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2.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0" windowWidth="16384" windowHeight="8192" firstSheet="0" activeTab="0"/>
  </bookViews>
  <sheets>
    <sheet sheetId="2" name="Puregold" state="visible" r:id="rId4"/>
    <sheet sheetId="7" name="Store_Showcase" state="visible" r:id="rId5"/>
    <sheet sheetId="8" name="Store_SRP" state="visible" r:id="rId6"/>
    <sheet sheetId="9" name="Store_VAM" state="visible" r:id="rId7"/>
    <sheet sheetId="10" name="Sku_Consolidated" state="visible" r:id="rId8"/>
    <sheet sheetId="11" name="Sku_CommRate" state="visible" r:id="rId9"/>
    <sheet sheetId="12" name="Sku_99ners" state="visible" r:id="rId10"/>
  </sheets>
  <definedNames>
    <definedName name="_xlnm._FilterDatabase">WeShop!$A$1:$AF$1</definedName>
  </definedNames>
  <calcPr calcId="171027"/>
</workbook>
</file>

<file path=xl/sharedStrings.xml><?xml version="1.0" encoding="utf-8"?>
<sst xmlns="http://schemas.openxmlformats.org/spreadsheetml/2006/main" count="63642" uniqueCount="10832">
  <si>
    <t>YEAR</t>
  </si>
  <si>
    <t>MONTH</t>
  </si>
  <si>
    <t>DATE</t>
  </si>
  <si>
    <t>CHAIN</t>
  </si>
  <si>
    <t>Branch Code</t>
  </si>
  <si>
    <t>Branch</t>
  </si>
  <si>
    <t>SKU</t>
  </si>
  <si>
    <t>Description</t>
  </si>
  <si>
    <t>ORIG QTY</t>
  </si>
  <si>
    <t>UOM</t>
  </si>
  <si>
    <t>PACK</t>
  </si>
  <si>
    <t>KG</t>
  </si>
  <si>
    <t>PCS</t>
  </si>
  <si>
    <t>Gross Sales</t>
  </si>
  <si>
    <t>Comm Amount</t>
  </si>
  <si>
    <t>Net Sales</t>
  </si>
  <si>
    <t>SKU CATEGORY</t>
  </si>
  <si>
    <t>AREA</t>
  </si>
  <si>
    <t>KAM</t>
  </si>
  <si>
    <t>SKU REPORT IDENTIFIER 1</t>
  </si>
  <si>
    <t>UPC</t>
  </si>
  <si>
    <t>BANNER</t>
  </si>
  <si>
    <t>SKU PER BRAND</t>
  </si>
  <si>
    <t>GENERALIZED SKU</t>
  </si>
  <si>
    <t>MOTHER SKU</t>
  </si>
  <si>
    <t>Sales Category</t>
  </si>
  <si>
    <t>SKU Department</t>
  </si>
  <si>
    <t>PLACEMENT</t>
  </si>
  <si>
    <t>PLACEMENT REMARKS</t>
  </si>
  <si>
    <t>NET TAX</t>
  </si>
  <si>
    <t>TAX</t>
  </si>
  <si>
    <t>APR</t>
  </si>
  <si>
    <t>APR 1 TO 7</t>
  </si>
  <si>
    <t>PUREGOLD</t>
  </si>
  <si>
    <t>113 ARA</t>
  </si>
  <si>
    <t>TGM ADOBO CUT</t>
  </si>
  <si>
    <t>11.11000</t>
  </si>
  <si>
    <t>0.00000</t>
  </si>
  <si>
    <t>4106.29000</t>
  </si>
  <si>
    <t>492.74800</t>
  </si>
  <si>
    <t>317510_240408</t>
  </si>
  <si>
    <t>RETAIL</t>
  </si>
  <si>
    <t>TGM BACON SLICE</t>
  </si>
  <si>
    <t>2.60000</t>
  </si>
  <si>
    <t>1270.85000</t>
  </si>
  <si>
    <t>152.49900</t>
  </si>
  <si>
    <t>TGM BELLY SOBI/BELLY SLICED</t>
  </si>
  <si>
    <t>4.03000</t>
  </si>
  <si>
    <t>1931.35000</t>
  </si>
  <si>
    <t>231.75900</t>
  </si>
  <si>
    <t>TGMT CUTLETS</t>
  </si>
  <si>
    <t>0.51000</t>
  </si>
  <si>
    <t>195.96000</t>
  </si>
  <si>
    <t>23.51500</t>
  </si>
  <si>
    <t>TGM KASIM SLBL</t>
  </si>
  <si>
    <t>1.05000</t>
  </si>
  <si>
    <t>369.55000</t>
  </si>
  <si>
    <t>44.34500</t>
  </si>
  <si>
    <t>TGM LEAN GROUND PORK</t>
  </si>
  <si>
    <t>7.07000</t>
  </si>
  <si>
    <t>2580.26000</t>
  </si>
  <si>
    <t>309.62500</t>
  </si>
  <si>
    <t>TGM LECHON KAWALI CUT</t>
  </si>
  <si>
    <t>0.41000</t>
  </si>
  <si>
    <t>175.89000</t>
  </si>
  <si>
    <t>21.10600</t>
  </si>
  <si>
    <t>TGM MENUDO CUT</t>
  </si>
  <si>
    <t>1.78000</t>
  </si>
  <si>
    <t>698.10000</t>
  </si>
  <si>
    <t>83.77100</t>
  </si>
  <si>
    <t>TGM PATA SLICED</t>
  </si>
  <si>
    <t>4.36000</t>
  </si>
  <si>
    <t>1506.20000</t>
  </si>
  <si>
    <t>180.74100</t>
  </si>
  <si>
    <t>TGM PIGUE SLBL</t>
  </si>
  <si>
    <t>1.06000</t>
  </si>
  <si>
    <t>412.34000</t>
  </si>
  <si>
    <t>49.48000</t>
  </si>
  <si>
    <t>TGM PORK CUBES</t>
  </si>
  <si>
    <t>1.33000</t>
  </si>
  <si>
    <t>534.67000</t>
  </si>
  <si>
    <t>64.15800</t>
  </si>
  <si>
    <t>TGM PORK LIVER</t>
  </si>
  <si>
    <t>1.70000</t>
  </si>
  <si>
    <t>377.30000</t>
  </si>
  <si>
    <t>45.27300</t>
  </si>
  <si>
    <t>TGM PORK STEAK</t>
  </si>
  <si>
    <t>6.99000</t>
  </si>
  <si>
    <t>2717.40000</t>
  </si>
  <si>
    <t>326.08300</t>
  </si>
  <si>
    <t>TGM PORKCHOP SOBI</t>
  </si>
  <si>
    <t>3.51000</t>
  </si>
  <si>
    <t>1316.85000</t>
  </si>
  <si>
    <t>158.01900</t>
  </si>
  <si>
    <t>TGM REGULAR GROUND PORK</t>
  </si>
  <si>
    <t>13.30000</t>
  </si>
  <si>
    <t>4356.43000</t>
  </si>
  <si>
    <t>522.76300</t>
  </si>
  <si>
    <t>TGM RIB SHOULDER</t>
  </si>
  <si>
    <t>4.93000</t>
  </si>
  <si>
    <t>1861.75000</t>
  </si>
  <si>
    <t>223.40700</t>
  </si>
  <si>
    <t>TGM SINIGANG CUT</t>
  </si>
  <si>
    <t>10.42000</t>
  </si>
  <si>
    <t>2913.15000</t>
  </si>
  <si>
    <t>349.57300</t>
  </si>
  <si>
    <t>TGM TENDERLOIN</t>
  </si>
  <si>
    <t>0.52000</t>
  </si>
  <si>
    <t>238.88000</t>
  </si>
  <si>
    <t>28.66500</t>
  </si>
  <si>
    <t>TGM TONKATSU SLICE</t>
  </si>
  <si>
    <t>2.71000</t>
  </si>
  <si>
    <t>1049.62000</t>
  </si>
  <si>
    <t>125.95100</t>
  </si>
  <si>
    <t>TGM BEEF BRISKET</t>
  </si>
  <si>
    <t>2.28000</t>
  </si>
  <si>
    <t>1231.62000</t>
  </si>
  <si>
    <t>147.79300</t>
  </si>
  <si>
    <t>TGM BEEF CUBES</t>
  </si>
  <si>
    <t>1.51000</t>
  </si>
  <si>
    <t>804.60000</t>
  </si>
  <si>
    <t>96.55000</t>
  </si>
  <si>
    <t>TGM BEEF SHORT RIBS</t>
  </si>
  <si>
    <t>3.25000</t>
  </si>
  <si>
    <t>1741.43000</t>
  </si>
  <si>
    <t>208.97100</t>
  </si>
  <si>
    <t>TGM BEEF SIRLOIN</t>
  </si>
  <si>
    <t>1.03000</t>
  </si>
  <si>
    <t>633.45000</t>
  </si>
  <si>
    <t>76.01400</t>
  </si>
  <si>
    <t>TGM BEEF SUKIYAKI CUT</t>
  </si>
  <si>
    <t>0.29000</t>
  </si>
  <si>
    <t>185.56000</t>
  </si>
  <si>
    <t>22.26700</t>
  </si>
  <si>
    <t>TGM BREAKFAST STEAK</t>
  </si>
  <si>
    <t>3.54000</t>
  </si>
  <si>
    <t>2191.42000</t>
  </si>
  <si>
    <t>262.96700</t>
  </si>
  <si>
    <t>TGM GROUND BEEF</t>
  </si>
  <si>
    <t>11.34000</t>
  </si>
  <si>
    <t>4270.30000</t>
  </si>
  <si>
    <t>512.43100</t>
  </si>
  <si>
    <t>158 BLNTWK</t>
  </si>
  <si>
    <t>TGM BABY BACK RIBS</t>
  </si>
  <si>
    <t>3.21000</t>
  </si>
  <si>
    <t>1445.79000</t>
  </si>
  <si>
    <t>173.49400</t>
  </si>
  <si>
    <t>317511_240408</t>
  </si>
  <si>
    <t>1.91000</t>
  </si>
  <si>
    <t>952.68000</t>
  </si>
  <si>
    <t>114.31900</t>
  </si>
  <si>
    <t>1.86000</t>
  </si>
  <si>
    <t>412.50000</t>
  </si>
  <si>
    <t>49.49700</t>
  </si>
  <si>
    <t>TGMT PORK SPARERIBS</t>
  </si>
  <si>
    <t>0.50000</t>
  </si>
  <si>
    <t>216.65000</t>
  </si>
  <si>
    <t>25.99800</t>
  </si>
  <si>
    <t>3.02000</t>
  </si>
  <si>
    <t>1174.78000</t>
  </si>
  <si>
    <t>140.97300</t>
  </si>
  <si>
    <t>4.59000</t>
  </si>
  <si>
    <t>2089.72000</t>
  </si>
  <si>
    <t>250.76400</t>
  </si>
  <si>
    <t>4.38000</t>
  </si>
  <si>
    <t>1648.71000</t>
  </si>
  <si>
    <t>197.84200</t>
  </si>
  <si>
    <t>TGMT BEEF ROUND</t>
  </si>
  <si>
    <t>0.89000</t>
  </si>
  <si>
    <t>550.91000</t>
  </si>
  <si>
    <t>66.10900</t>
  </si>
  <si>
    <t>TGM BEEF SHANK</t>
  </si>
  <si>
    <t>2.75000</t>
  </si>
  <si>
    <t>1366.21000</t>
  </si>
  <si>
    <t>163.94400</t>
  </si>
  <si>
    <t>1.04000</t>
  </si>
  <si>
    <t>559.08000</t>
  </si>
  <si>
    <t>67.08900</t>
  </si>
  <si>
    <t>TGM BEEF STROGANOFF</t>
  </si>
  <si>
    <t>694.44000</t>
  </si>
  <si>
    <t>83.33200</t>
  </si>
  <si>
    <t>0.48000</t>
  </si>
  <si>
    <t>291.43000</t>
  </si>
  <si>
    <t>34.97100</t>
  </si>
  <si>
    <t>1.45000</t>
  </si>
  <si>
    <t>879.34000</t>
  </si>
  <si>
    <t>105.51900</t>
  </si>
  <si>
    <t>1075.60000</t>
  </si>
  <si>
    <t>129.06900</t>
  </si>
  <si>
    <t>TGM KALDERETA CUT</t>
  </si>
  <si>
    <t>2.16000</t>
  </si>
  <si>
    <t>1141.89000</t>
  </si>
  <si>
    <t>137.02500</t>
  </si>
  <si>
    <t>721 BLRJR</t>
  </si>
  <si>
    <t>9.10000</t>
  </si>
  <si>
    <t>3338.79000</t>
  </si>
  <si>
    <t>400.65300</t>
  </si>
  <si>
    <t>317512_240408</t>
  </si>
  <si>
    <t>2.14000</t>
  </si>
  <si>
    <t>963.11000</t>
  </si>
  <si>
    <t>115.57200</t>
  </si>
  <si>
    <t>0.66000</t>
  </si>
  <si>
    <t>329.34000</t>
  </si>
  <si>
    <t>39.52000</t>
  </si>
  <si>
    <t>20.53000</t>
  </si>
  <si>
    <t>9774.29000</t>
  </si>
  <si>
    <t>1172.90300</t>
  </si>
  <si>
    <t>TGM BUTTERFLY CUT</t>
  </si>
  <si>
    <t>1.41000</t>
  </si>
  <si>
    <t>550.44000</t>
  </si>
  <si>
    <t>66.05200</t>
  </si>
  <si>
    <t>TGM KASIM SOBL</t>
  </si>
  <si>
    <t>19.37000</t>
  </si>
  <si>
    <t>6820.09000</t>
  </si>
  <si>
    <t>818.40700</t>
  </si>
  <si>
    <t>16.15000</t>
  </si>
  <si>
    <t>5795.55000</t>
  </si>
  <si>
    <t>695.45200</t>
  </si>
  <si>
    <t>8.11000</t>
  </si>
  <si>
    <t>3397.69000</t>
  </si>
  <si>
    <t>407.72000</t>
  </si>
  <si>
    <t>10.53000</t>
  </si>
  <si>
    <t>4009.04000</t>
  </si>
  <si>
    <t>481.08000</t>
  </si>
  <si>
    <t>TGM PATA FRONT</t>
  </si>
  <si>
    <t>4.26000</t>
  </si>
  <si>
    <t>1471.43000</t>
  </si>
  <si>
    <t>176.57100</t>
  </si>
  <si>
    <t>6.82000</t>
  </si>
  <si>
    <t>2415.36000</t>
  </si>
  <si>
    <t>289.84000</t>
  </si>
  <si>
    <t>TGM PIGUE SOBL</t>
  </si>
  <si>
    <t>3.35000</t>
  </si>
  <si>
    <t>1130.23000</t>
  </si>
  <si>
    <t>135.62700</t>
  </si>
  <si>
    <t>0.86000</t>
  </si>
  <si>
    <t>345.14000</t>
  </si>
  <si>
    <t>41.41600</t>
  </si>
  <si>
    <t>0.58000</t>
  </si>
  <si>
    <t>128.70000</t>
  </si>
  <si>
    <t>15.44300</t>
  </si>
  <si>
    <t>16.18000</t>
  </si>
  <si>
    <t>6267.84000</t>
  </si>
  <si>
    <t>752.13500</t>
  </si>
  <si>
    <t>11.88000</t>
  </si>
  <si>
    <t>4443.82000</t>
  </si>
  <si>
    <t>533.25000</t>
  </si>
  <si>
    <t>3692.96000</t>
  </si>
  <si>
    <t>443.14700</t>
  </si>
  <si>
    <t>3.57000</t>
  </si>
  <si>
    <t>1346.13000</t>
  </si>
  <si>
    <t>161.53300</t>
  </si>
  <si>
    <t>TGM SAMGYUPSAL SLICE</t>
  </si>
  <si>
    <t>2.13000</t>
  </si>
  <si>
    <t>1040.34000</t>
  </si>
  <si>
    <t>124.83900</t>
  </si>
  <si>
    <t>17.34000</t>
  </si>
  <si>
    <t>4714.77000</t>
  </si>
  <si>
    <t>565.76400</t>
  </si>
  <si>
    <t>635.07000</t>
  </si>
  <si>
    <t>76.20700</t>
  </si>
  <si>
    <t>4.67000</t>
  </si>
  <si>
    <t>2519.83000</t>
  </si>
  <si>
    <t>302.37800</t>
  </si>
  <si>
    <t>9.95000</t>
  </si>
  <si>
    <t>5318.47000</t>
  </si>
  <si>
    <t>638.21100</t>
  </si>
  <si>
    <t>TGM BEEF KNEE CAP</t>
  </si>
  <si>
    <t>0.87000</t>
  </si>
  <si>
    <t>343.65000</t>
  </si>
  <si>
    <t>41.23800</t>
  </si>
  <si>
    <t>7.67000</t>
  </si>
  <si>
    <t>3794.59000</t>
  </si>
  <si>
    <t>455.34600</t>
  </si>
  <si>
    <t>1.77000</t>
  </si>
  <si>
    <t>938.98000</t>
  </si>
  <si>
    <t>112.67700</t>
  </si>
  <si>
    <t>1.25000</t>
  </si>
  <si>
    <t>817.75000</t>
  </si>
  <si>
    <t>98.12800</t>
  </si>
  <si>
    <t>5.07000</t>
  </si>
  <si>
    <t>3136.22000</t>
  </si>
  <si>
    <t>376.34300</t>
  </si>
  <si>
    <t>21.12000</t>
  </si>
  <si>
    <t>8247.87000</t>
  </si>
  <si>
    <t>989.72800</t>
  </si>
  <si>
    <t>TGM BBQ BELLY</t>
  </si>
  <si>
    <t>1.02000</t>
  </si>
  <si>
    <t>498.78000</t>
  </si>
  <si>
    <t>59.85300</t>
  </si>
  <si>
    <t>317513_240408</t>
  </si>
  <si>
    <t>0.17000</t>
  </si>
  <si>
    <t>83.13000</t>
  </si>
  <si>
    <t>9.97500</t>
  </si>
  <si>
    <t>317514_240408</t>
  </si>
  <si>
    <t>TGM LUMPIANG SHA</t>
  </si>
  <si>
    <t>364.12000</t>
  </si>
  <si>
    <t>43.69400</t>
  </si>
  <si>
    <t>317515_240408</t>
  </si>
  <si>
    <t>TGM PORK BBQ SKE</t>
  </si>
  <si>
    <t>1.62000</t>
  </si>
  <si>
    <t>731.88000</t>
  </si>
  <si>
    <t>87.82400</t>
  </si>
  <si>
    <t>397 BRLPC</t>
  </si>
  <si>
    <t>TGM SPECIAL SHANGHAI MIX</t>
  </si>
  <si>
    <t>3.78000</t>
  </si>
  <si>
    <t>1553.91000</t>
  </si>
  <si>
    <t>186.46400</t>
  </si>
  <si>
    <t>317775_240408</t>
  </si>
  <si>
    <t>35.45000</t>
  </si>
  <si>
    <t>13114.19000</t>
  </si>
  <si>
    <t>1573.68500</t>
  </si>
  <si>
    <t>0.88000</t>
  </si>
  <si>
    <t>423.44000</t>
  </si>
  <si>
    <t>50.81200</t>
  </si>
  <si>
    <t>0.47000</t>
  </si>
  <si>
    <t>185.94000</t>
  </si>
  <si>
    <t>22.31200</t>
  </si>
  <si>
    <t>9.89000</t>
  </si>
  <si>
    <t>3966.06000</t>
  </si>
  <si>
    <t>475.91800</t>
  </si>
  <si>
    <t>30.36000</t>
  </si>
  <si>
    <t>10756.62000</t>
  </si>
  <si>
    <t>1290.78100</t>
  </si>
  <si>
    <t>10.68000</t>
  </si>
  <si>
    <t>3948.71000</t>
  </si>
  <si>
    <t>473.83700</t>
  </si>
  <si>
    <t>23.42000</t>
  </si>
  <si>
    <t>10052.89000</t>
  </si>
  <si>
    <t>1206.33200</t>
  </si>
  <si>
    <t>9.20000</t>
  </si>
  <si>
    <t>3584.93000</t>
  </si>
  <si>
    <t>430.18500</t>
  </si>
  <si>
    <t>10.89000</t>
  </si>
  <si>
    <t>3769.47000</t>
  </si>
  <si>
    <t>452.33400</t>
  </si>
  <si>
    <t>929.39000</t>
  </si>
  <si>
    <t>111.52500</t>
  </si>
  <si>
    <t>35.75000</t>
  </si>
  <si>
    <t>12462.07000</t>
  </si>
  <si>
    <t>1495.41700</t>
  </si>
  <si>
    <t>499.55000</t>
  </si>
  <si>
    <t>59.94500</t>
  </si>
  <si>
    <t>0.94000</t>
  </si>
  <si>
    <t>207.68000</t>
  </si>
  <si>
    <t>24.92100</t>
  </si>
  <si>
    <t>22.30000</t>
  </si>
  <si>
    <t>8681.62000</t>
  </si>
  <si>
    <t>1041.78000</t>
  </si>
  <si>
    <t>TGM PORKCHOP SLBI</t>
  </si>
  <si>
    <t>164.39000</t>
  </si>
  <si>
    <t>19.72600</t>
  </si>
  <si>
    <t>23.84000</t>
  </si>
  <si>
    <t>9082.21000</t>
  </si>
  <si>
    <t>1089.84800</t>
  </si>
  <si>
    <t>57.41000</t>
  </si>
  <si>
    <t>18986.99000</t>
  </si>
  <si>
    <t>2278.38200</t>
  </si>
  <si>
    <t>15.04000</t>
  </si>
  <si>
    <t>5681.50000</t>
  </si>
  <si>
    <t>681.76900</t>
  </si>
  <si>
    <t>5.14000</t>
  </si>
  <si>
    <t>2458.95000</t>
  </si>
  <si>
    <t>295.07200</t>
  </si>
  <si>
    <t>14.28000</t>
  </si>
  <si>
    <t>4004.21000</t>
  </si>
  <si>
    <t>480.49300</t>
  </si>
  <si>
    <t>2.24000</t>
  </si>
  <si>
    <t>1024.66000</t>
  </si>
  <si>
    <t>122.95800</t>
  </si>
  <si>
    <t>0.25000</t>
  </si>
  <si>
    <t>97.25000</t>
  </si>
  <si>
    <t>11.67000</t>
  </si>
  <si>
    <t>5.29000</t>
  </si>
  <si>
    <t>2864.24000</t>
  </si>
  <si>
    <t>343.70600</t>
  </si>
  <si>
    <t>8.87000</t>
  </si>
  <si>
    <t>4793.34000</t>
  </si>
  <si>
    <t>575.19200</t>
  </si>
  <si>
    <t>TGM GROUND ROUND</t>
  </si>
  <si>
    <t>10.80000</t>
  </si>
  <si>
    <t>5211.52000</t>
  </si>
  <si>
    <t>625.37200</t>
  </si>
  <si>
    <t>28.58000</t>
  </si>
  <si>
    <t>11079.85000</t>
  </si>
  <si>
    <t>1329.56000</t>
  </si>
  <si>
    <t>726 GENJR</t>
  </si>
  <si>
    <t>17.68000</t>
  </si>
  <si>
    <t>6562.06000</t>
  </si>
  <si>
    <t>787.43700</t>
  </si>
  <si>
    <t>317776_240408</t>
  </si>
  <si>
    <t>8.55000</t>
  </si>
  <si>
    <t>4111.73000</t>
  </si>
  <si>
    <t>493.40100</t>
  </si>
  <si>
    <t>416.23000</t>
  </si>
  <si>
    <t>49.94600</t>
  </si>
  <si>
    <t>2.38000</t>
  </si>
  <si>
    <t>850.58000</t>
  </si>
  <si>
    <t>102.06800</t>
  </si>
  <si>
    <t>6.17000</t>
  </si>
  <si>
    <t>2288.55000</t>
  </si>
  <si>
    <t>274.62100</t>
  </si>
  <si>
    <t>8.75000</t>
  </si>
  <si>
    <t>3772.62000</t>
  </si>
  <si>
    <t>452.70900</t>
  </si>
  <si>
    <t>8.33000</t>
  </si>
  <si>
    <t>3260.40000</t>
  </si>
  <si>
    <t>391.24400</t>
  </si>
  <si>
    <t>5.39000</t>
  </si>
  <si>
    <t>1860.61000</t>
  </si>
  <si>
    <t>223.27100</t>
  </si>
  <si>
    <t>3.95000</t>
  </si>
  <si>
    <t>1406.51000</t>
  </si>
  <si>
    <t>168.78000</t>
  </si>
  <si>
    <t>13.94000</t>
  </si>
  <si>
    <t>4838.86000</t>
  </si>
  <si>
    <t>580.66000</t>
  </si>
  <si>
    <t>2.57000</t>
  </si>
  <si>
    <t>991.11000</t>
  </si>
  <si>
    <t>118.93100</t>
  </si>
  <si>
    <t>6.67000</t>
  </si>
  <si>
    <t>1481.72000</t>
  </si>
  <si>
    <t>177.80100</t>
  </si>
  <si>
    <t>14.67000</t>
  </si>
  <si>
    <t>5712.56000</t>
  </si>
  <si>
    <t>685.50000</t>
  </si>
  <si>
    <t>5391.01000</t>
  </si>
  <si>
    <t>646.91100</t>
  </si>
  <si>
    <t>12.88000</t>
  </si>
  <si>
    <t>4256.16000</t>
  </si>
  <si>
    <t>510.72700</t>
  </si>
  <si>
    <t>1436.41000</t>
  </si>
  <si>
    <t>172.36800</t>
  </si>
  <si>
    <t>1257.12000</t>
  </si>
  <si>
    <t>150.85300</t>
  </si>
  <si>
    <t>15.66000</t>
  </si>
  <si>
    <t>4353.84000</t>
  </si>
  <si>
    <t>522.45000</t>
  </si>
  <si>
    <t>0.93000</t>
  </si>
  <si>
    <t>416.05000</t>
  </si>
  <si>
    <t>49.92500</t>
  </si>
  <si>
    <t>2.46000</t>
  </si>
  <si>
    <t>1334.56000</t>
  </si>
  <si>
    <t>160.14500</t>
  </si>
  <si>
    <t>2.03000</t>
  </si>
  <si>
    <t>1102.80000</t>
  </si>
  <si>
    <t>132.33300</t>
  </si>
  <si>
    <t>226.09000</t>
  </si>
  <si>
    <t>27.13000</t>
  </si>
  <si>
    <t>7.13000</t>
  </si>
  <si>
    <t>3540.24000</t>
  </si>
  <si>
    <t>424.82700</t>
  </si>
  <si>
    <t>8.91000</t>
  </si>
  <si>
    <t>3504.45000</t>
  </si>
  <si>
    <t>420.52000</t>
  </si>
  <si>
    <t>0.35000</t>
  </si>
  <si>
    <t>173.11000</t>
  </si>
  <si>
    <t>20.77300</t>
  </si>
  <si>
    <t>317779_240408</t>
  </si>
  <si>
    <t>0.77000</t>
  </si>
  <si>
    <t>332.90000</t>
  </si>
  <si>
    <t>39.94700</t>
  </si>
  <si>
    <t>2.10000</t>
  </si>
  <si>
    <t>946.49000</t>
  </si>
  <si>
    <t>113.57800</t>
  </si>
  <si>
    <t>395 PUTPC</t>
  </si>
  <si>
    <t>TGM PORK CALDERETA</t>
  </si>
  <si>
    <t>1.53000</t>
  </si>
  <si>
    <t>452.83000</t>
  </si>
  <si>
    <t>54.33900</t>
  </si>
  <si>
    <t>317822_240408</t>
  </si>
  <si>
    <t>62.66000</t>
  </si>
  <si>
    <t>23098.34000</t>
  </si>
  <si>
    <t>2771.77200</t>
  </si>
  <si>
    <t>4.44000</t>
  </si>
  <si>
    <t>2228.06000</t>
  </si>
  <si>
    <t>267.36400</t>
  </si>
  <si>
    <t>51.83000</t>
  </si>
  <si>
    <t>24711.07200</t>
  </si>
  <si>
    <t>2965.29700</t>
  </si>
  <si>
    <t>2.76000</t>
  </si>
  <si>
    <t>1077.54000</t>
  </si>
  <si>
    <t>129.30300</t>
  </si>
  <si>
    <t>1.65000</t>
  </si>
  <si>
    <t>649.27000</t>
  </si>
  <si>
    <t>77.91000</t>
  </si>
  <si>
    <t>4.16000</t>
  </si>
  <si>
    <t>1622.14000</t>
  </si>
  <si>
    <t>194.65600</t>
  </si>
  <si>
    <t>22.02000</t>
  </si>
  <si>
    <t>7806.26000</t>
  </si>
  <si>
    <t>936.74200</t>
  </si>
  <si>
    <t>39.00000</t>
  </si>
  <si>
    <t>14308.12500</t>
  </si>
  <si>
    <t>1716.94000</t>
  </si>
  <si>
    <t>12.06000</t>
  </si>
  <si>
    <t>5145.89000</t>
  </si>
  <si>
    <t>617.50300</t>
  </si>
  <si>
    <t>28.76000</t>
  </si>
  <si>
    <t>11222.16000</t>
  </si>
  <si>
    <t>1346.63600</t>
  </si>
  <si>
    <t>488.18000</t>
  </si>
  <si>
    <t>58.58100</t>
  </si>
  <si>
    <t>13.67000</t>
  </si>
  <si>
    <t>4773.16000</t>
  </si>
  <si>
    <t>572.77400</t>
  </si>
  <si>
    <t>17.79000</t>
  </si>
  <si>
    <t>6202.22000</t>
  </si>
  <si>
    <t>744.25600</t>
  </si>
  <si>
    <t>17.15000</t>
  </si>
  <si>
    <t>6788.68500</t>
  </si>
  <si>
    <t>814.62900</t>
  </si>
  <si>
    <t>13.72000</t>
  </si>
  <si>
    <t>5342.86000</t>
  </si>
  <si>
    <t>641.13300</t>
  </si>
  <si>
    <t>21.22000</t>
  </si>
  <si>
    <t>8007.01000</t>
  </si>
  <si>
    <t>960.82700</t>
  </si>
  <si>
    <t>27.52000</t>
  </si>
  <si>
    <t>9039.69500</t>
  </si>
  <si>
    <t>1084.74000</t>
  </si>
  <si>
    <t>7.52000</t>
  </si>
  <si>
    <t>2807.03000</t>
  </si>
  <si>
    <t>336.83900</t>
  </si>
  <si>
    <t>TGM RIBLETS SLICE</t>
  </si>
  <si>
    <t>5.51000</t>
  </si>
  <si>
    <t>2292.39000</t>
  </si>
  <si>
    <t>275.08300</t>
  </si>
  <si>
    <t>1.30000</t>
  </si>
  <si>
    <t>630.50000</t>
  </si>
  <si>
    <t>75.66000</t>
  </si>
  <si>
    <t>4503.39000</t>
  </si>
  <si>
    <t>540.39600</t>
  </si>
  <si>
    <t>393.58000</t>
  </si>
  <si>
    <t>47.22900</t>
  </si>
  <si>
    <t>8.23000</t>
  </si>
  <si>
    <t>3204.13000</t>
  </si>
  <si>
    <t>384.48600</t>
  </si>
  <si>
    <t>2.47000</t>
  </si>
  <si>
    <t>1336.73000</t>
  </si>
  <si>
    <t>160.40600</t>
  </si>
  <si>
    <t>1.64000</t>
  </si>
  <si>
    <t>790.36000</t>
  </si>
  <si>
    <t>94.84200</t>
  </si>
  <si>
    <t>6.47000</t>
  </si>
  <si>
    <t>2503.58000</t>
  </si>
  <si>
    <t>300.42600</t>
  </si>
  <si>
    <t>0.32000</t>
  </si>
  <si>
    <t>137.28000</t>
  </si>
  <si>
    <t>16.47300</t>
  </si>
  <si>
    <t>317823_240408</t>
  </si>
  <si>
    <t>122 MON</t>
  </si>
  <si>
    <t>3.70000</t>
  </si>
  <si>
    <t>1092.98000</t>
  </si>
  <si>
    <t>131.15700</t>
  </si>
  <si>
    <t>317824_240408</t>
  </si>
  <si>
    <t>15.91000</t>
  </si>
  <si>
    <t>5806.41000</t>
  </si>
  <si>
    <t>696.75800</t>
  </si>
  <si>
    <t>2.62000</t>
  </si>
  <si>
    <t>1176.38000</t>
  </si>
  <si>
    <t>141.16500</t>
  </si>
  <si>
    <t>0.91000</t>
  </si>
  <si>
    <t>461.59000</t>
  </si>
  <si>
    <t>55.38900</t>
  </si>
  <si>
    <t>12.93000</t>
  </si>
  <si>
    <t>6000.09500</t>
  </si>
  <si>
    <t>720.00300</t>
  </si>
  <si>
    <t>1.38000</t>
  </si>
  <si>
    <t>552.62000</t>
  </si>
  <si>
    <t>66.31300</t>
  </si>
  <si>
    <t>5.15000</t>
  </si>
  <si>
    <t>1787.63000</t>
  </si>
  <si>
    <t>214.51200</t>
  </si>
  <si>
    <t>12.92000</t>
  </si>
  <si>
    <t>4734.27000</t>
  </si>
  <si>
    <t>568.10000</t>
  </si>
  <si>
    <t>0.78000</t>
  </si>
  <si>
    <t>331.65000</t>
  </si>
  <si>
    <t>39.79700</t>
  </si>
  <si>
    <t>9.86000</t>
  </si>
  <si>
    <t>3854.86000</t>
  </si>
  <si>
    <t>462.57700</t>
  </si>
  <si>
    <t>3.13000</t>
  </si>
  <si>
    <t>1114.71000</t>
  </si>
  <si>
    <t>133.76400</t>
  </si>
  <si>
    <t>10.10000</t>
  </si>
  <si>
    <t>3938.74500</t>
  </si>
  <si>
    <t>472.64000</t>
  </si>
  <si>
    <t>0.85000</t>
  </si>
  <si>
    <t>324.09000</t>
  </si>
  <si>
    <t>38.89000</t>
  </si>
  <si>
    <t>1.93000</t>
  </si>
  <si>
    <t>735.27000</t>
  </si>
  <si>
    <t>88.23100</t>
  </si>
  <si>
    <t>7.63000</t>
  </si>
  <si>
    <t>2521.73500</t>
  </si>
  <si>
    <t>302.60100</t>
  </si>
  <si>
    <t>4.94000</t>
  </si>
  <si>
    <t>1350.33500</t>
  </si>
  <si>
    <t>162.03700</t>
  </si>
  <si>
    <t>0.54000</t>
  </si>
  <si>
    <t>233.42000</t>
  </si>
  <si>
    <t>28.01000</t>
  </si>
  <si>
    <t>0.92000</t>
  </si>
  <si>
    <t>495.88000</t>
  </si>
  <si>
    <t>59.50500</t>
  </si>
  <si>
    <t>2.73000</t>
  </si>
  <si>
    <t>1420.27000</t>
  </si>
  <si>
    <t>170.43100</t>
  </si>
  <si>
    <t>1.56000</t>
  </si>
  <si>
    <t>745.92000</t>
  </si>
  <si>
    <t>89.50900</t>
  </si>
  <si>
    <t>2.32000</t>
  </si>
  <si>
    <t>1148.40000</t>
  </si>
  <si>
    <t>137.80800</t>
  </si>
  <si>
    <t>2.65000</t>
  </si>
  <si>
    <t>1420.43000</t>
  </si>
  <si>
    <t>170.45100</t>
  </si>
  <si>
    <t>1.35000</t>
  </si>
  <si>
    <t>852.30000</t>
  </si>
  <si>
    <t>102.27500</t>
  </si>
  <si>
    <t>4.17000</t>
  </si>
  <si>
    <t>1601.62500</t>
  </si>
  <si>
    <t>192.19100</t>
  </si>
  <si>
    <t>0.64000</t>
  </si>
  <si>
    <t>338.63000</t>
  </si>
  <si>
    <t>40.63500</t>
  </si>
  <si>
    <t>250 FTIPG</t>
  </si>
  <si>
    <t>TGM OXTRIPE</t>
  </si>
  <si>
    <t>2.18000</t>
  </si>
  <si>
    <t>654.82000</t>
  </si>
  <si>
    <t>78.57700</t>
  </si>
  <si>
    <t>317825_240408</t>
  </si>
  <si>
    <t>32.30000</t>
  </si>
  <si>
    <t>11976.24000</t>
  </si>
  <si>
    <t>1437.13100</t>
  </si>
  <si>
    <t>22.18000</t>
  </si>
  <si>
    <t>10584.69000</t>
  </si>
  <si>
    <t>1270.15000</t>
  </si>
  <si>
    <t>6.80000</t>
  </si>
  <si>
    <t>2374.60000</t>
  </si>
  <si>
    <t>284.95000</t>
  </si>
  <si>
    <t>5.32000</t>
  </si>
  <si>
    <t>2288.73000</t>
  </si>
  <si>
    <t>274.64400</t>
  </si>
  <si>
    <t>14.07000</t>
  </si>
  <si>
    <t>5478.42000</t>
  </si>
  <si>
    <t>657.40300</t>
  </si>
  <si>
    <t>2.96000</t>
  </si>
  <si>
    <t>990.16000</t>
  </si>
  <si>
    <t>118.81800</t>
  </si>
  <si>
    <t>8.76000</t>
  </si>
  <si>
    <t>3111.91000</t>
  </si>
  <si>
    <t>373.42400</t>
  </si>
  <si>
    <t>TGM PIGS FEET</t>
  </si>
  <si>
    <t>8.02000</t>
  </si>
  <si>
    <t>876.38000</t>
  </si>
  <si>
    <t>105.16100</t>
  </si>
  <si>
    <t>5046.17500</t>
  </si>
  <si>
    <t>605.53200</t>
  </si>
  <si>
    <t>13.54000</t>
  </si>
  <si>
    <t>5128.28000</t>
  </si>
  <si>
    <t>615.38300</t>
  </si>
  <si>
    <t>28.74000</t>
  </si>
  <si>
    <t>9327.03000</t>
  </si>
  <si>
    <t>1119.22400</t>
  </si>
  <si>
    <t>2083.65000</t>
  </si>
  <si>
    <t>250.03600</t>
  </si>
  <si>
    <t>2400.76000</t>
  </si>
  <si>
    <t>288.09000</t>
  </si>
  <si>
    <t>18.91000</t>
  </si>
  <si>
    <t>5212.62000</t>
  </si>
  <si>
    <t>625.50200</t>
  </si>
  <si>
    <t>0.80000</t>
  </si>
  <si>
    <t>306.96000</t>
  </si>
  <si>
    <t>36.83400</t>
  </si>
  <si>
    <t>3.76000</t>
  </si>
  <si>
    <t>2037.44000</t>
  </si>
  <si>
    <t>244.49100</t>
  </si>
  <si>
    <t>TGM BEEF KALITIRAN</t>
  </si>
  <si>
    <t>299.00000</t>
  </si>
  <si>
    <t>35.88000</t>
  </si>
  <si>
    <t>12.23000</t>
  </si>
  <si>
    <t>5990.10000</t>
  </si>
  <si>
    <t>718.80800</t>
  </si>
  <si>
    <t>2.12000</t>
  </si>
  <si>
    <t>1139.56000</t>
  </si>
  <si>
    <t>136.74600</t>
  </si>
  <si>
    <t>334.24000</t>
  </si>
  <si>
    <t>40.10800</t>
  </si>
  <si>
    <t>1.72000</t>
  </si>
  <si>
    <t>1088.18000</t>
  </si>
  <si>
    <t>130.58000</t>
  </si>
  <si>
    <t>4.21000</t>
  </si>
  <si>
    <t>2639.10000</t>
  </si>
  <si>
    <t>316.69100</t>
  </si>
  <si>
    <t>23.17000</t>
  </si>
  <si>
    <t>8918.57500</t>
  </si>
  <si>
    <t>1070.21100</t>
  </si>
  <si>
    <t>220.67000</t>
  </si>
  <si>
    <t>26.48000</t>
  </si>
  <si>
    <t>317829_240408</t>
  </si>
  <si>
    <t>841 DBAJR</t>
  </si>
  <si>
    <t>458.78000</t>
  </si>
  <si>
    <t>55.05100</t>
  </si>
  <si>
    <t>318078_240408</t>
  </si>
  <si>
    <t>117 BAL</t>
  </si>
  <si>
    <t>17.00000</t>
  </si>
  <si>
    <t>5073.81000</t>
  </si>
  <si>
    <t>608.85100</t>
  </si>
  <si>
    <t>318837_240408</t>
  </si>
  <si>
    <t>19.43000</t>
  </si>
  <si>
    <t>7207.14000</t>
  </si>
  <si>
    <t>864.84300</t>
  </si>
  <si>
    <t>1856.30000</t>
  </si>
  <si>
    <t>222.75200</t>
  </si>
  <si>
    <t>13.09000</t>
  </si>
  <si>
    <t>6250.50000</t>
  </si>
  <si>
    <t>750.05400</t>
  </si>
  <si>
    <t>1.96000</t>
  </si>
  <si>
    <t>766.34000</t>
  </si>
  <si>
    <t>91.96000</t>
  </si>
  <si>
    <t>5.81000</t>
  </si>
  <si>
    <t>2057.63000</t>
  </si>
  <si>
    <t>246.91400</t>
  </si>
  <si>
    <t>0.42000</t>
  </si>
  <si>
    <t>154.98000</t>
  </si>
  <si>
    <t>18.59700</t>
  </si>
  <si>
    <t>10.41000</t>
  </si>
  <si>
    <t>4473.12000</t>
  </si>
  <si>
    <t>536.76600</t>
  </si>
  <si>
    <t>16.20000</t>
  </si>
  <si>
    <t>6293.11000</t>
  </si>
  <si>
    <t>755.16200</t>
  </si>
  <si>
    <t>4.60000</t>
  </si>
  <si>
    <t>1587.00000</t>
  </si>
  <si>
    <t>190.44000</t>
  </si>
  <si>
    <t>7.31000</t>
  </si>
  <si>
    <t>2558.42000</t>
  </si>
  <si>
    <t>307.00700</t>
  </si>
  <si>
    <t>0.97000</t>
  </si>
  <si>
    <t>391.03000</t>
  </si>
  <si>
    <t>46.92200</t>
  </si>
  <si>
    <t>8.36000</t>
  </si>
  <si>
    <t>3544.87000</t>
  </si>
  <si>
    <t>425.37800</t>
  </si>
  <si>
    <t>8.74000</t>
  </si>
  <si>
    <t>3327.91000</t>
  </si>
  <si>
    <t>399.34500</t>
  </si>
  <si>
    <t>5.27000</t>
  </si>
  <si>
    <t>1994.99000</t>
  </si>
  <si>
    <t>239.39400</t>
  </si>
  <si>
    <t>17.62000</t>
  </si>
  <si>
    <t>5790.80000</t>
  </si>
  <si>
    <t>694.88200</t>
  </si>
  <si>
    <t>9.51000</t>
  </si>
  <si>
    <t>3578.22000</t>
  </si>
  <si>
    <t>429.38100</t>
  </si>
  <si>
    <t>16.56000</t>
  </si>
  <si>
    <t>4630.04000</t>
  </si>
  <si>
    <t>555.59600</t>
  </si>
  <si>
    <t>TGM BEEF CAMTO</t>
  </si>
  <si>
    <t>5.08000</t>
  </si>
  <si>
    <t>2790.44000</t>
  </si>
  <si>
    <t>334.84800</t>
  </si>
  <si>
    <t>1.11000</t>
  </si>
  <si>
    <t>600.99000</t>
  </si>
  <si>
    <t>72.11800</t>
  </si>
  <si>
    <t>8.18000</t>
  </si>
  <si>
    <t>4035.25000</t>
  </si>
  <si>
    <t>484.22800</t>
  </si>
  <si>
    <t>156.83000</t>
  </si>
  <si>
    <t>18.81900</t>
  </si>
  <si>
    <t>5.36000</t>
  </si>
  <si>
    <t>2098.69000</t>
  </si>
  <si>
    <t>251.83900</t>
  </si>
  <si>
    <t>150 C.RAYMUN</t>
  </si>
  <si>
    <t>672.98000</t>
  </si>
  <si>
    <t>80.75600</t>
  </si>
  <si>
    <t>319864_240408</t>
  </si>
  <si>
    <t>712 MRKJR</t>
  </si>
  <si>
    <t>237.17000</t>
  </si>
  <si>
    <t>28.46000</t>
  </si>
  <si>
    <t>319865_240408</t>
  </si>
  <si>
    <t>0.43000</t>
  </si>
  <si>
    <t>195.32000</t>
  </si>
  <si>
    <t>23.43800</t>
  </si>
  <si>
    <t>214.73000</t>
  </si>
  <si>
    <t>25.76700</t>
  </si>
  <si>
    <t>319866_240408</t>
  </si>
  <si>
    <t>42.40000</t>
  </si>
  <si>
    <t>15661.60000</t>
  </si>
  <si>
    <t>1879.36600</t>
  </si>
  <si>
    <t>1287.43000</t>
  </si>
  <si>
    <t>154.48900</t>
  </si>
  <si>
    <t>36.17000</t>
  </si>
  <si>
    <t>17310.14000</t>
  </si>
  <si>
    <t>2077.19900</t>
  </si>
  <si>
    <t>632.13000</t>
  </si>
  <si>
    <t>75.85500</t>
  </si>
  <si>
    <t>1.50000</t>
  </si>
  <si>
    <t>600.50000</t>
  </si>
  <si>
    <t>72.05900</t>
  </si>
  <si>
    <t>18.42000</t>
  </si>
  <si>
    <t>6548.00000</t>
  </si>
  <si>
    <t>785.75600</t>
  </si>
  <si>
    <t>13.43000</t>
  </si>
  <si>
    <t>4951.53000</t>
  </si>
  <si>
    <t>594.17200</t>
  </si>
  <si>
    <t>9.02000</t>
  </si>
  <si>
    <t>3848.98000</t>
  </si>
  <si>
    <t>461.87300</t>
  </si>
  <si>
    <t>25.03000</t>
  </si>
  <si>
    <t>9766.22000</t>
  </si>
  <si>
    <t>1171.93700</t>
  </si>
  <si>
    <t>12.21000</t>
  </si>
  <si>
    <t>4313.65000</t>
  </si>
  <si>
    <t>517.63200</t>
  </si>
  <si>
    <t>4.32000</t>
  </si>
  <si>
    <t>1455.97000</t>
  </si>
  <si>
    <t>174.71500</t>
  </si>
  <si>
    <t>10.13000</t>
  </si>
  <si>
    <t>3984.07000</t>
  </si>
  <si>
    <t>478.08000</t>
  </si>
  <si>
    <t>8.04000</t>
  </si>
  <si>
    <t>1764.38000</t>
  </si>
  <si>
    <t>211.71800</t>
  </si>
  <si>
    <t>8.08000</t>
  </si>
  <si>
    <t>3434.80000</t>
  </si>
  <si>
    <t>412.17200</t>
  </si>
  <si>
    <t>26.49000</t>
  </si>
  <si>
    <t>10225.86000</t>
  </si>
  <si>
    <t>1227.08300</t>
  </si>
  <si>
    <t>19.17000</t>
  </si>
  <si>
    <t>7290.95000</t>
  </si>
  <si>
    <t>874.89800</t>
  </si>
  <si>
    <t>16.68000</t>
  </si>
  <si>
    <t>5454.65000</t>
  </si>
  <si>
    <t>654.54100</t>
  </si>
  <si>
    <t>2.87000</t>
  </si>
  <si>
    <t>1093.43000</t>
  </si>
  <si>
    <t>131.21000</t>
  </si>
  <si>
    <t>0.53000</t>
  </si>
  <si>
    <t>250.92000</t>
  </si>
  <si>
    <t>30.11000</t>
  </si>
  <si>
    <t>34.25000</t>
  </si>
  <si>
    <t>9530.43000</t>
  </si>
  <si>
    <t>1143.63000</t>
  </si>
  <si>
    <t>1.43000</t>
  </si>
  <si>
    <t>635.59000</t>
  </si>
  <si>
    <t>76.27000</t>
  </si>
  <si>
    <t>4.18000</t>
  </si>
  <si>
    <t>1620.37000</t>
  </si>
  <si>
    <t>194.43800</t>
  </si>
  <si>
    <t>0.76000</t>
  </si>
  <si>
    <t>409.64000</t>
  </si>
  <si>
    <t>49.15600</t>
  </si>
  <si>
    <t>122.15000</t>
  </si>
  <si>
    <t>14.65800</t>
  </si>
  <si>
    <t>0.26000</t>
  </si>
  <si>
    <t>168.74000</t>
  </si>
  <si>
    <t>20.24800</t>
  </si>
  <si>
    <t>0.27000</t>
  </si>
  <si>
    <t>169.83000</t>
  </si>
  <si>
    <t>20.37900</t>
  </si>
  <si>
    <t>0.57000</t>
  </si>
  <si>
    <t>358.53000</t>
  </si>
  <si>
    <t>43.02300</t>
  </si>
  <si>
    <t>10.04000</t>
  </si>
  <si>
    <t>3925.18000</t>
  </si>
  <si>
    <t>471.01200</t>
  </si>
  <si>
    <t>2.41000</t>
  </si>
  <si>
    <t>1273.14000</t>
  </si>
  <si>
    <t>152.77500</t>
  </si>
  <si>
    <t>1.80000</t>
  </si>
  <si>
    <t>541.20000</t>
  </si>
  <si>
    <t>64.94200</t>
  </si>
  <si>
    <t>319867_240408</t>
  </si>
  <si>
    <t>79.15000</t>
  </si>
  <si>
    <t>28953.08000</t>
  </si>
  <si>
    <t>3474.31400</t>
  </si>
  <si>
    <t>49.54000</t>
  </si>
  <si>
    <t>23601.11000</t>
  </si>
  <si>
    <t>2832.10000</t>
  </si>
  <si>
    <t>15.52000</t>
  </si>
  <si>
    <t>5437.39000</t>
  </si>
  <si>
    <t>652.48200</t>
  </si>
  <si>
    <t>47.66000</t>
  </si>
  <si>
    <t>17453.62500</t>
  </si>
  <si>
    <t>2094.39400</t>
  </si>
  <si>
    <t>7.57000</t>
  </si>
  <si>
    <t>3236.30000</t>
  </si>
  <si>
    <t>388.35300</t>
  </si>
  <si>
    <t>38.82000</t>
  </si>
  <si>
    <t>15034.39000</t>
  </si>
  <si>
    <t>1804.10600</t>
  </si>
  <si>
    <t>8.96000</t>
  </si>
  <si>
    <t>3052.37000</t>
  </si>
  <si>
    <t>366.28200</t>
  </si>
  <si>
    <t>25.46000</t>
  </si>
  <si>
    <t>8950.81000</t>
  </si>
  <si>
    <t>1074.08300</t>
  </si>
  <si>
    <t>21.48000</t>
  </si>
  <si>
    <t>8532.42000</t>
  </si>
  <si>
    <t>1023.87400</t>
  </si>
  <si>
    <t>7.44000</t>
  </si>
  <si>
    <t>3164.75000</t>
  </si>
  <si>
    <t>379.76500</t>
  </si>
  <si>
    <t>38.32000</t>
  </si>
  <si>
    <t>14810.41000</t>
  </si>
  <si>
    <t>1777.22300</t>
  </si>
  <si>
    <t>0.68000</t>
  </si>
  <si>
    <t>271.32000</t>
  </si>
  <si>
    <t>32.55800</t>
  </si>
  <si>
    <t>31.61000</t>
  </si>
  <si>
    <t>11968.50400</t>
  </si>
  <si>
    <t>1436.20200</t>
  </si>
  <si>
    <t>53.56000</t>
  </si>
  <si>
    <t>17570.80000</t>
  </si>
  <si>
    <t>2108.44300</t>
  </si>
  <si>
    <t>15.39000</t>
  </si>
  <si>
    <t>5742.55000</t>
  </si>
  <si>
    <t>689.09600</t>
  </si>
  <si>
    <t>43.66000</t>
  </si>
  <si>
    <t>12028.20000</t>
  </si>
  <si>
    <t>1443.36100</t>
  </si>
  <si>
    <t>3.32000</t>
  </si>
  <si>
    <t>1503.31000</t>
  </si>
  <si>
    <t>180.39500</t>
  </si>
  <si>
    <t>28.55000</t>
  </si>
  <si>
    <t>11024.57000</t>
  </si>
  <si>
    <t>1322.92400</t>
  </si>
  <si>
    <t>3.01000</t>
  </si>
  <si>
    <t>1625.09000</t>
  </si>
  <si>
    <t>195.01000</t>
  </si>
  <si>
    <t>574.98000</t>
  </si>
  <si>
    <t>68.99700</t>
  </si>
  <si>
    <t>4.84000</t>
  </si>
  <si>
    <t>2599.09000</t>
  </si>
  <si>
    <t>311.88500</t>
  </si>
  <si>
    <t>734.28000</t>
  </si>
  <si>
    <t>88.11300</t>
  </si>
  <si>
    <t>1480.18000</t>
  </si>
  <si>
    <t>177.62100</t>
  </si>
  <si>
    <t>7.25000</t>
  </si>
  <si>
    <t>3732.23000</t>
  </si>
  <si>
    <t>447.86200</t>
  </si>
  <si>
    <t>994.77000</t>
  </si>
  <si>
    <t>119.37100</t>
  </si>
  <si>
    <t>1.48000</t>
  </si>
  <si>
    <t>970.27000</t>
  </si>
  <si>
    <t>116.43000</t>
  </si>
  <si>
    <t>816.61000</t>
  </si>
  <si>
    <t>97.99200</t>
  </si>
  <si>
    <t>5.44000</t>
  </si>
  <si>
    <t>3403.35000</t>
  </si>
  <si>
    <t>408.39800</t>
  </si>
  <si>
    <t>45.04000</t>
  </si>
  <si>
    <t>17477.96000</t>
  </si>
  <si>
    <t>2097.32400</t>
  </si>
  <si>
    <t>109 PSG</t>
  </si>
  <si>
    <t>2.69000</t>
  </si>
  <si>
    <t>1097.46000</t>
  </si>
  <si>
    <t>131.69300</t>
  </si>
  <si>
    <t>319912_240408</t>
  </si>
  <si>
    <t>2.98000</t>
  </si>
  <si>
    <t>883.85000</t>
  </si>
  <si>
    <t>106.06100</t>
  </si>
  <si>
    <t>95.17000</t>
  </si>
  <si>
    <t>35026.08000</t>
  </si>
  <si>
    <t>4203.08100</t>
  </si>
  <si>
    <t>17.65000</t>
  </si>
  <si>
    <t>7677.95000</t>
  </si>
  <si>
    <t>921.34400</t>
  </si>
  <si>
    <t>66.40000</t>
  </si>
  <si>
    <t>31503.39000</t>
  </si>
  <si>
    <t>3780.36600</t>
  </si>
  <si>
    <t>3.91000</t>
  </si>
  <si>
    <t>1522.94000</t>
  </si>
  <si>
    <t>182.75200</t>
  </si>
  <si>
    <t>4.57000</t>
  </si>
  <si>
    <t>1831.43000</t>
  </si>
  <si>
    <t>219.76800</t>
  </si>
  <si>
    <t>7.93000</t>
  </si>
  <si>
    <t>3090.62000</t>
  </si>
  <si>
    <t>370.87200</t>
  </si>
  <si>
    <t>15.26000</t>
  </si>
  <si>
    <t>5289.54000</t>
  </si>
  <si>
    <t>634.73900</t>
  </si>
  <si>
    <t>20.60000</t>
  </si>
  <si>
    <t>7546.21000</t>
  </si>
  <si>
    <t>905.52200</t>
  </si>
  <si>
    <t>671.39000</t>
  </si>
  <si>
    <t>80.56600</t>
  </si>
  <si>
    <t>29.98000</t>
  </si>
  <si>
    <t>11573.87000</t>
  </si>
  <si>
    <t>1388.84700</t>
  </si>
  <si>
    <t>8.84000</t>
  </si>
  <si>
    <t>2965.11000</t>
  </si>
  <si>
    <t>355.81000</t>
  </si>
  <si>
    <t>19.19000</t>
  </si>
  <si>
    <t>6818.45000</t>
  </si>
  <si>
    <t>818.20400</t>
  </si>
  <si>
    <t>2.08000</t>
  </si>
  <si>
    <t>728.00000</t>
  </si>
  <si>
    <t>87.36000</t>
  </si>
  <si>
    <t>27.05000</t>
  </si>
  <si>
    <t>10825.88000</t>
  </si>
  <si>
    <t>1299.09200</t>
  </si>
  <si>
    <t>7.79000</t>
  </si>
  <si>
    <t>3334.20000</t>
  </si>
  <si>
    <t>400.10100</t>
  </si>
  <si>
    <t>34.20000</t>
  </si>
  <si>
    <t>13140.34000</t>
  </si>
  <si>
    <t>1576.81700</t>
  </si>
  <si>
    <t>57.70000</t>
  </si>
  <si>
    <t>21251.64000</t>
  </si>
  <si>
    <t>2550.16500</t>
  </si>
  <si>
    <t>48.13000</t>
  </si>
  <si>
    <t>15761.54000</t>
  </si>
  <si>
    <t>1891.34000</t>
  </si>
  <si>
    <t>8.99000</t>
  </si>
  <si>
    <t>3395.77000</t>
  </si>
  <si>
    <t>407.49000</t>
  </si>
  <si>
    <t>5412.65000</t>
  </si>
  <si>
    <t>649.51200</t>
  </si>
  <si>
    <t>38.93000</t>
  </si>
  <si>
    <t>10698.34000</t>
  </si>
  <si>
    <t>1283.77800</t>
  </si>
  <si>
    <t>4.29000</t>
  </si>
  <si>
    <t>1953.53000</t>
  </si>
  <si>
    <t>234.42100</t>
  </si>
  <si>
    <t>11.71000</t>
  </si>
  <si>
    <t>4550.56000</t>
  </si>
  <si>
    <t>546.05700</t>
  </si>
  <si>
    <t>2.56000</t>
  </si>
  <si>
    <t>1385.24000</t>
  </si>
  <si>
    <t>166.22700</t>
  </si>
  <si>
    <t>5.54000</t>
  </si>
  <si>
    <t>2960.68000</t>
  </si>
  <si>
    <t>355.27800</t>
  </si>
  <si>
    <t>2.68000</t>
  </si>
  <si>
    <t>1639.29000</t>
  </si>
  <si>
    <t>196.71300</t>
  </si>
  <si>
    <t>493.24000</t>
  </si>
  <si>
    <t>59.18800</t>
  </si>
  <si>
    <t>1629.14000</t>
  </si>
  <si>
    <t>195.49200</t>
  </si>
  <si>
    <t>4.46000</t>
  </si>
  <si>
    <t>2792.63000</t>
  </si>
  <si>
    <t>335.11100</t>
  </si>
  <si>
    <t>26.67000</t>
  </si>
  <si>
    <t>10357.40000</t>
  </si>
  <si>
    <t>1242.86500</t>
  </si>
  <si>
    <t>329 LILPC</t>
  </si>
  <si>
    <t>4.07000</t>
  </si>
  <si>
    <t>1208.57000</t>
  </si>
  <si>
    <t>145.02600</t>
  </si>
  <si>
    <t>319913_240408</t>
  </si>
  <si>
    <t>42.68000</t>
  </si>
  <si>
    <t>15675.30000</t>
  </si>
  <si>
    <t>1881.00600</t>
  </si>
  <si>
    <t>1.74000</t>
  </si>
  <si>
    <t>852.84000</t>
  </si>
  <si>
    <t>102.33800</t>
  </si>
  <si>
    <t>33.91000</t>
  </si>
  <si>
    <t>16183.36000</t>
  </si>
  <si>
    <t>1941.98400</t>
  </si>
  <si>
    <t>12.33000</t>
  </si>
  <si>
    <t>4336.72000</t>
  </si>
  <si>
    <t>520.40000</t>
  </si>
  <si>
    <t>17.66000</t>
  </si>
  <si>
    <t>6506.11000</t>
  </si>
  <si>
    <t>780.71900</t>
  </si>
  <si>
    <t>13.95000</t>
  </si>
  <si>
    <t>5828.31000</t>
  </si>
  <si>
    <t>699.39300</t>
  </si>
  <si>
    <t>16.45000</t>
  </si>
  <si>
    <t>6390.44000</t>
  </si>
  <si>
    <t>766.84400</t>
  </si>
  <si>
    <t>1.28000</t>
  </si>
  <si>
    <t>443.33000</t>
  </si>
  <si>
    <t>53.19900</t>
  </si>
  <si>
    <t>11.28000</t>
  </si>
  <si>
    <t>3937.96000</t>
  </si>
  <si>
    <t>472.55000</t>
  </si>
  <si>
    <t>9.35000</t>
  </si>
  <si>
    <t>2023.84000</t>
  </si>
  <si>
    <t>242.85600</t>
  </si>
  <si>
    <t>13.48000</t>
  </si>
  <si>
    <t>5216.79000</t>
  </si>
  <si>
    <t>626.00700</t>
  </si>
  <si>
    <t>1.15000</t>
  </si>
  <si>
    <t>460.85000</t>
  </si>
  <si>
    <t>55.30100</t>
  </si>
  <si>
    <t>19.36000</t>
  </si>
  <si>
    <t>7319.69000</t>
  </si>
  <si>
    <t>878.34900</t>
  </si>
  <si>
    <t>25.04000</t>
  </si>
  <si>
    <t>8191.38000</t>
  </si>
  <si>
    <t>982.94600</t>
  </si>
  <si>
    <t>6.68000</t>
  </si>
  <si>
    <t>2500.18000</t>
  </si>
  <si>
    <t>300.01700</t>
  </si>
  <si>
    <t>21.50000</t>
  </si>
  <si>
    <t>5958.28000</t>
  </si>
  <si>
    <t>714.98200</t>
  </si>
  <si>
    <t>13.05000</t>
  </si>
  <si>
    <t>5063.45000</t>
  </si>
  <si>
    <t>607.60200</t>
  </si>
  <si>
    <t>9.28000</t>
  </si>
  <si>
    <t>4972.40000</t>
  </si>
  <si>
    <t>596.68300</t>
  </si>
  <si>
    <t>507.74000</t>
  </si>
  <si>
    <t>60.92800</t>
  </si>
  <si>
    <t>1466.25000</t>
  </si>
  <si>
    <t>175.94900</t>
  </si>
  <si>
    <t>7.09000</t>
  </si>
  <si>
    <t>3474.64000</t>
  </si>
  <si>
    <t>416.95500</t>
  </si>
  <si>
    <t>6.03000</t>
  </si>
  <si>
    <t>3215.90000</t>
  </si>
  <si>
    <t>385.90600</t>
  </si>
  <si>
    <t>1515.98000</t>
  </si>
  <si>
    <t>181.91700</t>
  </si>
  <si>
    <t>1119.53000</t>
  </si>
  <si>
    <t>134.34200</t>
  </si>
  <si>
    <t>5.59000</t>
  </si>
  <si>
    <t>3497.11000</t>
  </si>
  <si>
    <t>419.64900</t>
  </si>
  <si>
    <t>38.79000</t>
  </si>
  <si>
    <t>15085.21000</t>
  </si>
  <si>
    <t>1810.20300</t>
  </si>
  <si>
    <t>545.24000</t>
  </si>
  <si>
    <t>65.42800</t>
  </si>
  <si>
    <t>319914_240408</t>
  </si>
  <si>
    <t>1.00000</t>
  </si>
  <si>
    <t>404.10000</t>
  </si>
  <si>
    <t>48.49200</t>
  </si>
  <si>
    <t>169 SJD</t>
  </si>
  <si>
    <t>82.12000</t>
  </si>
  <si>
    <t>30275.09000</t>
  </si>
  <si>
    <t>3632.95200</t>
  </si>
  <si>
    <t>320304_240408</t>
  </si>
  <si>
    <t>361.45000</t>
  </si>
  <si>
    <t>43.37300</t>
  </si>
  <si>
    <t>3.84000</t>
  </si>
  <si>
    <t>1900.08000</t>
  </si>
  <si>
    <t>228.00600</t>
  </si>
  <si>
    <t>74.37000</t>
  </si>
  <si>
    <t>35544.06000</t>
  </si>
  <si>
    <t>4265.24100</t>
  </si>
  <si>
    <t>20.44000</t>
  </si>
  <si>
    <t>7227.68000</t>
  </si>
  <si>
    <t>867.31500</t>
  </si>
  <si>
    <t>39.84000</t>
  </si>
  <si>
    <t>14643.97000</t>
  </si>
  <si>
    <t>1757.23500</t>
  </si>
  <si>
    <t>20.79000</t>
  </si>
  <si>
    <t>8867.24000</t>
  </si>
  <si>
    <t>1064.06400</t>
  </si>
  <si>
    <t>38.91000</t>
  </si>
  <si>
    <t>15179.70000</t>
  </si>
  <si>
    <t>1821.52900</t>
  </si>
  <si>
    <t>8.80000</t>
  </si>
  <si>
    <t>2996.57000</t>
  </si>
  <si>
    <t>359.58500</t>
  </si>
  <si>
    <t>7389.07000</t>
  </si>
  <si>
    <t>886.67900</t>
  </si>
  <si>
    <t>5.84000</t>
  </si>
  <si>
    <t>2035.95000</t>
  </si>
  <si>
    <t>244.31100</t>
  </si>
  <si>
    <t>24.53000</t>
  </si>
  <si>
    <t>9790.40000</t>
  </si>
  <si>
    <t>1174.83300</t>
  </si>
  <si>
    <t>31.57000</t>
  </si>
  <si>
    <t>13487.62000</t>
  </si>
  <si>
    <t>1618.49400</t>
  </si>
  <si>
    <t>61.70000</t>
  </si>
  <si>
    <t>23962.16000</t>
  </si>
  <si>
    <t>2875.41100</t>
  </si>
  <si>
    <t>34.04000</t>
  </si>
  <si>
    <t>12886.03000</t>
  </si>
  <si>
    <t>1546.29900</t>
  </si>
  <si>
    <t>37.99000</t>
  </si>
  <si>
    <t>12528.29000</t>
  </si>
  <si>
    <t>1503.36100</t>
  </si>
  <si>
    <t>9.33000</t>
  </si>
  <si>
    <t>3454.75000</t>
  </si>
  <si>
    <t>414.56500</t>
  </si>
  <si>
    <t>6.25000</t>
  </si>
  <si>
    <t>2687.70000</t>
  </si>
  <si>
    <t>322.52000</t>
  </si>
  <si>
    <t>42.10000</t>
  </si>
  <si>
    <t>11766.54000</t>
  </si>
  <si>
    <t>1411.95700</t>
  </si>
  <si>
    <t>2096.79000</t>
  </si>
  <si>
    <t>251.61100</t>
  </si>
  <si>
    <t>3134.47000</t>
  </si>
  <si>
    <t>376.12900</t>
  </si>
  <si>
    <t>1.12000</t>
  </si>
  <si>
    <t>590.34000</t>
  </si>
  <si>
    <t>70.84000</t>
  </si>
  <si>
    <t>1051.99000</t>
  </si>
  <si>
    <t>126.23700</t>
  </si>
  <si>
    <t>22.45000</t>
  </si>
  <si>
    <t>12053.75000</t>
  </si>
  <si>
    <t>1446.43600</t>
  </si>
  <si>
    <t>0.63000</t>
  </si>
  <si>
    <t>362.25000</t>
  </si>
  <si>
    <t>43.47000</t>
  </si>
  <si>
    <t>14.85000</t>
  </si>
  <si>
    <t>7303.53000</t>
  </si>
  <si>
    <t>876.41900</t>
  </si>
  <si>
    <t>0.83000</t>
  </si>
  <si>
    <t>421.85000</t>
  </si>
  <si>
    <t>50.62100</t>
  </si>
  <si>
    <t>303.81000</t>
  </si>
  <si>
    <t>36.45700</t>
  </si>
  <si>
    <t>4.97000</t>
  </si>
  <si>
    <t>3154.86000</t>
  </si>
  <si>
    <t>378.57700</t>
  </si>
  <si>
    <t>14.98000</t>
  </si>
  <si>
    <t>5738.13000</t>
  </si>
  <si>
    <t>688.56000</t>
  </si>
  <si>
    <t>1269.49000</t>
  </si>
  <si>
    <t>152.33700</t>
  </si>
  <si>
    <t>TGM RIB EYE</t>
  </si>
  <si>
    <t>0.39000</t>
  </si>
  <si>
    <t>311.61000</t>
  </si>
  <si>
    <t>37.39300</t>
  </si>
  <si>
    <t>TGM T-BONE STEAK</t>
  </si>
  <si>
    <t>235.63000</t>
  </si>
  <si>
    <t>28.27500</t>
  </si>
  <si>
    <t>364 OBAPC</t>
  </si>
  <si>
    <t>0.28000</t>
  </si>
  <si>
    <t>103.60000</t>
  </si>
  <si>
    <t>12.43200</t>
  </si>
  <si>
    <t>320306_240408</t>
  </si>
  <si>
    <t>663.67000</t>
  </si>
  <si>
    <t>79.63900</t>
  </si>
  <si>
    <t>0.67000</t>
  </si>
  <si>
    <t>325.73000</t>
  </si>
  <si>
    <t>39.08700</t>
  </si>
  <si>
    <t>1.32000</t>
  </si>
  <si>
    <t>488.93000</t>
  </si>
  <si>
    <t>58.67000</t>
  </si>
  <si>
    <t>225.23000</t>
  </si>
  <si>
    <t>27.02700</t>
  </si>
  <si>
    <t>1.01000</t>
  </si>
  <si>
    <t>393.90000</t>
  </si>
  <si>
    <t>47.26800</t>
  </si>
  <si>
    <t>0.60000</t>
  </si>
  <si>
    <t>237.30000</t>
  </si>
  <si>
    <t>28.47500</t>
  </si>
  <si>
    <t>289.94000</t>
  </si>
  <si>
    <t>34.79200</t>
  </si>
  <si>
    <t>1110.66000</t>
  </si>
  <si>
    <t>133.27800</t>
  </si>
  <si>
    <t>295.64000</t>
  </si>
  <si>
    <t>35.47600</t>
  </si>
  <si>
    <t>0.72000</t>
  </si>
  <si>
    <t>385.20000</t>
  </si>
  <si>
    <t>46.22400</t>
  </si>
  <si>
    <t>101.14000</t>
  </si>
  <si>
    <t>12.13600</t>
  </si>
  <si>
    <t>422 SMIPC</t>
  </si>
  <si>
    <t>6.70000</t>
  </si>
  <si>
    <t>2484.55000</t>
  </si>
  <si>
    <t>298.14300</t>
  </si>
  <si>
    <t>320307_240408</t>
  </si>
  <si>
    <t>8.12000</t>
  </si>
  <si>
    <t>4044.42000</t>
  </si>
  <si>
    <t>485.32500</t>
  </si>
  <si>
    <t>15.63000</t>
  </si>
  <si>
    <t>7472.17000</t>
  </si>
  <si>
    <t>896.64800</t>
  </si>
  <si>
    <t>1.16000</t>
  </si>
  <si>
    <t>428.68000</t>
  </si>
  <si>
    <t>51.44100</t>
  </si>
  <si>
    <t>1.85000</t>
  </si>
  <si>
    <t>656.75000</t>
  </si>
  <si>
    <t>78.81000</t>
  </si>
  <si>
    <t>11.82000</t>
  </si>
  <si>
    <t>4383.78000</t>
  </si>
  <si>
    <t>526.04300</t>
  </si>
  <si>
    <t>1.29000</t>
  </si>
  <si>
    <t>553.41000</t>
  </si>
  <si>
    <t>66.40900</t>
  </si>
  <si>
    <t>1298.70000</t>
  </si>
  <si>
    <t>155.84300</t>
  </si>
  <si>
    <t>313.91000</t>
  </si>
  <si>
    <t>37.66900</t>
  </si>
  <si>
    <t>1.39000</t>
  </si>
  <si>
    <t>542.24000</t>
  </si>
  <si>
    <t>65.06800</t>
  </si>
  <si>
    <t>2.31000</t>
  </si>
  <si>
    <t>993.14000</t>
  </si>
  <si>
    <t>119.17600</t>
  </si>
  <si>
    <t>17.25000</t>
  </si>
  <si>
    <t>6702.34000</t>
  </si>
  <si>
    <t>804.27200</t>
  </si>
  <si>
    <t>4.61000</t>
  </si>
  <si>
    <t>1750.99000</t>
  </si>
  <si>
    <t>210.11700</t>
  </si>
  <si>
    <t>2.22000</t>
  </si>
  <si>
    <t>733.68000</t>
  </si>
  <si>
    <t>88.04000</t>
  </si>
  <si>
    <t>358.16000</t>
  </si>
  <si>
    <t>42.97900</t>
  </si>
  <si>
    <t>5.31000</t>
  </si>
  <si>
    <t>1457.79000</t>
  </si>
  <si>
    <t>174.93100</t>
  </si>
  <si>
    <t>1.49000</t>
  </si>
  <si>
    <t>677.95000</t>
  </si>
  <si>
    <t>81.35400</t>
  </si>
  <si>
    <t>423.12000</t>
  </si>
  <si>
    <t>50.77400</t>
  </si>
  <si>
    <t>3.75000</t>
  </si>
  <si>
    <t>1778.63000</t>
  </si>
  <si>
    <t>213.43200</t>
  </si>
  <si>
    <t>2.85000</t>
  </si>
  <si>
    <t>1374.62000</t>
  </si>
  <si>
    <t>164.95300</t>
  </si>
  <si>
    <t>1321.46000</t>
  </si>
  <si>
    <t>158.57400</t>
  </si>
  <si>
    <t>1.97000</t>
  </si>
  <si>
    <t>1214.63000</t>
  </si>
  <si>
    <t>145.75500</t>
  </si>
  <si>
    <t>550.38000</t>
  </si>
  <si>
    <t>66.04500</t>
  </si>
  <si>
    <t>9.29000</t>
  </si>
  <si>
    <t>3600.02000</t>
  </si>
  <si>
    <t>431.99600</t>
  </si>
  <si>
    <t>607 PAOPC</t>
  </si>
  <si>
    <t>0.73000</t>
  </si>
  <si>
    <t>259.15000</t>
  </si>
  <si>
    <t>31.09800</t>
  </si>
  <si>
    <t>320309_240408</t>
  </si>
  <si>
    <t>3.24000</t>
  </si>
  <si>
    <t>1187.36000</t>
  </si>
  <si>
    <t>142.48000</t>
  </si>
  <si>
    <t>681.79000</t>
  </si>
  <si>
    <t>81.81300</t>
  </si>
  <si>
    <t>0.49000</t>
  </si>
  <si>
    <t>173.25000</t>
  </si>
  <si>
    <t>20.78900</t>
  </si>
  <si>
    <t>3.04000</t>
  </si>
  <si>
    <t>671.00000</t>
  </si>
  <si>
    <t>80.51900</t>
  </si>
  <si>
    <t>1.67000</t>
  </si>
  <si>
    <t>720.73000</t>
  </si>
  <si>
    <t>86.48700</t>
  </si>
  <si>
    <t>0.95000</t>
  </si>
  <si>
    <t>364.74000</t>
  </si>
  <si>
    <t>43.76700</t>
  </si>
  <si>
    <t>4.54000</t>
  </si>
  <si>
    <t>1730.16000</t>
  </si>
  <si>
    <t>207.61500</t>
  </si>
  <si>
    <t>0.34000</t>
  </si>
  <si>
    <t>157.55000</t>
  </si>
  <si>
    <t>18.90500</t>
  </si>
  <si>
    <t>7.19000</t>
  </si>
  <si>
    <t>2011.61000</t>
  </si>
  <si>
    <t>241.38900</t>
  </si>
  <si>
    <t>2363.54000</t>
  </si>
  <si>
    <t>283.62200</t>
  </si>
  <si>
    <t>2.78000</t>
  </si>
  <si>
    <t>1335.78000</t>
  </si>
  <si>
    <t>160.29300</t>
  </si>
  <si>
    <t>2.21000</t>
  </si>
  <si>
    <t>1096.43000</t>
  </si>
  <si>
    <t>131.57100</t>
  </si>
  <si>
    <t>1.34000</t>
  </si>
  <si>
    <t>683.60000</t>
  </si>
  <si>
    <t>82.03100</t>
  </si>
  <si>
    <t>325.95000</t>
  </si>
  <si>
    <t>39.11400</t>
  </si>
  <si>
    <t>484.33000</t>
  </si>
  <si>
    <t>58.11900</t>
  </si>
  <si>
    <t>TGM BEEF TENDERLOIN</t>
  </si>
  <si>
    <t>451.56000</t>
  </si>
  <si>
    <t>54.18700</t>
  </si>
  <si>
    <t>18.30000</t>
  </si>
  <si>
    <t>6724.86000</t>
  </si>
  <si>
    <t>806.97700</t>
  </si>
  <si>
    <t>467.63000</t>
  </si>
  <si>
    <t>56.11500</t>
  </si>
  <si>
    <t>TGM PORKCHOP BARBEQUE</t>
  </si>
  <si>
    <t>456.97000</t>
  </si>
  <si>
    <t>54.83400</t>
  </si>
  <si>
    <t>320311_240408</t>
  </si>
  <si>
    <t>1.52000</t>
  </si>
  <si>
    <t>745.73000</t>
  </si>
  <si>
    <t>89.48700</t>
  </si>
  <si>
    <t>0.79000</t>
  </si>
  <si>
    <t>343.21000</t>
  </si>
  <si>
    <t>41.18500</t>
  </si>
  <si>
    <t>2.49000</t>
  </si>
  <si>
    <t>1122.51000</t>
  </si>
  <si>
    <t>134.69800</t>
  </si>
  <si>
    <t>TGM PORK TAPA</t>
  </si>
  <si>
    <t>0.81000</t>
  </si>
  <si>
    <t>359.99000</t>
  </si>
  <si>
    <t>43.19700</t>
  </si>
  <si>
    <t>TGM PORK TOCINO</t>
  </si>
  <si>
    <t>443.40000</t>
  </si>
  <si>
    <t>53.20700</t>
  </si>
  <si>
    <t>642.07000</t>
  </si>
  <si>
    <t>77.04800</t>
  </si>
  <si>
    <t>320314_240408</t>
  </si>
  <si>
    <t>251 TANPG</t>
  </si>
  <si>
    <t>TGM GROUND PORK 500G (FPP)</t>
  </si>
  <si>
    <t>200.00000</t>
  </si>
  <si>
    <t>20.00000</t>
  </si>
  <si>
    <t>320339_240408</t>
  </si>
  <si>
    <t>TGM PORKCHOP SOBI 500G (FPP)</t>
  </si>
  <si>
    <t>230.00000</t>
  </si>
  <si>
    <t>23.00000</t>
  </si>
  <si>
    <t>TGM SINIGANG CUT 500G (FPP)</t>
  </si>
  <si>
    <t>160.00000</t>
  </si>
  <si>
    <t>16.00000</t>
  </si>
  <si>
    <t>TGM PRKSMGYUP SLC SLBL500G FPP</t>
  </si>
  <si>
    <t>2.00000</t>
  </si>
  <si>
    <t>500.00000</t>
  </si>
  <si>
    <t>50.00000</t>
  </si>
  <si>
    <t>TGM PORK MENUDO CUT500G (FPP)</t>
  </si>
  <si>
    <t>190.00000</t>
  </si>
  <si>
    <t>19.00000</t>
  </si>
  <si>
    <t>TGM BF SMGYPSL SLCE SP500G FPP</t>
  </si>
  <si>
    <t>358.70000</t>
  </si>
  <si>
    <t>35.87000</t>
  </si>
  <si>
    <t>SUKI CO PORK SINIGANG CUT</t>
  </si>
  <si>
    <t>1.23000</t>
  </si>
  <si>
    <t>258.12000</t>
  </si>
  <si>
    <t>25.81100</t>
  </si>
  <si>
    <t>320346_240408</t>
  </si>
  <si>
    <t>SUKI CO PORK MENUDO CUT</t>
  </si>
  <si>
    <t>12.98000</t>
  </si>
  <si>
    <t>3622.17000</t>
  </si>
  <si>
    <t>362.21400</t>
  </si>
  <si>
    <t>SUKI CO PORK ADOBO CUT</t>
  </si>
  <si>
    <t>11.54000</t>
  </si>
  <si>
    <t>3202.50000</t>
  </si>
  <si>
    <t>320.23900</t>
  </si>
  <si>
    <t>SUKI CO PORK MECHADO CUT</t>
  </si>
  <si>
    <t>6.65000</t>
  </si>
  <si>
    <t>1918.40000</t>
  </si>
  <si>
    <t>191.83600</t>
  </si>
  <si>
    <t>SUKI CO LECHON KAWALI</t>
  </si>
  <si>
    <t>15.25000</t>
  </si>
  <si>
    <t>4810.08000</t>
  </si>
  <si>
    <t>480.99900</t>
  </si>
  <si>
    <t>SUKI CO GROUND PORK</t>
  </si>
  <si>
    <t>27.42000</t>
  </si>
  <si>
    <t>7037.04000</t>
  </si>
  <si>
    <t>703.69700</t>
  </si>
  <si>
    <t>SUKI CO LIEMPO SLICED</t>
  </si>
  <si>
    <t>19.46000</t>
  </si>
  <si>
    <t>6789.81000</t>
  </si>
  <si>
    <t>678.96400</t>
  </si>
  <si>
    <t>SUKI CO PORK INIHAW CUT</t>
  </si>
  <si>
    <t>0.16000</t>
  </si>
  <si>
    <t>42.17000</t>
  </si>
  <si>
    <t>4.21600</t>
  </si>
  <si>
    <t>TGM BELLY SOBI 500G (FPP)</t>
  </si>
  <si>
    <t>4.00000</t>
  </si>
  <si>
    <t>1000.00000</t>
  </si>
  <si>
    <t>100.00000</t>
  </si>
  <si>
    <t>400.00000</t>
  </si>
  <si>
    <t>40.00000</t>
  </si>
  <si>
    <t>460.00000</t>
  </si>
  <si>
    <t>46.00000</t>
  </si>
  <si>
    <t>6.00000</t>
  </si>
  <si>
    <t>1500.00000</t>
  </si>
  <si>
    <t>150.00000</t>
  </si>
  <si>
    <t>5.00000</t>
  </si>
  <si>
    <t>1875.00000</t>
  </si>
  <si>
    <t>187.50000</t>
  </si>
  <si>
    <t>223 MATJR</t>
  </si>
  <si>
    <t>1.22000</t>
  </si>
  <si>
    <t>434.88000</t>
  </si>
  <si>
    <t>52.18500</t>
  </si>
  <si>
    <t>320421_240408</t>
  </si>
  <si>
    <t>447.35000</t>
  </si>
  <si>
    <t>53.68100</t>
  </si>
  <si>
    <t>8.61000</t>
  </si>
  <si>
    <t>2844.50000</t>
  </si>
  <si>
    <t>341.33000</t>
  </si>
  <si>
    <t>0.82000</t>
  </si>
  <si>
    <t>400.13000</t>
  </si>
  <si>
    <t>48.01500</t>
  </si>
  <si>
    <t>1.60000</t>
  </si>
  <si>
    <t>623.48000</t>
  </si>
  <si>
    <t>74.81500</t>
  </si>
  <si>
    <t>1086.10000</t>
  </si>
  <si>
    <t>130.33000</t>
  </si>
  <si>
    <t>946.03000</t>
  </si>
  <si>
    <t>113.52200</t>
  </si>
  <si>
    <t>0.74000</t>
  </si>
  <si>
    <t>420.04000</t>
  </si>
  <si>
    <t>50.40400</t>
  </si>
  <si>
    <t>562.96000</t>
  </si>
  <si>
    <t>67.55500</t>
  </si>
  <si>
    <t>6.33000</t>
  </si>
  <si>
    <t>2489.67000</t>
  </si>
  <si>
    <t>298.75300</t>
  </si>
  <si>
    <t>834 NKAJR</t>
  </si>
  <si>
    <t>5.68000</t>
  </si>
  <si>
    <t>2338.09000</t>
  </si>
  <si>
    <t>280.56100</t>
  </si>
  <si>
    <t>320422_240408</t>
  </si>
  <si>
    <t>48.51000</t>
  </si>
  <si>
    <t>17895.01000</t>
  </si>
  <si>
    <t>2147.36000</t>
  </si>
  <si>
    <t>3490.33000</t>
  </si>
  <si>
    <t>418.83500</t>
  </si>
  <si>
    <t>3.93000</t>
  </si>
  <si>
    <t>1957.71000</t>
  </si>
  <si>
    <t>234.92100</t>
  </si>
  <si>
    <t>44.24000</t>
  </si>
  <si>
    <t>21103.51000</t>
  </si>
  <si>
    <t>2532.38700</t>
  </si>
  <si>
    <t>3.82000</t>
  </si>
  <si>
    <t>1476.55000</t>
  </si>
  <si>
    <t>177.18400</t>
  </si>
  <si>
    <t>833.92000</t>
  </si>
  <si>
    <t>100.06800</t>
  </si>
  <si>
    <t>70.09000</t>
  </si>
  <si>
    <t>25870.96000</t>
  </si>
  <si>
    <t>3104.44700</t>
  </si>
  <si>
    <t>538.40000</t>
  </si>
  <si>
    <t>64.60800</t>
  </si>
  <si>
    <t>35.16000</t>
  </si>
  <si>
    <t>13654.69000</t>
  </si>
  <si>
    <t>1638.54300</t>
  </si>
  <si>
    <t>4.37000</t>
  </si>
  <si>
    <t>1511.11000</t>
  </si>
  <si>
    <t>181.33200</t>
  </si>
  <si>
    <t>7.60000</t>
  </si>
  <si>
    <t>2697.40000</t>
  </si>
  <si>
    <t>323.68500</t>
  </si>
  <si>
    <t>26.78000</t>
  </si>
  <si>
    <t>10518.82000</t>
  </si>
  <si>
    <t>1262.24000</t>
  </si>
  <si>
    <t>5.58000</t>
  </si>
  <si>
    <t>2359.52000</t>
  </si>
  <si>
    <t>283.13800</t>
  </si>
  <si>
    <t>25.62000</t>
  </si>
  <si>
    <t>9857.86000</t>
  </si>
  <si>
    <t>1182.92600</t>
  </si>
  <si>
    <t>22.35000</t>
  </si>
  <si>
    <t>8397.88000</t>
  </si>
  <si>
    <t>1007.72900</t>
  </si>
  <si>
    <t>1.92000</t>
  </si>
  <si>
    <t>704.85000</t>
  </si>
  <si>
    <t>84.58000</t>
  </si>
  <si>
    <t>3.37000</t>
  </si>
  <si>
    <t>1643.19000</t>
  </si>
  <si>
    <t>197.18000</t>
  </si>
  <si>
    <t>24.70000</t>
  </si>
  <si>
    <t>6876.23000</t>
  </si>
  <si>
    <t>825.13500</t>
  </si>
  <si>
    <t>1.68000</t>
  </si>
  <si>
    <t>771.24000</t>
  </si>
  <si>
    <t>92.54700</t>
  </si>
  <si>
    <t>7.28000</t>
  </si>
  <si>
    <t>2836.80000</t>
  </si>
  <si>
    <t>340.40800</t>
  </si>
  <si>
    <t>6.87000</t>
  </si>
  <si>
    <t>3698.45000</t>
  </si>
  <si>
    <t>443.81000</t>
  </si>
  <si>
    <t>4.87000</t>
  </si>
  <si>
    <t>2621.17000</t>
  </si>
  <si>
    <t>314.53700</t>
  </si>
  <si>
    <t>18.68000</t>
  </si>
  <si>
    <t>8933.01000</t>
  </si>
  <si>
    <t>1071.94000</t>
  </si>
  <si>
    <t>1075.26000</t>
  </si>
  <si>
    <t>129.03000</t>
  </si>
  <si>
    <t>14.34000</t>
  </si>
  <si>
    <t>7075.17000</t>
  </si>
  <si>
    <t>849.01300</t>
  </si>
  <si>
    <t>1.14000</t>
  </si>
  <si>
    <t>612.58000</t>
  </si>
  <si>
    <t>73.50900</t>
  </si>
  <si>
    <t>2.09000</t>
  </si>
  <si>
    <t>1294.59000</t>
  </si>
  <si>
    <t>155.34900</t>
  </si>
  <si>
    <t>1250.02000</t>
  </si>
  <si>
    <t>149.99800</t>
  </si>
  <si>
    <t>5.33000</t>
  </si>
  <si>
    <t>3353.33000</t>
  </si>
  <si>
    <t>402.39400</t>
  </si>
  <si>
    <t>3.23000</t>
  </si>
  <si>
    <t>2032.32000</t>
  </si>
  <si>
    <t>243.87600</t>
  </si>
  <si>
    <t>253.18000</t>
  </si>
  <si>
    <t>30.38100</t>
  </si>
  <si>
    <t>320423_240408</t>
  </si>
  <si>
    <t>0.38000</t>
  </si>
  <si>
    <t>172.87000</t>
  </si>
  <si>
    <t>20.74400</t>
  </si>
  <si>
    <t>1.36000</t>
  </si>
  <si>
    <t>669.94000</t>
  </si>
  <si>
    <t>80.39200</t>
  </si>
  <si>
    <t>320424_240408</t>
  </si>
  <si>
    <t>289.61000</t>
  </si>
  <si>
    <t>34.75200</t>
  </si>
  <si>
    <t>177.65000</t>
  </si>
  <si>
    <t>17.76500</t>
  </si>
  <si>
    <t>320426_240408</t>
  </si>
  <si>
    <t>450.25000</t>
  </si>
  <si>
    <t>45.02500</t>
  </si>
  <si>
    <t>10.15000</t>
  </si>
  <si>
    <t>2639.25000</t>
  </si>
  <si>
    <t>263.91900</t>
  </si>
  <si>
    <t>4.12000</t>
  </si>
  <si>
    <t>1446.63000</t>
  </si>
  <si>
    <t>144.65900</t>
  </si>
  <si>
    <t>SUKI CO PORKCHOP SLICED</t>
  </si>
  <si>
    <t>8.77000</t>
  </si>
  <si>
    <t>2436.41000</t>
  </si>
  <si>
    <t>243.63500</t>
  </si>
  <si>
    <t>454 GCMPM</t>
  </si>
  <si>
    <t>1237.50000</t>
  </si>
  <si>
    <t>123.75000</t>
  </si>
  <si>
    <t>320429_240408</t>
  </si>
  <si>
    <t>250.00000</t>
  </si>
  <si>
    <t>25.00000</t>
  </si>
  <si>
    <t>TGM BEEF CUBES 500G (FPP)</t>
  </si>
  <si>
    <t>604.50000</t>
  </si>
  <si>
    <t>60.45000</t>
  </si>
  <si>
    <t>TGM GROUND BEEF 500G (FPP)</t>
  </si>
  <si>
    <t>560.00000</t>
  </si>
  <si>
    <t>56.00000</t>
  </si>
  <si>
    <t>TGM PRK TONGKTSU SLCD500G(FPP)</t>
  </si>
  <si>
    <t>3.00000</t>
  </si>
  <si>
    <t>735.00000</t>
  </si>
  <si>
    <t>73.50000</t>
  </si>
  <si>
    <t>881 MKDSUP</t>
  </si>
  <si>
    <t>793.73000</t>
  </si>
  <si>
    <t>79.37300</t>
  </si>
  <si>
    <t>320431_240408</t>
  </si>
  <si>
    <t>690.00000</t>
  </si>
  <si>
    <t>69.00000</t>
  </si>
  <si>
    <t>TGM ADOBO CUT 500G (FPP)</t>
  </si>
  <si>
    <t>925.00000</t>
  </si>
  <si>
    <t>92.50000</t>
  </si>
  <si>
    <t>7.00000</t>
  </si>
  <si>
    <t>1750.00000</t>
  </si>
  <si>
    <t>175.00000</t>
  </si>
  <si>
    <t>570.00000</t>
  </si>
  <si>
    <t>57.00000</t>
  </si>
  <si>
    <t>1125.00000</t>
  </si>
  <si>
    <t>112.50000</t>
  </si>
  <si>
    <t>310.00000</t>
  </si>
  <si>
    <t>31.00000</t>
  </si>
  <si>
    <t>TGM BEEF YAKINIKU CUT500G(FPP)</t>
  </si>
  <si>
    <t>1320.00000</t>
  </si>
  <si>
    <t>132.00000</t>
  </si>
  <si>
    <t>883 MKDAVI</t>
  </si>
  <si>
    <t>320433_240408</t>
  </si>
  <si>
    <t>640.00000</t>
  </si>
  <si>
    <t>64.00000</t>
  </si>
  <si>
    <t>1550.00000</t>
  </si>
  <si>
    <t>155.00000</t>
  </si>
  <si>
    <t>840.00000</t>
  </si>
  <si>
    <t>84.00000</t>
  </si>
  <si>
    <t>TGM BF SHABU-SHBU CUT500G(FPP)</t>
  </si>
  <si>
    <t>990.00000</t>
  </si>
  <si>
    <t>99.00000</t>
  </si>
  <si>
    <t>860 NEBSB</t>
  </si>
  <si>
    <t>193.76000</t>
  </si>
  <si>
    <t>19.37600</t>
  </si>
  <si>
    <t>320434_240408</t>
  </si>
  <si>
    <t>452.82000</t>
  </si>
  <si>
    <t>45.28200</t>
  </si>
  <si>
    <t>307.01000</t>
  </si>
  <si>
    <t>30.70100</t>
  </si>
  <si>
    <t>179.23000</t>
  </si>
  <si>
    <t>17.92300</t>
  </si>
  <si>
    <t>280.00000</t>
  </si>
  <si>
    <t>28.00000</t>
  </si>
  <si>
    <t>120 MEY</t>
  </si>
  <si>
    <t>TGM LEAN GROUND PORK (5KG&amp;UP)</t>
  </si>
  <si>
    <t>1.26000</t>
  </si>
  <si>
    <t>405.13000</t>
  </si>
  <si>
    <t>32.40900</t>
  </si>
  <si>
    <t>320884_240408</t>
  </si>
  <si>
    <t>TGM GROUND BEEF (5KG &amp; UP)</t>
  </si>
  <si>
    <t>0.65000</t>
  </si>
  <si>
    <t>207.99000</t>
  </si>
  <si>
    <t>16.63800</t>
  </si>
  <si>
    <t>119 TAY</t>
  </si>
  <si>
    <t>487.50000</t>
  </si>
  <si>
    <t>48.75000</t>
  </si>
  <si>
    <t>321024_240408</t>
  </si>
  <si>
    <t>600.00000</t>
  </si>
  <si>
    <t>60.00000</t>
  </si>
  <si>
    <t>185.00000</t>
  </si>
  <si>
    <t>18.50000</t>
  </si>
  <si>
    <t>750.00000</t>
  </si>
  <si>
    <t>75.00000</t>
  </si>
  <si>
    <t>380.00000</t>
  </si>
  <si>
    <t>38.00000</t>
  </si>
  <si>
    <t>404 ZARPC</t>
  </si>
  <si>
    <t>5.21000</t>
  </si>
  <si>
    <t>1914.38000</t>
  </si>
  <si>
    <t>229.72200</t>
  </si>
  <si>
    <t>321319_240408</t>
  </si>
  <si>
    <t>1.81000</t>
  </si>
  <si>
    <t>726.19000</t>
  </si>
  <si>
    <t>87.14200</t>
  </si>
  <si>
    <t>0.55000</t>
  </si>
  <si>
    <t>195.25000</t>
  </si>
  <si>
    <t>23.43000</t>
  </si>
  <si>
    <t>18.11000</t>
  </si>
  <si>
    <t>6704.79000</t>
  </si>
  <si>
    <t>804.55800</t>
  </si>
  <si>
    <t>3.31000</t>
  </si>
  <si>
    <t>1353.08000</t>
  </si>
  <si>
    <t>162.36800</t>
  </si>
  <si>
    <t>2967.90000</t>
  </si>
  <si>
    <t>356.14700</t>
  </si>
  <si>
    <t>4.22000</t>
  </si>
  <si>
    <t>933.90000</t>
  </si>
  <si>
    <t>112.06300</t>
  </si>
  <si>
    <t>1.54000</t>
  </si>
  <si>
    <t>662.81000</t>
  </si>
  <si>
    <t>79.53600</t>
  </si>
  <si>
    <t>5.38000</t>
  </si>
  <si>
    <t>2069.20000</t>
  </si>
  <si>
    <t>248.29900</t>
  </si>
  <si>
    <t>2.59000</t>
  </si>
  <si>
    <t>985.41000</t>
  </si>
  <si>
    <t>118.24700</t>
  </si>
  <si>
    <t>341.06000</t>
  </si>
  <si>
    <t>40.92700</t>
  </si>
  <si>
    <t>2.06000</t>
  </si>
  <si>
    <t>999.10000</t>
  </si>
  <si>
    <t>119.89200</t>
  </si>
  <si>
    <t>160.36000</t>
  </si>
  <si>
    <t>19.24300</t>
  </si>
  <si>
    <t>6.16000</t>
  </si>
  <si>
    <t>3270.00000</t>
  </si>
  <si>
    <t>392.39800</t>
  </si>
  <si>
    <t>6651.87500</t>
  </si>
  <si>
    <t>798.21200</t>
  </si>
  <si>
    <t>8.60000</t>
  </si>
  <si>
    <t>4271.87500</t>
  </si>
  <si>
    <t>512.62100</t>
  </si>
  <si>
    <t>512.71000</t>
  </si>
  <si>
    <t>61.52500</t>
  </si>
  <si>
    <t>1396.39000</t>
  </si>
  <si>
    <t>167.56600</t>
  </si>
  <si>
    <t>816.91000</t>
  </si>
  <si>
    <t>98.02700</t>
  </si>
  <si>
    <t>TGM MECHADO CUT</t>
  </si>
  <si>
    <t>1.21000</t>
  </si>
  <si>
    <t>655.65000</t>
  </si>
  <si>
    <t>78.67600</t>
  </si>
  <si>
    <t>5.82000</t>
  </si>
  <si>
    <t>2850.88000</t>
  </si>
  <si>
    <t>342.10500</t>
  </si>
  <si>
    <t>321320_240408</t>
  </si>
  <si>
    <t>104 DAU</t>
  </si>
  <si>
    <t>384.80000</t>
  </si>
  <si>
    <t>46.17600</t>
  </si>
  <si>
    <t>321651_240408</t>
  </si>
  <si>
    <t>1278.95000</t>
  </si>
  <si>
    <t>153.47300</t>
  </si>
  <si>
    <t>406.98000</t>
  </si>
  <si>
    <t>48.83700</t>
  </si>
  <si>
    <t>517.38000</t>
  </si>
  <si>
    <t>62.08500</t>
  </si>
  <si>
    <t>1007.39000</t>
  </si>
  <si>
    <t>120.88600</t>
  </si>
  <si>
    <t>377.52000</t>
  </si>
  <si>
    <t>45.30200</t>
  </si>
  <si>
    <t>395.85000</t>
  </si>
  <si>
    <t>47.50200</t>
  </si>
  <si>
    <t>8.19000</t>
  </si>
  <si>
    <t>3164.56000</t>
  </si>
  <si>
    <t>379.74000</t>
  </si>
  <si>
    <t>178.13000</t>
  </si>
  <si>
    <t>21.37500</t>
  </si>
  <si>
    <t>2.94000</t>
  </si>
  <si>
    <t>808.40000</t>
  </si>
  <si>
    <t>97.00600</t>
  </si>
  <si>
    <t>4.01000</t>
  </si>
  <si>
    <t>1923.19000</t>
  </si>
  <si>
    <t>230.78000</t>
  </si>
  <si>
    <t>0.90000</t>
  </si>
  <si>
    <t>447.98000</t>
  </si>
  <si>
    <t>53.75700</t>
  </si>
  <si>
    <t>2.05000</t>
  </si>
  <si>
    <t>1099.43000</t>
  </si>
  <si>
    <t>131.93100</t>
  </si>
  <si>
    <t>0.22000</t>
  </si>
  <si>
    <t>146.03000</t>
  </si>
  <si>
    <t>17.52300</t>
  </si>
  <si>
    <t>1.09000</t>
  </si>
  <si>
    <t>669.73000</t>
  </si>
  <si>
    <t>80.36700</t>
  </si>
  <si>
    <t>10.65000</t>
  </si>
  <si>
    <t>4164.30000</t>
  </si>
  <si>
    <t>499.70700</t>
  </si>
  <si>
    <t>267.75000</t>
  </si>
  <si>
    <t>32.13000</t>
  </si>
  <si>
    <t>613 BUMPC</t>
  </si>
  <si>
    <t>16.88000</t>
  </si>
  <si>
    <t>4959.71000</t>
  </si>
  <si>
    <t>595.15900</t>
  </si>
  <si>
    <t>321995_240408</t>
  </si>
  <si>
    <t>60.10000</t>
  </si>
  <si>
    <t>22039.60000</t>
  </si>
  <si>
    <t>2644.70900</t>
  </si>
  <si>
    <t>386.14000</t>
  </si>
  <si>
    <t>46.33600</t>
  </si>
  <si>
    <t>0.20000</t>
  </si>
  <si>
    <t>102.30000</t>
  </si>
  <si>
    <t>12.27600</t>
  </si>
  <si>
    <t>46.07000</t>
  </si>
  <si>
    <t>21872.62000</t>
  </si>
  <si>
    <t>2624.68900</t>
  </si>
  <si>
    <t>16.93000</t>
  </si>
  <si>
    <t>5962.87000</t>
  </si>
  <si>
    <t>715.53700</t>
  </si>
  <si>
    <t>51.16000</t>
  </si>
  <si>
    <t>18808.00000</t>
  </si>
  <si>
    <t>2256.92100</t>
  </si>
  <si>
    <t>13.37000</t>
  </si>
  <si>
    <t>5658.64000</t>
  </si>
  <si>
    <t>679.03000</t>
  </si>
  <si>
    <t>25.16000</t>
  </si>
  <si>
    <t>9690.23000</t>
  </si>
  <si>
    <t>1162.80900</t>
  </si>
  <si>
    <t>16.14000</t>
  </si>
  <si>
    <t>5604.94000</t>
  </si>
  <si>
    <t>672.58700</t>
  </si>
  <si>
    <t>21.36000</t>
  </si>
  <si>
    <t>8468.48000</t>
  </si>
  <si>
    <t>1016.20000</t>
  </si>
  <si>
    <t>55.00000</t>
  </si>
  <si>
    <t>6.60000</t>
  </si>
  <si>
    <t>30.31000</t>
  </si>
  <si>
    <t>11721.05000</t>
  </si>
  <si>
    <t>1406.50700</t>
  </si>
  <si>
    <t>1414.46000</t>
  </si>
  <si>
    <t>169.73400</t>
  </si>
  <si>
    <t>14.18000</t>
  </si>
  <si>
    <t>5305.59000</t>
  </si>
  <si>
    <t>636.66100</t>
  </si>
  <si>
    <t>29.90000</t>
  </si>
  <si>
    <t>9819.57000</t>
  </si>
  <si>
    <t>1178.32400</t>
  </si>
  <si>
    <t>2.20000</t>
  </si>
  <si>
    <t>830.12000</t>
  </si>
  <si>
    <t>99.61200</t>
  </si>
  <si>
    <t>10.51000</t>
  </si>
  <si>
    <t>5083.80000</t>
  </si>
  <si>
    <t>610.05100</t>
  </si>
  <si>
    <t>12.47000</t>
  </si>
  <si>
    <t>3443.50000</t>
  </si>
  <si>
    <t>413.21200</t>
  </si>
  <si>
    <t>0.40000</t>
  </si>
  <si>
    <t>182.00000</t>
  </si>
  <si>
    <t>21.84000</t>
  </si>
  <si>
    <t>11.33000</t>
  </si>
  <si>
    <t>4398.63000</t>
  </si>
  <si>
    <t>527.82300</t>
  </si>
  <si>
    <t>474.32000</t>
  </si>
  <si>
    <t>56.91800</t>
  </si>
  <si>
    <t>555.90000</t>
  </si>
  <si>
    <t>66.70800</t>
  </si>
  <si>
    <t>19.89000</t>
  </si>
  <si>
    <t>10735.64000</t>
  </si>
  <si>
    <t>1288.26600</t>
  </si>
  <si>
    <t>6.72000</t>
  </si>
  <si>
    <t>3226.08000</t>
  </si>
  <si>
    <t>387.12100</t>
  </si>
  <si>
    <t>1026.38000</t>
  </si>
  <si>
    <t>123.16500</t>
  </si>
  <si>
    <t>3372.83000</t>
  </si>
  <si>
    <t>404.73700</t>
  </si>
  <si>
    <t>4.06000</t>
  </si>
  <si>
    <t>2180.14000</t>
  </si>
  <si>
    <t>261.61500</t>
  </si>
  <si>
    <t>673.43000</t>
  </si>
  <si>
    <t>80.81100</t>
  </si>
  <si>
    <t>1.47000</t>
  </si>
  <si>
    <t>960.53000</t>
  </si>
  <si>
    <t>115.26200</t>
  </si>
  <si>
    <t>1821.85000</t>
  </si>
  <si>
    <t>218.61800</t>
  </si>
  <si>
    <t>10.32000</t>
  </si>
  <si>
    <t>6480.13000</t>
  </si>
  <si>
    <t>777.60700</t>
  </si>
  <si>
    <t>18.80000</t>
  </si>
  <si>
    <t>7307.30000</t>
  </si>
  <si>
    <t>876.86200</t>
  </si>
  <si>
    <t>228.38000</t>
  </si>
  <si>
    <t>27.40500</t>
  </si>
  <si>
    <t>TGM RIB EYE STEAK</t>
  </si>
  <si>
    <t>1.31000</t>
  </si>
  <si>
    <t>1067.89000</t>
  </si>
  <si>
    <t>128.14500</t>
  </si>
  <si>
    <t>1265.13000</t>
  </si>
  <si>
    <t>151.81500</t>
  </si>
  <si>
    <t>427.26000</t>
  </si>
  <si>
    <t>51.27100</t>
  </si>
  <si>
    <t>321997_240408</t>
  </si>
  <si>
    <t>380.64000</t>
  </si>
  <si>
    <t>45.67600</t>
  </si>
  <si>
    <t>606 MOLPM</t>
  </si>
  <si>
    <t>322000_240408</t>
  </si>
  <si>
    <t>180.50000</t>
  </si>
  <si>
    <t>18.05000</t>
  </si>
  <si>
    <t>178 STC</t>
  </si>
  <si>
    <t>2.29000</t>
  </si>
  <si>
    <t>668.34000</t>
  </si>
  <si>
    <t>80.20000</t>
  </si>
  <si>
    <t>322001_240408</t>
  </si>
  <si>
    <t>10.81000</t>
  </si>
  <si>
    <t>4010.80000</t>
  </si>
  <si>
    <t>481.29000</t>
  </si>
  <si>
    <t>170.62000</t>
  </si>
  <si>
    <t>20.47400</t>
  </si>
  <si>
    <t>6.76000</t>
  </si>
  <si>
    <t>3229.91000</t>
  </si>
  <si>
    <t>387.58400</t>
  </si>
  <si>
    <t>371.50000</t>
  </si>
  <si>
    <t>44.57900</t>
  </si>
  <si>
    <t>12.97000</t>
  </si>
  <si>
    <t>4761.73000</t>
  </si>
  <si>
    <t>571.39600</t>
  </si>
  <si>
    <t>870.87000</t>
  </si>
  <si>
    <t>104.50300</t>
  </si>
  <si>
    <t>1643.85000</t>
  </si>
  <si>
    <t>197.25900</t>
  </si>
  <si>
    <t>1549.58000</t>
  </si>
  <si>
    <t>185.94900</t>
  </si>
  <si>
    <t>18.90600</t>
  </si>
  <si>
    <t>3.45000</t>
  </si>
  <si>
    <t>1363.39000</t>
  </si>
  <si>
    <t>163.60300</t>
  </si>
  <si>
    <t>7.46000</t>
  </si>
  <si>
    <t>2911.69000</t>
  </si>
  <si>
    <t>349.39800</t>
  </si>
  <si>
    <t>4.52000</t>
  </si>
  <si>
    <t>1807.48000</t>
  </si>
  <si>
    <t>216.89500</t>
  </si>
  <si>
    <t>159.68000</t>
  </si>
  <si>
    <t>19.16100</t>
  </si>
  <si>
    <t>1.42000</t>
  </si>
  <si>
    <t>528.62000</t>
  </si>
  <si>
    <t>63.43300</t>
  </si>
  <si>
    <t>2.02000</t>
  </si>
  <si>
    <t>982.13000</t>
  </si>
  <si>
    <t>117.85500</t>
  </si>
  <si>
    <t>4.92000</t>
  </si>
  <si>
    <t>1894.92000</t>
  </si>
  <si>
    <t>227.38600</t>
  </si>
  <si>
    <t>929.92000</t>
  </si>
  <si>
    <t>111.58900</t>
  </si>
  <si>
    <t>575.00000</t>
  </si>
  <si>
    <t>1041.00000</t>
  </si>
  <si>
    <t>124.91800</t>
  </si>
  <si>
    <t>11.85000</t>
  </si>
  <si>
    <t>4544.92000</t>
  </si>
  <si>
    <t>545.38200</t>
  </si>
  <si>
    <t>12.02000</t>
  </si>
  <si>
    <t>4454.32000</t>
  </si>
  <si>
    <t>534.50800</t>
  </si>
  <si>
    <t>322739_240408</t>
  </si>
  <si>
    <t>1.57000</t>
  </si>
  <si>
    <t>708.52000</t>
  </si>
  <si>
    <t>85.02200</t>
  </si>
  <si>
    <t>4.27000</t>
  </si>
  <si>
    <t>2044.19000</t>
  </si>
  <si>
    <t>245.29900</t>
  </si>
  <si>
    <t>210.67000</t>
  </si>
  <si>
    <t>25.28000</t>
  </si>
  <si>
    <t>1.63000</t>
  </si>
  <si>
    <t>579.31000</t>
  </si>
  <si>
    <t>69.51600</t>
  </si>
  <si>
    <t>14.03000</t>
  </si>
  <si>
    <t>5208.42500</t>
  </si>
  <si>
    <t>624.99500</t>
  </si>
  <si>
    <t>4.50000</t>
  </si>
  <si>
    <t>1889.75000</t>
  </si>
  <si>
    <t>226.76900</t>
  </si>
  <si>
    <t>7.91000</t>
  </si>
  <si>
    <t>3076.48000</t>
  </si>
  <si>
    <t>369.17300</t>
  </si>
  <si>
    <t>480.24000</t>
  </si>
  <si>
    <t>57.62800</t>
  </si>
  <si>
    <t>6.07000</t>
  </si>
  <si>
    <t>2432.32000</t>
  </si>
  <si>
    <t>291.87400</t>
  </si>
  <si>
    <t>646.10000</t>
  </si>
  <si>
    <t>77.52800</t>
  </si>
  <si>
    <t>900.69000</t>
  </si>
  <si>
    <t>108.08100</t>
  </si>
  <si>
    <t>1803.40500</t>
  </si>
  <si>
    <t>216.40400</t>
  </si>
  <si>
    <t>3.18000</t>
  </si>
  <si>
    <t>1197.45000</t>
  </si>
  <si>
    <t>143.69200</t>
  </si>
  <si>
    <t>4.35000</t>
  </si>
  <si>
    <t>2129.15500</t>
  </si>
  <si>
    <t>255.49400</t>
  </si>
  <si>
    <t>2450.74000</t>
  </si>
  <si>
    <t>294.08100</t>
  </si>
  <si>
    <t>3.16000</t>
  </si>
  <si>
    <t>1626.54000</t>
  </si>
  <si>
    <t>195.18300</t>
  </si>
  <si>
    <t>2.97000</t>
  </si>
  <si>
    <t>1610.05000</t>
  </si>
  <si>
    <t>193.20300</t>
  </si>
  <si>
    <t>312.42000</t>
  </si>
  <si>
    <t>37.48900</t>
  </si>
  <si>
    <t>668.63000</t>
  </si>
  <si>
    <t>80.23400</t>
  </si>
  <si>
    <t>9.41000</t>
  </si>
  <si>
    <t>3680.18000</t>
  </si>
  <si>
    <t>441.61100</t>
  </si>
  <si>
    <t>0.44000</t>
  </si>
  <si>
    <t>216.14000</t>
  </si>
  <si>
    <t>25.93600</t>
  </si>
  <si>
    <t>322740_240408</t>
  </si>
  <si>
    <t>619 LAPPC</t>
  </si>
  <si>
    <t>760.56000</t>
  </si>
  <si>
    <t>91.26500</t>
  </si>
  <si>
    <t>325121_240408</t>
  </si>
  <si>
    <t>6.11000</t>
  </si>
  <si>
    <t>2140.25000</t>
  </si>
  <si>
    <t>256.82900</t>
  </si>
  <si>
    <t>95.00000</t>
  </si>
  <si>
    <t>11.39900</t>
  </si>
  <si>
    <t>1.24000</t>
  </si>
  <si>
    <t>494.76000</t>
  </si>
  <si>
    <t>59.37100</t>
  </si>
  <si>
    <t>5.24000</t>
  </si>
  <si>
    <t>1436.86000</t>
  </si>
  <si>
    <t>172.42100</t>
  </si>
  <si>
    <t>2.01000</t>
  </si>
  <si>
    <t>1083.39000</t>
  </si>
  <si>
    <t>130.00600</t>
  </si>
  <si>
    <t>1.59000</t>
  </si>
  <si>
    <t>862.41000</t>
  </si>
  <si>
    <t>103.48800</t>
  </si>
  <si>
    <t>2.43000</t>
  </si>
  <si>
    <t>959.85000</t>
  </si>
  <si>
    <t>115.18200</t>
  </si>
  <si>
    <t>2071.59000</t>
  </si>
  <si>
    <t>248.58900</t>
  </si>
  <si>
    <t>2337.96000</t>
  </si>
  <si>
    <t>280.55400</t>
  </si>
  <si>
    <t>338.25000</t>
  </si>
  <si>
    <t>40.59000</t>
  </si>
  <si>
    <t>1025.28000</t>
  </si>
  <si>
    <t>123.03200</t>
  </si>
  <si>
    <t>7.29000</t>
  </si>
  <si>
    <t>2841.66000</t>
  </si>
  <si>
    <t>340.99700</t>
  </si>
  <si>
    <t>227 PANJR.</t>
  </si>
  <si>
    <t>334950_240408</t>
  </si>
  <si>
    <t>370.00000</t>
  </si>
  <si>
    <t>37.00000</t>
  </si>
  <si>
    <t>21.55000</t>
  </si>
  <si>
    <t>4432.63000</t>
  </si>
  <si>
    <t>443.24700</t>
  </si>
  <si>
    <t>335393_240408</t>
  </si>
  <si>
    <t>31.40000</t>
  </si>
  <si>
    <t>8699.06000</t>
  </si>
  <si>
    <t>869.88700</t>
  </si>
  <si>
    <t>22.71000</t>
  </si>
  <si>
    <t>6219.00000</t>
  </si>
  <si>
    <t>621.88500</t>
  </si>
  <si>
    <t>15.76000</t>
  </si>
  <si>
    <t>4544.11000</t>
  </si>
  <si>
    <t>454.40300</t>
  </si>
  <si>
    <t>19.61000</t>
  </si>
  <si>
    <t>6160.43000</t>
  </si>
  <si>
    <t>616.03500</t>
  </si>
  <si>
    <t>18.77000</t>
  </si>
  <si>
    <t>4835.71000</t>
  </si>
  <si>
    <t>483.55400</t>
  </si>
  <si>
    <t>10.74000</t>
  </si>
  <si>
    <t>3750.76000</t>
  </si>
  <si>
    <t>375.07200</t>
  </si>
  <si>
    <t>8.28000</t>
  </si>
  <si>
    <t>2297.30000</t>
  </si>
  <si>
    <t>95.78000</t>
  </si>
  <si>
    <t>19851.82000</t>
  </si>
  <si>
    <t>1985.14200</t>
  </si>
  <si>
    <t>335394_240408</t>
  </si>
  <si>
    <t>42.06000</t>
  </si>
  <si>
    <t>11683.87000</t>
  </si>
  <si>
    <t>1168.37200</t>
  </si>
  <si>
    <t>41.73000</t>
  </si>
  <si>
    <t>11567.35000</t>
  </si>
  <si>
    <t>1156.71300</t>
  </si>
  <si>
    <t>8.45000</t>
  </si>
  <si>
    <t>2409.55000</t>
  </si>
  <si>
    <t>240.95200</t>
  </si>
  <si>
    <t>43.42000</t>
  </si>
  <si>
    <t>13766.45000</t>
  </si>
  <si>
    <t>1376.62700</t>
  </si>
  <si>
    <t>32.81000</t>
  </si>
  <si>
    <t>8510.36000</t>
  </si>
  <si>
    <t>851.00700</t>
  </si>
  <si>
    <t>83.86000</t>
  </si>
  <si>
    <t>29154.65000</t>
  </si>
  <si>
    <t>2915.43400</t>
  </si>
  <si>
    <t>27.09000</t>
  </si>
  <si>
    <t>7505.60000</t>
  </si>
  <si>
    <t>750.54200</t>
  </si>
  <si>
    <t>SUKI CO PATA HIND</t>
  </si>
  <si>
    <t>15.87000</t>
  </si>
  <si>
    <t>2934.08000</t>
  </si>
  <si>
    <t>293.40500</t>
  </si>
  <si>
    <t>3.94000</t>
  </si>
  <si>
    <t>1094.46000</t>
  </si>
  <si>
    <t>109.44300</t>
  </si>
  <si>
    <t>SUKI CO PORK LIVER</t>
  </si>
  <si>
    <t>79.38000</t>
  </si>
  <si>
    <t>7.93800</t>
  </si>
  <si>
    <t>825 CONPC</t>
  </si>
  <si>
    <t>6.40000</t>
  </si>
  <si>
    <t>2574.69000</t>
  </si>
  <si>
    <t>308.95700</t>
  </si>
  <si>
    <t>335398_240408</t>
  </si>
  <si>
    <t>83.95000</t>
  </si>
  <si>
    <t>30985.82000</t>
  </si>
  <si>
    <t>3718.23200</t>
  </si>
  <si>
    <t>16.90000</t>
  </si>
  <si>
    <t>7495.65000</t>
  </si>
  <si>
    <t>899.46700</t>
  </si>
  <si>
    <t>6.04000</t>
  </si>
  <si>
    <t>3011.68000</t>
  </si>
  <si>
    <t>361.39400</t>
  </si>
  <si>
    <t>63.09000</t>
  </si>
  <si>
    <t>30074.56000</t>
  </si>
  <si>
    <t>3608.90400</t>
  </si>
  <si>
    <t>23.68000</t>
  </si>
  <si>
    <t>9228.02000</t>
  </si>
  <si>
    <t>1107.35400</t>
  </si>
  <si>
    <t>9.60000</t>
  </si>
  <si>
    <t>3850.40000</t>
  </si>
  <si>
    <t>462.04000</t>
  </si>
  <si>
    <t>21.69000</t>
  </si>
  <si>
    <t>7675.87000</t>
  </si>
  <si>
    <t>921.09600</t>
  </si>
  <si>
    <t>144.03000</t>
  </si>
  <si>
    <t>52817.21000</t>
  </si>
  <si>
    <t>6337.91300</t>
  </si>
  <si>
    <t>21.05000</t>
  </si>
  <si>
    <t>8821.02500</t>
  </si>
  <si>
    <t>1058.51300</t>
  </si>
  <si>
    <t>58.05000</t>
  </si>
  <si>
    <t>22508.54000</t>
  </si>
  <si>
    <t>2700.98400</t>
  </si>
  <si>
    <t>4.75000</t>
  </si>
  <si>
    <t>1588.51000</t>
  </si>
  <si>
    <t>190.62000</t>
  </si>
  <si>
    <t>51.45000</t>
  </si>
  <si>
    <t>18143.56000</t>
  </si>
  <si>
    <t>2177.20600</t>
  </si>
  <si>
    <t>16.13000</t>
  </si>
  <si>
    <t>5522.48000</t>
  </si>
  <si>
    <t>662.69000</t>
  </si>
  <si>
    <t>11918.68000</t>
  </si>
  <si>
    <t>1430.22600</t>
  </si>
  <si>
    <t>13.22000</t>
  </si>
  <si>
    <t>5616.00000</t>
  </si>
  <si>
    <t>673.91300</t>
  </si>
  <si>
    <t>30.83000</t>
  </si>
  <si>
    <t>11874.33000</t>
  </si>
  <si>
    <t>1424.89600</t>
  </si>
  <si>
    <t>5.69000</t>
  </si>
  <si>
    <t>2278.31000</t>
  </si>
  <si>
    <t>273.39300</t>
  </si>
  <si>
    <t>14671.94000</t>
  </si>
  <si>
    <t>1760.60100</t>
  </si>
  <si>
    <t>3.40000</t>
  </si>
  <si>
    <t>1104.38000</t>
  </si>
  <si>
    <t>132.52300</t>
  </si>
  <si>
    <t>6.13000</t>
  </si>
  <si>
    <t>2325.17000</t>
  </si>
  <si>
    <t>279.01700</t>
  </si>
  <si>
    <t>63.14000</t>
  </si>
  <si>
    <t>17446.86000</t>
  </si>
  <si>
    <t>2093.59100</t>
  </si>
  <si>
    <t>4.53000</t>
  </si>
  <si>
    <t>2029.89000</t>
  </si>
  <si>
    <t>243.58200</t>
  </si>
  <si>
    <t>29.84000</t>
  </si>
  <si>
    <t>11539.83000</t>
  </si>
  <si>
    <t>1384.75200</t>
  </si>
  <si>
    <t>552.48000</t>
  </si>
  <si>
    <t>66.29700</t>
  </si>
  <si>
    <t>1.61000</t>
  </si>
  <si>
    <t>857.70000</t>
  </si>
  <si>
    <t>102.92300</t>
  </si>
  <si>
    <t>TGM BEEF CHUCK RIB</t>
  </si>
  <si>
    <t>662.98000</t>
  </si>
  <si>
    <t>79.55700</t>
  </si>
  <si>
    <t>18.48000</t>
  </si>
  <si>
    <t>9901.85000</t>
  </si>
  <si>
    <t>1188.20900</t>
  </si>
  <si>
    <t>18.76000</t>
  </si>
  <si>
    <t>8924.01000</t>
  </si>
  <si>
    <t>1070.86100</t>
  </si>
  <si>
    <t>6125.89500</t>
  </si>
  <si>
    <t>735.10100</t>
  </si>
  <si>
    <t>15.60000</t>
  </si>
  <si>
    <t>7561.68000</t>
  </si>
  <si>
    <t>907.39600</t>
  </si>
  <si>
    <t>6.92000</t>
  </si>
  <si>
    <t>3613.20000</t>
  </si>
  <si>
    <t>433.58100</t>
  </si>
  <si>
    <t>0.33000</t>
  </si>
  <si>
    <t>202.95000</t>
  </si>
  <si>
    <t>24.35400</t>
  </si>
  <si>
    <t>1989.53000</t>
  </si>
  <si>
    <t>238.74000</t>
  </si>
  <si>
    <t>1.27000</t>
  </si>
  <si>
    <t>787.04000</t>
  </si>
  <si>
    <t>94.44300</t>
  </si>
  <si>
    <t>6.46000</t>
  </si>
  <si>
    <t>4064.52000</t>
  </si>
  <si>
    <t>487.73900</t>
  </si>
  <si>
    <t>25.56000</t>
  </si>
  <si>
    <t>9940.59000</t>
  </si>
  <si>
    <t>1192.83900</t>
  </si>
  <si>
    <t>3.55000</t>
  </si>
  <si>
    <t>2536.78000</t>
  </si>
  <si>
    <t>304.41300</t>
  </si>
  <si>
    <t>489.00000</t>
  </si>
  <si>
    <t>58.67900</t>
  </si>
  <si>
    <t>335399_240408</t>
  </si>
  <si>
    <t>3.59000</t>
  </si>
  <si>
    <t>1616.41000</t>
  </si>
  <si>
    <t>193.96700</t>
  </si>
  <si>
    <t>102 TYM</t>
  </si>
  <si>
    <t>THE GOOD MEAT PORK SISIG 200G</t>
  </si>
  <si>
    <t>466.55000</t>
  </si>
  <si>
    <t>93.31000</t>
  </si>
  <si>
    <t>337847_240408</t>
  </si>
  <si>
    <t>THE GOOD MEAT PORK TOCINO 400G</t>
  </si>
  <si>
    <t>323.40000</t>
  </si>
  <si>
    <t>64.68000</t>
  </si>
  <si>
    <t>THE GOOD MEAT PORK TAPA 400G</t>
  </si>
  <si>
    <t>171.70000</t>
  </si>
  <si>
    <t>34.34000</t>
  </si>
  <si>
    <t>103 PQE</t>
  </si>
  <si>
    <t>THE GOOD MEAT FARMER'S HAM200G</t>
  </si>
  <si>
    <t>337848_240408</t>
  </si>
  <si>
    <t>62.00000</t>
  </si>
  <si>
    <t>337849_240408</t>
  </si>
  <si>
    <t>165.00000</t>
  </si>
  <si>
    <t>33.00000</t>
  </si>
  <si>
    <t>170.00000</t>
  </si>
  <si>
    <t>34.00000</t>
  </si>
  <si>
    <t>105 VAL</t>
  </si>
  <si>
    <t>620.00000</t>
  </si>
  <si>
    <t>124.00000</t>
  </si>
  <si>
    <t>337850_240408</t>
  </si>
  <si>
    <t>330.00000</t>
  </si>
  <si>
    <t>66.00000</t>
  </si>
  <si>
    <t>510.00000</t>
  </si>
  <si>
    <t>102.00000</t>
  </si>
  <si>
    <t>106 LPN</t>
  </si>
  <si>
    <t>337851_240408</t>
  </si>
  <si>
    <t>THE GOOD MEAT SMOKED BACON400G</t>
  </si>
  <si>
    <t>335.00000</t>
  </si>
  <si>
    <t>67.00000</t>
  </si>
  <si>
    <t>340.00000</t>
  </si>
  <si>
    <t>68.00000</t>
  </si>
  <si>
    <t>THE GOOD MEAT BRICK HAM 400G</t>
  </si>
  <si>
    <t>140.00000</t>
  </si>
  <si>
    <t>108 MKT</t>
  </si>
  <si>
    <t>757.73000</t>
  </si>
  <si>
    <t>151.54600</t>
  </si>
  <si>
    <t>337852_240408</t>
  </si>
  <si>
    <t>160.82000</t>
  </si>
  <si>
    <t>32.16400</t>
  </si>
  <si>
    <t>335.69000</t>
  </si>
  <si>
    <t>67.13800</t>
  </si>
  <si>
    <t>11.00000</t>
  </si>
  <si>
    <t>1702.14000</t>
  </si>
  <si>
    <t>340.42800</t>
  </si>
  <si>
    <t>337853_240408</t>
  </si>
  <si>
    <t>914.82000</t>
  </si>
  <si>
    <t>182.96400</t>
  </si>
  <si>
    <t>670.00000</t>
  </si>
  <si>
    <t>134.00000</t>
  </si>
  <si>
    <t>643.50000</t>
  </si>
  <si>
    <t>850.00000</t>
  </si>
  <si>
    <t>110 BIN</t>
  </si>
  <si>
    <t>1068.18000</t>
  </si>
  <si>
    <t>213.63600</t>
  </si>
  <si>
    <t>337854_240408</t>
  </si>
  <si>
    <t>1155.00000</t>
  </si>
  <si>
    <t>231.00000</t>
  </si>
  <si>
    <t>331.50000</t>
  </si>
  <si>
    <t>66.30000</t>
  </si>
  <si>
    <t>111 CMW</t>
  </si>
  <si>
    <t>1085.00000</t>
  </si>
  <si>
    <t>217.00000</t>
  </si>
  <si>
    <t>337855_240408</t>
  </si>
  <si>
    <t>163.15000</t>
  </si>
  <si>
    <t>32.63000</t>
  </si>
  <si>
    <t>112 KLT</t>
  </si>
  <si>
    <t>337856_240408</t>
  </si>
  <si>
    <t>922.25000</t>
  </si>
  <si>
    <t>184.45000</t>
  </si>
  <si>
    <t>660.00000</t>
  </si>
  <si>
    <t>115 LBR</t>
  </si>
  <si>
    <t>337858_240408</t>
  </si>
  <si>
    <t>808.50000</t>
  </si>
  <si>
    <t>161.70000</t>
  </si>
  <si>
    <t>116 SCT</t>
  </si>
  <si>
    <t>THE GOOD MEAT CELEBRATN HAM1KG</t>
  </si>
  <si>
    <t>293.00000</t>
  </si>
  <si>
    <t>58.60000</t>
  </si>
  <si>
    <t>337859_240408</t>
  </si>
  <si>
    <t>501.50000</t>
  </si>
  <si>
    <t>100.30000</t>
  </si>
  <si>
    <t>680.00000</t>
  </si>
  <si>
    <t>136.00000</t>
  </si>
  <si>
    <t>337860_240408</t>
  </si>
  <si>
    <t>118 QIC</t>
  </si>
  <si>
    <t>303.42000</t>
  </si>
  <si>
    <t>60.68400</t>
  </si>
  <si>
    <t>337861_240408</t>
  </si>
  <si>
    <t>615.93000</t>
  </si>
  <si>
    <t>123.18600</t>
  </si>
  <si>
    <t>162.78000</t>
  </si>
  <si>
    <t>32.55600</t>
  </si>
  <si>
    <t>465.00000</t>
  </si>
  <si>
    <t>93.00000</t>
  </si>
  <si>
    <t>337862_240408</t>
  </si>
  <si>
    <t>121 AGO</t>
  </si>
  <si>
    <t>337863_240408</t>
  </si>
  <si>
    <t>463.62000</t>
  </si>
  <si>
    <t>92.72400</t>
  </si>
  <si>
    <t>337864_240408</t>
  </si>
  <si>
    <t>486.75000</t>
  </si>
  <si>
    <t>97.35000</t>
  </si>
  <si>
    <t>125 ZBT</t>
  </si>
  <si>
    <t>775.00000</t>
  </si>
  <si>
    <t>337866_240408</t>
  </si>
  <si>
    <t>1323.25000</t>
  </si>
  <si>
    <t>264.65000</t>
  </si>
  <si>
    <t>655.62000</t>
  </si>
  <si>
    <t>131.12400</t>
  </si>
  <si>
    <t>1020.00000</t>
  </si>
  <si>
    <t>204.00000</t>
  </si>
  <si>
    <t>127 GMA</t>
  </si>
  <si>
    <t>322.53000</t>
  </si>
  <si>
    <t>64.50600</t>
  </si>
  <si>
    <t>337867_240408</t>
  </si>
  <si>
    <t>131 CNT</t>
  </si>
  <si>
    <t>337868_240408</t>
  </si>
  <si>
    <t>120.90000</t>
  </si>
  <si>
    <t>493.00000</t>
  </si>
  <si>
    <t>98.60000</t>
  </si>
  <si>
    <t>133 BCR</t>
  </si>
  <si>
    <t>337869_240408</t>
  </si>
  <si>
    <t>-1.00000</t>
  </si>
  <si>
    <t>-117.00000</t>
  </si>
  <si>
    <t>-23.40000</t>
  </si>
  <si>
    <t>-2.00000</t>
  </si>
  <si>
    <t>-298.68000</t>
  </si>
  <si>
    <t>-59.73600</t>
  </si>
  <si>
    <t>134 MIN</t>
  </si>
  <si>
    <t>441.75000</t>
  </si>
  <si>
    <t>88.35000</t>
  </si>
  <si>
    <t>337870_240408</t>
  </si>
  <si>
    <t>1000.54000</t>
  </si>
  <si>
    <t>200.10800</t>
  </si>
  <si>
    <t>135 NCW</t>
  </si>
  <si>
    <t>337871_240408</t>
  </si>
  <si>
    <t>138 MALINTA</t>
  </si>
  <si>
    <t>612.25000</t>
  </si>
  <si>
    <t>122.45000</t>
  </si>
  <si>
    <t>337873_240408</t>
  </si>
  <si>
    <t>141 TAC</t>
  </si>
  <si>
    <t>337875_240408</t>
  </si>
  <si>
    <t>10.00000</t>
  </si>
  <si>
    <t>1696.14000</t>
  </si>
  <si>
    <t>339.22800</t>
  </si>
  <si>
    <t>147 TGG</t>
  </si>
  <si>
    <t>337876_240408</t>
  </si>
  <si>
    <t>156.75000</t>
  </si>
  <si>
    <t>31.35000</t>
  </si>
  <si>
    <t>149 CALAMBA</t>
  </si>
  <si>
    <t>337877_240408</t>
  </si>
  <si>
    <t>337878_240408</t>
  </si>
  <si>
    <t>1005.00000</t>
  </si>
  <si>
    <t>201.00000</t>
  </si>
  <si>
    <t>488.32000</t>
  </si>
  <si>
    <t>97.66400</t>
  </si>
  <si>
    <t>151 GUI</t>
  </si>
  <si>
    <t>337879_240408</t>
  </si>
  <si>
    <t>652.24000</t>
  </si>
  <si>
    <t>130.44800</t>
  </si>
  <si>
    <t>161.50000</t>
  </si>
  <si>
    <t>337880_240408</t>
  </si>
  <si>
    <t>187 MBC</t>
  </si>
  <si>
    <t>337882_240408</t>
  </si>
  <si>
    <t>279 TERPC</t>
  </si>
  <si>
    <t>337884_240408</t>
  </si>
  <si>
    <t>608.19000</t>
  </si>
  <si>
    <t>121.63800</t>
  </si>
  <si>
    <t>656.60000</t>
  </si>
  <si>
    <t>131.32000</t>
  </si>
  <si>
    <t>313.50000</t>
  </si>
  <si>
    <t>62.70000</t>
  </si>
  <si>
    <t>337 CETPC</t>
  </si>
  <si>
    <t>337888_240408</t>
  </si>
  <si>
    <t>370 ARVPC</t>
  </si>
  <si>
    <t>930.00000</t>
  </si>
  <si>
    <t>186.00000</t>
  </si>
  <si>
    <t>337889_240408</t>
  </si>
  <si>
    <t>401 SPD</t>
  </si>
  <si>
    <t>337891_240408</t>
  </si>
  <si>
    <t>433 AGUPC</t>
  </si>
  <si>
    <t>158.32000</t>
  </si>
  <si>
    <t>31.66400</t>
  </si>
  <si>
    <t>337893_240408</t>
  </si>
  <si>
    <t>326.24000</t>
  </si>
  <si>
    <t>65.24800</t>
  </si>
  <si>
    <t>114 MLT</t>
  </si>
  <si>
    <t>337896_240408</t>
  </si>
  <si>
    <t>973.50000</t>
  </si>
  <si>
    <t>194.70000</t>
  </si>
  <si>
    <t>126 SNM</t>
  </si>
  <si>
    <t>337898_240408</t>
  </si>
  <si>
    <t>130 SPA</t>
  </si>
  <si>
    <t>317.89000</t>
  </si>
  <si>
    <t>63.57800</t>
  </si>
  <si>
    <t>337900_240408</t>
  </si>
  <si>
    <t>148 STAMARIA</t>
  </si>
  <si>
    <t>337902_240408</t>
  </si>
  <si>
    <t>152.49000</t>
  </si>
  <si>
    <t>30.49800</t>
  </si>
  <si>
    <t>337907_240408</t>
  </si>
  <si>
    <t>337909_240408</t>
  </si>
  <si>
    <t>184 CCL</t>
  </si>
  <si>
    <t>337910_240408</t>
  </si>
  <si>
    <t>213 NOVPG</t>
  </si>
  <si>
    <t>337911_240408</t>
  </si>
  <si>
    <t>833.00000</t>
  </si>
  <si>
    <t>166.60000</t>
  </si>
  <si>
    <t>216 ANAPG</t>
  </si>
  <si>
    <t>302.25000</t>
  </si>
  <si>
    <t>337912_240408</t>
  </si>
  <si>
    <t>498.04000</t>
  </si>
  <si>
    <t>99.60800</t>
  </si>
  <si>
    <t>241 STRPG</t>
  </si>
  <si>
    <t>337914_240408</t>
  </si>
  <si>
    <t>265 PLUPC</t>
  </si>
  <si>
    <t>337915_240408</t>
  </si>
  <si>
    <t>459.94000</t>
  </si>
  <si>
    <t>91.98800</t>
  </si>
  <si>
    <t>494.63000</t>
  </si>
  <si>
    <t>98.92600</t>
  </si>
  <si>
    <t>300 MOLPC</t>
  </si>
  <si>
    <t>337918_240408</t>
  </si>
  <si>
    <t>198.00000</t>
  </si>
  <si>
    <t>310 BSIJR</t>
  </si>
  <si>
    <t>337919_240408</t>
  </si>
  <si>
    <t>321.75000</t>
  </si>
  <si>
    <t>64.35000</t>
  </si>
  <si>
    <t>318 DEPPC</t>
  </si>
  <si>
    <t>1699.93000</t>
  </si>
  <si>
    <t>339.98600</t>
  </si>
  <si>
    <t>337920_240408</t>
  </si>
  <si>
    <t>332 MERPC</t>
  </si>
  <si>
    <t>337921_240408</t>
  </si>
  <si>
    <t>333 MPCPC</t>
  </si>
  <si>
    <t>337922_240408</t>
  </si>
  <si>
    <t>341 NAVPC</t>
  </si>
  <si>
    <t>337924_240408</t>
  </si>
  <si>
    <t>347 SUMPC</t>
  </si>
  <si>
    <t>357.00000</t>
  </si>
  <si>
    <t>71.40000</t>
  </si>
  <si>
    <t>337925_240408</t>
  </si>
  <si>
    <t>158.00000</t>
  </si>
  <si>
    <t>31.60000</t>
  </si>
  <si>
    <t>348 BUCPC</t>
  </si>
  <si>
    <t>337926_240408</t>
  </si>
  <si>
    <t>353 KAWPC</t>
  </si>
  <si>
    <t>18.00000</t>
  </si>
  <si>
    <t>2790.00000</t>
  </si>
  <si>
    <t>558.00000</t>
  </si>
  <si>
    <t>337927_240408</t>
  </si>
  <si>
    <t>1190.00000</t>
  </si>
  <si>
    <t>238.00000</t>
  </si>
  <si>
    <t>363 BNTPC</t>
  </si>
  <si>
    <t>614.91000</t>
  </si>
  <si>
    <t>122.98200</t>
  </si>
  <si>
    <t>337930_240408</t>
  </si>
  <si>
    <t>1135.43000</t>
  </si>
  <si>
    <t>227.08600</t>
  </si>
  <si>
    <t>8.00000</t>
  </si>
  <si>
    <t>1345.92000</t>
  </si>
  <si>
    <t>269.18400</t>
  </si>
  <si>
    <t>133.00000</t>
  </si>
  <si>
    <t>26.60000</t>
  </si>
  <si>
    <t>374 SINPC</t>
  </si>
  <si>
    <t>337931_240408</t>
  </si>
  <si>
    <t>914.50000</t>
  </si>
  <si>
    <t>182.90000</t>
  </si>
  <si>
    <t>337934_240408</t>
  </si>
  <si>
    <t>403 MOOPC</t>
  </si>
  <si>
    <t>337936_240408</t>
  </si>
  <si>
    <t>443 MALPC</t>
  </si>
  <si>
    <t>337939_240408</t>
  </si>
  <si>
    <t>464 SOGPC</t>
  </si>
  <si>
    <t>337941_240408</t>
  </si>
  <si>
    <t>823 QAVPC</t>
  </si>
  <si>
    <t>337943_240408</t>
  </si>
  <si>
    <t>148.90000</t>
  </si>
  <si>
    <t>29.78000</t>
  </si>
  <si>
    <t>323.51000</t>
  </si>
  <si>
    <t>64.70200</t>
  </si>
  <si>
    <t>635 TLSPC</t>
  </si>
  <si>
    <t>240.00000</t>
  </si>
  <si>
    <t>28.80000</t>
  </si>
  <si>
    <t>338219_240408</t>
  </si>
  <si>
    <t>345.00000</t>
  </si>
  <si>
    <t>41.40000</t>
  </si>
  <si>
    <t>629 LTPPC</t>
  </si>
  <si>
    <t>338776_240408</t>
  </si>
  <si>
    <t>55.20000</t>
  </si>
  <si>
    <t>19.20000</t>
  </si>
  <si>
    <t>897.25000</t>
  </si>
  <si>
    <t>107.67000</t>
  </si>
  <si>
    <t>2500.00000</t>
  </si>
  <si>
    <t>300.00000</t>
  </si>
  <si>
    <t>375.00000</t>
  </si>
  <si>
    <t>45.00000</t>
  </si>
  <si>
    <t>67.20000</t>
  </si>
  <si>
    <t>628 CAMAPC</t>
  </si>
  <si>
    <t>1987.74000</t>
  </si>
  <si>
    <t>238.52800</t>
  </si>
  <si>
    <t>338777_240408</t>
  </si>
  <si>
    <t>120.00000</t>
  </si>
  <si>
    <t>27.60000</t>
  </si>
  <si>
    <t>152.00000</t>
  </si>
  <si>
    <t>18.24000</t>
  </si>
  <si>
    <t>111.00000</t>
  </si>
  <si>
    <t>58.50000</t>
  </si>
  <si>
    <t>68.40000</t>
  </si>
  <si>
    <t>2250.00000</t>
  </si>
  <si>
    <t>270.00000</t>
  </si>
  <si>
    <t>111.60000</t>
  </si>
  <si>
    <t>1980.00000</t>
  </si>
  <si>
    <t>237.60000</t>
  </si>
  <si>
    <t>640 MAMPM</t>
  </si>
  <si>
    <t>338778_240408</t>
  </si>
  <si>
    <t>72.00000</t>
  </si>
  <si>
    <t>723.62000</t>
  </si>
  <si>
    <t>86.83400</t>
  </si>
  <si>
    <t>90.00000</t>
  </si>
  <si>
    <t>356.25000</t>
  </si>
  <si>
    <t>42.75000</t>
  </si>
  <si>
    <t>724.15000</t>
  </si>
  <si>
    <t>86.89800</t>
  </si>
  <si>
    <t>848 PHIEX</t>
  </si>
  <si>
    <t>339860_240408</t>
  </si>
  <si>
    <t>980.00000</t>
  </si>
  <si>
    <t>117.60000</t>
  </si>
  <si>
    <t>12.00000</t>
  </si>
  <si>
    <t>1920.00000</t>
  </si>
  <si>
    <t>230.40000</t>
  </si>
  <si>
    <t>14.00000</t>
  </si>
  <si>
    <t>2590.00000</t>
  </si>
  <si>
    <t>310.80000</t>
  </si>
  <si>
    <t>760.00000</t>
  </si>
  <si>
    <t>91.20000</t>
  </si>
  <si>
    <t>37.20000</t>
  </si>
  <si>
    <t>812.00000</t>
  </si>
  <si>
    <t>97.44000</t>
  </si>
  <si>
    <t>642 SASPC</t>
  </si>
  <si>
    <t>1200.00000</t>
  </si>
  <si>
    <t>144.00000</t>
  </si>
  <si>
    <t>339861_240408</t>
  </si>
  <si>
    <t>555.00000</t>
  </si>
  <si>
    <t>66.60000</t>
  </si>
  <si>
    <t>636 KSBPC</t>
  </si>
  <si>
    <t>1175.04000</t>
  </si>
  <si>
    <t>141.00400</t>
  </si>
  <si>
    <t>341602_240408</t>
  </si>
  <si>
    <t>360.00000</t>
  </si>
  <si>
    <t>43.20000</t>
  </si>
  <si>
    <t>639 GUAPC</t>
  </si>
  <si>
    <t>229.18000</t>
  </si>
  <si>
    <t>27.50100</t>
  </si>
  <si>
    <t>341603_240408</t>
  </si>
  <si>
    <t>681.46000</t>
  </si>
  <si>
    <t>81.77500</t>
  </si>
  <si>
    <t>643 EGAPC</t>
  </si>
  <si>
    <t>311.08000</t>
  </si>
  <si>
    <t>37.32900</t>
  </si>
  <si>
    <t>341639_240408</t>
  </si>
  <si>
    <t>2.27000</t>
  </si>
  <si>
    <t>1135.62000</t>
  </si>
  <si>
    <t>136.27300</t>
  </si>
  <si>
    <t>381.36000</t>
  </si>
  <si>
    <t>45.76300</t>
  </si>
  <si>
    <t>0.99000</t>
  </si>
  <si>
    <t>377.13000</t>
  </si>
  <si>
    <t>45.25500</t>
  </si>
  <si>
    <t>3.05000</t>
  </si>
  <si>
    <t>673.42000</t>
  </si>
  <si>
    <t>80.80600</t>
  </si>
  <si>
    <t>1.08000</t>
  </si>
  <si>
    <t>412.35000</t>
  </si>
  <si>
    <t>49.48100</t>
  </si>
  <si>
    <t>55.30000</t>
  </si>
  <si>
    <t>560.56000</t>
  </si>
  <si>
    <t>67.26700</t>
  </si>
  <si>
    <t>0.21000</t>
  </si>
  <si>
    <t>132.09000</t>
  </si>
  <si>
    <t>15.85000</t>
  </si>
  <si>
    <t>5.09000</t>
  </si>
  <si>
    <t>1958.33000</t>
  </si>
  <si>
    <t>234.99500</t>
  </si>
  <si>
    <t>30.00000</t>
  </si>
  <si>
    <t>740.00000</t>
  </si>
  <si>
    <t>88.80000</t>
  </si>
  <si>
    <t>731.25000</t>
  </si>
  <si>
    <t>87.75000</t>
  </si>
  <si>
    <t>37.62000</t>
  </si>
  <si>
    <t>TGM BEEF SHANK 500G</t>
  </si>
  <si>
    <t>255.00000</t>
  </si>
  <si>
    <t>30.60000</t>
  </si>
  <si>
    <t>684.26000</t>
  </si>
  <si>
    <t>82.11000</t>
  </si>
  <si>
    <t>341640_240408</t>
  </si>
  <si>
    <t>645 CRAPC</t>
  </si>
  <si>
    <t>6089.28000</t>
  </si>
  <si>
    <t>730.70000</t>
  </si>
  <si>
    <t>341642_240408</t>
  </si>
  <si>
    <t>439.13000</t>
  </si>
  <si>
    <t>52.69400</t>
  </si>
  <si>
    <t>22.21000</t>
  </si>
  <si>
    <t>10626.44000</t>
  </si>
  <si>
    <t>1275.15900</t>
  </si>
  <si>
    <t>169.22000</t>
  </si>
  <si>
    <t>20.30600</t>
  </si>
  <si>
    <t>1.07000</t>
  </si>
  <si>
    <t>426.93000</t>
  </si>
  <si>
    <t>51.23100</t>
  </si>
  <si>
    <t>8.20000</t>
  </si>
  <si>
    <t>2861.86000</t>
  </si>
  <si>
    <t>343.42100</t>
  </si>
  <si>
    <t>11.30000</t>
  </si>
  <si>
    <t>4178.79000</t>
  </si>
  <si>
    <t>501.44700</t>
  </si>
  <si>
    <t>1.79000</t>
  </si>
  <si>
    <t>767.91000</t>
  </si>
  <si>
    <t>92.14800</t>
  </si>
  <si>
    <t>12.37000</t>
  </si>
  <si>
    <t>4792.21000</t>
  </si>
  <si>
    <t>575.05700</t>
  </si>
  <si>
    <t>5.78000</t>
  </si>
  <si>
    <t>2060.80000</t>
  </si>
  <si>
    <t>247.29300</t>
  </si>
  <si>
    <t>6.63000</t>
  </si>
  <si>
    <t>2327.50000</t>
  </si>
  <si>
    <t>279.29600</t>
  </si>
  <si>
    <t>7.84000</t>
  </si>
  <si>
    <t>3138.16000</t>
  </si>
  <si>
    <t>376.57400</t>
  </si>
  <si>
    <t>113.30000</t>
  </si>
  <si>
    <t>13.59500</t>
  </si>
  <si>
    <t>7.40000</t>
  </si>
  <si>
    <t>2886.40000</t>
  </si>
  <si>
    <t>346.36300</t>
  </si>
  <si>
    <t>7.59000</t>
  </si>
  <si>
    <t>2857.53000</t>
  </si>
  <si>
    <t>342.89600</t>
  </si>
  <si>
    <t>7.76000</t>
  </si>
  <si>
    <t>2557.36000</t>
  </si>
  <si>
    <t>306.87800</t>
  </si>
  <si>
    <t>1270.70000</t>
  </si>
  <si>
    <t>152.48400</t>
  </si>
  <si>
    <t>15.56000</t>
  </si>
  <si>
    <t>4320.32000</t>
  </si>
  <si>
    <t>518.43100</t>
  </si>
  <si>
    <t>0.24000</t>
  </si>
  <si>
    <t>111.48000</t>
  </si>
  <si>
    <t>13.37700</t>
  </si>
  <si>
    <t>3.38000</t>
  </si>
  <si>
    <t>1316.77000</t>
  </si>
  <si>
    <t>158.01100</t>
  </si>
  <si>
    <t>6.58000</t>
  </si>
  <si>
    <t>3451.20000</t>
  </si>
  <si>
    <t>414.14100</t>
  </si>
  <si>
    <t>1321.08000</t>
  </si>
  <si>
    <t>158.52600</t>
  </si>
  <si>
    <t>512.33000</t>
  </si>
  <si>
    <t>61.47900</t>
  </si>
  <si>
    <t>494.88000</t>
  </si>
  <si>
    <t>59.38500</t>
  </si>
  <si>
    <t>3278.28000</t>
  </si>
  <si>
    <t>393.39200</t>
  </si>
  <si>
    <t>62.69300</t>
  </si>
  <si>
    <t>2920.48000</t>
  </si>
  <si>
    <t>350.45000</t>
  </si>
  <si>
    <t>647.88000</t>
  </si>
  <si>
    <t>77.74400</t>
  </si>
  <si>
    <t>16.97000</t>
  </si>
  <si>
    <t>6606.94000</t>
  </si>
  <si>
    <t>792.82000</t>
  </si>
  <si>
    <t>2.74000</t>
  </si>
  <si>
    <t>1430.90000</t>
  </si>
  <si>
    <t>171.70600</t>
  </si>
  <si>
    <t>22.20000</t>
  </si>
  <si>
    <t>1640.60000</t>
  </si>
  <si>
    <t>196.87100</t>
  </si>
  <si>
    <t>346984_240408</t>
  </si>
  <si>
    <t>638 MAVPC</t>
  </si>
  <si>
    <t>470.00000</t>
  </si>
  <si>
    <t>56.40000</t>
  </si>
  <si>
    <t>349524_240408</t>
  </si>
  <si>
    <t>22.80000</t>
  </si>
  <si>
    <t>194 LAU</t>
  </si>
  <si>
    <t>2.23000</t>
  </si>
  <si>
    <t>920.27000</t>
  </si>
  <si>
    <t>110.43100</t>
  </si>
  <si>
    <t>354424_240408</t>
  </si>
  <si>
    <t>2193.38000</t>
  </si>
  <si>
    <t>263.20300</t>
  </si>
  <si>
    <t>0.18000</t>
  </si>
  <si>
    <t>92.32000</t>
  </si>
  <si>
    <t>11.07800</t>
  </si>
  <si>
    <t>5.45000</t>
  </si>
  <si>
    <t>1942.80000</t>
  </si>
  <si>
    <t>233.13500</t>
  </si>
  <si>
    <t>1179.77000</t>
  </si>
  <si>
    <t>141.56900</t>
  </si>
  <si>
    <t>5.30000</t>
  </si>
  <si>
    <t>2037.09000</t>
  </si>
  <si>
    <t>244.44700</t>
  </si>
  <si>
    <t>14.37000</t>
  </si>
  <si>
    <t>5597.73000</t>
  </si>
  <si>
    <t>671.72400</t>
  </si>
  <si>
    <t>2372.07000</t>
  </si>
  <si>
    <t>284.64500</t>
  </si>
  <si>
    <t>380.90000</t>
  </si>
  <si>
    <t>45.70800</t>
  </si>
  <si>
    <t>7.23000</t>
  </si>
  <si>
    <t>2005.24000</t>
  </si>
  <si>
    <t>240.62300</t>
  </si>
  <si>
    <t>5.16000</t>
  </si>
  <si>
    <t>2767.13000</t>
  </si>
  <si>
    <t>332.05100</t>
  </si>
  <si>
    <t>308.10000</t>
  </si>
  <si>
    <t>36.97200</t>
  </si>
  <si>
    <t>1298.36000</t>
  </si>
  <si>
    <t>155.80100</t>
  </si>
  <si>
    <t>850.65000</t>
  </si>
  <si>
    <t>102.07800</t>
  </si>
  <si>
    <t>479.70000</t>
  </si>
  <si>
    <t>57.56400</t>
  </si>
  <si>
    <t>316.54000</t>
  </si>
  <si>
    <t>37.98400</t>
  </si>
  <si>
    <t>16.47000</t>
  </si>
  <si>
    <t>6434.13000</t>
  </si>
  <si>
    <t>772.08700</t>
  </si>
  <si>
    <t>3.69000</t>
  </si>
  <si>
    <t>1945.14000</t>
  </si>
  <si>
    <t>233.41500</t>
  </si>
  <si>
    <t>2.91000</t>
  </si>
  <si>
    <t>1600.34000</t>
  </si>
  <si>
    <t>192.03900</t>
  </si>
  <si>
    <t>846.52000</t>
  </si>
  <si>
    <t>101.58100</t>
  </si>
  <si>
    <t>354425_240408</t>
  </si>
  <si>
    <t>403.64000</t>
  </si>
  <si>
    <t>48.43600</t>
  </si>
  <si>
    <t>237.06000</t>
  </si>
  <si>
    <t>28.44700</t>
  </si>
  <si>
    <t>23.29000</t>
  </si>
  <si>
    <t>4813.30000</t>
  </si>
  <si>
    <t>481.31100</t>
  </si>
  <si>
    <t>354430_240408</t>
  </si>
  <si>
    <t>13.70000</t>
  </si>
  <si>
    <t>3800.62000</t>
  </si>
  <si>
    <t>380.04900</t>
  </si>
  <si>
    <t>25.54000</t>
  </si>
  <si>
    <t>7075.61000</t>
  </si>
  <si>
    <t>707.55100</t>
  </si>
  <si>
    <t>3042.85000</t>
  </si>
  <si>
    <t>304.27600</t>
  </si>
  <si>
    <t>6.62000</t>
  </si>
  <si>
    <t>2100.23000</t>
  </si>
  <si>
    <t>210.02100</t>
  </si>
  <si>
    <t>22.24000</t>
  </si>
  <si>
    <t>5706.37000</t>
  </si>
  <si>
    <t>570.62600</t>
  </si>
  <si>
    <t>23.54000</t>
  </si>
  <si>
    <t>8085.22000</t>
  </si>
  <si>
    <t>808.50400</t>
  </si>
  <si>
    <t>7.11000</t>
  </si>
  <si>
    <t>1985.69000</t>
  </si>
  <si>
    <t>198.56400</t>
  </si>
  <si>
    <t>85.46000</t>
  </si>
  <si>
    <t>17656.03000</t>
  </si>
  <si>
    <t>1765.56200</t>
  </si>
  <si>
    <t>354431_240408</t>
  </si>
  <si>
    <t>39.59000</t>
  </si>
  <si>
    <t>10901.45000</t>
  </si>
  <si>
    <t>1090.13100</t>
  </si>
  <si>
    <t>71.13000</t>
  </si>
  <si>
    <t>19554.44000</t>
  </si>
  <si>
    <t>1955.40300</t>
  </si>
  <si>
    <t>20.66000</t>
  </si>
  <si>
    <t>5852.96000</t>
  </si>
  <si>
    <t>585.28400</t>
  </si>
  <si>
    <t>35.59000</t>
  </si>
  <si>
    <t>9094.29000</t>
  </si>
  <si>
    <t>909.40800</t>
  </si>
  <si>
    <t>41.09000</t>
  </si>
  <si>
    <t>14263.61000</t>
  </si>
  <si>
    <t>1426.33200</t>
  </si>
  <si>
    <t>2.86000</t>
  </si>
  <si>
    <t>799.34000</t>
  </si>
  <si>
    <t>79.93300</t>
  </si>
  <si>
    <t>34.83000</t>
  </si>
  <si>
    <t>7229.41000</t>
  </si>
  <si>
    <t>722.92800</t>
  </si>
  <si>
    <t>354432_240408</t>
  </si>
  <si>
    <t>20.75000</t>
  </si>
  <si>
    <t>5703.59000</t>
  </si>
  <si>
    <t>570.34700</t>
  </si>
  <si>
    <t>16.82000</t>
  </si>
  <si>
    <t>4680.50000</t>
  </si>
  <si>
    <t>468.04100</t>
  </si>
  <si>
    <t>9.83000</t>
  </si>
  <si>
    <t>2774.20000</t>
  </si>
  <si>
    <t>277.41400</t>
  </si>
  <si>
    <t>264.77000</t>
  </si>
  <si>
    <t>26.47700</t>
  </si>
  <si>
    <t>SUKI CO PORK PATA FRONT</t>
  </si>
  <si>
    <t>1112.66000</t>
  </si>
  <si>
    <t>111.26400</t>
  </si>
  <si>
    <t>21.14000</t>
  </si>
  <si>
    <t>5371.15000</t>
  </si>
  <si>
    <t>537.09800</t>
  </si>
  <si>
    <t>11.96000</t>
  </si>
  <si>
    <t>4092.07000</t>
  </si>
  <si>
    <t>409.19900</t>
  </si>
  <si>
    <t>6.01000</t>
  </si>
  <si>
    <t>1643.65000</t>
  </si>
  <si>
    <t>164.36200</t>
  </si>
  <si>
    <t>SUKI CO PORK PATA SLICED</t>
  </si>
  <si>
    <t>5.34000</t>
  </si>
  <si>
    <t>1417.56000</t>
  </si>
  <si>
    <t>141.75400</t>
  </si>
  <si>
    <t>41.78000</t>
  </si>
  <si>
    <t>8623.99000</t>
  </si>
  <si>
    <t>862.37500</t>
  </si>
  <si>
    <t>354433_240408</t>
  </si>
  <si>
    <t>11.43000</t>
  </si>
  <si>
    <t>3192.29000</t>
  </si>
  <si>
    <t>319.22100</t>
  </si>
  <si>
    <t>43.74000</t>
  </si>
  <si>
    <t>12175.26000</t>
  </si>
  <si>
    <t>1217.49700</t>
  </si>
  <si>
    <t>5.35000</t>
  </si>
  <si>
    <t>1542.25000</t>
  </si>
  <si>
    <t>154.22100</t>
  </si>
  <si>
    <t>24.71000</t>
  </si>
  <si>
    <t>6359.58000</t>
  </si>
  <si>
    <t>635.94000</t>
  </si>
  <si>
    <t>19.54000</t>
  </si>
  <si>
    <t>6780.14000</t>
  </si>
  <si>
    <t>678.00100</t>
  </si>
  <si>
    <t>6.74000</t>
  </si>
  <si>
    <t>1844.60000</t>
  </si>
  <si>
    <t>184.45600</t>
  </si>
  <si>
    <t>2.51000</t>
  </si>
  <si>
    <t>474.39000</t>
  </si>
  <si>
    <t>47.43900</t>
  </si>
  <si>
    <t>23.40000</t>
  </si>
  <si>
    <t>4890.94000</t>
  </si>
  <si>
    <t>489.08000</t>
  </si>
  <si>
    <t>354434_240408</t>
  </si>
  <si>
    <t>20.14000</t>
  </si>
  <si>
    <t>5534.17500</t>
  </si>
  <si>
    <t>553.41100</t>
  </si>
  <si>
    <t>13.01000</t>
  </si>
  <si>
    <t>3596.67000</t>
  </si>
  <si>
    <t>359.65800</t>
  </si>
  <si>
    <t>4.49000</t>
  </si>
  <si>
    <t>1288.29500</t>
  </si>
  <si>
    <t>128.82700</t>
  </si>
  <si>
    <t>8.68000</t>
  </si>
  <si>
    <t>2735.34500</t>
  </si>
  <si>
    <t>273.53200</t>
  </si>
  <si>
    <t>11.70000</t>
  </si>
  <si>
    <t>2996.40500</t>
  </si>
  <si>
    <t>299.63500</t>
  </si>
  <si>
    <t>12.96000</t>
  </si>
  <si>
    <t>4476.65500</t>
  </si>
  <si>
    <t>447.65700</t>
  </si>
  <si>
    <t>271.22000</t>
  </si>
  <si>
    <t>27.12100</t>
  </si>
  <si>
    <t>31.30000</t>
  </si>
  <si>
    <t>6531.38000</t>
  </si>
  <si>
    <t>653.12300</t>
  </si>
  <si>
    <t>354435_240408</t>
  </si>
  <si>
    <t>77.98000</t>
  </si>
  <si>
    <t>21635.62500</t>
  </si>
  <si>
    <t>2163.53300</t>
  </si>
  <si>
    <t>67.07000</t>
  </si>
  <si>
    <t>18478.19500</t>
  </si>
  <si>
    <t>1847.78300</t>
  </si>
  <si>
    <t>11.24000</t>
  </si>
  <si>
    <t>3238.90500</t>
  </si>
  <si>
    <t>323.88700</t>
  </si>
  <si>
    <t>3669.30000</t>
  </si>
  <si>
    <t>366.92300</t>
  </si>
  <si>
    <t>4.88000</t>
  </si>
  <si>
    <t>1101.92000</t>
  </si>
  <si>
    <t>110.19000</t>
  </si>
  <si>
    <t>49.20000</t>
  </si>
  <si>
    <t>12645.06500</t>
  </si>
  <si>
    <t>1264.48400</t>
  </si>
  <si>
    <t>27.58000</t>
  </si>
  <si>
    <t>9595.53000</t>
  </si>
  <si>
    <t>959.53400</t>
  </si>
  <si>
    <t>20.08000</t>
  </si>
  <si>
    <t>5564.76500</t>
  </si>
  <si>
    <t>556.46700</t>
  </si>
  <si>
    <t>8.63000</t>
  </si>
  <si>
    <t>1615.27000</t>
  </si>
  <si>
    <t>161.52400</t>
  </si>
  <si>
    <t>13.80000</t>
  </si>
  <si>
    <t>2882.09000</t>
  </si>
  <si>
    <t>288.20200</t>
  </si>
  <si>
    <t>354436_240408</t>
  </si>
  <si>
    <t>8.41000</t>
  </si>
  <si>
    <t>2350.44000</t>
  </si>
  <si>
    <t>235.03900</t>
  </si>
  <si>
    <t>17.87000</t>
  </si>
  <si>
    <t>4946.19000</t>
  </si>
  <si>
    <t>494.60900</t>
  </si>
  <si>
    <t>4.14000</t>
  </si>
  <si>
    <t>1169.36000</t>
  </si>
  <si>
    <t>116.93600</t>
  </si>
  <si>
    <t>10.45000</t>
  </si>
  <si>
    <t>2696.40000</t>
  </si>
  <si>
    <t>269.63300</t>
  </si>
  <si>
    <t>17.77000</t>
  </si>
  <si>
    <t>6182.58000</t>
  </si>
  <si>
    <t>618.24700</t>
  </si>
  <si>
    <t>667.93000</t>
  </si>
  <si>
    <t>66.79300</t>
  </si>
  <si>
    <t>47.50000</t>
  </si>
  <si>
    <t>9837.12000</t>
  </si>
  <si>
    <t>983.68600</t>
  </si>
  <si>
    <t>354437_240408</t>
  </si>
  <si>
    <t>98.78000</t>
  </si>
  <si>
    <t>27291.98400</t>
  </si>
  <si>
    <t>2729.12800</t>
  </si>
  <si>
    <t>64.94000</t>
  </si>
  <si>
    <t>17923.82000</t>
  </si>
  <si>
    <t>1792.33500</t>
  </si>
  <si>
    <t>49.60000</t>
  </si>
  <si>
    <t>14123.75000</t>
  </si>
  <si>
    <t>1412.33700</t>
  </si>
  <si>
    <t>5146.93000</t>
  </si>
  <si>
    <t>514.68100</t>
  </si>
  <si>
    <t>11.53000</t>
  </si>
  <si>
    <t>2616.07000</t>
  </si>
  <si>
    <t>261.60100</t>
  </si>
  <si>
    <t>60.16000</t>
  </si>
  <si>
    <t>15457.32000</t>
  </si>
  <si>
    <t>1545.69800</t>
  </si>
  <si>
    <t>26.36000</t>
  </si>
  <si>
    <t>9127.79000</t>
  </si>
  <si>
    <t>912.75600</t>
  </si>
  <si>
    <t>45.56000</t>
  </si>
  <si>
    <t>12555.00000</t>
  </si>
  <si>
    <t>1255.46400</t>
  </si>
  <si>
    <t>30.95000</t>
  </si>
  <si>
    <t>5806.33000</t>
  </si>
  <si>
    <t>580.62200</t>
  </si>
  <si>
    <t>21.63000</t>
  </si>
  <si>
    <t>4499.41000</t>
  </si>
  <si>
    <t>449.93100</t>
  </si>
  <si>
    <t>354438_240408</t>
  </si>
  <si>
    <t>13.78000</t>
  </si>
  <si>
    <t>3774.09000</t>
  </si>
  <si>
    <t>377.39800</t>
  </si>
  <si>
    <t>72.89000</t>
  </si>
  <si>
    <t>7.28800</t>
  </si>
  <si>
    <t>6210.56000</t>
  </si>
  <si>
    <t>621.03900</t>
  </si>
  <si>
    <t>4.40000</t>
  </si>
  <si>
    <t>1391.25000</t>
  </si>
  <si>
    <t>139.12300</t>
  </si>
  <si>
    <t>722.62000</t>
  </si>
  <si>
    <t>72.26200</t>
  </si>
  <si>
    <t>50.74000</t>
  </si>
  <si>
    <t>17420.96000</t>
  </si>
  <si>
    <t>1742.05700</t>
  </si>
  <si>
    <t>5.37000</t>
  </si>
  <si>
    <t>1110.44000</t>
  </si>
  <si>
    <t>111.03900</t>
  </si>
  <si>
    <t>354439_240408</t>
  </si>
  <si>
    <t>853.75000</t>
  </si>
  <si>
    <t>85.37300</t>
  </si>
  <si>
    <t>13.97000</t>
  </si>
  <si>
    <t>4044.58000</t>
  </si>
  <si>
    <t>404.45300</t>
  </si>
  <si>
    <t>24.99000</t>
  </si>
  <si>
    <t>6466.48000</t>
  </si>
  <si>
    <t>646.63400</t>
  </si>
  <si>
    <t>45.08000</t>
  </si>
  <si>
    <t>15679.95000</t>
  </si>
  <si>
    <t>1567.96900</t>
  </si>
  <si>
    <t>5.75000</t>
  </si>
  <si>
    <t>1609.85000</t>
  </si>
  <si>
    <t>160.98100</t>
  </si>
  <si>
    <t>277.13000</t>
  </si>
  <si>
    <t>27.71300</t>
  </si>
  <si>
    <t>SUKI CO FLOWER FAT</t>
  </si>
  <si>
    <t>150.02000</t>
  </si>
  <si>
    <t>15.00100</t>
  </si>
  <si>
    <t>297.68000</t>
  </si>
  <si>
    <t>29.76700</t>
  </si>
  <si>
    <t>655 SANPDV</t>
  </si>
  <si>
    <t>211.04000</t>
  </si>
  <si>
    <t>25.32400</t>
  </si>
  <si>
    <t>354977_240408</t>
  </si>
  <si>
    <t>2.17000</t>
  </si>
  <si>
    <t>636.99000</t>
  </si>
  <si>
    <t>76.43800</t>
  </si>
  <si>
    <t>2.48000</t>
  </si>
  <si>
    <t>1247.50000</t>
  </si>
  <si>
    <t>149.69900</t>
  </si>
  <si>
    <t>4984.43000</t>
  </si>
  <si>
    <t>598.12600</t>
  </si>
  <si>
    <t>431.79000</t>
  </si>
  <si>
    <t>51.81400</t>
  </si>
  <si>
    <t>11.38000</t>
  </si>
  <si>
    <t>4206.54000</t>
  </si>
  <si>
    <t>504.77300</t>
  </si>
  <si>
    <t>390.78000</t>
  </si>
  <si>
    <t>46.89300</t>
  </si>
  <si>
    <t>4.31000</t>
  </si>
  <si>
    <t>1486.95000</t>
  </si>
  <si>
    <t>178.43400</t>
  </si>
  <si>
    <t>10.57000</t>
  </si>
  <si>
    <t>3721.49000</t>
  </si>
  <si>
    <t>446.57400</t>
  </si>
  <si>
    <t>0.98000</t>
  </si>
  <si>
    <t>392.62000</t>
  </si>
  <si>
    <t>47.11400</t>
  </si>
  <si>
    <t>244.53000</t>
  </si>
  <si>
    <t>29.34300</t>
  </si>
  <si>
    <t>12.70000</t>
  </si>
  <si>
    <t>4891.77000</t>
  </si>
  <si>
    <t>587.00200</t>
  </si>
  <si>
    <t>1166.07000</t>
  </si>
  <si>
    <t>139.92600</t>
  </si>
  <si>
    <t>605.65000</t>
  </si>
  <si>
    <t>72.67700</t>
  </si>
  <si>
    <t>3.07000</t>
  </si>
  <si>
    <t>1171.11000</t>
  </si>
  <si>
    <t>140.53100</t>
  </si>
  <si>
    <t>1975.02000</t>
  </si>
  <si>
    <t>237.00100</t>
  </si>
  <si>
    <t>143.41000</t>
  </si>
  <si>
    <t>17.20900</t>
  </si>
  <si>
    <t>252.98000</t>
  </si>
  <si>
    <t>30.35700</t>
  </si>
  <si>
    <t>1747.39000</t>
  </si>
  <si>
    <t>209.68300</t>
  </si>
  <si>
    <t>2.40000</t>
  </si>
  <si>
    <t>1300.07000</t>
  </si>
  <si>
    <t>156.00700</t>
  </si>
  <si>
    <t>4.91000</t>
  </si>
  <si>
    <t>2651.33000</t>
  </si>
  <si>
    <t>318.15700</t>
  </si>
  <si>
    <t>11.47000</t>
  </si>
  <si>
    <t>5466.34000</t>
  </si>
  <si>
    <t>655.95600</t>
  </si>
  <si>
    <t>1101.87000</t>
  </si>
  <si>
    <t>132.22300</t>
  </si>
  <si>
    <t>2188.15000</t>
  </si>
  <si>
    <t>262.57600</t>
  </si>
  <si>
    <t>880.05000</t>
  </si>
  <si>
    <t>105.60500</t>
  </si>
  <si>
    <t>1273.10000</t>
  </si>
  <si>
    <t>152.77100</t>
  </si>
  <si>
    <t>1.84000</t>
  </si>
  <si>
    <t>1168.68000</t>
  </si>
  <si>
    <t>140.24000</t>
  </si>
  <si>
    <t>669 NSPPDV</t>
  </si>
  <si>
    <t>0.30000</t>
  </si>
  <si>
    <t>113.22000</t>
  </si>
  <si>
    <t>13.58600</t>
  </si>
  <si>
    <t>354978_240408</t>
  </si>
  <si>
    <t>0.23000</t>
  </si>
  <si>
    <t>115.77000</t>
  </si>
  <si>
    <t>13.89200</t>
  </si>
  <si>
    <t>0.02000</t>
  </si>
  <si>
    <t>0.00300</t>
  </si>
  <si>
    <t>308.09000</t>
  </si>
  <si>
    <t>36.96900</t>
  </si>
  <si>
    <t>357.13000</t>
  </si>
  <si>
    <t>42.85400</t>
  </si>
  <si>
    <t>208.85000</t>
  </si>
  <si>
    <t>25.06100</t>
  </si>
  <si>
    <t>0.14000</t>
  </si>
  <si>
    <t>57.72000</t>
  </si>
  <si>
    <t>6.92600</t>
  </si>
  <si>
    <t>0.45000</t>
  </si>
  <si>
    <t>169.24000</t>
  </si>
  <si>
    <t>20.30800</t>
  </si>
  <si>
    <t>164.05000</t>
  </si>
  <si>
    <t>19.68500</t>
  </si>
  <si>
    <t>276.21000</t>
  </si>
  <si>
    <t>33.14400</t>
  </si>
  <si>
    <t>423.23000</t>
  </si>
  <si>
    <t>50.78500</t>
  </si>
  <si>
    <t>2.61000</t>
  </si>
  <si>
    <t>1269.17000</t>
  </si>
  <si>
    <t>152.29800</t>
  </si>
  <si>
    <t>354979_240408</t>
  </si>
  <si>
    <t>2.36000</t>
  </si>
  <si>
    <t>1063.23000</t>
  </si>
  <si>
    <t>127.58600</t>
  </si>
  <si>
    <t>74.34000</t>
  </si>
  <si>
    <t>15527.99000</t>
  </si>
  <si>
    <t>1552.74600</t>
  </si>
  <si>
    <t>354983_240408</t>
  </si>
  <si>
    <t>44.89000</t>
  </si>
  <si>
    <t>12575.22000</t>
  </si>
  <si>
    <t>1257.47600</t>
  </si>
  <si>
    <t>36.20000</t>
  </si>
  <si>
    <t>10083.46000</t>
  </si>
  <si>
    <t>1008.31200</t>
  </si>
  <si>
    <t>26.38000</t>
  </si>
  <si>
    <t>7650.46000</t>
  </si>
  <si>
    <t>765.02800</t>
  </si>
  <si>
    <t>21.78000</t>
  </si>
  <si>
    <t>6910.84000</t>
  </si>
  <si>
    <t>691.07000</t>
  </si>
  <si>
    <t>36.77000</t>
  </si>
  <si>
    <t>9530.38000</t>
  </si>
  <si>
    <t>952.99500</t>
  </si>
  <si>
    <t>58.26000</t>
  </si>
  <si>
    <t>20348.92000</t>
  </si>
  <si>
    <t>2034.84200</t>
  </si>
  <si>
    <t>41.37000</t>
  </si>
  <si>
    <t>11586.74000</t>
  </si>
  <si>
    <t>1158.63300</t>
  </si>
  <si>
    <t>575.21000</t>
  </si>
  <si>
    <t>57.51900</t>
  </si>
  <si>
    <t>354984_240408</t>
  </si>
  <si>
    <t>1267.78000</t>
  </si>
  <si>
    <t>126.77400</t>
  </si>
  <si>
    <t>298.83000</t>
  </si>
  <si>
    <t>29.88200</t>
  </si>
  <si>
    <t>1.13000</t>
  </si>
  <si>
    <t>363.02000</t>
  </si>
  <si>
    <t>36.30100</t>
  </si>
  <si>
    <t>3.33000</t>
  </si>
  <si>
    <t>868.69000</t>
  </si>
  <si>
    <t>86.86600</t>
  </si>
  <si>
    <t>375.52000</t>
  </si>
  <si>
    <t>37.55100</t>
  </si>
  <si>
    <t>272.30000</t>
  </si>
  <si>
    <t>27.22900</t>
  </si>
  <si>
    <t>674 SAFPDV</t>
  </si>
  <si>
    <t>2750.00000</t>
  </si>
  <si>
    <t>354985_240408</t>
  </si>
  <si>
    <t>1106.00000</t>
  </si>
  <si>
    <t>132.72000</t>
  </si>
  <si>
    <t>2310.00000</t>
  </si>
  <si>
    <t>277.20000</t>
  </si>
  <si>
    <t>245.00000</t>
  </si>
  <si>
    <t>29.40000</t>
  </si>
  <si>
    <t>670 SP2PDV</t>
  </si>
  <si>
    <t>354989_240408</t>
  </si>
  <si>
    <t>299 SIAPG</t>
  </si>
  <si>
    <t>42.41000</t>
  </si>
  <si>
    <t>5.08900</t>
  </si>
  <si>
    <t>355274_240408</t>
  </si>
  <si>
    <t>TGM FLOWER FAT</t>
  </si>
  <si>
    <t>19.40000</t>
  </si>
  <si>
    <t>2895.85000</t>
  </si>
  <si>
    <t>347.49200</t>
  </si>
  <si>
    <t>TGM PORK PATA HIND</t>
  </si>
  <si>
    <t>1.87000</t>
  </si>
  <si>
    <t>525.00000</t>
  </si>
  <si>
    <t>62.99900</t>
  </si>
  <si>
    <t>TGM PORK GINISA CUT</t>
  </si>
  <si>
    <t>21.59000</t>
  </si>
  <si>
    <t>5988.10000</t>
  </si>
  <si>
    <t>718.53800</t>
  </si>
  <si>
    <t>3.47000</t>
  </si>
  <si>
    <t>1009.89000</t>
  </si>
  <si>
    <t>121.18500</t>
  </si>
  <si>
    <t>17.57000</t>
  </si>
  <si>
    <t>6503.51000</t>
  </si>
  <si>
    <t>780.41100</t>
  </si>
  <si>
    <t>134.73000</t>
  </si>
  <si>
    <t>16.16700</t>
  </si>
  <si>
    <t>8.51000</t>
  </si>
  <si>
    <t>4033.68000</t>
  </si>
  <si>
    <t>484.03500</t>
  </si>
  <si>
    <t>2.67000</t>
  </si>
  <si>
    <t>1025.07000</t>
  </si>
  <si>
    <t>123.00700</t>
  </si>
  <si>
    <t>1260.84000</t>
  </si>
  <si>
    <t>151.29900</t>
  </si>
  <si>
    <t>6.28000</t>
  </si>
  <si>
    <t>2236.52000</t>
  </si>
  <si>
    <t>268.38000</t>
  </si>
  <si>
    <t>4.90000</t>
  </si>
  <si>
    <t>2087.42000</t>
  </si>
  <si>
    <t>250.48800</t>
  </si>
  <si>
    <t>2.90000</t>
  </si>
  <si>
    <t>1138.80000</t>
  </si>
  <si>
    <t>136.65300</t>
  </si>
  <si>
    <t>4.08000</t>
  </si>
  <si>
    <t>1409.33000</t>
  </si>
  <si>
    <t>169.11900</t>
  </si>
  <si>
    <t>13.79000</t>
  </si>
  <si>
    <t>4792.51000</t>
  </si>
  <si>
    <t>575.09700</t>
  </si>
  <si>
    <t>1037.75000</t>
  </si>
  <si>
    <t>124.52900</t>
  </si>
  <si>
    <t>2300.95000</t>
  </si>
  <si>
    <t>276.11000</t>
  </si>
  <si>
    <t>11.58000</t>
  </si>
  <si>
    <t>4390.74000</t>
  </si>
  <si>
    <t>526.88300</t>
  </si>
  <si>
    <t>47.45000</t>
  </si>
  <si>
    <t>15581.28000</t>
  </si>
  <si>
    <t>1869.72100</t>
  </si>
  <si>
    <t>3.42000</t>
  </si>
  <si>
    <t>1291.36000</t>
  </si>
  <si>
    <t>154.96100</t>
  </si>
  <si>
    <t>4.28000</t>
  </si>
  <si>
    <t>2080.66000</t>
  </si>
  <si>
    <t>249.67800</t>
  </si>
  <si>
    <t>66.80000</t>
  </si>
  <si>
    <t>18576.57000</t>
  </si>
  <si>
    <t>2229.13400</t>
  </si>
  <si>
    <t>1.89000</t>
  </si>
  <si>
    <t>1021.41000</t>
  </si>
  <si>
    <t>122.56700</t>
  </si>
  <si>
    <t>208.65000</t>
  </si>
  <si>
    <t>25.03800</t>
  </si>
  <si>
    <t>618.08000</t>
  </si>
  <si>
    <t>74.16900</t>
  </si>
  <si>
    <t>625.86000</t>
  </si>
  <si>
    <t>75.10300</t>
  </si>
  <si>
    <t>23.90000</t>
  </si>
  <si>
    <t>9308.79000</t>
  </si>
  <si>
    <t>1117.03700</t>
  </si>
  <si>
    <t>420 PANPC</t>
  </si>
  <si>
    <t>1.82000</t>
  </si>
  <si>
    <t>819.43000</t>
  </si>
  <si>
    <t>98.33000</t>
  </si>
  <si>
    <t>355276_240408</t>
  </si>
  <si>
    <t>1322.35000</t>
  </si>
  <si>
    <t>158.68100</t>
  </si>
  <si>
    <t>550.85000</t>
  </si>
  <si>
    <t>66.10100</t>
  </si>
  <si>
    <t>1708.02000</t>
  </si>
  <si>
    <t>204.96000</t>
  </si>
  <si>
    <t>630.18000</t>
  </si>
  <si>
    <t>75.62100</t>
  </si>
  <si>
    <t>1133.55000</t>
  </si>
  <si>
    <t>136.02600</t>
  </si>
  <si>
    <t>518.95000</t>
  </si>
  <si>
    <t>62.27400</t>
  </si>
  <si>
    <t>523.21000</t>
  </si>
  <si>
    <t>62.78300</t>
  </si>
  <si>
    <t>35.77000</t>
  </si>
  <si>
    <t>7410.41000</t>
  </si>
  <si>
    <t>741.02100</t>
  </si>
  <si>
    <t>355285_240408</t>
  </si>
  <si>
    <t>23.23000</t>
  </si>
  <si>
    <t>6497.97000</t>
  </si>
  <si>
    <t>649.79100</t>
  </si>
  <si>
    <t>17.98000</t>
  </si>
  <si>
    <t>5030.23000</t>
  </si>
  <si>
    <t>503.01400</t>
  </si>
  <si>
    <t>7.58000</t>
  </si>
  <si>
    <t>2200.77000</t>
  </si>
  <si>
    <t>220.07300</t>
  </si>
  <si>
    <t>5.20000</t>
  </si>
  <si>
    <t>1630.26000</t>
  </si>
  <si>
    <t>163.02300</t>
  </si>
  <si>
    <t>50.42000</t>
  </si>
  <si>
    <t>13043.57000</t>
  </si>
  <si>
    <t>1304.33900</t>
  </si>
  <si>
    <t>9.26000</t>
  </si>
  <si>
    <t>3233.25000</t>
  </si>
  <si>
    <t>323.32100</t>
  </si>
  <si>
    <t>13.88000</t>
  </si>
  <si>
    <t>3879.52000</t>
  </si>
  <si>
    <t>387.94700</t>
  </si>
  <si>
    <t>319 VILPC</t>
  </si>
  <si>
    <t>355286_240408</t>
  </si>
  <si>
    <t>320.00000</t>
  </si>
  <si>
    <t>38.40000</t>
  </si>
  <si>
    <t>826.00000</t>
  </si>
  <si>
    <t>99.12000</t>
  </si>
  <si>
    <t>101 SHW</t>
  </si>
  <si>
    <t>0.59000</t>
  </si>
  <si>
    <t>174.92000</t>
  </si>
  <si>
    <t>20.99000</t>
  </si>
  <si>
    <t>355631_240408</t>
  </si>
  <si>
    <t>2.37000</t>
  </si>
  <si>
    <t>873.52000</t>
  </si>
  <si>
    <t>104.82100</t>
  </si>
  <si>
    <t>568.43000</t>
  </si>
  <si>
    <t>68.21100</t>
  </si>
  <si>
    <t>1.40000</t>
  </si>
  <si>
    <t>701.65400</t>
  </si>
  <si>
    <t>84.19500</t>
  </si>
  <si>
    <t>7.06000</t>
  </si>
  <si>
    <t>3378.80000</t>
  </si>
  <si>
    <t>405.45200</t>
  </si>
  <si>
    <t>0.61000</t>
  </si>
  <si>
    <t>237.18000</t>
  </si>
  <si>
    <t>28.46100</t>
  </si>
  <si>
    <t>4.55000</t>
  </si>
  <si>
    <t>1597.98000</t>
  </si>
  <si>
    <t>191.75600</t>
  </si>
  <si>
    <t>2669.24000</t>
  </si>
  <si>
    <t>320.30200</t>
  </si>
  <si>
    <t>2333.07000</t>
  </si>
  <si>
    <t>279.96700</t>
  </si>
  <si>
    <t>364.58000</t>
  </si>
  <si>
    <t>43.74900</t>
  </si>
  <si>
    <t>3.29000</t>
  </si>
  <si>
    <t>1077.01000</t>
  </si>
  <si>
    <t>129.24000</t>
  </si>
  <si>
    <t>294.74000</t>
  </si>
  <si>
    <t>35.36800</t>
  </si>
  <si>
    <t>8.16000</t>
  </si>
  <si>
    <t>3516.09000</t>
  </si>
  <si>
    <t>421.92600</t>
  </si>
  <si>
    <t>12.51000</t>
  </si>
  <si>
    <t>4864.47200</t>
  </si>
  <si>
    <t>583.73100</t>
  </si>
  <si>
    <t>2.39000</t>
  </si>
  <si>
    <t>905.98000</t>
  </si>
  <si>
    <t>108.71500</t>
  </si>
  <si>
    <t>446.12000</t>
  </si>
  <si>
    <t>53.53300</t>
  </si>
  <si>
    <t>15.74000</t>
  </si>
  <si>
    <t>5847.66800</t>
  </si>
  <si>
    <t>701.71300</t>
  </si>
  <si>
    <t>2.50000</t>
  </si>
  <si>
    <t>697.14000</t>
  </si>
  <si>
    <t>83.65500</t>
  </si>
  <si>
    <t>371.28000</t>
  </si>
  <si>
    <t>44.55300</t>
  </si>
  <si>
    <t>2.92000</t>
  </si>
  <si>
    <t>1144.44000</t>
  </si>
  <si>
    <t>137.33000</t>
  </si>
  <si>
    <t>1455.44000</t>
  </si>
  <si>
    <t>174.65100</t>
  </si>
  <si>
    <t>4.70000</t>
  </si>
  <si>
    <t>2515.41000</t>
  </si>
  <si>
    <t>301.84600</t>
  </si>
  <si>
    <t>73.91100</t>
  </si>
  <si>
    <t>1599.00000</t>
  </si>
  <si>
    <t>191.87900</t>
  </si>
  <si>
    <t>710.77000</t>
  </si>
  <si>
    <t>85.29100</t>
  </si>
  <si>
    <t>TGM BEFF SHORTLOIN</t>
  </si>
  <si>
    <t>172.53000</t>
  </si>
  <si>
    <t>20.70300</t>
  </si>
  <si>
    <t>1.46000</t>
  </si>
  <si>
    <t>928.39800</t>
  </si>
  <si>
    <t>111.40600</t>
  </si>
  <si>
    <t>11.08000</t>
  </si>
  <si>
    <t>4248.12200</t>
  </si>
  <si>
    <t>509.76400</t>
  </si>
  <si>
    <t>97.14000</t>
  </si>
  <si>
    <t>11.65600</t>
  </si>
  <si>
    <t>355632_240408</t>
  </si>
  <si>
    <t>1897.36000</t>
  </si>
  <si>
    <t>227.68200</t>
  </si>
  <si>
    <t>2988.02000</t>
  </si>
  <si>
    <t>358.55800</t>
  </si>
  <si>
    <t>4.76000</t>
  </si>
  <si>
    <t>2287.24000</t>
  </si>
  <si>
    <t>274.46600</t>
  </si>
  <si>
    <t>275.04000</t>
  </si>
  <si>
    <t>33.00400</t>
  </si>
  <si>
    <t>85.89000</t>
  </si>
  <si>
    <t>10.30600</t>
  </si>
  <si>
    <t>6.93000</t>
  </si>
  <si>
    <t>2669.55000</t>
  </si>
  <si>
    <t>320.34300</t>
  </si>
  <si>
    <t>1558.47000</t>
  </si>
  <si>
    <t>187.01400</t>
  </si>
  <si>
    <t>1002.46000</t>
  </si>
  <si>
    <t>120.29400</t>
  </si>
  <si>
    <t>1537.90000</t>
  </si>
  <si>
    <t>184.54400</t>
  </si>
  <si>
    <t>722.61000</t>
  </si>
  <si>
    <t>86.71200</t>
  </si>
  <si>
    <t>5.64000</t>
  </si>
  <si>
    <t>3030.00000</t>
  </si>
  <si>
    <t>363.59600</t>
  </si>
  <si>
    <t>4.72000</t>
  </si>
  <si>
    <t>2277.68000</t>
  </si>
  <si>
    <t>273.31400</t>
  </si>
  <si>
    <t>474.38000</t>
  </si>
  <si>
    <t>56.92500</t>
  </si>
  <si>
    <t>3.92000</t>
  </si>
  <si>
    <t>1931.88000</t>
  </si>
  <si>
    <t>231.82400</t>
  </si>
  <si>
    <t>339.73000</t>
  </si>
  <si>
    <t>40.76700</t>
  </si>
  <si>
    <t>350.55000</t>
  </si>
  <si>
    <t>42.06600</t>
  </si>
  <si>
    <t>418.61000</t>
  </si>
  <si>
    <t>50.23300</t>
  </si>
  <si>
    <t>4.15000</t>
  </si>
  <si>
    <t>2602.81000</t>
  </si>
  <si>
    <t>312.33500</t>
  </si>
  <si>
    <t>13.76000</t>
  </si>
  <si>
    <t>5370.22000</t>
  </si>
  <si>
    <t>644.41800</t>
  </si>
  <si>
    <t>714 BBGJR</t>
  </si>
  <si>
    <t>998.95000</t>
  </si>
  <si>
    <t>119.87200</t>
  </si>
  <si>
    <t>355633_240408</t>
  </si>
  <si>
    <t>124.16000</t>
  </si>
  <si>
    <t>14.89900</t>
  </si>
  <si>
    <t>283.51000</t>
  </si>
  <si>
    <t>34.02100</t>
  </si>
  <si>
    <t>752.40000</t>
  </si>
  <si>
    <t>90.28800</t>
  </si>
  <si>
    <t>2.04000</t>
  </si>
  <si>
    <t>1260.36000</t>
  </si>
  <si>
    <t>151.24300</t>
  </si>
  <si>
    <t>464.20000</t>
  </si>
  <si>
    <t>55.70300</t>
  </si>
  <si>
    <t>3116.65000</t>
  </si>
  <si>
    <t>373.98900</t>
  </si>
  <si>
    <t>268 PORJR</t>
  </si>
  <si>
    <t>1472.73000</t>
  </si>
  <si>
    <t>176.72600</t>
  </si>
  <si>
    <t>355634_240408</t>
  </si>
  <si>
    <t>3.19000</t>
  </si>
  <si>
    <t>1121.67000</t>
  </si>
  <si>
    <t>134.59900</t>
  </si>
  <si>
    <t>294.80000</t>
  </si>
  <si>
    <t>35.37400</t>
  </si>
  <si>
    <t>6.21000</t>
  </si>
  <si>
    <t>2410.06000</t>
  </si>
  <si>
    <t>289.20500</t>
  </si>
  <si>
    <t>312.68000</t>
  </si>
  <si>
    <t>37.52100</t>
  </si>
  <si>
    <t>14.74000</t>
  </si>
  <si>
    <t>4860.94000</t>
  </si>
  <si>
    <t>583.30300</t>
  </si>
  <si>
    <t>1.73000</t>
  </si>
  <si>
    <t>935.17000</t>
  </si>
  <si>
    <t>112.22000</t>
  </si>
  <si>
    <t>4.98000</t>
  </si>
  <si>
    <t>2692.32000</t>
  </si>
  <si>
    <t>323.07600</t>
  </si>
  <si>
    <t>531.69000</t>
  </si>
  <si>
    <t>63.80200</t>
  </si>
  <si>
    <t>5.97000</t>
  </si>
  <si>
    <t>2957.63000</t>
  </si>
  <si>
    <t>354.91500</t>
  </si>
  <si>
    <t>722.25000</t>
  </si>
  <si>
    <t>86.67000</t>
  </si>
  <si>
    <t>330.23000</t>
  </si>
  <si>
    <t>39.62700</t>
  </si>
  <si>
    <t>23.95000</t>
  </si>
  <si>
    <t>9299.10000</t>
  </si>
  <si>
    <t>1115.88000</t>
  </si>
  <si>
    <t>232 SFPJR.</t>
  </si>
  <si>
    <t>3.17000</t>
  </si>
  <si>
    <t>1591.83000</t>
  </si>
  <si>
    <t>191.01600</t>
  </si>
  <si>
    <t>355635_240408</t>
  </si>
  <si>
    <t>217.46000</t>
  </si>
  <si>
    <t>26.09500</t>
  </si>
  <si>
    <t>613.80000</t>
  </si>
  <si>
    <t>73.65500</t>
  </si>
  <si>
    <t>TGM PORK JOWL</t>
  </si>
  <si>
    <t>63.50000</t>
  </si>
  <si>
    <t>7.62000</t>
  </si>
  <si>
    <t>925.44000</t>
  </si>
  <si>
    <t>111.05100</t>
  </si>
  <si>
    <t>483.23000</t>
  </si>
  <si>
    <t>57.98700</t>
  </si>
  <si>
    <t>1.71000</t>
  </si>
  <si>
    <t>848.93000</t>
  </si>
  <si>
    <t>101.87100</t>
  </si>
  <si>
    <t>3.09000</t>
  </si>
  <si>
    <t>1203.96000</t>
  </si>
  <si>
    <t>144.47400</t>
  </si>
  <si>
    <t>349 AMRPC</t>
  </si>
  <si>
    <t>228.99000</t>
  </si>
  <si>
    <t>27.47800</t>
  </si>
  <si>
    <t>355636_240408</t>
  </si>
  <si>
    <t>204.59000</t>
  </si>
  <si>
    <t>24.55000</t>
  </si>
  <si>
    <t>198.90000</t>
  </si>
  <si>
    <t>23.86800</t>
  </si>
  <si>
    <t>0.70000</t>
  </si>
  <si>
    <t>243.23000</t>
  </si>
  <si>
    <t>29.18700</t>
  </si>
  <si>
    <t>501.74000</t>
  </si>
  <si>
    <t>60.20800</t>
  </si>
  <si>
    <t>1.88000</t>
  </si>
  <si>
    <t>712.52000</t>
  </si>
  <si>
    <t>85.50200</t>
  </si>
  <si>
    <t>9.13000</t>
  </si>
  <si>
    <t>3338.22000</t>
  </si>
  <si>
    <t>400.58200</t>
  </si>
  <si>
    <t>355637_240408</t>
  </si>
  <si>
    <t>284.43000</t>
  </si>
  <si>
    <t>34.13100</t>
  </si>
  <si>
    <t>14.15000</t>
  </si>
  <si>
    <t>4985.90000</t>
  </si>
  <si>
    <t>598.30200</t>
  </si>
  <si>
    <t>6.89000</t>
  </si>
  <si>
    <t>2527.22000</t>
  </si>
  <si>
    <t>303.26100</t>
  </si>
  <si>
    <t>24.37000</t>
  </si>
  <si>
    <t>10182.25000</t>
  </si>
  <si>
    <t>1221.85900</t>
  </si>
  <si>
    <t>1329.64000</t>
  </si>
  <si>
    <t>159.55500</t>
  </si>
  <si>
    <t>4.56000</t>
  </si>
  <si>
    <t>1602.37000</t>
  </si>
  <si>
    <t>192.28200</t>
  </si>
  <si>
    <t>83.00000</t>
  </si>
  <si>
    <t>9.95900</t>
  </si>
  <si>
    <t>4.10000</t>
  </si>
  <si>
    <t>1761.05000</t>
  </si>
  <si>
    <t>211.32500</t>
  </si>
  <si>
    <t>13.63000</t>
  </si>
  <si>
    <t>5249.02000</t>
  </si>
  <si>
    <t>629.87200</t>
  </si>
  <si>
    <t>15.65000</t>
  </si>
  <si>
    <t>5954.15000</t>
  </si>
  <si>
    <t>714.48900</t>
  </si>
  <si>
    <t>15.08000</t>
  </si>
  <si>
    <t>4924.84000</t>
  </si>
  <si>
    <t>590.97200</t>
  </si>
  <si>
    <t>3.11000</t>
  </si>
  <si>
    <t>1180.59000</t>
  </si>
  <si>
    <t>141.66900</t>
  </si>
  <si>
    <t>16.73000</t>
  </si>
  <si>
    <t>4543.42000</t>
  </si>
  <si>
    <t>545.20100</t>
  </si>
  <si>
    <t>2.93000</t>
  </si>
  <si>
    <t>1120.75000</t>
  </si>
  <si>
    <t>134.48600</t>
  </si>
  <si>
    <t>TGM BEEF BOTTOM ROUND</t>
  </si>
  <si>
    <t>5.18000</t>
  </si>
  <si>
    <t>2842.17000</t>
  </si>
  <si>
    <t>341.05700</t>
  </si>
  <si>
    <t>6.08000</t>
  </si>
  <si>
    <t>3257.73000</t>
  </si>
  <si>
    <t>390.92300</t>
  </si>
  <si>
    <t>9.24000</t>
  </si>
  <si>
    <t>4959.89000</t>
  </si>
  <si>
    <t>595.18000</t>
  </si>
  <si>
    <t>5193.87000</t>
  </si>
  <si>
    <t>623.26000</t>
  </si>
  <si>
    <t>3913.55000</t>
  </si>
  <si>
    <t>469.62300</t>
  </si>
  <si>
    <t>22.68000</t>
  </si>
  <si>
    <t>8725.19000</t>
  </si>
  <si>
    <t>1046.99800</t>
  </si>
  <si>
    <t>260 LIPPC</t>
  </si>
  <si>
    <t>621.89000</t>
  </si>
  <si>
    <t>74.62600</t>
  </si>
  <si>
    <t>355638_240408</t>
  </si>
  <si>
    <t>1961.00000</t>
  </si>
  <si>
    <t>235.31800</t>
  </si>
  <si>
    <t>1068.62000</t>
  </si>
  <si>
    <t>128.23400</t>
  </si>
  <si>
    <t>531.44000</t>
  </si>
  <si>
    <t>63.77200</t>
  </si>
  <si>
    <t>1799.39000</t>
  </si>
  <si>
    <t>215.92400</t>
  </si>
  <si>
    <t>325.19000</t>
  </si>
  <si>
    <t>39.02100</t>
  </si>
  <si>
    <t>2.44000</t>
  </si>
  <si>
    <t>866.20000</t>
  </si>
  <si>
    <t>103.94400</t>
  </si>
  <si>
    <t>1151.29000</t>
  </si>
  <si>
    <t>138.15300</t>
  </si>
  <si>
    <t>87.74900</t>
  </si>
  <si>
    <t>5.17000</t>
  </si>
  <si>
    <t>1142.90000</t>
  </si>
  <si>
    <t>137.14400</t>
  </si>
  <si>
    <t>634.08000</t>
  </si>
  <si>
    <t>76.08900</t>
  </si>
  <si>
    <t>782.64000</t>
  </si>
  <si>
    <t>93.91600</t>
  </si>
  <si>
    <t>299.15000</t>
  </si>
  <si>
    <t>35.89700</t>
  </si>
  <si>
    <t>428.51000</t>
  </si>
  <si>
    <t>51.42100</t>
  </si>
  <si>
    <t>1018.94000</t>
  </si>
  <si>
    <t>122.27200</t>
  </si>
  <si>
    <t>217.01000</t>
  </si>
  <si>
    <t>26.04100</t>
  </si>
  <si>
    <t>2347.64000</t>
  </si>
  <si>
    <t>281.71300</t>
  </si>
  <si>
    <t>660.43000</t>
  </si>
  <si>
    <t>79.24900</t>
  </si>
  <si>
    <t>355639_240408</t>
  </si>
  <si>
    <t>11.59000</t>
  </si>
  <si>
    <t>3431.54000</t>
  </si>
  <si>
    <t>411.77800</t>
  </si>
  <si>
    <t>32.19000</t>
  </si>
  <si>
    <t>11811.01000</t>
  </si>
  <si>
    <t>1417.30500</t>
  </si>
  <si>
    <t>5.72000</t>
  </si>
  <si>
    <t>2566.12000</t>
  </si>
  <si>
    <t>307.93100</t>
  </si>
  <si>
    <t>27.99000</t>
  </si>
  <si>
    <t>13354.38000</t>
  </si>
  <si>
    <t>1602.51200</t>
  </si>
  <si>
    <t>15.47000</t>
  </si>
  <si>
    <t>6155.23000</t>
  </si>
  <si>
    <t>738.61200</t>
  </si>
  <si>
    <t>6.64000</t>
  </si>
  <si>
    <t>2263.98000</t>
  </si>
  <si>
    <t>271.67500</t>
  </si>
  <si>
    <t>31.26000</t>
  </si>
  <si>
    <t>11461.59000</t>
  </si>
  <si>
    <t>1375.35900</t>
  </si>
  <si>
    <t>14.01000</t>
  </si>
  <si>
    <t>5458.63000</t>
  </si>
  <si>
    <t>655.03000</t>
  </si>
  <si>
    <t>10.87000</t>
  </si>
  <si>
    <t>3744.81000</t>
  </si>
  <si>
    <t>449.37500</t>
  </si>
  <si>
    <t>12.46000</t>
  </si>
  <si>
    <t>4409.80000</t>
  </si>
  <si>
    <t>529.17100</t>
  </si>
  <si>
    <t>845.25000</t>
  </si>
  <si>
    <t>101.42700</t>
  </si>
  <si>
    <t>105.73500</t>
  </si>
  <si>
    <t>12.68800</t>
  </si>
  <si>
    <t>6.19000</t>
  </si>
  <si>
    <t>1349.70000</t>
  </si>
  <si>
    <t>161.95800</t>
  </si>
  <si>
    <t>21.26000</t>
  </si>
  <si>
    <t>8252.17000</t>
  </si>
  <si>
    <t>990.24300</t>
  </si>
  <si>
    <t>387.03000</t>
  </si>
  <si>
    <t>46.44200</t>
  </si>
  <si>
    <t>10.99000</t>
  </si>
  <si>
    <t>4158.59000</t>
  </si>
  <si>
    <t>499.02400</t>
  </si>
  <si>
    <t>452.91000</t>
  </si>
  <si>
    <t>54.34900</t>
  </si>
  <si>
    <t>2277.41000</t>
  </si>
  <si>
    <t>273.28700</t>
  </si>
  <si>
    <t>1199.29000</t>
  </si>
  <si>
    <t>143.91400</t>
  </si>
  <si>
    <t>15.53000</t>
  </si>
  <si>
    <t>4335.58000</t>
  </si>
  <si>
    <t>520.26000</t>
  </si>
  <si>
    <t>1270.14000</t>
  </si>
  <si>
    <t>152.41500</t>
  </si>
  <si>
    <t>2.33000</t>
  </si>
  <si>
    <t>898.11000</t>
  </si>
  <si>
    <t>107.77200</t>
  </si>
  <si>
    <t>3234.63000</t>
  </si>
  <si>
    <t>388.15200</t>
  </si>
  <si>
    <t>17.10000</t>
  </si>
  <si>
    <t>9244.67000</t>
  </si>
  <si>
    <t>1109.35000</t>
  </si>
  <si>
    <t>17.85000</t>
  </si>
  <si>
    <t>8481.26000</t>
  </si>
  <si>
    <t>1017.73800</t>
  </si>
  <si>
    <t>3735.14000</t>
  </si>
  <si>
    <t>448.21200</t>
  </si>
  <si>
    <t>1177.38000</t>
  </si>
  <si>
    <t>141.28200</t>
  </si>
  <si>
    <t>3259.10000</t>
  </si>
  <si>
    <t>391.08700</t>
  </si>
  <si>
    <t>964.31000</t>
  </si>
  <si>
    <t>115.71600</t>
  </si>
  <si>
    <t>355642_240408</t>
  </si>
  <si>
    <t>118.98500</t>
  </si>
  <si>
    <t>14.27800</t>
  </si>
  <si>
    <t>355647_240408</t>
  </si>
  <si>
    <t>TGM REGULR GROUND PORK(5KG&amp;UP)</t>
  </si>
  <si>
    <t>0.46000</t>
  </si>
  <si>
    <t>138.74000</t>
  </si>
  <si>
    <t>11.09900</t>
  </si>
  <si>
    <t>355651_240408</t>
  </si>
  <si>
    <t>2665.51400</t>
  </si>
  <si>
    <t>266.54000</t>
  </si>
  <si>
    <t>355658_240408</t>
  </si>
  <si>
    <t>3748.20000</t>
  </si>
  <si>
    <t>374.80500</t>
  </si>
  <si>
    <t>15.48000</t>
  </si>
  <si>
    <t>4201.49000</t>
  </si>
  <si>
    <t>420.14300</t>
  </si>
  <si>
    <t>11.95000</t>
  </si>
  <si>
    <t>3422.92000</t>
  </si>
  <si>
    <t>342.28200</t>
  </si>
  <si>
    <t>11.57000</t>
  </si>
  <si>
    <t>3608.67000</t>
  </si>
  <si>
    <t>360.86000</t>
  </si>
  <si>
    <t>7.27000</t>
  </si>
  <si>
    <t>1859.40600</t>
  </si>
  <si>
    <t>185.93100</t>
  </si>
  <si>
    <t>17.16000</t>
  </si>
  <si>
    <t>5976.79000</t>
  </si>
  <si>
    <t>597.66300</t>
  </si>
  <si>
    <t>1664.60000</t>
  </si>
  <si>
    <t>166.45400</t>
  </si>
  <si>
    <t>136.61700</t>
  </si>
  <si>
    <t>109.19000</t>
  </si>
  <si>
    <t>22508.60000</t>
  </si>
  <si>
    <t>2250.80300</t>
  </si>
  <si>
    <t>355659_240408</t>
  </si>
  <si>
    <t>90.35000</t>
  </si>
  <si>
    <t>24978.60000</t>
  </si>
  <si>
    <t>2497.81700</t>
  </si>
  <si>
    <t>111.10000</t>
  </si>
  <si>
    <t>30684.69000</t>
  </si>
  <si>
    <t>3068.41400</t>
  </si>
  <si>
    <t>54.73000</t>
  </si>
  <si>
    <t>15662.05000</t>
  </si>
  <si>
    <t>1566.16800</t>
  </si>
  <si>
    <t>55.68000</t>
  </si>
  <si>
    <t>14310.98000</t>
  </si>
  <si>
    <t>1431.05700</t>
  </si>
  <si>
    <t>41.04000</t>
  </si>
  <si>
    <t>14163.11000</t>
  </si>
  <si>
    <t>1416.28600</t>
  </si>
  <si>
    <t>6.50000</t>
  </si>
  <si>
    <t>1752.55000</t>
  </si>
  <si>
    <t>175.25200</t>
  </si>
  <si>
    <t>36.59000</t>
  </si>
  <si>
    <t>7626.09000</t>
  </si>
  <si>
    <t>762.57900</t>
  </si>
  <si>
    <t>355660_240408</t>
  </si>
  <si>
    <t>1880.97000</t>
  </si>
  <si>
    <t>188.09100</t>
  </si>
  <si>
    <t>2037.38000</t>
  </si>
  <si>
    <t>203.73400</t>
  </si>
  <si>
    <t>13.24000</t>
  </si>
  <si>
    <t>3819.67000</t>
  </si>
  <si>
    <t>381.96200</t>
  </si>
  <si>
    <t>21.87000</t>
  </si>
  <si>
    <t>6893.86000</t>
  </si>
  <si>
    <t>689.37700</t>
  </si>
  <si>
    <t>16.87000</t>
  </si>
  <si>
    <t>4342.81000</t>
  </si>
  <si>
    <t>434.27000</t>
  </si>
  <si>
    <t>7.51000</t>
  </si>
  <si>
    <t>2639.83000</t>
  </si>
  <si>
    <t>263.97500</t>
  </si>
  <si>
    <t>526.20000</t>
  </si>
  <si>
    <t>52.61700</t>
  </si>
  <si>
    <t>66.50000</t>
  </si>
  <si>
    <t>13823.35000</t>
  </si>
  <si>
    <t>1382.31600</t>
  </si>
  <si>
    <t>355661_240408</t>
  </si>
  <si>
    <t>14.75000</t>
  </si>
  <si>
    <t>4117.59500</t>
  </si>
  <si>
    <t>411.75100</t>
  </si>
  <si>
    <t>2.11000</t>
  </si>
  <si>
    <t>590.09000</t>
  </si>
  <si>
    <t>59.00800</t>
  </si>
  <si>
    <t>7.20000</t>
  </si>
  <si>
    <t>2066.90000</t>
  </si>
  <si>
    <t>206.68700</t>
  </si>
  <si>
    <t>21.65000</t>
  </si>
  <si>
    <t>6875.95000</t>
  </si>
  <si>
    <t>687.58400</t>
  </si>
  <si>
    <t>277.09000</t>
  </si>
  <si>
    <t>27.70900</t>
  </si>
  <si>
    <t>9.85000</t>
  </si>
  <si>
    <t>2552.05000</t>
  </si>
  <si>
    <t>255.20000</t>
  </si>
  <si>
    <t>31.13000</t>
  </si>
  <si>
    <t>10844.87000</t>
  </si>
  <si>
    <t>1084.47000</t>
  </si>
  <si>
    <t>9.00000</t>
  </si>
  <si>
    <t>2506.75000</t>
  </si>
  <si>
    <t>250.67200</t>
  </si>
  <si>
    <t>15.77000</t>
  </si>
  <si>
    <t>2962.03000</t>
  </si>
  <si>
    <t>296.19900</t>
  </si>
  <si>
    <t>10.98000</t>
  </si>
  <si>
    <t>2942.72000</t>
  </si>
  <si>
    <t>294.27100</t>
  </si>
  <si>
    <t>4.81000</t>
  </si>
  <si>
    <t>998.49000</t>
  </si>
  <si>
    <t>99.84700</t>
  </si>
  <si>
    <t>355662_240408</t>
  </si>
  <si>
    <t>3.27000</t>
  </si>
  <si>
    <t>914.16000</t>
  </si>
  <si>
    <t>91.41200</t>
  </si>
  <si>
    <t>17.32000</t>
  </si>
  <si>
    <t>4818.05000</t>
  </si>
  <si>
    <t>481.79300</t>
  </si>
  <si>
    <t>506.72000</t>
  </si>
  <si>
    <t>50.67200</t>
  </si>
  <si>
    <t>14.42000</t>
  </si>
  <si>
    <t>4575.63000</t>
  </si>
  <si>
    <t>457.55800</t>
  </si>
  <si>
    <t>17.19000</t>
  </si>
  <si>
    <t>4426.18000</t>
  </si>
  <si>
    <t>442.60800</t>
  </si>
  <si>
    <t>6195.43000</t>
  </si>
  <si>
    <t>619.52700</t>
  </si>
  <si>
    <t>13.49000</t>
  </si>
  <si>
    <t>3732.93000</t>
  </si>
  <si>
    <t>373.28500</t>
  </si>
  <si>
    <t>15.61000</t>
  </si>
  <si>
    <t>2935.57000</t>
  </si>
  <si>
    <t>293.55300</t>
  </si>
  <si>
    <t>211.19000</t>
  </si>
  <si>
    <t>21.11900</t>
  </si>
  <si>
    <t>58.68000</t>
  </si>
  <si>
    <t>11974.87000</t>
  </si>
  <si>
    <t>1197.46400</t>
  </si>
  <si>
    <t>355663_240408</t>
  </si>
  <si>
    <t>4298.13000</t>
  </si>
  <si>
    <t>429.80400</t>
  </si>
  <si>
    <t>5.86000</t>
  </si>
  <si>
    <t>1610.64000</t>
  </si>
  <si>
    <t>161.06000</t>
  </si>
  <si>
    <t>5.19000</t>
  </si>
  <si>
    <t>1616.31000</t>
  </si>
  <si>
    <t>161.62900</t>
  </si>
  <si>
    <t>27.45000</t>
  </si>
  <si>
    <t>7037.65000</t>
  </si>
  <si>
    <t>703.75300</t>
  </si>
  <si>
    <t>23.75000</t>
  </si>
  <si>
    <t>8225.15000</t>
  </si>
  <si>
    <t>822.50200</t>
  </si>
  <si>
    <t>7.10000</t>
  </si>
  <si>
    <t>1959.13000</t>
  </si>
  <si>
    <t>195.90900</t>
  </si>
  <si>
    <t>131.93000</t>
  </si>
  <si>
    <t>27107.41000</t>
  </si>
  <si>
    <t>2710.65600</t>
  </si>
  <si>
    <t>355664_240408</t>
  </si>
  <si>
    <t>98.65000</t>
  </si>
  <si>
    <t>27259.39000</t>
  </si>
  <si>
    <t>2725.87900</t>
  </si>
  <si>
    <t>56.10000</t>
  </si>
  <si>
    <t>15622.98000</t>
  </si>
  <si>
    <t>1562.26400</t>
  </si>
  <si>
    <t>33.47000</t>
  </si>
  <si>
    <t>9583.50000</t>
  </si>
  <si>
    <t>958.33000</t>
  </si>
  <si>
    <t>16.81000</t>
  </si>
  <si>
    <t>5353.54000</t>
  </si>
  <si>
    <t>535.34700</t>
  </si>
  <si>
    <t>24.05000</t>
  </si>
  <si>
    <t>5373.85000</t>
  </si>
  <si>
    <t>537.37400</t>
  </si>
  <si>
    <t>56.17000</t>
  </si>
  <si>
    <t>14409.49000</t>
  </si>
  <si>
    <t>1440.90800</t>
  </si>
  <si>
    <t>53.51000</t>
  </si>
  <si>
    <t>18594.13000</t>
  </si>
  <si>
    <t>1859.38100</t>
  </si>
  <si>
    <t>19.83000</t>
  </si>
  <si>
    <t>5492.67000</t>
  </si>
  <si>
    <t>549.25800</t>
  </si>
  <si>
    <t>667.37000</t>
  </si>
  <si>
    <t>66.73400</t>
  </si>
  <si>
    <t>31.75000</t>
  </si>
  <si>
    <t>6608.80000</t>
  </si>
  <si>
    <t>660.86300</t>
  </si>
  <si>
    <t>355665_240408</t>
  </si>
  <si>
    <t>30.67000</t>
  </si>
  <si>
    <t>8520.97000</t>
  </si>
  <si>
    <t>852.08400</t>
  </si>
  <si>
    <t>42.95000</t>
  </si>
  <si>
    <t>11970.98000</t>
  </si>
  <si>
    <t>1197.08100</t>
  </si>
  <si>
    <t>33.59000</t>
  </si>
  <si>
    <t>9706.85500</t>
  </si>
  <si>
    <t>970.66800</t>
  </si>
  <si>
    <t>8.25000</t>
  </si>
  <si>
    <t>2611.65000</t>
  </si>
  <si>
    <t>261.16500</t>
  </si>
  <si>
    <t>72.55000</t>
  </si>
  <si>
    <t>18730.01000</t>
  </si>
  <si>
    <t>1872.96600</t>
  </si>
  <si>
    <t>36.97000</t>
  </si>
  <si>
    <t>12875.98000</t>
  </si>
  <si>
    <t>1287.58300</t>
  </si>
  <si>
    <t>14.92000</t>
  </si>
  <si>
    <t>3093.65000</t>
  </si>
  <si>
    <t>309.35500</t>
  </si>
  <si>
    <t>355666_240408</t>
  </si>
  <si>
    <t>15.89000</t>
  </si>
  <si>
    <t>4393.47000</t>
  </si>
  <si>
    <t>439.33700</t>
  </si>
  <si>
    <t>22.76000</t>
  </si>
  <si>
    <t>6221.06000</t>
  </si>
  <si>
    <t>622.08600</t>
  </si>
  <si>
    <t>6.73000</t>
  </si>
  <si>
    <t>1927.13000</t>
  </si>
  <si>
    <t>192.70800</t>
  </si>
  <si>
    <t>6459.19000</t>
  </si>
  <si>
    <t>645.91200</t>
  </si>
  <si>
    <t>2.70000</t>
  </si>
  <si>
    <t>618.30000</t>
  </si>
  <si>
    <t>61.83000</t>
  </si>
  <si>
    <t>51.09000</t>
  </si>
  <si>
    <t>13138.52000</t>
  </si>
  <si>
    <t>1313.81400</t>
  </si>
  <si>
    <t>52.38000</t>
  </si>
  <si>
    <t>18116.91000</t>
  </si>
  <si>
    <t>1811.65500</t>
  </si>
  <si>
    <t>5331.12000</t>
  </si>
  <si>
    <t>533.09700</t>
  </si>
  <si>
    <t>965.33000</t>
  </si>
  <si>
    <t>96.53000</t>
  </si>
  <si>
    <t>453 LANPC</t>
  </si>
  <si>
    <t>77.49000</t>
  </si>
  <si>
    <t>9.29800</t>
  </si>
  <si>
    <t>355784_240408</t>
  </si>
  <si>
    <t>196.95000</t>
  </si>
  <si>
    <t>23.63400</t>
  </si>
  <si>
    <t>2.19000</t>
  </si>
  <si>
    <t>757.28000</t>
  </si>
  <si>
    <t>90.87300</t>
  </si>
  <si>
    <t>0.69000</t>
  </si>
  <si>
    <t>296.01000</t>
  </si>
  <si>
    <t>35.52100</t>
  </si>
  <si>
    <t>426.38000</t>
  </si>
  <si>
    <t>51.16400</t>
  </si>
  <si>
    <t>2214.28000</t>
  </si>
  <si>
    <t>265.70800</t>
  </si>
  <si>
    <t>846.23000</t>
  </si>
  <si>
    <t>101.54700</t>
  </si>
  <si>
    <t>237.00000</t>
  </si>
  <si>
    <t>28.44000</t>
  </si>
  <si>
    <t>2.07000</t>
  </si>
  <si>
    <t>1024.65000</t>
  </si>
  <si>
    <t>498.96000</t>
  </si>
  <si>
    <t>59.87400</t>
  </si>
  <si>
    <t>2948.47000</t>
  </si>
  <si>
    <t>353.80800</t>
  </si>
  <si>
    <t>375.38000</t>
  </si>
  <si>
    <t>45.04400</t>
  </si>
  <si>
    <t>355786_240408</t>
  </si>
  <si>
    <t>93.01000</t>
  </si>
  <si>
    <t>9.30000</t>
  </si>
  <si>
    <t>355788_240408</t>
  </si>
  <si>
    <t>433.56000</t>
  </si>
  <si>
    <t>43.35400</t>
  </si>
  <si>
    <t>155.68000</t>
  </si>
  <si>
    <t>15.56700</t>
  </si>
  <si>
    <t>313.26000</t>
  </si>
  <si>
    <t>31.32500</t>
  </si>
  <si>
    <t>4.99000</t>
  </si>
  <si>
    <t>1297.17000</t>
  </si>
  <si>
    <t>129.70900</t>
  </si>
  <si>
    <t>5.42000</t>
  </si>
  <si>
    <t>1900.66000</t>
  </si>
  <si>
    <t>190.06300</t>
  </si>
  <si>
    <t>2122.93000</t>
  </si>
  <si>
    <t>212.28400</t>
  </si>
  <si>
    <t>355790_240408</t>
  </si>
  <si>
    <t>8.07000</t>
  </si>
  <si>
    <t>2253.87000</t>
  </si>
  <si>
    <t>225.38300</t>
  </si>
  <si>
    <t>14.60000</t>
  </si>
  <si>
    <t>4037.70000</t>
  </si>
  <si>
    <t>403.76400</t>
  </si>
  <si>
    <t>11.91000</t>
  </si>
  <si>
    <t>3770.79000</t>
  </si>
  <si>
    <t>377.07200</t>
  </si>
  <si>
    <t>1546.66000</t>
  </si>
  <si>
    <t>154.66500</t>
  </si>
  <si>
    <t>28.65000</t>
  </si>
  <si>
    <t>7348.86000</t>
  </si>
  <si>
    <t>734.87700</t>
  </si>
  <si>
    <t>12.53000</t>
  </si>
  <si>
    <t>4340.32000</t>
  </si>
  <si>
    <t>434.02800</t>
  </si>
  <si>
    <t>20.89000</t>
  </si>
  <si>
    <t>5646.90000</t>
  </si>
  <si>
    <t>564.68400</t>
  </si>
  <si>
    <t>6.81000</t>
  </si>
  <si>
    <t>1288.04000</t>
  </si>
  <si>
    <t>128.80300</t>
  </si>
  <si>
    <t>6.42000</t>
  </si>
  <si>
    <t>1755.64000</t>
  </si>
  <si>
    <t>175.55900</t>
  </si>
  <si>
    <t>844.39000</t>
  </si>
  <si>
    <t>84.43400</t>
  </si>
  <si>
    <t>355810_240408</t>
  </si>
  <si>
    <t>7.32000</t>
  </si>
  <si>
    <t>2056.28000</t>
  </si>
  <si>
    <t>205.61800</t>
  </si>
  <si>
    <t>67.60000</t>
  </si>
  <si>
    <t>18835.56000</t>
  </si>
  <si>
    <t>1883.54900</t>
  </si>
  <si>
    <t>262.99000</t>
  </si>
  <si>
    <t>26.29900</t>
  </si>
  <si>
    <t>9.19000</t>
  </si>
  <si>
    <t>2934.81000</t>
  </si>
  <si>
    <t>293.47900</t>
  </si>
  <si>
    <t>23.67000</t>
  </si>
  <si>
    <t>6087.53000</t>
  </si>
  <si>
    <t>608.73800</t>
  </si>
  <si>
    <t>12.82000</t>
  </si>
  <si>
    <t>4464.34000</t>
  </si>
  <si>
    <t>446.41700</t>
  </si>
  <si>
    <t>7.70000</t>
  </si>
  <si>
    <t>2145.10000</t>
  </si>
  <si>
    <t>214.50500</t>
  </si>
  <si>
    <t>166 AVE</t>
  </si>
  <si>
    <t>272.09000</t>
  </si>
  <si>
    <t>32.65000</t>
  </si>
  <si>
    <t>355843_240408</t>
  </si>
  <si>
    <t>163.73000</t>
  </si>
  <si>
    <t>19.64700</t>
  </si>
  <si>
    <t>1.17000</t>
  </si>
  <si>
    <t>527.58000</t>
  </si>
  <si>
    <t>63.30800</t>
  </si>
  <si>
    <t>0.56000</t>
  </si>
  <si>
    <t>281.94000</t>
  </si>
  <si>
    <t>33.83200</t>
  </si>
  <si>
    <t>1.98000</t>
  </si>
  <si>
    <t>951.78000</t>
  </si>
  <si>
    <t>114.21200</t>
  </si>
  <si>
    <t>2.72000</t>
  </si>
  <si>
    <t>1169.03000</t>
  </si>
  <si>
    <t>140.28300</t>
  </si>
  <si>
    <t>619.51000</t>
  </si>
  <si>
    <t>0.62000</t>
  </si>
  <si>
    <t>300.70000</t>
  </si>
  <si>
    <t>36.08400</t>
  </si>
  <si>
    <t>501.82000</t>
  </si>
  <si>
    <t>60.21700</t>
  </si>
  <si>
    <t>234.87000</t>
  </si>
  <si>
    <t>28.18400</t>
  </si>
  <si>
    <t>355844_240408</t>
  </si>
  <si>
    <t>10.93000</t>
  </si>
  <si>
    <t>2239.33100</t>
  </si>
  <si>
    <t>223.92900</t>
  </si>
  <si>
    <t>355845_240408</t>
  </si>
  <si>
    <t>3764.74300</t>
  </si>
  <si>
    <t>376.46300</t>
  </si>
  <si>
    <t>24.87000</t>
  </si>
  <si>
    <t>6811.70600</t>
  </si>
  <si>
    <t>681.15500</t>
  </si>
  <si>
    <t>5.83000</t>
  </si>
  <si>
    <t>1643.75400</t>
  </si>
  <si>
    <t>164.37200</t>
  </si>
  <si>
    <t>865.55000</t>
  </si>
  <si>
    <t>86.55300</t>
  </si>
  <si>
    <t>25.38000</t>
  </si>
  <si>
    <t>6513.06100</t>
  </si>
  <si>
    <t>651.28800</t>
  </si>
  <si>
    <t>26.28000</t>
  </si>
  <si>
    <t>9111.95800</t>
  </si>
  <si>
    <t>911.18000</t>
  </si>
  <si>
    <t>36.87000</t>
  </si>
  <si>
    <t>7650.11000</t>
  </si>
  <si>
    <t>764.98700</t>
  </si>
  <si>
    <t>356289_240408</t>
  </si>
  <si>
    <t>40.83000</t>
  </si>
  <si>
    <t>11282.62000</t>
  </si>
  <si>
    <t>1128.23400</t>
  </si>
  <si>
    <t>27.07000</t>
  </si>
  <si>
    <t>7466.08000</t>
  </si>
  <si>
    <t>746.59100</t>
  </si>
  <si>
    <t>22.84000</t>
  </si>
  <si>
    <t>6484.68000</t>
  </si>
  <si>
    <t>648.46100</t>
  </si>
  <si>
    <t>8.88000</t>
  </si>
  <si>
    <t>2837.52000</t>
  </si>
  <si>
    <t>283.74900</t>
  </si>
  <si>
    <t>22.48000</t>
  </si>
  <si>
    <t>5131.33000</t>
  </si>
  <si>
    <t>513.12900</t>
  </si>
  <si>
    <t>34.98000</t>
  </si>
  <si>
    <t>8948.39000</t>
  </si>
  <si>
    <t>894.81600</t>
  </si>
  <si>
    <t>34.79000</t>
  </si>
  <si>
    <t>12025.62000</t>
  </si>
  <si>
    <t>1202.54100</t>
  </si>
  <si>
    <t>34.30000</t>
  </si>
  <si>
    <t>9435.38000</t>
  </si>
  <si>
    <t>943.51800</t>
  </si>
  <si>
    <t>622 BIBPC</t>
  </si>
  <si>
    <t>925.66000</t>
  </si>
  <si>
    <t>111.07700</t>
  </si>
  <si>
    <t>356405_240408</t>
  </si>
  <si>
    <t>730.49000</t>
  </si>
  <si>
    <t>87.65800</t>
  </si>
  <si>
    <t>478.48000</t>
  </si>
  <si>
    <t>57.41600</t>
  </si>
  <si>
    <t>1280.41000</t>
  </si>
  <si>
    <t>153.64700</t>
  </si>
  <si>
    <t>236.08000</t>
  </si>
  <si>
    <t>28.32900</t>
  </si>
  <si>
    <t>4249.88000</t>
  </si>
  <si>
    <t>509.97200</t>
  </si>
  <si>
    <t>561.60000</t>
  </si>
  <si>
    <t>67.39000</t>
  </si>
  <si>
    <t>740.16000</t>
  </si>
  <si>
    <t>88.81800</t>
  </si>
  <si>
    <t>169.40000</t>
  </si>
  <si>
    <t>20.32700</t>
  </si>
  <si>
    <t>3.46000</t>
  </si>
  <si>
    <t>1347.42000</t>
  </si>
  <si>
    <t>161.68700</t>
  </si>
  <si>
    <t>369.53000</t>
  </si>
  <si>
    <t>44.34300</t>
  </si>
  <si>
    <t>1.20000</t>
  </si>
  <si>
    <t>336.20000</t>
  </si>
  <si>
    <t>40.34300</t>
  </si>
  <si>
    <t>3.28000</t>
  </si>
  <si>
    <t>1281.77000</t>
  </si>
  <si>
    <t>153.81000</t>
  </si>
  <si>
    <t>135.24000</t>
  </si>
  <si>
    <t>16.22800</t>
  </si>
  <si>
    <t>1116.44000</t>
  </si>
  <si>
    <t>133.96900</t>
  </si>
  <si>
    <t>225 BINJR</t>
  </si>
  <si>
    <t>TGM PORKCHOP SKINLESS/BONELESS</t>
  </si>
  <si>
    <t>602.45000</t>
  </si>
  <si>
    <t>72.29200</t>
  </si>
  <si>
    <t>356406_240408</t>
  </si>
  <si>
    <t>1337.83000</t>
  </si>
  <si>
    <t>160.53700</t>
  </si>
  <si>
    <t>2962.64000</t>
  </si>
  <si>
    <t>355.51000</t>
  </si>
  <si>
    <t>3.03000</t>
  </si>
  <si>
    <t>996.31000</t>
  </si>
  <si>
    <t>119.55600</t>
  </si>
  <si>
    <t>13.16000</t>
  </si>
  <si>
    <t>4860.54000</t>
  </si>
  <si>
    <t>583.24900</t>
  </si>
  <si>
    <t>2084.62000</t>
  </si>
  <si>
    <t>250.15300</t>
  </si>
  <si>
    <t>1257.30000</t>
  </si>
  <si>
    <t>150.87200</t>
  </si>
  <si>
    <t>13.28000</t>
  </si>
  <si>
    <t>5116.07500</t>
  </si>
  <si>
    <t>613.92200</t>
  </si>
  <si>
    <t>143.69000</t>
  </si>
  <si>
    <t>17.24200</t>
  </si>
  <si>
    <t>15.06000</t>
  </si>
  <si>
    <t>7444.72000</t>
  </si>
  <si>
    <t>893.36100</t>
  </si>
  <si>
    <t>584.10000</t>
  </si>
  <si>
    <t>70.09200</t>
  </si>
  <si>
    <t>811.42000</t>
  </si>
  <si>
    <t>97.37000</t>
  </si>
  <si>
    <t>4520.35500</t>
  </si>
  <si>
    <t>542.43300</t>
  </si>
  <si>
    <t>958.01000</t>
  </si>
  <si>
    <t>114.96000</t>
  </si>
  <si>
    <t>644 PLUNPC</t>
  </si>
  <si>
    <t>373.70000</t>
  </si>
  <si>
    <t>44.84400</t>
  </si>
  <si>
    <t>356407_240408</t>
  </si>
  <si>
    <t>225.13000</t>
  </si>
  <si>
    <t>27.01500</t>
  </si>
  <si>
    <t>332.11000</t>
  </si>
  <si>
    <t>39.85200</t>
  </si>
  <si>
    <t>990.99000</t>
  </si>
  <si>
    <t>118.91800</t>
  </si>
  <si>
    <t>1118.25000</t>
  </si>
  <si>
    <t>134.18900</t>
  </si>
  <si>
    <t>5.77000</t>
  </si>
  <si>
    <t>1270.44000</t>
  </si>
  <si>
    <t>152.44700</t>
  </si>
  <si>
    <t>863.10000</t>
  </si>
  <si>
    <t>103.57100</t>
  </si>
  <si>
    <t>6.35000</t>
  </si>
  <si>
    <t>2406.41000</t>
  </si>
  <si>
    <t>288.76500</t>
  </si>
  <si>
    <t>11.35000</t>
  </si>
  <si>
    <t>3687.63000</t>
  </si>
  <si>
    <t>442.50300</t>
  </si>
  <si>
    <t>3.80000</t>
  </si>
  <si>
    <t>1837.44000</t>
  </si>
  <si>
    <t>220.49000</t>
  </si>
  <si>
    <t>1538.52000</t>
  </si>
  <si>
    <t>184.61800</t>
  </si>
  <si>
    <t>3581.68000</t>
  </si>
  <si>
    <t>429.79700</t>
  </si>
  <si>
    <t>9.55000</t>
  </si>
  <si>
    <t>4600.85000</t>
  </si>
  <si>
    <t>552.09400</t>
  </si>
  <si>
    <t>13.07000</t>
  </si>
  <si>
    <t>2702.56000</t>
  </si>
  <si>
    <t>270.25000</t>
  </si>
  <si>
    <t>356411_240408</t>
  </si>
  <si>
    <t>19.94000</t>
  </si>
  <si>
    <t>5533.27500</t>
  </si>
  <si>
    <t>553.31300</t>
  </si>
  <si>
    <t>10.86000</t>
  </si>
  <si>
    <t>3026.71000</t>
  </si>
  <si>
    <t>302.65900</t>
  </si>
  <si>
    <t>2879.84000</t>
  </si>
  <si>
    <t>287.97600</t>
  </si>
  <si>
    <t>1534.85500</t>
  </si>
  <si>
    <t>153.48200</t>
  </si>
  <si>
    <t>5186.80000</t>
  </si>
  <si>
    <t>518.66300</t>
  </si>
  <si>
    <t>24.66000</t>
  </si>
  <si>
    <t>8588.23000</t>
  </si>
  <si>
    <t>858.80700</t>
  </si>
  <si>
    <t>3265.44000</t>
  </si>
  <si>
    <t>326.53600</t>
  </si>
  <si>
    <t>25.07000</t>
  </si>
  <si>
    <t>5218.65000</t>
  </si>
  <si>
    <t>521.85000</t>
  </si>
  <si>
    <t>356412_240408</t>
  </si>
  <si>
    <t>42.58000</t>
  </si>
  <si>
    <t>11429.81500</t>
  </si>
  <si>
    <t>1142.95500</t>
  </si>
  <si>
    <t>247.49000</t>
  </si>
  <si>
    <t>24.74800</t>
  </si>
  <si>
    <t>29.81000</t>
  </si>
  <si>
    <t>8566.56000</t>
  </si>
  <si>
    <t>856.63500</t>
  </si>
  <si>
    <t>13.47000</t>
  </si>
  <si>
    <t>3480.64000</t>
  </si>
  <si>
    <t>348.05700</t>
  </si>
  <si>
    <t>47.94000</t>
  </si>
  <si>
    <t>16620.77000</t>
  </si>
  <si>
    <t>1662.05100</t>
  </si>
  <si>
    <t>6569.72000</t>
  </si>
  <si>
    <t>656.95100</t>
  </si>
  <si>
    <t>160.65000</t>
  </si>
  <si>
    <t>16.06500</t>
  </si>
  <si>
    <t>216.91000</t>
  </si>
  <si>
    <t>21.69100</t>
  </si>
  <si>
    <t>356413_240408</t>
  </si>
  <si>
    <t>22.79000</t>
  </si>
  <si>
    <t>6307.54000</t>
  </si>
  <si>
    <t>630.74200</t>
  </si>
  <si>
    <t>20.57000</t>
  </si>
  <si>
    <t>5718.74000</t>
  </si>
  <si>
    <t>571.86400</t>
  </si>
  <si>
    <t>4.78000</t>
  </si>
  <si>
    <t>1377.12000</t>
  </si>
  <si>
    <t>137.70900</t>
  </si>
  <si>
    <t>6.79000</t>
  </si>
  <si>
    <t>2125.71000</t>
  </si>
  <si>
    <t>212.57000</t>
  </si>
  <si>
    <t>25.17000</t>
  </si>
  <si>
    <t>6492.33000</t>
  </si>
  <si>
    <t>649.21800</t>
  </si>
  <si>
    <t>6928.67000</t>
  </si>
  <si>
    <t>692.85200</t>
  </si>
  <si>
    <t>12.07000</t>
  </si>
  <si>
    <t>3344.12000</t>
  </si>
  <si>
    <t>334.40700</t>
  </si>
  <si>
    <t>201.65000</t>
  </si>
  <si>
    <t>24.19700</t>
  </si>
  <si>
    <t>356491_240408</t>
  </si>
  <si>
    <t>208.37000</t>
  </si>
  <si>
    <t>25.00400</t>
  </si>
  <si>
    <t>305.84000</t>
  </si>
  <si>
    <t>36.70000</t>
  </si>
  <si>
    <t>1465.31000</t>
  </si>
  <si>
    <t>175.83400</t>
  </si>
  <si>
    <t>1093.09000</t>
  </si>
  <si>
    <t>131.17000</t>
  </si>
  <si>
    <t>1927.50000</t>
  </si>
  <si>
    <t>231.29800</t>
  </si>
  <si>
    <t>424.94000</t>
  </si>
  <si>
    <t>50.99200</t>
  </si>
  <si>
    <t>5.22000</t>
  </si>
  <si>
    <t>2535.50000</t>
  </si>
  <si>
    <t>304.25500</t>
  </si>
  <si>
    <t>3.50000</t>
  </si>
  <si>
    <t>1352.70000</t>
  </si>
  <si>
    <t>162.32000</t>
  </si>
  <si>
    <t>533.61000</t>
  </si>
  <si>
    <t>64.03300</t>
  </si>
  <si>
    <t>788.44000</t>
  </si>
  <si>
    <t>94.61000</t>
  </si>
  <si>
    <t>0.71000</t>
  </si>
  <si>
    <t>351.45000</t>
  </si>
  <si>
    <t>42.17400</t>
  </si>
  <si>
    <t>739.52000</t>
  </si>
  <si>
    <t>88.74100</t>
  </si>
  <si>
    <t>178.48000</t>
  </si>
  <si>
    <t>21.41700</t>
  </si>
  <si>
    <t>295.63000</t>
  </si>
  <si>
    <t>35.47500</t>
  </si>
  <si>
    <t>4.11000</t>
  </si>
  <si>
    <t>2605.10000</t>
  </si>
  <si>
    <t>312.60400</t>
  </si>
  <si>
    <t>2.83000</t>
  </si>
  <si>
    <t>1096.41000</t>
  </si>
  <si>
    <t>131.56600</t>
  </si>
  <si>
    <t>437.66000</t>
  </si>
  <si>
    <t>52.51900</t>
  </si>
  <si>
    <t>356492_240408</t>
  </si>
  <si>
    <t>2807.35000</t>
  </si>
  <si>
    <t>280.72600</t>
  </si>
  <si>
    <t>356497_240408</t>
  </si>
  <si>
    <t>19.85000</t>
  </si>
  <si>
    <t>5518.80000</t>
  </si>
  <si>
    <t>551.86800</t>
  </si>
  <si>
    <t>18.83000</t>
  </si>
  <si>
    <t>5189.24000</t>
  </si>
  <si>
    <t>518.91000</t>
  </si>
  <si>
    <t>852.39000</t>
  </si>
  <si>
    <t>85.23700</t>
  </si>
  <si>
    <t>14.87000</t>
  </si>
  <si>
    <t>4652.26000</t>
  </si>
  <si>
    <t>465.22200</t>
  </si>
  <si>
    <t>25.73000</t>
  </si>
  <si>
    <t>6628.45000</t>
  </si>
  <si>
    <t>662.82100</t>
  </si>
  <si>
    <t>11.51000</t>
  </si>
  <si>
    <t>3990.38000</t>
  </si>
  <si>
    <t>399.03100</t>
  </si>
  <si>
    <t>2569.16000</t>
  </si>
  <si>
    <t>256.91100</t>
  </si>
  <si>
    <t>SUKI CO PIG'S FEET</t>
  </si>
  <si>
    <t>143.19000</t>
  </si>
  <si>
    <t>14.31900</t>
  </si>
  <si>
    <t>11.09000</t>
  </si>
  <si>
    <t>2274.49000</t>
  </si>
  <si>
    <t>227.44100</t>
  </si>
  <si>
    <t>356498_240408</t>
  </si>
  <si>
    <t>1366.86000</t>
  </si>
  <si>
    <t>136.68300</t>
  </si>
  <si>
    <t>825.00000</t>
  </si>
  <si>
    <t>82.49800</t>
  </si>
  <si>
    <t>27.33000</t>
  </si>
  <si>
    <t>9436.99000</t>
  </si>
  <si>
    <t>943.68600</t>
  </si>
  <si>
    <t>5.87000</t>
  </si>
  <si>
    <t>1219.48000</t>
  </si>
  <si>
    <t>121.94500</t>
  </si>
  <si>
    <t>356499_240408</t>
  </si>
  <si>
    <t>12.24000</t>
  </si>
  <si>
    <t>3414.74000</t>
  </si>
  <si>
    <t>341.46600</t>
  </si>
  <si>
    <t>1.37000</t>
  </si>
  <si>
    <t>382.23000</t>
  </si>
  <si>
    <t>38.22300</t>
  </si>
  <si>
    <t>4.51000</t>
  </si>
  <si>
    <t>1309.19000</t>
  </si>
  <si>
    <t>130.91600</t>
  </si>
  <si>
    <t>9.15000</t>
  </si>
  <si>
    <t>2911.77000</t>
  </si>
  <si>
    <t>291.17300</t>
  </si>
  <si>
    <t>52.46000</t>
  </si>
  <si>
    <t>13618.36000</t>
  </si>
  <si>
    <t>1361.80200</t>
  </si>
  <si>
    <t>5208.08000</t>
  </si>
  <si>
    <t>520.80000</t>
  </si>
  <si>
    <t>129.74000</t>
  </si>
  <si>
    <t>12.97300</t>
  </si>
  <si>
    <t>18.51000</t>
  </si>
  <si>
    <t>3875.25000</t>
  </si>
  <si>
    <t>387.51200</t>
  </si>
  <si>
    <t>356500_240408</t>
  </si>
  <si>
    <t>19.67000</t>
  </si>
  <si>
    <t>5504.95000</t>
  </si>
  <si>
    <t>550.47400</t>
  </si>
  <si>
    <t>18.43000</t>
  </si>
  <si>
    <t>5138.36000</t>
  </si>
  <si>
    <t>513.81800</t>
  </si>
  <si>
    <t>20.98000</t>
  </si>
  <si>
    <t>6034.09000</t>
  </si>
  <si>
    <t>603.38900</t>
  </si>
  <si>
    <t>7.04000</t>
  </si>
  <si>
    <t>2203.31000</t>
  </si>
  <si>
    <t>220.32600</t>
  </si>
  <si>
    <t>5.47000</t>
  </si>
  <si>
    <t>1234.60000</t>
  </si>
  <si>
    <t>123.45700</t>
  </si>
  <si>
    <t>27.39000</t>
  </si>
  <si>
    <t>7075.84000</t>
  </si>
  <si>
    <t>707.55400</t>
  </si>
  <si>
    <t>3757.63000</t>
  </si>
  <si>
    <t>375.75400</t>
  </si>
  <si>
    <t>3136.56000</t>
  </si>
  <si>
    <t>313.64300</t>
  </si>
  <si>
    <t>245.95000</t>
  </si>
  <si>
    <t>24.59400</t>
  </si>
  <si>
    <t>272 BONJR</t>
  </si>
  <si>
    <t>357154_240408</t>
  </si>
  <si>
    <t>33.60000</t>
  </si>
  <si>
    <t>140 ANG</t>
  </si>
  <si>
    <t>560.55000</t>
  </si>
  <si>
    <t>67.26500</t>
  </si>
  <si>
    <t>357155_240408</t>
  </si>
  <si>
    <t>1.99000</t>
  </si>
  <si>
    <t>998.01000</t>
  </si>
  <si>
    <t>119.75900</t>
  </si>
  <si>
    <t>1696.05000</t>
  </si>
  <si>
    <t>203.52400</t>
  </si>
  <si>
    <t>947.51000</t>
  </si>
  <si>
    <t>113.70000</t>
  </si>
  <si>
    <t>3.14000</t>
  </si>
  <si>
    <t>1695.16000</t>
  </si>
  <si>
    <t>203.41800</t>
  </si>
  <si>
    <t>1.90000</t>
  </si>
  <si>
    <t>1013.73000</t>
  </si>
  <si>
    <t>121.64600</t>
  </si>
  <si>
    <t>485.85000</t>
  </si>
  <si>
    <t>58.30200</t>
  </si>
  <si>
    <t>707.86000</t>
  </si>
  <si>
    <t>84.94200</t>
  </si>
  <si>
    <t>823.90000</t>
  </si>
  <si>
    <t>98.86800</t>
  </si>
  <si>
    <t>249.87000</t>
  </si>
  <si>
    <t>29.98400</t>
  </si>
  <si>
    <t>6.95000</t>
  </si>
  <si>
    <t>2715.25000</t>
  </si>
  <si>
    <t>325.82700</t>
  </si>
  <si>
    <t>162 CAPAS</t>
  </si>
  <si>
    <t>786.43000</t>
  </si>
  <si>
    <t>94.37100</t>
  </si>
  <si>
    <t>357156_240408</t>
  </si>
  <si>
    <t>213.40000</t>
  </si>
  <si>
    <t>25.60800</t>
  </si>
  <si>
    <t>744.98000</t>
  </si>
  <si>
    <t>89.39700</t>
  </si>
  <si>
    <t>179 MAG</t>
  </si>
  <si>
    <t>742.15000</t>
  </si>
  <si>
    <t>89.05700</t>
  </si>
  <si>
    <t>357157_240408</t>
  </si>
  <si>
    <t>186.85000</t>
  </si>
  <si>
    <t>22.42200</t>
  </si>
  <si>
    <t>2.64000</t>
  </si>
  <si>
    <t>1192.11000</t>
  </si>
  <si>
    <t>143.05100</t>
  </si>
  <si>
    <t>653.84000</t>
  </si>
  <si>
    <t>78.45900</t>
  </si>
  <si>
    <t>201.11000</t>
  </si>
  <si>
    <t>24.13300</t>
  </si>
  <si>
    <t>214.50000</t>
  </si>
  <si>
    <t>25.74000</t>
  </si>
  <si>
    <t>1065.75000</t>
  </si>
  <si>
    <t>127.88900</t>
  </si>
  <si>
    <t>132.65000</t>
  </si>
  <si>
    <t>15.91800</t>
  </si>
  <si>
    <t>149.70000</t>
  </si>
  <si>
    <t>17.96300</t>
  </si>
  <si>
    <t>1.19000</t>
  </si>
  <si>
    <t>7.56000</t>
  </si>
  <si>
    <t>3694.94000</t>
  </si>
  <si>
    <t>443.39100</t>
  </si>
  <si>
    <t>240 TARPG</t>
  </si>
  <si>
    <t>1632.82000</t>
  </si>
  <si>
    <t>195.93700</t>
  </si>
  <si>
    <t>357158_240408</t>
  </si>
  <si>
    <t>293.11000</t>
  </si>
  <si>
    <t>35.17300</t>
  </si>
  <si>
    <t>299.53000</t>
  </si>
  <si>
    <t>35.94300</t>
  </si>
  <si>
    <t>335 CANPC</t>
  </si>
  <si>
    <t>1669.17000</t>
  </si>
  <si>
    <t>200.29800</t>
  </si>
  <si>
    <t>357159_240408</t>
  </si>
  <si>
    <t>187.25000</t>
  </si>
  <si>
    <t>22.46900</t>
  </si>
  <si>
    <t>7.98000</t>
  </si>
  <si>
    <t>4280.49000</t>
  </si>
  <si>
    <t>513.65500</t>
  </si>
  <si>
    <t>985.06000</t>
  </si>
  <si>
    <t>118.20600</t>
  </si>
  <si>
    <t>2.77000</t>
  </si>
  <si>
    <t>1073.14000</t>
  </si>
  <si>
    <t>128.77400</t>
  </si>
  <si>
    <t>372 PNDJR</t>
  </si>
  <si>
    <t>2.15000</t>
  </si>
  <si>
    <t>634.25000</t>
  </si>
  <si>
    <t>76.11000</t>
  </si>
  <si>
    <t>357160_240408</t>
  </si>
  <si>
    <t>2.81000</t>
  </si>
  <si>
    <t>1045.25000</t>
  </si>
  <si>
    <t>125.42700</t>
  </si>
  <si>
    <t>2452.76000</t>
  </si>
  <si>
    <t>294.32600</t>
  </si>
  <si>
    <t>247.65000</t>
  </si>
  <si>
    <t>29.71700</t>
  </si>
  <si>
    <t>352.00000</t>
  </si>
  <si>
    <t>42.23800</t>
  </si>
  <si>
    <t>2283.44000</t>
  </si>
  <si>
    <t>274.00900</t>
  </si>
  <si>
    <t>2.52000</t>
  </si>
  <si>
    <t>834.03000</t>
  </si>
  <si>
    <t>100.08200</t>
  </si>
  <si>
    <t>8.70000</t>
  </si>
  <si>
    <t>2425.64000</t>
  </si>
  <si>
    <t>291.07400</t>
  </si>
  <si>
    <t>272.20000</t>
  </si>
  <si>
    <t>32.66400</t>
  </si>
  <si>
    <t>504.90000</t>
  </si>
  <si>
    <t>60.58700</t>
  </si>
  <si>
    <t>4695.28000</t>
  </si>
  <si>
    <t>563.42600</t>
  </si>
  <si>
    <t>TGM PORK COUNTRY STYLE</t>
  </si>
  <si>
    <t>516.38000</t>
  </si>
  <si>
    <t>61.96500</t>
  </si>
  <si>
    <t>357162_240408</t>
  </si>
  <si>
    <t>168.06000</t>
  </si>
  <si>
    <t>20.16600</t>
  </si>
  <si>
    <t>130.88000</t>
  </si>
  <si>
    <t>15.70500</t>
  </si>
  <si>
    <t>362.04000</t>
  </si>
  <si>
    <t>43.44400</t>
  </si>
  <si>
    <t>2.66000</t>
  </si>
  <si>
    <t>1344.30000</t>
  </si>
  <si>
    <t>161.31200</t>
  </si>
  <si>
    <t>792.27000</t>
  </si>
  <si>
    <t>95.07100</t>
  </si>
  <si>
    <t>3.86000</t>
  </si>
  <si>
    <t>1423.82000</t>
  </si>
  <si>
    <t>170.85400</t>
  </si>
  <si>
    <t>499.36000</t>
  </si>
  <si>
    <t>59.92300</t>
  </si>
  <si>
    <t>602.16000</t>
  </si>
  <si>
    <t>72.25900</t>
  </si>
  <si>
    <t>280.45000</t>
  </si>
  <si>
    <t>33.65300</t>
  </si>
  <si>
    <t>2.80000</t>
  </si>
  <si>
    <t>1095.44000</t>
  </si>
  <si>
    <t>131.44900</t>
  </si>
  <si>
    <t>69.75000</t>
  </si>
  <si>
    <t>8.36900</t>
  </si>
  <si>
    <t>2041.73000</t>
  </si>
  <si>
    <t>245.00600</t>
  </si>
  <si>
    <t>1636.40000</t>
  </si>
  <si>
    <t>196.36600</t>
  </si>
  <si>
    <t>617.46000</t>
  </si>
  <si>
    <t>74.09500</t>
  </si>
  <si>
    <t>328.39000</t>
  </si>
  <si>
    <t>39.40600</t>
  </si>
  <si>
    <t>554.77000</t>
  </si>
  <si>
    <t>66.57000</t>
  </si>
  <si>
    <t>582.16000</t>
  </si>
  <si>
    <t>69.85600</t>
  </si>
  <si>
    <t>649 SANLPC</t>
  </si>
  <si>
    <t>165.65000</t>
  </si>
  <si>
    <t>19.87800</t>
  </si>
  <si>
    <t>357163_240408</t>
  </si>
  <si>
    <t>152.20000</t>
  </si>
  <si>
    <t>18.26300</t>
  </si>
  <si>
    <t>204.93000</t>
  </si>
  <si>
    <t>24.59100</t>
  </si>
  <si>
    <t>185.71000</t>
  </si>
  <si>
    <t>22.28500</t>
  </si>
  <si>
    <t>315.32000</t>
  </si>
  <si>
    <t>37.83800</t>
  </si>
  <si>
    <t>309.93000</t>
  </si>
  <si>
    <t>37.19100</t>
  </si>
  <si>
    <t>141.31000</t>
  </si>
  <si>
    <t>16.95700</t>
  </si>
  <si>
    <t>811.81000</t>
  </si>
  <si>
    <t>97.41600</t>
  </si>
  <si>
    <t>771.83000</t>
  </si>
  <si>
    <t>92.61900</t>
  </si>
  <si>
    <t>899.48000</t>
  </si>
  <si>
    <t>107.93700</t>
  </si>
  <si>
    <t>5.61000</t>
  </si>
  <si>
    <t>2195.94000</t>
  </si>
  <si>
    <t>263.50900</t>
  </si>
  <si>
    <t>1.55000</t>
  </si>
  <si>
    <t>816.38000</t>
  </si>
  <si>
    <t>97.96500</t>
  </si>
  <si>
    <t>TGM PORTERHOUSE STEAK</t>
  </si>
  <si>
    <t>334.43000</t>
  </si>
  <si>
    <t>40.13100</t>
  </si>
  <si>
    <t>687 BACOPC</t>
  </si>
  <si>
    <t>1450.27000</t>
  </si>
  <si>
    <t>174.03100</t>
  </si>
  <si>
    <t>357164_240408</t>
  </si>
  <si>
    <t>660.30000</t>
  </si>
  <si>
    <t>79.23600</t>
  </si>
  <si>
    <t>1224.00000</t>
  </si>
  <si>
    <t>146.87700</t>
  </si>
  <si>
    <t>210.35000</t>
  </si>
  <si>
    <t>25.24100</t>
  </si>
  <si>
    <t>1726.62000</t>
  </si>
  <si>
    <t>207.19200</t>
  </si>
  <si>
    <t>1919.12000</t>
  </si>
  <si>
    <t>230.29300</t>
  </si>
  <si>
    <t>4.45000</t>
  </si>
  <si>
    <t>2210.19000</t>
  </si>
  <si>
    <t>265.22100</t>
  </si>
  <si>
    <t>481.19000</t>
  </si>
  <si>
    <t>57.74200</t>
  </si>
  <si>
    <t>10.31000</t>
  </si>
  <si>
    <t>4028.64000</t>
  </si>
  <si>
    <t>483.42700</t>
  </si>
  <si>
    <t>219.77000</t>
  </si>
  <si>
    <t>26.37100</t>
  </si>
  <si>
    <t>357165_240408</t>
  </si>
  <si>
    <t>667.48000</t>
  </si>
  <si>
    <t>80.09600</t>
  </si>
  <si>
    <t>477.75000</t>
  </si>
  <si>
    <t>57.32900</t>
  </si>
  <si>
    <t>372.75000</t>
  </si>
  <si>
    <t>44.73000</t>
  </si>
  <si>
    <t>195.51000</t>
  </si>
  <si>
    <t>23.46100</t>
  </si>
  <si>
    <t>0.31000</t>
  </si>
  <si>
    <t>68.20000</t>
  </si>
  <si>
    <t>8.18400</t>
  </si>
  <si>
    <t>110.87000</t>
  </si>
  <si>
    <t>13.30400</t>
  </si>
  <si>
    <t>655.68000</t>
  </si>
  <si>
    <t>78.68000</t>
  </si>
  <si>
    <t>386.57000</t>
  </si>
  <si>
    <t>46.38800</t>
  </si>
  <si>
    <t>2.84000</t>
  </si>
  <si>
    <t>792.36000</t>
  </si>
  <si>
    <t>95.08200</t>
  </si>
  <si>
    <t>282.98000</t>
  </si>
  <si>
    <t>33.95700</t>
  </si>
  <si>
    <t>399.63000</t>
  </si>
  <si>
    <t>47.95500</t>
  </si>
  <si>
    <t>264.46000</t>
  </si>
  <si>
    <t>31.73400</t>
  </si>
  <si>
    <t>792.55000</t>
  </si>
  <si>
    <t>95.10500</t>
  </si>
  <si>
    <t>1232.18000</t>
  </si>
  <si>
    <t>147.85800</t>
  </si>
  <si>
    <t>195.60000</t>
  </si>
  <si>
    <t>23.47200</t>
  </si>
  <si>
    <t>357166_240408</t>
  </si>
  <si>
    <t>655.26000</t>
  </si>
  <si>
    <t>78.63100</t>
  </si>
  <si>
    <t>357167_240408</t>
  </si>
  <si>
    <t>0.37000</t>
  </si>
  <si>
    <t>157.82000</t>
  </si>
  <si>
    <t>18.93800</t>
  </si>
  <si>
    <t>148.17000</t>
  </si>
  <si>
    <t>17.78000</t>
  </si>
  <si>
    <t>357173_240408</t>
  </si>
  <si>
    <t>469.21000</t>
  </si>
  <si>
    <t>56.30500</t>
  </si>
  <si>
    <t>357174_240408</t>
  </si>
  <si>
    <t>242.06000</t>
  </si>
  <si>
    <t>29.04700</t>
  </si>
  <si>
    <t>357176_240408</t>
  </si>
  <si>
    <t>694.99000</t>
  </si>
  <si>
    <t>83.39700</t>
  </si>
  <si>
    <t>280.73000</t>
  </si>
  <si>
    <t>22.45800</t>
  </si>
  <si>
    <t>357184_240408</t>
  </si>
  <si>
    <t>TGM GROUND ROUND (5KG &amp; UP)</t>
  </si>
  <si>
    <t>215.90000</t>
  </si>
  <si>
    <t>17.27100</t>
  </si>
  <si>
    <t>12.78000</t>
  </si>
  <si>
    <t>2669.92000</t>
  </si>
  <si>
    <t>266.98700</t>
  </si>
  <si>
    <t>357187_240408</t>
  </si>
  <si>
    <t>846.51000</t>
  </si>
  <si>
    <t>84.65100</t>
  </si>
  <si>
    <t>13.77000</t>
  </si>
  <si>
    <t>3825.67000</t>
  </si>
  <si>
    <t>382.56300</t>
  </si>
  <si>
    <t>304.65000</t>
  </si>
  <si>
    <t>30.46400</t>
  </si>
  <si>
    <t>703.03000</t>
  </si>
  <si>
    <t>70.30300</t>
  </si>
  <si>
    <t>2861.22000</t>
  </si>
  <si>
    <t>286.11500</t>
  </si>
  <si>
    <t>2743.12000</t>
  </si>
  <si>
    <t>274.31000</t>
  </si>
  <si>
    <t>2607.27000</t>
  </si>
  <si>
    <t>260.72500</t>
  </si>
  <si>
    <t>129.00000</t>
  </si>
  <si>
    <t>12.90000</t>
  </si>
  <si>
    <t>1800.12000</t>
  </si>
  <si>
    <t>180.00900</t>
  </si>
  <si>
    <t>357188_240408</t>
  </si>
  <si>
    <t>647.29000</t>
  </si>
  <si>
    <t>64.72700</t>
  </si>
  <si>
    <t>13.17000</t>
  </si>
  <si>
    <t>3566.33000</t>
  </si>
  <si>
    <t>356.63100</t>
  </si>
  <si>
    <t>1732.49000</t>
  </si>
  <si>
    <t>173.24700</t>
  </si>
  <si>
    <t>2751.74000</t>
  </si>
  <si>
    <t>275.17200</t>
  </si>
  <si>
    <t>5.67000</t>
  </si>
  <si>
    <t>1987.92000</t>
  </si>
  <si>
    <t>198.78700</t>
  </si>
  <si>
    <t>10.23000</t>
  </si>
  <si>
    <t>2809.02000</t>
  </si>
  <si>
    <t>280.90000</t>
  </si>
  <si>
    <t>6.37000</t>
  </si>
  <si>
    <t>1150.03000</t>
  </si>
  <si>
    <t>115.00300</t>
  </si>
  <si>
    <t>28.77000</t>
  </si>
  <si>
    <t>5981.23000</t>
  </si>
  <si>
    <t>598.11100</t>
  </si>
  <si>
    <t>357189_240408</t>
  </si>
  <si>
    <t>9.74000</t>
  </si>
  <si>
    <t>2696.75500</t>
  </si>
  <si>
    <t>269.66700</t>
  </si>
  <si>
    <t>551.03000</t>
  </si>
  <si>
    <t>55.10200</t>
  </si>
  <si>
    <t>14.27000</t>
  </si>
  <si>
    <t>4117.08000</t>
  </si>
  <si>
    <t>411.70200</t>
  </si>
  <si>
    <t>1059.08000</t>
  </si>
  <si>
    <t>105.90800</t>
  </si>
  <si>
    <t>33.54000</t>
  </si>
  <si>
    <t>8631.21000</t>
  </si>
  <si>
    <t>863.10400</t>
  </si>
  <si>
    <t>33.56000</t>
  </si>
  <si>
    <t>11736.94000</t>
  </si>
  <si>
    <t>1173.68200</t>
  </si>
  <si>
    <t>15.36000</t>
  </si>
  <si>
    <t>4222.18000</t>
  </si>
  <si>
    <t>422.21600</t>
  </si>
  <si>
    <t>915.30000</t>
  </si>
  <si>
    <t>91.52800</t>
  </si>
  <si>
    <t>357190_240408</t>
  </si>
  <si>
    <t>131.13000</t>
  </si>
  <si>
    <t>13.11300</t>
  </si>
  <si>
    <t>638.36000</t>
  </si>
  <si>
    <t>63.83400</t>
  </si>
  <si>
    <t>147.66000</t>
  </si>
  <si>
    <t>14.76500</t>
  </si>
  <si>
    <t>19.49000</t>
  </si>
  <si>
    <t>5013.31000</t>
  </si>
  <si>
    <t>501.32200</t>
  </si>
  <si>
    <t>382.79000</t>
  </si>
  <si>
    <t>38.27700</t>
  </si>
  <si>
    <t>20.32000</t>
  </si>
  <si>
    <t>4193.80000</t>
  </si>
  <si>
    <t>419.37100</t>
  </si>
  <si>
    <t>357191_240408</t>
  </si>
  <si>
    <t>286.25000</t>
  </si>
  <si>
    <t>28.62400</t>
  </si>
  <si>
    <t>3.77000</t>
  </si>
  <si>
    <t>1051.63000</t>
  </si>
  <si>
    <t>105.16000</t>
  </si>
  <si>
    <t>469.63000</t>
  </si>
  <si>
    <t>46.96200</t>
  </si>
  <si>
    <t>13.60000</t>
  </si>
  <si>
    <t>3496.60000</t>
  </si>
  <si>
    <t>349.64800</t>
  </si>
  <si>
    <t>5.06000</t>
  </si>
  <si>
    <t>1744.64000</t>
  </si>
  <si>
    <t>174.46100</t>
  </si>
  <si>
    <t>11.90000</t>
  </si>
  <si>
    <t>2226.15000</t>
  </si>
  <si>
    <t>222.61000</t>
  </si>
  <si>
    <t>270.38000</t>
  </si>
  <si>
    <t>27.03600</t>
  </si>
  <si>
    <t>614.84000</t>
  </si>
  <si>
    <t>61.48100</t>
  </si>
  <si>
    <t>690.32000</t>
  </si>
  <si>
    <t>69.03100</t>
  </si>
  <si>
    <t>357192_240408</t>
  </si>
  <si>
    <t>69.93000</t>
  </si>
  <si>
    <t>6.99300</t>
  </si>
  <si>
    <t>19.79000</t>
  </si>
  <si>
    <t>6877.35000</t>
  </si>
  <si>
    <t>687.72800</t>
  </si>
  <si>
    <t>4.66000</t>
  </si>
  <si>
    <t>958.85000</t>
  </si>
  <si>
    <t>95.88000</t>
  </si>
  <si>
    <t>357193_240408</t>
  </si>
  <si>
    <t>10.16000</t>
  </si>
  <si>
    <t>2829.01000</t>
  </si>
  <si>
    <t>282.89300</t>
  </si>
  <si>
    <t>4563.85000</t>
  </si>
  <si>
    <t>456.36500</t>
  </si>
  <si>
    <t>1215.09000</t>
  </si>
  <si>
    <t>121.50500</t>
  </si>
  <si>
    <t>9.78000</t>
  </si>
  <si>
    <t>3087.50000</t>
  </si>
  <si>
    <t>308.74100</t>
  </si>
  <si>
    <t>5475.47000</t>
  </si>
  <si>
    <t>547.51600</t>
  </si>
  <si>
    <t>22.78000</t>
  </si>
  <si>
    <t>7948.26000</t>
  </si>
  <si>
    <t>794.81200</t>
  </si>
  <si>
    <t>5.55000</t>
  </si>
  <si>
    <t>1045.57000</t>
  </si>
  <si>
    <t>104.55400</t>
  </si>
  <si>
    <t>12.40000</t>
  </si>
  <si>
    <t>2559.12000</t>
  </si>
  <si>
    <t>255.90500</t>
  </si>
  <si>
    <t>357194_240408</t>
  </si>
  <si>
    <t>2594.61000</t>
  </si>
  <si>
    <t>259.45600</t>
  </si>
  <si>
    <t>7.68000</t>
  </si>
  <si>
    <t>2122.17000</t>
  </si>
  <si>
    <t>212.21200</t>
  </si>
  <si>
    <t>2388.23000</t>
  </si>
  <si>
    <t>238.81800</t>
  </si>
  <si>
    <t>5.98000</t>
  </si>
  <si>
    <t>1871.42000</t>
  </si>
  <si>
    <t>187.14000</t>
  </si>
  <si>
    <t>14.52000</t>
  </si>
  <si>
    <t>3740.86000</t>
  </si>
  <si>
    <t>374.08100</t>
  </si>
  <si>
    <t>20.76000</t>
  </si>
  <si>
    <t>7201.99500</t>
  </si>
  <si>
    <t>720.18700</t>
  </si>
  <si>
    <t>10.07000</t>
  </si>
  <si>
    <t>2783.28500</t>
  </si>
  <si>
    <t>278.32400</t>
  </si>
  <si>
    <t>32.58000</t>
  </si>
  <si>
    <t>6771.27000</t>
  </si>
  <si>
    <t>677.11100</t>
  </si>
  <si>
    <t>357195_240408</t>
  </si>
  <si>
    <t>11.44000</t>
  </si>
  <si>
    <t>3181.51000</t>
  </si>
  <si>
    <t>318.14400</t>
  </si>
  <si>
    <t>17.14000</t>
  </si>
  <si>
    <t>4773.31000</t>
  </si>
  <si>
    <t>477.32100</t>
  </si>
  <si>
    <t>755.85000</t>
  </si>
  <si>
    <t>75.58500</t>
  </si>
  <si>
    <t>1982.59000</t>
  </si>
  <si>
    <t>198.25800</t>
  </si>
  <si>
    <t>23.56000</t>
  </si>
  <si>
    <t>6114.99000</t>
  </si>
  <si>
    <t>611.48500</t>
  </si>
  <si>
    <t>32.47000</t>
  </si>
  <si>
    <t>11256.63000</t>
  </si>
  <si>
    <t>1125.64400</t>
  </si>
  <si>
    <t>747.73000</t>
  </si>
  <si>
    <t>74.77100</t>
  </si>
  <si>
    <t>21.33000</t>
  </si>
  <si>
    <t>4359.86000</t>
  </si>
  <si>
    <t>435.97200</t>
  </si>
  <si>
    <t>357196_240408</t>
  </si>
  <si>
    <t>6.34000</t>
  </si>
  <si>
    <t>1725.01000</t>
  </si>
  <si>
    <t>172.49900</t>
  </si>
  <si>
    <t>4987.08000</t>
  </si>
  <si>
    <t>498.70100</t>
  </si>
  <si>
    <t>1.44000</t>
  </si>
  <si>
    <t>330.91000</t>
  </si>
  <si>
    <t>33.09000</t>
  </si>
  <si>
    <t>14.41000</t>
  </si>
  <si>
    <t>3701.30000</t>
  </si>
  <si>
    <t>370.12100</t>
  </si>
  <si>
    <t>5.66000</t>
  </si>
  <si>
    <t>1982.34000</t>
  </si>
  <si>
    <t>198.23100</t>
  </si>
  <si>
    <t>1822.47000</t>
  </si>
  <si>
    <t>182.24400</t>
  </si>
  <si>
    <t>247.48000</t>
  </si>
  <si>
    <t>1043.52000</t>
  </si>
  <si>
    <t>125.22000</t>
  </si>
  <si>
    <t>357449_240408</t>
  </si>
  <si>
    <t>1886.03000</t>
  </si>
  <si>
    <t>226.32100</t>
  </si>
  <si>
    <t>30.93000</t>
  </si>
  <si>
    <t>11426.44000</t>
  </si>
  <si>
    <t>1371.15400</t>
  </si>
  <si>
    <t>3691.53000</t>
  </si>
  <si>
    <t>442.98000</t>
  </si>
  <si>
    <t>21.70000</t>
  </si>
  <si>
    <t>10299.04000</t>
  </si>
  <si>
    <t>1235.86700</t>
  </si>
  <si>
    <t>9.80000</t>
  </si>
  <si>
    <t>3795.77000</t>
  </si>
  <si>
    <t>455.48600</t>
  </si>
  <si>
    <t>233.81000</t>
  </si>
  <si>
    <t>28.05700</t>
  </si>
  <si>
    <t>19.81000</t>
  </si>
  <si>
    <t>7729.42000</t>
  </si>
  <si>
    <t>927.51800</t>
  </si>
  <si>
    <t>10.03000</t>
  </si>
  <si>
    <t>3697.00000</t>
  </si>
  <si>
    <t>443.63500</t>
  </si>
  <si>
    <t>1019.19000</t>
  </si>
  <si>
    <t>122.30200</t>
  </si>
  <si>
    <t>2050.67000</t>
  </si>
  <si>
    <t>246.07800</t>
  </si>
  <si>
    <t>4.13000</t>
  </si>
  <si>
    <t>914.10000</t>
  </si>
  <si>
    <t>109.68800</t>
  </si>
  <si>
    <t>14.83000</t>
  </si>
  <si>
    <t>5719.20000</t>
  </si>
  <si>
    <t>686.29500</t>
  </si>
  <si>
    <t>1565.79000</t>
  </si>
  <si>
    <t>187.89000</t>
  </si>
  <si>
    <t>16.22000</t>
  </si>
  <si>
    <t>5336.83000</t>
  </si>
  <si>
    <t>640.41000</t>
  </si>
  <si>
    <t>4559.53000</t>
  </si>
  <si>
    <t>547.13700</t>
  </si>
  <si>
    <t>5806.24000</t>
  </si>
  <si>
    <t>696.74400</t>
  </si>
  <si>
    <t>8.38000</t>
  </si>
  <si>
    <t>2321.62500</t>
  </si>
  <si>
    <t>278.59000</t>
  </si>
  <si>
    <t>218.03000</t>
  </si>
  <si>
    <t>26.16300</t>
  </si>
  <si>
    <t>541.70000</t>
  </si>
  <si>
    <t>65.00300</t>
  </si>
  <si>
    <t>6.26000</t>
  </si>
  <si>
    <t>3389.31000</t>
  </si>
  <si>
    <t>406.71300</t>
  </si>
  <si>
    <t>373.75000</t>
  </si>
  <si>
    <t>44.85000</t>
  </si>
  <si>
    <t>7.14000</t>
  </si>
  <si>
    <t>3511.79000</t>
  </si>
  <si>
    <t>421.41000</t>
  </si>
  <si>
    <t>2709.79000</t>
  </si>
  <si>
    <t>325.17300</t>
  </si>
  <si>
    <t>601.78000</t>
  </si>
  <si>
    <t>72.21300</t>
  </si>
  <si>
    <t>804.76000</t>
  </si>
  <si>
    <t>96.57000</t>
  </si>
  <si>
    <t>4831.85000</t>
  </si>
  <si>
    <t>579.81600</t>
  </si>
  <si>
    <t>1559.05000</t>
  </si>
  <si>
    <t>187.08300</t>
  </si>
  <si>
    <t>6.41000</t>
  </si>
  <si>
    <t>2507.14000</t>
  </si>
  <si>
    <t>300.85000</t>
  </si>
  <si>
    <t>2.42000</t>
  </si>
  <si>
    <t>1278.39000</t>
  </si>
  <si>
    <t>153.40500</t>
  </si>
  <si>
    <t>15.44000</t>
  </si>
  <si>
    <t>5679.13000</t>
  </si>
  <si>
    <t>681.48400</t>
  </si>
  <si>
    <t>357450_240408</t>
  </si>
  <si>
    <t>464.72000</t>
  </si>
  <si>
    <t>55.76600</t>
  </si>
  <si>
    <t>3299.16000</t>
  </si>
  <si>
    <t>395.89400</t>
  </si>
  <si>
    <t>7122.99000</t>
  </si>
  <si>
    <t>854.75000</t>
  </si>
  <si>
    <t>266.47000</t>
  </si>
  <si>
    <t>31.97600</t>
  </si>
  <si>
    <t>4586.29000</t>
  </si>
  <si>
    <t>550.34200</t>
  </si>
  <si>
    <t>12.83000</t>
  </si>
  <si>
    <t>4950.56000</t>
  </si>
  <si>
    <t>594.06300</t>
  </si>
  <si>
    <t>976.87000</t>
  </si>
  <si>
    <t>117.22300</t>
  </si>
  <si>
    <t>1.75000</t>
  </si>
  <si>
    <t>614.97000</t>
  </si>
  <si>
    <t>73.79500</t>
  </si>
  <si>
    <t>10.14000</t>
  </si>
  <si>
    <t>3992.11500</t>
  </si>
  <si>
    <t>479.04900</t>
  </si>
  <si>
    <t>942.52000</t>
  </si>
  <si>
    <t>113.09900</t>
  </si>
  <si>
    <t>11.07000</t>
  </si>
  <si>
    <t>4306.85000</t>
  </si>
  <si>
    <t>516.81300</t>
  </si>
  <si>
    <t>5.71000</t>
  </si>
  <si>
    <t>2167.89000</t>
  </si>
  <si>
    <t>260.14400</t>
  </si>
  <si>
    <t>227.40000</t>
  </si>
  <si>
    <t>27.28800</t>
  </si>
  <si>
    <t>2160.09000</t>
  </si>
  <si>
    <t>259.20800</t>
  </si>
  <si>
    <t>310.65000</t>
  </si>
  <si>
    <t>37.27800</t>
  </si>
  <si>
    <t>1296.31000</t>
  </si>
  <si>
    <t>155.55500</t>
  </si>
  <si>
    <t>2068.29000</t>
  </si>
  <si>
    <t>248.19200</t>
  </si>
  <si>
    <t>3396.25000</t>
  </si>
  <si>
    <t>407.54700</t>
  </si>
  <si>
    <t>176.55000</t>
  </si>
  <si>
    <t>21.18600</t>
  </si>
  <si>
    <t>201.19000</t>
  </si>
  <si>
    <t>24.14200</t>
  </si>
  <si>
    <t>1552.70000</t>
  </si>
  <si>
    <t>186.32100</t>
  </si>
  <si>
    <t>2143.33000</t>
  </si>
  <si>
    <t>257.19600</t>
  </si>
  <si>
    <t>3175.84000</t>
  </si>
  <si>
    <t>381.09400</t>
  </si>
  <si>
    <t>355.56000</t>
  </si>
  <si>
    <t>42.66700</t>
  </si>
  <si>
    <t>1.83000</t>
  </si>
  <si>
    <t>1305.58000</t>
  </si>
  <si>
    <t>156.66800</t>
  </si>
  <si>
    <t>337.43000</t>
  </si>
  <si>
    <t>40.49100</t>
  </si>
  <si>
    <t>357451_240408</t>
  </si>
  <si>
    <t>1122.26000</t>
  </si>
  <si>
    <t>134.67000</t>
  </si>
  <si>
    <t>151.33000</t>
  </si>
  <si>
    <t>18.15900</t>
  </si>
  <si>
    <t>13.15000</t>
  </si>
  <si>
    <t>4881.48000</t>
  </si>
  <si>
    <t>585.76800</t>
  </si>
  <si>
    <t>31.39000</t>
  </si>
  <si>
    <t>13943.87000</t>
  </si>
  <si>
    <t>1673.25000</t>
  </si>
  <si>
    <t>3328.37000</t>
  </si>
  <si>
    <t>399.39800</t>
  </si>
  <si>
    <t>399.97000</t>
  </si>
  <si>
    <t>47.99600</t>
  </si>
  <si>
    <t>1038.64000</t>
  </si>
  <si>
    <t>124.63500</t>
  </si>
  <si>
    <t>433.74000</t>
  </si>
  <si>
    <t>52.04800</t>
  </si>
  <si>
    <t>3.22000</t>
  </si>
  <si>
    <t>1146.66000</t>
  </si>
  <si>
    <t>137.59800</t>
  </si>
  <si>
    <t>25.48000</t>
  </si>
  <si>
    <t>9318.66000</t>
  </si>
  <si>
    <t>1118.21300</t>
  </si>
  <si>
    <t>4474.07000</t>
  </si>
  <si>
    <t>536.88400</t>
  </si>
  <si>
    <t>397.80000</t>
  </si>
  <si>
    <t>47.73600</t>
  </si>
  <si>
    <t>2472.74000</t>
  </si>
  <si>
    <t>296.72700</t>
  </si>
  <si>
    <t>1421.78000</t>
  </si>
  <si>
    <t>170.61300</t>
  </si>
  <si>
    <t>25.32000</t>
  </si>
  <si>
    <t>9779.74000</t>
  </si>
  <si>
    <t>1173.55300</t>
  </si>
  <si>
    <t>18.92000</t>
  </si>
  <si>
    <t>7107.26000</t>
  </si>
  <si>
    <t>852.85700</t>
  </si>
  <si>
    <t>1385.97000</t>
  </si>
  <si>
    <t>166.31400</t>
  </si>
  <si>
    <t>2.79000</t>
  </si>
  <si>
    <t>1349.41000</t>
  </si>
  <si>
    <t>161.92700</t>
  </si>
  <si>
    <t>193.91000</t>
  </si>
  <si>
    <t>23.26900</t>
  </si>
  <si>
    <t>618.81000</t>
  </si>
  <si>
    <t>74.25600</t>
  </si>
  <si>
    <t>7049.48000</t>
  </si>
  <si>
    <t>845.93000</t>
  </si>
  <si>
    <t>8058.26000</t>
  </si>
  <si>
    <t>966.97700</t>
  </si>
  <si>
    <t>1826.36000</t>
  </si>
  <si>
    <t>219.16100</t>
  </si>
  <si>
    <t>1530.12000</t>
  </si>
  <si>
    <t>183.61200</t>
  </si>
  <si>
    <t>2183.26000</t>
  </si>
  <si>
    <t>261.99000</t>
  </si>
  <si>
    <t>4370.23000</t>
  </si>
  <si>
    <t>524.42200</t>
  </si>
  <si>
    <t>707.79000</t>
  </si>
  <si>
    <t>84.93400</t>
  </si>
  <si>
    <t>442.52000</t>
  </si>
  <si>
    <t>53.10200</t>
  </si>
  <si>
    <t>357452_240408</t>
  </si>
  <si>
    <t>558.74000</t>
  </si>
  <si>
    <t>67.04800</t>
  </si>
  <si>
    <t>7.30000</t>
  </si>
  <si>
    <t>2708.40000</t>
  </si>
  <si>
    <t>325.00400</t>
  </si>
  <si>
    <t>13.21000</t>
  </si>
  <si>
    <t>6260.14000</t>
  </si>
  <si>
    <t>751.21200</t>
  </si>
  <si>
    <t>208.80000</t>
  </si>
  <si>
    <t>25.05500</t>
  </si>
  <si>
    <t>1716.37000</t>
  </si>
  <si>
    <t>205.96000</t>
  </si>
  <si>
    <t>6.36000</t>
  </si>
  <si>
    <t>2242.78000</t>
  </si>
  <si>
    <t>269.13200</t>
  </si>
  <si>
    <t>670.20000</t>
  </si>
  <si>
    <t>80.42100</t>
  </si>
  <si>
    <t>1477.79000</t>
  </si>
  <si>
    <t>177.33400</t>
  </si>
  <si>
    <t>923.05000</t>
  </si>
  <si>
    <t>110.76500</t>
  </si>
  <si>
    <t>511.20000</t>
  </si>
  <si>
    <t>61.34400</t>
  </si>
  <si>
    <t>28.56000</t>
  </si>
  <si>
    <t>943.98000</t>
  </si>
  <si>
    <t>113.27400</t>
  </si>
  <si>
    <t>6.14000</t>
  </si>
  <si>
    <t>2390.41000</t>
  </si>
  <si>
    <t>286.84800</t>
  </si>
  <si>
    <t>860.16000</t>
  </si>
  <si>
    <t>103.21800</t>
  </si>
  <si>
    <t>2479.55000</t>
  </si>
  <si>
    <t>297.54200</t>
  </si>
  <si>
    <t>1112.84000</t>
  </si>
  <si>
    <t>133.53900</t>
  </si>
  <si>
    <t>4.96000</t>
  </si>
  <si>
    <t>1392.24000</t>
  </si>
  <si>
    <t>167.06500</t>
  </si>
  <si>
    <t>263.67000</t>
  </si>
  <si>
    <t>31.64000</t>
  </si>
  <si>
    <t>616.09000</t>
  </si>
  <si>
    <t>73.92900</t>
  </si>
  <si>
    <t>3249.99000</t>
  </si>
  <si>
    <t>389.99500</t>
  </si>
  <si>
    <t>882.63000</t>
  </si>
  <si>
    <t>105.91500</t>
  </si>
  <si>
    <t>3356.49000</t>
  </si>
  <si>
    <t>402.77600</t>
  </si>
  <si>
    <t>2.45000</t>
  </si>
  <si>
    <t>1304.57000</t>
  </si>
  <si>
    <t>156.54700</t>
  </si>
  <si>
    <t>5.05000</t>
  </si>
  <si>
    <t>3077.75000</t>
  </si>
  <si>
    <t>369.32600</t>
  </si>
  <si>
    <t>2525.45000</t>
  </si>
  <si>
    <t>303.05000</t>
  </si>
  <si>
    <t>3734.64000</t>
  </si>
  <si>
    <t>448.15100</t>
  </si>
  <si>
    <t>341.11000</t>
  </si>
  <si>
    <t>40.93200</t>
  </si>
  <si>
    <t>357453_240408</t>
  </si>
  <si>
    <t>1317.20000</t>
  </si>
  <si>
    <t>158.06000</t>
  </si>
  <si>
    <t>2598.63000</t>
  </si>
  <si>
    <t>311.83300</t>
  </si>
  <si>
    <t>2.25000</t>
  </si>
  <si>
    <t>1120.15000</t>
  </si>
  <si>
    <t>134.41700</t>
  </si>
  <si>
    <t>3.58000</t>
  </si>
  <si>
    <t>1696.38000</t>
  </si>
  <si>
    <t>203.56300</t>
  </si>
  <si>
    <t>688.28000</t>
  </si>
  <si>
    <t>82.59200</t>
  </si>
  <si>
    <t>6.61000</t>
  </si>
  <si>
    <t>2280.88500</t>
  </si>
  <si>
    <t>273.70500</t>
  </si>
  <si>
    <t>9.14000</t>
  </si>
  <si>
    <t>3325.71000</t>
  </si>
  <si>
    <t>399.08000</t>
  </si>
  <si>
    <t>1741.58000</t>
  </si>
  <si>
    <t>208.98800</t>
  </si>
  <si>
    <t>557.18000</t>
  </si>
  <si>
    <t>66.86100</t>
  </si>
  <si>
    <t>2503.40000</t>
  </si>
  <si>
    <t>300.40500</t>
  </si>
  <si>
    <t>3.44000</t>
  </si>
  <si>
    <t>761.20000</t>
  </si>
  <si>
    <t>91.34000</t>
  </si>
  <si>
    <t>7.41000</t>
  </si>
  <si>
    <t>2862.75500</t>
  </si>
  <si>
    <t>343.52700</t>
  </si>
  <si>
    <t>3135.57000</t>
  </si>
  <si>
    <t>376.26500</t>
  </si>
  <si>
    <t>1675.33000</t>
  </si>
  <si>
    <t>201.03600</t>
  </si>
  <si>
    <t>595.19000</t>
  </si>
  <si>
    <t>71.42100</t>
  </si>
  <si>
    <t>12.11000</t>
  </si>
  <si>
    <t>6496.58000</t>
  </si>
  <si>
    <t>779.58300</t>
  </si>
  <si>
    <t>244.29000</t>
  </si>
  <si>
    <t>29.31400</t>
  </si>
  <si>
    <t>0.96000</t>
  </si>
  <si>
    <t>513.60000</t>
  </si>
  <si>
    <t>61.63200</t>
  </si>
  <si>
    <t>621.16000</t>
  </si>
  <si>
    <t>74.53800</t>
  </si>
  <si>
    <t>2009.35000</t>
  </si>
  <si>
    <t>241.11700</t>
  </si>
  <si>
    <t>993.83000</t>
  </si>
  <si>
    <t>119.25800</t>
  </si>
  <si>
    <t>20.01000</t>
  </si>
  <si>
    <t>7779.97500</t>
  </si>
  <si>
    <t>933.58700</t>
  </si>
  <si>
    <t>1378.41000</t>
  </si>
  <si>
    <t>165.40600</t>
  </si>
  <si>
    <t>357454_240408</t>
  </si>
  <si>
    <t>3.62000</t>
  </si>
  <si>
    <t>998.25000</t>
  </si>
  <si>
    <t>119.78900</t>
  </si>
  <si>
    <t>12.91000</t>
  </si>
  <si>
    <t>4735.43000</t>
  </si>
  <si>
    <t>568.24000</t>
  </si>
  <si>
    <t>2979.13000</t>
  </si>
  <si>
    <t>357.49200</t>
  </si>
  <si>
    <t>1329.84000</t>
  </si>
  <si>
    <t>159.57900</t>
  </si>
  <si>
    <t>24.25000</t>
  </si>
  <si>
    <t>11565.84000</t>
  </si>
  <si>
    <t>1387.89300</t>
  </si>
  <si>
    <t>10.40000</t>
  </si>
  <si>
    <t>3700.90000</t>
  </si>
  <si>
    <t>444.10500</t>
  </si>
  <si>
    <t>2443.06000</t>
  </si>
  <si>
    <t>293.16200</t>
  </si>
  <si>
    <t>2724.17000</t>
  </si>
  <si>
    <t>326.89700</t>
  </si>
  <si>
    <t>2496.00500</t>
  </si>
  <si>
    <t>299.51800</t>
  </si>
  <si>
    <t>10.35000</t>
  </si>
  <si>
    <t>3555.20000</t>
  </si>
  <si>
    <t>426.62200</t>
  </si>
  <si>
    <t>1.95000</t>
  </si>
  <si>
    <t>431.20000</t>
  </si>
  <si>
    <t>51.74200</t>
  </si>
  <si>
    <t>3.06000</t>
  </si>
  <si>
    <t>1317.04000</t>
  </si>
  <si>
    <t>158.04300</t>
  </si>
  <si>
    <t>2145.47000</t>
  </si>
  <si>
    <t>257.45400</t>
  </si>
  <si>
    <t>2626.48000</t>
  </si>
  <si>
    <t>315.17300</t>
  </si>
  <si>
    <t>7.48000</t>
  </si>
  <si>
    <t>2084.78000</t>
  </si>
  <si>
    <t>250.16900</t>
  </si>
  <si>
    <t>983.93000</t>
  </si>
  <si>
    <t>118.07000</t>
  </si>
  <si>
    <t>673.75000</t>
  </si>
  <si>
    <t>80.85000</t>
  </si>
  <si>
    <t>38.80800</t>
  </si>
  <si>
    <t>1640.97000</t>
  </si>
  <si>
    <t>196.91400</t>
  </si>
  <si>
    <t>1470.16000</t>
  </si>
  <si>
    <t>176.41800</t>
  </si>
  <si>
    <t>674.10000</t>
  </si>
  <si>
    <t>80.89200</t>
  </si>
  <si>
    <t>836.40000</t>
  </si>
  <si>
    <t>100.36800</t>
  </si>
  <si>
    <t>350.46000</t>
  </si>
  <si>
    <t>42.05500</t>
  </si>
  <si>
    <t>1864.99000</t>
  </si>
  <si>
    <t>223.79700</t>
  </si>
  <si>
    <t>298.78000</t>
  </si>
  <si>
    <t>35.85300</t>
  </si>
  <si>
    <t>910.27000</t>
  </si>
  <si>
    <t>109.23100</t>
  </si>
  <si>
    <t>431.50000</t>
  </si>
  <si>
    <t>51.77900</t>
  </si>
  <si>
    <t>357455_240408</t>
  </si>
  <si>
    <t>7.24000</t>
  </si>
  <si>
    <t>2691.75000</t>
  </si>
  <si>
    <t>323.00400</t>
  </si>
  <si>
    <t>2156.84000</t>
  </si>
  <si>
    <t>258.81800</t>
  </si>
  <si>
    <t>3.87000</t>
  </si>
  <si>
    <t>1921.67000</t>
  </si>
  <si>
    <t>230.59500</t>
  </si>
  <si>
    <t>10.01000</t>
  </si>
  <si>
    <t>4794.37000</t>
  </si>
  <si>
    <t>575.31700</t>
  </si>
  <si>
    <t>593.77000</t>
  </si>
  <si>
    <t>71.25200</t>
  </si>
  <si>
    <t>22.86000</t>
  </si>
  <si>
    <t>8076.02000</t>
  </si>
  <si>
    <t>969.11600</t>
  </si>
  <si>
    <t>1.94000</t>
  </si>
  <si>
    <t>695.46000</t>
  </si>
  <si>
    <t>83.45400</t>
  </si>
  <si>
    <t>4287.13000</t>
  </si>
  <si>
    <t>514.45100</t>
  </si>
  <si>
    <t>10.21000</t>
  </si>
  <si>
    <t>3970.62000</t>
  </si>
  <si>
    <t>476.47100</t>
  </si>
  <si>
    <t>1393.81000</t>
  </si>
  <si>
    <t>167.25600</t>
  </si>
  <si>
    <t>628.43000</t>
  </si>
  <si>
    <t>75.41000</t>
  </si>
  <si>
    <t>425.70000</t>
  </si>
  <si>
    <t>51.08000</t>
  </si>
  <si>
    <t>323.90000</t>
  </si>
  <si>
    <t>38.86700</t>
  </si>
  <si>
    <t>3542.04000</t>
  </si>
  <si>
    <t>425.03900</t>
  </si>
  <si>
    <t>9.21000</t>
  </si>
  <si>
    <t>3456.75500</t>
  </si>
  <si>
    <t>414.80100</t>
  </si>
  <si>
    <t>17.73000</t>
  </si>
  <si>
    <t>5785.74000</t>
  </si>
  <si>
    <t>694.28200</t>
  </si>
  <si>
    <t>726.22000</t>
  </si>
  <si>
    <t>87.14500</t>
  </si>
  <si>
    <t>319.61000</t>
  </si>
  <si>
    <t>38.35300</t>
  </si>
  <si>
    <t>10.84000</t>
  </si>
  <si>
    <t>2988.75000</t>
  </si>
  <si>
    <t>358.64400</t>
  </si>
  <si>
    <t>1.66000</t>
  </si>
  <si>
    <t>755.30000</t>
  </si>
  <si>
    <t>90.63600</t>
  </si>
  <si>
    <t>3.52000</t>
  </si>
  <si>
    <t>1371.23000</t>
  </si>
  <si>
    <t>164.54700</t>
  </si>
  <si>
    <t>848.94000</t>
  </si>
  <si>
    <t>101.87200</t>
  </si>
  <si>
    <t>7743.63000</t>
  </si>
  <si>
    <t>929.22300</t>
  </si>
  <si>
    <t>2909.96000</t>
  </si>
  <si>
    <t>349.18900</t>
  </si>
  <si>
    <t>14.47000</t>
  </si>
  <si>
    <t>7099.32000</t>
  </si>
  <si>
    <t>851.91200</t>
  </si>
  <si>
    <t>4.19000</t>
  </si>
  <si>
    <t>2190.83000</t>
  </si>
  <si>
    <t>262.89900</t>
  </si>
  <si>
    <t>3.10000</t>
  </si>
  <si>
    <t>1869.77000</t>
  </si>
  <si>
    <t>224.37000</t>
  </si>
  <si>
    <t>8.83000</t>
  </si>
  <si>
    <t>5550.99000</t>
  </si>
  <si>
    <t>666.11000</t>
  </si>
  <si>
    <t>10.05000</t>
  </si>
  <si>
    <t>3932.86000</t>
  </si>
  <si>
    <t>471.93700</t>
  </si>
  <si>
    <t>310.52000</t>
  </si>
  <si>
    <t>37.26200</t>
  </si>
  <si>
    <t>357456_240408</t>
  </si>
  <si>
    <t>603.92000</t>
  </si>
  <si>
    <t>72.47000</t>
  </si>
  <si>
    <t>357457_240408</t>
  </si>
  <si>
    <t>215.16000</t>
  </si>
  <si>
    <t>25.81900</t>
  </si>
  <si>
    <t>357459_240408</t>
  </si>
  <si>
    <t>3.41000</t>
  </si>
  <si>
    <t>1610.78000</t>
  </si>
  <si>
    <t>193.29200</t>
  </si>
  <si>
    <t>357460_240408</t>
  </si>
  <si>
    <t>2.99000</t>
  </si>
  <si>
    <t>1463.63000</t>
  </si>
  <si>
    <t>175.63100</t>
  </si>
  <si>
    <t>357461_240408</t>
  </si>
  <si>
    <t>3.12000</t>
  </si>
  <si>
    <t>1528.13000</t>
  </si>
  <si>
    <t>183.37500</t>
  </si>
  <si>
    <t>357463_240408</t>
  </si>
  <si>
    <t>492.86000</t>
  </si>
  <si>
    <t>39.42800</t>
  </si>
  <si>
    <t>357465_240408</t>
  </si>
  <si>
    <t>404.57000</t>
  </si>
  <si>
    <t>32.36500</t>
  </si>
  <si>
    <t>1373.63000</t>
  </si>
  <si>
    <t>109.88900</t>
  </si>
  <si>
    <t>357467_240408</t>
  </si>
  <si>
    <t>TGM PATA SLICED (5KG &amp; UP)</t>
  </si>
  <si>
    <t>284.93000</t>
  </si>
  <si>
    <t>22.79400</t>
  </si>
  <si>
    <t>1074.91000</t>
  </si>
  <si>
    <t>107.48900</t>
  </si>
  <si>
    <t>357471_240408</t>
  </si>
  <si>
    <t>14.50000</t>
  </si>
  <si>
    <t>3990.64000</t>
  </si>
  <si>
    <t>399.05900</t>
  </si>
  <si>
    <t>18.21000</t>
  </si>
  <si>
    <t>5048.09000</t>
  </si>
  <si>
    <t>504.79900</t>
  </si>
  <si>
    <t>7.74000</t>
  </si>
  <si>
    <t>1995.38000</t>
  </si>
  <si>
    <t>199.53400</t>
  </si>
  <si>
    <t>15.95000</t>
  </si>
  <si>
    <t>5503.57000</t>
  </si>
  <si>
    <t>550.34900</t>
  </si>
  <si>
    <t>3.43000</t>
  </si>
  <si>
    <t>944.70000</t>
  </si>
  <si>
    <t>94.46800</t>
  </si>
  <si>
    <t>2289.91000</t>
  </si>
  <si>
    <t>228.97900</t>
  </si>
  <si>
    <t>3940.04500</t>
  </si>
  <si>
    <t>393.99400</t>
  </si>
  <si>
    <t>357472_240408</t>
  </si>
  <si>
    <t>6.56000</t>
  </si>
  <si>
    <t>1824.55000</t>
  </si>
  <si>
    <t>182.44900</t>
  </si>
  <si>
    <t>2028.77000</t>
  </si>
  <si>
    <t>202.87200</t>
  </si>
  <si>
    <t>3221.77000</t>
  </si>
  <si>
    <t>322.16800</t>
  </si>
  <si>
    <t>40.92000</t>
  </si>
  <si>
    <t>12939.85000</t>
  </si>
  <si>
    <t>1293.97100</t>
  </si>
  <si>
    <t>1949.60000</t>
  </si>
  <si>
    <t>194.95800</t>
  </si>
  <si>
    <t>55.49000</t>
  </si>
  <si>
    <t>14243.49500</t>
  </si>
  <si>
    <t>1424.31800</t>
  </si>
  <si>
    <t>31.97000</t>
  </si>
  <si>
    <t>11176.63000</t>
  </si>
  <si>
    <t>1117.64800</t>
  </si>
  <si>
    <t>693.56000</t>
  </si>
  <si>
    <t>69.35400</t>
  </si>
  <si>
    <t>1117.40000</t>
  </si>
  <si>
    <t>111.73700</t>
  </si>
  <si>
    <t>59.89000</t>
  </si>
  <si>
    <t>12308.85000</t>
  </si>
  <si>
    <t>1230.84100</t>
  </si>
  <si>
    <t>357473_240408</t>
  </si>
  <si>
    <t>67.65000</t>
  </si>
  <si>
    <t>18667.78000</t>
  </si>
  <si>
    <t>1866.73100</t>
  </si>
  <si>
    <t>58.32000</t>
  </si>
  <si>
    <t>16210.96000</t>
  </si>
  <si>
    <t>1621.05700</t>
  </si>
  <si>
    <t>9.98000</t>
  </si>
  <si>
    <t>2824.02000</t>
  </si>
  <si>
    <t>282.39500</t>
  </si>
  <si>
    <t>1160.62000</t>
  </si>
  <si>
    <t>116.05800</t>
  </si>
  <si>
    <t>1188.53000</t>
  </si>
  <si>
    <t>118.85200</t>
  </si>
  <si>
    <t>39.29000</t>
  </si>
  <si>
    <t>10129.59000</t>
  </si>
  <si>
    <t>1012.93000</t>
  </si>
  <si>
    <t>73.76000</t>
  </si>
  <si>
    <t>25565.42000</t>
  </si>
  <si>
    <t>2556.49600</t>
  </si>
  <si>
    <t>239.60000</t>
  </si>
  <si>
    <t>23.95900</t>
  </si>
  <si>
    <t>0.84000</t>
  </si>
  <si>
    <t>158.76000</t>
  </si>
  <si>
    <t>15.87600</t>
  </si>
  <si>
    <t>1193.49000</t>
  </si>
  <si>
    <t>119.34500</t>
  </si>
  <si>
    <t>20.67000</t>
  </si>
  <si>
    <t>4261.54000</t>
  </si>
  <si>
    <t>426.14200</t>
  </si>
  <si>
    <t>357474_240408</t>
  </si>
  <si>
    <t>5749.54000</t>
  </si>
  <si>
    <t>574.94700</t>
  </si>
  <si>
    <t>18.25000</t>
  </si>
  <si>
    <t>5015.74000</t>
  </si>
  <si>
    <t>501.56500</t>
  </si>
  <si>
    <t>2663.32000</t>
  </si>
  <si>
    <t>266.32400</t>
  </si>
  <si>
    <t>19.15000</t>
  </si>
  <si>
    <t>4930.65000</t>
  </si>
  <si>
    <t>493.05400</t>
  </si>
  <si>
    <t>36.27000</t>
  </si>
  <si>
    <t>12587.60000</t>
  </si>
  <si>
    <t>1258.74400</t>
  </si>
  <si>
    <t>11.03000</t>
  </si>
  <si>
    <t>3075.33000</t>
  </si>
  <si>
    <t>307.52900</t>
  </si>
  <si>
    <t>2.88000</t>
  </si>
  <si>
    <t>802.62000</t>
  </si>
  <si>
    <t>80.25900</t>
  </si>
  <si>
    <t>6754.02500</t>
  </si>
  <si>
    <t>675.38100</t>
  </si>
  <si>
    <t>357475_240408</t>
  </si>
  <si>
    <t>42.67000</t>
  </si>
  <si>
    <t>11856.74500</t>
  </si>
  <si>
    <t>1185.65400</t>
  </si>
  <si>
    <t>9911.36500</t>
  </si>
  <si>
    <t>991.11900</t>
  </si>
  <si>
    <t>25.24000</t>
  </si>
  <si>
    <t>7158.08800</t>
  </si>
  <si>
    <t>715.79300</t>
  </si>
  <si>
    <t>23.44000</t>
  </si>
  <si>
    <t>7414.94500</t>
  </si>
  <si>
    <t>741.48000</t>
  </si>
  <si>
    <t>53.29000</t>
  </si>
  <si>
    <t>13732.68500</t>
  </si>
  <si>
    <t>1373.24100</t>
  </si>
  <si>
    <t>61.81000</t>
  </si>
  <si>
    <t>21463.48400</t>
  </si>
  <si>
    <t>2146.31600</t>
  </si>
  <si>
    <t>12.64000</t>
  </si>
  <si>
    <t>3500.84000</t>
  </si>
  <si>
    <t>350.07600</t>
  </si>
  <si>
    <t>6.27000</t>
  </si>
  <si>
    <t>1297.57500</t>
  </si>
  <si>
    <t>129.75500</t>
  </si>
  <si>
    <t>357476_240408</t>
  </si>
  <si>
    <t>4.82000</t>
  </si>
  <si>
    <t>1353.18000</t>
  </si>
  <si>
    <t>135.31200</t>
  </si>
  <si>
    <t>79.52000</t>
  </si>
  <si>
    <t>7.95200</t>
  </si>
  <si>
    <t>2.63000</t>
  </si>
  <si>
    <t>764.42000</t>
  </si>
  <si>
    <t>76.43900</t>
  </si>
  <si>
    <t>15.90000</t>
  </si>
  <si>
    <t>5048.46000</t>
  </si>
  <si>
    <t>504.83800</t>
  </si>
  <si>
    <t>1446.08000</t>
  </si>
  <si>
    <t>144.60400</t>
  </si>
  <si>
    <t>1819.34000</t>
  </si>
  <si>
    <t>181.92900</t>
  </si>
  <si>
    <t>168.13000</t>
  </si>
  <si>
    <t>16.81200</t>
  </si>
  <si>
    <t>23.15000</t>
  </si>
  <si>
    <t>4784.30000</t>
  </si>
  <si>
    <t>478.41100</t>
  </si>
  <si>
    <t>357477_240408</t>
  </si>
  <si>
    <t>27.41000</t>
  </si>
  <si>
    <t>7620.36000</t>
  </si>
  <si>
    <t>762.02200</t>
  </si>
  <si>
    <t>8674.41000</t>
  </si>
  <si>
    <t>867.42100</t>
  </si>
  <si>
    <t>56.38000</t>
  </si>
  <si>
    <t>17687.77000</t>
  </si>
  <si>
    <t>1768.75500</t>
  </si>
  <si>
    <t>2919.60000</t>
  </si>
  <si>
    <t>291.95500</t>
  </si>
  <si>
    <t>39.38000</t>
  </si>
  <si>
    <t>10128.90000</t>
  </si>
  <si>
    <t>1012.87700</t>
  </si>
  <si>
    <t>42.51000</t>
  </si>
  <si>
    <t>14753.37000</t>
  </si>
  <si>
    <t>1475.31100</t>
  </si>
  <si>
    <t>260.93000</t>
  </si>
  <si>
    <t>26.09300</t>
  </si>
  <si>
    <t>27.67000</t>
  </si>
  <si>
    <t>10185.24000</t>
  </si>
  <si>
    <t>1222.21000</t>
  </si>
  <si>
    <t>357863_240408</t>
  </si>
  <si>
    <t>6.39000</t>
  </si>
  <si>
    <t>3128.68000</t>
  </si>
  <si>
    <t>375.43500</t>
  </si>
  <si>
    <t>23.02000</t>
  </si>
  <si>
    <t>10992.01000</t>
  </si>
  <si>
    <t>1319.02900</t>
  </si>
  <si>
    <t>860.69000</t>
  </si>
  <si>
    <t>103.27800</t>
  </si>
  <si>
    <t>4.71000</t>
  </si>
  <si>
    <t>1864.74000</t>
  </si>
  <si>
    <t>223.76300</t>
  </si>
  <si>
    <t>1562.01000</t>
  </si>
  <si>
    <t>187.43900</t>
  </si>
  <si>
    <t>24.78000</t>
  </si>
  <si>
    <t>9097.45000</t>
  </si>
  <si>
    <t>1091.67300</t>
  </si>
  <si>
    <t>7.85000</t>
  </si>
  <si>
    <t>3315.45000</t>
  </si>
  <si>
    <t>397.84900</t>
  </si>
  <si>
    <t>16.77000</t>
  </si>
  <si>
    <t>6506.62000</t>
  </si>
  <si>
    <t>780.78800</t>
  </si>
  <si>
    <t>1995.83000</t>
  </si>
  <si>
    <t>239.49900</t>
  </si>
  <si>
    <t>10.88000</t>
  </si>
  <si>
    <t>3837.47000</t>
  </si>
  <si>
    <t>460.49200</t>
  </si>
  <si>
    <t>155.61000</t>
  </si>
  <si>
    <t>18.67300</t>
  </si>
  <si>
    <t>919.55000</t>
  </si>
  <si>
    <t>110.34200</t>
  </si>
  <si>
    <t>17.53000</t>
  </si>
  <si>
    <t>6832.82000</t>
  </si>
  <si>
    <t>819.92700</t>
  </si>
  <si>
    <t>197.51000</t>
  </si>
  <si>
    <t>23.70100</t>
  </si>
  <si>
    <t>19.88000</t>
  </si>
  <si>
    <t>7466.09000</t>
  </si>
  <si>
    <t>895.91400</t>
  </si>
  <si>
    <t>10.54000</t>
  </si>
  <si>
    <t>3428.34000</t>
  </si>
  <si>
    <t>411.39100</t>
  </si>
  <si>
    <t>652.09000</t>
  </si>
  <si>
    <t>78.24900</t>
  </si>
  <si>
    <t>8.32000</t>
  </si>
  <si>
    <t>3520.97000</t>
  </si>
  <si>
    <t>422.51200</t>
  </si>
  <si>
    <t>14.25000</t>
  </si>
  <si>
    <t>3930.66000</t>
  </si>
  <si>
    <t>471.67100</t>
  </si>
  <si>
    <t>928.96000</t>
  </si>
  <si>
    <t>111.47400</t>
  </si>
  <si>
    <t>2.55000</t>
  </si>
  <si>
    <t>1377.15000</t>
  </si>
  <si>
    <t>165.25600</t>
  </si>
  <si>
    <t>5.88000</t>
  </si>
  <si>
    <t>3144.66000</t>
  </si>
  <si>
    <t>377.35400</t>
  </si>
  <si>
    <t>11.12000</t>
  </si>
  <si>
    <t>5350.60000</t>
  </si>
  <si>
    <t>642.06400</t>
  </si>
  <si>
    <t>782.00000</t>
  </si>
  <si>
    <t>93.84000</t>
  </si>
  <si>
    <t>10.43000</t>
  </si>
  <si>
    <t>5146.67000</t>
  </si>
  <si>
    <t>617.59600</t>
  </si>
  <si>
    <t>6.32000</t>
  </si>
  <si>
    <t>3366.38000</t>
  </si>
  <si>
    <t>403.96200</t>
  </si>
  <si>
    <t>904.71000</t>
  </si>
  <si>
    <t>108.56300</t>
  </si>
  <si>
    <t>500.06000</t>
  </si>
  <si>
    <t>60.00600</t>
  </si>
  <si>
    <t>1818.62000</t>
  </si>
  <si>
    <t>218.23000</t>
  </si>
  <si>
    <t>3933.90000</t>
  </si>
  <si>
    <t>472.05400</t>
  </si>
  <si>
    <t>8.67000</t>
  </si>
  <si>
    <t>3217.15000</t>
  </si>
  <si>
    <t>386.05300</t>
  </si>
  <si>
    <t>357865_240408</t>
  </si>
  <si>
    <t>947.45000</t>
  </si>
  <si>
    <t>113.69000</t>
  </si>
  <si>
    <t>8.44000</t>
  </si>
  <si>
    <t>4057.16000</t>
  </si>
  <si>
    <t>486.85300</t>
  </si>
  <si>
    <t>7.34000</t>
  </si>
  <si>
    <t>2548.57000</t>
  </si>
  <si>
    <t>305.82600</t>
  </si>
  <si>
    <t>4446.07000</t>
  </si>
  <si>
    <t>533.51600</t>
  </si>
  <si>
    <t>2562.90000</t>
  </si>
  <si>
    <t>307.54600</t>
  </si>
  <si>
    <t>898.16000</t>
  </si>
  <si>
    <t>107.77800</t>
  </si>
  <si>
    <t>2533.98000</t>
  </si>
  <si>
    <t>304.07300</t>
  </si>
  <si>
    <t>623.29000</t>
  </si>
  <si>
    <t>74.79100</t>
  </si>
  <si>
    <t>392.54000</t>
  </si>
  <si>
    <t>47.10400</t>
  </si>
  <si>
    <t>7.03000</t>
  </si>
  <si>
    <t>2728.52000</t>
  </si>
  <si>
    <t>327.41900</t>
  </si>
  <si>
    <t>797.00000</t>
  </si>
  <si>
    <t>95.63900</t>
  </si>
  <si>
    <t>849.20000</t>
  </si>
  <si>
    <t>101.90300</t>
  </si>
  <si>
    <t>1142.43000</t>
  </si>
  <si>
    <t>137.09000</t>
  </si>
  <si>
    <t>1374.37000</t>
  </si>
  <si>
    <t>164.92300</t>
  </si>
  <si>
    <t>1208.81000</t>
  </si>
  <si>
    <t>145.05600</t>
  </si>
  <si>
    <t>6.57000</t>
  </si>
  <si>
    <t>2554.79000</t>
  </si>
  <si>
    <t>306.56800</t>
  </si>
  <si>
    <t>1883.30000</t>
  </si>
  <si>
    <t>225.99000</t>
  </si>
  <si>
    <t>357866_240408</t>
  </si>
  <si>
    <t>8.66000</t>
  </si>
  <si>
    <t>3834.80000</t>
  </si>
  <si>
    <t>460.17200</t>
  </si>
  <si>
    <t>1504.49000</t>
  </si>
  <si>
    <t>180.53800</t>
  </si>
  <si>
    <t>19.06000</t>
  </si>
  <si>
    <t>9011.12000</t>
  </si>
  <si>
    <t>1081.32700</t>
  </si>
  <si>
    <t>5.57000</t>
  </si>
  <si>
    <t>2042.97000</t>
  </si>
  <si>
    <t>245.15200</t>
  </si>
  <si>
    <t>695.95000</t>
  </si>
  <si>
    <t>83.51300</t>
  </si>
  <si>
    <t>2539.03000</t>
  </si>
  <si>
    <t>304.68000</t>
  </si>
  <si>
    <t>3.30000</t>
  </si>
  <si>
    <t>1163.08000</t>
  </si>
  <si>
    <t>139.56800</t>
  </si>
  <si>
    <t>128.37000</t>
  </si>
  <si>
    <t>15.40400</t>
  </si>
  <si>
    <t>1683.21000</t>
  </si>
  <si>
    <t>201.98200</t>
  </si>
  <si>
    <t>551.67000</t>
  </si>
  <si>
    <t>66.19900</t>
  </si>
  <si>
    <t>2403.48000</t>
  </si>
  <si>
    <t>288.41500</t>
  </si>
  <si>
    <t>46.44300</t>
  </si>
  <si>
    <t>234.27000</t>
  </si>
  <si>
    <t>28.11200</t>
  </si>
  <si>
    <t>1068.43000</t>
  </si>
  <si>
    <t>128.20800</t>
  </si>
  <si>
    <t>986.70000</t>
  </si>
  <si>
    <t>118.40200</t>
  </si>
  <si>
    <t>539.07000</t>
  </si>
  <si>
    <t>64.68600</t>
  </si>
  <si>
    <t>945.82000</t>
  </si>
  <si>
    <t>113.49600</t>
  </si>
  <si>
    <t>258.69000</t>
  </si>
  <si>
    <t>31.04200</t>
  </si>
  <si>
    <t>836.42000</t>
  </si>
  <si>
    <t>100.36900</t>
  </si>
  <si>
    <t>3303.08000</t>
  </si>
  <si>
    <t>396.36700</t>
  </si>
  <si>
    <t>3249.20000</t>
  </si>
  <si>
    <t>389.90200</t>
  </si>
  <si>
    <t>1257.68000</t>
  </si>
  <si>
    <t>150.92100</t>
  </si>
  <si>
    <t>885.89000</t>
  </si>
  <si>
    <t>106.30500</t>
  </si>
  <si>
    <t>340.60000</t>
  </si>
  <si>
    <t>40.87100</t>
  </si>
  <si>
    <t>449.74000</t>
  </si>
  <si>
    <t>53.96800</t>
  </si>
  <si>
    <t>4.79000</t>
  </si>
  <si>
    <t>1869.16000</t>
  </si>
  <si>
    <t>224.29400</t>
  </si>
  <si>
    <t>1203.56000</t>
  </si>
  <si>
    <t>144.42400</t>
  </si>
  <si>
    <t>357867_240408</t>
  </si>
  <si>
    <t>41.03000</t>
  </si>
  <si>
    <t>15004.53000</t>
  </si>
  <si>
    <t>1800.52100</t>
  </si>
  <si>
    <t>112.28000</t>
  </si>
  <si>
    <t>13.47300</t>
  </si>
  <si>
    <t>24.09000</t>
  </si>
  <si>
    <t>11465.97000</t>
  </si>
  <si>
    <t>1375.90300</t>
  </si>
  <si>
    <t>1.58000</t>
  </si>
  <si>
    <t>606.26000</t>
  </si>
  <si>
    <t>72.75000</t>
  </si>
  <si>
    <t>24.13000</t>
  </si>
  <si>
    <t>8408.84000</t>
  </si>
  <si>
    <t>1009.05100</t>
  </si>
  <si>
    <t>14.22000</t>
  </si>
  <si>
    <t>5209.49500</t>
  </si>
  <si>
    <t>625.12400</t>
  </si>
  <si>
    <t>5.41000</t>
  </si>
  <si>
    <t>2314.80000</t>
  </si>
  <si>
    <t>277.77200</t>
  </si>
  <si>
    <t>22.32000</t>
  </si>
  <si>
    <t>8655.57000</t>
  </si>
  <si>
    <t>1038.65300</t>
  </si>
  <si>
    <t>2225.43000</t>
  </si>
  <si>
    <t>267.04700</t>
  </si>
  <si>
    <t>1869.82000</t>
  </si>
  <si>
    <t>224.37700</t>
  </si>
  <si>
    <t>3109.55000</t>
  </si>
  <si>
    <t>373.14200</t>
  </si>
  <si>
    <t>19.23000</t>
  </si>
  <si>
    <t>7448.32000</t>
  </si>
  <si>
    <t>893.78900</t>
  </si>
  <si>
    <t>13.66000</t>
  </si>
  <si>
    <t>5183.94000</t>
  </si>
  <si>
    <t>622.06000</t>
  </si>
  <si>
    <t>4607.71000</t>
  </si>
  <si>
    <t>552.91200</t>
  </si>
  <si>
    <t>9.71000</t>
  </si>
  <si>
    <t>3646.92000</t>
  </si>
  <si>
    <t>437.62600</t>
  </si>
  <si>
    <t>4.33000</t>
  </si>
  <si>
    <t>2114.63000</t>
  </si>
  <si>
    <t>253.75200</t>
  </si>
  <si>
    <t>26.43000</t>
  </si>
  <si>
    <t>7320.22000</t>
  </si>
  <si>
    <t>878.41300</t>
  </si>
  <si>
    <t>621.08000</t>
  </si>
  <si>
    <t>74.52900</t>
  </si>
  <si>
    <t>2741.12000</t>
  </si>
  <si>
    <t>328.93300</t>
  </si>
  <si>
    <t>294.30000</t>
  </si>
  <si>
    <t>35.31600</t>
  </si>
  <si>
    <t>644.53300</t>
  </si>
  <si>
    <t>201.18000</t>
  </si>
  <si>
    <t>24.14100</t>
  </si>
  <si>
    <t>5.43000</t>
  </si>
  <si>
    <t>2692.21000</t>
  </si>
  <si>
    <t>323.06200</t>
  </si>
  <si>
    <t>6.75000</t>
  </si>
  <si>
    <t>3565.79000</t>
  </si>
  <si>
    <t>427.89300</t>
  </si>
  <si>
    <t>344.40000</t>
  </si>
  <si>
    <t>41.32800</t>
  </si>
  <si>
    <t>1221.79000</t>
  </si>
  <si>
    <t>146.61300</t>
  </si>
  <si>
    <t>5.96000</t>
  </si>
  <si>
    <t>3741.02000</t>
  </si>
  <si>
    <t>448.91400</t>
  </si>
  <si>
    <t>3641.78000</t>
  </si>
  <si>
    <t>437.00900</t>
  </si>
  <si>
    <t>17.67000</t>
  </si>
  <si>
    <t>6892.15000</t>
  </si>
  <si>
    <t>827.04500</t>
  </si>
  <si>
    <t>2596.13000</t>
  </si>
  <si>
    <t>311.53500</t>
  </si>
  <si>
    <t>602.71000</t>
  </si>
  <si>
    <t>72.32400</t>
  </si>
  <si>
    <t>1181.76000</t>
  </si>
  <si>
    <t>141.81000</t>
  </si>
  <si>
    <t>285 TIMJR</t>
  </si>
  <si>
    <t>4380.81000</t>
  </si>
  <si>
    <t>525.69100</t>
  </si>
  <si>
    <t>357869_240408</t>
  </si>
  <si>
    <t>2339.93000</t>
  </si>
  <si>
    <t>280.78800</t>
  </si>
  <si>
    <t>195.57000</t>
  </si>
  <si>
    <t>23.46800</t>
  </si>
  <si>
    <t>1031.55000</t>
  </si>
  <si>
    <t>123.78500</t>
  </si>
  <si>
    <t>430.87000</t>
  </si>
  <si>
    <t>51.70400</t>
  </si>
  <si>
    <t>1089.21000</t>
  </si>
  <si>
    <t>130.70400</t>
  </si>
  <si>
    <t>6.53000</t>
  </si>
  <si>
    <t>2611.47000</t>
  </si>
  <si>
    <t>313.37300</t>
  </si>
  <si>
    <t>1013.83000</t>
  </si>
  <si>
    <t>121.65900</t>
  </si>
  <si>
    <t>1003.40000</t>
  </si>
  <si>
    <t>120.40400</t>
  </si>
  <si>
    <t>472.88000</t>
  </si>
  <si>
    <t>56.74500</t>
  </si>
  <si>
    <t>3679.83000</t>
  </si>
  <si>
    <t>441.57300</t>
  </si>
  <si>
    <t>574.04000</t>
  </si>
  <si>
    <t>68.88400</t>
  </si>
  <si>
    <t>1059.31000</t>
  </si>
  <si>
    <t>127.11600</t>
  </si>
  <si>
    <t>9.61000</t>
  </si>
  <si>
    <t>3740.06000</t>
  </si>
  <si>
    <t>448.80400</t>
  </si>
  <si>
    <t>28.25000</t>
  </si>
  <si>
    <t>10430.24000</t>
  </si>
  <si>
    <t>1251.61200</t>
  </si>
  <si>
    <t>357871_240408</t>
  </si>
  <si>
    <t>1.69000</t>
  </si>
  <si>
    <t>846.69000</t>
  </si>
  <si>
    <t>101.60100</t>
  </si>
  <si>
    <t>9852.68000</t>
  </si>
  <si>
    <t>1182.30900</t>
  </si>
  <si>
    <t>1077.53000</t>
  </si>
  <si>
    <t>329.18000</t>
  </si>
  <si>
    <t>39.50100</t>
  </si>
  <si>
    <t>639.91000</t>
  </si>
  <si>
    <t>76.78900</t>
  </si>
  <si>
    <t>11.92000</t>
  </si>
  <si>
    <t>4361.47000</t>
  </si>
  <si>
    <t>523.36800</t>
  </si>
  <si>
    <t>2738.76000</t>
  </si>
  <si>
    <t>328.64800</t>
  </si>
  <si>
    <t>13.57000</t>
  </si>
  <si>
    <t>5279.52000</t>
  </si>
  <si>
    <t>633.53300</t>
  </si>
  <si>
    <t>1206.83000</t>
  </si>
  <si>
    <t>144.81800</t>
  </si>
  <si>
    <t>69.76000</t>
  </si>
  <si>
    <t>8.37100</t>
  </si>
  <si>
    <t>285.92000</t>
  </si>
  <si>
    <t>34.31000</t>
  </si>
  <si>
    <t>829.50000</t>
  </si>
  <si>
    <t>99.54000</t>
  </si>
  <si>
    <t>3.73000</t>
  </si>
  <si>
    <t>1490.27000</t>
  </si>
  <si>
    <t>178.83000</t>
  </si>
  <si>
    <t>712.98000</t>
  </si>
  <si>
    <t>85.55500</t>
  </si>
  <si>
    <t>6356.42000</t>
  </si>
  <si>
    <t>762.76300</t>
  </si>
  <si>
    <t>7274.16000</t>
  </si>
  <si>
    <t>872.88900</t>
  </si>
  <si>
    <t>291.27000</t>
  </si>
  <si>
    <t>34.95200</t>
  </si>
  <si>
    <t>1377.68000</t>
  </si>
  <si>
    <t>165.31900</t>
  </si>
  <si>
    <t>10.46000</t>
  </si>
  <si>
    <t>3379.48000</t>
  </si>
  <si>
    <t>405.53100</t>
  </si>
  <si>
    <t>536.25000</t>
  </si>
  <si>
    <t>64.34900</t>
  </si>
  <si>
    <t>9.07000</t>
  </si>
  <si>
    <t>2476.91000</t>
  </si>
  <si>
    <t>297.22700</t>
  </si>
  <si>
    <t>5.48000</t>
  </si>
  <si>
    <t>2141.47000</t>
  </si>
  <si>
    <t>256.97100</t>
  </si>
  <si>
    <t>587.51000</t>
  </si>
  <si>
    <t>70.50100</t>
  </si>
  <si>
    <t>834.79000</t>
  </si>
  <si>
    <t>100.17300</t>
  </si>
  <si>
    <t>2623.37000</t>
  </si>
  <si>
    <t>314.80100</t>
  </si>
  <si>
    <t>1506.51000</t>
  </si>
  <si>
    <t>180.78000</t>
  </si>
  <si>
    <t>1363.74000</t>
  </si>
  <si>
    <t>163.64700</t>
  </si>
  <si>
    <t>2666.99000</t>
  </si>
  <si>
    <t>320.03700</t>
  </si>
  <si>
    <t>565.80000</t>
  </si>
  <si>
    <t>67.89500</t>
  </si>
  <si>
    <t>454.30000</t>
  </si>
  <si>
    <t>54.51600</t>
  </si>
  <si>
    <t>1648.33000</t>
  </si>
  <si>
    <t>197.79700</t>
  </si>
  <si>
    <t>1136.79000</t>
  </si>
  <si>
    <t>136.41400</t>
  </si>
  <si>
    <t>5510.39000</t>
  </si>
  <si>
    <t>661.24000</t>
  </si>
  <si>
    <t>6.12000</t>
  </si>
  <si>
    <t>2375.74000</t>
  </si>
  <si>
    <t>285.08600</t>
  </si>
  <si>
    <t>1036.88000</t>
  </si>
  <si>
    <t>124.42500</t>
  </si>
  <si>
    <t>990.17000</t>
  </si>
  <si>
    <t>118.82000</t>
  </si>
  <si>
    <t>213.88000</t>
  </si>
  <si>
    <t>25.66500</t>
  </si>
  <si>
    <t>827 ANTPC</t>
  </si>
  <si>
    <t>23.79000</t>
  </si>
  <si>
    <t>8807.85000</t>
  </si>
  <si>
    <t>1056.92000</t>
  </si>
  <si>
    <t>357872_240408</t>
  </si>
  <si>
    <t>1111.28000</t>
  </si>
  <si>
    <t>133.35200</t>
  </si>
  <si>
    <t>364.27000</t>
  </si>
  <si>
    <t>43.71200</t>
  </si>
  <si>
    <t>699.35000</t>
  </si>
  <si>
    <t>83.92000</t>
  </si>
  <si>
    <t>129.68000</t>
  </si>
  <si>
    <t>15.56100</t>
  </si>
  <si>
    <t>564.05000</t>
  </si>
  <si>
    <t>67.68600</t>
  </si>
  <si>
    <t>883.94000</t>
  </si>
  <si>
    <t>106.07000</t>
  </si>
  <si>
    <t>11.61000</t>
  </si>
  <si>
    <t>4519.91000</t>
  </si>
  <si>
    <t>542.38200</t>
  </si>
  <si>
    <t>896.39000</t>
  </si>
  <si>
    <t>107.56500</t>
  </si>
  <si>
    <t>544.64000</t>
  </si>
  <si>
    <t>65.35500</t>
  </si>
  <si>
    <t>482.90000</t>
  </si>
  <si>
    <t>57.94700</t>
  </si>
  <si>
    <t>4.86000</t>
  </si>
  <si>
    <t>1893.98000</t>
  </si>
  <si>
    <t>227.27300</t>
  </si>
  <si>
    <t>1918.52000</t>
  </si>
  <si>
    <t>230.21700</t>
  </si>
  <si>
    <t>390.19000</t>
  </si>
  <si>
    <t>46.82100</t>
  </si>
  <si>
    <t>1735.41000</t>
  </si>
  <si>
    <t>208.24400</t>
  </si>
  <si>
    <t>1219.54000</t>
  </si>
  <si>
    <t>146.34300</t>
  </si>
  <si>
    <t>256.03000</t>
  </si>
  <si>
    <t>30.72300</t>
  </si>
  <si>
    <t>296.45000</t>
  </si>
  <si>
    <t>35.57400</t>
  </si>
  <si>
    <t>6.02000</t>
  </si>
  <si>
    <t>2893.16000</t>
  </si>
  <si>
    <t>347.17500</t>
  </si>
  <si>
    <t>357.14000</t>
  </si>
  <si>
    <t>42.85600</t>
  </si>
  <si>
    <t>323.94000</t>
  </si>
  <si>
    <t>38.87200</t>
  </si>
  <si>
    <t>840 KALJR</t>
  </si>
  <si>
    <t>1968.40000</t>
  </si>
  <si>
    <t>236.20500</t>
  </si>
  <si>
    <t>357873_240408</t>
  </si>
  <si>
    <t>1302.77000</t>
  </si>
  <si>
    <t>156.33100</t>
  </si>
  <si>
    <t>497.01000</t>
  </si>
  <si>
    <t>59.64000</t>
  </si>
  <si>
    <t>10.47000</t>
  </si>
  <si>
    <t>3875.61500</t>
  </si>
  <si>
    <t>465.06500</t>
  </si>
  <si>
    <t>570.57000</t>
  </si>
  <si>
    <t>68.46800</t>
  </si>
  <si>
    <t>885.30000</t>
  </si>
  <si>
    <t>106.23200</t>
  </si>
  <si>
    <t>8.22000</t>
  </si>
  <si>
    <t>2801.33000</t>
  </si>
  <si>
    <t>336.15700</t>
  </si>
  <si>
    <t>941.82000</t>
  </si>
  <si>
    <t>113.01700</t>
  </si>
  <si>
    <t>891.78000</t>
  </si>
  <si>
    <t>107.01100</t>
  </si>
  <si>
    <t>850.30000</t>
  </si>
  <si>
    <t>102.03200</t>
  </si>
  <si>
    <t>746.88000</t>
  </si>
  <si>
    <t>89.62400</t>
  </si>
  <si>
    <t>825.66000</t>
  </si>
  <si>
    <t>99.07700</t>
  </si>
  <si>
    <t>201.63000</t>
  </si>
  <si>
    <t>24.19500</t>
  </si>
  <si>
    <t>1193.11000</t>
  </si>
  <si>
    <t>143.17200</t>
  </si>
  <si>
    <t>79.34700</t>
  </si>
  <si>
    <t>1134.86500</t>
  </si>
  <si>
    <t>136.18200</t>
  </si>
  <si>
    <t>1288.22000</t>
  </si>
  <si>
    <t>154.58500</t>
  </si>
  <si>
    <t>12.19000</t>
  </si>
  <si>
    <t>5863.02000</t>
  </si>
  <si>
    <t>703.55500</t>
  </si>
  <si>
    <t>1677.33000</t>
  </si>
  <si>
    <t>201.27800</t>
  </si>
  <si>
    <t>1768.06000</t>
  </si>
  <si>
    <t>212.16600</t>
  </si>
  <si>
    <t>581.18000</t>
  </si>
  <si>
    <t>69.74100</t>
  </si>
  <si>
    <t>213.86000</t>
  </si>
  <si>
    <t>25.66300</t>
  </si>
  <si>
    <t>107.93600</t>
  </si>
  <si>
    <t>192.56000</t>
  </si>
  <si>
    <t>23.10700</t>
  </si>
  <si>
    <t>512.59000</t>
  </si>
  <si>
    <t>61.51000</t>
  </si>
  <si>
    <t>357878_240408</t>
  </si>
  <si>
    <t>113.04000</t>
  </si>
  <si>
    <t>13.56400</t>
  </si>
  <si>
    <t>400.98000</t>
  </si>
  <si>
    <t>48.11700</t>
  </si>
  <si>
    <t>357881_240408</t>
  </si>
  <si>
    <t>1.10000</t>
  </si>
  <si>
    <t>513.33000</t>
  </si>
  <si>
    <t>61.59900</t>
  </si>
  <si>
    <t>357882_240408</t>
  </si>
  <si>
    <t>1062.26000</t>
  </si>
  <si>
    <t>127.46900</t>
  </si>
  <si>
    <t>701.23000</t>
  </si>
  <si>
    <t>84.14700</t>
  </si>
  <si>
    <t>357886_240408</t>
  </si>
  <si>
    <t>466.97000</t>
  </si>
  <si>
    <t>56.03500</t>
  </si>
  <si>
    <t>131.67000</t>
  </si>
  <si>
    <t>13.16700</t>
  </si>
  <si>
    <t>357908_240408</t>
  </si>
  <si>
    <t>112.98000</t>
  </si>
  <si>
    <t>11.29800</t>
  </si>
  <si>
    <t>19.58000</t>
  </si>
  <si>
    <t>6128.98000</t>
  </si>
  <si>
    <t>612.88500</t>
  </si>
  <si>
    <t>3.71000</t>
  </si>
  <si>
    <t>955.74000</t>
  </si>
  <si>
    <t>95.56800</t>
  </si>
  <si>
    <t>13.46000</t>
  </si>
  <si>
    <t>4672.04000</t>
  </si>
  <si>
    <t>467.19500</t>
  </si>
  <si>
    <t>187.81000</t>
  </si>
  <si>
    <t>18.78100</t>
  </si>
  <si>
    <t>1848.23000</t>
  </si>
  <si>
    <t>184.81700</t>
  </si>
  <si>
    <t>236.17000</t>
  </si>
  <si>
    <t>23.61700</t>
  </si>
  <si>
    <t>357910_240408</t>
  </si>
  <si>
    <t>9121.95000</t>
  </si>
  <si>
    <t>912.18800</t>
  </si>
  <si>
    <t>13.61000</t>
  </si>
  <si>
    <t>3791.34000</t>
  </si>
  <si>
    <t>379.12900</t>
  </si>
  <si>
    <t>1839.65000</t>
  </si>
  <si>
    <t>183.96100</t>
  </si>
  <si>
    <t>2659.30000</t>
  </si>
  <si>
    <t>265.92500</t>
  </si>
  <si>
    <t>19.63000</t>
  </si>
  <si>
    <t>5040.67000</t>
  </si>
  <si>
    <t>504.05700</t>
  </si>
  <si>
    <t>5884.38000</t>
  </si>
  <si>
    <t>588.43000</t>
  </si>
  <si>
    <t>1803.38000</t>
  </si>
  <si>
    <t>180.33500</t>
  </si>
  <si>
    <t>511.10000</t>
  </si>
  <si>
    <t>51.11000</t>
  </si>
  <si>
    <t>326.05000</t>
  </si>
  <si>
    <t>32.60300</t>
  </si>
  <si>
    <t>357911_240408</t>
  </si>
  <si>
    <t>4.80000</t>
  </si>
  <si>
    <t>1337.55000</t>
  </si>
  <si>
    <t>133.74900</t>
  </si>
  <si>
    <t>3.08000</t>
  </si>
  <si>
    <t>862.12000</t>
  </si>
  <si>
    <t>86.21100</t>
  </si>
  <si>
    <t>9.48000</t>
  </si>
  <si>
    <t>2715.50000</t>
  </si>
  <si>
    <t>271.54300</t>
  </si>
  <si>
    <t>5.63000</t>
  </si>
  <si>
    <t>1449.05000</t>
  </si>
  <si>
    <t>144.90200</t>
  </si>
  <si>
    <t>38.43000</t>
  </si>
  <si>
    <t>13372.87500</t>
  </si>
  <si>
    <t>1337.27100</t>
  </si>
  <si>
    <t>3.26000</t>
  </si>
  <si>
    <t>887.89000</t>
  </si>
  <si>
    <t>88.78700</t>
  </si>
  <si>
    <t>11.55000</t>
  </si>
  <si>
    <t>2395.49000</t>
  </si>
  <si>
    <t>239.54200</t>
  </si>
  <si>
    <t>357914_240408</t>
  </si>
  <si>
    <t>17.96000</t>
  </si>
  <si>
    <t>4996.82000</t>
  </si>
  <si>
    <t>499.67400</t>
  </si>
  <si>
    <t>24.30000</t>
  </si>
  <si>
    <t>6763.00000</t>
  </si>
  <si>
    <t>676.29400</t>
  </si>
  <si>
    <t>4.23000</t>
  </si>
  <si>
    <t>1226.82000</t>
  </si>
  <si>
    <t>122.67900</t>
  </si>
  <si>
    <t>1703.92000</t>
  </si>
  <si>
    <t>170.38700</t>
  </si>
  <si>
    <t>12.81000</t>
  </si>
  <si>
    <t>3318.29000</t>
  </si>
  <si>
    <t>331.81900</t>
  </si>
  <si>
    <t>36.21000</t>
  </si>
  <si>
    <t>12591.70000</t>
  </si>
  <si>
    <t>1259.15500</t>
  </si>
  <si>
    <t>649.68000</t>
  </si>
  <si>
    <t>64.96200</t>
  </si>
  <si>
    <t>286.34000</t>
  </si>
  <si>
    <t>28.63300</t>
  </si>
  <si>
    <t>7.78000</t>
  </si>
  <si>
    <t>1620.02000</t>
  </si>
  <si>
    <t>161.99900</t>
  </si>
  <si>
    <t>357917_240408</t>
  </si>
  <si>
    <t>5.01000</t>
  </si>
  <si>
    <t>1377.99000</t>
  </si>
  <si>
    <t>137.79800</t>
  </si>
  <si>
    <t>4504.39000</t>
  </si>
  <si>
    <t>450.43300</t>
  </si>
  <si>
    <t>17.29000</t>
  </si>
  <si>
    <t>4426.14000</t>
  </si>
  <si>
    <t>442.60700</t>
  </si>
  <si>
    <t>9.25000</t>
  </si>
  <si>
    <t>2581.05000</t>
  </si>
  <si>
    <t>258.09800</t>
  </si>
  <si>
    <t>0.11000</t>
  </si>
  <si>
    <t>22.99000</t>
  </si>
  <si>
    <t>2.29900</t>
  </si>
  <si>
    <t>357918_240408</t>
  </si>
  <si>
    <t>150.66000</t>
  </si>
  <si>
    <t>15.06600</t>
  </si>
  <si>
    <t>630.13000</t>
  </si>
  <si>
    <t>63.01200</t>
  </si>
  <si>
    <t>4.95000</t>
  </si>
  <si>
    <t>1387.13000</t>
  </si>
  <si>
    <t>138.71300</t>
  </si>
  <si>
    <t>358.72000</t>
  </si>
  <si>
    <t>35.87100</t>
  </si>
  <si>
    <t>38.01000</t>
  </si>
  <si>
    <t>13201.76000</t>
  </si>
  <si>
    <t>1320.15500</t>
  </si>
  <si>
    <t>450 ELVPM</t>
  </si>
  <si>
    <t>800.00000</t>
  </si>
  <si>
    <t>96.00000</t>
  </si>
  <si>
    <t>357924_240408</t>
  </si>
  <si>
    <t>693 MANGPC</t>
  </si>
  <si>
    <t>434.22000</t>
  </si>
  <si>
    <t>52.10500</t>
  </si>
  <si>
    <t>364148_240408</t>
  </si>
  <si>
    <t>668.21000</t>
  </si>
  <si>
    <t>80.18400</t>
  </si>
  <si>
    <t>360.10000</t>
  </si>
  <si>
    <t>43.21100</t>
  </si>
  <si>
    <t>353.23000</t>
  </si>
  <si>
    <t>42.38700</t>
  </si>
  <si>
    <t>571.35000</t>
  </si>
  <si>
    <t>68.56200</t>
  </si>
  <si>
    <t>13.33200</t>
  </si>
  <si>
    <t>522.83000</t>
  </si>
  <si>
    <t>62.73900</t>
  </si>
  <si>
    <t>6.15000</t>
  </si>
  <si>
    <t>2960.25000</t>
  </si>
  <si>
    <t>355.22500</t>
  </si>
  <si>
    <t>287.10000</t>
  </si>
  <si>
    <t>34.45200</t>
  </si>
  <si>
    <t>482.78000</t>
  </si>
  <si>
    <t>57.93300</t>
  </si>
  <si>
    <t>590.00000</t>
  </si>
  <si>
    <t>70.80000</t>
  </si>
  <si>
    <t>690 URDAPC</t>
  </si>
  <si>
    <t>4.34000</t>
  </si>
  <si>
    <t>1284.74000</t>
  </si>
  <si>
    <t>154.16700</t>
  </si>
  <si>
    <t>364149_240408</t>
  </si>
  <si>
    <t>25.77000</t>
  </si>
  <si>
    <t>9543.30000</t>
  </si>
  <si>
    <t>1145.17600</t>
  </si>
  <si>
    <t>1499.22000</t>
  </si>
  <si>
    <t>179.90500</t>
  </si>
  <si>
    <t>1318.81000</t>
  </si>
  <si>
    <t>158.25500</t>
  </si>
  <si>
    <t>699.75000</t>
  </si>
  <si>
    <t>83.96800</t>
  </si>
  <si>
    <t>6.84000</t>
  </si>
  <si>
    <t>2422.36000</t>
  </si>
  <si>
    <t>290.68100</t>
  </si>
  <si>
    <t>1548.13000</t>
  </si>
  <si>
    <t>185.77300</t>
  </si>
  <si>
    <t>2381.65000</t>
  </si>
  <si>
    <t>285.79500</t>
  </si>
  <si>
    <t>5.53000</t>
  </si>
  <si>
    <t>2057.90000</t>
  </si>
  <si>
    <t>246.94200</t>
  </si>
  <si>
    <t>2130.18000</t>
  </si>
  <si>
    <t>255.61700</t>
  </si>
  <si>
    <t>417.73000</t>
  </si>
  <si>
    <t>50.12700</t>
  </si>
  <si>
    <t>1867.65000</t>
  </si>
  <si>
    <t>224.11500</t>
  </si>
  <si>
    <t>4.85000</t>
  </si>
  <si>
    <t>2350.64000</t>
  </si>
  <si>
    <t>282.07500</t>
  </si>
  <si>
    <t>2280.13000</t>
  </si>
  <si>
    <t>273.61500</t>
  </si>
  <si>
    <t>37.54000</t>
  </si>
  <si>
    <t>14560.36000</t>
  </si>
  <si>
    <t>1747.20800</t>
  </si>
  <si>
    <t>3036.73000</t>
  </si>
  <si>
    <t>364.40200</t>
  </si>
  <si>
    <t>364150_240408</t>
  </si>
  <si>
    <t>1232.51000</t>
  </si>
  <si>
    <t>147.90000</t>
  </si>
  <si>
    <t>460.95000</t>
  </si>
  <si>
    <t>55.31300</t>
  </si>
  <si>
    <t>55.31400</t>
  </si>
  <si>
    <t>364151_240408</t>
  </si>
  <si>
    <t>11.80000</t>
  </si>
  <si>
    <t>2469.85000</t>
  </si>
  <si>
    <t>246.97700</t>
  </si>
  <si>
    <t>364152_240408</t>
  </si>
  <si>
    <t>19.82000</t>
  </si>
  <si>
    <t>5481.73000</t>
  </si>
  <si>
    <t>548.16700</t>
  </si>
  <si>
    <t>11.23000</t>
  </si>
  <si>
    <t>3125.07000</t>
  </si>
  <si>
    <t>312.50500</t>
  </si>
  <si>
    <t>34.13300</t>
  </si>
  <si>
    <t>38.78000</t>
  </si>
  <si>
    <t>9982.67000</t>
  </si>
  <si>
    <t>998.24600</t>
  </si>
  <si>
    <t>24.21000</t>
  </si>
  <si>
    <t>8391.34000</t>
  </si>
  <si>
    <t>839.12600</t>
  </si>
  <si>
    <t>8.24000</t>
  </si>
  <si>
    <t>2308.76000</t>
  </si>
  <si>
    <t>230.86900</t>
  </si>
  <si>
    <t>10.37000</t>
  </si>
  <si>
    <t>1960.88000</t>
  </si>
  <si>
    <t>196.08700</t>
  </si>
  <si>
    <t>23.86000</t>
  </si>
  <si>
    <t>4981.89000</t>
  </si>
  <si>
    <t>498.18100</t>
  </si>
  <si>
    <t>364153_240408</t>
  </si>
  <si>
    <t>36.33000</t>
  </si>
  <si>
    <t>10506.07000</t>
  </si>
  <si>
    <t>1050.58200</t>
  </si>
  <si>
    <t>18.29000</t>
  </si>
  <si>
    <t>5784.86000</t>
  </si>
  <si>
    <t>578.47400</t>
  </si>
  <si>
    <t>433.96000</t>
  </si>
  <si>
    <t>43.39500</t>
  </si>
  <si>
    <t>31.44000</t>
  </si>
  <si>
    <t>8136.81000</t>
  </si>
  <si>
    <t>813.66100</t>
  </si>
  <si>
    <t>51.76000</t>
  </si>
  <si>
    <t>17918.14000</t>
  </si>
  <si>
    <t>1791.78600</t>
  </si>
  <si>
    <t>1307.00000</t>
  </si>
  <si>
    <t>130.69700</t>
  </si>
  <si>
    <t>364156_240408</t>
  </si>
  <si>
    <t>24.00000</t>
  </si>
  <si>
    <t>175.75000</t>
  </si>
  <si>
    <t>21.09000</t>
  </si>
  <si>
    <t>725 DONJR</t>
  </si>
  <si>
    <t>364640_240408</t>
  </si>
  <si>
    <t>651.75000</t>
  </si>
  <si>
    <t>130.35000</t>
  </si>
  <si>
    <t>172 CALI</t>
  </si>
  <si>
    <t>2133.05000</t>
  </si>
  <si>
    <t>255.96300</t>
  </si>
  <si>
    <t>364651_240408</t>
  </si>
  <si>
    <t>361.77000</t>
  </si>
  <si>
    <t>43.41200</t>
  </si>
  <si>
    <t>205.49000</t>
  </si>
  <si>
    <t>24.65800</t>
  </si>
  <si>
    <t>476.01000</t>
  </si>
  <si>
    <t>57.12000</t>
  </si>
  <si>
    <t>847.28000</t>
  </si>
  <si>
    <t>101.67300</t>
  </si>
  <si>
    <t>1030.86000</t>
  </si>
  <si>
    <t>123.70100</t>
  </si>
  <si>
    <t>792.02000</t>
  </si>
  <si>
    <t>95.04100</t>
  </si>
  <si>
    <t>785.08000</t>
  </si>
  <si>
    <t>94.20800</t>
  </si>
  <si>
    <t>371.91000</t>
  </si>
  <si>
    <t>44.62900</t>
  </si>
  <si>
    <t>270.18000</t>
  </si>
  <si>
    <t>32.42100</t>
  </si>
  <si>
    <t>303.43000</t>
  </si>
  <si>
    <t>36.41100</t>
  </si>
  <si>
    <t>546.00000</t>
  </si>
  <si>
    <t>65.52000</t>
  </si>
  <si>
    <t>11.75000</t>
  </si>
  <si>
    <t>2461.00000</t>
  </si>
  <si>
    <t>246.09600</t>
  </si>
  <si>
    <t>364653_240408</t>
  </si>
  <si>
    <t>903.08000</t>
  </si>
  <si>
    <t>90.30600</t>
  </si>
  <si>
    <t>1958.29000</t>
  </si>
  <si>
    <t>195.82500</t>
  </si>
  <si>
    <t>10.02000</t>
  </si>
  <si>
    <t>2880.09000</t>
  </si>
  <si>
    <t>288.00700</t>
  </si>
  <si>
    <t>339.74000</t>
  </si>
  <si>
    <t>33.97300</t>
  </si>
  <si>
    <t>2404.84000</t>
  </si>
  <si>
    <t>240.47900</t>
  </si>
  <si>
    <t>3609.85000</t>
  </si>
  <si>
    <t>360.98000</t>
  </si>
  <si>
    <t>139 BGUIO</t>
  </si>
  <si>
    <t>300.62000</t>
  </si>
  <si>
    <t>36.07400</t>
  </si>
  <si>
    <t>365586_240408</t>
  </si>
  <si>
    <t>547.40000</t>
  </si>
  <si>
    <t>65.68700</t>
  </si>
  <si>
    <t>566.10000</t>
  </si>
  <si>
    <t>67.93200</t>
  </si>
  <si>
    <t>1095.57000</t>
  </si>
  <si>
    <t>131.46700</t>
  </si>
  <si>
    <t>9.01000</t>
  </si>
  <si>
    <t>4505.64000</t>
  </si>
  <si>
    <t>540.66900</t>
  </si>
  <si>
    <t>1021.52000</t>
  </si>
  <si>
    <t>122.58000</t>
  </si>
  <si>
    <t>7.21000</t>
  </si>
  <si>
    <t>3097.39000</t>
  </si>
  <si>
    <t>371.68400</t>
  </si>
  <si>
    <t>1224.60000</t>
  </si>
  <si>
    <t>146.95200</t>
  </si>
  <si>
    <t>1235.10000</t>
  </si>
  <si>
    <t>148.21200</t>
  </si>
  <si>
    <t>1743.00000</t>
  </si>
  <si>
    <t>209.15800</t>
  </si>
  <si>
    <t>639.24000</t>
  </si>
  <si>
    <t>76.70300</t>
  </si>
  <si>
    <t>406.51000</t>
  </si>
  <si>
    <t>48.78100</t>
  </si>
  <si>
    <t>613.98000</t>
  </si>
  <si>
    <t>73.67700</t>
  </si>
  <si>
    <t>156.27000</t>
  </si>
  <si>
    <t>18.75200</t>
  </si>
  <si>
    <t>1421.25000</t>
  </si>
  <si>
    <t>170.54800</t>
  </si>
  <si>
    <t>2.58000</t>
  </si>
  <si>
    <t>1256.16000</t>
  </si>
  <si>
    <t>150.73800</t>
  </si>
  <si>
    <t>171.59000</t>
  </si>
  <si>
    <t>20.59000</t>
  </si>
  <si>
    <t>443.63000</t>
  </si>
  <si>
    <t>53.23500</t>
  </si>
  <si>
    <t>649.63000</t>
  </si>
  <si>
    <t>77.95400</t>
  </si>
  <si>
    <t>3650.64000</t>
  </si>
  <si>
    <t>438.07400</t>
  </si>
  <si>
    <t>3234.08000</t>
  </si>
  <si>
    <t>388.08900</t>
  </si>
  <si>
    <t>11.41000</t>
  </si>
  <si>
    <t>4412.48000</t>
  </si>
  <si>
    <t>529.49300</t>
  </si>
  <si>
    <t>153 BLT</t>
  </si>
  <si>
    <t>813.91000</t>
  </si>
  <si>
    <t>97.66900</t>
  </si>
  <si>
    <t>365587_240408</t>
  </si>
  <si>
    <t>1178.63000</t>
  </si>
  <si>
    <t>141.43400</t>
  </si>
  <si>
    <t>379.24000</t>
  </si>
  <si>
    <t>45.50800</t>
  </si>
  <si>
    <t>203.49000</t>
  </si>
  <si>
    <t>24.41800</t>
  </si>
  <si>
    <t>177.38000</t>
  </si>
  <si>
    <t>21.28500</t>
  </si>
  <si>
    <t>687.62000</t>
  </si>
  <si>
    <t>82.51300</t>
  </si>
  <si>
    <t>526.23000</t>
  </si>
  <si>
    <t>63.14700</t>
  </si>
  <si>
    <t>1186.88000</t>
  </si>
  <si>
    <t>142.42200</t>
  </si>
  <si>
    <t>263.90000</t>
  </si>
  <si>
    <t>31.66800</t>
  </si>
  <si>
    <t>198.39000</t>
  </si>
  <si>
    <t>23.80600</t>
  </si>
  <si>
    <t>1958.64000</t>
  </si>
  <si>
    <t>235.03300</t>
  </si>
  <si>
    <t>271 BCEJR</t>
  </si>
  <si>
    <t>1380.00000</t>
  </si>
  <si>
    <t>165.60000</t>
  </si>
  <si>
    <t>365588_240408</t>
  </si>
  <si>
    <t>135.00000</t>
  </si>
  <si>
    <t>2800.00000</t>
  </si>
  <si>
    <t>336.00000</t>
  </si>
  <si>
    <t>88.20000</t>
  </si>
  <si>
    <t>821 CALPC</t>
  </si>
  <si>
    <t>3.85000</t>
  </si>
  <si>
    <t>1404.43000</t>
  </si>
  <si>
    <t>168.53000</t>
  </si>
  <si>
    <t>365590_240408</t>
  </si>
  <si>
    <t>222.74000</t>
  </si>
  <si>
    <t>26.72800</t>
  </si>
  <si>
    <t>400.67000</t>
  </si>
  <si>
    <t>48.08000</t>
  </si>
  <si>
    <t>1355.77000</t>
  </si>
  <si>
    <t>162.69000</t>
  </si>
  <si>
    <t>157.95000</t>
  </si>
  <si>
    <t>18.95400</t>
  </si>
  <si>
    <t>51.74300</t>
  </si>
  <si>
    <t>7.43000</t>
  </si>
  <si>
    <t>3157.13000</t>
  </si>
  <si>
    <t>378.85000</t>
  </si>
  <si>
    <t>371.42000</t>
  </si>
  <si>
    <t>44.57000</t>
  </si>
  <si>
    <t>513.37000</t>
  </si>
  <si>
    <t>61.60400</t>
  </si>
  <si>
    <t>930.33000</t>
  </si>
  <si>
    <t>111.63800</t>
  </si>
  <si>
    <t>637.41000</t>
  </si>
  <si>
    <t>76.48900</t>
  </si>
  <si>
    <t>233.70000</t>
  </si>
  <si>
    <t>28.04400</t>
  </si>
  <si>
    <t>859.70000</t>
  </si>
  <si>
    <t>103.16200</t>
  </si>
  <si>
    <t>365591_240408</t>
  </si>
  <si>
    <t>312.00000</t>
  </si>
  <si>
    <t>37.44000</t>
  </si>
  <si>
    <t>45.60000</t>
  </si>
  <si>
    <t>4125.00000</t>
  </si>
  <si>
    <t>495.00000</t>
  </si>
  <si>
    <t>72.54000</t>
  </si>
  <si>
    <t>365592_240408</t>
  </si>
  <si>
    <t>74.40000</t>
  </si>
  <si>
    <t>39.60000</t>
  </si>
  <si>
    <t>343 BURJR</t>
  </si>
  <si>
    <t>365594_240408</t>
  </si>
  <si>
    <t>48.00000</t>
  </si>
  <si>
    <t>480.00000</t>
  </si>
  <si>
    <t>57.60000</t>
  </si>
  <si>
    <t>490.00000</t>
  </si>
  <si>
    <t>58.80000</t>
  </si>
  <si>
    <t>3762.88000</t>
  </si>
  <si>
    <t>451.54300</t>
  </si>
  <si>
    <t>365595_240408</t>
  </si>
  <si>
    <t>231.24000</t>
  </si>
  <si>
    <t>27.74800</t>
  </si>
  <si>
    <t>2132.05000</t>
  </si>
  <si>
    <t>255.84400</t>
  </si>
  <si>
    <t>365596_240408</t>
  </si>
  <si>
    <t>215.52000</t>
  </si>
  <si>
    <t>25.86200</t>
  </si>
  <si>
    <t>35.48000</t>
  </si>
  <si>
    <t>7332.02000</t>
  </si>
  <si>
    <t>733.19100</t>
  </si>
  <si>
    <t>365600_240408</t>
  </si>
  <si>
    <t>13.74000</t>
  </si>
  <si>
    <t>3806.26000</t>
  </si>
  <si>
    <t>380.62100</t>
  </si>
  <si>
    <t>6887.12000</t>
  </si>
  <si>
    <t>688.70000</t>
  </si>
  <si>
    <t>12.03000</t>
  </si>
  <si>
    <t>3463.45000</t>
  </si>
  <si>
    <t>346.33800</t>
  </si>
  <si>
    <t>18.41000</t>
  </si>
  <si>
    <t>5813.83000</t>
  </si>
  <si>
    <t>581.37500</t>
  </si>
  <si>
    <t>20.11000</t>
  </si>
  <si>
    <t>5164.29000</t>
  </si>
  <si>
    <t>516.42000</t>
  </si>
  <si>
    <t>48.94000</t>
  </si>
  <si>
    <t>16827.76000</t>
  </si>
  <si>
    <t>1682.75900</t>
  </si>
  <si>
    <t>32.66000</t>
  </si>
  <si>
    <t>9035.59000</t>
  </si>
  <si>
    <t>903.54600</t>
  </si>
  <si>
    <t>39.22000</t>
  </si>
  <si>
    <t>8182.95000</t>
  </si>
  <si>
    <t>818.28100</t>
  </si>
  <si>
    <t>365601_240408</t>
  </si>
  <si>
    <t>2381.80000</t>
  </si>
  <si>
    <t>238.17700</t>
  </si>
  <si>
    <t>3.79000</t>
  </si>
  <si>
    <t>1049.11000</t>
  </si>
  <si>
    <t>104.91100</t>
  </si>
  <si>
    <t>627.14000</t>
  </si>
  <si>
    <t>62.71200</t>
  </si>
  <si>
    <t>657.31000</t>
  </si>
  <si>
    <t>65.73000</t>
  </si>
  <si>
    <t>29.26000</t>
  </si>
  <si>
    <t>7478.86000</t>
  </si>
  <si>
    <t>747.87800</t>
  </si>
  <si>
    <t>1444.86600</t>
  </si>
  <si>
    <t>144.48500</t>
  </si>
  <si>
    <t>1598.68000</t>
  </si>
  <si>
    <t>159.86600</t>
  </si>
  <si>
    <t>5.26000</t>
  </si>
  <si>
    <t>1104.59000</t>
  </si>
  <si>
    <t>110.45400</t>
  </si>
  <si>
    <t>365604_240408</t>
  </si>
  <si>
    <t>11.13000</t>
  </si>
  <si>
    <t>3075.32500</t>
  </si>
  <si>
    <t>307.52400</t>
  </si>
  <si>
    <t>3846.76000</t>
  </si>
  <si>
    <t>384.66600</t>
  </si>
  <si>
    <t>1906.78000</t>
  </si>
  <si>
    <t>190.67400</t>
  </si>
  <si>
    <t>385.99000</t>
  </si>
  <si>
    <t>38.59900</t>
  </si>
  <si>
    <t>295.41000</t>
  </si>
  <si>
    <t>29.54100</t>
  </si>
  <si>
    <t>3549.30000</t>
  </si>
  <si>
    <t>354.92500</t>
  </si>
  <si>
    <t>12.54000</t>
  </si>
  <si>
    <t>4326.10000</t>
  </si>
  <si>
    <t>432.59900</t>
  </si>
  <si>
    <t>695 CRETPC</t>
  </si>
  <si>
    <t>243.36000</t>
  </si>
  <si>
    <t>29.20300</t>
  </si>
  <si>
    <t>366513_240408</t>
  </si>
  <si>
    <t>314.50000</t>
  </si>
  <si>
    <t>37.74000</t>
  </si>
  <si>
    <t>565.53000</t>
  </si>
  <si>
    <t>67.86300</t>
  </si>
  <si>
    <t>908.19000</t>
  </si>
  <si>
    <t>108.98200</t>
  </si>
  <si>
    <t>4115.11000</t>
  </si>
  <si>
    <t>493.80900</t>
  </si>
  <si>
    <t>532.93000</t>
  </si>
  <si>
    <t>63.95100</t>
  </si>
  <si>
    <t>11.48000</t>
  </si>
  <si>
    <t>4064.65000</t>
  </si>
  <si>
    <t>487.75600</t>
  </si>
  <si>
    <t>3189.32000</t>
  </si>
  <si>
    <t>382.70900</t>
  </si>
  <si>
    <t>6.86000</t>
  </si>
  <si>
    <t>2333.93000</t>
  </si>
  <si>
    <t>280.07100</t>
  </si>
  <si>
    <t>4487.63000</t>
  </si>
  <si>
    <t>538.51200</t>
  </si>
  <si>
    <t>2086.51000</t>
  </si>
  <si>
    <t>250.37900</t>
  </si>
  <si>
    <t>1179.25000</t>
  </si>
  <si>
    <t>141.50900</t>
  </si>
  <si>
    <t>5.28000</t>
  </si>
  <si>
    <t>2004.92000</t>
  </si>
  <si>
    <t>240.58800</t>
  </si>
  <si>
    <t>2032.92000</t>
  </si>
  <si>
    <t>243.94800</t>
  </si>
  <si>
    <t>615.76000</t>
  </si>
  <si>
    <t>73.89000</t>
  </si>
  <si>
    <t>402.68000</t>
  </si>
  <si>
    <t>48.32100</t>
  </si>
  <si>
    <t>2817.19000</t>
  </si>
  <si>
    <t>338.05800</t>
  </si>
  <si>
    <t>1687.07000</t>
  </si>
  <si>
    <t>202.44700</t>
  </si>
  <si>
    <t>1181.18000</t>
  </si>
  <si>
    <t>141.74000</t>
  </si>
  <si>
    <t>930.63000</t>
  </si>
  <si>
    <t>111.67400</t>
  </si>
  <si>
    <t>29.07000</t>
  </si>
  <si>
    <t>11268.59000</t>
  </si>
  <si>
    <t>1352.20900</t>
  </si>
  <si>
    <t>361.86000</t>
  </si>
  <si>
    <t>43.42300</t>
  </si>
  <si>
    <t>366514_240408</t>
  </si>
  <si>
    <t>709.42000</t>
  </si>
  <si>
    <t>85.13000</t>
  </si>
  <si>
    <t>60.51000</t>
  </si>
  <si>
    <t>12583.44000</t>
  </si>
  <si>
    <t>1258.31600</t>
  </si>
  <si>
    <t>366515_240408</t>
  </si>
  <si>
    <t>55.31000</t>
  </si>
  <si>
    <t>15426.74000</t>
  </si>
  <si>
    <t>1542.63900</t>
  </si>
  <si>
    <t>66.25000</t>
  </si>
  <si>
    <t>18427.90000</t>
  </si>
  <si>
    <t>1842.75400</t>
  </si>
  <si>
    <t>24.33000</t>
  </si>
  <si>
    <t>7727.87100</t>
  </si>
  <si>
    <t>772.77600</t>
  </si>
  <si>
    <t>68.49000</t>
  </si>
  <si>
    <t>17674.95900</t>
  </si>
  <si>
    <t>1767.45400</t>
  </si>
  <si>
    <t>23743.90000</t>
  </si>
  <si>
    <t>2374.36700</t>
  </si>
  <si>
    <t>53.49000</t>
  </si>
  <si>
    <t>14873.81000</t>
  </si>
  <si>
    <t>1487.34600</t>
  </si>
  <si>
    <t>692 NORZPC</t>
  </si>
  <si>
    <t>366516_240408</t>
  </si>
  <si>
    <t>1780.00000</t>
  </si>
  <si>
    <t>213.60000</t>
  </si>
  <si>
    <t>632.00000</t>
  </si>
  <si>
    <t>75.84000</t>
  </si>
  <si>
    <t>1658.52000</t>
  </si>
  <si>
    <t>199.02200</t>
  </si>
  <si>
    <t>210.00000</t>
  </si>
  <si>
    <t>940.50000</t>
  </si>
  <si>
    <t>112.86000</t>
  </si>
  <si>
    <t>1680.00000</t>
  </si>
  <si>
    <t>201.60000</t>
  </si>
  <si>
    <t>694 TUGAPC</t>
  </si>
  <si>
    <t>1150.00000</t>
  </si>
  <si>
    <t>138.00000</t>
  </si>
  <si>
    <t>366517_240408</t>
  </si>
  <si>
    <t>293 QUIJR</t>
  </si>
  <si>
    <t>2.82000</t>
  </si>
  <si>
    <t>1157.48000</t>
  </si>
  <si>
    <t>138.89500</t>
  </si>
  <si>
    <t>367475_240408</t>
  </si>
  <si>
    <t>1529.67000</t>
  </si>
  <si>
    <t>183.55800</t>
  </si>
  <si>
    <t>496.51000</t>
  </si>
  <si>
    <t>59.58000</t>
  </si>
  <si>
    <t>358.55000</t>
  </si>
  <si>
    <t>43.02600</t>
  </si>
  <si>
    <t>697.21000</t>
  </si>
  <si>
    <t>83.66300</t>
  </si>
  <si>
    <t>478.34000</t>
  </si>
  <si>
    <t>57.40000</t>
  </si>
  <si>
    <t>234.00000</t>
  </si>
  <si>
    <t>28.08000</t>
  </si>
  <si>
    <t>291.10000</t>
  </si>
  <si>
    <t>34.93200</t>
  </si>
  <si>
    <t>355.25000</t>
  </si>
  <si>
    <t>42.62900</t>
  </si>
  <si>
    <t>67.10000</t>
  </si>
  <si>
    <t>8.05100</t>
  </si>
  <si>
    <t>2.34000</t>
  </si>
  <si>
    <t>109.69800</t>
  </si>
  <si>
    <t>-0.00500</t>
  </si>
  <si>
    <t>-0.00100</t>
  </si>
  <si>
    <t>1008.82000</t>
  </si>
  <si>
    <t>121.05600</t>
  </si>
  <si>
    <t>754.70000</t>
  </si>
  <si>
    <t>90.56300</t>
  </si>
  <si>
    <t>208.12000</t>
  </si>
  <si>
    <t>24.97400</t>
  </si>
  <si>
    <t>5.91000</t>
  </si>
  <si>
    <t>3198.99000</t>
  </si>
  <si>
    <t>383.87400</t>
  </si>
  <si>
    <t>5.50000</t>
  </si>
  <si>
    <t>2934.74000</t>
  </si>
  <si>
    <t>352.16300</t>
  </si>
  <si>
    <t>3242.85000</t>
  </si>
  <si>
    <t>389.13600</t>
  </si>
  <si>
    <t>388.58000</t>
  </si>
  <si>
    <t>46.62900</t>
  </si>
  <si>
    <t>423.19000</t>
  </si>
  <si>
    <t>50.78200</t>
  </si>
  <si>
    <t>398.64000</t>
  </si>
  <si>
    <t>47.83600</t>
  </si>
  <si>
    <t>618.76000</t>
  </si>
  <si>
    <t>74.25000</t>
  </si>
  <si>
    <t>367476_240408</t>
  </si>
  <si>
    <t>359.26000</t>
  </si>
  <si>
    <t>43.11000</t>
  </si>
  <si>
    <t>1252.88000</t>
  </si>
  <si>
    <t>150.34400</t>
  </si>
  <si>
    <t>2280.46000</t>
  </si>
  <si>
    <t>273.64700</t>
  </si>
  <si>
    <t>414.08000</t>
  </si>
  <si>
    <t>49.68900</t>
  </si>
  <si>
    <t>201.50000</t>
  </si>
  <si>
    <t>24.18000</t>
  </si>
  <si>
    <t>727.70000</t>
  </si>
  <si>
    <t>87.32000</t>
  </si>
  <si>
    <t>560.16000</t>
  </si>
  <si>
    <t>67.21800</t>
  </si>
  <si>
    <t>870.66000</t>
  </si>
  <si>
    <t>104.47700</t>
  </si>
  <si>
    <t>52.07400</t>
  </si>
  <si>
    <t>366.80000</t>
  </si>
  <si>
    <t>44.01500</t>
  </si>
  <si>
    <t>3.48000</t>
  </si>
  <si>
    <t>972.32000</t>
  </si>
  <si>
    <t>116.67700</t>
  </si>
  <si>
    <t>399.84000</t>
  </si>
  <si>
    <t>47.98000</t>
  </si>
  <si>
    <t>482.36000</t>
  </si>
  <si>
    <t>57.88200</t>
  </si>
  <si>
    <t>1355.59000</t>
  </si>
  <si>
    <t>162.66900</t>
  </si>
  <si>
    <t>1056.45000</t>
  </si>
  <si>
    <t>126.77200</t>
  </si>
  <si>
    <t>1082.56000</t>
  </si>
  <si>
    <t>129.90200</t>
  </si>
  <si>
    <t>261.63000</t>
  </si>
  <si>
    <t>31.39500</t>
  </si>
  <si>
    <t>162.25000</t>
  </si>
  <si>
    <t>19.47000</t>
  </si>
  <si>
    <t>128.95000</t>
  </si>
  <si>
    <t>15.47400</t>
  </si>
  <si>
    <t>452.89000</t>
  </si>
  <si>
    <t>54.34600</t>
  </si>
  <si>
    <t>336 CARPC</t>
  </si>
  <si>
    <t>296.84000</t>
  </si>
  <si>
    <t>35.62000</t>
  </si>
  <si>
    <t>367477_240408</t>
  </si>
  <si>
    <t>15.69000</t>
  </si>
  <si>
    <t>5771.51000</t>
  </si>
  <si>
    <t>692.57400</t>
  </si>
  <si>
    <t>1255.00000</t>
  </si>
  <si>
    <t>150.59800</t>
  </si>
  <si>
    <t>1168.29000</t>
  </si>
  <si>
    <t>140.19400</t>
  </si>
  <si>
    <t>711.87000</t>
  </si>
  <si>
    <t>85.42300</t>
  </si>
  <si>
    <t>10.34000</t>
  </si>
  <si>
    <t>3769.26000</t>
  </si>
  <si>
    <t>452.29900</t>
  </si>
  <si>
    <t>12.39000</t>
  </si>
  <si>
    <t>4840.19000</t>
  </si>
  <si>
    <t>580.81600</t>
  </si>
  <si>
    <t>913.25000</t>
  </si>
  <si>
    <t>109.58900</t>
  </si>
  <si>
    <t>304.75000</t>
  </si>
  <si>
    <t>36.56800</t>
  </si>
  <si>
    <t>875.06000</t>
  </si>
  <si>
    <t>105.00600</t>
  </si>
  <si>
    <t>2564.60000</t>
  </si>
  <si>
    <t>307.74700</t>
  </si>
  <si>
    <t>5.56000</t>
  </si>
  <si>
    <t>2104.42000</t>
  </si>
  <si>
    <t>252.52600</t>
  </si>
  <si>
    <t>1069.92000</t>
  </si>
  <si>
    <t>128.38900</t>
  </si>
  <si>
    <t>1762.35000</t>
  </si>
  <si>
    <t>211.47900</t>
  </si>
  <si>
    <t>2784.50000</t>
  </si>
  <si>
    <t>334.13500</t>
  </si>
  <si>
    <t>224 TREJR</t>
  </si>
  <si>
    <t>1906.19000</t>
  </si>
  <si>
    <t>228.74100</t>
  </si>
  <si>
    <t>367478_240408</t>
  </si>
  <si>
    <t>236.61000</t>
  </si>
  <si>
    <t>28.39200</t>
  </si>
  <si>
    <t>244.95000</t>
  </si>
  <si>
    <t>29.39400</t>
  </si>
  <si>
    <t>306.28000</t>
  </si>
  <si>
    <t>36.75300</t>
  </si>
  <si>
    <t>947.86000</t>
  </si>
  <si>
    <t>113.74200</t>
  </si>
  <si>
    <t>558.22000</t>
  </si>
  <si>
    <t>66.98500</t>
  </si>
  <si>
    <t>1248.82000</t>
  </si>
  <si>
    <t>149.85600</t>
  </si>
  <si>
    <t>504.07000</t>
  </si>
  <si>
    <t>60.48800</t>
  </si>
  <si>
    <t>320.71000</t>
  </si>
  <si>
    <t>38.48500</t>
  </si>
  <si>
    <t>668.25000</t>
  </si>
  <si>
    <t>80.19000</t>
  </si>
  <si>
    <t>823.99000</t>
  </si>
  <si>
    <t>98.87800</t>
  </si>
  <si>
    <t>99.20000</t>
  </si>
  <si>
    <t>11.90400</t>
  </si>
  <si>
    <t>489.98000</t>
  </si>
  <si>
    <t>58.79600</t>
  </si>
  <si>
    <t>367479_240408</t>
  </si>
  <si>
    <t>TGM BBQ STEAK</t>
  </si>
  <si>
    <t>1132.20000</t>
  </si>
  <si>
    <t>135.86400</t>
  </si>
  <si>
    <t>367481_240408</t>
  </si>
  <si>
    <t>486.56000</t>
  </si>
  <si>
    <t>58.38700</t>
  </si>
  <si>
    <t>367482_240408</t>
  </si>
  <si>
    <t>362.97000</t>
  </si>
  <si>
    <t>43.55600</t>
  </si>
  <si>
    <t>2.54000</t>
  </si>
  <si>
    <t>520.68000</t>
  </si>
  <si>
    <t>52.06600</t>
  </si>
  <si>
    <t>367483_240408</t>
  </si>
  <si>
    <t>14.88000</t>
  </si>
  <si>
    <t>4153.43500</t>
  </si>
  <si>
    <t>415.33200</t>
  </si>
  <si>
    <t>24.27000</t>
  </si>
  <si>
    <t>6757.25000</t>
  </si>
  <si>
    <t>675.70800</t>
  </si>
  <si>
    <t>3.98000</t>
  </si>
  <si>
    <t>1156.02000</t>
  </si>
  <si>
    <t>115.59800</t>
  </si>
  <si>
    <t>3714.94000</t>
  </si>
  <si>
    <t>371.48000</t>
  </si>
  <si>
    <t>3780.21000</t>
  </si>
  <si>
    <t>378.01500</t>
  </si>
  <si>
    <t>520.34000</t>
  </si>
  <si>
    <t>52.03300</t>
  </si>
  <si>
    <t>22.06000</t>
  </si>
  <si>
    <t>6120.44000</t>
  </si>
  <si>
    <t>612.03800</t>
  </si>
  <si>
    <t>367484_240408</t>
  </si>
  <si>
    <t>4904.87000</t>
  </si>
  <si>
    <t>490.47500</t>
  </si>
  <si>
    <t>4683.30000</t>
  </si>
  <si>
    <t>468.32500</t>
  </si>
  <si>
    <t>1515.85000</t>
  </si>
  <si>
    <t>151.58200</t>
  </si>
  <si>
    <t>11.68000</t>
  </si>
  <si>
    <t>3039.32000</t>
  </si>
  <si>
    <t>303.92200</t>
  </si>
  <si>
    <t>5623.71000</t>
  </si>
  <si>
    <t>562.36100</t>
  </si>
  <si>
    <t>729.60000</t>
  </si>
  <si>
    <t>72.95800</t>
  </si>
  <si>
    <t>18.70000</t>
  </si>
  <si>
    <t>3865.44000</t>
  </si>
  <si>
    <t>386.53000</t>
  </si>
  <si>
    <t>367485_240408</t>
  </si>
  <si>
    <t>18.96000</t>
  </si>
  <si>
    <t>5235.18000</t>
  </si>
  <si>
    <t>523.50800</t>
  </si>
  <si>
    <t>4.48000</t>
  </si>
  <si>
    <t>1251.32000</t>
  </si>
  <si>
    <t>125.13100</t>
  </si>
  <si>
    <t>303.45000</t>
  </si>
  <si>
    <t>30.34500</t>
  </si>
  <si>
    <t>8.82000</t>
  </si>
  <si>
    <t>2752.15000</t>
  </si>
  <si>
    <t>275.21100</t>
  </si>
  <si>
    <t>377.85000</t>
  </si>
  <si>
    <t>37.78500</t>
  </si>
  <si>
    <t>4717.60000</t>
  </si>
  <si>
    <t>471.74600</t>
  </si>
  <si>
    <t>6336.38000</t>
  </si>
  <si>
    <t>633.62900</t>
  </si>
  <si>
    <t>281.11000</t>
  </si>
  <si>
    <t>28.11000</t>
  </si>
  <si>
    <t>6.44000</t>
  </si>
  <si>
    <t>1212.76000</t>
  </si>
  <si>
    <t>121.27500</t>
  </si>
  <si>
    <t>1824.68000</t>
  </si>
  <si>
    <t>182.46100</t>
  </si>
  <si>
    <t>367486_240408</t>
  </si>
  <si>
    <t>1626.90000</t>
  </si>
  <si>
    <t>162.68800</t>
  </si>
  <si>
    <t>12.44000</t>
  </si>
  <si>
    <t>3445.11000</t>
  </si>
  <si>
    <t>344.50100</t>
  </si>
  <si>
    <t>5.25000</t>
  </si>
  <si>
    <t>1518.70000</t>
  </si>
  <si>
    <t>151.86900</t>
  </si>
  <si>
    <t>1038.35000</t>
  </si>
  <si>
    <t>103.83400</t>
  </si>
  <si>
    <t>12.17000</t>
  </si>
  <si>
    <t>3156.38000</t>
  </si>
  <si>
    <t>315.62400</t>
  </si>
  <si>
    <t>3249.22000</t>
  </si>
  <si>
    <t>324.91700</t>
  </si>
  <si>
    <t>33.61900</t>
  </si>
  <si>
    <t>691 DAUAPC</t>
  </si>
  <si>
    <t>367488_240408</t>
  </si>
  <si>
    <t>663 OLOPDV</t>
  </si>
  <si>
    <t>367489_240408</t>
  </si>
  <si>
    <t>680.62000</t>
  </si>
  <si>
    <t>81.67400</t>
  </si>
  <si>
    <t>360.75000</t>
  </si>
  <si>
    <t>43.29000</t>
  </si>
  <si>
    <t>1481.25000</t>
  </si>
  <si>
    <t>177.75000</t>
  </si>
  <si>
    <t>118.80000</t>
  </si>
  <si>
    <t>1715.00000</t>
  </si>
  <si>
    <t>205.80000</t>
  </si>
  <si>
    <t>1389.73000</t>
  </si>
  <si>
    <t>166.76500</t>
  </si>
  <si>
    <t>368691_240408</t>
  </si>
  <si>
    <t>7059.55000</t>
  </si>
  <si>
    <t>847.13400</t>
  </si>
  <si>
    <t>1021.13000</t>
  </si>
  <si>
    <t>122.53400</t>
  </si>
  <si>
    <t>1347.23000</t>
  </si>
  <si>
    <t>161.66700</t>
  </si>
  <si>
    <t>21.53000</t>
  </si>
  <si>
    <t>7800.09000</t>
  </si>
  <si>
    <t>935.99400</t>
  </si>
  <si>
    <t>544.05000</t>
  </si>
  <si>
    <t>65.28600</t>
  </si>
  <si>
    <t>1143.55000</t>
  </si>
  <si>
    <t>137.22500</t>
  </si>
  <si>
    <t>1170.89000</t>
  </si>
  <si>
    <t>140.50600</t>
  </si>
  <si>
    <t>438.91000</t>
  </si>
  <si>
    <t>52.66800</t>
  </si>
  <si>
    <t>1392.63000</t>
  </si>
  <si>
    <t>167.11300</t>
  </si>
  <si>
    <t>5.73000</t>
  </si>
  <si>
    <t>2465.40000</t>
  </si>
  <si>
    <t>295.84600</t>
  </si>
  <si>
    <t>2.30000</t>
  </si>
  <si>
    <t>873.60000</t>
  </si>
  <si>
    <t>104.83100</t>
  </si>
  <si>
    <t>9.58000</t>
  </si>
  <si>
    <t>4652.77000</t>
  </si>
  <si>
    <t>558.32800</t>
  </si>
  <si>
    <t>114.39000</t>
  </si>
  <si>
    <t>13.72600</t>
  </si>
  <si>
    <t>354.90000</t>
  </si>
  <si>
    <t>42.58800</t>
  </si>
  <si>
    <t>2591.54000</t>
  </si>
  <si>
    <t>310.98000</t>
  </si>
  <si>
    <t>2.89000</t>
  </si>
  <si>
    <t>1565.81000</t>
  </si>
  <si>
    <t>187.89400</t>
  </si>
  <si>
    <t>7.82000</t>
  </si>
  <si>
    <t>3825.55000</t>
  </si>
  <si>
    <t>459.06100</t>
  </si>
  <si>
    <t>789.13000</t>
  </si>
  <si>
    <t>94.69500</t>
  </si>
  <si>
    <t>2693.85000</t>
  </si>
  <si>
    <t>323.25600</t>
  </si>
  <si>
    <t>163 CAQ</t>
  </si>
  <si>
    <t>466.57000</t>
  </si>
  <si>
    <t>55.98700</t>
  </si>
  <si>
    <t>368692_240408</t>
  </si>
  <si>
    <t>4.43000</t>
  </si>
  <si>
    <t>483.97000</t>
  </si>
  <si>
    <t>58.07400</t>
  </si>
  <si>
    <t>392.27000</t>
  </si>
  <si>
    <t>47.07200</t>
  </si>
  <si>
    <t>215.83000</t>
  </si>
  <si>
    <t>25.89900</t>
  </si>
  <si>
    <t>150.15000</t>
  </si>
  <si>
    <t>18.01800</t>
  </si>
  <si>
    <t>TGM BEEF BONES</t>
  </si>
  <si>
    <t>155.30000</t>
  </si>
  <si>
    <t>18.63500</t>
  </si>
  <si>
    <t>602.97000</t>
  </si>
  <si>
    <t>72.35400</t>
  </si>
  <si>
    <t>100.82000</t>
  </si>
  <si>
    <t>12.09800</t>
  </si>
  <si>
    <t>368694_240408</t>
  </si>
  <si>
    <t>129.51000</t>
  </si>
  <si>
    <t>15.54100</t>
  </si>
  <si>
    <t>4980.51000</t>
  </si>
  <si>
    <t>498.03800</t>
  </si>
  <si>
    <t>368696_240408</t>
  </si>
  <si>
    <t>27.80000</t>
  </si>
  <si>
    <t>7713.99000</t>
  </si>
  <si>
    <t>771.38800</t>
  </si>
  <si>
    <t>23.21000</t>
  </si>
  <si>
    <t>6452.27000</t>
  </si>
  <si>
    <t>645.21400</t>
  </si>
  <si>
    <t>4193.40000</t>
  </si>
  <si>
    <t>419.33000</t>
  </si>
  <si>
    <t>2736.37000</t>
  </si>
  <si>
    <t>273.63300</t>
  </si>
  <si>
    <t>20.10000</t>
  </si>
  <si>
    <t>5138.57000</t>
  </si>
  <si>
    <t>513.84100</t>
  </si>
  <si>
    <t>6401.04000</t>
  </si>
  <si>
    <t>640.09500</t>
  </si>
  <si>
    <t>6.71000</t>
  </si>
  <si>
    <t>1838.74000</t>
  </si>
  <si>
    <t>183.86700</t>
  </si>
  <si>
    <t>13.86000</t>
  </si>
  <si>
    <t>2831.47000</t>
  </si>
  <si>
    <t>283.13900</t>
  </si>
  <si>
    <t>368697_240408</t>
  </si>
  <si>
    <t>2530.22000</t>
  </si>
  <si>
    <t>253.02000</t>
  </si>
  <si>
    <t>2002.71000</t>
  </si>
  <si>
    <t>200.26800</t>
  </si>
  <si>
    <t>1102.77000</t>
  </si>
  <si>
    <t>110.27400</t>
  </si>
  <si>
    <t>464.28000</t>
  </si>
  <si>
    <t>46.42800</t>
  </si>
  <si>
    <t>18.64000</t>
  </si>
  <si>
    <t>4810.70500</t>
  </si>
  <si>
    <t>481.06300</t>
  </si>
  <si>
    <t>14.21000</t>
  </si>
  <si>
    <t>4929.35000</t>
  </si>
  <si>
    <t>492.92600</t>
  </si>
  <si>
    <t>708.82000</t>
  </si>
  <si>
    <t>70.88100</t>
  </si>
  <si>
    <t>TGM FIESTA SPICY PRK SISIG200G</t>
  </si>
  <si>
    <t>37.50000</t>
  </si>
  <si>
    <t>368970_240408</t>
  </si>
  <si>
    <t>TGM FIESTA BELLYCHON SISIG200G</t>
  </si>
  <si>
    <t>42.50000</t>
  </si>
  <si>
    <t>OPENING MONTH</t>
  </si>
  <si>
    <t>BRANCH CODE</t>
  </si>
  <si>
    <t>BRANCH</t>
  </si>
  <si>
    <t>OPENING DATE</t>
  </si>
  <si>
    <t>ADDRESS</t>
  </si>
  <si>
    <t>City</t>
  </si>
  <si>
    <t>Province</t>
  </si>
  <si>
    <t>ARS/KAM</t>
  </si>
  <si>
    <t>ARC/AMB</t>
  </si>
  <si>
    <t>SERVING BRAND</t>
  </si>
  <si>
    <t>STATUS</t>
  </si>
  <si>
    <t>CLOSING DATE</t>
  </si>
  <si>
    <t>REMARKS</t>
  </si>
  <si>
    <t>Foot traffic- Weekdays</t>
  </si>
  <si>
    <t>Foot Traffic- Weekends</t>
  </si>
  <si>
    <t>Number of Check out counters</t>
  </si>
  <si>
    <t>Shopper profile</t>
  </si>
  <si>
    <t>Purchase behavior</t>
  </si>
  <si>
    <t>Location</t>
  </si>
  <si>
    <t>Competitors</t>
  </si>
  <si>
    <t>Other feedback</t>
  </si>
  <si>
    <t>March 2021</t>
  </si>
  <si>
    <t>RE CITY CENTER TARLAC</t>
  </si>
  <si>
    <t>Matatalaib Rd. Tarlac City, Tarlac</t>
  </si>
  <si>
    <t>Tarlac City</t>
  </si>
  <si>
    <t>Tarlac</t>
  </si>
  <si>
    <t>NORTH</t>
  </si>
  <si>
    <t>BERT</t>
  </si>
  <si>
    <t>GELO</t>
  </si>
  <si>
    <t>ROBINSONS GROUP</t>
  </si>
  <si>
    <t>ROBINSONS EASYMART</t>
  </si>
  <si>
    <t>Robinsons Exclusive - Housebrand</t>
  </si>
  <si>
    <t>VAM WITH HB SHOWCASE AND SRP (99ners only)</t>
  </si>
  <si>
    <t>ACTIVE</t>
  </si>
  <si>
    <t>-</t>
  </si>
  <si>
    <t>High</t>
  </si>
  <si>
    <t>Medium</t>
  </si>
  <si>
    <t>Class E (Poor)</t>
  </si>
  <si>
    <t>Retail (Paisa isa lang binibili)</t>
  </si>
  <si>
    <t>Residential (Near villages, household areas), May parking ang kotse</t>
  </si>
  <si>
    <t>Magic star,Dalisay,palengke</t>
  </si>
  <si>
    <t>High price</t>
  </si>
  <si>
    <t>April 2021</t>
  </si>
  <si>
    <t>RS RP PANGASINAN</t>
  </si>
  <si>
    <t>Ground Flr. Robinsons Place Pangasinan, San Migue Calasiao, Pangasinan</t>
  </si>
  <si>
    <t>Calasiao</t>
  </si>
  <si>
    <t>Pangasinan</t>
  </si>
  <si>
    <t>MARTIN</t>
  </si>
  <si>
    <t>ROBINSONS SUPERMARKET</t>
  </si>
  <si>
    <t>The Good Meat</t>
  </si>
  <si>
    <t>VAM WITH TGM SHOWCASE</t>
  </si>
  <si>
    <t>Class A-B (Rich)</t>
  </si>
  <si>
    <t>Laging naghahanap ng promo</t>
  </si>
  <si>
    <t>Transportation (Malapit sa mga sakayan ng bus/ jeep/ tricycle)</t>
  </si>
  <si>
    <t>SM dagupan , S&amp;R calasiao</t>
  </si>
  <si>
    <t xml:space="preserve">Always asking of costumers if we have promo's
</t>
  </si>
  <si>
    <t>RS SAN CARLOS TC PANGASINAN</t>
  </si>
  <si>
    <t>Ground Flr. San Carlos Town Center, Rizal Avenue. Cor. Zamora, San Carlos City Pangasinan</t>
  </si>
  <si>
    <t>San Carlos City</t>
  </si>
  <si>
    <t>RS NEPOMALL DAGUPAN</t>
  </si>
  <si>
    <t>Ground Flr. Nepomall Bldg. Arellano St. Pantal, Dagupan City</t>
  </si>
  <si>
    <t>Dagupan City</t>
  </si>
  <si>
    <t>RE MARKET CITY MALL TARLAC</t>
  </si>
  <si>
    <t>Ground Floor Building B Aquino, Cor Ancheta St. Tarlac City Capital</t>
  </si>
  <si>
    <t>Class C-D (Middle class/ Masa)</t>
  </si>
  <si>
    <t>Transportation (Malapit sa mga sakayan ng bus/ jeep/ tricycle), May parking ang kotse</t>
  </si>
  <si>
    <t>Puregold,Robinson,rcs ,magic star</t>
  </si>
  <si>
    <t>Price increase</t>
  </si>
  <si>
    <t>May 2021</t>
  </si>
  <si>
    <t>RS RP TARLAC</t>
  </si>
  <si>
    <t>Mc. Arthur Highway Hacienda Luisita San Miguel Tarlac City</t>
  </si>
  <si>
    <t>EMMAN</t>
  </si>
  <si>
    <t>Low</t>
  </si>
  <si>
    <t>CBD Area (Central business district, near offices and malls), May parking ang kotse</t>
  </si>
  <si>
    <t>RCS supermarket,Dalisay Supermarket</t>
  </si>
  <si>
    <t>Bakit Po daw lumiit Ang grams Ng producto natin</t>
  </si>
  <si>
    <t>RS METROTOWN TARLAC</t>
  </si>
  <si>
    <t>Metrotown Mall Mac Arthur Highway Brgy. Santo Cristo, Tarlac City</t>
  </si>
  <si>
    <t xml:space="preserve">SM Supermarket </t>
  </si>
  <si>
    <t>Non</t>
  </si>
  <si>
    <t>RS TANEDO TARLAC</t>
  </si>
  <si>
    <t>#132 Cindy'S Complex F. Tanedo Street, Poblacion Tarlac City</t>
  </si>
  <si>
    <t>Walang parking / mahirap magpark ang kotse</t>
  </si>
  <si>
    <t>Rcs supermarket,dalisay super market ,puregold super market,magic star super market</t>
  </si>
  <si>
    <t>Bakit Po daw kalaki price ang nag TaaS Ng item natin</t>
  </si>
  <si>
    <t>SW SAN ROQUE ANTIPOLO</t>
  </si>
  <si>
    <t>M. L. Quezon Avenue, Antipolo 1870 Rizal</t>
  </si>
  <si>
    <t>Antipolo</t>
  </si>
  <si>
    <t>Rizal</t>
  </si>
  <si>
    <t>RIZAL</t>
  </si>
  <si>
    <t>ARGIE</t>
  </si>
  <si>
    <t>RODRIGO</t>
  </si>
  <si>
    <t>SHOPWISE</t>
  </si>
  <si>
    <t>VAM WITH COCHINILLO AND TGM SHOWCASE</t>
  </si>
  <si>
    <t>Retail (Paisa isa lang binibili), Hindi masyado naghahanap ng promo</t>
  </si>
  <si>
    <t>CBD Area (Central business district, near offices and malls), Residential (Near villages, household areas), Transportation (Malapit sa mga sakayan ng bus/ jeep/ tricycle), May parking ang kotse</t>
  </si>
  <si>
    <t>Near puregold circum, save more, palengke</t>
  </si>
  <si>
    <t xml:space="preserve">Maganda Ang flow Ng benta natin Ng vam at meat. </t>
  </si>
  <si>
    <t>June 2021</t>
  </si>
  <si>
    <t>TMP SANTOLAN TOWN PLAZA</t>
  </si>
  <si>
    <t>The Marketplace Ground Level, Santolan Town Plaza, Santolan Rd. Brgy. Little Baguio, San Juan</t>
  </si>
  <si>
    <t>San Juan</t>
  </si>
  <si>
    <t>2nd District Metro Manila</t>
  </si>
  <si>
    <t>SOUTH GMA</t>
  </si>
  <si>
    <t>NORMS</t>
  </si>
  <si>
    <t>JOMAR</t>
  </si>
  <si>
    <t>THE MARKET PLACE</t>
  </si>
  <si>
    <t>VAM WITH HB SHOWCASE</t>
  </si>
  <si>
    <t>Retail (Paisa isa lang binibili), Laging naghahanap ng promo</t>
  </si>
  <si>
    <t>Residential (Near villages, household areas), Transportation (Malapit sa mga sakayan ng bus/ jeep/ tricycle), May parking ang kotse</t>
  </si>
  <si>
    <t xml:space="preserve">Near San Juan City Hall </t>
  </si>
  <si>
    <t xml:space="preserve">kada delivery my open pack na tocino kaya need hugasan lhat dahil sa lagkit at dulas
More upsize grams of sisig
</t>
  </si>
  <si>
    <t>TMP MPC P. GUEVARRA</t>
  </si>
  <si>
    <t>The Market Place Metro Point Center. P. Guvearra St. Cor N. Averilla St. 1500 San Juan</t>
  </si>
  <si>
    <t>HB SHOWCASE</t>
  </si>
  <si>
    <t>PUREGOLD ARANETA CUBAO</t>
  </si>
  <si>
    <t>General Santos Corner, General Roxas Avenue Cubao Quezon City</t>
  </si>
  <si>
    <t>Quezon City</t>
  </si>
  <si>
    <t>The Good Meat/Suki Co Showcase</t>
  </si>
  <si>
    <t>Started SUKI CO last July 8, 2023</t>
  </si>
  <si>
    <t xml:space="preserve">SM supermarket/robinson/shopwise
7/11/mercury/palengke</t>
  </si>
  <si>
    <t xml:space="preserve">slow moving
smoked bacon
pork sisig</t>
  </si>
  <si>
    <t>PUREGOLD BALINTAWAK</t>
  </si>
  <si>
    <t>Unit 1, Commercial, Efifanio Delos Santos Ave, Balintawak Quezon City</t>
  </si>
  <si>
    <t>GMA</t>
  </si>
  <si>
    <t>VINCENT</t>
  </si>
  <si>
    <t>Started SUKI CO Last July 12, 2023</t>
  </si>
  <si>
    <t>Wholesale/ bulk buyers</t>
  </si>
  <si>
    <t>May parking ang kotse</t>
  </si>
  <si>
    <t>Balintawak market,ayala malls</t>
  </si>
  <si>
    <t>None</t>
  </si>
  <si>
    <t>PUREGOLD JR BALARA</t>
  </si>
  <si>
    <t>268 Commonwealth Avenue, Matandang Balara, Quezon City</t>
  </si>
  <si>
    <t>DOMINIQUE</t>
  </si>
  <si>
    <t>TGM SHOWCASE</t>
  </si>
  <si>
    <t>Initial Placement : Showcase (TGM), Opened Suki Co last October 13, 2023</t>
  </si>
  <si>
    <t>Residential (Near villages, household areas)</t>
  </si>
  <si>
    <t>Shopwise commonwelth,puregold commonwelth,ever commonwelth</t>
  </si>
  <si>
    <t>none</t>
  </si>
  <si>
    <t>PUREGOLD BROOKSIDE LANE GENERAL TRIAS CAVITE</t>
  </si>
  <si>
    <t>San Francisco, General Trias Cavite</t>
  </si>
  <si>
    <t>General Trias</t>
  </si>
  <si>
    <t>Cavite</t>
  </si>
  <si>
    <t>SOUTH</t>
  </si>
  <si>
    <t>ALBERT</t>
  </si>
  <si>
    <t>PUREGOLD JR GENERAL TRIAS</t>
  </si>
  <si>
    <t>Governor'S Drive, General Trias Cavite</t>
  </si>
  <si>
    <t>Started SUKI CO last November 17, 2023</t>
  </si>
  <si>
    <t xml:space="preserve">Walter mart,all day ,Divi mart ,wet market </t>
  </si>
  <si>
    <t>N/A</t>
  </si>
  <si>
    <t>SW ANABU IMUS</t>
  </si>
  <si>
    <t>Aguinaldo Highway, Corner Anabu Kostal Rd, Anabu, Imus Cavite</t>
  </si>
  <si>
    <t>Imus</t>
  </si>
  <si>
    <t xml:space="preserve">Puregold </t>
  </si>
  <si>
    <t>Maganda kaya lagi silang bumibili</t>
  </si>
  <si>
    <t>SW STA. ROSA</t>
  </si>
  <si>
    <t>Tagaytay Rd, Don Jose Santa Rosa, Laguna</t>
  </si>
  <si>
    <t>Sta Rosa</t>
  </si>
  <si>
    <t>Laguna</t>
  </si>
  <si>
    <t>PUREGOLD PRICE CLUB MONUMENTO</t>
  </si>
  <si>
    <t>Pure Gold, Samsom Road, Monumento, Caloocan Metro Manila</t>
  </si>
  <si>
    <t>Caloocan</t>
  </si>
  <si>
    <t>3rd District Metro Manila</t>
  </si>
  <si>
    <t>CBD Area (Central business district, near offices and malls)</t>
  </si>
  <si>
    <t>Robinson, sm hyper,svi,divi mart</t>
  </si>
  <si>
    <t>Marami po namimili ng whole sale pra sa sarisari store nila..at ung ibng cstomer na nkkabili ng product natin ay ung pang grocery lng sa bhay..</t>
  </si>
  <si>
    <t>PUREGOLD PRICE CLUB PUTATAN</t>
  </si>
  <si>
    <t>63 National Road, Putatan Muntinlupa</t>
  </si>
  <si>
    <t>Muntinlupa</t>
  </si>
  <si>
    <t>4th District Metro Manila</t>
  </si>
  <si>
    <t xml:space="preserve">Crossing no bulding in the hi way </t>
  </si>
  <si>
    <t xml:space="preserve">Ok naman po ang mga marami din namimili pirapiraso </t>
  </si>
  <si>
    <t>July 2021</t>
  </si>
  <si>
    <t>SW SAN PEDRO LAGUNA</t>
  </si>
  <si>
    <t>Pacita, San Pedro Laguna</t>
  </si>
  <si>
    <t>San Pedro</t>
  </si>
  <si>
    <t>WINIFREDO</t>
  </si>
  <si>
    <t xml:space="preserve">Hospital,palengke,mall , Jollibee </t>
  </si>
  <si>
    <t xml:space="preserve">Minsan lang ma tao dito </t>
  </si>
  <si>
    <t>PUREGOLD PRICE CLUB FTI TAGUIG</t>
  </si>
  <si>
    <t>Food Terminal Incorporated, Western Bicutan, Taguig Metro Manila</t>
  </si>
  <si>
    <t>Taguig</t>
  </si>
  <si>
    <t>ELMER</t>
  </si>
  <si>
    <t>Started SUKI CO last November 18, 2023</t>
  </si>
  <si>
    <t>landers taguig,restaurants,</t>
  </si>
  <si>
    <t>PUREGOLD BALIUAG</t>
  </si>
  <si>
    <t>Bs Aquino Ave., Bagong Nayon, Baliuag, Province Of Bulacan</t>
  </si>
  <si>
    <t>Baliuag</t>
  </si>
  <si>
    <t>Bulacan</t>
  </si>
  <si>
    <t>NORTH GMA</t>
  </si>
  <si>
    <t>Started SUKI CO last November 9, 2023</t>
  </si>
  <si>
    <t>Retail (Paisa isa lang binibili), Wholesale/ bulk buyers</t>
  </si>
  <si>
    <t>Osave palengke</t>
  </si>
  <si>
    <t xml:space="preserve">Matao sa groceries
Mahina tao sa fronzen foods</t>
  </si>
  <si>
    <t>August 2021</t>
  </si>
  <si>
    <t>RS BLUEWAVE MARIKINA</t>
  </si>
  <si>
    <t>Bluewave 2 Sumulong Highway Cor. Gil Fernando St., Brgy. Sto. Niño,, Marikina, 1800 Metro Manila</t>
  </si>
  <si>
    <t>Marikina</t>
  </si>
  <si>
    <t>S&amp;R , Marikina bayan</t>
  </si>
  <si>
    <t>bihira lang may tao</t>
  </si>
  <si>
    <t>May 2023</t>
  </si>
  <si>
    <t>RS RP LAS PINAS</t>
  </si>
  <si>
    <t>Alabang–Zapote Rd, Las Piñas, 1747 Metro Manila</t>
  </si>
  <si>
    <t>Las Piñas</t>
  </si>
  <si>
    <t xml:space="preserve">Malapit sa mga supermarket and palengke </t>
  </si>
  <si>
    <t>Di masyado matao lalot madameng supermarket na katabi</t>
  </si>
  <si>
    <t>RS RP MALOLOS</t>
  </si>
  <si>
    <t>Mcarthur Highway, Sumapang Matanda, Malolos, Bulacan, Philippines</t>
  </si>
  <si>
    <t>Malolos</t>
  </si>
  <si>
    <t>malayo po sya sa divimart sup. may mall sinehan</t>
  </si>
  <si>
    <t>malakas lalo offtake yung may sampling at push</t>
  </si>
  <si>
    <t>TMP ALPHALAND MAKATI</t>
  </si>
  <si>
    <t>Basement 1, Alphaland Makati Place, 7232, Ayala Ave, Makati, Metro Manila</t>
  </si>
  <si>
    <t>Makati</t>
  </si>
  <si>
    <t>CBD Area (Central business district, near offices and malls), Walang parking / mahirap magpark ang kotse</t>
  </si>
  <si>
    <t>Tmp two central ,sm jazz, shopwise circuit,shopwise chino roces nb circuit ,merry mart,near condominiums</t>
  </si>
  <si>
    <t xml:space="preserve">Store personel feedback bakit daw po ang laki ng tinaas ng price natin </t>
  </si>
  <si>
    <t>September 2021</t>
  </si>
  <si>
    <t>RS RP ANGELES</t>
  </si>
  <si>
    <t>Mcarthur Highway, Balibago, Angeles City, Pampanga</t>
  </si>
  <si>
    <t>Angeles City</t>
  </si>
  <si>
    <t>Pampanga</t>
  </si>
  <si>
    <t>RYAN</t>
  </si>
  <si>
    <t xml:space="preserve">Public market </t>
  </si>
  <si>
    <t>Promo</t>
  </si>
  <si>
    <t>PG C. Raymundo</t>
  </si>
  <si>
    <t>C. Raymundo Avenue, Pasig Metro Manila</t>
  </si>
  <si>
    <t>Pasig City</t>
  </si>
  <si>
    <t>PUREGOLD PASIG</t>
  </si>
  <si>
    <t>#196 Concecpcion Street, Brgy San Joaquin Pasig City</t>
  </si>
  <si>
    <t>PUREGOLD LILAC</t>
  </si>
  <si>
    <t>41 Lilac St. Marikina Metro Manila</t>
  </si>
  <si>
    <t>Started SUKI CO Last July 8, 2023</t>
  </si>
  <si>
    <t>restaurants,puregold panorama</t>
  </si>
  <si>
    <t>PUREGOLD JR. MARIKINA</t>
  </si>
  <si>
    <t>Gen. Ordonez Ave. Marikina Metro Manila</t>
  </si>
  <si>
    <t>Retail (Paisa isa lang binibili), Wholesale/ bulk buyers, Laging naghahanap ng promo</t>
  </si>
  <si>
    <t>sisig avenue,pg parco,jollibee,mcdo,school</t>
  </si>
  <si>
    <t>PUREGOLD OBANDO</t>
  </si>
  <si>
    <t>P. Sevilla Street Barangay Catngalan Obando Bulacan</t>
  </si>
  <si>
    <t>Obando</t>
  </si>
  <si>
    <t>Near Elementary school, Other Establishment like Banks,Motortrade,Salon On highway</t>
  </si>
  <si>
    <t>good day po upon this survey po kulang po ng specific store kung anung store po ung sinusurvey un lng po iba iba po kasi ung case per store po . . . aun lng po pasensya na po.</t>
  </si>
  <si>
    <t>PUREGOLD SAN MIGUEL</t>
  </si>
  <si>
    <t>Brangay Camias, San Miguel Bulacan</t>
  </si>
  <si>
    <t>San Miguel</t>
  </si>
  <si>
    <t>Started SUKI CO Last July 18, 2023</t>
  </si>
  <si>
    <t>puregold baliuag.puregold drt hiway</t>
  </si>
  <si>
    <t>PUREGOLD SAN MATEO RIZAL</t>
  </si>
  <si>
    <t>Dulong Bayan 1, General Luna St. San Mateo Rizal (Tapat Ng Bakewise)</t>
  </si>
  <si>
    <t>San Mateo</t>
  </si>
  <si>
    <t>puregold san matero</t>
  </si>
  <si>
    <t>RS RP LA UNION</t>
  </si>
  <si>
    <t>San Fernando, La Union</t>
  </si>
  <si>
    <t>San Fernando</t>
  </si>
  <si>
    <t>La Union</t>
  </si>
  <si>
    <t>VAM WITH TGM SHOWCASE AND SRP</t>
  </si>
  <si>
    <t>OPENED SRP last February 23, 2024</t>
  </si>
  <si>
    <t>September 2023</t>
  </si>
  <si>
    <t>PUREGOLD PRICE CLUB - SHAW</t>
  </si>
  <si>
    <t>#312 Liberty Center, Shaw Blvd., Mandaluyong City</t>
  </si>
  <si>
    <t>Mandaluyong</t>
  </si>
  <si>
    <t>OPENED SHOWCASE SEP 1, 2023</t>
  </si>
  <si>
    <t>central mall,Hypermarket sm</t>
  </si>
  <si>
    <t xml:space="preserve">slow moving
</t>
  </si>
  <si>
    <t>PUREGOLD PRICE CLUB - COMMONWEALTH</t>
  </si>
  <si>
    <t>#35 Don Mariano Ave. Cor. Luzon Ave., Commonwealth, Quezon City</t>
  </si>
  <si>
    <t>OPENED SHOWCASE LAST SEP 13, 2023</t>
  </si>
  <si>
    <t>Wholesale/ bulk buyers, Laging naghahanap ng promo</t>
  </si>
  <si>
    <t>Shopwise commonwealth</t>
  </si>
  <si>
    <t>Marami po ng hahanap ng promo si cs at 200g ng tocino at tapa</t>
  </si>
  <si>
    <t>PUREGOLD PRICE CLUB - SOUTHPARK BF-HOMES</t>
  </si>
  <si>
    <t>L. Avelino St. Cor. Monserrat St., Bf-Homes Commercial Center, Bf-Homes Subd., Parañaque City</t>
  </si>
  <si>
    <t>Parañaque</t>
  </si>
  <si>
    <t>NEW STORE (SUKI CO CARRIED)</t>
  </si>
  <si>
    <t>October 2023</t>
  </si>
  <si>
    <t>PUREGOLD PRICE CLUB - LA UNION</t>
  </si>
  <si>
    <t>Pagdaraoan, San Fernando City, La Union</t>
  </si>
  <si>
    <t>CSI mall La union,fastfood chain,restaurants,monterey meatshop</t>
  </si>
  <si>
    <t>PUREGOLD PRICE CLUB - PULANG LUPA</t>
  </si>
  <si>
    <t>Brgy. Pulang Lupa, Las Piñas City</t>
  </si>
  <si>
    <t>August 2023</t>
  </si>
  <si>
    <t>PUREGOLD PRICE CLUB - CALASIAO</t>
  </si>
  <si>
    <t>Barangay Naisian, Calasiao, Pangasinan</t>
  </si>
  <si>
    <t>rs calasiao,fastfood chain,school,</t>
  </si>
  <si>
    <t>PUREGOLD PRICE CLUB- BUHAY NA TUBIG</t>
  </si>
  <si>
    <t>Buhay Na Tubig Road, Barangay Buhay Na Tubig, Imus Cavite</t>
  </si>
  <si>
    <t>DALI</t>
  </si>
  <si>
    <t>Good place easy to access so many villages</t>
  </si>
  <si>
    <t>October 2021</t>
  </si>
  <si>
    <t>PUREGOLD PRICE CLUB - SAN JOSE DEL MONTE STARMALL</t>
  </si>
  <si>
    <t>R37C+G9G, San Jose Del Monte City, Bulacan</t>
  </si>
  <si>
    <t>San Jose Del Monte</t>
  </si>
  <si>
    <t>O save,sm tungko</t>
  </si>
  <si>
    <t>Sana lumaki pa facing natin</t>
  </si>
  <si>
    <t>PUREGOLD Jr Nangka</t>
  </si>
  <si>
    <t>Lot No. 21 J.P. Rizal St. Green Heights Subd. Nangka Marikina</t>
  </si>
  <si>
    <t>mcdo,shakeys,Dali nangka</t>
  </si>
  <si>
    <t>PUREGOLD PRICE - PAOMBONG</t>
  </si>
  <si>
    <t>Paombong Bulacan</t>
  </si>
  <si>
    <t>Paombong</t>
  </si>
  <si>
    <t>TGM SHOWCASE WITH SRP</t>
  </si>
  <si>
    <t xml:space="preserve">may 711 may gilid tapat ng gasolinahan </t>
  </si>
  <si>
    <t xml:space="preserve">good quality po yung mga items </t>
  </si>
  <si>
    <t>WESHOP</t>
  </si>
  <si>
    <t>Gf R Sqaure Mall, Malate Manila</t>
  </si>
  <si>
    <t>Manila</t>
  </si>
  <si>
    <t>1st District Metro Manila</t>
  </si>
  <si>
    <t>WESHOP SUPERMARKET</t>
  </si>
  <si>
    <t>The Good Meat/Suki Co SRP</t>
  </si>
  <si>
    <t>OPENED SUKI CO SRP Last March 22, 2024</t>
  </si>
  <si>
    <t>Fortune Mart sa likod po ng Weshop</t>
  </si>
  <si>
    <t>Fast moving po mga items natin dito.Malapit po sa schools at other business.May own upright freezer din po dito at TGM meat. Regular costumers na po natin yung mga nakatira sa Rsquare Condo.</t>
  </si>
  <si>
    <t>November 2021</t>
  </si>
  <si>
    <t>PUREGOLD - ZARAGOZA</t>
  </si>
  <si>
    <t>Zaragoza Nueva Ecija</t>
  </si>
  <si>
    <t>Zaragoza</t>
  </si>
  <si>
    <t>Nueva Ecija</t>
  </si>
  <si>
    <t>public market,jollibee,resorts,</t>
  </si>
  <si>
    <t>PUREGOLD PRICE CLUB - DAU</t>
  </si>
  <si>
    <t>Macarthur Hwy Dau Mabalacat Pampanga</t>
  </si>
  <si>
    <t>Mabalacat</t>
  </si>
  <si>
    <t>Public Market</t>
  </si>
  <si>
    <t>PUREGOLD PRICE CLUB - STO. DOMINGO CAINTA</t>
  </si>
  <si>
    <t>Bonifacio Avenue, Santo Domingo, Cainta</t>
  </si>
  <si>
    <t>Cainta</t>
  </si>
  <si>
    <t>Near Osave, and RS Cainta big R</t>
  </si>
  <si>
    <t xml:space="preserve">Hindi masyado matao, bandang fresh department. Kadalasan mas madalas puntahan Ng customer Ang food dept. Mga non fresh food, o mga paninda for whole saler. 
</t>
  </si>
  <si>
    <t>December 2021</t>
  </si>
  <si>
    <t>PUREGOLD PRICE CLUB - MEYCAUAYAN</t>
  </si>
  <si>
    <t>Is Pavillion, Brgy. Banga, Mcarthur Highway Cor. Provincial Rd., Meycauayan, Province Of Bulacan</t>
  </si>
  <si>
    <t>Meycauayan</t>
  </si>
  <si>
    <t>Started SUKI CO Last July 16, 2023</t>
  </si>
  <si>
    <t>meycauyan public market</t>
  </si>
  <si>
    <t>PUREGOLD-BURGOS MONTALBAN</t>
  </si>
  <si>
    <t>Along J.P. Rizal Street, Coner Montana Drive, Montana Subdivision, Burgos, Montalban, Rizal</t>
  </si>
  <si>
    <t>Montalban</t>
  </si>
  <si>
    <t>xentromall montalban,robinsin,montalban,resort</t>
  </si>
  <si>
    <t>RE N DOMINGO SAN JUAN</t>
  </si>
  <si>
    <t># 299 N. Domingo San Juan</t>
  </si>
  <si>
    <t>HB SHOWCASE WITH SRP (99ners only)</t>
  </si>
  <si>
    <t>condominiums</t>
  </si>
  <si>
    <t>RS ONE NORTH MALL DAU PAMPANGA</t>
  </si>
  <si>
    <t>Mc Arthur Highway Dau Mabalacat City Pampanga</t>
  </si>
  <si>
    <t>Osave</t>
  </si>
  <si>
    <t>January 2022</t>
  </si>
  <si>
    <t>RS GCC MEXICO PAMPANGA</t>
  </si>
  <si>
    <t>Global Plaza Mall – Global Construct City Barangay Panipuan Mexico Pampanga</t>
  </si>
  <si>
    <t>Mexico</t>
  </si>
  <si>
    <t>March 2022</t>
  </si>
  <si>
    <t>RE THE EMERALD COURT PROJECT 6</t>
  </si>
  <si>
    <t>The Emerald Court, Road 8 Corner Road 3, Project 6, Quezon City, Metro Manila</t>
  </si>
  <si>
    <t>OPENED VAM last October 11, 2023</t>
  </si>
  <si>
    <t>Palengke</t>
  </si>
  <si>
    <t>Masarap daw po yung tocino natin yun daw po nagustuhan ng mga sc natin kaso bkit daw po nag mahal yung price</t>
  </si>
  <si>
    <t>April 2022</t>
  </si>
  <si>
    <t>RE CITYLAND SANTOLAN PASIG</t>
  </si>
  <si>
    <t>Lot 2B And 2C2 20 Evangelista Street, Santolan Pasig</t>
  </si>
  <si>
    <t>RE VICTORY STATION OLONGAPO</t>
  </si>
  <si>
    <t>Victory Central Station, 18Th St. Bajac-Bajac Olongapo City</t>
  </si>
  <si>
    <t>Olongapo</t>
  </si>
  <si>
    <t>Zambales</t>
  </si>
  <si>
    <t>OPENED VAM last November 16, 2023</t>
  </si>
  <si>
    <t>CBD Area (Central business district, near offices and malls), Transportation (Malapit sa mga sakayan ng bus/ jeep/ tricycle), May parking ang kotse</t>
  </si>
  <si>
    <t>Malls</t>
  </si>
  <si>
    <t>RE GLOBAL PLAZA SAN SIMON</t>
  </si>
  <si>
    <t>G/F Global Plaza Mall, Km. 62 Quezon Road, Barangay San Isidro, San Simon Pampanga</t>
  </si>
  <si>
    <t>San Simon</t>
  </si>
  <si>
    <t>foodchain</t>
  </si>
  <si>
    <t>July 2022</t>
  </si>
  <si>
    <t>RE SACRED HEART CALOOCAN</t>
  </si>
  <si>
    <t>Sacred Heart Village, Quirino HIghway, corner Visitacion St, Brgy 179, Caloocan City</t>
  </si>
  <si>
    <t>7/11</t>
  </si>
  <si>
    <t>Customer are walk in only due to heavy traffic in the area.</t>
  </si>
  <si>
    <t>PUREGOLD PRICE CLUB - CONCEPCION (PARCO)</t>
  </si>
  <si>
    <t>10 Bayan-Bayanan Ave. Marikina, 1807 Metro Manila</t>
  </si>
  <si>
    <t>puregold jr parco marikina,mcdo,jollibee,church,suites,school,public market</t>
  </si>
  <si>
    <t>RS RP SANTIAGO</t>
  </si>
  <si>
    <t>Pan-Philippine Hwy, Santiago, 3311 Isabela</t>
  </si>
  <si>
    <t>Santiago</t>
  </si>
  <si>
    <t>Isabela</t>
  </si>
  <si>
    <t>FLORANTE</t>
  </si>
  <si>
    <t>CBD Area (Central business district, near offices and malls), Residential (Near villages, household areas), May parking ang kotse</t>
  </si>
  <si>
    <t xml:space="preserve">Puregold All Day supermarket </t>
  </si>
  <si>
    <t>Pasyalan</t>
  </si>
  <si>
    <t>RS ALICIA ISABELA</t>
  </si>
  <si>
    <t>Alicia Commercial Center, Alicia -San Mateo Rd, Alicia, 3306 Isabela</t>
  </si>
  <si>
    <t>Alicia</t>
  </si>
  <si>
    <t>all day, pure gold, savemore, talavera, centro mall, mariton fresh tuguegarao public market, santiago public market, alicia public market ilagan public market,</t>
  </si>
  <si>
    <t>marami pa pong competitors like mga meatshop na nasa tabi tabi.</t>
  </si>
  <si>
    <t>RS TALAVERA SQUARE ILAGAN</t>
  </si>
  <si>
    <t>Talavera Square Mall, Calamagui 2nd, Ilagan, Isabela City, 3300 Isabela</t>
  </si>
  <si>
    <t>Palengke, puregold, save more, drugstore and school</t>
  </si>
  <si>
    <t>Hndi matao</t>
  </si>
  <si>
    <t>RS RP TUGUEGARAO</t>
  </si>
  <si>
    <t>Cagayan Valley Rd., Brgy. Tanza, Tuguegarao City, Cagayan Philippines</t>
  </si>
  <si>
    <t>Tuguegarao</t>
  </si>
  <si>
    <t>Cagayan</t>
  </si>
  <si>
    <t>Palengke, sm malls, terminals</t>
  </si>
  <si>
    <t>Pasyalan at matao</t>
  </si>
  <si>
    <t>September 2022</t>
  </si>
  <si>
    <t>RS SUMMIT RIDGE TAGAYTAY</t>
  </si>
  <si>
    <t>Summit Ridge Brgy, Tagaytay, 4120 Cavite</t>
  </si>
  <si>
    <t>Tagaytay</t>
  </si>
  <si>
    <t>OPENED VAM last Jan 18, 2024</t>
  </si>
  <si>
    <t>RE CULIAT TOWN CENTER</t>
  </si>
  <si>
    <t>#397 Tandang Sora Ave. Brgy. Culiat QC</t>
  </si>
  <si>
    <t>Puregold culiat</t>
  </si>
  <si>
    <t xml:space="preserve">Bkit daw po ng mahal yung tocino </t>
  </si>
  <si>
    <t>November 2022</t>
  </si>
  <si>
    <t>RS KAI MALL ZABARTE CALOOCAN</t>
  </si>
  <si>
    <t>Zabarte Quezon City</t>
  </si>
  <si>
    <t>Mercury, o'save, dali, mercury drugs, savemore and puregold supermarket</t>
  </si>
  <si>
    <t>Suggest discounted  promo to attract our customer.</t>
  </si>
  <si>
    <t>TMP RP MAGNOLIA</t>
  </si>
  <si>
    <t>Aurora Blvd, Corner Doña Hemady St, New Manila, Quezon City, Metro Manila</t>
  </si>
  <si>
    <t>robinsons supermarket,savemore</t>
  </si>
  <si>
    <t>WALTERMART-BALIWAG</t>
  </si>
  <si>
    <t>XW83+M92, Doña Remedios Trinidad Hwy, Baliuag,</t>
  </si>
  <si>
    <t>WALTERMART</t>
  </si>
  <si>
    <t>RS TOWNVILLE GAPAN NUEVA ECIJA</t>
  </si>
  <si>
    <t>8W2X+875, Pan-Philippine Hwy, Gapan City, Nueva Ecija</t>
  </si>
  <si>
    <t>Gapan City</t>
  </si>
  <si>
    <t xml:space="preserve">Waltermart,Puregold ,Rcs supermarket </t>
  </si>
  <si>
    <t>Hindi masyadong matao</t>
  </si>
  <si>
    <t>December 2022</t>
  </si>
  <si>
    <t>PUREGOLD PRICE CLUB - EASTGATE XENTROMALL ANTIPOLO</t>
  </si>
  <si>
    <t>Marcos Highway, Antipolo</t>
  </si>
  <si>
    <t>Dali , sm Masinag , alfamart , 7/11</t>
  </si>
  <si>
    <t>Bihira lang may tao.</t>
  </si>
  <si>
    <t>January 2023</t>
  </si>
  <si>
    <t>PUREGOLD PRICE CLUB - CIRCUMFERENTIAL ANTIPOLO</t>
  </si>
  <si>
    <t>Poblacion , Circumferencial Road, Antipolo City</t>
  </si>
  <si>
    <t xml:space="preserve">Near shopwise Antipolo, save more, I mall, palengke. </t>
  </si>
  <si>
    <t xml:space="preserve">Hindi masyado mabenta Ang srp, bukod s srp may meat din Po tyo sa PG circum.
Mas ok Po cguro kng VAM Ang inilagay sa PG circum. </t>
  </si>
  <si>
    <t>TMP 8 BANAWA CENTRAL</t>
  </si>
  <si>
    <t>8 Banawa Central, GF Bldg B, R Duterte St Banawa, Guadalupe, Cebu City 6000</t>
  </si>
  <si>
    <t>Cebu</t>
  </si>
  <si>
    <t>VISAYAS</t>
  </si>
  <si>
    <t>ALI</t>
  </si>
  <si>
    <t>FAITH</t>
  </si>
  <si>
    <t>February 2023</t>
  </si>
  <si>
    <t>RE GUN-OB LOOC CEBU</t>
  </si>
  <si>
    <t>A. Tumulak St, Lapu-Lapu City, 6015 Cebu</t>
  </si>
  <si>
    <t>Lapu-Lapu</t>
  </si>
  <si>
    <t>July 2023</t>
  </si>
  <si>
    <t>RE STARHOMES TARLAC</t>
  </si>
  <si>
    <t>Macabulos Drive, Barangay San Vicente, Tarlac City, Tarlac</t>
  </si>
  <si>
    <t>VAM WITH HB SHOWCASE AND SRP</t>
  </si>
  <si>
    <t>Talipapa</t>
  </si>
  <si>
    <t>PUREGOLD DV - SANDOVAL</t>
  </si>
  <si>
    <t>#8001 A. Sandoval Ave., Brgy. San Miguel, Pasig City</t>
  </si>
  <si>
    <t>puregold mercedes,rsc mercedes</t>
  </si>
  <si>
    <t>NONE</t>
  </si>
  <si>
    <t>PUREGOLD DV - SAN PEDRO</t>
  </si>
  <si>
    <t>9004 Maharlika Highway San Rafel , 4000 San Pablo City, Laguna</t>
  </si>
  <si>
    <t>San Pablo City</t>
  </si>
  <si>
    <t>PUREGOLD PRICE CLUB - PANIQUI</t>
  </si>
  <si>
    <t>MHCP+H25, San Jose South, Paniqui, Tarlac</t>
  </si>
  <si>
    <t>Paniqui</t>
  </si>
  <si>
    <t>fastfoods,7/11,bank,church,gym,waltermart paniqui</t>
  </si>
  <si>
    <t>METRO BINONDO - LUCKY CHINATOWN</t>
  </si>
  <si>
    <t>G/F Lucky Chinatown Mall, Calle Felipe, cor. La Chambre St, Bgry 293, Binondo, Manila</t>
  </si>
  <si>
    <t>METRO RETAIL</t>
  </si>
  <si>
    <t>METRO GAISANO</t>
  </si>
  <si>
    <t>STARTED SRP and VAM Last December 16, 2023</t>
  </si>
  <si>
    <t>CBD Area (Central business district, near offices and malls), Transportation (Malapit sa mga sakayan ng bus/ jeep/ tricycle), Walang parking / mahirap magpark ang kotse</t>
  </si>
  <si>
    <t xml:space="preserve">Puregold Divisoria  inside Dragon 8 mall
</t>
  </si>
  <si>
    <t>Di po gaano matao dito.Usually po ng type of costumer dito mga chinese. Meron din po tayo TGM Meats at own upright freezer na nakakatulong nmn po pra ma highlights po yung ating VAM At SRP bukod po sa pagpu push ng items.</t>
  </si>
  <si>
    <t>PUREGOLD JR - BALIBAGO</t>
  </si>
  <si>
    <t>Mcarthur Highway, Balibago, Angeles, Pampanga</t>
  </si>
  <si>
    <t>Angeles</t>
  </si>
  <si>
    <t>robinson angeles,sm city clark</t>
  </si>
  <si>
    <t>PUREGOLD JR - PORAC</t>
  </si>
  <si>
    <t>Toledo and Osmeña Sts., Poblacion, Porac, Pampanga</t>
  </si>
  <si>
    <t>Porac</t>
  </si>
  <si>
    <t>porac public market,fastfood chains,</t>
  </si>
  <si>
    <t>PUREGOLD JR - CAFE FERNANDINO</t>
  </si>
  <si>
    <t>Mcarthur Highway, San Fernando, Pampanga</t>
  </si>
  <si>
    <t>san miguel corp.</t>
  </si>
  <si>
    <t>PUREGOLD PRICE CLUB - MAGALANG (EPZA)</t>
  </si>
  <si>
    <t>Punta Verde, Angeles Magalang Road, Pulung Cacutud, Angeles City Pampanga</t>
  </si>
  <si>
    <t>marquee mall,church,fastfood chains,</t>
  </si>
  <si>
    <t>PUREGOLD PRICE CLUB - LARANGAY</t>
  </si>
  <si>
    <t>Langaray Street Corner Pampano St., Dagat-Dagatan, Caloocan City</t>
  </si>
  <si>
    <t>fishermall malabon,public market,ever malabon</t>
  </si>
  <si>
    <t>PUREGOLD PRICE CLUB - LIPA</t>
  </si>
  <si>
    <t>Gen. Luna St. cor. DP Laygo &amp; H La Torret Sts., Lipa City, Batangas</t>
  </si>
  <si>
    <t>Lipa</t>
  </si>
  <si>
    <t>Batangas</t>
  </si>
  <si>
    <t>November 2023</t>
  </si>
  <si>
    <t>PUREGOLD PRICE CLUB - BIÑAN BAYAN</t>
  </si>
  <si>
    <t>216 Gen. M. Capinpin St, Poblacion, Biñan, Laguna</t>
  </si>
  <si>
    <t>Biñan</t>
  </si>
  <si>
    <t>PUREGOLD JR - BIÑAN</t>
  </si>
  <si>
    <t>Sunshine Square, 48 Tubigan Barangay Road</t>
  </si>
  <si>
    <t>PUREGOLD PRICE CLUB - PULANG LUPA UNO</t>
  </si>
  <si>
    <t>296 Diego Cera Ave. Pulang Lupa Uno Las Piñas City</t>
  </si>
  <si>
    <t>RS RP LOS BANOS</t>
  </si>
  <si>
    <t>4030 Lopez Ave, Los Baños, Laguna</t>
  </si>
  <si>
    <t>Los Baños</t>
  </si>
  <si>
    <t xml:space="preserve">Olivares Plaza Mall (Waltemart supermarket), Savemore Los Baños, Puregold Los Baños, Puregold Jr. Los Baños, Dali, palengke </t>
  </si>
  <si>
    <t xml:space="preserve">Madaming katabing supermarket at palengke </t>
  </si>
  <si>
    <t>PUREGOLD PRICE CLUB - CAPAS</t>
  </si>
  <si>
    <t>Sto. Domingo, Capas, Tarlac City</t>
  </si>
  <si>
    <t>Capas</t>
  </si>
  <si>
    <t>waltermart capas,fastfood ,</t>
  </si>
  <si>
    <t>PUREGOLD PRICE CLUB - TARLAC PUBLIC MARKET</t>
  </si>
  <si>
    <t>Tarlac Dry Market, F. Tañedo St, Brgy.Sto Poblacion, Tarlac City, 2300 Tarlac</t>
  </si>
  <si>
    <t>rcs supermarket achetta,public market,dalisay rms  convinience store</t>
  </si>
  <si>
    <t>PUREGOLD PRICE CLUB - ANGELES</t>
  </si>
  <si>
    <t>Miranda St., Brgy. San Nicolas, Angeles City, Pampanga</t>
  </si>
  <si>
    <t>OPENED SHOWCASE LAST NOV 23, 2023/ DELISTED VAM last December 2022</t>
  </si>
  <si>
    <t>PUREGOLD PRICE CLUB - LIAS</t>
  </si>
  <si>
    <t>Lias Road , Brgy Lias , Marilao , Bulacan</t>
  </si>
  <si>
    <t>Marilao</t>
  </si>
  <si>
    <t>OPENED SHOWCASE last November 24, 2023</t>
  </si>
  <si>
    <t>may malapit na dali, osave, alfamart, 711</t>
  </si>
  <si>
    <t xml:space="preserve">di masyadong naka vaccium yung ibang items. mabilis magkaroon ng hangin sa loob ng plastic </t>
  </si>
  <si>
    <t>PUREGOLD PRICE CLUB - PASO DE BLAS</t>
  </si>
  <si>
    <t>Roayal Family Mall, Paso De Blas Rd. Cor. East Service Rd., North Expressway, Malinta, Valenzuela City</t>
  </si>
  <si>
    <t>Valenzuela</t>
  </si>
  <si>
    <t>OPENED SHOWCASE LAST NOV 24, 2023</t>
  </si>
  <si>
    <t>CBD Area (Central business district, near offices and malls), Residential (Near villages, household areas), Transportation (Malapit sa mga sakayan ng bus/ jeep/ tricycle)</t>
  </si>
  <si>
    <t xml:space="preserve">may palengke po sa likod ng paso de blas </t>
  </si>
  <si>
    <t xml:space="preserve">Mall establishment may sinehan at Department store inside pg paso de blas </t>
  </si>
  <si>
    <t>RE PAJAC LAPU-LAPU CITY</t>
  </si>
  <si>
    <t>Celadon Town Commercial Center, Lapu-Lapu City, Cebu</t>
  </si>
  <si>
    <t>PUREGOLD PRICE CLUB - LA PAZ</t>
  </si>
  <si>
    <t>Town Proper, La Paz, Tarlac</t>
  </si>
  <si>
    <t>La Paz</t>
  </si>
  <si>
    <t>prince hypermarket lapaz,7/11,restaurants</t>
  </si>
  <si>
    <t>PUREGOLD PRICE CLUB - MAGALANG PAMPANGA</t>
  </si>
  <si>
    <t>Magalang Rd., Brgy. San Pedro Ii, Magalang, Pampanga</t>
  </si>
  <si>
    <t>Magalang</t>
  </si>
  <si>
    <t>fcc supermarket,public market,fastfood chain,school,resorts</t>
  </si>
  <si>
    <t>PUREGOLD PRICE CLUB - CANDABA</t>
  </si>
  <si>
    <t>Poblacion, Barangay Buas, Candaba Pampanga</t>
  </si>
  <si>
    <t>Candaba</t>
  </si>
  <si>
    <t>candaba public market,school,</t>
  </si>
  <si>
    <t>December 2023</t>
  </si>
  <si>
    <t>PUREGOLD JR. PANDAN</t>
  </si>
  <si>
    <t>451 Magalang Road Barangay Pandan Angeles City, Pampanga</t>
  </si>
  <si>
    <t>spa,fastfood</t>
  </si>
  <si>
    <t>PUREGOLD PRICE CLUB - TAYUMAN</t>
  </si>
  <si>
    <t>#31 Juna Luna St. Cor. Tayuman, Tondo, Manila</t>
  </si>
  <si>
    <t>ARNEL</t>
  </si>
  <si>
    <t>OPENED SHOWCASE LAST DEC 1, 2023</t>
  </si>
  <si>
    <t xml:space="preserve">TMP Metlive Pasay
Nearby establishments- Merry Mart inside double Dragon Mall.Nearest also to SM Mall of Asia.</t>
  </si>
  <si>
    <t xml:space="preserve">Feedback on our items.
Small sizes for our first timer costumer who would want to try it first.
Some costumers looked for longganisa and hotdogs.</t>
  </si>
  <si>
    <t>PUREGOLD PRICE CLUB - KALENTONG STA. ANA</t>
  </si>
  <si>
    <t>#3191 New Panederos St., San Andres, Manila</t>
  </si>
  <si>
    <t>OPENED SHOWCASE LAST DEC 5, 2023</t>
  </si>
  <si>
    <t>palengke,Market place mall,7/11,Sm hypermarket,</t>
  </si>
  <si>
    <t>PUREGOLD PRICE CLUB - GUIGUINTO</t>
  </si>
  <si>
    <t>Cagayan Valley Rd., Brgy. Tabang, Guiguinto, Province Of Bulacan</t>
  </si>
  <si>
    <t>Guiguinto</t>
  </si>
  <si>
    <t>Vioelta Village</t>
  </si>
  <si>
    <t>Medyo matao naman po</t>
  </si>
  <si>
    <t>PUREGOLD PRICE CLUB - TAGUIG</t>
  </si>
  <si>
    <t>Gen. Luna St., Brgy. Tuktukan, Taguig, Taguig City</t>
  </si>
  <si>
    <t>Municipality,vista mall</t>
  </si>
  <si>
    <t xml:space="preserve">Customers feedback masarap ung sisig and tosino.
The other customer nagustuhan nila sa ibng stores ung celebration ham natin and the jamon de bola.</t>
  </si>
  <si>
    <t>PUREGOLD PRICE CLUB - AGORA</t>
  </si>
  <si>
    <t>Blumentritt St. Cor. N. Domingo St., San Juan, Metro Manila</t>
  </si>
  <si>
    <t>OPENED SHOWCASE LAST DEC 8, 2023</t>
  </si>
  <si>
    <t>palengke</t>
  </si>
  <si>
    <t xml:space="preserve">slow moving
smoked bacon
pork siaig.
farmers ham</t>
  </si>
  <si>
    <t>PUREGOLD PRICE CLUB - QI CENTRAL</t>
  </si>
  <si>
    <t>G. Araneta Ave. Cor. E. Rodriguez, Brgy. Doña Imelda, Quezon City</t>
  </si>
  <si>
    <t>sm ,7/11,palengke</t>
  </si>
  <si>
    <t xml:space="preserve">Slow moving
smoked bacon
pork sisig</t>
  </si>
  <si>
    <t>PUREGOLD PRICE CLUB - TERRACES</t>
  </si>
  <si>
    <t>Quirino Highway, Cor. Maligaya St., Fairview, Quezon City</t>
  </si>
  <si>
    <t>OPENED SHOWCASE LAST DEC 11, 2023</t>
  </si>
  <si>
    <t xml:space="preserve">Sm malls, robinsons mall and residences condominium and subdivision </t>
  </si>
  <si>
    <t>Coldroom is in low temperatured so suggested to all our stock is in selling area only.</t>
  </si>
  <si>
    <t>PUREGOLD PRICE CLUB - NORTH COMMONWEALTH</t>
  </si>
  <si>
    <t>Commonwealth Ave., Fairview Park Subd., Brgy. Greater Fairview, Quezon City</t>
  </si>
  <si>
    <t>Robinson dona carmen</t>
  </si>
  <si>
    <t>Medjo matao rin po pg nag push po ako my nabili po pero pa isa isa po</t>
  </si>
  <si>
    <t>PUREGOLD PRICE CLUB- LAS PIÑAS</t>
  </si>
  <si>
    <t># 399 Real St., Talon 1, Alabang-Zapote Rds., Las Piñas City</t>
  </si>
  <si>
    <t>OPENED SHOWCASE LAST DEC 9, 2023</t>
  </si>
  <si>
    <t>Flea market Moonwalk</t>
  </si>
  <si>
    <t>Maraming supermarket na mga katabi at palengke</t>
  </si>
  <si>
    <t>PUREGOLD PRICE CLUB - BIÑAN</t>
  </si>
  <si>
    <t>Km35 Pavilion Mall, San Antonio, Biñan, Laguna</t>
  </si>
  <si>
    <t>Merrymart, pavilion mall, 711,apartment house</t>
  </si>
  <si>
    <t>May time na marami bumibili s items ntn my time na paisa isa lng</t>
  </si>
  <si>
    <t>PUREGOLD PRICE CLUB - MINDANAO AVENUE</t>
  </si>
  <si>
    <t>#115 Mindanao Ave. (Before Congressional Ave.), Brgy. Bahay Toro, Quezon City</t>
  </si>
  <si>
    <t>OPENED SHOWCASE LAST DEC 13, 2023</t>
  </si>
  <si>
    <t>Sm, landmark</t>
  </si>
  <si>
    <t>Sadyain ung area,at wlng gaanong nmmli..</t>
  </si>
  <si>
    <t>PUREGOLD PRICE CLUB - QUEZON AVENUE</t>
  </si>
  <si>
    <t>#1515 Quezon Ave., West Triangle, Quezon City</t>
  </si>
  <si>
    <t>PUREGOLD JR. KALAYAAN AVE</t>
  </si>
  <si>
    <t>122 Kalayaan Ave, Diliman, Quezon City, 1101</t>
  </si>
  <si>
    <t>PUREGOLD PRICE CLUB - SAN LEONARDO</t>
  </si>
  <si>
    <t>Mallorca, San Leonardo, Nueva Ecija</t>
  </si>
  <si>
    <t>San Leonardo</t>
  </si>
  <si>
    <t>puregold gapa,robinson gapan,waltermart gapan,school,fastfoods</t>
  </si>
  <si>
    <t>PUREGOLD PRICE CLUB - BACOLOR</t>
  </si>
  <si>
    <t>XMX3+877 Sand Dunes, Bacolor, Pampanga</t>
  </si>
  <si>
    <t>Bacolor</t>
  </si>
  <si>
    <t>school,public market,gym,</t>
  </si>
  <si>
    <t>January 2024</t>
  </si>
  <si>
    <t>PUREGOLD PRICE CLUB - ANTIPOLO</t>
  </si>
  <si>
    <t>P. Oliveros Cor. Gen. Luna Cor. Martinez St., Antipolo City</t>
  </si>
  <si>
    <t>OPENED SHOWCASE LAST JAN 11, 2024</t>
  </si>
  <si>
    <t>PUREGOLD JR. TIMOG</t>
  </si>
  <si>
    <t>J2MQ+MJH, Timog Ave, Diliman, Quezon City, Metro Manila</t>
  </si>
  <si>
    <t>PUREGOLD PRICE CLUN - CALICANTO</t>
  </si>
  <si>
    <t>Q374+QJ4, Brgy. Calicanto Rd, Batangas, 4200 Batangas</t>
  </si>
  <si>
    <t>Batangas City</t>
  </si>
  <si>
    <t>shopwise grand terminal</t>
  </si>
  <si>
    <t>new store</t>
  </si>
  <si>
    <t>PUREGOLD PRICE CLUB - MANGATAREM PANGASINAN</t>
  </si>
  <si>
    <t>Q7RV+F26, BHF Building Calvo St., Mangatarem, 2416 Pangasinan</t>
  </si>
  <si>
    <t>Mangatarem</t>
  </si>
  <si>
    <t>mcdo,jollibee,</t>
  </si>
  <si>
    <t>RE PANDAN TABUN ANGELES</t>
  </si>
  <si>
    <t>CJ-6 Building, Pandan - Tabun Road, Angeles, 2009 Pampanga</t>
  </si>
  <si>
    <t>HB SHOWCASE WITH SRP</t>
  </si>
  <si>
    <t>NEW STORE HOUSE BRAND</t>
  </si>
  <si>
    <t>7/11,restaurants</t>
  </si>
  <si>
    <t>February 2024</t>
  </si>
  <si>
    <t>PUREGOLD PRICE CLUB - SUCAT</t>
  </si>
  <si>
    <t>Dr. A. Santos Ave., Sucat, Parañaque City (In Front Of Uniwide Warehouse Club)</t>
  </si>
  <si>
    <t>Paranaque</t>
  </si>
  <si>
    <t>OPENED SHOWCASE LAST FEB 1, 2024</t>
  </si>
  <si>
    <t>PUREGOLD PRICE CLUB - CALOOCAN</t>
  </si>
  <si>
    <t>#704 Rizal Ave. Ext., Brgy. 90, Caloocan City</t>
  </si>
  <si>
    <t>DELISTED SHOWCASE LAST Dec 2022; OPENED SHOWCASE last FEB 2, 2024</t>
  </si>
  <si>
    <t>PUREGOLD PRICE CLUB - BAGUIO</t>
  </si>
  <si>
    <t>Cooyeesan Hotel Plaza, Naguilian corner Asin Roads, Baguio City 2600</t>
  </si>
  <si>
    <t>Baguio</t>
  </si>
  <si>
    <t>Benguet</t>
  </si>
  <si>
    <t>PUREGOLD PRICE CLUB - URDANETA</t>
  </si>
  <si>
    <t>Bagsakan Market, Urdaneta, Pangasinan</t>
  </si>
  <si>
    <t>Urdaneta</t>
  </si>
  <si>
    <t>PUREGOLD PRICE CLUB - LA TRINIDAD BENGUET</t>
  </si>
  <si>
    <t>CHVR+RM9, Baguio - La Trinidad - Bontoc Rd, Pico, La Trinidad, Benguet</t>
  </si>
  <si>
    <t>La Trinidad</t>
  </si>
  <si>
    <t>PUREGOLD JR. QUIRINO HIGHWAY</t>
  </si>
  <si>
    <t>1018 Quirino hiway,185 Malaria Caloocan 1427 Metro Manila</t>
  </si>
  <si>
    <t>RE BIRMINGHAM MEADOWS RIZAL</t>
  </si>
  <si>
    <t>Block 4 Lot 2, 1860 Birmingham Meadows Burgos, Rodriguez, Rizal</t>
  </si>
  <si>
    <t>Rodriguez</t>
  </si>
  <si>
    <t>RE SAN JOSE DEL MONTE BULACAN</t>
  </si>
  <si>
    <t>888 San Ignacio St, San Jose del Monte City, 3023 Bulacan</t>
  </si>
  <si>
    <t>RE GENERAL AVENUE QC</t>
  </si>
  <si>
    <t>7 General Ave, Project 8, Quezon City, Metro Manila</t>
  </si>
  <si>
    <t>METRO - MANDAUE</t>
  </si>
  <si>
    <t>Super Metro Mandaue Estancia Ibabao Mandaue City Cebu 6014</t>
  </si>
  <si>
    <t>Mandaue City</t>
  </si>
  <si>
    <t>NEW STORE</t>
  </si>
  <si>
    <t>METRO - TAGAYTAY</t>
  </si>
  <si>
    <t>4X96+6F3, Emilio Aguinaldo Hwy, Silang Junction North, Tagaytay, Cavite</t>
  </si>
  <si>
    <t>Condominiums,palengke,Ayala mall,pure gold jr</t>
  </si>
  <si>
    <t>Tourist spot</t>
  </si>
  <si>
    <t>March 2024</t>
  </si>
  <si>
    <t>PUREGOLD JR HUGO PEREZ</t>
  </si>
  <si>
    <t>7VJQ+WV5, Governor's Dr, Perez, Trece Martires, Cavite</t>
  </si>
  <si>
    <t>Trece Martires</t>
  </si>
  <si>
    <t>PUREGOLD JR DASMARIÑAS BAYAN</t>
  </si>
  <si>
    <t>8WHM+9F7, Don Placido Campos Avenue, Dasmariñas, Cavite</t>
  </si>
  <si>
    <t>Dasmariñas</t>
  </si>
  <si>
    <t xml:space="preserve">RE SINILOAN LAGUNA            </t>
  </si>
  <si>
    <t>Municipal Plaza, Barangay, Bagumbayan, Siniloan, Laguna</t>
  </si>
  <si>
    <t>Sinilioan</t>
  </si>
  <si>
    <t>PUREGOLD PRICE CLUB - TANZA</t>
  </si>
  <si>
    <t>A. Soriano Highway, Daang Amaya, Tanza, Cavite</t>
  </si>
  <si>
    <t>Tanza</t>
  </si>
  <si>
    <t>OPENED SHOWCASE LAST MAR 15, 2024</t>
  </si>
  <si>
    <t>PUREGOLD PRICE CLUB - CARMONA</t>
  </si>
  <si>
    <t>8383+5XR, Bypass Road, Carmona, Cavite</t>
  </si>
  <si>
    <t>Carmona</t>
  </si>
  <si>
    <t>OPENED SHOWCASE LAST MAR 2, 2024</t>
  </si>
  <si>
    <t>PUREGOLD BUILDERS WAREHOUSE TAGAYTAY</t>
  </si>
  <si>
    <t>Tagaytay – Aguinaldo Highway, Silang Junction, Tagaytay, Cavite</t>
  </si>
  <si>
    <t>PUREGOLD PRICE CLUB - CANDELARIA</t>
  </si>
  <si>
    <t>Maharlika Highway, Masin Sur, Candelaria 4323 Quezon</t>
  </si>
  <si>
    <t>Candelaria</t>
  </si>
  <si>
    <t>Quezon Province</t>
  </si>
  <si>
    <t>METRO - ANGELES CITY PAMPANGA</t>
  </si>
  <si>
    <t>G/F Marquee Mall Don Bonifacio St Pulung Maragul Angeles City 2009</t>
  </si>
  <si>
    <t>OPENED SHOWCASE Last March 2, 2024</t>
  </si>
  <si>
    <t>METRO - LUCENA CITY QUEZON</t>
  </si>
  <si>
    <t>M.L. Tagarao St Brgy III Lucena City Quezon 4301</t>
  </si>
  <si>
    <t>Lucena City</t>
  </si>
  <si>
    <t>April 2024</t>
  </si>
  <si>
    <t>RS QUIRINO METRO PLAZA</t>
  </si>
  <si>
    <t>Metroplaza Mall, Malaria Road, Quirino Highway, Brgy. 185 North, Caloocan, 1400</t>
  </si>
  <si>
    <t>RS BEE HIVE VALENZUELA</t>
  </si>
  <si>
    <t>B. Hive Plaza, Gen. T. De Leon cor. Santolan Rd.,, Valenzuela, 1440 Metro Manila</t>
  </si>
  <si>
    <t>RS HAPPY GO VALENZUELA</t>
  </si>
  <si>
    <t>Happy Go Shopping Mall, Ibaba, Valenzuela, 1440 Metro Manila</t>
  </si>
  <si>
    <t>239 JUNJR</t>
  </si>
  <si>
    <t>PUREGOLD JR MALOLOS</t>
  </si>
  <si>
    <t>Paseo Del Congreso St. Cor. Pnr Rd., Guinhawa Malolos Bulacan</t>
  </si>
  <si>
    <t>PULL OUT</t>
  </si>
  <si>
    <t>PUREGOLD - PANDI</t>
  </si>
  <si>
    <t>Barangay Bunsaran, Pandi, Province Of Bulacan</t>
  </si>
  <si>
    <t>Pandi</t>
  </si>
  <si>
    <t>TGM SRP</t>
  </si>
  <si>
    <t>Hindi matao</t>
  </si>
  <si>
    <t>PUREGOLD Baliuag DRT Highway</t>
  </si>
  <si>
    <t>Dona Trinidad Remedios Hi-Way, Bagong Nayon Baliuag Bulacan</t>
  </si>
  <si>
    <t>Waltermart, super8</t>
  </si>
  <si>
    <t>Hindi masyado matao</t>
  </si>
  <si>
    <t>MERKADO U.P. TOWN CENTER</t>
  </si>
  <si>
    <t>Katipunan Avenue Diliman Quezon City</t>
  </si>
  <si>
    <t>MERKADO</t>
  </si>
  <si>
    <t xml:space="preserve">Inside of UP town center Ayala malls
Near at NB UP town center </t>
  </si>
  <si>
    <t xml:space="preserve">We have a regular customer  always looking for are products.. even that we have a competitors for pork and beef meat  </t>
  </si>
  <si>
    <t>PUREGOLD PRICE CLUB - TAYTAY</t>
  </si>
  <si>
    <t>Avenida R.G. Tancho Cor. National Highway San Juan, Taytay, Rizal</t>
  </si>
  <si>
    <t>Taytay</t>
  </si>
  <si>
    <t>VAM WITH TGM SRP</t>
  </si>
  <si>
    <t>Near palengke</t>
  </si>
  <si>
    <t xml:space="preserve">Mas marami Ang competitors, mas maraming choices Ang customer Dito sa PPCI taytay.
Kaya mas kailangan mg push para mas makilala p Ng maraming customer Ang VAM
 Sa srp nmn Po, mabenta Ang pork samgyupsal at beef samgyupsal. The rest srp bumebenta paisa Isa. </t>
  </si>
  <si>
    <t>PUREGOLD - GOLDEN CITY MINIMART</t>
  </si>
  <si>
    <t>Barangay Dolores Taytay City</t>
  </si>
  <si>
    <t>Near sm taytay</t>
  </si>
  <si>
    <t xml:space="preserve">Good place for our srp. Wla pong ka kompitensya Ang srp natin sa golden kaya masasabi ko na maayos Ang flow Ng benta kht low or medium Ang pumapasok na customer. </t>
  </si>
  <si>
    <t>317 GAPPC</t>
  </si>
  <si>
    <t>PUREGOLD PRICE CLUB - GAPAN</t>
  </si>
  <si>
    <t>Maharlika Highway, Gapan, Nueva Ecija</t>
  </si>
  <si>
    <t>GMART</t>
  </si>
  <si>
    <t>321 Eulogio A. Rodriguez Ave., Pasig</t>
  </si>
  <si>
    <t>846 PROJR</t>
  </si>
  <si>
    <t>PUREGOLD PRICE CLUB - PAROLA JR.</t>
  </si>
  <si>
    <t>A Rodriquez Ave., Parola Cainta</t>
  </si>
  <si>
    <t>Residential (Near villages, household areas), Transportation (Malapit sa mga sakayan ng bus/ jeep/ tricycle), Walang parking / mahirap magpark ang kotse</t>
  </si>
  <si>
    <t>Save more, palengke</t>
  </si>
  <si>
    <t xml:space="preserve">Mahina Ang srp dahil narin sa malapit Ang puregold Jr. Parola sa palengke. </t>
  </si>
  <si>
    <t>EMS - QUEZON CITY</t>
  </si>
  <si>
    <t>968 P. Dela Cruz St Brgy Nagkaisang Nayon Novaliches Qc</t>
  </si>
  <si>
    <t>EVERY MINUTE SUPERMARKET</t>
  </si>
  <si>
    <t>EMS - BOCAUE</t>
  </si>
  <si>
    <t>157 Ms Arthur Highway Lolomboy Bocaue Bulacan</t>
  </si>
  <si>
    <t>Bocaue</t>
  </si>
  <si>
    <t>EMS - TAGAYTAY</t>
  </si>
  <si>
    <t>Waze: Builders Warehouse - Aguinaldo Highway, Silang, Tagaytay City</t>
  </si>
  <si>
    <t>EMS - DAU</t>
  </si>
  <si>
    <t>Dau Expressway Exit Mabalacat Pampanga</t>
  </si>
  <si>
    <t>MM - UMBRIA</t>
  </si>
  <si>
    <t>Gf Umbria Commercial Center, San Antonio, Binan Laguna</t>
  </si>
  <si>
    <t>MERRYMART</t>
  </si>
  <si>
    <t xml:space="preserve">Pgold, 711,mercury drug, apartment house, </t>
  </si>
  <si>
    <t xml:space="preserve">Napaka dala po ng tao, mdalas bilhin dto tubig at mga buy1take1 ni merrymart </t>
  </si>
  <si>
    <t>EMS - MALOLOS</t>
  </si>
  <si>
    <t>L2 A3 Mc Artir Highway Bulihan Malolos Bulacan</t>
  </si>
  <si>
    <t>MERKADO AVIDA MAKATI</t>
  </si>
  <si>
    <t>Avida Towers Asten, Yakal, Malugay Streets, Makati</t>
  </si>
  <si>
    <t>Merry mart,tmp aphaland easymatt 100 west,sw chino roces walter mart makati, sm hyper market,condominiums</t>
  </si>
  <si>
    <t>Store selling super visor feedback mabilis maloose pack ung packaging ng srp natin</t>
  </si>
  <si>
    <t>ZANAYA</t>
  </si>
  <si>
    <t>Salinas Road, Brgy Palico 1, Imus Cavite</t>
  </si>
  <si>
    <t>ZANAYA SUPERMARKET</t>
  </si>
  <si>
    <t>MM - HARBOR POINT SUBIC</t>
  </si>
  <si>
    <t>Ground Floor, Harbor Point, Ayala Malls, Rizal Highway, Cbd Area Subic Bay 2222</t>
  </si>
  <si>
    <t>Subic</t>
  </si>
  <si>
    <t>RE RODLEA BLDG BAMBAN TARLAC</t>
  </si>
  <si>
    <t>Bamban, Tarlac</t>
  </si>
  <si>
    <t>Bamban</t>
  </si>
  <si>
    <t>Bakit Po daw kalaki pag TaaS Ng price Ng SRP product natin</t>
  </si>
  <si>
    <t>MM - SAN CARLOS</t>
  </si>
  <si>
    <t>Citymall, San Carlos City, Pangasinan</t>
  </si>
  <si>
    <t>PUREGOLD PRICE CLUB - MOLINA MINIMART</t>
  </si>
  <si>
    <t>Molina Street, Brgy San Jose , Bulakan , Bulacan</t>
  </si>
  <si>
    <t>Bulakan</t>
  </si>
  <si>
    <t>O save,dali,alfamart</t>
  </si>
  <si>
    <t>February 2022</t>
  </si>
  <si>
    <t>RE CAPITOL BLVD PAMPANGA</t>
  </si>
  <si>
    <t>Doña Sinang Building, Capitol Blvd. Barangay Sto. Niño, San Fernando Pampanga</t>
  </si>
  <si>
    <t>Hindi masyado naghahanap ng promo</t>
  </si>
  <si>
    <t>SM downtown</t>
  </si>
  <si>
    <t>Wala po tayo gaano competitors sa mga item po ntn/ magnolia chicken lang po meron sa store</t>
  </si>
  <si>
    <t>May 2022</t>
  </si>
  <si>
    <t>RE BABO SACAN PORAC PAMPANGA</t>
  </si>
  <si>
    <t>G/F Lucky 27 Commercial Building, Gen. Luna St., Barangay Babo Sacan, Porac Pampanga</t>
  </si>
  <si>
    <t>RE PIO PORAC PAMPANGA</t>
  </si>
  <si>
    <t>Brgy. Babo Sacan Porac Pampanga EPL</t>
  </si>
  <si>
    <t>OPENED VAM last December 1, 2023</t>
  </si>
  <si>
    <t>Mag promo</t>
  </si>
  <si>
    <t>RE GRAND VILLAS RESORT PATEROS</t>
  </si>
  <si>
    <t>Grand Villas Rsprt &amp; Restorant 866 P. Herrera St Aguho Pateros</t>
  </si>
  <si>
    <t>Pateros</t>
  </si>
  <si>
    <t>Near municipality,palengke and household area</t>
  </si>
  <si>
    <t xml:space="preserve">1.Other customer saying why the price of vam is to high increase.
2.the customer saying buti nlang meron meat here para di na kami lalayo nang bili.
3.the price of srp is affortable but the vam is high price..
</t>
  </si>
  <si>
    <t>June 2022</t>
  </si>
  <si>
    <t>RE CUTCUT ANGELES PAMPANGA</t>
  </si>
  <si>
    <t>Brgy, Tony PJ Commercial, Circumferencial road, Fil-Am Friendship Hwy, Angeles , 2009 Pampanga</t>
  </si>
  <si>
    <t>August 2022</t>
  </si>
  <si>
    <t>RE OLD SAUYO QUEZON CITY</t>
  </si>
  <si>
    <t>Old Sauyo Road, Novaliches, QC.</t>
  </si>
  <si>
    <t>PUREGOLD TALISAY CEBU</t>
  </si>
  <si>
    <t>Talisay Cebu</t>
  </si>
  <si>
    <t>Talisay</t>
  </si>
  <si>
    <t>PUREGOLD EXTRA PHILAM</t>
  </si>
  <si>
    <t>#27 West Lawin Rd., Philam Homes, Quezon City</t>
  </si>
  <si>
    <t xml:space="preserve">Inside of Phil am subdivision </t>
  </si>
  <si>
    <t xml:space="preserve">All stocks are in regular upfright freezer No frezzer for frozen products 
I request for rented upright freezer because 
In PG extra Phil am. they don't have butcher for meat and poultry..
The demand of beef and pork meat is high.
</t>
  </si>
  <si>
    <t>PUREGOLD MINIMART MALINGAP</t>
  </si>
  <si>
    <t>Malingap St., West Teachers Village  Central District , QC</t>
  </si>
  <si>
    <t xml:space="preserve">Near at PG minimart malingap and Save more anonas </t>
  </si>
  <si>
    <t xml:space="preserve">All stocks is all out the demand of pork and beef meat is mast.. becouse in PG minimart malingap they don't have butcher for beef and pork </t>
  </si>
  <si>
    <t>NB UP TOWN CENTER KATIPUNAN</t>
  </si>
  <si>
    <t>Katipunan Avenue, Diliman 1104 Quezon City National Capital Region</t>
  </si>
  <si>
    <t>NO BRAND</t>
  </si>
  <si>
    <t xml:space="preserve">Inside of UP town center Ayala malls
Near at Merkado Supermarket UP town center </t>
  </si>
  <si>
    <t>Most of customers are looking for imported products.</t>
  </si>
  <si>
    <t>NB RP GALLERIA</t>
  </si>
  <si>
    <t>EDSA cor. Ortigas Avenue, Quezon City</t>
  </si>
  <si>
    <t>NB SHANGRILA MANDALUYONG</t>
  </si>
  <si>
    <t>Shangri-La Plaza Mall, EDSA cor. Shaw Blvd 1550 Mandaluyong Metro Manila</t>
  </si>
  <si>
    <t xml:space="preserve">SM Megamall
All day Supermarket
Near condominiums</t>
  </si>
  <si>
    <t xml:space="preserve">Expiry date Ng mga srp items sa katagalan nabubura
Some of the deliveries items are loose pack upon delivery</t>
  </si>
  <si>
    <t>NB RP ERMITA MANILA</t>
  </si>
  <si>
    <t>Level 2 Robinsons Place - Manila Pedro Gil Cor Adriatico St.,  Ermita ,  City of Manila</t>
  </si>
  <si>
    <t>NB RP MAGNOLIA</t>
  </si>
  <si>
    <t>Upper Ground Floor, Robinsons Magnolia Town Center Aurora Blvd cor Hemady St Kaunlaran Quezon City</t>
  </si>
  <si>
    <t>Near condominiums</t>
  </si>
  <si>
    <t xml:space="preserve">Some customers are class A/B
Expiry date pO Ng SRP items naten kpag katagalan nabubura Yung expiration date.
Some of the delivery items are loose pack upon delivery</t>
  </si>
  <si>
    <t>PUREGOLD PRICE CLUB - CAMARIN</t>
  </si>
  <si>
    <t>Barrio Road Barangay 177 ,Camarin , Caloocan</t>
  </si>
  <si>
    <t>Dali, mercury drugs, 7/11, savemore, super 8 and san roque supermarket</t>
  </si>
  <si>
    <t>No available fruit and vegetable in selling store customer always asking for veges after availing out SRP item.</t>
  </si>
  <si>
    <t>PUREGOLD PRICE CLUB - KASAMBAGAN</t>
  </si>
  <si>
    <t>F. Cabahug St., Kasambagan, Cebu City</t>
  </si>
  <si>
    <t>Cebu City</t>
  </si>
  <si>
    <t>NB RP METROEAST</t>
  </si>
  <si>
    <t>Level 2 Robinsons Place Metroeast Felix Ave Brgy Dela Paz Pasig City</t>
  </si>
  <si>
    <t>robinson metroeast , r.e the link , pg q plaza , sta.lucia</t>
  </si>
  <si>
    <t>bihira lang din may taong namimili</t>
  </si>
  <si>
    <t>NB AYALA MALL MANILA BAY</t>
  </si>
  <si>
    <t>3RD FLR AYALA MALLS MANILA BAY MACAPAGAL BLVD CORNER ASEANA AVE. TAMBO, PARANAQUE CITY</t>
  </si>
  <si>
    <t>PUREGOLD PRICE CLUB - GUADALUPE</t>
  </si>
  <si>
    <t>V. Rama Avenue, Guadalupe, Cebu City</t>
  </si>
  <si>
    <t>NB RP TOWNMALL MALABON</t>
  </si>
  <si>
    <t>39 Herrera St, Malabon, 1470 Metro Manila, Philippines</t>
  </si>
  <si>
    <t>Malabon</t>
  </si>
  <si>
    <t>NB GLORIETTA 4 MAKATI</t>
  </si>
  <si>
    <t>SPACE 227, 2/F GLORIETTA 4 AYALA CENTER AYALA AVE. SAN LORENZO MAKATI CITY</t>
  </si>
  <si>
    <t>NB AYALA MALL CIRCUIT</t>
  </si>
  <si>
    <t>L1023 UPPER G/F AYALA MALL CIRCUIT HIPPODROMOST.CARMONA MAKATI CITY</t>
  </si>
  <si>
    <t>NB GALLERIA SOUTH SAN PEDRO</t>
  </si>
  <si>
    <t>Km. 31, National Highway, Brgy. Nueva, San Pedro, Laguna</t>
  </si>
  <si>
    <t xml:space="preserve">Mall,church,palengke,village, purok </t>
  </si>
  <si>
    <t xml:space="preserve">Sun ma tao after churh </t>
  </si>
  <si>
    <t>NB RP ANTIPOLO</t>
  </si>
  <si>
    <t>Robinsons Place Antipolo Expansion Mall, Upper Ground Floor 204-206 Circumferential Road, Dela Paz, Antipolo City</t>
  </si>
  <si>
    <t>NB ALABANG TOWN CENTER</t>
  </si>
  <si>
    <t>2nd flr Alabang Town Center, Muntinlupa City</t>
  </si>
  <si>
    <t>NB RP IMUS</t>
  </si>
  <si>
    <t>Level 2, Robinsons Place Imus, Tanzang Luma V, Aguinaldo Highway, Imus, Cavite</t>
  </si>
  <si>
    <t xml:space="preserve">Dali ,sm hypermarket Imus, puregold </t>
  </si>
  <si>
    <t>NB RP DASMARINAS</t>
  </si>
  <si>
    <t>2nd Level Robinsons Place Dasmariñas</t>
  </si>
  <si>
    <t>Condominiums ,palengke,sm,puregold</t>
  </si>
  <si>
    <t>PUREGOLD PRICE CLUB - MANGO AVENUE</t>
  </si>
  <si>
    <t>280-A Mango Avenue, Capitol Site (Pob.), Cebu City</t>
  </si>
  <si>
    <t>PUREGOLD PRICE CLUB TANAY</t>
  </si>
  <si>
    <t>Sampaloc Road, Tanay Rizal</t>
  </si>
  <si>
    <t>Tanay</t>
  </si>
  <si>
    <t>Near save more, market</t>
  </si>
  <si>
    <t xml:space="preserve">Maganda Ang flow Ng sales Ng srp, dahil Wala Po tyo ka kompitensya sa meat. </t>
  </si>
  <si>
    <t>March 2023</t>
  </si>
  <si>
    <t>NB FESTIVAL MALL MUNTINLUPA</t>
  </si>
  <si>
    <t>Filinvest City Alabang Muntinlupa City</t>
  </si>
  <si>
    <t>Festival mall madame compititors</t>
  </si>
  <si>
    <t>Di gaanano nabibili ang product dahilan na marami ang fastfood at supermarket</t>
  </si>
  <si>
    <t>PUREGOLD PRICE CLUB - SAN SIMON</t>
  </si>
  <si>
    <t>Poblacion , San Simon Pampanga</t>
  </si>
  <si>
    <t>Mini mart</t>
  </si>
  <si>
    <t>NB AYALA CENTER CEBU</t>
  </si>
  <si>
    <t>Basement 1, Ayala Center Cebu Phase 2b CBP Luz 6000 Cebu City</t>
  </si>
  <si>
    <t>June 2023</t>
  </si>
  <si>
    <t>RE SAN SEBASTIAN TARLAC</t>
  </si>
  <si>
    <t>San Sebastian Village , Tarlac</t>
  </si>
  <si>
    <t xml:space="preserve">none </t>
  </si>
  <si>
    <t>RE LIGTASAN TARLAC</t>
  </si>
  <si>
    <t>EZ City Center Mc Arthur High Way Cor. Hilario St., Ligtasan Tarlac City, 2300</t>
  </si>
  <si>
    <t>OPENED VAM last November 15, 2023</t>
  </si>
  <si>
    <t xml:space="preserve">None </t>
  </si>
  <si>
    <t>RE CONCEPCION TARLAC</t>
  </si>
  <si>
    <t>Cor. La Purisima, St San Nicolas Rd, Concepcion, 2316 Tarlac</t>
  </si>
  <si>
    <t>Concepcion</t>
  </si>
  <si>
    <t>N/a</t>
  </si>
  <si>
    <t>RE SAN VICENTE TARLAC</t>
  </si>
  <si>
    <t>2300 Hospital Dr, Tarlac City</t>
  </si>
  <si>
    <t>PUREGOLD DV - SAN FABIAN</t>
  </si>
  <si>
    <t>Erfe St., Poblacion 2433, San Fabian, Pangasinan</t>
  </si>
  <si>
    <t>San Fabian</t>
  </si>
  <si>
    <t>RE THE LINK RP METROEAST PASIG</t>
  </si>
  <si>
    <t>Second Level the link Robinsons Metroeast Pasig City</t>
  </si>
  <si>
    <t>Sta.lucia mall , Robinson metroeast , no brand , Pg q.plaza</t>
  </si>
  <si>
    <t>Wala pong masyadong tao na namimili.</t>
  </si>
  <si>
    <t>PUREGOLD DV - SAN PABLO II</t>
  </si>
  <si>
    <t>9004 MAHARLIKA HIGHWAY, SAN RAFEL , SAN PABLO LAGUNA</t>
  </si>
  <si>
    <t xml:space="preserve">SM San Pablo </t>
  </si>
  <si>
    <t>Kalapit ng SM San Pablo at Robinson Easmart Hillario</t>
  </si>
  <si>
    <t>NB RP GENERAL TRIAS</t>
  </si>
  <si>
    <t>EPZA-BACAO, Level 1, Robinson Place Gen Trias, A. Soriano Highway, Diversion Road, General Trias, Cavite</t>
  </si>
  <si>
    <t>Dali puregold sm</t>
  </si>
  <si>
    <t>RE PITX TERMINAL PARANAQUE</t>
  </si>
  <si>
    <t>Ground Floor PITX, 1 Kennedy Rd., Brgy Tambo, Parañaque City</t>
  </si>
  <si>
    <t>RE SAN FRANCISCO LAGUNA</t>
  </si>
  <si>
    <t>Pan-Philippine Hwy, San Pablo City, Laguna</t>
  </si>
  <si>
    <t xml:space="preserve">Puregold Calihan </t>
  </si>
  <si>
    <t xml:space="preserve">Madalang ang customer </t>
  </si>
  <si>
    <t>PUREGOLD PRICE CLUB - VILLASIS</t>
  </si>
  <si>
    <t>Poblacion Zone 1 Villasis Pangasinan</t>
  </si>
  <si>
    <t>Villasis</t>
  </si>
  <si>
    <t>NB AYALA MALLS FELIZ PASIG</t>
  </si>
  <si>
    <t>L2 #209 Ayala Malls Feliz Marcos Highway, cor Eulogio Amang Rodriguez Ave, Pasig, 1600 Metro Manila</t>
  </si>
  <si>
    <t xml:space="preserve">pg ligaya , south pasig , </t>
  </si>
  <si>
    <t>bibihira lang po may tao.</t>
  </si>
  <si>
    <t>PUREGOLD JR. BONUAN</t>
  </si>
  <si>
    <t>38HX+C2W, Bonuan, Dagupan, 2400 Pangasinan</t>
  </si>
  <si>
    <t>Dagupan</t>
  </si>
  <si>
    <t>PUREGOLD MINIMART ELVINDA</t>
  </si>
  <si>
    <t>63 A Mabini St, San Pedro, Laguna</t>
  </si>
  <si>
    <t xml:space="preserve">Dali store, bakery mini palengke </t>
  </si>
  <si>
    <t xml:space="preserve">Konti mga tao </t>
  </si>
  <si>
    <t>METRO - PASIG</t>
  </si>
  <si>
    <t>: J38R+6V9, Eulogio Amang Rodriguez Ave, Pasig, 1610 Metro Manila</t>
  </si>
  <si>
    <t xml:space="preserve">Dali , 7/11 , pg ligaya , south pasig </t>
  </si>
  <si>
    <t>Malakas daw po ang outlet pag mag weekends.</t>
  </si>
  <si>
    <t>METRO - ALABANG</t>
  </si>
  <si>
    <t>384, 1770 Service Rd, Ayala Alabang, Muntinlupa, Metro Manila</t>
  </si>
  <si>
    <t>METRO - MARKET MARKET</t>
  </si>
  <si>
    <t>C5, L1, 169 , Market! Market! Mall, Corner 26th St, Taguig, 1634 Metro Manila</t>
  </si>
  <si>
    <t>BGC,LANDMARK,PUREGOLD</t>
  </si>
  <si>
    <t>customer feedback ok ang product natin masarap and  budget friendly daw po.</t>
  </si>
  <si>
    <t>METRO - GENERAL TRIAS</t>
  </si>
  <si>
    <t xml:space="preserve">Pearl Plaza 7001 F. Manalo Road
Navarro 4107 General Trias Cavite Philippines</t>
  </si>
  <si>
    <t>PUREGOLD JR. BURNHAM PARK</t>
  </si>
  <si>
    <t>20 Otek St, Baguio, 2600 Benguet</t>
  </si>
  <si>
    <t>PUREGOLD PRICE CLUB - GT7 MALL ORANI</t>
  </si>
  <si>
    <t>88 Banana Street, Orani, 2112 Bataan</t>
  </si>
  <si>
    <t>Orani</t>
  </si>
  <si>
    <t>Bataan</t>
  </si>
  <si>
    <r>
      <rPr>
        <charset val="1"/>
        <color theme="1"/>
        <family val="2"/>
        <sz val="11"/>
        <rFont val="Calibri"/>
      </rPr>
      <t xml:space="preserve">OPENED SRP last </t>
    </r>
    <r>
      <rPr>
        <b/>
        <charset val="1"/>
        <color theme="1"/>
        <family val="2"/>
        <sz val="11"/>
        <rFont val="Calibri"/>
      </rPr>
      <t>February 23, 2024</t>
    </r>
  </si>
  <si>
    <t>PUREGOLD JR. BAKAKENG</t>
  </si>
  <si>
    <t>Jr. Basement Center Point Plaza Building, Brgy. Bakakeng Central, Baguio, 2600 Benguet</t>
  </si>
  <si>
    <t>PUREGOLD DV - BARRETO</t>
  </si>
  <si>
    <t>V724+PFV, Olongapo, Zambales</t>
  </si>
  <si>
    <t>PUREGOLD PRICE CLUB - DAU ACCESS ROAD</t>
  </si>
  <si>
    <t>Dau Access Road, Da Mabalacat, Pampanga</t>
  </si>
  <si>
    <t>PUREGOLD PRICE CLUB - NORZAGARAY</t>
  </si>
  <si>
    <t>National Road, Brgy. Poblacion, Norzagaray, Bulacan</t>
  </si>
  <si>
    <t>Norzagaray</t>
  </si>
  <si>
    <t>RE HILLSIDE PLAZA SUMULONG</t>
  </si>
  <si>
    <t>Ground Floor, Hillside Plaza, Sumulong Highway, Barangay, Antipolo, 1870 Rizal</t>
  </si>
  <si>
    <t>Opened SRP last March 1, 2024</t>
  </si>
  <si>
    <t>Dali , Alfamart , palengke</t>
  </si>
  <si>
    <t>Bihira lang may tao</t>
  </si>
  <si>
    <t>RE SKYLINE DRIVE SJDM BULACAN</t>
  </si>
  <si>
    <t>Ground Floor, Skyline Drive Plaza, Robes III Subdivision, Quirino Hwy, San Jose del Monte City, 3023 Bulacan</t>
  </si>
  <si>
    <t>RE BASAK LAPU-LAPU CEBU</t>
  </si>
  <si>
    <t>Basak-Sudtunggan Rd, Lapu-Lapu City, 6015 Cebu</t>
  </si>
  <si>
    <t>RE CABAHUG CEBU</t>
  </si>
  <si>
    <t>GF Bonifacio District, Cabahug St., Brgy, F. Cabahug St, Cebu City, 6000 Cebu</t>
  </si>
  <si>
    <t>RE PLATINUM PLAZA PARDO CEBU</t>
  </si>
  <si>
    <t>Cebu S Rd, Cebu City, 6000 Cebu</t>
  </si>
  <si>
    <t>RE MACTAN NEWTOWN CENTER</t>
  </si>
  <si>
    <t>Center, A101B The Mactan Newtown, Lapu-Lapu City, 6015 Cebu</t>
  </si>
  <si>
    <t>PUREGOLD JR BAGONG SILANG</t>
  </si>
  <si>
    <t>Phase 10, Langit Rd., 176, Caloocan, Metro Manila</t>
  </si>
  <si>
    <t>VAM ONLY</t>
  </si>
  <si>
    <t>Residential (Near villages, household areas), Walang parking / mahirap magpark ang kotse</t>
  </si>
  <si>
    <t>7/11, kings mart and elementary school</t>
  </si>
  <si>
    <t>All freezer display are malfunction due to aging appliance.</t>
  </si>
  <si>
    <t>RE JOCEVIL CENTRE TUMANA</t>
  </si>
  <si>
    <t>1807 Jocevil Center, J. P. Rizal St, Marikina, 1800 Metro Manila</t>
  </si>
  <si>
    <t>RE SHOP N RIDE NOVALICHES</t>
  </si>
  <si>
    <t>004 Quirino Hwy, Novaliches, Quezon City, Metro Manila</t>
  </si>
  <si>
    <t>RE C&amp;B CIRCLE MALL MARIKINA</t>
  </si>
  <si>
    <t>C &amp; B Circle Mall, Liwasang Kalayaan, St, Marikina, 1810 Metro Manila</t>
  </si>
  <si>
    <t>RE HARMONY VILLAGE LAGUNA</t>
  </si>
  <si>
    <t>Gf Harmony Village Mall, Olympia St Brgy, San Pedro, 4023 Laguna</t>
  </si>
  <si>
    <t>Residential (Near villages, household areas), Transportation (Malapit sa mga sakayan ng bus/ jeep/ tricycle)</t>
  </si>
  <si>
    <t>Gas stations, hardware , bakery, kalenderia</t>
  </si>
  <si>
    <t>Hnd ma tao</t>
  </si>
  <si>
    <t>RE ALABANG HILLS MUNTINLUPA</t>
  </si>
  <si>
    <t>Gf Omni Arcade, Don Jesus Blvd, Muntinlupa, 1771 Metro Manila</t>
  </si>
  <si>
    <t>RE BUHAY NA TUBIG IMUS</t>
  </si>
  <si>
    <t>Buhay Na Tubig St, Imus, 4103 Cavite</t>
  </si>
  <si>
    <t>RE LIBERTY BUILDING BONI</t>
  </si>
  <si>
    <t>Gf Liberty Building, Boni Avenue Cor. P. Cruz Street, Brgy, Mandaluyong, 1550 Metro Manila</t>
  </si>
  <si>
    <t>RE ROBLOU MARKET PLACE CAINTA</t>
  </si>
  <si>
    <t>Rublou Market Place Greenland, Bonifacio Ave, Cor Buen Mar Ave, Cainta, 1900 Rizal</t>
  </si>
  <si>
    <t>Near market</t>
  </si>
  <si>
    <t xml:space="preserve">Mahina Ang benta Ng crispy PATA. </t>
  </si>
  <si>
    <t>RE M. ALVAREZ LAS PINAS</t>
  </si>
  <si>
    <t>40 Marcos Alvarez Ave, Las Piñas, 1747 Metro Manila</t>
  </si>
  <si>
    <t>RE C. RAYMUNDO PASIG</t>
  </si>
  <si>
    <t>Ground Floor, Danny Floro Building, Pasig, 1606 Metro Manila</t>
  </si>
  <si>
    <t>RE ONE MERCEDES PLAZA PASIG</t>
  </si>
  <si>
    <t>Mercedes Avenue, Corner Market Ave, Pasig, 1600 Metro Manila</t>
  </si>
  <si>
    <t>RE LAGRO QUIRINO HI-WAY</t>
  </si>
  <si>
    <t>G/F Sunbest Bldg., Lagro Subdivision Fairview, 1118</t>
  </si>
  <si>
    <t xml:space="preserve">INC church, school unversity and high school, talipapa and other business establishment. </t>
  </si>
  <si>
    <t>Request to carried our all SKU.</t>
  </si>
  <si>
    <t>RE QUEZON AVENUE</t>
  </si>
  <si>
    <t>Quezon Ave, Corner Scout Borromeo St, Quezon City, 1103 Metro Manila</t>
  </si>
  <si>
    <t>RE MANHATTAN HEIGHTS CUBAO</t>
  </si>
  <si>
    <t>Farmers Plaza, 59 General Araneta, Cubao, Quezon City, 1109 Metro Manila</t>
  </si>
  <si>
    <t>RE HOLIDAY ISLAND BAGONGSILANG</t>
  </si>
  <si>
    <t>Ground Floor Holiday Island, Dutong, Corner Kanlaon St, Caloocan, 1400</t>
  </si>
  <si>
    <t>RE METROPLAZA BAGONG SILANG</t>
  </si>
  <si>
    <t>Phs 2, Langit Rd, Caloocan, Metro Manila</t>
  </si>
  <si>
    <t>Last sale was June 2023</t>
  </si>
  <si>
    <t>RE FAIRVIEW CENTER MALL</t>
  </si>
  <si>
    <t>Fairview Center Mall Regalado Avenue Corner Commonwealth West, Quezon City, 1118 Metro Manila</t>
  </si>
  <si>
    <t>Puregold supermarket, mercury drugs, school and tricycle transport.</t>
  </si>
  <si>
    <t>All freezer sometimes have defected or not operated so not all stock are available to display.</t>
  </si>
  <si>
    <t>RE LANCASTER SQUARE IMUS</t>
  </si>
  <si>
    <t xml:space="preserve"> Lancaster Square Commercial Center Lancaster Estate, Advincula Ave, Imus, Cavite</t>
  </si>
  <si>
    <t>RE MAYPAJO CALOOCAN</t>
  </si>
  <si>
    <t>56 A. Mabini St., Barangay 32, Maypajo, Caloocan, Metro Manila</t>
  </si>
  <si>
    <t>RE METRO POINT MALL TAFT</t>
  </si>
  <si>
    <t>Ground Level, Metro Point Mall, Edsa, Corner Taft Ave, Pasay</t>
  </si>
  <si>
    <t>Pasay</t>
  </si>
  <si>
    <t>Daanan po dito ng tao dahil malapit PO sya sa MRT and LRT Edsa Station. Medyo mabenta din po dito.Sisig,tocino,at tapa lang po ang available po natin dito.</t>
  </si>
  <si>
    <t>RE STAMFORD MCKINLEY HILL</t>
  </si>
  <si>
    <t>Ground Floor Stamford Executive Residences, Upper Mckinley Rd, Taguig, 1630 Metro Manila</t>
  </si>
  <si>
    <t>RE SAN LORENZO PLACE MAKATI</t>
  </si>
  <si>
    <t>2251 Chino Roces Ave, Makati, 1231 Metro Manila</t>
  </si>
  <si>
    <t>CBD Area (Central business district, near offices and malls), Residential (Near villages, household areas), Transportation (Malapit sa mga sakayan ng bus/ jeep/ tricycle), Walang parking / mahirap magpark ang kotse</t>
  </si>
  <si>
    <t xml:space="preserve">Puregold southgate,walter mart makati </t>
  </si>
  <si>
    <t>Suggest to carried c.pata s.bacon f.ham .p embutido</t>
  </si>
  <si>
    <t>RE CASA ANSELMO MALOLOS</t>
  </si>
  <si>
    <t>G/F Casa Anselmo Bldg, Paseo Del Congreso, San Agustin, Malolos City, Bulacan</t>
  </si>
  <si>
    <t>RE MEGAMART GUAGUA</t>
  </si>
  <si>
    <t>Pper Ground Floor, Megamart Shopping Center, Guagua, 2003 Pampanga</t>
  </si>
  <si>
    <t>Guagua</t>
  </si>
  <si>
    <t>RE FIL AM FRIENDSHIP ANGLES</t>
  </si>
  <si>
    <t>Easymart Freindship - Gf Prosperity Bldg, Fil-Am Friendship Hwy, Angeles, 2009 Pampanga</t>
  </si>
  <si>
    <t xml:space="preserve">Restaurant </t>
  </si>
  <si>
    <t>RE MAGINHAWA TEACHERS VILLAGE</t>
  </si>
  <si>
    <t>192 Maginhawa, Diliman, Lungsod Quezon, 1101 Kalakhang Maynila</t>
  </si>
  <si>
    <t xml:space="preserve">Near at Save More Anonas and PG minimart malingap </t>
  </si>
  <si>
    <t>Facing is 1 per sku all of stocks is all out is all out</t>
  </si>
  <si>
    <t>RE TALABA BACOOR</t>
  </si>
  <si>
    <t>G/F Zem Commercial Center, Gen. Emilio Aguinaldo Highway, Barangay, Bacoor, 4102 Cavite</t>
  </si>
  <si>
    <t>Bacoor</t>
  </si>
  <si>
    <t>RE G. TUAZON</t>
  </si>
  <si>
    <t>Zone 56, G Tuazon St. Cor, Domingo Santiago, Sampaloc, Manila, 1008 Metro Manila</t>
  </si>
  <si>
    <t>RS ROBINSONS GALLERIA QC</t>
  </si>
  <si>
    <t>Ortigas Ave, Ortigas Center, Quezon City, Metro Manila</t>
  </si>
  <si>
    <t xml:space="preserve">Sm Megamall
Near condominium</t>
  </si>
  <si>
    <t>Sana magkaron Ng 200g na bacon and more upsize Ng sisig</t>
  </si>
  <si>
    <t>RS RP ERMITA</t>
  </si>
  <si>
    <t>Pedro Gil, Cor M. Adriatico St, Ermita, Manila, 1000 Metro Manila</t>
  </si>
  <si>
    <t>VAM WITH COCHINILLO</t>
  </si>
  <si>
    <t>No nearby establishments and competitors.</t>
  </si>
  <si>
    <t>Mabenta po dito sa store kase napapalibutan po ng Hospital, Schools, at mga government offices like DOJ.At nasa loob din po ito ng Mall.</t>
  </si>
  <si>
    <t>RS CIRCLE C CONGRESSIONAL</t>
  </si>
  <si>
    <t>17 Jupiter St. Cor. Bahay Toro, Congressional Ave.,, Quezon City, 1106 Metro Manila</t>
  </si>
  <si>
    <t>Sm hypermarket Congressional</t>
  </si>
  <si>
    <t>Indi pp masyadong matao pero my nghahanap po ng 200grms ng tocino at tapa</t>
  </si>
  <si>
    <t>RS RP OTIS</t>
  </si>
  <si>
    <t>1870 Paz Mendoza Guazon Street, Paco, Maynila, 1007 Kalakhang Maynila</t>
  </si>
  <si>
    <t>Landers Otis</t>
  </si>
  <si>
    <t>May mall PO dito sa supermarket.Sa Umaga po wala masyadong costumer.Pero pagdating na po ng hapon dumadami dhil sa mga costumers po na nakatira sa condo.Katabi nya din po yung Go Hotels.</t>
  </si>
  <si>
    <t>RS WOODSVILLE MERVILLE</t>
  </si>
  <si>
    <t>Woodsville City Village Mall, Edizon Ave, Cor W Service Rd, Parañaque, 1709 Metro Manila</t>
  </si>
  <si>
    <t xml:space="preserve">Di gaanong matao ang area </t>
  </si>
  <si>
    <t>RS RMR SQUARE TANDANG SORA</t>
  </si>
  <si>
    <t>Rmr Square, 105 Tandang Sora Ave, Quezon City, 1107 Metro Manila</t>
  </si>
  <si>
    <t>Savemore tandang sora and Puregold visayas at Palengke</t>
  </si>
  <si>
    <t>Mabili po lalo po pg hapon cs feedback bkit daw po ng mahal tocino at tapa</t>
  </si>
  <si>
    <t>RS EASTWOOD TECHNOPLAZA II</t>
  </si>
  <si>
    <t>L2, Techno Plaza 2, Orchard Rd, Bagumbayan, Quezon City, 1110 Metro Manila</t>
  </si>
  <si>
    <t>RS GRACELAND PLAZA MARIKINA</t>
  </si>
  <si>
    <t>Graceland Plaza, Jp Rizal St., Lamuan, Malanday,, Marikina, 1805 Metro Manila</t>
  </si>
  <si>
    <t>RS RP MAGNOLIA</t>
  </si>
  <si>
    <t>Some of the customer are class A/B</t>
  </si>
  <si>
    <t>RS TOWN MALL MALABON</t>
  </si>
  <si>
    <t>5 Governor Pascual Avenue, Corner Crispin St, Malabon, 1470</t>
  </si>
  <si>
    <t>Savemore,super 8,palengke</t>
  </si>
  <si>
    <t xml:space="preserve">Maraming cstumer ang ngkkgsto ng product natin ..medyo mhal na raw pero bumibli prin sila. </t>
  </si>
  <si>
    <t>RS TOWNVILLE REGALADO FAIRVIEW</t>
  </si>
  <si>
    <t>Robinsons Townville Regalado, Regalado Ave., Cor. Ciudad Verde Subd, Brgy. Fairv, Quezon City, 1118 Metro Manila</t>
  </si>
  <si>
    <t>Church and private school</t>
  </si>
  <si>
    <t>With rented freezer is advantage to easy recognize our all items cathegories.</t>
  </si>
  <si>
    <t>RS ACACIA ESCALADES PASIG</t>
  </si>
  <si>
    <t>Acacia Escalades Calle Industria Cor. Amang Rodriguez Ave.,, Pasig, 1611 Metro Manila</t>
  </si>
  <si>
    <t>RS SOUTHPARK MALL ALABANG</t>
  </si>
  <si>
    <t>South Park Mall, Ground Level South Park, Ayala Malls, National Road, Alabang, Muntinlupa, 1780 Metro Manila</t>
  </si>
  <si>
    <t>RS CLOVERLEAF MALL BALINTAWAK</t>
  </si>
  <si>
    <t>Ayala Malls Cloverleaf, A. Bonifacio Avenue, Brgy. Balingasa,, Quezon City, 1106 Metro Manila</t>
  </si>
  <si>
    <t>Puregold,super 8,palengke</t>
  </si>
  <si>
    <t>Masarap ung product natin,at maganda daw ksi wlang preservatives at artificial color,,ngsgstuhan ng mga adult ung p.tocino kc d sobrang tamis...</t>
  </si>
  <si>
    <t>RS CAPITOL HILLS QC</t>
  </si>
  <si>
    <t>San Antonio Place, Capitol Hills Dr, Matandang Balara, Quezon City, 1126 Metro Manila</t>
  </si>
  <si>
    <t>RS GATEWAY CUBAO</t>
  </si>
  <si>
    <t>General Roxas Ave, Cubao, Quezon City, Metro Manila</t>
  </si>
  <si>
    <t>puregold,7/11,Palengke farmers,Robinson Easymart,shopwise, sm hypermarket</t>
  </si>
  <si>
    <t xml:space="preserve">slow moving
embutido
smoked bacon</t>
  </si>
  <si>
    <t>RS RP IMUS</t>
  </si>
  <si>
    <t>Cw7R+6F9, Emilio Aguinaldo Hwy, Imus, 4103 Cavite</t>
  </si>
  <si>
    <t xml:space="preserve">Dali palengke hypermarket Imus , puregold </t>
  </si>
  <si>
    <t>OPENED SHOWCASE LAST NOV 10</t>
  </si>
  <si>
    <t>RS TARGETMALL STA. ROSA</t>
  </si>
  <si>
    <t>G/F Target Mall, Sta. Rosa Commercial Complex, Balibago, City Of Santa Rosa, Laguna, 4026 Santa Rosa</t>
  </si>
  <si>
    <r>
      <rPr>
        <charset val="1"/>
        <color theme="1"/>
        <family val="2"/>
        <sz val="11"/>
        <rFont val="Calibri"/>
      </rPr>
      <t xml:space="preserve">DELISTED SINCE 12/31/22 UNTIL OCT 2023/ LISTED AGAIN IN </t>
    </r>
    <r>
      <rPr>
        <b/>
        <charset val="1"/>
        <color theme="1"/>
        <family val="2"/>
        <sz val="11"/>
        <rFont val="Calibri"/>
      </rPr>
      <t>NOV 2023</t>
    </r>
  </si>
  <si>
    <t>Mga malls , mini palengke, schools , churh</t>
  </si>
  <si>
    <t xml:space="preserve">Madaming muslim mahinang store </t>
  </si>
  <si>
    <t>RS TOWNVILLE NUVALI STA ROSA</t>
  </si>
  <si>
    <t>Solenad 2, Santa Rosa - Tagaytay Rd, Nuvali Boulevard, Santa Rosa, 4026 Laguna</t>
  </si>
  <si>
    <t>RS IMALL CANLUBANG</t>
  </si>
  <si>
    <t>Imall Canlubang, Jose Yulo Sr. Ave. Cor. Cecilia Araneta Ave., Canlubang, Calamb, Calamba City,, 4027 Laguna</t>
  </si>
  <si>
    <t>Calamba</t>
  </si>
  <si>
    <t xml:space="preserve">Dali pgold school market subdivision </t>
  </si>
  <si>
    <t xml:space="preserve">Free taste para matikman muna </t>
  </si>
  <si>
    <t>RS PREMIER PLAZA SILANG</t>
  </si>
  <si>
    <t>Premier Plaza, Emilio Aguinaldo Hwy, Brgy. Lucsuhin, Silang, 4118 Cavite</t>
  </si>
  <si>
    <t>Silang</t>
  </si>
  <si>
    <t>Palengke, puregold,Dali,savemore</t>
  </si>
  <si>
    <t>RS XENTRO MALL LEMERY BATANGAS</t>
  </si>
  <si>
    <t>Xentro Mall, Ilustre Ave., Lemery,, Batangas, 4209 Batangas</t>
  </si>
  <si>
    <t>Lemery</t>
  </si>
  <si>
    <t>RS CENTRO MALL CABUYAO</t>
  </si>
  <si>
    <t>Cabuyao Centro Mall, National Highway, Brgy. Pulo,, Cabuyao, 4025 Laguna</t>
  </si>
  <si>
    <t>Cabuyao</t>
  </si>
  <si>
    <t xml:space="preserve">Dali pgold school divimall market </t>
  </si>
  <si>
    <t>Sana my free taste</t>
  </si>
  <si>
    <t>RS TOWNVILLE ARVO DASMARINAS</t>
  </si>
  <si>
    <t>Robinsons Townville Arvo, Molino-Paliparan Rd.,, Dasmariñas, 4114 Cavite</t>
  </si>
  <si>
    <t xml:space="preserve">7 eleven sm hypmarket puregold savemore </t>
  </si>
  <si>
    <t>RS TOWNVILLE BUHAY NA TUBIG</t>
  </si>
  <si>
    <t>Robinsons Townville Buhay Na Tubig, Palico Rd. Buhay Na Tubig,, Imus, 4103 Cavite</t>
  </si>
  <si>
    <t>Puregold,7 eleven palengke</t>
  </si>
  <si>
    <t>RS RP ANTIPOLO</t>
  </si>
  <si>
    <t>Sumulong Highway, L. Sumulong Memorial Circle, Antipolo, 1870 Metro Manila</t>
  </si>
  <si>
    <t xml:space="preserve"> Antipolo palengke, katapat Ng rob. Place antipolo</t>
  </si>
  <si>
    <t xml:space="preserve">Hnd naman Po nkaka apektado Ng benta kahit my malapit na palengke s rob. Supermarket. </t>
  </si>
  <si>
    <t>RS RP GENERAL TRIAS</t>
  </si>
  <si>
    <t>A. Soriano Highway, Epza-Bacao Diversion Road General Trias, Cavite</t>
  </si>
  <si>
    <t xml:space="preserve">Dali PG sm palengke </t>
  </si>
  <si>
    <t>RS DOLORES SAN FERNANDO</t>
  </si>
  <si>
    <t>Macarthur Highway, Brgy. Dolores,, San Fernando, 2000 Pampanga</t>
  </si>
  <si>
    <t>RS GUAGUA TOWNCENTER</t>
  </si>
  <si>
    <t>Guagua Town Center Jose Abad Santos Ave,Brgy., San Matias Guagua, Pampanga, Philippines</t>
  </si>
  <si>
    <t xml:space="preserve">Price increase ask costomer po </t>
  </si>
  <si>
    <t>RS XEVERA MABALACAT</t>
  </si>
  <si>
    <t>Jomafer Bldg., Lot 1, Blk. 65, Xevera Subd. Brgy. Tabun,, Mabalacat, 2010 Pampanga</t>
  </si>
  <si>
    <t>RS SOUTHWOODS MALL LAGUNA</t>
  </si>
  <si>
    <t>G/F Southwoods Mall, Brgy. San Francisco, Biñan, Laguna</t>
  </si>
  <si>
    <t xml:space="preserve">Call center , condo , villages ,jolibbe , gas station </t>
  </si>
  <si>
    <t xml:space="preserve"> minsan madami minsan konti ang mga namimili</t>
  </si>
  <si>
    <t>RS TWIN LAKES VILLAGE BATANGAS</t>
  </si>
  <si>
    <t>Twin Lakes Shopping Village, Barangay Dayap-Itaas, Tagaytay-Nasugbu Highway,, Laurel,, Batangas City, 4221 Batangas</t>
  </si>
  <si>
    <t>RS MAIN SQUARE MOLINO</t>
  </si>
  <si>
    <t>102 Molino Boulevard, Bacoor, Cavite Philippines</t>
  </si>
  <si>
    <t>Waltermart all-day  palengke</t>
  </si>
  <si>
    <t>RS RP GALLERIA SOUTH SAN PEDRO</t>
  </si>
  <si>
    <t>179 Manila S Rd, San Pedro, 4023 Laguna</t>
  </si>
  <si>
    <t>Palengke, divimart , village,purok charch</t>
  </si>
  <si>
    <t xml:space="preserve">May araw na malakas may araw na mahina hnd pareparehas na araw </t>
  </si>
  <si>
    <t>RS METRO CENTRAL MALL STA CRUZ</t>
  </si>
  <si>
    <t>Metro Central Mall, National Highway, Brgy, Santa Cruz, 4009 Laguna</t>
  </si>
  <si>
    <t>Sta Cruz</t>
  </si>
  <si>
    <t>Sunstar mall</t>
  </si>
  <si>
    <t>Madalang ang tao, more on students ang customers</t>
  </si>
  <si>
    <t>RS RP NOVALICHES</t>
  </si>
  <si>
    <t>Quirino Hwy, Novaliches, Quezon City, 63011 Metro Manila</t>
  </si>
  <si>
    <t xml:space="preserve">7/11, Ayala terraces mall, Sm malls and Lancaster </t>
  </si>
  <si>
    <t>All goods with by cathegories display in  new upright freezer display..request mix and match promo to try our 2 new sku product of our customer.</t>
  </si>
  <si>
    <t>RS RP METROEAST</t>
  </si>
  <si>
    <t>Marikina-Infanta Hwy, Pasig, 1800 Metro Manila</t>
  </si>
  <si>
    <t>Pg q plaza , R.e the link , nb metroeast , sta.lucia</t>
  </si>
  <si>
    <t>Tumaas daw po ng price ang items natin.</t>
  </si>
  <si>
    <t>RS RP CAINTA</t>
  </si>
  <si>
    <t>Robinsons Cainta Ortigas Avenue Extension, Brgy. Sto. Domingo, 1900 Cainta, Philippines</t>
  </si>
  <si>
    <t>RS FORUM PIONEER</t>
  </si>
  <si>
    <t>Forum Robinsons, Edsa, Cor Pioneer St, Mandaluyong, 1550 Metro Manila</t>
  </si>
  <si>
    <t>RS STARMILLS PAMPANGA</t>
  </si>
  <si>
    <t>Jose Abad Santos Ave., Brgy. San Jose, San Fernando, Pampanga, Philippines</t>
  </si>
  <si>
    <t>SM pampanga</t>
  </si>
  <si>
    <t xml:space="preserve">Other competitors' prices are lower
</t>
  </si>
  <si>
    <t>RS RP STA ROSA</t>
  </si>
  <si>
    <t>Old National Highway, Brgy. Tagapo, 4026 Santa Rosa, Philippines</t>
  </si>
  <si>
    <t xml:space="preserve">Villages , motel , gas station </t>
  </si>
  <si>
    <t xml:space="preserve">May araw na maraming tao madalas konti lang namimili </t>
  </si>
  <si>
    <t>RS RP DASMARINAS</t>
  </si>
  <si>
    <t>E Aguinaldo Highway Corner Governos Drive, Sitio Palapala, Dasmarinas, Cavite</t>
  </si>
  <si>
    <t xml:space="preserve">Sm Dasmarinas, palengke, condominiums </t>
  </si>
  <si>
    <t>SW COMMONWEALTH</t>
  </si>
  <si>
    <t>Block 17, 1127 Don Mariano Marcos Ave, Quezon City, Metro Manila</t>
  </si>
  <si>
    <t>Puregold commonwealth</t>
  </si>
  <si>
    <t xml:space="preserve">Yung tao po paunti unti </t>
  </si>
  <si>
    <t>SW FESTIVAL MALL ALABANG</t>
  </si>
  <si>
    <t>Left Wing, Festival Supermall, Corporate Ave. Corner Civic Drive, Filinvest Corporate City, Alabang, Muntinlupa, Metro Manila</t>
  </si>
  <si>
    <t>SW ARANETA CENTER CUBAO</t>
  </si>
  <si>
    <t>Araneta Center General Aguinaldo Avenue, Corner General Mc Arthur Ave, Cubao, Quezon City, Metro Manila</t>
  </si>
  <si>
    <t>SW GRAND TERMINAL BATANGAS</t>
  </si>
  <si>
    <t>Q3R6+3J7, Grand Terminal, Diversion Road, Batangas</t>
  </si>
  <si>
    <t>SW CIRCUIT MAKATI</t>
  </si>
  <si>
    <t>Hippodromo Street Ayala Malls Circuit, Makati, Metro Manila</t>
  </si>
  <si>
    <t>Near CONDOMINIUMS and offices</t>
  </si>
  <si>
    <t>Custormer feedback sana may promo</t>
  </si>
  <si>
    <t>SW LANCASTER IMUS</t>
  </si>
  <si>
    <t>Advincula Avenue Lancaster New City, Imus, Cavite</t>
  </si>
  <si>
    <t xml:space="preserve">7 eleven savemore metro </t>
  </si>
  <si>
    <t>SW SHOPKING SAN FERNANDO</t>
  </si>
  <si>
    <t>Shopwise Maimpis San Fernando Pampanga, San Fernando, Philippines</t>
  </si>
  <si>
    <t>Madalang lang po mga walk in costomer</t>
  </si>
  <si>
    <t>SW SUCAT</t>
  </si>
  <si>
    <t>Dr Arcadio Santos Ave, San Antonio, Parañaque, 1700 Metro Manila</t>
  </si>
  <si>
    <t>SW CHINO ROCES MAKATI</t>
  </si>
  <si>
    <t>Pablo Ocampo Sr. Extension, Corner Chino Roces Ave, Makati</t>
  </si>
  <si>
    <t>TMP 8 FORBES TOWN ROAD TAGUIG</t>
  </si>
  <si>
    <t xml:space="preserve"> 8 Forbes Town Center, Taguig, 1634</t>
  </si>
  <si>
    <t>Near at condo stablisment</t>
  </si>
  <si>
    <t>High and middle standard people around</t>
  </si>
  <si>
    <t>TMP EASTBAY SUCAT</t>
  </si>
  <si>
    <t>East Bay Residences Along Km21, E Service Rd, Muntinlupa, Metro Manila</t>
  </si>
  <si>
    <t>TMP MET LIVE PASAY</t>
  </si>
  <si>
    <t>Metro Park, Gf Met Live, Edsa Ext, Cor Diosdado Macapagal Blvd, Pasay, Metro Manila</t>
  </si>
  <si>
    <t xml:space="preserve">Merry Mart inside Double dragon Mall
SM Mall Of Asia</t>
  </si>
  <si>
    <t>Mahina po dito sa store na ito.Kahit sa Umaga or hapon po ako mag duty ganun PA din po ang dami ng costumer.Kahit din po yung ibang items di rin po fast moving.</t>
  </si>
  <si>
    <t>TMP TWO CENTRAL MAKATI</t>
  </si>
  <si>
    <t>Paseo Center Paseo De Roxas, Cor Sedeño, St, Makati, 1209 Metro Manila</t>
  </si>
  <si>
    <t>Tmp alphaland,tmp paseo,sm jazz,sw chino roces,tmp century,merry mart,</t>
  </si>
  <si>
    <t>Customer feedback medyo manipis daw po ang ating pork sisig</t>
  </si>
  <si>
    <t>TMP CENTRAL SQUARE BGC</t>
  </si>
  <si>
    <t>Central Square, B1, 30Th St, Taguig, Kalakhang Maynila</t>
  </si>
  <si>
    <t>LANDMARK.METRO MARKET MARKET</t>
  </si>
  <si>
    <t>high and medium class people at bgc</t>
  </si>
  <si>
    <t>TMP POWERPLANT MALL ROCKWELL</t>
  </si>
  <si>
    <t>P1, Power Plant Mall, Rockwell Dr, Makati, Metro Manila</t>
  </si>
  <si>
    <t>TMP CENTURY MALL MAKATI</t>
  </si>
  <si>
    <t>Century City Mall, Kalayaan Ave, Makati, 1210 Metro Manila</t>
  </si>
  <si>
    <t>NEAR CONDOMINIUMS</t>
  </si>
  <si>
    <t>Sna magkaroon ng mga promos</t>
  </si>
  <si>
    <t>TMP CORINTHIAN HILLS</t>
  </si>
  <si>
    <t>The Clubhouse, Corinthian Hills, Temple Dr, Quezon City, 1110 Metro Manila</t>
  </si>
  <si>
    <t xml:space="preserve">Subdivision area
No public transportation papasok at palabas Ng store</t>
  </si>
  <si>
    <t>TMP GREENBELT I MAKATI</t>
  </si>
  <si>
    <t>Greenbelt 1, G/F, Paseo De Roxas, Makati</t>
  </si>
  <si>
    <t>Tmp paseo, landmark makati tmp makati,sm makati,robinson one ayala,waltermart makati,near  condominiums</t>
  </si>
  <si>
    <t>Customer feedback nagustuhan niya daw ang jamon de bola natin nun bumili cia nung december ,,</t>
  </si>
  <si>
    <t>TMP KATIPUNAN</t>
  </si>
  <si>
    <t>#333 Golan Bldng. Katipunan Ave. Brgy, Quezon City, 1800 Metro Manila</t>
  </si>
  <si>
    <t xml:space="preserve">Front of Miriam college
Near at SM save More KATIPUNAN Ave
Near at SMDC katipunan ave
, Berkeley Resident and Varsity hills
</t>
  </si>
  <si>
    <t>Having upright freezer is advantage because All out stocks only upon delivery. no cold room for frozen good for meat only.</t>
  </si>
  <si>
    <t>TMP PASEO DE MAGALLANES</t>
  </si>
  <si>
    <t>Unit 103, Gateway Cente, San Gregorio, Street, Makati, 1232 Metro Manila</t>
  </si>
  <si>
    <t>Puregold southgate,malibay wet market</t>
  </si>
  <si>
    <t>Fresh supervisor suggest na sana magstock na uli tayo ng c.pata</t>
  </si>
  <si>
    <t>TMP MAKATI</t>
  </si>
  <si>
    <t xml:space="preserve"> Ground Floor Rustans Bldg Ayala Avenue  Makati Ph 1200 Metro Manila</t>
  </si>
  <si>
    <t>Near Condominium and malls</t>
  </si>
  <si>
    <t>Custormer feedback sna meron promo</t>
  </si>
  <si>
    <t>TMP EDSA SHANGRI-LA</t>
  </si>
  <si>
    <t>Shangri-La Plaza, Shaw Blvd, Ortigas Center, Mandaluyong, Metro Manila</t>
  </si>
  <si>
    <t xml:space="preserve">All day Supermarket
Near condominium</t>
  </si>
  <si>
    <t xml:space="preserve">Some of the customers are rich class A-B
Tocino are not totally sealed kaya katagalan sa display nag le leak and upon delveries some are open pack</t>
  </si>
  <si>
    <t>TMP UPTOWN PLACE MALL TAGUIG</t>
  </si>
  <si>
    <t>B-101A Lower Ground Floor, Uptown Place Mall, Bonifacio Drive And 11Th Avenue, Uptown Bonifacio Global City, Taguig City</t>
  </si>
  <si>
    <t>LANDMARK AND MARKET MARKET</t>
  </si>
  <si>
    <t>High and middle people around BGC and most of all costumer call center agent</t>
  </si>
  <si>
    <t>RE FARMERS ARANETA CUBAO</t>
  </si>
  <si>
    <t>Lower G/F Farmers Plaza, Araneta City, Cubao, Quezon City, 1109 Metro Manila</t>
  </si>
  <si>
    <t>PUREGOLD PLAZA CECILLIA</t>
  </si>
  <si>
    <t>Barangay Sta Rosa 1 Marilao Bulacan</t>
  </si>
  <si>
    <t>malapit sa simbahan</t>
  </si>
  <si>
    <t>may papromo</t>
  </si>
  <si>
    <r>
      <rPr>
        <charset val="1"/>
        <color theme="1"/>
        <family val="2"/>
        <sz val="11"/>
        <rFont val="Calibri"/>
      </rPr>
      <t xml:space="preserve">OPENED SHOWCASE LAST </t>
    </r>
    <r>
      <rPr>
        <b/>
        <charset val="1"/>
        <color theme="1"/>
        <family val="2"/>
        <sz val="11"/>
        <rFont val="Calibri"/>
      </rPr>
      <t>SEP 1, 2023</t>
    </r>
  </si>
  <si>
    <r>
      <rPr>
        <charset val="1"/>
        <color theme="1"/>
        <family val="2"/>
        <sz val="11"/>
        <rFont val="Calibri"/>
      </rPr>
      <t xml:space="preserve">OPENED SHOWCASE LAST </t>
    </r>
    <r>
      <rPr>
        <b/>
        <charset val="1"/>
        <color theme="1"/>
        <family val="2"/>
        <sz val="11"/>
        <rFont val="Calibri"/>
      </rPr>
      <t>DEC 1, 2023</t>
    </r>
  </si>
  <si>
    <t>PUREGOLD PRICE CLUB - PARAÑAQUE</t>
  </si>
  <si>
    <t>Ninoy Aquino Ave., Brgy. Sto. Niño, Sucat, Parañaque City</t>
  </si>
  <si>
    <t>PUREGOLD PRICE CLUB - VALENZUELA</t>
  </si>
  <si>
    <t>#419 Mcarthur Highway, Dalandanan, Valenzuela City</t>
  </si>
  <si>
    <t xml:space="preserve">sana daw po magkaroon po nang 200g si pork tapa at pork tocino. </t>
  </si>
  <si>
    <r>
      <rPr>
        <charset val="1"/>
        <color theme="1"/>
        <family val="2"/>
        <sz val="11"/>
        <rFont val="Calibri"/>
      </rPr>
      <t xml:space="preserve">OPENED SHOWCASE LAST </t>
    </r>
    <r>
      <rPr>
        <b/>
        <charset val="1"/>
        <color theme="1"/>
        <family val="2"/>
        <sz val="11"/>
        <rFont val="Calibri"/>
      </rPr>
      <t>DEC 9, 2023</t>
    </r>
  </si>
  <si>
    <t>PUREGOLD PRICE CLUB - MAKATI</t>
  </si>
  <si>
    <t>#35 Jp Rizal St., Brgy. Singkamas, Makati City</t>
  </si>
  <si>
    <r>
      <rPr>
        <charset val="1"/>
        <color theme="1"/>
        <family val="2"/>
        <sz val="11"/>
        <rFont val="Calibri"/>
      </rPr>
      <t xml:space="preserve">OPENED SHOWCASE LAST </t>
    </r>
    <r>
      <rPr>
        <b/>
        <charset val="1"/>
        <color theme="1"/>
        <family val="2"/>
        <sz val="11"/>
        <rFont val="Calibri"/>
      </rPr>
      <t>SEP 13, 2023</t>
    </r>
  </si>
  <si>
    <t>PUREGOLD PRICE CLUB - MALATE</t>
  </si>
  <si>
    <t>#1867 San Andres Cor. Lm Guerero St., Malate, Manila</t>
  </si>
  <si>
    <t>SM Savemore katapat po ng Puregold Malate</t>
  </si>
  <si>
    <t xml:space="preserve"> Ok nmn po ang benta ng VAm dito.Maganda po ang location ng chest freezer na pinaglalagyan po ng items natin.Daluyan po ng tao papunta sa fresh section.Madami din po bumibili dito at malapit din po ito sa schools at mga food hub sa labas.</t>
  </si>
  <si>
    <t>PUREGOLD PRICE CLUB - LIBERTAD</t>
  </si>
  <si>
    <t>Masagana Citimall, Libertad St. Cor. Taft Ave., Pasay City</t>
  </si>
  <si>
    <t>CBD Area (Central business district, near offices and malls), Transportation (Malapit sa mga sakayan ng bus/ jeep/ tricycle)</t>
  </si>
  <si>
    <t>Super8, pasay wet market ,robinsons easy mart,Dali,merry mart</t>
  </si>
  <si>
    <t>123 MLO</t>
  </si>
  <si>
    <t>PUREGOLD PRICE CLUB - MALOLOS</t>
  </si>
  <si>
    <t>Km42 Mcarthur Highway, Brgy. Bulihan, Malolos, Province Of Bulacan</t>
  </si>
  <si>
    <t>may katabing Xentro mall, fast food meron din pong savemore sa loob ng xentro mall medyo malapit din po sa robinson grace land katabi  din po syang school BSU</t>
  </si>
  <si>
    <t xml:space="preserve">baka pwede daw po babaan ng konti yung price ng items naten </t>
  </si>
  <si>
    <t>PUREGOLD PRICE CLUB - GMA CAVITE</t>
  </si>
  <si>
    <t>Brgy. San Gabriel, Governor'S Drive, Gma, Cavite</t>
  </si>
  <si>
    <t>Divimart, savemore ,palengke,condominium</t>
  </si>
  <si>
    <t>Good product .</t>
  </si>
  <si>
    <t>128 ALB</t>
  </si>
  <si>
    <t>PUREGOLD PRICE CLUB - MOLITO ALABANG</t>
  </si>
  <si>
    <t>El Molito Commercial Complex, Madrigal Ave. Cor. Alabang-Zapote Rds., Muntinlupa City</t>
  </si>
  <si>
    <t>PUREGOLD PRICE CLUB - SAN PABLO</t>
  </si>
  <si>
    <t>Cosico St., (Brgy. 1-A) Brgy. San Roque, San Pablo City (Beside St. Joseph School), Laguna</t>
  </si>
  <si>
    <t xml:space="preserve">SM sanpablo </t>
  </si>
  <si>
    <t xml:space="preserve">Madami na po ang Dali stores, Robinson Easymart at alfamart around San Pablo </t>
  </si>
  <si>
    <t>PUREGOLD PRICE CLUB - CAINTA Q. PLAZA</t>
  </si>
  <si>
    <t>Unit Gs Q-Plaza Commercial Complex, Imelda Ave., Municipality Of Cainta, Province Of Rizal</t>
  </si>
  <si>
    <t>Near mall of sta. Lucia, metro east mall, supermarket</t>
  </si>
  <si>
    <t xml:space="preserve">Good place for VAM, srp and meat dahil malayo sa palengke. </t>
  </si>
  <si>
    <t>132 DIV</t>
  </si>
  <si>
    <t>PUREGOLD PRICE CLUB - DIVISORIA</t>
  </si>
  <si>
    <t>#747 Cm Recto Ave. Cor. Dagupan St., Tondo, Manila</t>
  </si>
  <si>
    <t>136 NOVA</t>
  </si>
  <si>
    <t>PUREGOLD PRICE CLUB - NOVALICHES</t>
  </si>
  <si>
    <t>#1018 Quirino Highway, Brgy. Sta. Monica, Novaliches, Quezon City</t>
  </si>
  <si>
    <t>PUREGOLD PRICE CLUB - STA. MARIA</t>
  </si>
  <si>
    <t>Brgy. Bagbaguin, Sta. Maria, Province Of Bulacan</t>
  </si>
  <si>
    <t>Sta. Maria</t>
  </si>
  <si>
    <t>PUREGOLD PRICE CLUB - CALAMBA</t>
  </si>
  <si>
    <t>Brgy. Halang, Calamba City, Laguna</t>
  </si>
  <si>
    <t>City mall, SM Calamba, Merrymart calamba, Dali</t>
  </si>
  <si>
    <t xml:space="preserve">Madalang ang customers,
Madaming supermarket na kalatabi</t>
  </si>
  <si>
    <t>OPENED SHOWCASE LAST NOV 21, 2023</t>
  </si>
  <si>
    <t>175 SVI</t>
  </si>
  <si>
    <t>PUREGOLD PRICE CLUB - SAN VICENTE PACITA</t>
  </si>
  <si>
    <t>Bgy. San Vicente, San Pedro, Laguna</t>
  </si>
  <si>
    <t xml:space="preserve">Malls , palengke , seper market </t>
  </si>
  <si>
    <t xml:space="preserve">Konti lang tao dito </t>
  </si>
  <si>
    <t>177 PMU</t>
  </si>
  <si>
    <t>PUREGOLD PRICE CLUB - AGRO PUTATAN</t>
  </si>
  <si>
    <t>Putatan, Muntinlupa City</t>
  </si>
  <si>
    <t>PUREGOLD PRICE CLUB - CALAMBA CROSSING</t>
  </si>
  <si>
    <t>Rizal St., Brgy. 1, Calamba City, Laguna</t>
  </si>
  <si>
    <t>Sm, dali, 5secondary account, wet market</t>
  </si>
  <si>
    <t xml:space="preserve">Naghahanap ng free taste ksi bago dw
Yung iba nkaka panuod at kilala c Ninong Ry blogger sabi ko ay endorser ng Tgm</t>
  </si>
  <si>
    <t>PUREGOLD PRICE CLUB - MOLINO BACOOR</t>
  </si>
  <si>
    <t>New Molino Blvd., Molino, Bacoor, Cavite</t>
  </si>
  <si>
    <t>Super 8</t>
  </si>
  <si>
    <t>Quality and convinience store</t>
  </si>
  <si>
    <t>217 999PG</t>
  </si>
  <si>
    <t>PUREGOLD PRICE CLUB - 999 DIVISORIA</t>
  </si>
  <si>
    <t>999 Shopping Mall Bldg., Lot No. 2, Claro M. Recto Ave.</t>
  </si>
  <si>
    <t>PUREGOLD PRICE CLUB - TAGAPO (STA. ROSA II)</t>
  </si>
  <si>
    <t>Brgy. Tagapo, Sta. Rosa City, Laguna</t>
  </si>
  <si>
    <t>Mcdo, schools , village, purok,motor shop</t>
  </si>
  <si>
    <t xml:space="preserve">Konti tao </t>
  </si>
  <si>
    <t>288 LIGPC</t>
  </si>
  <si>
    <t>PUREGOLD PRICE CLUB - LIGAYA</t>
  </si>
  <si>
    <t>Amang Rodriguez Cor. Marcos Highway, Brgy. Dela Paz, Pasig City</t>
  </si>
  <si>
    <t>PUREGOLD PRICE CLUB - MERCEDES</t>
  </si>
  <si>
    <t>Munti Cruz Mercedes, Pasig</t>
  </si>
  <si>
    <t>Poblacion, Carmona Cavite</t>
  </si>
  <si>
    <t>PUREGOLD PRICE CLUB - CENTRAL TOWN ANGELES</t>
  </si>
  <si>
    <t>Angeles-Porac Road &amp; Fil Am Friendship Highway, Barangay Cutcut, Angeles City, Pampanga</t>
  </si>
  <si>
    <t xml:space="preserve">Conviance store gas station </t>
  </si>
  <si>
    <t>More sales</t>
  </si>
  <si>
    <t>PUREGOLD PRICE CLUB- NAVOTAS</t>
  </si>
  <si>
    <t>M. Naval Street, Navotas City</t>
  </si>
  <si>
    <t>Navotas</t>
  </si>
  <si>
    <t>Navotas cityhall,school</t>
  </si>
  <si>
    <t>PUREGOLD PRICE CLUB – SUMULONG</t>
  </si>
  <si>
    <t>Lot 492- C-8 To Lot 492-C-10, Barangay Sto. Domingo , Cainta, Rizal</t>
  </si>
  <si>
    <t>S&amp;R , Dali , 7/11 , Rs Bluewave  , Palengke</t>
  </si>
  <si>
    <t xml:space="preserve">mejo mabagal benta ng smoke bacon,. at kakaunti lang ang tao sa store . </t>
  </si>
  <si>
    <t>PUREGOLD PRICE CLUB - BUCANDALA</t>
  </si>
  <si>
    <t>Nia Road Bucandala 1, Imus Cavite</t>
  </si>
  <si>
    <t>362 CABPC</t>
  </si>
  <si>
    <t>PUREGOLD PRICE CLUB - CALAMBA LAGUNA</t>
  </si>
  <si>
    <t>Jp Rizal Street Cornerm.H. Del Pilar Barangay 6 Poblacio, Calamba Laguna</t>
  </si>
  <si>
    <t>PUREGOLD PRICE CLUB - AYALA MALLS</t>
  </si>
  <si>
    <t>Liwasang Kalayaan, Marikina City</t>
  </si>
  <si>
    <t>Robinson Easymart</t>
  </si>
  <si>
    <t xml:space="preserve">Same parin po ang bentahan ko sa mga items . </t>
  </si>
  <si>
    <t>PUREGOLD PRICE CLUB- SINDALAN</t>
  </si>
  <si>
    <t>Barrio Sindalan City Of San Fernando Province Of Pampanga</t>
  </si>
  <si>
    <t>382 CCCPC</t>
  </si>
  <si>
    <t>PUREGOLD PRICE CLUB - CONCEPCION</t>
  </si>
  <si>
    <t>La Purisima Cor. Mabini St., San Nicolas (Poblacion) Concepcion Tarlac</t>
  </si>
  <si>
    <t>385 TFLPC</t>
  </si>
  <si>
    <t>PUREGOLD PRICE CLUB - TAYTAY FLOODWAY</t>
  </si>
  <si>
    <t>Velasquez Street, Taytay, Rizal</t>
  </si>
  <si>
    <t>PUREGOLD PRICE CLUB - SAN PEDRO</t>
  </si>
  <si>
    <t>Cor. Magsaysay Rd., Brgy. San Antonio, San Pedro, Laguna</t>
  </si>
  <si>
    <t xml:space="preserve">Hotel,palengke, factory </t>
  </si>
  <si>
    <t>Konti mga tao weekdays madami</t>
  </si>
  <si>
    <t>402 MBLPC</t>
  </si>
  <si>
    <t>PUREGOLD PRICE CLUB - MABALACAT</t>
  </si>
  <si>
    <t>Mc Arthur Highway, Barangay San Francisco, Mabalacat City, Pampanga</t>
  </si>
  <si>
    <t>PUREGOLD PRICE CLUB - MOONWALK</t>
  </si>
  <si>
    <t>E. Rodriguez Avenue, Moonwalk, Parañaque City</t>
  </si>
  <si>
    <t>409 TSCPC</t>
  </si>
  <si>
    <t>PUREGOLD PRICE CLUB - TANDANG SORA CROSSROAD</t>
  </si>
  <si>
    <t xml:space="preserve">Tandang Sora Corner Quirino Avenue, Quezon City </t>
  </si>
  <si>
    <t>Hyper sagangdaan</t>
  </si>
  <si>
    <t>Marami po ng hahanap ng promo at 200g tapa tocino</t>
  </si>
  <si>
    <t>424 SILPC</t>
  </si>
  <si>
    <t>PUREGOLD PRICE CLUB- SILANG</t>
  </si>
  <si>
    <t>Km 43 Gen. E Aguinaldo Highway, San Miguel Ii, Silang Cavite</t>
  </si>
  <si>
    <t>436 MAEPC</t>
  </si>
  <si>
    <t>PUREGOLD PRICE CLUB - MALABON LETRE</t>
  </si>
  <si>
    <t>C4 Corner Dagat-Dagatan Avenue, Malabon City</t>
  </si>
  <si>
    <t>PUREGOLD PRICE CLUB - MARCOS ALVAREZ LAS PIÑAS</t>
  </si>
  <si>
    <t>Marcos Alvarez, Las Piñas City</t>
  </si>
  <si>
    <t>CBD Area (Central business district, near offices and malls), Residential (Near villages, household areas)</t>
  </si>
  <si>
    <t>Resedentials area and supermarket</t>
  </si>
  <si>
    <t>Marami supermartket na katabi at mga tindahan</t>
  </si>
  <si>
    <t>446 GAMPC</t>
  </si>
  <si>
    <t>PUREGOLD PRICE CLUB - LANGGAM</t>
  </si>
  <si>
    <t>San Vicente, San Pedro, Laguna</t>
  </si>
  <si>
    <t>452 SRVPC</t>
  </si>
  <si>
    <t>PUREGOLD PRICE CLUB - STA. ROSA VICTORY MALL</t>
  </si>
  <si>
    <t>Diamond Road, Victory Central Mall Balibago Sta. Rosa City, Laguna</t>
  </si>
  <si>
    <t>PUREGOLD PRICE CLUB - SOUTHGATE</t>
  </si>
  <si>
    <t>Magallanes, Makati City</t>
  </si>
  <si>
    <t>Robinson easymart,tmp magallanes,waltermart makati,sm makati,near condominiums</t>
  </si>
  <si>
    <t>Hindi parin po updated ang price increase ng items natin</t>
  </si>
  <si>
    <t>829 BGGPC</t>
  </si>
  <si>
    <t>PUREGOLD PRICE CLUB - BAYAN GUIGUINTO</t>
  </si>
  <si>
    <t>Brgy. Tuktukan, Guiguinto, Province Of Bulacan</t>
  </si>
  <si>
    <t>830 CASPC</t>
  </si>
  <si>
    <t>PUREGOLD PRICE CLUB - CAA CASIMIRO</t>
  </si>
  <si>
    <t>J. Aguilar Ave., Caa Rd., Pulang Lupa Dos, Las Piñas City</t>
  </si>
  <si>
    <t>TMP EASTWOOD LIBIS</t>
  </si>
  <si>
    <t>C-5, Eastwood City, Grand Eastwood Palazzo, Gf, Eulogio Rodriguez Jr. Ave, Bagumbayan, Quezon City, 1110 Metro Manila</t>
  </si>
  <si>
    <t>PUREGOLD PRICE CLUB - SAN MATEO</t>
  </si>
  <si>
    <t>Km21 Gen. Luna St., Brgy. Banaba, San Mateo, Province Of Rizal</t>
  </si>
  <si>
    <t>PUREGOLD PRICE CLUB - BACOOR</t>
  </si>
  <si>
    <t>Aguinaldo Highway, Brgy.Panapaan, Bacoor, Cavite</t>
  </si>
  <si>
    <t xml:space="preserve">SM BACOOR </t>
  </si>
  <si>
    <t>Accessible for all</t>
  </si>
  <si>
    <t>OPENED SHOWCASE LAST NOV 23, 2023/ DELISTED VAM</t>
  </si>
  <si>
    <t>154 SUS</t>
  </si>
  <si>
    <t>PUREGOLD PRICE CLUB - TDC SUSANO</t>
  </si>
  <si>
    <t>27 Susano Rd., Brgy. Nova Proper, Novaliches, Quezon City</t>
  </si>
  <si>
    <t>161 STAROSA</t>
  </si>
  <si>
    <t>PUREGOLD PRICE CLUB - STA. ROSA (BALIBAGO)</t>
  </si>
  <si>
    <t>Pearl Rd. Cor. Amethyst St., Brgy. Balibago, Sta. Rosa, Laguna</t>
  </si>
  <si>
    <t>PUREGOLD PRICE CLUB - NOVELETA</t>
  </si>
  <si>
    <t>Nat'L Rd., Brgy. Magdiwang, Municipality Of Noveleta, Cavite</t>
  </si>
  <si>
    <t>Noveleta</t>
  </si>
  <si>
    <t xml:space="preserve">Palengke </t>
  </si>
  <si>
    <t>Near household area</t>
  </si>
  <si>
    <t>PUREGOLD PRICE CLUB - ANABU</t>
  </si>
  <si>
    <t>Anabu, Imus, Cavite</t>
  </si>
  <si>
    <t xml:space="preserve">SHOPWISE </t>
  </si>
  <si>
    <t>Districtmall</t>
  </si>
  <si>
    <t>278 ROSPC</t>
  </si>
  <si>
    <t>PUREGOLD PRICE CLUB - ROSARIO (CAVITE)</t>
  </si>
  <si>
    <t>Brgy. Tejero, Rosario, Cavite</t>
  </si>
  <si>
    <t>Rosario</t>
  </si>
  <si>
    <t>PUREGOLD PRICE CLUB - MOLINO ROAD</t>
  </si>
  <si>
    <t>Molino Rd., Bacoor, Cavite</t>
  </si>
  <si>
    <t>Dali</t>
  </si>
  <si>
    <t xml:space="preserve">Good and quality products </t>
  </si>
  <si>
    <t>PUREGOLD PRICE CLUB - DEPARO</t>
  </si>
  <si>
    <t>Villa Maria Subdivision Deparo Road Corner Road Lot 1, Caloocan City</t>
  </si>
  <si>
    <t>Dali,  mercury drugs, ultramega supermarket and savemore supermarket</t>
  </si>
  <si>
    <t>Suggest to carried our smoked bacon product.</t>
  </si>
  <si>
    <t>PUREGOLD PRICE CLUB - KAWIT</t>
  </si>
  <si>
    <t>Centennial Road, Corner Kalayaan Road, Barangay Magdalo, Kawit Cavite</t>
  </si>
  <si>
    <t>Kawit</t>
  </si>
  <si>
    <t>360 MEXPC</t>
  </si>
  <si>
    <t>PUREGOLD PRICE CLUB- MEXICO PAMPANGA</t>
  </si>
  <si>
    <t>Jose Abad Santos Avenue, Barrio San Antonio, Mexico Pampanga</t>
  </si>
  <si>
    <t>Wla po gaano costomer na pumapasok</t>
  </si>
  <si>
    <t>381 SISPC</t>
  </si>
  <si>
    <t>PUREGOLD PRICE CLUB - SAN ISIDRO</t>
  </si>
  <si>
    <t>San Isidro Cabuyao, Laguna</t>
  </si>
  <si>
    <t>Robinson wet market 711 school dali</t>
  </si>
  <si>
    <t xml:space="preserve">Masarap at mura ang tocino
Msarap ung f. Ham mejo pricy if ipagbaon s bata</t>
  </si>
  <si>
    <t>PUREGOLD PRICE CLUB - AGUIRRE</t>
  </si>
  <si>
    <t xml:space="preserve">Bf Aguirre Avenue Corner Nicanor Jacinto Street, Bf Homes, Parañaque City </t>
  </si>
  <si>
    <t>877 BLSTR</t>
  </si>
  <si>
    <t>PUREGOLD PRICE CLUB - STA ROSA BAYAN</t>
  </si>
  <si>
    <t>Rizal Blvd. Sta Rosa Laguna</t>
  </si>
  <si>
    <t>RS KINGHOME BUCANDALA IMUS</t>
  </si>
  <si>
    <t>King Home Shopping Mall, 137 Bucandala Ii, Imus, Cavite</t>
  </si>
  <si>
    <t xml:space="preserve">Savemore puregold sm Dali 7eleven palengke </t>
  </si>
  <si>
    <t>PUREGOLD PRICE CLUB - ZABARTE</t>
  </si>
  <si>
    <t>Zabarte Cor. Susano Rd., Brgy. Camarin, Caloocan City</t>
  </si>
  <si>
    <t>Mercury drugs, 7/11, o save , Savemore and robinsons supermarket</t>
  </si>
  <si>
    <t>Suggest to have mix and match promo of our 2 SKU.</t>
  </si>
  <si>
    <t>334 TEMPC</t>
  </si>
  <si>
    <t>PUREGOLD PRICE CLUB - TERMINAL MALL</t>
  </si>
  <si>
    <t>Doña Andeng Street Bayan Luma 2 Imus, Cavite</t>
  </si>
  <si>
    <t>TMP TOMAS MORATO</t>
  </si>
  <si>
    <t>Corner Scout, Lower Ground Floor, Il Terrazo Mall, Tomas Morato Avenue, Sct. Madriñan St, Quezon City, 1100 Metro Manila</t>
  </si>
  <si>
    <t xml:space="preserve">Front of MYEONGDONG GASTROPUB T morato. Near at Hop inn hotel T. Morato and hotel Rembrandt </t>
  </si>
  <si>
    <t>All stocks is all out. Cold room is to Small for frozent products and meat,poultry the sorounding stablishmet is almost restorant and bar</t>
  </si>
  <si>
    <t>RE HPLCENTER GUIGUINTO BULACAN</t>
  </si>
  <si>
    <t>HPL Center, Cagayan Valley road, Brgy, Guiguinto, 3015 Bulacan</t>
  </si>
  <si>
    <t>RE MARKET AVE PASIG</t>
  </si>
  <si>
    <t>293 Market Ave, Pasig, 1600 Metro Manila</t>
  </si>
  <si>
    <t>RE GREEN GATE MALAGASANG IMUS</t>
  </si>
  <si>
    <t>Phase 3 Greengate Subdivision, Barangay Malagasang 2A, Imus, 4103 Cavite</t>
  </si>
  <si>
    <t xml:space="preserve">Alphamart </t>
  </si>
  <si>
    <t>April 2023</t>
  </si>
  <si>
    <t>RE VALENZUELA TOWN CENTER</t>
  </si>
  <si>
    <t>Valenzuela Town Center, Valenzuela City</t>
  </si>
  <si>
    <t>RE MOONWALK LAS PINAS</t>
  </si>
  <si>
    <t>GF Savers Mart, Alabang–Zapote Rd, Talon 1, Las Piñas, 1747 Metro Manila</t>
  </si>
  <si>
    <t>SW GATEWAY 2 CUBAO</t>
  </si>
  <si>
    <t>Space #7, Ground floor Basement 1 , New Gateway Mall 2 Gen Roxas Ave Cor Gen Araneta Ave., Quezon City</t>
  </si>
  <si>
    <t>Robinson,Puregold,Farmers Market,7/11,Sm hypermarket</t>
  </si>
  <si>
    <t xml:space="preserve">slow moving
pork belly
smoked bacon</t>
  </si>
  <si>
    <t>RS ONE AYALA MAKATI</t>
  </si>
  <si>
    <t>Supermarket 001 &amp; Units B-001 Lower Ground Floor , One Ayala, Ayala Center San Lorenzo, Makati City</t>
  </si>
  <si>
    <t>NEAR CONDOMINIUMS AND MALLS LANDMARK MAKATI SM MAKATI, TMP MAKATI</t>
  </si>
  <si>
    <t>RE BURGOS CAVITE CITY</t>
  </si>
  <si>
    <t>Lot 4 Block 59 Lot 1068 P. Burgos Avenue, Barangay 27 Sagittarius, Extension, Cavite City, 4100 Cavite</t>
  </si>
  <si>
    <t>Cavite City</t>
  </si>
  <si>
    <t>Sakto lang di gaanung matao</t>
  </si>
  <si>
    <t>309 TTMPC</t>
  </si>
  <si>
    <t>PUREGOLD TRECE</t>
  </si>
  <si>
    <t>Trece Tower Mall, San Agustin Trece Martirez Cavite City</t>
  </si>
  <si>
    <t>Trece Martirez</t>
  </si>
  <si>
    <t>TMP NE SQUARE CONNECTICUT</t>
  </si>
  <si>
    <t>The Marketplace #47 Connecticut St. Lower Ground Floor Northeast Square Bldg, San Juan</t>
  </si>
  <si>
    <t>VAM WITH SRP</t>
  </si>
  <si>
    <t>PUREGOLD JR. - DON ANTONIO</t>
  </si>
  <si>
    <t>M3JH+XF9, Holy Spirit Drive, Quezon City, 1127 Metro Manila</t>
  </si>
  <si>
    <t>LANDMARK MAKATI</t>
  </si>
  <si>
    <t>H23F+VQQ, Ayala Ave, Makati, Metro Manila</t>
  </si>
  <si>
    <t>LANDMARK</t>
  </si>
  <si>
    <t>The Good Meat - Outright</t>
  </si>
  <si>
    <t>OUTRIGHT</t>
  </si>
  <si>
    <t>LANDMARK BGC</t>
  </si>
  <si>
    <t>Three Parkade Building, 30th Street &amp;, Lane A, Taguig, Metro Manila</t>
  </si>
  <si>
    <t>THE MARKET PLACE CENTRAL SQUARE</t>
  </si>
  <si>
    <t>Masara any product ng the good meat</t>
  </si>
  <si>
    <t>LANDMARK TRINOMA</t>
  </si>
  <si>
    <t>Trinoma Landmark Ext., North Ave, Bagong Pag-asa, Quezon City, 1100 Metro Manila</t>
  </si>
  <si>
    <t>Mall,condominium,7 eleven</t>
  </si>
  <si>
    <t>Masarap ung product natin lalo na ung sisig,pero d nila ngustuhan ung packging ng pork tocino kc pagdting nila ng haus nkalabas na  ung lman ng tocino kailngan maayos daw po ung pgkaseald ng product natin..</t>
  </si>
  <si>
    <t>LANDMARK ALABANG</t>
  </si>
  <si>
    <t>Filinvest City, Civic Dr, Alabang, Muntinlupa, 1770 Metro Manila</t>
  </si>
  <si>
    <t>LANDMARK NUVALI</t>
  </si>
  <si>
    <t>Ground Floor, The Landmark Nuvali, Ayala Malls Solenad 3, Nuvali Boulevard, Don Jose, Santa Rosa, Laguna</t>
  </si>
  <si>
    <t>Robinson, landers, SnR, shopwise, southsupermaket, townhouses, hospital</t>
  </si>
  <si>
    <t>Curious cla sa lasa hnd dw kilala sana may free taste dw</t>
  </si>
  <si>
    <t>OPENED VAM last February 2024 - CLOSED SHOWCASE Last September 30, 2023</t>
  </si>
  <si>
    <t>OPENED VAM last April 2024</t>
  </si>
  <si>
    <t>SKU CODE</t>
  </si>
  <si>
    <t>PRODUCT DESCRIPTION</t>
  </si>
  <si>
    <t>SUB DEPARTMENT</t>
  </si>
  <si>
    <t>CLASS</t>
  </si>
  <si>
    <t>DISPLAY BRANDING</t>
  </si>
  <si>
    <t>DEPT CODE</t>
  </si>
  <si>
    <t>SUB DEPT CODE</t>
  </si>
  <si>
    <t>SUB CLASS</t>
  </si>
  <si>
    <t>Concatenated</t>
  </si>
  <si>
    <t>SKU REPORT IDENTIFIER 2</t>
  </si>
  <si>
    <t>INTERNAL BRAND</t>
  </si>
  <si>
    <t>multiplier</t>
  </si>
  <si>
    <t>MEAT NON VAT CONCESS</t>
  </si>
  <si>
    <t>MEAT</t>
  </si>
  <si>
    <t>PORK</t>
  </si>
  <si>
    <t>ADOBO CUT</t>
  </si>
  <si>
    <t>TGM</t>
  </si>
  <si>
    <t>330333401-</t>
  </si>
  <si>
    <t>SHOWCASE</t>
  </si>
  <si>
    <t/>
  </si>
  <si>
    <t>PILMICO ADOBO CUT</t>
  </si>
  <si>
    <t>PILMICO</t>
  </si>
  <si>
    <t>ROBINSONS</t>
  </si>
  <si>
    <t>ROB PILMICO PORK ADOBO CUT</t>
  </si>
  <si>
    <t>ROB PILMICO</t>
  </si>
  <si>
    <t>ROB PILMICO ADOBO CUT</t>
  </si>
  <si>
    <t>PNCADOBO CUT</t>
  </si>
  <si>
    <t>PNC</t>
  </si>
  <si>
    <t>PNC ADOBO CUT</t>
  </si>
  <si>
    <t>MERRY MART</t>
  </si>
  <si>
    <t>THE GOOD MEAT ADOBO CUT</t>
  </si>
  <si>
    <t>TGM PORK ADOBO CUT 500G</t>
  </si>
  <si>
    <t>PORK SHELF-READY PACK</t>
  </si>
  <si>
    <t>ADOBO CUT 500G</t>
  </si>
  <si>
    <t>TGM ADOBO CUT 500G</t>
  </si>
  <si>
    <t>SHELF-READY PACK</t>
  </si>
  <si>
    <t>TGM ADOBO CUT 500G(FPP)</t>
  </si>
  <si>
    <t>FA ADOBO CUT 500G (FPP)</t>
  </si>
  <si>
    <t>FA</t>
  </si>
  <si>
    <t>FA ADOBO CUT 500G</t>
  </si>
  <si>
    <t>THE GOOD MEAT ADOBO CUT 500GX30PACK</t>
  </si>
  <si>
    <t>TGM ADOBO CUT 500GX30PACK</t>
  </si>
  <si>
    <t>BABY BACK RIBS</t>
  </si>
  <si>
    <t>PILMICO BABY BACK RIBS</t>
  </si>
  <si>
    <t>ROB PILMICO BABY BACK RIBS</t>
  </si>
  <si>
    <t>PNCBABY BACK RIBS</t>
  </si>
  <si>
    <t>PNC BABY BACK RIBS</t>
  </si>
  <si>
    <t>THE GOOD MEAT BABY BACK RIBS</t>
  </si>
  <si>
    <t>BEEF</t>
  </si>
  <si>
    <t>BBQ STEAK</t>
  </si>
  <si>
    <t>BEEF BBQ STEAK</t>
  </si>
  <si>
    <t>330333402-</t>
  </si>
  <si>
    <t>PILMICO BBQ STEAK</t>
  </si>
  <si>
    <t>TGM BONE MARROW</t>
  </si>
  <si>
    <t>BONE MARROW</t>
  </si>
  <si>
    <t>BEEF BONE MARROW</t>
  </si>
  <si>
    <t>PILMICO BONE MARROW</t>
  </si>
  <si>
    <t>BEEF BONES</t>
  </si>
  <si>
    <t>PILMICO BEEF BONES</t>
  </si>
  <si>
    <t>ROB PILMICO BEEF BONES</t>
  </si>
  <si>
    <t>THE GOOD MEAT BEEF BONES</t>
  </si>
  <si>
    <t>BEEF BOTTOM ROUND</t>
  </si>
  <si>
    <t>PILMICO BOTTOM ROUND</t>
  </si>
  <si>
    <t>PILMICO BEEF BOTTOM ROUND</t>
  </si>
  <si>
    <t>ROB PILMICO BOTTOM ROUND</t>
  </si>
  <si>
    <t>ROB PILMICO BEEF BOTTOM ROUND</t>
  </si>
  <si>
    <t>BREAKFAST STEAK</t>
  </si>
  <si>
    <t>BEEF BREAKFAST STEAK</t>
  </si>
  <si>
    <t>PILMICO BREAKFAST STEAK</t>
  </si>
  <si>
    <t>ROB PILMICO BREAKFAST STEAK</t>
  </si>
  <si>
    <t>PNC BREAKFAST STEAK</t>
  </si>
  <si>
    <t>THE GOOD MEAT BEEF BREAKFAST STEAK</t>
  </si>
  <si>
    <t>BEEF BRISKET</t>
  </si>
  <si>
    <t>PILMICO BRISKET</t>
  </si>
  <si>
    <t>PILMICO BEEF BRISKET</t>
  </si>
  <si>
    <t>ROB PILMICO BEEF BRISKET</t>
  </si>
  <si>
    <t>PNC BRISKET</t>
  </si>
  <si>
    <t>PNC BEEF BRISKET</t>
  </si>
  <si>
    <t>THE GOOD MEAT BEEF BRISKET</t>
  </si>
  <si>
    <t>BEEF CAMTO</t>
  </si>
  <si>
    <t>PILMICO CAMTO</t>
  </si>
  <si>
    <t>PILMICO BEEF CAMTO</t>
  </si>
  <si>
    <t>BEEF CHUCK RIB</t>
  </si>
  <si>
    <t>PILMICO CHUCK RIB</t>
  </si>
  <si>
    <t>PILMICO BEEF CHUCK RIB</t>
  </si>
  <si>
    <t>BEEF CUBES</t>
  </si>
  <si>
    <t>PILMICO BEEF CUBES</t>
  </si>
  <si>
    <t>ROB PILMICO BEEF CUBES</t>
  </si>
  <si>
    <t>PNC BEEF CUBES</t>
  </si>
  <si>
    <t>THE GOOD MEAT BEEF CUBES</t>
  </si>
  <si>
    <t>TGM BEEF CUBES (5KG &amp; UP)</t>
  </si>
  <si>
    <t>BEEF CUBES (5KG &amp; UP)</t>
  </si>
  <si>
    <t>TGM BEEF CUBES 500G</t>
  </si>
  <si>
    <t>BEEF SHELF-READY PACK</t>
  </si>
  <si>
    <t>BEEF CUBES 500G</t>
  </si>
  <si>
    <t>TGM BEEF CUBES (FROM BRISKET) 500G</t>
  </si>
  <si>
    <t>THE GOOD MEAT BEEF CUBES 500G</t>
  </si>
  <si>
    <t>FA BEEF CUBES 500G (FPP)</t>
  </si>
  <si>
    <t>FA BEEF CUBES 500G</t>
  </si>
  <si>
    <t>PILMICO EYE ROUND</t>
  </si>
  <si>
    <t>BEEF EYE ROUND</t>
  </si>
  <si>
    <t>PILMICO BEEF EYE ROUND</t>
  </si>
  <si>
    <t>BEEF KALDERETA CUT</t>
  </si>
  <si>
    <t>TGM BEEF KALDERETA CUT</t>
  </si>
  <si>
    <t>PILMICO BEEF KALDERETA CUT</t>
  </si>
  <si>
    <t>PNC KALDERETA CUT</t>
  </si>
  <si>
    <t>PNC BEEF KALDERETA CUT</t>
  </si>
  <si>
    <t>THE GOOD MEAT BEEF KALDERETA CUT</t>
  </si>
  <si>
    <t>BEEF KALITIRAN</t>
  </si>
  <si>
    <t>PILMICO KALITIRAN</t>
  </si>
  <si>
    <t>PILMICO BEEF KALITIRAN</t>
  </si>
  <si>
    <t>ROB PILMICO BEEF KALITIRAN</t>
  </si>
  <si>
    <t>BEEF KNEE CAP</t>
  </si>
  <si>
    <t>PILMICO KNEE CAP</t>
  </si>
  <si>
    <t>PILMICO BEEF KNEE CAP</t>
  </si>
  <si>
    <t>ROB PILMICO BEEF KNEE CAP</t>
  </si>
  <si>
    <t>PNC KNEE CAP</t>
  </si>
  <si>
    <t>PNC BEEF KNEE CAP</t>
  </si>
  <si>
    <t>THE GOOD MEAT BEEF KNEE CAP</t>
  </si>
  <si>
    <t>BEEF MECHADO CUT</t>
  </si>
  <si>
    <t>TGM BEEF MECHADO CUT</t>
  </si>
  <si>
    <t>PILMICO BEEF MECHADO CUT</t>
  </si>
  <si>
    <t>THE GOOD MEAT BEEF MECHADO CUT</t>
  </si>
  <si>
    <t>TGM MORCON SLICE</t>
  </si>
  <si>
    <t>MORCON SLICE</t>
  </si>
  <si>
    <t>BEEF MORCON SLICED</t>
  </si>
  <si>
    <t>PILMICO MORCON SLICE</t>
  </si>
  <si>
    <t>TGM BEEF NECK</t>
  </si>
  <si>
    <t>BEEF NECK</t>
  </si>
  <si>
    <t>PILMICO BEEF NECK</t>
  </si>
  <si>
    <t>TGM-OXTRIPE 1kG</t>
  </si>
  <si>
    <t>BEEF TRIPE</t>
  </si>
  <si>
    <t>TGM BEEF TRIPE</t>
  </si>
  <si>
    <t>PILMICO PORTERHOUSE STEAK</t>
  </si>
  <si>
    <t>PORTERHOUSE STEAK</t>
  </si>
  <si>
    <t>BEEF PORTERHOUSE</t>
  </si>
  <si>
    <t>TGM PRIME RIB STEAK</t>
  </si>
  <si>
    <t>PRIME RIB STEAK</t>
  </si>
  <si>
    <t>BEEF PRIME RIB STEAK</t>
  </si>
  <si>
    <t>PILMICO PRIME RIB STEAK</t>
  </si>
  <si>
    <t>RIB EYE</t>
  </si>
  <si>
    <t>BEEF RIB EYE</t>
  </si>
  <si>
    <t>PILMICO RIB EYE</t>
  </si>
  <si>
    <t>RIB EYE STEAK</t>
  </si>
  <si>
    <t>BEEF ROUND</t>
  </si>
  <si>
    <t>TGM BEEF ROUND</t>
  </si>
  <si>
    <t>PILMICO ROUND</t>
  </si>
  <si>
    <t>PILMICO BEEF ROUND</t>
  </si>
  <si>
    <t>THE GOOD MEAT ROUND BEEF</t>
  </si>
  <si>
    <t>TGM BEEF SAMGYUPSAL 500G</t>
  </si>
  <si>
    <t>BEEF SAMGYUPSAL 500G</t>
  </si>
  <si>
    <t>BEEF SAMGYEOPSAL</t>
  </si>
  <si>
    <t>THE GOOD MEAT BEEF SAMGYUPSAL SLICED 500G</t>
  </si>
  <si>
    <t>TGM BEEF SAMGYUPSAL (SHORT PLATE) 500G</t>
  </si>
  <si>
    <t>BEEF SAMGYUPSAL SLICED SHORTPLATE 500G</t>
  </si>
  <si>
    <t>TGM BEEF SAMGYUPSAL SLICED SHORTPLATE 500G</t>
  </si>
  <si>
    <t>TGM BEEF SAMGYUPSL SLICE SP 500G</t>
  </si>
  <si>
    <t>TGM BEEF SAMGYUPSAL SLICED SHORTPLATE 500G(FPP)</t>
  </si>
  <si>
    <t>TGM BEEF SAWDUST</t>
  </si>
  <si>
    <t>BEEF SAWDUST</t>
  </si>
  <si>
    <t>PILMICO BEEF SAWDUST</t>
  </si>
  <si>
    <t>ROB PILMICO BEEF SAWDUST</t>
  </si>
  <si>
    <t>PNC BEEF SAWDUST</t>
  </si>
  <si>
    <t>TGM BEEF SHABU-SHABU 500G</t>
  </si>
  <si>
    <t>BEEF SHABU-SHABU 500G</t>
  </si>
  <si>
    <t>BEEF SHABU-SHABU</t>
  </si>
  <si>
    <t>TGM BEEF SHABU SHABU 500G</t>
  </si>
  <si>
    <t>BEEF SHANK</t>
  </si>
  <si>
    <t>PILMICO BEEF SHANK</t>
  </si>
  <si>
    <t>ROB PILMICO BEEF SHANK</t>
  </si>
  <si>
    <t>PNC BEEF SHANK</t>
  </si>
  <si>
    <t>THE GOOD MEAT BEEF SHANK</t>
  </si>
  <si>
    <t>BEEF SHORT RIBS</t>
  </si>
  <si>
    <t>PILMICO SHORT RIBS</t>
  </si>
  <si>
    <t>PILMICO BEEF SHORT RIBS</t>
  </si>
  <si>
    <t>ROB PILMICO BEEF SHORT RIBS</t>
  </si>
  <si>
    <t>PNC SHORT RIBS</t>
  </si>
  <si>
    <t>PNC BEEF SHORT RIBS</t>
  </si>
  <si>
    <t>THE GOOD MEAT BEEF SHORT RIBS</t>
  </si>
  <si>
    <t>PILMICO SHORTLOIN</t>
  </si>
  <si>
    <t>BEEF SHORTLOIN</t>
  </si>
  <si>
    <t>PILMICO BEEF SHORTLOIN</t>
  </si>
  <si>
    <t>BEEF SIRLOIN</t>
  </si>
  <si>
    <t>PILMICO BEEF SIRLOIN</t>
  </si>
  <si>
    <t>ROB PILMICO BEEF SIRLOIN</t>
  </si>
  <si>
    <t>PNC BEEF SIRLOIN</t>
  </si>
  <si>
    <t>THE GOOD MEAT BEEF SIRLOIN</t>
  </si>
  <si>
    <t>TGM BEEF STRIPLOIN</t>
  </si>
  <si>
    <t>BEEF STRIPLOIN</t>
  </si>
  <si>
    <t>PILMICO STRIPLOIN</t>
  </si>
  <si>
    <t>PILMICO BEEF STRIPLOIN</t>
  </si>
  <si>
    <t>BEEF STROGANOFF</t>
  </si>
  <si>
    <t>PILMICO BEEF STROGANOFF</t>
  </si>
  <si>
    <t>ROB PILMICO BEEF STROGANOFF</t>
  </si>
  <si>
    <t>PNC BEEF STROGANOFF</t>
  </si>
  <si>
    <t>THE GOOD MEAT BEEF STROGANOFF</t>
  </si>
  <si>
    <t>BEEF SUKIYAKI CUT</t>
  </si>
  <si>
    <t>PILMICO SUKIYAKI CUT</t>
  </si>
  <si>
    <t>PILMICO BEEF SUKIYAKI CUT</t>
  </si>
  <si>
    <t>ROB PILMICO BEEF SUKIYAKI CUT</t>
  </si>
  <si>
    <t>THE GOOD MEAT BEEF SUKIYAKI CUT</t>
  </si>
  <si>
    <t>PILMICO BEEF TAPA</t>
  </si>
  <si>
    <t>MEAT VAT CONCESS</t>
  </si>
  <si>
    <t>PROCESSED (IN-STORE)</t>
  </si>
  <si>
    <t>BEEF TAPA</t>
  </si>
  <si>
    <t>BEEF T-BONE STEAK</t>
  </si>
  <si>
    <t>BEEF TBONE</t>
  </si>
  <si>
    <t>TGM BEEF T-BONE STEAK</t>
  </si>
  <si>
    <t>PILMICO TBONE STEAK</t>
  </si>
  <si>
    <t>PILMICO BEEF T-BONE STEAK</t>
  </si>
  <si>
    <t>BEEF TENDERLOIN</t>
  </si>
  <si>
    <t>PILMICO BEEF TENDERLOIN</t>
  </si>
  <si>
    <t>TGM BEEF TOP ROUND</t>
  </si>
  <si>
    <t>BEEF TOP ROUND</t>
  </si>
  <si>
    <t>PILMICO TOP ROUND</t>
  </si>
  <si>
    <t>PILMICO BEEF TOP ROUND</t>
  </si>
  <si>
    <t>ROB PILMICO BEEF TRIPE</t>
  </si>
  <si>
    <t>PILMICO BEEF TRIPE</t>
  </si>
  <si>
    <t>THE GOOD MEAT BEEF TRIPE</t>
  </si>
  <si>
    <t>BEEF YAKINIKU CUT 500G</t>
  </si>
  <si>
    <t>BEEF YAKINIKU CUT</t>
  </si>
  <si>
    <t>TGM BEEF YAKINIKU CUT 500G</t>
  </si>
  <si>
    <t>BACON SLICE</t>
  </si>
  <si>
    <t>BELLY</t>
  </si>
  <si>
    <t>PILMICO BACON SLICE</t>
  </si>
  <si>
    <t>ROB PILMICO BACON SLICE</t>
  </si>
  <si>
    <t>PNCBACON SLICE</t>
  </si>
  <si>
    <t>PNC BACON SLICE</t>
  </si>
  <si>
    <t>THE GOOD MEAT BACON SLICE</t>
  </si>
  <si>
    <t>THE GOOD MEAT BELLY SKIN-ON BONE-IN CUT 500GX19PACK</t>
  </si>
  <si>
    <t>PORK BELLY SOBI 500G</t>
  </si>
  <si>
    <t>TGM BELLY SKIN-ON BONE-IN CUT 500GX19PACK</t>
  </si>
  <si>
    <t>TGM BELLY SOBI 500G(FPP)</t>
  </si>
  <si>
    <t>TGM BELLY SOBI 500G</t>
  </si>
  <si>
    <t>FA BELLY SOBI 500G (FPP)</t>
  </si>
  <si>
    <t>FA BELLY SOBI 500G</t>
  </si>
  <si>
    <t>TGM BELLY SOBI BELLY SLICED</t>
  </si>
  <si>
    <t>BELLY SOBI/BELLY SLICED</t>
  </si>
  <si>
    <t>THE GOOD MEAT BELLY SOBI/BELLY SLICED</t>
  </si>
  <si>
    <t>THE GOOD MEAT BELLY SOBI BELLY SLICED</t>
  </si>
  <si>
    <t>THE GOOD MEAT BELLY SOBI/BELLY</t>
  </si>
  <si>
    <t>TGM BLLY SOBI/BLLY SLCD(5KG&amp;UP</t>
  </si>
  <si>
    <t>BELLY SOBI/BELLY SLICED(5KG&amp;UP</t>
  </si>
  <si>
    <t>TGM BELLY SOBI/BELLY SLICED(5KG&amp;UP</t>
  </si>
  <si>
    <t>PNCBELLY SOBL/BELLY SLICED</t>
  </si>
  <si>
    <t>BELLY SOBL/BELLY SLICED</t>
  </si>
  <si>
    <t>PNC BELLY SOBL/BELLY SLICED</t>
  </si>
  <si>
    <t>LECHON KAWALI CUT</t>
  </si>
  <si>
    <t>PILMICO LECHON KAWALI CUT</t>
  </si>
  <si>
    <t>ROB PORK LECHON KAWALI CUT</t>
  </si>
  <si>
    <t>ROB PILMICO LECHON KAWALI CUT</t>
  </si>
  <si>
    <t>PNCLECHON KAWALI CUT</t>
  </si>
  <si>
    <t>PNC LECHON KAWALI CUT</t>
  </si>
  <si>
    <t>THE GOOD MEAT LECHON KAWALI CUT</t>
  </si>
  <si>
    <t>FM PORK BELLY GRILL CUT</t>
  </si>
  <si>
    <t>PORK BELLY GRILL CUT</t>
  </si>
  <si>
    <t>FM</t>
  </si>
  <si>
    <t>HT PORK BELLY GRILL CUT</t>
  </si>
  <si>
    <t>HT</t>
  </si>
  <si>
    <t>FM PORK BELLY RACK</t>
  </si>
  <si>
    <t>PORK BELLY RACK</t>
  </si>
  <si>
    <t>HT PORK BELLY RACK</t>
  </si>
  <si>
    <t>TGM PORK BELLY SLICED 500G</t>
  </si>
  <si>
    <t>PORK BELLY SLICED 500G</t>
  </si>
  <si>
    <t>PILMICO BELLY SOBI</t>
  </si>
  <si>
    <t>PORK BELLY SOBI</t>
  </si>
  <si>
    <t>PILMICO PORK BELLY SOBI</t>
  </si>
  <si>
    <t>ROB PILMICO PORK BELLY SOBI</t>
  </si>
  <si>
    <t>TGM PORK BELLY SOBI 500G</t>
  </si>
  <si>
    <t>THE GOOD MEAT PORK BELLY SOBI 500G</t>
  </si>
  <si>
    <t>PORK COUNTRY STYLE</t>
  </si>
  <si>
    <t>FM PORK COUNTRYSTYLE</t>
  </si>
  <si>
    <t>FM PORK COUNTRY STYLE</t>
  </si>
  <si>
    <t>HT PORK COUNTRYSTYLE</t>
  </si>
  <si>
    <t>HT PORK COUNTRY STYLE</t>
  </si>
  <si>
    <t>FM PORK FINGER RIBS</t>
  </si>
  <si>
    <t>PORK FINGER RIBS</t>
  </si>
  <si>
    <t>HT PORK FINGER RIBS</t>
  </si>
  <si>
    <t>FM PORK KING HENRY</t>
  </si>
  <si>
    <t>PORK KING HENRY</t>
  </si>
  <si>
    <t>HT PORK KING HENRY</t>
  </si>
  <si>
    <t>FM PORK LIEMPO SKINLESS BONELESS</t>
  </si>
  <si>
    <t>PORK LIEMPO SKINLESS BONELESS</t>
  </si>
  <si>
    <t>HT PORK LIEMPO SKINLESS BONELESS</t>
  </si>
  <si>
    <t>THE GOOD MEAT SAMGYUPSAL CUT 500GX30PACK</t>
  </si>
  <si>
    <t>PORK SAMGYUPSAL SLICE 500G</t>
  </si>
  <si>
    <t>TGM PORK SAMGYUPSAL CUT 500GX30PACK</t>
  </si>
  <si>
    <t>PORK SAMGYUPSAL SLICE</t>
  </si>
  <si>
    <t>TGM PORK SAMGYUPSAL SLICE</t>
  </si>
  <si>
    <t>PILMICO SAMGYUPSAL SLICE</t>
  </si>
  <si>
    <t>PILMICO PORK SAMGYUPSAL SLICE</t>
  </si>
  <si>
    <t>ROB PILMICO SAMGYUPSAL SLICE</t>
  </si>
  <si>
    <t>ROB PILMICO PORK SAMGYUPSAL SLICE</t>
  </si>
  <si>
    <t>PNCSAMGYUSAL SLICE</t>
  </si>
  <si>
    <t>PNC PORK SAMGYUPSAL SLICE</t>
  </si>
  <si>
    <t>THE GOOD MEAT SAMGYUPSAL SLICE</t>
  </si>
  <si>
    <t>TGM PORK SAMGYUPSAL 500G</t>
  </si>
  <si>
    <t>THE GOOD MEAT PORK SAMGYUPSAL 500G</t>
  </si>
  <si>
    <t>TGM PORK SAMGYUPSAL SLICE 500G</t>
  </si>
  <si>
    <t>TGM SAMGYUPSAL SLICE(BELLY SLBL)500G</t>
  </si>
  <si>
    <t>TGM PORK SAMGYUPSAL SLICE SLBL 500G</t>
  </si>
  <si>
    <t>TGM PORK SAMYUPSAL SLICED 500G (FPP)</t>
  </si>
  <si>
    <t>TGM PORK SAMYUPSAL SLICED 500G</t>
  </si>
  <si>
    <t>BUTTERFLY CUT</t>
  </si>
  <si>
    <t>PILMICO BUTTERFLY CUT</t>
  </si>
  <si>
    <t>ROB PILMICO BUTTERFLY CUT</t>
  </si>
  <si>
    <t>PNCBUTTERFLY CUT</t>
  </si>
  <si>
    <t>PNC BUTTERFLY CUT</t>
  </si>
  <si>
    <t>THE GOOD MEAT BUTTERFLY CUT</t>
  </si>
  <si>
    <t>THE GOOD MEAT CHICKEN WHOLE</t>
  </si>
  <si>
    <t>POULTRY</t>
  </si>
  <si>
    <t>POULTRY - CHICKEN</t>
  </si>
  <si>
    <t>CHICKEN</t>
  </si>
  <si>
    <t>CHICKEN WHOLE</t>
  </si>
  <si>
    <t>TGM CHICKEN WHOLE</t>
  </si>
  <si>
    <t>----</t>
  </si>
  <si>
    <t>THE GOOD MEAT WHOLE CHICKEN</t>
  </si>
  <si>
    <t>TGM CHICKEN WINGS 1KG PACK</t>
  </si>
  <si>
    <t>CHICKEN WINGS 1KG PACK</t>
  </si>
  <si>
    <t>CHICKEN WINGS</t>
  </si>
  <si>
    <t>THE GOOD MEAT COCHINILLO SUCKLING PIG</t>
  </si>
  <si>
    <t>COCHINILLO</t>
  </si>
  <si>
    <t>COCHINILLO SUCKLING PIG</t>
  </si>
  <si>
    <t>COCHINILIO</t>
  </si>
  <si>
    <t>TGM COCHINILLO SUCKLING PIG</t>
  </si>
  <si>
    <t>THE GOOD MEAT GROUND BEEF 500G</t>
  </si>
  <si>
    <t>REGULAR GROUND BEEF 500G</t>
  </si>
  <si>
    <t>GROUND BEEF</t>
  </si>
  <si>
    <t>TGM GROUND BEEF 500G</t>
  </si>
  <si>
    <t>REGULAR GROUND BEEF</t>
  </si>
  <si>
    <t>TGM REGULAR GROUND BEEF</t>
  </si>
  <si>
    <t>PILMICO GROUND BEEF</t>
  </si>
  <si>
    <t>PILMICO REGULAR GROUND BEEF</t>
  </si>
  <si>
    <t>ROB PILMICO REGULAR GROUND BEEF</t>
  </si>
  <si>
    <t>PNC GROUND BEEF</t>
  </si>
  <si>
    <t>PNC REGULAR GROUND BEEF</t>
  </si>
  <si>
    <t>THE GOOD MEAT GROUND BEEF</t>
  </si>
  <si>
    <t>REGULAR GROUND BEEF (5KG &amp; UP)</t>
  </si>
  <si>
    <t>TGM REGULAR GROUND BEEF 500G</t>
  </si>
  <si>
    <t>TGM BEEF GROUND ROUND</t>
  </si>
  <si>
    <t>GROUND ROUND</t>
  </si>
  <si>
    <t>PILMICO GROUND ROUND</t>
  </si>
  <si>
    <t>ROB PILMICO GROUND ROUND</t>
  </si>
  <si>
    <t>PNC GROUND ROUND</t>
  </si>
  <si>
    <t>THE GOOD MEAT GROUND ROUND BEEF</t>
  </si>
  <si>
    <t>PILMICO KASIM SOBI</t>
  </si>
  <si>
    <t>KASIM SOBI</t>
  </si>
  <si>
    <t>KASIM</t>
  </si>
  <si>
    <t>TGM KASIM SKIN-ON/BONE-IN</t>
  </si>
  <si>
    <t>TGM PORK KASIM SOBI</t>
  </si>
  <si>
    <t>PORK KASIM SLBL</t>
  </si>
  <si>
    <t>TGM PORK KASIM SLBL</t>
  </si>
  <si>
    <t>PILMICO KASIM SLBL</t>
  </si>
  <si>
    <t>PILMICO PORK KASIM SLBL</t>
  </si>
  <si>
    <t>ROB PILMICO KASIM SLBL</t>
  </si>
  <si>
    <t>ROB PILMICO PORK KASIM SLBL</t>
  </si>
  <si>
    <t>THE GOOD MEAT KASIM SLBL</t>
  </si>
  <si>
    <t>TGM KASIM SO/BL 95KG &amp; UP)</t>
  </si>
  <si>
    <t>PORK KASIM SO/BL 95KG &amp; UP)</t>
  </si>
  <si>
    <t>TGM PORK KASIM SO/BL 95KG &amp; UP)</t>
  </si>
  <si>
    <t>PORK KASIM SOBL</t>
  </si>
  <si>
    <t>TGM PORK KASIM SOBL</t>
  </si>
  <si>
    <t>PILMICO KASIM SOBL</t>
  </si>
  <si>
    <t>PILMICO PORK KASIM SOBL</t>
  </si>
  <si>
    <t>ROB PILMICO PORK KASIM SOBL</t>
  </si>
  <si>
    <t>PNCKASIM SOBL</t>
  </si>
  <si>
    <t>PNC PORK KASIM SOBL</t>
  </si>
  <si>
    <t>THE GOOD MEAT KASIM SOBL</t>
  </si>
  <si>
    <t>PNC SUKIYAKI CUT</t>
  </si>
  <si>
    <t>PORK SUKIYAKI</t>
  </si>
  <si>
    <t>LAMAN</t>
  </si>
  <si>
    <t>PNC PORK SUKIYAKI</t>
  </si>
  <si>
    <t>TGM CUTLETS</t>
  </si>
  <si>
    <t>PORK CUTLETS</t>
  </si>
  <si>
    <t>TGM PORK CUTLETS</t>
  </si>
  <si>
    <t>PILMICO CUTLETS</t>
  </si>
  <si>
    <t>PILMICO PORK CUTLETS</t>
  </si>
  <si>
    <t>ROB PILMICO CUTLETS</t>
  </si>
  <si>
    <t>ROB PILMICO PORK CUTLETS</t>
  </si>
  <si>
    <t>PNCCUTLETS</t>
  </si>
  <si>
    <t>PNC PORK CUTLETS</t>
  </si>
  <si>
    <t>THE GOOD MEAT CUTLETS</t>
  </si>
  <si>
    <t>FM PORK KARUBI</t>
  </si>
  <si>
    <t>PORK KARUBI</t>
  </si>
  <si>
    <t>HT PORK KARUBI</t>
  </si>
  <si>
    <t>FM PORK LEAN CUTLET</t>
  </si>
  <si>
    <t>PORK LEAN CUTLET</t>
  </si>
  <si>
    <t>HT PORK LEAN CUTLET</t>
  </si>
  <si>
    <t>FM PORK STROGANOFF</t>
  </si>
  <si>
    <t>PORK STROGANOFF</t>
  </si>
  <si>
    <t>HT PORK STROGANOFF</t>
  </si>
  <si>
    <t>FM PORK SUKIYAKI</t>
  </si>
  <si>
    <t>HT PORK SUKIYAKI</t>
  </si>
  <si>
    <t>FM PORK YAKINIKU</t>
  </si>
  <si>
    <t>PORK YAKINIKU</t>
  </si>
  <si>
    <t>HT PORK YAKINIKU</t>
  </si>
  <si>
    <t>LEAN GROUND PORK</t>
  </si>
  <si>
    <t>PILMICO LEAN GROUND PORK</t>
  </si>
  <si>
    <t>ROB PILMICO LEAN GROUND PORK</t>
  </si>
  <si>
    <t>PNCLEAN GROUND PORK</t>
  </si>
  <si>
    <t>PNC LEAN GROUND PORK</t>
  </si>
  <si>
    <t>THE GOOD MEAT LEAN GROUND PORK</t>
  </si>
  <si>
    <t>PORK MENUDO CUT</t>
  </si>
  <si>
    <t>MENUDO CUT</t>
  </si>
  <si>
    <t>TGM PORK MENUDO CUT</t>
  </si>
  <si>
    <t>PILMICO MENUDO CUT</t>
  </si>
  <si>
    <t>PILMICO PORK MENUDO CUT</t>
  </si>
  <si>
    <t>ROB PILMICO MENUDO CUT</t>
  </si>
  <si>
    <t>ROB PILMICO PORK MENUDO CUT</t>
  </si>
  <si>
    <t>PNCMENUDO CUT</t>
  </si>
  <si>
    <t>PNC PORK MENUDO CUT</t>
  </si>
  <si>
    <t>THE GOOD MEAT MENUDO CUT</t>
  </si>
  <si>
    <t>TGM PORK MENUDO CUT 500G</t>
  </si>
  <si>
    <t>PORK MENUDO CUT 500G</t>
  </si>
  <si>
    <t>TGM PORK MENUDO CUT 500G (FPP)</t>
  </si>
  <si>
    <t>FA PORK MENUDO CUT500G (FPP)</t>
  </si>
  <si>
    <t>FA PORK MENUDO CUT 500G</t>
  </si>
  <si>
    <t>THE GOOD MEAT MENUDO CUT 500GX30PACK</t>
  </si>
  <si>
    <t>TGM PORK MENUDO CUT 500GX30PACK</t>
  </si>
  <si>
    <t>ROB PILMICO NEW YORK CUT</t>
  </si>
  <si>
    <t>NEW YORK CUT</t>
  </si>
  <si>
    <t>WHITE EGG BRANDED 12S (MED)</t>
  </si>
  <si>
    <t>DOZ</t>
  </si>
  <si>
    <t>POULTRY - EGG</t>
  </si>
  <si>
    <t>EGG</t>
  </si>
  <si>
    <t>WHITE EGG BRANDED by 12'S (MEDIUM)</t>
  </si>
  <si>
    <t>P3</t>
  </si>
  <si>
    <t>THE GOOD MEAT WHITE EGG BRANDED BY 12'S (MED)</t>
  </si>
  <si>
    <t>TGM WHITE EGG BRANDED by 12'S (MEDIUM)</t>
  </si>
  <si>
    <t>WHITE EGG BRANDED 30'S (MED)</t>
  </si>
  <si>
    <t>TRAY</t>
  </si>
  <si>
    <t>WHITE EGG BRANDED by 30'S (MEDIUM)</t>
  </si>
  <si>
    <t>WHITE EGG BRANDED 12S (LARGE)</t>
  </si>
  <si>
    <t>WHITE EGG BRANDED by 12'S (LARGE)</t>
  </si>
  <si>
    <t>P4</t>
  </si>
  <si>
    <t>THE GOOD MEAT WHITE EGG BRANDED BY 12'S (LARGE)</t>
  </si>
  <si>
    <t>TGM WHITE EGG BRANDED by 12'S (LARGE)</t>
  </si>
  <si>
    <t>WHITE EGG BRANDED 30'S (LARGE)</t>
  </si>
  <si>
    <t>WHITE EGG BRANDED by 30'S (LARGE)</t>
  </si>
  <si>
    <t>PATA FRONT</t>
  </si>
  <si>
    <t>PILMICO PATA FRONT</t>
  </si>
  <si>
    <t>ROB PILMICO PATA FRONT</t>
  </si>
  <si>
    <t>PNCPATA FRONT</t>
  </si>
  <si>
    <t>PNC PATA FRONT</t>
  </si>
  <si>
    <t>THE GOOD MEAT PATA FRONT</t>
  </si>
  <si>
    <t>PATA SLICED</t>
  </si>
  <si>
    <t>PILMICO PATA SLICED</t>
  </si>
  <si>
    <t>ROB PILMICO PATA SLICED</t>
  </si>
  <si>
    <t>PNCPATA SLICED</t>
  </si>
  <si>
    <t>PNC PATA SLICED</t>
  </si>
  <si>
    <t>THE GOOD MEAT PATA SLICED</t>
  </si>
  <si>
    <t>PATA SLICED (5KG &amp; UP)</t>
  </si>
  <si>
    <t>BROWN EGG BRANDED 12S MED)</t>
  </si>
  <si>
    <t>BROWN EGG BRANDED by 12'S (MEDIUM)</t>
  </si>
  <si>
    <t>PB3</t>
  </si>
  <si>
    <t>THE GOOD MEAT BROWN EGG BRANDED BY 12'S (MED)</t>
  </si>
  <si>
    <t>TGM BROWN EGG BRANDED by 12'S (MEDIUM)</t>
  </si>
  <si>
    <t>BROWN EGG BRANDED 12S (LARGE)</t>
  </si>
  <si>
    <t>BROWN EGG BRANDED by 12'S (LARGE)</t>
  </si>
  <si>
    <t>PB4</t>
  </si>
  <si>
    <t>THE GOOD MEAT BROWN EGG BRANDED BY 12'S (LARGE)</t>
  </si>
  <si>
    <t>TGM BROWN EGG BRANDED by 12'S (LARGE)</t>
  </si>
  <si>
    <t>BROWN EGG BRANDED 30S (LARGE)</t>
  </si>
  <si>
    <t>BROWN EGG BRANDED by 30'S (LARGE)</t>
  </si>
  <si>
    <t>PIGS FEET</t>
  </si>
  <si>
    <t>PIG'S FEET</t>
  </si>
  <si>
    <t>PILMICO PIGS FEET</t>
  </si>
  <si>
    <t>ROB PILMICO PIGS FEET</t>
  </si>
  <si>
    <t>PNCPIGS FEET</t>
  </si>
  <si>
    <t>PNC PIGS FEET</t>
  </si>
  <si>
    <t>THE GOOD MEAT PIGS FEET</t>
  </si>
  <si>
    <t>TGM PIGUE SKIN-ON/BONE-IN</t>
  </si>
  <si>
    <t>PIGUE SOBI</t>
  </si>
  <si>
    <t>PIGUE</t>
  </si>
  <si>
    <t>TGM PIGUE SOBI</t>
  </si>
  <si>
    <t>PIGUE SLBL</t>
  </si>
  <si>
    <t>PILMICO PIGUE SLBL</t>
  </si>
  <si>
    <t>ROB PILMICO PIGUE SLBL</t>
  </si>
  <si>
    <t>PNCPIGUE SLBL</t>
  </si>
  <si>
    <t>PNC PIGUE SLBL</t>
  </si>
  <si>
    <t>THE GOOD MEAT PIGUE SLBL</t>
  </si>
  <si>
    <t>TGM PIGUE SO/BL (5KG &amp; UP)</t>
  </si>
  <si>
    <t>PIGUE SO/BL (5KG &amp; UP)</t>
  </si>
  <si>
    <t>ROB PILMICO PIGUE SOBI</t>
  </si>
  <si>
    <t>PILMICO PIGUE SOBI</t>
  </si>
  <si>
    <t>PIGUE SOBL</t>
  </si>
  <si>
    <t>PILMICO PIGUE SOBL</t>
  </si>
  <si>
    <t>ROB PILMICO PIGUE SOBL</t>
  </si>
  <si>
    <t>PNCPIGUE SOBL</t>
  </si>
  <si>
    <t>PNC PIGUE SOBL</t>
  </si>
  <si>
    <t>THE GOOD MEAT PIGUE SOBL</t>
  </si>
  <si>
    <t>PILMICO WS PIGUE SOBL</t>
  </si>
  <si>
    <t>WS PIGUE SOBL</t>
  </si>
  <si>
    <t>ROB PILMICO PORK BLOOD</t>
  </si>
  <si>
    <t>PORK BLOOD</t>
  </si>
  <si>
    <t>TGM PORK BONES</t>
  </si>
  <si>
    <t>PORK BONES</t>
  </si>
  <si>
    <t>PILMICO PORK BONES</t>
  </si>
  <si>
    <t>ROB PILMICO PORK BONES</t>
  </si>
  <si>
    <t>PNCPORK BONES</t>
  </si>
  <si>
    <t>PNC PORK BONES</t>
  </si>
  <si>
    <t>THE GOOD MEAT PORK BONES</t>
  </si>
  <si>
    <t>PORK CUBES</t>
  </si>
  <si>
    <t>PILMICO PORK CUBES</t>
  </si>
  <si>
    <t>ROB PILMICO PORK CUBES</t>
  </si>
  <si>
    <t>PNCPORK CUBES</t>
  </si>
  <si>
    <t>PNC PORK CUBES</t>
  </si>
  <si>
    <t>THE GOOD MEAT PORK CUBES</t>
  </si>
  <si>
    <t>PORK JOWL</t>
  </si>
  <si>
    <t>PORK JOWLS</t>
  </si>
  <si>
    <t>PILMICO PORK JOWL</t>
  </si>
  <si>
    <t>ROB PILMICO PORK JOWL</t>
  </si>
  <si>
    <t>PNCPORK JOWL</t>
  </si>
  <si>
    <t>PNC PORK JOWL</t>
  </si>
  <si>
    <t>PORK LIVER</t>
  </si>
  <si>
    <t>PILMICO PORK LIVER</t>
  </si>
  <si>
    <t>ROB PILMICO PORK LIVER</t>
  </si>
  <si>
    <t>PNCPORK LIVER</t>
  </si>
  <si>
    <t>PNC PORK LIVER</t>
  </si>
  <si>
    <t>THE GOOD MEAT PORK LIVER</t>
  </si>
  <si>
    <t>RTC</t>
  </si>
  <si>
    <t>BBQ BELLY</t>
  </si>
  <si>
    <t>PORK MARINATED</t>
  </si>
  <si>
    <t>330335405-</t>
  </si>
  <si>
    <t>PILMICO BBQ BELLY</t>
  </si>
  <si>
    <t>ROB PILMICO BBQ BELLY</t>
  </si>
  <si>
    <t>PNC BBQ BELLY</t>
  </si>
  <si>
    <t>THE GOOD MEAT MARINATED BBQ BELLY</t>
  </si>
  <si>
    <t>PILMICO BBQ PORKCHOP</t>
  </si>
  <si>
    <t>BBQ PORKCHOP</t>
  </si>
  <si>
    <t>THE GOOD MEAT MARINATED BBQ PORKCHOP</t>
  </si>
  <si>
    <t>TGM BBQ PORKCHOP</t>
  </si>
  <si>
    <t>PILMICO BOPIS</t>
  </si>
  <si>
    <t>BOPIS</t>
  </si>
  <si>
    <t>ROB PILMICO BOPIS</t>
  </si>
  <si>
    <t>PILMICO MAR SPCY PORK SAMGYUPSAL</t>
  </si>
  <si>
    <t>MAR SPCY PORK SAMGYUPSAL</t>
  </si>
  <si>
    <t>TGM PORK BBQ SKEWERED</t>
  </si>
  <si>
    <t>PORK BBQ SKEWERED</t>
  </si>
  <si>
    <t>330333405-</t>
  </si>
  <si>
    <t>PILMICO PORK BBQ SKEWERED</t>
  </si>
  <si>
    <t>ROB PILMICO PORK BBQ SKEWERED</t>
  </si>
  <si>
    <t>PNC PORK BBQ SKEWERED</t>
  </si>
  <si>
    <t>THE GOOD MEAT MARINATED PORK BBQ SKEWERED</t>
  </si>
  <si>
    <t>PORK LUMPIANG SHANGHAI</t>
  </si>
  <si>
    <t>TGM PORK LUMPIANG SHANGHAI</t>
  </si>
  <si>
    <t>PILMICO PORK SHANGHAI</t>
  </si>
  <si>
    <t>PILMICO PORK LUMPIANG SHANGHAI</t>
  </si>
  <si>
    <t>ROB PILMICO LUMPIANG SHANGHAI</t>
  </si>
  <si>
    <t>ROB PILMICO PORK LUMPIANG SHANGHAI</t>
  </si>
  <si>
    <t>PORK TAPA</t>
  </si>
  <si>
    <t>PILMICO PORK TAPA</t>
  </si>
  <si>
    <t>ROB PILMICO PORK TAPA</t>
  </si>
  <si>
    <t>PNCPORK TAPA</t>
  </si>
  <si>
    <t>PNC PORK TAPA</t>
  </si>
  <si>
    <t>THE GOOD MEAT MARINATED PORK TAPA</t>
  </si>
  <si>
    <t>PORK TOCINO</t>
  </si>
  <si>
    <t>PILMICO PORK TOCINO</t>
  </si>
  <si>
    <t>ROB PILMICO PORK TOCINO</t>
  </si>
  <si>
    <t>PNCPORK TOCINO</t>
  </si>
  <si>
    <t>PNC PORK TOCINO</t>
  </si>
  <si>
    <t>THE GOOD MEAT MARINATED PORK TOCINO</t>
  </si>
  <si>
    <t>TGM SISIG</t>
  </si>
  <si>
    <t>SISIG</t>
  </si>
  <si>
    <t>PILMICO SISIG</t>
  </si>
  <si>
    <t>ROB PILMICO SISIG</t>
  </si>
  <si>
    <t>PILMICO PORK BAGNET</t>
  </si>
  <si>
    <t>PORK BAGNET</t>
  </si>
  <si>
    <t>PORK MASK</t>
  </si>
  <si>
    <t>TGM PORK MASK WITH EAR</t>
  </si>
  <si>
    <t>PORK MASK WITH EAR</t>
  </si>
  <si>
    <t>PILMICO PORK MASK EAR</t>
  </si>
  <si>
    <t>PILMICO PORK MASK WITH EAR</t>
  </si>
  <si>
    <t>ROB PILMICO PORK MASK WITH EAR</t>
  </si>
  <si>
    <t>TGM PORK SAUTE</t>
  </si>
  <si>
    <t>PORK SAUTE</t>
  </si>
  <si>
    <t>PILMICO PORK SAUTE</t>
  </si>
  <si>
    <t>ROB PILMICO PORK SAUTE</t>
  </si>
  <si>
    <t>THE GOOD MEAT PORK SAUTE</t>
  </si>
  <si>
    <t>TGM PORK SAWDUST</t>
  </si>
  <si>
    <t>PORK SAWDUST</t>
  </si>
  <si>
    <t>PILMICO PORK SAWDUST</t>
  </si>
  <si>
    <t>ROB PILMICO PORK SAWDUST</t>
  </si>
  <si>
    <t>PNCPORK SAWDUST</t>
  </si>
  <si>
    <t>PNC PORK SAWDUST</t>
  </si>
  <si>
    <t>THE GOOD MEAT PORK SAWDUST</t>
  </si>
  <si>
    <t>PORK SINIGANG CUT</t>
  </si>
  <si>
    <t>TGM PORK SINIGANG CUT</t>
  </si>
  <si>
    <t>PILMICO SINIGANG CUT</t>
  </si>
  <si>
    <t>PILMICO PORK SINIGANG CUT</t>
  </si>
  <si>
    <t>ROB PILMICO SINIGANG CUT</t>
  </si>
  <si>
    <t>ROB PILMICO PORK SINIGANG CUT</t>
  </si>
  <si>
    <t>PNCSINIGANG CUT</t>
  </si>
  <si>
    <t>PNC PORK SINIGANG CUT</t>
  </si>
  <si>
    <t>THE GOOD MEAT SINIGANG CUT</t>
  </si>
  <si>
    <t>TGM PORK SINIGANG CUT 500G</t>
  </si>
  <si>
    <t>PORK SINIGANG CUT 500G</t>
  </si>
  <si>
    <t>TGM SINIGANG CUT 500G(FPP)</t>
  </si>
  <si>
    <t>FA SINIGANG CUT 500G (FPP)</t>
  </si>
  <si>
    <t>FA PORK SINIGANG CUT 500G</t>
  </si>
  <si>
    <t>THE GOOD MEAT SINIGANG CUT 500GX30PACK</t>
  </si>
  <si>
    <t>TGM SINIGANG CUT 500GX30PACK</t>
  </si>
  <si>
    <t>TGM PORK SKIN</t>
  </si>
  <si>
    <t>PORK SKIN</t>
  </si>
  <si>
    <t>PILMICO PORK SKIN</t>
  </si>
  <si>
    <t>ROB PILMICO PORK SKIN</t>
  </si>
  <si>
    <t>PNCPORK SKIN</t>
  </si>
  <si>
    <t>PNC PORK SKIN</t>
  </si>
  <si>
    <t>PORK STEAK</t>
  </si>
  <si>
    <t>PILMICO PORK STEAK</t>
  </si>
  <si>
    <t>ROB PILMICO PORK STEAK</t>
  </si>
  <si>
    <t>PNCPORK STEAK</t>
  </si>
  <si>
    <t>PNC PORK STEAK</t>
  </si>
  <si>
    <t>THE GOOD MEAT PORK STEAK</t>
  </si>
  <si>
    <t>PORK TENDERLOIN</t>
  </si>
  <si>
    <t>TGM PORK TENDERLOIN</t>
  </si>
  <si>
    <t>PILMICO PORK TENDERLOIN</t>
  </si>
  <si>
    <t>ROB PILMICO PORK TENDERLOIN</t>
  </si>
  <si>
    <t>PNCTENDERLOIN</t>
  </si>
  <si>
    <t>PNC PORK TENDERLOIN</t>
  </si>
  <si>
    <t>THE GOOD MEAT TENDERLOIN</t>
  </si>
  <si>
    <t>TGM PORK TONGUE</t>
  </si>
  <si>
    <t>PORK TONGUE</t>
  </si>
  <si>
    <t>PILMICO PORK TONGUE</t>
  </si>
  <si>
    <t>ROB PILMICO PORK TONGUE</t>
  </si>
  <si>
    <t>FM FRENCH PORKCHOP</t>
  </si>
  <si>
    <t>FRENCH PORKCHOP</t>
  </si>
  <si>
    <t>PORKCHOP</t>
  </si>
  <si>
    <t>HT FRENCH PORKCHOP</t>
  </si>
  <si>
    <t>FM PORK CROWN ROAST</t>
  </si>
  <si>
    <t>PORK CROWN ROAST</t>
  </si>
  <si>
    <t>HT PORK CROWN ROAST</t>
  </si>
  <si>
    <t>FM PORK MILITARY SALUTE</t>
  </si>
  <si>
    <t>PORK MILITARY SALUTE</t>
  </si>
  <si>
    <t>HT PORK MILITARY SALUTE</t>
  </si>
  <si>
    <t>FM PORK TBONE</t>
  </si>
  <si>
    <t>PORK TBONE</t>
  </si>
  <si>
    <t>THE GOOD MEAT PORKCHOP SKIN-ON-BONE-IN 500GX30PACK</t>
  </si>
  <si>
    <t>PORKCHOP SOBI 500G</t>
  </si>
  <si>
    <t>TGM PORKCHOP SKIN-ON-BONE-IN 500GX30PACK</t>
  </si>
  <si>
    <t>PORKCHOP SLBI</t>
  </si>
  <si>
    <t>ROB PILMICO PORKCHOP SLBI</t>
  </si>
  <si>
    <t>THE GOOD MEAT PORKCHOP SLBI</t>
  </si>
  <si>
    <t>PILMICO POKCHOP SLBL</t>
  </si>
  <si>
    <t>PORKCHOP SLBL</t>
  </si>
  <si>
    <t>PNCPORKCHOP SLBL</t>
  </si>
  <si>
    <t>PNC PORKCHOP SLBL</t>
  </si>
  <si>
    <t>THE GOOD MEAT PORKCHOP SLBL</t>
  </si>
  <si>
    <t>TGM PORKCHOP SLBL</t>
  </si>
  <si>
    <t>TGM PORKCHOP SLICED 500G</t>
  </si>
  <si>
    <t>PORKCHOP SLICED 500G</t>
  </si>
  <si>
    <t>TGM PORKCHOP SO/BI (5KG &amp; UP)</t>
  </si>
  <si>
    <t>PORKCHOP SO/BI (5KG &amp; UP)</t>
  </si>
  <si>
    <t>PORKCHOP SOBI</t>
  </si>
  <si>
    <t>PILMICO PORKCHOP SOBI</t>
  </si>
  <si>
    <t>ROB PILMICO PORKCHOP SOBI</t>
  </si>
  <si>
    <t>THE GOOD MEAT PORKCHOP SOBI</t>
  </si>
  <si>
    <t>TGM PORKCHOP SOBI 500G</t>
  </si>
  <si>
    <t>THE GOOD MEAT PORKCHOP SOBI 500G</t>
  </si>
  <si>
    <t>TGM PORKCHOP SOBI 500G(FPP)</t>
  </si>
  <si>
    <t>FA PORKCHOP SOBI 500G (FPP)</t>
  </si>
  <si>
    <t>FA PORKCHOP SOBI 500G</t>
  </si>
  <si>
    <t>PNCPORKCHOP SOBL</t>
  </si>
  <si>
    <t>PORKCHOP SOBL</t>
  </si>
  <si>
    <t>PNC PORKCHOP SOBL</t>
  </si>
  <si>
    <t>FM PORKLOIN RIB ROAST</t>
  </si>
  <si>
    <t>PORKLOIN RIB ROAST</t>
  </si>
  <si>
    <t>HT PORKLOIN RIB ROAST</t>
  </si>
  <si>
    <t>FM PORKLOIN ROAST</t>
  </si>
  <si>
    <t>PORKLOIN ROAST</t>
  </si>
  <si>
    <t>HT PORLOIN ROAST</t>
  </si>
  <si>
    <t>HT PORKLOIN ROAST</t>
  </si>
  <si>
    <t>ROB PORKLOIN ROAST</t>
  </si>
  <si>
    <t>ROB PILMICO PORKLOIN ROAST</t>
  </si>
  <si>
    <t>PILMICO REGULAR GROUND PORK 250G CD</t>
  </si>
  <si>
    <t>REGULAR GROUND PORK 250G CD</t>
  </si>
  <si>
    <t>PROMO</t>
  </si>
  <si>
    <t>THE GOOD MEAT GROUND PORK 500GX30PACK</t>
  </si>
  <si>
    <t>REGULAR GROUND PORK 500G</t>
  </si>
  <si>
    <t>REGULAR GROUND PORK</t>
  </si>
  <si>
    <t>TGM GROUND PORK 500GX30PACK</t>
  </si>
  <si>
    <t>PILMICO REGULAR GROUND PORK</t>
  </si>
  <si>
    <t>ROB PILMICO REGULAR GROUND PORK</t>
  </si>
  <si>
    <t>PNCREGULAR GROUND PORK</t>
  </si>
  <si>
    <t>PNC REGULAR GROUND PORK</t>
  </si>
  <si>
    <t>THE GOOD MEAT REGULAR GROUND PORK</t>
  </si>
  <si>
    <t>TGM REGULAR GROUND PORK 500G</t>
  </si>
  <si>
    <t>TGM GROUND PORK 500G</t>
  </si>
  <si>
    <t>FA GROUND PORK 500G (FPP)</t>
  </si>
  <si>
    <t>FA REGULAR GROUND PORK 500G</t>
  </si>
  <si>
    <t>REGULAR GROUND PORK(5KG&amp;UP)</t>
  </si>
  <si>
    <t>TGM REGULAR GROUND PORK(5KG&amp;UP)</t>
  </si>
  <si>
    <t>TGM PORK SPARERIBS</t>
  </si>
  <si>
    <t>PORK SPARERIBS</t>
  </si>
  <si>
    <t>RIB SHOULDER</t>
  </si>
  <si>
    <t>PILMICO PORK SPARERIBS</t>
  </si>
  <si>
    <t>PNCPORK SPARERIBS</t>
  </si>
  <si>
    <t>PNC PORK SPARERIBS</t>
  </si>
  <si>
    <t>THE GOOD MEAT PORK SPARERIBS</t>
  </si>
  <si>
    <t>PILMICO RIB SHOULDER</t>
  </si>
  <si>
    <t>ROB PILMICO RIB SHOULDER</t>
  </si>
  <si>
    <t>PNCRIB SHOULDER</t>
  </si>
  <si>
    <t>PNC RIB SHOULDER</t>
  </si>
  <si>
    <t>THE GOOD MEAT RIB SHOULDER</t>
  </si>
  <si>
    <t>RIBLETS SLICE</t>
  </si>
  <si>
    <t>PILMICO RIBLETS SLICE</t>
  </si>
  <si>
    <t>ROB PILMICO RIBLETS SLICE</t>
  </si>
  <si>
    <t>PNCRIBLETS SLICE</t>
  </si>
  <si>
    <t>PNC RIBLETS SLICE</t>
  </si>
  <si>
    <t>THE GOOD MEAT RIBLETS SLICE</t>
  </si>
  <si>
    <t>TONKATSU SLICE</t>
  </si>
  <si>
    <t>PILMICO TONKATSU SLICE</t>
  </si>
  <si>
    <t>ROB PILMICO TONKATSU SLICE</t>
  </si>
  <si>
    <t>THE GOOD MEAT TONKATSU SLICE</t>
  </si>
  <si>
    <t>TGM TONKATSU SLICE 500G</t>
  </si>
  <si>
    <t>PORK TONKATSU 500G</t>
  </si>
  <si>
    <t>TGM BOPIS 250G</t>
  </si>
  <si>
    <t>READY TO EAT CONCESS</t>
  </si>
  <si>
    <t>RTE</t>
  </si>
  <si>
    <t>FROZEN FOODS</t>
  </si>
  <si>
    <t>VAM</t>
  </si>
  <si>
    <t>BOPIS 250G</t>
  </si>
  <si>
    <t>480433104-</t>
  </si>
  <si>
    <t>THE GOOD MEAT BOPIS 200G</t>
  </si>
  <si>
    <t>BOPIS 200G</t>
  </si>
  <si>
    <t>TGM BOPIS 200G</t>
  </si>
  <si>
    <t>THE GOOD MEAT BOPIS</t>
  </si>
  <si>
    <t>THE GOOD MEAT BOPIS 250G</t>
  </si>
  <si>
    <t>TGM CELEBRATION HAM(CHRISTMAS HAM)1KG</t>
  </si>
  <si>
    <t>PERISHABLE CONCESSIONAIRE</t>
  </si>
  <si>
    <t>PERISHABLE</t>
  </si>
  <si>
    <t>FROZEN FOODS CON</t>
  </si>
  <si>
    <t>CELEBRATION HAM 1KG</t>
  </si>
  <si>
    <t>TGM CELEBRATION HAM 1KG</t>
  </si>
  <si>
    <t>480483101-</t>
  </si>
  <si>
    <t>CELEBRATION HAM</t>
  </si>
  <si>
    <t>THE GOOD MEAT CELEBRATION HAM 1KG</t>
  </si>
  <si>
    <t>THE GOOD MEAT CELEBRATION HAM</t>
  </si>
  <si>
    <t>THE GOOD MEAT CELEBRATION HAM 1KL</t>
  </si>
  <si>
    <t>TGM CRISPY KNUCKLES PCK</t>
  </si>
  <si>
    <t>CRISPY PORK KNUCKLES 1KG</t>
  </si>
  <si>
    <t>TGM CRISPY PORK KNUCKLES 1KG</t>
  </si>
  <si>
    <t>CRISPY KNUCKLES/PATA</t>
  </si>
  <si>
    <t>THE GOOD MEAT CRISPY PATA 750G</t>
  </si>
  <si>
    <t>CRISPY PATA 750G</t>
  </si>
  <si>
    <t>TGM CRISPY PATA 750G</t>
  </si>
  <si>
    <t>THE GOOD MEAT CRISPY KNUCKLES 1KG</t>
  </si>
  <si>
    <t>THE GOOD MEAT CRISPY KNUCKLES 1KL</t>
  </si>
  <si>
    <t>TGM CRISPY PORK ROLLS 250G</t>
  </si>
  <si>
    <t>CRISPY PORK ROLLS 250G</t>
  </si>
  <si>
    <t>CRISPY PORK ROLLS</t>
  </si>
  <si>
    <t>TGM CRISPY PORK ROLL 250G</t>
  </si>
  <si>
    <t>THE GOOD MEAT CRISPY PORK ROLL</t>
  </si>
  <si>
    <t>THE GOOD MEAT CRISPY PORK ROLL 250G</t>
  </si>
  <si>
    <t>TGM FARMERS HAM 250G</t>
  </si>
  <si>
    <t>FARMER'S HAM250G</t>
  </si>
  <si>
    <t>TGM FARMER'S HAM250G</t>
  </si>
  <si>
    <t>FARMER'S HAM</t>
  </si>
  <si>
    <t>FARMER'S HAM200G</t>
  </si>
  <si>
    <t>TGM FARMER'S HAM200G</t>
  </si>
  <si>
    <t>THE GOOD MEAT FARMERS HAM 200G</t>
  </si>
  <si>
    <t>THE GOOD MEAT FARMERS HAM</t>
  </si>
  <si>
    <t>THE GOOD MEAT FARMER`S HAM 250G</t>
  </si>
  <si>
    <t>TGM SISIG 250G</t>
  </si>
  <si>
    <t>PORK SISIG 250G</t>
  </si>
  <si>
    <t>TGM PORK SISIG 250G</t>
  </si>
  <si>
    <t>PORK SISIG 200G</t>
  </si>
  <si>
    <t>TGM PORK SISIG 200G</t>
  </si>
  <si>
    <t>TGM SISIG 200G</t>
  </si>
  <si>
    <t>THE GOOD MEAT PORK SISIG</t>
  </si>
  <si>
    <t>THE GOOD MEAT PORK SISIG 250G</t>
  </si>
  <si>
    <t>TGM SMOKED BACON 500G</t>
  </si>
  <si>
    <t>SMOKED BACON 500G</t>
  </si>
  <si>
    <t>SMOKED BACON</t>
  </si>
  <si>
    <t>SMOKED BACON 400G</t>
  </si>
  <si>
    <t>TGM SMOKED BACON 400G</t>
  </si>
  <si>
    <t>THE GOOD MEAT SMOKED BACON 400G</t>
  </si>
  <si>
    <t>THE GOOD MEAT SMOKED BACON 500G</t>
  </si>
  <si>
    <t>PILMICO 99NERS LEAN GROUND PORK</t>
  </si>
  <si>
    <t>99NERS LEAN GROUND PORK</t>
  </si>
  <si>
    <t>99NERS</t>
  </si>
  <si>
    <t>PILMICO 99NERS MENUDO CUT</t>
  </si>
  <si>
    <t>99NERS MENUDO CUT</t>
  </si>
  <si>
    <t>PILMICO 99NERS PORK ADOBO CUT</t>
  </si>
  <si>
    <t>99NERS PORK ADOBO CUT</t>
  </si>
  <si>
    <t>PILMICO 99NERS PORK BELLY SLICED</t>
  </si>
  <si>
    <t>99NERS PORK BELLY SLICED</t>
  </si>
  <si>
    <t>PILMICO 99NERS PORK BELLY SOBI</t>
  </si>
  <si>
    <t>99NERS PORK BELLY SOBI</t>
  </si>
  <si>
    <t>PILMICO 99NERS PORK PATA SLICED</t>
  </si>
  <si>
    <t>99NERS PORK PATA SLICED</t>
  </si>
  <si>
    <t>PILMICO 99NERS PORK SINIGANG CUT</t>
  </si>
  <si>
    <t>99NERS PORK SINIGANG CUT</t>
  </si>
  <si>
    <t>PILMICO 99NERS PORK STEAK</t>
  </si>
  <si>
    <t>99NERS PORK STEAK</t>
  </si>
  <si>
    <t>PILMICO 99NERS PORKCHOP SOBI</t>
  </si>
  <si>
    <t>99NERS PORKCHOP SOBI</t>
  </si>
  <si>
    <t>THE GOOD MEAT PORK TONKATSU 500G</t>
  </si>
  <si>
    <t>TGM PORK TONKATSU 500G</t>
  </si>
  <si>
    <t>FA BF SMGYP SLC SHRTPL500G FPP</t>
  </si>
  <si>
    <t>GROUND ROUND (5KG &amp; UP)</t>
  </si>
  <si>
    <t>THE GOOD MEAT BEEF MORCON SLICE</t>
  </si>
  <si>
    <t>THE GOOD MEAT BEEF SAWDUST</t>
  </si>
  <si>
    <t>TGM PATA FRONT (5KG &amp; UP)</t>
  </si>
  <si>
    <t>PATA FRONT (5KG &amp; UP)</t>
  </si>
  <si>
    <t>THE GOOD MEAT KOREAN PORK STEAK 500G</t>
  </si>
  <si>
    <t>KOREAN PORK STEAK 500G</t>
  </si>
  <si>
    <t>TGM KOREAN PORK STEAK 500G</t>
  </si>
  <si>
    <t>THE GOOD MEAT PORK SKIN</t>
  </si>
  <si>
    <t>THE GOOD MEAT BROWN EGG BRANDED BY 30'S (LARGE)</t>
  </si>
  <si>
    <t>TGM BROWN EGG BRANDED by 30'S (LARGE)</t>
  </si>
  <si>
    <t>THE GOOD MEAT WHITE EGG BRANDED BY 30'S (MED)</t>
  </si>
  <si>
    <t>TGM WHITE EGG BRANDED by 30'S (MEDIUM)</t>
  </si>
  <si>
    <t>THE GOOD MEAT WHITE EGG BRANDED BY 30'S (LARGE)</t>
  </si>
  <si>
    <t>TGM WHITE EGG BRANDED by 30'S (LARGE)</t>
  </si>
  <si>
    <t>PILMICO 99NERS PORK SAMGYUPSAL SLICE</t>
  </si>
  <si>
    <t>99NERS PORK SAMGYUPSAL SLICE</t>
  </si>
  <si>
    <t>TGM Beef Yakiniku 500g</t>
  </si>
  <si>
    <t>TGM PORK TONKATSU SLICED 500G</t>
  </si>
  <si>
    <t>ROB PILMICO ROUND</t>
  </si>
  <si>
    <t>ROB PILMICO BEEF ROUND</t>
  </si>
  <si>
    <t>PILMICO SPECIAL SHANGHAI MIX</t>
  </si>
  <si>
    <t>SPECIAL SHANGHAI MIX</t>
  </si>
  <si>
    <t>ROB PILMICO PORTERHOUSE STEAK</t>
  </si>
  <si>
    <t>ROB PILMICO BEEF KALDERETA CUT</t>
  </si>
  <si>
    <t>ROB PILMICO TOP ROUND</t>
  </si>
  <si>
    <t>ROB PILMICO BEEF TOP ROUND</t>
  </si>
  <si>
    <t>PILMICO RIB EYE STEAK</t>
  </si>
  <si>
    <t>TGM BEEF SHANK (5KG &amp; UP)</t>
  </si>
  <si>
    <t>BEEF SHANK (5KG &amp; UP)</t>
  </si>
  <si>
    <t>ROB PILMICO TENDERLOIN</t>
  </si>
  <si>
    <t>ROB PILMICO BEEF TENDERLOIN</t>
  </si>
  <si>
    <t>ROB PILMICO STRIPLOIN</t>
  </si>
  <si>
    <t>PILMICO TGM CRISPY PATA 750G</t>
  </si>
  <si>
    <t>PILMICO MARINATED REG PORK SAMGYUPSAL</t>
  </si>
  <si>
    <t>MARINATED REG PORK SAMGYUPSAL</t>
  </si>
  <si>
    <t>THE GOOD MEAT FARMER'S HAM 200G</t>
  </si>
  <si>
    <t>THE GOOD MEAT SPECIAL SHANGHAI MIX</t>
  </si>
  <si>
    <t>THE GOOD MEAT MARINATED REGULAR PORK SAMGYUPSAL</t>
  </si>
  <si>
    <t>TGM MARINATED REG PORK SAMGYUPSAL</t>
  </si>
  <si>
    <t>TGM PORK BARBEQUE BELLY 400G</t>
  </si>
  <si>
    <t>PORK BARBEQUE BELLY 400G</t>
  </si>
  <si>
    <t>TGM PORK EMBUTIDO 400G</t>
  </si>
  <si>
    <t>PORK EMBUTIDO 400G</t>
  </si>
  <si>
    <t>EMBUTIDO</t>
  </si>
  <si>
    <t>TGM PORK TOCINO 400G</t>
  </si>
  <si>
    <t>PORK TOCINO 400G</t>
  </si>
  <si>
    <t>TGM PORK TAPA 400G</t>
  </si>
  <si>
    <t>PORK TAPA 400G</t>
  </si>
  <si>
    <t>TGM MARINATED REG PORK SMGYSAL</t>
  </si>
  <si>
    <t>TGM MARINATED SPICY PORK SMGYP</t>
  </si>
  <si>
    <t>TGM MAR SPCY PORK SAMGYUPSAL</t>
  </si>
  <si>
    <t>ROB PILMICO PORK KASIM SOBI</t>
  </si>
  <si>
    <t>ROB PILMICO KASIM SOBI</t>
  </si>
  <si>
    <t>THE GOOD MEAT GARLIC LONGGANISA 400G</t>
  </si>
  <si>
    <t>GARLIC LONGGANISA 400G</t>
  </si>
  <si>
    <t>TGM GARLIC LONGGANISA 400G</t>
  </si>
  <si>
    <t>GARLIC LONGGANISA</t>
  </si>
  <si>
    <t>THE GOOD MEAT BREAKFAST LONGGANISA 400G</t>
  </si>
  <si>
    <t>BREAKFAST LONGGANISA 400G</t>
  </si>
  <si>
    <t>TGM BREAKFAST LONGGANISA 400G</t>
  </si>
  <si>
    <t>BREAKFAST LONGGANISA</t>
  </si>
  <si>
    <t>THE GOOD MEAT CLASSIC HAM 200G</t>
  </si>
  <si>
    <t>CLASSIC HAM 200G</t>
  </si>
  <si>
    <t>TGM CLASSIC HAM 200G</t>
  </si>
  <si>
    <t>CLASSIC HAM</t>
  </si>
  <si>
    <t>BRICK HAM 400G</t>
  </si>
  <si>
    <t>TGM BRICK HAM 400G</t>
  </si>
  <si>
    <t>BRICK HAM</t>
  </si>
  <si>
    <t>PILMICO 99NERS FRZN MENUDO CUT</t>
  </si>
  <si>
    <t>PILMICO 99NERS FRZN BELLY SLICED</t>
  </si>
  <si>
    <t>PILMICO 99NERS FRZN ADOBO CUT</t>
  </si>
  <si>
    <t>PILMICO 99NERS FROZEN PORKCHOP SOBI</t>
  </si>
  <si>
    <t>PILMICO 99NERS FROZEN SINIGANG CUT</t>
  </si>
  <si>
    <t>PILMICO 99NERS FROZEN PORK STEAK</t>
  </si>
  <si>
    <t>PILMICO 99NERS FROZN LEAN GROUND PORK</t>
  </si>
  <si>
    <t>PILMICO 99NERS FROZN SAMGYUPSAL SLICED</t>
  </si>
  <si>
    <t>TGM BEEF SHABU SHABU CUT 500G</t>
  </si>
  <si>
    <t>TGM BEEF YAKINUKU 500G</t>
  </si>
  <si>
    <t>BEEF SHANK 500G</t>
  </si>
  <si>
    <t>PILMICO 99NERS FROZEN PATA SLICED</t>
  </si>
  <si>
    <t>ROB PILMICO SHORTLOIN</t>
  </si>
  <si>
    <t>ROB PILMICO BEEF SHORTLOIN</t>
  </si>
  <si>
    <t>ROB CROWN ROAST PORK</t>
  </si>
  <si>
    <t>ROB PILMICO PORK CROWN ROAST</t>
  </si>
  <si>
    <t>PILMICO TGM AMERICAN RIBS</t>
  </si>
  <si>
    <t>AMERCIAN RIBS</t>
  </si>
  <si>
    <t>PILMICO AMERCIAN RIBS</t>
  </si>
  <si>
    <t>PILMICO TGM LECHON BELLY</t>
  </si>
  <si>
    <t>LECHON BELLY</t>
  </si>
  <si>
    <t>PILMICO LECHON BELLY</t>
  </si>
  <si>
    <t>ROB PIL PORK AMERICAN RIBS</t>
  </si>
  <si>
    <t>ROB PILMICO AMERCIAN RIBS</t>
  </si>
  <si>
    <t>ROB PIL PORK LECHON BELLY</t>
  </si>
  <si>
    <t>ROB PILMICO LECHON BELLY</t>
  </si>
  <si>
    <t>FA PORK SMGYP SLC SLBL500G FPP</t>
  </si>
  <si>
    <t>FA PORK SAMGYUPSAL SLICE SLBL 500G</t>
  </si>
  <si>
    <t>FA BEEF SAMGYUPSL SLICE SP 500G</t>
  </si>
  <si>
    <t>ROB PILMICO TBONE STEAK</t>
  </si>
  <si>
    <t>ROB PILMICO BEEF T-BONE STEAK</t>
  </si>
  <si>
    <t>FM PILMICO PIGUE SOBL</t>
  </si>
  <si>
    <t>FM PILMICO</t>
  </si>
  <si>
    <t>FM PILMICO KASIM SOBL</t>
  </si>
  <si>
    <t>FM PILMICO PORK KASIM SOBL</t>
  </si>
  <si>
    <t>FM PILMICO PORK CUBES</t>
  </si>
  <si>
    <t>FM PILMICO MENUDO CUT</t>
  </si>
  <si>
    <t>FM PILMICO PORK MENUDO CUT</t>
  </si>
  <si>
    <t>FM PILMICO BABY BACK RIBS</t>
  </si>
  <si>
    <t>FM PILMICO BACON SLICE</t>
  </si>
  <si>
    <t>FM PILMICO BUTTERFLY CUT</t>
  </si>
  <si>
    <t>FM PILMICO LEAN GROUND PORK</t>
  </si>
  <si>
    <t>FM PILMICO PATA FRONT</t>
  </si>
  <si>
    <t>FM PILMICO PATA SLICED</t>
  </si>
  <si>
    <t>FM PILMICO PIGS FEET</t>
  </si>
  <si>
    <t>FM PILMICO PIGUE SLBL</t>
  </si>
  <si>
    <t>FM PILMICO CUTLETS</t>
  </si>
  <si>
    <t>FM PILMICO PORK CUTLETS</t>
  </si>
  <si>
    <t>FM PILMICO KASIM SLBL</t>
  </si>
  <si>
    <t>FM PILMICO PORK KASIM SLBL</t>
  </si>
  <si>
    <t>FM PILMICO PORK LIVER</t>
  </si>
  <si>
    <t>FM PILMICO SAMGYUPSAL SLICE</t>
  </si>
  <si>
    <t>FM PILMICO PORK SAMGYUPSAL SLICE</t>
  </si>
  <si>
    <t>FM PILMICO SINIGANG CUT</t>
  </si>
  <si>
    <t>FM PILMICO PORK SINIGANG CUT</t>
  </si>
  <si>
    <t>FM PILMICO PORK STEAK</t>
  </si>
  <si>
    <t>FM PILMICO PORK TENDERLOIN</t>
  </si>
  <si>
    <t>FM PILMICO PORKCHOP SOBI</t>
  </si>
  <si>
    <t>FM PILMICO REGULAR GROUND PORK</t>
  </si>
  <si>
    <t>FM PILMICO RIB SHOULDER</t>
  </si>
  <si>
    <t>FM PILMICO RIBLETS SLICE</t>
  </si>
  <si>
    <t>FM PILMICO TONKATSU SLICE</t>
  </si>
  <si>
    <t>FM PILMICO BELLY SOBI</t>
  </si>
  <si>
    <t>FM PILMICO PORK BELLY SOBI</t>
  </si>
  <si>
    <t>FM PILMICO ADOBO CUT</t>
  </si>
  <si>
    <t>FM PILMICO POKCHOP SLBL</t>
  </si>
  <si>
    <t>FM PILMICO LECHON KAWALI CUT</t>
  </si>
  <si>
    <t>FM PILMICO PORK SPARERIBS</t>
  </si>
  <si>
    <t>FM PILMICO PORK BELLY RACK</t>
  </si>
  <si>
    <t>FM PILMICO PORK SUKIYAKI</t>
  </si>
  <si>
    <t>FM PILMICO PORKLOIN RIB ROAST</t>
  </si>
  <si>
    <t>FM PILMICO PORK STROGANOFF</t>
  </si>
  <si>
    <t>FM PILMICO PORK TBONE</t>
  </si>
  <si>
    <t>FM PILMICO PORK KING HENRY</t>
  </si>
  <si>
    <t>FM PILMICO PORK FINGER RIBS</t>
  </si>
  <si>
    <t>FM PILMICO PORK BELLY GRILL CUT</t>
  </si>
  <si>
    <t>FM PILMICO PORK LIEMPO SLBL</t>
  </si>
  <si>
    <t>FM PILMICO PORK LIEMPO SKINLESS BONELESS</t>
  </si>
  <si>
    <t>THE GOOD MEAT PORK BOPIS 200G</t>
  </si>
  <si>
    <t>FM PILMICO PORK BONES</t>
  </si>
  <si>
    <t>FM PILMICO PORK SKIN</t>
  </si>
  <si>
    <t>FM PILMICO PORKLOIN ROAST</t>
  </si>
  <si>
    <t>FM PILMICO PORK KARUBI</t>
  </si>
  <si>
    <t>ROB PILMICO CD MENUDO CUT 1KG</t>
  </si>
  <si>
    <t>PORK MENUDO CUT 1KG CD</t>
  </si>
  <si>
    <t>ROB PILMICO PORK MENUDO CUT 1KG CD</t>
  </si>
  <si>
    <t>FM PILMICO GROUND BEEF</t>
  </si>
  <si>
    <t>FM PILMICO REGULAR GROUND BEEF</t>
  </si>
  <si>
    <t>FM PILMICO GROUND ROUND</t>
  </si>
  <si>
    <t>FM PILMICO BEEF CUBES</t>
  </si>
  <si>
    <t>FM PILMICO BEEF SHANK</t>
  </si>
  <si>
    <t>FM PILMICO TENDERLOIN</t>
  </si>
  <si>
    <t>FM PILMICO BEEF TENDERLOIN</t>
  </si>
  <si>
    <t>FM PILMICO RIB EYE</t>
  </si>
  <si>
    <t>FM PILMICO TBONE STEAK</t>
  </si>
  <si>
    <t>FM PILMICO BEEF T-BONE STEAK</t>
  </si>
  <si>
    <t>FM PILMICO BOTTOM ROUND</t>
  </si>
  <si>
    <t>FM PILMICO BEEF BOTTOM ROUND</t>
  </si>
  <si>
    <t>FM PILMICO EYE ROUND</t>
  </si>
  <si>
    <t>FM PILMICO BEEF EYE ROUND</t>
  </si>
  <si>
    <t>FM PILMICO BREAKFAST STEAK</t>
  </si>
  <si>
    <t>FM PILMICO BEEF STROGANOFF</t>
  </si>
  <si>
    <t>FM PILMICO CHUCK RIB</t>
  </si>
  <si>
    <t>FM PILMICO BEEF CHUCK RIB</t>
  </si>
  <si>
    <t>FM PILMICO BRISKET</t>
  </si>
  <si>
    <t>FM PILMICO BEEF BRISKET</t>
  </si>
  <si>
    <t>FM PILMICO CAMTO</t>
  </si>
  <si>
    <t>FM PILMICO BEEF CAMTO</t>
  </si>
  <si>
    <t>FM PILMICO SHORT RIBS</t>
  </si>
  <si>
    <t>FM PILMICO BEEF SHORT RIBS</t>
  </si>
  <si>
    <t>FM PILMICO BEEF NECK CHOP</t>
  </si>
  <si>
    <t>BEEF NECK CHOP</t>
  </si>
  <si>
    <t>FM PILMICO BEEF BONES</t>
  </si>
  <si>
    <t>FM PILMICO KALDERETA CUT</t>
  </si>
  <si>
    <t>FM PILMICO BEEF KALDERETA CUT</t>
  </si>
  <si>
    <t>FM PILMICO BEEF KENCHIE SHIN</t>
  </si>
  <si>
    <t>BEEF KENCHIE SHIN</t>
  </si>
  <si>
    <t>FM PILMICO RIB EYE STEAK</t>
  </si>
  <si>
    <t>FM PILMICO TOP ROUND</t>
  </si>
  <si>
    <t>FM PILMICO BEEF TOP ROUND</t>
  </si>
  <si>
    <t>FM PILMICO ROUND</t>
  </si>
  <si>
    <t>FM PILMICO BEEF ROUND</t>
  </si>
  <si>
    <t>FM PILMICO KALITIRAN</t>
  </si>
  <si>
    <t>FM PILMICO BEEF KALITIRAN</t>
  </si>
  <si>
    <t>FM PILMICO BONE MARROW</t>
  </si>
  <si>
    <t>FM PILMICO BEEF SAMGYEOPSAL</t>
  </si>
  <si>
    <t>TGM SMOKED SISIG 200G</t>
  </si>
  <si>
    <t>TGM PORK BOPIS 200G</t>
  </si>
  <si>
    <t>TGM LUMPIANG SHANGHAI</t>
  </si>
  <si>
    <t>TGM FARMERS HAM 200G</t>
  </si>
  <si>
    <t>FM PILMICO BEEF SIRLOIN</t>
  </si>
  <si>
    <t>FM PILMICO KNEE CAP</t>
  </si>
  <si>
    <t>FM PILMICO PORK YAKINIKU</t>
  </si>
  <si>
    <t>FM PILMICO MECHADO CUT</t>
  </si>
  <si>
    <t>FM PILMICO BEEF MECHADO CUT</t>
  </si>
  <si>
    <t>THE GOOD MEAT PORK BLOOD</t>
  </si>
  <si>
    <t>TGM PORK BLOOD</t>
  </si>
  <si>
    <t>TGM PORK BBQ BELLY 400G</t>
  </si>
  <si>
    <t>ROB PILMICO BBQ PORKCHOP</t>
  </si>
  <si>
    <t>FM PILMICO PORK COUNTRYSTYLE</t>
  </si>
  <si>
    <t>5KG UP BELLY SLICE SOBI</t>
  </si>
  <si>
    <t>FM PILMICO PORK CROWN ROAST</t>
  </si>
  <si>
    <t>TGM EYE ROUND</t>
  </si>
  <si>
    <t>TGM BEEF EYE ROUND</t>
  </si>
  <si>
    <t>THE GOOD MEAT PORK JOWL</t>
  </si>
  <si>
    <t>ROB PILMICO CD PORK ADOBO CUT 1KG</t>
  </si>
  <si>
    <t>ADOBO CUT 1KG</t>
  </si>
  <si>
    <t>ROB PILMICO ADOBO CUT 1KG</t>
  </si>
  <si>
    <t>FM PILMICO SHORTLOIN</t>
  </si>
  <si>
    <t>ROB PILMICO RIB EYE STEAK</t>
  </si>
  <si>
    <t>FM PILMICO PORK MILITARY SALUTE</t>
  </si>
  <si>
    <t>ROB PILMICO RIB EYE</t>
  </si>
  <si>
    <t>FM PILMICO SUKIYAKI CUT</t>
  </si>
  <si>
    <t>FM PILMICO BEEF SUKIYAKI CUT</t>
  </si>
  <si>
    <t>FM PILMICO PORK SAUTE</t>
  </si>
  <si>
    <t>FLOWER FAT</t>
  </si>
  <si>
    <t>PATA HIND</t>
  </si>
  <si>
    <t>PILMICO TGM PORK FLOWER FAT</t>
  </si>
  <si>
    <t>PILMICO TGM PORK PATA HIND</t>
  </si>
  <si>
    <t>ROB PILMICO FLOWER FAT</t>
  </si>
  <si>
    <t>ROB PILMICO PORK PATA HIND</t>
  </si>
  <si>
    <t>THE GOOD MEAT PORK BBQ BELLY 400G</t>
  </si>
  <si>
    <t>THE GOOD MEAT FLOWER FAT</t>
  </si>
  <si>
    <t>SUKI CO</t>
  </si>
  <si>
    <t>SUKI CO ADOBO CUT</t>
  </si>
  <si>
    <t>PORK MECHADO CUT</t>
  </si>
  <si>
    <t>SUKI CO LECHON KAWALI CUT</t>
  </si>
  <si>
    <t>SUKI CO PATA FRONT</t>
  </si>
  <si>
    <t>SUKI CO REGULAR GROUND PORK</t>
  </si>
  <si>
    <t>LIEMPO SLICED</t>
  </si>
  <si>
    <t>SUKI CO LIEMPO SLICE</t>
  </si>
  <si>
    <t>PORKCHOP SLICE</t>
  </si>
  <si>
    <t>SUKI CO PORKCHOP SLICE</t>
  </si>
  <si>
    <t>SUKI CO PORK PATA HIND</t>
  </si>
  <si>
    <t>SUKI CO PATA SLICED</t>
  </si>
  <si>
    <t>THE GOOD MEAT CHICKEN LEG QUARTER</t>
  </si>
  <si>
    <t>CHICKEN LEG QUARTER</t>
  </si>
  <si>
    <t>CHICKEN LEG</t>
  </si>
  <si>
    <t>TGM CHICKEN LEG QUARTER</t>
  </si>
  <si>
    <t>THE GOOD MEAT CHICKEN WINGS</t>
  </si>
  <si>
    <t>TGM CHICKEN WINGS</t>
  </si>
  <si>
    <t>PILMICO DICED PORK</t>
  </si>
  <si>
    <t>DICED PORK</t>
  </si>
  <si>
    <t>THE GOOD MEAT CHICKEN BREAST</t>
  </si>
  <si>
    <t>CHICKEN BREAST</t>
  </si>
  <si>
    <t>TGM CHICKEN BREAST</t>
  </si>
  <si>
    <t>THE GOOD MEAT CHICKEN THIGH</t>
  </si>
  <si>
    <t>CHICKEN THIGH</t>
  </si>
  <si>
    <t>TGM CHICKEN THIGH</t>
  </si>
  <si>
    <t>THE GOOD MEAT PORK PATA HIND</t>
  </si>
  <si>
    <t>THE GOOD MEAT PORK TONGUE</t>
  </si>
  <si>
    <t>PORK GINISA CUT</t>
  </si>
  <si>
    <t>ROB PILMICO EYE ROUND</t>
  </si>
  <si>
    <t>ROB PILMICO BEEF EYE ROUND</t>
  </si>
  <si>
    <t>ROB PILMICO PORK GINISA CUT</t>
  </si>
  <si>
    <t>THE GOOD MEAT CHICKEN DRUMSTICK</t>
  </si>
  <si>
    <t>CHICKEN DRUMSTICK</t>
  </si>
  <si>
    <t>TGM CHICKEN DRUMSTICK</t>
  </si>
  <si>
    <t>THE GOOD MEAT BEEF SAMGYUPSAL 500G</t>
  </si>
  <si>
    <t>FM PILMICO NEW YORK CUT</t>
  </si>
  <si>
    <t>FM PILMICO PORTERHOUSE STEAK</t>
  </si>
  <si>
    <t>THE GOOD MEAT JAMON DE BOLA 750G</t>
  </si>
  <si>
    <t>JAMON DE BOLA</t>
  </si>
  <si>
    <t>TGM JAMON DE BOLA 750G</t>
  </si>
  <si>
    <t>PILMICO PORK GINISA CUT</t>
  </si>
  <si>
    <t>THE GOOD MEAT BRICK HAM 500G</t>
  </si>
  <si>
    <t>TGM PORK IGADO CUT</t>
  </si>
  <si>
    <t>PORK IGADO CUT</t>
  </si>
  <si>
    <t>INIHAW CUT</t>
  </si>
  <si>
    <t>SUKI CO INIHAW CUT</t>
  </si>
  <si>
    <t>FM PILMICO PORK SHANGHAI</t>
  </si>
  <si>
    <t>FM PILMICO PORK LUMPIANG SHANGHAI</t>
  </si>
  <si>
    <t>TGM CELBRATION HAM 1KG 5+1</t>
  </si>
  <si>
    <t>TGM JAMON DE BOLA 750G 10+1</t>
  </si>
  <si>
    <t>THE GOOD MEAT BRICKHAM500G10+1</t>
  </si>
  <si>
    <t>THE GOOD MEAT PORK TBONE</t>
  </si>
  <si>
    <t>TGM PORK TBONE</t>
  </si>
  <si>
    <t>THE GOOD MEAT PORK EMBUTIDO 400G</t>
  </si>
  <si>
    <t>THE GOOD MEAT SISIG FIESTA SPICY PORK SISIG 200G</t>
  </si>
  <si>
    <t>FIESTA SPICY PORK SISIG 200G</t>
  </si>
  <si>
    <t>TGM FIESTA SPICY PORK SISIG 200G</t>
  </si>
  <si>
    <t>430433104-</t>
  </si>
  <si>
    <t>FIESTA SPICY SISIG</t>
  </si>
  <si>
    <t>THE GOOD MEAT SISIG FIESTA BELLYCHON SISIG 200G</t>
  </si>
  <si>
    <t>FIESTA BELLYCHON SISIG 200G</t>
  </si>
  <si>
    <t>TGM FIESTA BELLYCHON SISIG 200G</t>
  </si>
  <si>
    <t>FIESTA BELLYCHON SISIG</t>
  </si>
  <si>
    <t>THE GOOD MEAT SISIG FIESTA CRISPY PATA SISIG 200G</t>
  </si>
  <si>
    <t>FIESTA CRISPY PATA SISIG 200G</t>
  </si>
  <si>
    <t>TGM FIESTA CRISPY PATA SISIG 200G</t>
  </si>
  <si>
    <t>FIESTA CRISPY PATA SISIG</t>
  </si>
  <si>
    <t>THE GOOD MEAT SISIG FIESTA LECHON KAWALI SISIG 200G</t>
  </si>
  <si>
    <t>FIESTA LECHON KAWALI SISIG 200G</t>
  </si>
  <si>
    <t>TGM FIESTA LECHON KAWALI SISIG 200G</t>
  </si>
  <si>
    <t>FIESTA LECHON KAWALI SISIG</t>
  </si>
  <si>
    <t>TGM SPICY PORK SISIG 200G</t>
  </si>
  <si>
    <t>TGM - PORKCHOP SOBI - KILO</t>
  </si>
  <si>
    <t>METRO</t>
  </si>
  <si>
    <t>TGM - PORK MARINATED BELLY - KILO</t>
  </si>
  <si>
    <t>TGM - PORK BELLY SOBI - KILO</t>
  </si>
  <si>
    <t>TGM - PORK PIGUE SOBI - KILO</t>
  </si>
  <si>
    <t>TGM - PORK COUNTRYSTYLE - KILO</t>
  </si>
  <si>
    <t>TGM - PORK SINIGANG CUT - KILO</t>
  </si>
  <si>
    <t>TGM - PORK MENUDO CUT - KILO</t>
  </si>
  <si>
    <t>TGM - PORK STEAK - KILO</t>
  </si>
  <si>
    <t>TGM - PORK BABY BACK RIBS - KILO</t>
  </si>
  <si>
    <t>TGM - PORK CUBES - KILO</t>
  </si>
  <si>
    <t>TGM - PORK RIB SHOULDER - KILO</t>
  </si>
  <si>
    <t>TGM - PORK BUTTERFLY CUT - KILO</t>
  </si>
  <si>
    <t>TGM - PORK CUTLETS - KILO</t>
  </si>
  <si>
    <t>TGM - PORK LIVER - KILO</t>
  </si>
  <si>
    <t>TGM - PORK PORKCHOP SKINLESS - KILO</t>
  </si>
  <si>
    <t>TGM - PORK TENDERLOIN - KILO</t>
  </si>
  <si>
    <t>TGM - PORK SUKIYAKI CUT - KILO</t>
  </si>
  <si>
    <t>TGM PILMICO PORK SUKIYAKI</t>
  </si>
  <si>
    <t>TGM - PORK BACON SLICE - KILO</t>
  </si>
  <si>
    <t>TGM - PORK AMERICAN RIBS - KILO</t>
  </si>
  <si>
    <t>TGM AMERCIAN RIBS</t>
  </si>
  <si>
    <t>TGM - PORK PATA HIND - KILO</t>
  </si>
  <si>
    <t>TGM - PORKCHOP BONELESS - KILO</t>
  </si>
  <si>
    <t>TGM - PORK SAMGYEOPSAL - KILO</t>
  </si>
  <si>
    <t>TGM - PORK ADOBO CUT - KILO</t>
  </si>
  <si>
    <t>TGM - PORK LECHON KAWALI - KILO</t>
  </si>
  <si>
    <t>TGM - LEAN GROUND PORK - KILO</t>
  </si>
  <si>
    <t>TGM - REGULAR GROUND PORK - KILO</t>
  </si>
  <si>
    <t>TGM - GROUND BEEF - KILO</t>
  </si>
  <si>
    <t>TGM - PATA SLICED - KILO</t>
  </si>
  <si>
    <t>TGM - PATA FRONT - KILO</t>
  </si>
  <si>
    <t>TGM - PIGUE SLBL - KILO</t>
  </si>
  <si>
    <t>TGM - KASIM SLBL - KILO</t>
  </si>
  <si>
    <t>TGM - PIGUE SOBL - KILO</t>
  </si>
  <si>
    <t>TGM - KASIM SOBL - KILO</t>
  </si>
  <si>
    <t>TGM - BEEF CUBES - KILO</t>
  </si>
  <si>
    <t>TGM - GROUND ROUND - KILO</t>
  </si>
  <si>
    <t>TGM - BEEF SHANK - KILO</t>
  </si>
  <si>
    <t>TGM - BEEF CAMTO - KILO</t>
  </si>
  <si>
    <t>TGM - BEEF KALITIRAN - KILO</t>
  </si>
  <si>
    <t>TGM - BEEF KNEE CAP - KILO</t>
  </si>
  <si>
    <t>TGM - BEEF BRISKET BL - KILO</t>
  </si>
  <si>
    <t>TGM - BEEF RIB EYE STEAK - KILO</t>
  </si>
  <si>
    <t>TGM - BEEF ROUND - KILO</t>
  </si>
  <si>
    <t>TGM - BEEF RIB EYE - KILO</t>
  </si>
  <si>
    <t>TGM - BEEF BREAKFAST STEAK - KILO</t>
  </si>
  <si>
    <t>TGM - BEEF STROGANOFF - KILO</t>
  </si>
  <si>
    <t>TGM - BEEF SUKIYAKI CUT - KILO</t>
  </si>
  <si>
    <t>TGM - OX TRIPE - KILO</t>
  </si>
  <si>
    <t>TGM - BEEF CALDERETA CUT - KILO</t>
  </si>
  <si>
    <t>TGM - BEEF SUKIYAKI - KILO</t>
  </si>
  <si>
    <t>TGM - PORK BBQ SKEWERED - KILO</t>
  </si>
  <si>
    <t>TGM - BEEF SIRLOIN - KILO</t>
  </si>
  <si>
    <t>TGM - PORK SAMGYUPSAL 500G - PACK</t>
  </si>
  <si>
    <t>TGM - BEEF SAMGYUPSAL 500G - PACK</t>
  </si>
  <si>
    <t>TGM - SHANGHAI MIX - KILO</t>
  </si>
  <si>
    <t>TGM - FRENCH PORKCHOP - KILO</t>
  </si>
  <si>
    <t>TGM FRENCH PORKCHOP</t>
  </si>
  <si>
    <t>TGM - ADOBO CUT 500G - PACK</t>
  </si>
  <si>
    <t>TGM - BELLY SKIN ON BONE IN 500G - PACK</t>
  </si>
  <si>
    <t>TGM - MENUDO CUT 500G - PACK</t>
  </si>
  <si>
    <t>TGM BELLY BBQ 400G</t>
  </si>
  <si>
    <t>TGM - PORKCHOP 500G - PACK</t>
  </si>
  <si>
    <t>TGM - BEEF SHORT RIBS - KILO</t>
  </si>
  <si>
    <t>TGM - PIGS FEET - KILO</t>
  </si>
  <si>
    <t>TGM - PORK BELLY ROLL - KILO</t>
  </si>
  <si>
    <t>PORK BELLY ROLL</t>
  </si>
  <si>
    <t>TGM PORK BELLY ROLL</t>
  </si>
  <si>
    <t>TGM  SISIG FIESTA -SPICY PRK SISIG 200G</t>
  </si>
  <si>
    <t>TGM  SISIG FIESTA -BELLYCHON SISIG 200G</t>
  </si>
  <si>
    <t>TGM SISIG FIESTA - LECHN KAWALI SISIG 200G</t>
  </si>
  <si>
    <t>TGM  SISIG FIESTA-CRISPY PATA SISIG 200G</t>
  </si>
  <si>
    <t xml:space="preserve">TGM PORK KASIM SOBL/KG        </t>
  </si>
  <si>
    <t xml:space="preserve">KG        </t>
  </si>
  <si>
    <t xml:space="preserve">TGM PORK CUBES/KG             </t>
  </si>
  <si>
    <t xml:space="preserve">KG             </t>
  </si>
  <si>
    <t xml:space="preserve">TGM PORK Menudo Cut/KG        </t>
  </si>
  <si>
    <t xml:space="preserve">TGM Belly SOBI Sliced/KG      </t>
  </si>
  <si>
    <t xml:space="preserve">KG      </t>
  </si>
  <si>
    <t xml:space="preserve">TGM PORK ADOBO CUT/KG         </t>
  </si>
  <si>
    <t xml:space="preserve">KG         </t>
  </si>
  <si>
    <t xml:space="preserve">TGM POKR Pchop SOBI/KG        </t>
  </si>
  <si>
    <t xml:space="preserve">TGM PORK Sinigang Cut/KG      </t>
  </si>
  <si>
    <t xml:space="preserve">TGM PORK PATA FRONT/KG        </t>
  </si>
  <si>
    <t xml:space="preserve">TGM PORK Pata Sliced/KG       </t>
  </si>
  <si>
    <t xml:space="preserve">KG       </t>
  </si>
  <si>
    <t xml:space="preserve">TGM PORK Rib Shoulder/KG      </t>
  </si>
  <si>
    <t xml:space="preserve">TGM PORK Steak/KG             </t>
  </si>
  <si>
    <t xml:space="preserve">TGM PORK Reg Ground Pork/KG   </t>
  </si>
  <si>
    <t xml:space="preserve">KG   </t>
  </si>
  <si>
    <t xml:space="preserve">TGM PORK LEAN Ground /KG      </t>
  </si>
  <si>
    <t xml:space="preserve">TGM PORK Tenderloin/KG        </t>
  </si>
  <si>
    <t xml:space="preserve">TGM PORK Bacon Slice/KG       </t>
  </si>
  <si>
    <t xml:space="preserve">TGM PORK BUTTERFLY CUT/KG     </t>
  </si>
  <si>
    <t xml:space="preserve">KG     </t>
  </si>
  <si>
    <t xml:space="preserve">TGM PORK Kasim SLBL/KG        </t>
  </si>
  <si>
    <t xml:space="preserve">TGM PORK PIGUE SLBL/KG        </t>
  </si>
  <si>
    <t xml:space="preserve">TGM PORK PIGS FEET/KG         </t>
  </si>
  <si>
    <t xml:space="preserve">TGM PORK LIVER/KG             </t>
  </si>
  <si>
    <t xml:space="preserve">TGM PORK Lechon Kawali Cut/KG </t>
  </si>
  <si>
    <t xml:space="preserve">KG </t>
  </si>
  <si>
    <t xml:space="preserve">TGM PORK SPARERIBS/KG         </t>
  </si>
  <si>
    <t xml:space="preserve">TGM PORK SUKIYAKI/KG          </t>
  </si>
  <si>
    <t xml:space="preserve">KG          </t>
  </si>
  <si>
    <t>TGM PORK SUKIYAKI</t>
  </si>
  <si>
    <t xml:space="preserve">TGM PORK PLOIN RIB ROAST/KG   </t>
  </si>
  <si>
    <t>TGM PORKLOIN RIB ROAST</t>
  </si>
  <si>
    <t xml:space="preserve">TGM PORK LECHON BELLY/KG      </t>
  </si>
  <si>
    <t>TGM LECHON BELLY</t>
  </si>
  <si>
    <t xml:space="preserve">TGM PORK AMERICAN RIBS/KG     </t>
  </si>
  <si>
    <t xml:space="preserve">TGM BEEF GROUND/KG            </t>
  </si>
  <si>
    <t xml:space="preserve">KG            </t>
  </si>
  <si>
    <t xml:space="preserve">TGM BEEF Ground Round/KG      </t>
  </si>
  <si>
    <t xml:space="preserve">TGM BEEF CUBES/KG             </t>
  </si>
  <si>
    <t xml:space="preserve">TGM Beef Shank/KG             </t>
  </si>
  <si>
    <t xml:space="preserve">TGM Beef Sirloin/KG           </t>
  </si>
  <si>
    <t xml:space="preserve">KG           </t>
  </si>
  <si>
    <t xml:space="preserve">TGM BEEF TENDERLOIN /KG       </t>
  </si>
  <si>
    <t xml:space="preserve">TGM BEEF RIB EYE STEAK/KG     </t>
  </si>
  <si>
    <t xml:space="preserve">TGM BEEF TBone Steak/KG       </t>
  </si>
  <si>
    <t xml:space="preserve">TGM BEEF PRIME RIB STEAK/KG   </t>
  </si>
  <si>
    <t xml:space="preserve">TGM BEEF Sukiyaki Cut/KG      </t>
  </si>
  <si>
    <t xml:space="preserve">TGM BEEF EYE ROUND/KG         </t>
  </si>
  <si>
    <t xml:space="preserve">TGM BEEF Breakfast Steak/KG   </t>
  </si>
  <si>
    <t xml:space="preserve">TGM BEEF STROGANOFF/KG        </t>
  </si>
  <si>
    <t xml:space="preserve">TGM BEEF KALITIRAN/KG         </t>
  </si>
  <si>
    <t xml:space="preserve">TGM BEEF CAMTO/KG             </t>
  </si>
  <si>
    <t xml:space="preserve">TGM BEEF Short Ribs/KG        </t>
  </si>
  <si>
    <t xml:space="preserve">TGM BEEF BONE MARROW/KG       </t>
  </si>
  <si>
    <t xml:space="preserve">TGM BEEF Mechado Cut/KG       </t>
  </si>
  <si>
    <t xml:space="preserve">TGM BEEF KALDERETA CUT/KG     </t>
  </si>
  <si>
    <t xml:space="preserve">TGM BEEF TRIPE/KG             </t>
  </si>
  <si>
    <t xml:space="preserve">TGM TIM PORK BBQ SKEWERED/KG  </t>
  </si>
  <si>
    <t xml:space="preserve">KG  </t>
  </si>
  <si>
    <t xml:space="preserve">TGM TIM PORK BBQ BELLY/KG     </t>
  </si>
  <si>
    <t xml:space="preserve">TGM TIM PORK BBQ PORKCHOP/KG  </t>
  </si>
  <si>
    <t xml:space="preserve">TGM PORK BABY BACK RIBS/KG    </t>
  </si>
  <si>
    <t xml:space="preserve">TGM PORK STROGANOFF/KG        </t>
  </si>
  <si>
    <t>TGM PORK STROGANOFF</t>
  </si>
  <si>
    <t xml:space="preserve">TGM BEEF BRISKET/KG           </t>
  </si>
  <si>
    <t xml:space="preserve">TGM BEEF KNEE CAP/KG          </t>
  </si>
  <si>
    <t xml:space="preserve">TGM BEEF KENCHIE SHIN/KG      </t>
  </si>
  <si>
    <t>TGM BEEF KENCHIE SHIN</t>
  </si>
  <si>
    <t xml:space="preserve">TGM PORK PCHOP SLBI/KG        </t>
  </si>
  <si>
    <t xml:space="preserve">TGM BEEF BOTTOM ROUND/KG      </t>
  </si>
  <si>
    <t xml:space="preserve">TGM BEEF CHUCK RIB/KG         </t>
  </si>
  <si>
    <t xml:space="preserve">TGM BEEF BONES/KG             </t>
  </si>
  <si>
    <t xml:space="preserve">TGM PORK CUTLETS/KG           </t>
  </si>
  <si>
    <t xml:space="preserve">TGM PORK PLOIN ROAST/KG       </t>
  </si>
  <si>
    <t>TGM PORKLOIN ROAST</t>
  </si>
  <si>
    <t xml:space="preserve">TGM BEEF BBQ STEAK/KG         </t>
  </si>
  <si>
    <t xml:space="preserve">TGM BEEF ROUND/KG             </t>
  </si>
  <si>
    <t xml:space="preserve">TGM PORKTONKATSU SLICE/KG     </t>
  </si>
  <si>
    <t xml:space="preserve">TGM PORK SAUTE/KG             </t>
  </si>
  <si>
    <t xml:space="preserve">TGM BEEF TOP ROUND/KG         </t>
  </si>
  <si>
    <t xml:space="preserve">TGM BEEF STRIPLOIN/KG         </t>
  </si>
  <si>
    <t>TGM - PORK TONKATSU SLICE - KILO</t>
  </si>
  <si>
    <t>TGM - PORK PIGUE SLBL - KILO</t>
  </si>
  <si>
    <t>TGM - PORK SPARERIBS - KILO</t>
  </si>
  <si>
    <t>TGM - PORK STROGANOFF - KILO</t>
  </si>
  <si>
    <t>TGM - PORK RIBLETS SLICE - KILO</t>
  </si>
  <si>
    <t>TGM - PORK KAS ING - KILO</t>
  </si>
  <si>
    <t>TGM - PORK PIGUE SOBL - KILO</t>
  </si>
  <si>
    <t>TGM - BEEF NECK - KILO</t>
  </si>
  <si>
    <t>TGM - PORK KASIM SLBL - KILO</t>
  </si>
  <si>
    <t>TGM - BEEF MECHADO - KILO</t>
  </si>
  <si>
    <t>TGM - BEEF SAMGYEOPSAL - KILO</t>
  </si>
  <si>
    <t>TGM PILMICO BEEF SAMGYEOPSAL</t>
  </si>
  <si>
    <t>TGM - BONE MARROW - KILO</t>
  </si>
  <si>
    <t>TGM - PORK GINISA CUT - KILO</t>
  </si>
  <si>
    <t xml:space="preserve">TGM PORK BELLY RACK/KG        </t>
  </si>
  <si>
    <t>TGM PORK BELLY RACK</t>
  </si>
  <si>
    <t>ROB PILMICO BEEF CAMTO</t>
  </si>
  <si>
    <t>330333402101</t>
  </si>
  <si>
    <t>ROB PILMICO PRIME RIB STEAK</t>
  </si>
  <si>
    <t>TGM BELLYCHON SISIG 200G</t>
  </si>
  <si>
    <t>TGM CRISPY PATA SISIG 200G</t>
  </si>
  <si>
    <t>TGM LECHON KAWALI SISIG 200G</t>
  </si>
  <si>
    <t>TGM BOPIS</t>
  </si>
  <si>
    <t>TGM - PORK TAPA - KILO</t>
  </si>
  <si>
    <t>TGM - PORKCHOP SLBL - KILO</t>
  </si>
  <si>
    <t>TGM - BEEF BBQ STEAK - KILO</t>
  </si>
  <si>
    <t>THE GOOD MEAT SUKI CO PRE-PACKED GROUND PORK 500G</t>
  </si>
  <si>
    <t>SUKI CO REGULAR GROUND PORK 500G</t>
  </si>
  <si>
    <t>THE GOOD MEAT SUKI CO PRE-PACKED SINIGANG CUT 500G</t>
  </si>
  <si>
    <t>SUKI CO PORK SINIGANG CUT 500G</t>
  </si>
  <si>
    <t>THE GOOD MEAT SUKI CO PRE-PACKED PORK CHOP 500G</t>
  </si>
  <si>
    <t>SUKI CO PORKCHOP SOBI 500G</t>
  </si>
  <si>
    <t>THE GOOD MEAT SUKI CO PRE-PACKED PORK ADOBO 500G</t>
  </si>
  <si>
    <t>SUKI CO ADOBO CUT 500G</t>
  </si>
  <si>
    <t>PORK KALDERETA CUT</t>
  </si>
  <si>
    <t>TGM PORK KALDERETA CUT</t>
  </si>
  <si>
    <t>THE GOOD MEAT PORK CALDERETA CUT</t>
  </si>
  <si>
    <t>ROB PORK SPARERIBS</t>
  </si>
  <si>
    <t>ROB PILMICO PORK SPARERIBS</t>
  </si>
  <si>
    <t>ROB PORK COUNTRYSTYLE</t>
  </si>
  <si>
    <t>ROB PILMICO PORK COUNTRY STYLE</t>
  </si>
  <si>
    <t>LEAN GROUND PORK(5KG&amp;UP)</t>
  </si>
  <si>
    <t>TGM LEAN GROUND PORK(5KG&amp;UP)</t>
  </si>
  <si>
    <t>TGM FIESTA LCHN KWLI SISIG200G</t>
  </si>
  <si>
    <t>TGM FIESTA CRISPY PATA 200G</t>
  </si>
  <si>
    <t>THE GOOD MEAT SUKI CO PRE-PACKED PORK LIEMPO 500G</t>
  </si>
  <si>
    <t>PORK LIEMPO 500G</t>
  </si>
  <si>
    <t>SUKI CO PORK LIEMPO 500G</t>
  </si>
  <si>
    <t>CONCATENATED (B+D)</t>
  </si>
  <si>
    <t>STORE CODE</t>
  </si>
  <si>
    <t>STORE DESCRIPTION</t>
  </si>
  <si>
    <t>DEPT / CLASS</t>
  </si>
  <si>
    <t>MARGIN</t>
  </si>
  <si>
    <t xml:space="preserve">STORE CODE
</t>
  </si>
  <si>
    <t>101330333401452</t>
  </si>
  <si>
    <t>101330335405142</t>
  </si>
  <si>
    <t>101430433104105</t>
  </si>
  <si>
    <t>101480483101228</t>
  </si>
  <si>
    <t>102330333401473</t>
  </si>
  <si>
    <t>102330335405142</t>
  </si>
  <si>
    <t>102430433104105</t>
  </si>
  <si>
    <t>102480483101228</t>
  </si>
  <si>
    <t>DSCS</t>
  </si>
  <si>
    <t>CATEGORY</t>
  </si>
  <si>
    <t>105330335405142</t>
  </si>
  <si>
    <t>105430433104105</t>
  </si>
  <si>
    <t>105480483101228</t>
  </si>
  <si>
    <t>111330333401101</t>
  </si>
  <si>
    <t>111330333401452</t>
  </si>
  <si>
    <t xml:space="preserve">RS BLUEWAVE MARIKINA          </t>
  </si>
  <si>
    <t>111330333401453</t>
  </si>
  <si>
    <t>COCHINILLO / PORK SHELF-READY PACK</t>
  </si>
  <si>
    <t>111330333402101</t>
  </si>
  <si>
    <t>111330335405101</t>
  </si>
  <si>
    <t>111330335405142</t>
  </si>
  <si>
    <t>111430433104105</t>
  </si>
  <si>
    <t>111480483101228</t>
  </si>
  <si>
    <t>RTC / VAM</t>
  </si>
  <si>
    <t>112330335405142</t>
  </si>
  <si>
    <t>112430433104105</t>
  </si>
  <si>
    <t>112480483101228</t>
  </si>
  <si>
    <t>114330335405142</t>
  </si>
  <si>
    <t>114430433104105</t>
  </si>
  <si>
    <t>114480483101228</t>
  </si>
  <si>
    <t>122330335405142</t>
  </si>
  <si>
    <t>122430433104105</t>
  </si>
  <si>
    <t>122480483101228</t>
  </si>
  <si>
    <t>123330335405142</t>
  </si>
  <si>
    <t>123430433104105</t>
  </si>
  <si>
    <t>123480483101228</t>
  </si>
  <si>
    <t>124430433104105</t>
  </si>
  <si>
    <t>124480483101228</t>
  </si>
  <si>
    <t>127330333401473</t>
  </si>
  <si>
    <t>127330335405142</t>
  </si>
  <si>
    <t>127430433104105</t>
  </si>
  <si>
    <t>127480483101228</t>
  </si>
  <si>
    <t>128330333401452</t>
  </si>
  <si>
    <t>128330333401453</t>
  </si>
  <si>
    <t>128330333402151</t>
  </si>
  <si>
    <t>128330333402152</t>
  </si>
  <si>
    <t>128330335405142</t>
  </si>
  <si>
    <t>128430433104105</t>
  </si>
  <si>
    <t>RS B HIVE MALL VALENZUELA</t>
  </si>
  <si>
    <t>128480483101228</t>
  </si>
  <si>
    <t>130330333401452</t>
  </si>
  <si>
    <t>130330335405142</t>
  </si>
  <si>
    <t>130430433104105</t>
  </si>
  <si>
    <t>130480483101228</t>
  </si>
  <si>
    <t>131330335405142</t>
  </si>
  <si>
    <t>131430433104105</t>
  </si>
  <si>
    <t>131480483101228</t>
  </si>
  <si>
    <t>136330333401452</t>
  </si>
  <si>
    <t>136330333401453</t>
  </si>
  <si>
    <t>136330333402151</t>
  </si>
  <si>
    <t>136330333402152</t>
  </si>
  <si>
    <t>136330335405142</t>
  </si>
  <si>
    <t>136430433104105</t>
  </si>
  <si>
    <t>136480483101228</t>
  </si>
  <si>
    <t>137330335405142</t>
  </si>
  <si>
    <t>137430433104105</t>
  </si>
  <si>
    <t>137480483101228</t>
  </si>
  <si>
    <t>140330335405142</t>
  </si>
  <si>
    <t>140430433104105</t>
  </si>
  <si>
    <t>140480483101228</t>
  </si>
  <si>
    <t>142330335405142</t>
  </si>
  <si>
    <t>142430433104105</t>
  </si>
  <si>
    <t>142480483101228</t>
  </si>
  <si>
    <t>144330335405142</t>
  </si>
  <si>
    <t>144430433104105</t>
  </si>
  <si>
    <t>144480483101228</t>
  </si>
  <si>
    <t>145430433104105</t>
  </si>
  <si>
    <t>RS CAPITOL HILLS  QC</t>
  </si>
  <si>
    <t>145480483101228</t>
  </si>
  <si>
    <t>147330333401452</t>
  </si>
  <si>
    <t>147330333401453</t>
  </si>
  <si>
    <t>147330333402151</t>
  </si>
  <si>
    <t>147330333402152</t>
  </si>
  <si>
    <t>147330335405142</t>
  </si>
  <si>
    <t>148330333401452</t>
  </si>
  <si>
    <t>148330333401453</t>
  </si>
  <si>
    <t>148330333401472</t>
  </si>
  <si>
    <t>148330333402151</t>
  </si>
  <si>
    <t>148330333402152</t>
  </si>
  <si>
    <t>148330335405142</t>
  </si>
  <si>
    <t>149330335405142</t>
  </si>
  <si>
    <t>149430433104105</t>
  </si>
  <si>
    <t>149480483101228</t>
  </si>
  <si>
    <t>150330333401452</t>
  </si>
  <si>
    <t>150330333401453</t>
  </si>
  <si>
    <t>150330333401472</t>
  </si>
  <si>
    <t xml:space="preserve">RS KAI MALL ZABARTE CALOOCAN  </t>
  </si>
  <si>
    <t>150330333401473</t>
  </si>
  <si>
    <t>150330333402151</t>
  </si>
  <si>
    <t>150330333402152</t>
  </si>
  <si>
    <t>150330335405101</t>
  </si>
  <si>
    <t>150330335405142</t>
  </si>
  <si>
    <t>150430433104105</t>
  </si>
  <si>
    <t>150480483101228</t>
  </si>
  <si>
    <t>151330335405142</t>
  </si>
  <si>
    <t>151430433104105</t>
  </si>
  <si>
    <t xml:space="preserve">RS ONE AYALA MAKATI           </t>
  </si>
  <si>
    <t>151480483101228</t>
  </si>
  <si>
    <t>201330335405142</t>
  </si>
  <si>
    <t>201430433104105</t>
  </si>
  <si>
    <t>201480483101228</t>
  </si>
  <si>
    <t>202330333401452</t>
  </si>
  <si>
    <t>202330333401453</t>
  </si>
  <si>
    <t>202330333402151</t>
  </si>
  <si>
    <t>202330333402152</t>
  </si>
  <si>
    <t>202330335405142</t>
  </si>
  <si>
    <t>202430433104105</t>
  </si>
  <si>
    <t>202480483101228</t>
  </si>
  <si>
    <t>203430433104105</t>
  </si>
  <si>
    <t>203480483101228</t>
  </si>
  <si>
    <t>205330333401452</t>
  </si>
  <si>
    <t>205330333401453</t>
  </si>
  <si>
    <t>205330333401473</t>
  </si>
  <si>
    <t>205330333402151</t>
  </si>
  <si>
    <t>205330333402152</t>
  </si>
  <si>
    <t>205330335405101</t>
  </si>
  <si>
    <t>205330335405142</t>
  </si>
  <si>
    <t>205430433104105</t>
  </si>
  <si>
    <t>205480483101228</t>
  </si>
  <si>
    <t>207330333401101</t>
  </si>
  <si>
    <t>207330333401452</t>
  </si>
  <si>
    <t>207330333401453</t>
  </si>
  <si>
    <t>207330333402101</t>
  </si>
  <si>
    <t>207330333402152</t>
  </si>
  <si>
    <t>207330335405101</t>
  </si>
  <si>
    <t>207330335405142</t>
  </si>
  <si>
    <t>207430433104105</t>
  </si>
  <si>
    <t xml:space="preserve">RS SUMMIT RIDGE TAGAYTAY      </t>
  </si>
  <si>
    <t>207480483101228</t>
  </si>
  <si>
    <t>210330333401101</t>
  </si>
  <si>
    <t>210330333401102</t>
  </si>
  <si>
    <t>210330333401452</t>
  </si>
  <si>
    <t>210330333401453</t>
  </si>
  <si>
    <t>210330333401472</t>
  </si>
  <si>
    <t xml:space="preserve">RS RP TARLAC                  </t>
  </si>
  <si>
    <t>210330333401473</t>
  </si>
  <si>
    <t>210330333402151</t>
  </si>
  <si>
    <t>210330333402152</t>
  </si>
  <si>
    <t>210330335405142</t>
  </si>
  <si>
    <t>210430433103251</t>
  </si>
  <si>
    <t>210430433104105</t>
  </si>
  <si>
    <t>210480483101228</t>
  </si>
  <si>
    <t>211330333401452</t>
  </si>
  <si>
    <t>RS CENTRO PACITA</t>
  </si>
  <si>
    <t>211330333401453</t>
  </si>
  <si>
    <t>211330333402151</t>
  </si>
  <si>
    <t>211330333402152</t>
  </si>
  <si>
    <t>211330335405142</t>
  </si>
  <si>
    <t>211480483101228</t>
  </si>
  <si>
    <t>212330333402174</t>
  </si>
  <si>
    <t>RS RP ILOCOS NORTE</t>
  </si>
  <si>
    <t>216330333401102</t>
  </si>
  <si>
    <t>216330333401452</t>
  </si>
  <si>
    <t>216330333401453</t>
  </si>
  <si>
    <t>216330333402151</t>
  </si>
  <si>
    <t>216330333402152</t>
  </si>
  <si>
    <t>216330335405101</t>
  </si>
  <si>
    <t>216330335405142</t>
  </si>
  <si>
    <t>216430433104105</t>
  </si>
  <si>
    <t>216480483101228</t>
  </si>
  <si>
    <t>218330335405142</t>
  </si>
  <si>
    <t>218430433104105</t>
  </si>
  <si>
    <t>218480483101228</t>
  </si>
  <si>
    <t>221330333401101</t>
  </si>
  <si>
    <t>221330333401102</t>
  </si>
  <si>
    <t>221330333401452</t>
  </si>
  <si>
    <t>221330333401453</t>
  </si>
  <si>
    <t>221330333401473</t>
  </si>
  <si>
    <t>221330333402101</t>
  </si>
  <si>
    <t>221330333402151</t>
  </si>
  <si>
    <t>221330333402152</t>
  </si>
  <si>
    <t>221330335405142</t>
  </si>
  <si>
    <t>221430433103251</t>
  </si>
  <si>
    <t>221430433104105</t>
  </si>
  <si>
    <t>221480483101228</t>
  </si>
  <si>
    <t>223330335405142</t>
  </si>
  <si>
    <t>223430433104105</t>
  </si>
  <si>
    <t>223480483101228</t>
  </si>
  <si>
    <t>224430433104105</t>
  </si>
  <si>
    <t>RS NUCITI CENTRAL BATANGAS</t>
  </si>
  <si>
    <t>224480483101228</t>
  </si>
  <si>
    <t>225330335405142</t>
  </si>
  <si>
    <t>225430433104105</t>
  </si>
  <si>
    <t>225480483101228</t>
  </si>
  <si>
    <t>227330333402151</t>
  </si>
  <si>
    <t>227330335405142</t>
  </si>
  <si>
    <t>227430433104105</t>
  </si>
  <si>
    <t>227480483101228</t>
  </si>
  <si>
    <t>229330333401102</t>
  </si>
  <si>
    <t>229330333401452</t>
  </si>
  <si>
    <t>229330333401453</t>
  </si>
  <si>
    <t>229330333402151</t>
  </si>
  <si>
    <t>229330333402152</t>
  </si>
  <si>
    <t>229330335405101</t>
  </si>
  <si>
    <t>229330335405142</t>
  </si>
  <si>
    <t>229430433104105</t>
  </si>
  <si>
    <t>229480483101228</t>
  </si>
  <si>
    <t>231330333401101</t>
  </si>
  <si>
    <t>231330333401102</t>
  </si>
  <si>
    <t>231330333401452</t>
  </si>
  <si>
    <t>231330333401453</t>
  </si>
  <si>
    <t>231330333401473</t>
  </si>
  <si>
    <t>231330333402151</t>
  </si>
  <si>
    <t>231330333402152</t>
  </si>
  <si>
    <t>231330335405101</t>
  </si>
  <si>
    <t>231330335405142</t>
  </si>
  <si>
    <t>231430433104105</t>
  </si>
  <si>
    <t>231480483101228</t>
  </si>
  <si>
    <t>232330335405142</t>
  </si>
  <si>
    <t>232430433104105</t>
  </si>
  <si>
    <t>232480483101228</t>
  </si>
  <si>
    <t>233330335405142</t>
  </si>
  <si>
    <t>233430433104105</t>
  </si>
  <si>
    <t>233480483101228</t>
  </si>
  <si>
    <t>235330335405142</t>
  </si>
  <si>
    <t>235430433104105</t>
  </si>
  <si>
    <t>235480483101228</t>
  </si>
  <si>
    <t>237330333401101</t>
  </si>
  <si>
    <t>237330333401127</t>
  </si>
  <si>
    <t>237330333401453</t>
  </si>
  <si>
    <t xml:space="preserve">RS RP ANTIPOLO                </t>
  </si>
  <si>
    <t>237330333401473</t>
  </si>
  <si>
    <t>237330333402151</t>
  </si>
  <si>
    <t>237330335405142</t>
  </si>
  <si>
    <t>237430433104105</t>
  </si>
  <si>
    <t>237480483101228</t>
  </si>
  <si>
    <t>241330335405142</t>
  </si>
  <si>
    <t>241430433104105</t>
  </si>
  <si>
    <t>241480483101228</t>
  </si>
  <si>
    <t>242330335405142</t>
  </si>
  <si>
    <t>242430433104105</t>
  </si>
  <si>
    <t>242480483101228</t>
  </si>
  <si>
    <t>243330335405142</t>
  </si>
  <si>
    <t>243430433104105</t>
  </si>
  <si>
    <t>243480483101228</t>
  </si>
  <si>
    <t>244330335405142</t>
  </si>
  <si>
    <t>244430433104105</t>
  </si>
  <si>
    <t>244480483101228</t>
  </si>
  <si>
    <t>245330335405142</t>
  </si>
  <si>
    <t>245430433104105</t>
  </si>
  <si>
    <t>245480483101228</t>
  </si>
  <si>
    <t>246430433104105</t>
  </si>
  <si>
    <t>246480483101228</t>
  </si>
  <si>
    <t>248330333401101</t>
  </si>
  <si>
    <t>248330333401102</t>
  </si>
  <si>
    <t>248330333401452</t>
  </si>
  <si>
    <t>248330333401453</t>
  </si>
  <si>
    <t>248330333401473</t>
  </si>
  <si>
    <t>248330333402151</t>
  </si>
  <si>
    <t>248330333402152</t>
  </si>
  <si>
    <t>248330335405142</t>
  </si>
  <si>
    <t>248430433103251</t>
  </si>
  <si>
    <t>248430433104105</t>
  </si>
  <si>
    <t>248480483101228</t>
  </si>
  <si>
    <t>249330333401452</t>
  </si>
  <si>
    <t>249330335405142</t>
  </si>
  <si>
    <t>249430433104105</t>
  </si>
  <si>
    <t>249480483101228</t>
  </si>
  <si>
    <t>251330333401127</t>
  </si>
  <si>
    <t>251330333401452</t>
  </si>
  <si>
    <t>251330333401453</t>
  </si>
  <si>
    <t>251330333401473</t>
  </si>
  <si>
    <t>251330333402151</t>
  </si>
  <si>
    <t>251330333402152</t>
  </si>
  <si>
    <t>251330335405101</t>
  </si>
  <si>
    <t>251330335405142</t>
  </si>
  <si>
    <t>251430433104105</t>
  </si>
  <si>
    <t>251480483101228</t>
  </si>
  <si>
    <t>252330333401101</t>
  </si>
  <si>
    <t xml:space="preserve">RS RP TUGUEGARAO              </t>
  </si>
  <si>
    <t>252330333401452</t>
  </si>
  <si>
    <t>252330333401453</t>
  </si>
  <si>
    <t>252330333401472</t>
  </si>
  <si>
    <t>252330333402151</t>
  </si>
  <si>
    <t>252330333402152</t>
  </si>
  <si>
    <t>252330335405101</t>
  </si>
  <si>
    <t>252330335405142</t>
  </si>
  <si>
    <t>252430433104105</t>
  </si>
  <si>
    <t>252480483101228</t>
  </si>
  <si>
    <t>253330333401101</t>
  </si>
  <si>
    <t>253330333401452</t>
  </si>
  <si>
    <t>253330333401453</t>
  </si>
  <si>
    <t>253330333401473</t>
  </si>
  <si>
    <t>253330333402151</t>
  </si>
  <si>
    <t>253330333402152</t>
  </si>
  <si>
    <t>253330335405142</t>
  </si>
  <si>
    <t>253430433104105</t>
  </si>
  <si>
    <t>253480483101228</t>
  </si>
  <si>
    <t>254430433104105</t>
  </si>
  <si>
    <t>RS LIPA TOWN CENTER</t>
  </si>
  <si>
    <t>254480483101228</t>
  </si>
  <si>
    <t>257330335405142</t>
  </si>
  <si>
    <t>257430433104105</t>
  </si>
  <si>
    <t>257480483101228</t>
  </si>
  <si>
    <t>258330335405142</t>
  </si>
  <si>
    <t>258430433104105</t>
  </si>
  <si>
    <t>258480483101228</t>
  </si>
  <si>
    <t>260430433104105</t>
  </si>
  <si>
    <t>RS LIMA EXCHANGE BATANGAS</t>
  </si>
  <si>
    <t>260480483101228</t>
  </si>
  <si>
    <t>262330333401102</t>
  </si>
  <si>
    <t>262330333401127</t>
  </si>
  <si>
    <t>262330333401452</t>
  </si>
  <si>
    <t>262330333401453</t>
  </si>
  <si>
    <t>262330333401473</t>
  </si>
  <si>
    <t xml:space="preserve">RS RP LA UNION                </t>
  </si>
  <si>
    <t>262330333402151</t>
  </si>
  <si>
    <t>262330333402152</t>
  </si>
  <si>
    <t>262330333402172</t>
  </si>
  <si>
    <t>262330333402174</t>
  </si>
  <si>
    <t>262330335405142</t>
  </si>
  <si>
    <t>262430433103251</t>
  </si>
  <si>
    <t>262430433104105</t>
  </si>
  <si>
    <t>262480483101228</t>
  </si>
  <si>
    <t>263330335405142</t>
  </si>
  <si>
    <t>263430433103251</t>
  </si>
  <si>
    <t>263430433104105</t>
  </si>
  <si>
    <t>263480483101228</t>
  </si>
  <si>
    <t>265330333401101</t>
  </si>
  <si>
    <t>265330333401452</t>
  </si>
  <si>
    <t xml:space="preserve">RS GCC MEXICO PAMPANGA        </t>
  </si>
  <si>
    <t>265330333401453</t>
  </si>
  <si>
    <t>265330333402101</t>
  </si>
  <si>
    <t>265330333402152</t>
  </si>
  <si>
    <t>265330335405101</t>
  </si>
  <si>
    <t>265330335405142</t>
  </si>
  <si>
    <t>265430433104105</t>
  </si>
  <si>
    <t>265480483101228</t>
  </si>
  <si>
    <t>266330333401101</t>
  </si>
  <si>
    <t>266330333401452</t>
  </si>
  <si>
    <t>266330333401453</t>
  </si>
  <si>
    <t>266330333402101</t>
  </si>
  <si>
    <t>266330333402151</t>
  </si>
  <si>
    <t>266330335405101</t>
  </si>
  <si>
    <t>266330335405142</t>
  </si>
  <si>
    <t>266430433104105</t>
  </si>
  <si>
    <t>266480483101228</t>
  </si>
  <si>
    <t>301330333401452</t>
  </si>
  <si>
    <t>RS RP CEBU</t>
  </si>
  <si>
    <t>305330333401101</t>
  </si>
  <si>
    <t>RS BANILAD CEBU</t>
  </si>
  <si>
    <t>314330333401101</t>
  </si>
  <si>
    <t>RS TOWNVILLE ABREEZA DAVAO</t>
  </si>
  <si>
    <t>316330333401452</t>
  </si>
  <si>
    <t>RS GEEGE MALL OZAMIZ</t>
  </si>
  <si>
    <t>316330333401453</t>
  </si>
  <si>
    <t>316330333402152</t>
  </si>
  <si>
    <t>322330333401127</t>
  </si>
  <si>
    <t>RS RP BUTUAN</t>
  </si>
  <si>
    <t>326330333401127</t>
  </si>
  <si>
    <t>RS CITYMALL ROXAS</t>
  </si>
  <si>
    <t>330330333401452</t>
  </si>
  <si>
    <t>TMP GALLERIA CEBU</t>
  </si>
  <si>
    <t>335330333401101</t>
  </si>
  <si>
    <t>RS VILLAMONTE BACOLOD</t>
  </si>
  <si>
    <t>4001330333401127</t>
  </si>
  <si>
    <t>4001330333401473</t>
  </si>
  <si>
    <t>4001330333402174</t>
  </si>
  <si>
    <t>4001430433104105</t>
  </si>
  <si>
    <t>4001480483101228</t>
  </si>
  <si>
    <t>4002330335405142</t>
  </si>
  <si>
    <t>4002430433104105</t>
  </si>
  <si>
    <t>4002480483101228</t>
  </si>
  <si>
    <t>4004330333401127</t>
  </si>
  <si>
    <t>4004330333401452</t>
  </si>
  <si>
    <t>4004330333401473</t>
  </si>
  <si>
    <t>4004330333402174</t>
  </si>
  <si>
    <t>4004330335405142</t>
  </si>
  <si>
    <t>4004430433104105</t>
  </si>
  <si>
    <t>4004480483101228</t>
  </si>
  <si>
    <t>4005330333401101</t>
  </si>
  <si>
    <t>4005330333401127</t>
  </si>
  <si>
    <t>4005330333401452</t>
  </si>
  <si>
    <t>4005330333402101</t>
  </si>
  <si>
    <t>4005330335405101</t>
  </si>
  <si>
    <t>4006330333401101</t>
  </si>
  <si>
    <t>4006330333401452</t>
  </si>
  <si>
    <t>4006330333402101</t>
  </si>
  <si>
    <t>4006330335405101</t>
  </si>
  <si>
    <t>4007330333401101</t>
  </si>
  <si>
    <t>4007330333401452</t>
  </si>
  <si>
    <t>4007330333401453</t>
  </si>
  <si>
    <t>4007330333402101</t>
  </si>
  <si>
    <t>401330333401101</t>
  </si>
  <si>
    <t>401330333401102</t>
  </si>
  <si>
    <t>401330333401452</t>
  </si>
  <si>
    <t>401330333401453</t>
  </si>
  <si>
    <t>401330333401473</t>
  </si>
  <si>
    <t>401330333402151</t>
  </si>
  <si>
    <t>401330333402152</t>
  </si>
  <si>
    <t>401330335405142</t>
  </si>
  <si>
    <t>401430433103251</t>
  </si>
  <si>
    <t>401430433104105</t>
  </si>
  <si>
    <t>401480483101228</t>
  </si>
  <si>
    <t>4015330333401101</t>
  </si>
  <si>
    <t>4015330333401127</t>
  </si>
  <si>
    <t>4015330333402101</t>
  </si>
  <si>
    <t>4015330333402152</t>
  </si>
  <si>
    <t>4015330335405101</t>
  </si>
  <si>
    <t>4017330333401101</t>
  </si>
  <si>
    <t>4017330333401127</t>
  </si>
  <si>
    <t>4017330333401453</t>
  </si>
  <si>
    <t>4017330333402101</t>
  </si>
  <si>
    <t>4017330335405101</t>
  </si>
  <si>
    <t>4017430433104105</t>
  </si>
  <si>
    <t>4017480483101228</t>
  </si>
  <si>
    <t>4019330333401101</t>
  </si>
  <si>
    <t>4019330333401127</t>
  </si>
  <si>
    <t>4019330333401452</t>
  </si>
  <si>
    <t>4019330333401473</t>
  </si>
  <si>
    <t>4019330333402101</t>
  </si>
  <si>
    <t>4019330333402174</t>
  </si>
  <si>
    <t>4019330335405101</t>
  </si>
  <si>
    <t>4019330335405142</t>
  </si>
  <si>
    <t>4019430433104105</t>
  </si>
  <si>
    <t>4019480483101228</t>
  </si>
  <si>
    <t>4021330333401101</t>
  </si>
  <si>
    <t xml:space="preserve">RE GENERAL AVENUE QC          </t>
  </si>
  <si>
    <t>4021330333401452</t>
  </si>
  <si>
    <t>4021330333402101</t>
  </si>
  <si>
    <t>4021330335405101</t>
  </si>
  <si>
    <t>402330333401101</t>
  </si>
  <si>
    <t>402330333401102</t>
  </si>
  <si>
    <t>402330333401452</t>
  </si>
  <si>
    <t>402330333401453</t>
  </si>
  <si>
    <t>402330333401473</t>
  </si>
  <si>
    <t>402330333402151</t>
  </si>
  <si>
    <t>402330333402152</t>
  </si>
  <si>
    <t>402330335405142</t>
  </si>
  <si>
    <t>402430433103251</t>
  </si>
  <si>
    <t>402430433104105</t>
  </si>
  <si>
    <t>402480483101228</t>
  </si>
  <si>
    <t>4026330333401101</t>
  </si>
  <si>
    <t>RE HILARIO SAN PABLO LAGUNA</t>
  </si>
  <si>
    <t>4026330333402101</t>
  </si>
  <si>
    <t>4032330333401473</t>
  </si>
  <si>
    <t>4032330333402174</t>
  </si>
  <si>
    <t>4032480483101228</t>
  </si>
  <si>
    <t>403330333401473</t>
  </si>
  <si>
    <t>403330333402174</t>
  </si>
  <si>
    <t>4034330333401101</t>
  </si>
  <si>
    <t>4034330333401127</t>
  </si>
  <si>
    <t>4034330333401452</t>
  </si>
  <si>
    <t>4034330333401453</t>
  </si>
  <si>
    <t>4034330333402101</t>
  </si>
  <si>
    <t>4034330335405101</t>
  </si>
  <si>
    <t>4037330333401473</t>
  </si>
  <si>
    <t xml:space="preserve">RE SKYLINE DRIVE SJDM BULACAN </t>
  </si>
  <si>
    <t>4037330333402174</t>
  </si>
  <si>
    <t>4040330333401473</t>
  </si>
  <si>
    <t xml:space="preserve">RE PITX TERMINAL PARANAQUE    </t>
  </si>
  <si>
    <t>4040330333402174</t>
  </si>
  <si>
    <t>4040430433104105</t>
  </si>
  <si>
    <t>4040480483101228</t>
  </si>
  <si>
    <t>404330333401473</t>
  </si>
  <si>
    <t>404330333402174</t>
  </si>
  <si>
    <t>4048330333401473</t>
  </si>
  <si>
    <t>4048330333402174</t>
  </si>
  <si>
    <t>4049330333401101</t>
  </si>
  <si>
    <t>4049330333401127</t>
  </si>
  <si>
    <t>4049330333401452</t>
  </si>
  <si>
    <t>4049330333402101</t>
  </si>
  <si>
    <t>4049330335405101</t>
  </si>
  <si>
    <t xml:space="preserve">RE PAJAC LAPU-LAPU CITY       </t>
  </si>
  <si>
    <t>405330333401473</t>
  </si>
  <si>
    <t>405330333402174</t>
  </si>
  <si>
    <t>405430433104105</t>
  </si>
  <si>
    <t>405480483101228</t>
  </si>
  <si>
    <t>406330333401473</t>
  </si>
  <si>
    <t>406330333402174</t>
  </si>
  <si>
    <t>407330335405142</t>
  </si>
  <si>
    <t>407430433104105</t>
  </si>
  <si>
    <t>407480483101228</t>
  </si>
  <si>
    <t>416430433104105</t>
  </si>
  <si>
    <t>416480483101228</t>
  </si>
  <si>
    <t>423330333401101</t>
  </si>
  <si>
    <t>423330333401127</t>
  </si>
  <si>
    <t>423330333401452</t>
  </si>
  <si>
    <t>423330333401453</t>
  </si>
  <si>
    <t>423330333402101</t>
  </si>
  <si>
    <t>423330333402152</t>
  </si>
  <si>
    <t>423330335405101</t>
  </si>
  <si>
    <t>423330335405142</t>
  </si>
  <si>
    <t>423430433104105</t>
  </si>
  <si>
    <t>423480483101228</t>
  </si>
  <si>
    <t>429430433104105</t>
  </si>
  <si>
    <t>429480483101228</t>
  </si>
  <si>
    <t>438330333401101</t>
  </si>
  <si>
    <t xml:space="preserve">RE SAN JOSE DEL MONTE BULACAN </t>
  </si>
  <si>
    <t>438330333401452</t>
  </si>
  <si>
    <t>438330333402101</t>
  </si>
  <si>
    <t>438330333402152</t>
  </si>
  <si>
    <t>438330335405101</t>
  </si>
  <si>
    <t>441330335405142</t>
  </si>
  <si>
    <t>442330335405142</t>
  </si>
  <si>
    <t>446330335405142</t>
  </si>
  <si>
    <t>447330335405142</t>
  </si>
  <si>
    <t>447480483101228</t>
  </si>
  <si>
    <t xml:space="preserve">RE HARMONY VILLAGE LAGUNA     </t>
  </si>
  <si>
    <t>448330335405142</t>
  </si>
  <si>
    <t>449330335405142</t>
  </si>
  <si>
    <t>450330335405142</t>
  </si>
  <si>
    <t>451330335405142</t>
  </si>
  <si>
    <t>452330335405142</t>
  </si>
  <si>
    <t>452430433103251</t>
  </si>
  <si>
    <t>452430433104105</t>
  </si>
  <si>
    <t>452480483101228</t>
  </si>
  <si>
    <t xml:space="preserve">RE M. ALVAREZ LAS PINAS       </t>
  </si>
  <si>
    <t>453330335405142</t>
  </si>
  <si>
    <t>453480483101228</t>
  </si>
  <si>
    <t xml:space="preserve">RE C. RAYMUNDO PASIG          </t>
  </si>
  <si>
    <t>454330335405142</t>
  </si>
  <si>
    <t>455330333401473</t>
  </si>
  <si>
    <t xml:space="preserve">RE PLATINUM PLAZA PARDO CEBU  </t>
  </si>
  <si>
    <t>455330333402174</t>
  </si>
  <si>
    <t>456330333401473</t>
  </si>
  <si>
    <t xml:space="preserve">RE BASAK LAPU-LAPU CEBU       </t>
  </si>
  <si>
    <t>456330333402174</t>
  </si>
  <si>
    <t>457330335405142</t>
  </si>
  <si>
    <t>457430433104105</t>
  </si>
  <si>
    <t xml:space="preserve">RE LAGRO QUIRINO HI-WAY       </t>
  </si>
  <si>
    <t>457480483101228</t>
  </si>
  <si>
    <t>458330333401101</t>
  </si>
  <si>
    <t>458330333401127</t>
  </si>
  <si>
    <t>458330333402101</t>
  </si>
  <si>
    <t>458330335405101</t>
  </si>
  <si>
    <t>458330335405142</t>
  </si>
  <si>
    <t>459330335405142</t>
  </si>
  <si>
    <t>459480483101228</t>
  </si>
  <si>
    <t>460330335405142</t>
  </si>
  <si>
    <t>460430433104105</t>
  </si>
  <si>
    <t xml:space="preserve">RE MANHATTAN HEIGHTS CUBAO    </t>
  </si>
  <si>
    <t>460480483101228</t>
  </si>
  <si>
    <t>461330335405142</t>
  </si>
  <si>
    <t>462330335405142</t>
  </si>
  <si>
    <t>463330335405142</t>
  </si>
  <si>
    <t>463430433104105</t>
  </si>
  <si>
    <t>463480483101228</t>
  </si>
  <si>
    <t>464330335405142</t>
  </si>
  <si>
    <t>464430433104105</t>
  </si>
  <si>
    <t xml:space="preserve">RE HILLSIDE PLAZA SUMULONG    </t>
  </si>
  <si>
    <t>464480483101228</t>
  </si>
  <si>
    <t>465330333401101</t>
  </si>
  <si>
    <t>465330333401127</t>
  </si>
  <si>
    <t>465330333401452</t>
  </si>
  <si>
    <t>465330333401473</t>
  </si>
  <si>
    <t>465330333402101</t>
  </si>
  <si>
    <t>465330335405101</t>
  </si>
  <si>
    <t>465330335405142</t>
  </si>
  <si>
    <t>465430433103251</t>
  </si>
  <si>
    <t>465430433104105</t>
  </si>
  <si>
    <t>465480483101228</t>
  </si>
  <si>
    <t>466330333401101</t>
  </si>
  <si>
    <t>466330333401127</t>
  </si>
  <si>
    <t>RE CITY CENTER MATATALAIB</t>
  </si>
  <si>
    <t>466330333401452</t>
  </si>
  <si>
    <t>466330333401453</t>
  </si>
  <si>
    <t xml:space="preserve">RE CITY CENTER MATATALAIB     </t>
  </si>
  <si>
    <t>466330333401473</t>
  </si>
  <si>
    <t>466330333402101</t>
  </si>
  <si>
    <t>466330335405101</t>
  </si>
  <si>
    <t>466330335405142</t>
  </si>
  <si>
    <t>466430433103251</t>
  </si>
  <si>
    <t>466430433104105</t>
  </si>
  <si>
    <t>466480483101228</t>
  </si>
  <si>
    <t>467330335405142</t>
  </si>
  <si>
    <t>468330333401101</t>
  </si>
  <si>
    <t>468330333401127</t>
  </si>
  <si>
    <t>468330333401452</t>
  </si>
  <si>
    <t>330333401452</t>
  </si>
  <si>
    <t>468330333401473</t>
  </si>
  <si>
    <t>468330333402101</t>
  </si>
  <si>
    <t>468330333402152</t>
  </si>
  <si>
    <t xml:space="preserve">RE CITYLAND SANTOLAN PASIG    </t>
  </si>
  <si>
    <t>468330335405101</t>
  </si>
  <si>
    <t>468330335405142</t>
  </si>
  <si>
    <t>468430433104105</t>
  </si>
  <si>
    <t>468480483101228</t>
  </si>
  <si>
    <t>469330335405142</t>
  </si>
  <si>
    <t>470330333401473</t>
  </si>
  <si>
    <t xml:space="preserve">RE CABAHUG CEBU               </t>
  </si>
  <si>
    <t>470330333402174</t>
  </si>
  <si>
    <t>471330333401453</t>
  </si>
  <si>
    <t>471330335405142</t>
  </si>
  <si>
    <t>471430433104105</t>
  </si>
  <si>
    <t xml:space="preserve">RE METRO POINT MALL TAFT      </t>
  </si>
  <si>
    <t>471480483101228</t>
  </si>
  <si>
    <t>472330335405142</t>
  </si>
  <si>
    <t>472480483101228</t>
  </si>
  <si>
    <t>473330333401473</t>
  </si>
  <si>
    <t xml:space="preserve">RE MACTAN NEWTOWN CENTER      </t>
  </si>
  <si>
    <t>473330333402174</t>
  </si>
  <si>
    <t>474330335405142</t>
  </si>
  <si>
    <t>474430433104105</t>
  </si>
  <si>
    <t xml:space="preserve">RE SAN LORENZO PLACE MAKATI   </t>
  </si>
  <si>
    <t>474480483101228</t>
  </si>
  <si>
    <t>475330335405142</t>
  </si>
  <si>
    <t>476330335405142</t>
  </si>
  <si>
    <t>476430433104105</t>
  </si>
  <si>
    <t>476480483101228</t>
  </si>
  <si>
    <t>477330335405142</t>
  </si>
  <si>
    <t>477480483101228</t>
  </si>
  <si>
    <t>478330335405142</t>
  </si>
  <si>
    <t>478430433104105</t>
  </si>
  <si>
    <t>478480483101228</t>
  </si>
  <si>
    <t xml:space="preserve">RE MAGINHAWA TEACHERS VILLAGE </t>
  </si>
  <si>
    <t>479330335405142</t>
  </si>
  <si>
    <t>479480483101228</t>
  </si>
  <si>
    <t>480330333401101</t>
  </si>
  <si>
    <t>480330333401127</t>
  </si>
  <si>
    <t>480330333401453</t>
  </si>
  <si>
    <t>480330333402101</t>
  </si>
  <si>
    <t>480330335405101</t>
  </si>
  <si>
    <t>480430433104105</t>
  </si>
  <si>
    <t>481330333401101</t>
  </si>
  <si>
    <t>481330333401127</t>
  </si>
  <si>
    <t>481330333401452</t>
  </si>
  <si>
    <t>481330333402101</t>
  </si>
  <si>
    <t>481330335405101</t>
  </si>
  <si>
    <t>481330335405142</t>
  </si>
  <si>
    <t>481430433104105</t>
  </si>
  <si>
    <t>481480483101228</t>
  </si>
  <si>
    <t>482330335405142</t>
  </si>
  <si>
    <t>485330333401101</t>
  </si>
  <si>
    <t>485330333401127</t>
  </si>
  <si>
    <t>485330333401452</t>
  </si>
  <si>
    <t>485330333401473</t>
  </si>
  <si>
    <t>485330333402101</t>
  </si>
  <si>
    <t>485330333402152</t>
  </si>
  <si>
    <t>485330335405101</t>
  </si>
  <si>
    <t>485430433104105</t>
  </si>
  <si>
    <t>485480483101228</t>
  </si>
  <si>
    <t>486430433104105</t>
  </si>
  <si>
    <t>486480483101228</t>
  </si>
  <si>
    <t>494430433104105</t>
  </si>
  <si>
    <t>494480483101228</t>
  </si>
  <si>
    <t>495330333401101</t>
  </si>
  <si>
    <t>495330333401127</t>
  </si>
  <si>
    <t>495330333401453</t>
  </si>
  <si>
    <t>495330333402101</t>
  </si>
  <si>
    <t>495330333402152</t>
  </si>
  <si>
    <t>495330335405101</t>
  </si>
  <si>
    <t>495330335405142</t>
  </si>
  <si>
    <t>495430433104105</t>
  </si>
  <si>
    <t xml:space="preserve">RE SACRED HEART CALOOCAN      </t>
  </si>
  <si>
    <t>495480483101228</t>
  </si>
  <si>
    <t>496330333401101</t>
  </si>
  <si>
    <t>496330333401127</t>
  </si>
  <si>
    <t>496330333402101</t>
  </si>
  <si>
    <t>496330335405101</t>
  </si>
  <si>
    <t>497330333401473</t>
  </si>
  <si>
    <t>497330333402174</t>
  </si>
  <si>
    <t>497330335405142</t>
  </si>
  <si>
    <t>497430433104105</t>
  </si>
  <si>
    <t>497480483101228</t>
  </si>
  <si>
    <t>498330333401101</t>
  </si>
  <si>
    <t>498330333401473</t>
  </si>
  <si>
    <t>498330333402101</t>
  </si>
  <si>
    <t>498330333402174</t>
  </si>
  <si>
    <t>498330335405101</t>
  </si>
  <si>
    <t>498330335405142</t>
  </si>
  <si>
    <t>498480483101228</t>
  </si>
  <si>
    <t>499330333401101</t>
  </si>
  <si>
    <t>499330333401127</t>
  </si>
  <si>
    <t>499330333402101</t>
  </si>
  <si>
    <t>499330335405101</t>
  </si>
  <si>
    <t>601330333401101</t>
  </si>
  <si>
    <t>601330335405142</t>
  </si>
  <si>
    <t>601430433104105</t>
  </si>
  <si>
    <t>601480483101228</t>
  </si>
  <si>
    <t>602330333401101</t>
  </si>
  <si>
    <t>602330333401452</t>
  </si>
  <si>
    <t>602330333401473</t>
  </si>
  <si>
    <t>602330335405101</t>
  </si>
  <si>
    <t>602330335405142</t>
  </si>
  <si>
    <t>602430433104105</t>
  </si>
  <si>
    <t>602480483101228</t>
  </si>
  <si>
    <t>603330335405142</t>
  </si>
  <si>
    <t>603430433104105</t>
  </si>
  <si>
    <t>603480483101228</t>
  </si>
  <si>
    <t>604330335405142</t>
  </si>
  <si>
    <t>604430433104105</t>
  </si>
  <si>
    <t>604480483101228</t>
  </si>
  <si>
    <t>605330333401473</t>
  </si>
  <si>
    <t>605330333402174</t>
  </si>
  <si>
    <t>606330333401473</t>
  </si>
  <si>
    <t>606330333402174</t>
  </si>
  <si>
    <t>607330333401473</t>
  </si>
  <si>
    <t>607330333402174</t>
  </si>
  <si>
    <t>607430433104105</t>
  </si>
  <si>
    <t>608330333401473</t>
  </si>
  <si>
    <t>608330333402174</t>
  </si>
  <si>
    <t>609330333401473</t>
  </si>
  <si>
    <t>609330333402174</t>
  </si>
  <si>
    <t>610330333401473</t>
  </si>
  <si>
    <t>610330333402174</t>
  </si>
  <si>
    <t>611330333401473</t>
  </si>
  <si>
    <t>611330333402174</t>
  </si>
  <si>
    <t>612330333401473</t>
  </si>
  <si>
    <t xml:space="preserve">NB RP GENERAL TRIAS           </t>
  </si>
  <si>
    <t>612330333402174</t>
  </si>
  <si>
    <t>613330333401473</t>
  </si>
  <si>
    <t>613330333402174</t>
  </si>
  <si>
    <t>614330333401473</t>
  </si>
  <si>
    <t>614330333402174</t>
  </si>
  <si>
    <t>615330333401473</t>
  </si>
  <si>
    <t>615330333402174</t>
  </si>
  <si>
    <t>616330333401473</t>
  </si>
  <si>
    <t>616330333402174</t>
  </si>
  <si>
    <t>617330333401473</t>
  </si>
  <si>
    <t>617330333402174</t>
  </si>
  <si>
    <t>618330333401473</t>
  </si>
  <si>
    <t>618330333402174</t>
  </si>
  <si>
    <t>619330333401473</t>
  </si>
  <si>
    <t>619330333402174</t>
  </si>
  <si>
    <t>620330333401473</t>
  </si>
  <si>
    <t>620330333402174</t>
  </si>
  <si>
    <t>624330333401473</t>
  </si>
  <si>
    <t>624330333402174</t>
  </si>
  <si>
    <t>625330333401473</t>
  </si>
  <si>
    <t>625330333402174</t>
  </si>
  <si>
    <t>626330333401473</t>
  </si>
  <si>
    <t>626330333402174</t>
  </si>
  <si>
    <t>701330335405142</t>
  </si>
  <si>
    <t>701430433104105</t>
  </si>
  <si>
    <t>701480483101228</t>
  </si>
  <si>
    <t>702330333401127</t>
  </si>
  <si>
    <t>702330335405142</t>
  </si>
  <si>
    <t>702430433104105</t>
  </si>
  <si>
    <t>702480483101228</t>
  </si>
  <si>
    <t>703330335405142</t>
  </si>
  <si>
    <t>703430433104105</t>
  </si>
  <si>
    <t>703480483101228</t>
  </si>
  <si>
    <t>704430433104105</t>
  </si>
  <si>
    <t>RS RP LIPA</t>
  </si>
  <si>
    <t>704480483101228</t>
  </si>
  <si>
    <t>705330333401101</t>
  </si>
  <si>
    <t>705330333401102</t>
  </si>
  <si>
    <t>705330333401452</t>
  </si>
  <si>
    <t>705330333401453</t>
  </si>
  <si>
    <t>705330333401473</t>
  </si>
  <si>
    <t>705330333402101</t>
  </si>
  <si>
    <t>705330333402151</t>
  </si>
  <si>
    <t>705330333402152</t>
  </si>
  <si>
    <t>705330333402172</t>
  </si>
  <si>
    <t xml:space="preserve">RS NEPOMALL DAGUPAN           </t>
  </si>
  <si>
    <t>705330335405142</t>
  </si>
  <si>
    <t>705430433103251</t>
  </si>
  <si>
    <t>705430433104105</t>
  </si>
  <si>
    <t>705480483101228</t>
  </si>
  <si>
    <t>711330333401101</t>
  </si>
  <si>
    <t>711330333401102</t>
  </si>
  <si>
    <t>711330333401452</t>
  </si>
  <si>
    <t>711330333401453</t>
  </si>
  <si>
    <t>711330333401472</t>
  </si>
  <si>
    <t>711330333402101</t>
  </si>
  <si>
    <t>711330333402151</t>
  </si>
  <si>
    <t>711330333402152</t>
  </si>
  <si>
    <t>711330335405101</t>
  </si>
  <si>
    <t>711330335405142</t>
  </si>
  <si>
    <t>711430433103251</t>
  </si>
  <si>
    <t>711430433104105</t>
  </si>
  <si>
    <t>711480483101228</t>
  </si>
  <si>
    <t>712430433103251</t>
  </si>
  <si>
    <t>712430433104105</t>
  </si>
  <si>
    <t>712480483101228</t>
  </si>
  <si>
    <t>713430433104105</t>
  </si>
  <si>
    <t>716330335405142</t>
  </si>
  <si>
    <t>716430433103251</t>
  </si>
  <si>
    <t>716430433104105</t>
  </si>
  <si>
    <t>716480483101228</t>
  </si>
  <si>
    <t>717330333401101</t>
  </si>
  <si>
    <t>717330333401452</t>
  </si>
  <si>
    <t>717330333401453</t>
  </si>
  <si>
    <t>717330333401472</t>
  </si>
  <si>
    <t xml:space="preserve">TMP SANTOLAN TOWN PLAZA       </t>
  </si>
  <si>
    <t>717330333402101</t>
  </si>
  <si>
    <t>717330333402151</t>
  </si>
  <si>
    <t>717330333402152</t>
  </si>
  <si>
    <t>717330335405101</t>
  </si>
  <si>
    <t>717330335405142</t>
  </si>
  <si>
    <t>717330335405148</t>
  </si>
  <si>
    <t>717430433103251</t>
  </si>
  <si>
    <t>717430433104105</t>
  </si>
  <si>
    <t>717480483101228</t>
  </si>
  <si>
    <t>718330335405142</t>
  </si>
  <si>
    <t>718430433103251</t>
  </si>
  <si>
    <t>718430433104105</t>
  </si>
  <si>
    <t>718480483101228</t>
  </si>
  <si>
    <t>720330335405142</t>
  </si>
  <si>
    <t>720430433103251</t>
  </si>
  <si>
    <t>720430433104105</t>
  </si>
  <si>
    <t>720480483101228</t>
  </si>
  <si>
    <t>721330335405142</t>
  </si>
  <si>
    <t>721430433103251</t>
  </si>
  <si>
    <t>721430433104105</t>
  </si>
  <si>
    <t>721480483101228</t>
  </si>
  <si>
    <t>722330333401452</t>
  </si>
  <si>
    <t>722330333401453</t>
  </si>
  <si>
    <t>722330335405142</t>
  </si>
  <si>
    <t>722430433103251</t>
  </si>
  <si>
    <t>722430433104105</t>
  </si>
  <si>
    <t>722480483101228</t>
  </si>
  <si>
    <t>725330333401452</t>
  </si>
  <si>
    <t>TMP AYALA CENTER CEBU</t>
  </si>
  <si>
    <t>725480483101228</t>
  </si>
  <si>
    <t>727330335405142</t>
  </si>
  <si>
    <t>727430433103251</t>
  </si>
  <si>
    <t>727430433104105</t>
  </si>
  <si>
    <t>727480483101228</t>
  </si>
  <si>
    <t>728330335405142</t>
  </si>
  <si>
    <t>728430433103251</t>
  </si>
  <si>
    <t>728430433104105</t>
  </si>
  <si>
    <t>728480483101228</t>
  </si>
  <si>
    <t>729330335405142</t>
  </si>
  <si>
    <t>729430433103251</t>
  </si>
  <si>
    <t>729430433104105</t>
  </si>
  <si>
    <t>729480483101228</t>
  </si>
  <si>
    <t>731330333401452</t>
  </si>
  <si>
    <t>731330335405142</t>
  </si>
  <si>
    <t>731430433103251</t>
  </si>
  <si>
    <t>731430433104105</t>
  </si>
  <si>
    <t>731480483101228</t>
  </si>
  <si>
    <t>732330335405142</t>
  </si>
  <si>
    <t>732430433103251</t>
  </si>
  <si>
    <t>732430433104105</t>
  </si>
  <si>
    <t>732480483101228</t>
  </si>
  <si>
    <t>733330335405142</t>
  </si>
  <si>
    <t>733430433103251</t>
  </si>
  <si>
    <t>733430433104105</t>
  </si>
  <si>
    <t>733480483101228</t>
  </si>
  <si>
    <t>736330333401101</t>
  </si>
  <si>
    <t>736330333401452</t>
  </si>
  <si>
    <t>736330333401453</t>
  </si>
  <si>
    <t>736330333402101</t>
  </si>
  <si>
    <t>736330333402151</t>
  </si>
  <si>
    <t>736330333402152</t>
  </si>
  <si>
    <t>736330335405101</t>
  </si>
  <si>
    <t>736330335405142</t>
  </si>
  <si>
    <t>736430433104105</t>
  </si>
  <si>
    <t>736480483101228</t>
  </si>
  <si>
    <t>739330333401101</t>
  </si>
  <si>
    <t>739330335405142</t>
  </si>
  <si>
    <t>739430433103251</t>
  </si>
  <si>
    <t>739430433104105</t>
  </si>
  <si>
    <t>739480483101228</t>
  </si>
  <si>
    <t>741330333401101</t>
  </si>
  <si>
    <t>741330335405142</t>
  </si>
  <si>
    <t>741430433103251</t>
  </si>
  <si>
    <t>741430433104105</t>
  </si>
  <si>
    <t>741480483101228</t>
  </si>
  <si>
    <t>742330335405142</t>
  </si>
  <si>
    <t>742430433103251</t>
  </si>
  <si>
    <t>742430433104105</t>
  </si>
  <si>
    <t>742480483101228</t>
  </si>
  <si>
    <t>745330333401472</t>
  </si>
  <si>
    <t>745330333402172</t>
  </si>
  <si>
    <t>745330335405142</t>
  </si>
  <si>
    <t>746330333401101</t>
  </si>
  <si>
    <t>746330333401452</t>
  </si>
  <si>
    <t>746330333401453</t>
  </si>
  <si>
    <t>746330335405142</t>
  </si>
  <si>
    <t>801330333401473</t>
  </si>
  <si>
    <t>801330335405142</t>
  </si>
  <si>
    <t>801430433103251</t>
  </si>
  <si>
    <t>801430433104105</t>
  </si>
  <si>
    <t>801480483101228</t>
  </si>
  <si>
    <t>802330333401452</t>
  </si>
  <si>
    <t>802330333401473</t>
  </si>
  <si>
    <t>802330335405142</t>
  </si>
  <si>
    <t>802430433103251</t>
  </si>
  <si>
    <t>802430433104105</t>
  </si>
  <si>
    <t>802480483101228</t>
  </si>
  <si>
    <t>804330333401101</t>
  </si>
  <si>
    <t>804330333401452</t>
  </si>
  <si>
    <t>804330333401453</t>
  </si>
  <si>
    <t>804330333401473</t>
  </si>
  <si>
    <t>804330333402151</t>
  </si>
  <si>
    <t>804330333402152</t>
  </si>
  <si>
    <t>804330335405142</t>
  </si>
  <si>
    <t>804430433103251</t>
  </si>
  <si>
    <t>804430433104105</t>
  </si>
  <si>
    <t>804480483101228</t>
  </si>
  <si>
    <t>805330333401452</t>
  </si>
  <si>
    <t>805330333401453</t>
  </si>
  <si>
    <t>805330333401473</t>
  </si>
  <si>
    <t>805330333402151</t>
  </si>
  <si>
    <t>805330333402152</t>
  </si>
  <si>
    <t>805330335405142</t>
  </si>
  <si>
    <t>805430433103251</t>
  </si>
  <si>
    <t>805430433104105</t>
  </si>
  <si>
    <t>805480483101228</t>
  </si>
  <si>
    <t>806330335405142</t>
  </si>
  <si>
    <t>806430433103251</t>
  </si>
  <si>
    <t>806430433104105</t>
  </si>
  <si>
    <t>806480483101228</t>
  </si>
  <si>
    <t>808330333401473</t>
  </si>
  <si>
    <t>808330335405142</t>
  </si>
  <si>
    <t>808430433103251</t>
  </si>
  <si>
    <t>808430433104105</t>
  </si>
  <si>
    <t>808480483101228</t>
  </si>
  <si>
    <t>809330333401101</t>
  </si>
  <si>
    <t>809330333401452</t>
  </si>
  <si>
    <t>809330333401453</t>
  </si>
  <si>
    <t>809330333401473</t>
  </si>
  <si>
    <t>809330333402101</t>
  </si>
  <si>
    <t>809330333402151</t>
  </si>
  <si>
    <t>809330333402152</t>
  </si>
  <si>
    <t>809330335405142</t>
  </si>
  <si>
    <t>809430433103251</t>
  </si>
  <si>
    <t>809430433104105</t>
  </si>
  <si>
    <t>809480483101228</t>
  </si>
  <si>
    <t>810330333401473</t>
  </si>
  <si>
    <t>810330335405142</t>
  </si>
  <si>
    <t>810430433103251</t>
  </si>
  <si>
    <t>810430433104105</t>
  </si>
  <si>
    <t>810480483101228</t>
  </si>
  <si>
    <t>812330333401473</t>
  </si>
  <si>
    <t>812330335405142</t>
  </si>
  <si>
    <t>812430433103251</t>
  </si>
  <si>
    <t>812430433104105</t>
  </si>
  <si>
    <t>812480483101228</t>
  </si>
  <si>
    <t>813330333401101</t>
  </si>
  <si>
    <t>813330333401452</t>
  </si>
  <si>
    <t>813330333401453</t>
  </si>
  <si>
    <t>813330333401473</t>
  </si>
  <si>
    <t>813330333402101</t>
  </si>
  <si>
    <t>813330333402151</t>
  </si>
  <si>
    <t>813330333402152</t>
  </si>
  <si>
    <t>813330335405142</t>
  </si>
  <si>
    <t>813430433103251</t>
  </si>
  <si>
    <t>813430433104105</t>
  </si>
  <si>
    <t>813480483101228</t>
  </si>
  <si>
    <t>814330333401101</t>
  </si>
  <si>
    <t xml:space="preserve">SW STA. ROSA                  </t>
  </si>
  <si>
    <t>814330333401102</t>
  </si>
  <si>
    <t>814330333401452</t>
  </si>
  <si>
    <t>814330333401453</t>
  </si>
  <si>
    <t>814330333401473</t>
  </si>
  <si>
    <t>814330333402101</t>
  </si>
  <si>
    <t>814330333402151</t>
  </si>
  <si>
    <t>814330333402152</t>
  </si>
  <si>
    <t>814330335405142</t>
  </si>
  <si>
    <t>814430433103251</t>
  </si>
  <si>
    <t>814430433104105</t>
  </si>
  <si>
    <t>814480483101228</t>
  </si>
  <si>
    <t>815330333401473</t>
  </si>
  <si>
    <t>815330335405142</t>
  </si>
  <si>
    <t>815430433103251</t>
  </si>
  <si>
    <t>815430433104105</t>
  </si>
  <si>
    <t>815480483101228</t>
  </si>
  <si>
    <t>816330333401452</t>
  </si>
  <si>
    <t>816330333401473</t>
  </si>
  <si>
    <t>816330335405142</t>
  </si>
  <si>
    <t>816430433103251</t>
  </si>
  <si>
    <t>816430433104105</t>
  </si>
  <si>
    <t>816480483101228</t>
  </si>
  <si>
    <t>818330335405142</t>
  </si>
  <si>
    <t>818430433104105</t>
  </si>
  <si>
    <t>818480483101228</t>
  </si>
  <si>
    <t>SKU NUMBER</t>
  </si>
  <si>
    <t>SKU DESC</t>
  </si>
  <si>
    <t>WEIGHT</t>
  </si>
  <si>
    <t>CONVERSION DIVISOR</t>
  </si>
  <si>
    <t>AMOUNT PER PACK</t>
  </si>
  <si>
    <t>280 - 300G</t>
  </si>
  <si>
    <t>250 - 270G</t>
  </si>
  <si>
    <t>390 - 405G</t>
  </si>
  <si>
    <t>230 - 250G</t>
  </si>
  <si>
    <t>280 - 270G</t>
  </si>
  <si>
    <t>280 - 405G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</si>
</sst>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0.00000"/>
    <numFmt numFmtId="165" formatCode="###0.00000"/>
    <numFmt numFmtId="166" formatCode="m/d/yyyy"/>
    <numFmt numFmtId="167" formatCode="[$-3409]dddd&quot;, &quot;mmmm dd&quot;, &quot;yyyy;@"/>
    <numFmt numFmtId="168" formatCode="mmm/yy"/>
  </numFmts>
  <fonts count="11" x14ac:knownFonts="1">
    <font>
      <color theme="1"/>
      <family val="2"/>
      <scheme val="minor"/>
      <sz val="11"/>
      <name val="Calibri"/>
    </font>
    <font>
      <charset val="1"/>
      <color theme="1"/>
      <sz val="11"/>
      <name val="Calibri"/>
    </font>
    <font>
      <b/>
      <charset val="1"/>
      <color theme="1"/>
      <sz val="8"/>
      <name val="Aptos narrow"/>
    </font>
    <font>
      <charset val="1"/>
      <color theme="1"/>
      <family val="2"/>
      <sz val="11"/>
      <name val="Calibri"/>
    </font>
    <font>
      <b/>
      <charset val="1"/>
      <color theme="1"/>
      <family val="2"/>
      <sz val="11"/>
      <name val="Calibri"/>
    </font>
    <font>
      <b/>
      <charset val="1"/>
      <color rgb="FF000000"/>
      <family val="2"/>
      <sz val="11"/>
      <name val="Calibri"/>
    </font>
    <font>
      <charset val="1"/>
      <color theme="1"/>
      <family val="2"/>
      <sz val="8"/>
      <name val="Calibri"/>
    </font>
    <font>
      <b/>
      <charset val="1"/>
      <color rgb="FF000000"/>
      <family val="2"/>
      <sz val="8"/>
      <name val="Calibri"/>
    </font>
    <font>
      <charset val="1"/>
      <family val="2"/>
      <sz val="8"/>
      <name val="Calibri"/>
    </font>
    <font>
      <b/>
      <charset val="1"/>
      <family val="2"/>
      <sz val="8"/>
      <name val="Calibri"/>
    </font>
    <font>
      <b/>
      <charset val="1"/>
      <color theme="1"/>
      <family val="2"/>
      <sz val="8"/>
      <name val="Calibri"/>
    </font>
  </fonts>
  <fills count="10">
    <fill>
      <patternFill patternType="none"/>
    </fill>
    <fill>
      <patternFill patternType="gray125"/>
    </fill>
    <fill>
      <patternFill patternType="solid">
        <fgColor rgb="FF83CAEB"/>
        <bgColor rgb="FFB4C6E7"/>
      </patternFill>
    </fill>
    <fill>
      <patternFill patternType="solid">
        <fgColor rgb="FFFFFF00"/>
        <bgColor rgb="FFFFFF00"/>
      </patternFill>
    </fill>
    <fill>
      <patternFill patternType="solid">
        <fgColor rgb="FFB3E5A1"/>
        <bgColor rgb="FFC5E0B4"/>
      </patternFill>
    </fill>
    <fill>
      <patternFill patternType="solid">
        <fgColor theme="5" tint="0.7998"/>
        <bgColor rgb="FFE2F0D9"/>
      </patternFill>
    </fill>
    <fill>
      <patternFill patternType="solid">
        <fgColor theme="9" tint="0.5999"/>
        <bgColor rgb="FFB3E5A1"/>
      </patternFill>
    </fill>
    <fill>
      <patternFill patternType="solid">
        <fgColor rgb="FF7030A0"/>
        <bgColor rgb="FF993366"/>
      </patternFill>
    </fill>
    <fill>
      <patternFill patternType="solid">
        <fgColor rgb="FFFF0000"/>
        <bgColor rgb="FF993300"/>
      </patternFill>
    </fill>
    <fill>
      <patternFill patternType="solid">
        <fgColor theme="9" tint="0.7999"/>
        <bgColor rgb="FFFBE5D6"/>
      </patternFill>
    </fill>
  </fills>
  <borders count="3">
    <border>
      <left/>
      <right/>
      <top/>
      <bottom/>
      <diagonal/>
    </border>
    <border>
      <left style="thin"/>
      <right style="thin"/>
      <top style="thin"/>
      <bottom style="thin"/>
      <diagonal/>
    </border>
    <border>
      <left style="thin"/>
      <right/>
      <top style="thin"/>
      <bottom style="thin"/>
      <diagonal/>
    </border>
  </borders>
  <cellStyleXfs count="1">
    <xf numFmtId="0" fontId="0" fillId="0" borderId="0"/>
  </cellStyleXfs>
  <cellXfs count="97">
    <xf numFmtId="0" fontId="0" fillId="0" borderId="0" xfId="0"/>
    <xf numFmtId="0" fontId="1" fillId="0" borderId="0" xfId="0" applyFont="1" applyAlignment="1">
      <alignment vertical="bottom"/>
    </xf>
    <xf numFmtId="0" fontId="2" fillId="0" borderId="1" xfId="0" applyFont="1" applyBorder="1" applyAlignment="1">
      <alignment horizontal="center" vertical="center" wrapText="1"/>
    </xf>
    <xf numFmtId="0" fontId="2" fillId="2" borderId="1" xfId="0" applyFont="1" applyFill="1" applyBorder="1" applyAlignment="1">
      <alignment horizontal="center" vertical="center" wrapText="1"/>
    </xf>
    <xf numFmtId="164" fontId="2" fillId="0" borderId="1" xfId="0" applyNumberFormat="1" applyFont="1" applyBorder="1" applyAlignment="1">
      <alignment horizontal="center" vertical="center" wrapText="1"/>
    </xf>
    <xf numFmtId="164" fontId="2" fillId="3" borderId="1" xfId="0" applyNumberFormat="1" applyFont="1" applyFill="1" applyBorder="1" applyAlignment="1">
      <alignment horizontal="center" vertical="center" wrapText="1"/>
    </xf>
    <xf numFmtId="0" fontId="2" fillId="4" borderId="1" xfId="0" applyFont="1" applyFill="1" applyBorder="1" applyAlignment="1">
      <alignment horizontal="center" vertical="center" wrapText="1"/>
    </xf>
    <xf numFmtId="1" fontId="2" fillId="0" borderId="1" xfId="0" applyNumberFormat="1" applyFont="1" applyBorder="1" applyAlignment="1">
      <alignment horizontal="center" vertical="center" wrapText="1"/>
    </xf>
    <xf numFmtId="0" fontId="2" fillId="3" borderId="1" xfId="0" applyFont="1" applyFill="1" applyBorder="1" applyAlignment="1">
      <alignment horizontal="center" vertical="center" wrapText="1"/>
    </xf>
    <xf numFmtId="0" fontId="1" fillId="0" borderId="0" xfId="0" applyFont="1" applyAlignment="1">
      <alignment horizontal="center"/>
    </xf>
    <xf numFmtId="165" fontId="1" fillId="0" borderId="0" xfId="0" applyNumberFormat="1" applyFont="1" applyAlignment="1">
      <alignment horizontal="right"/>
    </xf>
    <xf numFmtId="0" fontId="1" fillId="0" borderId="0" xfId="0" applyFont="1" applyAlignment="1">
      <alignment horizontal="right"/>
    </xf>
    <xf numFmtId="0" fontId="3" fillId="0" borderId="0" xfId="0" applyFont="1" applyAlignment="1">
      <alignment vertical="bottom"/>
    </xf>
    <xf numFmtId="166" fontId="3" fillId="0" borderId="0" xfId="0" applyNumberFormat="1" applyFont="1" applyAlignment="1">
      <alignment vertical="bottom"/>
    </xf>
    <xf numFmtId="0" fontId="3" fillId="5" borderId="0" xfId="0" applyFont="1" applyFill="1" applyAlignment="1">
      <alignment vertical="bottom"/>
    </xf>
    <xf numFmtId="0" fontId="3" fillId="0" borderId="0" xfId="0" applyFont="1" applyAlignment="1">
      <alignment horizontal="center" vertical="center"/>
    </xf>
    <xf numFmtId="0" fontId="4" fillId="0" borderId="1" xfId="0" applyFont="1" applyBorder="1" applyAlignment="1">
      <alignment horizontal="center" vertical="center" wrapText="1"/>
    </xf>
    <xf numFmtId="0" fontId="4" fillId="0" borderId="1" xfId="0" applyFont="1" applyBorder="1" applyAlignment="1">
      <alignment horizontal="center" vertical="center"/>
    </xf>
    <xf numFmtId="167" fontId="4" fillId="0" borderId="1" xfId="0" applyNumberFormat="1" applyFont="1" applyBorder="1" applyAlignment="1">
      <alignment horizontal="center" vertical="center"/>
    </xf>
    <xf numFmtId="166" fontId="4" fillId="0" borderId="1" xfId="0" applyNumberFormat="1" applyFont="1" applyBorder="1" applyAlignment="1">
      <alignment horizontal="center" vertical="center"/>
    </xf>
    <xf numFmtId="0" fontId="3" fillId="5" borderId="1" xfId="0" applyFont="1" applyFill="1" applyBorder="1" applyAlignment="1">
      <alignment horizontal="center" vertical="center"/>
    </xf>
    <xf numFmtId="0" fontId="5" fillId="3" borderId="1" xfId="0" applyFont="1" applyFill="1" applyBorder="1" applyAlignment="1">
      <alignment horizontal="center" vertical="center"/>
    </xf>
    <xf numFmtId="0" fontId="3" fillId="0" borderId="1" xfId="0" applyFont="1" applyBorder="1" applyAlignment="1">
      <alignment vertical="bottom"/>
    </xf>
    <xf numFmtId="0" fontId="3" fillId="0" borderId="1" xfId="0" applyFont="1" applyBorder="1" applyAlignment="1">
      <alignment horizontal="center" vertical="center"/>
    </xf>
    <xf numFmtId="167" fontId="3" fillId="0" borderId="1" xfId="0" applyNumberFormat="1" applyFont="1" applyBorder="1" applyAlignment="1">
      <alignment vertical="bottom"/>
    </xf>
    <xf numFmtId="166" fontId="3" fillId="0" borderId="1" xfId="0" applyNumberFormat="1" applyFont="1" applyBorder="1" applyAlignment="1">
      <alignment vertical="bottom"/>
    </xf>
    <xf numFmtId="0" fontId="3" fillId="5" borderId="1" xfId="0" applyFont="1" applyFill="1" applyBorder="1" applyAlignment="1">
      <alignment vertical="bottom"/>
    </xf>
    <xf numFmtId="0" fontId="3" fillId="0" borderId="1" xfId="0" applyFont="1" applyBorder="1" applyAlignment="1">
      <alignment vertical="bottom" wrapText="1"/>
    </xf>
    <xf numFmtId="167" fontId="3" fillId="6" borderId="1" xfId="0" applyNumberFormat="1" applyFont="1" applyFill="1" applyBorder="1" applyAlignment="1">
      <alignment vertical="bottom"/>
    </xf>
    <xf numFmtId="0" fontId="3" fillId="6" borderId="1" xfId="0" applyFont="1" applyFill="1" applyBorder="1" applyAlignment="1">
      <alignment vertical="bottom"/>
    </xf>
    <xf numFmtId="0" fontId="3" fillId="0" borderId="1" xfId="0" applyFont="1" applyBorder="1" applyAlignment="1">
      <alignment vertical="center"/>
    </xf>
    <xf numFmtId="167" fontId="3" fillId="0" borderId="1" xfId="0" applyNumberFormat="1" applyFont="1" applyBorder="1" applyAlignment="1">
      <alignment vertical="center"/>
    </xf>
    <xf numFmtId="166" fontId="3" fillId="0" borderId="1" xfId="0" applyNumberFormat="1" applyFont="1" applyBorder="1" applyAlignment="1">
      <alignment vertical="center"/>
    </xf>
    <xf numFmtId="0" fontId="3" fillId="0" borderId="0" xfId="0" applyFont="1" applyAlignment="1">
      <alignment horizontal="center" vertical="center" wrapText="1"/>
    </xf>
    <xf numFmtId="167" fontId="4" fillId="0" borderId="1" xfId="0" applyNumberFormat="1" applyFont="1" applyBorder="1" applyAlignment="1">
      <alignment horizontal="center" vertical="center" wrapText="1"/>
    </xf>
    <xf numFmtId="166" fontId="4" fillId="0" borderId="1" xfId="0" applyNumberFormat="1" applyFont="1" applyBorder="1" applyAlignment="1">
      <alignment horizontal="center" vertical="center" wrapText="1"/>
    </xf>
    <xf numFmtId="0" fontId="4" fillId="5" borderId="1" xfId="0" applyFont="1" applyFill="1" applyBorder="1" applyAlignment="1">
      <alignment horizontal="center" vertical="center" wrapText="1"/>
    </xf>
    <xf numFmtId="0" fontId="5" fillId="3" borderId="1" xfId="0" applyFont="1" applyFill="1" applyBorder="1" applyAlignment="1">
      <alignment horizontal="center" vertical="center" wrapText="1"/>
    </xf>
    <xf numFmtId="0" fontId="3" fillId="0" borderId="0" xfId="0" applyFont="1" applyAlignment="1">
      <alignment vertical="bottom" wrapText="1"/>
    </xf>
    <xf numFmtId="0" fontId="3" fillId="6" borderId="0" xfId="0" applyFont="1" applyFill="1" applyAlignment="1">
      <alignment vertical="bottom"/>
    </xf>
    <xf numFmtId="0" fontId="4" fillId="0" borderId="1" xfId="0" applyFont="1" applyBorder="1" applyAlignment="1">
      <alignment vertical="bottom"/>
    </xf>
    <xf numFmtId="0" fontId="3" fillId="7" borderId="1" xfId="0" applyFont="1" applyFill="1" applyBorder="1" applyAlignment="1">
      <alignment vertical="bottom"/>
    </xf>
    <xf numFmtId="0" fontId="3" fillId="0" borderId="0" xfId="0" applyFont="1" applyAlignment="1">
      <alignment vertical="center"/>
    </xf>
    <xf numFmtId="0" fontId="3" fillId="0" borderId="1" xfId="0" applyFont="1" applyBorder="1" applyAlignment="1">
      <alignment vertical="center" wrapText="1"/>
    </xf>
    <xf numFmtId="0" fontId="4" fillId="0" borderId="1" xfId="0" applyFont="1" applyBorder="1" applyAlignment="1">
      <alignment vertical="center"/>
    </xf>
    <xf numFmtId="0" fontId="3" fillId="3" borderId="0" xfId="0" applyFont="1" applyFill="1" applyAlignment="1">
      <alignment vertical="center"/>
    </xf>
    <xf numFmtId="168" fontId="3" fillId="0" borderId="1" xfId="0" applyNumberFormat="1" applyFont="1" applyBorder="1" applyAlignment="1">
      <alignment vertical="center"/>
    </xf>
    <xf numFmtId="0" fontId="3" fillId="5" borderId="1" xfId="0" applyFont="1" applyFill="1" applyBorder="1" applyAlignment="1">
      <alignment vertical="center"/>
    </xf>
    <xf numFmtId="0" fontId="6" fillId="0" borderId="0" xfId="0" applyFont="1" applyAlignment="1">
      <alignment horizontal="right" vertical="center"/>
    </xf>
    <xf numFmtId="0" fontId="6" fillId="0" borderId="0" xfId="0" applyFont="1" applyAlignment="1">
      <alignment vertical="center"/>
    </xf>
    <xf numFmtId="1" fontId="6" fillId="0" borderId="0" xfId="0" applyNumberFormat="1" applyFont="1" applyAlignment="1">
      <alignment horizontal="left" vertical="center"/>
    </xf>
    <xf numFmtId="0" fontId="7" fillId="3" borderId="1" xfId="0" applyFont="1" applyFill="1" applyBorder="1" applyAlignment="1">
      <alignment horizontal="center" vertical="center" wrapText="1"/>
    </xf>
    <xf numFmtId="0" fontId="7" fillId="0" borderId="1" xfId="0" applyFont="1" applyBorder="1" applyAlignment="1">
      <alignment horizontal="center" vertical="center" wrapText="1"/>
    </xf>
    <xf numFmtId="0" fontId="7" fillId="3" borderId="2" xfId="0" applyFont="1" applyFill="1" applyBorder="1" applyAlignment="1">
      <alignment horizontal="center" vertical="center" wrapText="1"/>
    </xf>
    <xf numFmtId="1" fontId="7" fillId="3" borderId="1" xfId="0" applyNumberFormat="1" applyFont="1" applyFill="1" applyBorder="1" applyAlignment="1">
      <alignment horizontal="center" vertical="center" wrapText="1"/>
    </xf>
    <xf numFmtId="0" fontId="6" fillId="0" borderId="1" xfId="0" applyFont="1" applyBorder="1" applyAlignment="1">
      <alignment horizontal="right" vertical="center"/>
    </xf>
    <xf numFmtId="0" fontId="6" fillId="0" borderId="1" xfId="0" applyFont="1" applyBorder="1" applyAlignment="1">
      <alignment vertical="center"/>
    </xf>
    <xf numFmtId="0" fontId="6" fillId="0" borderId="2" xfId="0" applyFont="1" applyBorder="1" applyAlignment="1">
      <alignment vertical="center"/>
    </xf>
    <xf numFmtId="1" fontId="6" fillId="0" borderId="1" xfId="0" applyNumberFormat="1" applyFont="1" applyBorder="1" applyAlignment="1">
      <alignment horizontal="left" vertical="center"/>
    </xf>
    <xf numFmtId="0" fontId="6" fillId="0" borderId="0" xfId="0" applyFont="1" applyAlignment="1">
      <alignment horizontal="right" vertical="bottom"/>
    </xf>
    <xf numFmtId="0" fontId="6" fillId="0" borderId="0" xfId="0" applyFont="1" applyAlignment="1">
      <alignment vertical="bottom"/>
    </xf>
    <xf numFmtId="1" fontId="6" fillId="0" borderId="0" xfId="0" applyNumberFormat="1" applyFont="1" applyAlignment="1">
      <alignment vertical="bottom"/>
    </xf>
    <xf numFmtId="9" fontId="6" fillId="0" borderId="0" xfId="0" applyNumberFormat="1" applyFont="1" applyAlignment="1">
      <alignment vertical="bottom"/>
    </xf>
    <xf numFmtId="1" fontId="6" fillId="0" borderId="0" xfId="0" applyNumberFormat="1" applyFont="1" applyAlignment="1">
      <alignment horizontal="left" vertical="bottom"/>
    </xf>
    <xf numFmtId="0" fontId="8" fillId="0" borderId="0" xfId="0" applyFont="1" applyAlignment="1">
      <alignment horizontal="center" vertical="center"/>
    </xf>
    <xf numFmtId="0" fontId="7" fillId="8" borderId="1" xfId="0" applyFont="1" applyFill="1" applyBorder="1" applyAlignment="1">
      <alignment horizontal="center" vertical="center"/>
    </xf>
    <xf numFmtId="1" fontId="7" fillId="8" borderId="1" xfId="0" applyNumberFormat="1" applyFont="1" applyFill="1" applyBorder="1" applyAlignment="1">
      <alignment horizontal="center" vertical="center"/>
    </xf>
    <xf numFmtId="9" fontId="7" fillId="8" borderId="1" xfId="0" applyNumberFormat="1" applyFont="1" applyFill="1" applyBorder="1" applyAlignment="1">
      <alignment horizontal="center" vertical="center"/>
    </xf>
    <xf numFmtId="1" fontId="8" fillId="0" borderId="0" xfId="0" applyNumberFormat="1" applyFont="1" applyAlignment="1">
      <alignment horizontal="left" vertical="center"/>
    </xf>
    <xf numFmtId="0" fontId="9" fillId="0" borderId="1" xfId="0" applyFont="1" applyBorder="1" applyAlignment="1">
      <alignment horizontal="center" vertical="center"/>
    </xf>
    <xf numFmtId="0" fontId="7" fillId="8" borderId="1" xfId="0" applyFont="1" applyFill="1" applyBorder="1" applyAlignment="1">
      <alignment horizontal="center" vertical="center" wrapText="1"/>
    </xf>
    <xf numFmtId="1" fontId="8" fillId="0" borderId="0" xfId="0" applyNumberFormat="1" applyFont="1" applyAlignment="1">
      <alignment horizontal="right" vertical="center"/>
    </xf>
    <xf numFmtId="0" fontId="8" fillId="0" borderId="1" xfId="0" applyFont="1" applyBorder="1" applyAlignment="1">
      <alignment horizontal="center" vertical="center"/>
    </xf>
    <xf numFmtId="1" fontId="8" fillId="0" borderId="1" xfId="0" applyNumberFormat="1" applyFont="1" applyBorder="1" applyAlignment="1">
      <alignment horizontal="center" vertical="center"/>
    </xf>
    <xf numFmtId="9" fontId="8" fillId="0" borderId="1" xfId="0" applyNumberFormat="1" applyFont="1" applyBorder="1" applyAlignment="1">
      <alignment horizontal="center" vertical="center"/>
    </xf>
    <xf numFmtId="0" fontId="8" fillId="0" borderId="0" xfId="0" applyFont="1" applyAlignment="1">
      <alignment horizontal="left" vertical="center"/>
    </xf>
    <xf numFmtId="0" fontId="9" fillId="0" borderId="1" xfId="0" applyFont="1" applyBorder="1" applyAlignment="1">
      <alignment horizontal="center" vertical="center" wrapText="1"/>
    </xf>
    <xf numFmtId="0" fontId="8" fillId="0" borderId="1" xfId="0" applyFont="1" applyBorder="1" applyAlignment="1">
      <alignment horizontal="left" vertical="center"/>
    </xf>
    <xf numFmtId="1" fontId="8" fillId="0" borderId="0" xfId="0" applyNumberFormat="1" applyFont="1" applyAlignment="1">
      <alignment horizontal="center" vertical="center"/>
    </xf>
    <xf numFmtId="0" fontId="8" fillId="3" borderId="0" xfId="0" applyFont="1" applyFill="1" applyAlignment="1">
      <alignment horizontal="center" vertical="center"/>
    </xf>
    <xf numFmtId="0" fontId="6" fillId="0" borderId="0" xfId="0" applyFont="1" applyAlignment="1">
      <alignment horizontal="left" vertical="bottom"/>
    </xf>
    <xf numFmtId="1" fontId="8" fillId="3" borderId="0" xfId="0" applyNumberFormat="1" applyFont="1" applyFill="1" applyAlignment="1">
      <alignment horizontal="right" vertical="center"/>
    </xf>
    <xf numFmtId="0" fontId="8" fillId="3" borderId="1" xfId="0" applyFont="1" applyFill="1" applyBorder="1" applyAlignment="1">
      <alignment horizontal="center" vertical="center"/>
    </xf>
    <xf numFmtId="1" fontId="8" fillId="3" borderId="1" xfId="0" applyNumberFormat="1" applyFont="1" applyFill="1" applyBorder="1" applyAlignment="1">
      <alignment horizontal="center" vertical="center"/>
    </xf>
    <xf numFmtId="9" fontId="8" fillId="3" borderId="1" xfId="0" applyNumberFormat="1" applyFont="1" applyFill="1" applyBorder="1" applyAlignment="1">
      <alignment horizontal="center" vertical="center"/>
    </xf>
    <xf numFmtId="1" fontId="8" fillId="8" borderId="0" xfId="0" applyNumberFormat="1" applyFont="1" applyFill="1" applyAlignment="1">
      <alignment horizontal="right" vertical="center"/>
    </xf>
    <xf numFmtId="0" fontId="8" fillId="8" borderId="1" xfId="0" applyFont="1" applyFill="1" applyBorder="1" applyAlignment="1">
      <alignment horizontal="center" vertical="center"/>
    </xf>
    <xf numFmtId="1" fontId="8" fillId="8" borderId="1" xfId="0" applyNumberFormat="1" applyFont="1" applyFill="1" applyBorder="1" applyAlignment="1">
      <alignment horizontal="center" vertical="center"/>
    </xf>
    <xf numFmtId="9" fontId="8" fillId="8" borderId="1" xfId="0" applyNumberFormat="1" applyFont="1" applyFill="1" applyBorder="1" applyAlignment="1">
      <alignment horizontal="center" vertical="center"/>
    </xf>
    <xf numFmtId="0" fontId="6" fillId="3" borderId="0" xfId="0" applyFont="1" applyFill="1" applyAlignment="1">
      <alignment vertical="bottom"/>
    </xf>
    <xf numFmtId="1" fontId="8" fillId="3" borderId="0" xfId="0" applyNumberFormat="1" applyFont="1" applyFill="1" applyAlignment="1">
      <alignment horizontal="center" vertical="center"/>
    </xf>
    <xf numFmtId="4" fontId="3" fillId="0" borderId="0" xfId="0" applyNumberFormat="1" applyFont="1" applyAlignment="1">
      <alignment vertical="center"/>
    </xf>
    <xf numFmtId="0" fontId="10" fillId="0" borderId="1" xfId="0" applyFont="1" applyBorder="1" applyAlignment="1">
      <alignment horizontal="center" vertical="center"/>
    </xf>
    <xf numFmtId="4" fontId="10" fillId="0" borderId="1" xfId="0" applyNumberFormat="1" applyFont="1" applyBorder="1" applyAlignment="1">
      <alignment horizontal="center" vertical="center"/>
    </xf>
    <xf numFmtId="4" fontId="6" fillId="0" borderId="1" xfId="0" applyNumberFormat="1" applyFont="1" applyBorder="1" applyAlignment="1">
      <alignment vertical="center"/>
    </xf>
    <xf numFmtId="0" fontId="6" fillId="9" borderId="1" xfId="0" applyFont="1" applyFill="1" applyBorder="1" applyAlignment="1">
      <alignment vertical="center"/>
    </xf>
    <xf numFmtId="4" fontId="6" fillId="9" borderId="1" xfId="0" applyNumberFormat="1" applyFont="1" applyFill="1" applyBorder="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2.xml"/><Relationship Id="rId5" Type="http://schemas.openxmlformats.org/officeDocument/2006/relationships/worksheet" Target="worksheets/sheet7.xml"/><Relationship Id="rId6" Type="http://schemas.openxmlformats.org/officeDocument/2006/relationships/worksheet" Target="worksheets/sheet8.xml"/><Relationship Id="rId7" Type="http://schemas.openxmlformats.org/officeDocument/2006/relationships/worksheet" Target="worksheets/sheet9.xml"/><Relationship Id="rId8" Type="http://schemas.openxmlformats.org/officeDocument/2006/relationships/worksheet" Target="worksheets/sheet10.xml"/><Relationship Id="rId9" Type="http://schemas.openxmlformats.org/officeDocument/2006/relationships/worksheet" Target="worksheets/sheet11.xml"/><Relationship Id="rId10" Type="http://schemas.openxmlformats.org/officeDocument/2006/relationships/worksheet" Target="worksheets/sheet12.xml"/></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pitchFamily="0" charset="1"/>
        <a:ea typeface=""/>
        <a:cs typeface=""/>
      </a:majorFont>
      <a:minorFont>
        <a:latin typeface="Calibri" panose="020F0502020204030204" pitchFamily="0" charset="1"/>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2778"/>
  <sheetViews>
    <sheetView workbookViewId="0" zoomScale="100" zoomScaleNormal="100" view="normal">
      <pane ySplit="1" topLeftCell="A2" activePane="bottomLeft" state="frozen"/>
      <selection pane="bottomLeft" activeCell="B6" sqref="B6"/>
    </sheetView>
  </sheetViews>
  <sheetFormatPr defaultRowHeight="15" outlineLevelRow="0" outlineLevelCol="0" x14ac:dyDescent="0" defaultColWidth="14.42578125"/>
  <cols>
    <col min="1" max="1" width="10" style="1" customWidth="1"/>
    <col min="2" max="2" width="12" style="1" customWidth="1"/>
    <col min="3" max="3" width="10.42" style="1" customWidth="1"/>
    <col min="4" max="4" width="10.85" style="1" customWidth="1"/>
    <col min="5" max="5" width="15.42" style="1" customWidth="1"/>
    <col min="6" max="6" width="44.42" style="1" customWidth="1"/>
    <col min="7" max="7" width="9" style="1" customWidth="1"/>
    <col min="8" max="8" width="29.42" style="1" customWidth="1"/>
    <col min="9" max="9" width="13.15" style="1" customWidth="1"/>
    <col min="10" max="10" width="10" style="1" customWidth="1"/>
    <col min="11" max="11" width="10.14" style="1" customWidth="1"/>
    <col min="12" max="12" width="9.14" style="1" customWidth="1"/>
    <col min="13" max="13" width="8.86" style="1" customWidth="1"/>
    <col min="14" max="14" width="14.14" style="1" customWidth="1"/>
    <col min="15" max="15" width="17.29" style="1" customWidth="1"/>
    <col min="16" max="16" width="12.86" style="1" customWidth="1"/>
    <col min="17" max="17" width="19.14" style="1" customWidth="1"/>
    <col min="18" max="18" width="10.14" style="1" customWidth="1"/>
    <col min="19" max="19" width="9.71" style="1" customWidth="1"/>
    <col min="20" max="20" width="27.57" style="1" customWidth="1"/>
    <col min="21" max="21" width="13.29" style="1" customWidth="1"/>
    <col min="22" max="22" width="12.15" style="1" customWidth="1"/>
    <col min="23" max="23" width="31.42" style="1" customWidth="1"/>
    <col min="24" max="24" width="34.14" style="1" customWidth="1"/>
    <col min="25" max="25" width="19.14" style="1" customWidth="1"/>
    <col min="26" max="26" width="16.57" style="1" customWidth="1"/>
    <col min="27" max="27" width="18.42" style="1" customWidth="1"/>
    <col min="28" max="28" width="21.14" style="1" customWidth="1"/>
    <col min="29" max="29" width="22.71" style="1" customWidth="1"/>
    <col min="30" max="30" width="12" style="1" customWidth="1"/>
    <col min="31" max="31" width="9" style="1" customWidth="1"/>
    <col min="32" max="16384" width="14.42" style="1" customWidth="1"/>
  </cols>
  <sheetData>
    <row r="1" ht="42" customHeight="1" spans="1:31" x14ac:dyDescent="0.25">
      <c r="A1" s="2" t="s">
        <v>0</v>
      </c>
      <c r="B1" s="2" t="s">
        <v>1</v>
      </c>
      <c r="C1" s="2" t="s">
        <v>2</v>
      </c>
      <c r="D1" s="3" t="s">
        <v>3</v>
      </c>
      <c r="E1" s="2" t="s">
        <v>4</v>
      </c>
      <c r="F1" s="2" t="s">
        <v>5</v>
      </c>
      <c r="G1" s="2" t="s">
        <v>6</v>
      </c>
      <c r="H1" s="2" t="s">
        <v>7</v>
      </c>
      <c r="I1" s="4" t="s">
        <v>8</v>
      </c>
      <c r="J1" s="4" t="s">
        <v>9</v>
      </c>
      <c r="K1" s="5" t="s">
        <v>10</v>
      </c>
      <c r="L1" s="5" t="s">
        <v>11</v>
      </c>
      <c r="M1" s="5" t="s">
        <v>12</v>
      </c>
      <c r="N1" s="4" t="s">
        <v>13</v>
      </c>
      <c r="O1" s="5" t="s">
        <v>14</v>
      </c>
      <c r="P1" s="5" t="s">
        <v>15</v>
      </c>
      <c r="Q1" s="6" t="s">
        <v>16</v>
      </c>
      <c r="R1" s="3" t="s">
        <v>17</v>
      </c>
      <c r="S1" s="3" t="s">
        <v>18</v>
      </c>
      <c r="T1" s="6" t="s">
        <v>19</v>
      </c>
      <c r="U1" s="7" t="s">
        <v>20</v>
      </c>
      <c r="V1" s="3" t="s">
        <v>21</v>
      </c>
      <c r="W1" s="6" t="s">
        <v>22</v>
      </c>
      <c r="X1" s="6" t="s">
        <v>23</v>
      </c>
      <c r="Y1" s="6" t="s">
        <v>24</v>
      </c>
      <c r="Z1" s="3" t="s">
        <v>25</v>
      </c>
      <c r="AA1" s="6" t="s">
        <v>26</v>
      </c>
      <c r="AB1" s="3" t="s">
        <v>27</v>
      </c>
      <c r="AC1" s="8" t="s">
        <v>28</v>
      </c>
      <c r="AD1" s="4" t="s">
        <v>29</v>
      </c>
      <c r="AE1" s="4" t="s">
        <v>30</v>
      </c>
    </row>
    <row r="2" spans="1:36" x14ac:dyDescent="0.25">
      <c r="A2" s="1">
        <v>2024</v>
      </c>
      <c r="B2" s="1" t="s">
        <v>31</v>
      </c>
      <c r="C2" s="1" t="s">
        <v>32</v>
      </c>
      <c r="D2" s="1" t="s">
        <v>33</v>
      </c>
      <c r="E2" s="9" t="s">
        <v>34</v>
      </c>
      <c r="F2" s="1">
        <f>IF(VLOOKUP(G2,Sku_Consolidated!A2:S957,{19},FALSE)="SHOWCASE", VLOOKUP(E2,Store_Showcase!B2:C144,{2}, FALSE), IF(VLOOKUP(G2,Sku_Consolidated!A2:S957,{19},FALSE)="VAM",VLOOKUP(E2,Store_VAM!B2:C273,{2}, FALSE),VLOOKUP(E2,Store_SRP!B2:C110,{2}, FALSE)))</f>
      </c>
      <c r="G2" s="1">
        <v>61719</v>
      </c>
      <c r="H2" s="1" t="s">
        <v>35</v>
      </c>
      <c r="I2" s="10" t="s">
        <v>36</v>
      </c>
      <c r="J2" s="1">
        <f>VLOOKUP(G2,Sku_Consolidated!A2:C957, 3, FALSE)</f>
      </c>
      <c r="K2" s="10">
        <f>IF(J2="PACK", I2, 0)</f>
      </c>
      <c r="L2" s="10">
        <f>IF(J2="KG", I2, I2 * VLOOKUP(G2,Sku_Consolidated!A2:U957,21,FALSE))</f>
      </c>
      <c r="M2" s="10" t="s">
        <v>37</v>
      </c>
      <c r="N2" s="11" t="s">
        <v>38</v>
      </c>
      <c r="O2" s="10" t="s">
        <v>39</v>
      </c>
      <c r="P2" s="10">
        <f>N2 - O2</f>
      </c>
      <c r="Q2" s="1">
        <f>VLOOKUP(G2,Sku_Consolidated!A2:G957,7, FALSE)</f>
      </c>
      <c r="R2" s="1">
        <f>IF(IFERROR(VLOOKUP(E2,Store_Showcase!B2:H144,7, FALSE), TRUE)=TRUE, IF(IFERROR(VLOOKUP(E2,Store_SRP!B2:H110,7, FALSE), TRUE)=TRUE,VLOOKUP(E2,Store_VAM!B2:H273,7, FALSE),VLOOKUP(E2,Store_SRP!B2:H110,7, FALSE)), VLOOKUP(E2,Store_Showcase!B2:H144,7, FALSE))</f>
      </c>
      <c r="S2" s="1">
        <f>IF(IFERROR(VLOOKUP(E2,Store_Showcase!B2:I144,8, FALSE), TRUE)=TRUE, IF(IFERROR(VLOOKUP(E2,Store_SRP!B2:I110,8, FALSE), TRUE)=TRUE,VLOOKUP(E2,Store_VAM!B2:I273,8, FALSE),VLOOKUP(E2,Store_SRP!B2:I110,8, FALSE)), VLOOKUP(E2,Store_Showcase!B2:I144,8, FALSE))</f>
      </c>
      <c r="T2" s="1">
        <f>VLOOKUP(G2,Sku_Consolidated!A2:R957,18,FALSE)</f>
      </c>
      <c r="U2" s="1" t="s">
        <v>40</v>
      </c>
      <c r="V2" s="1">
        <f>IF(VLOOKUP(G2,Sku_Consolidated!A2:S957,19,FALSE)="SHOWCASE", VLOOKUP(E2,Store_Showcase!B2:L144,11, FALSE), IF(VLOOKUP(G2,Sku_Consolidated!A2:S957,19,FALSE)="VAM",VLOOKUP(E2,Store_VAM!B2:L273,11, FALSE),VLOOKUP(E2,Store_SRP!B2:L110,11, FALSE)))</f>
      </c>
      <c r="W2" s="1">
        <f>VLOOKUP(G2,Sku_Consolidated!A2:W957,11,FALSE)</f>
      </c>
      <c r="X2" s="1">
        <f>VLOOKUP(G2,Sku_Consolidated!A2:H957,8,FALSE)</f>
      </c>
      <c r="Y2" s="1">
        <f>VLOOKUP(G2,Sku_Consolidated!A2:I957,9,FALSE)</f>
      </c>
      <c r="Z2" s="1" t="s">
        <v>41</v>
      </c>
      <c r="AA2" s="1">
        <f>VLOOKUP(G2,Sku_Consolidated!A2:E957,5,FALSE)</f>
      </c>
      <c r="AB2" s="1">
        <f>IF(VLOOKUP(G2,Sku_Consolidated!A2:S957,19,FALSE)="SHOWCASE", VLOOKUP(E2,Store_Showcase!B2:N144,13, FALSE), IF(VLOOKUP(G2,Sku_Consolidated!A2:S957,19,FALSE)="VAM",VLOOKUP(E2,Store_VAM!B2:N273,13, FALSE),VLOOKUP(E2,Store_SRP!B2:N110,13, FALSE)))</f>
      </c>
      <c r="AC2" s="1">
        <f>IF(IFERROR(AB2,TRUE)=TRUE, "-","OK")</f>
      </c>
      <c r="AD2" s="11" t="s">
        <v>37</v>
      </c>
      <c r="AE2" s="11" t="s">
        <v>37</v>
      </c>
      <c r="AF2" s="1">
        <f>IF(IFERROR(VLOOKUP(E2,Store_Showcase!B2:H144,{5}, FALSE), TRUE)=TRUE, IF(IFERROR(VLOOKUP(E2,Store_SRP!B2:H110,{5}, FALSE), TRUE)=TRUE,VLOOKUP(E2,Store_VAM!B2:H273,{5}, FALSE),VLOOKUP(E2,Store_SRP!B2:H110,{5}, FALSE)), VLOOKUP(E2,Store_Showcase!B2:H144,{5}, FALSE))</f>
      </c>
      <c r="AG2" s="1">
        <f>IF(IFERROR(VLOOKUP(E2,Store_Showcase!B2:H144,{6}, FALSE), TRUE)=TRUE, IF(IFERROR(VLOOKUP(E2,Store_SRP!B2:H110,{6}, FALSE), TRUE)=TRUE,VLOOKUP(E2,Store_VAM!B2:H273,{6}, FALSE),VLOOKUP(E2,Store_SRP!B2:H110,{6}, FALSE)), VLOOKUP(E2,Store_Showcase!B2:H144,{6}, FALSE))</f>
      </c>
      <c r="AH2" s="1">
        <f>VLOOKUP(G2,Sku_Consolidated!A2:R957,18,FALSE)</f>
      </c>
      <c r="AI2" s="1">
        <f>VLOOKUP(G2,Sku_Consolidated!A2:S957,19,FALSE)</f>
      </c>
      <c r="AJ2" s="1">
        <f>VLOOKUP(G2,Sku_Consolidated!A2:T957,20,FALSE)</f>
      </c>
    </row>
    <row r="3" spans="1:36" x14ac:dyDescent="0.25">
      <c r="A3" s="1">
        <v>2024</v>
      </c>
      <c r="B3" s="1" t="s">
        <v>31</v>
      </c>
      <c r="C3" s="1" t="s">
        <v>32</v>
      </c>
      <c r="D3" s="1" t="s">
        <v>33</v>
      </c>
      <c r="E3" s="9" t="s">
        <v>34</v>
      </c>
      <c r="F3" s="1">
        <f>IF(VLOOKUP(G3,Sku_Consolidated!A2:S957,{19},FALSE)="SHOWCASE", VLOOKUP(E3,Store_Showcase!B2:C144,{2}, FALSE), IF(VLOOKUP(G3,Sku_Consolidated!A2:S957,{19},FALSE)="VAM",VLOOKUP(E3,Store_VAM!B2:C273,{2}, FALSE),VLOOKUP(E3,Store_SRP!B2:C110,{2}, FALSE)))</f>
      </c>
      <c r="G3" s="1">
        <v>61721</v>
      </c>
      <c r="H3" s="1" t="s">
        <v>42</v>
      </c>
      <c r="I3" s="10" t="s">
        <v>43</v>
      </c>
      <c r="J3" s="1">
        <f>VLOOKUP(G3,Sku_Consolidated!A2:C957, 3, FALSE)</f>
      </c>
      <c r="K3" s="10">
        <f>IF(J3="PACK", I3, 0)</f>
      </c>
      <c r="L3" s="10">
        <f>IF(J3="KG", I3, I3 * VLOOKUP(G3,Sku_Consolidated!A2:U957,21,FALSE))</f>
      </c>
      <c r="M3" s="10" t="s">
        <v>37</v>
      </c>
      <c r="N3" s="11" t="s">
        <v>44</v>
      </c>
      <c r="O3" s="10" t="s">
        <v>45</v>
      </c>
      <c r="P3" s="10">
        <f>N3 - O3</f>
      </c>
      <c r="Q3" s="1">
        <f>VLOOKUP(G3,Sku_Consolidated!A2:G957,7, FALSE)</f>
      </c>
      <c r="R3" s="1">
        <f>IF(IFERROR(VLOOKUP(E3,Store_Showcase!B2:H144,7, FALSE), TRUE)=TRUE, IF(IFERROR(VLOOKUP(E3,Store_SRP!B2:H110,7, FALSE), TRUE)=TRUE,VLOOKUP(E3,Store_VAM!B2:H273,7, FALSE),VLOOKUP(E3,Store_SRP!B2:H110,7, FALSE)), VLOOKUP(E3,Store_Showcase!B2:H144,7, FALSE))</f>
      </c>
      <c r="S3" s="1">
        <f>IF(IFERROR(VLOOKUP(E3,Store_Showcase!B2:I144,8, FALSE), TRUE)=TRUE, IF(IFERROR(VLOOKUP(E3,Store_SRP!B2:I110,8, FALSE), TRUE)=TRUE,VLOOKUP(E3,Store_VAM!B2:I273,8, FALSE),VLOOKUP(E3,Store_SRP!B2:I110,8, FALSE)), VLOOKUP(E3,Store_Showcase!B2:I144,8, FALSE))</f>
      </c>
      <c r="T3" s="1">
        <f>VLOOKUP(G3,Sku_Consolidated!A2:R957,18,FALSE)</f>
      </c>
      <c r="U3" s="1" t="s">
        <v>40</v>
      </c>
      <c r="V3" s="1">
        <f>IF(VLOOKUP(G3,Sku_Consolidated!A2:S957,19,FALSE)="SHOWCASE", VLOOKUP(E3,Store_Showcase!B2:L144,11, FALSE), IF(VLOOKUP(G3,Sku_Consolidated!A2:S957,19,FALSE)="VAM",VLOOKUP(E3,Store_VAM!B2:L273,11, FALSE),VLOOKUP(E3,Store_SRP!B2:L110,11, FALSE)))</f>
      </c>
      <c r="W3" s="1">
        <f>VLOOKUP(G3,Sku_Consolidated!A2:W957,11,FALSE)</f>
      </c>
      <c r="X3" s="1">
        <f>VLOOKUP(G3,Sku_Consolidated!A2:H957,8,FALSE)</f>
      </c>
      <c r="Y3" s="1">
        <f>VLOOKUP(G3,Sku_Consolidated!A2:I957,9,FALSE)</f>
      </c>
      <c r="Z3" s="1" t="s">
        <v>41</v>
      </c>
      <c r="AA3" s="1">
        <f>VLOOKUP(G3,Sku_Consolidated!A2:E957,5,FALSE)</f>
      </c>
      <c r="AB3" s="1">
        <f>IF(VLOOKUP(G3,Sku_Consolidated!A2:S957,19,FALSE)="SHOWCASE", VLOOKUP(E3,Store_Showcase!B2:N144,13, FALSE), IF(VLOOKUP(G3,Sku_Consolidated!A2:S957,19,FALSE)="VAM",VLOOKUP(E3,Store_VAM!B2:N273,13, FALSE),VLOOKUP(E3,Store_SRP!B2:N110,13, FALSE)))</f>
      </c>
      <c r="AC3" s="1">
        <f>IF(IFERROR(AB3,TRUE)=TRUE, "-","OK")</f>
      </c>
      <c r="AD3" s="11" t="s">
        <v>37</v>
      </c>
      <c r="AE3" s="11" t="s">
        <v>37</v>
      </c>
      <c r="AF3" s="1">
        <f>IF(IFERROR(VLOOKUP(E3,Store_Showcase!B2:H144,{5}, FALSE), TRUE)=TRUE, IF(IFERROR(VLOOKUP(E3,Store_SRP!B2:H110,{5}, FALSE), TRUE)=TRUE,VLOOKUP(E3,Store_VAM!B2:H273,{5}, FALSE),VLOOKUP(E3,Store_SRP!B2:H110,{5}, FALSE)), VLOOKUP(E3,Store_Showcase!B2:H144,{5}, FALSE))</f>
      </c>
      <c r="AG3" s="1">
        <f>IF(IFERROR(VLOOKUP(E3,Store_Showcase!B2:H144,{6}, FALSE), TRUE)=TRUE, IF(IFERROR(VLOOKUP(E3,Store_SRP!B2:H110,{6}, FALSE), TRUE)=TRUE,VLOOKUP(E3,Store_VAM!B2:H273,{6}, FALSE),VLOOKUP(E3,Store_SRP!B2:H110,{6}, FALSE)), VLOOKUP(E3,Store_Showcase!B2:H144,{6}, FALSE))</f>
      </c>
      <c r="AH3" s="1">
        <f>VLOOKUP(G3,Sku_Consolidated!A2:R957,18,FALSE)</f>
      </c>
      <c r="AI3" s="1">
        <f>VLOOKUP(G3,Sku_Consolidated!A2:S957,19,FALSE)</f>
      </c>
      <c r="AJ3" s="1">
        <f>VLOOKUP(G3,Sku_Consolidated!A2:T957,20,FALSE)</f>
      </c>
    </row>
    <row r="4" spans="1:36" x14ac:dyDescent="0.25">
      <c r="A4" s="1">
        <v>2024</v>
      </c>
      <c r="B4" s="1" t="s">
        <v>31</v>
      </c>
      <c r="C4" s="1" t="s">
        <v>32</v>
      </c>
      <c r="D4" s="1" t="s">
        <v>33</v>
      </c>
      <c r="E4" s="9" t="s">
        <v>34</v>
      </c>
      <c r="F4" s="1">
        <f>IF(VLOOKUP(G4,Sku_Consolidated!A2:S957,{19},FALSE)="SHOWCASE", VLOOKUP(E4,Store_Showcase!B2:C144,{2}, FALSE), IF(VLOOKUP(G4,Sku_Consolidated!A2:S957,{19},FALSE)="VAM",VLOOKUP(E4,Store_VAM!B2:C273,{2}, FALSE),VLOOKUP(E4,Store_SRP!B2:C110,{2}, FALSE)))</f>
      </c>
      <c r="G4" s="1">
        <v>61722</v>
      </c>
      <c r="H4" s="1" t="s">
        <v>46</v>
      </c>
      <c r="I4" s="10" t="s">
        <v>47</v>
      </c>
      <c r="J4" s="1">
        <f>VLOOKUP(G4,Sku_Consolidated!A2:C957, 3, FALSE)</f>
      </c>
      <c r="K4" s="10">
        <f>IF(J4="PACK", I4, 0)</f>
      </c>
      <c r="L4" s="10">
        <f>IF(J4="KG", I4, I4 * VLOOKUP(G4,Sku_Consolidated!A2:U957,21,FALSE))</f>
      </c>
      <c r="M4" s="10" t="s">
        <v>37</v>
      </c>
      <c r="N4" s="11" t="s">
        <v>48</v>
      </c>
      <c r="O4" s="10" t="s">
        <v>49</v>
      </c>
      <c r="P4" s="10">
        <f>N4 - O4</f>
      </c>
      <c r="Q4" s="1">
        <f>VLOOKUP(G4,Sku_Consolidated!A2:G957,7, FALSE)</f>
      </c>
      <c r="R4" s="1">
        <f>IF(IFERROR(VLOOKUP(E4,Store_Showcase!B2:H144,7, FALSE), TRUE)=TRUE, IF(IFERROR(VLOOKUP(E4,Store_SRP!B2:H110,7, FALSE), TRUE)=TRUE,VLOOKUP(E4,Store_VAM!B2:H273,7, FALSE),VLOOKUP(E4,Store_SRP!B2:H110,7, FALSE)), VLOOKUP(E4,Store_Showcase!B2:H144,7, FALSE))</f>
      </c>
      <c r="S4" s="1">
        <f>IF(IFERROR(VLOOKUP(E4,Store_Showcase!B2:I144,8, FALSE), TRUE)=TRUE, IF(IFERROR(VLOOKUP(E4,Store_SRP!B2:I110,8, FALSE), TRUE)=TRUE,VLOOKUP(E4,Store_VAM!B2:I273,8, FALSE),VLOOKUP(E4,Store_SRP!B2:I110,8, FALSE)), VLOOKUP(E4,Store_Showcase!B2:I144,8, FALSE))</f>
      </c>
      <c r="T4" s="1">
        <f>VLOOKUP(G4,Sku_Consolidated!A2:R957,18,FALSE)</f>
      </c>
      <c r="U4" s="1" t="s">
        <v>40</v>
      </c>
      <c r="V4" s="1">
        <f>IF(VLOOKUP(G4,Sku_Consolidated!A2:S957,19,FALSE)="SHOWCASE", VLOOKUP(E4,Store_Showcase!B2:L144,11, FALSE), IF(VLOOKUP(G4,Sku_Consolidated!A2:S957,19,FALSE)="VAM",VLOOKUP(E4,Store_VAM!B2:L273,11, FALSE),VLOOKUP(E4,Store_SRP!B2:L110,11, FALSE)))</f>
      </c>
      <c r="W4" s="1">
        <f>VLOOKUP(G4,Sku_Consolidated!A2:W957,11,FALSE)</f>
      </c>
      <c r="X4" s="1">
        <f>VLOOKUP(G4,Sku_Consolidated!A2:H957,8,FALSE)</f>
      </c>
      <c r="Y4" s="1">
        <f>VLOOKUP(G4,Sku_Consolidated!A2:I957,9,FALSE)</f>
      </c>
      <c r="Z4" s="1" t="s">
        <v>41</v>
      </c>
      <c r="AA4" s="1">
        <f>VLOOKUP(G4,Sku_Consolidated!A2:E957,5,FALSE)</f>
      </c>
      <c r="AB4" s="1">
        <f>IF(VLOOKUP(G4,Sku_Consolidated!A2:S957,19,FALSE)="SHOWCASE", VLOOKUP(E4,Store_Showcase!B2:N144,13, FALSE), IF(VLOOKUP(G4,Sku_Consolidated!A2:S957,19,FALSE)="VAM",VLOOKUP(E4,Store_VAM!B2:N273,13, FALSE),VLOOKUP(E4,Store_SRP!B2:N110,13, FALSE)))</f>
      </c>
      <c r="AC4" s="1">
        <f>IF(IFERROR(AB4,TRUE)=TRUE, "-","OK")</f>
      </c>
      <c r="AD4" s="11" t="s">
        <v>37</v>
      </c>
      <c r="AE4" s="11" t="s">
        <v>37</v>
      </c>
      <c r="AF4" s="1">
        <f>IF(IFERROR(VLOOKUP(E4,Store_Showcase!B2:H144,{5}, FALSE), TRUE)=TRUE, IF(IFERROR(VLOOKUP(E4,Store_SRP!B2:H110,{5}, FALSE), TRUE)=TRUE,VLOOKUP(E4,Store_VAM!B2:H273,{5}, FALSE),VLOOKUP(E4,Store_SRP!B2:H110,{5}, FALSE)), VLOOKUP(E4,Store_Showcase!B2:H144,{5}, FALSE))</f>
      </c>
      <c r="AG4" s="1">
        <f>IF(IFERROR(VLOOKUP(E4,Store_Showcase!B2:H144,{6}, FALSE), TRUE)=TRUE, IF(IFERROR(VLOOKUP(E4,Store_SRP!B2:H110,{6}, FALSE), TRUE)=TRUE,VLOOKUP(E4,Store_VAM!B2:H273,{6}, FALSE),VLOOKUP(E4,Store_SRP!B2:H110,{6}, FALSE)), VLOOKUP(E4,Store_Showcase!B2:H144,{6}, FALSE))</f>
      </c>
      <c r="AH4" s="1">
        <f>VLOOKUP(G4,Sku_Consolidated!A2:R957,18,FALSE)</f>
      </c>
      <c r="AI4" s="1">
        <f>VLOOKUP(G4,Sku_Consolidated!A2:S957,19,FALSE)</f>
      </c>
      <c r="AJ4" s="1">
        <f>VLOOKUP(G4,Sku_Consolidated!A2:T957,20,FALSE)</f>
      </c>
    </row>
    <row r="5" spans="1:36" x14ac:dyDescent="0.25">
      <c r="A5" s="1">
        <v>2024</v>
      </c>
      <c r="B5" s="1" t="s">
        <v>31</v>
      </c>
      <c r="C5" s="1" t="s">
        <v>32</v>
      </c>
      <c r="D5" s="1" t="s">
        <v>33</v>
      </c>
      <c r="E5" s="9" t="s">
        <v>34</v>
      </c>
      <c r="F5" s="1">
        <f>IF(VLOOKUP(G5,Sku_Consolidated!A2:S957,{19},FALSE)="SHOWCASE", VLOOKUP(E5,Store_Showcase!B2:C144,{2}, FALSE), IF(VLOOKUP(G5,Sku_Consolidated!A2:S957,{19},FALSE)="VAM",VLOOKUP(E5,Store_VAM!B2:C273,{2}, FALSE),VLOOKUP(E5,Store_SRP!B2:C110,{2}, FALSE)))</f>
      </c>
      <c r="G5" s="1">
        <v>61724</v>
      </c>
      <c r="H5" s="1" t="s">
        <v>50</v>
      </c>
      <c r="I5" s="10" t="s">
        <v>51</v>
      </c>
      <c r="J5" s="1">
        <f>VLOOKUP(G5,Sku_Consolidated!A2:C957, 3, FALSE)</f>
      </c>
      <c r="K5" s="10">
        <f>IF(J5="PACK", I5, 0)</f>
      </c>
      <c r="L5" s="10">
        <f>IF(J5="KG", I5, I5 * VLOOKUP(G5,Sku_Consolidated!A2:U957,21,FALSE))</f>
      </c>
      <c r="M5" s="10" t="s">
        <v>37</v>
      </c>
      <c r="N5" s="11" t="s">
        <v>52</v>
      </c>
      <c r="O5" s="10" t="s">
        <v>53</v>
      </c>
      <c r="P5" s="10">
        <f>N5 - O5</f>
      </c>
      <c r="Q5" s="1">
        <f>VLOOKUP(G5,Sku_Consolidated!A2:G957,7, FALSE)</f>
      </c>
      <c r="R5" s="1">
        <f>IF(IFERROR(VLOOKUP(E5,Store_Showcase!B2:H144,7, FALSE), TRUE)=TRUE, IF(IFERROR(VLOOKUP(E5,Store_SRP!B2:H110,7, FALSE), TRUE)=TRUE,VLOOKUP(E5,Store_VAM!B2:H273,7, FALSE),VLOOKUP(E5,Store_SRP!B2:H110,7, FALSE)), VLOOKUP(E5,Store_Showcase!B2:H144,7, FALSE))</f>
      </c>
      <c r="S5" s="1">
        <f>IF(IFERROR(VLOOKUP(E5,Store_Showcase!B2:I144,8, FALSE), TRUE)=TRUE, IF(IFERROR(VLOOKUP(E5,Store_SRP!B2:I110,8, FALSE), TRUE)=TRUE,VLOOKUP(E5,Store_VAM!B2:I273,8, FALSE),VLOOKUP(E5,Store_SRP!B2:I110,8, FALSE)), VLOOKUP(E5,Store_Showcase!B2:I144,8, FALSE))</f>
      </c>
      <c r="T5" s="1">
        <f>VLOOKUP(G5,Sku_Consolidated!A2:R957,18,FALSE)</f>
      </c>
      <c r="U5" s="1" t="s">
        <v>40</v>
      </c>
      <c r="V5" s="1">
        <f>IF(VLOOKUP(G5,Sku_Consolidated!A2:S957,19,FALSE)="SHOWCASE", VLOOKUP(E5,Store_Showcase!B2:L144,11, FALSE), IF(VLOOKUP(G5,Sku_Consolidated!A2:S957,19,FALSE)="VAM",VLOOKUP(E5,Store_VAM!B2:L273,11, FALSE),VLOOKUP(E5,Store_SRP!B2:L110,11, FALSE)))</f>
      </c>
      <c r="W5" s="1">
        <f>VLOOKUP(G5,Sku_Consolidated!A2:W957,11,FALSE)</f>
      </c>
      <c r="X5" s="1">
        <f>VLOOKUP(G5,Sku_Consolidated!A2:H957,8,FALSE)</f>
      </c>
      <c r="Y5" s="1">
        <f>VLOOKUP(G5,Sku_Consolidated!A2:I957,9,FALSE)</f>
      </c>
      <c r="Z5" s="1" t="s">
        <v>41</v>
      </c>
      <c r="AA5" s="1">
        <f>VLOOKUP(G5,Sku_Consolidated!A2:E957,5,FALSE)</f>
      </c>
      <c r="AB5" s="1">
        <f>IF(VLOOKUP(G5,Sku_Consolidated!A2:S957,19,FALSE)="SHOWCASE", VLOOKUP(E5,Store_Showcase!B2:N144,13, FALSE), IF(VLOOKUP(G5,Sku_Consolidated!A2:S957,19,FALSE)="VAM",VLOOKUP(E5,Store_VAM!B2:N273,13, FALSE),VLOOKUP(E5,Store_SRP!B2:N110,13, FALSE)))</f>
      </c>
      <c r="AC5" s="1">
        <f>IF(IFERROR(AB5,TRUE)=TRUE, "-","OK")</f>
      </c>
      <c r="AD5" s="11" t="s">
        <v>37</v>
      </c>
      <c r="AE5" s="11" t="s">
        <v>37</v>
      </c>
      <c r="AF5" s="1">
        <f>IF(IFERROR(VLOOKUP(E5,Store_Showcase!B2:H144,{5}, FALSE), TRUE)=TRUE, IF(IFERROR(VLOOKUP(E5,Store_SRP!B2:H110,{5}, FALSE), TRUE)=TRUE,VLOOKUP(E5,Store_VAM!B2:H273,{5}, FALSE),VLOOKUP(E5,Store_SRP!B2:H110,{5}, FALSE)), VLOOKUP(E5,Store_Showcase!B2:H144,{5}, FALSE))</f>
      </c>
      <c r="AG5" s="1">
        <f>IF(IFERROR(VLOOKUP(E5,Store_Showcase!B2:H144,{6}, FALSE), TRUE)=TRUE, IF(IFERROR(VLOOKUP(E5,Store_SRP!B2:H110,{6}, FALSE), TRUE)=TRUE,VLOOKUP(E5,Store_VAM!B2:H273,{6}, FALSE),VLOOKUP(E5,Store_SRP!B2:H110,{6}, FALSE)), VLOOKUP(E5,Store_Showcase!B2:H144,{6}, FALSE))</f>
      </c>
      <c r="AH5" s="1">
        <f>VLOOKUP(G5,Sku_Consolidated!A2:R957,18,FALSE)</f>
      </c>
      <c r="AI5" s="1">
        <f>VLOOKUP(G5,Sku_Consolidated!A2:S957,19,FALSE)</f>
      </c>
      <c r="AJ5" s="1">
        <f>VLOOKUP(G5,Sku_Consolidated!A2:T957,20,FALSE)</f>
      </c>
    </row>
    <row r="6" spans="1:36" x14ac:dyDescent="0.25">
      <c r="A6" s="1">
        <v>2024</v>
      </c>
      <c r="B6" s="1" t="s">
        <v>31</v>
      </c>
      <c r="C6" s="1" t="s">
        <v>32</v>
      </c>
      <c r="D6" s="1" t="s">
        <v>33</v>
      </c>
      <c r="E6" s="9" t="s">
        <v>34</v>
      </c>
      <c r="F6" s="1">
        <f>IF(VLOOKUP(G6,Sku_Consolidated!A2:S957,{19},FALSE)="SHOWCASE", VLOOKUP(E6,Store_Showcase!B2:C144,{2}, FALSE), IF(VLOOKUP(G6,Sku_Consolidated!A2:S957,{19},FALSE)="VAM",VLOOKUP(E6,Store_VAM!B2:C273,{2}, FALSE),VLOOKUP(E6,Store_SRP!B2:C110,{2}, FALSE)))</f>
      </c>
      <c r="G6" s="1">
        <v>61725</v>
      </c>
      <c r="H6" s="1" t="s">
        <v>54</v>
      </c>
      <c r="I6" s="10" t="s">
        <v>55</v>
      </c>
      <c r="J6" s="1">
        <f>VLOOKUP(G6,Sku_Consolidated!A2:C957, 3, FALSE)</f>
      </c>
      <c r="K6" s="10">
        <f>IF(J6="PACK", I6, 0)</f>
      </c>
      <c r="L6" s="10">
        <f>IF(J6="KG", I6, I6 * VLOOKUP(G6,Sku_Consolidated!A2:U957,21,FALSE))</f>
      </c>
      <c r="M6" s="10" t="s">
        <v>37</v>
      </c>
      <c r="N6" s="11" t="s">
        <v>56</v>
      </c>
      <c r="O6" s="10" t="s">
        <v>57</v>
      </c>
      <c r="P6" s="10">
        <f>N6 - O6</f>
      </c>
      <c r="Q6" s="1">
        <f>VLOOKUP(G6,Sku_Consolidated!A2:G957,7, FALSE)</f>
      </c>
      <c r="R6" s="1">
        <f>IF(IFERROR(VLOOKUP(E6,Store_Showcase!B2:H144,7, FALSE), TRUE)=TRUE, IF(IFERROR(VLOOKUP(E6,Store_SRP!B2:H110,7, FALSE), TRUE)=TRUE,VLOOKUP(E6,Store_VAM!B2:H273,7, FALSE),VLOOKUP(E6,Store_SRP!B2:H110,7, FALSE)), VLOOKUP(E6,Store_Showcase!B2:H144,7, FALSE))</f>
      </c>
      <c r="S6" s="1">
        <f>IF(IFERROR(VLOOKUP(E6,Store_Showcase!B2:I144,8, FALSE), TRUE)=TRUE, IF(IFERROR(VLOOKUP(E6,Store_SRP!B2:I110,8, FALSE), TRUE)=TRUE,VLOOKUP(E6,Store_VAM!B2:I273,8, FALSE),VLOOKUP(E6,Store_SRP!B2:I110,8, FALSE)), VLOOKUP(E6,Store_Showcase!B2:I144,8, FALSE))</f>
      </c>
      <c r="T6" s="1">
        <f>VLOOKUP(G6,Sku_Consolidated!A2:R957,18,FALSE)</f>
      </c>
      <c r="U6" s="1" t="s">
        <v>40</v>
      </c>
      <c r="V6" s="1">
        <f>IF(VLOOKUP(G6,Sku_Consolidated!A2:S957,19,FALSE)="SHOWCASE", VLOOKUP(E6,Store_Showcase!B2:L144,11, FALSE), IF(VLOOKUP(G6,Sku_Consolidated!A2:S957,19,FALSE)="VAM",VLOOKUP(E6,Store_VAM!B2:L273,11, FALSE),VLOOKUP(E6,Store_SRP!B2:L110,11, FALSE)))</f>
      </c>
      <c r="W6" s="1">
        <f>VLOOKUP(G6,Sku_Consolidated!A2:W957,11,FALSE)</f>
      </c>
      <c r="X6" s="1">
        <f>VLOOKUP(G6,Sku_Consolidated!A2:H957,8,FALSE)</f>
      </c>
      <c r="Y6" s="1">
        <f>VLOOKUP(G6,Sku_Consolidated!A2:I957,9,FALSE)</f>
      </c>
      <c r="Z6" s="1" t="s">
        <v>41</v>
      </c>
      <c r="AA6" s="1">
        <f>VLOOKUP(G6,Sku_Consolidated!A2:E957,5,FALSE)</f>
      </c>
      <c r="AB6" s="1">
        <f>IF(VLOOKUP(G6,Sku_Consolidated!A2:S957,19,FALSE)="SHOWCASE", VLOOKUP(E6,Store_Showcase!B2:N144,13, FALSE), IF(VLOOKUP(G6,Sku_Consolidated!A2:S957,19,FALSE)="VAM",VLOOKUP(E6,Store_VAM!B2:N273,13, FALSE),VLOOKUP(E6,Store_SRP!B2:N110,13, FALSE)))</f>
      </c>
      <c r="AC6" s="1">
        <f>IF(IFERROR(AB6,TRUE)=TRUE, "-","OK")</f>
      </c>
      <c r="AD6" s="11" t="s">
        <v>37</v>
      </c>
      <c r="AE6" s="11" t="s">
        <v>37</v>
      </c>
      <c r="AF6" s="1">
        <f>IF(IFERROR(VLOOKUP(E6,Store_Showcase!B2:H144,{5}, FALSE), TRUE)=TRUE, IF(IFERROR(VLOOKUP(E6,Store_SRP!B2:H110,{5}, FALSE), TRUE)=TRUE,VLOOKUP(E6,Store_VAM!B2:H273,{5}, FALSE),VLOOKUP(E6,Store_SRP!B2:H110,{5}, FALSE)), VLOOKUP(E6,Store_Showcase!B2:H144,{5}, FALSE))</f>
      </c>
      <c r="AG6" s="1">
        <f>IF(IFERROR(VLOOKUP(E6,Store_Showcase!B2:H144,{6}, FALSE), TRUE)=TRUE, IF(IFERROR(VLOOKUP(E6,Store_SRP!B2:H110,{6}, FALSE), TRUE)=TRUE,VLOOKUP(E6,Store_VAM!B2:H273,{6}, FALSE),VLOOKUP(E6,Store_SRP!B2:H110,{6}, FALSE)), VLOOKUP(E6,Store_Showcase!B2:H144,{6}, FALSE))</f>
      </c>
      <c r="AH6" s="1">
        <f>VLOOKUP(G6,Sku_Consolidated!A2:R957,18,FALSE)</f>
      </c>
      <c r="AI6" s="1">
        <f>VLOOKUP(G6,Sku_Consolidated!A2:S957,19,FALSE)</f>
      </c>
      <c r="AJ6" s="1">
        <f>VLOOKUP(G6,Sku_Consolidated!A2:T957,20,FALSE)</f>
      </c>
    </row>
    <row r="7" spans="1:36" x14ac:dyDescent="0.25">
      <c r="A7" s="1">
        <v>2024</v>
      </c>
      <c r="B7" s="1" t="s">
        <v>31</v>
      </c>
      <c r="C7" s="1" t="s">
        <v>32</v>
      </c>
      <c r="D7" s="1" t="s">
        <v>33</v>
      </c>
      <c r="E7" s="9" t="s">
        <v>34</v>
      </c>
      <c r="F7" s="1">
        <f>IF(VLOOKUP(G7,Sku_Consolidated!A2:S957,{19},FALSE)="SHOWCASE", VLOOKUP(E7,Store_Showcase!B2:C144,{2}, FALSE), IF(VLOOKUP(G7,Sku_Consolidated!A2:S957,{19},FALSE)="VAM",VLOOKUP(E7,Store_VAM!B2:C273,{2}, FALSE),VLOOKUP(E7,Store_SRP!B2:C110,{2}, FALSE)))</f>
      </c>
      <c r="G7" s="1">
        <v>61733</v>
      </c>
      <c r="H7" s="1" t="s">
        <v>58</v>
      </c>
      <c r="I7" s="10" t="s">
        <v>59</v>
      </c>
      <c r="J7" s="1">
        <f>VLOOKUP(G7,Sku_Consolidated!A2:C957, 3, FALSE)</f>
      </c>
      <c r="K7" s="10">
        <f>IF(J7="PACK", I7, 0)</f>
      </c>
      <c r="L7" s="10">
        <f>IF(J7="KG", I7, I7 * VLOOKUP(G7,Sku_Consolidated!A2:U957,21,FALSE))</f>
      </c>
      <c r="M7" s="10" t="s">
        <v>37</v>
      </c>
      <c r="N7" s="11" t="s">
        <v>60</v>
      </c>
      <c r="O7" s="10" t="s">
        <v>61</v>
      </c>
      <c r="P7" s="10">
        <f>N7 - O7</f>
      </c>
      <c r="Q7" s="1">
        <f>VLOOKUP(G7,Sku_Consolidated!A2:G957,7, FALSE)</f>
      </c>
      <c r="R7" s="1">
        <f>IF(IFERROR(VLOOKUP(E7,Store_Showcase!B2:H144,7, FALSE), TRUE)=TRUE, IF(IFERROR(VLOOKUP(E7,Store_SRP!B2:H110,7, FALSE), TRUE)=TRUE,VLOOKUP(E7,Store_VAM!B2:H273,7, FALSE),VLOOKUP(E7,Store_SRP!B2:H110,7, FALSE)), VLOOKUP(E7,Store_Showcase!B2:H144,7, FALSE))</f>
      </c>
      <c r="S7" s="1">
        <f>IF(IFERROR(VLOOKUP(E7,Store_Showcase!B2:I144,8, FALSE), TRUE)=TRUE, IF(IFERROR(VLOOKUP(E7,Store_SRP!B2:I110,8, FALSE), TRUE)=TRUE,VLOOKUP(E7,Store_VAM!B2:I273,8, FALSE),VLOOKUP(E7,Store_SRP!B2:I110,8, FALSE)), VLOOKUP(E7,Store_Showcase!B2:I144,8, FALSE))</f>
      </c>
      <c r="T7" s="1">
        <f>VLOOKUP(G7,Sku_Consolidated!A2:R957,18,FALSE)</f>
      </c>
      <c r="U7" s="1" t="s">
        <v>40</v>
      </c>
      <c r="V7" s="1">
        <f>IF(VLOOKUP(G7,Sku_Consolidated!A2:S957,19,FALSE)="SHOWCASE", VLOOKUP(E7,Store_Showcase!B2:L144,11, FALSE), IF(VLOOKUP(G7,Sku_Consolidated!A2:S957,19,FALSE)="VAM",VLOOKUP(E7,Store_VAM!B2:L273,11, FALSE),VLOOKUP(E7,Store_SRP!B2:L110,11, FALSE)))</f>
      </c>
      <c r="W7" s="1">
        <f>VLOOKUP(G7,Sku_Consolidated!A2:W957,11,FALSE)</f>
      </c>
      <c r="X7" s="1">
        <f>VLOOKUP(G7,Sku_Consolidated!A2:H957,8,FALSE)</f>
      </c>
      <c r="Y7" s="1">
        <f>VLOOKUP(G7,Sku_Consolidated!A2:I957,9,FALSE)</f>
      </c>
      <c r="Z7" s="1" t="s">
        <v>41</v>
      </c>
      <c r="AA7" s="1">
        <f>VLOOKUP(G7,Sku_Consolidated!A2:E957,5,FALSE)</f>
      </c>
      <c r="AB7" s="1">
        <f>IF(VLOOKUP(G7,Sku_Consolidated!A2:S957,19,FALSE)="SHOWCASE", VLOOKUP(E7,Store_Showcase!B2:N144,13, FALSE), IF(VLOOKUP(G7,Sku_Consolidated!A2:S957,19,FALSE)="VAM",VLOOKUP(E7,Store_VAM!B2:N273,13, FALSE),VLOOKUP(E7,Store_SRP!B2:N110,13, FALSE)))</f>
      </c>
      <c r="AC7" s="1">
        <f>IF(IFERROR(AB7,TRUE)=TRUE, "-","OK")</f>
      </c>
      <c r="AD7" s="11" t="s">
        <v>37</v>
      </c>
      <c r="AE7" s="11" t="s">
        <v>37</v>
      </c>
      <c r="AF7" s="1">
        <f>IF(IFERROR(VLOOKUP(E7,Store_Showcase!B2:H144,{5}, FALSE), TRUE)=TRUE, IF(IFERROR(VLOOKUP(E7,Store_SRP!B2:H110,{5}, FALSE), TRUE)=TRUE,VLOOKUP(E7,Store_VAM!B2:H273,{5}, FALSE),VLOOKUP(E7,Store_SRP!B2:H110,{5}, FALSE)), VLOOKUP(E7,Store_Showcase!B2:H144,{5}, FALSE))</f>
      </c>
      <c r="AG7" s="1">
        <f>IF(IFERROR(VLOOKUP(E7,Store_Showcase!B2:H144,{6}, FALSE), TRUE)=TRUE, IF(IFERROR(VLOOKUP(E7,Store_SRP!B2:H110,{6}, FALSE), TRUE)=TRUE,VLOOKUP(E7,Store_VAM!B2:H273,{6}, FALSE),VLOOKUP(E7,Store_SRP!B2:H110,{6}, FALSE)), VLOOKUP(E7,Store_Showcase!B2:H144,{6}, FALSE))</f>
      </c>
      <c r="AH7" s="1">
        <f>VLOOKUP(G7,Sku_Consolidated!A2:R957,18,FALSE)</f>
      </c>
      <c r="AI7" s="1">
        <f>VLOOKUP(G7,Sku_Consolidated!A2:S957,19,FALSE)</f>
      </c>
      <c r="AJ7" s="1">
        <f>VLOOKUP(G7,Sku_Consolidated!A2:T957,20,FALSE)</f>
      </c>
    </row>
    <row r="8" spans="1:36" x14ac:dyDescent="0.25">
      <c r="A8" s="1">
        <v>2024</v>
      </c>
      <c r="B8" s="1" t="s">
        <v>31</v>
      </c>
      <c r="C8" s="1" t="s">
        <v>32</v>
      </c>
      <c r="D8" s="1" t="s">
        <v>33</v>
      </c>
      <c r="E8" s="9" t="s">
        <v>34</v>
      </c>
      <c r="F8" s="1">
        <f>IF(VLOOKUP(G8,Sku_Consolidated!A2:S957,{19},FALSE)="SHOWCASE", VLOOKUP(E8,Store_Showcase!B2:C144,{2}, FALSE), IF(VLOOKUP(G8,Sku_Consolidated!A2:S957,{19},FALSE)="VAM",VLOOKUP(E8,Store_VAM!B2:C273,{2}, FALSE),VLOOKUP(E8,Store_SRP!B2:C110,{2}, FALSE)))</f>
      </c>
      <c r="G8" s="1">
        <v>61734</v>
      </c>
      <c r="H8" s="1" t="s">
        <v>62</v>
      </c>
      <c r="I8" s="10" t="s">
        <v>63</v>
      </c>
      <c r="J8" s="1">
        <f>VLOOKUP(G8,Sku_Consolidated!A2:C957, 3, FALSE)</f>
      </c>
      <c r="K8" s="10">
        <f>IF(J8="PACK", I8, 0)</f>
      </c>
      <c r="L8" s="10">
        <f>IF(J8="KG", I8, I8 * VLOOKUP(G8,Sku_Consolidated!A2:U957,21,FALSE))</f>
      </c>
      <c r="M8" s="10" t="s">
        <v>37</v>
      </c>
      <c r="N8" s="11" t="s">
        <v>64</v>
      </c>
      <c r="O8" s="10" t="s">
        <v>65</v>
      </c>
      <c r="P8" s="10">
        <f>N8 - O8</f>
      </c>
      <c r="Q8" s="1">
        <f>VLOOKUP(G8,Sku_Consolidated!A2:G957,7, FALSE)</f>
      </c>
      <c r="R8" s="1">
        <f>IF(IFERROR(VLOOKUP(E8,Store_Showcase!B2:H144,7, FALSE), TRUE)=TRUE, IF(IFERROR(VLOOKUP(E8,Store_SRP!B2:H110,7, FALSE), TRUE)=TRUE,VLOOKUP(E8,Store_VAM!B2:H273,7, FALSE),VLOOKUP(E8,Store_SRP!B2:H110,7, FALSE)), VLOOKUP(E8,Store_Showcase!B2:H144,7, FALSE))</f>
      </c>
      <c r="S8" s="1">
        <f>IF(IFERROR(VLOOKUP(E8,Store_Showcase!B2:I144,8, FALSE), TRUE)=TRUE, IF(IFERROR(VLOOKUP(E8,Store_SRP!B2:I110,8, FALSE), TRUE)=TRUE,VLOOKUP(E8,Store_VAM!B2:I273,8, FALSE),VLOOKUP(E8,Store_SRP!B2:I110,8, FALSE)), VLOOKUP(E8,Store_Showcase!B2:I144,8, FALSE))</f>
      </c>
      <c r="T8" s="1">
        <f>VLOOKUP(G8,Sku_Consolidated!A2:R957,18,FALSE)</f>
      </c>
      <c r="U8" s="1" t="s">
        <v>40</v>
      </c>
      <c r="V8" s="1">
        <f>IF(VLOOKUP(G8,Sku_Consolidated!A2:S957,19,FALSE)="SHOWCASE", VLOOKUP(E8,Store_Showcase!B2:L144,11, FALSE), IF(VLOOKUP(G8,Sku_Consolidated!A2:S957,19,FALSE)="VAM",VLOOKUP(E8,Store_VAM!B2:L273,11, FALSE),VLOOKUP(E8,Store_SRP!B2:L110,11, FALSE)))</f>
      </c>
      <c r="W8" s="1">
        <f>VLOOKUP(G8,Sku_Consolidated!A2:W957,11,FALSE)</f>
      </c>
      <c r="X8" s="1">
        <f>VLOOKUP(G8,Sku_Consolidated!A2:H957,8,FALSE)</f>
      </c>
      <c r="Y8" s="1">
        <f>VLOOKUP(G8,Sku_Consolidated!A2:I957,9,FALSE)</f>
      </c>
      <c r="Z8" s="1" t="s">
        <v>41</v>
      </c>
      <c r="AA8" s="1">
        <f>VLOOKUP(G8,Sku_Consolidated!A2:E957,5,FALSE)</f>
      </c>
      <c r="AB8" s="1">
        <f>IF(VLOOKUP(G8,Sku_Consolidated!A2:S957,19,FALSE)="SHOWCASE", VLOOKUP(E8,Store_Showcase!B2:N144,13, FALSE), IF(VLOOKUP(G8,Sku_Consolidated!A2:S957,19,FALSE)="VAM",VLOOKUP(E8,Store_VAM!B2:N273,13, FALSE),VLOOKUP(E8,Store_SRP!B2:N110,13, FALSE)))</f>
      </c>
      <c r="AC8" s="1">
        <f>IF(IFERROR(AB8,TRUE)=TRUE, "-","OK")</f>
      </c>
      <c r="AD8" s="11" t="s">
        <v>37</v>
      </c>
      <c r="AE8" s="11" t="s">
        <v>37</v>
      </c>
      <c r="AF8" s="1">
        <f>IF(IFERROR(VLOOKUP(E8,Store_Showcase!B2:H144,{5}, FALSE), TRUE)=TRUE, IF(IFERROR(VLOOKUP(E8,Store_SRP!B2:H110,{5}, FALSE), TRUE)=TRUE,VLOOKUP(E8,Store_VAM!B2:H273,{5}, FALSE),VLOOKUP(E8,Store_SRP!B2:H110,{5}, FALSE)), VLOOKUP(E8,Store_Showcase!B2:H144,{5}, FALSE))</f>
      </c>
      <c r="AG8" s="1">
        <f>IF(IFERROR(VLOOKUP(E8,Store_Showcase!B2:H144,{6}, FALSE), TRUE)=TRUE, IF(IFERROR(VLOOKUP(E8,Store_SRP!B2:H110,{6}, FALSE), TRUE)=TRUE,VLOOKUP(E8,Store_VAM!B2:H273,{6}, FALSE),VLOOKUP(E8,Store_SRP!B2:H110,{6}, FALSE)), VLOOKUP(E8,Store_Showcase!B2:H144,{6}, FALSE))</f>
      </c>
      <c r="AH8" s="1">
        <f>VLOOKUP(G8,Sku_Consolidated!A2:R957,18,FALSE)</f>
      </c>
      <c r="AI8" s="1">
        <f>VLOOKUP(G8,Sku_Consolidated!A2:S957,19,FALSE)</f>
      </c>
      <c r="AJ8" s="1">
        <f>VLOOKUP(G8,Sku_Consolidated!A2:T957,20,FALSE)</f>
      </c>
    </row>
    <row r="9" spans="1:36" x14ac:dyDescent="0.25">
      <c r="A9" s="1">
        <v>2024</v>
      </c>
      <c r="B9" s="1" t="s">
        <v>31</v>
      </c>
      <c r="C9" s="1" t="s">
        <v>32</v>
      </c>
      <c r="D9" s="1" t="s">
        <v>33</v>
      </c>
      <c r="E9" s="9" t="s">
        <v>34</v>
      </c>
      <c r="F9" s="1">
        <f>IF(VLOOKUP(G9,Sku_Consolidated!A2:S957,{19},FALSE)="SHOWCASE", VLOOKUP(E9,Store_Showcase!B2:C144,{2}, FALSE), IF(VLOOKUP(G9,Sku_Consolidated!A2:S957,{19},FALSE)="VAM",VLOOKUP(E9,Store_VAM!B2:C273,{2}, FALSE),VLOOKUP(E9,Store_SRP!B2:C110,{2}, FALSE)))</f>
      </c>
      <c r="G9" s="1">
        <v>61735</v>
      </c>
      <c r="H9" s="1" t="s">
        <v>66</v>
      </c>
      <c r="I9" s="10" t="s">
        <v>67</v>
      </c>
      <c r="J9" s="1">
        <f>VLOOKUP(G9,Sku_Consolidated!A2:C957, 3, FALSE)</f>
      </c>
      <c r="K9" s="10">
        <f>IF(J9="PACK", I9, 0)</f>
      </c>
      <c r="L9" s="10">
        <f>IF(J9="KG", I9, I9 * VLOOKUP(G9,Sku_Consolidated!A2:U957,21,FALSE))</f>
      </c>
      <c r="M9" s="10" t="s">
        <v>37</v>
      </c>
      <c r="N9" s="11" t="s">
        <v>68</v>
      </c>
      <c r="O9" s="10" t="s">
        <v>69</v>
      </c>
      <c r="P9" s="10">
        <f>N9 - O9</f>
      </c>
      <c r="Q9" s="1">
        <f>VLOOKUP(G9,Sku_Consolidated!A2:G957,7, FALSE)</f>
      </c>
      <c r="R9" s="1">
        <f>IF(IFERROR(VLOOKUP(E9,Store_Showcase!B2:H144,7, FALSE), TRUE)=TRUE, IF(IFERROR(VLOOKUP(E9,Store_SRP!B2:H110,7, FALSE), TRUE)=TRUE,VLOOKUP(E9,Store_VAM!B2:H273,7, FALSE),VLOOKUP(E9,Store_SRP!B2:H110,7, FALSE)), VLOOKUP(E9,Store_Showcase!B2:H144,7, FALSE))</f>
      </c>
      <c r="S9" s="1">
        <f>IF(IFERROR(VLOOKUP(E9,Store_Showcase!B2:I144,8, FALSE), TRUE)=TRUE, IF(IFERROR(VLOOKUP(E9,Store_SRP!B2:I110,8, FALSE), TRUE)=TRUE,VLOOKUP(E9,Store_VAM!B2:I273,8, FALSE),VLOOKUP(E9,Store_SRP!B2:I110,8, FALSE)), VLOOKUP(E9,Store_Showcase!B2:I144,8, FALSE))</f>
      </c>
      <c r="T9" s="1">
        <f>VLOOKUP(G9,Sku_Consolidated!A2:R957,18,FALSE)</f>
      </c>
      <c r="U9" s="1" t="s">
        <v>40</v>
      </c>
      <c r="V9" s="1">
        <f>IF(VLOOKUP(G9,Sku_Consolidated!A2:S957,19,FALSE)="SHOWCASE", VLOOKUP(E9,Store_Showcase!B2:L144,11, FALSE), IF(VLOOKUP(G9,Sku_Consolidated!A2:S957,19,FALSE)="VAM",VLOOKUP(E9,Store_VAM!B2:L273,11, FALSE),VLOOKUP(E9,Store_SRP!B2:L110,11, FALSE)))</f>
      </c>
      <c r="W9" s="1">
        <f>VLOOKUP(G9,Sku_Consolidated!A2:W957,11,FALSE)</f>
      </c>
      <c r="X9" s="1">
        <f>VLOOKUP(G9,Sku_Consolidated!A2:H957,8,FALSE)</f>
      </c>
      <c r="Y9" s="1">
        <f>VLOOKUP(G9,Sku_Consolidated!A2:I957,9,FALSE)</f>
      </c>
      <c r="Z9" s="1" t="s">
        <v>41</v>
      </c>
      <c r="AA9" s="1">
        <f>VLOOKUP(G9,Sku_Consolidated!A2:E957,5,FALSE)</f>
      </c>
      <c r="AB9" s="1">
        <f>IF(VLOOKUP(G9,Sku_Consolidated!A2:S957,19,FALSE)="SHOWCASE", VLOOKUP(E9,Store_Showcase!B2:N144,13, FALSE), IF(VLOOKUP(G9,Sku_Consolidated!A2:S957,19,FALSE)="VAM",VLOOKUP(E9,Store_VAM!B2:N273,13, FALSE),VLOOKUP(E9,Store_SRP!B2:N110,13, FALSE)))</f>
      </c>
      <c r="AC9" s="1">
        <f>IF(IFERROR(AB9,TRUE)=TRUE, "-","OK")</f>
      </c>
      <c r="AD9" s="11" t="s">
        <v>37</v>
      </c>
      <c r="AE9" s="11" t="s">
        <v>37</v>
      </c>
      <c r="AF9" s="1">
        <f>IF(IFERROR(VLOOKUP(E9,Store_Showcase!B2:H144,{5}, FALSE), TRUE)=TRUE, IF(IFERROR(VLOOKUP(E9,Store_SRP!B2:H110,{5}, FALSE), TRUE)=TRUE,VLOOKUP(E9,Store_VAM!B2:H273,{5}, FALSE),VLOOKUP(E9,Store_SRP!B2:H110,{5}, FALSE)), VLOOKUP(E9,Store_Showcase!B2:H144,{5}, FALSE))</f>
      </c>
      <c r="AG9" s="1">
        <f>IF(IFERROR(VLOOKUP(E9,Store_Showcase!B2:H144,{6}, FALSE), TRUE)=TRUE, IF(IFERROR(VLOOKUP(E9,Store_SRP!B2:H110,{6}, FALSE), TRUE)=TRUE,VLOOKUP(E9,Store_VAM!B2:H273,{6}, FALSE),VLOOKUP(E9,Store_SRP!B2:H110,{6}, FALSE)), VLOOKUP(E9,Store_Showcase!B2:H144,{6}, FALSE))</f>
      </c>
      <c r="AH9" s="1">
        <f>VLOOKUP(G9,Sku_Consolidated!A2:R957,18,FALSE)</f>
      </c>
      <c r="AI9" s="1">
        <f>VLOOKUP(G9,Sku_Consolidated!A2:S957,19,FALSE)</f>
      </c>
      <c r="AJ9" s="1">
        <f>VLOOKUP(G9,Sku_Consolidated!A2:T957,20,FALSE)</f>
      </c>
    </row>
    <row r="10" spans="1:36" x14ac:dyDescent="0.25">
      <c r="A10" s="1">
        <v>2024</v>
      </c>
      <c r="B10" s="1" t="s">
        <v>31</v>
      </c>
      <c r="C10" s="1" t="s">
        <v>32</v>
      </c>
      <c r="D10" s="1" t="s">
        <v>33</v>
      </c>
      <c r="E10" s="9" t="s">
        <v>34</v>
      </c>
      <c r="F10" s="1">
        <f>IF(VLOOKUP(G10,Sku_Consolidated!A2:S957,{19},FALSE)="SHOWCASE", VLOOKUP(E10,Store_Showcase!B2:C144,{2}, FALSE), IF(VLOOKUP(G10,Sku_Consolidated!A2:S957,{19},FALSE)="VAM",VLOOKUP(E10,Store_VAM!B2:C273,{2}, FALSE),VLOOKUP(E10,Store_SRP!B2:C110,{2}, FALSE)))</f>
      </c>
      <c r="G10" s="1">
        <v>61737</v>
      </c>
      <c r="H10" s="1" t="s">
        <v>70</v>
      </c>
      <c r="I10" s="10" t="s">
        <v>71</v>
      </c>
      <c r="J10" s="1">
        <f>VLOOKUP(G10,Sku_Consolidated!A2:C957, 3, FALSE)</f>
      </c>
      <c r="K10" s="10">
        <f>IF(J10="PACK", I10, 0)</f>
      </c>
      <c r="L10" s="10">
        <f>IF(J10="KG", I10, I10 * VLOOKUP(G10,Sku_Consolidated!A2:U957,21,FALSE))</f>
      </c>
      <c r="M10" s="10" t="s">
        <v>37</v>
      </c>
      <c r="N10" s="11" t="s">
        <v>72</v>
      </c>
      <c r="O10" s="10" t="s">
        <v>73</v>
      </c>
      <c r="P10" s="10">
        <f>N10 - O10</f>
      </c>
      <c r="Q10" s="1">
        <f>VLOOKUP(G10,Sku_Consolidated!A2:G957,7, FALSE)</f>
      </c>
      <c r="R10" s="1">
        <f>IF(IFERROR(VLOOKUP(E10,Store_Showcase!B2:H144,7, FALSE), TRUE)=TRUE, IF(IFERROR(VLOOKUP(E10,Store_SRP!B2:H110,7, FALSE), TRUE)=TRUE,VLOOKUP(E10,Store_VAM!B2:H273,7, FALSE),VLOOKUP(E10,Store_SRP!B2:H110,7, FALSE)), VLOOKUP(E10,Store_Showcase!B2:H144,7, FALSE))</f>
      </c>
      <c r="S10" s="1">
        <f>IF(IFERROR(VLOOKUP(E10,Store_Showcase!B2:I144,8, FALSE), TRUE)=TRUE, IF(IFERROR(VLOOKUP(E10,Store_SRP!B2:I110,8, FALSE), TRUE)=TRUE,VLOOKUP(E10,Store_VAM!B2:I273,8, FALSE),VLOOKUP(E10,Store_SRP!B2:I110,8, FALSE)), VLOOKUP(E10,Store_Showcase!B2:I144,8, FALSE))</f>
      </c>
      <c r="T10" s="1">
        <f>VLOOKUP(G10,Sku_Consolidated!A2:R957,18,FALSE)</f>
      </c>
      <c r="U10" s="1" t="s">
        <v>40</v>
      </c>
      <c r="V10" s="1">
        <f>IF(VLOOKUP(G10,Sku_Consolidated!A2:S957,19,FALSE)="SHOWCASE", VLOOKUP(E10,Store_Showcase!B2:L144,11, FALSE), IF(VLOOKUP(G10,Sku_Consolidated!A2:S957,19,FALSE)="VAM",VLOOKUP(E10,Store_VAM!B2:L273,11, FALSE),VLOOKUP(E10,Store_SRP!B2:L110,11, FALSE)))</f>
      </c>
      <c r="W10" s="1">
        <f>VLOOKUP(G10,Sku_Consolidated!A2:W957,11,FALSE)</f>
      </c>
      <c r="X10" s="1">
        <f>VLOOKUP(G10,Sku_Consolidated!A2:H957,8,FALSE)</f>
      </c>
      <c r="Y10" s="1">
        <f>VLOOKUP(G10,Sku_Consolidated!A2:I957,9,FALSE)</f>
      </c>
      <c r="Z10" s="1" t="s">
        <v>41</v>
      </c>
      <c r="AA10" s="1">
        <f>VLOOKUP(G10,Sku_Consolidated!A2:E957,5,FALSE)</f>
      </c>
      <c r="AB10" s="1">
        <f>IF(VLOOKUP(G10,Sku_Consolidated!A2:S957,19,FALSE)="SHOWCASE", VLOOKUP(E10,Store_Showcase!B2:N144,13, FALSE), IF(VLOOKUP(G10,Sku_Consolidated!A2:S957,19,FALSE)="VAM",VLOOKUP(E10,Store_VAM!B2:N273,13, FALSE),VLOOKUP(E10,Store_SRP!B2:N110,13, FALSE)))</f>
      </c>
      <c r="AC10" s="1">
        <f>IF(IFERROR(AB10,TRUE)=TRUE, "-","OK")</f>
      </c>
      <c r="AD10" s="11" t="s">
        <v>37</v>
      </c>
      <c r="AE10" s="11" t="s">
        <v>37</v>
      </c>
      <c r="AF10" s="1">
        <f>IF(IFERROR(VLOOKUP(E10,Store_Showcase!B2:H144,{5}, FALSE), TRUE)=TRUE, IF(IFERROR(VLOOKUP(E10,Store_SRP!B2:H110,{5}, FALSE), TRUE)=TRUE,VLOOKUP(E10,Store_VAM!B2:H273,{5}, FALSE),VLOOKUP(E10,Store_SRP!B2:H110,{5}, FALSE)), VLOOKUP(E10,Store_Showcase!B2:H144,{5}, FALSE))</f>
      </c>
      <c r="AG10" s="1">
        <f>IF(IFERROR(VLOOKUP(E10,Store_Showcase!B2:H144,{6}, FALSE), TRUE)=TRUE, IF(IFERROR(VLOOKUP(E10,Store_SRP!B2:H110,{6}, FALSE), TRUE)=TRUE,VLOOKUP(E10,Store_VAM!B2:H273,{6}, FALSE),VLOOKUP(E10,Store_SRP!B2:H110,{6}, FALSE)), VLOOKUP(E10,Store_Showcase!B2:H144,{6}, FALSE))</f>
      </c>
      <c r="AH10" s="1">
        <f>VLOOKUP(G10,Sku_Consolidated!A2:R957,18,FALSE)</f>
      </c>
      <c r="AI10" s="1">
        <f>VLOOKUP(G10,Sku_Consolidated!A2:S957,19,FALSE)</f>
      </c>
      <c r="AJ10" s="1">
        <f>VLOOKUP(G10,Sku_Consolidated!A2:T957,20,FALSE)</f>
      </c>
    </row>
    <row r="11" spans="1:36" x14ac:dyDescent="0.25">
      <c r="A11" s="1">
        <v>2024</v>
      </c>
      <c r="B11" s="1" t="s">
        <v>31</v>
      </c>
      <c r="C11" s="1" t="s">
        <v>32</v>
      </c>
      <c r="D11" s="1" t="s">
        <v>33</v>
      </c>
      <c r="E11" s="9" t="s">
        <v>34</v>
      </c>
      <c r="F11" s="1">
        <f>IF(VLOOKUP(G11,Sku_Consolidated!A2:S957,{19},FALSE)="SHOWCASE", VLOOKUP(E11,Store_Showcase!B2:C144,{2}, FALSE), IF(VLOOKUP(G11,Sku_Consolidated!A2:S957,{19},FALSE)="VAM",VLOOKUP(E11,Store_VAM!B2:C273,{2}, FALSE),VLOOKUP(E11,Store_SRP!B2:C110,{2}, FALSE)))</f>
      </c>
      <c r="G11" s="1">
        <v>61739</v>
      </c>
      <c r="H11" s="1" t="s">
        <v>74</v>
      </c>
      <c r="I11" s="10" t="s">
        <v>75</v>
      </c>
      <c r="J11" s="1">
        <f>VLOOKUP(G11,Sku_Consolidated!A2:C957, 3, FALSE)</f>
      </c>
      <c r="K11" s="10">
        <f>IF(J11="PACK", I11, 0)</f>
      </c>
      <c r="L11" s="10">
        <f>IF(J11="KG", I11, I11 * VLOOKUP(G11,Sku_Consolidated!A2:U957,21,FALSE))</f>
      </c>
      <c r="M11" s="10" t="s">
        <v>37</v>
      </c>
      <c r="N11" s="11" t="s">
        <v>76</v>
      </c>
      <c r="O11" s="10" t="s">
        <v>77</v>
      </c>
      <c r="P11" s="10">
        <f>N11 - O11</f>
      </c>
      <c r="Q11" s="1">
        <f>VLOOKUP(G11,Sku_Consolidated!A2:G957,7, FALSE)</f>
      </c>
      <c r="R11" s="1">
        <f>IF(IFERROR(VLOOKUP(E11,Store_Showcase!B2:H144,7, FALSE), TRUE)=TRUE, IF(IFERROR(VLOOKUP(E11,Store_SRP!B2:H110,7, FALSE), TRUE)=TRUE,VLOOKUP(E11,Store_VAM!B2:H273,7, FALSE),VLOOKUP(E11,Store_SRP!B2:H110,7, FALSE)), VLOOKUP(E11,Store_Showcase!B2:H144,7, FALSE))</f>
      </c>
      <c r="S11" s="1">
        <f>IF(IFERROR(VLOOKUP(E11,Store_Showcase!B2:I144,8, FALSE), TRUE)=TRUE, IF(IFERROR(VLOOKUP(E11,Store_SRP!B2:I110,8, FALSE), TRUE)=TRUE,VLOOKUP(E11,Store_VAM!B2:I273,8, FALSE),VLOOKUP(E11,Store_SRP!B2:I110,8, FALSE)), VLOOKUP(E11,Store_Showcase!B2:I144,8, FALSE))</f>
      </c>
      <c r="T11" s="1">
        <f>VLOOKUP(G11,Sku_Consolidated!A2:R957,18,FALSE)</f>
      </c>
      <c r="U11" s="1" t="s">
        <v>40</v>
      </c>
      <c r="V11" s="1">
        <f>IF(VLOOKUP(G11,Sku_Consolidated!A2:S957,19,FALSE)="SHOWCASE", VLOOKUP(E11,Store_Showcase!B2:L144,11, FALSE), IF(VLOOKUP(G11,Sku_Consolidated!A2:S957,19,FALSE)="VAM",VLOOKUP(E11,Store_VAM!B2:L273,11, FALSE),VLOOKUP(E11,Store_SRP!B2:L110,11, FALSE)))</f>
      </c>
      <c r="W11" s="1">
        <f>VLOOKUP(G11,Sku_Consolidated!A2:W957,11,FALSE)</f>
      </c>
      <c r="X11" s="1">
        <f>VLOOKUP(G11,Sku_Consolidated!A2:H957,8,FALSE)</f>
      </c>
      <c r="Y11" s="1">
        <f>VLOOKUP(G11,Sku_Consolidated!A2:I957,9,FALSE)</f>
      </c>
      <c r="Z11" s="1" t="s">
        <v>41</v>
      </c>
      <c r="AA11" s="1">
        <f>VLOOKUP(G11,Sku_Consolidated!A2:E957,5,FALSE)</f>
      </c>
      <c r="AB11" s="1">
        <f>IF(VLOOKUP(G11,Sku_Consolidated!A2:S957,19,FALSE)="SHOWCASE", VLOOKUP(E11,Store_Showcase!B2:N144,13, FALSE), IF(VLOOKUP(G11,Sku_Consolidated!A2:S957,19,FALSE)="VAM",VLOOKUP(E11,Store_VAM!B2:N273,13, FALSE),VLOOKUP(E11,Store_SRP!B2:N110,13, FALSE)))</f>
      </c>
      <c r="AC11" s="1">
        <f>IF(IFERROR(AB11,TRUE)=TRUE, "-","OK")</f>
      </c>
      <c r="AD11" s="11" t="s">
        <v>37</v>
      </c>
      <c r="AE11" s="11" t="s">
        <v>37</v>
      </c>
      <c r="AF11" s="1">
        <f>IF(IFERROR(VLOOKUP(E11,Store_Showcase!B2:H144,{5}, FALSE), TRUE)=TRUE, IF(IFERROR(VLOOKUP(E11,Store_SRP!B2:H110,{5}, FALSE), TRUE)=TRUE,VLOOKUP(E11,Store_VAM!B2:H273,{5}, FALSE),VLOOKUP(E11,Store_SRP!B2:H110,{5}, FALSE)), VLOOKUP(E11,Store_Showcase!B2:H144,{5}, FALSE))</f>
      </c>
      <c r="AG11" s="1">
        <f>IF(IFERROR(VLOOKUP(E11,Store_Showcase!B2:H144,{6}, FALSE), TRUE)=TRUE, IF(IFERROR(VLOOKUP(E11,Store_SRP!B2:H110,{6}, FALSE), TRUE)=TRUE,VLOOKUP(E11,Store_VAM!B2:H273,{6}, FALSE),VLOOKUP(E11,Store_SRP!B2:H110,{6}, FALSE)), VLOOKUP(E11,Store_Showcase!B2:H144,{6}, FALSE))</f>
      </c>
      <c r="AH11" s="1">
        <f>VLOOKUP(G11,Sku_Consolidated!A2:R957,18,FALSE)</f>
      </c>
      <c r="AI11" s="1">
        <f>VLOOKUP(G11,Sku_Consolidated!A2:S957,19,FALSE)</f>
      </c>
      <c r="AJ11" s="1">
        <f>VLOOKUP(G11,Sku_Consolidated!A2:T957,20,FALSE)</f>
      </c>
    </row>
    <row r="12" spans="1:36" x14ac:dyDescent="0.25">
      <c r="A12" s="1">
        <v>2024</v>
      </c>
      <c r="B12" s="1" t="s">
        <v>31</v>
      </c>
      <c r="C12" s="1" t="s">
        <v>32</v>
      </c>
      <c r="D12" s="1" t="s">
        <v>33</v>
      </c>
      <c r="E12" s="9" t="s">
        <v>34</v>
      </c>
      <c r="F12" s="1">
        <f>IF(VLOOKUP(G12,Sku_Consolidated!A2:S957,{19},FALSE)="SHOWCASE", VLOOKUP(E12,Store_Showcase!B2:C144,{2}, FALSE), IF(VLOOKUP(G12,Sku_Consolidated!A2:S957,{19},FALSE)="VAM",VLOOKUP(E12,Store_VAM!B2:C273,{2}, FALSE),VLOOKUP(E12,Store_SRP!B2:C110,{2}, FALSE)))</f>
      </c>
      <c r="G12" s="1">
        <v>61742</v>
      </c>
      <c r="H12" s="1" t="s">
        <v>78</v>
      </c>
      <c r="I12" s="10" t="s">
        <v>79</v>
      </c>
      <c r="J12" s="1">
        <f>VLOOKUP(G12,Sku_Consolidated!A2:C957, 3, FALSE)</f>
      </c>
      <c r="K12" s="10">
        <f>IF(J12="PACK", I12, 0)</f>
      </c>
      <c r="L12" s="10">
        <f>IF(J12="KG", I12, I12 * VLOOKUP(G12,Sku_Consolidated!A2:U957,21,FALSE))</f>
      </c>
      <c r="M12" s="10" t="s">
        <v>37</v>
      </c>
      <c r="N12" s="11" t="s">
        <v>80</v>
      </c>
      <c r="O12" s="10" t="s">
        <v>81</v>
      </c>
      <c r="P12" s="10">
        <f>N12 - O12</f>
      </c>
      <c r="Q12" s="1">
        <f>VLOOKUP(G12,Sku_Consolidated!A2:G957,7, FALSE)</f>
      </c>
      <c r="R12" s="1">
        <f>IF(IFERROR(VLOOKUP(E12,Store_Showcase!B2:H144,7, FALSE), TRUE)=TRUE, IF(IFERROR(VLOOKUP(E12,Store_SRP!B2:H110,7, FALSE), TRUE)=TRUE,VLOOKUP(E12,Store_VAM!B2:H273,7, FALSE),VLOOKUP(E12,Store_SRP!B2:H110,7, FALSE)), VLOOKUP(E12,Store_Showcase!B2:H144,7, FALSE))</f>
      </c>
      <c r="S12" s="1">
        <f>IF(IFERROR(VLOOKUP(E12,Store_Showcase!B2:I144,8, FALSE), TRUE)=TRUE, IF(IFERROR(VLOOKUP(E12,Store_SRP!B2:I110,8, FALSE), TRUE)=TRUE,VLOOKUP(E12,Store_VAM!B2:I273,8, FALSE),VLOOKUP(E12,Store_SRP!B2:I110,8, FALSE)), VLOOKUP(E12,Store_Showcase!B2:I144,8, FALSE))</f>
      </c>
      <c r="T12" s="1">
        <f>VLOOKUP(G12,Sku_Consolidated!A2:R957,18,FALSE)</f>
      </c>
      <c r="U12" s="1" t="s">
        <v>40</v>
      </c>
      <c r="V12" s="1">
        <f>IF(VLOOKUP(G12,Sku_Consolidated!A2:S957,19,FALSE)="SHOWCASE", VLOOKUP(E12,Store_Showcase!B2:L144,11, FALSE), IF(VLOOKUP(G12,Sku_Consolidated!A2:S957,19,FALSE)="VAM",VLOOKUP(E12,Store_VAM!B2:L273,11, FALSE),VLOOKUP(E12,Store_SRP!B2:L110,11, FALSE)))</f>
      </c>
      <c r="W12" s="1">
        <f>VLOOKUP(G12,Sku_Consolidated!A2:W957,11,FALSE)</f>
      </c>
      <c r="X12" s="1">
        <f>VLOOKUP(G12,Sku_Consolidated!A2:H957,8,FALSE)</f>
      </c>
      <c r="Y12" s="1">
        <f>VLOOKUP(G12,Sku_Consolidated!A2:I957,9,FALSE)</f>
      </c>
      <c r="Z12" s="1" t="s">
        <v>41</v>
      </c>
      <c r="AA12" s="1">
        <f>VLOOKUP(G12,Sku_Consolidated!A2:E957,5,FALSE)</f>
      </c>
      <c r="AB12" s="1">
        <f>IF(VLOOKUP(G12,Sku_Consolidated!A2:S957,19,FALSE)="SHOWCASE", VLOOKUP(E12,Store_Showcase!B2:N144,13, FALSE), IF(VLOOKUP(G12,Sku_Consolidated!A2:S957,19,FALSE)="VAM",VLOOKUP(E12,Store_VAM!B2:N273,13, FALSE),VLOOKUP(E12,Store_SRP!B2:N110,13, FALSE)))</f>
      </c>
      <c r="AC12" s="1">
        <f>IF(IFERROR(AB12,TRUE)=TRUE, "-","OK")</f>
      </c>
      <c r="AD12" s="11" t="s">
        <v>37</v>
      </c>
      <c r="AE12" s="11" t="s">
        <v>37</v>
      </c>
      <c r="AF12" s="1">
        <f>IF(IFERROR(VLOOKUP(E12,Store_Showcase!B2:H144,{5}, FALSE), TRUE)=TRUE, IF(IFERROR(VLOOKUP(E12,Store_SRP!B2:H110,{5}, FALSE), TRUE)=TRUE,VLOOKUP(E12,Store_VAM!B2:H273,{5}, FALSE),VLOOKUP(E12,Store_SRP!B2:H110,{5}, FALSE)), VLOOKUP(E12,Store_Showcase!B2:H144,{5}, FALSE))</f>
      </c>
      <c r="AG12" s="1">
        <f>IF(IFERROR(VLOOKUP(E12,Store_Showcase!B2:H144,{6}, FALSE), TRUE)=TRUE, IF(IFERROR(VLOOKUP(E12,Store_SRP!B2:H110,{6}, FALSE), TRUE)=TRUE,VLOOKUP(E12,Store_VAM!B2:H273,{6}, FALSE),VLOOKUP(E12,Store_SRP!B2:H110,{6}, FALSE)), VLOOKUP(E12,Store_Showcase!B2:H144,{6}, FALSE))</f>
      </c>
      <c r="AH12" s="1">
        <f>VLOOKUP(G12,Sku_Consolidated!A2:R957,18,FALSE)</f>
      </c>
      <c r="AI12" s="1">
        <f>VLOOKUP(G12,Sku_Consolidated!A2:S957,19,FALSE)</f>
      </c>
      <c r="AJ12" s="1">
        <f>VLOOKUP(G12,Sku_Consolidated!A2:T957,20,FALSE)</f>
      </c>
    </row>
    <row r="13" spans="1:36" x14ac:dyDescent="0.25">
      <c r="A13" s="1">
        <v>2024</v>
      </c>
      <c r="B13" s="1" t="s">
        <v>31</v>
      </c>
      <c r="C13" s="1" t="s">
        <v>32</v>
      </c>
      <c r="D13" s="1" t="s">
        <v>33</v>
      </c>
      <c r="E13" s="9" t="s">
        <v>34</v>
      </c>
      <c r="F13" s="1">
        <f>IF(VLOOKUP(G13,Sku_Consolidated!A2:S957,{19},FALSE)="SHOWCASE", VLOOKUP(E13,Store_Showcase!B2:C144,{2}, FALSE), IF(VLOOKUP(G13,Sku_Consolidated!A2:S957,{19},FALSE)="VAM",VLOOKUP(E13,Store_VAM!B2:C273,{2}, FALSE),VLOOKUP(E13,Store_SRP!B2:C110,{2}, FALSE)))</f>
      </c>
      <c r="G13" s="1">
        <v>61744</v>
      </c>
      <c r="H13" s="1" t="s">
        <v>82</v>
      </c>
      <c r="I13" s="10" t="s">
        <v>83</v>
      </c>
      <c r="J13" s="1">
        <f>VLOOKUP(G13,Sku_Consolidated!A2:C957, 3, FALSE)</f>
      </c>
      <c r="K13" s="10">
        <f>IF(J13="PACK", I13, 0)</f>
      </c>
      <c r="L13" s="10">
        <f>IF(J13="KG", I13, I13 * VLOOKUP(G13,Sku_Consolidated!A2:U957,21,FALSE))</f>
      </c>
      <c r="M13" s="10" t="s">
        <v>37</v>
      </c>
      <c r="N13" s="11" t="s">
        <v>84</v>
      </c>
      <c r="O13" s="10" t="s">
        <v>85</v>
      </c>
      <c r="P13" s="10">
        <f>N13 - O13</f>
      </c>
      <c r="Q13" s="1">
        <f>VLOOKUP(G13,Sku_Consolidated!A2:G957,7, FALSE)</f>
      </c>
      <c r="R13" s="1">
        <f>IF(IFERROR(VLOOKUP(E13,Store_Showcase!B2:H144,7, FALSE), TRUE)=TRUE, IF(IFERROR(VLOOKUP(E13,Store_SRP!B2:H110,7, FALSE), TRUE)=TRUE,VLOOKUP(E13,Store_VAM!B2:H273,7, FALSE),VLOOKUP(E13,Store_SRP!B2:H110,7, FALSE)), VLOOKUP(E13,Store_Showcase!B2:H144,7, FALSE))</f>
      </c>
      <c r="S13" s="1">
        <f>IF(IFERROR(VLOOKUP(E13,Store_Showcase!B2:I144,8, FALSE), TRUE)=TRUE, IF(IFERROR(VLOOKUP(E13,Store_SRP!B2:I110,8, FALSE), TRUE)=TRUE,VLOOKUP(E13,Store_VAM!B2:I273,8, FALSE),VLOOKUP(E13,Store_SRP!B2:I110,8, FALSE)), VLOOKUP(E13,Store_Showcase!B2:I144,8, FALSE))</f>
      </c>
      <c r="T13" s="1">
        <f>VLOOKUP(G13,Sku_Consolidated!A2:R957,18,FALSE)</f>
      </c>
      <c r="U13" s="1" t="s">
        <v>40</v>
      </c>
      <c r="V13" s="1">
        <f>IF(VLOOKUP(G13,Sku_Consolidated!A2:S957,19,FALSE)="SHOWCASE", VLOOKUP(E13,Store_Showcase!B2:L144,11, FALSE), IF(VLOOKUP(G13,Sku_Consolidated!A2:S957,19,FALSE)="VAM",VLOOKUP(E13,Store_VAM!B2:L273,11, FALSE),VLOOKUP(E13,Store_SRP!B2:L110,11, FALSE)))</f>
      </c>
      <c r="W13" s="1">
        <f>VLOOKUP(G13,Sku_Consolidated!A2:W957,11,FALSE)</f>
      </c>
      <c r="X13" s="1">
        <f>VLOOKUP(G13,Sku_Consolidated!A2:H957,8,FALSE)</f>
      </c>
      <c r="Y13" s="1">
        <f>VLOOKUP(G13,Sku_Consolidated!A2:I957,9,FALSE)</f>
      </c>
      <c r="Z13" s="1" t="s">
        <v>41</v>
      </c>
      <c r="AA13" s="1">
        <f>VLOOKUP(G13,Sku_Consolidated!A2:E957,5,FALSE)</f>
      </c>
      <c r="AB13" s="1">
        <f>IF(VLOOKUP(G13,Sku_Consolidated!A2:S957,19,FALSE)="SHOWCASE", VLOOKUP(E13,Store_Showcase!B2:N144,13, FALSE), IF(VLOOKUP(G13,Sku_Consolidated!A2:S957,19,FALSE)="VAM",VLOOKUP(E13,Store_VAM!B2:N273,13, FALSE),VLOOKUP(E13,Store_SRP!B2:N110,13, FALSE)))</f>
      </c>
      <c r="AC13" s="1">
        <f>IF(IFERROR(AB13,TRUE)=TRUE, "-","OK")</f>
      </c>
      <c r="AD13" s="11" t="s">
        <v>37</v>
      </c>
      <c r="AE13" s="11" t="s">
        <v>37</v>
      </c>
      <c r="AF13" s="1">
        <f>IF(IFERROR(VLOOKUP(E13,Store_Showcase!B2:H144,{5}, FALSE), TRUE)=TRUE, IF(IFERROR(VLOOKUP(E13,Store_SRP!B2:H110,{5}, FALSE), TRUE)=TRUE,VLOOKUP(E13,Store_VAM!B2:H273,{5}, FALSE),VLOOKUP(E13,Store_SRP!B2:H110,{5}, FALSE)), VLOOKUP(E13,Store_Showcase!B2:H144,{5}, FALSE))</f>
      </c>
      <c r="AG13" s="1">
        <f>IF(IFERROR(VLOOKUP(E13,Store_Showcase!B2:H144,{6}, FALSE), TRUE)=TRUE, IF(IFERROR(VLOOKUP(E13,Store_SRP!B2:H110,{6}, FALSE), TRUE)=TRUE,VLOOKUP(E13,Store_VAM!B2:H273,{6}, FALSE),VLOOKUP(E13,Store_SRP!B2:H110,{6}, FALSE)), VLOOKUP(E13,Store_Showcase!B2:H144,{6}, FALSE))</f>
      </c>
      <c r="AH13" s="1">
        <f>VLOOKUP(G13,Sku_Consolidated!A2:R957,18,FALSE)</f>
      </c>
      <c r="AI13" s="1">
        <f>VLOOKUP(G13,Sku_Consolidated!A2:S957,19,FALSE)</f>
      </c>
      <c r="AJ13" s="1">
        <f>VLOOKUP(G13,Sku_Consolidated!A2:T957,20,FALSE)</f>
      </c>
    </row>
    <row r="14" spans="1:36" x14ac:dyDescent="0.25">
      <c r="A14" s="1">
        <v>2024</v>
      </c>
      <c r="B14" s="1" t="s">
        <v>31</v>
      </c>
      <c r="C14" s="1" t="s">
        <v>32</v>
      </c>
      <c r="D14" s="1" t="s">
        <v>33</v>
      </c>
      <c r="E14" s="9" t="s">
        <v>34</v>
      </c>
      <c r="F14" s="1">
        <f>IF(VLOOKUP(G14,Sku_Consolidated!A2:S957,{19},FALSE)="SHOWCASE", VLOOKUP(E14,Store_Showcase!B2:C144,{2}, FALSE), IF(VLOOKUP(G14,Sku_Consolidated!A2:S957,{19},FALSE)="VAM",VLOOKUP(E14,Store_VAM!B2:C273,{2}, FALSE),VLOOKUP(E14,Store_SRP!B2:C110,{2}, FALSE)))</f>
      </c>
      <c r="G14" s="1">
        <v>61755</v>
      </c>
      <c r="H14" s="1" t="s">
        <v>86</v>
      </c>
      <c r="I14" s="10" t="s">
        <v>87</v>
      </c>
      <c r="J14" s="1">
        <f>VLOOKUP(G14,Sku_Consolidated!A2:C957, 3, FALSE)</f>
      </c>
      <c r="K14" s="10">
        <f>IF(J14="PACK", I14, 0)</f>
      </c>
      <c r="L14" s="10">
        <f>IF(J14="KG", I14, I14 * VLOOKUP(G14,Sku_Consolidated!A2:U957,21,FALSE))</f>
      </c>
      <c r="M14" s="10" t="s">
        <v>37</v>
      </c>
      <c r="N14" s="11" t="s">
        <v>88</v>
      </c>
      <c r="O14" s="10" t="s">
        <v>89</v>
      </c>
      <c r="P14" s="10">
        <f>N14 - O14</f>
      </c>
      <c r="Q14" s="1">
        <f>VLOOKUP(G14,Sku_Consolidated!A2:G957,7, FALSE)</f>
      </c>
      <c r="R14" s="1">
        <f>IF(IFERROR(VLOOKUP(E14,Store_Showcase!B2:H144,7, FALSE), TRUE)=TRUE, IF(IFERROR(VLOOKUP(E14,Store_SRP!B2:H110,7, FALSE), TRUE)=TRUE,VLOOKUP(E14,Store_VAM!B2:H273,7, FALSE),VLOOKUP(E14,Store_SRP!B2:H110,7, FALSE)), VLOOKUP(E14,Store_Showcase!B2:H144,7, FALSE))</f>
      </c>
      <c r="S14" s="1">
        <f>IF(IFERROR(VLOOKUP(E14,Store_Showcase!B2:I144,8, FALSE), TRUE)=TRUE, IF(IFERROR(VLOOKUP(E14,Store_SRP!B2:I110,8, FALSE), TRUE)=TRUE,VLOOKUP(E14,Store_VAM!B2:I273,8, FALSE),VLOOKUP(E14,Store_SRP!B2:I110,8, FALSE)), VLOOKUP(E14,Store_Showcase!B2:I144,8, FALSE))</f>
      </c>
      <c r="T14" s="1">
        <f>VLOOKUP(G14,Sku_Consolidated!A2:R957,18,FALSE)</f>
      </c>
      <c r="U14" s="1" t="s">
        <v>40</v>
      </c>
      <c r="V14" s="1">
        <f>IF(VLOOKUP(G14,Sku_Consolidated!A2:S957,19,FALSE)="SHOWCASE", VLOOKUP(E14,Store_Showcase!B2:L144,11, FALSE), IF(VLOOKUP(G14,Sku_Consolidated!A2:S957,19,FALSE)="VAM",VLOOKUP(E14,Store_VAM!B2:L273,11, FALSE),VLOOKUP(E14,Store_SRP!B2:L110,11, FALSE)))</f>
      </c>
      <c r="W14" s="1">
        <f>VLOOKUP(G14,Sku_Consolidated!A2:W957,11,FALSE)</f>
      </c>
      <c r="X14" s="1">
        <f>VLOOKUP(G14,Sku_Consolidated!A2:H957,8,FALSE)</f>
      </c>
      <c r="Y14" s="1">
        <f>VLOOKUP(G14,Sku_Consolidated!A2:I957,9,FALSE)</f>
      </c>
      <c r="Z14" s="1" t="s">
        <v>41</v>
      </c>
      <c r="AA14" s="1">
        <f>VLOOKUP(G14,Sku_Consolidated!A2:E957,5,FALSE)</f>
      </c>
      <c r="AB14" s="1">
        <f>IF(VLOOKUP(G14,Sku_Consolidated!A2:S957,19,FALSE)="SHOWCASE", VLOOKUP(E14,Store_Showcase!B2:N144,13, FALSE), IF(VLOOKUP(G14,Sku_Consolidated!A2:S957,19,FALSE)="VAM",VLOOKUP(E14,Store_VAM!B2:N273,13, FALSE),VLOOKUP(E14,Store_SRP!B2:N110,13, FALSE)))</f>
      </c>
      <c r="AC14" s="1">
        <f>IF(IFERROR(AB14,TRUE)=TRUE, "-","OK")</f>
      </c>
      <c r="AD14" s="11" t="s">
        <v>37</v>
      </c>
      <c r="AE14" s="11" t="s">
        <v>37</v>
      </c>
      <c r="AF14" s="1">
        <f>IF(IFERROR(VLOOKUP(E14,Store_Showcase!B2:H144,{5}, FALSE), TRUE)=TRUE, IF(IFERROR(VLOOKUP(E14,Store_SRP!B2:H110,{5}, FALSE), TRUE)=TRUE,VLOOKUP(E14,Store_VAM!B2:H273,{5}, FALSE),VLOOKUP(E14,Store_SRP!B2:H110,{5}, FALSE)), VLOOKUP(E14,Store_Showcase!B2:H144,{5}, FALSE))</f>
      </c>
      <c r="AG14" s="1">
        <f>IF(IFERROR(VLOOKUP(E14,Store_Showcase!B2:H144,{6}, FALSE), TRUE)=TRUE, IF(IFERROR(VLOOKUP(E14,Store_SRP!B2:H110,{6}, FALSE), TRUE)=TRUE,VLOOKUP(E14,Store_VAM!B2:H273,{6}, FALSE),VLOOKUP(E14,Store_SRP!B2:H110,{6}, FALSE)), VLOOKUP(E14,Store_Showcase!B2:H144,{6}, FALSE))</f>
      </c>
      <c r="AH14" s="1">
        <f>VLOOKUP(G14,Sku_Consolidated!A2:R957,18,FALSE)</f>
      </c>
      <c r="AI14" s="1">
        <f>VLOOKUP(G14,Sku_Consolidated!A2:S957,19,FALSE)</f>
      </c>
      <c r="AJ14" s="1">
        <f>VLOOKUP(G14,Sku_Consolidated!A2:T957,20,FALSE)</f>
      </c>
    </row>
    <row r="15" spans="1:36" x14ac:dyDescent="0.25">
      <c r="A15" s="1">
        <v>2024</v>
      </c>
      <c r="B15" s="1" t="s">
        <v>31</v>
      </c>
      <c r="C15" s="1" t="s">
        <v>32</v>
      </c>
      <c r="D15" s="1" t="s">
        <v>33</v>
      </c>
      <c r="E15" s="9" t="s">
        <v>34</v>
      </c>
      <c r="F15" s="1">
        <f>IF(VLOOKUP(G15,Sku_Consolidated!A2:S957,{19},FALSE)="SHOWCASE", VLOOKUP(E15,Store_Showcase!B2:C144,{2}, FALSE), IF(VLOOKUP(G15,Sku_Consolidated!A2:S957,{19},FALSE)="VAM",VLOOKUP(E15,Store_VAM!B2:C273,{2}, FALSE),VLOOKUP(E15,Store_SRP!B2:C110,{2}, FALSE)))</f>
      </c>
      <c r="G15" s="1">
        <v>61758</v>
      </c>
      <c r="H15" s="1" t="s">
        <v>90</v>
      </c>
      <c r="I15" s="10" t="s">
        <v>91</v>
      </c>
      <c r="J15" s="1">
        <f>VLOOKUP(G15,Sku_Consolidated!A2:C957, 3, FALSE)</f>
      </c>
      <c r="K15" s="10">
        <f>IF(J15="PACK", I15, 0)</f>
      </c>
      <c r="L15" s="10">
        <f>IF(J15="KG", I15, I15 * VLOOKUP(G15,Sku_Consolidated!A2:U957,21,FALSE))</f>
      </c>
      <c r="M15" s="10" t="s">
        <v>37</v>
      </c>
      <c r="N15" s="11" t="s">
        <v>92</v>
      </c>
      <c r="O15" s="10" t="s">
        <v>93</v>
      </c>
      <c r="P15" s="10">
        <f>N15 - O15</f>
      </c>
      <c r="Q15" s="1">
        <f>VLOOKUP(G15,Sku_Consolidated!A2:G957,7, FALSE)</f>
      </c>
      <c r="R15" s="1">
        <f>IF(IFERROR(VLOOKUP(E15,Store_Showcase!B2:H144,7, FALSE), TRUE)=TRUE, IF(IFERROR(VLOOKUP(E15,Store_SRP!B2:H110,7, FALSE), TRUE)=TRUE,VLOOKUP(E15,Store_VAM!B2:H273,7, FALSE),VLOOKUP(E15,Store_SRP!B2:H110,7, FALSE)), VLOOKUP(E15,Store_Showcase!B2:H144,7, FALSE))</f>
      </c>
      <c r="S15" s="1">
        <f>IF(IFERROR(VLOOKUP(E15,Store_Showcase!B2:I144,8, FALSE), TRUE)=TRUE, IF(IFERROR(VLOOKUP(E15,Store_SRP!B2:I110,8, FALSE), TRUE)=TRUE,VLOOKUP(E15,Store_VAM!B2:I273,8, FALSE),VLOOKUP(E15,Store_SRP!B2:I110,8, FALSE)), VLOOKUP(E15,Store_Showcase!B2:I144,8, FALSE))</f>
      </c>
      <c r="T15" s="1">
        <f>VLOOKUP(G15,Sku_Consolidated!A2:R957,18,FALSE)</f>
      </c>
      <c r="U15" s="1" t="s">
        <v>40</v>
      </c>
      <c r="V15" s="1">
        <f>IF(VLOOKUP(G15,Sku_Consolidated!A2:S957,19,FALSE)="SHOWCASE", VLOOKUP(E15,Store_Showcase!B2:L144,11, FALSE), IF(VLOOKUP(G15,Sku_Consolidated!A2:S957,19,FALSE)="VAM",VLOOKUP(E15,Store_VAM!B2:L273,11, FALSE),VLOOKUP(E15,Store_SRP!B2:L110,11, FALSE)))</f>
      </c>
      <c r="W15" s="1">
        <f>VLOOKUP(G15,Sku_Consolidated!A2:W957,11,FALSE)</f>
      </c>
      <c r="X15" s="1">
        <f>VLOOKUP(G15,Sku_Consolidated!A2:H957,8,FALSE)</f>
      </c>
      <c r="Y15" s="1">
        <f>VLOOKUP(G15,Sku_Consolidated!A2:I957,9,FALSE)</f>
      </c>
      <c r="Z15" s="1" t="s">
        <v>41</v>
      </c>
      <c r="AA15" s="1">
        <f>VLOOKUP(G15,Sku_Consolidated!A2:E957,5,FALSE)</f>
      </c>
      <c r="AB15" s="1">
        <f>IF(VLOOKUP(G15,Sku_Consolidated!A2:S957,19,FALSE)="SHOWCASE", VLOOKUP(E15,Store_Showcase!B2:N144,13, FALSE), IF(VLOOKUP(G15,Sku_Consolidated!A2:S957,19,FALSE)="VAM",VLOOKUP(E15,Store_VAM!B2:N273,13, FALSE),VLOOKUP(E15,Store_SRP!B2:N110,13, FALSE)))</f>
      </c>
      <c r="AC15" s="1">
        <f>IF(IFERROR(AB15,TRUE)=TRUE, "-","OK")</f>
      </c>
      <c r="AD15" s="11" t="s">
        <v>37</v>
      </c>
      <c r="AE15" s="11" t="s">
        <v>37</v>
      </c>
      <c r="AF15" s="1">
        <f>IF(IFERROR(VLOOKUP(E15,Store_Showcase!B2:H144,{5}, FALSE), TRUE)=TRUE, IF(IFERROR(VLOOKUP(E15,Store_SRP!B2:H110,{5}, FALSE), TRUE)=TRUE,VLOOKUP(E15,Store_VAM!B2:H273,{5}, FALSE),VLOOKUP(E15,Store_SRP!B2:H110,{5}, FALSE)), VLOOKUP(E15,Store_Showcase!B2:H144,{5}, FALSE))</f>
      </c>
      <c r="AG15" s="1">
        <f>IF(IFERROR(VLOOKUP(E15,Store_Showcase!B2:H144,{6}, FALSE), TRUE)=TRUE, IF(IFERROR(VLOOKUP(E15,Store_SRP!B2:H110,{6}, FALSE), TRUE)=TRUE,VLOOKUP(E15,Store_VAM!B2:H273,{6}, FALSE),VLOOKUP(E15,Store_SRP!B2:H110,{6}, FALSE)), VLOOKUP(E15,Store_Showcase!B2:H144,{6}, FALSE))</f>
      </c>
      <c r="AH15" s="1">
        <f>VLOOKUP(G15,Sku_Consolidated!A2:R957,18,FALSE)</f>
      </c>
      <c r="AI15" s="1">
        <f>VLOOKUP(G15,Sku_Consolidated!A2:S957,19,FALSE)</f>
      </c>
      <c r="AJ15" s="1">
        <f>VLOOKUP(G15,Sku_Consolidated!A2:T957,20,FALSE)</f>
      </c>
    </row>
    <row r="16" spans="1:36" x14ac:dyDescent="0.25">
      <c r="A16" s="1">
        <v>2024</v>
      </c>
      <c r="B16" s="1" t="s">
        <v>31</v>
      </c>
      <c r="C16" s="1" t="s">
        <v>32</v>
      </c>
      <c r="D16" s="1" t="s">
        <v>33</v>
      </c>
      <c r="E16" s="9" t="s">
        <v>34</v>
      </c>
      <c r="F16" s="1">
        <f>IF(VLOOKUP(G16,Sku_Consolidated!A2:S957,{19},FALSE)="SHOWCASE", VLOOKUP(E16,Store_Showcase!B2:C144,{2}, FALSE), IF(VLOOKUP(G16,Sku_Consolidated!A2:S957,{19},FALSE)="VAM",VLOOKUP(E16,Store_VAM!B2:C273,{2}, FALSE),VLOOKUP(E16,Store_SRP!B2:C110,{2}, FALSE)))</f>
      </c>
      <c r="G16" s="1">
        <v>61759</v>
      </c>
      <c r="H16" s="1" t="s">
        <v>94</v>
      </c>
      <c r="I16" s="10" t="s">
        <v>95</v>
      </c>
      <c r="J16" s="1">
        <f>VLOOKUP(G16,Sku_Consolidated!A2:C957, 3, FALSE)</f>
      </c>
      <c r="K16" s="10">
        <f>IF(J16="PACK", I16, 0)</f>
      </c>
      <c r="L16" s="10">
        <f>IF(J16="KG", I16, I16 * VLOOKUP(G16,Sku_Consolidated!A2:U957,21,FALSE))</f>
      </c>
      <c r="M16" s="10" t="s">
        <v>37</v>
      </c>
      <c r="N16" s="11" t="s">
        <v>96</v>
      </c>
      <c r="O16" s="10" t="s">
        <v>97</v>
      </c>
      <c r="P16" s="10">
        <f>N16 - O16</f>
      </c>
      <c r="Q16" s="1">
        <f>VLOOKUP(G16,Sku_Consolidated!A2:G957,7, FALSE)</f>
      </c>
      <c r="R16" s="1">
        <f>IF(IFERROR(VLOOKUP(E16,Store_Showcase!B2:H144,7, FALSE), TRUE)=TRUE, IF(IFERROR(VLOOKUP(E16,Store_SRP!B2:H110,7, FALSE), TRUE)=TRUE,VLOOKUP(E16,Store_VAM!B2:H273,7, FALSE),VLOOKUP(E16,Store_SRP!B2:H110,7, FALSE)), VLOOKUP(E16,Store_Showcase!B2:H144,7, FALSE))</f>
      </c>
      <c r="S16" s="1">
        <f>IF(IFERROR(VLOOKUP(E16,Store_Showcase!B2:I144,8, FALSE), TRUE)=TRUE, IF(IFERROR(VLOOKUP(E16,Store_SRP!B2:I110,8, FALSE), TRUE)=TRUE,VLOOKUP(E16,Store_VAM!B2:I273,8, FALSE),VLOOKUP(E16,Store_SRP!B2:I110,8, FALSE)), VLOOKUP(E16,Store_Showcase!B2:I144,8, FALSE))</f>
      </c>
      <c r="T16" s="1">
        <f>VLOOKUP(G16,Sku_Consolidated!A2:R957,18,FALSE)</f>
      </c>
      <c r="U16" s="1" t="s">
        <v>40</v>
      </c>
      <c r="V16" s="1">
        <f>IF(VLOOKUP(G16,Sku_Consolidated!A2:S957,19,FALSE)="SHOWCASE", VLOOKUP(E16,Store_Showcase!B2:L144,11, FALSE), IF(VLOOKUP(G16,Sku_Consolidated!A2:S957,19,FALSE)="VAM",VLOOKUP(E16,Store_VAM!B2:L273,11, FALSE),VLOOKUP(E16,Store_SRP!B2:L110,11, FALSE)))</f>
      </c>
      <c r="W16" s="1">
        <f>VLOOKUP(G16,Sku_Consolidated!A2:W957,11,FALSE)</f>
      </c>
      <c r="X16" s="1">
        <f>VLOOKUP(G16,Sku_Consolidated!A2:H957,8,FALSE)</f>
      </c>
      <c r="Y16" s="1">
        <f>VLOOKUP(G16,Sku_Consolidated!A2:I957,9,FALSE)</f>
      </c>
      <c r="Z16" s="1" t="s">
        <v>41</v>
      </c>
      <c r="AA16" s="1">
        <f>VLOOKUP(G16,Sku_Consolidated!A2:E957,5,FALSE)</f>
      </c>
      <c r="AB16" s="1">
        <f>IF(VLOOKUP(G16,Sku_Consolidated!A2:S957,19,FALSE)="SHOWCASE", VLOOKUP(E16,Store_Showcase!B2:N144,13, FALSE), IF(VLOOKUP(G16,Sku_Consolidated!A2:S957,19,FALSE)="VAM",VLOOKUP(E16,Store_VAM!B2:N273,13, FALSE),VLOOKUP(E16,Store_SRP!B2:N110,13, FALSE)))</f>
      </c>
      <c r="AC16" s="1">
        <f>IF(IFERROR(AB16,TRUE)=TRUE, "-","OK")</f>
      </c>
      <c r="AD16" s="11" t="s">
        <v>37</v>
      </c>
      <c r="AE16" s="11" t="s">
        <v>37</v>
      </c>
      <c r="AF16" s="1">
        <f>IF(IFERROR(VLOOKUP(E16,Store_Showcase!B2:H144,{5}, FALSE), TRUE)=TRUE, IF(IFERROR(VLOOKUP(E16,Store_SRP!B2:H110,{5}, FALSE), TRUE)=TRUE,VLOOKUP(E16,Store_VAM!B2:H273,{5}, FALSE),VLOOKUP(E16,Store_SRP!B2:H110,{5}, FALSE)), VLOOKUP(E16,Store_Showcase!B2:H144,{5}, FALSE))</f>
      </c>
      <c r="AG16" s="1">
        <f>IF(IFERROR(VLOOKUP(E16,Store_Showcase!B2:H144,{6}, FALSE), TRUE)=TRUE, IF(IFERROR(VLOOKUP(E16,Store_SRP!B2:H110,{6}, FALSE), TRUE)=TRUE,VLOOKUP(E16,Store_VAM!B2:H273,{6}, FALSE),VLOOKUP(E16,Store_SRP!B2:H110,{6}, FALSE)), VLOOKUP(E16,Store_Showcase!B2:H144,{6}, FALSE))</f>
      </c>
      <c r="AH16" s="1">
        <f>VLOOKUP(G16,Sku_Consolidated!A2:R957,18,FALSE)</f>
      </c>
      <c r="AI16" s="1">
        <f>VLOOKUP(G16,Sku_Consolidated!A2:S957,19,FALSE)</f>
      </c>
      <c r="AJ16" s="1">
        <f>VLOOKUP(G16,Sku_Consolidated!A2:T957,20,FALSE)</f>
      </c>
    </row>
    <row r="17" spans="1:36" x14ac:dyDescent="0.25">
      <c r="A17" s="1">
        <v>2024</v>
      </c>
      <c r="B17" s="1" t="s">
        <v>31</v>
      </c>
      <c r="C17" s="1" t="s">
        <v>32</v>
      </c>
      <c r="D17" s="1" t="s">
        <v>33</v>
      </c>
      <c r="E17" s="9" t="s">
        <v>34</v>
      </c>
      <c r="F17" s="1">
        <f>IF(VLOOKUP(G17,Sku_Consolidated!A2:S957,{19},FALSE)="SHOWCASE", VLOOKUP(E17,Store_Showcase!B2:C144,{2}, FALSE), IF(VLOOKUP(G17,Sku_Consolidated!A2:S957,{19},FALSE)="VAM",VLOOKUP(E17,Store_VAM!B2:C273,{2}, FALSE),VLOOKUP(E17,Store_SRP!B2:C110,{2}, FALSE)))</f>
      </c>
      <c r="G17" s="1">
        <v>61760</v>
      </c>
      <c r="H17" s="1" t="s">
        <v>98</v>
      </c>
      <c r="I17" s="10" t="s">
        <v>99</v>
      </c>
      <c r="J17" s="1">
        <f>VLOOKUP(G17,Sku_Consolidated!A2:C957, 3, FALSE)</f>
      </c>
      <c r="K17" s="10">
        <f>IF(J17="PACK", I17, 0)</f>
      </c>
      <c r="L17" s="10">
        <f>IF(J17="KG", I17, I17 * VLOOKUP(G17,Sku_Consolidated!A2:U957,21,FALSE))</f>
      </c>
      <c r="M17" s="10" t="s">
        <v>37</v>
      </c>
      <c r="N17" s="11" t="s">
        <v>100</v>
      </c>
      <c r="O17" s="10" t="s">
        <v>101</v>
      </c>
      <c r="P17" s="10">
        <f>N17 - O17</f>
      </c>
      <c r="Q17" s="1">
        <f>VLOOKUP(G17,Sku_Consolidated!A2:G957,7, FALSE)</f>
      </c>
      <c r="R17" s="1">
        <f>IF(IFERROR(VLOOKUP(E17,Store_Showcase!B2:H144,7, FALSE), TRUE)=TRUE, IF(IFERROR(VLOOKUP(E17,Store_SRP!B2:H110,7, FALSE), TRUE)=TRUE,VLOOKUP(E17,Store_VAM!B2:H273,7, FALSE),VLOOKUP(E17,Store_SRP!B2:H110,7, FALSE)), VLOOKUP(E17,Store_Showcase!B2:H144,7, FALSE))</f>
      </c>
      <c r="S17" s="1">
        <f>IF(IFERROR(VLOOKUP(E17,Store_Showcase!B2:I144,8, FALSE), TRUE)=TRUE, IF(IFERROR(VLOOKUP(E17,Store_SRP!B2:I110,8, FALSE), TRUE)=TRUE,VLOOKUP(E17,Store_VAM!B2:I273,8, FALSE),VLOOKUP(E17,Store_SRP!B2:I110,8, FALSE)), VLOOKUP(E17,Store_Showcase!B2:I144,8, FALSE))</f>
      </c>
      <c r="T17" s="1">
        <f>VLOOKUP(G17,Sku_Consolidated!A2:R957,18,FALSE)</f>
      </c>
      <c r="U17" s="1" t="s">
        <v>40</v>
      </c>
      <c r="V17" s="1">
        <f>IF(VLOOKUP(G17,Sku_Consolidated!A2:S957,19,FALSE)="SHOWCASE", VLOOKUP(E17,Store_Showcase!B2:L144,11, FALSE), IF(VLOOKUP(G17,Sku_Consolidated!A2:S957,19,FALSE)="VAM",VLOOKUP(E17,Store_VAM!B2:L273,11, FALSE),VLOOKUP(E17,Store_SRP!B2:L110,11, FALSE)))</f>
      </c>
      <c r="W17" s="1">
        <f>VLOOKUP(G17,Sku_Consolidated!A2:W957,11,FALSE)</f>
      </c>
      <c r="X17" s="1">
        <f>VLOOKUP(G17,Sku_Consolidated!A2:H957,8,FALSE)</f>
      </c>
      <c r="Y17" s="1">
        <f>VLOOKUP(G17,Sku_Consolidated!A2:I957,9,FALSE)</f>
      </c>
      <c r="Z17" s="1" t="s">
        <v>41</v>
      </c>
      <c r="AA17" s="1">
        <f>VLOOKUP(G17,Sku_Consolidated!A2:E957,5,FALSE)</f>
      </c>
      <c r="AB17" s="1">
        <f>IF(VLOOKUP(G17,Sku_Consolidated!A2:S957,19,FALSE)="SHOWCASE", VLOOKUP(E17,Store_Showcase!B2:N144,13, FALSE), IF(VLOOKUP(G17,Sku_Consolidated!A2:S957,19,FALSE)="VAM",VLOOKUP(E17,Store_VAM!B2:N273,13, FALSE),VLOOKUP(E17,Store_SRP!B2:N110,13, FALSE)))</f>
      </c>
      <c r="AC17" s="1">
        <f>IF(IFERROR(AB17,TRUE)=TRUE, "-","OK")</f>
      </c>
      <c r="AD17" s="11" t="s">
        <v>37</v>
      </c>
      <c r="AE17" s="11" t="s">
        <v>37</v>
      </c>
      <c r="AF17" s="1">
        <f>IF(IFERROR(VLOOKUP(E17,Store_Showcase!B2:H144,{5}, FALSE), TRUE)=TRUE, IF(IFERROR(VLOOKUP(E17,Store_SRP!B2:H110,{5}, FALSE), TRUE)=TRUE,VLOOKUP(E17,Store_VAM!B2:H273,{5}, FALSE),VLOOKUP(E17,Store_SRP!B2:H110,{5}, FALSE)), VLOOKUP(E17,Store_Showcase!B2:H144,{5}, FALSE))</f>
      </c>
      <c r="AG17" s="1">
        <f>IF(IFERROR(VLOOKUP(E17,Store_Showcase!B2:H144,{6}, FALSE), TRUE)=TRUE, IF(IFERROR(VLOOKUP(E17,Store_SRP!B2:H110,{6}, FALSE), TRUE)=TRUE,VLOOKUP(E17,Store_VAM!B2:H273,{6}, FALSE),VLOOKUP(E17,Store_SRP!B2:H110,{6}, FALSE)), VLOOKUP(E17,Store_Showcase!B2:H144,{6}, FALSE))</f>
      </c>
      <c r="AH17" s="1">
        <f>VLOOKUP(G17,Sku_Consolidated!A2:R957,18,FALSE)</f>
      </c>
      <c r="AI17" s="1">
        <f>VLOOKUP(G17,Sku_Consolidated!A2:S957,19,FALSE)</f>
      </c>
      <c r="AJ17" s="1">
        <f>VLOOKUP(G17,Sku_Consolidated!A2:T957,20,FALSE)</f>
      </c>
    </row>
    <row r="18" spans="1:36" x14ac:dyDescent="0.25">
      <c r="A18" s="1">
        <v>2024</v>
      </c>
      <c r="B18" s="1" t="s">
        <v>31</v>
      </c>
      <c r="C18" s="1" t="s">
        <v>32</v>
      </c>
      <c r="D18" s="1" t="s">
        <v>33</v>
      </c>
      <c r="E18" s="9" t="s">
        <v>34</v>
      </c>
      <c r="F18" s="1">
        <f>IF(VLOOKUP(G18,Sku_Consolidated!A2:S957,{19},FALSE)="SHOWCASE", VLOOKUP(E18,Store_Showcase!B2:C144,{2}, FALSE), IF(VLOOKUP(G18,Sku_Consolidated!A2:S957,{19},FALSE)="VAM",VLOOKUP(E18,Store_VAM!B2:C273,{2}, FALSE),VLOOKUP(E18,Store_SRP!B2:C110,{2}, FALSE)))</f>
      </c>
      <c r="G18" s="1">
        <v>61781</v>
      </c>
      <c r="H18" s="1" t="s">
        <v>102</v>
      </c>
      <c r="I18" s="10" t="s">
        <v>103</v>
      </c>
      <c r="J18" s="1">
        <f>VLOOKUP(G18,Sku_Consolidated!A2:C957, 3, FALSE)</f>
      </c>
      <c r="K18" s="10">
        <f>IF(J18="PACK", I18, 0)</f>
      </c>
      <c r="L18" s="10">
        <f>IF(J18="KG", I18, I18 * VLOOKUP(G18,Sku_Consolidated!A2:U957,21,FALSE))</f>
      </c>
      <c r="M18" s="10" t="s">
        <v>37</v>
      </c>
      <c r="N18" s="11" t="s">
        <v>104</v>
      </c>
      <c r="O18" s="10" t="s">
        <v>105</v>
      </c>
      <c r="P18" s="10">
        <f>N18 - O18</f>
      </c>
      <c r="Q18" s="1">
        <f>VLOOKUP(G18,Sku_Consolidated!A2:G957,7, FALSE)</f>
      </c>
      <c r="R18" s="1">
        <f>IF(IFERROR(VLOOKUP(E18,Store_Showcase!B2:H144,7, FALSE), TRUE)=TRUE, IF(IFERROR(VLOOKUP(E18,Store_SRP!B2:H110,7, FALSE), TRUE)=TRUE,VLOOKUP(E18,Store_VAM!B2:H273,7, FALSE),VLOOKUP(E18,Store_SRP!B2:H110,7, FALSE)), VLOOKUP(E18,Store_Showcase!B2:H144,7, FALSE))</f>
      </c>
      <c r="S18" s="1">
        <f>IF(IFERROR(VLOOKUP(E18,Store_Showcase!B2:I144,8, FALSE), TRUE)=TRUE, IF(IFERROR(VLOOKUP(E18,Store_SRP!B2:I110,8, FALSE), TRUE)=TRUE,VLOOKUP(E18,Store_VAM!B2:I273,8, FALSE),VLOOKUP(E18,Store_SRP!B2:I110,8, FALSE)), VLOOKUP(E18,Store_Showcase!B2:I144,8, FALSE))</f>
      </c>
      <c r="T18" s="1">
        <f>VLOOKUP(G18,Sku_Consolidated!A2:R957,18,FALSE)</f>
      </c>
      <c r="U18" s="1" t="s">
        <v>40</v>
      </c>
      <c r="V18" s="1">
        <f>IF(VLOOKUP(G18,Sku_Consolidated!A2:S957,19,FALSE)="SHOWCASE", VLOOKUP(E18,Store_Showcase!B2:L144,11, FALSE), IF(VLOOKUP(G18,Sku_Consolidated!A2:S957,19,FALSE)="VAM",VLOOKUP(E18,Store_VAM!B2:L273,11, FALSE),VLOOKUP(E18,Store_SRP!B2:L110,11, FALSE)))</f>
      </c>
      <c r="W18" s="1">
        <f>VLOOKUP(G18,Sku_Consolidated!A2:W957,11,FALSE)</f>
      </c>
      <c r="X18" s="1">
        <f>VLOOKUP(G18,Sku_Consolidated!A2:H957,8,FALSE)</f>
      </c>
      <c r="Y18" s="1">
        <f>VLOOKUP(G18,Sku_Consolidated!A2:I957,9,FALSE)</f>
      </c>
      <c r="Z18" s="1" t="s">
        <v>41</v>
      </c>
      <c r="AA18" s="1">
        <f>VLOOKUP(G18,Sku_Consolidated!A2:E957,5,FALSE)</f>
      </c>
      <c r="AB18" s="1">
        <f>IF(VLOOKUP(G18,Sku_Consolidated!A2:S957,19,FALSE)="SHOWCASE", VLOOKUP(E18,Store_Showcase!B2:N144,13, FALSE), IF(VLOOKUP(G18,Sku_Consolidated!A2:S957,19,FALSE)="VAM",VLOOKUP(E18,Store_VAM!B2:N273,13, FALSE),VLOOKUP(E18,Store_SRP!B2:N110,13, FALSE)))</f>
      </c>
      <c r="AC18" s="1">
        <f>IF(IFERROR(AB18,TRUE)=TRUE, "-","OK")</f>
      </c>
      <c r="AD18" s="11" t="s">
        <v>37</v>
      </c>
      <c r="AE18" s="11" t="s">
        <v>37</v>
      </c>
      <c r="AF18" s="1">
        <f>IF(IFERROR(VLOOKUP(E18,Store_Showcase!B2:H144,{5}, FALSE), TRUE)=TRUE, IF(IFERROR(VLOOKUP(E18,Store_SRP!B2:H110,{5}, FALSE), TRUE)=TRUE,VLOOKUP(E18,Store_VAM!B2:H273,{5}, FALSE),VLOOKUP(E18,Store_SRP!B2:H110,{5}, FALSE)), VLOOKUP(E18,Store_Showcase!B2:H144,{5}, FALSE))</f>
      </c>
      <c r="AG18" s="1">
        <f>IF(IFERROR(VLOOKUP(E18,Store_Showcase!B2:H144,{6}, FALSE), TRUE)=TRUE, IF(IFERROR(VLOOKUP(E18,Store_SRP!B2:H110,{6}, FALSE), TRUE)=TRUE,VLOOKUP(E18,Store_VAM!B2:H273,{6}, FALSE),VLOOKUP(E18,Store_SRP!B2:H110,{6}, FALSE)), VLOOKUP(E18,Store_Showcase!B2:H144,{6}, FALSE))</f>
      </c>
      <c r="AH18" s="1">
        <f>VLOOKUP(G18,Sku_Consolidated!A2:R957,18,FALSE)</f>
      </c>
      <c r="AI18" s="1">
        <f>VLOOKUP(G18,Sku_Consolidated!A2:S957,19,FALSE)</f>
      </c>
      <c r="AJ18" s="1">
        <f>VLOOKUP(G18,Sku_Consolidated!A2:T957,20,FALSE)</f>
      </c>
    </row>
    <row r="19" spans="1:36" x14ac:dyDescent="0.25">
      <c r="A19" s="1">
        <v>2024</v>
      </c>
      <c r="B19" s="1" t="s">
        <v>31</v>
      </c>
      <c r="C19" s="1" t="s">
        <v>32</v>
      </c>
      <c r="D19" s="1" t="s">
        <v>33</v>
      </c>
      <c r="E19" s="9" t="s">
        <v>34</v>
      </c>
      <c r="F19" s="1">
        <f>IF(VLOOKUP(G19,Sku_Consolidated!A2:S957,{19},FALSE)="SHOWCASE", VLOOKUP(E19,Store_Showcase!B2:C144,{2}, FALSE), IF(VLOOKUP(G19,Sku_Consolidated!A2:S957,{19},FALSE)="VAM",VLOOKUP(E19,Store_VAM!B2:C273,{2}, FALSE),VLOOKUP(E19,Store_SRP!B2:C110,{2}, FALSE)))</f>
      </c>
      <c r="G19" s="1">
        <v>61786</v>
      </c>
      <c r="H19" s="1" t="s">
        <v>106</v>
      </c>
      <c r="I19" s="10" t="s">
        <v>107</v>
      </c>
      <c r="J19" s="1">
        <f>VLOOKUP(G19,Sku_Consolidated!A2:C957, 3, FALSE)</f>
      </c>
      <c r="K19" s="10">
        <f>IF(J19="PACK", I19, 0)</f>
      </c>
      <c r="L19" s="10">
        <f>IF(J19="KG", I19, I19 * VLOOKUP(G19,Sku_Consolidated!A2:U957,21,FALSE))</f>
      </c>
      <c r="M19" s="10" t="s">
        <v>37</v>
      </c>
      <c r="N19" s="11" t="s">
        <v>108</v>
      </c>
      <c r="O19" s="10" t="s">
        <v>109</v>
      </c>
      <c r="P19" s="10">
        <f>N19 - O19</f>
      </c>
      <c r="Q19" s="1">
        <f>VLOOKUP(G19,Sku_Consolidated!A2:G957,7, FALSE)</f>
      </c>
      <c r="R19" s="1">
        <f>IF(IFERROR(VLOOKUP(E19,Store_Showcase!B2:H144,7, FALSE), TRUE)=TRUE, IF(IFERROR(VLOOKUP(E19,Store_SRP!B2:H110,7, FALSE), TRUE)=TRUE,VLOOKUP(E19,Store_VAM!B2:H273,7, FALSE),VLOOKUP(E19,Store_SRP!B2:H110,7, FALSE)), VLOOKUP(E19,Store_Showcase!B2:H144,7, FALSE))</f>
      </c>
      <c r="S19" s="1">
        <f>IF(IFERROR(VLOOKUP(E19,Store_Showcase!B2:I144,8, FALSE), TRUE)=TRUE, IF(IFERROR(VLOOKUP(E19,Store_SRP!B2:I110,8, FALSE), TRUE)=TRUE,VLOOKUP(E19,Store_VAM!B2:I273,8, FALSE),VLOOKUP(E19,Store_SRP!B2:I110,8, FALSE)), VLOOKUP(E19,Store_Showcase!B2:I144,8, FALSE))</f>
      </c>
      <c r="T19" s="1">
        <f>VLOOKUP(G19,Sku_Consolidated!A2:R957,18,FALSE)</f>
      </c>
      <c r="U19" s="1" t="s">
        <v>40</v>
      </c>
      <c r="V19" s="1">
        <f>IF(VLOOKUP(G19,Sku_Consolidated!A2:S957,19,FALSE)="SHOWCASE", VLOOKUP(E19,Store_Showcase!B2:L144,11, FALSE), IF(VLOOKUP(G19,Sku_Consolidated!A2:S957,19,FALSE)="VAM",VLOOKUP(E19,Store_VAM!B2:L273,11, FALSE),VLOOKUP(E19,Store_SRP!B2:L110,11, FALSE)))</f>
      </c>
      <c r="W19" s="1">
        <f>VLOOKUP(G19,Sku_Consolidated!A2:W957,11,FALSE)</f>
      </c>
      <c r="X19" s="1">
        <f>VLOOKUP(G19,Sku_Consolidated!A2:H957,8,FALSE)</f>
      </c>
      <c r="Y19" s="1">
        <f>VLOOKUP(G19,Sku_Consolidated!A2:I957,9,FALSE)</f>
      </c>
      <c r="Z19" s="1" t="s">
        <v>41</v>
      </c>
      <c r="AA19" s="1">
        <f>VLOOKUP(G19,Sku_Consolidated!A2:E957,5,FALSE)</f>
      </c>
      <c r="AB19" s="1">
        <f>IF(VLOOKUP(G19,Sku_Consolidated!A2:S957,19,FALSE)="SHOWCASE", VLOOKUP(E19,Store_Showcase!B2:N144,13, FALSE), IF(VLOOKUP(G19,Sku_Consolidated!A2:S957,19,FALSE)="VAM",VLOOKUP(E19,Store_VAM!B2:N273,13, FALSE),VLOOKUP(E19,Store_SRP!B2:N110,13, FALSE)))</f>
      </c>
      <c r="AC19" s="1">
        <f>IF(IFERROR(AB19,TRUE)=TRUE, "-","OK")</f>
      </c>
      <c r="AD19" s="11" t="s">
        <v>37</v>
      </c>
      <c r="AE19" s="11" t="s">
        <v>37</v>
      </c>
      <c r="AF19" s="1">
        <f>IF(IFERROR(VLOOKUP(E19,Store_Showcase!B2:H144,{5}, FALSE), TRUE)=TRUE, IF(IFERROR(VLOOKUP(E19,Store_SRP!B2:H110,{5}, FALSE), TRUE)=TRUE,VLOOKUP(E19,Store_VAM!B2:H273,{5}, FALSE),VLOOKUP(E19,Store_SRP!B2:H110,{5}, FALSE)), VLOOKUP(E19,Store_Showcase!B2:H144,{5}, FALSE))</f>
      </c>
      <c r="AG19" s="1">
        <f>IF(IFERROR(VLOOKUP(E19,Store_Showcase!B2:H144,{6}, FALSE), TRUE)=TRUE, IF(IFERROR(VLOOKUP(E19,Store_SRP!B2:H110,{6}, FALSE), TRUE)=TRUE,VLOOKUP(E19,Store_VAM!B2:H273,{6}, FALSE),VLOOKUP(E19,Store_SRP!B2:H110,{6}, FALSE)), VLOOKUP(E19,Store_Showcase!B2:H144,{6}, FALSE))</f>
      </c>
      <c r="AH19" s="1">
        <f>VLOOKUP(G19,Sku_Consolidated!A2:R957,18,FALSE)</f>
      </c>
      <c r="AI19" s="1">
        <f>VLOOKUP(G19,Sku_Consolidated!A2:S957,19,FALSE)</f>
      </c>
      <c r="AJ19" s="1">
        <f>VLOOKUP(G19,Sku_Consolidated!A2:T957,20,FALSE)</f>
      </c>
    </row>
    <row r="20" spans="1:36" x14ac:dyDescent="0.25">
      <c r="A20" s="1">
        <v>2024</v>
      </c>
      <c r="B20" s="1" t="s">
        <v>31</v>
      </c>
      <c r="C20" s="1" t="s">
        <v>32</v>
      </c>
      <c r="D20" s="1" t="s">
        <v>33</v>
      </c>
      <c r="E20" s="9" t="s">
        <v>34</v>
      </c>
      <c r="F20" s="1">
        <f>IF(VLOOKUP(G20,Sku_Consolidated!A2:S957,{19},FALSE)="SHOWCASE", VLOOKUP(E20,Store_Showcase!B2:C144,{2}, FALSE), IF(VLOOKUP(G20,Sku_Consolidated!A2:S957,{19},FALSE)="VAM",VLOOKUP(E20,Store_VAM!B2:C273,{2}, FALSE),VLOOKUP(E20,Store_SRP!B2:C110,{2}, FALSE)))</f>
      </c>
      <c r="G20" s="1">
        <v>61787</v>
      </c>
      <c r="H20" s="1" t="s">
        <v>110</v>
      </c>
      <c r="I20" s="10" t="s">
        <v>111</v>
      </c>
      <c r="J20" s="1">
        <f>VLOOKUP(G20,Sku_Consolidated!A2:C957, 3, FALSE)</f>
      </c>
      <c r="K20" s="10">
        <f>IF(J20="PACK", I20, 0)</f>
      </c>
      <c r="L20" s="10">
        <f>IF(J20="KG", I20, I20 * VLOOKUP(G20,Sku_Consolidated!A2:U957,21,FALSE))</f>
      </c>
      <c r="M20" s="10" t="s">
        <v>37</v>
      </c>
      <c r="N20" s="11" t="s">
        <v>112</v>
      </c>
      <c r="O20" s="10" t="s">
        <v>113</v>
      </c>
      <c r="P20" s="10">
        <f>N20 - O20</f>
      </c>
      <c r="Q20" s="1">
        <f>VLOOKUP(G20,Sku_Consolidated!A2:G957,7, FALSE)</f>
      </c>
      <c r="R20" s="1">
        <f>IF(IFERROR(VLOOKUP(E20,Store_Showcase!B2:H144,7, FALSE), TRUE)=TRUE, IF(IFERROR(VLOOKUP(E20,Store_SRP!B2:H110,7, FALSE), TRUE)=TRUE,VLOOKUP(E20,Store_VAM!B2:H273,7, FALSE),VLOOKUP(E20,Store_SRP!B2:H110,7, FALSE)), VLOOKUP(E20,Store_Showcase!B2:H144,7, FALSE))</f>
      </c>
      <c r="S20" s="1">
        <f>IF(IFERROR(VLOOKUP(E20,Store_Showcase!B2:I144,8, FALSE), TRUE)=TRUE, IF(IFERROR(VLOOKUP(E20,Store_SRP!B2:I110,8, FALSE), TRUE)=TRUE,VLOOKUP(E20,Store_VAM!B2:I273,8, FALSE),VLOOKUP(E20,Store_SRP!B2:I110,8, FALSE)), VLOOKUP(E20,Store_Showcase!B2:I144,8, FALSE))</f>
      </c>
      <c r="T20" s="1">
        <f>VLOOKUP(G20,Sku_Consolidated!A2:R957,18,FALSE)</f>
      </c>
      <c r="U20" s="1" t="s">
        <v>40</v>
      </c>
      <c r="V20" s="1">
        <f>IF(VLOOKUP(G20,Sku_Consolidated!A2:S957,19,FALSE)="SHOWCASE", VLOOKUP(E20,Store_Showcase!B2:L144,11, FALSE), IF(VLOOKUP(G20,Sku_Consolidated!A2:S957,19,FALSE)="VAM",VLOOKUP(E20,Store_VAM!B2:L273,11, FALSE),VLOOKUP(E20,Store_SRP!B2:L110,11, FALSE)))</f>
      </c>
      <c r="W20" s="1">
        <f>VLOOKUP(G20,Sku_Consolidated!A2:W957,11,FALSE)</f>
      </c>
      <c r="X20" s="1">
        <f>VLOOKUP(G20,Sku_Consolidated!A2:H957,8,FALSE)</f>
      </c>
      <c r="Y20" s="1">
        <f>VLOOKUP(G20,Sku_Consolidated!A2:I957,9,FALSE)</f>
      </c>
      <c r="Z20" s="1" t="s">
        <v>41</v>
      </c>
      <c r="AA20" s="1">
        <f>VLOOKUP(G20,Sku_Consolidated!A2:E957,5,FALSE)</f>
      </c>
      <c r="AB20" s="1">
        <f>IF(VLOOKUP(G20,Sku_Consolidated!A2:S957,19,FALSE)="SHOWCASE", VLOOKUP(E20,Store_Showcase!B2:N144,13, FALSE), IF(VLOOKUP(G20,Sku_Consolidated!A2:S957,19,FALSE)="VAM",VLOOKUP(E20,Store_VAM!B2:N273,13, FALSE),VLOOKUP(E20,Store_SRP!B2:N110,13, FALSE)))</f>
      </c>
      <c r="AC20" s="1">
        <f>IF(IFERROR(AB20,TRUE)=TRUE, "-","OK")</f>
      </c>
      <c r="AD20" s="11" t="s">
        <v>37</v>
      </c>
      <c r="AE20" s="11" t="s">
        <v>37</v>
      </c>
      <c r="AF20" s="1">
        <f>IF(IFERROR(VLOOKUP(E20,Store_Showcase!B2:H144,{5}, FALSE), TRUE)=TRUE, IF(IFERROR(VLOOKUP(E20,Store_SRP!B2:H110,{5}, FALSE), TRUE)=TRUE,VLOOKUP(E20,Store_VAM!B2:H273,{5}, FALSE),VLOOKUP(E20,Store_SRP!B2:H110,{5}, FALSE)), VLOOKUP(E20,Store_Showcase!B2:H144,{5}, FALSE))</f>
      </c>
      <c r="AG20" s="1">
        <f>IF(IFERROR(VLOOKUP(E20,Store_Showcase!B2:H144,{6}, FALSE), TRUE)=TRUE, IF(IFERROR(VLOOKUP(E20,Store_SRP!B2:H110,{6}, FALSE), TRUE)=TRUE,VLOOKUP(E20,Store_VAM!B2:H273,{6}, FALSE),VLOOKUP(E20,Store_SRP!B2:H110,{6}, FALSE)), VLOOKUP(E20,Store_Showcase!B2:H144,{6}, FALSE))</f>
      </c>
      <c r="AH20" s="1">
        <f>VLOOKUP(G20,Sku_Consolidated!A2:R957,18,FALSE)</f>
      </c>
      <c r="AI20" s="1">
        <f>VLOOKUP(G20,Sku_Consolidated!A2:S957,19,FALSE)</f>
      </c>
      <c r="AJ20" s="1">
        <f>VLOOKUP(G20,Sku_Consolidated!A2:T957,20,FALSE)</f>
      </c>
    </row>
    <row r="21" spans="1:36" x14ac:dyDescent="0.25">
      <c r="A21" s="1">
        <v>2024</v>
      </c>
      <c r="B21" s="1" t="s">
        <v>31</v>
      </c>
      <c r="C21" s="1" t="s">
        <v>32</v>
      </c>
      <c r="D21" s="1" t="s">
        <v>33</v>
      </c>
      <c r="E21" s="9" t="s">
        <v>34</v>
      </c>
      <c r="F21" s="1">
        <f>IF(VLOOKUP(G21,Sku_Consolidated!A2:S957,{19},FALSE)="SHOWCASE", VLOOKUP(E21,Store_Showcase!B2:C144,{2}, FALSE), IF(VLOOKUP(G21,Sku_Consolidated!A2:S957,{19},FALSE)="VAM",VLOOKUP(E21,Store_VAM!B2:C273,{2}, FALSE),VLOOKUP(E21,Store_SRP!B2:C110,{2}, FALSE)))</f>
      </c>
      <c r="G21" s="1">
        <v>61820</v>
      </c>
      <c r="H21" s="1" t="s">
        <v>114</v>
      </c>
      <c r="I21" s="10" t="s">
        <v>115</v>
      </c>
      <c r="J21" s="1">
        <f>VLOOKUP(G21,Sku_Consolidated!A2:C957, 3, FALSE)</f>
      </c>
      <c r="K21" s="10">
        <f>IF(J21="PACK", I21, 0)</f>
      </c>
      <c r="L21" s="10">
        <f>IF(J21="KG", I21, I21 * VLOOKUP(G21,Sku_Consolidated!A2:U957,21,FALSE))</f>
      </c>
      <c r="M21" s="10" t="s">
        <v>37</v>
      </c>
      <c r="N21" s="11" t="s">
        <v>116</v>
      </c>
      <c r="O21" s="10" t="s">
        <v>117</v>
      </c>
      <c r="P21" s="10">
        <f>N21 - O21</f>
      </c>
      <c r="Q21" s="1">
        <f>VLOOKUP(G21,Sku_Consolidated!A2:G957,7, FALSE)</f>
      </c>
      <c r="R21" s="1">
        <f>IF(IFERROR(VLOOKUP(E21,Store_Showcase!B2:H144,7, FALSE), TRUE)=TRUE, IF(IFERROR(VLOOKUP(E21,Store_SRP!B2:H110,7, FALSE), TRUE)=TRUE,VLOOKUP(E21,Store_VAM!B2:H273,7, FALSE),VLOOKUP(E21,Store_SRP!B2:H110,7, FALSE)), VLOOKUP(E21,Store_Showcase!B2:H144,7, FALSE))</f>
      </c>
      <c r="S21" s="1">
        <f>IF(IFERROR(VLOOKUP(E21,Store_Showcase!B2:I144,8, FALSE), TRUE)=TRUE, IF(IFERROR(VLOOKUP(E21,Store_SRP!B2:I110,8, FALSE), TRUE)=TRUE,VLOOKUP(E21,Store_VAM!B2:I273,8, FALSE),VLOOKUP(E21,Store_SRP!B2:I110,8, FALSE)), VLOOKUP(E21,Store_Showcase!B2:I144,8, FALSE))</f>
      </c>
      <c r="T21" s="1">
        <f>VLOOKUP(G21,Sku_Consolidated!A2:R957,18,FALSE)</f>
      </c>
      <c r="U21" s="1" t="s">
        <v>40</v>
      </c>
      <c r="V21" s="1">
        <f>IF(VLOOKUP(G21,Sku_Consolidated!A2:S957,19,FALSE)="SHOWCASE", VLOOKUP(E21,Store_Showcase!B2:L144,11, FALSE), IF(VLOOKUP(G21,Sku_Consolidated!A2:S957,19,FALSE)="VAM",VLOOKUP(E21,Store_VAM!B2:L273,11, FALSE),VLOOKUP(E21,Store_SRP!B2:L110,11, FALSE)))</f>
      </c>
      <c r="W21" s="1">
        <f>VLOOKUP(G21,Sku_Consolidated!A2:W957,11,FALSE)</f>
      </c>
      <c r="X21" s="1">
        <f>VLOOKUP(G21,Sku_Consolidated!A2:H957,8,FALSE)</f>
      </c>
      <c r="Y21" s="1">
        <f>VLOOKUP(G21,Sku_Consolidated!A2:I957,9,FALSE)</f>
      </c>
      <c r="Z21" s="1" t="s">
        <v>41</v>
      </c>
      <c r="AA21" s="1">
        <f>VLOOKUP(G21,Sku_Consolidated!A2:E957,5,FALSE)</f>
      </c>
      <c r="AB21" s="1">
        <f>IF(VLOOKUP(G21,Sku_Consolidated!A2:S957,19,FALSE)="SHOWCASE", VLOOKUP(E21,Store_Showcase!B2:N144,13, FALSE), IF(VLOOKUP(G21,Sku_Consolidated!A2:S957,19,FALSE)="VAM",VLOOKUP(E21,Store_VAM!B2:N273,13, FALSE),VLOOKUP(E21,Store_SRP!B2:N110,13, FALSE)))</f>
      </c>
      <c r="AC21" s="1">
        <f>IF(IFERROR(AB21,TRUE)=TRUE, "-","OK")</f>
      </c>
      <c r="AD21" s="11" t="s">
        <v>37</v>
      </c>
      <c r="AE21" s="11" t="s">
        <v>37</v>
      </c>
      <c r="AF21" s="1">
        <f>IF(IFERROR(VLOOKUP(E21,Store_Showcase!B2:H144,{5}, FALSE), TRUE)=TRUE, IF(IFERROR(VLOOKUP(E21,Store_SRP!B2:H110,{5}, FALSE), TRUE)=TRUE,VLOOKUP(E21,Store_VAM!B2:H273,{5}, FALSE),VLOOKUP(E21,Store_SRP!B2:H110,{5}, FALSE)), VLOOKUP(E21,Store_Showcase!B2:H144,{5}, FALSE))</f>
      </c>
      <c r="AG21" s="1">
        <f>IF(IFERROR(VLOOKUP(E21,Store_Showcase!B2:H144,{6}, FALSE), TRUE)=TRUE, IF(IFERROR(VLOOKUP(E21,Store_SRP!B2:H110,{6}, FALSE), TRUE)=TRUE,VLOOKUP(E21,Store_VAM!B2:H273,{6}, FALSE),VLOOKUP(E21,Store_SRP!B2:H110,{6}, FALSE)), VLOOKUP(E21,Store_Showcase!B2:H144,{6}, FALSE))</f>
      </c>
      <c r="AH21" s="1">
        <f>VLOOKUP(G21,Sku_Consolidated!A2:R957,18,FALSE)</f>
      </c>
      <c r="AI21" s="1">
        <f>VLOOKUP(G21,Sku_Consolidated!A2:S957,19,FALSE)</f>
      </c>
      <c r="AJ21" s="1">
        <f>VLOOKUP(G21,Sku_Consolidated!A2:T957,20,FALSE)</f>
      </c>
    </row>
    <row r="22" spans="1:36" x14ac:dyDescent="0.25">
      <c r="A22" s="1">
        <v>2024</v>
      </c>
      <c r="B22" s="1" t="s">
        <v>31</v>
      </c>
      <c r="C22" s="1" t="s">
        <v>32</v>
      </c>
      <c r="D22" s="1" t="s">
        <v>33</v>
      </c>
      <c r="E22" s="9" t="s">
        <v>34</v>
      </c>
      <c r="F22" s="1">
        <f>IF(VLOOKUP(G22,Sku_Consolidated!A2:S957,{19},FALSE)="SHOWCASE", VLOOKUP(E22,Store_Showcase!B2:C144,{2}, FALSE), IF(VLOOKUP(G22,Sku_Consolidated!A2:S957,{19},FALSE)="VAM",VLOOKUP(E22,Store_VAM!B2:C273,{2}, FALSE),VLOOKUP(E22,Store_SRP!B2:C110,{2}, FALSE)))</f>
      </c>
      <c r="G22" s="1">
        <v>61833</v>
      </c>
      <c r="H22" s="1" t="s">
        <v>118</v>
      </c>
      <c r="I22" s="10" t="s">
        <v>119</v>
      </c>
      <c r="J22" s="1">
        <f>VLOOKUP(G22,Sku_Consolidated!A2:C957, 3, FALSE)</f>
      </c>
      <c r="K22" s="10">
        <f>IF(J22="PACK", I22, 0)</f>
      </c>
      <c r="L22" s="10">
        <f>IF(J22="KG", I22, I22 * VLOOKUP(G22,Sku_Consolidated!A2:U957,21,FALSE))</f>
      </c>
      <c r="M22" s="10" t="s">
        <v>37</v>
      </c>
      <c r="N22" s="11" t="s">
        <v>120</v>
      </c>
      <c r="O22" s="10" t="s">
        <v>121</v>
      </c>
      <c r="P22" s="10">
        <f>N22 - O22</f>
      </c>
      <c r="Q22" s="1">
        <f>VLOOKUP(G22,Sku_Consolidated!A2:G957,7, FALSE)</f>
      </c>
      <c r="R22" s="1">
        <f>IF(IFERROR(VLOOKUP(E22,Store_Showcase!B2:H144,7, FALSE), TRUE)=TRUE, IF(IFERROR(VLOOKUP(E22,Store_SRP!B2:H110,7, FALSE), TRUE)=TRUE,VLOOKUP(E22,Store_VAM!B2:H273,7, FALSE),VLOOKUP(E22,Store_SRP!B2:H110,7, FALSE)), VLOOKUP(E22,Store_Showcase!B2:H144,7, FALSE))</f>
      </c>
      <c r="S22" s="1">
        <f>IF(IFERROR(VLOOKUP(E22,Store_Showcase!B2:I144,8, FALSE), TRUE)=TRUE, IF(IFERROR(VLOOKUP(E22,Store_SRP!B2:I110,8, FALSE), TRUE)=TRUE,VLOOKUP(E22,Store_VAM!B2:I273,8, FALSE),VLOOKUP(E22,Store_SRP!B2:I110,8, FALSE)), VLOOKUP(E22,Store_Showcase!B2:I144,8, FALSE))</f>
      </c>
      <c r="T22" s="1">
        <f>VLOOKUP(G22,Sku_Consolidated!A2:R957,18,FALSE)</f>
      </c>
      <c r="U22" s="1" t="s">
        <v>40</v>
      </c>
      <c r="V22" s="1">
        <f>IF(VLOOKUP(G22,Sku_Consolidated!A2:S957,19,FALSE)="SHOWCASE", VLOOKUP(E22,Store_Showcase!B2:L144,11, FALSE), IF(VLOOKUP(G22,Sku_Consolidated!A2:S957,19,FALSE)="VAM",VLOOKUP(E22,Store_VAM!B2:L273,11, FALSE),VLOOKUP(E22,Store_SRP!B2:L110,11, FALSE)))</f>
      </c>
      <c r="W22" s="1">
        <f>VLOOKUP(G22,Sku_Consolidated!A2:W957,11,FALSE)</f>
      </c>
      <c r="X22" s="1">
        <f>VLOOKUP(G22,Sku_Consolidated!A2:H957,8,FALSE)</f>
      </c>
      <c r="Y22" s="1">
        <f>VLOOKUP(G22,Sku_Consolidated!A2:I957,9,FALSE)</f>
      </c>
      <c r="Z22" s="1" t="s">
        <v>41</v>
      </c>
      <c r="AA22" s="1">
        <f>VLOOKUP(G22,Sku_Consolidated!A2:E957,5,FALSE)</f>
      </c>
      <c r="AB22" s="1">
        <f>IF(VLOOKUP(G22,Sku_Consolidated!A2:S957,19,FALSE)="SHOWCASE", VLOOKUP(E22,Store_Showcase!B2:N144,13, FALSE), IF(VLOOKUP(G22,Sku_Consolidated!A2:S957,19,FALSE)="VAM",VLOOKUP(E22,Store_VAM!B2:N273,13, FALSE),VLOOKUP(E22,Store_SRP!B2:N110,13, FALSE)))</f>
      </c>
      <c r="AC22" s="1">
        <f>IF(IFERROR(AB22,TRUE)=TRUE, "-","OK")</f>
      </c>
      <c r="AD22" s="11" t="s">
        <v>37</v>
      </c>
      <c r="AE22" s="11" t="s">
        <v>37</v>
      </c>
      <c r="AF22" s="1">
        <f>IF(IFERROR(VLOOKUP(E22,Store_Showcase!B2:H144,{5}, FALSE), TRUE)=TRUE, IF(IFERROR(VLOOKUP(E22,Store_SRP!B2:H110,{5}, FALSE), TRUE)=TRUE,VLOOKUP(E22,Store_VAM!B2:H273,{5}, FALSE),VLOOKUP(E22,Store_SRP!B2:H110,{5}, FALSE)), VLOOKUP(E22,Store_Showcase!B2:H144,{5}, FALSE))</f>
      </c>
      <c r="AG22" s="1">
        <f>IF(IFERROR(VLOOKUP(E22,Store_Showcase!B2:H144,{6}, FALSE), TRUE)=TRUE, IF(IFERROR(VLOOKUP(E22,Store_SRP!B2:H110,{6}, FALSE), TRUE)=TRUE,VLOOKUP(E22,Store_VAM!B2:H273,{6}, FALSE),VLOOKUP(E22,Store_SRP!B2:H110,{6}, FALSE)), VLOOKUP(E22,Store_Showcase!B2:H144,{6}, FALSE))</f>
      </c>
      <c r="AH22" s="1">
        <f>VLOOKUP(G22,Sku_Consolidated!A2:R957,18,FALSE)</f>
      </c>
      <c r="AI22" s="1">
        <f>VLOOKUP(G22,Sku_Consolidated!A2:S957,19,FALSE)</f>
      </c>
      <c r="AJ22" s="1">
        <f>VLOOKUP(G22,Sku_Consolidated!A2:T957,20,FALSE)</f>
      </c>
    </row>
    <row r="23" spans="1:36" x14ac:dyDescent="0.25">
      <c r="A23" s="1">
        <v>2024</v>
      </c>
      <c r="B23" s="1" t="s">
        <v>31</v>
      </c>
      <c r="C23" s="1" t="s">
        <v>32</v>
      </c>
      <c r="D23" s="1" t="s">
        <v>33</v>
      </c>
      <c r="E23" s="9" t="s">
        <v>34</v>
      </c>
      <c r="F23" s="1">
        <f>IF(VLOOKUP(G23,Sku_Consolidated!A2:S957,{19},FALSE)="SHOWCASE", VLOOKUP(E23,Store_Showcase!B2:C144,{2}, FALSE), IF(VLOOKUP(G23,Sku_Consolidated!A2:S957,{19},FALSE)="VAM",VLOOKUP(E23,Store_VAM!B2:C273,{2}, FALSE),VLOOKUP(E23,Store_SRP!B2:C110,{2}, FALSE)))</f>
      </c>
      <c r="G23" s="1">
        <v>61841</v>
      </c>
      <c r="H23" s="1" t="s">
        <v>122</v>
      </c>
      <c r="I23" s="10" t="s">
        <v>123</v>
      </c>
      <c r="J23" s="1">
        <f>VLOOKUP(G23,Sku_Consolidated!A2:C957, 3, FALSE)</f>
      </c>
      <c r="K23" s="10">
        <f>IF(J23="PACK", I23, 0)</f>
      </c>
      <c r="L23" s="10">
        <f>IF(J23="KG", I23, I23 * VLOOKUP(G23,Sku_Consolidated!A2:U957,21,FALSE))</f>
      </c>
      <c r="M23" s="10" t="s">
        <v>37</v>
      </c>
      <c r="N23" s="11" t="s">
        <v>124</v>
      </c>
      <c r="O23" s="10" t="s">
        <v>125</v>
      </c>
      <c r="P23" s="10">
        <f>N23 - O23</f>
      </c>
      <c r="Q23" s="1">
        <f>VLOOKUP(G23,Sku_Consolidated!A2:G957,7, FALSE)</f>
      </c>
      <c r="R23" s="1">
        <f>IF(IFERROR(VLOOKUP(E23,Store_Showcase!B2:H144,7, FALSE), TRUE)=TRUE, IF(IFERROR(VLOOKUP(E23,Store_SRP!B2:H110,7, FALSE), TRUE)=TRUE,VLOOKUP(E23,Store_VAM!B2:H273,7, FALSE),VLOOKUP(E23,Store_SRP!B2:H110,7, FALSE)), VLOOKUP(E23,Store_Showcase!B2:H144,7, FALSE))</f>
      </c>
      <c r="S23" s="1">
        <f>IF(IFERROR(VLOOKUP(E23,Store_Showcase!B2:I144,8, FALSE), TRUE)=TRUE, IF(IFERROR(VLOOKUP(E23,Store_SRP!B2:I110,8, FALSE), TRUE)=TRUE,VLOOKUP(E23,Store_VAM!B2:I273,8, FALSE),VLOOKUP(E23,Store_SRP!B2:I110,8, FALSE)), VLOOKUP(E23,Store_Showcase!B2:I144,8, FALSE))</f>
      </c>
      <c r="T23" s="1">
        <f>VLOOKUP(G23,Sku_Consolidated!A2:R957,18,FALSE)</f>
      </c>
      <c r="U23" s="1" t="s">
        <v>40</v>
      </c>
      <c r="V23" s="1">
        <f>IF(VLOOKUP(G23,Sku_Consolidated!A2:S957,19,FALSE)="SHOWCASE", VLOOKUP(E23,Store_Showcase!B2:L144,11, FALSE), IF(VLOOKUP(G23,Sku_Consolidated!A2:S957,19,FALSE)="VAM",VLOOKUP(E23,Store_VAM!B2:L273,11, FALSE),VLOOKUP(E23,Store_SRP!B2:L110,11, FALSE)))</f>
      </c>
      <c r="W23" s="1">
        <f>VLOOKUP(G23,Sku_Consolidated!A2:W957,11,FALSE)</f>
      </c>
      <c r="X23" s="1">
        <f>VLOOKUP(G23,Sku_Consolidated!A2:H957,8,FALSE)</f>
      </c>
      <c r="Y23" s="1">
        <f>VLOOKUP(G23,Sku_Consolidated!A2:I957,9,FALSE)</f>
      </c>
      <c r="Z23" s="1" t="s">
        <v>41</v>
      </c>
      <c r="AA23" s="1">
        <f>VLOOKUP(G23,Sku_Consolidated!A2:E957,5,FALSE)</f>
      </c>
      <c r="AB23" s="1">
        <f>IF(VLOOKUP(G23,Sku_Consolidated!A2:S957,19,FALSE)="SHOWCASE", VLOOKUP(E23,Store_Showcase!B2:N144,13, FALSE), IF(VLOOKUP(G23,Sku_Consolidated!A2:S957,19,FALSE)="VAM",VLOOKUP(E23,Store_VAM!B2:N273,13, FALSE),VLOOKUP(E23,Store_SRP!B2:N110,13, FALSE)))</f>
      </c>
      <c r="AC23" s="1">
        <f>IF(IFERROR(AB23,TRUE)=TRUE, "-","OK")</f>
      </c>
      <c r="AD23" s="11" t="s">
        <v>37</v>
      </c>
      <c r="AE23" s="11" t="s">
        <v>37</v>
      </c>
      <c r="AF23" s="1">
        <f>IF(IFERROR(VLOOKUP(E23,Store_Showcase!B2:H144,{5}, FALSE), TRUE)=TRUE, IF(IFERROR(VLOOKUP(E23,Store_SRP!B2:H110,{5}, FALSE), TRUE)=TRUE,VLOOKUP(E23,Store_VAM!B2:H273,{5}, FALSE),VLOOKUP(E23,Store_SRP!B2:H110,{5}, FALSE)), VLOOKUP(E23,Store_Showcase!B2:H144,{5}, FALSE))</f>
      </c>
      <c r="AG23" s="1">
        <f>IF(IFERROR(VLOOKUP(E23,Store_Showcase!B2:H144,{6}, FALSE), TRUE)=TRUE, IF(IFERROR(VLOOKUP(E23,Store_SRP!B2:H110,{6}, FALSE), TRUE)=TRUE,VLOOKUP(E23,Store_VAM!B2:H273,{6}, FALSE),VLOOKUP(E23,Store_SRP!B2:H110,{6}, FALSE)), VLOOKUP(E23,Store_Showcase!B2:H144,{6}, FALSE))</f>
      </c>
      <c r="AH23" s="1">
        <f>VLOOKUP(G23,Sku_Consolidated!A2:R957,18,FALSE)</f>
      </c>
      <c r="AI23" s="1">
        <f>VLOOKUP(G23,Sku_Consolidated!A2:S957,19,FALSE)</f>
      </c>
      <c r="AJ23" s="1">
        <f>VLOOKUP(G23,Sku_Consolidated!A2:T957,20,FALSE)</f>
      </c>
    </row>
    <row r="24" spans="1:36" x14ac:dyDescent="0.25">
      <c r="A24" s="1">
        <v>2024</v>
      </c>
      <c r="B24" s="1" t="s">
        <v>31</v>
      </c>
      <c r="C24" s="1" t="s">
        <v>32</v>
      </c>
      <c r="D24" s="1" t="s">
        <v>33</v>
      </c>
      <c r="E24" s="9" t="s">
        <v>34</v>
      </c>
      <c r="F24" s="1">
        <f>IF(VLOOKUP(G24,Sku_Consolidated!A2:S957,{19},FALSE)="SHOWCASE", VLOOKUP(E24,Store_Showcase!B2:C144,{2}, FALSE), IF(VLOOKUP(G24,Sku_Consolidated!A2:S957,{19},FALSE)="VAM",VLOOKUP(E24,Store_VAM!B2:C273,{2}, FALSE),VLOOKUP(E24,Store_SRP!B2:C110,{2}, FALSE)))</f>
      </c>
      <c r="G24" s="1">
        <v>61842</v>
      </c>
      <c r="H24" s="1" t="s">
        <v>126</v>
      </c>
      <c r="I24" s="10" t="s">
        <v>127</v>
      </c>
      <c r="J24" s="1">
        <f>VLOOKUP(G24,Sku_Consolidated!A2:C957, 3, FALSE)</f>
      </c>
      <c r="K24" s="10">
        <f>IF(J24="PACK", I24, 0)</f>
      </c>
      <c r="L24" s="10">
        <f>IF(J24="KG", I24, I24 * VLOOKUP(G24,Sku_Consolidated!A2:U957,21,FALSE))</f>
      </c>
      <c r="M24" s="10" t="s">
        <v>37</v>
      </c>
      <c r="N24" s="11" t="s">
        <v>128</v>
      </c>
      <c r="O24" s="10" t="s">
        <v>129</v>
      </c>
      <c r="P24" s="10">
        <f>N24 - O24</f>
      </c>
      <c r="Q24" s="1">
        <f>VLOOKUP(G24,Sku_Consolidated!A2:G957,7, FALSE)</f>
      </c>
      <c r="R24" s="1">
        <f>IF(IFERROR(VLOOKUP(E24,Store_Showcase!B2:H144,7, FALSE), TRUE)=TRUE, IF(IFERROR(VLOOKUP(E24,Store_SRP!B2:H110,7, FALSE), TRUE)=TRUE,VLOOKUP(E24,Store_VAM!B2:H273,7, FALSE),VLOOKUP(E24,Store_SRP!B2:H110,7, FALSE)), VLOOKUP(E24,Store_Showcase!B2:H144,7, FALSE))</f>
      </c>
      <c r="S24" s="1">
        <f>IF(IFERROR(VLOOKUP(E24,Store_Showcase!B2:I144,8, FALSE), TRUE)=TRUE, IF(IFERROR(VLOOKUP(E24,Store_SRP!B2:I110,8, FALSE), TRUE)=TRUE,VLOOKUP(E24,Store_VAM!B2:I273,8, FALSE),VLOOKUP(E24,Store_SRP!B2:I110,8, FALSE)), VLOOKUP(E24,Store_Showcase!B2:I144,8, FALSE))</f>
      </c>
      <c r="T24" s="1">
        <f>VLOOKUP(G24,Sku_Consolidated!A2:R957,18,FALSE)</f>
      </c>
      <c r="U24" s="1" t="s">
        <v>40</v>
      </c>
      <c r="V24" s="1">
        <f>IF(VLOOKUP(G24,Sku_Consolidated!A2:S957,19,FALSE)="SHOWCASE", VLOOKUP(E24,Store_Showcase!B2:L144,11, FALSE), IF(VLOOKUP(G24,Sku_Consolidated!A2:S957,19,FALSE)="VAM",VLOOKUP(E24,Store_VAM!B2:L273,11, FALSE),VLOOKUP(E24,Store_SRP!B2:L110,11, FALSE)))</f>
      </c>
      <c r="W24" s="1">
        <f>VLOOKUP(G24,Sku_Consolidated!A2:W957,11,FALSE)</f>
      </c>
      <c r="X24" s="1">
        <f>VLOOKUP(G24,Sku_Consolidated!A2:H957,8,FALSE)</f>
      </c>
      <c r="Y24" s="1">
        <f>VLOOKUP(G24,Sku_Consolidated!A2:I957,9,FALSE)</f>
      </c>
      <c r="Z24" s="1" t="s">
        <v>41</v>
      </c>
      <c r="AA24" s="1">
        <f>VLOOKUP(G24,Sku_Consolidated!A2:E957,5,FALSE)</f>
      </c>
      <c r="AB24" s="1">
        <f>IF(VLOOKUP(G24,Sku_Consolidated!A2:S957,19,FALSE)="SHOWCASE", VLOOKUP(E24,Store_Showcase!B2:N144,13, FALSE), IF(VLOOKUP(G24,Sku_Consolidated!A2:S957,19,FALSE)="VAM",VLOOKUP(E24,Store_VAM!B2:N273,13, FALSE),VLOOKUP(E24,Store_SRP!B2:N110,13, FALSE)))</f>
      </c>
      <c r="AC24" s="1">
        <f>IF(IFERROR(AB24,TRUE)=TRUE, "-","OK")</f>
      </c>
      <c r="AD24" s="11" t="s">
        <v>37</v>
      </c>
      <c r="AE24" s="11" t="s">
        <v>37</v>
      </c>
      <c r="AF24" s="1">
        <f>IF(IFERROR(VLOOKUP(E24,Store_Showcase!B2:H144,{5}, FALSE), TRUE)=TRUE, IF(IFERROR(VLOOKUP(E24,Store_SRP!B2:H110,{5}, FALSE), TRUE)=TRUE,VLOOKUP(E24,Store_VAM!B2:H273,{5}, FALSE),VLOOKUP(E24,Store_SRP!B2:H110,{5}, FALSE)), VLOOKUP(E24,Store_Showcase!B2:H144,{5}, FALSE))</f>
      </c>
      <c r="AG24" s="1">
        <f>IF(IFERROR(VLOOKUP(E24,Store_Showcase!B2:H144,{6}, FALSE), TRUE)=TRUE, IF(IFERROR(VLOOKUP(E24,Store_SRP!B2:H110,{6}, FALSE), TRUE)=TRUE,VLOOKUP(E24,Store_VAM!B2:H273,{6}, FALSE),VLOOKUP(E24,Store_SRP!B2:H110,{6}, FALSE)), VLOOKUP(E24,Store_Showcase!B2:H144,{6}, FALSE))</f>
      </c>
      <c r="AH24" s="1">
        <f>VLOOKUP(G24,Sku_Consolidated!A2:R957,18,FALSE)</f>
      </c>
      <c r="AI24" s="1">
        <f>VLOOKUP(G24,Sku_Consolidated!A2:S957,19,FALSE)</f>
      </c>
      <c r="AJ24" s="1">
        <f>VLOOKUP(G24,Sku_Consolidated!A2:T957,20,FALSE)</f>
      </c>
    </row>
    <row r="25" spans="1:36" x14ac:dyDescent="0.25">
      <c r="A25" s="1">
        <v>2024</v>
      </c>
      <c r="B25" s="1" t="s">
        <v>31</v>
      </c>
      <c r="C25" s="1" t="s">
        <v>32</v>
      </c>
      <c r="D25" s="1" t="s">
        <v>33</v>
      </c>
      <c r="E25" s="9" t="s">
        <v>34</v>
      </c>
      <c r="F25" s="1">
        <f>IF(VLOOKUP(G25,Sku_Consolidated!A2:S957,{19},FALSE)="SHOWCASE", VLOOKUP(E25,Store_Showcase!B2:C144,{2}, FALSE), IF(VLOOKUP(G25,Sku_Consolidated!A2:S957,{19},FALSE)="VAM",VLOOKUP(E25,Store_VAM!B2:C273,{2}, FALSE),VLOOKUP(E25,Store_SRP!B2:C110,{2}, FALSE)))</f>
      </c>
      <c r="G25" s="1">
        <v>61845</v>
      </c>
      <c r="H25" s="1" t="s">
        <v>130</v>
      </c>
      <c r="I25" s="10" t="s">
        <v>131</v>
      </c>
      <c r="J25" s="1">
        <f>VLOOKUP(G25,Sku_Consolidated!A2:C957, 3, FALSE)</f>
      </c>
      <c r="K25" s="10">
        <f>IF(J25="PACK", I25, 0)</f>
      </c>
      <c r="L25" s="10">
        <f>IF(J25="KG", I25, I25 * VLOOKUP(G25,Sku_Consolidated!A2:U957,21,FALSE))</f>
      </c>
      <c r="M25" s="10" t="s">
        <v>37</v>
      </c>
      <c r="N25" s="11" t="s">
        <v>132</v>
      </c>
      <c r="O25" s="10" t="s">
        <v>133</v>
      </c>
      <c r="P25" s="10">
        <f>N25 - O25</f>
      </c>
      <c r="Q25" s="1">
        <f>VLOOKUP(G25,Sku_Consolidated!A2:G957,7, FALSE)</f>
      </c>
      <c r="R25" s="1">
        <f>IF(IFERROR(VLOOKUP(E25,Store_Showcase!B2:H144,7, FALSE), TRUE)=TRUE, IF(IFERROR(VLOOKUP(E25,Store_SRP!B2:H110,7, FALSE), TRUE)=TRUE,VLOOKUP(E25,Store_VAM!B2:H273,7, FALSE),VLOOKUP(E25,Store_SRP!B2:H110,7, FALSE)), VLOOKUP(E25,Store_Showcase!B2:H144,7, FALSE))</f>
      </c>
      <c r="S25" s="1">
        <f>IF(IFERROR(VLOOKUP(E25,Store_Showcase!B2:I144,8, FALSE), TRUE)=TRUE, IF(IFERROR(VLOOKUP(E25,Store_SRP!B2:I110,8, FALSE), TRUE)=TRUE,VLOOKUP(E25,Store_VAM!B2:I273,8, FALSE),VLOOKUP(E25,Store_SRP!B2:I110,8, FALSE)), VLOOKUP(E25,Store_Showcase!B2:I144,8, FALSE))</f>
      </c>
      <c r="T25" s="1">
        <f>VLOOKUP(G25,Sku_Consolidated!A2:R957,18,FALSE)</f>
      </c>
      <c r="U25" s="1" t="s">
        <v>40</v>
      </c>
      <c r="V25" s="1">
        <f>IF(VLOOKUP(G25,Sku_Consolidated!A2:S957,19,FALSE)="SHOWCASE", VLOOKUP(E25,Store_Showcase!B2:L144,11, FALSE), IF(VLOOKUP(G25,Sku_Consolidated!A2:S957,19,FALSE)="VAM",VLOOKUP(E25,Store_VAM!B2:L273,11, FALSE),VLOOKUP(E25,Store_SRP!B2:L110,11, FALSE)))</f>
      </c>
      <c r="W25" s="1">
        <f>VLOOKUP(G25,Sku_Consolidated!A2:W957,11,FALSE)</f>
      </c>
      <c r="X25" s="1">
        <f>VLOOKUP(G25,Sku_Consolidated!A2:H957,8,FALSE)</f>
      </c>
      <c r="Y25" s="1">
        <f>VLOOKUP(G25,Sku_Consolidated!A2:I957,9,FALSE)</f>
      </c>
      <c r="Z25" s="1" t="s">
        <v>41</v>
      </c>
      <c r="AA25" s="1">
        <f>VLOOKUP(G25,Sku_Consolidated!A2:E957,5,FALSE)</f>
      </c>
      <c r="AB25" s="1">
        <f>IF(VLOOKUP(G25,Sku_Consolidated!A2:S957,19,FALSE)="SHOWCASE", VLOOKUP(E25,Store_Showcase!B2:N144,13, FALSE), IF(VLOOKUP(G25,Sku_Consolidated!A2:S957,19,FALSE)="VAM",VLOOKUP(E25,Store_VAM!B2:N273,13, FALSE),VLOOKUP(E25,Store_SRP!B2:N110,13, FALSE)))</f>
      </c>
      <c r="AC25" s="1">
        <f>IF(IFERROR(AB25,TRUE)=TRUE, "-","OK")</f>
      </c>
      <c r="AD25" s="11" t="s">
        <v>37</v>
      </c>
      <c r="AE25" s="11" t="s">
        <v>37</v>
      </c>
      <c r="AF25" s="1">
        <f>IF(IFERROR(VLOOKUP(E25,Store_Showcase!B2:H144,{5}, FALSE), TRUE)=TRUE, IF(IFERROR(VLOOKUP(E25,Store_SRP!B2:H110,{5}, FALSE), TRUE)=TRUE,VLOOKUP(E25,Store_VAM!B2:H273,{5}, FALSE),VLOOKUP(E25,Store_SRP!B2:H110,{5}, FALSE)), VLOOKUP(E25,Store_Showcase!B2:H144,{5}, FALSE))</f>
      </c>
      <c r="AG25" s="1">
        <f>IF(IFERROR(VLOOKUP(E25,Store_Showcase!B2:H144,{6}, FALSE), TRUE)=TRUE, IF(IFERROR(VLOOKUP(E25,Store_SRP!B2:H110,{6}, FALSE), TRUE)=TRUE,VLOOKUP(E25,Store_VAM!B2:H273,{6}, FALSE),VLOOKUP(E25,Store_SRP!B2:H110,{6}, FALSE)), VLOOKUP(E25,Store_Showcase!B2:H144,{6}, FALSE))</f>
      </c>
      <c r="AH25" s="1">
        <f>VLOOKUP(G25,Sku_Consolidated!A2:R957,18,FALSE)</f>
      </c>
      <c r="AI25" s="1">
        <f>VLOOKUP(G25,Sku_Consolidated!A2:S957,19,FALSE)</f>
      </c>
      <c r="AJ25" s="1">
        <f>VLOOKUP(G25,Sku_Consolidated!A2:T957,20,FALSE)</f>
      </c>
    </row>
    <row r="26" spans="1:36" x14ac:dyDescent="0.25">
      <c r="A26" s="1">
        <v>2024</v>
      </c>
      <c r="B26" s="1" t="s">
        <v>31</v>
      </c>
      <c r="C26" s="1" t="s">
        <v>32</v>
      </c>
      <c r="D26" s="1" t="s">
        <v>33</v>
      </c>
      <c r="E26" s="9" t="s">
        <v>34</v>
      </c>
      <c r="F26" s="1">
        <f>IF(VLOOKUP(G26,Sku_Consolidated!A2:S957,{19},FALSE)="SHOWCASE", VLOOKUP(E26,Store_Showcase!B2:C144,{2}, FALSE), IF(VLOOKUP(G26,Sku_Consolidated!A2:S957,{19},FALSE)="VAM",VLOOKUP(E26,Store_VAM!B2:C273,{2}, FALSE),VLOOKUP(E26,Store_SRP!B2:C110,{2}, FALSE)))</f>
      </c>
      <c r="G26" s="1">
        <v>61850</v>
      </c>
      <c r="H26" s="1" t="s">
        <v>134</v>
      </c>
      <c r="I26" s="10" t="s">
        <v>135</v>
      </c>
      <c r="J26" s="1">
        <f>VLOOKUP(G26,Sku_Consolidated!A2:C957, 3, FALSE)</f>
      </c>
      <c r="K26" s="10">
        <f>IF(J26="PACK", I26, 0)</f>
      </c>
      <c r="L26" s="10">
        <f>IF(J26="KG", I26, I26 * VLOOKUP(G26,Sku_Consolidated!A2:U957,21,FALSE))</f>
      </c>
      <c r="M26" s="10" t="s">
        <v>37</v>
      </c>
      <c r="N26" s="11" t="s">
        <v>136</v>
      </c>
      <c r="O26" s="10" t="s">
        <v>137</v>
      </c>
      <c r="P26" s="10">
        <f>N26 - O26</f>
      </c>
      <c r="Q26" s="1">
        <f>VLOOKUP(G26,Sku_Consolidated!A2:G957,7, FALSE)</f>
      </c>
      <c r="R26" s="1">
        <f>IF(IFERROR(VLOOKUP(E26,Store_Showcase!B2:H144,7, FALSE), TRUE)=TRUE, IF(IFERROR(VLOOKUP(E26,Store_SRP!B2:H110,7, FALSE), TRUE)=TRUE,VLOOKUP(E26,Store_VAM!B2:H273,7, FALSE),VLOOKUP(E26,Store_SRP!B2:H110,7, FALSE)), VLOOKUP(E26,Store_Showcase!B2:H144,7, FALSE))</f>
      </c>
      <c r="S26" s="1">
        <f>IF(IFERROR(VLOOKUP(E26,Store_Showcase!B2:I144,8, FALSE), TRUE)=TRUE, IF(IFERROR(VLOOKUP(E26,Store_SRP!B2:I110,8, FALSE), TRUE)=TRUE,VLOOKUP(E26,Store_VAM!B2:I273,8, FALSE),VLOOKUP(E26,Store_SRP!B2:I110,8, FALSE)), VLOOKUP(E26,Store_Showcase!B2:I144,8, FALSE))</f>
      </c>
      <c r="T26" s="1">
        <f>VLOOKUP(G26,Sku_Consolidated!A2:R957,18,FALSE)</f>
      </c>
      <c r="U26" s="1" t="s">
        <v>40</v>
      </c>
      <c r="V26" s="1">
        <f>IF(VLOOKUP(G26,Sku_Consolidated!A2:S957,19,FALSE)="SHOWCASE", VLOOKUP(E26,Store_Showcase!B2:L144,11, FALSE), IF(VLOOKUP(G26,Sku_Consolidated!A2:S957,19,FALSE)="VAM",VLOOKUP(E26,Store_VAM!B2:L273,11, FALSE),VLOOKUP(E26,Store_SRP!B2:L110,11, FALSE)))</f>
      </c>
      <c r="W26" s="1">
        <f>VLOOKUP(G26,Sku_Consolidated!A2:W957,11,FALSE)</f>
      </c>
      <c r="X26" s="1">
        <f>VLOOKUP(G26,Sku_Consolidated!A2:H957,8,FALSE)</f>
      </c>
      <c r="Y26" s="1">
        <f>VLOOKUP(G26,Sku_Consolidated!A2:I957,9,FALSE)</f>
      </c>
      <c r="Z26" s="1" t="s">
        <v>41</v>
      </c>
      <c r="AA26" s="1">
        <f>VLOOKUP(G26,Sku_Consolidated!A2:E957,5,FALSE)</f>
      </c>
      <c r="AB26" s="1">
        <f>IF(VLOOKUP(G26,Sku_Consolidated!A2:S957,19,FALSE)="SHOWCASE", VLOOKUP(E26,Store_Showcase!B2:N144,13, FALSE), IF(VLOOKUP(G26,Sku_Consolidated!A2:S957,19,FALSE)="VAM",VLOOKUP(E26,Store_VAM!B2:N273,13, FALSE),VLOOKUP(E26,Store_SRP!B2:N110,13, FALSE)))</f>
      </c>
      <c r="AC26" s="1">
        <f>IF(IFERROR(AB26,TRUE)=TRUE, "-","OK")</f>
      </c>
      <c r="AD26" s="11" t="s">
        <v>37</v>
      </c>
      <c r="AE26" s="11" t="s">
        <v>37</v>
      </c>
      <c r="AF26" s="1">
        <f>IF(IFERROR(VLOOKUP(E26,Store_Showcase!B2:H144,{5}, FALSE), TRUE)=TRUE, IF(IFERROR(VLOOKUP(E26,Store_SRP!B2:H110,{5}, FALSE), TRUE)=TRUE,VLOOKUP(E26,Store_VAM!B2:H273,{5}, FALSE),VLOOKUP(E26,Store_SRP!B2:H110,{5}, FALSE)), VLOOKUP(E26,Store_Showcase!B2:H144,{5}, FALSE))</f>
      </c>
      <c r="AG26" s="1">
        <f>IF(IFERROR(VLOOKUP(E26,Store_Showcase!B2:H144,{6}, FALSE), TRUE)=TRUE, IF(IFERROR(VLOOKUP(E26,Store_SRP!B2:H110,{6}, FALSE), TRUE)=TRUE,VLOOKUP(E26,Store_VAM!B2:H273,{6}, FALSE),VLOOKUP(E26,Store_SRP!B2:H110,{6}, FALSE)), VLOOKUP(E26,Store_Showcase!B2:H144,{6}, FALSE))</f>
      </c>
      <c r="AH26" s="1">
        <f>VLOOKUP(G26,Sku_Consolidated!A2:R957,18,FALSE)</f>
      </c>
      <c r="AI26" s="1">
        <f>VLOOKUP(G26,Sku_Consolidated!A2:S957,19,FALSE)</f>
      </c>
      <c r="AJ26" s="1">
        <f>VLOOKUP(G26,Sku_Consolidated!A2:T957,20,FALSE)</f>
      </c>
    </row>
    <row r="27" spans="1:36" x14ac:dyDescent="0.25">
      <c r="A27" s="1">
        <v>2024</v>
      </c>
      <c r="B27" s="1" t="s">
        <v>31</v>
      </c>
      <c r="C27" s="1" t="s">
        <v>32</v>
      </c>
      <c r="D27" s="1" t="s">
        <v>33</v>
      </c>
      <c r="E27" s="9" t="s">
        <v>34</v>
      </c>
      <c r="F27" s="1">
        <f>IF(VLOOKUP(G27,Sku_Consolidated!A2:S957,{19},FALSE)="SHOWCASE", VLOOKUP(E27,Store_Showcase!B2:C144,{2}, FALSE), IF(VLOOKUP(G27,Sku_Consolidated!A2:S957,{19},FALSE)="VAM",VLOOKUP(E27,Store_VAM!B2:C273,{2}, FALSE),VLOOKUP(E27,Store_SRP!B2:C110,{2}, FALSE)))</f>
      </c>
      <c r="G27" s="1">
        <v>61852</v>
      </c>
      <c r="H27" s="1" t="s">
        <v>138</v>
      </c>
      <c r="I27" s="10" t="s">
        <v>139</v>
      </c>
      <c r="J27" s="1">
        <f>VLOOKUP(G27,Sku_Consolidated!A2:C957, 3, FALSE)</f>
      </c>
      <c r="K27" s="10">
        <f>IF(J27="PACK", I27, 0)</f>
      </c>
      <c r="L27" s="10">
        <f>IF(J27="KG", I27, I27 * VLOOKUP(G27,Sku_Consolidated!A2:U957,21,FALSE))</f>
      </c>
      <c r="M27" s="10" t="s">
        <v>37</v>
      </c>
      <c r="N27" s="11" t="s">
        <v>140</v>
      </c>
      <c r="O27" s="10" t="s">
        <v>141</v>
      </c>
      <c r="P27" s="10">
        <f>N27 - O27</f>
      </c>
      <c r="Q27" s="1">
        <f>VLOOKUP(G27,Sku_Consolidated!A2:G957,7, FALSE)</f>
      </c>
      <c r="R27" s="1">
        <f>IF(IFERROR(VLOOKUP(E27,Store_Showcase!B2:H144,7, FALSE), TRUE)=TRUE, IF(IFERROR(VLOOKUP(E27,Store_SRP!B2:H110,7, FALSE), TRUE)=TRUE,VLOOKUP(E27,Store_VAM!B2:H273,7, FALSE),VLOOKUP(E27,Store_SRP!B2:H110,7, FALSE)), VLOOKUP(E27,Store_Showcase!B2:H144,7, FALSE))</f>
      </c>
      <c r="S27" s="1">
        <f>IF(IFERROR(VLOOKUP(E27,Store_Showcase!B2:I144,8, FALSE), TRUE)=TRUE, IF(IFERROR(VLOOKUP(E27,Store_SRP!B2:I110,8, FALSE), TRUE)=TRUE,VLOOKUP(E27,Store_VAM!B2:I273,8, FALSE),VLOOKUP(E27,Store_SRP!B2:I110,8, FALSE)), VLOOKUP(E27,Store_Showcase!B2:I144,8, FALSE))</f>
      </c>
      <c r="T27" s="1">
        <f>VLOOKUP(G27,Sku_Consolidated!A2:R957,18,FALSE)</f>
      </c>
      <c r="U27" s="1" t="s">
        <v>40</v>
      </c>
      <c r="V27" s="1">
        <f>IF(VLOOKUP(G27,Sku_Consolidated!A2:S957,19,FALSE)="SHOWCASE", VLOOKUP(E27,Store_Showcase!B2:L144,11, FALSE), IF(VLOOKUP(G27,Sku_Consolidated!A2:S957,19,FALSE)="VAM",VLOOKUP(E27,Store_VAM!B2:L273,11, FALSE),VLOOKUP(E27,Store_SRP!B2:L110,11, FALSE)))</f>
      </c>
      <c r="W27" s="1">
        <f>VLOOKUP(G27,Sku_Consolidated!A2:W957,11,FALSE)</f>
      </c>
      <c r="X27" s="1">
        <f>VLOOKUP(G27,Sku_Consolidated!A2:H957,8,FALSE)</f>
      </c>
      <c r="Y27" s="1">
        <f>VLOOKUP(G27,Sku_Consolidated!A2:I957,9,FALSE)</f>
      </c>
      <c r="Z27" s="1" t="s">
        <v>41</v>
      </c>
      <c r="AA27" s="1">
        <f>VLOOKUP(G27,Sku_Consolidated!A2:E957,5,FALSE)</f>
      </c>
      <c r="AB27" s="1">
        <f>IF(VLOOKUP(G27,Sku_Consolidated!A2:S957,19,FALSE)="SHOWCASE", VLOOKUP(E27,Store_Showcase!B2:N144,13, FALSE), IF(VLOOKUP(G27,Sku_Consolidated!A2:S957,19,FALSE)="VAM",VLOOKUP(E27,Store_VAM!B2:N273,13, FALSE),VLOOKUP(E27,Store_SRP!B2:N110,13, FALSE)))</f>
      </c>
      <c r="AC27" s="1">
        <f>IF(IFERROR(AB27,TRUE)=TRUE, "-","OK")</f>
      </c>
      <c r="AD27" s="11" t="s">
        <v>37</v>
      </c>
      <c r="AE27" s="11" t="s">
        <v>37</v>
      </c>
      <c r="AF27" s="1">
        <f>IF(IFERROR(VLOOKUP(E27,Store_Showcase!B2:H144,{5}, FALSE), TRUE)=TRUE, IF(IFERROR(VLOOKUP(E27,Store_SRP!B2:H110,{5}, FALSE), TRUE)=TRUE,VLOOKUP(E27,Store_VAM!B2:H273,{5}, FALSE),VLOOKUP(E27,Store_SRP!B2:H110,{5}, FALSE)), VLOOKUP(E27,Store_Showcase!B2:H144,{5}, FALSE))</f>
      </c>
      <c r="AG27" s="1">
        <f>IF(IFERROR(VLOOKUP(E27,Store_Showcase!B2:H144,{6}, FALSE), TRUE)=TRUE, IF(IFERROR(VLOOKUP(E27,Store_SRP!B2:H110,{6}, FALSE), TRUE)=TRUE,VLOOKUP(E27,Store_VAM!B2:H273,{6}, FALSE),VLOOKUP(E27,Store_SRP!B2:H110,{6}, FALSE)), VLOOKUP(E27,Store_Showcase!B2:H144,{6}, FALSE))</f>
      </c>
      <c r="AH27" s="1">
        <f>VLOOKUP(G27,Sku_Consolidated!A2:R957,18,FALSE)</f>
      </c>
      <c r="AI27" s="1">
        <f>VLOOKUP(G27,Sku_Consolidated!A2:S957,19,FALSE)</f>
      </c>
      <c r="AJ27" s="1">
        <f>VLOOKUP(G27,Sku_Consolidated!A2:T957,20,FALSE)</f>
      </c>
    </row>
    <row r="28" spans="1:36" x14ac:dyDescent="0.25">
      <c r="A28" s="1">
        <v>2024</v>
      </c>
      <c r="B28" s="1" t="s">
        <v>31</v>
      </c>
      <c r="C28" s="1" t="s">
        <v>32</v>
      </c>
      <c r="D28" s="1" t="s">
        <v>33</v>
      </c>
      <c r="E28" s="9" t="s">
        <v>142</v>
      </c>
      <c r="F28" s="1">
        <f>IF(VLOOKUP(G28,Sku_Consolidated!A2:S957,{19},FALSE)="SHOWCASE", VLOOKUP(E28,Store_Showcase!B2:C144,{2}, FALSE), IF(VLOOKUP(G28,Sku_Consolidated!A2:S957,{19},FALSE)="VAM",VLOOKUP(E28,Store_VAM!B2:C273,{2}, FALSE),VLOOKUP(E28,Store_SRP!B2:C110,{2}, FALSE)))</f>
      </c>
      <c r="G28" s="1">
        <v>61720</v>
      </c>
      <c r="H28" s="1" t="s">
        <v>143</v>
      </c>
      <c r="I28" s="10" t="s">
        <v>144</v>
      </c>
      <c r="J28" s="1">
        <f>VLOOKUP(G28,Sku_Consolidated!A2:C957, 3, FALSE)</f>
      </c>
      <c r="K28" s="10">
        <f>IF(J28="PACK", I28, 0)</f>
      </c>
      <c r="L28" s="10">
        <f>IF(J28="KG", I28, I28 * VLOOKUP(G28,Sku_Consolidated!A2:U957,21,FALSE))</f>
      </c>
      <c r="M28" s="10" t="s">
        <v>37</v>
      </c>
      <c r="N28" s="11" t="s">
        <v>145</v>
      </c>
      <c r="O28" s="10" t="s">
        <v>146</v>
      </c>
      <c r="P28" s="10">
        <f>N28 - O28</f>
      </c>
      <c r="Q28" s="1">
        <f>VLOOKUP(G28,Sku_Consolidated!A2:G957,7, FALSE)</f>
      </c>
      <c r="R28" s="1">
        <f>IF(IFERROR(VLOOKUP(E28,Store_Showcase!B2:H144,7, FALSE), TRUE)=TRUE, IF(IFERROR(VLOOKUP(E28,Store_SRP!B2:H110,7, FALSE), TRUE)=TRUE,VLOOKUP(E28,Store_VAM!B2:H273,7, FALSE),VLOOKUP(E28,Store_SRP!B2:H110,7, FALSE)), VLOOKUP(E28,Store_Showcase!B2:H144,7, FALSE))</f>
      </c>
      <c r="S28" s="1">
        <f>IF(IFERROR(VLOOKUP(E28,Store_Showcase!B2:I144,8, FALSE), TRUE)=TRUE, IF(IFERROR(VLOOKUP(E28,Store_SRP!B2:I110,8, FALSE), TRUE)=TRUE,VLOOKUP(E28,Store_VAM!B2:I273,8, FALSE),VLOOKUP(E28,Store_SRP!B2:I110,8, FALSE)), VLOOKUP(E28,Store_Showcase!B2:I144,8, FALSE))</f>
      </c>
      <c r="T28" s="1">
        <f>VLOOKUP(G28,Sku_Consolidated!A2:R957,18,FALSE)</f>
      </c>
      <c r="U28" s="1" t="s">
        <v>147</v>
      </c>
      <c r="V28" s="1">
        <f>IF(VLOOKUP(G28,Sku_Consolidated!A2:S957,19,FALSE)="SHOWCASE", VLOOKUP(E28,Store_Showcase!B2:L144,11, FALSE), IF(VLOOKUP(G28,Sku_Consolidated!A2:S957,19,FALSE)="VAM",VLOOKUP(E28,Store_VAM!B2:L273,11, FALSE),VLOOKUP(E28,Store_SRP!B2:L110,11, FALSE)))</f>
      </c>
      <c r="W28" s="1">
        <f>VLOOKUP(G28,Sku_Consolidated!A2:W957,11,FALSE)</f>
      </c>
      <c r="X28" s="1">
        <f>VLOOKUP(G28,Sku_Consolidated!A2:H957,8,FALSE)</f>
      </c>
      <c r="Y28" s="1">
        <f>VLOOKUP(G28,Sku_Consolidated!A2:I957,9,FALSE)</f>
      </c>
      <c r="Z28" s="1" t="s">
        <v>41</v>
      </c>
      <c r="AA28" s="1">
        <f>VLOOKUP(G28,Sku_Consolidated!A2:E957,5,FALSE)</f>
      </c>
      <c r="AB28" s="1">
        <f>IF(VLOOKUP(G28,Sku_Consolidated!A2:S957,19,FALSE)="SHOWCASE", VLOOKUP(E28,Store_Showcase!B2:N144,13, FALSE), IF(VLOOKUP(G28,Sku_Consolidated!A2:S957,19,FALSE)="VAM",VLOOKUP(E28,Store_VAM!B2:N273,13, FALSE),VLOOKUP(E28,Store_SRP!B2:N110,13, FALSE)))</f>
      </c>
      <c r="AC28" s="1">
        <f>IF(IFERROR(AB28,TRUE)=TRUE, "-","OK")</f>
      </c>
      <c r="AD28" s="11" t="s">
        <v>37</v>
      </c>
      <c r="AE28" s="11" t="s">
        <v>37</v>
      </c>
      <c r="AF28" s="1">
        <f>IF(IFERROR(VLOOKUP(E28,Store_Showcase!B2:H144,{5}, FALSE), TRUE)=TRUE, IF(IFERROR(VLOOKUP(E28,Store_SRP!B2:H110,{5}, FALSE), TRUE)=TRUE,VLOOKUP(E28,Store_VAM!B2:H273,{5}, FALSE),VLOOKUP(E28,Store_SRP!B2:H110,{5}, FALSE)), VLOOKUP(E28,Store_Showcase!B2:H144,{5}, FALSE))</f>
      </c>
      <c r="AG28" s="1">
        <f>IF(IFERROR(VLOOKUP(E28,Store_Showcase!B2:H144,{6}, FALSE), TRUE)=TRUE, IF(IFERROR(VLOOKUP(E28,Store_SRP!B2:H110,{6}, FALSE), TRUE)=TRUE,VLOOKUP(E28,Store_VAM!B2:H273,{6}, FALSE),VLOOKUP(E28,Store_SRP!B2:H110,{6}, FALSE)), VLOOKUP(E28,Store_Showcase!B2:H144,{6}, FALSE))</f>
      </c>
      <c r="AH28" s="1">
        <f>VLOOKUP(G28,Sku_Consolidated!A2:R957,18,FALSE)</f>
      </c>
      <c r="AI28" s="1">
        <f>VLOOKUP(G28,Sku_Consolidated!A2:S957,19,FALSE)</f>
      </c>
      <c r="AJ28" s="1">
        <f>VLOOKUP(G28,Sku_Consolidated!A2:T957,20,FALSE)</f>
      </c>
    </row>
    <row r="29" spans="1:36" x14ac:dyDescent="0.25">
      <c r="A29" s="1">
        <v>2024</v>
      </c>
      <c r="B29" s="1" t="s">
        <v>31</v>
      </c>
      <c r="C29" s="1" t="s">
        <v>32</v>
      </c>
      <c r="D29" s="1" t="s">
        <v>33</v>
      </c>
      <c r="E29" s="9" t="s">
        <v>142</v>
      </c>
      <c r="F29" s="1">
        <f>IF(VLOOKUP(G29,Sku_Consolidated!A2:S957,{19},FALSE)="SHOWCASE", VLOOKUP(E29,Store_Showcase!B2:C144,{2}, FALSE), IF(VLOOKUP(G29,Sku_Consolidated!A2:S957,{19},FALSE)="VAM",VLOOKUP(E29,Store_VAM!B2:C273,{2}, FALSE),VLOOKUP(E29,Store_SRP!B2:C110,{2}, FALSE)))</f>
      </c>
      <c r="G29" s="1">
        <v>61721</v>
      </c>
      <c r="H29" s="1" t="s">
        <v>42</v>
      </c>
      <c r="I29" s="10" t="s">
        <v>148</v>
      </c>
      <c r="J29" s="1">
        <f>VLOOKUP(G29,Sku_Consolidated!A2:C957, 3, FALSE)</f>
      </c>
      <c r="K29" s="10">
        <f>IF(J29="PACK", I29, 0)</f>
      </c>
      <c r="L29" s="10">
        <f>IF(J29="KG", I29, I29 * VLOOKUP(G29,Sku_Consolidated!A2:U957,21,FALSE))</f>
      </c>
      <c r="M29" s="10" t="s">
        <v>37</v>
      </c>
      <c r="N29" s="11" t="s">
        <v>149</v>
      </c>
      <c r="O29" s="10" t="s">
        <v>150</v>
      </c>
      <c r="P29" s="10">
        <f>N29 - O29</f>
      </c>
      <c r="Q29" s="1">
        <f>VLOOKUP(G29,Sku_Consolidated!A2:G957,7, FALSE)</f>
      </c>
      <c r="R29" s="1">
        <f>IF(IFERROR(VLOOKUP(E29,Store_Showcase!B2:H144,7, FALSE), TRUE)=TRUE, IF(IFERROR(VLOOKUP(E29,Store_SRP!B2:H110,7, FALSE), TRUE)=TRUE,VLOOKUP(E29,Store_VAM!B2:H273,7, FALSE),VLOOKUP(E29,Store_SRP!B2:H110,7, FALSE)), VLOOKUP(E29,Store_Showcase!B2:H144,7, FALSE))</f>
      </c>
      <c r="S29" s="1">
        <f>IF(IFERROR(VLOOKUP(E29,Store_Showcase!B2:I144,8, FALSE), TRUE)=TRUE, IF(IFERROR(VLOOKUP(E29,Store_SRP!B2:I110,8, FALSE), TRUE)=TRUE,VLOOKUP(E29,Store_VAM!B2:I273,8, FALSE),VLOOKUP(E29,Store_SRP!B2:I110,8, FALSE)), VLOOKUP(E29,Store_Showcase!B2:I144,8, FALSE))</f>
      </c>
      <c r="T29" s="1">
        <f>VLOOKUP(G29,Sku_Consolidated!A2:R957,18,FALSE)</f>
      </c>
      <c r="U29" s="1" t="s">
        <v>147</v>
      </c>
      <c r="V29" s="1">
        <f>IF(VLOOKUP(G29,Sku_Consolidated!A2:S957,19,FALSE)="SHOWCASE", VLOOKUP(E29,Store_Showcase!B2:L144,11, FALSE), IF(VLOOKUP(G29,Sku_Consolidated!A2:S957,19,FALSE)="VAM",VLOOKUP(E29,Store_VAM!B2:L273,11, FALSE),VLOOKUP(E29,Store_SRP!B2:L110,11, FALSE)))</f>
      </c>
      <c r="W29" s="1">
        <f>VLOOKUP(G29,Sku_Consolidated!A2:W957,11,FALSE)</f>
      </c>
      <c r="X29" s="1">
        <f>VLOOKUP(G29,Sku_Consolidated!A2:H957,8,FALSE)</f>
      </c>
      <c r="Y29" s="1">
        <f>VLOOKUP(G29,Sku_Consolidated!A2:I957,9,FALSE)</f>
      </c>
      <c r="Z29" s="1" t="s">
        <v>41</v>
      </c>
      <c r="AA29" s="1">
        <f>VLOOKUP(G29,Sku_Consolidated!A2:E957,5,FALSE)</f>
      </c>
      <c r="AB29" s="1">
        <f>IF(VLOOKUP(G29,Sku_Consolidated!A2:S957,19,FALSE)="SHOWCASE", VLOOKUP(E29,Store_Showcase!B2:N144,13, FALSE), IF(VLOOKUP(G29,Sku_Consolidated!A2:S957,19,FALSE)="VAM",VLOOKUP(E29,Store_VAM!B2:N273,13, FALSE),VLOOKUP(E29,Store_SRP!B2:N110,13, FALSE)))</f>
      </c>
      <c r="AC29" s="1">
        <f>IF(IFERROR(AB29,TRUE)=TRUE, "-","OK")</f>
      </c>
      <c r="AD29" s="11" t="s">
        <v>37</v>
      </c>
      <c r="AE29" s="11" t="s">
        <v>37</v>
      </c>
      <c r="AF29" s="1">
        <f>IF(IFERROR(VLOOKUP(E29,Store_Showcase!B2:H144,{5}, FALSE), TRUE)=TRUE, IF(IFERROR(VLOOKUP(E29,Store_SRP!B2:H110,{5}, FALSE), TRUE)=TRUE,VLOOKUP(E29,Store_VAM!B2:H273,{5}, FALSE),VLOOKUP(E29,Store_SRP!B2:H110,{5}, FALSE)), VLOOKUP(E29,Store_Showcase!B2:H144,{5}, FALSE))</f>
      </c>
      <c r="AG29" s="1">
        <f>IF(IFERROR(VLOOKUP(E29,Store_Showcase!B2:H144,{6}, FALSE), TRUE)=TRUE, IF(IFERROR(VLOOKUP(E29,Store_SRP!B2:H110,{6}, FALSE), TRUE)=TRUE,VLOOKUP(E29,Store_VAM!B2:H273,{6}, FALSE),VLOOKUP(E29,Store_SRP!B2:H110,{6}, FALSE)), VLOOKUP(E29,Store_Showcase!B2:H144,{6}, FALSE))</f>
      </c>
      <c r="AH29" s="1">
        <f>VLOOKUP(G29,Sku_Consolidated!A2:R957,18,FALSE)</f>
      </c>
      <c r="AI29" s="1">
        <f>VLOOKUP(G29,Sku_Consolidated!A2:S957,19,FALSE)</f>
      </c>
      <c r="AJ29" s="1">
        <f>VLOOKUP(G29,Sku_Consolidated!A2:T957,20,FALSE)</f>
      </c>
    </row>
    <row r="30" spans="1:36" x14ac:dyDescent="0.25">
      <c r="A30" s="1">
        <v>2024</v>
      </c>
      <c r="B30" s="1" t="s">
        <v>31</v>
      </c>
      <c r="C30" s="1" t="s">
        <v>32</v>
      </c>
      <c r="D30" s="1" t="s">
        <v>33</v>
      </c>
      <c r="E30" s="9" t="s">
        <v>142</v>
      </c>
      <c r="F30" s="1">
        <f>IF(VLOOKUP(G30,Sku_Consolidated!A2:S957,{19},FALSE)="SHOWCASE", VLOOKUP(E30,Store_Showcase!B2:C144,{2}, FALSE), IF(VLOOKUP(G30,Sku_Consolidated!A2:S957,{19},FALSE)="VAM",VLOOKUP(E30,Store_VAM!B2:C273,{2}, FALSE),VLOOKUP(E30,Store_SRP!B2:C110,{2}, FALSE)))</f>
      </c>
      <c r="G30" s="1">
        <v>61744</v>
      </c>
      <c r="H30" s="1" t="s">
        <v>82</v>
      </c>
      <c r="I30" s="10" t="s">
        <v>151</v>
      </c>
      <c r="J30" s="1">
        <f>VLOOKUP(G30,Sku_Consolidated!A2:C957, 3, FALSE)</f>
      </c>
      <c r="K30" s="10">
        <f>IF(J30="PACK", I30, 0)</f>
      </c>
      <c r="L30" s="10">
        <f>IF(J30="KG", I30, I30 * VLOOKUP(G30,Sku_Consolidated!A2:U957,21,FALSE))</f>
      </c>
      <c r="M30" s="10" t="s">
        <v>37</v>
      </c>
      <c r="N30" s="11" t="s">
        <v>152</v>
      </c>
      <c r="O30" s="10" t="s">
        <v>153</v>
      </c>
      <c r="P30" s="10">
        <f>N30 - O30</f>
      </c>
      <c r="Q30" s="1">
        <f>VLOOKUP(G30,Sku_Consolidated!A2:G957,7, FALSE)</f>
      </c>
      <c r="R30" s="1">
        <f>IF(IFERROR(VLOOKUP(E30,Store_Showcase!B2:H144,7, FALSE), TRUE)=TRUE, IF(IFERROR(VLOOKUP(E30,Store_SRP!B2:H110,7, FALSE), TRUE)=TRUE,VLOOKUP(E30,Store_VAM!B2:H273,7, FALSE),VLOOKUP(E30,Store_SRP!B2:H110,7, FALSE)), VLOOKUP(E30,Store_Showcase!B2:H144,7, FALSE))</f>
      </c>
      <c r="S30" s="1">
        <f>IF(IFERROR(VLOOKUP(E30,Store_Showcase!B2:I144,8, FALSE), TRUE)=TRUE, IF(IFERROR(VLOOKUP(E30,Store_SRP!B2:I110,8, FALSE), TRUE)=TRUE,VLOOKUP(E30,Store_VAM!B2:I273,8, FALSE),VLOOKUP(E30,Store_SRP!B2:I110,8, FALSE)), VLOOKUP(E30,Store_Showcase!B2:I144,8, FALSE))</f>
      </c>
      <c r="T30" s="1">
        <f>VLOOKUP(G30,Sku_Consolidated!A2:R957,18,FALSE)</f>
      </c>
      <c r="U30" s="1" t="s">
        <v>147</v>
      </c>
      <c r="V30" s="1">
        <f>IF(VLOOKUP(G30,Sku_Consolidated!A2:S957,19,FALSE)="SHOWCASE", VLOOKUP(E30,Store_Showcase!B2:L144,11, FALSE), IF(VLOOKUP(G30,Sku_Consolidated!A2:S957,19,FALSE)="VAM",VLOOKUP(E30,Store_VAM!B2:L273,11, FALSE),VLOOKUP(E30,Store_SRP!B2:L110,11, FALSE)))</f>
      </c>
      <c r="W30" s="1">
        <f>VLOOKUP(G30,Sku_Consolidated!A2:W957,11,FALSE)</f>
      </c>
      <c r="X30" s="1">
        <f>VLOOKUP(G30,Sku_Consolidated!A2:H957,8,FALSE)</f>
      </c>
      <c r="Y30" s="1">
        <f>VLOOKUP(G30,Sku_Consolidated!A2:I957,9,FALSE)</f>
      </c>
      <c r="Z30" s="1" t="s">
        <v>41</v>
      </c>
      <c r="AA30" s="1">
        <f>VLOOKUP(G30,Sku_Consolidated!A2:E957,5,FALSE)</f>
      </c>
      <c r="AB30" s="1">
        <f>IF(VLOOKUP(G30,Sku_Consolidated!A2:S957,19,FALSE)="SHOWCASE", VLOOKUP(E30,Store_Showcase!B2:N144,13, FALSE), IF(VLOOKUP(G30,Sku_Consolidated!A2:S957,19,FALSE)="VAM",VLOOKUP(E30,Store_VAM!B2:N273,13, FALSE),VLOOKUP(E30,Store_SRP!B2:N110,13, FALSE)))</f>
      </c>
      <c r="AC30" s="1">
        <f>IF(IFERROR(AB30,TRUE)=TRUE, "-","OK")</f>
      </c>
      <c r="AD30" s="11" t="s">
        <v>37</v>
      </c>
      <c r="AE30" s="11" t="s">
        <v>37</v>
      </c>
      <c r="AF30" s="1">
        <f>IF(IFERROR(VLOOKUP(E30,Store_Showcase!B2:H144,{5}, FALSE), TRUE)=TRUE, IF(IFERROR(VLOOKUP(E30,Store_SRP!B2:H110,{5}, FALSE), TRUE)=TRUE,VLOOKUP(E30,Store_VAM!B2:H273,{5}, FALSE),VLOOKUP(E30,Store_SRP!B2:H110,{5}, FALSE)), VLOOKUP(E30,Store_Showcase!B2:H144,{5}, FALSE))</f>
      </c>
      <c r="AG30" s="1">
        <f>IF(IFERROR(VLOOKUP(E30,Store_Showcase!B2:H144,{6}, FALSE), TRUE)=TRUE, IF(IFERROR(VLOOKUP(E30,Store_SRP!B2:H110,{6}, FALSE), TRUE)=TRUE,VLOOKUP(E30,Store_VAM!B2:H273,{6}, FALSE),VLOOKUP(E30,Store_SRP!B2:H110,{6}, FALSE)), VLOOKUP(E30,Store_Showcase!B2:H144,{6}, FALSE))</f>
      </c>
      <c r="AH30" s="1">
        <f>VLOOKUP(G30,Sku_Consolidated!A2:R957,18,FALSE)</f>
      </c>
      <c r="AI30" s="1">
        <f>VLOOKUP(G30,Sku_Consolidated!A2:S957,19,FALSE)</f>
      </c>
      <c r="AJ30" s="1">
        <f>VLOOKUP(G30,Sku_Consolidated!A2:T957,20,FALSE)</f>
      </c>
    </row>
    <row r="31" spans="1:36" x14ac:dyDescent="0.25">
      <c r="A31" s="1">
        <v>2024</v>
      </c>
      <c r="B31" s="1" t="s">
        <v>31</v>
      </c>
      <c r="C31" s="1" t="s">
        <v>32</v>
      </c>
      <c r="D31" s="1" t="s">
        <v>33</v>
      </c>
      <c r="E31" s="9" t="s">
        <v>142</v>
      </c>
      <c r="F31" s="1">
        <f>IF(VLOOKUP(G31,Sku_Consolidated!A2:S957,{19},FALSE)="SHOWCASE", VLOOKUP(E31,Store_Showcase!B2:C144,{2}, FALSE), IF(VLOOKUP(G31,Sku_Consolidated!A2:S957,{19},FALSE)="VAM",VLOOKUP(E31,Store_VAM!B2:C273,{2}, FALSE),VLOOKUP(E31,Store_SRP!B2:C110,{2}, FALSE)))</f>
      </c>
      <c r="G31" s="1">
        <v>61749</v>
      </c>
      <c r="H31" s="1" t="s">
        <v>154</v>
      </c>
      <c r="I31" s="10" t="s">
        <v>155</v>
      </c>
      <c r="J31" s="1">
        <f>VLOOKUP(G31,Sku_Consolidated!A2:C957, 3, FALSE)</f>
      </c>
      <c r="K31" s="10">
        <f>IF(J31="PACK", I31, 0)</f>
      </c>
      <c r="L31" s="10">
        <f>IF(J31="KG", I31, I31 * VLOOKUP(G31,Sku_Consolidated!A2:U957,21,FALSE))</f>
      </c>
      <c r="M31" s="10" t="s">
        <v>37</v>
      </c>
      <c r="N31" s="11" t="s">
        <v>156</v>
      </c>
      <c r="O31" s="10" t="s">
        <v>157</v>
      </c>
      <c r="P31" s="10">
        <f>N31 - O31</f>
      </c>
      <c r="Q31" s="1">
        <f>VLOOKUP(G31,Sku_Consolidated!A2:G957,7, FALSE)</f>
      </c>
      <c r="R31" s="1">
        <f>IF(IFERROR(VLOOKUP(E31,Store_Showcase!B2:H144,7, FALSE), TRUE)=TRUE, IF(IFERROR(VLOOKUP(E31,Store_SRP!B2:H110,7, FALSE), TRUE)=TRUE,VLOOKUP(E31,Store_VAM!B2:H273,7, FALSE),VLOOKUP(E31,Store_SRP!B2:H110,7, FALSE)), VLOOKUP(E31,Store_Showcase!B2:H144,7, FALSE))</f>
      </c>
      <c r="S31" s="1">
        <f>IF(IFERROR(VLOOKUP(E31,Store_Showcase!B2:I144,8, FALSE), TRUE)=TRUE, IF(IFERROR(VLOOKUP(E31,Store_SRP!B2:I110,8, FALSE), TRUE)=TRUE,VLOOKUP(E31,Store_VAM!B2:I273,8, FALSE),VLOOKUP(E31,Store_SRP!B2:I110,8, FALSE)), VLOOKUP(E31,Store_Showcase!B2:I144,8, FALSE))</f>
      </c>
      <c r="T31" s="1">
        <f>VLOOKUP(G31,Sku_Consolidated!A2:R957,18,FALSE)</f>
      </c>
      <c r="U31" s="1" t="s">
        <v>147</v>
      </c>
      <c r="V31" s="1">
        <f>IF(VLOOKUP(G31,Sku_Consolidated!A2:S957,19,FALSE)="SHOWCASE", VLOOKUP(E31,Store_Showcase!B2:L144,11, FALSE), IF(VLOOKUP(G31,Sku_Consolidated!A2:S957,19,FALSE)="VAM",VLOOKUP(E31,Store_VAM!B2:L273,11, FALSE),VLOOKUP(E31,Store_SRP!B2:L110,11, FALSE)))</f>
      </c>
      <c r="W31" s="1">
        <f>VLOOKUP(G31,Sku_Consolidated!A2:W957,11,FALSE)</f>
      </c>
      <c r="X31" s="1">
        <f>VLOOKUP(G31,Sku_Consolidated!A2:H957,8,FALSE)</f>
      </c>
      <c r="Y31" s="1">
        <f>VLOOKUP(G31,Sku_Consolidated!A2:I957,9,FALSE)</f>
      </c>
      <c r="Z31" s="1" t="s">
        <v>41</v>
      </c>
      <c r="AA31" s="1">
        <f>VLOOKUP(G31,Sku_Consolidated!A2:E957,5,FALSE)</f>
      </c>
      <c r="AB31" s="1">
        <f>IF(VLOOKUP(G31,Sku_Consolidated!A2:S957,19,FALSE)="SHOWCASE", VLOOKUP(E31,Store_Showcase!B2:N144,13, FALSE), IF(VLOOKUP(G31,Sku_Consolidated!A2:S957,19,FALSE)="VAM",VLOOKUP(E31,Store_VAM!B2:N273,13, FALSE),VLOOKUP(E31,Store_SRP!B2:N110,13, FALSE)))</f>
      </c>
      <c r="AC31" s="1">
        <f>IF(IFERROR(AB31,TRUE)=TRUE, "-","OK")</f>
      </c>
      <c r="AD31" s="11" t="s">
        <v>37</v>
      </c>
      <c r="AE31" s="11" t="s">
        <v>37</v>
      </c>
      <c r="AF31" s="1">
        <f>IF(IFERROR(VLOOKUP(E31,Store_Showcase!B2:H144,{5}, FALSE), TRUE)=TRUE, IF(IFERROR(VLOOKUP(E31,Store_SRP!B2:H110,{5}, FALSE), TRUE)=TRUE,VLOOKUP(E31,Store_VAM!B2:H273,{5}, FALSE),VLOOKUP(E31,Store_SRP!B2:H110,{5}, FALSE)), VLOOKUP(E31,Store_Showcase!B2:H144,{5}, FALSE))</f>
      </c>
      <c r="AG31" s="1">
        <f>IF(IFERROR(VLOOKUP(E31,Store_Showcase!B2:H144,{6}, FALSE), TRUE)=TRUE, IF(IFERROR(VLOOKUP(E31,Store_SRP!B2:H110,{6}, FALSE), TRUE)=TRUE,VLOOKUP(E31,Store_VAM!B2:H273,{6}, FALSE),VLOOKUP(E31,Store_SRP!B2:H110,{6}, FALSE)), VLOOKUP(E31,Store_Showcase!B2:H144,{6}, FALSE))</f>
      </c>
      <c r="AH31" s="1">
        <f>VLOOKUP(G31,Sku_Consolidated!A2:R957,18,FALSE)</f>
      </c>
      <c r="AI31" s="1">
        <f>VLOOKUP(G31,Sku_Consolidated!A2:S957,19,FALSE)</f>
      </c>
      <c r="AJ31" s="1">
        <f>VLOOKUP(G31,Sku_Consolidated!A2:T957,20,FALSE)</f>
      </c>
    </row>
    <row r="32" spans="1:36" x14ac:dyDescent="0.25">
      <c r="A32" s="1">
        <v>2024</v>
      </c>
      <c r="B32" s="1" t="s">
        <v>31</v>
      </c>
      <c r="C32" s="1" t="s">
        <v>32</v>
      </c>
      <c r="D32" s="1" t="s">
        <v>33</v>
      </c>
      <c r="E32" s="9" t="s">
        <v>142</v>
      </c>
      <c r="F32" s="1">
        <f>IF(VLOOKUP(G32,Sku_Consolidated!A2:S957,{19},FALSE)="SHOWCASE", VLOOKUP(E32,Store_Showcase!B2:C144,{2}, FALSE), IF(VLOOKUP(G32,Sku_Consolidated!A2:S957,{19},FALSE)="VAM",VLOOKUP(E32,Store_VAM!B2:C273,{2}, FALSE),VLOOKUP(E32,Store_SRP!B2:C110,{2}, FALSE)))</f>
      </c>
      <c r="G32" s="1">
        <v>61755</v>
      </c>
      <c r="H32" s="1" t="s">
        <v>86</v>
      </c>
      <c r="I32" s="10" t="s">
        <v>158</v>
      </c>
      <c r="J32" s="1">
        <f>VLOOKUP(G32,Sku_Consolidated!A2:C957, 3, FALSE)</f>
      </c>
      <c r="K32" s="10">
        <f>IF(J32="PACK", I32, 0)</f>
      </c>
      <c r="L32" s="10">
        <f>IF(J32="KG", I32, I32 * VLOOKUP(G32,Sku_Consolidated!A2:U957,21,FALSE))</f>
      </c>
      <c r="M32" s="10" t="s">
        <v>37</v>
      </c>
      <c r="N32" s="11" t="s">
        <v>159</v>
      </c>
      <c r="O32" s="10" t="s">
        <v>160</v>
      </c>
      <c r="P32" s="10">
        <f>N32 - O32</f>
      </c>
      <c r="Q32" s="1">
        <f>VLOOKUP(G32,Sku_Consolidated!A2:G957,7, FALSE)</f>
      </c>
      <c r="R32" s="1">
        <f>IF(IFERROR(VLOOKUP(E32,Store_Showcase!B2:H144,7, FALSE), TRUE)=TRUE, IF(IFERROR(VLOOKUP(E32,Store_SRP!B2:H110,7, FALSE), TRUE)=TRUE,VLOOKUP(E32,Store_VAM!B2:H273,7, FALSE),VLOOKUP(E32,Store_SRP!B2:H110,7, FALSE)), VLOOKUP(E32,Store_Showcase!B2:H144,7, FALSE))</f>
      </c>
      <c r="S32" s="1">
        <f>IF(IFERROR(VLOOKUP(E32,Store_Showcase!B2:I144,8, FALSE), TRUE)=TRUE, IF(IFERROR(VLOOKUP(E32,Store_SRP!B2:I110,8, FALSE), TRUE)=TRUE,VLOOKUP(E32,Store_VAM!B2:I273,8, FALSE),VLOOKUP(E32,Store_SRP!B2:I110,8, FALSE)), VLOOKUP(E32,Store_Showcase!B2:I144,8, FALSE))</f>
      </c>
      <c r="T32" s="1">
        <f>VLOOKUP(G32,Sku_Consolidated!A2:R957,18,FALSE)</f>
      </c>
      <c r="U32" s="1" t="s">
        <v>147</v>
      </c>
      <c r="V32" s="1">
        <f>IF(VLOOKUP(G32,Sku_Consolidated!A2:S957,19,FALSE)="SHOWCASE", VLOOKUP(E32,Store_Showcase!B2:L144,11, FALSE), IF(VLOOKUP(G32,Sku_Consolidated!A2:S957,19,FALSE)="VAM",VLOOKUP(E32,Store_VAM!B2:L273,11, FALSE),VLOOKUP(E32,Store_SRP!B2:L110,11, FALSE)))</f>
      </c>
      <c r="W32" s="1">
        <f>VLOOKUP(G32,Sku_Consolidated!A2:W957,11,FALSE)</f>
      </c>
      <c r="X32" s="1">
        <f>VLOOKUP(G32,Sku_Consolidated!A2:H957,8,FALSE)</f>
      </c>
      <c r="Y32" s="1">
        <f>VLOOKUP(G32,Sku_Consolidated!A2:I957,9,FALSE)</f>
      </c>
      <c r="Z32" s="1" t="s">
        <v>41</v>
      </c>
      <c r="AA32" s="1">
        <f>VLOOKUP(G32,Sku_Consolidated!A2:E957,5,FALSE)</f>
      </c>
      <c r="AB32" s="1">
        <f>IF(VLOOKUP(G32,Sku_Consolidated!A2:S957,19,FALSE)="SHOWCASE", VLOOKUP(E32,Store_Showcase!B2:N144,13, FALSE), IF(VLOOKUP(G32,Sku_Consolidated!A2:S957,19,FALSE)="VAM",VLOOKUP(E32,Store_VAM!B2:N273,13, FALSE),VLOOKUP(E32,Store_SRP!B2:N110,13, FALSE)))</f>
      </c>
      <c r="AC32" s="1">
        <f>IF(IFERROR(AB32,TRUE)=TRUE, "-","OK")</f>
      </c>
      <c r="AD32" s="11" t="s">
        <v>37</v>
      </c>
      <c r="AE32" s="11" t="s">
        <v>37</v>
      </c>
      <c r="AF32" s="1">
        <f>IF(IFERROR(VLOOKUP(E32,Store_Showcase!B2:H144,{5}, FALSE), TRUE)=TRUE, IF(IFERROR(VLOOKUP(E32,Store_SRP!B2:H110,{5}, FALSE), TRUE)=TRUE,VLOOKUP(E32,Store_VAM!B2:H273,{5}, FALSE),VLOOKUP(E32,Store_SRP!B2:H110,{5}, FALSE)), VLOOKUP(E32,Store_Showcase!B2:H144,{5}, FALSE))</f>
      </c>
      <c r="AG32" s="1">
        <f>IF(IFERROR(VLOOKUP(E32,Store_Showcase!B2:H144,{6}, FALSE), TRUE)=TRUE, IF(IFERROR(VLOOKUP(E32,Store_SRP!B2:H110,{6}, FALSE), TRUE)=TRUE,VLOOKUP(E32,Store_VAM!B2:H273,{6}, FALSE),VLOOKUP(E32,Store_SRP!B2:H110,{6}, FALSE)), VLOOKUP(E32,Store_Showcase!B2:H144,{6}, FALSE))</f>
      </c>
      <c r="AH32" s="1">
        <f>VLOOKUP(G32,Sku_Consolidated!A2:R957,18,FALSE)</f>
      </c>
      <c r="AI32" s="1">
        <f>VLOOKUP(G32,Sku_Consolidated!A2:S957,19,FALSE)</f>
      </c>
      <c r="AJ32" s="1">
        <f>VLOOKUP(G32,Sku_Consolidated!A2:T957,20,FALSE)</f>
      </c>
    </row>
    <row r="33" spans="1:36" x14ac:dyDescent="0.25">
      <c r="A33" s="1">
        <v>2024</v>
      </c>
      <c r="B33" s="1" t="s">
        <v>31</v>
      </c>
      <c r="C33" s="1" t="s">
        <v>32</v>
      </c>
      <c r="D33" s="1" t="s">
        <v>33</v>
      </c>
      <c r="E33" s="9" t="s">
        <v>142</v>
      </c>
      <c r="F33" s="1">
        <f>IF(VLOOKUP(G33,Sku_Consolidated!A2:S957,{19},FALSE)="SHOWCASE", VLOOKUP(E33,Store_Showcase!B2:C144,{2}, FALSE), IF(VLOOKUP(G33,Sku_Consolidated!A2:S957,{19},FALSE)="VAM",VLOOKUP(E33,Store_VAM!B2:C273,{2}, FALSE),VLOOKUP(E33,Store_SRP!B2:C110,{2}, FALSE)))</f>
      </c>
      <c r="G33" s="1">
        <v>61786</v>
      </c>
      <c r="H33" s="1" t="s">
        <v>106</v>
      </c>
      <c r="I33" s="10" t="s">
        <v>161</v>
      </c>
      <c r="J33" s="1">
        <f>VLOOKUP(G33,Sku_Consolidated!A2:C957, 3, FALSE)</f>
      </c>
      <c r="K33" s="10">
        <f>IF(J33="PACK", I33, 0)</f>
      </c>
      <c r="L33" s="10">
        <f>IF(J33="KG", I33, I33 * VLOOKUP(G33,Sku_Consolidated!A2:U957,21,FALSE))</f>
      </c>
      <c r="M33" s="10" t="s">
        <v>37</v>
      </c>
      <c r="N33" s="11" t="s">
        <v>162</v>
      </c>
      <c r="O33" s="10" t="s">
        <v>163</v>
      </c>
      <c r="P33" s="10">
        <f>N33 - O33</f>
      </c>
      <c r="Q33" s="1">
        <f>VLOOKUP(G33,Sku_Consolidated!A2:G957,7, FALSE)</f>
      </c>
      <c r="R33" s="1">
        <f>IF(IFERROR(VLOOKUP(E33,Store_Showcase!B2:H144,7, FALSE), TRUE)=TRUE, IF(IFERROR(VLOOKUP(E33,Store_SRP!B2:H110,7, FALSE), TRUE)=TRUE,VLOOKUP(E33,Store_VAM!B2:H273,7, FALSE),VLOOKUP(E33,Store_SRP!B2:H110,7, FALSE)), VLOOKUP(E33,Store_Showcase!B2:H144,7, FALSE))</f>
      </c>
      <c r="S33" s="1">
        <f>IF(IFERROR(VLOOKUP(E33,Store_Showcase!B2:I144,8, FALSE), TRUE)=TRUE, IF(IFERROR(VLOOKUP(E33,Store_SRP!B2:I110,8, FALSE), TRUE)=TRUE,VLOOKUP(E33,Store_VAM!B2:I273,8, FALSE),VLOOKUP(E33,Store_SRP!B2:I110,8, FALSE)), VLOOKUP(E33,Store_Showcase!B2:I144,8, FALSE))</f>
      </c>
      <c r="T33" s="1">
        <f>VLOOKUP(G33,Sku_Consolidated!A2:R957,18,FALSE)</f>
      </c>
      <c r="U33" s="1" t="s">
        <v>147</v>
      </c>
      <c r="V33" s="1">
        <f>IF(VLOOKUP(G33,Sku_Consolidated!A2:S957,19,FALSE)="SHOWCASE", VLOOKUP(E33,Store_Showcase!B2:L144,11, FALSE), IF(VLOOKUP(G33,Sku_Consolidated!A2:S957,19,FALSE)="VAM",VLOOKUP(E33,Store_VAM!B2:L273,11, FALSE),VLOOKUP(E33,Store_SRP!B2:L110,11, FALSE)))</f>
      </c>
      <c r="W33" s="1">
        <f>VLOOKUP(G33,Sku_Consolidated!A2:W957,11,FALSE)</f>
      </c>
      <c r="X33" s="1">
        <f>VLOOKUP(G33,Sku_Consolidated!A2:H957,8,FALSE)</f>
      </c>
      <c r="Y33" s="1">
        <f>VLOOKUP(G33,Sku_Consolidated!A2:I957,9,FALSE)</f>
      </c>
      <c r="Z33" s="1" t="s">
        <v>41</v>
      </c>
      <c r="AA33" s="1">
        <f>VLOOKUP(G33,Sku_Consolidated!A2:E957,5,FALSE)</f>
      </c>
      <c r="AB33" s="1">
        <f>IF(VLOOKUP(G33,Sku_Consolidated!A2:S957,19,FALSE)="SHOWCASE", VLOOKUP(E33,Store_Showcase!B2:N144,13, FALSE), IF(VLOOKUP(G33,Sku_Consolidated!A2:S957,19,FALSE)="VAM",VLOOKUP(E33,Store_VAM!B2:N273,13, FALSE),VLOOKUP(E33,Store_SRP!B2:N110,13, FALSE)))</f>
      </c>
      <c r="AC33" s="1">
        <f>IF(IFERROR(AB33,TRUE)=TRUE, "-","OK")</f>
      </c>
      <c r="AD33" s="11" t="s">
        <v>37</v>
      </c>
      <c r="AE33" s="11" t="s">
        <v>37</v>
      </c>
      <c r="AF33" s="1">
        <f>IF(IFERROR(VLOOKUP(E33,Store_Showcase!B2:H144,{5}, FALSE), TRUE)=TRUE, IF(IFERROR(VLOOKUP(E33,Store_SRP!B2:H110,{5}, FALSE), TRUE)=TRUE,VLOOKUP(E33,Store_VAM!B2:H273,{5}, FALSE),VLOOKUP(E33,Store_SRP!B2:H110,{5}, FALSE)), VLOOKUP(E33,Store_Showcase!B2:H144,{5}, FALSE))</f>
      </c>
      <c r="AG33" s="1">
        <f>IF(IFERROR(VLOOKUP(E33,Store_Showcase!B2:H144,{6}, FALSE), TRUE)=TRUE, IF(IFERROR(VLOOKUP(E33,Store_SRP!B2:H110,{6}, FALSE), TRUE)=TRUE,VLOOKUP(E33,Store_VAM!B2:H273,{6}, FALSE),VLOOKUP(E33,Store_SRP!B2:H110,{6}, FALSE)), VLOOKUP(E33,Store_Showcase!B2:H144,{6}, FALSE))</f>
      </c>
      <c r="AH33" s="1">
        <f>VLOOKUP(G33,Sku_Consolidated!A2:R957,18,FALSE)</f>
      </c>
      <c r="AI33" s="1">
        <f>VLOOKUP(G33,Sku_Consolidated!A2:S957,19,FALSE)</f>
      </c>
      <c r="AJ33" s="1">
        <f>VLOOKUP(G33,Sku_Consolidated!A2:T957,20,FALSE)</f>
      </c>
    </row>
    <row r="34" spans="1:36" x14ac:dyDescent="0.25">
      <c r="A34" s="1">
        <v>2024</v>
      </c>
      <c r="B34" s="1" t="s">
        <v>31</v>
      </c>
      <c r="C34" s="1" t="s">
        <v>32</v>
      </c>
      <c r="D34" s="1" t="s">
        <v>33</v>
      </c>
      <c r="E34" s="9" t="s">
        <v>142</v>
      </c>
      <c r="F34" s="1">
        <f>IF(VLOOKUP(G34,Sku_Consolidated!A2:S957,{19},FALSE)="SHOWCASE", VLOOKUP(E34,Store_Showcase!B2:C144,{2}, FALSE), IF(VLOOKUP(G34,Sku_Consolidated!A2:S957,{19},FALSE)="VAM",VLOOKUP(E34,Store_VAM!B2:C273,{2}, FALSE),VLOOKUP(E34,Store_SRP!B2:C110,{2}, FALSE)))</f>
      </c>
      <c r="G34" s="1">
        <v>61787</v>
      </c>
      <c r="H34" s="1" t="s">
        <v>110</v>
      </c>
      <c r="I34" s="10" t="s">
        <v>164</v>
      </c>
      <c r="J34" s="1">
        <f>VLOOKUP(G34,Sku_Consolidated!A2:C957, 3, FALSE)</f>
      </c>
      <c r="K34" s="10">
        <f>IF(J34="PACK", I34, 0)</f>
      </c>
      <c r="L34" s="10">
        <f>IF(J34="KG", I34, I34 * VLOOKUP(G34,Sku_Consolidated!A2:U957,21,FALSE))</f>
      </c>
      <c r="M34" s="10" t="s">
        <v>37</v>
      </c>
      <c r="N34" s="11" t="s">
        <v>165</v>
      </c>
      <c r="O34" s="10" t="s">
        <v>166</v>
      </c>
      <c r="P34" s="10">
        <f>N34 - O34</f>
      </c>
      <c r="Q34" s="1">
        <f>VLOOKUP(G34,Sku_Consolidated!A2:G957,7, FALSE)</f>
      </c>
      <c r="R34" s="1">
        <f>IF(IFERROR(VLOOKUP(E34,Store_Showcase!B2:H144,7, FALSE), TRUE)=TRUE, IF(IFERROR(VLOOKUP(E34,Store_SRP!B2:H110,7, FALSE), TRUE)=TRUE,VLOOKUP(E34,Store_VAM!B2:H273,7, FALSE),VLOOKUP(E34,Store_SRP!B2:H110,7, FALSE)), VLOOKUP(E34,Store_Showcase!B2:H144,7, FALSE))</f>
      </c>
      <c r="S34" s="1">
        <f>IF(IFERROR(VLOOKUP(E34,Store_Showcase!B2:I144,8, FALSE), TRUE)=TRUE, IF(IFERROR(VLOOKUP(E34,Store_SRP!B2:I110,8, FALSE), TRUE)=TRUE,VLOOKUP(E34,Store_VAM!B2:I273,8, FALSE),VLOOKUP(E34,Store_SRP!B2:I110,8, FALSE)), VLOOKUP(E34,Store_Showcase!B2:I144,8, FALSE))</f>
      </c>
      <c r="T34" s="1">
        <f>VLOOKUP(G34,Sku_Consolidated!A2:R957,18,FALSE)</f>
      </c>
      <c r="U34" s="1" t="s">
        <v>147</v>
      </c>
      <c r="V34" s="1">
        <f>IF(VLOOKUP(G34,Sku_Consolidated!A2:S957,19,FALSE)="SHOWCASE", VLOOKUP(E34,Store_Showcase!B2:L144,11, FALSE), IF(VLOOKUP(G34,Sku_Consolidated!A2:S957,19,FALSE)="VAM",VLOOKUP(E34,Store_VAM!B2:L273,11, FALSE),VLOOKUP(E34,Store_SRP!B2:L110,11, FALSE)))</f>
      </c>
      <c r="W34" s="1">
        <f>VLOOKUP(G34,Sku_Consolidated!A2:W957,11,FALSE)</f>
      </c>
      <c r="X34" s="1">
        <f>VLOOKUP(G34,Sku_Consolidated!A2:H957,8,FALSE)</f>
      </c>
      <c r="Y34" s="1">
        <f>VLOOKUP(G34,Sku_Consolidated!A2:I957,9,FALSE)</f>
      </c>
      <c r="Z34" s="1" t="s">
        <v>41</v>
      </c>
      <c r="AA34" s="1">
        <f>VLOOKUP(G34,Sku_Consolidated!A2:E957,5,FALSE)</f>
      </c>
      <c r="AB34" s="1">
        <f>IF(VLOOKUP(G34,Sku_Consolidated!A2:S957,19,FALSE)="SHOWCASE", VLOOKUP(E34,Store_Showcase!B2:N144,13, FALSE), IF(VLOOKUP(G34,Sku_Consolidated!A2:S957,19,FALSE)="VAM",VLOOKUP(E34,Store_VAM!B2:N273,13, FALSE),VLOOKUP(E34,Store_SRP!B2:N110,13, FALSE)))</f>
      </c>
      <c r="AC34" s="1">
        <f>IF(IFERROR(AB34,TRUE)=TRUE, "-","OK")</f>
      </c>
      <c r="AD34" s="11" t="s">
        <v>37</v>
      </c>
      <c r="AE34" s="11" t="s">
        <v>37</v>
      </c>
      <c r="AF34" s="1">
        <f>IF(IFERROR(VLOOKUP(E34,Store_Showcase!B2:H144,{5}, FALSE), TRUE)=TRUE, IF(IFERROR(VLOOKUP(E34,Store_SRP!B2:H110,{5}, FALSE), TRUE)=TRUE,VLOOKUP(E34,Store_VAM!B2:H273,{5}, FALSE),VLOOKUP(E34,Store_SRP!B2:H110,{5}, FALSE)), VLOOKUP(E34,Store_Showcase!B2:H144,{5}, FALSE))</f>
      </c>
      <c r="AG34" s="1">
        <f>IF(IFERROR(VLOOKUP(E34,Store_Showcase!B2:H144,{6}, FALSE), TRUE)=TRUE, IF(IFERROR(VLOOKUP(E34,Store_SRP!B2:H110,{6}, FALSE), TRUE)=TRUE,VLOOKUP(E34,Store_VAM!B2:H273,{6}, FALSE),VLOOKUP(E34,Store_SRP!B2:H110,{6}, FALSE)), VLOOKUP(E34,Store_Showcase!B2:H144,{6}, FALSE))</f>
      </c>
      <c r="AH34" s="1">
        <f>VLOOKUP(G34,Sku_Consolidated!A2:R957,18,FALSE)</f>
      </c>
      <c r="AI34" s="1">
        <f>VLOOKUP(G34,Sku_Consolidated!A2:S957,19,FALSE)</f>
      </c>
      <c r="AJ34" s="1">
        <f>VLOOKUP(G34,Sku_Consolidated!A2:T957,20,FALSE)</f>
      </c>
    </row>
    <row r="35" spans="1:36" x14ac:dyDescent="0.25">
      <c r="A35" s="1">
        <v>2024</v>
      </c>
      <c r="B35" s="1" t="s">
        <v>31</v>
      </c>
      <c r="C35" s="1" t="s">
        <v>32</v>
      </c>
      <c r="D35" s="1" t="s">
        <v>33</v>
      </c>
      <c r="E35" s="9" t="s">
        <v>142</v>
      </c>
      <c r="F35" s="1">
        <f>IF(VLOOKUP(G35,Sku_Consolidated!A2:S957,{19},FALSE)="SHOWCASE", VLOOKUP(E35,Store_Showcase!B2:C144,{2}, FALSE), IF(VLOOKUP(G35,Sku_Consolidated!A2:S957,{19},FALSE)="VAM",VLOOKUP(E35,Store_VAM!B2:C273,{2}, FALSE),VLOOKUP(E35,Store_SRP!B2:C110,{2}, FALSE)))</f>
      </c>
      <c r="G35" s="1">
        <v>61838</v>
      </c>
      <c r="H35" s="1" t="s">
        <v>167</v>
      </c>
      <c r="I35" s="10" t="s">
        <v>168</v>
      </c>
      <c r="J35" s="1">
        <f>VLOOKUP(G35,Sku_Consolidated!A2:C957, 3, FALSE)</f>
      </c>
      <c r="K35" s="10">
        <f>IF(J35="PACK", I35, 0)</f>
      </c>
      <c r="L35" s="10">
        <f>IF(J35="KG", I35, I35 * VLOOKUP(G35,Sku_Consolidated!A2:U957,21,FALSE))</f>
      </c>
      <c r="M35" s="10" t="s">
        <v>37</v>
      </c>
      <c r="N35" s="11" t="s">
        <v>169</v>
      </c>
      <c r="O35" s="10" t="s">
        <v>170</v>
      </c>
      <c r="P35" s="10">
        <f>N35 - O35</f>
      </c>
      <c r="Q35" s="1">
        <f>VLOOKUP(G35,Sku_Consolidated!A2:G957,7, FALSE)</f>
      </c>
      <c r="R35" s="1">
        <f>IF(IFERROR(VLOOKUP(E35,Store_Showcase!B2:H144,7, FALSE), TRUE)=TRUE, IF(IFERROR(VLOOKUP(E35,Store_SRP!B2:H110,7, FALSE), TRUE)=TRUE,VLOOKUP(E35,Store_VAM!B2:H273,7, FALSE),VLOOKUP(E35,Store_SRP!B2:H110,7, FALSE)), VLOOKUP(E35,Store_Showcase!B2:H144,7, FALSE))</f>
      </c>
      <c r="S35" s="1">
        <f>IF(IFERROR(VLOOKUP(E35,Store_Showcase!B2:I144,8, FALSE), TRUE)=TRUE, IF(IFERROR(VLOOKUP(E35,Store_SRP!B2:I110,8, FALSE), TRUE)=TRUE,VLOOKUP(E35,Store_VAM!B2:I273,8, FALSE),VLOOKUP(E35,Store_SRP!B2:I110,8, FALSE)), VLOOKUP(E35,Store_Showcase!B2:I144,8, FALSE))</f>
      </c>
      <c r="T35" s="1">
        <f>VLOOKUP(G35,Sku_Consolidated!A2:R957,18,FALSE)</f>
      </c>
      <c r="U35" s="1" t="s">
        <v>147</v>
      </c>
      <c r="V35" s="1">
        <f>IF(VLOOKUP(G35,Sku_Consolidated!A2:S957,19,FALSE)="SHOWCASE", VLOOKUP(E35,Store_Showcase!B2:L144,11, FALSE), IF(VLOOKUP(G35,Sku_Consolidated!A2:S957,19,FALSE)="VAM",VLOOKUP(E35,Store_VAM!B2:L273,11, FALSE),VLOOKUP(E35,Store_SRP!B2:L110,11, FALSE)))</f>
      </c>
      <c r="W35" s="1">
        <f>VLOOKUP(G35,Sku_Consolidated!A2:W957,11,FALSE)</f>
      </c>
      <c r="X35" s="1">
        <f>VLOOKUP(G35,Sku_Consolidated!A2:H957,8,FALSE)</f>
      </c>
      <c r="Y35" s="1">
        <f>VLOOKUP(G35,Sku_Consolidated!A2:I957,9,FALSE)</f>
      </c>
      <c r="Z35" s="1" t="s">
        <v>41</v>
      </c>
      <c r="AA35" s="1">
        <f>VLOOKUP(G35,Sku_Consolidated!A2:E957,5,FALSE)</f>
      </c>
      <c r="AB35" s="1">
        <f>IF(VLOOKUP(G35,Sku_Consolidated!A2:S957,19,FALSE)="SHOWCASE", VLOOKUP(E35,Store_Showcase!B2:N144,13, FALSE), IF(VLOOKUP(G35,Sku_Consolidated!A2:S957,19,FALSE)="VAM",VLOOKUP(E35,Store_VAM!B2:N273,13, FALSE),VLOOKUP(E35,Store_SRP!B2:N110,13, FALSE)))</f>
      </c>
      <c r="AC35" s="1">
        <f>IF(IFERROR(AB35,TRUE)=TRUE, "-","OK")</f>
      </c>
      <c r="AD35" s="11" t="s">
        <v>37</v>
      </c>
      <c r="AE35" s="11" t="s">
        <v>37</v>
      </c>
      <c r="AF35" s="1">
        <f>IF(IFERROR(VLOOKUP(E35,Store_Showcase!B2:H144,{5}, FALSE), TRUE)=TRUE, IF(IFERROR(VLOOKUP(E35,Store_SRP!B2:H110,{5}, FALSE), TRUE)=TRUE,VLOOKUP(E35,Store_VAM!B2:H273,{5}, FALSE),VLOOKUP(E35,Store_SRP!B2:H110,{5}, FALSE)), VLOOKUP(E35,Store_Showcase!B2:H144,{5}, FALSE))</f>
      </c>
      <c r="AG35" s="1">
        <f>IF(IFERROR(VLOOKUP(E35,Store_Showcase!B2:H144,{6}, FALSE), TRUE)=TRUE, IF(IFERROR(VLOOKUP(E35,Store_SRP!B2:H110,{6}, FALSE), TRUE)=TRUE,VLOOKUP(E35,Store_VAM!B2:H273,{6}, FALSE),VLOOKUP(E35,Store_SRP!B2:H110,{6}, FALSE)), VLOOKUP(E35,Store_Showcase!B2:H144,{6}, FALSE))</f>
      </c>
      <c r="AH35" s="1">
        <f>VLOOKUP(G35,Sku_Consolidated!A2:R957,18,FALSE)</f>
      </c>
      <c r="AI35" s="1">
        <f>VLOOKUP(G35,Sku_Consolidated!A2:S957,19,FALSE)</f>
      </c>
      <c r="AJ35" s="1">
        <f>VLOOKUP(G35,Sku_Consolidated!A2:T957,20,FALSE)</f>
      </c>
    </row>
    <row r="36" spans="1:36" x14ac:dyDescent="0.25">
      <c r="A36" s="1">
        <v>2024</v>
      </c>
      <c r="B36" s="1" t="s">
        <v>31</v>
      </c>
      <c r="C36" s="1" t="s">
        <v>32</v>
      </c>
      <c r="D36" s="1" t="s">
        <v>33</v>
      </c>
      <c r="E36" s="9" t="s">
        <v>142</v>
      </c>
      <c r="F36" s="1">
        <f>IF(VLOOKUP(G36,Sku_Consolidated!A2:S957,{19},FALSE)="SHOWCASE", VLOOKUP(E36,Store_Showcase!B2:C144,{2}, FALSE), IF(VLOOKUP(G36,Sku_Consolidated!A2:S957,{19},FALSE)="VAM",VLOOKUP(E36,Store_VAM!B2:C273,{2}, FALSE),VLOOKUP(E36,Store_SRP!B2:C110,{2}, FALSE)))</f>
      </c>
      <c r="G36" s="1">
        <v>61840</v>
      </c>
      <c r="H36" s="1" t="s">
        <v>171</v>
      </c>
      <c r="I36" s="10" t="s">
        <v>172</v>
      </c>
      <c r="J36" s="1">
        <f>VLOOKUP(G36,Sku_Consolidated!A2:C957, 3, FALSE)</f>
      </c>
      <c r="K36" s="10">
        <f>IF(J36="PACK", I36, 0)</f>
      </c>
      <c r="L36" s="10">
        <f>IF(J36="KG", I36, I36 * VLOOKUP(G36,Sku_Consolidated!A2:U957,21,FALSE))</f>
      </c>
      <c r="M36" s="10" t="s">
        <v>37</v>
      </c>
      <c r="N36" s="11" t="s">
        <v>173</v>
      </c>
      <c r="O36" s="10" t="s">
        <v>174</v>
      </c>
      <c r="P36" s="10">
        <f>N36 - O36</f>
      </c>
      <c r="Q36" s="1">
        <f>VLOOKUP(G36,Sku_Consolidated!A2:G957,7, FALSE)</f>
      </c>
      <c r="R36" s="1">
        <f>IF(IFERROR(VLOOKUP(E36,Store_Showcase!B2:H144,7, FALSE), TRUE)=TRUE, IF(IFERROR(VLOOKUP(E36,Store_SRP!B2:H110,7, FALSE), TRUE)=TRUE,VLOOKUP(E36,Store_VAM!B2:H273,7, FALSE),VLOOKUP(E36,Store_SRP!B2:H110,7, FALSE)), VLOOKUP(E36,Store_Showcase!B2:H144,7, FALSE))</f>
      </c>
      <c r="S36" s="1">
        <f>IF(IFERROR(VLOOKUP(E36,Store_Showcase!B2:I144,8, FALSE), TRUE)=TRUE, IF(IFERROR(VLOOKUP(E36,Store_SRP!B2:I110,8, FALSE), TRUE)=TRUE,VLOOKUP(E36,Store_VAM!B2:I273,8, FALSE),VLOOKUP(E36,Store_SRP!B2:I110,8, FALSE)), VLOOKUP(E36,Store_Showcase!B2:I144,8, FALSE))</f>
      </c>
      <c r="T36" s="1">
        <f>VLOOKUP(G36,Sku_Consolidated!A2:R957,18,FALSE)</f>
      </c>
      <c r="U36" s="1" t="s">
        <v>147</v>
      </c>
      <c r="V36" s="1">
        <f>IF(VLOOKUP(G36,Sku_Consolidated!A2:S957,19,FALSE)="SHOWCASE", VLOOKUP(E36,Store_Showcase!B2:L144,11, FALSE), IF(VLOOKUP(G36,Sku_Consolidated!A2:S957,19,FALSE)="VAM",VLOOKUP(E36,Store_VAM!B2:L273,11, FALSE),VLOOKUP(E36,Store_SRP!B2:L110,11, FALSE)))</f>
      </c>
      <c r="W36" s="1">
        <f>VLOOKUP(G36,Sku_Consolidated!A2:W957,11,FALSE)</f>
      </c>
      <c r="X36" s="1">
        <f>VLOOKUP(G36,Sku_Consolidated!A2:H957,8,FALSE)</f>
      </c>
      <c r="Y36" s="1">
        <f>VLOOKUP(G36,Sku_Consolidated!A2:I957,9,FALSE)</f>
      </c>
      <c r="Z36" s="1" t="s">
        <v>41</v>
      </c>
      <c r="AA36" s="1">
        <f>VLOOKUP(G36,Sku_Consolidated!A2:E957,5,FALSE)</f>
      </c>
      <c r="AB36" s="1">
        <f>IF(VLOOKUP(G36,Sku_Consolidated!A2:S957,19,FALSE)="SHOWCASE", VLOOKUP(E36,Store_Showcase!B2:N144,13, FALSE), IF(VLOOKUP(G36,Sku_Consolidated!A2:S957,19,FALSE)="VAM",VLOOKUP(E36,Store_VAM!B2:N273,13, FALSE),VLOOKUP(E36,Store_SRP!B2:N110,13, FALSE)))</f>
      </c>
      <c r="AC36" s="1">
        <f>IF(IFERROR(AB36,TRUE)=TRUE, "-","OK")</f>
      </c>
      <c r="AD36" s="11" t="s">
        <v>37</v>
      </c>
      <c r="AE36" s="11" t="s">
        <v>37</v>
      </c>
      <c r="AF36" s="1">
        <f>IF(IFERROR(VLOOKUP(E36,Store_Showcase!B2:H144,{5}, FALSE), TRUE)=TRUE, IF(IFERROR(VLOOKUP(E36,Store_SRP!B2:H110,{5}, FALSE), TRUE)=TRUE,VLOOKUP(E36,Store_VAM!B2:H273,{5}, FALSE),VLOOKUP(E36,Store_SRP!B2:H110,{5}, FALSE)), VLOOKUP(E36,Store_Showcase!B2:H144,{5}, FALSE))</f>
      </c>
      <c r="AG36" s="1">
        <f>IF(IFERROR(VLOOKUP(E36,Store_Showcase!B2:H144,{6}, FALSE), TRUE)=TRUE, IF(IFERROR(VLOOKUP(E36,Store_SRP!B2:H110,{6}, FALSE), TRUE)=TRUE,VLOOKUP(E36,Store_VAM!B2:H273,{6}, FALSE),VLOOKUP(E36,Store_SRP!B2:H110,{6}, FALSE)), VLOOKUP(E36,Store_Showcase!B2:H144,{6}, FALSE))</f>
      </c>
      <c r="AH36" s="1">
        <f>VLOOKUP(G36,Sku_Consolidated!A2:R957,18,FALSE)</f>
      </c>
      <c r="AI36" s="1">
        <f>VLOOKUP(G36,Sku_Consolidated!A2:S957,19,FALSE)</f>
      </c>
      <c r="AJ36" s="1">
        <f>VLOOKUP(G36,Sku_Consolidated!A2:T957,20,FALSE)</f>
      </c>
    </row>
    <row r="37" spans="1:36" x14ac:dyDescent="0.25">
      <c r="A37" s="1">
        <v>2024</v>
      </c>
      <c r="B37" s="1" t="s">
        <v>31</v>
      </c>
      <c r="C37" s="1" t="s">
        <v>32</v>
      </c>
      <c r="D37" s="1" t="s">
        <v>33</v>
      </c>
      <c r="E37" s="9" t="s">
        <v>142</v>
      </c>
      <c r="F37" s="1">
        <f>IF(VLOOKUP(G37,Sku_Consolidated!A2:S957,{19},FALSE)="SHOWCASE", VLOOKUP(E37,Store_Showcase!B2:C144,{2}, FALSE), IF(VLOOKUP(G37,Sku_Consolidated!A2:S957,{19},FALSE)="VAM",VLOOKUP(E37,Store_VAM!B2:C273,{2}, FALSE),VLOOKUP(E37,Store_SRP!B2:C110,{2}, FALSE)))</f>
      </c>
      <c r="G37" s="1">
        <v>61841</v>
      </c>
      <c r="H37" s="1" t="s">
        <v>122</v>
      </c>
      <c r="I37" s="10" t="s">
        <v>175</v>
      </c>
      <c r="J37" s="1">
        <f>VLOOKUP(G37,Sku_Consolidated!A2:C957, 3, FALSE)</f>
      </c>
      <c r="K37" s="10">
        <f>IF(J37="PACK", I37, 0)</f>
      </c>
      <c r="L37" s="10">
        <f>IF(J37="KG", I37, I37 * VLOOKUP(G37,Sku_Consolidated!A2:U957,21,FALSE))</f>
      </c>
      <c r="M37" s="10" t="s">
        <v>37</v>
      </c>
      <c r="N37" s="11" t="s">
        <v>176</v>
      </c>
      <c r="O37" s="10" t="s">
        <v>177</v>
      </c>
      <c r="P37" s="10">
        <f>N37 - O37</f>
      </c>
      <c r="Q37" s="1">
        <f>VLOOKUP(G37,Sku_Consolidated!A2:G957,7, FALSE)</f>
      </c>
      <c r="R37" s="1">
        <f>IF(IFERROR(VLOOKUP(E37,Store_Showcase!B2:H144,7, FALSE), TRUE)=TRUE, IF(IFERROR(VLOOKUP(E37,Store_SRP!B2:H110,7, FALSE), TRUE)=TRUE,VLOOKUP(E37,Store_VAM!B2:H273,7, FALSE),VLOOKUP(E37,Store_SRP!B2:H110,7, FALSE)), VLOOKUP(E37,Store_Showcase!B2:H144,7, FALSE))</f>
      </c>
      <c r="S37" s="1">
        <f>IF(IFERROR(VLOOKUP(E37,Store_Showcase!B2:I144,8, FALSE), TRUE)=TRUE, IF(IFERROR(VLOOKUP(E37,Store_SRP!B2:I110,8, FALSE), TRUE)=TRUE,VLOOKUP(E37,Store_VAM!B2:I273,8, FALSE),VLOOKUP(E37,Store_SRP!B2:I110,8, FALSE)), VLOOKUP(E37,Store_Showcase!B2:I144,8, FALSE))</f>
      </c>
      <c r="T37" s="1">
        <f>VLOOKUP(G37,Sku_Consolidated!A2:R957,18,FALSE)</f>
      </c>
      <c r="U37" s="1" t="s">
        <v>147</v>
      </c>
      <c r="V37" s="1">
        <f>IF(VLOOKUP(G37,Sku_Consolidated!A2:S957,19,FALSE)="SHOWCASE", VLOOKUP(E37,Store_Showcase!B2:L144,11, FALSE), IF(VLOOKUP(G37,Sku_Consolidated!A2:S957,19,FALSE)="VAM",VLOOKUP(E37,Store_VAM!B2:L273,11, FALSE),VLOOKUP(E37,Store_SRP!B2:L110,11, FALSE)))</f>
      </c>
      <c r="W37" s="1">
        <f>VLOOKUP(G37,Sku_Consolidated!A2:W957,11,FALSE)</f>
      </c>
      <c r="X37" s="1">
        <f>VLOOKUP(G37,Sku_Consolidated!A2:H957,8,FALSE)</f>
      </c>
      <c r="Y37" s="1">
        <f>VLOOKUP(G37,Sku_Consolidated!A2:I957,9,FALSE)</f>
      </c>
      <c r="Z37" s="1" t="s">
        <v>41</v>
      </c>
      <c r="AA37" s="1">
        <f>VLOOKUP(G37,Sku_Consolidated!A2:E957,5,FALSE)</f>
      </c>
      <c r="AB37" s="1">
        <f>IF(VLOOKUP(G37,Sku_Consolidated!A2:S957,19,FALSE)="SHOWCASE", VLOOKUP(E37,Store_Showcase!B2:N144,13, FALSE), IF(VLOOKUP(G37,Sku_Consolidated!A2:S957,19,FALSE)="VAM",VLOOKUP(E37,Store_VAM!B2:N273,13, FALSE),VLOOKUP(E37,Store_SRP!B2:N110,13, FALSE)))</f>
      </c>
      <c r="AC37" s="1">
        <f>IF(IFERROR(AB37,TRUE)=TRUE, "-","OK")</f>
      </c>
      <c r="AD37" s="11" t="s">
        <v>37</v>
      </c>
      <c r="AE37" s="11" t="s">
        <v>37</v>
      </c>
      <c r="AF37" s="1">
        <f>IF(IFERROR(VLOOKUP(E37,Store_Showcase!B2:H144,{5}, FALSE), TRUE)=TRUE, IF(IFERROR(VLOOKUP(E37,Store_SRP!B2:H110,{5}, FALSE), TRUE)=TRUE,VLOOKUP(E37,Store_VAM!B2:H273,{5}, FALSE),VLOOKUP(E37,Store_SRP!B2:H110,{5}, FALSE)), VLOOKUP(E37,Store_Showcase!B2:H144,{5}, FALSE))</f>
      </c>
      <c r="AG37" s="1">
        <f>IF(IFERROR(VLOOKUP(E37,Store_Showcase!B2:H144,{6}, FALSE), TRUE)=TRUE, IF(IFERROR(VLOOKUP(E37,Store_SRP!B2:H110,{6}, FALSE), TRUE)=TRUE,VLOOKUP(E37,Store_VAM!B2:H273,{6}, FALSE),VLOOKUP(E37,Store_SRP!B2:H110,{6}, FALSE)), VLOOKUP(E37,Store_Showcase!B2:H144,{6}, FALSE))</f>
      </c>
      <c r="AH37" s="1">
        <f>VLOOKUP(G37,Sku_Consolidated!A2:R957,18,FALSE)</f>
      </c>
      <c r="AI37" s="1">
        <f>VLOOKUP(G37,Sku_Consolidated!A2:S957,19,FALSE)</f>
      </c>
      <c r="AJ37" s="1">
        <f>VLOOKUP(G37,Sku_Consolidated!A2:T957,20,FALSE)</f>
      </c>
    </row>
    <row r="38" spans="1:36" x14ac:dyDescent="0.25">
      <c r="A38" s="1">
        <v>2024</v>
      </c>
      <c r="B38" s="1" t="s">
        <v>31</v>
      </c>
      <c r="C38" s="1" t="s">
        <v>32</v>
      </c>
      <c r="D38" s="1" t="s">
        <v>33</v>
      </c>
      <c r="E38" s="9" t="s">
        <v>142</v>
      </c>
      <c r="F38" s="1">
        <f>IF(VLOOKUP(G38,Sku_Consolidated!A2:S957,{19},FALSE)="SHOWCASE", VLOOKUP(E38,Store_Showcase!B2:C144,{2}, FALSE), IF(VLOOKUP(G38,Sku_Consolidated!A2:S957,{19},FALSE)="VAM",VLOOKUP(E38,Store_VAM!B2:C273,{2}, FALSE),VLOOKUP(E38,Store_SRP!B2:C110,{2}, FALSE)))</f>
      </c>
      <c r="G38" s="1">
        <v>61844</v>
      </c>
      <c r="H38" s="1" t="s">
        <v>178</v>
      </c>
      <c r="I38" s="10" t="s">
        <v>75</v>
      </c>
      <c r="J38" s="1">
        <f>VLOOKUP(G38,Sku_Consolidated!A2:C957, 3, FALSE)</f>
      </c>
      <c r="K38" s="10">
        <f>IF(J38="PACK", I38, 0)</f>
      </c>
      <c r="L38" s="10">
        <f>IF(J38="KG", I38, I38 * VLOOKUP(G38,Sku_Consolidated!A2:U957,21,FALSE))</f>
      </c>
      <c r="M38" s="10" t="s">
        <v>37</v>
      </c>
      <c r="N38" s="11" t="s">
        <v>179</v>
      </c>
      <c r="O38" s="10" t="s">
        <v>180</v>
      </c>
      <c r="P38" s="10">
        <f>N38 - O38</f>
      </c>
      <c r="Q38" s="1">
        <f>VLOOKUP(G38,Sku_Consolidated!A2:G957,7, FALSE)</f>
      </c>
      <c r="R38" s="1">
        <f>IF(IFERROR(VLOOKUP(E38,Store_Showcase!B2:H144,7, FALSE), TRUE)=TRUE, IF(IFERROR(VLOOKUP(E38,Store_SRP!B2:H110,7, FALSE), TRUE)=TRUE,VLOOKUP(E38,Store_VAM!B2:H273,7, FALSE),VLOOKUP(E38,Store_SRP!B2:H110,7, FALSE)), VLOOKUP(E38,Store_Showcase!B2:H144,7, FALSE))</f>
      </c>
      <c r="S38" s="1">
        <f>IF(IFERROR(VLOOKUP(E38,Store_Showcase!B2:I144,8, FALSE), TRUE)=TRUE, IF(IFERROR(VLOOKUP(E38,Store_SRP!B2:I110,8, FALSE), TRUE)=TRUE,VLOOKUP(E38,Store_VAM!B2:I273,8, FALSE),VLOOKUP(E38,Store_SRP!B2:I110,8, FALSE)), VLOOKUP(E38,Store_Showcase!B2:I144,8, FALSE))</f>
      </c>
      <c r="T38" s="1">
        <f>VLOOKUP(G38,Sku_Consolidated!A2:R957,18,FALSE)</f>
      </c>
      <c r="U38" s="1" t="s">
        <v>147</v>
      </c>
      <c r="V38" s="1">
        <f>IF(VLOOKUP(G38,Sku_Consolidated!A2:S957,19,FALSE)="SHOWCASE", VLOOKUP(E38,Store_Showcase!B2:L144,11, FALSE), IF(VLOOKUP(G38,Sku_Consolidated!A2:S957,19,FALSE)="VAM",VLOOKUP(E38,Store_VAM!B2:L273,11, FALSE),VLOOKUP(E38,Store_SRP!B2:L110,11, FALSE)))</f>
      </c>
      <c r="W38" s="1">
        <f>VLOOKUP(G38,Sku_Consolidated!A2:W957,11,FALSE)</f>
      </c>
      <c r="X38" s="1">
        <f>VLOOKUP(G38,Sku_Consolidated!A2:H957,8,FALSE)</f>
      </c>
      <c r="Y38" s="1">
        <f>VLOOKUP(G38,Sku_Consolidated!A2:I957,9,FALSE)</f>
      </c>
      <c r="Z38" s="1" t="s">
        <v>41</v>
      </c>
      <c r="AA38" s="1">
        <f>VLOOKUP(G38,Sku_Consolidated!A2:E957,5,FALSE)</f>
      </c>
      <c r="AB38" s="1">
        <f>IF(VLOOKUP(G38,Sku_Consolidated!A2:S957,19,FALSE)="SHOWCASE", VLOOKUP(E38,Store_Showcase!B2:N144,13, FALSE), IF(VLOOKUP(G38,Sku_Consolidated!A2:S957,19,FALSE)="VAM",VLOOKUP(E38,Store_VAM!B2:N273,13, FALSE),VLOOKUP(E38,Store_SRP!B2:N110,13, FALSE)))</f>
      </c>
      <c r="AC38" s="1">
        <f>IF(IFERROR(AB38,TRUE)=TRUE, "-","OK")</f>
      </c>
      <c r="AD38" s="11" t="s">
        <v>37</v>
      </c>
      <c r="AE38" s="11" t="s">
        <v>37</v>
      </c>
      <c r="AF38" s="1">
        <f>IF(IFERROR(VLOOKUP(E38,Store_Showcase!B2:H144,{5}, FALSE), TRUE)=TRUE, IF(IFERROR(VLOOKUP(E38,Store_SRP!B2:H110,{5}, FALSE), TRUE)=TRUE,VLOOKUP(E38,Store_VAM!B2:H273,{5}, FALSE),VLOOKUP(E38,Store_SRP!B2:H110,{5}, FALSE)), VLOOKUP(E38,Store_Showcase!B2:H144,{5}, FALSE))</f>
      </c>
      <c r="AG38" s="1">
        <f>IF(IFERROR(VLOOKUP(E38,Store_Showcase!B2:H144,{6}, FALSE), TRUE)=TRUE, IF(IFERROR(VLOOKUP(E38,Store_SRP!B2:H110,{6}, FALSE), TRUE)=TRUE,VLOOKUP(E38,Store_VAM!B2:H273,{6}, FALSE),VLOOKUP(E38,Store_SRP!B2:H110,{6}, FALSE)), VLOOKUP(E38,Store_Showcase!B2:H144,{6}, FALSE))</f>
      </c>
      <c r="AH38" s="1">
        <f>VLOOKUP(G38,Sku_Consolidated!A2:R957,18,FALSE)</f>
      </c>
      <c r="AI38" s="1">
        <f>VLOOKUP(G38,Sku_Consolidated!A2:S957,19,FALSE)</f>
      </c>
      <c r="AJ38" s="1">
        <f>VLOOKUP(G38,Sku_Consolidated!A2:T957,20,FALSE)</f>
      </c>
    </row>
    <row r="39" spans="1:36" x14ac:dyDescent="0.25">
      <c r="A39" s="1">
        <v>2024</v>
      </c>
      <c r="B39" s="1" t="s">
        <v>31</v>
      </c>
      <c r="C39" s="1" t="s">
        <v>32</v>
      </c>
      <c r="D39" s="1" t="s">
        <v>33</v>
      </c>
      <c r="E39" s="9" t="s">
        <v>142</v>
      </c>
      <c r="F39" s="1">
        <f>IF(VLOOKUP(G39,Sku_Consolidated!A2:S957,{19},FALSE)="SHOWCASE", VLOOKUP(E39,Store_Showcase!B2:C144,{2}, FALSE), IF(VLOOKUP(G39,Sku_Consolidated!A2:S957,{19},FALSE)="VAM",VLOOKUP(E39,Store_VAM!B2:C273,{2}, FALSE),VLOOKUP(E39,Store_SRP!B2:C110,{2}, FALSE)))</f>
      </c>
      <c r="G39" s="1">
        <v>61845</v>
      </c>
      <c r="H39" s="1" t="s">
        <v>130</v>
      </c>
      <c r="I39" s="10" t="s">
        <v>181</v>
      </c>
      <c r="J39" s="1">
        <f>VLOOKUP(G39,Sku_Consolidated!A2:C957, 3, FALSE)</f>
      </c>
      <c r="K39" s="10">
        <f>IF(J39="PACK", I39, 0)</f>
      </c>
      <c r="L39" s="10">
        <f>IF(J39="KG", I39, I39 * VLOOKUP(G39,Sku_Consolidated!A2:U957,21,FALSE))</f>
      </c>
      <c r="M39" s="10" t="s">
        <v>37</v>
      </c>
      <c r="N39" s="11" t="s">
        <v>182</v>
      </c>
      <c r="O39" s="10" t="s">
        <v>183</v>
      </c>
      <c r="P39" s="10">
        <f>N39 - O39</f>
      </c>
      <c r="Q39" s="1">
        <f>VLOOKUP(G39,Sku_Consolidated!A2:G957,7, FALSE)</f>
      </c>
      <c r="R39" s="1">
        <f>IF(IFERROR(VLOOKUP(E39,Store_Showcase!B2:H144,7, FALSE), TRUE)=TRUE, IF(IFERROR(VLOOKUP(E39,Store_SRP!B2:H110,7, FALSE), TRUE)=TRUE,VLOOKUP(E39,Store_VAM!B2:H273,7, FALSE),VLOOKUP(E39,Store_SRP!B2:H110,7, FALSE)), VLOOKUP(E39,Store_Showcase!B2:H144,7, FALSE))</f>
      </c>
      <c r="S39" s="1">
        <f>IF(IFERROR(VLOOKUP(E39,Store_Showcase!B2:I144,8, FALSE), TRUE)=TRUE, IF(IFERROR(VLOOKUP(E39,Store_SRP!B2:I110,8, FALSE), TRUE)=TRUE,VLOOKUP(E39,Store_VAM!B2:I273,8, FALSE),VLOOKUP(E39,Store_SRP!B2:I110,8, FALSE)), VLOOKUP(E39,Store_Showcase!B2:I144,8, FALSE))</f>
      </c>
      <c r="T39" s="1">
        <f>VLOOKUP(G39,Sku_Consolidated!A2:R957,18,FALSE)</f>
      </c>
      <c r="U39" s="1" t="s">
        <v>147</v>
      </c>
      <c r="V39" s="1">
        <f>IF(VLOOKUP(G39,Sku_Consolidated!A2:S957,19,FALSE)="SHOWCASE", VLOOKUP(E39,Store_Showcase!B2:L144,11, FALSE), IF(VLOOKUP(G39,Sku_Consolidated!A2:S957,19,FALSE)="VAM",VLOOKUP(E39,Store_VAM!B2:L273,11, FALSE),VLOOKUP(E39,Store_SRP!B2:L110,11, FALSE)))</f>
      </c>
      <c r="W39" s="1">
        <f>VLOOKUP(G39,Sku_Consolidated!A2:W957,11,FALSE)</f>
      </c>
      <c r="X39" s="1">
        <f>VLOOKUP(G39,Sku_Consolidated!A2:H957,8,FALSE)</f>
      </c>
      <c r="Y39" s="1">
        <f>VLOOKUP(G39,Sku_Consolidated!A2:I957,9,FALSE)</f>
      </c>
      <c r="Z39" s="1" t="s">
        <v>41</v>
      </c>
      <c r="AA39" s="1">
        <f>VLOOKUP(G39,Sku_Consolidated!A2:E957,5,FALSE)</f>
      </c>
      <c r="AB39" s="1">
        <f>IF(VLOOKUP(G39,Sku_Consolidated!A2:S957,19,FALSE)="SHOWCASE", VLOOKUP(E39,Store_Showcase!B2:N144,13, FALSE), IF(VLOOKUP(G39,Sku_Consolidated!A2:S957,19,FALSE)="VAM",VLOOKUP(E39,Store_VAM!B2:N273,13, FALSE),VLOOKUP(E39,Store_SRP!B2:N110,13, FALSE)))</f>
      </c>
      <c r="AC39" s="1">
        <f>IF(IFERROR(AB39,TRUE)=TRUE, "-","OK")</f>
      </c>
      <c r="AD39" s="11" t="s">
        <v>37</v>
      </c>
      <c r="AE39" s="11" t="s">
        <v>37</v>
      </c>
      <c r="AF39" s="1">
        <f>IF(IFERROR(VLOOKUP(E39,Store_Showcase!B2:H144,{5}, FALSE), TRUE)=TRUE, IF(IFERROR(VLOOKUP(E39,Store_SRP!B2:H110,{5}, FALSE), TRUE)=TRUE,VLOOKUP(E39,Store_VAM!B2:H273,{5}, FALSE),VLOOKUP(E39,Store_SRP!B2:H110,{5}, FALSE)), VLOOKUP(E39,Store_Showcase!B2:H144,{5}, FALSE))</f>
      </c>
      <c r="AG39" s="1">
        <f>IF(IFERROR(VLOOKUP(E39,Store_Showcase!B2:H144,{6}, FALSE), TRUE)=TRUE, IF(IFERROR(VLOOKUP(E39,Store_SRP!B2:H110,{6}, FALSE), TRUE)=TRUE,VLOOKUP(E39,Store_VAM!B2:H273,{6}, FALSE),VLOOKUP(E39,Store_SRP!B2:H110,{6}, FALSE)), VLOOKUP(E39,Store_Showcase!B2:H144,{6}, FALSE))</f>
      </c>
      <c r="AH39" s="1">
        <f>VLOOKUP(G39,Sku_Consolidated!A2:R957,18,FALSE)</f>
      </c>
      <c r="AI39" s="1">
        <f>VLOOKUP(G39,Sku_Consolidated!A2:S957,19,FALSE)</f>
      </c>
      <c r="AJ39" s="1">
        <f>VLOOKUP(G39,Sku_Consolidated!A2:T957,20,FALSE)</f>
      </c>
    </row>
    <row r="40" spans="1:36" x14ac:dyDescent="0.25">
      <c r="A40" s="1">
        <v>2024</v>
      </c>
      <c r="B40" s="1" t="s">
        <v>31</v>
      </c>
      <c r="C40" s="1" t="s">
        <v>32</v>
      </c>
      <c r="D40" s="1" t="s">
        <v>33</v>
      </c>
      <c r="E40" s="9" t="s">
        <v>142</v>
      </c>
      <c r="F40" s="1">
        <f>IF(VLOOKUP(G40,Sku_Consolidated!A2:S957,{19},FALSE)="SHOWCASE", VLOOKUP(E40,Store_Showcase!B2:C144,{2}, FALSE), IF(VLOOKUP(G40,Sku_Consolidated!A2:S957,{19},FALSE)="VAM",VLOOKUP(E40,Store_VAM!B2:C273,{2}, FALSE),VLOOKUP(E40,Store_SRP!B2:C110,{2}, FALSE)))</f>
      </c>
      <c r="G40" s="1">
        <v>61850</v>
      </c>
      <c r="H40" s="1" t="s">
        <v>134</v>
      </c>
      <c r="I40" s="10" t="s">
        <v>184</v>
      </c>
      <c r="J40" s="1">
        <f>VLOOKUP(G40,Sku_Consolidated!A2:C957, 3, FALSE)</f>
      </c>
      <c r="K40" s="10">
        <f>IF(J40="PACK", I40, 0)</f>
      </c>
      <c r="L40" s="10">
        <f>IF(J40="KG", I40, I40 * VLOOKUP(G40,Sku_Consolidated!A2:U957,21,FALSE))</f>
      </c>
      <c r="M40" s="10" t="s">
        <v>37</v>
      </c>
      <c r="N40" s="11" t="s">
        <v>185</v>
      </c>
      <c r="O40" s="10" t="s">
        <v>186</v>
      </c>
      <c r="P40" s="10">
        <f>N40 - O40</f>
      </c>
      <c r="Q40" s="1">
        <f>VLOOKUP(G40,Sku_Consolidated!A2:G957,7, FALSE)</f>
      </c>
      <c r="R40" s="1">
        <f>IF(IFERROR(VLOOKUP(E40,Store_Showcase!B2:H144,7, FALSE), TRUE)=TRUE, IF(IFERROR(VLOOKUP(E40,Store_SRP!B2:H110,7, FALSE), TRUE)=TRUE,VLOOKUP(E40,Store_VAM!B2:H273,7, FALSE),VLOOKUP(E40,Store_SRP!B2:H110,7, FALSE)), VLOOKUP(E40,Store_Showcase!B2:H144,7, FALSE))</f>
      </c>
      <c r="S40" s="1">
        <f>IF(IFERROR(VLOOKUP(E40,Store_Showcase!B2:I144,8, FALSE), TRUE)=TRUE, IF(IFERROR(VLOOKUP(E40,Store_SRP!B2:I110,8, FALSE), TRUE)=TRUE,VLOOKUP(E40,Store_VAM!B2:I273,8, FALSE),VLOOKUP(E40,Store_SRP!B2:I110,8, FALSE)), VLOOKUP(E40,Store_Showcase!B2:I144,8, FALSE))</f>
      </c>
      <c r="T40" s="1">
        <f>VLOOKUP(G40,Sku_Consolidated!A2:R957,18,FALSE)</f>
      </c>
      <c r="U40" s="1" t="s">
        <v>147</v>
      </c>
      <c r="V40" s="1">
        <f>IF(VLOOKUP(G40,Sku_Consolidated!A2:S957,19,FALSE)="SHOWCASE", VLOOKUP(E40,Store_Showcase!B2:L144,11, FALSE), IF(VLOOKUP(G40,Sku_Consolidated!A2:S957,19,FALSE)="VAM",VLOOKUP(E40,Store_VAM!B2:L273,11, FALSE),VLOOKUP(E40,Store_SRP!B2:L110,11, FALSE)))</f>
      </c>
      <c r="W40" s="1">
        <f>VLOOKUP(G40,Sku_Consolidated!A2:W957,11,FALSE)</f>
      </c>
      <c r="X40" s="1">
        <f>VLOOKUP(G40,Sku_Consolidated!A2:H957,8,FALSE)</f>
      </c>
      <c r="Y40" s="1">
        <f>VLOOKUP(G40,Sku_Consolidated!A2:I957,9,FALSE)</f>
      </c>
      <c r="Z40" s="1" t="s">
        <v>41</v>
      </c>
      <c r="AA40" s="1">
        <f>VLOOKUP(G40,Sku_Consolidated!A2:E957,5,FALSE)</f>
      </c>
      <c r="AB40" s="1">
        <f>IF(VLOOKUP(G40,Sku_Consolidated!A2:S957,19,FALSE)="SHOWCASE", VLOOKUP(E40,Store_Showcase!B2:N144,13, FALSE), IF(VLOOKUP(G40,Sku_Consolidated!A2:S957,19,FALSE)="VAM",VLOOKUP(E40,Store_VAM!B2:N273,13, FALSE),VLOOKUP(E40,Store_SRP!B2:N110,13, FALSE)))</f>
      </c>
      <c r="AC40" s="1">
        <f>IF(IFERROR(AB40,TRUE)=TRUE, "-","OK")</f>
      </c>
      <c r="AD40" s="11" t="s">
        <v>37</v>
      </c>
      <c r="AE40" s="11" t="s">
        <v>37</v>
      </c>
      <c r="AF40" s="1">
        <f>IF(IFERROR(VLOOKUP(E40,Store_Showcase!B2:H144,{5}, FALSE), TRUE)=TRUE, IF(IFERROR(VLOOKUP(E40,Store_SRP!B2:H110,{5}, FALSE), TRUE)=TRUE,VLOOKUP(E40,Store_VAM!B2:H273,{5}, FALSE),VLOOKUP(E40,Store_SRP!B2:H110,{5}, FALSE)), VLOOKUP(E40,Store_Showcase!B2:H144,{5}, FALSE))</f>
      </c>
      <c r="AG40" s="1">
        <f>IF(IFERROR(VLOOKUP(E40,Store_Showcase!B2:H144,{6}, FALSE), TRUE)=TRUE, IF(IFERROR(VLOOKUP(E40,Store_SRP!B2:H110,{6}, FALSE), TRUE)=TRUE,VLOOKUP(E40,Store_VAM!B2:H273,{6}, FALSE),VLOOKUP(E40,Store_SRP!B2:H110,{6}, FALSE)), VLOOKUP(E40,Store_Showcase!B2:H144,{6}, FALSE))</f>
      </c>
      <c r="AH40" s="1">
        <f>VLOOKUP(G40,Sku_Consolidated!A2:R957,18,FALSE)</f>
      </c>
      <c r="AI40" s="1">
        <f>VLOOKUP(G40,Sku_Consolidated!A2:S957,19,FALSE)</f>
      </c>
      <c r="AJ40" s="1">
        <f>VLOOKUP(G40,Sku_Consolidated!A2:T957,20,FALSE)</f>
      </c>
    </row>
    <row r="41" spans="1:36" x14ac:dyDescent="0.25">
      <c r="A41" s="1">
        <v>2024</v>
      </c>
      <c r="B41" s="1" t="s">
        <v>31</v>
      </c>
      <c r="C41" s="1" t="s">
        <v>32</v>
      </c>
      <c r="D41" s="1" t="s">
        <v>33</v>
      </c>
      <c r="E41" s="9" t="s">
        <v>142</v>
      </c>
      <c r="F41" s="1">
        <f>IF(VLOOKUP(G41,Sku_Consolidated!A2:S957,{19},FALSE)="SHOWCASE", VLOOKUP(E41,Store_Showcase!B2:C144,{2}, FALSE), IF(VLOOKUP(G41,Sku_Consolidated!A2:S957,{19},FALSE)="VAM",VLOOKUP(E41,Store_VAM!B2:C273,{2}, FALSE),VLOOKUP(E41,Store_SRP!B2:C110,{2}, FALSE)))</f>
      </c>
      <c r="G41" s="1">
        <v>61852</v>
      </c>
      <c r="H41" s="1" t="s">
        <v>138</v>
      </c>
      <c r="I41" s="10" t="s">
        <v>172</v>
      </c>
      <c r="J41" s="1">
        <f>VLOOKUP(G41,Sku_Consolidated!A2:C957, 3, FALSE)</f>
      </c>
      <c r="K41" s="10">
        <f>IF(J41="PACK", I41, 0)</f>
      </c>
      <c r="L41" s="10">
        <f>IF(J41="KG", I41, I41 * VLOOKUP(G41,Sku_Consolidated!A2:U957,21,FALSE))</f>
      </c>
      <c r="M41" s="10" t="s">
        <v>37</v>
      </c>
      <c r="N41" s="11" t="s">
        <v>187</v>
      </c>
      <c r="O41" s="10" t="s">
        <v>188</v>
      </c>
      <c r="P41" s="10">
        <f>N41 - O41</f>
      </c>
      <c r="Q41" s="1">
        <f>VLOOKUP(G41,Sku_Consolidated!A2:G957,7, FALSE)</f>
      </c>
      <c r="R41" s="1">
        <f>IF(IFERROR(VLOOKUP(E41,Store_Showcase!B2:H144,7, FALSE), TRUE)=TRUE, IF(IFERROR(VLOOKUP(E41,Store_SRP!B2:H110,7, FALSE), TRUE)=TRUE,VLOOKUP(E41,Store_VAM!B2:H273,7, FALSE),VLOOKUP(E41,Store_SRP!B2:H110,7, FALSE)), VLOOKUP(E41,Store_Showcase!B2:H144,7, FALSE))</f>
      </c>
      <c r="S41" s="1">
        <f>IF(IFERROR(VLOOKUP(E41,Store_Showcase!B2:I144,8, FALSE), TRUE)=TRUE, IF(IFERROR(VLOOKUP(E41,Store_SRP!B2:I110,8, FALSE), TRUE)=TRUE,VLOOKUP(E41,Store_VAM!B2:I273,8, FALSE),VLOOKUP(E41,Store_SRP!B2:I110,8, FALSE)), VLOOKUP(E41,Store_Showcase!B2:I144,8, FALSE))</f>
      </c>
      <c r="T41" s="1">
        <f>VLOOKUP(G41,Sku_Consolidated!A2:R957,18,FALSE)</f>
      </c>
      <c r="U41" s="1" t="s">
        <v>147</v>
      </c>
      <c r="V41" s="1">
        <f>IF(VLOOKUP(G41,Sku_Consolidated!A2:S957,19,FALSE)="SHOWCASE", VLOOKUP(E41,Store_Showcase!B2:L144,11, FALSE), IF(VLOOKUP(G41,Sku_Consolidated!A2:S957,19,FALSE)="VAM",VLOOKUP(E41,Store_VAM!B2:L273,11, FALSE),VLOOKUP(E41,Store_SRP!B2:L110,11, FALSE)))</f>
      </c>
      <c r="W41" s="1">
        <f>VLOOKUP(G41,Sku_Consolidated!A2:W957,11,FALSE)</f>
      </c>
      <c r="X41" s="1">
        <f>VLOOKUP(G41,Sku_Consolidated!A2:H957,8,FALSE)</f>
      </c>
      <c r="Y41" s="1">
        <f>VLOOKUP(G41,Sku_Consolidated!A2:I957,9,FALSE)</f>
      </c>
      <c r="Z41" s="1" t="s">
        <v>41</v>
      </c>
      <c r="AA41" s="1">
        <f>VLOOKUP(G41,Sku_Consolidated!A2:E957,5,FALSE)</f>
      </c>
      <c r="AB41" s="1">
        <f>IF(VLOOKUP(G41,Sku_Consolidated!A2:S957,19,FALSE)="SHOWCASE", VLOOKUP(E41,Store_Showcase!B2:N144,13, FALSE), IF(VLOOKUP(G41,Sku_Consolidated!A2:S957,19,FALSE)="VAM",VLOOKUP(E41,Store_VAM!B2:N273,13, FALSE),VLOOKUP(E41,Store_SRP!B2:N110,13, FALSE)))</f>
      </c>
      <c r="AC41" s="1">
        <f>IF(IFERROR(AB41,TRUE)=TRUE, "-","OK")</f>
      </c>
      <c r="AD41" s="11" t="s">
        <v>37</v>
      </c>
      <c r="AE41" s="11" t="s">
        <v>37</v>
      </c>
      <c r="AF41" s="1">
        <f>IF(IFERROR(VLOOKUP(E41,Store_Showcase!B2:H144,{5}, FALSE), TRUE)=TRUE, IF(IFERROR(VLOOKUP(E41,Store_SRP!B2:H110,{5}, FALSE), TRUE)=TRUE,VLOOKUP(E41,Store_VAM!B2:H273,{5}, FALSE),VLOOKUP(E41,Store_SRP!B2:H110,{5}, FALSE)), VLOOKUP(E41,Store_Showcase!B2:H144,{5}, FALSE))</f>
      </c>
      <c r="AG41" s="1">
        <f>IF(IFERROR(VLOOKUP(E41,Store_Showcase!B2:H144,{6}, FALSE), TRUE)=TRUE, IF(IFERROR(VLOOKUP(E41,Store_SRP!B2:H110,{6}, FALSE), TRUE)=TRUE,VLOOKUP(E41,Store_VAM!B2:H273,{6}, FALSE),VLOOKUP(E41,Store_SRP!B2:H110,{6}, FALSE)), VLOOKUP(E41,Store_Showcase!B2:H144,{6}, FALSE))</f>
      </c>
      <c r="AH41" s="1">
        <f>VLOOKUP(G41,Sku_Consolidated!A2:R957,18,FALSE)</f>
      </c>
      <c r="AI41" s="1">
        <f>VLOOKUP(G41,Sku_Consolidated!A2:S957,19,FALSE)</f>
      </c>
      <c r="AJ41" s="1">
        <f>VLOOKUP(G41,Sku_Consolidated!A2:T957,20,FALSE)</f>
      </c>
    </row>
    <row r="42" spans="1:36" x14ac:dyDescent="0.25">
      <c r="A42" s="1">
        <v>2024</v>
      </c>
      <c r="B42" s="1" t="s">
        <v>31</v>
      </c>
      <c r="C42" s="1" t="s">
        <v>32</v>
      </c>
      <c r="D42" s="1" t="s">
        <v>33</v>
      </c>
      <c r="E42" s="9" t="s">
        <v>142</v>
      </c>
      <c r="F42" s="1">
        <f>IF(VLOOKUP(G42,Sku_Consolidated!A2:S957,{19},FALSE)="SHOWCASE", VLOOKUP(E42,Store_Showcase!B2:C144,{2}, FALSE), IF(VLOOKUP(G42,Sku_Consolidated!A2:S957,{19},FALSE)="VAM",VLOOKUP(E42,Store_VAM!B2:C273,{2}, FALSE),VLOOKUP(E42,Store_SRP!B2:C110,{2}, FALSE)))</f>
      </c>
      <c r="G42" s="1">
        <v>61853</v>
      </c>
      <c r="H42" s="1" t="s">
        <v>189</v>
      </c>
      <c r="I42" s="10" t="s">
        <v>190</v>
      </c>
      <c r="J42" s="1">
        <f>VLOOKUP(G42,Sku_Consolidated!A2:C957, 3, FALSE)</f>
      </c>
      <c r="K42" s="10">
        <f>IF(J42="PACK", I42, 0)</f>
      </c>
      <c r="L42" s="10">
        <f>IF(J42="KG", I42, I42 * VLOOKUP(G42,Sku_Consolidated!A2:U957,21,FALSE))</f>
      </c>
      <c r="M42" s="10" t="s">
        <v>37</v>
      </c>
      <c r="N42" s="11" t="s">
        <v>191</v>
      </c>
      <c r="O42" s="10" t="s">
        <v>192</v>
      </c>
      <c r="P42" s="10">
        <f>N42 - O42</f>
      </c>
      <c r="Q42" s="1">
        <f>VLOOKUP(G42,Sku_Consolidated!A2:G957,7, FALSE)</f>
      </c>
      <c r="R42" s="1">
        <f>IF(IFERROR(VLOOKUP(E42,Store_Showcase!B2:H144,7, FALSE), TRUE)=TRUE, IF(IFERROR(VLOOKUP(E42,Store_SRP!B2:H110,7, FALSE), TRUE)=TRUE,VLOOKUP(E42,Store_VAM!B2:H273,7, FALSE),VLOOKUP(E42,Store_SRP!B2:H110,7, FALSE)), VLOOKUP(E42,Store_Showcase!B2:H144,7, FALSE))</f>
      </c>
      <c r="S42" s="1">
        <f>IF(IFERROR(VLOOKUP(E42,Store_Showcase!B2:I144,8, FALSE), TRUE)=TRUE, IF(IFERROR(VLOOKUP(E42,Store_SRP!B2:I110,8, FALSE), TRUE)=TRUE,VLOOKUP(E42,Store_VAM!B2:I273,8, FALSE),VLOOKUP(E42,Store_SRP!B2:I110,8, FALSE)), VLOOKUP(E42,Store_Showcase!B2:I144,8, FALSE))</f>
      </c>
      <c r="T42" s="1">
        <f>VLOOKUP(G42,Sku_Consolidated!A2:R957,18,FALSE)</f>
      </c>
      <c r="U42" s="1" t="s">
        <v>147</v>
      </c>
      <c r="V42" s="1">
        <f>IF(VLOOKUP(G42,Sku_Consolidated!A2:S957,19,FALSE)="SHOWCASE", VLOOKUP(E42,Store_Showcase!B2:L144,11, FALSE), IF(VLOOKUP(G42,Sku_Consolidated!A2:S957,19,FALSE)="VAM",VLOOKUP(E42,Store_VAM!B2:L273,11, FALSE),VLOOKUP(E42,Store_SRP!B2:L110,11, FALSE)))</f>
      </c>
      <c r="W42" s="1">
        <f>VLOOKUP(G42,Sku_Consolidated!A2:W957,11,FALSE)</f>
      </c>
      <c r="X42" s="1">
        <f>VLOOKUP(G42,Sku_Consolidated!A2:H957,8,FALSE)</f>
      </c>
      <c r="Y42" s="1">
        <f>VLOOKUP(G42,Sku_Consolidated!A2:I957,9,FALSE)</f>
      </c>
      <c r="Z42" s="1" t="s">
        <v>41</v>
      </c>
      <c r="AA42" s="1">
        <f>VLOOKUP(G42,Sku_Consolidated!A2:E957,5,FALSE)</f>
      </c>
      <c r="AB42" s="1">
        <f>IF(VLOOKUP(G42,Sku_Consolidated!A2:S957,19,FALSE)="SHOWCASE", VLOOKUP(E42,Store_Showcase!B2:N144,13, FALSE), IF(VLOOKUP(G42,Sku_Consolidated!A2:S957,19,FALSE)="VAM",VLOOKUP(E42,Store_VAM!B2:N273,13, FALSE),VLOOKUP(E42,Store_SRP!B2:N110,13, FALSE)))</f>
      </c>
      <c r="AC42" s="1">
        <f>IF(IFERROR(AB42,TRUE)=TRUE, "-","OK")</f>
      </c>
      <c r="AD42" s="11" t="s">
        <v>37</v>
      </c>
      <c r="AE42" s="11" t="s">
        <v>37</v>
      </c>
      <c r="AF42" s="1">
        <f>IF(IFERROR(VLOOKUP(E42,Store_Showcase!B2:H144,{5}, FALSE), TRUE)=TRUE, IF(IFERROR(VLOOKUP(E42,Store_SRP!B2:H110,{5}, FALSE), TRUE)=TRUE,VLOOKUP(E42,Store_VAM!B2:H273,{5}, FALSE),VLOOKUP(E42,Store_SRP!B2:H110,{5}, FALSE)), VLOOKUP(E42,Store_Showcase!B2:H144,{5}, FALSE))</f>
      </c>
      <c r="AG42" s="1">
        <f>IF(IFERROR(VLOOKUP(E42,Store_Showcase!B2:H144,{6}, FALSE), TRUE)=TRUE, IF(IFERROR(VLOOKUP(E42,Store_SRP!B2:H110,{6}, FALSE), TRUE)=TRUE,VLOOKUP(E42,Store_VAM!B2:H273,{6}, FALSE),VLOOKUP(E42,Store_SRP!B2:H110,{6}, FALSE)), VLOOKUP(E42,Store_Showcase!B2:H144,{6}, FALSE))</f>
      </c>
      <c r="AH42" s="1">
        <f>VLOOKUP(G42,Sku_Consolidated!A2:R957,18,FALSE)</f>
      </c>
      <c r="AI42" s="1">
        <f>VLOOKUP(G42,Sku_Consolidated!A2:S957,19,FALSE)</f>
      </c>
      <c r="AJ42" s="1">
        <f>VLOOKUP(G42,Sku_Consolidated!A2:T957,20,FALSE)</f>
      </c>
    </row>
    <row r="43" spans="1:36" x14ac:dyDescent="0.25">
      <c r="A43" s="1">
        <v>2024</v>
      </c>
      <c r="B43" s="1" t="s">
        <v>31</v>
      </c>
      <c r="C43" s="1" t="s">
        <v>32</v>
      </c>
      <c r="D43" s="1" t="s">
        <v>33</v>
      </c>
      <c r="E43" s="9" t="s">
        <v>193</v>
      </c>
      <c r="F43" s="1">
        <f>IF(VLOOKUP(G43,Sku_Consolidated!A2:S957,{19},FALSE)="SHOWCASE", VLOOKUP(E43,Store_Showcase!B2:C144,{2}, FALSE), IF(VLOOKUP(G43,Sku_Consolidated!A2:S957,{19},FALSE)="VAM",VLOOKUP(E43,Store_VAM!B2:C273,{2}, FALSE),VLOOKUP(E43,Store_SRP!B2:C110,{2}, FALSE)))</f>
      </c>
      <c r="G43" s="1">
        <v>61719</v>
      </c>
      <c r="H43" s="1" t="s">
        <v>35</v>
      </c>
      <c r="I43" s="10" t="s">
        <v>194</v>
      </c>
      <c r="J43" s="1">
        <f>VLOOKUP(G43,Sku_Consolidated!A2:C957, 3, FALSE)</f>
      </c>
      <c r="K43" s="10">
        <f>IF(J43="PACK", I43, 0)</f>
      </c>
      <c r="L43" s="10">
        <f>IF(J43="KG", I43, I43 * VLOOKUP(G43,Sku_Consolidated!A2:U957,21,FALSE))</f>
      </c>
      <c r="M43" s="10" t="s">
        <v>37</v>
      </c>
      <c r="N43" s="11" t="s">
        <v>195</v>
      </c>
      <c r="O43" s="10" t="s">
        <v>196</v>
      </c>
      <c r="P43" s="10">
        <f>N43 - O43</f>
      </c>
      <c r="Q43" s="1">
        <f>VLOOKUP(G43,Sku_Consolidated!A2:G957,7, FALSE)</f>
      </c>
      <c r="R43" s="1">
        <f>IF(IFERROR(VLOOKUP(E43,Store_Showcase!B2:H144,7, FALSE), TRUE)=TRUE, IF(IFERROR(VLOOKUP(E43,Store_SRP!B2:H110,7, FALSE), TRUE)=TRUE,VLOOKUP(E43,Store_VAM!B2:H273,7, FALSE),VLOOKUP(E43,Store_SRP!B2:H110,7, FALSE)), VLOOKUP(E43,Store_Showcase!B2:H144,7, FALSE))</f>
      </c>
      <c r="S43" s="1">
        <f>IF(IFERROR(VLOOKUP(E43,Store_Showcase!B2:I144,8, FALSE), TRUE)=TRUE, IF(IFERROR(VLOOKUP(E43,Store_SRP!B2:I110,8, FALSE), TRUE)=TRUE,VLOOKUP(E43,Store_VAM!B2:I273,8, FALSE),VLOOKUP(E43,Store_SRP!B2:I110,8, FALSE)), VLOOKUP(E43,Store_Showcase!B2:I144,8, FALSE))</f>
      </c>
      <c r="T43" s="1">
        <f>VLOOKUP(G43,Sku_Consolidated!A2:R957,18,FALSE)</f>
      </c>
      <c r="U43" s="1" t="s">
        <v>197</v>
      </c>
      <c r="V43" s="1">
        <f>IF(VLOOKUP(G43,Sku_Consolidated!A2:S957,19,FALSE)="SHOWCASE", VLOOKUP(E43,Store_Showcase!B2:L144,11, FALSE), IF(VLOOKUP(G43,Sku_Consolidated!A2:S957,19,FALSE)="VAM",VLOOKUP(E43,Store_VAM!B2:L273,11, FALSE),VLOOKUP(E43,Store_SRP!B2:L110,11, FALSE)))</f>
      </c>
      <c r="W43" s="1">
        <f>VLOOKUP(G43,Sku_Consolidated!A2:W957,11,FALSE)</f>
      </c>
      <c r="X43" s="1">
        <f>VLOOKUP(G43,Sku_Consolidated!A2:H957,8,FALSE)</f>
      </c>
      <c r="Y43" s="1">
        <f>VLOOKUP(G43,Sku_Consolidated!A2:I957,9,FALSE)</f>
      </c>
      <c r="Z43" s="1" t="s">
        <v>41</v>
      </c>
      <c r="AA43" s="1">
        <f>VLOOKUP(G43,Sku_Consolidated!A2:E957,5,FALSE)</f>
      </c>
      <c r="AB43" s="1">
        <f>IF(VLOOKUP(G43,Sku_Consolidated!A2:S957,19,FALSE)="SHOWCASE", VLOOKUP(E43,Store_Showcase!B2:N144,13, FALSE), IF(VLOOKUP(G43,Sku_Consolidated!A2:S957,19,FALSE)="VAM",VLOOKUP(E43,Store_VAM!B2:N273,13, FALSE),VLOOKUP(E43,Store_SRP!B2:N110,13, FALSE)))</f>
      </c>
      <c r="AC43" s="1">
        <f>IF(IFERROR(AB43,TRUE)=TRUE, "-","OK")</f>
      </c>
      <c r="AD43" s="11" t="s">
        <v>37</v>
      </c>
      <c r="AE43" s="11" t="s">
        <v>37</v>
      </c>
      <c r="AF43" s="1">
        <f>IF(IFERROR(VLOOKUP(E43,Store_Showcase!B2:H144,{5}, FALSE), TRUE)=TRUE, IF(IFERROR(VLOOKUP(E43,Store_SRP!B2:H110,{5}, FALSE), TRUE)=TRUE,VLOOKUP(E43,Store_VAM!B2:H273,{5}, FALSE),VLOOKUP(E43,Store_SRP!B2:H110,{5}, FALSE)), VLOOKUP(E43,Store_Showcase!B2:H144,{5}, FALSE))</f>
      </c>
      <c r="AG43" s="1">
        <f>IF(IFERROR(VLOOKUP(E43,Store_Showcase!B2:H144,{6}, FALSE), TRUE)=TRUE, IF(IFERROR(VLOOKUP(E43,Store_SRP!B2:H110,{6}, FALSE), TRUE)=TRUE,VLOOKUP(E43,Store_VAM!B2:H273,{6}, FALSE),VLOOKUP(E43,Store_SRP!B2:H110,{6}, FALSE)), VLOOKUP(E43,Store_Showcase!B2:H144,{6}, FALSE))</f>
      </c>
      <c r="AH43" s="1">
        <f>VLOOKUP(G43,Sku_Consolidated!A2:R957,18,FALSE)</f>
      </c>
      <c r="AI43" s="1">
        <f>VLOOKUP(G43,Sku_Consolidated!A2:S957,19,FALSE)</f>
      </c>
      <c r="AJ43" s="1">
        <f>VLOOKUP(G43,Sku_Consolidated!A2:T957,20,FALSE)</f>
      </c>
    </row>
    <row r="44" spans="1:36" x14ac:dyDescent="0.25">
      <c r="A44" s="1">
        <v>2024</v>
      </c>
      <c r="B44" s="1" t="s">
        <v>31</v>
      </c>
      <c r="C44" s="1" t="s">
        <v>32</v>
      </c>
      <c r="D44" s="1" t="s">
        <v>33</v>
      </c>
      <c r="E44" s="9" t="s">
        <v>193</v>
      </c>
      <c r="F44" s="1">
        <f>IF(VLOOKUP(G44,Sku_Consolidated!A2:S957,{19},FALSE)="SHOWCASE", VLOOKUP(E44,Store_Showcase!B2:C144,{2}, FALSE), IF(VLOOKUP(G44,Sku_Consolidated!A2:S957,{19},FALSE)="VAM",VLOOKUP(E44,Store_VAM!B2:C273,{2}, FALSE),VLOOKUP(E44,Store_SRP!B2:C110,{2}, FALSE)))</f>
      </c>
      <c r="G44" s="1">
        <v>61720</v>
      </c>
      <c r="H44" s="1" t="s">
        <v>143</v>
      </c>
      <c r="I44" s="10" t="s">
        <v>198</v>
      </c>
      <c r="J44" s="1">
        <f>VLOOKUP(G44,Sku_Consolidated!A2:C957, 3, FALSE)</f>
      </c>
      <c r="K44" s="10">
        <f>IF(J44="PACK", I44, 0)</f>
      </c>
      <c r="L44" s="10">
        <f>IF(J44="KG", I44, I44 * VLOOKUP(G44,Sku_Consolidated!A2:U957,21,FALSE))</f>
      </c>
      <c r="M44" s="10" t="s">
        <v>37</v>
      </c>
      <c r="N44" s="11" t="s">
        <v>199</v>
      </c>
      <c r="O44" s="10" t="s">
        <v>200</v>
      </c>
      <c r="P44" s="10">
        <f>N44 - O44</f>
      </c>
      <c r="Q44" s="1">
        <f>VLOOKUP(G44,Sku_Consolidated!A2:G957,7, FALSE)</f>
      </c>
      <c r="R44" s="1">
        <f>IF(IFERROR(VLOOKUP(E44,Store_Showcase!B2:H144,7, FALSE), TRUE)=TRUE, IF(IFERROR(VLOOKUP(E44,Store_SRP!B2:H110,7, FALSE), TRUE)=TRUE,VLOOKUP(E44,Store_VAM!B2:H273,7, FALSE),VLOOKUP(E44,Store_SRP!B2:H110,7, FALSE)), VLOOKUP(E44,Store_Showcase!B2:H144,7, FALSE))</f>
      </c>
      <c r="S44" s="1">
        <f>IF(IFERROR(VLOOKUP(E44,Store_Showcase!B2:I144,8, FALSE), TRUE)=TRUE, IF(IFERROR(VLOOKUP(E44,Store_SRP!B2:I110,8, FALSE), TRUE)=TRUE,VLOOKUP(E44,Store_VAM!B2:I273,8, FALSE),VLOOKUP(E44,Store_SRP!B2:I110,8, FALSE)), VLOOKUP(E44,Store_Showcase!B2:I144,8, FALSE))</f>
      </c>
      <c r="T44" s="1">
        <f>VLOOKUP(G44,Sku_Consolidated!A2:R957,18,FALSE)</f>
      </c>
      <c r="U44" s="1" t="s">
        <v>197</v>
      </c>
      <c r="V44" s="1">
        <f>IF(VLOOKUP(G44,Sku_Consolidated!A2:S957,19,FALSE)="SHOWCASE", VLOOKUP(E44,Store_Showcase!B2:L144,11, FALSE), IF(VLOOKUP(G44,Sku_Consolidated!A2:S957,19,FALSE)="VAM",VLOOKUP(E44,Store_VAM!B2:L273,11, FALSE),VLOOKUP(E44,Store_SRP!B2:L110,11, FALSE)))</f>
      </c>
      <c r="W44" s="1">
        <f>VLOOKUP(G44,Sku_Consolidated!A2:W957,11,FALSE)</f>
      </c>
      <c r="X44" s="1">
        <f>VLOOKUP(G44,Sku_Consolidated!A2:H957,8,FALSE)</f>
      </c>
      <c r="Y44" s="1">
        <f>VLOOKUP(G44,Sku_Consolidated!A2:I957,9,FALSE)</f>
      </c>
      <c r="Z44" s="1" t="s">
        <v>41</v>
      </c>
      <c r="AA44" s="1">
        <f>VLOOKUP(G44,Sku_Consolidated!A2:E957,5,FALSE)</f>
      </c>
      <c r="AB44" s="1">
        <f>IF(VLOOKUP(G44,Sku_Consolidated!A2:S957,19,FALSE)="SHOWCASE", VLOOKUP(E44,Store_Showcase!B2:N144,13, FALSE), IF(VLOOKUP(G44,Sku_Consolidated!A2:S957,19,FALSE)="VAM",VLOOKUP(E44,Store_VAM!B2:N273,13, FALSE),VLOOKUP(E44,Store_SRP!B2:N110,13, FALSE)))</f>
      </c>
      <c r="AC44" s="1">
        <f>IF(IFERROR(AB44,TRUE)=TRUE, "-","OK")</f>
      </c>
      <c r="AD44" s="11" t="s">
        <v>37</v>
      </c>
      <c r="AE44" s="11" t="s">
        <v>37</v>
      </c>
      <c r="AF44" s="1">
        <f>IF(IFERROR(VLOOKUP(E44,Store_Showcase!B2:H144,{5}, FALSE), TRUE)=TRUE, IF(IFERROR(VLOOKUP(E44,Store_SRP!B2:H110,{5}, FALSE), TRUE)=TRUE,VLOOKUP(E44,Store_VAM!B2:H273,{5}, FALSE),VLOOKUP(E44,Store_SRP!B2:H110,{5}, FALSE)), VLOOKUP(E44,Store_Showcase!B2:H144,{5}, FALSE))</f>
      </c>
      <c r="AG44" s="1">
        <f>IF(IFERROR(VLOOKUP(E44,Store_Showcase!B2:H144,{6}, FALSE), TRUE)=TRUE, IF(IFERROR(VLOOKUP(E44,Store_SRP!B2:H110,{6}, FALSE), TRUE)=TRUE,VLOOKUP(E44,Store_VAM!B2:H273,{6}, FALSE),VLOOKUP(E44,Store_SRP!B2:H110,{6}, FALSE)), VLOOKUP(E44,Store_Showcase!B2:H144,{6}, FALSE))</f>
      </c>
      <c r="AH44" s="1">
        <f>VLOOKUP(G44,Sku_Consolidated!A2:R957,18,FALSE)</f>
      </c>
      <c r="AI44" s="1">
        <f>VLOOKUP(G44,Sku_Consolidated!A2:S957,19,FALSE)</f>
      </c>
      <c r="AJ44" s="1">
        <f>VLOOKUP(G44,Sku_Consolidated!A2:T957,20,FALSE)</f>
      </c>
    </row>
    <row r="45" spans="1:36" x14ac:dyDescent="0.25">
      <c r="A45" s="1">
        <v>2024</v>
      </c>
      <c r="B45" s="1" t="s">
        <v>31</v>
      </c>
      <c r="C45" s="1" t="s">
        <v>32</v>
      </c>
      <c r="D45" s="1" t="s">
        <v>33</v>
      </c>
      <c r="E45" s="9" t="s">
        <v>193</v>
      </c>
      <c r="F45" s="1">
        <f>IF(VLOOKUP(G45,Sku_Consolidated!A2:S957,{19},FALSE)="SHOWCASE", VLOOKUP(E45,Store_Showcase!B2:C144,{2}, FALSE), IF(VLOOKUP(G45,Sku_Consolidated!A2:S957,{19},FALSE)="VAM",VLOOKUP(E45,Store_VAM!B2:C273,{2}, FALSE),VLOOKUP(E45,Store_SRP!B2:C110,{2}, FALSE)))</f>
      </c>
      <c r="G45" s="1">
        <v>61721</v>
      </c>
      <c r="H45" s="1" t="s">
        <v>42</v>
      </c>
      <c r="I45" s="10" t="s">
        <v>201</v>
      </c>
      <c r="J45" s="1">
        <f>VLOOKUP(G45,Sku_Consolidated!A2:C957, 3, FALSE)</f>
      </c>
      <c r="K45" s="10">
        <f>IF(J45="PACK", I45, 0)</f>
      </c>
      <c r="L45" s="10">
        <f>IF(J45="KG", I45, I45 * VLOOKUP(G45,Sku_Consolidated!A2:U957,21,FALSE))</f>
      </c>
      <c r="M45" s="10" t="s">
        <v>37</v>
      </c>
      <c r="N45" s="11" t="s">
        <v>202</v>
      </c>
      <c r="O45" s="10" t="s">
        <v>203</v>
      </c>
      <c r="P45" s="10">
        <f>N45 - O45</f>
      </c>
      <c r="Q45" s="1">
        <f>VLOOKUP(G45,Sku_Consolidated!A2:G957,7, FALSE)</f>
      </c>
      <c r="R45" s="1">
        <f>IF(IFERROR(VLOOKUP(E45,Store_Showcase!B2:H144,7, FALSE), TRUE)=TRUE, IF(IFERROR(VLOOKUP(E45,Store_SRP!B2:H110,7, FALSE), TRUE)=TRUE,VLOOKUP(E45,Store_VAM!B2:H273,7, FALSE),VLOOKUP(E45,Store_SRP!B2:H110,7, FALSE)), VLOOKUP(E45,Store_Showcase!B2:H144,7, FALSE))</f>
      </c>
      <c r="S45" s="1">
        <f>IF(IFERROR(VLOOKUP(E45,Store_Showcase!B2:I144,8, FALSE), TRUE)=TRUE, IF(IFERROR(VLOOKUP(E45,Store_SRP!B2:I110,8, FALSE), TRUE)=TRUE,VLOOKUP(E45,Store_VAM!B2:I273,8, FALSE),VLOOKUP(E45,Store_SRP!B2:I110,8, FALSE)), VLOOKUP(E45,Store_Showcase!B2:I144,8, FALSE))</f>
      </c>
      <c r="T45" s="1">
        <f>VLOOKUP(G45,Sku_Consolidated!A2:R957,18,FALSE)</f>
      </c>
      <c r="U45" s="1" t="s">
        <v>197</v>
      </c>
      <c r="V45" s="1">
        <f>IF(VLOOKUP(G45,Sku_Consolidated!A2:S957,19,FALSE)="SHOWCASE", VLOOKUP(E45,Store_Showcase!B2:L144,11, FALSE), IF(VLOOKUP(G45,Sku_Consolidated!A2:S957,19,FALSE)="VAM",VLOOKUP(E45,Store_VAM!B2:L273,11, FALSE),VLOOKUP(E45,Store_SRP!B2:L110,11, FALSE)))</f>
      </c>
      <c r="W45" s="1">
        <f>VLOOKUP(G45,Sku_Consolidated!A2:W957,11,FALSE)</f>
      </c>
      <c r="X45" s="1">
        <f>VLOOKUP(G45,Sku_Consolidated!A2:H957,8,FALSE)</f>
      </c>
      <c r="Y45" s="1">
        <f>VLOOKUP(G45,Sku_Consolidated!A2:I957,9,FALSE)</f>
      </c>
      <c r="Z45" s="1" t="s">
        <v>41</v>
      </c>
      <c r="AA45" s="1">
        <f>VLOOKUP(G45,Sku_Consolidated!A2:E957,5,FALSE)</f>
      </c>
      <c r="AB45" s="1">
        <f>IF(VLOOKUP(G45,Sku_Consolidated!A2:S957,19,FALSE)="SHOWCASE", VLOOKUP(E45,Store_Showcase!B2:N144,13, FALSE), IF(VLOOKUP(G45,Sku_Consolidated!A2:S957,19,FALSE)="VAM",VLOOKUP(E45,Store_VAM!B2:N273,13, FALSE),VLOOKUP(E45,Store_SRP!B2:N110,13, FALSE)))</f>
      </c>
      <c r="AC45" s="1">
        <f>IF(IFERROR(AB45,TRUE)=TRUE, "-","OK")</f>
      </c>
      <c r="AD45" s="11" t="s">
        <v>37</v>
      </c>
      <c r="AE45" s="11" t="s">
        <v>37</v>
      </c>
      <c r="AF45" s="1">
        <f>IF(IFERROR(VLOOKUP(E45,Store_Showcase!B2:H144,{5}, FALSE), TRUE)=TRUE, IF(IFERROR(VLOOKUP(E45,Store_SRP!B2:H110,{5}, FALSE), TRUE)=TRUE,VLOOKUP(E45,Store_VAM!B2:H273,{5}, FALSE),VLOOKUP(E45,Store_SRP!B2:H110,{5}, FALSE)), VLOOKUP(E45,Store_Showcase!B2:H144,{5}, FALSE))</f>
      </c>
      <c r="AG45" s="1">
        <f>IF(IFERROR(VLOOKUP(E45,Store_Showcase!B2:H144,{6}, FALSE), TRUE)=TRUE, IF(IFERROR(VLOOKUP(E45,Store_SRP!B2:H110,{6}, FALSE), TRUE)=TRUE,VLOOKUP(E45,Store_VAM!B2:H273,{6}, FALSE),VLOOKUP(E45,Store_SRP!B2:H110,{6}, FALSE)), VLOOKUP(E45,Store_Showcase!B2:H144,{6}, FALSE))</f>
      </c>
      <c r="AH45" s="1">
        <f>VLOOKUP(G45,Sku_Consolidated!A2:R957,18,FALSE)</f>
      </c>
      <c r="AI45" s="1">
        <f>VLOOKUP(G45,Sku_Consolidated!A2:S957,19,FALSE)</f>
      </c>
      <c r="AJ45" s="1">
        <f>VLOOKUP(G45,Sku_Consolidated!A2:T957,20,FALSE)</f>
      </c>
    </row>
    <row r="46" spans="1:36" x14ac:dyDescent="0.25">
      <c r="A46" s="1">
        <v>2024</v>
      </c>
      <c r="B46" s="1" t="s">
        <v>31</v>
      </c>
      <c r="C46" s="1" t="s">
        <v>32</v>
      </c>
      <c r="D46" s="1" t="s">
        <v>33</v>
      </c>
      <c r="E46" s="9" t="s">
        <v>193</v>
      </c>
      <c r="F46" s="1">
        <f>IF(VLOOKUP(G46,Sku_Consolidated!A2:S957,{19},FALSE)="SHOWCASE", VLOOKUP(E46,Store_Showcase!B2:C144,{2}, FALSE), IF(VLOOKUP(G46,Sku_Consolidated!A2:S957,{19},FALSE)="VAM",VLOOKUP(E46,Store_VAM!B2:C273,{2}, FALSE),VLOOKUP(E46,Store_SRP!B2:C110,{2}, FALSE)))</f>
      </c>
      <c r="G46" s="1">
        <v>61722</v>
      </c>
      <c r="H46" s="1" t="s">
        <v>46</v>
      </c>
      <c r="I46" s="10" t="s">
        <v>204</v>
      </c>
      <c r="J46" s="1">
        <f>VLOOKUP(G46,Sku_Consolidated!A2:C957, 3, FALSE)</f>
      </c>
      <c r="K46" s="10">
        <f>IF(J46="PACK", I46, 0)</f>
      </c>
      <c r="L46" s="10">
        <f>IF(J46="KG", I46, I46 * VLOOKUP(G46,Sku_Consolidated!A2:U957,21,FALSE))</f>
      </c>
      <c r="M46" s="10" t="s">
        <v>37</v>
      </c>
      <c r="N46" s="11" t="s">
        <v>205</v>
      </c>
      <c r="O46" s="10" t="s">
        <v>206</v>
      </c>
      <c r="P46" s="10">
        <f>N46 - O46</f>
      </c>
      <c r="Q46" s="1">
        <f>VLOOKUP(G46,Sku_Consolidated!A2:G957,7, FALSE)</f>
      </c>
      <c r="R46" s="1">
        <f>IF(IFERROR(VLOOKUP(E46,Store_Showcase!B2:H144,7, FALSE), TRUE)=TRUE, IF(IFERROR(VLOOKUP(E46,Store_SRP!B2:H110,7, FALSE), TRUE)=TRUE,VLOOKUP(E46,Store_VAM!B2:H273,7, FALSE),VLOOKUP(E46,Store_SRP!B2:H110,7, FALSE)), VLOOKUP(E46,Store_Showcase!B2:H144,7, FALSE))</f>
      </c>
      <c r="S46" s="1">
        <f>IF(IFERROR(VLOOKUP(E46,Store_Showcase!B2:I144,8, FALSE), TRUE)=TRUE, IF(IFERROR(VLOOKUP(E46,Store_SRP!B2:I110,8, FALSE), TRUE)=TRUE,VLOOKUP(E46,Store_VAM!B2:I273,8, FALSE),VLOOKUP(E46,Store_SRP!B2:I110,8, FALSE)), VLOOKUP(E46,Store_Showcase!B2:I144,8, FALSE))</f>
      </c>
      <c r="T46" s="1">
        <f>VLOOKUP(G46,Sku_Consolidated!A2:R957,18,FALSE)</f>
      </c>
      <c r="U46" s="1" t="s">
        <v>197</v>
      </c>
      <c r="V46" s="1">
        <f>IF(VLOOKUP(G46,Sku_Consolidated!A2:S957,19,FALSE)="SHOWCASE", VLOOKUP(E46,Store_Showcase!B2:L144,11, FALSE), IF(VLOOKUP(G46,Sku_Consolidated!A2:S957,19,FALSE)="VAM",VLOOKUP(E46,Store_VAM!B2:L273,11, FALSE),VLOOKUP(E46,Store_SRP!B2:L110,11, FALSE)))</f>
      </c>
      <c r="W46" s="1">
        <f>VLOOKUP(G46,Sku_Consolidated!A2:W957,11,FALSE)</f>
      </c>
      <c r="X46" s="1">
        <f>VLOOKUP(G46,Sku_Consolidated!A2:H957,8,FALSE)</f>
      </c>
      <c r="Y46" s="1">
        <f>VLOOKUP(G46,Sku_Consolidated!A2:I957,9,FALSE)</f>
      </c>
      <c r="Z46" s="1" t="s">
        <v>41</v>
      </c>
      <c r="AA46" s="1">
        <f>VLOOKUP(G46,Sku_Consolidated!A2:E957,5,FALSE)</f>
      </c>
      <c r="AB46" s="1">
        <f>IF(VLOOKUP(G46,Sku_Consolidated!A2:S957,19,FALSE)="SHOWCASE", VLOOKUP(E46,Store_Showcase!B2:N144,13, FALSE), IF(VLOOKUP(G46,Sku_Consolidated!A2:S957,19,FALSE)="VAM",VLOOKUP(E46,Store_VAM!B2:N273,13, FALSE),VLOOKUP(E46,Store_SRP!B2:N110,13, FALSE)))</f>
      </c>
      <c r="AC46" s="1">
        <f>IF(IFERROR(AB46,TRUE)=TRUE, "-","OK")</f>
      </c>
      <c r="AD46" s="11" t="s">
        <v>37</v>
      </c>
      <c r="AE46" s="11" t="s">
        <v>37</v>
      </c>
      <c r="AF46" s="1">
        <f>IF(IFERROR(VLOOKUP(E46,Store_Showcase!B2:H144,{5}, FALSE), TRUE)=TRUE, IF(IFERROR(VLOOKUP(E46,Store_SRP!B2:H110,{5}, FALSE), TRUE)=TRUE,VLOOKUP(E46,Store_VAM!B2:H273,{5}, FALSE),VLOOKUP(E46,Store_SRP!B2:H110,{5}, FALSE)), VLOOKUP(E46,Store_Showcase!B2:H144,{5}, FALSE))</f>
      </c>
      <c r="AG46" s="1">
        <f>IF(IFERROR(VLOOKUP(E46,Store_Showcase!B2:H144,{6}, FALSE), TRUE)=TRUE, IF(IFERROR(VLOOKUP(E46,Store_SRP!B2:H110,{6}, FALSE), TRUE)=TRUE,VLOOKUP(E46,Store_VAM!B2:H273,{6}, FALSE),VLOOKUP(E46,Store_SRP!B2:H110,{6}, FALSE)), VLOOKUP(E46,Store_Showcase!B2:H144,{6}, FALSE))</f>
      </c>
      <c r="AH46" s="1">
        <f>VLOOKUP(G46,Sku_Consolidated!A2:R957,18,FALSE)</f>
      </c>
      <c r="AI46" s="1">
        <f>VLOOKUP(G46,Sku_Consolidated!A2:S957,19,FALSE)</f>
      </c>
      <c r="AJ46" s="1">
        <f>VLOOKUP(G46,Sku_Consolidated!A2:T957,20,FALSE)</f>
      </c>
    </row>
    <row r="47" spans="1:36" x14ac:dyDescent="0.25">
      <c r="A47" s="1">
        <v>2024</v>
      </c>
      <c r="B47" s="1" t="s">
        <v>31</v>
      </c>
      <c r="C47" s="1" t="s">
        <v>32</v>
      </c>
      <c r="D47" s="1" t="s">
        <v>33</v>
      </c>
      <c r="E47" s="9" t="s">
        <v>193</v>
      </c>
      <c r="F47" s="1">
        <f>IF(VLOOKUP(G47,Sku_Consolidated!A2:S957,{19},FALSE)="SHOWCASE", VLOOKUP(E47,Store_Showcase!B2:C144,{2}, FALSE), IF(VLOOKUP(G47,Sku_Consolidated!A2:S957,{19},FALSE)="VAM",VLOOKUP(E47,Store_VAM!B2:C273,{2}, FALSE),VLOOKUP(E47,Store_SRP!B2:C110,{2}, FALSE)))</f>
      </c>
      <c r="G47" s="1">
        <v>61723</v>
      </c>
      <c r="H47" s="1" t="s">
        <v>207</v>
      </c>
      <c r="I47" s="10" t="s">
        <v>208</v>
      </c>
      <c r="J47" s="1">
        <f>VLOOKUP(G47,Sku_Consolidated!A2:C957, 3, FALSE)</f>
      </c>
      <c r="K47" s="10">
        <f>IF(J47="PACK", I47, 0)</f>
      </c>
      <c r="L47" s="10">
        <f>IF(J47="KG", I47, I47 * VLOOKUP(G47,Sku_Consolidated!A2:U957,21,FALSE))</f>
      </c>
      <c r="M47" s="10" t="s">
        <v>37</v>
      </c>
      <c r="N47" s="11" t="s">
        <v>209</v>
      </c>
      <c r="O47" s="10" t="s">
        <v>210</v>
      </c>
      <c r="P47" s="10">
        <f>N47 - O47</f>
      </c>
      <c r="Q47" s="1">
        <f>VLOOKUP(G47,Sku_Consolidated!A2:G957,7, FALSE)</f>
      </c>
      <c r="R47" s="1">
        <f>IF(IFERROR(VLOOKUP(E47,Store_Showcase!B2:H144,7, FALSE), TRUE)=TRUE, IF(IFERROR(VLOOKUP(E47,Store_SRP!B2:H110,7, FALSE), TRUE)=TRUE,VLOOKUP(E47,Store_VAM!B2:H273,7, FALSE),VLOOKUP(E47,Store_SRP!B2:H110,7, FALSE)), VLOOKUP(E47,Store_Showcase!B2:H144,7, FALSE))</f>
      </c>
      <c r="S47" s="1">
        <f>IF(IFERROR(VLOOKUP(E47,Store_Showcase!B2:I144,8, FALSE), TRUE)=TRUE, IF(IFERROR(VLOOKUP(E47,Store_SRP!B2:I110,8, FALSE), TRUE)=TRUE,VLOOKUP(E47,Store_VAM!B2:I273,8, FALSE),VLOOKUP(E47,Store_SRP!B2:I110,8, FALSE)), VLOOKUP(E47,Store_Showcase!B2:I144,8, FALSE))</f>
      </c>
      <c r="T47" s="1">
        <f>VLOOKUP(G47,Sku_Consolidated!A2:R957,18,FALSE)</f>
      </c>
      <c r="U47" s="1" t="s">
        <v>197</v>
      </c>
      <c r="V47" s="1">
        <f>IF(VLOOKUP(G47,Sku_Consolidated!A2:S957,19,FALSE)="SHOWCASE", VLOOKUP(E47,Store_Showcase!B2:L144,11, FALSE), IF(VLOOKUP(G47,Sku_Consolidated!A2:S957,19,FALSE)="VAM",VLOOKUP(E47,Store_VAM!B2:L273,11, FALSE),VLOOKUP(E47,Store_SRP!B2:L110,11, FALSE)))</f>
      </c>
      <c r="W47" s="1">
        <f>VLOOKUP(G47,Sku_Consolidated!A2:W957,11,FALSE)</f>
      </c>
      <c r="X47" s="1">
        <f>VLOOKUP(G47,Sku_Consolidated!A2:H957,8,FALSE)</f>
      </c>
      <c r="Y47" s="1">
        <f>VLOOKUP(G47,Sku_Consolidated!A2:I957,9,FALSE)</f>
      </c>
      <c r="Z47" s="1" t="s">
        <v>41</v>
      </c>
      <c r="AA47" s="1">
        <f>VLOOKUP(G47,Sku_Consolidated!A2:E957,5,FALSE)</f>
      </c>
      <c r="AB47" s="1">
        <f>IF(VLOOKUP(G47,Sku_Consolidated!A2:S957,19,FALSE)="SHOWCASE", VLOOKUP(E47,Store_Showcase!B2:N144,13, FALSE), IF(VLOOKUP(G47,Sku_Consolidated!A2:S957,19,FALSE)="VAM",VLOOKUP(E47,Store_VAM!B2:N273,13, FALSE),VLOOKUP(E47,Store_SRP!B2:N110,13, FALSE)))</f>
      </c>
      <c r="AC47" s="1">
        <f>IF(IFERROR(AB47,TRUE)=TRUE, "-","OK")</f>
      </c>
      <c r="AD47" s="11" t="s">
        <v>37</v>
      </c>
      <c r="AE47" s="11" t="s">
        <v>37</v>
      </c>
      <c r="AF47" s="1">
        <f>IF(IFERROR(VLOOKUP(E47,Store_Showcase!B2:H144,{5}, FALSE), TRUE)=TRUE, IF(IFERROR(VLOOKUP(E47,Store_SRP!B2:H110,{5}, FALSE), TRUE)=TRUE,VLOOKUP(E47,Store_VAM!B2:H273,{5}, FALSE),VLOOKUP(E47,Store_SRP!B2:H110,{5}, FALSE)), VLOOKUP(E47,Store_Showcase!B2:H144,{5}, FALSE))</f>
      </c>
      <c r="AG47" s="1">
        <f>IF(IFERROR(VLOOKUP(E47,Store_Showcase!B2:H144,{6}, FALSE), TRUE)=TRUE, IF(IFERROR(VLOOKUP(E47,Store_SRP!B2:H110,{6}, FALSE), TRUE)=TRUE,VLOOKUP(E47,Store_VAM!B2:H273,{6}, FALSE),VLOOKUP(E47,Store_SRP!B2:H110,{6}, FALSE)), VLOOKUP(E47,Store_Showcase!B2:H144,{6}, FALSE))</f>
      </c>
      <c r="AH47" s="1">
        <f>VLOOKUP(G47,Sku_Consolidated!A2:R957,18,FALSE)</f>
      </c>
      <c r="AI47" s="1">
        <f>VLOOKUP(G47,Sku_Consolidated!A2:S957,19,FALSE)</f>
      </c>
      <c r="AJ47" s="1">
        <f>VLOOKUP(G47,Sku_Consolidated!A2:T957,20,FALSE)</f>
      </c>
    </row>
    <row r="48" spans="1:36" x14ac:dyDescent="0.25">
      <c r="A48" s="1">
        <v>2024</v>
      </c>
      <c r="B48" s="1" t="s">
        <v>31</v>
      </c>
      <c r="C48" s="1" t="s">
        <v>32</v>
      </c>
      <c r="D48" s="1" t="s">
        <v>33</v>
      </c>
      <c r="E48" s="9" t="s">
        <v>193</v>
      </c>
      <c r="F48" s="1">
        <f>IF(VLOOKUP(G48,Sku_Consolidated!A2:S957,{19},FALSE)="SHOWCASE", VLOOKUP(E48,Store_Showcase!B2:C144,{2}, FALSE), IF(VLOOKUP(G48,Sku_Consolidated!A2:S957,{19},FALSE)="VAM",VLOOKUP(E48,Store_VAM!B2:C273,{2}, FALSE),VLOOKUP(E48,Store_SRP!B2:C110,{2}, FALSE)))</f>
      </c>
      <c r="G48" s="1">
        <v>61732</v>
      </c>
      <c r="H48" s="1" t="s">
        <v>211</v>
      </c>
      <c r="I48" s="10" t="s">
        <v>212</v>
      </c>
      <c r="J48" s="1">
        <f>VLOOKUP(G48,Sku_Consolidated!A2:C957, 3, FALSE)</f>
      </c>
      <c r="K48" s="10">
        <f>IF(J48="PACK", I48, 0)</f>
      </c>
      <c r="L48" s="10">
        <f>IF(J48="KG", I48, I48 * VLOOKUP(G48,Sku_Consolidated!A2:U957,21,FALSE))</f>
      </c>
      <c r="M48" s="10" t="s">
        <v>37</v>
      </c>
      <c r="N48" s="11" t="s">
        <v>213</v>
      </c>
      <c r="O48" s="10" t="s">
        <v>214</v>
      </c>
      <c r="P48" s="10">
        <f>N48 - O48</f>
      </c>
      <c r="Q48" s="1">
        <f>VLOOKUP(G48,Sku_Consolidated!A2:G957,7, FALSE)</f>
      </c>
      <c r="R48" s="1">
        <f>IF(IFERROR(VLOOKUP(E48,Store_Showcase!B2:H144,7, FALSE), TRUE)=TRUE, IF(IFERROR(VLOOKUP(E48,Store_SRP!B2:H110,7, FALSE), TRUE)=TRUE,VLOOKUP(E48,Store_VAM!B2:H273,7, FALSE),VLOOKUP(E48,Store_SRP!B2:H110,7, FALSE)), VLOOKUP(E48,Store_Showcase!B2:H144,7, FALSE))</f>
      </c>
      <c r="S48" s="1">
        <f>IF(IFERROR(VLOOKUP(E48,Store_Showcase!B2:I144,8, FALSE), TRUE)=TRUE, IF(IFERROR(VLOOKUP(E48,Store_SRP!B2:I110,8, FALSE), TRUE)=TRUE,VLOOKUP(E48,Store_VAM!B2:I273,8, FALSE),VLOOKUP(E48,Store_SRP!B2:I110,8, FALSE)), VLOOKUP(E48,Store_Showcase!B2:I144,8, FALSE))</f>
      </c>
      <c r="T48" s="1">
        <f>VLOOKUP(G48,Sku_Consolidated!A2:R957,18,FALSE)</f>
      </c>
      <c r="U48" s="1" t="s">
        <v>197</v>
      </c>
      <c r="V48" s="1">
        <f>IF(VLOOKUP(G48,Sku_Consolidated!A2:S957,19,FALSE)="SHOWCASE", VLOOKUP(E48,Store_Showcase!B2:L144,11, FALSE), IF(VLOOKUP(G48,Sku_Consolidated!A2:S957,19,FALSE)="VAM",VLOOKUP(E48,Store_VAM!B2:L273,11, FALSE),VLOOKUP(E48,Store_SRP!B2:L110,11, FALSE)))</f>
      </c>
      <c r="W48" s="1">
        <f>VLOOKUP(G48,Sku_Consolidated!A2:W957,11,FALSE)</f>
      </c>
      <c r="X48" s="1">
        <f>VLOOKUP(G48,Sku_Consolidated!A2:H957,8,FALSE)</f>
      </c>
      <c r="Y48" s="1">
        <f>VLOOKUP(G48,Sku_Consolidated!A2:I957,9,FALSE)</f>
      </c>
      <c r="Z48" s="1" t="s">
        <v>41</v>
      </c>
      <c r="AA48" s="1">
        <f>VLOOKUP(G48,Sku_Consolidated!A2:E957,5,FALSE)</f>
      </c>
      <c r="AB48" s="1">
        <f>IF(VLOOKUP(G48,Sku_Consolidated!A2:S957,19,FALSE)="SHOWCASE", VLOOKUP(E48,Store_Showcase!B2:N144,13, FALSE), IF(VLOOKUP(G48,Sku_Consolidated!A2:S957,19,FALSE)="VAM",VLOOKUP(E48,Store_VAM!B2:N273,13, FALSE),VLOOKUP(E48,Store_SRP!B2:N110,13, FALSE)))</f>
      </c>
      <c r="AC48" s="1">
        <f>IF(IFERROR(AB48,TRUE)=TRUE, "-","OK")</f>
      </c>
      <c r="AD48" s="11" t="s">
        <v>37</v>
      </c>
      <c r="AE48" s="11" t="s">
        <v>37</v>
      </c>
      <c r="AF48" s="1">
        <f>IF(IFERROR(VLOOKUP(E48,Store_Showcase!B2:H144,{5}, FALSE), TRUE)=TRUE, IF(IFERROR(VLOOKUP(E48,Store_SRP!B2:H110,{5}, FALSE), TRUE)=TRUE,VLOOKUP(E48,Store_VAM!B2:H273,{5}, FALSE),VLOOKUP(E48,Store_SRP!B2:H110,{5}, FALSE)), VLOOKUP(E48,Store_Showcase!B2:H144,{5}, FALSE))</f>
      </c>
      <c r="AG48" s="1">
        <f>IF(IFERROR(VLOOKUP(E48,Store_Showcase!B2:H144,{6}, FALSE), TRUE)=TRUE, IF(IFERROR(VLOOKUP(E48,Store_SRP!B2:H110,{6}, FALSE), TRUE)=TRUE,VLOOKUP(E48,Store_VAM!B2:H273,{6}, FALSE),VLOOKUP(E48,Store_SRP!B2:H110,{6}, FALSE)), VLOOKUP(E48,Store_Showcase!B2:H144,{6}, FALSE))</f>
      </c>
      <c r="AH48" s="1">
        <f>VLOOKUP(G48,Sku_Consolidated!A2:R957,18,FALSE)</f>
      </c>
      <c r="AI48" s="1">
        <f>VLOOKUP(G48,Sku_Consolidated!A2:S957,19,FALSE)</f>
      </c>
      <c r="AJ48" s="1">
        <f>VLOOKUP(G48,Sku_Consolidated!A2:T957,20,FALSE)</f>
      </c>
    </row>
    <row r="49" spans="1:36" x14ac:dyDescent="0.25">
      <c r="A49" s="1">
        <v>2024</v>
      </c>
      <c r="B49" s="1" t="s">
        <v>31</v>
      </c>
      <c r="C49" s="1" t="s">
        <v>32</v>
      </c>
      <c r="D49" s="1" t="s">
        <v>33</v>
      </c>
      <c r="E49" s="9" t="s">
        <v>193</v>
      </c>
      <c r="F49" s="1">
        <f>IF(VLOOKUP(G49,Sku_Consolidated!A2:S957,{19},FALSE)="SHOWCASE", VLOOKUP(E49,Store_Showcase!B2:C144,{2}, FALSE), IF(VLOOKUP(G49,Sku_Consolidated!A2:S957,{19},FALSE)="VAM",VLOOKUP(E49,Store_VAM!B2:C273,{2}, FALSE),VLOOKUP(E49,Store_SRP!B2:C110,{2}, FALSE)))</f>
      </c>
      <c r="G49" s="1">
        <v>61733</v>
      </c>
      <c r="H49" s="1" t="s">
        <v>58</v>
      </c>
      <c r="I49" s="10" t="s">
        <v>215</v>
      </c>
      <c r="J49" s="1">
        <f>VLOOKUP(G49,Sku_Consolidated!A2:C957, 3, FALSE)</f>
      </c>
      <c r="K49" s="10">
        <f>IF(J49="PACK", I49, 0)</f>
      </c>
      <c r="L49" s="10">
        <f>IF(J49="KG", I49, I49 * VLOOKUP(G49,Sku_Consolidated!A2:U957,21,FALSE))</f>
      </c>
      <c r="M49" s="10" t="s">
        <v>37</v>
      </c>
      <c r="N49" s="11" t="s">
        <v>216</v>
      </c>
      <c r="O49" s="10" t="s">
        <v>217</v>
      </c>
      <c r="P49" s="10">
        <f>N49 - O49</f>
      </c>
      <c r="Q49" s="1">
        <f>VLOOKUP(G49,Sku_Consolidated!A2:G957,7, FALSE)</f>
      </c>
      <c r="R49" s="1">
        <f>IF(IFERROR(VLOOKUP(E49,Store_Showcase!B2:H144,7, FALSE), TRUE)=TRUE, IF(IFERROR(VLOOKUP(E49,Store_SRP!B2:H110,7, FALSE), TRUE)=TRUE,VLOOKUP(E49,Store_VAM!B2:H273,7, FALSE),VLOOKUP(E49,Store_SRP!B2:H110,7, FALSE)), VLOOKUP(E49,Store_Showcase!B2:H144,7, FALSE))</f>
      </c>
      <c r="S49" s="1">
        <f>IF(IFERROR(VLOOKUP(E49,Store_Showcase!B2:I144,8, FALSE), TRUE)=TRUE, IF(IFERROR(VLOOKUP(E49,Store_SRP!B2:I110,8, FALSE), TRUE)=TRUE,VLOOKUP(E49,Store_VAM!B2:I273,8, FALSE),VLOOKUP(E49,Store_SRP!B2:I110,8, FALSE)), VLOOKUP(E49,Store_Showcase!B2:I144,8, FALSE))</f>
      </c>
      <c r="T49" s="1">
        <f>VLOOKUP(G49,Sku_Consolidated!A2:R957,18,FALSE)</f>
      </c>
      <c r="U49" s="1" t="s">
        <v>197</v>
      </c>
      <c r="V49" s="1">
        <f>IF(VLOOKUP(G49,Sku_Consolidated!A2:S957,19,FALSE)="SHOWCASE", VLOOKUP(E49,Store_Showcase!B2:L144,11, FALSE), IF(VLOOKUP(G49,Sku_Consolidated!A2:S957,19,FALSE)="VAM",VLOOKUP(E49,Store_VAM!B2:L273,11, FALSE),VLOOKUP(E49,Store_SRP!B2:L110,11, FALSE)))</f>
      </c>
      <c r="W49" s="1">
        <f>VLOOKUP(G49,Sku_Consolidated!A2:W957,11,FALSE)</f>
      </c>
      <c r="X49" s="1">
        <f>VLOOKUP(G49,Sku_Consolidated!A2:H957,8,FALSE)</f>
      </c>
      <c r="Y49" s="1">
        <f>VLOOKUP(G49,Sku_Consolidated!A2:I957,9,FALSE)</f>
      </c>
      <c r="Z49" s="1" t="s">
        <v>41</v>
      </c>
      <c r="AA49" s="1">
        <f>VLOOKUP(G49,Sku_Consolidated!A2:E957,5,FALSE)</f>
      </c>
      <c r="AB49" s="1">
        <f>IF(VLOOKUP(G49,Sku_Consolidated!A2:S957,19,FALSE)="SHOWCASE", VLOOKUP(E49,Store_Showcase!B2:N144,13, FALSE), IF(VLOOKUP(G49,Sku_Consolidated!A2:S957,19,FALSE)="VAM",VLOOKUP(E49,Store_VAM!B2:N273,13, FALSE),VLOOKUP(E49,Store_SRP!B2:N110,13, FALSE)))</f>
      </c>
      <c r="AC49" s="1">
        <f>IF(IFERROR(AB49,TRUE)=TRUE, "-","OK")</f>
      </c>
      <c r="AD49" s="11" t="s">
        <v>37</v>
      </c>
      <c r="AE49" s="11" t="s">
        <v>37</v>
      </c>
      <c r="AF49" s="1">
        <f>IF(IFERROR(VLOOKUP(E49,Store_Showcase!B2:H144,{5}, FALSE), TRUE)=TRUE, IF(IFERROR(VLOOKUP(E49,Store_SRP!B2:H110,{5}, FALSE), TRUE)=TRUE,VLOOKUP(E49,Store_VAM!B2:H273,{5}, FALSE),VLOOKUP(E49,Store_SRP!B2:H110,{5}, FALSE)), VLOOKUP(E49,Store_Showcase!B2:H144,{5}, FALSE))</f>
      </c>
      <c r="AG49" s="1">
        <f>IF(IFERROR(VLOOKUP(E49,Store_Showcase!B2:H144,{6}, FALSE), TRUE)=TRUE, IF(IFERROR(VLOOKUP(E49,Store_SRP!B2:H110,{6}, FALSE), TRUE)=TRUE,VLOOKUP(E49,Store_VAM!B2:H273,{6}, FALSE),VLOOKUP(E49,Store_SRP!B2:H110,{6}, FALSE)), VLOOKUP(E49,Store_Showcase!B2:H144,{6}, FALSE))</f>
      </c>
      <c r="AH49" s="1">
        <f>VLOOKUP(G49,Sku_Consolidated!A2:R957,18,FALSE)</f>
      </c>
      <c r="AI49" s="1">
        <f>VLOOKUP(G49,Sku_Consolidated!A2:S957,19,FALSE)</f>
      </c>
      <c r="AJ49" s="1">
        <f>VLOOKUP(G49,Sku_Consolidated!A2:T957,20,FALSE)</f>
      </c>
    </row>
    <row r="50" spans="1:36" x14ac:dyDescent="0.25">
      <c r="A50" s="1">
        <v>2024</v>
      </c>
      <c r="B50" s="1" t="s">
        <v>31</v>
      </c>
      <c r="C50" s="1" t="s">
        <v>32</v>
      </c>
      <c r="D50" s="1" t="s">
        <v>33</v>
      </c>
      <c r="E50" s="9" t="s">
        <v>193</v>
      </c>
      <c r="F50" s="1">
        <f>IF(VLOOKUP(G50,Sku_Consolidated!A2:S957,{19},FALSE)="SHOWCASE", VLOOKUP(E50,Store_Showcase!B2:C144,{2}, FALSE), IF(VLOOKUP(G50,Sku_Consolidated!A2:S957,{19},FALSE)="VAM",VLOOKUP(E50,Store_VAM!B2:C273,{2}, FALSE),VLOOKUP(E50,Store_SRP!B2:C110,{2}, FALSE)))</f>
      </c>
      <c r="G50" s="1">
        <v>61734</v>
      </c>
      <c r="H50" s="1" t="s">
        <v>62</v>
      </c>
      <c r="I50" s="10" t="s">
        <v>218</v>
      </c>
      <c r="J50" s="1">
        <f>VLOOKUP(G50,Sku_Consolidated!A2:C957, 3, FALSE)</f>
      </c>
      <c r="K50" s="10">
        <f>IF(J50="PACK", I50, 0)</f>
      </c>
      <c r="L50" s="10">
        <f>IF(J50="KG", I50, I50 * VLOOKUP(G50,Sku_Consolidated!A2:U957,21,FALSE))</f>
      </c>
      <c r="M50" s="10" t="s">
        <v>37</v>
      </c>
      <c r="N50" s="11" t="s">
        <v>219</v>
      </c>
      <c r="O50" s="10" t="s">
        <v>220</v>
      </c>
      <c r="P50" s="10">
        <f>N50 - O50</f>
      </c>
      <c r="Q50" s="1">
        <f>VLOOKUP(G50,Sku_Consolidated!A2:G957,7, FALSE)</f>
      </c>
      <c r="R50" s="1">
        <f>IF(IFERROR(VLOOKUP(E50,Store_Showcase!B2:H144,7, FALSE), TRUE)=TRUE, IF(IFERROR(VLOOKUP(E50,Store_SRP!B2:H110,7, FALSE), TRUE)=TRUE,VLOOKUP(E50,Store_VAM!B2:H273,7, FALSE),VLOOKUP(E50,Store_SRP!B2:H110,7, FALSE)), VLOOKUP(E50,Store_Showcase!B2:H144,7, FALSE))</f>
      </c>
      <c r="S50" s="1">
        <f>IF(IFERROR(VLOOKUP(E50,Store_Showcase!B2:I144,8, FALSE), TRUE)=TRUE, IF(IFERROR(VLOOKUP(E50,Store_SRP!B2:I110,8, FALSE), TRUE)=TRUE,VLOOKUP(E50,Store_VAM!B2:I273,8, FALSE),VLOOKUP(E50,Store_SRP!B2:I110,8, FALSE)), VLOOKUP(E50,Store_Showcase!B2:I144,8, FALSE))</f>
      </c>
      <c r="T50" s="1">
        <f>VLOOKUP(G50,Sku_Consolidated!A2:R957,18,FALSE)</f>
      </c>
      <c r="U50" s="1" t="s">
        <v>197</v>
      </c>
      <c r="V50" s="1">
        <f>IF(VLOOKUP(G50,Sku_Consolidated!A2:S957,19,FALSE)="SHOWCASE", VLOOKUP(E50,Store_Showcase!B2:L144,11, FALSE), IF(VLOOKUP(G50,Sku_Consolidated!A2:S957,19,FALSE)="VAM",VLOOKUP(E50,Store_VAM!B2:L273,11, FALSE),VLOOKUP(E50,Store_SRP!B2:L110,11, FALSE)))</f>
      </c>
      <c r="W50" s="1">
        <f>VLOOKUP(G50,Sku_Consolidated!A2:W957,11,FALSE)</f>
      </c>
      <c r="X50" s="1">
        <f>VLOOKUP(G50,Sku_Consolidated!A2:H957,8,FALSE)</f>
      </c>
      <c r="Y50" s="1">
        <f>VLOOKUP(G50,Sku_Consolidated!A2:I957,9,FALSE)</f>
      </c>
      <c r="Z50" s="1" t="s">
        <v>41</v>
      </c>
      <c r="AA50" s="1">
        <f>VLOOKUP(G50,Sku_Consolidated!A2:E957,5,FALSE)</f>
      </c>
      <c r="AB50" s="1">
        <f>IF(VLOOKUP(G50,Sku_Consolidated!A2:S957,19,FALSE)="SHOWCASE", VLOOKUP(E50,Store_Showcase!B2:N144,13, FALSE), IF(VLOOKUP(G50,Sku_Consolidated!A2:S957,19,FALSE)="VAM",VLOOKUP(E50,Store_VAM!B2:N273,13, FALSE),VLOOKUP(E50,Store_SRP!B2:N110,13, FALSE)))</f>
      </c>
      <c r="AC50" s="1">
        <f>IF(IFERROR(AB50,TRUE)=TRUE, "-","OK")</f>
      </c>
      <c r="AD50" s="11" t="s">
        <v>37</v>
      </c>
      <c r="AE50" s="11" t="s">
        <v>37</v>
      </c>
      <c r="AF50" s="1">
        <f>IF(IFERROR(VLOOKUP(E50,Store_Showcase!B2:H144,{5}, FALSE), TRUE)=TRUE, IF(IFERROR(VLOOKUP(E50,Store_SRP!B2:H110,{5}, FALSE), TRUE)=TRUE,VLOOKUP(E50,Store_VAM!B2:H273,{5}, FALSE),VLOOKUP(E50,Store_SRP!B2:H110,{5}, FALSE)), VLOOKUP(E50,Store_Showcase!B2:H144,{5}, FALSE))</f>
      </c>
      <c r="AG50" s="1">
        <f>IF(IFERROR(VLOOKUP(E50,Store_Showcase!B2:H144,{6}, FALSE), TRUE)=TRUE, IF(IFERROR(VLOOKUP(E50,Store_SRP!B2:H110,{6}, FALSE), TRUE)=TRUE,VLOOKUP(E50,Store_VAM!B2:H273,{6}, FALSE),VLOOKUP(E50,Store_SRP!B2:H110,{6}, FALSE)), VLOOKUP(E50,Store_Showcase!B2:H144,{6}, FALSE))</f>
      </c>
      <c r="AH50" s="1">
        <f>VLOOKUP(G50,Sku_Consolidated!A2:R957,18,FALSE)</f>
      </c>
      <c r="AI50" s="1">
        <f>VLOOKUP(G50,Sku_Consolidated!A2:S957,19,FALSE)</f>
      </c>
      <c r="AJ50" s="1">
        <f>VLOOKUP(G50,Sku_Consolidated!A2:T957,20,FALSE)</f>
      </c>
    </row>
    <row r="51" spans="1:36" x14ac:dyDescent="0.25">
      <c r="A51" s="1">
        <v>2024</v>
      </c>
      <c r="B51" s="1" t="s">
        <v>31</v>
      </c>
      <c r="C51" s="1" t="s">
        <v>32</v>
      </c>
      <c r="D51" s="1" t="s">
        <v>33</v>
      </c>
      <c r="E51" s="9" t="s">
        <v>193</v>
      </c>
      <c r="F51" s="1">
        <f>IF(VLOOKUP(G51,Sku_Consolidated!A2:S957,{19},FALSE)="SHOWCASE", VLOOKUP(E51,Store_Showcase!B2:C144,{2}, FALSE), IF(VLOOKUP(G51,Sku_Consolidated!A2:S957,{19},FALSE)="VAM",VLOOKUP(E51,Store_VAM!B2:C273,{2}, FALSE),VLOOKUP(E51,Store_SRP!B2:C110,{2}, FALSE)))</f>
      </c>
      <c r="G51" s="1">
        <v>61735</v>
      </c>
      <c r="H51" s="1" t="s">
        <v>66</v>
      </c>
      <c r="I51" s="10" t="s">
        <v>221</v>
      </c>
      <c r="J51" s="1">
        <f>VLOOKUP(G51,Sku_Consolidated!A2:C957, 3, FALSE)</f>
      </c>
      <c r="K51" s="10">
        <f>IF(J51="PACK", I51, 0)</f>
      </c>
      <c r="L51" s="10">
        <f>IF(J51="KG", I51, I51 * VLOOKUP(G51,Sku_Consolidated!A2:U957,21,FALSE))</f>
      </c>
      <c r="M51" s="10" t="s">
        <v>37</v>
      </c>
      <c r="N51" s="11" t="s">
        <v>222</v>
      </c>
      <c r="O51" s="10" t="s">
        <v>223</v>
      </c>
      <c r="P51" s="10">
        <f>N51 - O51</f>
      </c>
      <c r="Q51" s="1">
        <f>VLOOKUP(G51,Sku_Consolidated!A2:G957,7, FALSE)</f>
      </c>
      <c r="R51" s="1">
        <f>IF(IFERROR(VLOOKUP(E51,Store_Showcase!B2:H144,7, FALSE), TRUE)=TRUE, IF(IFERROR(VLOOKUP(E51,Store_SRP!B2:H110,7, FALSE), TRUE)=TRUE,VLOOKUP(E51,Store_VAM!B2:H273,7, FALSE),VLOOKUP(E51,Store_SRP!B2:H110,7, FALSE)), VLOOKUP(E51,Store_Showcase!B2:H144,7, FALSE))</f>
      </c>
      <c r="S51" s="1">
        <f>IF(IFERROR(VLOOKUP(E51,Store_Showcase!B2:I144,8, FALSE), TRUE)=TRUE, IF(IFERROR(VLOOKUP(E51,Store_SRP!B2:I110,8, FALSE), TRUE)=TRUE,VLOOKUP(E51,Store_VAM!B2:I273,8, FALSE),VLOOKUP(E51,Store_SRP!B2:I110,8, FALSE)), VLOOKUP(E51,Store_Showcase!B2:I144,8, FALSE))</f>
      </c>
      <c r="T51" s="1">
        <f>VLOOKUP(G51,Sku_Consolidated!A2:R957,18,FALSE)</f>
      </c>
      <c r="U51" s="1" t="s">
        <v>197</v>
      </c>
      <c r="V51" s="1">
        <f>IF(VLOOKUP(G51,Sku_Consolidated!A2:S957,19,FALSE)="SHOWCASE", VLOOKUP(E51,Store_Showcase!B2:L144,11, FALSE), IF(VLOOKUP(G51,Sku_Consolidated!A2:S957,19,FALSE)="VAM",VLOOKUP(E51,Store_VAM!B2:L273,11, FALSE),VLOOKUP(E51,Store_SRP!B2:L110,11, FALSE)))</f>
      </c>
      <c r="W51" s="1">
        <f>VLOOKUP(G51,Sku_Consolidated!A2:W957,11,FALSE)</f>
      </c>
      <c r="X51" s="1">
        <f>VLOOKUP(G51,Sku_Consolidated!A2:H957,8,FALSE)</f>
      </c>
      <c r="Y51" s="1">
        <f>VLOOKUP(G51,Sku_Consolidated!A2:I957,9,FALSE)</f>
      </c>
      <c r="Z51" s="1" t="s">
        <v>41</v>
      </c>
      <c r="AA51" s="1">
        <f>VLOOKUP(G51,Sku_Consolidated!A2:E957,5,FALSE)</f>
      </c>
      <c r="AB51" s="1">
        <f>IF(VLOOKUP(G51,Sku_Consolidated!A2:S957,19,FALSE)="SHOWCASE", VLOOKUP(E51,Store_Showcase!B2:N144,13, FALSE), IF(VLOOKUP(G51,Sku_Consolidated!A2:S957,19,FALSE)="VAM",VLOOKUP(E51,Store_VAM!B2:N273,13, FALSE),VLOOKUP(E51,Store_SRP!B2:N110,13, FALSE)))</f>
      </c>
      <c r="AC51" s="1">
        <f>IF(IFERROR(AB51,TRUE)=TRUE, "-","OK")</f>
      </c>
      <c r="AD51" s="11" t="s">
        <v>37</v>
      </c>
      <c r="AE51" s="11" t="s">
        <v>37</v>
      </c>
      <c r="AF51" s="1">
        <f>IF(IFERROR(VLOOKUP(E51,Store_Showcase!B2:H144,{5}, FALSE), TRUE)=TRUE, IF(IFERROR(VLOOKUP(E51,Store_SRP!B2:H110,{5}, FALSE), TRUE)=TRUE,VLOOKUP(E51,Store_VAM!B2:H273,{5}, FALSE),VLOOKUP(E51,Store_SRP!B2:H110,{5}, FALSE)), VLOOKUP(E51,Store_Showcase!B2:H144,{5}, FALSE))</f>
      </c>
      <c r="AG51" s="1">
        <f>IF(IFERROR(VLOOKUP(E51,Store_Showcase!B2:H144,{6}, FALSE), TRUE)=TRUE, IF(IFERROR(VLOOKUP(E51,Store_SRP!B2:H110,{6}, FALSE), TRUE)=TRUE,VLOOKUP(E51,Store_VAM!B2:H273,{6}, FALSE),VLOOKUP(E51,Store_SRP!B2:H110,{6}, FALSE)), VLOOKUP(E51,Store_Showcase!B2:H144,{6}, FALSE))</f>
      </c>
      <c r="AH51" s="1">
        <f>VLOOKUP(G51,Sku_Consolidated!A2:R957,18,FALSE)</f>
      </c>
      <c r="AI51" s="1">
        <f>VLOOKUP(G51,Sku_Consolidated!A2:S957,19,FALSE)</f>
      </c>
      <c r="AJ51" s="1">
        <f>VLOOKUP(G51,Sku_Consolidated!A2:T957,20,FALSE)</f>
      </c>
    </row>
    <row r="52" spans="1:36" x14ac:dyDescent="0.25">
      <c r="A52" s="1">
        <v>2024</v>
      </c>
      <c r="B52" s="1" t="s">
        <v>31</v>
      </c>
      <c r="C52" s="1" t="s">
        <v>32</v>
      </c>
      <c r="D52" s="1" t="s">
        <v>33</v>
      </c>
      <c r="E52" s="9" t="s">
        <v>193</v>
      </c>
      <c r="F52" s="1">
        <f>IF(VLOOKUP(G52,Sku_Consolidated!A2:S957,{19},FALSE)="SHOWCASE", VLOOKUP(E52,Store_Showcase!B2:C144,{2}, FALSE), IF(VLOOKUP(G52,Sku_Consolidated!A2:S957,{19},FALSE)="VAM",VLOOKUP(E52,Store_VAM!B2:C273,{2}, FALSE),VLOOKUP(E52,Store_SRP!B2:C110,{2}, FALSE)))</f>
      </c>
      <c r="G52" s="1">
        <v>61736</v>
      </c>
      <c r="H52" s="1" t="s">
        <v>224</v>
      </c>
      <c r="I52" s="10" t="s">
        <v>225</v>
      </c>
      <c r="J52" s="1">
        <f>VLOOKUP(G52,Sku_Consolidated!A2:C957, 3, FALSE)</f>
      </c>
      <c r="K52" s="10">
        <f>IF(J52="PACK", I52, 0)</f>
      </c>
      <c r="L52" s="10">
        <f>IF(J52="KG", I52, I52 * VLOOKUP(G52,Sku_Consolidated!A2:U957,21,FALSE))</f>
      </c>
      <c r="M52" s="10" t="s">
        <v>37</v>
      </c>
      <c r="N52" s="11" t="s">
        <v>226</v>
      </c>
      <c r="O52" s="10" t="s">
        <v>227</v>
      </c>
      <c r="P52" s="10">
        <f>N52 - O52</f>
      </c>
      <c r="Q52" s="1">
        <f>VLOOKUP(G52,Sku_Consolidated!A2:G957,7, FALSE)</f>
      </c>
      <c r="R52" s="1">
        <f>IF(IFERROR(VLOOKUP(E52,Store_Showcase!B2:H144,7, FALSE), TRUE)=TRUE, IF(IFERROR(VLOOKUP(E52,Store_SRP!B2:H110,7, FALSE), TRUE)=TRUE,VLOOKUP(E52,Store_VAM!B2:H273,7, FALSE),VLOOKUP(E52,Store_SRP!B2:H110,7, FALSE)), VLOOKUP(E52,Store_Showcase!B2:H144,7, FALSE))</f>
      </c>
      <c r="S52" s="1">
        <f>IF(IFERROR(VLOOKUP(E52,Store_Showcase!B2:I144,8, FALSE), TRUE)=TRUE, IF(IFERROR(VLOOKUP(E52,Store_SRP!B2:I110,8, FALSE), TRUE)=TRUE,VLOOKUP(E52,Store_VAM!B2:I273,8, FALSE),VLOOKUP(E52,Store_SRP!B2:I110,8, FALSE)), VLOOKUP(E52,Store_Showcase!B2:I144,8, FALSE))</f>
      </c>
      <c r="T52" s="1">
        <f>VLOOKUP(G52,Sku_Consolidated!A2:R957,18,FALSE)</f>
      </c>
      <c r="U52" s="1" t="s">
        <v>197</v>
      </c>
      <c r="V52" s="1">
        <f>IF(VLOOKUP(G52,Sku_Consolidated!A2:S957,19,FALSE)="SHOWCASE", VLOOKUP(E52,Store_Showcase!B2:L144,11, FALSE), IF(VLOOKUP(G52,Sku_Consolidated!A2:S957,19,FALSE)="VAM",VLOOKUP(E52,Store_VAM!B2:L273,11, FALSE),VLOOKUP(E52,Store_SRP!B2:L110,11, FALSE)))</f>
      </c>
      <c r="W52" s="1">
        <f>VLOOKUP(G52,Sku_Consolidated!A2:W957,11,FALSE)</f>
      </c>
      <c r="X52" s="1">
        <f>VLOOKUP(G52,Sku_Consolidated!A2:H957,8,FALSE)</f>
      </c>
      <c r="Y52" s="1">
        <f>VLOOKUP(G52,Sku_Consolidated!A2:I957,9,FALSE)</f>
      </c>
      <c r="Z52" s="1" t="s">
        <v>41</v>
      </c>
      <c r="AA52" s="1">
        <f>VLOOKUP(G52,Sku_Consolidated!A2:E957,5,FALSE)</f>
      </c>
      <c r="AB52" s="1">
        <f>IF(VLOOKUP(G52,Sku_Consolidated!A2:S957,19,FALSE)="SHOWCASE", VLOOKUP(E52,Store_Showcase!B2:N144,13, FALSE), IF(VLOOKUP(G52,Sku_Consolidated!A2:S957,19,FALSE)="VAM",VLOOKUP(E52,Store_VAM!B2:N273,13, FALSE),VLOOKUP(E52,Store_SRP!B2:N110,13, FALSE)))</f>
      </c>
      <c r="AC52" s="1">
        <f>IF(IFERROR(AB52,TRUE)=TRUE, "-","OK")</f>
      </c>
      <c r="AD52" s="11" t="s">
        <v>37</v>
      </c>
      <c r="AE52" s="11" t="s">
        <v>37</v>
      </c>
      <c r="AF52" s="1">
        <f>IF(IFERROR(VLOOKUP(E52,Store_Showcase!B2:H144,{5}, FALSE), TRUE)=TRUE, IF(IFERROR(VLOOKUP(E52,Store_SRP!B2:H110,{5}, FALSE), TRUE)=TRUE,VLOOKUP(E52,Store_VAM!B2:H273,{5}, FALSE),VLOOKUP(E52,Store_SRP!B2:H110,{5}, FALSE)), VLOOKUP(E52,Store_Showcase!B2:H144,{5}, FALSE))</f>
      </c>
      <c r="AG52" s="1">
        <f>IF(IFERROR(VLOOKUP(E52,Store_Showcase!B2:H144,{6}, FALSE), TRUE)=TRUE, IF(IFERROR(VLOOKUP(E52,Store_SRP!B2:H110,{6}, FALSE), TRUE)=TRUE,VLOOKUP(E52,Store_VAM!B2:H273,{6}, FALSE),VLOOKUP(E52,Store_SRP!B2:H110,{6}, FALSE)), VLOOKUP(E52,Store_Showcase!B2:H144,{6}, FALSE))</f>
      </c>
      <c r="AH52" s="1">
        <f>VLOOKUP(G52,Sku_Consolidated!A2:R957,18,FALSE)</f>
      </c>
      <c r="AI52" s="1">
        <f>VLOOKUP(G52,Sku_Consolidated!A2:S957,19,FALSE)</f>
      </c>
      <c r="AJ52" s="1">
        <f>VLOOKUP(G52,Sku_Consolidated!A2:T957,20,FALSE)</f>
      </c>
    </row>
    <row r="53" spans="1:36" x14ac:dyDescent="0.25">
      <c r="A53" s="1">
        <v>2024</v>
      </c>
      <c r="B53" s="1" t="s">
        <v>31</v>
      </c>
      <c r="C53" s="1" t="s">
        <v>32</v>
      </c>
      <c r="D53" s="1" t="s">
        <v>33</v>
      </c>
      <c r="E53" s="9" t="s">
        <v>193</v>
      </c>
      <c r="F53" s="1">
        <f>IF(VLOOKUP(G53,Sku_Consolidated!A2:S957,{19},FALSE)="SHOWCASE", VLOOKUP(E53,Store_Showcase!B2:C144,{2}, FALSE), IF(VLOOKUP(G53,Sku_Consolidated!A2:S957,{19},FALSE)="VAM",VLOOKUP(E53,Store_VAM!B2:C273,{2}, FALSE),VLOOKUP(E53,Store_SRP!B2:C110,{2}, FALSE)))</f>
      </c>
      <c r="G53" s="1">
        <v>61737</v>
      </c>
      <c r="H53" s="1" t="s">
        <v>70</v>
      </c>
      <c r="I53" s="10" t="s">
        <v>228</v>
      </c>
      <c r="J53" s="1">
        <f>VLOOKUP(G53,Sku_Consolidated!A2:C957, 3, FALSE)</f>
      </c>
      <c r="K53" s="10">
        <f>IF(J53="PACK", I53, 0)</f>
      </c>
      <c r="L53" s="10">
        <f>IF(J53="KG", I53, I53 * VLOOKUP(G53,Sku_Consolidated!A2:U957,21,FALSE))</f>
      </c>
      <c r="M53" s="10" t="s">
        <v>37</v>
      </c>
      <c r="N53" s="11" t="s">
        <v>229</v>
      </c>
      <c r="O53" s="10" t="s">
        <v>230</v>
      </c>
      <c r="P53" s="10">
        <f>N53 - O53</f>
      </c>
      <c r="Q53" s="1">
        <f>VLOOKUP(G53,Sku_Consolidated!A2:G957,7, FALSE)</f>
      </c>
      <c r="R53" s="1">
        <f>IF(IFERROR(VLOOKUP(E53,Store_Showcase!B2:H144,7, FALSE), TRUE)=TRUE, IF(IFERROR(VLOOKUP(E53,Store_SRP!B2:H110,7, FALSE), TRUE)=TRUE,VLOOKUP(E53,Store_VAM!B2:H273,7, FALSE),VLOOKUP(E53,Store_SRP!B2:H110,7, FALSE)), VLOOKUP(E53,Store_Showcase!B2:H144,7, FALSE))</f>
      </c>
      <c r="S53" s="1">
        <f>IF(IFERROR(VLOOKUP(E53,Store_Showcase!B2:I144,8, FALSE), TRUE)=TRUE, IF(IFERROR(VLOOKUP(E53,Store_SRP!B2:I110,8, FALSE), TRUE)=TRUE,VLOOKUP(E53,Store_VAM!B2:I273,8, FALSE),VLOOKUP(E53,Store_SRP!B2:I110,8, FALSE)), VLOOKUP(E53,Store_Showcase!B2:I144,8, FALSE))</f>
      </c>
      <c r="T53" s="1">
        <f>VLOOKUP(G53,Sku_Consolidated!A2:R957,18,FALSE)</f>
      </c>
      <c r="U53" s="1" t="s">
        <v>197</v>
      </c>
      <c r="V53" s="1">
        <f>IF(VLOOKUP(G53,Sku_Consolidated!A2:S957,19,FALSE)="SHOWCASE", VLOOKUP(E53,Store_Showcase!B2:L144,11, FALSE), IF(VLOOKUP(G53,Sku_Consolidated!A2:S957,19,FALSE)="VAM",VLOOKUP(E53,Store_VAM!B2:L273,11, FALSE),VLOOKUP(E53,Store_SRP!B2:L110,11, FALSE)))</f>
      </c>
      <c r="W53" s="1">
        <f>VLOOKUP(G53,Sku_Consolidated!A2:W957,11,FALSE)</f>
      </c>
      <c r="X53" s="1">
        <f>VLOOKUP(G53,Sku_Consolidated!A2:H957,8,FALSE)</f>
      </c>
      <c r="Y53" s="1">
        <f>VLOOKUP(G53,Sku_Consolidated!A2:I957,9,FALSE)</f>
      </c>
      <c r="Z53" s="1" t="s">
        <v>41</v>
      </c>
      <c r="AA53" s="1">
        <f>VLOOKUP(G53,Sku_Consolidated!A2:E957,5,FALSE)</f>
      </c>
      <c r="AB53" s="1">
        <f>IF(VLOOKUP(G53,Sku_Consolidated!A2:S957,19,FALSE)="SHOWCASE", VLOOKUP(E53,Store_Showcase!B2:N144,13, FALSE), IF(VLOOKUP(G53,Sku_Consolidated!A2:S957,19,FALSE)="VAM",VLOOKUP(E53,Store_VAM!B2:N273,13, FALSE),VLOOKUP(E53,Store_SRP!B2:N110,13, FALSE)))</f>
      </c>
      <c r="AC53" s="1">
        <f>IF(IFERROR(AB53,TRUE)=TRUE, "-","OK")</f>
      </c>
      <c r="AD53" s="11" t="s">
        <v>37</v>
      </c>
      <c r="AE53" s="11" t="s">
        <v>37</v>
      </c>
      <c r="AF53" s="1">
        <f>IF(IFERROR(VLOOKUP(E53,Store_Showcase!B2:H144,{5}, FALSE), TRUE)=TRUE, IF(IFERROR(VLOOKUP(E53,Store_SRP!B2:H110,{5}, FALSE), TRUE)=TRUE,VLOOKUP(E53,Store_VAM!B2:H273,{5}, FALSE),VLOOKUP(E53,Store_SRP!B2:H110,{5}, FALSE)), VLOOKUP(E53,Store_Showcase!B2:H144,{5}, FALSE))</f>
      </c>
      <c r="AG53" s="1">
        <f>IF(IFERROR(VLOOKUP(E53,Store_Showcase!B2:H144,{6}, FALSE), TRUE)=TRUE, IF(IFERROR(VLOOKUP(E53,Store_SRP!B2:H110,{6}, FALSE), TRUE)=TRUE,VLOOKUP(E53,Store_VAM!B2:H273,{6}, FALSE),VLOOKUP(E53,Store_SRP!B2:H110,{6}, FALSE)), VLOOKUP(E53,Store_Showcase!B2:H144,{6}, FALSE))</f>
      </c>
      <c r="AH53" s="1">
        <f>VLOOKUP(G53,Sku_Consolidated!A2:R957,18,FALSE)</f>
      </c>
      <c r="AI53" s="1">
        <f>VLOOKUP(G53,Sku_Consolidated!A2:S957,19,FALSE)</f>
      </c>
      <c r="AJ53" s="1">
        <f>VLOOKUP(G53,Sku_Consolidated!A2:T957,20,FALSE)</f>
      </c>
    </row>
    <row r="54" spans="1:36" x14ac:dyDescent="0.25">
      <c r="A54" s="1">
        <v>2024</v>
      </c>
      <c r="B54" s="1" t="s">
        <v>31</v>
      </c>
      <c r="C54" s="1" t="s">
        <v>32</v>
      </c>
      <c r="D54" s="1" t="s">
        <v>33</v>
      </c>
      <c r="E54" s="9" t="s">
        <v>193</v>
      </c>
      <c r="F54" s="1">
        <f>IF(VLOOKUP(G54,Sku_Consolidated!A2:S957,{19},FALSE)="SHOWCASE", VLOOKUP(E54,Store_Showcase!B2:C144,{2}, FALSE), IF(VLOOKUP(G54,Sku_Consolidated!A2:S957,{19},FALSE)="VAM",VLOOKUP(E54,Store_VAM!B2:C273,{2}, FALSE),VLOOKUP(E54,Store_SRP!B2:C110,{2}, FALSE)))</f>
      </c>
      <c r="G54" s="1">
        <v>61740</v>
      </c>
      <c r="H54" s="1" t="s">
        <v>231</v>
      </c>
      <c r="I54" s="10" t="s">
        <v>232</v>
      </c>
      <c r="J54" s="1">
        <f>VLOOKUP(G54,Sku_Consolidated!A2:C957, 3, FALSE)</f>
      </c>
      <c r="K54" s="10">
        <f>IF(J54="PACK", I54, 0)</f>
      </c>
      <c r="L54" s="10">
        <f>IF(J54="KG", I54, I54 * VLOOKUP(G54,Sku_Consolidated!A2:U957,21,FALSE))</f>
      </c>
      <c r="M54" s="10" t="s">
        <v>37</v>
      </c>
      <c r="N54" s="11" t="s">
        <v>233</v>
      </c>
      <c r="O54" s="10" t="s">
        <v>234</v>
      </c>
      <c r="P54" s="10">
        <f>N54 - O54</f>
      </c>
      <c r="Q54" s="1">
        <f>VLOOKUP(G54,Sku_Consolidated!A2:G957,7, FALSE)</f>
      </c>
      <c r="R54" s="1">
        <f>IF(IFERROR(VLOOKUP(E54,Store_Showcase!B2:H144,7, FALSE), TRUE)=TRUE, IF(IFERROR(VLOOKUP(E54,Store_SRP!B2:H110,7, FALSE), TRUE)=TRUE,VLOOKUP(E54,Store_VAM!B2:H273,7, FALSE),VLOOKUP(E54,Store_SRP!B2:H110,7, FALSE)), VLOOKUP(E54,Store_Showcase!B2:H144,7, FALSE))</f>
      </c>
      <c r="S54" s="1">
        <f>IF(IFERROR(VLOOKUP(E54,Store_Showcase!B2:I144,8, FALSE), TRUE)=TRUE, IF(IFERROR(VLOOKUP(E54,Store_SRP!B2:I110,8, FALSE), TRUE)=TRUE,VLOOKUP(E54,Store_VAM!B2:I273,8, FALSE),VLOOKUP(E54,Store_SRP!B2:I110,8, FALSE)), VLOOKUP(E54,Store_Showcase!B2:I144,8, FALSE))</f>
      </c>
      <c r="T54" s="1">
        <f>VLOOKUP(G54,Sku_Consolidated!A2:R957,18,FALSE)</f>
      </c>
      <c r="U54" s="1" t="s">
        <v>197</v>
      </c>
      <c r="V54" s="1">
        <f>IF(VLOOKUP(G54,Sku_Consolidated!A2:S957,19,FALSE)="SHOWCASE", VLOOKUP(E54,Store_Showcase!B2:L144,11, FALSE), IF(VLOOKUP(G54,Sku_Consolidated!A2:S957,19,FALSE)="VAM",VLOOKUP(E54,Store_VAM!B2:L273,11, FALSE),VLOOKUP(E54,Store_SRP!B2:L110,11, FALSE)))</f>
      </c>
      <c r="W54" s="1">
        <f>VLOOKUP(G54,Sku_Consolidated!A2:W957,11,FALSE)</f>
      </c>
      <c r="X54" s="1">
        <f>VLOOKUP(G54,Sku_Consolidated!A2:H957,8,FALSE)</f>
      </c>
      <c r="Y54" s="1">
        <f>VLOOKUP(G54,Sku_Consolidated!A2:I957,9,FALSE)</f>
      </c>
      <c r="Z54" s="1" t="s">
        <v>41</v>
      </c>
      <c r="AA54" s="1">
        <f>VLOOKUP(G54,Sku_Consolidated!A2:E957,5,FALSE)</f>
      </c>
      <c r="AB54" s="1">
        <f>IF(VLOOKUP(G54,Sku_Consolidated!A2:S957,19,FALSE)="SHOWCASE", VLOOKUP(E54,Store_Showcase!B2:N144,13, FALSE), IF(VLOOKUP(G54,Sku_Consolidated!A2:S957,19,FALSE)="VAM",VLOOKUP(E54,Store_VAM!B2:N273,13, FALSE),VLOOKUP(E54,Store_SRP!B2:N110,13, FALSE)))</f>
      </c>
      <c r="AC54" s="1">
        <f>IF(IFERROR(AB54,TRUE)=TRUE, "-","OK")</f>
      </c>
      <c r="AD54" s="11" t="s">
        <v>37</v>
      </c>
      <c r="AE54" s="11" t="s">
        <v>37</v>
      </c>
      <c r="AF54" s="1">
        <f>IF(IFERROR(VLOOKUP(E54,Store_Showcase!B2:H144,{5}, FALSE), TRUE)=TRUE, IF(IFERROR(VLOOKUP(E54,Store_SRP!B2:H110,{5}, FALSE), TRUE)=TRUE,VLOOKUP(E54,Store_VAM!B2:H273,{5}, FALSE),VLOOKUP(E54,Store_SRP!B2:H110,{5}, FALSE)), VLOOKUP(E54,Store_Showcase!B2:H144,{5}, FALSE))</f>
      </c>
      <c r="AG54" s="1">
        <f>IF(IFERROR(VLOOKUP(E54,Store_Showcase!B2:H144,{6}, FALSE), TRUE)=TRUE, IF(IFERROR(VLOOKUP(E54,Store_SRP!B2:H110,{6}, FALSE), TRUE)=TRUE,VLOOKUP(E54,Store_VAM!B2:H273,{6}, FALSE),VLOOKUP(E54,Store_SRP!B2:H110,{6}, FALSE)), VLOOKUP(E54,Store_Showcase!B2:H144,{6}, FALSE))</f>
      </c>
      <c r="AH54" s="1">
        <f>VLOOKUP(G54,Sku_Consolidated!A2:R957,18,FALSE)</f>
      </c>
      <c r="AI54" s="1">
        <f>VLOOKUP(G54,Sku_Consolidated!A2:S957,19,FALSE)</f>
      </c>
      <c r="AJ54" s="1">
        <f>VLOOKUP(G54,Sku_Consolidated!A2:T957,20,FALSE)</f>
      </c>
    </row>
    <row r="55" spans="1:36" x14ac:dyDescent="0.25">
      <c r="A55" s="1">
        <v>2024</v>
      </c>
      <c r="B55" s="1" t="s">
        <v>31</v>
      </c>
      <c r="C55" s="1" t="s">
        <v>32</v>
      </c>
      <c r="D55" s="1" t="s">
        <v>33</v>
      </c>
      <c r="E55" s="9" t="s">
        <v>193</v>
      </c>
      <c r="F55" s="1">
        <f>IF(VLOOKUP(G55,Sku_Consolidated!A2:S957,{19},FALSE)="SHOWCASE", VLOOKUP(E55,Store_Showcase!B2:C144,{2}, FALSE), IF(VLOOKUP(G55,Sku_Consolidated!A2:S957,{19},FALSE)="VAM",VLOOKUP(E55,Store_VAM!B2:C273,{2}, FALSE),VLOOKUP(E55,Store_SRP!B2:C110,{2}, FALSE)))</f>
      </c>
      <c r="G55" s="1">
        <v>61742</v>
      </c>
      <c r="H55" s="1" t="s">
        <v>78</v>
      </c>
      <c r="I55" s="10" t="s">
        <v>235</v>
      </c>
      <c r="J55" s="1">
        <f>VLOOKUP(G55,Sku_Consolidated!A2:C957, 3, FALSE)</f>
      </c>
      <c r="K55" s="10">
        <f>IF(J55="PACK", I55, 0)</f>
      </c>
      <c r="L55" s="10">
        <f>IF(J55="KG", I55, I55 * VLOOKUP(G55,Sku_Consolidated!A2:U957,21,FALSE))</f>
      </c>
      <c r="M55" s="10" t="s">
        <v>37</v>
      </c>
      <c r="N55" s="11" t="s">
        <v>236</v>
      </c>
      <c r="O55" s="10" t="s">
        <v>237</v>
      </c>
      <c r="P55" s="10">
        <f>N55 - O55</f>
      </c>
      <c r="Q55" s="1">
        <f>VLOOKUP(G55,Sku_Consolidated!A2:G957,7, FALSE)</f>
      </c>
      <c r="R55" s="1">
        <f>IF(IFERROR(VLOOKUP(E55,Store_Showcase!B2:H144,7, FALSE), TRUE)=TRUE, IF(IFERROR(VLOOKUP(E55,Store_SRP!B2:H110,7, FALSE), TRUE)=TRUE,VLOOKUP(E55,Store_VAM!B2:H273,7, FALSE),VLOOKUP(E55,Store_SRP!B2:H110,7, FALSE)), VLOOKUP(E55,Store_Showcase!B2:H144,7, FALSE))</f>
      </c>
      <c r="S55" s="1">
        <f>IF(IFERROR(VLOOKUP(E55,Store_Showcase!B2:I144,8, FALSE), TRUE)=TRUE, IF(IFERROR(VLOOKUP(E55,Store_SRP!B2:I110,8, FALSE), TRUE)=TRUE,VLOOKUP(E55,Store_VAM!B2:I273,8, FALSE),VLOOKUP(E55,Store_SRP!B2:I110,8, FALSE)), VLOOKUP(E55,Store_Showcase!B2:I144,8, FALSE))</f>
      </c>
      <c r="T55" s="1">
        <f>VLOOKUP(G55,Sku_Consolidated!A2:R957,18,FALSE)</f>
      </c>
      <c r="U55" s="1" t="s">
        <v>197</v>
      </c>
      <c r="V55" s="1">
        <f>IF(VLOOKUP(G55,Sku_Consolidated!A2:S957,19,FALSE)="SHOWCASE", VLOOKUP(E55,Store_Showcase!B2:L144,11, FALSE), IF(VLOOKUP(G55,Sku_Consolidated!A2:S957,19,FALSE)="VAM",VLOOKUP(E55,Store_VAM!B2:L273,11, FALSE),VLOOKUP(E55,Store_SRP!B2:L110,11, FALSE)))</f>
      </c>
      <c r="W55" s="1">
        <f>VLOOKUP(G55,Sku_Consolidated!A2:W957,11,FALSE)</f>
      </c>
      <c r="X55" s="1">
        <f>VLOOKUP(G55,Sku_Consolidated!A2:H957,8,FALSE)</f>
      </c>
      <c r="Y55" s="1">
        <f>VLOOKUP(G55,Sku_Consolidated!A2:I957,9,FALSE)</f>
      </c>
      <c r="Z55" s="1" t="s">
        <v>41</v>
      </c>
      <c r="AA55" s="1">
        <f>VLOOKUP(G55,Sku_Consolidated!A2:E957,5,FALSE)</f>
      </c>
      <c r="AB55" s="1">
        <f>IF(VLOOKUP(G55,Sku_Consolidated!A2:S957,19,FALSE)="SHOWCASE", VLOOKUP(E55,Store_Showcase!B2:N144,13, FALSE), IF(VLOOKUP(G55,Sku_Consolidated!A2:S957,19,FALSE)="VAM",VLOOKUP(E55,Store_VAM!B2:N273,13, FALSE),VLOOKUP(E55,Store_SRP!B2:N110,13, FALSE)))</f>
      </c>
      <c r="AC55" s="1">
        <f>IF(IFERROR(AB55,TRUE)=TRUE, "-","OK")</f>
      </c>
      <c r="AD55" s="11" t="s">
        <v>37</v>
      </c>
      <c r="AE55" s="11" t="s">
        <v>37</v>
      </c>
      <c r="AF55" s="1">
        <f>IF(IFERROR(VLOOKUP(E55,Store_Showcase!B2:H144,{5}, FALSE), TRUE)=TRUE, IF(IFERROR(VLOOKUP(E55,Store_SRP!B2:H110,{5}, FALSE), TRUE)=TRUE,VLOOKUP(E55,Store_VAM!B2:H273,{5}, FALSE),VLOOKUP(E55,Store_SRP!B2:H110,{5}, FALSE)), VLOOKUP(E55,Store_Showcase!B2:H144,{5}, FALSE))</f>
      </c>
      <c r="AG55" s="1">
        <f>IF(IFERROR(VLOOKUP(E55,Store_Showcase!B2:H144,{6}, FALSE), TRUE)=TRUE, IF(IFERROR(VLOOKUP(E55,Store_SRP!B2:H110,{6}, FALSE), TRUE)=TRUE,VLOOKUP(E55,Store_VAM!B2:H273,{6}, FALSE),VLOOKUP(E55,Store_SRP!B2:H110,{6}, FALSE)), VLOOKUP(E55,Store_Showcase!B2:H144,{6}, FALSE))</f>
      </c>
      <c r="AH55" s="1">
        <f>VLOOKUP(G55,Sku_Consolidated!A2:R957,18,FALSE)</f>
      </c>
      <c r="AI55" s="1">
        <f>VLOOKUP(G55,Sku_Consolidated!A2:S957,19,FALSE)</f>
      </c>
      <c r="AJ55" s="1">
        <f>VLOOKUP(G55,Sku_Consolidated!A2:T957,20,FALSE)</f>
      </c>
    </row>
    <row r="56" spans="1:36" x14ac:dyDescent="0.25">
      <c r="A56" s="1">
        <v>2024</v>
      </c>
      <c r="B56" s="1" t="s">
        <v>31</v>
      </c>
      <c r="C56" s="1" t="s">
        <v>32</v>
      </c>
      <c r="D56" s="1" t="s">
        <v>33</v>
      </c>
      <c r="E56" s="9" t="s">
        <v>193</v>
      </c>
      <c r="F56" s="1">
        <f>IF(VLOOKUP(G56,Sku_Consolidated!A2:S957,{19},FALSE)="SHOWCASE", VLOOKUP(E56,Store_Showcase!B2:C144,{2}, FALSE), IF(VLOOKUP(G56,Sku_Consolidated!A2:S957,{19},FALSE)="VAM",VLOOKUP(E56,Store_VAM!B2:C273,{2}, FALSE),VLOOKUP(E56,Store_SRP!B2:C110,{2}, FALSE)))</f>
      </c>
      <c r="G56" s="1">
        <v>61744</v>
      </c>
      <c r="H56" s="1" t="s">
        <v>82</v>
      </c>
      <c r="I56" s="10" t="s">
        <v>238</v>
      </c>
      <c r="J56" s="1">
        <f>VLOOKUP(G56,Sku_Consolidated!A2:C957, 3, FALSE)</f>
      </c>
      <c r="K56" s="10">
        <f>IF(J56="PACK", I56, 0)</f>
      </c>
      <c r="L56" s="10">
        <f>IF(J56="KG", I56, I56 * VLOOKUP(G56,Sku_Consolidated!A2:U957,21,FALSE))</f>
      </c>
      <c r="M56" s="10" t="s">
        <v>37</v>
      </c>
      <c r="N56" s="11" t="s">
        <v>239</v>
      </c>
      <c r="O56" s="10" t="s">
        <v>240</v>
      </c>
      <c r="P56" s="10">
        <f>N56 - O56</f>
      </c>
      <c r="Q56" s="1">
        <f>VLOOKUP(G56,Sku_Consolidated!A2:G957,7, FALSE)</f>
      </c>
      <c r="R56" s="1">
        <f>IF(IFERROR(VLOOKUP(E56,Store_Showcase!B2:H144,7, FALSE), TRUE)=TRUE, IF(IFERROR(VLOOKUP(E56,Store_SRP!B2:H110,7, FALSE), TRUE)=TRUE,VLOOKUP(E56,Store_VAM!B2:H273,7, FALSE),VLOOKUP(E56,Store_SRP!B2:H110,7, FALSE)), VLOOKUP(E56,Store_Showcase!B2:H144,7, FALSE))</f>
      </c>
      <c r="S56" s="1">
        <f>IF(IFERROR(VLOOKUP(E56,Store_Showcase!B2:I144,8, FALSE), TRUE)=TRUE, IF(IFERROR(VLOOKUP(E56,Store_SRP!B2:I110,8, FALSE), TRUE)=TRUE,VLOOKUP(E56,Store_VAM!B2:I273,8, FALSE),VLOOKUP(E56,Store_SRP!B2:I110,8, FALSE)), VLOOKUP(E56,Store_Showcase!B2:I144,8, FALSE))</f>
      </c>
      <c r="T56" s="1">
        <f>VLOOKUP(G56,Sku_Consolidated!A2:R957,18,FALSE)</f>
      </c>
      <c r="U56" s="1" t="s">
        <v>197</v>
      </c>
      <c r="V56" s="1">
        <f>IF(VLOOKUP(G56,Sku_Consolidated!A2:S957,19,FALSE)="SHOWCASE", VLOOKUP(E56,Store_Showcase!B2:L144,11, FALSE), IF(VLOOKUP(G56,Sku_Consolidated!A2:S957,19,FALSE)="VAM",VLOOKUP(E56,Store_VAM!B2:L273,11, FALSE),VLOOKUP(E56,Store_SRP!B2:L110,11, FALSE)))</f>
      </c>
      <c r="W56" s="1">
        <f>VLOOKUP(G56,Sku_Consolidated!A2:W957,11,FALSE)</f>
      </c>
      <c r="X56" s="1">
        <f>VLOOKUP(G56,Sku_Consolidated!A2:H957,8,FALSE)</f>
      </c>
      <c r="Y56" s="1">
        <f>VLOOKUP(G56,Sku_Consolidated!A2:I957,9,FALSE)</f>
      </c>
      <c r="Z56" s="1" t="s">
        <v>41</v>
      </c>
      <c r="AA56" s="1">
        <f>VLOOKUP(G56,Sku_Consolidated!A2:E957,5,FALSE)</f>
      </c>
      <c r="AB56" s="1">
        <f>IF(VLOOKUP(G56,Sku_Consolidated!A2:S957,19,FALSE)="SHOWCASE", VLOOKUP(E56,Store_Showcase!B2:N144,13, FALSE), IF(VLOOKUP(G56,Sku_Consolidated!A2:S957,19,FALSE)="VAM",VLOOKUP(E56,Store_VAM!B2:N273,13, FALSE),VLOOKUP(E56,Store_SRP!B2:N110,13, FALSE)))</f>
      </c>
      <c r="AC56" s="1">
        <f>IF(IFERROR(AB56,TRUE)=TRUE, "-","OK")</f>
      </c>
      <c r="AD56" s="11" t="s">
        <v>37</v>
      </c>
      <c r="AE56" s="11" t="s">
        <v>37</v>
      </c>
      <c r="AF56" s="1">
        <f>IF(IFERROR(VLOOKUP(E56,Store_Showcase!B2:H144,{5}, FALSE), TRUE)=TRUE, IF(IFERROR(VLOOKUP(E56,Store_SRP!B2:H110,{5}, FALSE), TRUE)=TRUE,VLOOKUP(E56,Store_VAM!B2:H273,{5}, FALSE),VLOOKUP(E56,Store_SRP!B2:H110,{5}, FALSE)), VLOOKUP(E56,Store_Showcase!B2:H144,{5}, FALSE))</f>
      </c>
      <c r="AG56" s="1">
        <f>IF(IFERROR(VLOOKUP(E56,Store_Showcase!B2:H144,{6}, FALSE), TRUE)=TRUE, IF(IFERROR(VLOOKUP(E56,Store_SRP!B2:H110,{6}, FALSE), TRUE)=TRUE,VLOOKUP(E56,Store_VAM!B2:H273,{6}, FALSE),VLOOKUP(E56,Store_SRP!B2:H110,{6}, FALSE)), VLOOKUP(E56,Store_Showcase!B2:H144,{6}, FALSE))</f>
      </c>
      <c r="AH56" s="1">
        <f>VLOOKUP(G56,Sku_Consolidated!A2:R957,18,FALSE)</f>
      </c>
      <c r="AI56" s="1">
        <f>VLOOKUP(G56,Sku_Consolidated!A2:S957,19,FALSE)</f>
      </c>
      <c r="AJ56" s="1">
        <f>VLOOKUP(G56,Sku_Consolidated!A2:T957,20,FALSE)</f>
      </c>
    </row>
    <row r="57" spans="1:36" x14ac:dyDescent="0.25">
      <c r="A57" s="1">
        <v>2024</v>
      </c>
      <c r="B57" s="1" t="s">
        <v>31</v>
      </c>
      <c r="C57" s="1" t="s">
        <v>32</v>
      </c>
      <c r="D57" s="1" t="s">
        <v>33</v>
      </c>
      <c r="E57" s="9" t="s">
        <v>193</v>
      </c>
      <c r="F57" s="1">
        <f>IF(VLOOKUP(G57,Sku_Consolidated!A2:S957,{19},FALSE)="SHOWCASE", VLOOKUP(E57,Store_Showcase!B2:C144,{2}, FALSE), IF(VLOOKUP(G57,Sku_Consolidated!A2:S957,{19},FALSE)="VAM",VLOOKUP(E57,Store_VAM!B2:C273,{2}, FALSE),VLOOKUP(E57,Store_SRP!B2:C110,{2}, FALSE)))</f>
      </c>
      <c r="G57" s="1">
        <v>61755</v>
      </c>
      <c r="H57" s="1" t="s">
        <v>86</v>
      </c>
      <c r="I57" s="10" t="s">
        <v>241</v>
      </c>
      <c r="J57" s="1">
        <f>VLOOKUP(G57,Sku_Consolidated!A2:C957, 3, FALSE)</f>
      </c>
      <c r="K57" s="10">
        <f>IF(J57="PACK", I57, 0)</f>
      </c>
      <c r="L57" s="10">
        <f>IF(J57="KG", I57, I57 * VLOOKUP(G57,Sku_Consolidated!A2:U957,21,FALSE))</f>
      </c>
      <c r="M57" s="10" t="s">
        <v>37</v>
      </c>
      <c r="N57" s="11" t="s">
        <v>242</v>
      </c>
      <c r="O57" s="10" t="s">
        <v>243</v>
      </c>
      <c r="P57" s="10">
        <f>N57 - O57</f>
      </c>
      <c r="Q57" s="1">
        <f>VLOOKUP(G57,Sku_Consolidated!A2:G957,7, FALSE)</f>
      </c>
      <c r="R57" s="1">
        <f>IF(IFERROR(VLOOKUP(E57,Store_Showcase!B2:H144,7, FALSE), TRUE)=TRUE, IF(IFERROR(VLOOKUP(E57,Store_SRP!B2:H110,7, FALSE), TRUE)=TRUE,VLOOKUP(E57,Store_VAM!B2:H273,7, FALSE),VLOOKUP(E57,Store_SRP!B2:H110,7, FALSE)), VLOOKUP(E57,Store_Showcase!B2:H144,7, FALSE))</f>
      </c>
      <c r="S57" s="1">
        <f>IF(IFERROR(VLOOKUP(E57,Store_Showcase!B2:I144,8, FALSE), TRUE)=TRUE, IF(IFERROR(VLOOKUP(E57,Store_SRP!B2:I110,8, FALSE), TRUE)=TRUE,VLOOKUP(E57,Store_VAM!B2:I273,8, FALSE),VLOOKUP(E57,Store_SRP!B2:I110,8, FALSE)), VLOOKUP(E57,Store_Showcase!B2:I144,8, FALSE))</f>
      </c>
      <c r="T57" s="1">
        <f>VLOOKUP(G57,Sku_Consolidated!A2:R957,18,FALSE)</f>
      </c>
      <c r="U57" s="1" t="s">
        <v>197</v>
      </c>
      <c r="V57" s="1">
        <f>IF(VLOOKUP(G57,Sku_Consolidated!A2:S957,19,FALSE)="SHOWCASE", VLOOKUP(E57,Store_Showcase!B2:L144,11, FALSE), IF(VLOOKUP(G57,Sku_Consolidated!A2:S957,19,FALSE)="VAM",VLOOKUP(E57,Store_VAM!B2:L273,11, FALSE),VLOOKUP(E57,Store_SRP!B2:L110,11, FALSE)))</f>
      </c>
      <c r="W57" s="1">
        <f>VLOOKUP(G57,Sku_Consolidated!A2:W957,11,FALSE)</f>
      </c>
      <c r="X57" s="1">
        <f>VLOOKUP(G57,Sku_Consolidated!A2:H957,8,FALSE)</f>
      </c>
      <c r="Y57" s="1">
        <f>VLOOKUP(G57,Sku_Consolidated!A2:I957,9,FALSE)</f>
      </c>
      <c r="Z57" s="1" t="s">
        <v>41</v>
      </c>
      <c r="AA57" s="1">
        <f>VLOOKUP(G57,Sku_Consolidated!A2:E957,5,FALSE)</f>
      </c>
      <c r="AB57" s="1">
        <f>IF(VLOOKUP(G57,Sku_Consolidated!A2:S957,19,FALSE)="SHOWCASE", VLOOKUP(E57,Store_Showcase!B2:N144,13, FALSE), IF(VLOOKUP(G57,Sku_Consolidated!A2:S957,19,FALSE)="VAM",VLOOKUP(E57,Store_VAM!B2:N273,13, FALSE),VLOOKUP(E57,Store_SRP!B2:N110,13, FALSE)))</f>
      </c>
      <c r="AC57" s="1">
        <f>IF(IFERROR(AB57,TRUE)=TRUE, "-","OK")</f>
      </c>
      <c r="AD57" s="11" t="s">
        <v>37</v>
      </c>
      <c r="AE57" s="11" t="s">
        <v>37</v>
      </c>
      <c r="AF57" s="1">
        <f>IF(IFERROR(VLOOKUP(E57,Store_Showcase!B2:H144,{5}, FALSE), TRUE)=TRUE, IF(IFERROR(VLOOKUP(E57,Store_SRP!B2:H110,{5}, FALSE), TRUE)=TRUE,VLOOKUP(E57,Store_VAM!B2:H273,{5}, FALSE),VLOOKUP(E57,Store_SRP!B2:H110,{5}, FALSE)), VLOOKUP(E57,Store_Showcase!B2:H144,{5}, FALSE))</f>
      </c>
      <c r="AG57" s="1">
        <f>IF(IFERROR(VLOOKUP(E57,Store_Showcase!B2:H144,{6}, FALSE), TRUE)=TRUE, IF(IFERROR(VLOOKUP(E57,Store_SRP!B2:H110,{6}, FALSE), TRUE)=TRUE,VLOOKUP(E57,Store_VAM!B2:H273,{6}, FALSE),VLOOKUP(E57,Store_SRP!B2:H110,{6}, FALSE)), VLOOKUP(E57,Store_Showcase!B2:H144,{6}, FALSE))</f>
      </c>
      <c r="AH57" s="1">
        <f>VLOOKUP(G57,Sku_Consolidated!A2:R957,18,FALSE)</f>
      </c>
      <c r="AI57" s="1">
        <f>VLOOKUP(G57,Sku_Consolidated!A2:S957,19,FALSE)</f>
      </c>
      <c r="AJ57" s="1">
        <f>VLOOKUP(G57,Sku_Consolidated!A2:T957,20,FALSE)</f>
      </c>
    </row>
    <row r="58" spans="1:36" x14ac:dyDescent="0.25">
      <c r="A58" s="1">
        <v>2024</v>
      </c>
      <c r="B58" s="1" t="s">
        <v>31</v>
      </c>
      <c r="C58" s="1" t="s">
        <v>32</v>
      </c>
      <c r="D58" s="1" t="s">
        <v>33</v>
      </c>
      <c r="E58" s="9" t="s">
        <v>193</v>
      </c>
      <c r="F58" s="1">
        <f>IF(VLOOKUP(G58,Sku_Consolidated!A2:S957,{19},FALSE)="SHOWCASE", VLOOKUP(E58,Store_Showcase!B2:C144,{2}, FALSE), IF(VLOOKUP(G58,Sku_Consolidated!A2:S957,{19},FALSE)="VAM",VLOOKUP(E58,Store_VAM!B2:C273,{2}, FALSE),VLOOKUP(E58,Store_SRP!B2:C110,{2}, FALSE)))</f>
      </c>
      <c r="G58" s="1">
        <v>61758</v>
      </c>
      <c r="H58" s="1" t="s">
        <v>90</v>
      </c>
      <c r="I58" s="10" t="s">
        <v>244</v>
      </c>
      <c r="J58" s="1">
        <f>VLOOKUP(G58,Sku_Consolidated!A2:C957, 3, FALSE)</f>
      </c>
      <c r="K58" s="10">
        <f>IF(J58="PACK", I58, 0)</f>
      </c>
      <c r="L58" s="10">
        <f>IF(J58="KG", I58, I58 * VLOOKUP(G58,Sku_Consolidated!A2:U957,21,FALSE))</f>
      </c>
      <c r="M58" s="10" t="s">
        <v>37</v>
      </c>
      <c r="N58" s="11" t="s">
        <v>245</v>
      </c>
      <c r="O58" s="10" t="s">
        <v>246</v>
      </c>
      <c r="P58" s="10">
        <f>N58 - O58</f>
      </c>
      <c r="Q58" s="1">
        <f>VLOOKUP(G58,Sku_Consolidated!A2:G957,7, FALSE)</f>
      </c>
      <c r="R58" s="1">
        <f>IF(IFERROR(VLOOKUP(E58,Store_Showcase!B2:H144,7, FALSE), TRUE)=TRUE, IF(IFERROR(VLOOKUP(E58,Store_SRP!B2:H110,7, FALSE), TRUE)=TRUE,VLOOKUP(E58,Store_VAM!B2:H273,7, FALSE),VLOOKUP(E58,Store_SRP!B2:H110,7, FALSE)), VLOOKUP(E58,Store_Showcase!B2:H144,7, FALSE))</f>
      </c>
      <c r="S58" s="1">
        <f>IF(IFERROR(VLOOKUP(E58,Store_Showcase!B2:I144,8, FALSE), TRUE)=TRUE, IF(IFERROR(VLOOKUP(E58,Store_SRP!B2:I110,8, FALSE), TRUE)=TRUE,VLOOKUP(E58,Store_VAM!B2:I273,8, FALSE),VLOOKUP(E58,Store_SRP!B2:I110,8, FALSE)), VLOOKUP(E58,Store_Showcase!B2:I144,8, FALSE))</f>
      </c>
      <c r="T58" s="1">
        <f>VLOOKUP(G58,Sku_Consolidated!A2:R957,18,FALSE)</f>
      </c>
      <c r="U58" s="1" t="s">
        <v>197</v>
      </c>
      <c r="V58" s="1">
        <f>IF(VLOOKUP(G58,Sku_Consolidated!A2:S957,19,FALSE)="SHOWCASE", VLOOKUP(E58,Store_Showcase!B2:L144,11, FALSE), IF(VLOOKUP(G58,Sku_Consolidated!A2:S957,19,FALSE)="VAM",VLOOKUP(E58,Store_VAM!B2:L273,11, FALSE),VLOOKUP(E58,Store_SRP!B2:L110,11, FALSE)))</f>
      </c>
      <c r="W58" s="1">
        <f>VLOOKUP(G58,Sku_Consolidated!A2:W957,11,FALSE)</f>
      </c>
      <c r="X58" s="1">
        <f>VLOOKUP(G58,Sku_Consolidated!A2:H957,8,FALSE)</f>
      </c>
      <c r="Y58" s="1">
        <f>VLOOKUP(G58,Sku_Consolidated!A2:I957,9,FALSE)</f>
      </c>
      <c r="Z58" s="1" t="s">
        <v>41</v>
      </c>
      <c r="AA58" s="1">
        <f>VLOOKUP(G58,Sku_Consolidated!A2:E957,5,FALSE)</f>
      </c>
      <c r="AB58" s="1">
        <f>IF(VLOOKUP(G58,Sku_Consolidated!A2:S957,19,FALSE)="SHOWCASE", VLOOKUP(E58,Store_Showcase!B2:N144,13, FALSE), IF(VLOOKUP(G58,Sku_Consolidated!A2:S957,19,FALSE)="VAM",VLOOKUP(E58,Store_VAM!B2:N273,13, FALSE),VLOOKUP(E58,Store_SRP!B2:N110,13, FALSE)))</f>
      </c>
      <c r="AC58" s="1">
        <f>IF(IFERROR(AB58,TRUE)=TRUE, "-","OK")</f>
      </c>
      <c r="AD58" s="11" t="s">
        <v>37</v>
      </c>
      <c r="AE58" s="11" t="s">
        <v>37</v>
      </c>
      <c r="AF58" s="1">
        <f>IF(IFERROR(VLOOKUP(E58,Store_Showcase!B2:H144,{5}, FALSE), TRUE)=TRUE, IF(IFERROR(VLOOKUP(E58,Store_SRP!B2:H110,{5}, FALSE), TRUE)=TRUE,VLOOKUP(E58,Store_VAM!B2:H273,{5}, FALSE),VLOOKUP(E58,Store_SRP!B2:H110,{5}, FALSE)), VLOOKUP(E58,Store_Showcase!B2:H144,{5}, FALSE))</f>
      </c>
      <c r="AG58" s="1">
        <f>IF(IFERROR(VLOOKUP(E58,Store_Showcase!B2:H144,{6}, FALSE), TRUE)=TRUE, IF(IFERROR(VLOOKUP(E58,Store_SRP!B2:H110,{6}, FALSE), TRUE)=TRUE,VLOOKUP(E58,Store_VAM!B2:H273,{6}, FALSE),VLOOKUP(E58,Store_SRP!B2:H110,{6}, FALSE)), VLOOKUP(E58,Store_Showcase!B2:H144,{6}, FALSE))</f>
      </c>
      <c r="AH58" s="1">
        <f>VLOOKUP(G58,Sku_Consolidated!A2:R957,18,FALSE)</f>
      </c>
      <c r="AI58" s="1">
        <f>VLOOKUP(G58,Sku_Consolidated!A2:S957,19,FALSE)</f>
      </c>
      <c r="AJ58" s="1">
        <f>VLOOKUP(G58,Sku_Consolidated!A2:T957,20,FALSE)</f>
      </c>
    </row>
    <row r="59" spans="1:36" x14ac:dyDescent="0.25">
      <c r="A59" s="1">
        <v>2024</v>
      </c>
      <c r="B59" s="1" t="s">
        <v>31</v>
      </c>
      <c r="C59" s="1" t="s">
        <v>32</v>
      </c>
      <c r="D59" s="1" t="s">
        <v>33</v>
      </c>
      <c r="E59" s="9" t="s">
        <v>193</v>
      </c>
      <c r="F59" s="1">
        <f>IF(VLOOKUP(G59,Sku_Consolidated!A2:S957,{19},FALSE)="SHOWCASE", VLOOKUP(E59,Store_Showcase!B2:C144,{2}, FALSE), IF(VLOOKUP(G59,Sku_Consolidated!A2:S957,{19},FALSE)="VAM",VLOOKUP(E59,Store_VAM!B2:C273,{2}, FALSE),VLOOKUP(E59,Store_SRP!B2:C110,{2}, FALSE)))</f>
      </c>
      <c r="G59" s="1">
        <v>61759</v>
      </c>
      <c r="H59" s="1" t="s">
        <v>94</v>
      </c>
      <c r="I59" s="10" t="s">
        <v>139</v>
      </c>
      <c r="J59" s="1">
        <f>VLOOKUP(G59,Sku_Consolidated!A2:C957, 3, FALSE)</f>
      </c>
      <c r="K59" s="10">
        <f>IF(J59="PACK", I59, 0)</f>
      </c>
      <c r="L59" s="10">
        <f>IF(J59="KG", I59, I59 * VLOOKUP(G59,Sku_Consolidated!A2:U957,21,FALSE))</f>
      </c>
      <c r="M59" s="10" t="s">
        <v>37</v>
      </c>
      <c r="N59" s="11" t="s">
        <v>247</v>
      </c>
      <c r="O59" s="10" t="s">
        <v>248</v>
      </c>
      <c r="P59" s="10">
        <f>N59 - O59</f>
      </c>
      <c r="Q59" s="1">
        <f>VLOOKUP(G59,Sku_Consolidated!A2:G957,7, FALSE)</f>
      </c>
      <c r="R59" s="1">
        <f>IF(IFERROR(VLOOKUP(E59,Store_Showcase!B2:H144,7, FALSE), TRUE)=TRUE, IF(IFERROR(VLOOKUP(E59,Store_SRP!B2:H110,7, FALSE), TRUE)=TRUE,VLOOKUP(E59,Store_VAM!B2:H273,7, FALSE),VLOOKUP(E59,Store_SRP!B2:H110,7, FALSE)), VLOOKUP(E59,Store_Showcase!B2:H144,7, FALSE))</f>
      </c>
      <c r="S59" s="1">
        <f>IF(IFERROR(VLOOKUP(E59,Store_Showcase!B2:I144,8, FALSE), TRUE)=TRUE, IF(IFERROR(VLOOKUP(E59,Store_SRP!B2:I110,8, FALSE), TRUE)=TRUE,VLOOKUP(E59,Store_VAM!B2:I273,8, FALSE),VLOOKUP(E59,Store_SRP!B2:I110,8, FALSE)), VLOOKUP(E59,Store_Showcase!B2:I144,8, FALSE))</f>
      </c>
      <c r="T59" s="1">
        <f>VLOOKUP(G59,Sku_Consolidated!A2:R957,18,FALSE)</f>
      </c>
      <c r="U59" s="1" t="s">
        <v>197</v>
      </c>
      <c r="V59" s="1">
        <f>IF(VLOOKUP(G59,Sku_Consolidated!A2:S957,19,FALSE)="SHOWCASE", VLOOKUP(E59,Store_Showcase!B2:L144,11, FALSE), IF(VLOOKUP(G59,Sku_Consolidated!A2:S957,19,FALSE)="VAM",VLOOKUP(E59,Store_VAM!B2:L273,11, FALSE),VLOOKUP(E59,Store_SRP!B2:L110,11, FALSE)))</f>
      </c>
      <c r="W59" s="1">
        <f>VLOOKUP(G59,Sku_Consolidated!A2:W957,11,FALSE)</f>
      </c>
      <c r="X59" s="1">
        <f>VLOOKUP(G59,Sku_Consolidated!A2:H957,8,FALSE)</f>
      </c>
      <c r="Y59" s="1">
        <f>VLOOKUP(G59,Sku_Consolidated!A2:I957,9,FALSE)</f>
      </c>
      <c r="Z59" s="1" t="s">
        <v>41</v>
      </c>
      <c r="AA59" s="1">
        <f>VLOOKUP(G59,Sku_Consolidated!A2:E957,5,FALSE)</f>
      </c>
      <c r="AB59" s="1">
        <f>IF(VLOOKUP(G59,Sku_Consolidated!A2:S957,19,FALSE)="SHOWCASE", VLOOKUP(E59,Store_Showcase!B2:N144,13, FALSE), IF(VLOOKUP(G59,Sku_Consolidated!A2:S957,19,FALSE)="VAM",VLOOKUP(E59,Store_VAM!B2:N273,13, FALSE),VLOOKUP(E59,Store_SRP!B2:N110,13, FALSE)))</f>
      </c>
      <c r="AC59" s="1">
        <f>IF(IFERROR(AB59,TRUE)=TRUE, "-","OK")</f>
      </c>
      <c r="AD59" s="11" t="s">
        <v>37</v>
      </c>
      <c r="AE59" s="11" t="s">
        <v>37</v>
      </c>
      <c r="AF59" s="1">
        <f>IF(IFERROR(VLOOKUP(E59,Store_Showcase!B2:H144,{5}, FALSE), TRUE)=TRUE, IF(IFERROR(VLOOKUP(E59,Store_SRP!B2:H110,{5}, FALSE), TRUE)=TRUE,VLOOKUP(E59,Store_VAM!B2:H273,{5}, FALSE),VLOOKUP(E59,Store_SRP!B2:H110,{5}, FALSE)), VLOOKUP(E59,Store_Showcase!B2:H144,{5}, FALSE))</f>
      </c>
      <c r="AG59" s="1">
        <f>IF(IFERROR(VLOOKUP(E59,Store_Showcase!B2:H144,{6}, FALSE), TRUE)=TRUE, IF(IFERROR(VLOOKUP(E59,Store_SRP!B2:H110,{6}, FALSE), TRUE)=TRUE,VLOOKUP(E59,Store_VAM!B2:H273,{6}, FALSE),VLOOKUP(E59,Store_SRP!B2:H110,{6}, FALSE)), VLOOKUP(E59,Store_Showcase!B2:H144,{6}, FALSE))</f>
      </c>
      <c r="AH59" s="1">
        <f>VLOOKUP(G59,Sku_Consolidated!A2:R957,18,FALSE)</f>
      </c>
      <c r="AI59" s="1">
        <f>VLOOKUP(G59,Sku_Consolidated!A2:S957,19,FALSE)</f>
      </c>
      <c r="AJ59" s="1">
        <f>VLOOKUP(G59,Sku_Consolidated!A2:T957,20,FALSE)</f>
      </c>
    </row>
    <row r="60" spans="1:36" x14ac:dyDescent="0.25">
      <c r="A60" s="1">
        <v>2024</v>
      </c>
      <c r="B60" s="1" t="s">
        <v>31</v>
      </c>
      <c r="C60" s="1" t="s">
        <v>32</v>
      </c>
      <c r="D60" s="1" t="s">
        <v>33</v>
      </c>
      <c r="E60" s="9" t="s">
        <v>193</v>
      </c>
      <c r="F60" s="1">
        <f>IF(VLOOKUP(G60,Sku_Consolidated!A2:S957,{19},FALSE)="SHOWCASE", VLOOKUP(E60,Store_Showcase!B2:C144,{2}, FALSE), IF(VLOOKUP(G60,Sku_Consolidated!A2:S957,{19},FALSE)="VAM",VLOOKUP(E60,Store_VAM!B2:C273,{2}, FALSE),VLOOKUP(E60,Store_SRP!B2:C110,{2}, FALSE)))</f>
      </c>
      <c r="G60" s="1">
        <v>61760</v>
      </c>
      <c r="H60" s="1" t="s">
        <v>98</v>
      </c>
      <c r="I60" s="10" t="s">
        <v>249</v>
      </c>
      <c r="J60" s="1">
        <f>VLOOKUP(G60,Sku_Consolidated!A2:C957, 3, FALSE)</f>
      </c>
      <c r="K60" s="10">
        <f>IF(J60="PACK", I60, 0)</f>
      </c>
      <c r="L60" s="10">
        <f>IF(J60="KG", I60, I60 * VLOOKUP(G60,Sku_Consolidated!A2:U957,21,FALSE))</f>
      </c>
      <c r="M60" s="10" t="s">
        <v>37</v>
      </c>
      <c r="N60" s="11" t="s">
        <v>250</v>
      </c>
      <c r="O60" s="10" t="s">
        <v>251</v>
      </c>
      <c r="P60" s="10">
        <f>N60 - O60</f>
      </c>
      <c r="Q60" s="1">
        <f>VLOOKUP(G60,Sku_Consolidated!A2:G957,7, FALSE)</f>
      </c>
      <c r="R60" s="1">
        <f>IF(IFERROR(VLOOKUP(E60,Store_Showcase!B2:H144,7, FALSE), TRUE)=TRUE, IF(IFERROR(VLOOKUP(E60,Store_SRP!B2:H110,7, FALSE), TRUE)=TRUE,VLOOKUP(E60,Store_VAM!B2:H273,7, FALSE),VLOOKUP(E60,Store_SRP!B2:H110,7, FALSE)), VLOOKUP(E60,Store_Showcase!B2:H144,7, FALSE))</f>
      </c>
      <c r="S60" s="1">
        <f>IF(IFERROR(VLOOKUP(E60,Store_Showcase!B2:I144,8, FALSE), TRUE)=TRUE, IF(IFERROR(VLOOKUP(E60,Store_SRP!B2:I110,8, FALSE), TRUE)=TRUE,VLOOKUP(E60,Store_VAM!B2:I273,8, FALSE),VLOOKUP(E60,Store_SRP!B2:I110,8, FALSE)), VLOOKUP(E60,Store_Showcase!B2:I144,8, FALSE))</f>
      </c>
      <c r="T60" s="1">
        <f>VLOOKUP(G60,Sku_Consolidated!A2:R957,18,FALSE)</f>
      </c>
      <c r="U60" s="1" t="s">
        <v>197</v>
      </c>
      <c r="V60" s="1">
        <f>IF(VLOOKUP(G60,Sku_Consolidated!A2:S957,19,FALSE)="SHOWCASE", VLOOKUP(E60,Store_Showcase!B2:L144,11, FALSE), IF(VLOOKUP(G60,Sku_Consolidated!A2:S957,19,FALSE)="VAM",VLOOKUP(E60,Store_VAM!B2:L273,11, FALSE),VLOOKUP(E60,Store_SRP!B2:L110,11, FALSE)))</f>
      </c>
      <c r="W60" s="1">
        <f>VLOOKUP(G60,Sku_Consolidated!A2:W957,11,FALSE)</f>
      </c>
      <c r="X60" s="1">
        <f>VLOOKUP(G60,Sku_Consolidated!A2:H957,8,FALSE)</f>
      </c>
      <c r="Y60" s="1">
        <f>VLOOKUP(G60,Sku_Consolidated!A2:I957,9,FALSE)</f>
      </c>
      <c r="Z60" s="1" t="s">
        <v>41</v>
      </c>
      <c r="AA60" s="1">
        <f>VLOOKUP(G60,Sku_Consolidated!A2:E957,5,FALSE)</f>
      </c>
      <c r="AB60" s="1">
        <f>IF(VLOOKUP(G60,Sku_Consolidated!A2:S957,19,FALSE)="SHOWCASE", VLOOKUP(E60,Store_Showcase!B2:N144,13, FALSE), IF(VLOOKUP(G60,Sku_Consolidated!A2:S957,19,FALSE)="VAM",VLOOKUP(E60,Store_VAM!B2:N273,13, FALSE),VLOOKUP(E60,Store_SRP!B2:N110,13, FALSE)))</f>
      </c>
      <c r="AC60" s="1">
        <f>IF(IFERROR(AB60,TRUE)=TRUE, "-","OK")</f>
      </c>
      <c r="AD60" s="11" t="s">
        <v>37</v>
      </c>
      <c r="AE60" s="11" t="s">
        <v>37</v>
      </c>
      <c r="AF60" s="1">
        <f>IF(IFERROR(VLOOKUP(E60,Store_Showcase!B2:H144,{5}, FALSE), TRUE)=TRUE, IF(IFERROR(VLOOKUP(E60,Store_SRP!B2:H110,{5}, FALSE), TRUE)=TRUE,VLOOKUP(E60,Store_VAM!B2:H273,{5}, FALSE),VLOOKUP(E60,Store_SRP!B2:H110,{5}, FALSE)), VLOOKUP(E60,Store_Showcase!B2:H144,{5}, FALSE))</f>
      </c>
      <c r="AG60" s="1">
        <f>IF(IFERROR(VLOOKUP(E60,Store_Showcase!B2:H144,{6}, FALSE), TRUE)=TRUE, IF(IFERROR(VLOOKUP(E60,Store_SRP!B2:H110,{6}, FALSE), TRUE)=TRUE,VLOOKUP(E60,Store_VAM!B2:H273,{6}, FALSE),VLOOKUP(E60,Store_SRP!B2:H110,{6}, FALSE)), VLOOKUP(E60,Store_Showcase!B2:H144,{6}, FALSE))</f>
      </c>
      <c r="AH60" s="1">
        <f>VLOOKUP(G60,Sku_Consolidated!A2:R957,18,FALSE)</f>
      </c>
      <c r="AI60" s="1">
        <f>VLOOKUP(G60,Sku_Consolidated!A2:S957,19,FALSE)</f>
      </c>
      <c r="AJ60" s="1">
        <f>VLOOKUP(G60,Sku_Consolidated!A2:T957,20,FALSE)</f>
      </c>
    </row>
    <row r="61" spans="1:36" x14ac:dyDescent="0.25">
      <c r="A61" s="1">
        <v>2024</v>
      </c>
      <c r="B61" s="1" t="s">
        <v>31</v>
      </c>
      <c r="C61" s="1" t="s">
        <v>32</v>
      </c>
      <c r="D61" s="1" t="s">
        <v>33</v>
      </c>
      <c r="E61" s="9" t="s">
        <v>193</v>
      </c>
      <c r="F61" s="1">
        <f>IF(VLOOKUP(G61,Sku_Consolidated!A2:S957,{19},FALSE)="SHOWCASE", VLOOKUP(E61,Store_Showcase!B2:C144,{2}, FALSE), IF(VLOOKUP(G61,Sku_Consolidated!A2:S957,{19},FALSE)="VAM",VLOOKUP(E61,Store_VAM!B2:C273,{2}, FALSE),VLOOKUP(E61,Store_SRP!B2:C110,{2}, FALSE)))</f>
      </c>
      <c r="G61" s="1">
        <v>61762</v>
      </c>
      <c r="H61" s="1" t="s">
        <v>252</v>
      </c>
      <c r="I61" s="10" t="s">
        <v>253</v>
      </c>
      <c r="J61" s="1">
        <f>VLOOKUP(G61,Sku_Consolidated!A2:C957, 3, FALSE)</f>
      </c>
      <c r="K61" s="10">
        <f>IF(J61="PACK", I61, 0)</f>
      </c>
      <c r="L61" s="10">
        <f>IF(J61="KG", I61, I61 * VLOOKUP(G61,Sku_Consolidated!A2:U957,21,FALSE))</f>
      </c>
      <c r="M61" s="10" t="s">
        <v>37</v>
      </c>
      <c r="N61" s="11" t="s">
        <v>254</v>
      </c>
      <c r="O61" s="10" t="s">
        <v>255</v>
      </c>
      <c r="P61" s="10">
        <f>N61 - O61</f>
      </c>
      <c r="Q61" s="1">
        <f>VLOOKUP(G61,Sku_Consolidated!A2:G957,7, FALSE)</f>
      </c>
      <c r="R61" s="1">
        <f>IF(IFERROR(VLOOKUP(E61,Store_Showcase!B2:H144,7, FALSE), TRUE)=TRUE, IF(IFERROR(VLOOKUP(E61,Store_SRP!B2:H110,7, FALSE), TRUE)=TRUE,VLOOKUP(E61,Store_VAM!B2:H273,7, FALSE),VLOOKUP(E61,Store_SRP!B2:H110,7, FALSE)), VLOOKUP(E61,Store_Showcase!B2:H144,7, FALSE))</f>
      </c>
      <c r="S61" s="1">
        <f>IF(IFERROR(VLOOKUP(E61,Store_Showcase!B2:I144,8, FALSE), TRUE)=TRUE, IF(IFERROR(VLOOKUP(E61,Store_SRP!B2:I110,8, FALSE), TRUE)=TRUE,VLOOKUP(E61,Store_VAM!B2:I273,8, FALSE),VLOOKUP(E61,Store_SRP!B2:I110,8, FALSE)), VLOOKUP(E61,Store_Showcase!B2:I144,8, FALSE))</f>
      </c>
      <c r="T61" s="1">
        <f>VLOOKUP(G61,Sku_Consolidated!A2:R957,18,FALSE)</f>
      </c>
      <c r="U61" s="1" t="s">
        <v>197</v>
      </c>
      <c r="V61" s="1">
        <f>IF(VLOOKUP(G61,Sku_Consolidated!A2:S957,19,FALSE)="SHOWCASE", VLOOKUP(E61,Store_Showcase!B2:L144,11, FALSE), IF(VLOOKUP(G61,Sku_Consolidated!A2:S957,19,FALSE)="VAM",VLOOKUP(E61,Store_VAM!B2:L273,11, FALSE),VLOOKUP(E61,Store_SRP!B2:L110,11, FALSE)))</f>
      </c>
      <c r="W61" s="1">
        <f>VLOOKUP(G61,Sku_Consolidated!A2:W957,11,FALSE)</f>
      </c>
      <c r="X61" s="1">
        <f>VLOOKUP(G61,Sku_Consolidated!A2:H957,8,FALSE)</f>
      </c>
      <c r="Y61" s="1">
        <f>VLOOKUP(G61,Sku_Consolidated!A2:I957,9,FALSE)</f>
      </c>
      <c r="Z61" s="1" t="s">
        <v>41</v>
      </c>
      <c r="AA61" s="1">
        <f>VLOOKUP(G61,Sku_Consolidated!A2:E957,5,FALSE)</f>
      </c>
      <c r="AB61" s="1">
        <f>IF(VLOOKUP(G61,Sku_Consolidated!A2:S957,19,FALSE)="SHOWCASE", VLOOKUP(E61,Store_Showcase!B2:N144,13, FALSE), IF(VLOOKUP(G61,Sku_Consolidated!A2:S957,19,FALSE)="VAM",VLOOKUP(E61,Store_VAM!B2:N273,13, FALSE),VLOOKUP(E61,Store_SRP!B2:N110,13, FALSE)))</f>
      </c>
      <c r="AC61" s="1">
        <f>IF(IFERROR(AB61,TRUE)=TRUE, "-","OK")</f>
      </c>
      <c r="AD61" s="11" t="s">
        <v>37</v>
      </c>
      <c r="AE61" s="11" t="s">
        <v>37</v>
      </c>
      <c r="AF61" s="1">
        <f>IF(IFERROR(VLOOKUP(E61,Store_Showcase!B2:H144,{5}, FALSE), TRUE)=TRUE, IF(IFERROR(VLOOKUP(E61,Store_SRP!B2:H110,{5}, FALSE), TRUE)=TRUE,VLOOKUP(E61,Store_VAM!B2:H273,{5}, FALSE),VLOOKUP(E61,Store_SRP!B2:H110,{5}, FALSE)), VLOOKUP(E61,Store_Showcase!B2:H144,{5}, FALSE))</f>
      </c>
      <c r="AG61" s="1">
        <f>IF(IFERROR(VLOOKUP(E61,Store_Showcase!B2:H144,{6}, FALSE), TRUE)=TRUE, IF(IFERROR(VLOOKUP(E61,Store_SRP!B2:H110,{6}, FALSE), TRUE)=TRUE,VLOOKUP(E61,Store_VAM!B2:H273,{6}, FALSE),VLOOKUP(E61,Store_SRP!B2:H110,{6}, FALSE)), VLOOKUP(E61,Store_Showcase!B2:H144,{6}, FALSE))</f>
      </c>
      <c r="AH61" s="1">
        <f>VLOOKUP(G61,Sku_Consolidated!A2:R957,18,FALSE)</f>
      </c>
      <c r="AI61" s="1">
        <f>VLOOKUP(G61,Sku_Consolidated!A2:S957,19,FALSE)</f>
      </c>
      <c r="AJ61" s="1">
        <f>VLOOKUP(G61,Sku_Consolidated!A2:T957,20,FALSE)</f>
      </c>
    </row>
    <row r="62" spans="1:36" x14ac:dyDescent="0.25">
      <c r="A62" s="1">
        <v>2024</v>
      </c>
      <c r="B62" s="1" t="s">
        <v>31</v>
      </c>
      <c r="C62" s="1" t="s">
        <v>32</v>
      </c>
      <c r="D62" s="1" t="s">
        <v>33</v>
      </c>
      <c r="E62" s="9" t="s">
        <v>193</v>
      </c>
      <c r="F62" s="1">
        <f>IF(VLOOKUP(G62,Sku_Consolidated!A2:S957,{19},FALSE)="SHOWCASE", VLOOKUP(E62,Store_Showcase!B2:C144,{2}, FALSE), IF(VLOOKUP(G62,Sku_Consolidated!A2:S957,{19},FALSE)="VAM",VLOOKUP(E62,Store_VAM!B2:C273,{2}, FALSE),VLOOKUP(E62,Store_SRP!B2:C110,{2}, FALSE)))</f>
      </c>
      <c r="G62" s="1">
        <v>61781</v>
      </c>
      <c r="H62" s="1" t="s">
        <v>102</v>
      </c>
      <c r="I62" s="10" t="s">
        <v>256</v>
      </c>
      <c r="J62" s="1">
        <f>VLOOKUP(G62,Sku_Consolidated!A2:C957, 3, FALSE)</f>
      </c>
      <c r="K62" s="10">
        <f>IF(J62="PACK", I62, 0)</f>
      </c>
      <c r="L62" s="10">
        <f>IF(J62="KG", I62, I62 * VLOOKUP(G62,Sku_Consolidated!A2:U957,21,FALSE))</f>
      </c>
      <c r="M62" s="10" t="s">
        <v>37</v>
      </c>
      <c r="N62" s="11" t="s">
        <v>257</v>
      </c>
      <c r="O62" s="10" t="s">
        <v>258</v>
      </c>
      <c r="P62" s="10">
        <f>N62 - O62</f>
      </c>
      <c r="Q62" s="1">
        <f>VLOOKUP(G62,Sku_Consolidated!A2:G957,7, FALSE)</f>
      </c>
      <c r="R62" s="1">
        <f>IF(IFERROR(VLOOKUP(E62,Store_Showcase!B2:H144,7, FALSE), TRUE)=TRUE, IF(IFERROR(VLOOKUP(E62,Store_SRP!B2:H110,7, FALSE), TRUE)=TRUE,VLOOKUP(E62,Store_VAM!B2:H273,7, FALSE),VLOOKUP(E62,Store_SRP!B2:H110,7, FALSE)), VLOOKUP(E62,Store_Showcase!B2:H144,7, FALSE))</f>
      </c>
      <c r="S62" s="1">
        <f>IF(IFERROR(VLOOKUP(E62,Store_Showcase!B2:I144,8, FALSE), TRUE)=TRUE, IF(IFERROR(VLOOKUP(E62,Store_SRP!B2:I110,8, FALSE), TRUE)=TRUE,VLOOKUP(E62,Store_VAM!B2:I273,8, FALSE),VLOOKUP(E62,Store_SRP!B2:I110,8, FALSE)), VLOOKUP(E62,Store_Showcase!B2:I144,8, FALSE))</f>
      </c>
      <c r="T62" s="1">
        <f>VLOOKUP(G62,Sku_Consolidated!A2:R957,18,FALSE)</f>
      </c>
      <c r="U62" s="1" t="s">
        <v>197</v>
      </c>
      <c r="V62" s="1">
        <f>IF(VLOOKUP(G62,Sku_Consolidated!A2:S957,19,FALSE)="SHOWCASE", VLOOKUP(E62,Store_Showcase!B2:L144,11, FALSE), IF(VLOOKUP(G62,Sku_Consolidated!A2:S957,19,FALSE)="VAM",VLOOKUP(E62,Store_VAM!B2:L273,11, FALSE),VLOOKUP(E62,Store_SRP!B2:L110,11, FALSE)))</f>
      </c>
      <c r="W62" s="1">
        <f>VLOOKUP(G62,Sku_Consolidated!A2:W957,11,FALSE)</f>
      </c>
      <c r="X62" s="1">
        <f>VLOOKUP(G62,Sku_Consolidated!A2:H957,8,FALSE)</f>
      </c>
      <c r="Y62" s="1">
        <f>VLOOKUP(G62,Sku_Consolidated!A2:I957,9,FALSE)</f>
      </c>
      <c r="Z62" s="1" t="s">
        <v>41</v>
      </c>
      <c r="AA62" s="1">
        <f>VLOOKUP(G62,Sku_Consolidated!A2:E957,5,FALSE)</f>
      </c>
      <c r="AB62" s="1">
        <f>IF(VLOOKUP(G62,Sku_Consolidated!A2:S957,19,FALSE)="SHOWCASE", VLOOKUP(E62,Store_Showcase!B2:N144,13, FALSE), IF(VLOOKUP(G62,Sku_Consolidated!A2:S957,19,FALSE)="VAM",VLOOKUP(E62,Store_VAM!B2:N273,13, FALSE),VLOOKUP(E62,Store_SRP!B2:N110,13, FALSE)))</f>
      </c>
      <c r="AC62" s="1">
        <f>IF(IFERROR(AB62,TRUE)=TRUE, "-","OK")</f>
      </c>
      <c r="AD62" s="11" t="s">
        <v>37</v>
      </c>
      <c r="AE62" s="11" t="s">
        <v>37</v>
      </c>
      <c r="AF62" s="1">
        <f>IF(IFERROR(VLOOKUP(E62,Store_Showcase!B2:H144,{5}, FALSE), TRUE)=TRUE, IF(IFERROR(VLOOKUP(E62,Store_SRP!B2:H110,{5}, FALSE), TRUE)=TRUE,VLOOKUP(E62,Store_VAM!B2:H273,{5}, FALSE),VLOOKUP(E62,Store_SRP!B2:H110,{5}, FALSE)), VLOOKUP(E62,Store_Showcase!B2:H144,{5}, FALSE))</f>
      </c>
      <c r="AG62" s="1">
        <f>IF(IFERROR(VLOOKUP(E62,Store_Showcase!B2:H144,{6}, FALSE), TRUE)=TRUE, IF(IFERROR(VLOOKUP(E62,Store_SRP!B2:H110,{6}, FALSE), TRUE)=TRUE,VLOOKUP(E62,Store_VAM!B2:H273,{6}, FALSE),VLOOKUP(E62,Store_SRP!B2:H110,{6}, FALSE)), VLOOKUP(E62,Store_Showcase!B2:H144,{6}, FALSE))</f>
      </c>
      <c r="AH62" s="1">
        <f>VLOOKUP(G62,Sku_Consolidated!A2:R957,18,FALSE)</f>
      </c>
      <c r="AI62" s="1">
        <f>VLOOKUP(G62,Sku_Consolidated!A2:S957,19,FALSE)</f>
      </c>
      <c r="AJ62" s="1">
        <f>VLOOKUP(G62,Sku_Consolidated!A2:T957,20,FALSE)</f>
      </c>
    </row>
    <row r="63" spans="1:36" x14ac:dyDescent="0.25">
      <c r="A63" s="1">
        <v>2024</v>
      </c>
      <c r="B63" s="1" t="s">
        <v>31</v>
      </c>
      <c r="C63" s="1" t="s">
        <v>32</v>
      </c>
      <c r="D63" s="1" t="s">
        <v>33</v>
      </c>
      <c r="E63" s="9" t="s">
        <v>193</v>
      </c>
      <c r="F63" s="1">
        <f>IF(VLOOKUP(G63,Sku_Consolidated!A2:S957,{19},FALSE)="SHOWCASE", VLOOKUP(E63,Store_Showcase!B2:C144,{2}, FALSE), IF(VLOOKUP(G63,Sku_Consolidated!A2:S957,{19},FALSE)="VAM",VLOOKUP(E63,Store_VAM!B2:C273,{2}, FALSE),VLOOKUP(E63,Store_SRP!B2:C110,{2}, FALSE)))</f>
      </c>
      <c r="G63" s="1">
        <v>61786</v>
      </c>
      <c r="H63" s="1" t="s">
        <v>106</v>
      </c>
      <c r="I63" s="10" t="s">
        <v>119</v>
      </c>
      <c r="J63" s="1">
        <f>VLOOKUP(G63,Sku_Consolidated!A2:C957, 3, FALSE)</f>
      </c>
      <c r="K63" s="10">
        <f>IF(J63="PACK", I63, 0)</f>
      </c>
      <c r="L63" s="10">
        <f>IF(J63="KG", I63, I63 * VLOOKUP(G63,Sku_Consolidated!A2:U957,21,FALSE))</f>
      </c>
      <c r="M63" s="10" t="s">
        <v>37</v>
      </c>
      <c r="N63" s="11" t="s">
        <v>259</v>
      </c>
      <c r="O63" s="10" t="s">
        <v>260</v>
      </c>
      <c r="P63" s="10">
        <f>N63 - O63</f>
      </c>
      <c r="Q63" s="1">
        <f>VLOOKUP(G63,Sku_Consolidated!A2:G957,7, FALSE)</f>
      </c>
      <c r="R63" s="1">
        <f>IF(IFERROR(VLOOKUP(E63,Store_Showcase!B2:H144,7, FALSE), TRUE)=TRUE, IF(IFERROR(VLOOKUP(E63,Store_SRP!B2:H110,7, FALSE), TRUE)=TRUE,VLOOKUP(E63,Store_VAM!B2:H273,7, FALSE),VLOOKUP(E63,Store_SRP!B2:H110,7, FALSE)), VLOOKUP(E63,Store_Showcase!B2:H144,7, FALSE))</f>
      </c>
      <c r="S63" s="1">
        <f>IF(IFERROR(VLOOKUP(E63,Store_Showcase!B2:I144,8, FALSE), TRUE)=TRUE, IF(IFERROR(VLOOKUP(E63,Store_SRP!B2:I110,8, FALSE), TRUE)=TRUE,VLOOKUP(E63,Store_VAM!B2:I273,8, FALSE),VLOOKUP(E63,Store_SRP!B2:I110,8, FALSE)), VLOOKUP(E63,Store_Showcase!B2:I144,8, FALSE))</f>
      </c>
      <c r="T63" s="1">
        <f>VLOOKUP(G63,Sku_Consolidated!A2:R957,18,FALSE)</f>
      </c>
      <c r="U63" s="1" t="s">
        <v>197</v>
      </c>
      <c r="V63" s="1">
        <f>IF(VLOOKUP(G63,Sku_Consolidated!A2:S957,19,FALSE)="SHOWCASE", VLOOKUP(E63,Store_Showcase!B2:L144,11, FALSE), IF(VLOOKUP(G63,Sku_Consolidated!A2:S957,19,FALSE)="VAM",VLOOKUP(E63,Store_VAM!B2:L273,11, FALSE),VLOOKUP(E63,Store_SRP!B2:L110,11, FALSE)))</f>
      </c>
      <c r="W63" s="1">
        <f>VLOOKUP(G63,Sku_Consolidated!A2:W957,11,FALSE)</f>
      </c>
      <c r="X63" s="1">
        <f>VLOOKUP(G63,Sku_Consolidated!A2:H957,8,FALSE)</f>
      </c>
      <c r="Y63" s="1">
        <f>VLOOKUP(G63,Sku_Consolidated!A2:I957,9,FALSE)</f>
      </c>
      <c r="Z63" s="1" t="s">
        <v>41</v>
      </c>
      <c r="AA63" s="1">
        <f>VLOOKUP(G63,Sku_Consolidated!A2:E957,5,FALSE)</f>
      </c>
      <c r="AB63" s="1">
        <f>IF(VLOOKUP(G63,Sku_Consolidated!A2:S957,19,FALSE)="SHOWCASE", VLOOKUP(E63,Store_Showcase!B2:N144,13, FALSE), IF(VLOOKUP(G63,Sku_Consolidated!A2:S957,19,FALSE)="VAM",VLOOKUP(E63,Store_VAM!B2:N273,13, FALSE),VLOOKUP(E63,Store_SRP!B2:N110,13, FALSE)))</f>
      </c>
      <c r="AC63" s="1">
        <f>IF(IFERROR(AB63,TRUE)=TRUE, "-","OK")</f>
      </c>
      <c r="AD63" s="11" t="s">
        <v>37</v>
      </c>
      <c r="AE63" s="11" t="s">
        <v>37</v>
      </c>
      <c r="AF63" s="1">
        <f>IF(IFERROR(VLOOKUP(E63,Store_Showcase!B2:H144,{5}, FALSE), TRUE)=TRUE, IF(IFERROR(VLOOKUP(E63,Store_SRP!B2:H110,{5}, FALSE), TRUE)=TRUE,VLOOKUP(E63,Store_VAM!B2:H273,{5}, FALSE),VLOOKUP(E63,Store_SRP!B2:H110,{5}, FALSE)), VLOOKUP(E63,Store_Showcase!B2:H144,{5}, FALSE))</f>
      </c>
      <c r="AG63" s="1">
        <f>IF(IFERROR(VLOOKUP(E63,Store_Showcase!B2:H144,{6}, FALSE), TRUE)=TRUE, IF(IFERROR(VLOOKUP(E63,Store_SRP!B2:H110,{6}, FALSE), TRUE)=TRUE,VLOOKUP(E63,Store_VAM!B2:H273,{6}, FALSE),VLOOKUP(E63,Store_SRP!B2:H110,{6}, FALSE)), VLOOKUP(E63,Store_Showcase!B2:H144,{6}, FALSE))</f>
      </c>
      <c r="AH63" s="1">
        <f>VLOOKUP(G63,Sku_Consolidated!A2:R957,18,FALSE)</f>
      </c>
      <c r="AI63" s="1">
        <f>VLOOKUP(G63,Sku_Consolidated!A2:S957,19,FALSE)</f>
      </c>
      <c r="AJ63" s="1">
        <f>VLOOKUP(G63,Sku_Consolidated!A2:T957,20,FALSE)</f>
      </c>
    </row>
    <row r="64" spans="1:36" x14ac:dyDescent="0.25">
      <c r="A64" s="1">
        <v>2024</v>
      </c>
      <c r="B64" s="1" t="s">
        <v>31</v>
      </c>
      <c r="C64" s="1" t="s">
        <v>32</v>
      </c>
      <c r="D64" s="1" t="s">
        <v>33</v>
      </c>
      <c r="E64" s="9" t="s">
        <v>193</v>
      </c>
      <c r="F64" s="1">
        <f>IF(VLOOKUP(G64,Sku_Consolidated!A2:S957,{19},FALSE)="SHOWCASE", VLOOKUP(E64,Store_Showcase!B2:C144,{2}, FALSE), IF(VLOOKUP(G64,Sku_Consolidated!A2:S957,{19},FALSE)="VAM",VLOOKUP(E64,Store_VAM!B2:C273,{2}, FALSE),VLOOKUP(E64,Store_SRP!B2:C110,{2}, FALSE)))</f>
      </c>
      <c r="G64" s="1">
        <v>61820</v>
      </c>
      <c r="H64" s="1" t="s">
        <v>114</v>
      </c>
      <c r="I64" s="10" t="s">
        <v>261</v>
      </c>
      <c r="J64" s="1">
        <f>VLOOKUP(G64,Sku_Consolidated!A2:C957, 3, FALSE)</f>
      </c>
      <c r="K64" s="10">
        <f>IF(J64="PACK", I64, 0)</f>
      </c>
      <c r="L64" s="10">
        <f>IF(J64="KG", I64, I64 * VLOOKUP(G64,Sku_Consolidated!A2:U957,21,FALSE))</f>
      </c>
      <c r="M64" s="10" t="s">
        <v>37</v>
      </c>
      <c r="N64" s="11" t="s">
        <v>262</v>
      </c>
      <c r="O64" s="10" t="s">
        <v>263</v>
      </c>
      <c r="P64" s="10">
        <f>N64 - O64</f>
      </c>
      <c r="Q64" s="1">
        <f>VLOOKUP(G64,Sku_Consolidated!A2:G957,7, FALSE)</f>
      </c>
      <c r="R64" s="1">
        <f>IF(IFERROR(VLOOKUP(E64,Store_Showcase!B2:H144,7, FALSE), TRUE)=TRUE, IF(IFERROR(VLOOKUP(E64,Store_SRP!B2:H110,7, FALSE), TRUE)=TRUE,VLOOKUP(E64,Store_VAM!B2:H273,7, FALSE),VLOOKUP(E64,Store_SRP!B2:H110,7, FALSE)), VLOOKUP(E64,Store_Showcase!B2:H144,7, FALSE))</f>
      </c>
      <c r="S64" s="1">
        <f>IF(IFERROR(VLOOKUP(E64,Store_Showcase!B2:I144,8, FALSE), TRUE)=TRUE, IF(IFERROR(VLOOKUP(E64,Store_SRP!B2:I110,8, FALSE), TRUE)=TRUE,VLOOKUP(E64,Store_VAM!B2:I273,8, FALSE),VLOOKUP(E64,Store_SRP!B2:I110,8, FALSE)), VLOOKUP(E64,Store_Showcase!B2:I144,8, FALSE))</f>
      </c>
      <c r="T64" s="1">
        <f>VLOOKUP(G64,Sku_Consolidated!A2:R957,18,FALSE)</f>
      </c>
      <c r="U64" s="1" t="s">
        <v>197</v>
      </c>
      <c r="V64" s="1">
        <f>IF(VLOOKUP(G64,Sku_Consolidated!A2:S957,19,FALSE)="SHOWCASE", VLOOKUP(E64,Store_Showcase!B2:L144,11, FALSE), IF(VLOOKUP(G64,Sku_Consolidated!A2:S957,19,FALSE)="VAM",VLOOKUP(E64,Store_VAM!B2:L273,11, FALSE),VLOOKUP(E64,Store_SRP!B2:L110,11, FALSE)))</f>
      </c>
      <c r="W64" s="1">
        <f>VLOOKUP(G64,Sku_Consolidated!A2:W957,11,FALSE)</f>
      </c>
      <c r="X64" s="1">
        <f>VLOOKUP(G64,Sku_Consolidated!A2:H957,8,FALSE)</f>
      </c>
      <c r="Y64" s="1">
        <f>VLOOKUP(G64,Sku_Consolidated!A2:I957,9,FALSE)</f>
      </c>
      <c r="Z64" s="1" t="s">
        <v>41</v>
      </c>
      <c r="AA64" s="1">
        <f>VLOOKUP(G64,Sku_Consolidated!A2:E957,5,FALSE)</f>
      </c>
      <c r="AB64" s="1">
        <f>IF(VLOOKUP(G64,Sku_Consolidated!A2:S957,19,FALSE)="SHOWCASE", VLOOKUP(E64,Store_Showcase!B2:N144,13, FALSE), IF(VLOOKUP(G64,Sku_Consolidated!A2:S957,19,FALSE)="VAM",VLOOKUP(E64,Store_VAM!B2:N273,13, FALSE),VLOOKUP(E64,Store_SRP!B2:N110,13, FALSE)))</f>
      </c>
      <c r="AC64" s="1">
        <f>IF(IFERROR(AB64,TRUE)=TRUE, "-","OK")</f>
      </c>
      <c r="AD64" s="11" t="s">
        <v>37</v>
      </c>
      <c r="AE64" s="11" t="s">
        <v>37</v>
      </c>
      <c r="AF64" s="1">
        <f>IF(IFERROR(VLOOKUP(E64,Store_Showcase!B2:H144,{5}, FALSE), TRUE)=TRUE, IF(IFERROR(VLOOKUP(E64,Store_SRP!B2:H110,{5}, FALSE), TRUE)=TRUE,VLOOKUP(E64,Store_VAM!B2:H273,{5}, FALSE),VLOOKUP(E64,Store_SRP!B2:H110,{5}, FALSE)), VLOOKUP(E64,Store_Showcase!B2:H144,{5}, FALSE))</f>
      </c>
      <c r="AG64" s="1">
        <f>IF(IFERROR(VLOOKUP(E64,Store_Showcase!B2:H144,{6}, FALSE), TRUE)=TRUE, IF(IFERROR(VLOOKUP(E64,Store_SRP!B2:H110,{6}, FALSE), TRUE)=TRUE,VLOOKUP(E64,Store_VAM!B2:H273,{6}, FALSE),VLOOKUP(E64,Store_SRP!B2:H110,{6}, FALSE)), VLOOKUP(E64,Store_Showcase!B2:H144,{6}, FALSE))</f>
      </c>
      <c r="AH64" s="1">
        <f>VLOOKUP(G64,Sku_Consolidated!A2:R957,18,FALSE)</f>
      </c>
      <c r="AI64" s="1">
        <f>VLOOKUP(G64,Sku_Consolidated!A2:S957,19,FALSE)</f>
      </c>
      <c r="AJ64" s="1">
        <f>VLOOKUP(G64,Sku_Consolidated!A2:T957,20,FALSE)</f>
      </c>
    </row>
    <row r="65" spans="1:36" x14ac:dyDescent="0.25">
      <c r="A65" s="1">
        <v>2024</v>
      </c>
      <c r="B65" s="1" t="s">
        <v>31</v>
      </c>
      <c r="C65" s="1" t="s">
        <v>32</v>
      </c>
      <c r="D65" s="1" t="s">
        <v>33</v>
      </c>
      <c r="E65" s="9" t="s">
        <v>193</v>
      </c>
      <c r="F65" s="1">
        <f>IF(VLOOKUP(G65,Sku_Consolidated!A2:S957,{19},FALSE)="SHOWCASE", VLOOKUP(E65,Store_Showcase!B2:C144,{2}, FALSE), IF(VLOOKUP(G65,Sku_Consolidated!A2:S957,{19},FALSE)="VAM",VLOOKUP(E65,Store_VAM!B2:C273,{2}, FALSE),VLOOKUP(E65,Store_SRP!B2:C110,{2}, FALSE)))</f>
      </c>
      <c r="G65" s="1">
        <v>61833</v>
      </c>
      <c r="H65" s="1" t="s">
        <v>118</v>
      </c>
      <c r="I65" s="10" t="s">
        <v>264</v>
      </c>
      <c r="J65" s="1">
        <f>VLOOKUP(G65,Sku_Consolidated!A2:C957, 3, FALSE)</f>
      </c>
      <c r="K65" s="10">
        <f>IF(J65="PACK", I65, 0)</f>
      </c>
      <c r="L65" s="10">
        <f>IF(J65="KG", I65, I65 * VLOOKUP(G65,Sku_Consolidated!A2:U957,21,FALSE))</f>
      </c>
      <c r="M65" s="10" t="s">
        <v>37</v>
      </c>
      <c r="N65" s="11" t="s">
        <v>265</v>
      </c>
      <c r="O65" s="10" t="s">
        <v>266</v>
      </c>
      <c r="P65" s="10">
        <f>N65 - O65</f>
      </c>
      <c r="Q65" s="1">
        <f>VLOOKUP(G65,Sku_Consolidated!A2:G957,7, FALSE)</f>
      </c>
      <c r="R65" s="1">
        <f>IF(IFERROR(VLOOKUP(E65,Store_Showcase!B2:H144,7, FALSE), TRUE)=TRUE, IF(IFERROR(VLOOKUP(E65,Store_SRP!B2:H110,7, FALSE), TRUE)=TRUE,VLOOKUP(E65,Store_VAM!B2:H273,7, FALSE),VLOOKUP(E65,Store_SRP!B2:H110,7, FALSE)), VLOOKUP(E65,Store_Showcase!B2:H144,7, FALSE))</f>
      </c>
      <c r="S65" s="1">
        <f>IF(IFERROR(VLOOKUP(E65,Store_Showcase!B2:I144,8, FALSE), TRUE)=TRUE, IF(IFERROR(VLOOKUP(E65,Store_SRP!B2:I110,8, FALSE), TRUE)=TRUE,VLOOKUP(E65,Store_VAM!B2:I273,8, FALSE),VLOOKUP(E65,Store_SRP!B2:I110,8, FALSE)), VLOOKUP(E65,Store_Showcase!B2:I144,8, FALSE))</f>
      </c>
      <c r="T65" s="1">
        <f>VLOOKUP(G65,Sku_Consolidated!A2:R957,18,FALSE)</f>
      </c>
      <c r="U65" s="1" t="s">
        <v>197</v>
      </c>
      <c r="V65" s="1">
        <f>IF(VLOOKUP(G65,Sku_Consolidated!A2:S957,19,FALSE)="SHOWCASE", VLOOKUP(E65,Store_Showcase!B2:L144,11, FALSE), IF(VLOOKUP(G65,Sku_Consolidated!A2:S957,19,FALSE)="VAM",VLOOKUP(E65,Store_VAM!B2:L273,11, FALSE),VLOOKUP(E65,Store_SRP!B2:L110,11, FALSE)))</f>
      </c>
      <c r="W65" s="1">
        <f>VLOOKUP(G65,Sku_Consolidated!A2:W957,11,FALSE)</f>
      </c>
      <c r="X65" s="1">
        <f>VLOOKUP(G65,Sku_Consolidated!A2:H957,8,FALSE)</f>
      </c>
      <c r="Y65" s="1">
        <f>VLOOKUP(G65,Sku_Consolidated!A2:I957,9,FALSE)</f>
      </c>
      <c r="Z65" s="1" t="s">
        <v>41</v>
      </c>
      <c r="AA65" s="1">
        <f>VLOOKUP(G65,Sku_Consolidated!A2:E957,5,FALSE)</f>
      </c>
      <c r="AB65" s="1">
        <f>IF(VLOOKUP(G65,Sku_Consolidated!A2:S957,19,FALSE)="SHOWCASE", VLOOKUP(E65,Store_Showcase!B2:N144,13, FALSE), IF(VLOOKUP(G65,Sku_Consolidated!A2:S957,19,FALSE)="VAM",VLOOKUP(E65,Store_VAM!B2:N273,13, FALSE),VLOOKUP(E65,Store_SRP!B2:N110,13, FALSE)))</f>
      </c>
      <c r="AC65" s="1">
        <f>IF(IFERROR(AB65,TRUE)=TRUE, "-","OK")</f>
      </c>
      <c r="AD65" s="11" t="s">
        <v>37</v>
      </c>
      <c r="AE65" s="11" t="s">
        <v>37</v>
      </c>
      <c r="AF65" s="1">
        <f>IF(IFERROR(VLOOKUP(E65,Store_Showcase!B2:H144,{5}, FALSE), TRUE)=TRUE, IF(IFERROR(VLOOKUP(E65,Store_SRP!B2:H110,{5}, FALSE), TRUE)=TRUE,VLOOKUP(E65,Store_VAM!B2:H273,{5}, FALSE),VLOOKUP(E65,Store_SRP!B2:H110,{5}, FALSE)), VLOOKUP(E65,Store_Showcase!B2:H144,{5}, FALSE))</f>
      </c>
      <c r="AG65" s="1">
        <f>IF(IFERROR(VLOOKUP(E65,Store_Showcase!B2:H144,{6}, FALSE), TRUE)=TRUE, IF(IFERROR(VLOOKUP(E65,Store_SRP!B2:H110,{6}, FALSE), TRUE)=TRUE,VLOOKUP(E65,Store_VAM!B2:H273,{6}, FALSE),VLOOKUP(E65,Store_SRP!B2:H110,{6}, FALSE)), VLOOKUP(E65,Store_Showcase!B2:H144,{6}, FALSE))</f>
      </c>
      <c r="AH65" s="1">
        <f>VLOOKUP(G65,Sku_Consolidated!A2:R957,18,FALSE)</f>
      </c>
      <c r="AI65" s="1">
        <f>VLOOKUP(G65,Sku_Consolidated!A2:S957,19,FALSE)</f>
      </c>
      <c r="AJ65" s="1">
        <f>VLOOKUP(G65,Sku_Consolidated!A2:T957,20,FALSE)</f>
      </c>
    </row>
    <row r="66" spans="1:36" x14ac:dyDescent="0.25">
      <c r="A66" s="1">
        <v>2024</v>
      </c>
      <c r="B66" s="1" t="s">
        <v>31</v>
      </c>
      <c r="C66" s="1" t="s">
        <v>32</v>
      </c>
      <c r="D66" s="1" t="s">
        <v>33</v>
      </c>
      <c r="E66" s="9" t="s">
        <v>193</v>
      </c>
      <c r="F66" s="1">
        <f>IF(VLOOKUP(G66,Sku_Consolidated!A2:S957,{19},FALSE)="SHOWCASE", VLOOKUP(E66,Store_Showcase!B2:C144,{2}, FALSE), IF(VLOOKUP(G66,Sku_Consolidated!A2:S957,{19},FALSE)="VAM",VLOOKUP(E66,Store_VAM!B2:C273,{2}, FALSE),VLOOKUP(E66,Store_SRP!B2:C110,{2}, FALSE)))</f>
      </c>
      <c r="G66" s="1">
        <v>61836</v>
      </c>
      <c r="H66" s="1" t="s">
        <v>267</v>
      </c>
      <c r="I66" s="10" t="s">
        <v>268</v>
      </c>
      <c r="J66" s="1">
        <f>VLOOKUP(G66,Sku_Consolidated!A2:C957, 3, FALSE)</f>
      </c>
      <c r="K66" s="10">
        <f>IF(J66="PACK", I66, 0)</f>
      </c>
      <c r="L66" s="10">
        <f>IF(J66="KG", I66, I66 * VLOOKUP(G66,Sku_Consolidated!A2:U957,21,FALSE))</f>
      </c>
      <c r="M66" s="10" t="s">
        <v>37</v>
      </c>
      <c r="N66" s="11" t="s">
        <v>269</v>
      </c>
      <c r="O66" s="10" t="s">
        <v>270</v>
      </c>
      <c r="P66" s="10">
        <f>N66 - O66</f>
      </c>
      <c r="Q66" s="1">
        <f>VLOOKUP(G66,Sku_Consolidated!A2:G957,7, FALSE)</f>
      </c>
      <c r="R66" s="1">
        <f>IF(IFERROR(VLOOKUP(E66,Store_Showcase!B2:H144,7, FALSE), TRUE)=TRUE, IF(IFERROR(VLOOKUP(E66,Store_SRP!B2:H110,7, FALSE), TRUE)=TRUE,VLOOKUP(E66,Store_VAM!B2:H273,7, FALSE),VLOOKUP(E66,Store_SRP!B2:H110,7, FALSE)), VLOOKUP(E66,Store_Showcase!B2:H144,7, FALSE))</f>
      </c>
      <c r="S66" s="1">
        <f>IF(IFERROR(VLOOKUP(E66,Store_Showcase!B2:I144,8, FALSE), TRUE)=TRUE, IF(IFERROR(VLOOKUP(E66,Store_SRP!B2:I110,8, FALSE), TRUE)=TRUE,VLOOKUP(E66,Store_VAM!B2:I273,8, FALSE),VLOOKUP(E66,Store_SRP!B2:I110,8, FALSE)), VLOOKUP(E66,Store_Showcase!B2:I144,8, FALSE))</f>
      </c>
      <c r="T66" s="1">
        <f>VLOOKUP(G66,Sku_Consolidated!A2:R957,18,FALSE)</f>
      </c>
      <c r="U66" s="1" t="s">
        <v>197</v>
      </c>
      <c r="V66" s="1">
        <f>IF(VLOOKUP(G66,Sku_Consolidated!A2:S957,19,FALSE)="SHOWCASE", VLOOKUP(E66,Store_Showcase!B2:L144,11, FALSE), IF(VLOOKUP(G66,Sku_Consolidated!A2:S957,19,FALSE)="VAM",VLOOKUP(E66,Store_VAM!B2:L273,11, FALSE),VLOOKUP(E66,Store_SRP!B2:L110,11, FALSE)))</f>
      </c>
      <c r="W66" s="1">
        <f>VLOOKUP(G66,Sku_Consolidated!A2:W957,11,FALSE)</f>
      </c>
      <c r="X66" s="1">
        <f>VLOOKUP(G66,Sku_Consolidated!A2:H957,8,FALSE)</f>
      </c>
      <c r="Y66" s="1">
        <f>VLOOKUP(G66,Sku_Consolidated!A2:I957,9,FALSE)</f>
      </c>
      <c r="Z66" s="1" t="s">
        <v>41</v>
      </c>
      <c r="AA66" s="1">
        <f>VLOOKUP(G66,Sku_Consolidated!A2:E957,5,FALSE)</f>
      </c>
      <c r="AB66" s="1">
        <f>IF(VLOOKUP(G66,Sku_Consolidated!A2:S957,19,FALSE)="SHOWCASE", VLOOKUP(E66,Store_Showcase!B2:N144,13, FALSE), IF(VLOOKUP(G66,Sku_Consolidated!A2:S957,19,FALSE)="VAM",VLOOKUP(E66,Store_VAM!B2:N273,13, FALSE),VLOOKUP(E66,Store_SRP!B2:N110,13, FALSE)))</f>
      </c>
      <c r="AC66" s="1">
        <f>IF(IFERROR(AB66,TRUE)=TRUE, "-","OK")</f>
      </c>
      <c r="AD66" s="11" t="s">
        <v>37</v>
      </c>
      <c r="AE66" s="11" t="s">
        <v>37</v>
      </c>
      <c r="AF66" s="1">
        <f>IF(IFERROR(VLOOKUP(E66,Store_Showcase!B2:H144,{5}, FALSE), TRUE)=TRUE, IF(IFERROR(VLOOKUP(E66,Store_SRP!B2:H110,{5}, FALSE), TRUE)=TRUE,VLOOKUP(E66,Store_VAM!B2:H273,{5}, FALSE),VLOOKUP(E66,Store_SRP!B2:H110,{5}, FALSE)), VLOOKUP(E66,Store_Showcase!B2:H144,{5}, FALSE))</f>
      </c>
      <c r="AG66" s="1">
        <f>IF(IFERROR(VLOOKUP(E66,Store_Showcase!B2:H144,{6}, FALSE), TRUE)=TRUE, IF(IFERROR(VLOOKUP(E66,Store_SRP!B2:H110,{6}, FALSE), TRUE)=TRUE,VLOOKUP(E66,Store_VAM!B2:H273,{6}, FALSE),VLOOKUP(E66,Store_SRP!B2:H110,{6}, FALSE)), VLOOKUP(E66,Store_Showcase!B2:H144,{6}, FALSE))</f>
      </c>
      <c r="AH66" s="1">
        <f>VLOOKUP(G66,Sku_Consolidated!A2:R957,18,FALSE)</f>
      </c>
      <c r="AI66" s="1">
        <f>VLOOKUP(G66,Sku_Consolidated!A2:S957,19,FALSE)</f>
      </c>
      <c r="AJ66" s="1">
        <f>VLOOKUP(G66,Sku_Consolidated!A2:T957,20,FALSE)</f>
      </c>
    </row>
    <row r="67" spans="1:36" x14ac:dyDescent="0.25">
      <c r="A67" s="1">
        <v>2024</v>
      </c>
      <c r="B67" s="1" t="s">
        <v>31</v>
      </c>
      <c r="C67" s="1" t="s">
        <v>32</v>
      </c>
      <c r="D67" s="1" t="s">
        <v>33</v>
      </c>
      <c r="E67" s="9" t="s">
        <v>193</v>
      </c>
      <c r="F67" s="1">
        <f>IF(VLOOKUP(G67,Sku_Consolidated!A2:S957,{19},FALSE)="SHOWCASE", VLOOKUP(E67,Store_Showcase!B2:C144,{2}, FALSE), IF(VLOOKUP(G67,Sku_Consolidated!A2:S957,{19},FALSE)="VAM",VLOOKUP(E67,Store_VAM!B2:C273,{2}, FALSE),VLOOKUP(E67,Store_SRP!B2:C110,{2}, FALSE)))</f>
      </c>
      <c r="G67" s="1">
        <v>61840</v>
      </c>
      <c r="H67" s="1" t="s">
        <v>171</v>
      </c>
      <c r="I67" s="10" t="s">
        <v>271</v>
      </c>
      <c r="J67" s="1">
        <f>VLOOKUP(G67,Sku_Consolidated!A2:C957, 3, FALSE)</f>
      </c>
      <c r="K67" s="10">
        <f>IF(J67="PACK", I67, 0)</f>
      </c>
      <c r="L67" s="10">
        <f>IF(J67="KG", I67, I67 * VLOOKUP(G67,Sku_Consolidated!A2:U957,21,FALSE))</f>
      </c>
      <c r="M67" s="10" t="s">
        <v>37</v>
      </c>
      <c r="N67" s="11" t="s">
        <v>272</v>
      </c>
      <c r="O67" s="10" t="s">
        <v>273</v>
      </c>
      <c r="P67" s="10">
        <f>N67 - O67</f>
      </c>
      <c r="Q67" s="1">
        <f>VLOOKUP(G67,Sku_Consolidated!A2:G957,7, FALSE)</f>
      </c>
      <c r="R67" s="1">
        <f>IF(IFERROR(VLOOKUP(E67,Store_Showcase!B2:H144,7, FALSE), TRUE)=TRUE, IF(IFERROR(VLOOKUP(E67,Store_SRP!B2:H110,7, FALSE), TRUE)=TRUE,VLOOKUP(E67,Store_VAM!B2:H273,7, FALSE),VLOOKUP(E67,Store_SRP!B2:H110,7, FALSE)), VLOOKUP(E67,Store_Showcase!B2:H144,7, FALSE))</f>
      </c>
      <c r="S67" s="1">
        <f>IF(IFERROR(VLOOKUP(E67,Store_Showcase!B2:I144,8, FALSE), TRUE)=TRUE, IF(IFERROR(VLOOKUP(E67,Store_SRP!B2:I110,8, FALSE), TRUE)=TRUE,VLOOKUP(E67,Store_VAM!B2:I273,8, FALSE),VLOOKUP(E67,Store_SRP!B2:I110,8, FALSE)), VLOOKUP(E67,Store_Showcase!B2:I144,8, FALSE))</f>
      </c>
      <c r="T67" s="1">
        <f>VLOOKUP(G67,Sku_Consolidated!A2:R957,18,FALSE)</f>
      </c>
      <c r="U67" s="1" t="s">
        <v>197</v>
      </c>
      <c r="V67" s="1">
        <f>IF(VLOOKUP(G67,Sku_Consolidated!A2:S957,19,FALSE)="SHOWCASE", VLOOKUP(E67,Store_Showcase!B2:L144,11, FALSE), IF(VLOOKUP(G67,Sku_Consolidated!A2:S957,19,FALSE)="VAM",VLOOKUP(E67,Store_VAM!B2:L273,11, FALSE),VLOOKUP(E67,Store_SRP!B2:L110,11, FALSE)))</f>
      </c>
      <c r="W67" s="1">
        <f>VLOOKUP(G67,Sku_Consolidated!A2:W957,11,FALSE)</f>
      </c>
      <c r="X67" s="1">
        <f>VLOOKUP(G67,Sku_Consolidated!A2:H957,8,FALSE)</f>
      </c>
      <c r="Y67" s="1">
        <f>VLOOKUP(G67,Sku_Consolidated!A2:I957,9,FALSE)</f>
      </c>
      <c r="Z67" s="1" t="s">
        <v>41</v>
      </c>
      <c r="AA67" s="1">
        <f>VLOOKUP(G67,Sku_Consolidated!A2:E957,5,FALSE)</f>
      </c>
      <c r="AB67" s="1">
        <f>IF(VLOOKUP(G67,Sku_Consolidated!A2:S957,19,FALSE)="SHOWCASE", VLOOKUP(E67,Store_Showcase!B2:N144,13, FALSE), IF(VLOOKUP(G67,Sku_Consolidated!A2:S957,19,FALSE)="VAM",VLOOKUP(E67,Store_VAM!B2:N273,13, FALSE),VLOOKUP(E67,Store_SRP!B2:N110,13, FALSE)))</f>
      </c>
      <c r="AC67" s="1">
        <f>IF(IFERROR(AB67,TRUE)=TRUE, "-","OK")</f>
      </c>
      <c r="AD67" s="11" t="s">
        <v>37</v>
      </c>
      <c r="AE67" s="11" t="s">
        <v>37</v>
      </c>
      <c r="AF67" s="1">
        <f>IF(IFERROR(VLOOKUP(E67,Store_Showcase!B2:H144,{5}, FALSE), TRUE)=TRUE, IF(IFERROR(VLOOKUP(E67,Store_SRP!B2:H110,{5}, FALSE), TRUE)=TRUE,VLOOKUP(E67,Store_VAM!B2:H273,{5}, FALSE),VLOOKUP(E67,Store_SRP!B2:H110,{5}, FALSE)), VLOOKUP(E67,Store_Showcase!B2:H144,{5}, FALSE))</f>
      </c>
      <c r="AG67" s="1">
        <f>IF(IFERROR(VLOOKUP(E67,Store_Showcase!B2:H144,{6}, FALSE), TRUE)=TRUE, IF(IFERROR(VLOOKUP(E67,Store_SRP!B2:H110,{6}, FALSE), TRUE)=TRUE,VLOOKUP(E67,Store_VAM!B2:H273,{6}, FALSE),VLOOKUP(E67,Store_SRP!B2:H110,{6}, FALSE)), VLOOKUP(E67,Store_Showcase!B2:H144,{6}, FALSE))</f>
      </c>
      <c r="AH67" s="1">
        <f>VLOOKUP(G67,Sku_Consolidated!A2:R957,18,FALSE)</f>
      </c>
      <c r="AI67" s="1">
        <f>VLOOKUP(G67,Sku_Consolidated!A2:S957,19,FALSE)</f>
      </c>
      <c r="AJ67" s="1">
        <f>VLOOKUP(G67,Sku_Consolidated!A2:T957,20,FALSE)</f>
      </c>
    </row>
    <row r="68" spans="1:36" x14ac:dyDescent="0.25">
      <c r="A68" s="1">
        <v>2024</v>
      </c>
      <c r="B68" s="1" t="s">
        <v>31</v>
      </c>
      <c r="C68" s="1" t="s">
        <v>32</v>
      </c>
      <c r="D68" s="1" t="s">
        <v>33</v>
      </c>
      <c r="E68" s="9" t="s">
        <v>193</v>
      </c>
      <c r="F68" s="1">
        <f>IF(VLOOKUP(G68,Sku_Consolidated!A2:S957,{19},FALSE)="SHOWCASE", VLOOKUP(E68,Store_Showcase!B2:C144,{2}, FALSE), IF(VLOOKUP(G68,Sku_Consolidated!A2:S957,{19},FALSE)="VAM",VLOOKUP(E68,Store_VAM!B2:C273,{2}, FALSE),VLOOKUP(E68,Store_SRP!B2:C110,{2}, FALSE)))</f>
      </c>
      <c r="G68" s="1">
        <v>61841</v>
      </c>
      <c r="H68" s="1" t="s">
        <v>122</v>
      </c>
      <c r="I68" s="10" t="s">
        <v>274</v>
      </c>
      <c r="J68" s="1">
        <f>VLOOKUP(G68,Sku_Consolidated!A2:C957, 3, FALSE)</f>
      </c>
      <c r="K68" s="10">
        <f>IF(J68="PACK", I68, 0)</f>
      </c>
      <c r="L68" s="10">
        <f>IF(J68="KG", I68, I68 * VLOOKUP(G68,Sku_Consolidated!A2:U957,21,FALSE))</f>
      </c>
      <c r="M68" s="10" t="s">
        <v>37</v>
      </c>
      <c r="N68" s="11" t="s">
        <v>275</v>
      </c>
      <c r="O68" s="10" t="s">
        <v>276</v>
      </c>
      <c r="P68" s="10">
        <f>N68 - O68</f>
      </c>
      <c r="Q68" s="1">
        <f>VLOOKUP(G68,Sku_Consolidated!A2:G957,7, FALSE)</f>
      </c>
      <c r="R68" s="1">
        <f>IF(IFERROR(VLOOKUP(E68,Store_Showcase!B2:H144,7, FALSE), TRUE)=TRUE, IF(IFERROR(VLOOKUP(E68,Store_SRP!B2:H110,7, FALSE), TRUE)=TRUE,VLOOKUP(E68,Store_VAM!B2:H273,7, FALSE),VLOOKUP(E68,Store_SRP!B2:H110,7, FALSE)), VLOOKUP(E68,Store_Showcase!B2:H144,7, FALSE))</f>
      </c>
      <c r="S68" s="1">
        <f>IF(IFERROR(VLOOKUP(E68,Store_Showcase!B2:I144,8, FALSE), TRUE)=TRUE, IF(IFERROR(VLOOKUP(E68,Store_SRP!B2:I110,8, FALSE), TRUE)=TRUE,VLOOKUP(E68,Store_VAM!B2:I273,8, FALSE),VLOOKUP(E68,Store_SRP!B2:I110,8, FALSE)), VLOOKUP(E68,Store_Showcase!B2:I144,8, FALSE))</f>
      </c>
      <c r="T68" s="1">
        <f>VLOOKUP(G68,Sku_Consolidated!A2:R957,18,FALSE)</f>
      </c>
      <c r="U68" s="1" t="s">
        <v>197</v>
      </c>
      <c r="V68" s="1">
        <f>IF(VLOOKUP(G68,Sku_Consolidated!A2:S957,19,FALSE)="SHOWCASE", VLOOKUP(E68,Store_Showcase!B2:L144,11, FALSE), IF(VLOOKUP(G68,Sku_Consolidated!A2:S957,19,FALSE)="VAM",VLOOKUP(E68,Store_VAM!B2:L273,11, FALSE),VLOOKUP(E68,Store_SRP!B2:L110,11, FALSE)))</f>
      </c>
      <c r="W68" s="1">
        <f>VLOOKUP(G68,Sku_Consolidated!A2:W957,11,FALSE)</f>
      </c>
      <c r="X68" s="1">
        <f>VLOOKUP(G68,Sku_Consolidated!A2:H957,8,FALSE)</f>
      </c>
      <c r="Y68" s="1">
        <f>VLOOKUP(G68,Sku_Consolidated!A2:I957,9,FALSE)</f>
      </c>
      <c r="Z68" s="1" t="s">
        <v>41</v>
      </c>
      <c r="AA68" s="1">
        <f>VLOOKUP(G68,Sku_Consolidated!A2:E957,5,FALSE)</f>
      </c>
      <c r="AB68" s="1">
        <f>IF(VLOOKUP(G68,Sku_Consolidated!A2:S957,19,FALSE)="SHOWCASE", VLOOKUP(E68,Store_Showcase!B2:N144,13, FALSE), IF(VLOOKUP(G68,Sku_Consolidated!A2:S957,19,FALSE)="VAM",VLOOKUP(E68,Store_VAM!B2:N273,13, FALSE),VLOOKUP(E68,Store_SRP!B2:N110,13, FALSE)))</f>
      </c>
      <c r="AC68" s="1">
        <f>IF(IFERROR(AB68,TRUE)=TRUE, "-","OK")</f>
      </c>
      <c r="AD68" s="11" t="s">
        <v>37</v>
      </c>
      <c r="AE68" s="11" t="s">
        <v>37</v>
      </c>
      <c r="AF68" s="1">
        <f>IF(IFERROR(VLOOKUP(E68,Store_Showcase!B2:H144,{5}, FALSE), TRUE)=TRUE, IF(IFERROR(VLOOKUP(E68,Store_SRP!B2:H110,{5}, FALSE), TRUE)=TRUE,VLOOKUP(E68,Store_VAM!B2:H273,{5}, FALSE),VLOOKUP(E68,Store_SRP!B2:H110,{5}, FALSE)), VLOOKUP(E68,Store_Showcase!B2:H144,{5}, FALSE))</f>
      </c>
      <c r="AG68" s="1">
        <f>IF(IFERROR(VLOOKUP(E68,Store_Showcase!B2:H144,{6}, FALSE), TRUE)=TRUE, IF(IFERROR(VLOOKUP(E68,Store_SRP!B2:H110,{6}, FALSE), TRUE)=TRUE,VLOOKUP(E68,Store_VAM!B2:H273,{6}, FALSE),VLOOKUP(E68,Store_SRP!B2:H110,{6}, FALSE)), VLOOKUP(E68,Store_Showcase!B2:H144,{6}, FALSE))</f>
      </c>
      <c r="AH68" s="1">
        <f>VLOOKUP(G68,Sku_Consolidated!A2:R957,18,FALSE)</f>
      </c>
      <c r="AI68" s="1">
        <f>VLOOKUP(G68,Sku_Consolidated!A2:S957,19,FALSE)</f>
      </c>
      <c r="AJ68" s="1">
        <f>VLOOKUP(G68,Sku_Consolidated!A2:T957,20,FALSE)</f>
      </c>
    </row>
    <row r="69" spans="1:36" x14ac:dyDescent="0.25">
      <c r="A69" s="1">
        <v>2024</v>
      </c>
      <c r="B69" s="1" t="s">
        <v>31</v>
      </c>
      <c r="C69" s="1" t="s">
        <v>32</v>
      </c>
      <c r="D69" s="1" t="s">
        <v>33</v>
      </c>
      <c r="E69" s="9" t="s">
        <v>193</v>
      </c>
      <c r="F69" s="1">
        <f>IF(VLOOKUP(G69,Sku_Consolidated!A2:S957,{19},FALSE)="SHOWCASE", VLOOKUP(E69,Store_Showcase!B2:C144,{2}, FALSE), IF(VLOOKUP(G69,Sku_Consolidated!A2:S957,{19},FALSE)="VAM",VLOOKUP(E69,Store_VAM!B2:C273,{2}, FALSE),VLOOKUP(E69,Store_SRP!B2:C110,{2}, FALSE)))</f>
      </c>
      <c r="G69" s="1">
        <v>61844</v>
      </c>
      <c r="H69" s="1" t="s">
        <v>178</v>
      </c>
      <c r="I69" s="10" t="s">
        <v>277</v>
      </c>
      <c r="J69" s="1">
        <f>VLOOKUP(G69,Sku_Consolidated!A2:C957, 3, FALSE)</f>
      </c>
      <c r="K69" s="10">
        <f>IF(J69="PACK", I69, 0)</f>
      </c>
      <c r="L69" s="10">
        <f>IF(J69="KG", I69, I69 * VLOOKUP(G69,Sku_Consolidated!A2:U957,21,FALSE))</f>
      </c>
      <c r="M69" s="10" t="s">
        <v>37</v>
      </c>
      <c r="N69" s="11" t="s">
        <v>278</v>
      </c>
      <c r="O69" s="10" t="s">
        <v>279</v>
      </c>
      <c r="P69" s="10">
        <f>N69 - O69</f>
      </c>
      <c r="Q69" s="1">
        <f>VLOOKUP(G69,Sku_Consolidated!A2:G957,7, FALSE)</f>
      </c>
      <c r="R69" s="1">
        <f>IF(IFERROR(VLOOKUP(E69,Store_Showcase!B2:H144,7, FALSE), TRUE)=TRUE, IF(IFERROR(VLOOKUP(E69,Store_SRP!B2:H110,7, FALSE), TRUE)=TRUE,VLOOKUP(E69,Store_VAM!B2:H273,7, FALSE),VLOOKUP(E69,Store_SRP!B2:H110,7, FALSE)), VLOOKUP(E69,Store_Showcase!B2:H144,7, FALSE))</f>
      </c>
      <c r="S69" s="1">
        <f>IF(IFERROR(VLOOKUP(E69,Store_Showcase!B2:I144,8, FALSE), TRUE)=TRUE, IF(IFERROR(VLOOKUP(E69,Store_SRP!B2:I110,8, FALSE), TRUE)=TRUE,VLOOKUP(E69,Store_VAM!B2:I273,8, FALSE),VLOOKUP(E69,Store_SRP!B2:I110,8, FALSE)), VLOOKUP(E69,Store_Showcase!B2:I144,8, FALSE))</f>
      </c>
      <c r="T69" s="1">
        <f>VLOOKUP(G69,Sku_Consolidated!A2:R957,18,FALSE)</f>
      </c>
      <c r="U69" s="1" t="s">
        <v>197</v>
      </c>
      <c r="V69" s="1">
        <f>IF(VLOOKUP(G69,Sku_Consolidated!A2:S957,19,FALSE)="SHOWCASE", VLOOKUP(E69,Store_Showcase!B2:L144,11, FALSE), IF(VLOOKUP(G69,Sku_Consolidated!A2:S957,19,FALSE)="VAM",VLOOKUP(E69,Store_VAM!B2:L273,11, FALSE),VLOOKUP(E69,Store_SRP!B2:L110,11, FALSE)))</f>
      </c>
      <c r="W69" s="1">
        <f>VLOOKUP(G69,Sku_Consolidated!A2:W957,11,FALSE)</f>
      </c>
      <c r="X69" s="1">
        <f>VLOOKUP(G69,Sku_Consolidated!A2:H957,8,FALSE)</f>
      </c>
      <c r="Y69" s="1">
        <f>VLOOKUP(G69,Sku_Consolidated!A2:I957,9,FALSE)</f>
      </c>
      <c r="Z69" s="1" t="s">
        <v>41</v>
      </c>
      <c r="AA69" s="1">
        <f>VLOOKUP(G69,Sku_Consolidated!A2:E957,5,FALSE)</f>
      </c>
      <c r="AB69" s="1">
        <f>IF(VLOOKUP(G69,Sku_Consolidated!A2:S957,19,FALSE)="SHOWCASE", VLOOKUP(E69,Store_Showcase!B2:N144,13, FALSE), IF(VLOOKUP(G69,Sku_Consolidated!A2:S957,19,FALSE)="VAM",VLOOKUP(E69,Store_VAM!B2:N273,13, FALSE),VLOOKUP(E69,Store_SRP!B2:N110,13, FALSE)))</f>
      </c>
      <c r="AC69" s="1">
        <f>IF(IFERROR(AB69,TRUE)=TRUE, "-","OK")</f>
      </c>
      <c r="AD69" s="11" t="s">
        <v>37</v>
      </c>
      <c r="AE69" s="11" t="s">
        <v>37</v>
      </c>
      <c r="AF69" s="1">
        <f>IF(IFERROR(VLOOKUP(E69,Store_Showcase!B2:H144,{5}, FALSE), TRUE)=TRUE, IF(IFERROR(VLOOKUP(E69,Store_SRP!B2:H110,{5}, FALSE), TRUE)=TRUE,VLOOKUP(E69,Store_VAM!B2:H273,{5}, FALSE),VLOOKUP(E69,Store_SRP!B2:H110,{5}, FALSE)), VLOOKUP(E69,Store_Showcase!B2:H144,{5}, FALSE))</f>
      </c>
      <c r="AG69" s="1">
        <f>IF(IFERROR(VLOOKUP(E69,Store_Showcase!B2:H144,{6}, FALSE), TRUE)=TRUE, IF(IFERROR(VLOOKUP(E69,Store_SRP!B2:H110,{6}, FALSE), TRUE)=TRUE,VLOOKUP(E69,Store_VAM!B2:H273,{6}, FALSE),VLOOKUP(E69,Store_SRP!B2:H110,{6}, FALSE)), VLOOKUP(E69,Store_Showcase!B2:H144,{6}, FALSE))</f>
      </c>
      <c r="AH69" s="1">
        <f>VLOOKUP(G69,Sku_Consolidated!A2:R957,18,FALSE)</f>
      </c>
      <c r="AI69" s="1">
        <f>VLOOKUP(G69,Sku_Consolidated!A2:S957,19,FALSE)</f>
      </c>
      <c r="AJ69" s="1">
        <f>VLOOKUP(G69,Sku_Consolidated!A2:T957,20,FALSE)</f>
      </c>
    </row>
    <row r="70" spans="1:36" x14ac:dyDescent="0.25">
      <c r="A70" s="1">
        <v>2024</v>
      </c>
      <c r="B70" s="1" t="s">
        <v>31</v>
      </c>
      <c r="C70" s="1" t="s">
        <v>32</v>
      </c>
      <c r="D70" s="1" t="s">
        <v>33</v>
      </c>
      <c r="E70" s="9" t="s">
        <v>193</v>
      </c>
      <c r="F70" s="1">
        <f>IF(VLOOKUP(G70,Sku_Consolidated!A2:S957,{19},FALSE)="SHOWCASE", VLOOKUP(E70,Store_Showcase!B2:C144,{2}, FALSE), IF(VLOOKUP(G70,Sku_Consolidated!A2:S957,{19},FALSE)="VAM",VLOOKUP(E70,Store_VAM!B2:C273,{2}, FALSE),VLOOKUP(E70,Store_SRP!B2:C110,{2}, FALSE)))</f>
      </c>
      <c r="G70" s="1">
        <v>61850</v>
      </c>
      <c r="H70" s="1" t="s">
        <v>134</v>
      </c>
      <c r="I70" s="10" t="s">
        <v>280</v>
      </c>
      <c r="J70" s="1">
        <f>VLOOKUP(G70,Sku_Consolidated!A2:C957, 3, FALSE)</f>
      </c>
      <c r="K70" s="10">
        <f>IF(J70="PACK", I70, 0)</f>
      </c>
      <c r="L70" s="10">
        <f>IF(J70="KG", I70, I70 * VLOOKUP(G70,Sku_Consolidated!A2:U957,21,FALSE))</f>
      </c>
      <c r="M70" s="10" t="s">
        <v>37</v>
      </c>
      <c r="N70" s="11" t="s">
        <v>281</v>
      </c>
      <c r="O70" s="10" t="s">
        <v>282</v>
      </c>
      <c r="P70" s="10">
        <f>N70 - O70</f>
      </c>
      <c r="Q70" s="1">
        <f>VLOOKUP(G70,Sku_Consolidated!A2:G957,7, FALSE)</f>
      </c>
      <c r="R70" s="1">
        <f>IF(IFERROR(VLOOKUP(E70,Store_Showcase!B2:H144,7, FALSE), TRUE)=TRUE, IF(IFERROR(VLOOKUP(E70,Store_SRP!B2:H110,7, FALSE), TRUE)=TRUE,VLOOKUP(E70,Store_VAM!B2:H273,7, FALSE),VLOOKUP(E70,Store_SRP!B2:H110,7, FALSE)), VLOOKUP(E70,Store_Showcase!B2:H144,7, FALSE))</f>
      </c>
      <c r="S70" s="1">
        <f>IF(IFERROR(VLOOKUP(E70,Store_Showcase!B2:I144,8, FALSE), TRUE)=TRUE, IF(IFERROR(VLOOKUP(E70,Store_SRP!B2:I110,8, FALSE), TRUE)=TRUE,VLOOKUP(E70,Store_VAM!B2:I273,8, FALSE),VLOOKUP(E70,Store_SRP!B2:I110,8, FALSE)), VLOOKUP(E70,Store_Showcase!B2:I144,8, FALSE))</f>
      </c>
      <c r="T70" s="1">
        <f>VLOOKUP(G70,Sku_Consolidated!A2:R957,18,FALSE)</f>
      </c>
      <c r="U70" s="1" t="s">
        <v>197</v>
      </c>
      <c r="V70" s="1">
        <f>IF(VLOOKUP(G70,Sku_Consolidated!A2:S957,19,FALSE)="SHOWCASE", VLOOKUP(E70,Store_Showcase!B2:L144,11, FALSE), IF(VLOOKUP(G70,Sku_Consolidated!A2:S957,19,FALSE)="VAM",VLOOKUP(E70,Store_VAM!B2:L273,11, FALSE),VLOOKUP(E70,Store_SRP!B2:L110,11, FALSE)))</f>
      </c>
      <c r="W70" s="1">
        <f>VLOOKUP(G70,Sku_Consolidated!A2:W957,11,FALSE)</f>
      </c>
      <c r="X70" s="1">
        <f>VLOOKUP(G70,Sku_Consolidated!A2:H957,8,FALSE)</f>
      </c>
      <c r="Y70" s="1">
        <f>VLOOKUP(G70,Sku_Consolidated!A2:I957,9,FALSE)</f>
      </c>
      <c r="Z70" s="1" t="s">
        <v>41</v>
      </c>
      <c r="AA70" s="1">
        <f>VLOOKUP(G70,Sku_Consolidated!A2:E957,5,FALSE)</f>
      </c>
      <c r="AB70" s="1">
        <f>IF(VLOOKUP(G70,Sku_Consolidated!A2:S957,19,FALSE)="SHOWCASE", VLOOKUP(E70,Store_Showcase!B2:N144,13, FALSE), IF(VLOOKUP(G70,Sku_Consolidated!A2:S957,19,FALSE)="VAM",VLOOKUP(E70,Store_VAM!B2:N273,13, FALSE),VLOOKUP(E70,Store_SRP!B2:N110,13, FALSE)))</f>
      </c>
      <c r="AC70" s="1">
        <f>IF(IFERROR(AB70,TRUE)=TRUE, "-","OK")</f>
      </c>
      <c r="AD70" s="11" t="s">
        <v>37</v>
      </c>
      <c r="AE70" s="11" t="s">
        <v>37</v>
      </c>
      <c r="AF70" s="1">
        <f>IF(IFERROR(VLOOKUP(E70,Store_Showcase!B2:H144,{5}, FALSE), TRUE)=TRUE, IF(IFERROR(VLOOKUP(E70,Store_SRP!B2:H110,{5}, FALSE), TRUE)=TRUE,VLOOKUP(E70,Store_VAM!B2:H273,{5}, FALSE),VLOOKUP(E70,Store_SRP!B2:H110,{5}, FALSE)), VLOOKUP(E70,Store_Showcase!B2:H144,{5}, FALSE))</f>
      </c>
      <c r="AG70" s="1">
        <f>IF(IFERROR(VLOOKUP(E70,Store_Showcase!B2:H144,{6}, FALSE), TRUE)=TRUE, IF(IFERROR(VLOOKUP(E70,Store_SRP!B2:H110,{6}, FALSE), TRUE)=TRUE,VLOOKUP(E70,Store_VAM!B2:H273,{6}, FALSE),VLOOKUP(E70,Store_SRP!B2:H110,{6}, FALSE)), VLOOKUP(E70,Store_Showcase!B2:H144,{6}, FALSE))</f>
      </c>
      <c r="AH70" s="1">
        <f>VLOOKUP(G70,Sku_Consolidated!A2:R957,18,FALSE)</f>
      </c>
      <c r="AI70" s="1">
        <f>VLOOKUP(G70,Sku_Consolidated!A2:S957,19,FALSE)</f>
      </c>
      <c r="AJ70" s="1">
        <f>VLOOKUP(G70,Sku_Consolidated!A2:T957,20,FALSE)</f>
      </c>
    </row>
    <row r="71" spans="1:36" x14ac:dyDescent="0.25">
      <c r="A71" s="1">
        <v>2024</v>
      </c>
      <c r="B71" s="1" t="s">
        <v>31</v>
      </c>
      <c r="C71" s="1" t="s">
        <v>32</v>
      </c>
      <c r="D71" s="1" t="s">
        <v>33</v>
      </c>
      <c r="E71" s="9" t="s">
        <v>193</v>
      </c>
      <c r="F71" s="1">
        <f>IF(VLOOKUP(G71,Sku_Consolidated!A2:S957,{19},FALSE)="SHOWCASE", VLOOKUP(E71,Store_Showcase!B2:C144,{2}, FALSE), IF(VLOOKUP(G71,Sku_Consolidated!A2:S957,{19},FALSE)="VAM",VLOOKUP(E71,Store_VAM!B2:C273,{2}, FALSE),VLOOKUP(E71,Store_SRP!B2:C110,{2}, FALSE)))</f>
      </c>
      <c r="G71" s="1">
        <v>61852</v>
      </c>
      <c r="H71" s="1" t="s">
        <v>138</v>
      </c>
      <c r="I71" s="10" t="s">
        <v>283</v>
      </c>
      <c r="J71" s="1">
        <f>VLOOKUP(G71,Sku_Consolidated!A2:C957, 3, FALSE)</f>
      </c>
      <c r="K71" s="10">
        <f>IF(J71="PACK", I71, 0)</f>
      </c>
      <c r="L71" s="10">
        <f>IF(J71="KG", I71, I71 * VLOOKUP(G71,Sku_Consolidated!A2:U957,21,FALSE))</f>
      </c>
      <c r="M71" s="10" t="s">
        <v>37</v>
      </c>
      <c r="N71" s="11" t="s">
        <v>284</v>
      </c>
      <c r="O71" s="10" t="s">
        <v>285</v>
      </c>
      <c r="P71" s="10">
        <f>N71 - O71</f>
      </c>
      <c r="Q71" s="1">
        <f>VLOOKUP(G71,Sku_Consolidated!A2:G957,7, FALSE)</f>
      </c>
      <c r="R71" s="1">
        <f>IF(IFERROR(VLOOKUP(E71,Store_Showcase!B2:H144,7, FALSE), TRUE)=TRUE, IF(IFERROR(VLOOKUP(E71,Store_SRP!B2:H110,7, FALSE), TRUE)=TRUE,VLOOKUP(E71,Store_VAM!B2:H273,7, FALSE),VLOOKUP(E71,Store_SRP!B2:H110,7, FALSE)), VLOOKUP(E71,Store_Showcase!B2:H144,7, FALSE))</f>
      </c>
      <c r="S71" s="1">
        <f>IF(IFERROR(VLOOKUP(E71,Store_Showcase!B2:I144,8, FALSE), TRUE)=TRUE, IF(IFERROR(VLOOKUP(E71,Store_SRP!B2:I110,8, FALSE), TRUE)=TRUE,VLOOKUP(E71,Store_VAM!B2:I273,8, FALSE),VLOOKUP(E71,Store_SRP!B2:I110,8, FALSE)), VLOOKUP(E71,Store_Showcase!B2:I144,8, FALSE))</f>
      </c>
      <c r="T71" s="1">
        <f>VLOOKUP(G71,Sku_Consolidated!A2:R957,18,FALSE)</f>
      </c>
      <c r="U71" s="1" t="s">
        <v>197</v>
      </c>
      <c r="V71" s="1">
        <f>IF(VLOOKUP(G71,Sku_Consolidated!A2:S957,19,FALSE)="SHOWCASE", VLOOKUP(E71,Store_Showcase!B2:L144,11, FALSE), IF(VLOOKUP(G71,Sku_Consolidated!A2:S957,19,FALSE)="VAM",VLOOKUP(E71,Store_VAM!B2:L273,11, FALSE),VLOOKUP(E71,Store_SRP!B2:L110,11, FALSE)))</f>
      </c>
      <c r="W71" s="1">
        <f>VLOOKUP(G71,Sku_Consolidated!A2:W957,11,FALSE)</f>
      </c>
      <c r="X71" s="1">
        <f>VLOOKUP(G71,Sku_Consolidated!A2:H957,8,FALSE)</f>
      </c>
      <c r="Y71" s="1">
        <f>VLOOKUP(G71,Sku_Consolidated!A2:I957,9,FALSE)</f>
      </c>
      <c r="Z71" s="1" t="s">
        <v>41</v>
      </c>
      <c r="AA71" s="1">
        <f>VLOOKUP(G71,Sku_Consolidated!A2:E957,5,FALSE)</f>
      </c>
      <c r="AB71" s="1">
        <f>IF(VLOOKUP(G71,Sku_Consolidated!A2:S957,19,FALSE)="SHOWCASE", VLOOKUP(E71,Store_Showcase!B2:N144,13, FALSE), IF(VLOOKUP(G71,Sku_Consolidated!A2:S957,19,FALSE)="VAM",VLOOKUP(E71,Store_VAM!B2:N273,13, FALSE),VLOOKUP(E71,Store_SRP!B2:N110,13, FALSE)))</f>
      </c>
      <c r="AC71" s="1">
        <f>IF(IFERROR(AB71,TRUE)=TRUE, "-","OK")</f>
      </c>
      <c r="AD71" s="11" t="s">
        <v>37</v>
      </c>
      <c r="AE71" s="11" t="s">
        <v>37</v>
      </c>
      <c r="AF71" s="1">
        <f>IF(IFERROR(VLOOKUP(E71,Store_Showcase!B2:H144,{5}, FALSE), TRUE)=TRUE, IF(IFERROR(VLOOKUP(E71,Store_SRP!B2:H110,{5}, FALSE), TRUE)=TRUE,VLOOKUP(E71,Store_VAM!B2:H273,{5}, FALSE),VLOOKUP(E71,Store_SRP!B2:H110,{5}, FALSE)), VLOOKUP(E71,Store_Showcase!B2:H144,{5}, FALSE))</f>
      </c>
      <c r="AG71" s="1">
        <f>IF(IFERROR(VLOOKUP(E71,Store_Showcase!B2:H144,{6}, FALSE), TRUE)=TRUE, IF(IFERROR(VLOOKUP(E71,Store_SRP!B2:H110,{6}, FALSE), TRUE)=TRUE,VLOOKUP(E71,Store_VAM!B2:H273,{6}, FALSE),VLOOKUP(E71,Store_SRP!B2:H110,{6}, FALSE)), VLOOKUP(E71,Store_Showcase!B2:H144,{6}, FALSE))</f>
      </c>
      <c r="AH71" s="1">
        <f>VLOOKUP(G71,Sku_Consolidated!A2:R957,18,FALSE)</f>
      </c>
      <c r="AI71" s="1">
        <f>VLOOKUP(G71,Sku_Consolidated!A2:S957,19,FALSE)</f>
      </c>
      <c r="AJ71" s="1">
        <f>VLOOKUP(G71,Sku_Consolidated!A2:T957,20,FALSE)</f>
      </c>
    </row>
    <row r="72" spans="1:36" x14ac:dyDescent="0.25">
      <c r="A72" s="1">
        <v>2024</v>
      </c>
      <c r="B72" s="1" t="s">
        <v>31</v>
      </c>
      <c r="C72" s="1" t="s">
        <v>32</v>
      </c>
      <c r="D72" s="1" t="s">
        <v>33</v>
      </c>
      <c r="E72" s="9" t="s">
        <v>34</v>
      </c>
      <c r="F72" s="1">
        <f>IF(VLOOKUP(G72,Sku_Consolidated!A2:S957,{19},FALSE)="SHOWCASE", VLOOKUP(E72,Store_Showcase!B2:C144,{2}, FALSE), IF(VLOOKUP(G72,Sku_Consolidated!A2:S957,{19},FALSE)="VAM",VLOOKUP(E72,Store_VAM!B2:C273,{2}, FALSE),VLOOKUP(E72,Store_SRP!B2:C110,{2}, FALSE)))</f>
      </c>
      <c r="G72" s="1">
        <v>61788</v>
      </c>
      <c r="H72" s="1" t="s">
        <v>286</v>
      </c>
      <c r="I72" s="10" t="s">
        <v>287</v>
      </c>
      <c r="J72" s="1">
        <f>VLOOKUP(G72,Sku_Consolidated!A2:C957, 3, FALSE)</f>
      </c>
      <c r="K72" s="10">
        <f>IF(J72="PACK", I72, 0)</f>
      </c>
      <c r="L72" s="10">
        <f>IF(J72="KG", I72, I72 * VLOOKUP(G72,Sku_Consolidated!A2:U957,21,FALSE))</f>
      </c>
      <c r="M72" s="10" t="s">
        <v>37</v>
      </c>
      <c r="N72" s="11" t="s">
        <v>288</v>
      </c>
      <c r="O72" s="10" t="s">
        <v>289</v>
      </c>
      <c r="P72" s="10">
        <f>N72 - O72</f>
      </c>
      <c r="Q72" s="1">
        <f>VLOOKUP(G72,Sku_Consolidated!A2:G957,7, FALSE)</f>
      </c>
      <c r="R72" s="1">
        <f>IF(IFERROR(VLOOKUP(E72,Store_Showcase!B2:H144,7, FALSE), TRUE)=TRUE, IF(IFERROR(VLOOKUP(E72,Store_SRP!B2:H110,7, FALSE), TRUE)=TRUE,VLOOKUP(E72,Store_VAM!B2:H273,7, FALSE),VLOOKUP(E72,Store_SRP!B2:H110,7, FALSE)), VLOOKUP(E72,Store_Showcase!B2:H144,7, FALSE))</f>
      </c>
      <c r="S72" s="1">
        <f>IF(IFERROR(VLOOKUP(E72,Store_Showcase!B2:I144,8, FALSE), TRUE)=TRUE, IF(IFERROR(VLOOKUP(E72,Store_SRP!B2:I110,8, FALSE), TRUE)=TRUE,VLOOKUP(E72,Store_VAM!B2:I273,8, FALSE),VLOOKUP(E72,Store_SRP!B2:I110,8, FALSE)), VLOOKUP(E72,Store_Showcase!B2:I144,8, FALSE))</f>
      </c>
      <c r="T72" s="1">
        <f>VLOOKUP(G72,Sku_Consolidated!A2:R957,18,FALSE)</f>
      </c>
      <c r="U72" s="1" t="s">
        <v>290</v>
      </c>
      <c r="V72" s="1">
        <f>IF(VLOOKUP(G72,Sku_Consolidated!A2:S957,19,FALSE)="SHOWCASE", VLOOKUP(E72,Store_Showcase!B2:L144,11, FALSE), IF(VLOOKUP(G72,Sku_Consolidated!A2:S957,19,FALSE)="VAM",VLOOKUP(E72,Store_VAM!B2:L273,11, FALSE),VLOOKUP(E72,Store_SRP!B2:L110,11, FALSE)))</f>
      </c>
      <c r="W72" s="1">
        <f>VLOOKUP(G72,Sku_Consolidated!A2:W957,11,FALSE)</f>
      </c>
      <c r="X72" s="1">
        <f>VLOOKUP(G72,Sku_Consolidated!A2:H957,8,FALSE)</f>
      </c>
      <c r="Y72" s="1">
        <f>VLOOKUP(G72,Sku_Consolidated!A2:I957,9,FALSE)</f>
      </c>
      <c r="Z72" s="1" t="s">
        <v>41</v>
      </c>
      <c r="AA72" s="1">
        <f>VLOOKUP(G72,Sku_Consolidated!A2:E957,5,FALSE)</f>
      </c>
      <c r="AB72" s="1">
        <f>IF(VLOOKUP(G72,Sku_Consolidated!A2:S957,19,FALSE)="SHOWCASE", VLOOKUP(E72,Store_Showcase!B2:N144,13, FALSE), IF(VLOOKUP(G72,Sku_Consolidated!A2:S957,19,FALSE)="VAM",VLOOKUP(E72,Store_VAM!B2:N273,13, FALSE),VLOOKUP(E72,Store_SRP!B2:N110,13, FALSE)))</f>
      </c>
      <c r="AC72" s="1">
        <f>IF(IFERROR(AB72,TRUE)=TRUE, "-","OK")</f>
      </c>
      <c r="AD72" s="11" t="s">
        <v>37</v>
      </c>
      <c r="AE72" s="11" t="s">
        <v>37</v>
      </c>
      <c r="AF72" s="1">
        <f>IF(IFERROR(VLOOKUP(E72,Store_Showcase!B2:H144,{5}, FALSE), TRUE)=TRUE, IF(IFERROR(VLOOKUP(E72,Store_SRP!B2:H110,{5}, FALSE), TRUE)=TRUE,VLOOKUP(E72,Store_VAM!B2:H273,{5}, FALSE),VLOOKUP(E72,Store_SRP!B2:H110,{5}, FALSE)), VLOOKUP(E72,Store_Showcase!B2:H144,{5}, FALSE))</f>
      </c>
      <c r="AG72" s="1">
        <f>IF(IFERROR(VLOOKUP(E72,Store_Showcase!B2:H144,{6}, FALSE), TRUE)=TRUE, IF(IFERROR(VLOOKUP(E72,Store_SRP!B2:H110,{6}, FALSE), TRUE)=TRUE,VLOOKUP(E72,Store_VAM!B2:H273,{6}, FALSE),VLOOKUP(E72,Store_SRP!B2:H110,{6}, FALSE)), VLOOKUP(E72,Store_Showcase!B2:H144,{6}, FALSE))</f>
      </c>
      <c r="AH72" s="1">
        <f>VLOOKUP(G72,Sku_Consolidated!A2:R957,18,FALSE)</f>
      </c>
      <c r="AI72" s="1">
        <f>VLOOKUP(G72,Sku_Consolidated!A2:S957,19,FALSE)</f>
      </c>
      <c r="AJ72" s="1">
        <f>VLOOKUP(G72,Sku_Consolidated!A2:T957,20,FALSE)</f>
      </c>
    </row>
    <row r="73" spans="1:36" x14ac:dyDescent="0.25">
      <c r="A73" s="1">
        <v>2024</v>
      </c>
      <c r="B73" s="1" t="s">
        <v>31</v>
      </c>
      <c r="C73" s="1" t="s">
        <v>32</v>
      </c>
      <c r="D73" s="1" t="s">
        <v>33</v>
      </c>
      <c r="E73" s="9" t="s">
        <v>142</v>
      </c>
      <c r="F73" s="1">
        <f>IF(VLOOKUP(G73,Sku_Consolidated!A2:S957,{19},FALSE)="SHOWCASE", VLOOKUP(E73,Store_Showcase!B2:C144,{2}, FALSE), IF(VLOOKUP(G73,Sku_Consolidated!A2:S957,{19},FALSE)="VAM",VLOOKUP(E73,Store_VAM!B2:C273,{2}, FALSE),VLOOKUP(E73,Store_SRP!B2:C110,{2}, FALSE)))</f>
      </c>
      <c r="G73" s="1">
        <v>61788</v>
      </c>
      <c r="H73" s="1" t="s">
        <v>286</v>
      </c>
      <c r="I73" s="10" t="s">
        <v>291</v>
      </c>
      <c r="J73" s="1">
        <f>VLOOKUP(G73,Sku_Consolidated!A2:C957, 3, FALSE)</f>
      </c>
      <c r="K73" s="10">
        <f>IF(J73="PACK", I73, 0)</f>
      </c>
      <c r="L73" s="10">
        <f>IF(J73="KG", I73, I73 * VLOOKUP(G73,Sku_Consolidated!A2:U957,21,FALSE))</f>
      </c>
      <c r="M73" s="10" t="s">
        <v>37</v>
      </c>
      <c r="N73" s="11" t="s">
        <v>292</v>
      </c>
      <c r="O73" s="10" t="s">
        <v>293</v>
      </c>
      <c r="P73" s="10">
        <f>N73 - O73</f>
      </c>
      <c r="Q73" s="1">
        <f>VLOOKUP(G73,Sku_Consolidated!A2:G957,7, FALSE)</f>
      </c>
      <c r="R73" s="1">
        <f>IF(IFERROR(VLOOKUP(E73,Store_Showcase!B2:H144,7, FALSE), TRUE)=TRUE, IF(IFERROR(VLOOKUP(E73,Store_SRP!B2:H110,7, FALSE), TRUE)=TRUE,VLOOKUP(E73,Store_VAM!B2:H273,7, FALSE),VLOOKUP(E73,Store_SRP!B2:H110,7, FALSE)), VLOOKUP(E73,Store_Showcase!B2:H144,7, FALSE))</f>
      </c>
      <c r="S73" s="1">
        <f>IF(IFERROR(VLOOKUP(E73,Store_Showcase!B2:I144,8, FALSE), TRUE)=TRUE, IF(IFERROR(VLOOKUP(E73,Store_SRP!B2:I110,8, FALSE), TRUE)=TRUE,VLOOKUP(E73,Store_VAM!B2:I273,8, FALSE),VLOOKUP(E73,Store_SRP!B2:I110,8, FALSE)), VLOOKUP(E73,Store_Showcase!B2:I144,8, FALSE))</f>
      </c>
      <c r="T73" s="1">
        <f>VLOOKUP(G73,Sku_Consolidated!A2:R957,18,FALSE)</f>
      </c>
      <c r="U73" s="1" t="s">
        <v>294</v>
      </c>
      <c r="V73" s="1">
        <f>IF(VLOOKUP(G73,Sku_Consolidated!A2:S957,19,FALSE)="SHOWCASE", VLOOKUP(E73,Store_Showcase!B2:L144,11, FALSE), IF(VLOOKUP(G73,Sku_Consolidated!A2:S957,19,FALSE)="VAM",VLOOKUP(E73,Store_VAM!B2:L273,11, FALSE),VLOOKUP(E73,Store_SRP!B2:L110,11, FALSE)))</f>
      </c>
      <c r="W73" s="1">
        <f>VLOOKUP(G73,Sku_Consolidated!A2:W957,11,FALSE)</f>
      </c>
      <c r="X73" s="1">
        <f>VLOOKUP(G73,Sku_Consolidated!A2:H957,8,FALSE)</f>
      </c>
      <c r="Y73" s="1">
        <f>VLOOKUP(G73,Sku_Consolidated!A2:I957,9,FALSE)</f>
      </c>
      <c r="Z73" s="1" t="s">
        <v>41</v>
      </c>
      <c r="AA73" s="1">
        <f>VLOOKUP(G73,Sku_Consolidated!A2:E957,5,FALSE)</f>
      </c>
      <c r="AB73" s="1">
        <f>IF(VLOOKUP(G73,Sku_Consolidated!A2:S957,19,FALSE)="SHOWCASE", VLOOKUP(E73,Store_Showcase!B2:N144,13, FALSE), IF(VLOOKUP(G73,Sku_Consolidated!A2:S957,19,FALSE)="VAM",VLOOKUP(E73,Store_VAM!B2:N273,13, FALSE),VLOOKUP(E73,Store_SRP!B2:N110,13, FALSE)))</f>
      </c>
      <c r="AC73" s="1">
        <f>IF(IFERROR(AB73,TRUE)=TRUE, "-","OK")</f>
      </c>
      <c r="AD73" s="11" t="s">
        <v>37</v>
      </c>
      <c r="AE73" s="11" t="s">
        <v>37</v>
      </c>
      <c r="AF73" s="1">
        <f>IF(IFERROR(VLOOKUP(E73,Store_Showcase!B2:H144,{5}, FALSE), TRUE)=TRUE, IF(IFERROR(VLOOKUP(E73,Store_SRP!B2:H110,{5}, FALSE), TRUE)=TRUE,VLOOKUP(E73,Store_VAM!B2:H273,{5}, FALSE),VLOOKUP(E73,Store_SRP!B2:H110,{5}, FALSE)), VLOOKUP(E73,Store_Showcase!B2:H144,{5}, FALSE))</f>
      </c>
      <c r="AG73" s="1">
        <f>IF(IFERROR(VLOOKUP(E73,Store_Showcase!B2:H144,{6}, FALSE), TRUE)=TRUE, IF(IFERROR(VLOOKUP(E73,Store_SRP!B2:H110,{6}, FALSE), TRUE)=TRUE,VLOOKUP(E73,Store_VAM!B2:H273,{6}, FALSE),VLOOKUP(E73,Store_SRP!B2:H110,{6}, FALSE)), VLOOKUP(E73,Store_Showcase!B2:H144,{6}, FALSE))</f>
      </c>
      <c r="AH73" s="1">
        <f>VLOOKUP(G73,Sku_Consolidated!A2:R957,18,FALSE)</f>
      </c>
      <c r="AI73" s="1">
        <f>VLOOKUP(G73,Sku_Consolidated!A2:S957,19,FALSE)</f>
      </c>
      <c r="AJ73" s="1">
        <f>VLOOKUP(G73,Sku_Consolidated!A2:T957,20,FALSE)</f>
      </c>
    </row>
    <row r="74" spans="1:36" x14ac:dyDescent="0.25">
      <c r="A74" s="1">
        <v>2024</v>
      </c>
      <c r="B74" s="1" t="s">
        <v>31</v>
      </c>
      <c r="C74" s="1" t="s">
        <v>32</v>
      </c>
      <c r="D74" s="1" t="s">
        <v>33</v>
      </c>
      <c r="E74" s="9" t="s">
        <v>193</v>
      </c>
      <c r="F74" s="1">
        <f>IF(VLOOKUP(G74,Sku_Consolidated!A2:S957,{19},FALSE)="SHOWCASE", VLOOKUP(E74,Store_Showcase!B2:C144,{2}, FALSE), IF(VLOOKUP(G74,Sku_Consolidated!A2:S957,{19},FALSE)="VAM",VLOOKUP(E74,Store_VAM!B2:C273,{2}, FALSE),VLOOKUP(E74,Store_SRP!B2:C110,{2}, FALSE)))</f>
      </c>
      <c r="G74" s="1">
        <v>61790</v>
      </c>
      <c r="H74" s="1" t="s">
        <v>295</v>
      </c>
      <c r="I74" s="10" t="s">
        <v>268</v>
      </c>
      <c r="J74" s="1">
        <f>VLOOKUP(G74,Sku_Consolidated!A2:C957, 3, FALSE)</f>
      </c>
      <c r="K74" s="10">
        <f>IF(J74="PACK", I74, 0)</f>
      </c>
      <c r="L74" s="10">
        <f>IF(J74="KG", I74, I74 * VLOOKUP(G74,Sku_Consolidated!A2:U957,21,FALSE))</f>
      </c>
      <c r="M74" s="10" t="s">
        <v>37</v>
      </c>
      <c r="N74" s="11" t="s">
        <v>296</v>
      </c>
      <c r="O74" s="10" t="s">
        <v>297</v>
      </c>
      <c r="P74" s="10">
        <f>N74 - O74</f>
      </c>
      <c r="Q74" s="1">
        <f>VLOOKUP(G74,Sku_Consolidated!A2:G957,7, FALSE)</f>
      </c>
      <c r="R74" s="1">
        <f>IF(IFERROR(VLOOKUP(E74,Store_Showcase!B2:H144,7, FALSE), TRUE)=TRUE, IF(IFERROR(VLOOKUP(E74,Store_SRP!B2:H110,7, FALSE), TRUE)=TRUE,VLOOKUP(E74,Store_VAM!B2:H273,7, FALSE),VLOOKUP(E74,Store_SRP!B2:H110,7, FALSE)), VLOOKUP(E74,Store_Showcase!B2:H144,7, FALSE))</f>
      </c>
      <c r="S74" s="1">
        <f>IF(IFERROR(VLOOKUP(E74,Store_Showcase!B2:I144,8, FALSE), TRUE)=TRUE, IF(IFERROR(VLOOKUP(E74,Store_SRP!B2:I110,8, FALSE), TRUE)=TRUE,VLOOKUP(E74,Store_VAM!B2:I273,8, FALSE),VLOOKUP(E74,Store_SRP!B2:I110,8, FALSE)), VLOOKUP(E74,Store_Showcase!B2:I144,8, FALSE))</f>
      </c>
      <c r="T74" s="1">
        <f>VLOOKUP(G74,Sku_Consolidated!A2:R957,18,FALSE)</f>
      </c>
      <c r="U74" s="1" t="s">
        <v>298</v>
      </c>
      <c r="V74" s="1">
        <f>IF(VLOOKUP(G74,Sku_Consolidated!A2:S957,19,FALSE)="SHOWCASE", VLOOKUP(E74,Store_Showcase!B2:L144,11, FALSE), IF(VLOOKUP(G74,Sku_Consolidated!A2:S957,19,FALSE)="VAM",VLOOKUP(E74,Store_VAM!B2:L273,11, FALSE),VLOOKUP(E74,Store_SRP!B2:L110,11, FALSE)))</f>
      </c>
      <c r="W74" s="1">
        <f>VLOOKUP(G74,Sku_Consolidated!A2:W957,11,FALSE)</f>
      </c>
      <c r="X74" s="1">
        <f>VLOOKUP(G74,Sku_Consolidated!A2:H957,8,FALSE)</f>
      </c>
      <c r="Y74" s="1">
        <f>VLOOKUP(G74,Sku_Consolidated!A2:I957,9,FALSE)</f>
      </c>
      <c r="Z74" s="1" t="s">
        <v>41</v>
      </c>
      <c r="AA74" s="1">
        <f>VLOOKUP(G74,Sku_Consolidated!A2:E957,5,FALSE)</f>
      </c>
      <c r="AB74" s="1">
        <f>IF(VLOOKUP(G74,Sku_Consolidated!A2:S957,19,FALSE)="SHOWCASE", VLOOKUP(E74,Store_Showcase!B2:N144,13, FALSE), IF(VLOOKUP(G74,Sku_Consolidated!A2:S957,19,FALSE)="VAM",VLOOKUP(E74,Store_VAM!B2:N273,13, FALSE),VLOOKUP(E74,Store_SRP!B2:N110,13, FALSE)))</f>
      </c>
      <c r="AC74" s="1">
        <f>IF(IFERROR(AB74,TRUE)=TRUE, "-","OK")</f>
      </c>
      <c r="AD74" s="11" t="s">
        <v>37</v>
      </c>
      <c r="AE74" s="11" t="s">
        <v>37</v>
      </c>
      <c r="AF74" s="1">
        <f>IF(IFERROR(VLOOKUP(E74,Store_Showcase!B2:H144,{5}, FALSE), TRUE)=TRUE, IF(IFERROR(VLOOKUP(E74,Store_SRP!B2:H110,{5}, FALSE), TRUE)=TRUE,VLOOKUP(E74,Store_VAM!B2:H273,{5}, FALSE),VLOOKUP(E74,Store_SRP!B2:H110,{5}, FALSE)), VLOOKUP(E74,Store_Showcase!B2:H144,{5}, FALSE))</f>
      </c>
      <c r="AG74" s="1">
        <f>IF(IFERROR(VLOOKUP(E74,Store_Showcase!B2:H144,{6}, FALSE), TRUE)=TRUE, IF(IFERROR(VLOOKUP(E74,Store_SRP!B2:H110,{6}, FALSE), TRUE)=TRUE,VLOOKUP(E74,Store_VAM!B2:H273,{6}, FALSE),VLOOKUP(E74,Store_SRP!B2:H110,{6}, FALSE)), VLOOKUP(E74,Store_Showcase!B2:H144,{6}, FALSE))</f>
      </c>
      <c r="AH74" s="1">
        <f>VLOOKUP(G74,Sku_Consolidated!A2:R957,18,FALSE)</f>
      </c>
      <c r="AI74" s="1">
        <f>VLOOKUP(G74,Sku_Consolidated!A2:S957,19,FALSE)</f>
      </c>
      <c r="AJ74" s="1">
        <f>VLOOKUP(G74,Sku_Consolidated!A2:T957,20,FALSE)</f>
      </c>
    </row>
    <row r="75" spans="1:36" x14ac:dyDescent="0.25">
      <c r="A75" s="1">
        <v>2024</v>
      </c>
      <c r="B75" s="1" t="s">
        <v>31</v>
      </c>
      <c r="C75" s="1" t="s">
        <v>32</v>
      </c>
      <c r="D75" s="1" t="s">
        <v>33</v>
      </c>
      <c r="E75" s="9" t="s">
        <v>193</v>
      </c>
      <c r="F75" s="1">
        <f>IF(VLOOKUP(G75,Sku_Consolidated!A2:S957,{19},FALSE)="SHOWCASE", VLOOKUP(E75,Store_Showcase!B2:C144,{2}, FALSE), IF(VLOOKUP(G75,Sku_Consolidated!A2:S957,{19},FALSE)="VAM",VLOOKUP(E75,Store_VAM!B2:C273,{2}, FALSE),VLOOKUP(E75,Store_SRP!B2:C110,{2}, FALSE)))</f>
      </c>
      <c r="G75" s="1">
        <v>61793</v>
      </c>
      <c r="H75" s="1" t="s">
        <v>299</v>
      </c>
      <c r="I75" s="10" t="s">
        <v>300</v>
      </c>
      <c r="J75" s="1">
        <f>VLOOKUP(G75,Sku_Consolidated!A2:C957, 3, FALSE)</f>
      </c>
      <c r="K75" s="10">
        <f>IF(J75="PACK", I75, 0)</f>
      </c>
      <c r="L75" s="10">
        <f>IF(J75="KG", I75, I75 * VLOOKUP(G75,Sku_Consolidated!A2:U957,21,FALSE))</f>
      </c>
      <c r="M75" s="10" t="s">
        <v>37</v>
      </c>
      <c r="N75" s="11" t="s">
        <v>301</v>
      </c>
      <c r="O75" s="10" t="s">
        <v>302</v>
      </c>
      <c r="P75" s="10">
        <f>N75 - O75</f>
      </c>
      <c r="Q75" s="1">
        <f>VLOOKUP(G75,Sku_Consolidated!A2:G957,7, FALSE)</f>
      </c>
      <c r="R75" s="1">
        <f>IF(IFERROR(VLOOKUP(E75,Store_Showcase!B2:H144,7, FALSE), TRUE)=TRUE, IF(IFERROR(VLOOKUP(E75,Store_SRP!B2:H110,7, FALSE), TRUE)=TRUE,VLOOKUP(E75,Store_VAM!B2:H273,7, FALSE),VLOOKUP(E75,Store_SRP!B2:H110,7, FALSE)), VLOOKUP(E75,Store_Showcase!B2:H144,7, FALSE))</f>
      </c>
      <c r="S75" s="1">
        <f>IF(IFERROR(VLOOKUP(E75,Store_Showcase!B2:I144,8, FALSE), TRUE)=TRUE, IF(IFERROR(VLOOKUP(E75,Store_SRP!B2:I110,8, FALSE), TRUE)=TRUE,VLOOKUP(E75,Store_VAM!B2:I273,8, FALSE),VLOOKUP(E75,Store_SRP!B2:I110,8, FALSE)), VLOOKUP(E75,Store_Showcase!B2:I144,8, FALSE))</f>
      </c>
      <c r="T75" s="1">
        <f>VLOOKUP(G75,Sku_Consolidated!A2:R957,18,FALSE)</f>
      </c>
      <c r="U75" s="1" t="s">
        <v>298</v>
      </c>
      <c r="V75" s="1">
        <f>IF(VLOOKUP(G75,Sku_Consolidated!A2:S957,19,FALSE)="SHOWCASE", VLOOKUP(E75,Store_Showcase!B2:L144,11, FALSE), IF(VLOOKUP(G75,Sku_Consolidated!A2:S957,19,FALSE)="VAM",VLOOKUP(E75,Store_VAM!B2:L273,11, FALSE),VLOOKUP(E75,Store_SRP!B2:L110,11, FALSE)))</f>
      </c>
      <c r="W75" s="1">
        <f>VLOOKUP(G75,Sku_Consolidated!A2:W957,11,FALSE)</f>
      </c>
      <c r="X75" s="1">
        <f>VLOOKUP(G75,Sku_Consolidated!A2:H957,8,FALSE)</f>
      </c>
      <c r="Y75" s="1">
        <f>VLOOKUP(G75,Sku_Consolidated!A2:I957,9,FALSE)</f>
      </c>
      <c r="Z75" s="1" t="s">
        <v>41</v>
      </c>
      <c r="AA75" s="1">
        <f>VLOOKUP(G75,Sku_Consolidated!A2:E957,5,FALSE)</f>
      </c>
      <c r="AB75" s="1">
        <f>IF(VLOOKUP(G75,Sku_Consolidated!A2:S957,19,FALSE)="SHOWCASE", VLOOKUP(E75,Store_Showcase!B2:N144,13, FALSE), IF(VLOOKUP(G75,Sku_Consolidated!A2:S957,19,FALSE)="VAM",VLOOKUP(E75,Store_VAM!B2:N273,13, FALSE),VLOOKUP(E75,Store_SRP!B2:N110,13, FALSE)))</f>
      </c>
      <c r="AC75" s="1">
        <f>IF(IFERROR(AB75,TRUE)=TRUE, "-","OK")</f>
      </c>
      <c r="AD75" s="11" t="s">
        <v>37</v>
      </c>
      <c r="AE75" s="11" t="s">
        <v>37</v>
      </c>
      <c r="AF75" s="1">
        <f>IF(IFERROR(VLOOKUP(E75,Store_Showcase!B2:H144,{5}, FALSE), TRUE)=TRUE, IF(IFERROR(VLOOKUP(E75,Store_SRP!B2:H110,{5}, FALSE), TRUE)=TRUE,VLOOKUP(E75,Store_VAM!B2:H273,{5}, FALSE),VLOOKUP(E75,Store_SRP!B2:H110,{5}, FALSE)), VLOOKUP(E75,Store_Showcase!B2:H144,{5}, FALSE))</f>
      </c>
      <c r="AG75" s="1">
        <f>IF(IFERROR(VLOOKUP(E75,Store_Showcase!B2:H144,{6}, FALSE), TRUE)=TRUE, IF(IFERROR(VLOOKUP(E75,Store_SRP!B2:H110,{6}, FALSE), TRUE)=TRUE,VLOOKUP(E75,Store_VAM!B2:H273,{6}, FALSE),VLOOKUP(E75,Store_SRP!B2:H110,{6}, FALSE)), VLOOKUP(E75,Store_Showcase!B2:H144,{6}, FALSE))</f>
      </c>
      <c r="AH75" s="1">
        <f>VLOOKUP(G75,Sku_Consolidated!A2:R957,18,FALSE)</f>
      </c>
      <c r="AI75" s="1">
        <f>VLOOKUP(G75,Sku_Consolidated!A2:S957,19,FALSE)</f>
      </c>
      <c r="AJ75" s="1">
        <f>VLOOKUP(G75,Sku_Consolidated!A2:T957,20,FALSE)</f>
      </c>
    </row>
    <row r="76" spans="1:36" x14ac:dyDescent="0.25">
      <c r="A76" s="1">
        <v>2024</v>
      </c>
      <c r="B76" s="1" t="s">
        <v>31</v>
      </c>
      <c r="C76" s="1" t="s">
        <v>32</v>
      </c>
      <c r="D76" s="1" t="s">
        <v>33</v>
      </c>
      <c r="E76" s="9" t="s">
        <v>303</v>
      </c>
      <c r="F76" s="1">
        <f>IF(VLOOKUP(G76,Sku_Consolidated!A2:S957,{19},FALSE)="SHOWCASE", VLOOKUP(E76,Store_Showcase!B2:C144,{2}, FALSE), IF(VLOOKUP(G76,Sku_Consolidated!A2:S957,{19},FALSE)="VAM",VLOOKUP(E76,Store_VAM!B2:C273,{2}, FALSE),VLOOKUP(E76,Store_SRP!B2:C110,{2}, FALSE)))</f>
      </c>
      <c r="G76" s="1">
        <v>10008</v>
      </c>
      <c r="H76" s="1" t="s">
        <v>304</v>
      </c>
      <c r="I76" s="10" t="s">
        <v>305</v>
      </c>
      <c r="J76" s="1">
        <f>VLOOKUP(G76,Sku_Consolidated!A2:C957, 3, FALSE)</f>
      </c>
      <c r="K76" s="10">
        <f>IF(J76="PACK", I76, 0)</f>
      </c>
      <c r="L76" s="10">
        <f>IF(J76="KG", I76, I76 * VLOOKUP(G76,Sku_Consolidated!A2:U957,21,FALSE))</f>
      </c>
      <c r="M76" s="10" t="s">
        <v>37</v>
      </c>
      <c r="N76" s="11" t="s">
        <v>306</v>
      </c>
      <c r="O76" s="10" t="s">
        <v>307</v>
      </c>
      <c r="P76" s="10">
        <f>N76 - O76</f>
      </c>
      <c r="Q76" s="1">
        <f>VLOOKUP(G76,Sku_Consolidated!A2:G957,7, FALSE)</f>
      </c>
      <c r="R76" s="1">
        <f>IF(IFERROR(VLOOKUP(E76,Store_Showcase!B2:H144,7, FALSE), TRUE)=TRUE, IF(IFERROR(VLOOKUP(E76,Store_SRP!B2:H110,7, FALSE), TRUE)=TRUE,VLOOKUP(E76,Store_VAM!B2:H273,7, FALSE),VLOOKUP(E76,Store_SRP!B2:H110,7, FALSE)), VLOOKUP(E76,Store_Showcase!B2:H144,7, FALSE))</f>
      </c>
      <c r="S76" s="1">
        <f>IF(IFERROR(VLOOKUP(E76,Store_Showcase!B2:I144,8, FALSE), TRUE)=TRUE, IF(IFERROR(VLOOKUP(E76,Store_SRP!B2:I110,8, FALSE), TRUE)=TRUE,VLOOKUP(E76,Store_VAM!B2:I273,8, FALSE),VLOOKUP(E76,Store_SRP!B2:I110,8, FALSE)), VLOOKUP(E76,Store_Showcase!B2:I144,8, FALSE))</f>
      </c>
      <c r="T76" s="1">
        <f>VLOOKUP(G76,Sku_Consolidated!A2:R957,18,FALSE)</f>
      </c>
      <c r="U76" s="1" t="s">
        <v>308</v>
      </c>
      <c r="V76" s="1">
        <f>IF(VLOOKUP(G76,Sku_Consolidated!A2:S957,19,FALSE)="SHOWCASE", VLOOKUP(E76,Store_Showcase!B2:L144,11, FALSE), IF(VLOOKUP(G76,Sku_Consolidated!A2:S957,19,FALSE)="VAM",VLOOKUP(E76,Store_VAM!B2:L273,11, FALSE),VLOOKUP(E76,Store_SRP!B2:L110,11, FALSE)))</f>
      </c>
      <c r="W76" s="1">
        <f>VLOOKUP(G76,Sku_Consolidated!A2:W957,11,FALSE)</f>
      </c>
      <c r="X76" s="1">
        <f>VLOOKUP(G76,Sku_Consolidated!A2:H957,8,FALSE)</f>
      </c>
      <c r="Y76" s="1">
        <f>VLOOKUP(G76,Sku_Consolidated!A2:I957,9,FALSE)</f>
      </c>
      <c r="Z76" s="1" t="s">
        <v>41</v>
      </c>
      <c r="AA76" s="1">
        <f>VLOOKUP(G76,Sku_Consolidated!A2:E957,5,FALSE)</f>
      </c>
      <c r="AB76" s="1">
        <f>IF(VLOOKUP(G76,Sku_Consolidated!A2:S957,19,FALSE)="SHOWCASE", VLOOKUP(E76,Store_Showcase!B2:N144,13, FALSE), IF(VLOOKUP(G76,Sku_Consolidated!A2:S957,19,FALSE)="VAM",VLOOKUP(E76,Store_VAM!B2:N273,13, FALSE),VLOOKUP(E76,Store_SRP!B2:N110,13, FALSE)))</f>
      </c>
      <c r="AC76" s="1">
        <f>IF(IFERROR(AB76,TRUE)=TRUE, "-","OK")</f>
      </c>
      <c r="AD76" s="11" t="s">
        <v>37</v>
      </c>
      <c r="AE76" s="11" t="s">
        <v>37</v>
      </c>
      <c r="AF76" s="1">
        <f>IF(IFERROR(VLOOKUP(E76,Store_Showcase!B2:H144,{5}, FALSE), TRUE)=TRUE, IF(IFERROR(VLOOKUP(E76,Store_SRP!B2:H110,{5}, FALSE), TRUE)=TRUE,VLOOKUP(E76,Store_VAM!B2:H273,{5}, FALSE),VLOOKUP(E76,Store_SRP!B2:H110,{5}, FALSE)), VLOOKUP(E76,Store_Showcase!B2:H144,{5}, FALSE))</f>
      </c>
      <c r="AG76" s="1">
        <f>IF(IFERROR(VLOOKUP(E76,Store_Showcase!B2:H144,{6}, FALSE), TRUE)=TRUE, IF(IFERROR(VLOOKUP(E76,Store_SRP!B2:H110,{6}, FALSE), TRUE)=TRUE,VLOOKUP(E76,Store_VAM!B2:H273,{6}, FALSE),VLOOKUP(E76,Store_SRP!B2:H110,{6}, FALSE)), VLOOKUP(E76,Store_Showcase!B2:H144,{6}, FALSE))</f>
      </c>
      <c r="AH76" s="1">
        <f>VLOOKUP(G76,Sku_Consolidated!A2:R957,18,FALSE)</f>
      </c>
      <c r="AI76" s="1">
        <f>VLOOKUP(G76,Sku_Consolidated!A2:S957,19,FALSE)</f>
      </c>
      <c r="AJ76" s="1">
        <f>VLOOKUP(G76,Sku_Consolidated!A2:T957,20,FALSE)</f>
      </c>
    </row>
    <row r="77" spans="1:36" x14ac:dyDescent="0.25">
      <c r="A77" s="1">
        <v>2024</v>
      </c>
      <c r="B77" s="1" t="s">
        <v>31</v>
      </c>
      <c r="C77" s="1" t="s">
        <v>32</v>
      </c>
      <c r="D77" s="1" t="s">
        <v>33</v>
      </c>
      <c r="E77" s="9" t="s">
        <v>303</v>
      </c>
      <c r="F77" s="1">
        <f>IF(VLOOKUP(G77,Sku_Consolidated!A2:S957,{19},FALSE)="SHOWCASE", VLOOKUP(E77,Store_Showcase!B2:C144,{2}, FALSE), IF(VLOOKUP(G77,Sku_Consolidated!A2:S957,{19},FALSE)="VAM",VLOOKUP(E77,Store_VAM!B2:C273,{2}, FALSE),VLOOKUP(E77,Store_SRP!B2:C110,{2}, FALSE)))</f>
      </c>
      <c r="G77" s="1">
        <v>61719</v>
      </c>
      <c r="H77" s="1" t="s">
        <v>35</v>
      </c>
      <c r="I77" s="10" t="s">
        <v>309</v>
      </c>
      <c r="J77" s="1">
        <f>VLOOKUP(G77,Sku_Consolidated!A2:C957, 3, FALSE)</f>
      </c>
      <c r="K77" s="10">
        <f>IF(J77="PACK", I77, 0)</f>
      </c>
      <c r="L77" s="10">
        <f>IF(J77="KG", I77, I77 * VLOOKUP(G77,Sku_Consolidated!A2:U957,21,FALSE))</f>
      </c>
      <c r="M77" s="10" t="s">
        <v>37</v>
      </c>
      <c r="N77" s="11" t="s">
        <v>310</v>
      </c>
      <c r="O77" s="10" t="s">
        <v>311</v>
      </c>
      <c r="P77" s="10">
        <f>N77 - O77</f>
      </c>
      <c r="Q77" s="1">
        <f>VLOOKUP(G77,Sku_Consolidated!A2:G957,7, FALSE)</f>
      </c>
      <c r="R77" s="1">
        <f>IF(IFERROR(VLOOKUP(E77,Store_Showcase!B2:H144,7, FALSE), TRUE)=TRUE, IF(IFERROR(VLOOKUP(E77,Store_SRP!B2:H110,7, FALSE), TRUE)=TRUE,VLOOKUP(E77,Store_VAM!B2:H273,7, FALSE),VLOOKUP(E77,Store_SRP!B2:H110,7, FALSE)), VLOOKUP(E77,Store_Showcase!B2:H144,7, FALSE))</f>
      </c>
      <c r="S77" s="1">
        <f>IF(IFERROR(VLOOKUP(E77,Store_Showcase!B2:I144,8, FALSE), TRUE)=TRUE, IF(IFERROR(VLOOKUP(E77,Store_SRP!B2:I110,8, FALSE), TRUE)=TRUE,VLOOKUP(E77,Store_VAM!B2:I273,8, FALSE),VLOOKUP(E77,Store_SRP!B2:I110,8, FALSE)), VLOOKUP(E77,Store_Showcase!B2:I144,8, FALSE))</f>
      </c>
      <c r="T77" s="1">
        <f>VLOOKUP(G77,Sku_Consolidated!A2:R957,18,FALSE)</f>
      </c>
      <c r="U77" s="1" t="s">
        <v>308</v>
      </c>
      <c r="V77" s="1">
        <f>IF(VLOOKUP(G77,Sku_Consolidated!A2:S957,19,FALSE)="SHOWCASE", VLOOKUP(E77,Store_Showcase!B2:L144,11, FALSE), IF(VLOOKUP(G77,Sku_Consolidated!A2:S957,19,FALSE)="VAM",VLOOKUP(E77,Store_VAM!B2:L273,11, FALSE),VLOOKUP(E77,Store_SRP!B2:L110,11, FALSE)))</f>
      </c>
      <c r="W77" s="1">
        <f>VLOOKUP(G77,Sku_Consolidated!A2:W957,11,FALSE)</f>
      </c>
      <c r="X77" s="1">
        <f>VLOOKUP(G77,Sku_Consolidated!A2:H957,8,FALSE)</f>
      </c>
      <c r="Y77" s="1">
        <f>VLOOKUP(G77,Sku_Consolidated!A2:I957,9,FALSE)</f>
      </c>
      <c r="Z77" s="1" t="s">
        <v>41</v>
      </c>
      <c r="AA77" s="1">
        <f>VLOOKUP(G77,Sku_Consolidated!A2:E957,5,FALSE)</f>
      </c>
      <c r="AB77" s="1">
        <f>IF(VLOOKUP(G77,Sku_Consolidated!A2:S957,19,FALSE)="SHOWCASE", VLOOKUP(E77,Store_Showcase!B2:N144,13, FALSE), IF(VLOOKUP(G77,Sku_Consolidated!A2:S957,19,FALSE)="VAM",VLOOKUP(E77,Store_VAM!B2:N273,13, FALSE),VLOOKUP(E77,Store_SRP!B2:N110,13, FALSE)))</f>
      </c>
      <c r="AC77" s="1">
        <f>IF(IFERROR(AB77,TRUE)=TRUE, "-","OK")</f>
      </c>
      <c r="AD77" s="11" t="s">
        <v>37</v>
      </c>
      <c r="AE77" s="11" t="s">
        <v>37</v>
      </c>
      <c r="AF77" s="1">
        <f>IF(IFERROR(VLOOKUP(E77,Store_Showcase!B2:H144,{5}, FALSE), TRUE)=TRUE, IF(IFERROR(VLOOKUP(E77,Store_SRP!B2:H110,{5}, FALSE), TRUE)=TRUE,VLOOKUP(E77,Store_VAM!B2:H273,{5}, FALSE),VLOOKUP(E77,Store_SRP!B2:H110,{5}, FALSE)), VLOOKUP(E77,Store_Showcase!B2:H144,{5}, FALSE))</f>
      </c>
      <c r="AG77" s="1">
        <f>IF(IFERROR(VLOOKUP(E77,Store_Showcase!B2:H144,{6}, FALSE), TRUE)=TRUE, IF(IFERROR(VLOOKUP(E77,Store_SRP!B2:H110,{6}, FALSE), TRUE)=TRUE,VLOOKUP(E77,Store_VAM!B2:H273,{6}, FALSE),VLOOKUP(E77,Store_SRP!B2:H110,{6}, FALSE)), VLOOKUP(E77,Store_Showcase!B2:H144,{6}, FALSE))</f>
      </c>
      <c r="AH77" s="1">
        <f>VLOOKUP(G77,Sku_Consolidated!A2:R957,18,FALSE)</f>
      </c>
      <c r="AI77" s="1">
        <f>VLOOKUP(G77,Sku_Consolidated!A2:S957,19,FALSE)</f>
      </c>
      <c r="AJ77" s="1">
        <f>VLOOKUP(G77,Sku_Consolidated!A2:T957,20,FALSE)</f>
      </c>
    </row>
    <row r="78" spans="1:36" x14ac:dyDescent="0.25">
      <c r="A78" s="1">
        <v>2024</v>
      </c>
      <c r="B78" s="1" t="s">
        <v>31</v>
      </c>
      <c r="C78" s="1" t="s">
        <v>32</v>
      </c>
      <c r="D78" s="1" t="s">
        <v>33</v>
      </c>
      <c r="E78" s="9" t="s">
        <v>303</v>
      </c>
      <c r="F78" s="1">
        <f>IF(VLOOKUP(G78,Sku_Consolidated!A2:S957,{19},FALSE)="SHOWCASE", VLOOKUP(E78,Store_Showcase!B2:C144,{2}, FALSE), IF(VLOOKUP(G78,Sku_Consolidated!A2:S957,{19},FALSE)="VAM",VLOOKUP(E78,Store_VAM!B2:C273,{2}, FALSE),VLOOKUP(E78,Store_SRP!B2:C110,{2}, FALSE)))</f>
      </c>
      <c r="G78" s="1">
        <v>61722</v>
      </c>
      <c r="H78" s="1" t="s">
        <v>46</v>
      </c>
      <c r="I78" s="10" t="s">
        <v>312</v>
      </c>
      <c r="J78" s="1">
        <f>VLOOKUP(G78,Sku_Consolidated!A2:C957, 3, FALSE)</f>
      </c>
      <c r="K78" s="10">
        <f>IF(J78="PACK", I78, 0)</f>
      </c>
      <c r="L78" s="10">
        <f>IF(J78="KG", I78, I78 * VLOOKUP(G78,Sku_Consolidated!A2:U957,21,FALSE))</f>
      </c>
      <c r="M78" s="10" t="s">
        <v>37</v>
      </c>
      <c r="N78" s="11" t="s">
        <v>313</v>
      </c>
      <c r="O78" s="10" t="s">
        <v>314</v>
      </c>
      <c r="P78" s="10">
        <f>N78 - O78</f>
      </c>
      <c r="Q78" s="1">
        <f>VLOOKUP(G78,Sku_Consolidated!A2:G957,7, FALSE)</f>
      </c>
      <c r="R78" s="1">
        <f>IF(IFERROR(VLOOKUP(E78,Store_Showcase!B2:H144,7, FALSE), TRUE)=TRUE, IF(IFERROR(VLOOKUP(E78,Store_SRP!B2:H110,7, FALSE), TRUE)=TRUE,VLOOKUP(E78,Store_VAM!B2:H273,7, FALSE),VLOOKUP(E78,Store_SRP!B2:H110,7, FALSE)), VLOOKUP(E78,Store_Showcase!B2:H144,7, FALSE))</f>
      </c>
      <c r="S78" s="1">
        <f>IF(IFERROR(VLOOKUP(E78,Store_Showcase!B2:I144,8, FALSE), TRUE)=TRUE, IF(IFERROR(VLOOKUP(E78,Store_SRP!B2:I110,8, FALSE), TRUE)=TRUE,VLOOKUP(E78,Store_VAM!B2:I273,8, FALSE),VLOOKUP(E78,Store_SRP!B2:I110,8, FALSE)), VLOOKUP(E78,Store_Showcase!B2:I144,8, FALSE))</f>
      </c>
      <c r="T78" s="1">
        <f>VLOOKUP(G78,Sku_Consolidated!A2:R957,18,FALSE)</f>
      </c>
      <c r="U78" s="1" t="s">
        <v>308</v>
      </c>
      <c r="V78" s="1">
        <f>IF(VLOOKUP(G78,Sku_Consolidated!A2:S957,19,FALSE)="SHOWCASE", VLOOKUP(E78,Store_Showcase!B2:L144,11, FALSE), IF(VLOOKUP(G78,Sku_Consolidated!A2:S957,19,FALSE)="VAM",VLOOKUP(E78,Store_VAM!B2:L273,11, FALSE),VLOOKUP(E78,Store_SRP!B2:L110,11, FALSE)))</f>
      </c>
      <c r="W78" s="1">
        <f>VLOOKUP(G78,Sku_Consolidated!A2:W957,11,FALSE)</f>
      </c>
      <c r="X78" s="1">
        <f>VLOOKUP(G78,Sku_Consolidated!A2:H957,8,FALSE)</f>
      </c>
      <c r="Y78" s="1">
        <f>VLOOKUP(G78,Sku_Consolidated!A2:I957,9,FALSE)</f>
      </c>
      <c r="Z78" s="1" t="s">
        <v>41</v>
      </c>
      <c r="AA78" s="1">
        <f>VLOOKUP(G78,Sku_Consolidated!A2:E957,5,FALSE)</f>
      </c>
      <c r="AB78" s="1">
        <f>IF(VLOOKUP(G78,Sku_Consolidated!A2:S957,19,FALSE)="SHOWCASE", VLOOKUP(E78,Store_Showcase!B2:N144,13, FALSE), IF(VLOOKUP(G78,Sku_Consolidated!A2:S957,19,FALSE)="VAM",VLOOKUP(E78,Store_VAM!B2:N273,13, FALSE),VLOOKUP(E78,Store_SRP!B2:N110,13, FALSE)))</f>
      </c>
      <c r="AC78" s="1">
        <f>IF(IFERROR(AB78,TRUE)=TRUE, "-","OK")</f>
      </c>
      <c r="AD78" s="11" t="s">
        <v>37</v>
      </c>
      <c r="AE78" s="11" t="s">
        <v>37</v>
      </c>
      <c r="AF78" s="1">
        <f>IF(IFERROR(VLOOKUP(E78,Store_Showcase!B2:H144,{5}, FALSE), TRUE)=TRUE, IF(IFERROR(VLOOKUP(E78,Store_SRP!B2:H110,{5}, FALSE), TRUE)=TRUE,VLOOKUP(E78,Store_VAM!B2:H273,{5}, FALSE),VLOOKUP(E78,Store_SRP!B2:H110,{5}, FALSE)), VLOOKUP(E78,Store_Showcase!B2:H144,{5}, FALSE))</f>
      </c>
      <c r="AG78" s="1">
        <f>IF(IFERROR(VLOOKUP(E78,Store_Showcase!B2:H144,{6}, FALSE), TRUE)=TRUE, IF(IFERROR(VLOOKUP(E78,Store_SRP!B2:H110,{6}, FALSE), TRUE)=TRUE,VLOOKUP(E78,Store_VAM!B2:H273,{6}, FALSE),VLOOKUP(E78,Store_SRP!B2:H110,{6}, FALSE)), VLOOKUP(E78,Store_Showcase!B2:H144,{6}, FALSE))</f>
      </c>
      <c r="AH78" s="1">
        <f>VLOOKUP(G78,Sku_Consolidated!A2:R957,18,FALSE)</f>
      </c>
      <c r="AI78" s="1">
        <f>VLOOKUP(G78,Sku_Consolidated!A2:S957,19,FALSE)</f>
      </c>
      <c r="AJ78" s="1">
        <f>VLOOKUP(G78,Sku_Consolidated!A2:T957,20,FALSE)</f>
      </c>
    </row>
    <row r="79" spans="1:36" x14ac:dyDescent="0.25">
      <c r="A79" s="1">
        <v>2024</v>
      </c>
      <c r="B79" s="1" t="s">
        <v>31</v>
      </c>
      <c r="C79" s="1" t="s">
        <v>32</v>
      </c>
      <c r="D79" s="1" t="s">
        <v>33</v>
      </c>
      <c r="E79" s="9" t="s">
        <v>303</v>
      </c>
      <c r="F79" s="1">
        <f>IF(VLOOKUP(G79,Sku_Consolidated!A2:S957,{19},FALSE)="SHOWCASE", VLOOKUP(E79,Store_Showcase!B2:C144,{2}, FALSE), IF(VLOOKUP(G79,Sku_Consolidated!A2:S957,{19},FALSE)="VAM",VLOOKUP(E79,Store_VAM!B2:C273,{2}, FALSE),VLOOKUP(E79,Store_SRP!B2:C110,{2}, FALSE)))</f>
      </c>
      <c r="G79" s="1">
        <v>61723</v>
      </c>
      <c r="H79" s="1" t="s">
        <v>207</v>
      </c>
      <c r="I79" s="10" t="s">
        <v>315</v>
      </c>
      <c r="J79" s="1">
        <f>VLOOKUP(G79,Sku_Consolidated!A2:C957, 3, FALSE)</f>
      </c>
      <c r="K79" s="10">
        <f>IF(J79="PACK", I79, 0)</f>
      </c>
      <c r="L79" s="10">
        <f>IF(J79="KG", I79, I79 * VLOOKUP(G79,Sku_Consolidated!A2:U957,21,FALSE))</f>
      </c>
      <c r="M79" s="10" t="s">
        <v>37</v>
      </c>
      <c r="N79" s="11" t="s">
        <v>316</v>
      </c>
      <c r="O79" s="10" t="s">
        <v>317</v>
      </c>
      <c r="P79" s="10">
        <f>N79 - O79</f>
      </c>
      <c r="Q79" s="1">
        <f>VLOOKUP(G79,Sku_Consolidated!A2:G957,7, FALSE)</f>
      </c>
      <c r="R79" s="1">
        <f>IF(IFERROR(VLOOKUP(E79,Store_Showcase!B2:H144,7, FALSE), TRUE)=TRUE, IF(IFERROR(VLOOKUP(E79,Store_SRP!B2:H110,7, FALSE), TRUE)=TRUE,VLOOKUP(E79,Store_VAM!B2:H273,7, FALSE),VLOOKUP(E79,Store_SRP!B2:H110,7, FALSE)), VLOOKUP(E79,Store_Showcase!B2:H144,7, FALSE))</f>
      </c>
      <c r="S79" s="1">
        <f>IF(IFERROR(VLOOKUP(E79,Store_Showcase!B2:I144,8, FALSE), TRUE)=TRUE, IF(IFERROR(VLOOKUP(E79,Store_SRP!B2:I110,8, FALSE), TRUE)=TRUE,VLOOKUP(E79,Store_VAM!B2:I273,8, FALSE),VLOOKUP(E79,Store_SRP!B2:I110,8, FALSE)), VLOOKUP(E79,Store_Showcase!B2:I144,8, FALSE))</f>
      </c>
      <c r="T79" s="1">
        <f>VLOOKUP(G79,Sku_Consolidated!A2:R957,18,FALSE)</f>
      </c>
      <c r="U79" s="1" t="s">
        <v>308</v>
      </c>
      <c r="V79" s="1">
        <f>IF(VLOOKUP(G79,Sku_Consolidated!A2:S957,19,FALSE)="SHOWCASE", VLOOKUP(E79,Store_Showcase!B2:L144,11, FALSE), IF(VLOOKUP(G79,Sku_Consolidated!A2:S957,19,FALSE)="VAM",VLOOKUP(E79,Store_VAM!B2:L273,11, FALSE),VLOOKUP(E79,Store_SRP!B2:L110,11, FALSE)))</f>
      </c>
      <c r="W79" s="1">
        <f>VLOOKUP(G79,Sku_Consolidated!A2:W957,11,FALSE)</f>
      </c>
      <c r="X79" s="1">
        <f>VLOOKUP(G79,Sku_Consolidated!A2:H957,8,FALSE)</f>
      </c>
      <c r="Y79" s="1">
        <f>VLOOKUP(G79,Sku_Consolidated!A2:I957,9,FALSE)</f>
      </c>
      <c r="Z79" s="1" t="s">
        <v>41</v>
      </c>
      <c r="AA79" s="1">
        <f>VLOOKUP(G79,Sku_Consolidated!A2:E957,5,FALSE)</f>
      </c>
      <c r="AB79" s="1">
        <f>IF(VLOOKUP(G79,Sku_Consolidated!A2:S957,19,FALSE)="SHOWCASE", VLOOKUP(E79,Store_Showcase!B2:N144,13, FALSE), IF(VLOOKUP(G79,Sku_Consolidated!A2:S957,19,FALSE)="VAM",VLOOKUP(E79,Store_VAM!B2:N273,13, FALSE),VLOOKUP(E79,Store_SRP!B2:N110,13, FALSE)))</f>
      </c>
      <c r="AC79" s="1">
        <f>IF(IFERROR(AB79,TRUE)=TRUE, "-","OK")</f>
      </c>
      <c r="AD79" s="11" t="s">
        <v>37</v>
      </c>
      <c r="AE79" s="11" t="s">
        <v>37</v>
      </c>
      <c r="AF79" s="1">
        <f>IF(IFERROR(VLOOKUP(E79,Store_Showcase!B2:H144,{5}, FALSE), TRUE)=TRUE, IF(IFERROR(VLOOKUP(E79,Store_SRP!B2:H110,{5}, FALSE), TRUE)=TRUE,VLOOKUP(E79,Store_VAM!B2:H273,{5}, FALSE),VLOOKUP(E79,Store_SRP!B2:H110,{5}, FALSE)), VLOOKUP(E79,Store_Showcase!B2:H144,{5}, FALSE))</f>
      </c>
      <c r="AG79" s="1">
        <f>IF(IFERROR(VLOOKUP(E79,Store_Showcase!B2:H144,{6}, FALSE), TRUE)=TRUE, IF(IFERROR(VLOOKUP(E79,Store_SRP!B2:H110,{6}, FALSE), TRUE)=TRUE,VLOOKUP(E79,Store_VAM!B2:H273,{6}, FALSE),VLOOKUP(E79,Store_SRP!B2:H110,{6}, FALSE)), VLOOKUP(E79,Store_Showcase!B2:H144,{6}, FALSE))</f>
      </c>
      <c r="AH79" s="1">
        <f>VLOOKUP(G79,Sku_Consolidated!A2:R957,18,FALSE)</f>
      </c>
      <c r="AI79" s="1">
        <f>VLOOKUP(G79,Sku_Consolidated!A2:S957,19,FALSE)</f>
      </c>
      <c r="AJ79" s="1">
        <f>VLOOKUP(G79,Sku_Consolidated!A2:T957,20,FALSE)</f>
      </c>
    </row>
    <row r="80" spans="1:36" x14ac:dyDescent="0.25">
      <c r="A80" s="1">
        <v>2024</v>
      </c>
      <c r="B80" s="1" t="s">
        <v>31</v>
      </c>
      <c r="C80" s="1" t="s">
        <v>32</v>
      </c>
      <c r="D80" s="1" t="s">
        <v>33</v>
      </c>
      <c r="E80" s="9" t="s">
        <v>303</v>
      </c>
      <c r="F80" s="1">
        <f>IF(VLOOKUP(G80,Sku_Consolidated!A2:S957,{19},FALSE)="SHOWCASE", VLOOKUP(E80,Store_Showcase!B2:C144,{2}, FALSE), IF(VLOOKUP(G80,Sku_Consolidated!A2:S957,{19},FALSE)="VAM",VLOOKUP(E80,Store_VAM!B2:C273,{2}, FALSE),VLOOKUP(E80,Store_SRP!B2:C110,{2}, FALSE)))</f>
      </c>
      <c r="G80" s="1">
        <v>61724</v>
      </c>
      <c r="H80" s="1" t="s">
        <v>50</v>
      </c>
      <c r="I80" s="10" t="s">
        <v>318</v>
      </c>
      <c r="J80" s="1">
        <f>VLOOKUP(G80,Sku_Consolidated!A2:C957, 3, FALSE)</f>
      </c>
      <c r="K80" s="10">
        <f>IF(J80="PACK", I80, 0)</f>
      </c>
      <c r="L80" s="10">
        <f>IF(J80="KG", I80, I80 * VLOOKUP(G80,Sku_Consolidated!A2:U957,21,FALSE))</f>
      </c>
      <c r="M80" s="10" t="s">
        <v>37</v>
      </c>
      <c r="N80" s="11" t="s">
        <v>319</v>
      </c>
      <c r="O80" s="10" t="s">
        <v>320</v>
      </c>
      <c r="P80" s="10">
        <f>N80 - O80</f>
      </c>
      <c r="Q80" s="1">
        <f>VLOOKUP(G80,Sku_Consolidated!A2:G957,7, FALSE)</f>
      </c>
      <c r="R80" s="1">
        <f>IF(IFERROR(VLOOKUP(E80,Store_Showcase!B2:H144,7, FALSE), TRUE)=TRUE, IF(IFERROR(VLOOKUP(E80,Store_SRP!B2:H110,7, FALSE), TRUE)=TRUE,VLOOKUP(E80,Store_VAM!B2:H273,7, FALSE),VLOOKUP(E80,Store_SRP!B2:H110,7, FALSE)), VLOOKUP(E80,Store_Showcase!B2:H144,7, FALSE))</f>
      </c>
      <c r="S80" s="1">
        <f>IF(IFERROR(VLOOKUP(E80,Store_Showcase!B2:I144,8, FALSE), TRUE)=TRUE, IF(IFERROR(VLOOKUP(E80,Store_SRP!B2:I110,8, FALSE), TRUE)=TRUE,VLOOKUP(E80,Store_VAM!B2:I273,8, FALSE),VLOOKUP(E80,Store_SRP!B2:I110,8, FALSE)), VLOOKUP(E80,Store_Showcase!B2:I144,8, FALSE))</f>
      </c>
      <c r="T80" s="1">
        <f>VLOOKUP(G80,Sku_Consolidated!A2:R957,18,FALSE)</f>
      </c>
      <c r="U80" s="1" t="s">
        <v>308</v>
      </c>
      <c r="V80" s="1">
        <f>IF(VLOOKUP(G80,Sku_Consolidated!A2:S957,19,FALSE)="SHOWCASE", VLOOKUP(E80,Store_Showcase!B2:L144,11, FALSE), IF(VLOOKUP(G80,Sku_Consolidated!A2:S957,19,FALSE)="VAM",VLOOKUP(E80,Store_VAM!B2:L273,11, FALSE),VLOOKUP(E80,Store_SRP!B2:L110,11, FALSE)))</f>
      </c>
      <c r="W80" s="1">
        <f>VLOOKUP(G80,Sku_Consolidated!A2:W957,11,FALSE)</f>
      </c>
      <c r="X80" s="1">
        <f>VLOOKUP(G80,Sku_Consolidated!A2:H957,8,FALSE)</f>
      </c>
      <c r="Y80" s="1">
        <f>VLOOKUP(G80,Sku_Consolidated!A2:I957,9,FALSE)</f>
      </c>
      <c r="Z80" s="1" t="s">
        <v>41</v>
      </c>
      <c r="AA80" s="1">
        <f>VLOOKUP(G80,Sku_Consolidated!A2:E957,5,FALSE)</f>
      </c>
      <c r="AB80" s="1">
        <f>IF(VLOOKUP(G80,Sku_Consolidated!A2:S957,19,FALSE)="SHOWCASE", VLOOKUP(E80,Store_Showcase!B2:N144,13, FALSE), IF(VLOOKUP(G80,Sku_Consolidated!A2:S957,19,FALSE)="VAM",VLOOKUP(E80,Store_VAM!B2:N273,13, FALSE),VLOOKUP(E80,Store_SRP!B2:N110,13, FALSE)))</f>
      </c>
      <c r="AC80" s="1">
        <f>IF(IFERROR(AB80,TRUE)=TRUE, "-","OK")</f>
      </c>
      <c r="AD80" s="11" t="s">
        <v>37</v>
      </c>
      <c r="AE80" s="11" t="s">
        <v>37</v>
      </c>
      <c r="AF80" s="1">
        <f>IF(IFERROR(VLOOKUP(E80,Store_Showcase!B2:H144,{5}, FALSE), TRUE)=TRUE, IF(IFERROR(VLOOKUP(E80,Store_SRP!B2:H110,{5}, FALSE), TRUE)=TRUE,VLOOKUP(E80,Store_VAM!B2:H273,{5}, FALSE),VLOOKUP(E80,Store_SRP!B2:H110,{5}, FALSE)), VLOOKUP(E80,Store_Showcase!B2:H144,{5}, FALSE))</f>
      </c>
      <c r="AG80" s="1">
        <f>IF(IFERROR(VLOOKUP(E80,Store_Showcase!B2:H144,{6}, FALSE), TRUE)=TRUE, IF(IFERROR(VLOOKUP(E80,Store_SRP!B2:H110,{6}, FALSE), TRUE)=TRUE,VLOOKUP(E80,Store_VAM!B2:H273,{6}, FALSE),VLOOKUP(E80,Store_SRP!B2:H110,{6}, FALSE)), VLOOKUP(E80,Store_Showcase!B2:H144,{6}, FALSE))</f>
      </c>
      <c r="AH80" s="1">
        <f>VLOOKUP(G80,Sku_Consolidated!A2:R957,18,FALSE)</f>
      </c>
      <c r="AI80" s="1">
        <f>VLOOKUP(G80,Sku_Consolidated!A2:S957,19,FALSE)</f>
      </c>
      <c r="AJ80" s="1">
        <f>VLOOKUP(G80,Sku_Consolidated!A2:T957,20,FALSE)</f>
      </c>
    </row>
    <row r="81" spans="1:36" x14ac:dyDescent="0.25">
      <c r="A81" s="1">
        <v>2024</v>
      </c>
      <c r="B81" s="1" t="s">
        <v>31</v>
      </c>
      <c r="C81" s="1" t="s">
        <v>32</v>
      </c>
      <c r="D81" s="1" t="s">
        <v>33</v>
      </c>
      <c r="E81" s="9" t="s">
        <v>303</v>
      </c>
      <c r="F81" s="1">
        <f>IF(VLOOKUP(G81,Sku_Consolidated!A2:S957,{19},FALSE)="SHOWCASE", VLOOKUP(E81,Store_Showcase!B2:C144,{2}, FALSE), IF(VLOOKUP(G81,Sku_Consolidated!A2:S957,{19},FALSE)="VAM",VLOOKUP(E81,Store_VAM!B2:C273,{2}, FALSE),VLOOKUP(E81,Store_SRP!B2:C110,{2}, FALSE)))</f>
      </c>
      <c r="G81" s="1">
        <v>61732</v>
      </c>
      <c r="H81" s="1" t="s">
        <v>211</v>
      </c>
      <c r="I81" s="10" t="s">
        <v>321</v>
      </c>
      <c r="J81" s="1">
        <f>VLOOKUP(G81,Sku_Consolidated!A2:C957, 3, FALSE)</f>
      </c>
      <c r="K81" s="10">
        <f>IF(J81="PACK", I81, 0)</f>
      </c>
      <c r="L81" s="10">
        <f>IF(J81="KG", I81, I81 * VLOOKUP(G81,Sku_Consolidated!A2:U957,21,FALSE))</f>
      </c>
      <c r="M81" s="10" t="s">
        <v>37</v>
      </c>
      <c r="N81" s="11" t="s">
        <v>322</v>
      </c>
      <c r="O81" s="10" t="s">
        <v>323</v>
      </c>
      <c r="P81" s="10">
        <f>N81 - O81</f>
      </c>
      <c r="Q81" s="1">
        <f>VLOOKUP(G81,Sku_Consolidated!A2:G957,7, FALSE)</f>
      </c>
      <c r="R81" s="1">
        <f>IF(IFERROR(VLOOKUP(E81,Store_Showcase!B2:H144,7, FALSE), TRUE)=TRUE, IF(IFERROR(VLOOKUP(E81,Store_SRP!B2:H110,7, FALSE), TRUE)=TRUE,VLOOKUP(E81,Store_VAM!B2:H273,7, FALSE),VLOOKUP(E81,Store_SRP!B2:H110,7, FALSE)), VLOOKUP(E81,Store_Showcase!B2:H144,7, FALSE))</f>
      </c>
      <c r="S81" s="1">
        <f>IF(IFERROR(VLOOKUP(E81,Store_Showcase!B2:I144,8, FALSE), TRUE)=TRUE, IF(IFERROR(VLOOKUP(E81,Store_SRP!B2:I110,8, FALSE), TRUE)=TRUE,VLOOKUP(E81,Store_VAM!B2:I273,8, FALSE),VLOOKUP(E81,Store_SRP!B2:I110,8, FALSE)), VLOOKUP(E81,Store_Showcase!B2:I144,8, FALSE))</f>
      </c>
      <c r="T81" s="1">
        <f>VLOOKUP(G81,Sku_Consolidated!A2:R957,18,FALSE)</f>
      </c>
      <c r="U81" s="1" t="s">
        <v>308</v>
      </c>
      <c r="V81" s="1">
        <f>IF(VLOOKUP(G81,Sku_Consolidated!A2:S957,19,FALSE)="SHOWCASE", VLOOKUP(E81,Store_Showcase!B2:L144,11, FALSE), IF(VLOOKUP(G81,Sku_Consolidated!A2:S957,19,FALSE)="VAM",VLOOKUP(E81,Store_VAM!B2:L273,11, FALSE),VLOOKUP(E81,Store_SRP!B2:L110,11, FALSE)))</f>
      </c>
      <c r="W81" s="1">
        <f>VLOOKUP(G81,Sku_Consolidated!A2:W957,11,FALSE)</f>
      </c>
      <c r="X81" s="1">
        <f>VLOOKUP(G81,Sku_Consolidated!A2:H957,8,FALSE)</f>
      </c>
      <c r="Y81" s="1">
        <f>VLOOKUP(G81,Sku_Consolidated!A2:I957,9,FALSE)</f>
      </c>
      <c r="Z81" s="1" t="s">
        <v>41</v>
      </c>
      <c r="AA81" s="1">
        <f>VLOOKUP(G81,Sku_Consolidated!A2:E957,5,FALSE)</f>
      </c>
      <c r="AB81" s="1">
        <f>IF(VLOOKUP(G81,Sku_Consolidated!A2:S957,19,FALSE)="SHOWCASE", VLOOKUP(E81,Store_Showcase!B2:N144,13, FALSE), IF(VLOOKUP(G81,Sku_Consolidated!A2:S957,19,FALSE)="VAM",VLOOKUP(E81,Store_VAM!B2:N273,13, FALSE),VLOOKUP(E81,Store_SRP!B2:N110,13, FALSE)))</f>
      </c>
      <c r="AC81" s="1">
        <f>IF(IFERROR(AB81,TRUE)=TRUE, "-","OK")</f>
      </c>
      <c r="AD81" s="11" t="s">
        <v>37</v>
      </c>
      <c r="AE81" s="11" t="s">
        <v>37</v>
      </c>
      <c r="AF81" s="1">
        <f>IF(IFERROR(VLOOKUP(E81,Store_Showcase!B2:H144,{5}, FALSE), TRUE)=TRUE, IF(IFERROR(VLOOKUP(E81,Store_SRP!B2:H110,{5}, FALSE), TRUE)=TRUE,VLOOKUP(E81,Store_VAM!B2:H273,{5}, FALSE),VLOOKUP(E81,Store_SRP!B2:H110,{5}, FALSE)), VLOOKUP(E81,Store_Showcase!B2:H144,{5}, FALSE))</f>
      </c>
      <c r="AG81" s="1">
        <f>IF(IFERROR(VLOOKUP(E81,Store_Showcase!B2:H144,{6}, FALSE), TRUE)=TRUE, IF(IFERROR(VLOOKUP(E81,Store_SRP!B2:H110,{6}, FALSE), TRUE)=TRUE,VLOOKUP(E81,Store_VAM!B2:H273,{6}, FALSE),VLOOKUP(E81,Store_SRP!B2:H110,{6}, FALSE)), VLOOKUP(E81,Store_Showcase!B2:H144,{6}, FALSE))</f>
      </c>
      <c r="AH81" s="1">
        <f>VLOOKUP(G81,Sku_Consolidated!A2:R957,18,FALSE)</f>
      </c>
      <c r="AI81" s="1">
        <f>VLOOKUP(G81,Sku_Consolidated!A2:S957,19,FALSE)</f>
      </c>
      <c r="AJ81" s="1">
        <f>VLOOKUP(G81,Sku_Consolidated!A2:T957,20,FALSE)</f>
      </c>
    </row>
    <row r="82" spans="1:36" x14ac:dyDescent="0.25">
      <c r="A82" s="1">
        <v>2024</v>
      </c>
      <c r="B82" s="1" t="s">
        <v>31</v>
      </c>
      <c r="C82" s="1" t="s">
        <v>32</v>
      </c>
      <c r="D82" s="1" t="s">
        <v>33</v>
      </c>
      <c r="E82" s="9" t="s">
        <v>303</v>
      </c>
      <c r="F82" s="1">
        <f>IF(VLOOKUP(G82,Sku_Consolidated!A2:S957,{19},FALSE)="SHOWCASE", VLOOKUP(E82,Store_Showcase!B2:C144,{2}, FALSE), IF(VLOOKUP(G82,Sku_Consolidated!A2:S957,{19},FALSE)="VAM",VLOOKUP(E82,Store_VAM!B2:C273,{2}, FALSE),VLOOKUP(E82,Store_SRP!B2:C110,{2}, FALSE)))</f>
      </c>
      <c r="G82" s="1">
        <v>61733</v>
      </c>
      <c r="H82" s="1" t="s">
        <v>58</v>
      </c>
      <c r="I82" s="10" t="s">
        <v>324</v>
      </c>
      <c r="J82" s="1">
        <f>VLOOKUP(G82,Sku_Consolidated!A2:C957, 3, FALSE)</f>
      </c>
      <c r="K82" s="10">
        <f>IF(J82="PACK", I82, 0)</f>
      </c>
      <c r="L82" s="10">
        <f>IF(J82="KG", I82, I82 * VLOOKUP(G82,Sku_Consolidated!A2:U957,21,FALSE))</f>
      </c>
      <c r="M82" s="10" t="s">
        <v>37</v>
      </c>
      <c r="N82" s="11" t="s">
        <v>325</v>
      </c>
      <c r="O82" s="10" t="s">
        <v>326</v>
      </c>
      <c r="P82" s="10">
        <f>N82 - O82</f>
      </c>
      <c r="Q82" s="1">
        <f>VLOOKUP(G82,Sku_Consolidated!A2:G957,7, FALSE)</f>
      </c>
      <c r="R82" s="1">
        <f>IF(IFERROR(VLOOKUP(E82,Store_Showcase!B2:H144,7, FALSE), TRUE)=TRUE, IF(IFERROR(VLOOKUP(E82,Store_SRP!B2:H110,7, FALSE), TRUE)=TRUE,VLOOKUP(E82,Store_VAM!B2:H273,7, FALSE),VLOOKUP(E82,Store_SRP!B2:H110,7, FALSE)), VLOOKUP(E82,Store_Showcase!B2:H144,7, FALSE))</f>
      </c>
      <c r="S82" s="1">
        <f>IF(IFERROR(VLOOKUP(E82,Store_Showcase!B2:I144,8, FALSE), TRUE)=TRUE, IF(IFERROR(VLOOKUP(E82,Store_SRP!B2:I110,8, FALSE), TRUE)=TRUE,VLOOKUP(E82,Store_VAM!B2:I273,8, FALSE),VLOOKUP(E82,Store_SRP!B2:I110,8, FALSE)), VLOOKUP(E82,Store_Showcase!B2:I144,8, FALSE))</f>
      </c>
      <c r="T82" s="1">
        <f>VLOOKUP(G82,Sku_Consolidated!A2:R957,18,FALSE)</f>
      </c>
      <c r="U82" s="1" t="s">
        <v>308</v>
      </c>
      <c r="V82" s="1">
        <f>IF(VLOOKUP(G82,Sku_Consolidated!A2:S957,19,FALSE)="SHOWCASE", VLOOKUP(E82,Store_Showcase!B2:L144,11, FALSE), IF(VLOOKUP(G82,Sku_Consolidated!A2:S957,19,FALSE)="VAM",VLOOKUP(E82,Store_VAM!B2:L273,11, FALSE),VLOOKUP(E82,Store_SRP!B2:L110,11, FALSE)))</f>
      </c>
      <c r="W82" s="1">
        <f>VLOOKUP(G82,Sku_Consolidated!A2:W957,11,FALSE)</f>
      </c>
      <c r="X82" s="1">
        <f>VLOOKUP(G82,Sku_Consolidated!A2:H957,8,FALSE)</f>
      </c>
      <c r="Y82" s="1">
        <f>VLOOKUP(G82,Sku_Consolidated!A2:I957,9,FALSE)</f>
      </c>
      <c r="Z82" s="1" t="s">
        <v>41</v>
      </c>
      <c r="AA82" s="1">
        <f>VLOOKUP(G82,Sku_Consolidated!A2:E957,5,FALSE)</f>
      </c>
      <c r="AB82" s="1">
        <f>IF(VLOOKUP(G82,Sku_Consolidated!A2:S957,19,FALSE)="SHOWCASE", VLOOKUP(E82,Store_Showcase!B2:N144,13, FALSE), IF(VLOOKUP(G82,Sku_Consolidated!A2:S957,19,FALSE)="VAM",VLOOKUP(E82,Store_VAM!B2:N273,13, FALSE),VLOOKUP(E82,Store_SRP!B2:N110,13, FALSE)))</f>
      </c>
      <c r="AC82" s="1">
        <f>IF(IFERROR(AB82,TRUE)=TRUE, "-","OK")</f>
      </c>
      <c r="AD82" s="11" t="s">
        <v>37</v>
      </c>
      <c r="AE82" s="11" t="s">
        <v>37</v>
      </c>
      <c r="AF82" s="1">
        <f>IF(IFERROR(VLOOKUP(E82,Store_Showcase!B2:H144,{5}, FALSE), TRUE)=TRUE, IF(IFERROR(VLOOKUP(E82,Store_SRP!B2:H110,{5}, FALSE), TRUE)=TRUE,VLOOKUP(E82,Store_VAM!B2:H273,{5}, FALSE),VLOOKUP(E82,Store_SRP!B2:H110,{5}, FALSE)), VLOOKUP(E82,Store_Showcase!B2:H144,{5}, FALSE))</f>
      </c>
      <c r="AG82" s="1">
        <f>IF(IFERROR(VLOOKUP(E82,Store_Showcase!B2:H144,{6}, FALSE), TRUE)=TRUE, IF(IFERROR(VLOOKUP(E82,Store_SRP!B2:H110,{6}, FALSE), TRUE)=TRUE,VLOOKUP(E82,Store_VAM!B2:H273,{6}, FALSE),VLOOKUP(E82,Store_SRP!B2:H110,{6}, FALSE)), VLOOKUP(E82,Store_Showcase!B2:H144,{6}, FALSE))</f>
      </c>
      <c r="AH82" s="1">
        <f>VLOOKUP(G82,Sku_Consolidated!A2:R957,18,FALSE)</f>
      </c>
      <c r="AI82" s="1">
        <f>VLOOKUP(G82,Sku_Consolidated!A2:S957,19,FALSE)</f>
      </c>
      <c r="AJ82" s="1">
        <f>VLOOKUP(G82,Sku_Consolidated!A2:T957,20,FALSE)</f>
      </c>
    </row>
    <row r="83" spans="1:36" x14ac:dyDescent="0.25">
      <c r="A83" s="1">
        <v>2024</v>
      </c>
      <c r="B83" s="1" t="s">
        <v>31</v>
      </c>
      <c r="C83" s="1" t="s">
        <v>32</v>
      </c>
      <c r="D83" s="1" t="s">
        <v>33</v>
      </c>
      <c r="E83" s="9" t="s">
        <v>303</v>
      </c>
      <c r="F83" s="1">
        <f>IF(VLOOKUP(G83,Sku_Consolidated!A2:S957,{19},FALSE)="SHOWCASE", VLOOKUP(E83,Store_Showcase!B2:C144,{2}, FALSE), IF(VLOOKUP(G83,Sku_Consolidated!A2:S957,{19},FALSE)="VAM",VLOOKUP(E83,Store_VAM!B2:C273,{2}, FALSE),VLOOKUP(E83,Store_SRP!B2:C110,{2}, FALSE)))</f>
      </c>
      <c r="G83" s="1">
        <v>61734</v>
      </c>
      <c r="H83" s="1" t="s">
        <v>62</v>
      </c>
      <c r="I83" s="10" t="s">
        <v>327</v>
      </c>
      <c r="J83" s="1">
        <f>VLOOKUP(G83,Sku_Consolidated!A2:C957, 3, FALSE)</f>
      </c>
      <c r="K83" s="10">
        <f>IF(J83="PACK", I83, 0)</f>
      </c>
      <c r="L83" s="10">
        <f>IF(J83="KG", I83, I83 * VLOOKUP(G83,Sku_Consolidated!A2:U957,21,FALSE))</f>
      </c>
      <c r="M83" s="10" t="s">
        <v>37</v>
      </c>
      <c r="N83" s="11" t="s">
        <v>328</v>
      </c>
      <c r="O83" s="10" t="s">
        <v>329</v>
      </c>
      <c r="P83" s="10">
        <f>N83 - O83</f>
      </c>
      <c r="Q83" s="1">
        <f>VLOOKUP(G83,Sku_Consolidated!A2:G957,7, FALSE)</f>
      </c>
      <c r="R83" s="1">
        <f>IF(IFERROR(VLOOKUP(E83,Store_Showcase!B2:H144,7, FALSE), TRUE)=TRUE, IF(IFERROR(VLOOKUP(E83,Store_SRP!B2:H110,7, FALSE), TRUE)=TRUE,VLOOKUP(E83,Store_VAM!B2:H273,7, FALSE),VLOOKUP(E83,Store_SRP!B2:H110,7, FALSE)), VLOOKUP(E83,Store_Showcase!B2:H144,7, FALSE))</f>
      </c>
      <c r="S83" s="1">
        <f>IF(IFERROR(VLOOKUP(E83,Store_Showcase!B2:I144,8, FALSE), TRUE)=TRUE, IF(IFERROR(VLOOKUP(E83,Store_SRP!B2:I110,8, FALSE), TRUE)=TRUE,VLOOKUP(E83,Store_VAM!B2:I273,8, FALSE),VLOOKUP(E83,Store_SRP!B2:I110,8, FALSE)), VLOOKUP(E83,Store_Showcase!B2:I144,8, FALSE))</f>
      </c>
      <c r="T83" s="1">
        <f>VLOOKUP(G83,Sku_Consolidated!A2:R957,18,FALSE)</f>
      </c>
      <c r="U83" s="1" t="s">
        <v>308</v>
      </c>
      <c r="V83" s="1">
        <f>IF(VLOOKUP(G83,Sku_Consolidated!A2:S957,19,FALSE)="SHOWCASE", VLOOKUP(E83,Store_Showcase!B2:L144,11, FALSE), IF(VLOOKUP(G83,Sku_Consolidated!A2:S957,19,FALSE)="VAM",VLOOKUP(E83,Store_VAM!B2:L273,11, FALSE),VLOOKUP(E83,Store_SRP!B2:L110,11, FALSE)))</f>
      </c>
      <c r="W83" s="1">
        <f>VLOOKUP(G83,Sku_Consolidated!A2:W957,11,FALSE)</f>
      </c>
      <c r="X83" s="1">
        <f>VLOOKUP(G83,Sku_Consolidated!A2:H957,8,FALSE)</f>
      </c>
      <c r="Y83" s="1">
        <f>VLOOKUP(G83,Sku_Consolidated!A2:I957,9,FALSE)</f>
      </c>
      <c r="Z83" s="1" t="s">
        <v>41</v>
      </c>
      <c r="AA83" s="1">
        <f>VLOOKUP(G83,Sku_Consolidated!A2:E957,5,FALSE)</f>
      </c>
      <c r="AB83" s="1">
        <f>IF(VLOOKUP(G83,Sku_Consolidated!A2:S957,19,FALSE)="SHOWCASE", VLOOKUP(E83,Store_Showcase!B2:N144,13, FALSE), IF(VLOOKUP(G83,Sku_Consolidated!A2:S957,19,FALSE)="VAM",VLOOKUP(E83,Store_VAM!B2:N273,13, FALSE),VLOOKUP(E83,Store_SRP!B2:N110,13, FALSE)))</f>
      </c>
      <c r="AC83" s="1">
        <f>IF(IFERROR(AB83,TRUE)=TRUE, "-","OK")</f>
      </c>
      <c r="AD83" s="11" t="s">
        <v>37</v>
      </c>
      <c r="AE83" s="11" t="s">
        <v>37</v>
      </c>
      <c r="AF83" s="1">
        <f>IF(IFERROR(VLOOKUP(E83,Store_Showcase!B2:H144,{5}, FALSE), TRUE)=TRUE, IF(IFERROR(VLOOKUP(E83,Store_SRP!B2:H110,{5}, FALSE), TRUE)=TRUE,VLOOKUP(E83,Store_VAM!B2:H273,{5}, FALSE),VLOOKUP(E83,Store_SRP!B2:H110,{5}, FALSE)), VLOOKUP(E83,Store_Showcase!B2:H144,{5}, FALSE))</f>
      </c>
      <c r="AG83" s="1">
        <f>IF(IFERROR(VLOOKUP(E83,Store_Showcase!B2:H144,{6}, FALSE), TRUE)=TRUE, IF(IFERROR(VLOOKUP(E83,Store_SRP!B2:H110,{6}, FALSE), TRUE)=TRUE,VLOOKUP(E83,Store_VAM!B2:H273,{6}, FALSE),VLOOKUP(E83,Store_SRP!B2:H110,{6}, FALSE)), VLOOKUP(E83,Store_Showcase!B2:H144,{6}, FALSE))</f>
      </c>
      <c r="AH83" s="1">
        <f>VLOOKUP(G83,Sku_Consolidated!A2:R957,18,FALSE)</f>
      </c>
      <c r="AI83" s="1">
        <f>VLOOKUP(G83,Sku_Consolidated!A2:S957,19,FALSE)</f>
      </c>
      <c r="AJ83" s="1">
        <f>VLOOKUP(G83,Sku_Consolidated!A2:T957,20,FALSE)</f>
      </c>
    </row>
    <row r="84" spans="1:36" x14ac:dyDescent="0.25">
      <c r="A84" s="1">
        <v>2024</v>
      </c>
      <c r="B84" s="1" t="s">
        <v>31</v>
      </c>
      <c r="C84" s="1" t="s">
        <v>32</v>
      </c>
      <c r="D84" s="1" t="s">
        <v>33</v>
      </c>
      <c r="E84" s="9" t="s">
        <v>303</v>
      </c>
      <c r="F84" s="1">
        <f>IF(VLOOKUP(G84,Sku_Consolidated!A2:S957,{19},FALSE)="SHOWCASE", VLOOKUP(E84,Store_Showcase!B2:C144,{2}, FALSE), IF(VLOOKUP(G84,Sku_Consolidated!A2:S957,{19},FALSE)="VAM",VLOOKUP(E84,Store_VAM!B2:C273,{2}, FALSE),VLOOKUP(E84,Store_SRP!B2:C110,{2}, FALSE)))</f>
      </c>
      <c r="G84" s="1">
        <v>61735</v>
      </c>
      <c r="H84" s="1" t="s">
        <v>66</v>
      </c>
      <c r="I84" s="10" t="s">
        <v>330</v>
      </c>
      <c r="J84" s="1">
        <f>VLOOKUP(G84,Sku_Consolidated!A2:C957, 3, FALSE)</f>
      </c>
      <c r="K84" s="10">
        <f>IF(J84="PACK", I84, 0)</f>
      </c>
      <c r="L84" s="10">
        <f>IF(J84="KG", I84, I84 * VLOOKUP(G84,Sku_Consolidated!A2:U957,21,FALSE))</f>
      </c>
      <c r="M84" s="10" t="s">
        <v>37</v>
      </c>
      <c r="N84" s="11" t="s">
        <v>331</v>
      </c>
      <c r="O84" s="10" t="s">
        <v>332</v>
      </c>
      <c r="P84" s="10">
        <f>N84 - O84</f>
      </c>
      <c r="Q84" s="1">
        <f>VLOOKUP(G84,Sku_Consolidated!A2:G957,7, FALSE)</f>
      </c>
      <c r="R84" s="1">
        <f>IF(IFERROR(VLOOKUP(E84,Store_Showcase!B2:H144,7, FALSE), TRUE)=TRUE, IF(IFERROR(VLOOKUP(E84,Store_SRP!B2:H110,7, FALSE), TRUE)=TRUE,VLOOKUP(E84,Store_VAM!B2:H273,7, FALSE),VLOOKUP(E84,Store_SRP!B2:H110,7, FALSE)), VLOOKUP(E84,Store_Showcase!B2:H144,7, FALSE))</f>
      </c>
      <c r="S84" s="1">
        <f>IF(IFERROR(VLOOKUP(E84,Store_Showcase!B2:I144,8, FALSE), TRUE)=TRUE, IF(IFERROR(VLOOKUP(E84,Store_SRP!B2:I110,8, FALSE), TRUE)=TRUE,VLOOKUP(E84,Store_VAM!B2:I273,8, FALSE),VLOOKUP(E84,Store_SRP!B2:I110,8, FALSE)), VLOOKUP(E84,Store_Showcase!B2:I144,8, FALSE))</f>
      </c>
      <c r="T84" s="1">
        <f>VLOOKUP(G84,Sku_Consolidated!A2:R957,18,FALSE)</f>
      </c>
      <c r="U84" s="1" t="s">
        <v>308</v>
      </c>
      <c r="V84" s="1">
        <f>IF(VLOOKUP(G84,Sku_Consolidated!A2:S957,19,FALSE)="SHOWCASE", VLOOKUP(E84,Store_Showcase!B2:L144,11, FALSE), IF(VLOOKUP(G84,Sku_Consolidated!A2:S957,19,FALSE)="VAM",VLOOKUP(E84,Store_VAM!B2:L273,11, FALSE),VLOOKUP(E84,Store_SRP!B2:L110,11, FALSE)))</f>
      </c>
      <c r="W84" s="1">
        <f>VLOOKUP(G84,Sku_Consolidated!A2:W957,11,FALSE)</f>
      </c>
      <c r="X84" s="1">
        <f>VLOOKUP(G84,Sku_Consolidated!A2:H957,8,FALSE)</f>
      </c>
      <c r="Y84" s="1">
        <f>VLOOKUP(G84,Sku_Consolidated!A2:I957,9,FALSE)</f>
      </c>
      <c r="Z84" s="1" t="s">
        <v>41</v>
      </c>
      <c r="AA84" s="1">
        <f>VLOOKUP(G84,Sku_Consolidated!A2:E957,5,FALSE)</f>
      </c>
      <c r="AB84" s="1">
        <f>IF(VLOOKUP(G84,Sku_Consolidated!A2:S957,19,FALSE)="SHOWCASE", VLOOKUP(E84,Store_Showcase!B2:N144,13, FALSE), IF(VLOOKUP(G84,Sku_Consolidated!A2:S957,19,FALSE)="VAM",VLOOKUP(E84,Store_VAM!B2:N273,13, FALSE),VLOOKUP(E84,Store_SRP!B2:N110,13, FALSE)))</f>
      </c>
      <c r="AC84" s="1">
        <f>IF(IFERROR(AB84,TRUE)=TRUE, "-","OK")</f>
      </c>
      <c r="AD84" s="11" t="s">
        <v>37</v>
      </c>
      <c r="AE84" s="11" t="s">
        <v>37</v>
      </c>
      <c r="AF84" s="1">
        <f>IF(IFERROR(VLOOKUP(E84,Store_Showcase!B2:H144,{5}, FALSE), TRUE)=TRUE, IF(IFERROR(VLOOKUP(E84,Store_SRP!B2:H110,{5}, FALSE), TRUE)=TRUE,VLOOKUP(E84,Store_VAM!B2:H273,{5}, FALSE),VLOOKUP(E84,Store_SRP!B2:H110,{5}, FALSE)), VLOOKUP(E84,Store_Showcase!B2:H144,{5}, FALSE))</f>
      </c>
      <c r="AG84" s="1">
        <f>IF(IFERROR(VLOOKUP(E84,Store_Showcase!B2:H144,{6}, FALSE), TRUE)=TRUE, IF(IFERROR(VLOOKUP(E84,Store_SRP!B2:H110,{6}, FALSE), TRUE)=TRUE,VLOOKUP(E84,Store_VAM!B2:H273,{6}, FALSE),VLOOKUP(E84,Store_SRP!B2:H110,{6}, FALSE)), VLOOKUP(E84,Store_Showcase!B2:H144,{6}, FALSE))</f>
      </c>
      <c r="AH84" s="1">
        <f>VLOOKUP(G84,Sku_Consolidated!A2:R957,18,FALSE)</f>
      </c>
      <c r="AI84" s="1">
        <f>VLOOKUP(G84,Sku_Consolidated!A2:S957,19,FALSE)</f>
      </c>
      <c r="AJ84" s="1">
        <f>VLOOKUP(G84,Sku_Consolidated!A2:T957,20,FALSE)</f>
      </c>
    </row>
    <row r="85" spans="1:36" x14ac:dyDescent="0.25">
      <c r="A85" s="1">
        <v>2024</v>
      </c>
      <c r="B85" s="1" t="s">
        <v>31</v>
      </c>
      <c r="C85" s="1" t="s">
        <v>32</v>
      </c>
      <c r="D85" s="1" t="s">
        <v>33</v>
      </c>
      <c r="E85" s="9" t="s">
        <v>303</v>
      </c>
      <c r="F85" s="1">
        <f>IF(VLOOKUP(G85,Sku_Consolidated!A2:S957,{19},FALSE)="SHOWCASE", VLOOKUP(E85,Store_Showcase!B2:C144,{2}, FALSE), IF(VLOOKUP(G85,Sku_Consolidated!A2:S957,{19},FALSE)="VAM",VLOOKUP(E85,Store_VAM!B2:C273,{2}, FALSE),VLOOKUP(E85,Store_SRP!B2:C110,{2}, FALSE)))</f>
      </c>
      <c r="G85" s="1">
        <v>61736</v>
      </c>
      <c r="H85" s="1" t="s">
        <v>224</v>
      </c>
      <c r="I85" s="10" t="s">
        <v>333</v>
      </c>
      <c r="J85" s="1">
        <f>VLOOKUP(G85,Sku_Consolidated!A2:C957, 3, FALSE)</f>
      </c>
      <c r="K85" s="10">
        <f>IF(J85="PACK", I85, 0)</f>
      </c>
      <c r="L85" s="10">
        <f>IF(J85="KG", I85, I85 * VLOOKUP(G85,Sku_Consolidated!A2:U957,21,FALSE))</f>
      </c>
      <c r="M85" s="10" t="s">
        <v>37</v>
      </c>
      <c r="N85" s="11" t="s">
        <v>334</v>
      </c>
      <c r="O85" s="10" t="s">
        <v>335</v>
      </c>
      <c r="P85" s="10">
        <f>N85 - O85</f>
      </c>
      <c r="Q85" s="1">
        <f>VLOOKUP(G85,Sku_Consolidated!A2:G957,7, FALSE)</f>
      </c>
      <c r="R85" s="1">
        <f>IF(IFERROR(VLOOKUP(E85,Store_Showcase!B2:H144,7, FALSE), TRUE)=TRUE, IF(IFERROR(VLOOKUP(E85,Store_SRP!B2:H110,7, FALSE), TRUE)=TRUE,VLOOKUP(E85,Store_VAM!B2:H273,7, FALSE),VLOOKUP(E85,Store_SRP!B2:H110,7, FALSE)), VLOOKUP(E85,Store_Showcase!B2:H144,7, FALSE))</f>
      </c>
      <c r="S85" s="1">
        <f>IF(IFERROR(VLOOKUP(E85,Store_Showcase!B2:I144,8, FALSE), TRUE)=TRUE, IF(IFERROR(VLOOKUP(E85,Store_SRP!B2:I110,8, FALSE), TRUE)=TRUE,VLOOKUP(E85,Store_VAM!B2:I273,8, FALSE),VLOOKUP(E85,Store_SRP!B2:I110,8, FALSE)), VLOOKUP(E85,Store_Showcase!B2:I144,8, FALSE))</f>
      </c>
      <c r="T85" s="1">
        <f>VLOOKUP(G85,Sku_Consolidated!A2:R957,18,FALSE)</f>
      </c>
      <c r="U85" s="1" t="s">
        <v>308</v>
      </c>
      <c r="V85" s="1">
        <f>IF(VLOOKUP(G85,Sku_Consolidated!A2:S957,19,FALSE)="SHOWCASE", VLOOKUP(E85,Store_Showcase!B2:L144,11, FALSE), IF(VLOOKUP(G85,Sku_Consolidated!A2:S957,19,FALSE)="VAM",VLOOKUP(E85,Store_VAM!B2:L273,11, FALSE),VLOOKUP(E85,Store_SRP!B2:L110,11, FALSE)))</f>
      </c>
      <c r="W85" s="1">
        <f>VLOOKUP(G85,Sku_Consolidated!A2:W957,11,FALSE)</f>
      </c>
      <c r="X85" s="1">
        <f>VLOOKUP(G85,Sku_Consolidated!A2:H957,8,FALSE)</f>
      </c>
      <c r="Y85" s="1">
        <f>VLOOKUP(G85,Sku_Consolidated!A2:I957,9,FALSE)</f>
      </c>
      <c r="Z85" s="1" t="s">
        <v>41</v>
      </c>
      <c r="AA85" s="1">
        <f>VLOOKUP(G85,Sku_Consolidated!A2:E957,5,FALSE)</f>
      </c>
      <c r="AB85" s="1">
        <f>IF(VLOOKUP(G85,Sku_Consolidated!A2:S957,19,FALSE)="SHOWCASE", VLOOKUP(E85,Store_Showcase!B2:N144,13, FALSE), IF(VLOOKUP(G85,Sku_Consolidated!A2:S957,19,FALSE)="VAM",VLOOKUP(E85,Store_VAM!B2:N273,13, FALSE),VLOOKUP(E85,Store_SRP!B2:N110,13, FALSE)))</f>
      </c>
      <c r="AC85" s="1">
        <f>IF(IFERROR(AB85,TRUE)=TRUE, "-","OK")</f>
      </c>
      <c r="AD85" s="11" t="s">
        <v>37</v>
      </c>
      <c r="AE85" s="11" t="s">
        <v>37</v>
      </c>
      <c r="AF85" s="1">
        <f>IF(IFERROR(VLOOKUP(E85,Store_Showcase!B2:H144,{5}, FALSE), TRUE)=TRUE, IF(IFERROR(VLOOKUP(E85,Store_SRP!B2:H110,{5}, FALSE), TRUE)=TRUE,VLOOKUP(E85,Store_VAM!B2:H273,{5}, FALSE),VLOOKUP(E85,Store_SRP!B2:H110,{5}, FALSE)), VLOOKUP(E85,Store_Showcase!B2:H144,{5}, FALSE))</f>
      </c>
      <c r="AG85" s="1">
        <f>IF(IFERROR(VLOOKUP(E85,Store_Showcase!B2:H144,{6}, FALSE), TRUE)=TRUE, IF(IFERROR(VLOOKUP(E85,Store_SRP!B2:H110,{6}, FALSE), TRUE)=TRUE,VLOOKUP(E85,Store_VAM!B2:H273,{6}, FALSE),VLOOKUP(E85,Store_SRP!B2:H110,{6}, FALSE)), VLOOKUP(E85,Store_Showcase!B2:H144,{6}, FALSE))</f>
      </c>
      <c r="AH85" s="1">
        <f>VLOOKUP(G85,Sku_Consolidated!A2:R957,18,FALSE)</f>
      </c>
      <c r="AI85" s="1">
        <f>VLOOKUP(G85,Sku_Consolidated!A2:S957,19,FALSE)</f>
      </c>
      <c r="AJ85" s="1">
        <f>VLOOKUP(G85,Sku_Consolidated!A2:T957,20,FALSE)</f>
      </c>
    </row>
    <row r="86" spans="1:36" x14ac:dyDescent="0.25">
      <c r="A86" s="1">
        <v>2024</v>
      </c>
      <c r="B86" s="1" t="s">
        <v>31</v>
      </c>
      <c r="C86" s="1" t="s">
        <v>32</v>
      </c>
      <c r="D86" s="1" t="s">
        <v>33</v>
      </c>
      <c r="E86" s="9" t="s">
        <v>303</v>
      </c>
      <c r="F86" s="1">
        <f>IF(VLOOKUP(G86,Sku_Consolidated!A2:S957,{19},FALSE)="SHOWCASE", VLOOKUP(E86,Store_Showcase!B2:C144,{2}, FALSE), IF(VLOOKUP(G86,Sku_Consolidated!A2:S957,{19},FALSE)="VAM",VLOOKUP(E86,Store_VAM!B2:C273,{2}, FALSE),VLOOKUP(E86,Store_SRP!B2:C110,{2}, FALSE)))</f>
      </c>
      <c r="G86" s="1">
        <v>61737</v>
      </c>
      <c r="H86" s="1" t="s">
        <v>70</v>
      </c>
      <c r="I86" s="10" t="s">
        <v>43</v>
      </c>
      <c r="J86" s="1">
        <f>VLOOKUP(G86,Sku_Consolidated!A2:C957, 3, FALSE)</f>
      </c>
      <c r="K86" s="10">
        <f>IF(J86="PACK", I86, 0)</f>
      </c>
      <c r="L86" s="10">
        <f>IF(J86="KG", I86, I86 * VLOOKUP(G86,Sku_Consolidated!A2:U957,21,FALSE))</f>
      </c>
      <c r="M86" s="10" t="s">
        <v>37</v>
      </c>
      <c r="N86" s="11" t="s">
        <v>336</v>
      </c>
      <c r="O86" s="10" t="s">
        <v>337</v>
      </c>
      <c r="P86" s="10">
        <f>N86 - O86</f>
      </c>
      <c r="Q86" s="1">
        <f>VLOOKUP(G86,Sku_Consolidated!A2:G957,7, FALSE)</f>
      </c>
      <c r="R86" s="1">
        <f>IF(IFERROR(VLOOKUP(E86,Store_Showcase!B2:H144,7, FALSE), TRUE)=TRUE, IF(IFERROR(VLOOKUP(E86,Store_SRP!B2:H110,7, FALSE), TRUE)=TRUE,VLOOKUP(E86,Store_VAM!B2:H273,7, FALSE),VLOOKUP(E86,Store_SRP!B2:H110,7, FALSE)), VLOOKUP(E86,Store_Showcase!B2:H144,7, FALSE))</f>
      </c>
      <c r="S86" s="1">
        <f>IF(IFERROR(VLOOKUP(E86,Store_Showcase!B2:I144,8, FALSE), TRUE)=TRUE, IF(IFERROR(VLOOKUP(E86,Store_SRP!B2:I110,8, FALSE), TRUE)=TRUE,VLOOKUP(E86,Store_VAM!B2:I273,8, FALSE),VLOOKUP(E86,Store_SRP!B2:I110,8, FALSE)), VLOOKUP(E86,Store_Showcase!B2:I144,8, FALSE))</f>
      </c>
      <c r="T86" s="1">
        <f>VLOOKUP(G86,Sku_Consolidated!A2:R957,18,FALSE)</f>
      </c>
      <c r="U86" s="1" t="s">
        <v>308</v>
      </c>
      <c r="V86" s="1">
        <f>IF(VLOOKUP(G86,Sku_Consolidated!A2:S957,19,FALSE)="SHOWCASE", VLOOKUP(E86,Store_Showcase!B2:L144,11, FALSE), IF(VLOOKUP(G86,Sku_Consolidated!A2:S957,19,FALSE)="VAM",VLOOKUP(E86,Store_VAM!B2:L273,11, FALSE),VLOOKUP(E86,Store_SRP!B2:L110,11, FALSE)))</f>
      </c>
      <c r="W86" s="1">
        <f>VLOOKUP(G86,Sku_Consolidated!A2:W957,11,FALSE)</f>
      </c>
      <c r="X86" s="1">
        <f>VLOOKUP(G86,Sku_Consolidated!A2:H957,8,FALSE)</f>
      </c>
      <c r="Y86" s="1">
        <f>VLOOKUP(G86,Sku_Consolidated!A2:I957,9,FALSE)</f>
      </c>
      <c r="Z86" s="1" t="s">
        <v>41</v>
      </c>
      <c r="AA86" s="1">
        <f>VLOOKUP(G86,Sku_Consolidated!A2:E957,5,FALSE)</f>
      </c>
      <c r="AB86" s="1">
        <f>IF(VLOOKUP(G86,Sku_Consolidated!A2:S957,19,FALSE)="SHOWCASE", VLOOKUP(E86,Store_Showcase!B2:N144,13, FALSE), IF(VLOOKUP(G86,Sku_Consolidated!A2:S957,19,FALSE)="VAM",VLOOKUP(E86,Store_VAM!B2:N273,13, FALSE),VLOOKUP(E86,Store_SRP!B2:N110,13, FALSE)))</f>
      </c>
      <c r="AC86" s="1">
        <f>IF(IFERROR(AB86,TRUE)=TRUE, "-","OK")</f>
      </c>
      <c r="AD86" s="11" t="s">
        <v>37</v>
      </c>
      <c r="AE86" s="11" t="s">
        <v>37</v>
      </c>
      <c r="AF86" s="1">
        <f>IF(IFERROR(VLOOKUP(E86,Store_Showcase!B2:H144,{5}, FALSE), TRUE)=TRUE, IF(IFERROR(VLOOKUP(E86,Store_SRP!B2:H110,{5}, FALSE), TRUE)=TRUE,VLOOKUP(E86,Store_VAM!B2:H273,{5}, FALSE),VLOOKUP(E86,Store_SRP!B2:H110,{5}, FALSE)), VLOOKUP(E86,Store_Showcase!B2:H144,{5}, FALSE))</f>
      </c>
      <c r="AG86" s="1">
        <f>IF(IFERROR(VLOOKUP(E86,Store_Showcase!B2:H144,{6}, FALSE), TRUE)=TRUE, IF(IFERROR(VLOOKUP(E86,Store_SRP!B2:H110,{6}, FALSE), TRUE)=TRUE,VLOOKUP(E86,Store_VAM!B2:H273,{6}, FALSE),VLOOKUP(E86,Store_SRP!B2:H110,{6}, FALSE)), VLOOKUP(E86,Store_Showcase!B2:H144,{6}, FALSE))</f>
      </c>
      <c r="AH86" s="1">
        <f>VLOOKUP(G86,Sku_Consolidated!A2:R957,18,FALSE)</f>
      </c>
      <c r="AI86" s="1">
        <f>VLOOKUP(G86,Sku_Consolidated!A2:S957,19,FALSE)</f>
      </c>
      <c r="AJ86" s="1">
        <f>VLOOKUP(G86,Sku_Consolidated!A2:T957,20,FALSE)</f>
      </c>
    </row>
    <row r="87" spans="1:36" x14ac:dyDescent="0.25">
      <c r="A87" s="1">
        <v>2024</v>
      </c>
      <c r="B87" s="1" t="s">
        <v>31</v>
      </c>
      <c r="C87" s="1" t="s">
        <v>32</v>
      </c>
      <c r="D87" s="1" t="s">
        <v>33</v>
      </c>
      <c r="E87" s="9" t="s">
        <v>303</v>
      </c>
      <c r="F87" s="1">
        <f>IF(VLOOKUP(G87,Sku_Consolidated!A2:S957,{19},FALSE)="SHOWCASE", VLOOKUP(E87,Store_Showcase!B2:C144,{2}, FALSE), IF(VLOOKUP(G87,Sku_Consolidated!A2:S957,{19},FALSE)="VAM",VLOOKUP(E87,Store_VAM!B2:C273,{2}, FALSE),VLOOKUP(E87,Store_SRP!B2:C110,{2}, FALSE)))</f>
      </c>
      <c r="G87" s="1">
        <v>61740</v>
      </c>
      <c r="H87" s="1" t="s">
        <v>231</v>
      </c>
      <c r="I87" s="10" t="s">
        <v>338</v>
      </c>
      <c r="J87" s="1">
        <f>VLOOKUP(G87,Sku_Consolidated!A2:C957, 3, FALSE)</f>
      </c>
      <c r="K87" s="10">
        <f>IF(J87="PACK", I87, 0)</f>
      </c>
      <c r="L87" s="10">
        <f>IF(J87="KG", I87, I87 * VLOOKUP(G87,Sku_Consolidated!A2:U957,21,FALSE))</f>
      </c>
      <c r="M87" s="10" t="s">
        <v>37</v>
      </c>
      <c r="N87" s="11" t="s">
        <v>339</v>
      </c>
      <c r="O87" s="10" t="s">
        <v>340</v>
      </c>
      <c r="P87" s="10">
        <f>N87 - O87</f>
      </c>
      <c r="Q87" s="1">
        <f>VLOOKUP(G87,Sku_Consolidated!A2:G957,7, FALSE)</f>
      </c>
      <c r="R87" s="1">
        <f>IF(IFERROR(VLOOKUP(E87,Store_Showcase!B2:H144,7, FALSE), TRUE)=TRUE, IF(IFERROR(VLOOKUP(E87,Store_SRP!B2:H110,7, FALSE), TRUE)=TRUE,VLOOKUP(E87,Store_VAM!B2:H273,7, FALSE),VLOOKUP(E87,Store_SRP!B2:H110,7, FALSE)), VLOOKUP(E87,Store_Showcase!B2:H144,7, FALSE))</f>
      </c>
      <c r="S87" s="1">
        <f>IF(IFERROR(VLOOKUP(E87,Store_Showcase!B2:I144,8, FALSE), TRUE)=TRUE, IF(IFERROR(VLOOKUP(E87,Store_SRP!B2:I110,8, FALSE), TRUE)=TRUE,VLOOKUP(E87,Store_VAM!B2:I273,8, FALSE),VLOOKUP(E87,Store_SRP!B2:I110,8, FALSE)), VLOOKUP(E87,Store_Showcase!B2:I144,8, FALSE))</f>
      </c>
      <c r="T87" s="1">
        <f>VLOOKUP(G87,Sku_Consolidated!A2:R957,18,FALSE)</f>
      </c>
      <c r="U87" s="1" t="s">
        <v>308</v>
      </c>
      <c r="V87" s="1">
        <f>IF(VLOOKUP(G87,Sku_Consolidated!A2:S957,19,FALSE)="SHOWCASE", VLOOKUP(E87,Store_Showcase!B2:L144,11, FALSE), IF(VLOOKUP(G87,Sku_Consolidated!A2:S957,19,FALSE)="VAM",VLOOKUP(E87,Store_VAM!B2:L273,11, FALSE),VLOOKUP(E87,Store_SRP!B2:L110,11, FALSE)))</f>
      </c>
      <c r="W87" s="1">
        <f>VLOOKUP(G87,Sku_Consolidated!A2:W957,11,FALSE)</f>
      </c>
      <c r="X87" s="1">
        <f>VLOOKUP(G87,Sku_Consolidated!A2:H957,8,FALSE)</f>
      </c>
      <c r="Y87" s="1">
        <f>VLOOKUP(G87,Sku_Consolidated!A2:I957,9,FALSE)</f>
      </c>
      <c r="Z87" s="1" t="s">
        <v>41</v>
      </c>
      <c r="AA87" s="1">
        <f>VLOOKUP(G87,Sku_Consolidated!A2:E957,5,FALSE)</f>
      </c>
      <c r="AB87" s="1">
        <f>IF(VLOOKUP(G87,Sku_Consolidated!A2:S957,19,FALSE)="SHOWCASE", VLOOKUP(E87,Store_Showcase!B2:N144,13, FALSE), IF(VLOOKUP(G87,Sku_Consolidated!A2:S957,19,FALSE)="VAM",VLOOKUP(E87,Store_VAM!B2:N273,13, FALSE),VLOOKUP(E87,Store_SRP!B2:N110,13, FALSE)))</f>
      </c>
      <c r="AC87" s="1">
        <f>IF(IFERROR(AB87,TRUE)=TRUE, "-","OK")</f>
      </c>
      <c r="AD87" s="11" t="s">
        <v>37</v>
      </c>
      <c r="AE87" s="11" t="s">
        <v>37</v>
      </c>
      <c r="AF87" s="1">
        <f>IF(IFERROR(VLOOKUP(E87,Store_Showcase!B2:H144,{5}, FALSE), TRUE)=TRUE, IF(IFERROR(VLOOKUP(E87,Store_SRP!B2:H110,{5}, FALSE), TRUE)=TRUE,VLOOKUP(E87,Store_VAM!B2:H273,{5}, FALSE),VLOOKUP(E87,Store_SRP!B2:H110,{5}, FALSE)), VLOOKUP(E87,Store_Showcase!B2:H144,{5}, FALSE))</f>
      </c>
      <c r="AG87" s="1">
        <f>IF(IFERROR(VLOOKUP(E87,Store_Showcase!B2:H144,{6}, FALSE), TRUE)=TRUE, IF(IFERROR(VLOOKUP(E87,Store_SRP!B2:H110,{6}, FALSE), TRUE)=TRUE,VLOOKUP(E87,Store_VAM!B2:H273,{6}, FALSE),VLOOKUP(E87,Store_SRP!B2:H110,{6}, FALSE)), VLOOKUP(E87,Store_Showcase!B2:H144,{6}, FALSE))</f>
      </c>
      <c r="AH87" s="1">
        <f>VLOOKUP(G87,Sku_Consolidated!A2:R957,18,FALSE)</f>
      </c>
      <c r="AI87" s="1">
        <f>VLOOKUP(G87,Sku_Consolidated!A2:S957,19,FALSE)</f>
      </c>
      <c r="AJ87" s="1">
        <f>VLOOKUP(G87,Sku_Consolidated!A2:T957,20,FALSE)</f>
      </c>
    </row>
    <row r="88" spans="1:36" x14ac:dyDescent="0.25">
      <c r="A88" s="1">
        <v>2024</v>
      </c>
      <c r="B88" s="1" t="s">
        <v>31</v>
      </c>
      <c r="C88" s="1" t="s">
        <v>32</v>
      </c>
      <c r="D88" s="1" t="s">
        <v>33</v>
      </c>
      <c r="E88" s="9" t="s">
        <v>303</v>
      </c>
      <c r="F88" s="1">
        <f>IF(VLOOKUP(G88,Sku_Consolidated!A2:S957,{19},FALSE)="SHOWCASE", VLOOKUP(E88,Store_Showcase!B2:C144,{2}, FALSE), IF(VLOOKUP(G88,Sku_Consolidated!A2:S957,{19},FALSE)="VAM",VLOOKUP(E88,Store_VAM!B2:C273,{2}, FALSE),VLOOKUP(E88,Store_SRP!B2:C110,{2}, FALSE)))</f>
      </c>
      <c r="G88" s="1">
        <v>61742</v>
      </c>
      <c r="H88" s="1" t="s">
        <v>78</v>
      </c>
      <c r="I88" s="10" t="s">
        <v>277</v>
      </c>
      <c r="J88" s="1">
        <f>VLOOKUP(G88,Sku_Consolidated!A2:C957, 3, FALSE)</f>
      </c>
      <c r="K88" s="10">
        <f>IF(J88="PACK", I88, 0)</f>
      </c>
      <c r="L88" s="10">
        <f>IF(J88="KG", I88, I88 * VLOOKUP(G88,Sku_Consolidated!A2:U957,21,FALSE))</f>
      </c>
      <c r="M88" s="10" t="s">
        <v>37</v>
      </c>
      <c r="N88" s="11" t="s">
        <v>341</v>
      </c>
      <c r="O88" s="10" t="s">
        <v>342</v>
      </c>
      <c r="P88" s="10">
        <f>N88 - O88</f>
      </c>
      <c r="Q88" s="1">
        <f>VLOOKUP(G88,Sku_Consolidated!A2:G957,7, FALSE)</f>
      </c>
      <c r="R88" s="1">
        <f>IF(IFERROR(VLOOKUP(E88,Store_Showcase!B2:H144,7, FALSE), TRUE)=TRUE, IF(IFERROR(VLOOKUP(E88,Store_SRP!B2:H110,7, FALSE), TRUE)=TRUE,VLOOKUP(E88,Store_VAM!B2:H273,7, FALSE),VLOOKUP(E88,Store_SRP!B2:H110,7, FALSE)), VLOOKUP(E88,Store_Showcase!B2:H144,7, FALSE))</f>
      </c>
      <c r="S88" s="1">
        <f>IF(IFERROR(VLOOKUP(E88,Store_Showcase!B2:I144,8, FALSE), TRUE)=TRUE, IF(IFERROR(VLOOKUP(E88,Store_SRP!B2:I110,8, FALSE), TRUE)=TRUE,VLOOKUP(E88,Store_VAM!B2:I273,8, FALSE),VLOOKUP(E88,Store_SRP!B2:I110,8, FALSE)), VLOOKUP(E88,Store_Showcase!B2:I144,8, FALSE))</f>
      </c>
      <c r="T88" s="1">
        <f>VLOOKUP(G88,Sku_Consolidated!A2:R957,18,FALSE)</f>
      </c>
      <c r="U88" s="1" t="s">
        <v>308</v>
      </c>
      <c r="V88" s="1">
        <f>IF(VLOOKUP(G88,Sku_Consolidated!A2:S957,19,FALSE)="SHOWCASE", VLOOKUP(E88,Store_Showcase!B2:L144,11, FALSE), IF(VLOOKUP(G88,Sku_Consolidated!A2:S957,19,FALSE)="VAM",VLOOKUP(E88,Store_VAM!B2:L273,11, FALSE),VLOOKUP(E88,Store_SRP!B2:L110,11, FALSE)))</f>
      </c>
      <c r="W88" s="1">
        <f>VLOOKUP(G88,Sku_Consolidated!A2:W957,11,FALSE)</f>
      </c>
      <c r="X88" s="1">
        <f>VLOOKUP(G88,Sku_Consolidated!A2:H957,8,FALSE)</f>
      </c>
      <c r="Y88" s="1">
        <f>VLOOKUP(G88,Sku_Consolidated!A2:I957,9,FALSE)</f>
      </c>
      <c r="Z88" s="1" t="s">
        <v>41</v>
      </c>
      <c r="AA88" s="1">
        <f>VLOOKUP(G88,Sku_Consolidated!A2:E957,5,FALSE)</f>
      </c>
      <c r="AB88" s="1">
        <f>IF(VLOOKUP(G88,Sku_Consolidated!A2:S957,19,FALSE)="SHOWCASE", VLOOKUP(E88,Store_Showcase!B2:N144,13, FALSE), IF(VLOOKUP(G88,Sku_Consolidated!A2:S957,19,FALSE)="VAM",VLOOKUP(E88,Store_VAM!B2:N273,13, FALSE),VLOOKUP(E88,Store_SRP!B2:N110,13, FALSE)))</f>
      </c>
      <c r="AC88" s="1">
        <f>IF(IFERROR(AB88,TRUE)=TRUE, "-","OK")</f>
      </c>
      <c r="AD88" s="11" t="s">
        <v>37</v>
      </c>
      <c r="AE88" s="11" t="s">
        <v>37</v>
      </c>
      <c r="AF88" s="1">
        <f>IF(IFERROR(VLOOKUP(E88,Store_Showcase!B2:H144,{5}, FALSE), TRUE)=TRUE, IF(IFERROR(VLOOKUP(E88,Store_SRP!B2:H110,{5}, FALSE), TRUE)=TRUE,VLOOKUP(E88,Store_VAM!B2:H273,{5}, FALSE),VLOOKUP(E88,Store_SRP!B2:H110,{5}, FALSE)), VLOOKUP(E88,Store_Showcase!B2:H144,{5}, FALSE))</f>
      </c>
      <c r="AG88" s="1">
        <f>IF(IFERROR(VLOOKUP(E88,Store_Showcase!B2:H144,{6}, FALSE), TRUE)=TRUE, IF(IFERROR(VLOOKUP(E88,Store_SRP!B2:H110,{6}, FALSE), TRUE)=TRUE,VLOOKUP(E88,Store_VAM!B2:H273,{6}, FALSE),VLOOKUP(E88,Store_SRP!B2:H110,{6}, FALSE)), VLOOKUP(E88,Store_Showcase!B2:H144,{6}, FALSE))</f>
      </c>
      <c r="AH88" s="1">
        <f>VLOOKUP(G88,Sku_Consolidated!A2:R957,18,FALSE)</f>
      </c>
      <c r="AI88" s="1">
        <f>VLOOKUP(G88,Sku_Consolidated!A2:S957,19,FALSE)</f>
      </c>
      <c r="AJ88" s="1">
        <f>VLOOKUP(G88,Sku_Consolidated!A2:T957,20,FALSE)</f>
      </c>
    </row>
    <row r="89" spans="1:36" x14ac:dyDescent="0.25">
      <c r="A89" s="1">
        <v>2024</v>
      </c>
      <c r="B89" s="1" t="s">
        <v>31</v>
      </c>
      <c r="C89" s="1" t="s">
        <v>32</v>
      </c>
      <c r="D89" s="1" t="s">
        <v>33</v>
      </c>
      <c r="E89" s="9" t="s">
        <v>303</v>
      </c>
      <c r="F89" s="1">
        <f>IF(VLOOKUP(G89,Sku_Consolidated!A2:S957,{19},FALSE)="SHOWCASE", VLOOKUP(E89,Store_Showcase!B2:C144,{2}, FALSE), IF(VLOOKUP(G89,Sku_Consolidated!A2:S957,{19},FALSE)="VAM",VLOOKUP(E89,Store_VAM!B2:C273,{2}, FALSE),VLOOKUP(E89,Store_SRP!B2:C110,{2}, FALSE)))</f>
      </c>
      <c r="G89" s="1">
        <v>61744</v>
      </c>
      <c r="H89" s="1" t="s">
        <v>82</v>
      </c>
      <c r="I89" s="10" t="s">
        <v>343</v>
      </c>
      <c r="J89" s="1">
        <f>VLOOKUP(G89,Sku_Consolidated!A2:C957, 3, FALSE)</f>
      </c>
      <c r="K89" s="10">
        <f>IF(J89="PACK", I89, 0)</f>
      </c>
      <c r="L89" s="10">
        <f>IF(J89="KG", I89, I89 * VLOOKUP(G89,Sku_Consolidated!A2:U957,21,FALSE))</f>
      </c>
      <c r="M89" s="10" t="s">
        <v>37</v>
      </c>
      <c r="N89" s="11" t="s">
        <v>344</v>
      </c>
      <c r="O89" s="10" t="s">
        <v>345</v>
      </c>
      <c r="P89" s="10">
        <f>N89 - O89</f>
      </c>
      <c r="Q89" s="1">
        <f>VLOOKUP(G89,Sku_Consolidated!A2:G957,7, FALSE)</f>
      </c>
      <c r="R89" s="1">
        <f>IF(IFERROR(VLOOKUP(E89,Store_Showcase!B2:H144,7, FALSE), TRUE)=TRUE, IF(IFERROR(VLOOKUP(E89,Store_SRP!B2:H110,7, FALSE), TRUE)=TRUE,VLOOKUP(E89,Store_VAM!B2:H273,7, FALSE),VLOOKUP(E89,Store_SRP!B2:H110,7, FALSE)), VLOOKUP(E89,Store_Showcase!B2:H144,7, FALSE))</f>
      </c>
      <c r="S89" s="1">
        <f>IF(IFERROR(VLOOKUP(E89,Store_Showcase!B2:I144,8, FALSE), TRUE)=TRUE, IF(IFERROR(VLOOKUP(E89,Store_SRP!B2:I110,8, FALSE), TRUE)=TRUE,VLOOKUP(E89,Store_VAM!B2:I273,8, FALSE),VLOOKUP(E89,Store_SRP!B2:I110,8, FALSE)), VLOOKUP(E89,Store_Showcase!B2:I144,8, FALSE))</f>
      </c>
      <c r="T89" s="1">
        <f>VLOOKUP(G89,Sku_Consolidated!A2:R957,18,FALSE)</f>
      </c>
      <c r="U89" s="1" t="s">
        <v>308</v>
      </c>
      <c r="V89" s="1">
        <f>IF(VLOOKUP(G89,Sku_Consolidated!A2:S957,19,FALSE)="SHOWCASE", VLOOKUP(E89,Store_Showcase!B2:L144,11, FALSE), IF(VLOOKUP(G89,Sku_Consolidated!A2:S957,19,FALSE)="VAM",VLOOKUP(E89,Store_VAM!B2:L273,11, FALSE),VLOOKUP(E89,Store_SRP!B2:L110,11, FALSE)))</f>
      </c>
      <c r="W89" s="1">
        <f>VLOOKUP(G89,Sku_Consolidated!A2:W957,11,FALSE)</f>
      </c>
      <c r="X89" s="1">
        <f>VLOOKUP(G89,Sku_Consolidated!A2:H957,8,FALSE)</f>
      </c>
      <c r="Y89" s="1">
        <f>VLOOKUP(G89,Sku_Consolidated!A2:I957,9,FALSE)</f>
      </c>
      <c r="Z89" s="1" t="s">
        <v>41</v>
      </c>
      <c r="AA89" s="1">
        <f>VLOOKUP(G89,Sku_Consolidated!A2:E957,5,FALSE)</f>
      </c>
      <c r="AB89" s="1">
        <f>IF(VLOOKUP(G89,Sku_Consolidated!A2:S957,19,FALSE)="SHOWCASE", VLOOKUP(E89,Store_Showcase!B2:N144,13, FALSE), IF(VLOOKUP(G89,Sku_Consolidated!A2:S957,19,FALSE)="VAM",VLOOKUP(E89,Store_VAM!B2:N273,13, FALSE),VLOOKUP(E89,Store_SRP!B2:N110,13, FALSE)))</f>
      </c>
      <c r="AC89" s="1">
        <f>IF(IFERROR(AB89,TRUE)=TRUE, "-","OK")</f>
      </c>
      <c r="AD89" s="11" t="s">
        <v>37</v>
      </c>
      <c r="AE89" s="11" t="s">
        <v>37</v>
      </c>
      <c r="AF89" s="1">
        <f>IF(IFERROR(VLOOKUP(E89,Store_Showcase!B2:H144,{5}, FALSE), TRUE)=TRUE, IF(IFERROR(VLOOKUP(E89,Store_SRP!B2:H110,{5}, FALSE), TRUE)=TRUE,VLOOKUP(E89,Store_VAM!B2:H273,{5}, FALSE),VLOOKUP(E89,Store_SRP!B2:H110,{5}, FALSE)), VLOOKUP(E89,Store_Showcase!B2:H144,{5}, FALSE))</f>
      </c>
      <c r="AG89" s="1">
        <f>IF(IFERROR(VLOOKUP(E89,Store_Showcase!B2:H144,{6}, FALSE), TRUE)=TRUE, IF(IFERROR(VLOOKUP(E89,Store_SRP!B2:H110,{6}, FALSE), TRUE)=TRUE,VLOOKUP(E89,Store_VAM!B2:H273,{6}, FALSE),VLOOKUP(E89,Store_SRP!B2:H110,{6}, FALSE)), VLOOKUP(E89,Store_Showcase!B2:H144,{6}, FALSE))</f>
      </c>
      <c r="AH89" s="1">
        <f>VLOOKUP(G89,Sku_Consolidated!A2:R957,18,FALSE)</f>
      </c>
      <c r="AI89" s="1">
        <f>VLOOKUP(G89,Sku_Consolidated!A2:S957,19,FALSE)</f>
      </c>
      <c r="AJ89" s="1">
        <f>VLOOKUP(G89,Sku_Consolidated!A2:T957,20,FALSE)</f>
      </c>
    </row>
    <row r="90" spans="1:36" x14ac:dyDescent="0.25">
      <c r="A90" s="1">
        <v>2024</v>
      </c>
      <c r="B90" s="1" t="s">
        <v>31</v>
      </c>
      <c r="C90" s="1" t="s">
        <v>32</v>
      </c>
      <c r="D90" s="1" t="s">
        <v>33</v>
      </c>
      <c r="E90" s="9" t="s">
        <v>303</v>
      </c>
      <c r="F90" s="1">
        <f>IF(VLOOKUP(G90,Sku_Consolidated!A2:S957,{19},FALSE)="SHOWCASE", VLOOKUP(E90,Store_Showcase!B2:C144,{2}, FALSE), IF(VLOOKUP(G90,Sku_Consolidated!A2:S957,{19},FALSE)="VAM",VLOOKUP(E90,Store_VAM!B2:C273,{2}, FALSE),VLOOKUP(E90,Store_SRP!B2:C110,{2}, FALSE)))</f>
      </c>
      <c r="G90" s="1">
        <v>61755</v>
      </c>
      <c r="H90" s="1" t="s">
        <v>86</v>
      </c>
      <c r="I90" s="10" t="s">
        <v>346</v>
      </c>
      <c r="J90" s="1">
        <f>VLOOKUP(G90,Sku_Consolidated!A2:C957, 3, FALSE)</f>
      </c>
      <c r="K90" s="10">
        <f>IF(J90="PACK", I90, 0)</f>
      </c>
      <c r="L90" s="10">
        <f>IF(J90="KG", I90, I90 * VLOOKUP(G90,Sku_Consolidated!A2:U957,21,FALSE))</f>
      </c>
      <c r="M90" s="10" t="s">
        <v>37</v>
      </c>
      <c r="N90" s="11" t="s">
        <v>347</v>
      </c>
      <c r="O90" s="10" t="s">
        <v>348</v>
      </c>
      <c r="P90" s="10">
        <f>N90 - O90</f>
      </c>
      <c r="Q90" s="1">
        <f>VLOOKUP(G90,Sku_Consolidated!A2:G957,7, FALSE)</f>
      </c>
      <c r="R90" s="1">
        <f>IF(IFERROR(VLOOKUP(E90,Store_Showcase!B2:H144,7, FALSE), TRUE)=TRUE, IF(IFERROR(VLOOKUP(E90,Store_SRP!B2:H110,7, FALSE), TRUE)=TRUE,VLOOKUP(E90,Store_VAM!B2:H273,7, FALSE),VLOOKUP(E90,Store_SRP!B2:H110,7, FALSE)), VLOOKUP(E90,Store_Showcase!B2:H144,7, FALSE))</f>
      </c>
      <c r="S90" s="1">
        <f>IF(IFERROR(VLOOKUP(E90,Store_Showcase!B2:I144,8, FALSE), TRUE)=TRUE, IF(IFERROR(VLOOKUP(E90,Store_SRP!B2:I110,8, FALSE), TRUE)=TRUE,VLOOKUP(E90,Store_VAM!B2:I273,8, FALSE),VLOOKUP(E90,Store_SRP!B2:I110,8, FALSE)), VLOOKUP(E90,Store_Showcase!B2:I144,8, FALSE))</f>
      </c>
      <c r="T90" s="1">
        <f>VLOOKUP(G90,Sku_Consolidated!A2:R957,18,FALSE)</f>
      </c>
      <c r="U90" s="1" t="s">
        <v>308</v>
      </c>
      <c r="V90" s="1">
        <f>IF(VLOOKUP(G90,Sku_Consolidated!A2:S957,19,FALSE)="SHOWCASE", VLOOKUP(E90,Store_Showcase!B2:L144,11, FALSE), IF(VLOOKUP(G90,Sku_Consolidated!A2:S957,19,FALSE)="VAM",VLOOKUP(E90,Store_VAM!B2:L273,11, FALSE),VLOOKUP(E90,Store_SRP!B2:L110,11, FALSE)))</f>
      </c>
      <c r="W90" s="1">
        <f>VLOOKUP(G90,Sku_Consolidated!A2:W957,11,FALSE)</f>
      </c>
      <c r="X90" s="1">
        <f>VLOOKUP(G90,Sku_Consolidated!A2:H957,8,FALSE)</f>
      </c>
      <c r="Y90" s="1">
        <f>VLOOKUP(G90,Sku_Consolidated!A2:I957,9,FALSE)</f>
      </c>
      <c r="Z90" s="1" t="s">
        <v>41</v>
      </c>
      <c r="AA90" s="1">
        <f>VLOOKUP(G90,Sku_Consolidated!A2:E957,5,FALSE)</f>
      </c>
      <c r="AB90" s="1">
        <f>IF(VLOOKUP(G90,Sku_Consolidated!A2:S957,19,FALSE)="SHOWCASE", VLOOKUP(E90,Store_Showcase!B2:N144,13, FALSE), IF(VLOOKUP(G90,Sku_Consolidated!A2:S957,19,FALSE)="VAM",VLOOKUP(E90,Store_VAM!B2:N273,13, FALSE),VLOOKUP(E90,Store_SRP!B2:N110,13, FALSE)))</f>
      </c>
      <c r="AC90" s="1">
        <f>IF(IFERROR(AB90,TRUE)=TRUE, "-","OK")</f>
      </c>
      <c r="AD90" s="11" t="s">
        <v>37</v>
      </c>
      <c r="AE90" s="11" t="s">
        <v>37</v>
      </c>
      <c r="AF90" s="1">
        <f>IF(IFERROR(VLOOKUP(E90,Store_Showcase!B2:H144,{5}, FALSE), TRUE)=TRUE, IF(IFERROR(VLOOKUP(E90,Store_SRP!B2:H110,{5}, FALSE), TRUE)=TRUE,VLOOKUP(E90,Store_VAM!B2:H273,{5}, FALSE),VLOOKUP(E90,Store_SRP!B2:H110,{5}, FALSE)), VLOOKUP(E90,Store_Showcase!B2:H144,{5}, FALSE))</f>
      </c>
      <c r="AG90" s="1">
        <f>IF(IFERROR(VLOOKUP(E90,Store_Showcase!B2:H144,{6}, FALSE), TRUE)=TRUE, IF(IFERROR(VLOOKUP(E90,Store_SRP!B2:H110,{6}, FALSE), TRUE)=TRUE,VLOOKUP(E90,Store_VAM!B2:H273,{6}, FALSE),VLOOKUP(E90,Store_SRP!B2:H110,{6}, FALSE)), VLOOKUP(E90,Store_Showcase!B2:H144,{6}, FALSE))</f>
      </c>
      <c r="AH90" s="1">
        <f>VLOOKUP(G90,Sku_Consolidated!A2:R957,18,FALSE)</f>
      </c>
      <c r="AI90" s="1">
        <f>VLOOKUP(G90,Sku_Consolidated!A2:S957,19,FALSE)</f>
      </c>
      <c r="AJ90" s="1">
        <f>VLOOKUP(G90,Sku_Consolidated!A2:T957,20,FALSE)</f>
      </c>
    </row>
    <row r="91" spans="1:36" x14ac:dyDescent="0.25">
      <c r="A91" s="1">
        <v>2024</v>
      </c>
      <c r="B91" s="1" t="s">
        <v>31</v>
      </c>
      <c r="C91" s="1" t="s">
        <v>32</v>
      </c>
      <c r="D91" s="1" t="s">
        <v>33</v>
      </c>
      <c r="E91" s="9" t="s">
        <v>303</v>
      </c>
      <c r="F91" s="1">
        <f>IF(VLOOKUP(G91,Sku_Consolidated!A2:S957,{19},FALSE)="SHOWCASE", VLOOKUP(E91,Store_Showcase!B2:C144,{2}, FALSE), IF(VLOOKUP(G91,Sku_Consolidated!A2:S957,{19},FALSE)="VAM",VLOOKUP(E91,Store_VAM!B2:C273,{2}, FALSE),VLOOKUP(E91,Store_SRP!B2:C110,{2}, FALSE)))</f>
      </c>
      <c r="G91" s="1">
        <v>61757</v>
      </c>
      <c r="H91" s="1" t="s">
        <v>349</v>
      </c>
      <c r="I91" s="10" t="s">
        <v>63</v>
      </c>
      <c r="J91" s="1">
        <f>VLOOKUP(G91,Sku_Consolidated!A2:C957, 3, FALSE)</f>
      </c>
      <c r="K91" s="10">
        <f>IF(J91="PACK", I91, 0)</f>
      </c>
      <c r="L91" s="10">
        <f>IF(J91="KG", I91, I91 * VLOOKUP(G91,Sku_Consolidated!A2:U957,21,FALSE))</f>
      </c>
      <c r="M91" s="10" t="s">
        <v>37</v>
      </c>
      <c r="N91" s="11" t="s">
        <v>350</v>
      </c>
      <c r="O91" s="10" t="s">
        <v>351</v>
      </c>
      <c r="P91" s="10">
        <f>N91 - O91</f>
      </c>
      <c r="Q91" s="1">
        <f>VLOOKUP(G91,Sku_Consolidated!A2:G957,7, FALSE)</f>
      </c>
      <c r="R91" s="1">
        <f>IF(IFERROR(VLOOKUP(E91,Store_Showcase!B2:H144,7, FALSE), TRUE)=TRUE, IF(IFERROR(VLOOKUP(E91,Store_SRP!B2:H110,7, FALSE), TRUE)=TRUE,VLOOKUP(E91,Store_VAM!B2:H273,7, FALSE),VLOOKUP(E91,Store_SRP!B2:H110,7, FALSE)), VLOOKUP(E91,Store_Showcase!B2:H144,7, FALSE))</f>
      </c>
      <c r="S91" s="1">
        <f>IF(IFERROR(VLOOKUP(E91,Store_Showcase!B2:I144,8, FALSE), TRUE)=TRUE, IF(IFERROR(VLOOKUP(E91,Store_SRP!B2:I110,8, FALSE), TRUE)=TRUE,VLOOKUP(E91,Store_VAM!B2:I273,8, FALSE),VLOOKUP(E91,Store_SRP!B2:I110,8, FALSE)), VLOOKUP(E91,Store_Showcase!B2:I144,8, FALSE))</f>
      </c>
      <c r="T91" s="1">
        <f>VLOOKUP(G91,Sku_Consolidated!A2:R957,18,FALSE)</f>
      </c>
      <c r="U91" s="1" t="s">
        <v>308</v>
      </c>
      <c r="V91" s="1">
        <f>IF(VLOOKUP(G91,Sku_Consolidated!A2:S957,19,FALSE)="SHOWCASE", VLOOKUP(E91,Store_Showcase!B2:L144,11, FALSE), IF(VLOOKUP(G91,Sku_Consolidated!A2:S957,19,FALSE)="VAM",VLOOKUP(E91,Store_VAM!B2:L273,11, FALSE),VLOOKUP(E91,Store_SRP!B2:L110,11, FALSE)))</f>
      </c>
      <c r="W91" s="1">
        <f>VLOOKUP(G91,Sku_Consolidated!A2:W957,11,FALSE)</f>
      </c>
      <c r="X91" s="1">
        <f>VLOOKUP(G91,Sku_Consolidated!A2:H957,8,FALSE)</f>
      </c>
      <c r="Y91" s="1">
        <f>VLOOKUP(G91,Sku_Consolidated!A2:I957,9,FALSE)</f>
      </c>
      <c r="Z91" s="1" t="s">
        <v>41</v>
      </c>
      <c r="AA91" s="1">
        <f>VLOOKUP(G91,Sku_Consolidated!A2:E957,5,FALSE)</f>
      </c>
      <c r="AB91" s="1">
        <f>IF(VLOOKUP(G91,Sku_Consolidated!A2:S957,19,FALSE)="SHOWCASE", VLOOKUP(E91,Store_Showcase!B2:N144,13, FALSE), IF(VLOOKUP(G91,Sku_Consolidated!A2:S957,19,FALSE)="VAM",VLOOKUP(E91,Store_VAM!B2:N273,13, FALSE),VLOOKUP(E91,Store_SRP!B2:N110,13, FALSE)))</f>
      </c>
      <c r="AC91" s="1">
        <f>IF(IFERROR(AB91,TRUE)=TRUE, "-","OK")</f>
      </c>
      <c r="AD91" s="11" t="s">
        <v>37</v>
      </c>
      <c r="AE91" s="11" t="s">
        <v>37</v>
      </c>
      <c r="AF91" s="1">
        <f>IF(IFERROR(VLOOKUP(E91,Store_Showcase!B2:H144,{5}, FALSE), TRUE)=TRUE, IF(IFERROR(VLOOKUP(E91,Store_SRP!B2:H110,{5}, FALSE), TRUE)=TRUE,VLOOKUP(E91,Store_VAM!B2:H273,{5}, FALSE),VLOOKUP(E91,Store_SRP!B2:H110,{5}, FALSE)), VLOOKUP(E91,Store_Showcase!B2:H144,{5}, FALSE))</f>
      </c>
      <c r="AG91" s="1">
        <f>IF(IFERROR(VLOOKUP(E91,Store_Showcase!B2:H144,{6}, FALSE), TRUE)=TRUE, IF(IFERROR(VLOOKUP(E91,Store_SRP!B2:H110,{6}, FALSE), TRUE)=TRUE,VLOOKUP(E91,Store_VAM!B2:H273,{6}, FALSE),VLOOKUP(E91,Store_SRP!B2:H110,{6}, FALSE)), VLOOKUP(E91,Store_Showcase!B2:H144,{6}, FALSE))</f>
      </c>
      <c r="AH91" s="1">
        <f>VLOOKUP(G91,Sku_Consolidated!A2:R957,18,FALSE)</f>
      </c>
      <c r="AI91" s="1">
        <f>VLOOKUP(G91,Sku_Consolidated!A2:S957,19,FALSE)</f>
      </c>
      <c r="AJ91" s="1">
        <f>VLOOKUP(G91,Sku_Consolidated!A2:T957,20,FALSE)</f>
      </c>
    </row>
    <row r="92" spans="1:36" x14ac:dyDescent="0.25">
      <c r="A92" s="1">
        <v>2024</v>
      </c>
      <c r="B92" s="1" t="s">
        <v>31</v>
      </c>
      <c r="C92" s="1" t="s">
        <v>32</v>
      </c>
      <c r="D92" s="1" t="s">
        <v>33</v>
      </c>
      <c r="E92" s="9" t="s">
        <v>303</v>
      </c>
      <c r="F92" s="1">
        <f>IF(VLOOKUP(G92,Sku_Consolidated!A2:S957,{19},FALSE)="SHOWCASE", VLOOKUP(E92,Store_Showcase!B2:C144,{2}, FALSE), IF(VLOOKUP(G92,Sku_Consolidated!A2:S957,{19},FALSE)="VAM",VLOOKUP(E92,Store_VAM!B2:C273,{2}, FALSE),VLOOKUP(E92,Store_SRP!B2:C110,{2}, FALSE)))</f>
      </c>
      <c r="G92" s="1">
        <v>61758</v>
      </c>
      <c r="H92" s="1" t="s">
        <v>90</v>
      </c>
      <c r="I92" s="10" t="s">
        <v>352</v>
      </c>
      <c r="J92" s="1">
        <f>VLOOKUP(G92,Sku_Consolidated!A2:C957, 3, FALSE)</f>
      </c>
      <c r="K92" s="10">
        <f>IF(J92="PACK", I92, 0)</f>
      </c>
      <c r="L92" s="10">
        <f>IF(J92="KG", I92, I92 * VLOOKUP(G92,Sku_Consolidated!A2:U957,21,FALSE))</f>
      </c>
      <c r="M92" s="10" t="s">
        <v>37</v>
      </c>
      <c r="N92" s="11" t="s">
        <v>353</v>
      </c>
      <c r="O92" s="10" t="s">
        <v>354</v>
      </c>
      <c r="P92" s="10">
        <f>N92 - O92</f>
      </c>
      <c r="Q92" s="1">
        <f>VLOOKUP(G92,Sku_Consolidated!A2:G957,7, FALSE)</f>
      </c>
      <c r="R92" s="1">
        <f>IF(IFERROR(VLOOKUP(E92,Store_Showcase!B2:H144,7, FALSE), TRUE)=TRUE, IF(IFERROR(VLOOKUP(E92,Store_SRP!B2:H110,7, FALSE), TRUE)=TRUE,VLOOKUP(E92,Store_VAM!B2:H273,7, FALSE),VLOOKUP(E92,Store_SRP!B2:H110,7, FALSE)), VLOOKUP(E92,Store_Showcase!B2:H144,7, FALSE))</f>
      </c>
      <c r="S92" s="1">
        <f>IF(IFERROR(VLOOKUP(E92,Store_Showcase!B2:I144,8, FALSE), TRUE)=TRUE, IF(IFERROR(VLOOKUP(E92,Store_SRP!B2:I110,8, FALSE), TRUE)=TRUE,VLOOKUP(E92,Store_VAM!B2:I273,8, FALSE),VLOOKUP(E92,Store_SRP!B2:I110,8, FALSE)), VLOOKUP(E92,Store_Showcase!B2:I144,8, FALSE))</f>
      </c>
      <c r="T92" s="1">
        <f>VLOOKUP(G92,Sku_Consolidated!A2:R957,18,FALSE)</f>
      </c>
      <c r="U92" s="1" t="s">
        <v>308</v>
      </c>
      <c r="V92" s="1">
        <f>IF(VLOOKUP(G92,Sku_Consolidated!A2:S957,19,FALSE)="SHOWCASE", VLOOKUP(E92,Store_Showcase!B2:L144,11, FALSE), IF(VLOOKUP(G92,Sku_Consolidated!A2:S957,19,FALSE)="VAM",VLOOKUP(E92,Store_VAM!B2:L273,11, FALSE),VLOOKUP(E92,Store_SRP!B2:L110,11, FALSE)))</f>
      </c>
      <c r="W92" s="1">
        <f>VLOOKUP(G92,Sku_Consolidated!A2:W957,11,FALSE)</f>
      </c>
      <c r="X92" s="1">
        <f>VLOOKUP(G92,Sku_Consolidated!A2:H957,8,FALSE)</f>
      </c>
      <c r="Y92" s="1">
        <f>VLOOKUP(G92,Sku_Consolidated!A2:I957,9,FALSE)</f>
      </c>
      <c r="Z92" s="1" t="s">
        <v>41</v>
      </c>
      <c r="AA92" s="1">
        <f>VLOOKUP(G92,Sku_Consolidated!A2:E957,5,FALSE)</f>
      </c>
      <c r="AB92" s="1">
        <f>IF(VLOOKUP(G92,Sku_Consolidated!A2:S957,19,FALSE)="SHOWCASE", VLOOKUP(E92,Store_Showcase!B2:N144,13, FALSE), IF(VLOOKUP(G92,Sku_Consolidated!A2:S957,19,FALSE)="VAM",VLOOKUP(E92,Store_VAM!B2:N273,13, FALSE),VLOOKUP(E92,Store_SRP!B2:N110,13, FALSE)))</f>
      </c>
      <c r="AC92" s="1">
        <f>IF(IFERROR(AB92,TRUE)=TRUE, "-","OK")</f>
      </c>
      <c r="AD92" s="11" t="s">
        <v>37</v>
      </c>
      <c r="AE92" s="11" t="s">
        <v>37</v>
      </c>
      <c r="AF92" s="1">
        <f>IF(IFERROR(VLOOKUP(E92,Store_Showcase!B2:H144,{5}, FALSE), TRUE)=TRUE, IF(IFERROR(VLOOKUP(E92,Store_SRP!B2:H110,{5}, FALSE), TRUE)=TRUE,VLOOKUP(E92,Store_VAM!B2:H273,{5}, FALSE),VLOOKUP(E92,Store_SRP!B2:H110,{5}, FALSE)), VLOOKUP(E92,Store_Showcase!B2:H144,{5}, FALSE))</f>
      </c>
      <c r="AG92" s="1">
        <f>IF(IFERROR(VLOOKUP(E92,Store_Showcase!B2:H144,{6}, FALSE), TRUE)=TRUE, IF(IFERROR(VLOOKUP(E92,Store_SRP!B2:H110,{6}, FALSE), TRUE)=TRUE,VLOOKUP(E92,Store_VAM!B2:H273,{6}, FALSE),VLOOKUP(E92,Store_SRP!B2:H110,{6}, FALSE)), VLOOKUP(E92,Store_Showcase!B2:H144,{6}, FALSE))</f>
      </c>
      <c r="AH92" s="1">
        <f>VLOOKUP(G92,Sku_Consolidated!A2:R957,18,FALSE)</f>
      </c>
      <c r="AI92" s="1">
        <f>VLOOKUP(G92,Sku_Consolidated!A2:S957,19,FALSE)</f>
      </c>
      <c r="AJ92" s="1">
        <f>VLOOKUP(G92,Sku_Consolidated!A2:T957,20,FALSE)</f>
      </c>
    </row>
    <row r="93" spans="1:36" x14ac:dyDescent="0.25">
      <c r="A93" s="1">
        <v>2024</v>
      </c>
      <c r="B93" s="1" t="s">
        <v>31</v>
      </c>
      <c r="C93" s="1" t="s">
        <v>32</v>
      </c>
      <c r="D93" s="1" t="s">
        <v>33</v>
      </c>
      <c r="E93" s="9" t="s">
        <v>303</v>
      </c>
      <c r="F93" s="1">
        <f>IF(VLOOKUP(G93,Sku_Consolidated!A2:S957,{19},FALSE)="SHOWCASE", VLOOKUP(E93,Store_Showcase!B2:C144,{2}, FALSE), IF(VLOOKUP(G93,Sku_Consolidated!A2:S957,{19},FALSE)="VAM",VLOOKUP(E93,Store_VAM!B2:C273,{2}, FALSE),VLOOKUP(E93,Store_SRP!B2:C110,{2}, FALSE)))</f>
      </c>
      <c r="G93" s="1">
        <v>61759</v>
      </c>
      <c r="H93" s="1" t="s">
        <v>94</v>
      </c>
      <c r="I93" s="10" t="s">
        <v>355</v>
      </c>
      <c r="J93" s="1">
        <f>VLOOKUP(G93,Sku_Consolidated!A2:C957, 3, FALSE)</f>
      </c>
      <c r="K93" s="10">
        <f>IF(J93="PACK", I93, 0)</f>
      </c>
      <c r="L93" s="10">
        <f>IF(J93="KG", I93, I93 * VLOOKUP(G93,Sku_Consolidated!A2:U957,21,FALSE))</f>
      </c>
      <c r="M93" s="10" t="s">
        <v>37</v>
      </c>
      <c r="N93" s="11" t="s">
        <v>356</v>
      </c>
      <c r="O93" s="10" t="s">
        <v>357</v>
      </c>
      <c r="P93" s="10">
        <f>N93 - O93</f>
      </c>
      <c r="Q93" s="1">
        <f>VLOOKUP(G93,Sku_Consolidated!A2:G957,7, FALSE)</f>
      </c>
      <c r="R93" s="1">
        <f>IF(IFERROR(VLOOKUP(E93,Store_Showcase!B2:H144,7, FALSE), TRUE)=TRUE, IF(IFERROR(VLOOKUP(E93,Store_SRP!B2:H110,7, FALSE), TRUE)=TRUE,VLOOKUP(E93,Store_VAM!B2:H273,7, FALSE),VLOOKUP(E93,Store_SRP!B2:H110,7, FALSE)), VLOOKUP(E93,Store_Showcase!B2:H144,7, FALSE))</f>
      </c>
      <c r="S93" s="1">
        <f>IF(IFERROR(VLOOKUP(E93,Store_Showcase!B2:I144,8, FALSE), TRUE)=TRUE, IF(IFERROR(VLOOKUP(E93,Store_SRP!B2:I110,8, FALSE), TRUE)=TRUE,VLOOKUP(E93,Store_VAM!B2:I273,8, FALSE),VLOOKUP(E93,Store_SRP!B2:I110,8, FALSE)), VLOOKUP(E93,Store_Showcase!B2:I144,8, FALSE))</f>
      </c>
      <c r="T93" s="1">
        <f>VLOOKUP(G93,Sku_Consolidated!A2:R957,18,FALSE)</f>
      </c>
      <c r="U93" s="1" t="s">
        <v>308</v>
      </c>
      <c r="V93" s="1">
        <f>IF(VLOOKUP(G93,Sku_Consolidated!A2:S957,19,FALSE)="SHOWCASE", VLOOKUP(E93,Store_Showcase!B2:L144,11, FALSE), IF(VLOOKUP(G93,Sku_Consolidated!A2:S957,19,FALSE)="VAM",VLOOKUP(E93,Store_VAM!B2:L273,11, FALSE),VLOOKUP(E93,Store_SRP!B2:L110,11, FALSE)))</f>
      </c>
      <c r="W93" s="1">
        <f>VLOOKUP(G93,Sku_Consolidated!A2:W957,11,FALSE)</f>
      </c>
      <c r="X93" s="1">
        <f>VLOOKUP(G93,Sku_Consolidated!A2:H957,8,FALSE)</f>
      </c>
      <c r="Y93" s="1">
        <f>VLOOKUP(G93,Sku_Consolidated!A2:I957,9,FALSE)</f>
      </c>
      <c r="Z93" s="1" t="s">
        <v>41</v>
      </c>
      <c r="AA93" s="1">
        <f>VLOOKUP(G93,Sku_Consolidated!A2:E957,5,FALSE)</f>
      </c>
      <c r="AB93" s="1">
        <f>IF(VLOOKUP(G93,Sku_Consolidated!A2:S957,19,FALSE)="SHOWCASE", VLOOKUP(E93,Store_Showcase!B2:N144,13, FALSE), IF(VLOOKUP(G93,Sku_Consolidated!A2:S957,19,FALSE)="VAM",VLOOKUP(E93,Store_VAM!B2:N273,13, FALSE),VLOOKUP(E93,Store_SRP!B2:N110,13, FALSE)))</f>
      </c>
      <c r="AC93" s="1">
        <f>IF(IFERROR(AB93,TRUE)=TRUE, "-","OK")</f>
      </c>
      <c r="AD93" s="11" t="s">
        <v>37</v>
      </c>
      <c r="AE93" s="11" t="s">
        <v>37</v>
      </c>
      <c r="AF93" s="1">
        <f>IF(IFERROR(VLOOKUP(E93,Store_Showcase!B2:H144,{5}, FALSE), TRUE)=TRUE, IF(IFERROR(VLOOKUP(E93,Store_SRP!B2:H110,{5}, FALSE), TRUE)=TRUE,VLOOKUP(E93,Store_VAM!B2:H273,{5}, FALSE),VLOOKUP(E93,Store_SRP!B2:H110,{5}, FALSE)), VLOOKUP(E93,Store_Showcase!B2:H144,{5}, FALSE))</f>
      </c>
      <c r="AG93" s="1">
        <f>IF(IFERROR(VLOOKUP(E93,Store_Showcase!B2:H144,{6}, FALSE), TRUE)=TRUE, IF(IFERROR(VLOOKUP(E93,Store_SRP!B2:H110,{6}, FALSE), TRUE)=TRUE,VLOOKUP(E93,Store_VAM!B2:H273,{6}, FALSE),VLOOKUP(E93,Store_SRP!B2:H110,{6}, FALSE)), VLOOKUP(E93,Store_Showcase!B2:H144,{6}, FALSE))</f>
      </c>
      <c r="AH93" s="1">
        <f>VLOOKUP(G93,Sku_Consolidated!A2:R957,18,FALSE)</f>
      </c>
      <c r="AI93" s="1">
        <f>VLOOKUP(G93,Sku_Consolidated!A2:S957,19,FALSE)</f>
      </c>
      <c r="AJ93" s="1">
        <f>VLOOKUP(G93,Sku_Consolidated!A2:T957,20,FALSE)</f>
      </c>
    </row>
    <row r="94" spans="1:36" x14ac:dyDescent="0.25">
      <c r="A94" s="1">
        <v>2024</v>
      </c>
      <c r="B94" s="1" t="s">
        <v>31</v>
      </c>
      <c r="C94" s="1" t="s">
        <v>32</v>
      </c>
      <c r="D94" s="1" t="s">
        <v>33</v>
      </c>
      <c r="E94" s="9" t="s">
        <v>303</v>
      </c>
      <c r="F94" s="1">
        <f>IF(VLOOKUP(G94,Sku_Consolidated!A2:S957,{19},FALSE)="SHOWCASE", VLOOKUP(E94,Store_Showcase!B2:C144,{2}, FALSE), IF(VLOOKUP(G94,Sku_Consolidated!A2:S957,{19},FALSE)="VAM",VLOOKUP(E94,Store_VAM!B2:C273,{2}, FALSE),VLOOKUP(E94,Store_SRP!B2:C110,{2}, FALSE)))</f>
      </c>
      <c r="G94" s="1">
        <v>61760</v>
      </c>
      <c r="H94" s="1" t="s">
        <v>98</v>
      </c>
      <c r="I94" s="10" t="s">
        <v>358</v>
      </c>
      <c r="J94" s="1">
        <f>VLOOKUP(G94,Sku_Consolidated!A2:C957, 3, FALSE)</f>
      </c>
      <c r="K94" s="10">
        <f>IF(J94="PACK", I94, 0)</f>
      </c>
      <c r="L94" s="10">
        <f>IF(J94="KG", I94, I94 * VLOOKUP(G94,Sku_Consolidated!A2:U957,21,FALSE))</f>
      </c>
      <c r="M94" s="10" t="s">
        <v>37</v>
      </c>
      <c r="N94" s="11" t="s">
        <v>359</v>
      </c>
      <c r="O94" s="10" t="s">
        <v>360</v>
      </c>
      <c r="P94" s="10">
        <f>N94 - O94</f>
      </c>
      <c r="Q94" s="1">
        <f>VLOOKUP(G94,Sku_Consolidated!A2:G957,7, FALSE)</f>
      </c>
      <c r="R94" s="1">
        <f>IF(IFERROR(VLOOKUP(E94,Store_Showcase!B2:H144,7, FALSE), TRUE)=TRUE, IF(IFERROR(VLOOKUP(E94,Store_SRP!B2:H110,7, FALSE), TRUE)=TRUE,VLOOKUP(E94,Store_VAM!B2:H273,7, FALSE),VLOOKUP(E94,Store_SRP!B2:H110,7, FALSE)), VLOOKUP(E94,Store_Showcase!B2:H144,7, FALSE))</f>
      </c>
      <c r="S94" s="1">
        <f>IF(IFERROR(VLOOKUP(E94,Store_Showcase!B2:I144,8, FALSE), TRUE)=TRUE, IF(IFERROR(VLOOKUP(E94,Store_SRP!B2:I110,8, FALSE), TRUE)=TRUE,VLOOKUP(E94,Store_VAM!B2:I273,8, FALSE),VLOOKUP(E94,Store_SRP!B2:I110,8, FALSE)), VLOOKUP(E94,Store_Showcase!B2:I144,8, FALSE))</f>
      </c>
      <c r="T94" s="1">
        <f>VLOOKUP(G94,Sku_Consolidated!A2:R957,18,FALSE)</f>
      </c>
      <c r="U94" s="1" t="s">
        <v>308</v>
      </c>
      <c r="V94" s="1">
        <f>IF(VLOOKUP(G94,Sku_Consolidated!A2:S957,19,FALSE)="SHOWCASE", VLOOKUP(E94,Store_Showcase!B2:L144,11, FALSE), IF(VLOOKUP(G94,Sku_Consolidated!A2:S957,19,FALSE)="VAM",VLOOKUP(E94,Store_VAM!B2:L273,11, FALSE),VLOOKUP(E94,Store_SRP!B2:L110,11, FALSE)))</f>
      </c>
      <c r="W94" s="1">
        <f>VLOOKUP(G94,Sku_Consolidated!A2:W957,11,FALSE)</f>
      </c>
      <c r="X94" s="1">
        <f>VLOOKUP(G94,Sku_Consolidated!A2:H957,8,FALSE)</f>
      </c>
      <c r="Y94" s="1">
        <f>VLOOKUP(G94,Sku_Consolidated!A2:I957,9,FALSE)</f>
      </c>
      <c r="Z94" s="1" t="s">
        <v>41</v>
      </c>
      <c r="AA94" s="1">
        <f>VLOOKUP(G94,Sku_Consolidated!A2:E957,5,FALSE)</f>
      </c>
      <c r="AB94" s="1">
        <f>IF(VLOOKUP(G94,Sku_Consolidated!A2:S957,19,FALSE)="SHOWCASE", VLOOKUP(E94,Store_Showcase!B2:N144,13, FALSE), IF(VLOOKUP(G94,Sku_Consolidated!A2:S957,19,FALSE)="VAM",VLOOKUP(E94,Store_VAM!B2:N273,13, FALSE),VLOOKUP(E94,Store_SRP!B2:N110,13, FALSE)))</f>
      </c>
      <c r="AC94" s="1">
        <f>IF(IFERROR(AB94,TRUE)=TRUE, "-","OK")</f>
      </c>
      <c r="AD94" s="11" t="s">
        <v>37</v>
      </c>
      <c r="AE94" s="11" t="s">
        <v>37</v>
      </c>
      <c r="AF94" s="1">
        <f>IF(IFERROR(VLOOKUP(E94,Store_Showcase!B2:H144,{5}, FALSE), TRUE)=TRUE, IF(IFERROR(VLOOKUP(E94,Store_SRP!B2:H110,{5}, FALSE), TRUE)=TRUE,VLOOKUP(E94,Store_VAM!B2:H273,{5}, FALSE),VLOOKUP(E94,Store_SRP!B2:H110,{5}, FALSE)), VLOOKUP(E94,Store_Showcase!B2:H144,{5}, FALSE))</f>
      </c>
      <c r="AG94" s="1">
        <f>IF(IFERROR(VLOOKUP(E94,Store_Showcase!B2:H144,{6}, FALSE), TRUE)=TRUE, IF(IFERROR(VLOOKUP(E94,Store_SRP!B2:H110,{6}, FALSE), TRUE)=TRUE,VLOOKUP(E94,Store_VAM!B2:H273,{6}, FALSE),VLOOKUP(E94,Store_SRP!B2:H110,{6}, FALSE)), VLOOKUP(E94,Store_Showcase!B2:H144,{6}, FALSE))</f>
      </c>
      <c r="AH94" s="1">
        <f>VLOOKUP(G94,Sku_Consolidated!A2:R957,18,FALSE)</f>
      </c>
      <c r="AI94" s="1">
        <f>VLOOKUP(G94,Sku_Consolidated!A2:S957,19,FALSE)</f>
      </c>
      <c r="AJ94" s="1">
        <f>VLOOKUP(G94,Sku_Consolidated!A2:T957,20,FALSE)</f>
      </c>
    </row>
    <row r="95" spans="1:36" x14ac:dyDescent="0.25">
      <c r="A95" s="1">
        <v>2024</v>
      </c>
      <c r="B95" s="1" t="s">
        <v>31</v>
      </c>
      <c r="C95" s="1" t="s">
        <v>32</v>
      </c>
      <c r="D95" s="1" t="s">
        <v>33</v>
      </c>
      <c r="E95" s="9" t="s">
        <v>303</v>
      </c>
      <c r="F95" s="1">
        <f>IF(VLOOKUP(G95,Sku_Consolidated!A2:S957,{19},FALSE)="SHOWCASE", VLOOKUP(E95,Store_Showcase!B2:C144,{2}, FALSE), IF(VLOOKUP(G95,Sku_Consolidated!A2:S957,{19},FALSE)="VAM",VLOOKUP(E95,Store_VAM!B2:C273,{2}, FALSE),VLOOKUP(E95,Store_SRP!B2:C110,{2}, FALSE)))</f>
      </c>
      <c r="G95" s="1">
        <v>61762</v>
      </c>
      <c r="H95" s="1" t="s">
        <v>252</v>
      </c>
      <c r="I95" s="10" t="s">
        <v>361</v>
      </c>
      <c r="J95" s="1">
        <f>VLOOKUP(G95,Sku_Consolidated!A2:C957, 3, FALSE)</f>
      </c>
      <c r="K95" s="10">
        <f>IF(J95="PACK", I95, 0)</f>
      </c>
      <c r="L95" s="10">
        <f>IF(J95="KG", I95, I95 * VLOOKUP(G95,Sku_Consolidated!A2:U957,21,FALSE))</f>
      </c>
      <c r="M95" s="10" t="s">
        <v>37</v>
      </c>
      <c r="N95" s="11" t="s">
        <v>362</v>
      </c>
      <c r="O95" s="10" t="s">
        <v>363</v>
      </c>
      <c r="P95" s="10">
        <f>N95 - O95</f>
      </c>
      <c r="Q95" s="1">
        <f>VLOOKUP(G95,Sku_Consolidated!A2:G957,7, FALSE)</f>
      </c>
      <c r="R95" s="1">
        <f>IF(IFERROR(VLOOKUP(E95,Store_Showcase!B2:H144,7, FALSE), TRUE)=TRUE, IF(IFERROR(VLOOKUP(E95,Store_SRP!B2:H110,7, FALSE), TRUE)=TRUE,VLOOKUP(E95,Store_VAM!B2:H273,7, FALSE),VLOOKUP(E95,Store_SRP!B2:H110,7, FALSE)), VLOOKUP(E95,Store_Showcase!B2:H144,7, FALSE))</f>
      </c>
      <c r="S95" s="1">
        <f>IF(IFERROR(VLOOKUP(E95,Store_Showcase!B2:I144,8, FALSE), TRUE)=TRUE, IF(IFERROR(VLOOKUP(E95,Store_SRP!B2:I110,8, FALSE), TRUE)=TRUE,VLOOKUP(E95,Store_VAM!B2:I273,8, FALSE),VLOOKUP(E95,Store_SRP!B2:I110,8, FALSE)), VLOOKUP(E95,Store_Showcase!B2:I144,8, FALSE))</f>
      </c>
      <c r="T95" s="1">
        <f>VLOOKUP(G95,Sku_Consolidated!A2:R957,18,FALSE)</f>
      </c>
      <c r="U95" s="1" t="s">
        <v>308</v>
      </c>
      <c r="V95" s="1">
        <f>IF(VLOOKUP(G95,Sku_Consolidated!A2:S957,19,FALSE)="SHOWCASE", VLOOKUP(E95,Store_Showcase!B2:L144,11, FALSE), IF(VLOOKUP(G95,Sku_Consolidated!A2:S957,19,FALSE)="VAM",VLOOKUP(E95,Store_VAM!B2:L273,11, FALSE),VLOOKUP(E95,Store_SRP!B2:L110,11, FALSE)))</f>
      </c>
      <c r="W95" s="1">
        <f>VLOOKUP(G95,Sku_Consolidated!A2:W957,11,FALSE)</f>
      </c>
      <c r="X95" s="1">
        <f>VLOOKUP(G95,Sku_Consolidated!A2:H957,8,FALSE)</f>
      </c>
      <c r="Y95" s="1">
        <f>VLOOKUP(G95,Sku_Consolidated!A2:I957,9,FALSE)</f>
      </c>
      <c r="Z95" s="1" t="s">
        <v>41</v>
      </c>
      <c r="AA95" s="1">
        <f>VLOOKUP(G95,Sku_Consolidated!A2:E957,5,FALSE)</f>
      </c>
      <c r="AB95" s="1">
        <f>IF(VLOOKUP(G95,Sku_Consolidated!A2:S957,19,FALSE)="SHOWCASE", VLOOKUP(E95,Store_Showcase!B2:N144,13, FALSE), IF(VLOOKUP(G95,Sku_Consolidated!A2:S957,19,FALSE)="VAM",VLOOKUP(E95,Store_VAM!B2:N273,13, FALSE),VLOOKUP(E95,Store_SRP!B2:N110,13, FALSE)))</f>
      </c>
      <c r="AC95" s="1">
        <f>IF(IFERROR(AB95,TRUE)=TRUE, "-","OK")</f>
      </c>
      <c r="AD95" s="11" t="s">
        <v>37</v>
      </c>
      <c r="AE95" s="11" t="s">
        <v>37</v>
      </c>
      <c r="AF95" s="1">
        <f>IF(IFERROR(VLOOKUP(E95,Store_Showcase!B2:H144,{5}, FALSE), TRUE)=TRUE, IF(IFERROR(VLOOKUP(E95,Store_SRP!B2:H110,{5}, FALSE), TRUE)=TRUE,VLOOKUP(E95,Store_VAM!B2:H273,{5}, FALSE),VLOOKUP(E95,Store_SRP!B2:H110,{5}, FALSE)), VLOOKUP(E95,Store_Showcase!B2:H144,{5}, FALSE))</f>
      </c>
      <c r="AG95" s="1">
        <f>IF(IFERROR(VLOOKUP(E95,Store_Showcase!B2:H144,{6}, FALSE), TRUE)=TRUE, IF(IFERROR(VLOOKUP(E95,Store_SRP!B2:H110,{6}, FALSE), TRUE)=TRUE,VLOOKUP(E95,Store_VAM!B2:H273,{6}, FALSE),VLOOKUP(E95,Store_SRP!B2:H110,{6}, FALSE)), VLOOKUP(E95,Store_Showcase!B2:H144,{6}, FALSE))</f>
      </c>
      <c r="AH95" s="1">
        <f>VLOOKUP(G95,Sku_Consolidated!A2:R957,18,FALSE)</f>
      </c>
      <c r="AI95" s="1">
        <f>VLOOKUP(G95,Sku_Consolidated!A2:S957,19,FALSE)</f>
      </c>
      <c r="AJ95" s="1">
        <f>VLOOKUP(G95,Sku_Consolidated!A2:T957,20,FALSE)</f>
      </c>
    </row>
    <row r="96" spans="1:36" x14ac:dyDescent="0.25">
      <c r="A96" s="1">
        <v>2024</v>
      </c>
      <c r="B96" s="1" t="s">
        <v>31</v>
      </c>
      <c r="C96" s="1" t="s">
        <v>32</v>
      </c>
      <c r="D96" s="1" t="s">
        <v>33</v>
      </c>
      <c r="E96" s="9" t="s">
        <v>303</v>
      </c>
      <c r="F96" s="1">
        <f>IF(VLOOKUP(G96,Sku_Consolidated!A2:S957,{19},FALSE)="SHOWCASE", VLOOKUP(E96,Store_Showcase!B2:C144,{2}, FALSE), IF(VLOOKUP(G96,Sku_Consolidated!A2:S957,{19},FALSE)="VAM",VLOOKUP(E96,Store_VAM!B2:C273,{2}, FALSE),VLOOKUP(E96,Store_SRP!B2:C110,{2}, FALSE)))</f>
      </c>
      <c r="G96" s="1">
        <v>61781</v>
      </c>
      <c r="H96" s="1" t="s">
        <v>102</v>
      </c>
      <c r="I96" s="10" t="s">
        <v>364</v>
      </c>
      <c r="J96" s="1">
        <f>VLOOKUP(G96,Sku_Consolidated!A2:C957, 3, FALSE)</f>
      </c>
      <c r="K96" s="10">
        <f>IF(J96="PACK", I96, 0)</f>
      </c>
      <c r="L96" s="10">
        <f>IF(J96="KG", I96, I96 * VLOOKUP(G96,Sku_Consolidated!A2:U957,21,FALSE))</f>
      </c>
      <c r="M96" s="10" t="s">
        <v>37</v>
      </c>
      <c r="N96" s="11" t="s">
        <v>365</v>
      </c>
      <c r="O96" s="10" t="s">
        <v>366</v>
      </c>
      <c r="P96" s="10">
        <f>N96 - O96</f>
      </c>
      <c r="Q96" s="1">
        <f>VLOOKUP(G96,Sku_Consolidated!A2:G957,7, FALSE)</f>
      </c>
      <c r="R96" s="1">
        <f>IF(IFERROR(VLOOKUP(E96,Store_Showcase!B2:H144,7, FALSE), TRUE)=TRUE, IF(IFERROR(VLOOKUP(E96,Store_SRP!B2:H110,7, FALSE), TRUE)=TRUE,VLOOKUP(E96,Store_VAM!B2:H273,7, FALSE),VLOOKUP(E96,Store_SRP!B2:H110,7, FALSE)), VLOOKUP(E96,Store_Showcase!B2:H144,7, FALSE))</f>
      </c>
      <c r="S96" s="1">
        <f>IF(IFERROR(VLOOKUP(E96,Store_Showcase!B2:I144,8, FALSE), TRUE)=TRUE, IF(IFERROR(VLOOKUP(E96,Store_SRP!B2:I110,8, FALSE), TRUE)=TRUE,VLOOKUP(E96,Store_VAM!B2:I273,8, FALSE),VLOOKUP(E96,Store_SRP!B2:I110,8, FALSE)), VLOOKUP(E96,Store_Showcase!B2:I144,8, FALSE))</f>
      </c>
      <c r="T96" s="1">
        <f>VLOOKUP(G96,Sku_Consolidated!A2:R957,18,FALSE)</f>
      </c>
      <c r="U96" s="1" t="s">
        <v>308</v>
      </c>
      <c r="V96" s="1">
        <f>IF(VLOOKUP(G96,Sku_Consolidated!A2:S957,19,FALSE)="SHOWCASE", VLOOKUP(E96,Store_Showcase!B2:L144,11, FALSE), IF(VLOOKUP(G96,Sku_Consolidated!A2:S957,19,FALSE)="VAM",VLOOKUP(E96,Store_VAM!B2:L273,11, FALSE),VLOOKUP(E96,Store_SRP!B2:L110,11, FALSE)))</f>
      </c>
      <c r="W96" s="1">
        <f>VLOOKUP(G96,Sku_Consolidated!A2:W957,11,FALSE)</f>
      </c>
      <c r="X96" s="1">
        <f>VLOOKUP(G96,Sku_Consolidated!A2:H957,8,FALSE)</f>
      </c>
      <c r="Y96" s="1">
        <f>VLOOKUP(G96,Sku_Consolidated!A2:I957,9,FALSE)</f>
      </c>
      <c r="Z96" s="1" t="s">
        <v>41</v>
      </c>
      <c r="AA96" s="1">
        <f>VLOOKUP(G96,Sku_Consolidated!A2:E957,5,FALSE)</f>
      </c>
      <c r="AB96" s="1">
        <f>IF(VLOOKUP(G96,Sku_Consolidated!A2:S957,19,FALSE)="SHOWCASE", VLOOKUP(E96,Store_Showcase!B2:N144,13, FALSE), IF(VLOOKUP(G96,Sku_Consolidated!A2:S957,19,FALSE)="VAM",VLOOKUP(E96,Store_VAM!B2:N273,13, FALSE),VLOOKUP(E96,Store_SRP!B2:N110,13, FALSE)))</f>
      </c>
      <c r="AC96" s="1">
        <f>IF(IFERROR(AB96,TRUE)=TRUE, "-","OK")</f>
      </c>
      <c r="AD96" s="11" t="s">
        <v>37</v>
      </c>
      <c r="AE96" s="11" t="s">
        <v>37</v>
      </c>
      <c r="AF96" s="1">
        <f>IF(IFERROR(VLOOKUP(E96,Store_Showcase!B2:H144,{5}, FALSE), TRUE)=TRUE, IF(IFERROR(VLOOKUP(E96,Store_SRP!B2:H110,{5}, FALSE), TRUE)=TRUE,VLOOKUP(E96,Store_VAM!B2:H273,{5}, FALSE),VLOOKUP(E96,Store_SRP!B2:H110,{5}, FALSE)), VLOOKUP(E96,Store_Showcase!B2:H144,{5}, FALSE))</f>
      </c>
      <c r="AG96" s="1">
        <f>IF(IFERROR(VLOOKUP(E96,Store_Showcase!B2:H144,{6}, FALSE), TRUE)=TRUE, IF(IFERROR(VLOOKUP(E96,Store_SRP!B2:H110,{6}, FALSE), TRUE)=TRUE,VLOOKUP(E96,Store_VAM!B2:H273,{6}, FALSE),VLOOKUP(E96,Store_SRP!B2:H110,{6}, FALSE)), VLOOKUP(E96,Store_Showcase!B2:H144,{6}, FALSE))</f>
      </c>
      <c r="AH96" s="1">
        <f>VLOOKUP(G96,Sku_Consolidated!A2:R957,18,FALSE)</f>
      </c>
      <c r="AI96" s="1">
        <f>VLOOKUP(G96,Sku_Consolidated!A2:S957,19,FALSE)</f>
      </c>
      <c r="AJ96" s="1">
        <f>VLOOKUP(G96,Sku_Consolidated!A2:T957,20,FALSE)</f>
      </c>
    </row>
    <row r="97" spans="1:36" x14ac:dyDescent="0.25">
      <c r="A97" s="1">
        <v>2024</v>
      </c>
      <c r="B97" s="1" t="s">
        <v>31</v>
      </c>
      <c r="C97" s="1" t="s">
        <v>32</v>
      </c>
      <c r="D97" s="1" t="s">
        <v>33</v>
      </c>
      <c r="E97" s="9" t="s">
        <v>303</v>
      </c>
      <c r="F97" s="1">
        <f>IF(VLOOKUP(G97,Sku_Consolidated!A2:S957,{19},FALSE)="SHOWCASE", VLOOKUP(E97,Store_Showcase!B2:C144,{2}, FALSE), IF(VLOOKUP(G97,Sku_Consolidated!A2:S957,{19},FALSE)="VAM",VLOOKUP(E97,Store_VAM!B2:C273,{2}, FALSE),VLOOKUP(E97,Store_SRP!B2:C110,{2}, FALSE)))</f>
      </c>
      <c r="G97" s="1">
        <v>61786</v>
      </c>
      <c r="H97" s="1" t="s">
        <v>106</v>
      </c>
      <c r="I97" s="10" t="s">
        <v>367</v>
      </c>
      <c r="J97" s="1">
        <f>VLOOKUP(G97,Sku_Consolidated!A2:C957, 3, FALSE)</f>
      </c>
      <c r="K97" s="10">
        <f>IF(J97="PACK", I97, 0)</f>
      </c>
      <c r="L97" s="10">
        <f>IF(J97="KG", I97, I97 * VLOOKUP(G97,Sku_Consolidated!A2:U957,21,FALSE))</f>
      </c>
      <c r="M97" s="10" t="s">
        <v>37</v>
      </c>
      <c r="N97" s="11" t="s">
        <v>368</v>
      </c>
      <c r="O97" s="10" t="s">
        <v>369</v>
      </c>
      <c r="P97" s="10">
        <f>N97 - O97</f>
      </c>
      <c r="Q97" s="1">
        <f>VLOOKUP(G97,Sku_Consolidated!A2:G957,7, FALSE)</f>
      </c>
      <c r="R97" s="1">
        <f>IF(IFERROR(VLOOKUP(E97,Store_Showcase!B2:H144,7, FALSE), TRUE)=TRUE, IF(IFERROR(VLOOKUP(E97,Store_SRP!B2:H110,7, FALSE), TRUE)=TRUE,VLOOKUP(E97,Store_VAM!B2:H273,7, FALSE),VLOOKUP(E97,Store_SRP!B2:H110,7, FALSE)), VLOOKUP(E97,Store_Showcase!B2:H144,7, FALSE))</f>
      </c>
      <c r="S97" s="1">
        <f>IF(IFERROR(VLOOKUP(E97,Store_Showcase!B2:I144,8, FALSE), TRUE)=TRUE, IF(IFERROR(VLOOKUP(E97,Store_SRP!B2:I110,8, FALSE), TRUE)=TRUE,VLOOKUP(E97,Store_VAM!B2:I273,8, FALSE),VLOOKUP(E97,Store_SRP!B2:I110,8, FALSE)), VLOOKUP(E97,Store_Showcase!B2:I144,8, FALSE))</f>
      </c>
      <c r="T97" s="1">
        <f>VLOOKUP(G97,Sku_Consolidated!A2:R957,18,FALSE)</f>
      </c>
      <c r="U97" s="1" t="s">
        <v>308</v>
      </c>
      <c r="V97" s="1">
        <f>IF(VLOOKUP(G97,Sku_Consolidated!A2:S957,19,FALSE)="SHOWCASE", VLOOKUP(E97,Store_Showcase!B2:L144,11, FALSE), IF(VLOOKUP(G97,Sku_Consolidated!A2:S957,19,FALSE)="VAM",VLOOKUP(E97,Store_VAM!B2:L273,11, FALSE),VLOOKUP(E97,Store_SRP!B2:L110,11, FALSE)))</f>
      </c>
      <c r="W97" s="1">
        <f>VLOOKUP(G97,Sku_Consolidated!A2:W957,11,FALSE)</f>
      </c>
      <c r="X97" s="1">
        <f>VLOOKUP(G97,Sku_Consolidated!A2:H957,8,FALSE)</f>
      </c>
      <c r="Y97" s="1">
        <f>VLOOKUP(G97,Sku_Consolidated!A2:I957,9,FALSE)</f>
      </c>
      <c r="Z97" s="1" t="s">
        <v>41</v>
      </c>
      <c r="AA97" s="1">
        <f>VLOOKUP(G97,Sku_Consolidated!A2:E957,5,FALSE)</f>
      </c>
      <c r="AB97" s="1">
        <f>IF(VLOOKUP(G97,Sku_Consolidated!A2:S957,19,FALSE)="SHOWCASE", VLOOKUP(E97,Store_Showcase!B2:N144,13, FALSE), IF(VLOOKUP(G97,Sku_Consolidated!A2:S957,19,FALSE)="VAM",VLOOKUP(E97,Store_VAM!B2:N273,13, FALSE),VLOOKUP(E97,Store_SRP!B2:N110,13, FALSE)))</f>
      </c>
      <c r="AC97" s="1">
        <f>IF(IFERROR(AB97,TRUE)=TRUE, "-","OK")</f>
      </c>
      <c r="AD97" s="11" t="s">
        <v>37</v>
      </c>
      <c r="AE97" s="11" t="s">
        <v>37</v>
      </c>
      <c r="AF97" s="1">
        <f>IF(IFERROR(VLOOKUP(E97,Store_Showcase!B2:H144,{5}, FALSE), TRUE)=TRUE, IF(IFERROR(VLOOKUP(E97,Store_SRP!B2:H110,{5}, FALSE), TRUE)=TRUE,VLOOKUP(E97,Store_VAM!B2:H273,{5}, FALSE),VLOOKUP(E97,Store_SRP!B2:H110,{5}, FALSE)), VLOOKUP(E97,Store_Showcase!B2:H144,{5}, FALSE))</f>
      </c>
      <c r="AG97" s="1">
        <f>IF(IFERROR(VLOOKUP(E97,Store_Showcase!B2:H144,{6}, FALSE), TRUE)=TRUE, IF(IFERROR(VLOOKUP(E97,Store_SRP!B2:H110,{6}, FALSE), TRUE)=TRUE,VLOOKUP(E97,Store_VAM!B2:H273,{6}, FALSE),VLOOKUP(E97,Store_SRP!B2:H110,{6}, FALSE)), VLOOKUP(E97,Store_Showcase!B2:H144,{6}, FALSE))</f>
      </c>
      <c r="AH97" s="1">
        <f>VLOOKUP(G97,Sku_Consolidated!A2:R957,18,FALSE)</f>
      </c>
      <c r="AI97" s="1">
        <f>VLOOKUP(G97,Sku_Consolidated!A2:S957,19,FALSE)</f>
      </c>
      <c r="AJ97" s="1">
        <f>VLOOKUP(G97,Sku_Consolidated!A2:T957,20,FALSE)</f>
      </c>
    </row>
    <row r="98" spans="1:36" x14ac:dyDescent="0.25">
      <c r="A98" s="1">
        <v>2024</v>
      </c>
      <c r="B98" s="1" t="s">
        <v>31</v>
      </c>
      <c r="C98" s="1" t="s">
        <v>32</v>
      </c>
      <c r="D98" s="1" t="s">
        <v>33</v>
      </c>
      <c r="E98" s="9" t="s">
        <v>303</v>
      </c>
      <c r="F98" s="1">
        <f>IF(VLOOKUP(G98,Sku_Consolidated!A2:S957,{19},FALSE)="SHOWCASE", VLOOKUP(E98,Store_Showcase!B2:C144,{2}, FALSE), IF(VLOOKUP(G98,Sku_Consolidated!A2:S957,{19},FALSE)="VAM",VLOOKUP(E98,Store_VAM!B2:C273,{2}, FALSE),VLOOKUP(E98,Store_SRP!B2:C110,{2}, FALSE)))</f>
      </c>
      <c r="G98" s="1">
        <v>61787</v>
      </c>
      <c r="H98" s="1" t="s">
        <v>110</v>
      </c>
      <c r="I98" s="10" t="s">
        <v>370</v>
      </c>
      <c r="J98" s="1">
        <f>VLOOKUP(G98,Sku_Consolidated!A2:C957, 3, FALSE)</f>
      </c>
      <c r="K98" s="10">
        <f>IF(J98="PACK", I98, 0)</f>
      </c>
      <c r="L98" s="10">
        <f>IF(J98="KG", I98, I98 * VLOOKUP(G98,Sku_Consolidated!A2:U957,21,FALSE))</f>
      </c>
      <c r="M98" s="10" t="s">
        <v>37</v>
      </c>
      <c r="N98" s="11" t="s">
        <v>371</v>
      </c>
      <c r="O98" s="10" t="s">
        <v>372</v>
      </c>
      <c r="P98" s="10">
        <f>N98 - O98</f>
      </c>
      <c r="Q98" s="1">
        <f>VLOOKUP(G98,Sku_Consolidated!A2:G957,7, FALSE)</f>
      </c>
      <c r="R98" s="1">
        <f>IF(IFERROR(VLOOKUP(E98,Store_Showcase!B2:H144,7, FALSE), TRUE)=TRUE, IF(IFERROR(VLOOKUP(E98,Store_SRP!B2:H110,7, FALSE), TRUE)=TRUE,VLOOKUP(E98,Store_VAM!B2:H273,7, FALSE),VLOOKUP(E98,Store_SRP!B2:H110,7, FALSE)), VLOOKUP(E98,Store_Showcase!B2:H144,7, FALSE))</f>
      </c>
      <c r="S98" s="1">
        <f>IF(IFERROR(VLOOKUP(E98,Store_Showcase!B2:I144,8, FALSE), TRUE)=TRUE, IF(IFERROR(VLOOKUP(E98,Store_SRP!B2:I110,8, FALSE), TRUE)=TRUE,VLOOKUP(E98,Store_VAM!B2:I273,8, FALSE),VLOOKUP(E98,Store_SRP!B2:I110,8, FALSE)), VLOOKUP(E98,Store_Showcase!B2:I144,8, FALSE))</f>
      </c>
      <c r="T98" s="1">
        <f>VLOOKUP(G98,Sku_Consolidated!A2:R957,18,FALSE)</f>
      </c>
      <c r="U98" s="1" t="s">
        <v>308</v>
      </c>
      <c r="V98" s="1">
        <f>IF(VLOOKUP(G98,Sku_Consolidated!A2:S957,19,FALSE)="SHOWCASE", VLOOKUP(E98,Store_Showcase!B2:L144,11, FALSE), IF(VLOOKUP(G98,Sku_Consolidated!A2:S957,19,FALSE)="VAM",VLOOKUP(E98,Store_VAM!B2:L273,11, FALSE),VLOOKUP(E98,Store_SRP!B2:L110,11, FALSE)))</f>
      </c>
      <c r="W98" s="1">
        <f>VLOOKUP(G98,Sku_Consolidated!A2:W957,11,FALSE)</f>
      </c>
      <c r="X98" s="1">
        <f>VLOOKUP(G98,Sku_Consolidated!A2:H957,8,FALSE)</f>
      </c>
      <c r="Y98" s="1">
        <f>VLOOKUP(G98,Sku_Consolidated!A2:I957,9,FALSE)</f>
      </c>
      <c r="Z98" s="1" t="s">
        <v>41</v>
      </c>
      <c r="AA98" s="1">
        <f>VLOOKUP(G98,Sku_Consolidated!A2:E957,5,FALSE)</f>
      </c>
      <c r="AB98" s="1">
        <f>IF(VLOOKUP(G98,Sku_Consolidated!A2:S957,19,FALSE)="SHOWCASE", VLOOKUP(E98,Store_Showcase!B2:N144,13, FALSE), IF(VLOOKUP(G98,Sku_Consolidated!A2:S957,19,FALSE)="VAM",VLOOKUP(E98,Store_VAM!B2:N273,13, FALSE),VLOOKUP(E98,Store_SRP!B2:N110,13, FALSE)))</f>
      </c>
      <c r="AC98" s="1">
        <f>IF(IFERROR(AB98,TRUE)=TRUE, "-","OK")</f>
      </c>
      <c r="AD98" s="11" t="s">
        <v>37</v>
      </c>
      <c r="AE98" s="11" t="s">
        <v>37</v>
      </c>
      <c r="AF98" s="1">
        <f>IF(IFERROR(VLOOKUP(E98,Store_Showcase!B2:H144,{5}, FALSE), TRUE)=TRUE, IF(IFERROR(VLOOKUP(E98,Store_SRP!B2:H110,{5}, FALSE), TRUE)=TRUE,VLOOKUP(E98,Store_VAM!B2:H273,{5}, FALSE),VLOOKUP(E98,Store_SRP!B2:H110,{5}, FALSE)), VLOOKUP(E98,Store_Showcase!B2:H144,{5}, FALSE))</f>
      </c>
      <c r="AG98" s="1">
        <f>IF(IFERROR(VLOOKUP(E98,Store_Showcase!B2:H144,{6}, FALSE), TRUE)=TRUE, IF(IFERROR(VLOOKUP(E98,Store_SRP!B2:H110,{6}, FALSE), TRUE)=TRUE,VLOOKUP(E98,Store_VAM!B2:H273,{6}, FALSE),VLOOKUP(E98,Store_SRP!B2:H110,{6}, FALSE)), VLOOKUP(E98,Store_Showcase!B2:H144,{6}, FALSE))</f>
      </c>
      <c r="AH98" s="1">
        <f>VLOOKUP(G98,Sku_Consolidated!A2:R957,18,FALSE)</f>
      </c>
      <c r="AI98" s="1">
        <f>VLOOKUP(G98,Sku_Consolidated!A2:S957,19,FALSE)</f>
      </c>
      <c r="AJ98" s="1">
        <f>VLOOKUP(G98,Sku_Consolidated!A2:T957,20,FALSE)</f>
      </c>
    </row>
    <row r="99" spans="1:36" x14ac:dyDescent="0.25">
      <c r="A99" s="1">
        <v>2024</v>
      </c>
      <c r="B99" s="1" t="s">
        <v>31</v>
      </c>
      <c r="C99" s="1" t="s">
        <v>32</v>
      </c>
      <c r="D99" s="1" t="s">
        <v>33</v>
      </c>
      <c r="E99" s="9" t="s">
        <v>303</v>
      </c>
      <c r="F99" s="1">
        <f>IF(VLOOKUP(G99,Sku_Consolidated!A2:S957,{19},FALSE)="SHOWCASE", VLOOKUP(E99,Store_Showcase!B2:C144,{2}, FALSE), IF(VLOOKUP(G99,Sku_Consolidated!A2:S957,{19},FALSE)="VAM",VLOOKUP(E99,Store_VAM!B2:C273,{2}, FALSE),VLOOKUP(E99,Store_SRP!B2:C110,{2}, FALSE)))</f>
      </c>
      <c r="G99" s="1">
        <v>61820</v>
      </c>
      <c r="H99" s="1" t="s">
        <v>114</v>
      </c>
      <c r="I99" s="10" t="s">
        <v>373</v>
      </c>
      <c r="J99" s="1">
        <f>VLOOKUP(G99,Sku_Consolidated!A2:C957, 3, FALSE)</f>
      </c>
      <c r="K99" s="10">
        <f>IF(J99="PACK", I99, 0)</f>
      </c>
      <c r="L99" s="10">
        <f>IF(J99="KG", I99, I99 * VLOOKUP(G99,Sku_Consolidated!A2:U957,21,FALSE))</f>
      </c>
      <c r="M99" s="10" t="s">
        <v>37</v>
      </c>
      <c r="N99" s="11" t="s">
        <v>374</v>
      </c>
      <c r="O99" s="10" t="s">
        <v>375</v>
      </c>
      <c r="P99" s="10">
        <f>N99 - O99</f>
      </c>
      <c r="Q99" s="1">
        <f>VLOOKUP(G99,Sku_Consolidated!A2:G957,7, FALSE)</f>
      </c>
      <c r="R99" s="1">
        <f>IF(IFERROR(VLOOKUP(E99,Store_Showcase!B2:H144,7, FALSE), TRUE)=TRUE, IF(IFERROR(VLOOKUP(E99,Store_SRP!B2:H110,7, FALSE), TRUE)=TRUE,VLOOKUP(E99,Store_VAM!B2:H273,7, FALSE),VLOOKUP(E99,Store_SRP!B2:H110,7, FALSE)), VLOOKUP(E99,Store_Showcase!B2:H144,7, FALSE))</f>
      </c>
      <c r="S99" s="1">
        <f>IF(IFERROR(VLOOKUP(E99,Store_Showcase!B2:I144,8, FALSE), TRUE)=TRUE, IF(IFERROR(VLOOKUP(E99,Store_SRP!B2:I110,8, FALSE), TRUE)=TRUE,VLOOKUP(E99,Store_VAM!B2:I273,8, FALSE),VLOOKUP(E99,Store_SRP!B2:I110,8, FALSE)), VLOOKUP(E99,Store_Showcase!B2:I144,8, FALSE))</f>
      </c>
      <c r="T99" s="1">
        <f>VLOOKUP(G99,Sku_Consolidated!A2:R957,18,FALSE)</f>
      </c>
      <c r="U99" s="1" t="s">
        <v>308</v>
      </c>
      <c r="V99" s="1">
        <f>IF(VLOOKUP(G99,Sku_Consolidated!A2:S957,19,FALSE)="SHOWCASE", VLOOKUP(E99,Store_Showcase!B2:L144,11, FALSE), IF(VLOOKUP(G99,Sku_Consolidated!A2:S957,19,FALSE)="VAM",VLOOKUP(E99,Store_VAM!B2:L273,11, FALSE),VLOOKUP(E99,Store_SRP!B2:L110,11, FALSE)))</f>
      </c>
      <c r="W99" s="1">
        <f>VLOOKUP(G99,Sku_Consolidated!A2:W957,11,FALSE)</f>
      </c>
      <c r="X99" s="1">
        <f>VLOOKUP(G99,Sku_Consolidated!A2:H957,8,FALSE)</f>
      </c>
      <c r="Y99" s="1">
        <f>VLOOKUP(G99,Sku_Consolidated!A2:I957,9,FALSE)</f>
      </c>
      <c r="Z99" s="1" t="s">
        <v>41</v>
      </c>
      <c r="AA99" s="1">
        <f>VLOOKUP(G99,Sku_Consolidated!A2:E957,5,FALSE)</f>
      </c>
      <c r="AB99" s="1">
        <f>IF(VLOOKUP(G99,Sku_Consolidated!A2:S957,19,FALSE)="SHOWCASE", VLOOKUP(E99,Store_Showcase!B2:N144,13, FALSE), IF(VLOOKUP(G99,Sku_Consolidated!A2:S957,19,FALSE)="VAM",VLOOKUP(E99,Store_VAM!B2:N273,13, FALSE),VLOOKUP(E99,Store_SRP!B2:N110,13, FALSE)))</f>
      </c>
      <c r="AC99" s="1">
        <f>IF(IFERROR(AB99,TRUE)=TRUE, "-","OK")</f>
      </c>
      <c r="AD99" s="11" t="s">
        <v>37</v>
      </c>
      <c r="AE99" s="11" t="s">
        <v>37</v>
      </c>
      <c r="AF99" s="1">
        <f>IF(IFERROR(VLOOKUP(E99,Store_Showcase!B2:H144,{5}, FALSE), TRUE)=TRUE, IF(IFERROR(VLOOKUP(E99,Store_SRP!B2:H110,{5}, FALSE), TRUE)=TRUE,VLOOKUP(E99,Store_VAM!B2:H273,{5}, FALSE),VLOOKUP(E99,Store_SRP!B2:H110,{5}, FALSE)), VLOOKUP(E99,Store_Showcase!B2:H144,{5}, FALSE))</f>
      </c>
      <c r="AG99" s="1">
        <f>IF(IFERROR(VLOOKUP(E99,Store_Showcase!B2:H144,{6}, FALSE), TRUE)=TRUE, IF(IFERROR(VLOOKUP(E99,Store_SRP!B2:H110,{6}, FALSE), TRUE)=TRUE,VLOOKUP(E99,Store_VAM!B2:H273,{6}, FALSE),VLOOKUP(E99,Store_SRP!B2:H110,{6}, FALSE)), VLOOKUP(E99,Store_Showcase!B2:H144,{6}, FALSE))</f>
      </c>
      <c r="AH99" s="1">
        <f>VLOOKUP(G99,Sku_Consolidated!A2:R957,18,FALSE)</f>
      </c>
      <c r="AI99" s="1">
        <f>VLOOKUP(G99,Sku_Consolidated!A2:S957,19,FALSE)</f>
      </c>
      <c r="AJ99" s="1">
        <f>VLOOKUP(G99,Sku_Consolidated!A2:T957,20,FALSE)</f>
      </c>
    </row>
    <row r="100" spans="1:36" x14ac:dyDescent="0.25">
      <c r="A100" s="1">
        <v>2024</v>
      </c>
      <c r="B100" s="1" t="s">
        <v>31</v>
      </c>
      <c r="C100" s="1" t="s">
        <v>32</v>
      </c>
      <c r="D100" s="1" t="s">
        <v>33</v>
      </c>
      <c r="E100" s="9" t="s">
        <v>303</v>
      </c>
      <c r="F100" s="1">
        <f>IF(VLOOKUP(G100,Sku_Consolidated!A2:S957,{19},FALSE)="SHOWCASE", VLOOKUP(E100,Store_Showcase!B2:C144,{2}, FALSE), IF(VLOOKUP(G100,Sku_Consolidated!A2:S957,{19},FALSE)="VAM",VLOOKUP(E100,Store_VAM!B2:C273,{2}, FALSE),VLOOKUP(E100,Store_SRP!B2:C110,{2}, FALSE)))</f>
      </c>
      <c r="G100" s="1">
        <v>61833</v>
      </c>
      <c r="H100" s="1" t="s">
        <v>118</v>
      </c>
      <c r="I100" s="10" t="s">
        <v>376</v>
      </c>
      <c r="J100" s="1">
        <f>VLOOKUP(G100,Sku_Consolidated!A2:C957, 3, FALSE)</f>
      </c>
      <c r="K100" s="10">
        <f>IF(J100="PACK", I100, 0)</f>
      </c>
      <c r="L100" s="10">
        <f>IF(J100="KG", I100, I100 * VLOOKUP(G100,Sku_Consolidated!A2:U957,21,FALSE))</f>
      </c>
      <c r="M100" s="10" t="s">
        <v>37</v>
      </c>
      <c r="N100" s="11" t="s">
        <v>377</v>
      </c>
      <c r="O100" s="10" t="s">
        <v>378</v>
      </c>
      <c r="P100" s="10">
        <f>N100 - O100</f>
      </c>
      <c r="Q100" s="1">
        <f>VLOOKUP(G100,Sku_Consolidated!A2:G957,7, FALSE)</f>
      </c>
      <c r="R100" s="1">
        <f>IF(IFERROR(VLOOKUP(E100,Store_Showcase!B2:H144,7, FALSE), TRUE)=TRUE, IF(IFERROR(VLOOKUP(E100,Store_SRP!B2:H110,7, FALSE), TRUE)=TRUE,VLOOKUP(E100,Store_VAM!B2:H273,7, FALSE),VLOOKUP(E100,Store_SRP!B2:H110,7, FALSE)), VLOOKUP(E100,Store_Showcase!B2:H144,7, FALSE))</f>
      </c>
      <c r="S100" s="1">
        <f>IF(IFERROR(VLOOKUP(E100,Store_Showcase!B2:I144,8, FALSE), TRUE)=TRUE, IF(IFERROR(VLOOKUP(E100,Store_SRP!B2:I110,8, FALSE), TRUE)=TRUE,VLOOKUP(E100,Store_VAM!B2:I273,8, FALSE),VLOOKUP(E100,Store_SRP!B2:I110,8, FALSE)), VLOOKUP(E100,Store_Showcase!B2:I144,8, FALSE))</f>
      </c>
      <c r="T100" s="1">
        <f>VLOOKUP(G100,Sku_Consolidated!A2:R957,18,FALSE)</f>
      </c>
      <c r="U100" s="1" t="s">
        <v>308</v>
      </c>
      <c r="V100" s="1">
        <f>IF(VLOOKUP(G100,Sku_Consolidated!A2:S957,19,FALSE)="SHOWCASE", VLOOKUP(E100,Store_Showcase!B2:L144,11, FALSE), IF(VLOOKUP(G100,Sku_Consolidated!A2:S957,19,FALSE)="VAM",VLOOKUP(E100,Store_VAM!B2:L273,11, FALSE),VLOOKUP(E100,Store_SRP!B2:L110,11, FALSE)))</f>
      </c>
      <c r="W100" s="1">
        <f>VLOOKUP(G100,Sku_Consolidated!A2:W957,11,FALSE)</f>
      </c>
      <c r="X100" s="1">
        <f>VLOOKUP(G100,Sku_Consolidated!A2:H957,8,FALSE)</f>
      </c>
      <c r="Y100" s="1">
        <f>VLOOKUP(G100,Sku_Consolidated!A2:I957,9,FALSE)</f>
      </c>
      <c r="Z100" s="1" t="s">
        <v>41</v>
      </c>
      <c r="AA100" s="1">
        <f>VLOOKUP(G100,Sku_Consolidated!A2:E957,5,FALSE)</f>
      </c>
      <c r="AB100" s="1">
        <f>IF(VLOOKUP(G100,Sku_Consolidated!A2:S957,19,FALSE)="SHOWCASE", VLOOKUP(E100,Store_Showcase!B2:N144,13, FALSE), IF(VLOOKUP(G100,Sku_Consolidated!A2:S957,19,FALSE)="VAM",VLOOKUP(E100,Store_VAM!B2:N273,13, FALSE),VLOOKUP(E100,Store_SRP!B2:N110,13, FALSE)))</f>
      </c>
      <c r="AC100" s="1">
        <f>IF(IFERROR(AB100,TRUE)=TRUE, "-","OK")</f>
      </c>
      <c r="AD100" s="11" t="s">
        <v>37</v>
      </c>
      <c r="AE100" s="11" t="s">
        <v>37</v>
      </c>
      <c r="AF100" s="1">
        <f>IF(IFERROR(VLOOKUP(E100,Store_Showcase!B2:H144,{5}, FALSE), TRUE)=TRUE, IF(IFERROR(VLOOKUP(E100,Store_SRP!B2:H110,{5}, FALSE), TRUE)=TRUE,VLOOKUP(E100,Store_VAM!B2:H273,{5}, FALSE),VLOOKUP(E100,Store_SRP!B2:H110,{5}, FALSE)), VLOOKUP(E100,Store_Showcase!B2:H144,{5}, FALSE))</f>
      </c>
      <c r="AG100" s="1">
        <f>IF(IFERROR(VLOOKUP(E100,Store_Showcase!B2:H144,{6}, FALSE), TRUE)=TRUE, IF(IFERROR(VLOOKUP(E100,Store_SRP!B2:H110,{6}, FALSE), TRUE)=TRUE,VLOOKUP(E100,Store_VAM!B2:H273,{6}, FALSE),VLOOKUP(E100,Store_SRP!B2:H110,{6}, FALSE)), VLOOKUP(E100,Store_Showcase!B2:H144,{6}, FALSE))</f>
      </c>
      <c r="AH100" s="1">
        <f>VLOOKUP(G100,Sku_Consolidated!A2:R957,18,FALSE)</f>
      </c>
      <c r="AI100" s="1">
        <f>VLOOKUP(G100,Sku_Consolidated!A2:S957,19,FALSE)</f>
      </c>
      <c r="AJ100" s="1">
        <f>VLOOKUP(G100,Sku_Consolidated!A2:T957,20,FALSE)</f>
      </c>
    </row>
    <row r="101" spans="1:36" x14ac:dyDescent="0.25">
      <c r="A101" s="1">
        <v>2024</v>
      </c>
      <c r="B101" s="1" t="s">
        <v>31</v>
      </c>
      <c r="C101" s="1" t="s">
        <v>32</v>
      </c>
      <c r="D101" s="1" t="s">
        <v>33</v>
      </c>
      <c r="E101" s="9" t="s">
        <v>303</v>
      </c>
      <c r="F101" s="1">
        <f>IF(VLOOKUP(G101,Sku_Consolidated!A2:S957,{19},FALSE)="SHOWCASE", VLOOKUP(E101,Store_Showcase!B2:C144,{2}, FALSE), IF(VLOOKUP(G101,Sku_Consolidated!A2:S957,{19},FALSE)="VAM",VLOOKUP(E101,Store_VAM!B2:C273,{2}, FALSE),VLOOKUP(E101,Store_SRP!B2:C110,{2}, FALSE)))</f>
      </c>
      <c r="G101" s="1">
        <v>61834</v>
      </c>
      <c r="H101" s="1" t="s">
        <v>379</v>
      </c>
      <c r="I101" s="10" t="s">
        <v>380</v>
      </c>
      <c r="J101" s="1">
        <f>VLOOKUP(G101,Sku_Consolidated!A2:C957, 3, FALSE)</f>
      </c>
      <c r="K101" s="10">
        <f>IF(J101="PACK", I101, 0)</f>
      </c>
      <c r="L101" s="10">
        <f>IF(J101="KG", I101, I101 * VLOOKUP(G101,Sku_Consolidated!A2:U957,21,FALSE))</f>
      </c>
      <c r="M101" s="10" t="s">
        <v>37</v>
      </c>
      <c r="N101" s="11" t="s">
        <v>381</v>
      </c>
      <c r="O101" s="10" t="s">
        <v>382</v>
      </c>
      <c r="P101" s="10">
        <f>N101 - O101</f>
      </c>
      <c r="Q101" s="1">
        <f>VLOOKUP(G101,Sku_Consolidated!A2:G957,7, FALSE)</f>
      </c>
      <c r="R101" s="1">
        <f>IF(IFERROR(VLOOKUP(E101,Store_Showcase!B2:H144,7, FALSE), TRUE)=TRUE, IF(IFERROR(VLOOKUP(E101,Store_SRP!B2:H110,7, FALSE), TRUE)=TRUE,VLOOKUP(E101,Store_VAM!B2:H273,7, FALSE),VLOOKUP(E101,Store_SRP!B2:H110,7, FALSE)), VLOOKUP(E101,Store_Showcase!B2:H144,7, FALSE))</f>
      </c>
      <c r="S101" s="1">
        <f>IF(IFERROR(VLOOKUP(E101,Store_Showcase!B2:I144,8, FALSE), TRUE)=TRUE, IF(IFERROR(VLOOKUP(E101,Store_SRP!B2:I110,8, FALSE), TRUE)=TRUE,VLOOKUP(E101,Store_VAM!B2:I273,8, FALSE),VLOOKUP(E101,Store_SRP!B2:I110,8, FALSE)), VLOOKUP(E101,Store_Showcase!B2:I144,8, FALSE))</f>
      </c>
      <c r="T101" s="1">
        <f>VLOOKUP(G101,Sku_Consolidated!A2:R957,18,FALSE)</f>
      </c>
      <c r="U101" s="1" t="s">
        <v>308</v>
      </c>
      <c r="V101" s="1">
        <f>IF(VLOOKUP(G101,Sku_Consolidated!A2:S957,19,FALSE)="SHOWCASE", VLOOKUP(E101,Store_Showcase!B2:L144,11, FALSE), IF(VLOOKUP(G101,Sku_Consolidated!A2:S957,19,FALSE)="VAM",VLOOKUP(E101,Store_VAM!B2:L273,11, FALSE),VLOOKUP(E101,Store_SRP!B2:L110,11, FALSE)))</f>
      </c>
      <c r="W101" s="1">
        <f>VLOOKUP(G101,Sku_Consolidated!A2:W957,11,FALSE)</f>
      </c>
      <c r="X101" s="1">
        <f>VLOOKUP(G101,Sku_Consolidated!A2:H957,8,FALSE)</f>
      </c>
      <c r="Y101" s="1">
        <f>VLOOKUP(G101,Sku_Consolidated!A2:I957,9,FALSE)</f>
      </c>
      <c r="Z101" s="1" t="s">
        <v>41</v>
      </c>
      <c r="AA101" s="1">
        <f>VLOOKUP(G101,Sku_Consolidated!A2:E957,5,FALSE)</f>
      </c>
      <c r="AB101" s="1">
        <f>IF(VLOOKUP(G101,Sku_Consolidated!A2:S957,19,FALSE)="SHOWCASE", VLOOKUP(E101,Store_Showcase!B2:N144,13, FALSE), IF(VLOOKUP(G101,Sku_Consolidated!A2:S957,19,FALSE)="VAM",VLOOKUP(E101,Store_VAM!B2:N273,13, FALSE),VLOOKUP(E101,Store_SRP!B2:N110,13, FALSE)))</f>
      </c>
      <c r="AC101" s="1">
        <f>IF(IFERROR(AB101,TRUE)=TRUE, "-","OK")</f>
      </c>
      <c r="AD101" s="11" t="s">
        <v>37</v>
      </c>
      <c r="AE101" s="11" t="s">
        <v>37</v>
      </c>
      <c r="AF101" s="1">
        <f>IF(IFERROR(VLOOKUP(E101,Store_Showcase!B2:H144,{5}, FALSE), TRUE)=TRUE, IF(IFERROR(VLOOKUP(E101,Store_SRP!B2:H110,{5}, FALSE), TRUE)=TRUE,VLOOKUP(E101,Store_VAM!B2:H273,{5}, FALSE),VLOOKUP(E101,Store_SRP!B2:H110,{5}, FALSE)), VLOOKUP(E101,Store_Showcase!B2:H144,{5}, FALSE))</f>
      </c>
      <c r="AG101" s="1">
        <f>IF(IFERROR(VLOOKUP(E101,Store_Showcase!B2:H144,{6}, FALSE), TRUE)=TRUE, IF(IFERROR(VLOOKUP(E101,Store_SRP!B2:H110,{6}, FALSE), TRUE)=TRUE,VLOOKUP(E101,Store_VAM!B2:H273,{6}, FALSE),VLOOKUP(E101,Store_SRP!B2:H110,{6}, FALSE)), VLOOKUP(E101,Store_Showcase!B2:H144,{6}, FALSE))</f>
      </c>
      <c r="AH101" s="1">
        <f>VLOOKUP(G101,Sku_Consolidated!A2:R957,18,FALSE)</f>
      </c>
      <c r="AI101" s="1">
        <f>VLOOKUP(G101,Sku_Consolidated!A2:S957,19,FALSE)</f>
      </c>
      <c r="AJ101" s="1">
        <f>VLOOKUP(G101,Sku_Consolidated!A2:T957,20,FALSE)</f>
      </c>
    </row>
    <row r="102" spans="1:36" x14ac:dyDescent="0.25">
      <c r="A102" s="1">
        <v>2024</v>
      </c>
      <c r="B102" s="1" t="s">
        <v>31</v>
      </c>
      <c r="C102" s="1" t="s">
        <v>32</v>
      </c>
      <c r="D102" s="1" t="s">
        <v>33</v>
      </c>
      <c r="E102" s="9" t="s">
        <v>303</v>
      </c>
      <c r="F102" s="1">
        <f>IF(VLOOKUP(G102,Sku_Consolidated!A2:S957,{19},FALSE)="SHOWCASE", VLOOKUP(E102,Store_Showcase!B2:C144,{2}, FALSE), IF(VLOOKUP(G102,Sku_Consolidated!A2:S957,{19},FALSE)="VAM",VLOOKUP(E102,Store_VAM!B2:C273,{2}, FALSE),VLOOKUP(E102,Store_SRP!B2:C110,{2}, FALSE)))</f>
      </c>
      <c r="G102" s="1">
        <v>61852</v>
      </c>
      <c r="H102" s="1" t="s">
        <v>138</v>
      </c>
      <c r="I102" s="10" t="s">
        <v>383</v>
      </c>
      <c r="J102" s="1">
        <f>VLOOKUP(G102,Sku_Consolidated!A2:C957, 3, FALSE)</f>
      </c>
      <c r="K102" s="10">
        <f>IF(J102="PACK", I102, 0)</f>
      </c>
      <c r="L102" s="10">
        <f>IF(J102="KG", I102, I102 * VLOOKUP(G102,Sku_Consolidated!A2:U957,21,FALSE))</f>
      </c>
      <c r="M102" s="10" t="s">
        <v>37</v>
      </c>
      <c r="N102" s="11" t="s">
        <v>384</v>
      </c>
      <c r="O102" s="10" t="s">
        <v>385</v>
      </c>
      <c r="P102" s="10">
        <f>N102 - O102</f>
      </c>
      <c r="Q102" s="1">
        <f>VLOOKUP(G102,Sku_Consolidated!A2:G957,7, FALSE)</f>
      </c>
      <c r="R102" s="1">
        <f>IF(IFERROR(VLOOKUP(E102,Store_Showcase!B2:H144,7, FALSE), TRUE)=TRUE, IF(IFERROR(VLOOKUP(E102,Store_SRP!B2:H110,7, FALSE), TRUE)=TRUE,VLOOKUP(E102,Store_VAM!B2:H273,7, FALSE),VLOOKUP(E102,Store_SRP!B2:H110,7, FALSE)), VLOOKUP(E102,Store_Showcase!B2:H144,7, FALSE))</f>
      </c>
      <c r="S102" s="1">
        <f>IF(IFERROR(VLOOKUP(E102,Store_Showcase!B2:I144,8, FALSE), TRUE)=TRUE, IF(IFERROR(VLOOKUP(E102,Store_SRP!B2:I110,8, FALSE), TRUE)=TRUE,VLOOKUP(E102,Store_VAM!B2:I273,8, FALSE),VLOOKUP(E102,Store_SRP!B2:I110,8, FALSE)), VLOOKUP(E102,Store_Showcase!B2:I144,8, FALSE))</f>
      </c>
      <c r="T102" s="1">
        <f>VLOOKUP(G102,Sku_Consolidated!A2:R957,18,FALSE)</f>
      </c>
      <c r="U102" s="1" t="s">
        <v>308</v>
      </c>
      <c r="V102" s="1">
        <f>IF(VLOOKUP(G102,Sku_Consolidated!A2:S957,19,FALSE)="SHOWCASE", VLOOKUP(E102,Store_Showcase!B2:L144,11, FALSE), IF(VLOOKUP(G102,Sku_Consolidated!A2:S957,19,FALSE)="VAM",VLOOKUP(E102,Store_VAM!B2:L273,11, FALSE),VLOOKUP(E102,Store_SRP!B2:L110,11, FALSE)))</f>
      </c>
      <c r="W102" s="1">
        <f>VLOOKUP(G102,Sku_Consolidated!A2:W957,11,FALSE)</f>
      </c>
      <c r="X102" s="1">
        <f>VLOOKUP(G102,Sku_Consolidated!A2:H957,8,FALSE)</f>
      </c>
      <c r="Y102" s="1">
        <f>VLOOKUP(G102,Sku_Consolidated!A2:I957,9,FALSE)</f>
      </c>
      <c r="Z102" s="1" t="s">
        <v>41</v>
      </c>
      <c r="AA102" s="1">
        <f>VLOOKUP(G102,Sku_Consolidated!A2:E957,5,FALSE)</f>
      </c>
      <c r="AB102" s="1">
        <f>IF(VLOOKUP(G102,Sku_Consolidated!A2:S957,19,FALSE)="SHOWCASE", VLOOKUP(E102,Store_Showcase!B2:N144,13, FALSE), IF(VLOOKUP(G102,Sku_Consolidated!A2:S957,19,FALSE)="VAM",VLOOKUP(E102,Store_VAM!B2:N273,13, FALSE),VLOOKUP(E102,Store_SRP!B2:N110,13, FALSE)))</f>
      </c>
      <c r="AC102" s="1">
        <f>IF(IFERROR(AB102,TRUE)=TRUE, "-","OK")</f>
      </c>
      <c r="AD102" s="11" t="s">
        <v>37</v>
      </c>
      <c r="AE102" s="11" t="s">
        <v>37</v>
      </c>
      <c r="AF102" s="1">
        <f>IF(IFERROR(VLOOKUP(E102,Store_Showcase!B2:H144,{5}, FALSE), TRUE)=TRUE, IF(IFERROR(VLOOKUP(E102,Store_SRP!B2:H110,{5}, FALSE), TRUE)=TRUE,VLOOKUP(E102,Store_VAM!B2:H273,{5}, FALSE),VLOOKUP(E102,Store_SRP!B2:H110,{5}, FALSE)), VLOOKUP(E102,Store_Showcase!B2:H144,{5}, FALSE))</f>
      </c>
      <c r="AG102" s="1">
        <f>IF(IFERROR(VLOOKUP(E102,Store_Showcase!B2:H144,{6}, FALSE), TRUE)=TRUE, IF(IFERROR(VLOOKUP(E102,Store_SRP!B2:H110,{6}, FALSE), TRUE)=TRUE,VLOOKUP(E102,Store_VAM!B2:H273,{6}, FALSE),VLOOKUP(E102,Store_SRP!B2:H110,{6}, FALSE)), VLOOKUP(E102,Store_Showcase!B2:H144,{6}, FALSE))</f>
      </c>
      <c r="AH102" s="1">
        <f>VLOOKUP(G102,Sku_Consolidated!A2:R957,18,FALSE)</f>
      </c>
      <c r="AI102" s="1">
        <f>VLOOKUP(G102,Sku_Consolidated!A2:S957,19,FALSE)</f>
      </c>
      <c r="AJ102" s="1">
        <f>VLOOKUP(G102,Sku_Consolidated!A2:T957,20,FALSE)</f>
      </c>
    </row>
    <row r="103" spans="1:36" x14ac:dyDescent="0.25">
      <c r="A103" s="1">
        <v>2024</v>
      </c>
      <c r="B103" s="1" t="s">
        <v>31</v>
      </c>
      <c r="C103" s="1" t="s">
        <v>32</v>
      </c>
      <c r="D103" s="1" t="s">
        <v>33</v>
      </c>
      <c r="E103" s="9" t="s">
        <v>386</v>
      </c>
      <c r="F103" s="1">
        <f>IF(VLOOKUP(G103,Sku_Consolidated!A2:S957,{19},FALSE)="SHOWCASE", VLOOKUP(E103,Store_Showcase!B2:C144,{2}, FALSE), IF(VLOOKUP(G103,Sku_Consolidated!A2:S957,{19},FALSE)="VAM",VLOOKUP(E103,Store_VAM!B2:C273,{2}, FALSE),VLOOKUP(E103,Store_SRP!B2:C110,{2}, FALSE)))</f>
      </c>
      <c r="G103" s="1">
        <v>61719</v>
      </c>
      <c r="H103" s="1" t="s">
        <v>35</v>
      </c>
      <c r="I103" s="10" t="s">
        <v>387</v>
      </c>
      <c r="J103" s="1">
        <f>VLOOKUP(G103,Sku_Consolidated!A2:C957, 3, FALSE)</f>
      </c>
      <c r="K103" s="10">
        <f>IF(J103="PACK", I103, 0)</f>
      </c>
      <c r="L103" s="10">
        <f>IF(J103="KG", I103, I103 * VLOOKUP(G103,Sku_Consolidated!A2:U957,21,FALSE))</f>
      </c>
      <c r="M103" s="10" t="s">
        <v>37</v>
      </c>
      <c r="N103" s="11" t="s">
        <v>388</v>
      </c>
      <c r="O103" s="10" t="s">
        <v>389</v>
      </c>
      <c r="P103" s="10">
        <f>N103 - O103</f>
      </c>
      <c r="Q103" s="1">
        <f>VLOOKUP(G103,Sku_Consolidated!A2:G957,7, FALSE)</f>
      </c>
      <c r="R103" s="1">
        <f>IF(IFERROR(VLOOKUP(E103,Store_Showcase!B2:H144,7, FALSE), TRUE)=TRUE, IF(IFERROR(VLOOKUP(E103,Store_SRP!B2:H110,7, FALSE), TRUE)=TRUE,VLOOKUP(E103,Store_VAM!B2:H273,7, FALSE),VLOOKUP(E103,Store_SRP!B2:H110,7, FALSE)), VLOOKUP(E103,Store_Showcase!B2:H144,7, FALSE))</f>
      </c>
      <c r="S103" s="1">
        <f>IF(IFERROR(VLOOKUP(E103,Store_Showcase!B2:I144,8, FALSE), TRUE)=TRUE, IF(IFERROR(VLOOKUP(E103,Store_SRP!B2:I110,8, FALSE), TRUE)=TRUE,VLOOKUP(E103,Store_VAM!B2:I273,8, FALSE),VLOOKUP(E103,Store_SRP!B2:I110,8, FALSE)), VLOOKUP(E103,Store_Showcase!B2:I144,8, FALSE))</f>
      </c>
      <c r="T103" s="1">
        <f>VLOOKUP(G103,Sku_Consolidated!A2:R957,18,FALSE)</f>
      </c>
      <c r="U103" s="1" t="s">
        <v>390</v>
      </c>
      <c r="V103" s="1">
        <f>IF(VLOOKUP(G103,Sku_Consolidated!A2:S957,19,FALSE)="SHOWCASE", VLOOKUP(E103,Store_Showcase!B2:L144,11, FALSE), IF(VLOOKUP(G103,Sku_Consolidated!A2:S957,19,FALSE)="VAM",VLOOKUP(E103,Store_VAM!B2:L273,11, FALSE),VLOOKUP(E103,Store_SRP!B2:L110,11, FALSE)))</f>
      </c>
      <c r="W103" s="1">
        <f>VLOOKUP(G103,Sku_Consolidated!A2:W957,11,FALSE)</f>
      </c>
      <c r="X103" s="1">
        <f>VLOOKUP(G103,Sku_Consolidated!A2:H957,8,FALSE)</f>
      </c>
      <c r="Y103" s="1">
        <f>VLOOKUP(G103,Sku_Consolidated!A2:I957,9,FALSE)</f>
      </c>
      <c r="Z103" s="1" t="s">
        <v>41</v>
      </c>
      <c r="AA103" s="1">
        <f>VLOOKUP(G103,Sku_Consolidated!A2:E957,5,FALSE)</f>
      </c>
      <c r="AB103" s="1">
        <f>IF(VLOOKUP(G103,Sku_Consolidated!A2:S957,19,FALSE)="SHOWCASE", VLOOKUP(E103,Store_Showcase!B2:N144,13, FALSE), IF(VLOOKUP(G103,Sku_Consolidated!A2:S957,19,FALSE)="VAM",VLOOKUP(E103,Store_VAM!B2:N273,13, FALSE),VLOOKUP(E103,Store_SRP!B2:N110,13, FALSE)))</f>
      </c>
      <c r="AC103" s="1">
        <f>IF(IFERROR(AB103,TRUE)=TRUE, "-","OK")</f>
      </c>
      <c r="AD103" s="11" t="s">
        <v>37</v>
      </c>
      <c r="AE103" s="11" t="s">
        <v>37</v>
      </c>
      <c r="AF103" s="1">
        <f>IF(IFERROR(VLOOKUP(E103,Store_Showcase!B2:H144,{5}, FALSE), TRUE)=TRUE, IF(IFERROR(VLOOKUP(E103,Store_SRP!B2:H110,{5}, FALSE), TRUE)=TRUE,VLOOKUP(E103,Store_VAM!B2:H273,{5}, FALSE),VLOOKUP(E103,Store_SRP!B2:H110,{5}, FALSE)), VLOOKUP(E103,Store_Showcase!B2:H144,{5}, FALSE))</f>
      </c>
      <c r="AG103" s="1">
        <f>IF(IFERROR(VLOOKUP(E103,Store_Showcase!B2:H144,{6}, FALSE), TRUE)=TRUE, IF(IFERROR(VLOOKUP(E103,Store_SRP!B2:H110,{6}, FALSE), TRUE)=TRUE,VLOOKUP(E103,Store_VAM!B2:H273,{6}, FALSE),VLOOKUP(E103,Store_SRP!B2:H110,{6}, FALSE)), VLOOKUP(E103,Store_Showcase!B2:H144,{6}, FALSE))</f>
      </c>
      <c r="AH103" s="1">
        <f>VLOOKUP(G103,Sku_Consolidated!A2:R957,18,FALSE)</f>
      </c>
      <c r="AI103" s="1">
        <f>VLOOKUP(G103,Sku_Consolidated!A2:S957,19,FALSE)</f>
      </c>
      <c r="AJ103" s="1">
        <f>VLOOKUP(G103,Sku_Consolidated!A2:T957,20,FALSE)</f>
      </c>
    </row>
    <row r="104" spans="1:36" x14ac:dyDescent="0.25">
      <c r="A104" s="1">
        <v>2024</v>
      </c>
      <c r="B104" s="1" t="s">
        <v>31</v>
      </c>
      <c r="C104" s="1" t="s">
        <v>32</v>
      </c>
      <c r="D104" s="1" t="s">
        <v>33</v>
      </c>
      <c r="E104" s="9" t="s">
        <v>386</v>
      </c>
      <c r="F104" s="1">
        <f>IF(VLOOKUP(G104,Sku_Consolidated!A2:S957,{19},FALSE)="SHOWCASE", VLOOKUP(E104,Store_Showcase!B2:C144,{2}, FALSE), IF(VLOOKUP(G104,Sku_Consolidated!A2:S957,{19},FALSE)="VAM",VLOOKUP(E104,Store_VAM!B2:C273,{2}, FALSE),VLOOKUP(E104,Store_SRP!B2:C110,{2}, FALSE)))</f>
      </c>
      <c r="G104" s="1">
        <v>61722</v>
      </c>
      <c r="H104" s="1" t="s">
        <v>46</v>
      </c>
      <c r="I104" s="10" t="s">
        <v>391</v>
      </c>
      <c r="J104" s="1">
        <f>VLOOKUP(G104,Sku_Consolidated!A2:C957, 3, FALSE)</f>
      </c>
      <c r="K104" s="10">
        <f>IF(J104="PACK", I104, 0)</f>
      </c>
      <c r="L104" s="10">
        <f>IF(J104="KG", I104, I104 * VLOOKUP(G104,Sku_Consolidated!A2:U957,21,FALSE))</f>
      </c>
      <c r="M104" s="10" t="s">
        <v>37</v>
      </c>
      <c r="N104" s="11" t="s">
        <v>392</v>
      </c>
      <c r="O104" s="10" t="s">
        <v>393</v>
      </c>
      <c r="P104" s="10">
        <f>N104 - O104</f>
      </c>
      <c r="Q104" s="1">
        <f>VLOOKUP(G104,Sku_Consolidated!A2:G957,7, FALSE)</f>
      </c>
      <c r="R104" s="1">
        <f>IF(IFERROR(VLOOKUP(E104,Store_Showcase!B2:H144,7, FALSE), TRUE)=TRUE, IF(IFERROR(VLOOKUP(E104,Store_SRP!B2:H110,7, FALSE), TRUE)=TRUE,VLOOKUP(E104,Store_VAM!B2:H273,7, FALSE),VLOOKUP(E104,Store_SRP!B2:H110,7, FALSE)), VLOOKUP(E104,Store_Showcase!B2:H144,7, FALSE))</f>
      </c>
      <c r="S104" s="1">
        <f>IF(IFERROR(VLOOKUP(E104,Store_Showcase!B2:I144,8, FALSE), TRUE)=TRUE, IF(IFERROR(VLOOKUP(E104,Store_SRP!B2:I110,8, FALSE), TRUE)=TRUE,VLOOKUP(E104,Store_VAM!B2:I273,8, FALSE),VLOOKUP(E104,Store_SRP!B2:I110,8, FALSE)), VLOOKUP(E104,Store_Showcase!B2:I144,8, FALSE))</f>
      </c>
      <c r="T104" s="1">
        <f>VLOOKUP(G104,Sku_Consolidated!A2:R957,18,FALSE)</f>
      </c>
      <c r="U104" s="1" t="s">
        <v>390</v>
      </c>
      <c r="V104" s="1">
        <f>IF(VLOOKUP(G104,Sku_Consolidated!A2:S957,19,FALSE)="SHOWCASE", VLOOKUP(E104,Store_Showcase!B2:L144,11, FALSE), IF(VLOOKUP(G104,Sku_Consolidated!A2:S957,19,FALSE)="VAM",VLOOKUP(E104,Store_VAM!B2:L273,11, FALSE),VLOOKUP(E104,Store_SRP!B2:L110,11, FALSE)))</f>
      </c>
      <c r="W104" s="1">
        <f>VLOOKUP(G104,Sku_Consolidated!A2:W957,11,FALSE)</f>
      </c>
      <c r="X104" s="1">
        <f>VLOOKUP(G104,Sku_Consolidated!A2:H957,8,FALSE)</f>
      </c>
      <c r="Y104" s="1">
        <f>VLOOKUP(G104,Sku_Consolidated!A2:I957,9,FALSE)</f>
      </c>
      <c r="Z104" s="1" t="s">
        <v>41</v>
      </c>
      <c r="AA104" s="1">
        <f>VLOOKUP(G104,Sku_Consolidated!A2:E957,5,FALSE)</f>
      </c>
      <c r="AB104" s="1">
        <f>IF(VLOOKUP(G104,Sku_Consolidated!A2:S957,19,FALSE)="SHOWCASE", VLOOKUP(E104,Store_Showcase!B2:N144,13, FALSE), IF(VLOOKUP(G104,Sku_Consolidated!A2:S957,19,FALSE)="VAM",VLOOKUP(E104,Store_VAM!B2:N273,13, FALSE),VLOOKUP(E104,Store_SRP!B2:N110,13, FALSE)))</f>
      </c>
      <c r="AC104" s="1">
        <f>IF(IFERROR(AB104,TRUE)=TRUE, "-","OK")</f>
      </c>
      <c r="AD104" s="11" t="s">
        <v>37</v>
      </c>
      <c r="AE104" s="11" t="s">
        <v>37</v>
      </c>
      <c r="AF104" s="1">
        <f>IF(IFERROR(VLOOKUP(E104,Store_Showcase!B2:H144,{5}, FALSE), TRUE)=TRUE, IF(IFERROR(VLOOKUP(E104,Store_SRP!B2:H110,{5}, FALSE), TRUE)=TRUE,VLOOKUP(E104,Store_VAM!B2:H273,{5}, FALSE),VLOOKUP(E104,Store_SRP!B2:H110,{5}, FALSE)), VLOOKUP(E104,Store_Showcase!B2:H144,{5}, FALSE))</f>
      </c>
      <c r="AG104" s="1">
        <f>IF(IFERROR(VLOOKUP(E104,Store_Showcase!B2:H144,{6}, FALSE), TRUE)=TRUE, IF(IFERROR(VLOOKUP(E104,Store_SRP!B2:H110,{6}, FALSE), TRUE)=TRUE,VLOOKUP(E104,Store_VAM!B2:H273,{6}, FALSE),VLOOKUP(E104,Store_SRP!B2:H110,{6}, FALSE)), VLOOKUP(E104,Store_Showcase!B2:H144,{6}, FALSE))</f>
      </c>
      <c r="AH104" s="1">
        <f>VLOOKUP(G104,Sku_Consolidated!A2:R957,18,FALSE)</f>
      </c>
      <c r="AI104" s="1">
        <f>VLOOKUP(G104,Sku_Consolidated!A2:S957,19,FALSE)</f>
      </c>
      <c r="AJ104" s="1">
        <f>VLOOKUP(G104,Sku_Consolidated!A2:T957,20,FALSE)</f>
      </c>
    </row>
    <row r="105" spans="1:36" x14ac:dyDescent="0.25">
      <c r="A105" s="1">
        <v>2024</v>
      </c>
      <c r="B105" s="1" t="s">
        <v>31</v>
      </c>
      <c r="C105" s="1" t="s">
        <v>32</v>
      </c>
      <c r="D105" s="1" t="s">
        <v>33</v>
      </c>
      <c r="E105" s="9" t="s">
        <v>386</v>
      </c>
      <c r="F105" s="1">
        <f>IF(VLOOKUP(G105,Sku_Consolidated!A2:S957,{19},FALSE)="SHOWCASE", VLOOKUP(E105,Store_Showcase!B2:C144,{2}, FALSE), IF(VLOOKUP(G105,Sku_Consolidated!A2:S957,{19},FALSE)="VAM",VLOOKUP(E105,Store_VAM!B2:C273,{2}, FALSE),VLOOKUP(E105,Store_SRP!B2:C110,{2}, FALSE)))</f>
      </c>
      <c r="G105" s="1">
        <v>61723</v>
      </c>
      <c r="H105" s="1" t="s">
        <v>207</v>
      </c>
      <c r="I105" s="10" t="s">
        <v>75</v>
      </c>
      <c r="J105" s="1">
        <f>VLOOKUP(G105,Sku_Consolidated!A2:C957, 3, FALSE)</f>
      </c>
      <c r="K105" s="10">
        <f>IF(J105="PACK", I105, 0)</f>
      </c>
      <c r="L105" s="10">
        <f>IF(J105="KG", I105, I105 * VLOOKUP(G105,Sku_Consolidated!A2:U957,21,FALSE))</f>
      </c>
      <c r="M105" s="10" t="s">
        <v>37</v>
      </c>
      <c r="N105" s="11" t="s">
        <v>394</v>
      </c>
      <c r="O105" s="10" t="s">
        <v>395</v>
      </c>
      <c r="P105" s="10">
        <f>N105 - O105</f>
      </c>
      <c r="Q105" s="1">
        <f>VLOOKUP(G105,Sku_Consolidated!A2:G957,7, FALSE)</f>
      </c>
      <c r="R105" s="1">
        <f>IF(IFERROR(VLOOKUP(E105,Store_Showcase!B2:H144,7, FALSE), TRUE)=TRUE, IF(IFERROR(VLOOKUP(E105,Store_SRP!B2:H110,7, FALSE), TRUE)=TRUE,VLOOKUP(E105,Store_VAM!B2:H273,7, FALSE),VLOOKUP(E105,Store_SRP!B2:H110,7, FALSE)), VLOOKUP(E105,Store_Showcase!B2:H144,7, FALSE))</f>
      </c>
      <c r="S105" s="1">
        <f>IF(IFERROR(VLOOKUP(E105,Store_Showcase!B2:I144,8, FALSE), TRUE)=TRUE, IF(IFERROR(VLOOKUP(E105,Store_SRP!B2:I110,8, FALSE), TRUE)=TRUE,VLOOKUP(E105,Store_VAM!B2:I273,8, FALSE),VLOOKUP(E105,Store_SRP!B2:I110,8, FALSE)), VLOOKUP(E105,Store_Showcase!B2:I144,8, FALSE))</f>
      </c>
      <c r="T105" s="1">
        <f>VLOOKUP(G105,Sku_Consolidated!A2:R957,18,FALSE)</f>
      </c>
      <c r="U105" s="1" t="s">
        <v>390</v>
      </c>
      <c r="V105" s="1">
        <f>IF(VLOOKUP(G105,Sku_Consolidated!A2:S957,19,FALSE)="SHOWCASE", VLOOKUP(E105,Store_Showcase!B2:L144,11, FALSE), IF(VLOOKUP(G105,Sku_Consolidated!A2:S957,19,FALSE)="VAM",VLOOKUP(E105,Store_VAM!B2:L273,11, FALSE),VLOOKUP(E105,Store_SRP!B2:L110,11, FALSE)))</f>
      </c>
      <c r="W105" s="1">
        <f>VLOOKUP(G105,Sku_Consolidated!A2:W957,11,FALSE)</f>
      </c>
      <c r="X105" s="1">
        <f>VLOOKUP(G105,Sku_Consolidated!A2:H957,8,FALSE)</f>
      </c>
      <c r="Y105" s="1">
        <f>VLOOKUP(G105,Sku_Consolidated!A2:I957,9,FALSE)</f>
      </c>
      <c r="Z105" s="1" t="s">
        <v>41</v>
      </c>
      <c r="AA105" s="1">
        <f>VLOOKUP(G105,Sku_Consolidated!A2:E957,5,FALSE)</f>
      </c>
      <c r="AB105" s="1">
        <f>IF(VLOOKUP(G105,Sku_Consolidated!A2:S957,19,FALSE)="SHOWCASE", VLOOKUP(E105,Store_Showcase!B2:N144,13, FALSE), IF(VLOOKUP(G105,Sku_Consolidated!A2:S957,19,FALSE)="VAM",VLOOKUP(E105,Store_VAM!B2:N273,13, FALSE),VLOOKUP(E105,Store_SRP!B2:N110,13, FALSE)))</f>
      </c>
      <c r="AC105" s="1">
        <f>IF(IFERROR(AB105,TRUE)=TRUE, "-","OK")</f>
      </c>
      <c r="AD105" s="11" t="s">
        <v>37</v>
      </c>
      <c r="AE105" s="11" t="s">
        <v>37</v>
      </c>
      <c r="AF105" s="1">
        <f>IF(IFERROR(VLOOKUP(E105,Store_Showcase!B2:H144,{5}, FALSE), TRUE)=TRUE, IF(IFERROR(VLOOKUP(E105,Store_SRP!B2:H110,{5}, FALSE), TRUE)=TRUE,VLOOKUP(E105,Store_VAM!B2:H273,{5}, FALSE),VLOOKUP(E105,Store_SRP!B2:H110,{5}, FALSE)), VLOOKUP(E105,Store_Showcase!B2:H144,{5}, FALSE))</f>
      </c>
      <c r="AG105" s="1">
        <f>IF(IFERROR(VLOOKUP(E105,Store_Showcase!B2:H144,{6}, FALSE), TRUE)=TRUE, IF(IFERROR(VLOOKUP(E105,Store_SRP!B2:H110,{6}, FALSE), TRUE)=TRUE,VLOOKUP(E105,Store_VAM!B2:H273,{6}, FALSE),VLOOKUP(E105,Store_SRP!B2:H110,{6}, FALSE)), VLOOKUP(E105,Store_Showcase!B2:H144,{6}, FALSE))</f>
      </c>
      <c r="AH105" s="1">
        <f>VLOOKUP(G105,Sku_Consolidated!A2:R957,18,FALSE)</f>
      </c>
      <c r="AI105" s="1">
        <f>VLOOKUP(G105,Sku_Consolidated!A2:S957,19,FALSE)</f>
      </c>
      <c r="AJ105" s="1">
        <f>VLOOKUP(G105,Sku_Consolidated!A2:T957,20,FALSE)</f>
      </c>
    </row>
    <row r="106" spans="1:36" x14ac:dyDescent="0.25">
      <c r="A106" s="1">
        <v>2024</v>
      </c>
      <c r="B106" s="1" t="s">
        <v>31</v>
      </c>
      <c r="C106" s="1" t="s">
        <v>32</v>
      </c>
      <c r="D106" s="1" t="s">
        <v>33</v>
      </c>
      <c r="E106" s="9" t="s">
        <v>386</v>
      </c>
      <c r="F106" s="1">
        <f>IF(VLOOKUP(G106,Sku_Consolidated!A2:S957,{19},FALSE)="SHOWCASE", VLOOKUP(E106,Store_Showcase!B2:C144,{2}, FALSE), IF(VLOOKUP(G106,Sku_Consolidated!A2:S957,{19},FALSE)="VAM",VLOOKUP(E106,Store_VAM!B2:C273,{2}, FALSE),VLOOKUP(E106,Store_SRP!B2:C110,{2}, FALSE)))</f>
      </c>
      <c r="G106" s="1">
        <v>61732</v>
      </c>
      <c r="H106" s="1" t="s">
        <v>211</v>
      </c>
      <c r="I106" s="10" t="s">
        <v>396</v>
      </c>
      <c r="J106" s="1">
        <f>VLOOKUP(G106,Sku_Consolidated!A2:C957, 3, FALSE)</f>
      </c>
      <c r="K106" s="10">
        <f>IF(J106="PACK", I106, 0)</f>
      </c>
      <c r="L106" s="10">
        <f>IF(J106="KG", I106, I106 * VLOOKUP(G106,Sku_Consolidated!A2:U957,21,FALSE))</f>
      </c>
      <c r="M106" s="10" t="s">
        <v>37</v>
      </c>
      <c r="N106" s="11" t="s">
        <v>397</v>
      </c>
      <c r="O106" s="10" t="s">
        <v>398</v>
      </c>
      <c r="P106" s="10">
        <f>N106 - O106</f>
      </c>
      <c r="Q106" s="1">
        <f>VLOOKUP(G106,Sku_Consolidated!A2:G957,7, FALSE)</f>
      </c>
      <c r="R106" s="1">
        <f>IF(IFERROR(VLOOKUP(E106,Store_Showcase!B2:H144,7, FALSE), TRUE)=TRUE, IF(IFERROR(VLOOKUP(E106,Store_SRP!B2:H110,7, FALSE), TRUE)=TRUE,VLOOKUP(E106,Store_VAM!B2:H273,7, FALSE),VLOOKUP(E106,Store_SRP!B2:H110,7, FALSE)), VLOOKUP(E106,Store_Showcase!B2:H144,7, FALSE))</f>
      </c>
      <c r="S106" s="1">
        <f>IF(IFERROR(VLOOKUP(E106,Store_Showcase!B2:I144,8, FALSE), TRUE)=TRUE, IF(IFERROR(VLOOKUP(E106,Store_SRP!B2:I110,8, FALSE), TRUE)=TRUE,VLOOKUP(E106,Store_VAM!B2:I273,8, FALSE),VLOOKUP(E106,Store_SRP!B2:I110,8, FALSE)), VLOOKUP(E106,Store_Showcase!B2:I144,8, FALSE))</f>
      </c>
      <c r="T106" s="1">
        <f>VLOOKUP(G106,Sku_Consolidated!A2:R957,18,FALSE)</f>
      </c>
      <c r="U106" s="1" t="s">
        <v>390</v>
      </c>
      <c r="V106" s="1">
        <f>IF(VLOOKUP(G106,Sku_Consolidated!A2:S957,19,FALSE)="SHOWCASE", VLOOKUP(E106,Store_Showcase!B2:L144,11, FALSE), IF(VLOOKUP(G106,Sku_Consolidated!A2:S957,19,FALSE)="VAM",VLOOKUP(E106,Store_VAM!B2:L273,11, FALSE),VLOOKUP(E106,Store_SRP!B2:L110,11, FALSE)))</f>
      </c>
      <c r="W106" s="1">
        <f>VLOOKUP(G106,Sku_Consolidated!A2:W957,11,FALSE)</f>
      </c>
      <c r="X106" s="1">
        <f>VLOOKUP(G106,Sku_Consolidated!A2:H957,8,FALSE)</f>
      </c>
      <c r="Y106" s="1">
        <f>VLOOKUP(G106,Sku_Consolidated!A2:I957,9,FALSE)</f>
      </c>
      <c r="Z106" s="1" t="s">
        <v>41</v>
      </c>
      <c r="AA106" s="1">
        <f>VLOOKUP(G106,Sku_Consolidated!A2:E957,5,FALSE)</f>
      </c>
      <c r="AB106" s="1">
        <f>IF(VLOOKUP(G106,Sku_Consolidated!A2:S957,19,FALSE)="SHOWCASE", VLOOKUP(E106,Store_Showcase!B2:N144,13, FALSE), IF(VLOOKUP(G106,Sku_Consolidated!A2:S957,19,FALSE)="VAM",VLOOKUP(E106,Store_VAM!B2:N273,13, FALSE),VLOOKUP(E106,Store_SRP!B2:N110,13, FALSE)))</f>
      </c>
      <c r="AC106" s="1">
        <f>IF(IFERROR(AB106,TRUE)=TRUE, "-","OK")</f>
      </c>
      <c r="AD106" s="11" t="s">
        <v>37</v>
      </c>
      <c r="AE106" s="11" t="s">
        <v>37</v>
      </c>
      <c r="AF106" s="1">
        <f>IF(IFERROR(VLOOKUP(E106,Store_Showcase!B2:H144,{5}, FALSE), TRUE)=TRUE, IF(IFERROR(VLOOKUP(E106,Store_SRP!B2:H110,{5}, FALSE), TRUE)=TRUE,VLOOKUP(E106,Store_VAM!B2:H273,{5}, FALSE),VLOOKUP(E106,Store_SRP!B2:H110,{5}, FALSE)), VLOOKUP(E106,Store_Showcase!B2:H144,{5}, FALSE))</f>
      </c>
      <c r="AG106" s="1">
        <f>IF(IFERROR(VLOOKUP(E106,Store_Showcase!B2:H144,{6}, FALSE), TRUE)=TRUE, IF(IFERROR(VLOOKUP(E106,Store_SRP!B2:H110,{6}, FALSE), TRUE)=TRUE,VLOOKUP(E106,Store_VAM!B2:H273,{6}, FALSE),VLOOKUP(E106,Store_SRP!B2:H110,{6}, FALSE)), VLOOKUP(E106,Store_Showcase!B2:H144,{6}, FALSE))</f>
      </c>
      <c r="AH106" s="1">
        <f>VLOOKUP(G106,Sku_Consolidated!A2:R957,18,FALSE)</f>
      </c>
      <c r="AI106" s="1">
        <f>VLOOKUP(G106,Sku_Consolidated!A2:S957,19,FALSE)</f>
      </c>
      <c r="AJ106" s="1">
        <f>VLOOKUP(G106,Sku_Consolidated!A2:T957,20,FALSE)</f>
      </c>
    </row>
    <row r="107" spans="1:36" x14ac:dyDescent="0.25">
      <c r="A107" s="1">
        <v>2024</v>
      </c>
      <c r="B107" s="1" t="s">
        <v>31</v>
      </c>
      <c r="C107" s="1" t="s">
        <v>32</v>
      </c>
      <c r="D107" s="1" t="s">
        <v>33</v>
      </c>
      <c r="E107" s="9" t="s">
        <v>386</v>
      </c>
      <c r="F107" s="1">
        <f>IF(VLOOKUP(G107,Sku_Consolidated!A2:S957,{19},FALSE)="SHOWCASE", VLOOKUP(E107,Store_Showcase!B2:C144,{2}, FALSE), IF(VLOOKUP(G107,Sku_Consolidated!A2:S957,{19},FALSE)="VAM",VLOOKUP(E107,Store_VAM!B2:C273,{2}, FALSE),VLOOKUP(E107,Store_SRP!B2:C110,{2}, FALSE)))</f>
      </c>
      <c r="G107" s="1">
        <v>61733</v>
      </c>
      <c r="H107" s="1" t="s">
        <v>58</v>
      </c>
      <c r="I107" s="10" t="s">
        <v>399</v>
      </c>
      <c r="J107" s="1">
        <f>VLOOKUP(G107,Sku_Consolidated!A2:C957, 3, FALSE)</f>
      </c>
      <c r="K107" s="10">
        <f>IF(J107="PACK", I107, 0)</f>
      </c>
      <c r="L107" s="10">
        <f>IF(J107="KG", I107, I107 * VLOOKUP(G107,Sku_Consolidated!A2:U957,21,FALSE))</f>
      </c>
      <c r="M107" s="10" t="s">
        <v>37</v>
      </c>
      <c r="N107" s="11" t="s">
        <v>400</v>
      </c>
      <c r="O107" s="10" t="s">
        <v>401</v>
      </c>
      <c r="P107" s="10">
        <f>N107 - O107</f>
      </c>
      <c r="Q107" s="1">
        <f>VLOOKUP(G107,Sku_Consolidated!A2:G957,7, FALSE)</f>
      </c>
      <c r="R107" s="1">
        <f>IF(IFERROR(VLOOKUP(E107,Store_Showcase!B2:H144,7, FALSE), TRUE)=TRUE, IF(IFERROR(VLOOKUP(E107,Store_SRP!B2:H110,7, FALSE), TRUE)=TRUE,VLOOKUP(E107,Store_VAM!B2:H273,7, FALSE),VLOOKUP(E107,Store_SRP!B2:H110,7, FALSE)), VLOOKUP(E107,Store_Showcase!B2:H144,7, FALSE))</f>
      </c>
      <c r="S107" s="1">
        <f>IF(IFERROR(VLOOKUP(E107,Store_Showcase!B2:I144,8, FALSE), TRUE)=TRUE, IF(IFERROR(VLOOKUP(E107,Store_SRP!B2:I110,8, FALSE), TRUE)=TRUE,VLOOKUP(E107,Store_VAM!B2:I273,8, FALSE),VLOOKUP(E107,Store_SRP!B2:I110,8, FALSE)), VLOOKUP(E107,Store_Showcase!B2:I144,8, FALSE))</f>
      </c>
      <c r="T107" s="1">
        <f>VLOOKUP(G107,Sku_Consolidated!A2:R957,18,FALSE)</f>
      </c>
      <c r="U107" s="1" t="s">
        <v>390</v>
      </c>
      <c r="V107" s="1">
        <f>IF(VLOOKUP(G107,Sku_Consolidated!A2:S957,19,FALSE)="SHOWCASE", VLOOKUP(E107,Store_Showcase!B2:L144,11, FALSE), IF(VLOOKUP(G107,Sku_Consolidated!A2:S957,19,FALSE)="VAM",VLOOKUP(E107,Store_VAM!B2:L273,11, FALSE),VLOOKUP(E107,Store_SRP!B2:L110,11, FALSE)))</f>
      </c>
      <c r="W107" s="1">
        <f>VLOOKUP(G107,Sku_Consolidated!A2:W957,11,FALSE)</f>
      </c>
      <c r="X107" s="1">
        <f>VLOOKUP(G107,Sku_Consolidated!A2:H957,8,FALSE)</f>
      </c>
      <c r="Y107" s="1">
        <f>VLOOKUP(G107,Sku_Consolidated!A2:I957,9,FALSE)</f>
      </c>
      <c r="Z107" s="1" t="s">
        <v>41</v>
      </c>
      <c r="AA107" s="1">
        <f>VLOOKUP(G107,Sku_Consolidated!A2:E957,5,FALSE)</f>
      </c>
      <c r="AB107" s="1">
        <f>IF(VLOOKUP(G107,Sku_Consolidated!A2:S957,19,FALSE)="SHOWCASE", VLOOKUP(E107,Store_Showcase!B2:N144,13, FALSE), IF(VLOOKUP(G107,Sku_Consolidated!A2:S957,19,FALSE)="VAM",VLOOKUP(E107,Store_VAM!B2:N273,13, FALSE),VLOOKUP(E107,Store_SRP!B2:N110,13, FALSE)))</f>
      </c>
      <c r="AC107" s="1">
        <f>IF(IFERROR(AB107,TRUE)=TRUE, "-","OK")</f>
      </c>
      <c r="AD107" s="11" t="s">
        <v>37</v>
      </c>
      <c r="AE107" s="11" t="s">
        <v>37</v>
      </c>
      <c r="AF107" s="1">
        <f>IF(IFERROR(VLOOKUP(E107,Store_Showcase!B2:H144,{5}, FALSE), TRUE)=TRUE, IF(IFERROR(VLOOKUP(E107,Store_SRP!B2:H110,{5}, FALSE), TRUE)=TRUE,VLOOKUP(E107,Store_VAM!B2:H273,{5}, FALSE),VLOOKUP(E107,Store_SRP!B2:H110,{5}, FALSE)), VLOOKUP(E107,Store_Showcase!B2:H144,{5}, FALSE))</f>
      </c>
      <c r="AG107" s="1">
        <f>IF(IFERROR(VLOOKUP(E107,Store_Showcase!B2:H144,{6}, FALSE), TRUE)=TRUE, IF(IFERROR(VLOOKUP(E107,Store_SRP!B2:H110,{6}, FALSE), TRUE)=TRUE,VLOOKUP(E107,Store_VAM!B2:H273,{6}, FALSE),VLOOKUP(E107,Store_SRP!B2:H110,{6}, FALSE)), VLOOKUP(E107,Store_Showcase!B2:H144,{6}, FALSE))</f>
      </c>
      <c r="AH107" s="1">
        <f>VLOOKUP(G107,Sku_Consolidated!A2:R957,18,FALSE)</f>
      </c>
      <c r="AI107" s="1">
        <f>VLOOKUP(G107,Sku_Consolidated!A2:S957,19,FALSE)</f>
      </c>
      <c r="AJ107" s="1">
        <f>VLOOKUP(G107,Sku_Consolidated!A2:T957,20,FALSE)</f>
      </c>
    </row>
    <row r="108" spans="1:36" x14ac:dyDescent="0.25">
      <c r="A108" s="1">
        <v>2024</v>
      </c>
      <c r="B108" s="1" t="s">
        <v>31</v>
      </c>
      <c r="C108" s="1" t="s">
        <v>32</v>
      </c>
      <c r="D108" s="1" t="s">
        <v>33</v>
      </c>
      <c r="E108" s="9" t="s">
        <v>386</v>
      </c>
      <c r="F108" s="1">
        <f>IF(VLOOKUP(G108,Sku_Consolidated!A2:S957,{19},FALSE)="SHOWCASE", VLOOKUP(E108,Store_Showcase!B2:C144,{2}, FALSE), IF(VLOOKUP(G108,Sku_Consolidated!A2:S957,{19},FALSE)="VAM",VLOOKUP(E108,Store_VAM!B2:C273,{2}, FALSE),VLOOKUP(E108,Store_SRP!B2:C110,{2}, FALSE)))</f>
      </c>
      <c r="G108" s="1">
        <v>61734</v>
      </c>
      <c r="H108" s="1" t="s">
        <v>62</v>
      </c>
      <c r="I108" s="10" t="s">
        <v>402</v>
      </c>
      <c r="J108" s="1">
        <f>VLOOKUP(G108,Sku_Consolidated!A2:C957, 3, FALSE)</f>
      </c>
      <c r="K108" s="10">
        <f>IF(J108="PACK", I108, 0)</f>
      </c>
      <c r="L108" s="10">
        <f>IF(J108="KG", I108, I108 * VLOOKUP(G108,Sku_Consolidated!A2:U957,21,FALSE))</f>
      </c>
      <c r="M108" s="10" t="s">
        <v>37</v>
      </c>
      <c r="N108" s="11" t="s">
        <v>403</v>
      </c>
      <c r="O108" s="10" t="s">
        <v>404</v>
      </c>
      <c r="P108" s="10">
        <f>N108 - O108</f>
      </c>
      <c r="Q108" s="1">
        <f>VLOOKUP(G108,Sku_Consolidated!A2:G957,7, FALSE)</f>
      </c>
      <c r="R108" s="1">
        <f>IF(IFERROR(VLOOKUP(E108,Store_Showcase!B2:H144,7, FALSE), TRUE)=TRUE, IF(IFERROR(VLOOKUP(E108,Store_SRP!B2:H110,7, FALSE), TRUE)=TRUE,VLOOKUP(E108,Store_VAM!B2:H273,7, FALSE),VLOOKUP(E108,Store_SRP!B2:H110,7, FALSE)), VLOOKUP(E108,Store_Showcase!B2:H144,7, FALSE))</f>
      </c>
      <c r="S108" s="1">
        <f>IF(IFERROR(VLOOKUP(E108,Store_Showcase!B2:I144,8, FALSE), TRUE)=TRUE, IF(IFERROR(VLOOKUP(E108,Store_SRP!B2:I110,8, FALSE), TRUE)=TRUE,VLOOKUP(E108,Store_VAM!B2:I273,8, FALSE),VLOOKUP(E108,Store_SRP!B2:I110,8, FALSE)), VLOOKUP(E108,Store_Showcase!B2:I144,8, FALSE))</f>
      </c>
      <c r="T108" s="1">
        <f>VLOOKUP(G108,Sku_Consolidated!A2:R957,18,FALSE)</f>
      </c>
      <c r="U108" s="1" t="s">
        <v>390</v>
      </c>
      <c r="V108" s="1">
        <f>IF(VLOOKUP(G108,Sku_Consolidated!A2:S957,19,FALSE)="SHOWCASE", VLOOKUP(E108,Store_Showcase!B2:L144,11, FALSE), IF(VLOOKUP(G108,Sku_Consolidated!A2:S957,19,FALSE)="VAM",VLOOKUP(E108,Store_VAM!B2:L273,11, FALSE),VLOOKUP(E108,Store_SRP!B2:L110,11, FALSE)))</f>
      </c>
      <c r="W108" s="1">
        <f>VLOOKUP(G108,Sku_Consolidated!A2:W957,11,FALSE)</f>
      </c>
      <c r="X108" s="1">
        <f>VLOOKUP(G108,Sku_Consolidated!A2:H957,8,FALSE)</f>
      </c>
      <c r="Y108" s="1">
        <f>VLOOKUP(G108,Sku_Consolidated!A2:I957,9,FALSE)</f>
      </c>
      <c r="Z108" s="1" t="s">
        <v>41</v>
      </c>
      <c r="AA108" s="1">
        <f>VLOOKUP(G108,Sku_Consolidated!A2:E957,5,FALSE)</f>
      </c>
      <c r="AB108" s="1">
        <f>IF(VLOOKUP(G108,Sku_Consolidated!A2:S957,19,FALSE)="SHOWCASE", VLOOKUP(E108,Store_Showcase!B2:N144,13, FALSE), IF(VLOOKUP(G108,Sku_Consolidated!A2:S957,19,FALSE)="VAM",VLOOKUP(E108,Store_VAM!B2:N273,13, FALSE),VLOOKUP(E108,Store_SRP!B2:N110,13, FALSE)))</f>
      </c>
      <c r="AC108" s="1">
        <f>IF(IFERROR(AB108,TRUE)=TRUE, "-","OK")</f>
      </c>
      <c r="AD108" s="11" t="s">
        <v>37</v>
      </c>
      <c r="AE108" s="11" t="s">
        <v>37</v>
      </c>
      <c r="AF108" s="1">
        <f>IF(IFERROR(VLOOKUP(E108,Store_Showcase!B2:H144,{5}, FALSE), TRUE)=TRUE, IF(IFERROR(VLOOKUP(E108,Store_SRP!B2:H110,{5}, FALSE), TRUE)=TRUE,VLOOKUP(E108,Store_VAM!B2:H273,{5}, FALSE),VLOOKUP(E108,Store_SRP!B2:H110,{5}, FALSE)), VLOOKUP(E108,Store_Showcase!B2:H144,{5}, FALSE))</f>
      </c>
      <c r="AG108" s="1">
        <f>IF(IFERROR(VLOOKUP(E108,Store_Showcase!B2:H144,{6}, FALSE), TRUE)=TRUE, IF(IFERROR(VLOOKUP(E108,Store_SRP!B2:H110,{6}, FALSE), TRUE)=TRUE,VLOOKUP(E108,Store_VAM!B2:H273,{6}, FALSE),VLOOKUP(E108,Store_SRP!B2:H110,{6}, FALSE)), VLOOKUP(E108,Store_Showcase!B2:H144,{6}, FALSE))</f>
      </c>
      <c r="AH108" s="1">
        <f>VLOOKUP(G108,Sku_Consolidated!A2:R957,18,FALSE)</f>
      </c>
      <c r="AI108" s="1">
        <f>VLOOKUP(G108,Sku_Consolidated!A2:S957,19,FALSE)</f>
      </c>
      <c r="AJ108" s="1">
        <f>VLOOKUP(G108,Sku_Consolidated!A2:T957,20,FALSE)</f>
      </c>
    </row>
    <row r="109" spans="1:36" x14ac:dyDescent="0.25">
      <c r="A109" s="1">
        <v>2024</v>
      </c>
      <c r="B109" s="1" t="s">
        <v>31</v>
      </c>
      <c r="C109" s="1" t="s">
        <v>32</v>
      </c>
      <c r="D109" s="1" t="s">
        <v>33</v>
      </c>
      <c r="E109" s="9" t="s">
        <v>386</v>
      </c>
      <c r="F109" s="1">
        <f>IF(VLOOKUP(G109,Sku_Consolidated!A2:S957,{19},FALSE)="SHOWCASE", VLOOKUP(E109,Store_Showcase!B2:C144,{2}, FALSE), IF(VLOOKUP(G109,Sku_Consolidated!A2:S957,{19},FALSE)="VAM",VLOOKUP(E109,Store_VAM!B2:C273,{2}, FALSE),VLOOKUP(E109,Store_SRP!B2:C110,{2}, FALSE)))</f>
      </c>
      <c r="G109" s="1">
        <v>61735</v>
      </c>
      <c r="H109" s="1" t="s">
        <v>66</v>
      </c>
      <c r="I109" s="10" t="s">
        <v>405</v>
      </c>
      <c r="J109" s="1">
        <f>VLOOKUP(G109,Sku_Consolidated!A2:C957, 3, FALSE)</f>
      </c>
      <c r="K109" s="10">
        <f>IF(J109="PACK", I109, 0)</f>
      </c>
      <c r="L109" s="10">
        <f>IF(J109="KG", I109, I109 * VLOOKUP(G109,Sku_Consolidated!A2:U957,21,FALSE))</f>
      </c>
      <c r="M109" s="10" t="s">
        <v>37</v>
      </c>
      <c r="N109" s="11" t="s">
        <v>406</v>
      </c>
      <c r="O109" s="10" t="s">
        <v>407</v>
      </c>
      <c r="P109" s="10">
        <f>N109 - O109</f>
      </c>
      <c r="Q109" s="1">
        <f>VLOOKUP(G109,Sku_Consolidated!A2:G957,7, FALSE)</f>
      </c>
      <c r="R109" s="1">
        <f>IF(IFERROR(VLOOKUP(E109,Store_Showcase!B2:H144,7, FALSE), TRUE)=TRUE, IF(IFERROR(VLOOKUP(E109,Store_SRP!B2:H110,7, FALSE), TRUE)=TRUE,VLOOKUP(E109,Store_VAM!B2:H273,7, FALSE),VLOOKUP(E109,Store_SRP!B2:H110,7, FALSE)), VLOOKUP(E109,Store_Showcase!B2:H144,7, FALSE))</f>
      </c>
      <c r="S109" s="1">
        <f>IF(IFERROR(VLOOKUP(E109,Store_Showcase!B2:I144,8, FALSE), TRUE)=TRUE, IF(IFERROR(VLOOKUP(E109,Store_SRP!B2:I110,8, FALSE), TRUE)=TRUE,VLOOKUP(E109,Store_VAM!B2:I273,8, FALSE),VLOOKUP(E109,Store_SRP!B2:I110,8, FALSE)), VLOOKUP(E109,Store_Showcase!B2:I144,8, FALSE))</f>
      </c>
      <c r="T109" s="1">
        <f>VLOOKUP(G109,Sku_Consolidated!A2:R957,18,FALSE)</f>
      </c>
      <c r="U109" s="1" t="s">
        <v>390</v>
      </c>
      <c r="V109" s="1">
        <f>IF(VLOOKUP(G109,Sku_Consolidated!A2:S957,19,FALSE)="SHOWCASE", VLOOKUP(E109,Store_Showcase!B2:L144,11, FALSE), IF(VLOOKUP(G109,Sku_Consolidated!A2:S957,19,FALSE)="VAM",VLOOKUP(E109,Store_VAM!B2:L273,11, FALSE),VLOOKUP(E109,Store_SRP!B2:L110,11, FALSE)))</f>
      </c>
      <c r="W109" s="1">
        <f>VLOOKUP(G109,Sku_Consolidated!A2:W957,11,FALSE)</f>
      </c>
      <c r="X109" s="1">
        <f>VLOOKUP(G109,Sku_Consolidated!A2:H957,8,FALSE)</f>
      </c>
      <c r="Y109" s="1">
        <f>VLOOKUP(G109,Sku_Consolidated!A2:I957,9,FALSE)</f>
      </c>
      <c r="Z109" s="1" t="s">
        <v>41</v>
      </c>
      <c r="AA109" s="1">
        <f>VLOOKUP(G109,Sku_Consolidated!A2:E957,5,FALSE)</f>
      </c>
      <c r="AB109" s="1">
        <f>IF(VLOOKUP(G109,Sku_Consolidated!A2:S957,19,FALSE)="SHOWCASE", VLOOKUP(E109,Store_Showcase!B2:N144,13, FALSE), IF(VLOOKUP(G109,Sku_Consolidated!A2:S957,19,FALSE)="VAM",VLOOKUP(E109,Store_VAM!B2:N273,13, FALSE),VLOOKUP(E109,Store_SRP!B2:N110,13, FALSE)))</f>
      </c>
      <c r="AC109" s="1">
        <f>IF(IFERROR(AB109,TRUE)=TRUE, "-","OK")</f>
      </c>
      <c r="AD109" s="11" t="s">
        <v>37</v>
      </c>
      <c r="AE109" s="11" t="s">
        <v>37</v>
      </c>
      <c r="AF109" s="1">
        <f>IF(IFERROR(VLOOKUP(E109,Store_Showcase!B2:H144,{5}, FALSE), TRUE)=TRUE, IF(IFERROR(VLOOKUP(E109,Store_SRP!B2:H110,{5}, FALSE), TRUE)=TRUE,VLOOKUP(E109,Store_VAM!B2:H273,{5}, FALSE),VLOOKUP(E109,Store_SRP!B2:H110,{5}, FALSE)), VLOOKUP(E109,Store_Showcase!B2:H144,{5}, FALSE))</f>
      </c>
      <c r="AG109" s="1">
        <f>IF(IFERROR(VLOOKUP(E109,Store_Showcase!B2:H144,{6}, FALSE), TRUE)=TRUE, IF(IFERROR(VLOOKUP(E109,Store_SRP!B2:H110,{6}, FALSE), TRUE)=TRUE,VLOOKUP(E109,Store_VAM!B2:H273,{6}, FALSE),VLOOKUP(E109,Store_SRP!B2:H110,{6}, FALSE)), VLOOKUP(E109,Store_Showcase!B2:H144,{6}, FALSE))</f>
      </c>
      <c r="AH109" s="1">
        <f>VLOOKUP(G109,Sku_Consolidated!A2:R957,18,FALSE)</f>
      </c>
      <c r="AI109" s="1">
        <f>VLOOKUP(G109,Sku_Consolidated!A2:S957,19,FALSE)</f>
      </c>
      <c r="AJ109" s="1">
        <f>VLOOKUP(G109,Sku_Consolidated!A2:T957,20,FALSE)</f>
      </c>
    </row>
    <row r="110" spans="1:36" x14ac:dyDescent="0.25">
      <c r="A110" s="1">
        <v>2024</v>
      </c>
      <c r="B110" s="1" t="s">
        <v>31</v>
      </c>
      <c r="C110" s="1" t="s">
        <v>32</v>
      </c>
      <c r="D110" s="1" t="s">
        <v>33</v>
      </c>
      <c r="E110" s="9" t="s">
        <v>386</v>
      </c>
      <c r="F110" s="1">
        <f>IF(VLOOKUP(G110,Sku_Consolidated!A2:S957,{19},FALSE)="SHOWCASE", VLOOKUP(E110,Store_Showcase!B2:C144,{2}, FALSE), IF(VLOOKUP(G110,Sku_Consolidated!A2:S957,{19},FALSE)="VAM",VLOOKUP(E110,Store_VAM!B2:C273,{2}, FALSE),VLOOKUP(E110,Store_SRP!B2:C110,{2}, FALSE)))</f>
      </c>
      <c r="G110" s="1">
        <v>61736</v>
      </c>
      <c r="H110" s="1" t="s">
        <v>224</v>
      </c>
      <c r="I110" s="10" t="s">
        <v>408</v>
      </c>
      <c r="J110" s="1">
        <f>VLOOKUP(G110,Sku_Consolidated!A2:C957, 3, FALSE)</f>
      </c>
      <c r="K110" s="10">
        <f>IF(J110="PACK", I110, 0)</f>
      </c>
      <c r="L110" s="10">
        <f>IF(J110="KG", I110, I110 * VLOOKUP(G110,Sku_Consolidated!A2:U957,21,FALSE))</f>
      </c>
      <c r="M110" s="10" t="s">
        <v>37</v>
      </c>
      <c r="N110" s="11" t="s">
        <v>409</v>
      </c>
      <c r="O110" s="10" t="s">
        <v>410</v>
      </c>
      <c r="P110" s="10">
        <f>N110 - O110</f>
      </c>
      <c r="Q110" s="1">
        <f>VLOOKUP(G110,Sku_Consolidated!A2:G957,7, FALSE)</f>
      </c>
      <c r="R110" s="1">
        <f>IF(IFERROR(VLOOKUP(E110,Store_Showcase!B2:H144,7, FALSE), TRUE)=TRUE, IF(IFERROR(VLOOKUP(E110,Store_SRP!B2:H110,7, FALSE), TRUE)=TRUE,VLOOKUP(E110,Store_VAM!B2:H273,7, FALSE),VLOOKUP(E110,Store_SRP!B2:H110,7, FALSE)), VLOOKUP(E110,Store_Showcase!B2:H144,7, FALSE))</f>
      </c>
      <c r="S110" s="1">
        <f>IF(IFERROR(VLOOKUP(E110,Store_Showcase!B2:I144,8, FALSE), TRUE)=TRUE, IF(IFERROR(VLOOKUP(E110,Store_SRP!B2:I110,8, FALSE), TRUE)=TRUE,VLOOKUP(E110,Store_VAM!B2:I273,8, FALSE),VLOOKUP(E110,Store_SRP!B2:I110,8, FALSE)), VLOOKUP(E110,Store_Showcase!B2:I144,8, FALSE))</f>
      </c>
      <c r="T110" s="1">
        <f>VLOOKUP(G110,Sku_Consolidated!A2:R957,18,FALSE)</f>
      </c>
      <c r="U110" s="1" t="s">
        <v>390</v>
      </c>
      <c r="V110" s="1">
        <f>IF(VLOOKUP(G110,Sku_Consolidated!A2:S957,19,FALSE)="SHOWCASE", VLOOKUP(E110,Store_Showcase!B2:L144,11, FALSE), IF(VLOOKUP(G110,Sku_Consolidated!A2:S957,19,FALSE)="VAM",VLOOKUP(E110,Store_VAM!B2:L273,11, FALSE),VLOOKUP(E110,Store_SRP!B2:L110,11, FALSE)))</f>
      </c>
      <c r="W110" s="1">
        <f>VLOOKUP(G110,Sku_Consolidated!A2:W957,11,FALSE)</f>
      </c>
      <c r="X110" s="1">
        <f>VLOOKUP(G110,Sku_Consolidated!A2:H957,8,FALSE)</f>
      </c>
      <c r="Y110" s="1">
        <f>VLOOKUP(G110,Sku_Consolidated!A2:I957,9,FALSE)</f>
      </c>
      <c r="Z110" s="1" t="s">
        <v>41</v>
      </c>
      <c r="AA110" s="1">
        <f>VLOOKUP(G110,Sku_Consolidated!A2:E957,5,FALSE)</f>
      </c>
      <c r="AB110" s="1">
        <f>IF(VLOOKUP(G110,Sku_Consolidated!A2:S957,19,FALSE)="SHOWCASE", VLOOKUP(E110,Store_Showcase!B2:N144,13, FALSE), IF(VLOOKUP(G110,Sku_Consolidated!A2:S957,19,FALSE)="VAM",VLOOKUP(E110,Store_VAM!B2:N273,13, FALSE),VLOOKUP(E110,Store_SRP!B2:N110,13, FALSE)))</f>
      </c>
      <c r="AC110" s="1">
        <f>IF(IFERROR(AB110,TRUE)=TRUE, "-","OK")</f>
      </c>
      <c r="AD110" s="11" t="s">
        <v>37</v>
      </c>
      <c r="AE110" s="11" t="s">
        <v>37</v>
      </c>
      <c r="AF110" s="1">
        <f>IF(IFERROR(VLOOKUP(E110,Store_Showcase!B2:H144,{5}, FALSE), TRUE)=TRUE, IF(IFERROR(VLOOKUP(E110,Store_SRP!B2:H110,{5}, FALSE), TRUE)=TRUE,VLOOKUP(E110,Store_VAM!B2:H273,{5}, FALSE),VLOOKUP(E110,Store_SRP!B2:H110,{5}, FALSE)), VLOOKUP(E110,Store_Showcase!B2:H144,{5}, FALSE))</f>
      </c>
      <c r="AG110" s="1">
        <f>IF(IFERROR(VLOOKUP(E110,Store_Showcase!B2:H144,{6}, FALSE), TRUE)=TRUE, IF(IFERROR(VLOOKUP(E110,Store_SRP!B2:H110,{6}, FALSE), TRUE)=TRUE,VLOOKUP(E110,Store_VAM!B2:H273,{6}, FALSE),VLOOKUP(E110,Store_SRP!B2:H110,{6}, FALSE)), VLOOKUP(E110,Store_Showcase!B2:H144,{6}, FALSE))</f>
      </c>
      <c r="AH110" s="1">
        <f>VLOOKUP(G110,Sku_Consolidated!A2:R957,18,FALSE)</f>
      </c>
      <c r="AI110" s="1">
        <f>VLOOKUP(G110,Sku_Consolidated!A2:S957,19,FALSE)</f>
      </c>
      <c r="AJ110" s="1">
        <f>VLOOKUP(G110,Sku_Consolidated!A2:T957,20,FALSE)</f>
      </c>
    </row>
    <row r="111" spans="1:36" x14ac:dyDescent="0.25">
      <c r="A111" s="1">
        <v>2024</v>
      </c>
      <c r="B111" s="1" t="s">
        <v>31</v>
      </c>
      <c r="C111" s="1" t="s">
        <v>32</v>
      </c>
      <c r="D111" s="1" t="s">
        <v>33</v>
      </c>
      <c r="E111" s="9" t="s">
        <v>386</v>
      </c>
      <c r="F111" s="1">
        <f>IF(VLOOKUP(G111,Sku_Consolidated!A2:S957,{19},FALSE)="SHOWCASE", VLOOKUP(E111,Store_Showcase!B2:C144,{2}, FALSE), IF(VLOOKUP(G111,Sku_Consolidated!A2:S957,{19},FALSE)="VAM",VLOOKUP(E111,Store_VAM!B2:C273,{2}, FALSE),VLOOKUP(E111,Store_SRP!B2:C110,{2}, FALSE)))</f>
      </c>
      <c r="G111" s="1">
        <v>61737</v>
      </c>
      <c r="H111" s="1" t="s">
        <v>70</v>
      </c>
      <c r="I111" s="10" t="s">
        <v>411</v>
      </c>
      <c r="J111" s="1">
        <f>VLOOKUP(G111,Sku_Consolidated!A2:C957, 3, FALSE)</f>
      </c>
      <c r="K111" s="10">
        <f>IF(J111="PACK", I111, 0)</f>
      </c>
      <c r="L111" s="10">
        <f>IF(J111="KG", I111, I111 * VLOOKUP(G111,Sku_Consolidated!A2:U957,21,FALSE))</f>
      </c>
      <c r="M111" s="10" t="s">
        <v>37</v>
      </c>
      <c r="N111" s="11" t="s">
        <v>412</v>
      </c>
      <c r="O111" s="10" t="s">
        <v>413</v>
      </c>
      <c r="P111" s="10">
        <f>N111 - O111</f>
      </c>
      <c r="Q111" s="1">
        <f>VLOOKUP(G111,Sku_Consolidated!A2:G957,7, FALSE)</f>
      </c>
      <c r="R111" s="1">
        <f>IF(IFERROR(VLOOKUP(E111,Store_Showcase!B2:H144,7, FALSE), TRUE)=TRUE, IF(IFERROR(VLOOKUP(E111,Store_SRP!B2:H110,7, FALSE), TRUE)=TRUE,VLOOKUP(E111,Store_VAM!B2:H273,7, FALSE),VLOOKUP(E111,Store_SRP!B2:H110,7, FALSE)), VLOOKUP(E111,Store_Showcase!B2:H144,7, FALSE))</f>
      </c>
      <c r="S111" s="1">
        <f>IF(IFERROR(VLOOKUP(E111,Store_Showcase!B2:I144,8, FALSE), TRUE)=TRUE, IF(IFERROR(VLOOKUP(E111,Store_SRP!B2:I110,8, FALSE), TRUE)=TRUE,VLOOKUP(E111,Store_VAM!B2:I273,8, FALSE),VLOOKUP(E111,Store_SRP!B2:I110,8, FALSE)), VLOOKUP(E111,Store_Showcase!B2:I144,8, FALSE))</f>
      </c>
      <c r="T111" s="1">
        <f>VLOOKUP(G111,Sku_Consolidated!A2:R957,18,FALSE)</f>
      </c>
      <c r="U111" s="1" t="s">
        <v>390</v>
      </c>
      <c r="V111" s="1">
        <f>IF(VLOOKUP(G111,Sku_Consolidated!A2:S957,19,FALSE)="SHOWCASE", VLOOKUP(E111,Store_Showcase!B2:L144,11, FALSE), IF(VLOOKUP(G111,Sku_Consolidated!A2:S957,19,FALSE)="VAM",VLOOKUP(E111,Store_VAM!B2:L273,11, FALSE),VLOOKUP(E111,Store_SRP!B2:L110,11, FALSE)))</f>
      </c>
      <c r="W111" s="1">
        <f>VLOOKUP(G111,Sku_Consolidated!A2:W957,11,FALSE)</f>
      </c>
      <c r="X111" s="1">
        <f>VLOOKUP(G111,Sku_Consolidated!A2:H957,8,FALSE)</f>
      </c>
      <c r="Y111" s="1">
        <f>VLOOKUP(G111,Sku_Consolidated!A2:I957,9,FALSE)</f>
      </c>
      <c r="Z111" s="1" t="s">
        <v>41</v>
      </c>
      <c r="AA111" s="1">
        <f>VLOOKUP(G111,Sku_Consolidated!A2:E957,5,FALSE)</f>
      </c>
      <c r="AB111" s="1">
        <f>IF(VLOOKUP(G111,Sku_Consolidated!A2:S957,19,FALSE)="SHOWCASE", VLOOKUP(E111,Store_Showcase!B2:N144,13, FALSE), IF(VLOOKUP(G111,Sku_Consolidated!A2:S957,19,FALSE)="VAM",VLOOKUP(E111,Store_VAM!B2:N273,13, FALSE),VLOOKUP(E111,Store_SRP!B2:N110,13, FALSE)))</f>
      </c>
      <c r="AC111" s="1">
        <f>IF(IFERROR(AB111,TRUE)=TRUE, "-","OK")</f>
      </c>
      <c r="AD111" s="11" t="s">
        <v>37</v>
      </c>
      <c r="AE111" s="11" t="s">
        <v>37</v>
      </c>
      <c r="AF111" s="1">
        <f>IF(IFERROR(VLOOKUP(E111,Store_Showcase!B2:H144,{5}, FALSE), TRUE)=TRUE, IF(IFERROR(VLOOKUP(E111,Store_SRP!B2:H110,{5}, FALSE), TRUE)=TRUE,VLOOKUP(E111,Store_VAM!B2:H273,{5}, FALSE),VLOOKUP(E111,Store_SRP!B2:H110,{5}, FALSE)), VLOOKUP(E111,Store_Showcase!B2:H144,{5}, FALSE))</f>
      </c>
      <c r="AG111" s="1">
        <f>IF(IFERROR(VLOOKUP(E111,Store_Showcase!B2:H144,{6}, FALSE), TRUE)=TRUE, IF(IFERROR(VLOOKUP(E111,Store_SRP!B2:H110,{6}, FALSE), TRUE)=TRUE,VLOOKUP(E111,Store_VAM!B2:H273,{6}, FALSE),VLOOKUP(E111,Store_SRP!B2:H110,{6}, FALSE)), VLOOKUP(E111,Store_Showcase!B2:H144,{6}, FALSE))</f>
      </c>
      <c r="AH111" s="1">
        <f>VLOOKUP(G111,Sku_Consolidated!A2:R957,18,FALSE)</f>
      </c>
      <c r="AI111" s="1">
        <f>VLOOKUP(G111,Sku_Consolidated!A2:S957,19,FALSE)</f>
      </c>
      <c r="AJ111" s="1">
        <f>VLOOKUP(G111,Sku_Consolidated!A2:T957,20,FALSE)</f>
      </c>
    </row>
    <row r="112" spans="1:36" x14ac:dyDescent="0.25">
      <c r="A112" s="1">
        <v>2024</v>
      </c>
      <c r="B112" s="1" t="s">
        <v>31</v>
      </c>
      <c r="C112" s="1" t="s">
        <v>32</v>
      </c>
      <c r="D112" s="1" t="s">
        <v>33</v>
      </c>
      <c r="E112" s="9" t="s">
        <v>386</v>
      </c>
      <c r="F112" s="1">
        <f>IF(VLOOKUP(G112,Sku_Consolidated!A2:S957,{19},FALSE)="SHOWCASE", VLOOKUP(E112,Store_Showcase!B2:C144,{2}, FALSE), IF(VLOOKUP(G112,Sku_Consolidated!A2:S957,{19},FALSE)="VAM",VLOOKUP(E112,Store_VAM!B2:C273,{2}, FALSE),VLOOKUP(E112,Store_SRP!B2:C110,{2}, FALSE)))</f>
      </c>
      <c r="G112" s="1">
        <v>61740</v>
      </c>
      <c r="H112" s="1" t="s">
        <v>231</v>
      </c>
      <c r="I112" s="10" t="s">
        <v>414</v>
      </c>
      <c r="J112" s="1">
        <f>VLOOKUP(G112,Sku_Consolidated!A2:C957, 3, FALSE)</f>
      </c>
      <c r="K112" s="10">
        <f>IF(J112="PACK", I112, 0)</f>
      </c>
      <c r="L112" s="10">
        <f>IF(J112="KG", I112, I112 * VLOOKUP(G112,Sku_Consolidated!A2:U957,21,FALSE))</f>
      </c>
      <c r="M112" s="10" t="s">
        <v>37</v>
      </c>
      <c r="N112" s="11" t="s">
        <v>415</v>
      </c>
      <c r="O112" s="10" t="s">
        <v>416</v>
      </c>
      <c r="P112" s="10">
        <f>N112 - O112</f>
      </c>
      <c r="Q112" s="1">
        <f>VLOOKUP(G112,Sku_Consolidated!A2:G957,7, FALSE)</f>
      </c>
      <c r="R112" s="1">
        <f>IF(IFERROR(VLOOKUP(E112,Store_Showcase!B2:H144,7, FALSE), TRUE)=TRUE, IF(IFERROR(VLOOKUP(E112,Store_SRP!B2:H110,7, FALSE), TRUE)=TRUE,VLOOKUP(E112,Store_VAM!B2:H273,7, FALSE),VLOOKUP(E112,Store_SRP!B2:H110,7, FALSE)), VLOOKUP(E112,Store_Showcase!B2:H144,7, FALSE))</f>
      </c>
      <c r="S112" s="1">
        <f>IF(IFERROR(VLOOKUP(E112,Store_Showcase!B2:I144,8, FALSE), TRUE)=TRUE, IF(IFERROR(VLOOKUP(E112,Store_SRP!B2:I110,8, FALSE), TRUE)=TRUE,VLOOKUP(E112,Store_VAM!B2:I273,8, FALSE),VLOOKUP(E112,Store_SRP!B2:I110,8, FALSE)), VLOOKUP(E112,Store_Showcase!B2:I144,8, FALSE))</f>
      </c>
      <c r="T112" s="1">
        <f>VLOOKUP(G112,Sku_Consolidated!A2:R957,18,FALSE)</f>
      </c>
      <c r="U112" s="1" t="s">
        <v>390</v>
      </c>
      <c r="V112" s="1">
        <f>IF(VLOOKUP(G112,Sku_Consolidated!A2:S957,19,FALSE)="SHOWCASE", VLOOKUP(E112,Store_Showcase!B2:L144,11, FALSE), IF(VLOOKUP(G112,Sku_Consolidated!A2:S957,19,FALSE)="VAM",VLOOKUP(E112,Store_VAM!B2:L273,11, FALSE),VLOOKUP(E112,Store_SRP!B2:L110,11, FALSE)))</f>
      </c>
      <c r="W112" s="1">
        <f>VLOOKUP(G112,Sku_Consolidated!A2:W957,11,FALSE)</f>
      </c>
      <c r="X112" s="1">
        <f>VLOOKUP(G112,Sku_Consolidated!A2:H957,8,FALSE)</f>
      </c>
      <c r="Y112" s="1">
        <f>VLOOKUP(G112,Sku_Consolidated!A2:I957,9,FALSE)</f>
      </c>
      <c r="Z112" s="1" t="s">
        <v>41</v>
      </c>
      <c r="AA112" s="1">
        <f>VLOOKUP(G112,Sku_Consolidated!A2:E957,5,FALSE)</f>
      </c>
      <c r="AB112" s="1">
        <f>IF(VLOOKUP(G112,Sku_Consolidated!A2:S957,19,FALSE)="SHOWCASE", VLOOKUP(E112,Store_Showcase!B2:N144,13, FALSE), IF(VLOOKUP(G112,Sku_Consolidated!A2:S957,19,FALSE)="VAM",VLOOKUP(E112,Store_VAM!B2:N273,13, FALSE),VLOOKUP(E112,Store_SRP!B2:N110,13, FALSE)))</f>
      </c>
      <c r="AC112" s="1">
        <f>IF(IFERROR(AB112,TRUE)=TRUE, "-","OK")</f>
      </c>
      <c r="AD112" s="11" t="s">
        <v>37</v>
      </c>
      <c r="AE112" s="11" t="s">
        <v>37</v>
      </c>
      <c r="AF112" s="1">
        <f>IF(IFERROR(VLOOKUP(E112,Store_Showcase!B2:H144,{5}, FALSE), TRUE)=TRUE, IF(IFERROR(VLOOKUP(E112,Store_SRP!B2:H110,{5}, FALSE), TRUE)=TRUE,VLOOKUP(E112,Store_VAM!B2:H273,{5}, FALSE),VLOOKUP(E112,Store_SRP!B2:H110,{5}, FALSE)), VLOOKUP(E112,Store_Showcase!B2:H144,{5}, FALSE))</f>
      </c>
      <c r="AG112" s="1">
        <f>IF(IFERROR(VLOOKUP(E112,Store_Showcase!B2:H144,{6}, FALSE), TRUE)=TRUE, IF(IFERROR(VLOOKUP(E112,Store_SRP!B2:H110,{6}, FALSE), TRUE)=TRUE,VLOOKUP(E112,Store_VAM!B2:H273,{6}, FALSE),VLOOKUP(E112,Store_SRP!B2:H110,{6}, FALSE)), VLOOKUP(E112,Store_Showcase!B2:H144,{6}, FALSE))</f>
      </c>
      <c r="AH112" s="1">
        <f>VLOOKUP(G112,Sku_Consolidated!A2:R957,18,FALSE)</f>
      </c>
      <c r="AI112" s="1">
        <f>VLOOKUP(G112,Sku_Consolidated!A2:S957,19,FALSE)</f>
      </c>
      <c r="AJ112" s="1">
        <f>VLOOKUP(G112,Sku_Consolidated!A2:T957,20,FALSE)</f>
      </c>
    </row>
    <row r="113" spans="1:36" x14ac:dyDescent="0.25">
      <c r="A113" s="1">
        <v>2024</v>
      </c>
      <c r="B113" s="1" t="s">
        <v>31</v>
      </c>
      <c r="C113" s="1" t="s">
        <v>32</v>
      </c>
      <c r="D113" s="1" t="s">
        <v>33</v>
      </c>
      <c r="E113" s="9" t="s">
        <v>386</v>
      </c>
      <c r="F113" s="1">
        <f>IF(VLOOKUP(G113,Sku_Consolidated!A2:S957,{19},FALSE)="SHOWCASE", VLOOKUP(E113,Store_Showcase!B2:C144,{2}, FALSE), IF(VLOOKUP(G113,Sku_Consolidated!A2:S957,{19},FALSE)="VAM",VLOOKUP(E113,Store_VAM!B2:C273,{2}, FALSE),VLOOKUP(E113,Store_SRP!B2:C110,{2}, FALSE)))</f>
      </c>
      <c r="G113" s="1">
        <v>61742</v>
      </c>
      <c r="H113" s="1" t="s">
        <v>78</v>
      </c>
      <c r="I113" s="10" t="s">
        <v>417</v>
      </c>
      <c r="J113" s="1">
        <f>VLOOKUP(G113,Sku_Consolidated!A2:C957, 3, FALSE)</f>
      </c>
      <c r="K113" s="10">
        <f>IF(J113="PACK", I113, 0)</f>
      </c>
      <c r="L113" s="10">
        <f>IF(J113="KG", I113, I113 * VLOOKUP(G113,Sku_Consolidated!A2:U957,21,FALSE))</f>
      </c>
      <c r="M113" s="10" t="s">
        <v>37</v>
      </c>
      <c r="N113" s="11" t="s">
        <v>418</v>
      </c>
      <c r="O113" s="10" t="s">
        <v>419</v>
      </c>
      <c r="P113" s="10">
        <f>N113 - O113</f>
      </c>
      <c r="Q113" s="1">
        <f>VLOOKUP(G113,Sku_Consolidated!A2:G957,7, FALSE)</f>
      </c>
      <c r="R113" s="1">
        <f>IF(IFERROR(VLOOKUP(E113,Store_Showcase!B2:H144,7, FALSE), TRUE)=TRUE, IF(IFERROR(VLOOKUP(E113,Store_SRP!B2:H110,7, FALSE), TRUE)=TRUE,VLOOKUP(E113,Store_VAM!B2:H273,7, FALSE),VLOOKUP(E113,Store_SRP!B2:H110,7, FALSE)), VLOOKUP(E113,Store_Showcase!B2:H144,7, FALSE))</f>
      </c>
      <c r="S113" s="1">
        <f>IF(IFERROR(VLOOKUP(E113,Store_Showcase!B2:I144,8, FALSE), TRUE)=TRUE, IF(IFERROR(VLOOKUP(E113,Store_SRP!B2:I110,8, FALSE), TRUE)=TRUE,VLOOKUP(E113,Store_VAM!B2:I273,8, FALSE),VLOOKUP(E113,Store_SRP!B2:I110,8, FALSE)), VLOOKUP(E113,Store_Showcase!B2:I144,8, FALSE))</f>
      </c>
      <c r="T113" s="1">
        <f>VLOOKUP(G113,Sku_Consolidated!A2:R957,18,FALSE)</f>
      </c>
      <c r="U113" s="1" t="s">
        <v>390</v>
      </c>
      <c r="V113" s="1">
        <f>IF(VLOOKUP(G113,Sku_Consolidated!A2:S957,19,FALSE)="SHOWCASE", VLOOKUP(E113,Store_Showcase!B2:L144,11, FALSE), IF(VLOOKUP(G113,Sku_Consolidated!A2:S957,19,FALSE)="VAM",VLOOKUP(E113,Store_VAM!B2:L273,11, FALSE),VLOOKUP(E113,Store_SRP!B2:L110,11, FALSE)))</f>
      </c>
      <c r="W113" s="1">
        <f>VLOOKUP(G113,Sku_Consolidated!A2:W957,11,FALSE)</f>
      </c>
      <c r="X113" s="1">
        <f>VLOOKUP(G113,Sku_Consolidated!A2:H957,8,FALSE)</f>
      </c>
      <c r="Y113" s="1">
        <f>VLOOKUP(G113,Sku_Consolidated!A2:I957,9,FALSE)</f>
      </c>
      <c r="Z113" s="1" t="s">
        <v>41</v>
      </c>
      <c r="AA113" s="1">
        <f>VLOOKUP(G113,Sku_Consolidated!A2:E957,5,FALSE)</f>
      </c>
      <c r="AB113" s="1">
        <f>IF(VLOOKUP(G113,Sku_Consolidated!A2:S957,19,FALSE)="SHOWCASE", VLOOKUP(E113,Store_Showcase!B2:N144,13, FALSE), IF(VLOOKUP(G113,Sku_Consolidated!A2:S957,19,FALSE)="VAM",VLOOKUP(E113,Store_VAM!B2:N273,13, FALSE),VLOOKUP(E113,Store_SRP!B2:N110,13, FALSE)))</f>
      </c>
      <c r="AC113" s="1">
        <f>IF(IFERROR(AB113,TRUE)=TRUE, "-","OK")</f>
      </c>
      <c r="AD113" s="11" t="s">
        <v>37</v>
      </c>
      <c r="AE113" s="11" t="s">
        <v>37</v>
      </c>
      <c r="AF113" s="1">
        <f>IF(IFERROR(VLOOKUP(E113,Store_Showcase!B2:H144,{5}, FALSE), TRUE)=TRUE, IF(IFERROR(VLOOKUP(E113,Store_SRP!B2:H110,{5}, FALSE), TRUE)=TRUE,VLOOKUP(E113,Store_VAM!B2:H273,{5}, FALSE),VLOOKUP(E113,Store_SRP!B2:H110,{5}, FALSE)), VLOOKUP(E113,Store_Showcase!B2:H144,{5}, FALSE))</f>
      </c>
      <c r="AG113" s="1">
        <f>IF(IFERROR(VLOOKUP(E113,Store_Showcase!B2:H144,{6}, FALSE), TRUE)=TRUE, IF(IFERROR(VLOOKUP(E113,Store_SRP!B2:H110,{6}, FALSE), TRUE)=TRUE,VLOOKUP(E113,Store_VAM!B2:H273,{6}, FALSE),VLOOKUP(E113,Store_SRP!B2:H110,{6}, FALSE)), VLOOKUP(E113,Store_Showcase!B2:H144,{6}, FALSE))</f>
      </c>
      <c r="AH113" s="1">
        <f>VLOOKUP(G113,Sku_Consolidated!A2:R957,18,FALSE)</f>
      </c>
      <c r="AI113" s="1">
        <f>VLOOKUP(G113,Sku_Consolidated!A2:S957,19,FALSE)</f>
      </c>
      <c r="AJ113" s="1">
        <f>VLOOKUP(G113,Sku_Consolidated!A2:T957,20,FALSE)</f>
      </c>
    </row>
    <row r="114" spans="1:36" x14ac:dyDescent="0.25">
      <c r="A114" s="1">
        <v>2024</v>
      </c>
      <c r="B114" s="1" t="s">
        <v>31</v>
      </c>
      <c r="C114" s="1" t="s">
        <v>32</v>
      </c>
      <c r="D114" s="1" t="s">
        <v>33</v>
      </c>
      <c r="E114" s="9" t="s">
        <v>386</v>
      </c>
      <c r="F114" s="1">
        <f>IF(VLOOKUP(G114,Sku_Consolidated!A2:S957,{19},FALSE)="SHOWCASE", VLOOKUP(E114,Store_Showcase!B2:C144,{2}, FALSE), IF(VLOOKUP(G114,Sku_Consolidated!A2:S957,{19},FALSE)="VAM",VLOOKUP(E114,Store_VAM!B2:C273,{2}, FALSE),VLOOKUP(E114,Store_SRP!B2:C110,{2}, FALSE)))</f>
      </c>
      <c r="G114" s="1">
        <v>61744</v>
      </c>
      <c r="H114" s="1" t="s">
        <v>82</v>
      </c>
      <c r="I114" s="10" t="s">
        <v>420</v>
      </c>
      <c r="J114" s="1">
        <f>VLOOKUP(G114,Sku_Consolidated!A2:C957, 3, FALSE)</f>
      </c>
      <c r="K114" s="10">
        <f>IF(J114="PACK", I114, 0)</f>
      </c>
      <c r="L114" s="10">
        <f>IF(J114="KG", I114, I114 * VLOOKUP(G114,Sku_Consolidated!A2:U957,21,FALSE))</f>
      </c>
      <c r="M114" s="10" t="s">
        <v>37</v>
      </c>
      <c r="N114" s="11" t="s">
        <v>421</v>
      </c>
      <c r="O114" s="10" t="s">
        <v>422</v>
      </c>
      <c r="P114" s="10">
        <f>N114 - O114</f>
      </c>
      <c r="Q114" s="1">
        <f>VLOOKUP(G114,Sku_Consolidated!A2:G957,7, FALSE)</f>
      </c>
      <c r="R114" s="1">
        <f>IF(IFERROR(VLOOKUP(E114,Store_Showcase!B2:H144,7, FALSE), TRUE)=TRUE, IF(IFERROR(VLOOKUP(E114,Store_SRP!B2:H110,7, FALSE), TRUE)=TRUE,VLOOKUP(E114,Store_VAM!B2:H273,7, FALSE),VLOOKUP(E114,Store_SRP!B2:H110,7, FALSE)), VLOOKUP(E114,Store_Showcase!B2:H144,7, FALSE))</f>
      </c>
      <c r="S114" s="1">
        <f>IF(IFERROR(VLOOKUP(E114,Store_Showcase!B2:I144,8, FALSE), TRUE)=TRUE, IF(IFERROR(VLOOKUP(E114,Store_SRP!B2:I110,8, FALSE), TRUE)=TRUE,VLOOKUP(E114,Store_VAM!B2:I273,8, FALSE),VLOOKUP(E114,Store_SRP!B2:I110,8, FALSE)), VLOOKUP(E114,Store_Showcase!B2:I144,8, FALSE))</f>
      </c>
      <c r="T114" s="1">
        <f>VLOOKUP(G114,Sku_Consolidated!A2:R957,18,FALSE)</f>
      </c>
      <c r="U114" s="1" t="s">
        <v>390</v>
      </c>
      <c r="V114" s="1">
        <f>IF(VLOOKUP(G114,Sku_Consolidated!A2:S957,19,FALSE)="SHOWCASE", VLOOKUP(E114,Store_Showcase!B2:L144,11, FALSE), IF(VLOOKUP(G114,Sku_Consolidated!A2:S957,19,FALSE)="VAM",VLOOKUP(E114,Store_VAM!B2:L273,11, FALSE),VLOOKUP(E114,Store_SRP!B2:L110,11, FALSE)))</f>
      </c>
      <c r="W114" s="1">
        <f>VLOOKUP(G114,Sku_Consolidated!A2:W957,11,FALSE)</f>
      </c>
      <c r="X114" s="1">
        <f>VLOOKUP(G114,Sku_Consolidated!A2:H957,8,FALSE)</f>
      </c>
      <c r="Y114" s="1">
        <f>VLOOKUP(G114,Sku_Consolidated!A2:I957,9,FALSE)</f>
      </c>
      <c r="Z114" s="1" t="s">
        <v>41</v>
      </c>
      <c r="AA114" s="1">
        <f>VLOOKUP(G114,Sku_Consolidated!A2:E957,5,FALSE)</f>
      </c>
      <c r="AB114" s="1">
        <f>IF(VLOOKUP(G114,Sku_Consolidated!A2:S957,19,FALSE)="SHOWCASE", VLOOKUP(E114,Store_Showcase!B2:N144,13, FALSE), IF(VLOOKUP(G114,Sku_Consolidated!A2:S957,19,FALSE)="VAM",VLOOKUP(E114,Store_VAM!B2:N273,13, FALSE),VLOOKUP(E114,Store_SRP!B2:N110,13, FALSE)))</f>
      </c>
      <c r="AC114" s="1">
        <f>IF(IFERROR(AB114,TRUE)=TRUE, "-","OK")</f>
      </c>
      <c r="AD114" s="11" t="s">
        <v>37</v>
      </c>
      <c r="AE114" s="11" t="s">
        <v>37</v>
      </c>
      <c r="AF114" s="1">
        <f>IF(IFERROR(VLOOKUP(E114,Store_Showcase!B2:H144,{5}, FALSE), TRUE)=TRUE, IF(IFERROR(VLOOKUP(E114,Store_SRP!B2:H110,{5}, FALSE), TRUE)=TRUE,VLOOKUP(E114,Store_VAM!B2:H273,{5}, FALSE),VLOOKUP(E114,Store_SRP!B2:H110,{5}, FALSE)), VLOOKUP(E114,Store_Showcase!B2:H144,{5}, FALSE))</f>
      </c>
      <c r="AG114" s="1">
        <f>IF(IFERROR(VLOOKUP(E114,Store_Showcase!B2:H144,{6}, FALSE), TRUE)=TRUE, IF(IFERROR(VLOOKUP(E114,Store_SRP!B2:H110,{6}, FALSE), TRUE)=TRUE,VLOOKUP(E114,Store_VAM!B2:H273,{6}, FALSE),VLOOKUP(E114,Store_SRP!B2:H110,{6}, FALSE)), VLOOKUP(E114,Store_Showcase!B2:H144,{6}, FALSE))</f>
      </c>
      <c r="AH114" s="1">
        <f>VLOOKUP(G114,Sku_Consolidated!A2:R957,18,FALSE)</f>
      </c>
      <c r="AI114" s="1">
        <f>VLOOKUP(G114,Sku_Consolidated!A2:S957,19,FALSE)</f>
      </c>
      <c r="AJ114" s="1">
        <f>VLOOKUP(G114,Sku_Consolidated!A2:T957,20,FALSE)</f>
      </c>
    </row>
    <row r="115" spans="1:36" x14ac:dyDescent="0.25">
      <c r="A115" s="1">
        <v>2024</v>
      </c>
      <c r="B115" s="1" t="s">
        <v>31</v>
      </c>
      <c r="C115" s="1" t="s">
        <v>32</v>
      </c>
      <c r="D115" s="1" t="s">
        <v>33</v>
      </c>
      <c r="E115" s="9" t="s">
        <v>386</v>
      </c>
      <c r="F115" s="1">
        <f>IF(VLOOKUP(G115,Sku_Consolidated!A2:S957,{19},FALSE)="SHOWCASE", VLOOKUP(E115,Store_Showcase!B2:C144,{2}, FALSE), IF(VLOOKUP(G115,Sku_Consolidated!A2:S957,{19},FALSE)="VAM",VLOOKUP(E115,Store_VAM!B2:C273,{2}, FALSE),VLOOKUP(E115,Store_SRP!B2:C110,{2}, FALSE)))</f>
      </c>
      <c r="G115" s="1">
        <v>61755</v>
      </c>
      <c r="H115" s="1" t="s">
        <v>86</v>
      </c>
      <c r="I115" s="10" t="s">
        <v>423</v>
      </c>
      <c r="J115" s="1">
        <f>VLOOKUP(G115,Sku_Consolidated!A2:C957, 3, FALSE)</f>
      </c>
      <c r="K115" s="10">
        <f>IF(J115="PACK", I115, 0)</f>
      </c>
      <c r="L115" s="10">
        <f>IF(J115="KG", I115, I115 * VLOOKUP(G115,Sku_Consolidated!A2:U957,21,FALSE))</f>
      </c>
      <c r="M115" s="10" t="s">
        <v>37</v>
      </c>
      <c r="N115" s="11" t="s">
        <v>424</v>
      </c>
      <c r="O115" s="10" t="s">
        <v>425</v>
      </c>
      <c r="P115" s="10">
        <f>N115 - O115</f>
      </c>
      <c r="Q115" s="1">
        <f>VLOOKUP(G115,Sku_Consolidated!A2:G957,7, FALSE)</f>
      </c>
      <c r="R115" s="1">
        <f>IF(IFERROR(VLOOKUP(E115,Store_Showcase!B2:H144,7, FALSE), TRUE)=TRUE, IF(IFERROR(VLOOKUP(E115,Store_SRP!B2:H110,7, FALSE), TRUE)=TRUE,VLOOKUP(E115,Store_VAM!B2:H273,7, FALSE),VLOOKUP(E115,Store_SRP!B2:H110,7, FALSE)), VLOOKUP(E115,Store_Showcase!B2:H144,7, FALSE))</f>
      </c>
      <c r="S115" s="1">
        <f>IF(IFERROR(VLOOKUP(E115,Store_Showcase!B2:I144,8, FALSE), TRUE)=TRUE, IF(IFERROR(VLOOKUP(E115,Store_SRP!B2:I110,8, FALSE), TRUE)=TRUE,VLOOKUP(E115,Store_VAM!B2:I273,8, FALSE),VLOOKUP(E115,Store_SRP!B2:I110,8, FALSE)), VLOOKUP(E115,Store_Showcase!B2:I144,8, FALSE))</f>
      </c>
      <c r="T115" s="1">
        <f>VLOOKUP(G115,Sku_Consolidated!A2:R957,18,FALSE)</f>
      </c>
      <c r="U115" s="1" t="s">
        <v>390</v>
      </c>
      <c r="V115" s="1">
        <f>IF(VLOOKUP(G115,Sku_Consolidated!A2:S957,19,FALSE)="SHOWCASE", VLOOKUP(E115,Store_Showcase!B2:L144,11, FALSE), IF(VLOOKUP(G115,Sku_Consolidated!A2:S957,19,FALSE)="VAM",VLOOKUP(E115,Store_VAM!B2:L273,11, FALSE),VLOOKUP(E115,Store_SRP!B2:L110,11, FALSE)))</f>
      </c>
      <c r="W115" s="1">
        <f>VLOOKUP(G115,Sku_Consolidated!A2:W957,11,FALSE)</f>
      </c>
      <c r="X115" s="1">
        <f>VLOOKUP(G115,Sku_Consolidated!A2:H957,8,FALSE)</f>
      </c>
      <c r="Y115" s="1">
        <f>VLOOKUP(G115,Sku_Consolidated!A2:I957,9,FALSE)</f>
      </c>
      <c r="Z115" s="1" t="s">
        <v>41</v>
      </c>
      <c r="AA115" s="1">
        <f>VLOOKUP(G115,Sku_Consolidated!A2:E957,5,FALSE)</f>
      </c>
      <c r="AB115" s="1">
        <f>IF(VLOOKUP(G115,Sku_Consolidated!A2:S957,19,FALSE)="SHOWCASE", VLOOKUP(E115,Store_Showcase!B2:N144,13, FALSE), IF(VLOOKUP(G115,Sku_Consolidated!A2:S957,19,FALSE)="VAM",VLOOKUP(E115,Store_VAM!B2:N273,13, FALSE),VLOOKUP(E115,Store_SRP!B2:N110,13, FALSE)))</f>
      </c>
      <c r="AC115" s="1">
        <f>IF(IFERROR(AB115,TRUE)=TRUE, "-","OK")</f>
      </c>
      <c r="AD115" s="11" t="s">
        <v>37</v>
      </c>
      <c r="AE115" s="11" t="s">
        <v>37</v>
      </c>
      <c r="AF115" s="1">
        <f>IF(IFERROR(VLOOKUP(E115,Store_Showcase!B2:H144,{5}, FALSE), TRUE)=TRUE, IF(IFERROR(VLOOKUP(E115,Store_SRP!B2:H110,{5}, FALSE), TRUE)=TRUE,VLOOKUP(E115,Store_VAM!B2:H273,{5}, FALSE),VLOOKUP(E115,Store_SRP!B2:H110,{5}, FALSE)), VLOOKUP(E115,Store_Showcase!B2:H144,{5}, FALSE))</f>
      </c>
      <c r="AG115" s="1">
        <f>IF(IFERROR(VLOOKUP(E115,Store_Showcase!B2:H144,{6}, FALSE), TRUE)=TRUE, IF(IFERROR(VLOOKUP(E115,Store_SRP!B2:H110,{6}, FALSE), TRUE)=TRUE,VLOOKUP(E115,Store_VAM!B2:H273,{6}, FALSE),VLOOKUP(E115,Store_SRP!B2:H110,{6}, FALSE)), VLOOKUP(E115,Store_Showcase!B2:H144,{6}, FALSE))</f>
      </c>
      <c r="AH115" s="1">
        <f>VLOOKUP(G115,Sku_Consolidated!A2:R957,18,FALSE)</f>
      </c>
      <c r="AI115" s="1">
        <f>VLOOKUP(G115,Sku_Consolidated!A2:S957,19,FALSE)</f>
      </c>
      <c r="AJ115" s="1">
        <f>VLOOKUP(G115,Sku_Consolidated!A2:T957,20,FALSE)</f>
      </c>
    </row>
    <row r="116" spans="1:36" x14ac:dyDescent="0.25">
      <c r="A116" s="1">
        <v>2024</v>
      </c>
      <c r="B116" s="1" t="s">
        <v>31</v>
      </c>
      <c r="C116" s="1" t="s">
        <v>32</v>
      </c>
      <c r="D116" s="1" t="s">
        <v>33</v>
      </c>
      <c r="E116" s="9" t="s">
        <v>386</v>
      </c>
      <c r="F116" s="1">
        <f>IF(VLOOKUP(G116,Sku_Consolidated!A2:S957,{19},FALSE)="SHOWCASE", VLOOKUP(E116,Store_Showcase!B2:C144,{2}, FALSE), IF(VLOOKUP(G116,Sku_Consolidated!A2:S957,{19},FALSE)="VAM",VLOOKUP(E116,Store_VAM!B2:C273,{2}, FALSE),VLOOKUP(E116,Store_SRP!B2:C110,{2}, FALSE)))</f>
      </c>
      <c r="G116" s="1">
        <v>61758</v>
      </c>
      <c r="H116" s="1" t="s">
        <v>90</v>
      </c>
      <c r="I116" s="10" t="s">
        <v>364</v>
      </c>
      <c r="J116" s="1">
        <f>VLOOKUP(G116,Sku_Consolidated!A2:C957, 3, FALSE)</f>
      </c>
      <c r="K116" s="10">
        <f>IF(J116="PACK", I116, 0)</f>
      </c>
      <c r="L116" s="10">
        <f>IF(J116="KG", I116, I116 * VLOOKUP(G116,Sku_Consolidated!A2:U957,21,FALSE))</f>
      </c>
      <c r="M116" s="10" t="s">
        <v>37</v>
      </c>
      <c r="N116" s="11" t="s">
        <v>426</v>
      </c>
      <c r="O116" s="10" t="s">
        <v>427</v>
      </c>
      <c r="P116" s="10">
        <f>N116 - O116</f>
      </c>
      <c r="Q116" s="1">
        <f>VLOOKUP(G116,Sku_Consolidated!A2:G957,7, FALSE)</f>
      </c>
      <c r="R116" s="1">
        <f>IF(IFERROR(VLOOKUP(E116,Store_Showcase!B2:H144,7, FALSE), TRUE)=TRUE, IF(IFERROR(VLOOKUP(E116,Store_SRP!B2:H110,7, FALSE), TRUE)=TRUE,VLOOKUP(E116,Store_VAM!B2:H273,7, FALSE),VLOOKUP(E116,Store_SRP!B2:H110,7, FALSE)), VLOOKUP(E116,Store_Showcase!B2:H144,7, FALSE))</f>
      </c>
      <c r="S116" s="1">
        <f>IF(IFERROR(VLOOKUP(E116,Store_Showcase!B2:I144,8, FALSE), TRUE)=TRUE, IF(IFERROR(VLOOKUP(E116,Store_SRP!B2:I110,8, FALSE), TRUE)=TRUE,VLOOKUP(E116,Store_VAM!B2:I273,8, FALSE),VLOOKUP(E116,Store_SRP!B2:I110,8, FALSE)), VLOOKUP(E116,Store_Showcase!B2:I144,8, FALSE))</f>
      </c>
      <c r="T116" s="1">
        <f>VLOOKUP(G116,Sku_Consolidated!A2:R957,18,FALSE)</f>
      </c>
      <c r="U116" s="1" t="s">
        <v>390</v>
      </c>
      <c r="V116" s="1">
        <f>IF(VLOOKUP(G116,Sku_Consolidated!A2:S957,19,FALSE)="SHOWCASE", VLOOKUP(E116,Store_Showcase!B2:L144,11, FALSE), IF(VLOOKUP(G116,Sku_Consolidated!A2:S957,19,FALSE)="VAM",VLOOKUP(E116,Store_VAM!B2:L273,11, FALSE),VLOOKUP(E116,Store_SRP!B2:L110,11, FALSE)))</f>
      </c>
      <c r="W116" s="1">
        <f>VLOOKUP(G116,Sku_Consolidated!A2:W957,11,FALSE)</f>
      </c>
      <c r="X116" s="1">
        <f>VLOOKUP(G116,Sku_Consolidated!A2:H957,8,FALSE)</f>
      </c>
      <c r="Y116" s="1">
        <f>VLOOKUP(G116,Sku_Consolidated!A2:I957,9,FALSE)</f>
      </c>
      <c r="Z116" s="1" t="s">
        <v>41</v>
      </c>
      <c r="AA116" s="1">
        <f>VLOOKUP(G116,Sku_Consolidated!A2:E957,5,FALSE)</f>
      </c>
      <c r="AB116" s="1">
        <f>IF(VLOOKUP(G116,Sku_Consolidated!A2:S957,19,FALSE)="SHOWCASE", VLOOKUP(E116,Store_Showcase!B2:N144,13, FALSE), IF(VLOOKUP(G116,Sku_Consolidated!A2:S957,19,FALSE)="VAM",VLOOKUP(E116,Store_VAM!B2:N273,13, FALSE),VLOOKUP(E116,Store_SRP!B2:N110,13, FALSE)))</f>
      </c>
      <c r="AC116" s="1">
        <f>IF(IFERROR(AB116,TRUE)=TRUE, "-","OK")</f>
      </c>
      <c r="AD116" s="11" t="s">
        <v>37</v>
      </c>
      <c r="AE116" s="11" t="s">
        <v>37</v>
      </c>
      <c r="AF116" s="1">
        <f>IF(IFERROR(VLOOKUP(E116,Store_Showcase!B2:H144,{5}, FALSE), TRUE)=TRUE, IF(IFERROR(VLOOKUP(E116,Store_SRP!B2:H110,{5}, FALSE), TRUE)=TRUE,VLOOKUP(E116,Store_VAM!B2:H273,{5}, FALSE),VLOOKUP(E116,Store_SRP!B2:H110,{5}, FALSE)), VLOOKUP(E116,Store_Showcase!B2:H144,{5}, FALSE))</f>
      </c>
      <c r="AG116" s="1">
        <f>IF(IFERROR(VLOOKUP(E116,Store_Showcase!B2:H144,{6}, FALSE), TRUE)=TRUE, IF(IFERROR(VLOOKUP(E116,Store_SRP!B2:H110,{6}, FALSE), TRUE)=TRUE,VLOOKUP(E116,Store_VAM!B2:H273,{6}, FALSE),VLOOKUP(E116,Store_SRP!B2:H110,{6}, FALSE)), VLOOKUP(E116,Store_Showcase!B2:H144,{6}, FALSE))</f>
      </c>
      <c r="AH116" s="1">
        <f>VLOOKUP(G116,Sku_Consolidated!A2:R957,18,FALSE)</f>
      </c>
      <c r="AI116" s="1">
        <f>VLOOKUP(G116,Sku_Consolidated!A2:S957,19,FALSE)</f>
      </c>
      <c r="AJ116" s="1">
        <f>VLOOKUP(G116,Sku_Consolidated!A2:T957,20,FALSE)</f>
      </c>
    </row>
    <row r="117" spans="1:36" x14ac:dyDescent="0.25">
      <c r="A117" s="1">
        <v>2024</v>
      </c>
      <c r="B117" s="1" t="s">
        <v>31</v>
      </c>
      <c r="C117" s="1" t="s">
        <v>32</v>
      </c>
      <c r="D117" s="1" t="s">
        <v>33</v>
      </c>
      <c r="E117" s="9" t="s">
        <v>386</v>
      </c>
      <c r="F117" s="1">
        <f>IF(VLOOKUP(G117,Sku_Consolidated!A2:S957,{19},FALSE)="SHOWCASE", VLOOKUP(E117,Store_Showcase!B2:C144,{2}, FALSE), IF(VLOOKUP(G117,Sku_Consolidated!A2:S957,{19},FALSE)="VAM",VLOOKUP(E117,Store_VAM!B2:C273,{2}, FALSE),VLOOKUP(E117,Store_SRP!B2:C110,{2}, FALSE)))</f>
      </c>
      <c r="G117" s="1">
        <v>61759</v>
      </c>
      <c r="H117" s="1" t="s">
        <v>94</v>
      </c>
      <c r="I117" s="10" t="s">
        <v>428</v>
      </c>
      <c r="J117" s="1">
        <f>VLOOKUP(G117,Sku_Consolidated!A2:C957, 3, FALSE)</f>
      </c>
      <c r="K117" s="10">
        <f>IF(J117="PACK", I117, 0)</f>
      </c>
      <c r="L117" s="10">
        <f>IF(J117="KG", I117, I117 * VLOOKUP(G117,Sku_Consolidated!A2:U957,21,FALSE))</f>
      </c>
      <c r="M117" s="10" t="s">
        <v>37</v>
      </c>
      <c r="N117" s="11" t="s">
        <v>429</v>
      </c>
      <c r="O117" s="10" t="s">
        <v>430</v>
      </c>
      <c r="P117" s="10">
        <f>N117 - O117</f>
      </c>
      <c r="Q117" s="1">
        <f>VLOOKUP(G117,Sku_Consolidated!A2:G957,7, FALSE)</f>
      </c>
      <c r="R117" s="1">
        <f>IF(IFERROR(VLOOKUP(E117,Store_Showcase!B2:H144,7, FALSE), TRUE)=TRUE, IF(IFERROR(VLOOKUP(E117,Store_SRP!B2:H110,7, FALSE), TRUE)=TRUE,VLOOKUP(E117,Store_VAM!B2:H273,7, FALSE),VLOOKUP(E117,Store_SRP!B2:H110,7, FALSE)), VLOOKUP(E117,Store_Showcase!B2:H144,7, FALSE))</f>
      </c>
      <c r="S117" s="1">
        <f>IF(IFERROR(VLOOKUP(E117,Store_Showcase!B2:I144,8, FALSE), TRUE)=TRUE, IF(IFERROR(VLOOKUP(E117,Store_SRP!B2:I110,8, FALSE), TRUE)=TRUE,VLOOKUP(E117,Store_VAM!B2:I273,8, FALSE),VLOOKUP(E117,Store_SRP!B2:I110,8, FALSE)), VLOOKUP(E117,Store_Showcase!B2:I144,8, FALSE))</f>
      </c>
      <c r="T117" s="1">
        <f>VLOOKUP(G117,Sku_Consolidated!A2:R957,18,FALSE)</f>
      </c>
      <c r="U117" s="1" t="s">
        <v>390</v>
      </c>
      <c r="V117" s="1">
        <f>IF(VLOOKUP(G117,Sku_Consolidated!A2:S957,19,FALSE)="SHOWCASE", VLOOKUP(E117,Store_Showcase!B2:L144,11, FALSE), IF(VLOOKUP(G117,Sku_Consolidated!A2:S957,19,FALSE)="VAM",VLOOKUP(E117,Store_VAM!B2:L273,11, FALSE),VLOOKUP(E117,Store_SRP!B2:L110,11, FALSE)))</f>
      </c>
      <c r="W117" s="1">
        <f>VLOOKUP(G117,Sku_Consolidated!A2:W957,11,FALSE)</f>
      </c>
      <c r="X117" s="1">
        <f>VLOOKUP(G117,Sku_Consolidated!A2:H957,8,FALSE)</f>
      </c>
      <c r="Y117" s="1">
        <f>VLOOKUP(G117,Sku_Consolidated!A2:I957,9,FALSE)</f>
      </c>
      <c r="Z117" s="1" t="s">
        <v>41</v>
      </c>
      <c r="AA117" s="1">
        <f>VLOOKUP(G117,Sku_Consolidated!A2:E957,5,FALSE)</f>
      </c>
      <c r="AB117" s="1">
        <f>IF(VLOOKUP(G117,Sku_Consolidated!A2:S957,19,FALSE)="SHOWCASE", VLOOKUP(E117,Store_Showcase!B2:N144,13, FALSE), IF(VLOOKUP(G117,Sku_Consolidated!A2:S957,19,FALSE)="VAM",VLOOKUP(E117,Store_VAM!B2:N273,13, FALSE),VLOOKUP(E117,Store_SRP!B2:N110,13, FALSE)))</f>
      </c>
      <c r="AC117" s="1">
        <f>IF(IFERROR(AB117,TRUE)=TRUE, "-","OK")</f>
      </c>
      <c r="AD117" s="11" t="s">
        <v>37</v>
      </c>
      <c r="AE117" s="11" t="s">
        <v>37</v>
      </c>
      <c r="AF117" s="1">
        <f>IF(IFERROR(VLOOKUP(E117,Store_Showcase!B2:H144,{5}, FALSE), TRUE)=TRUE, IF(IFERROR(VLOOKUP(E117,Store_SRP!B2:H110,{5}, FALSE), TRUE)=TRUE,VLOOKUP(E117,Store_VAM!B2:H273,{5}, FALSE),VLOOKUP(E117,Store_SRP!B2:H110,{5}, FALSE)), VLOOKUP(E117,Store_Showcase!B2:H144,{5}, FALSE))</f>
      </c>
      <c r="AG117" s="1">
        <f>IF(IFERROR(VLOOKUP(E117,Store_Showcase!B2:H144,{6}, FALSE), TRUE)=TRUE, IF(IFERROR(VLOOKUP(E117,Store_SRP!B2:H110,{6}, FALSE), TRUE)=TRUE,VLOOKUP(E117,Store_VAM!B2:H273,{6}, FALSE),VLOOKUP(E117,Store_SRP!B2:H110,{6}, FALSE)), VLOOKUP(E117,Store_Showcase!B2:H144,{6}, FALSE))</f>
      </c>
      <c r="AH117" s="1">
        <f>VLOOKUP(G117,Sku_Consolidated!A2:R957,18,FALSE)</f>
      </c>
      <c r="AI117" s="1">
        <f>VLOOKUP(G117,Sku_Consolidated!A2:S957,19,FALSE)</f>
      </c>
      <c r="AJ117" s="1">
        <f>VLOOKUP(G117,Sku_Consolidated!A2:T957,20,FALSE)</f>
      </c>
    </row>
    <row r="118" spans="1:36" x14ac:dyDescent="0.25">
      <c r="A118" s="1">
        <v>2024</v>
      </c>
      <c r="B118" s="1" t="s">
        <v>31</v>
      </c>
      <c r="C118" s="1" t="s">
        <v>32</v>
      </c>
      <c r="D118" s="1" t="s">
        <v>33</v>
      </c>
      <c r="E118" s="9" t="s">
        <v>386</v>
      </c>
      <c r="F118" s="1">
        <f>IF(VLOOKUP(G118,Sku_Consolidated!A2:S957,{19},FALSE)="SHOWCASE", VLOOKUP(E118,Store_Showcase!B2:C144,{2}, FALSE), IF(VLOOKUP(G118,Sku_Consolidated!A2:S957,{19},FALSE)="VAM",VLOOKUP(E118,Store_VAM!B2:C273,{2}, FALSE),VLOOKUP(E118,Store_SRP!B2:C110,{2}, FALSE)))</f>
      </c>
      <c r="G118" s="1">
        <v>61760</v>
      </c>
      <c r="H118" s="1" t="s">
        <v>98</v>
      </c>
      <c r="I118" s="10" t="s">
        <v>305</v>
      </c>
      <c r="J118" s="1">
        <f>VLOOKUP(G118,Sku_Consolidated!A2:C957, 3, FALSE)</f>
      </c>
      <c r="K118" s="10">
        <f>IF(J118="PACK", I118, 0)</f>
      </c>
      <c r="L118" s="10">
        <f>IF(J118="KG", I118, I118 * VLOOKUP(G118,Sku_Consolidated!A2:U957,21,FALSE))</f>
      </c>
      <c r="M118" s="10" t="s">
        <v>37</v>
      </c>
      <c r="N118" s="11" t="s">
        <v>431</v>
      </c>
      <c r="O118" s="10" t="s">
        <v>432</v>
      </c>
      <c r="P118" s="10">
        <f>N118 - O118</f>
      </c>
      <c r="Q118" s="1">
        <f>VLOOKUP(G118,Sku_Consolidated!A2:G957,7, FALSE)</f>
      </c>
      <c r="R118" s="1">
        <f>IF(IFERROR(VLOOKUP(E118,Store_Showcase!B2:H144,7, FALSE), TRUE)=TRUE, IF(IFERROR(VLOOKUP(E118,Store_SRP!B2:H110,7, FALSE), TRUE)=TRUE,VLOOKUP(E118,Store_VAM!B2:H273,7, FALSE),VLOOKUP(E118,Store_SRP!B2:H110,7, FALSE)), VLOOKUP(E118,Store_Showcase!B2:H144,7, FALSE))</f>
      </c>
      <c r="S118" s="1">
        <f>IF(IFERROR(VLOOKUP(E118,Store_Showcase!B2:I144,8, FALSE), TRUE)=TRUE, IF(IFERROR(VLOOKUP(E118,Store_SRP!B2:I110,8, FALSE), TRUE)=TRUE,VLOOKUP(E118,Store_VAM!B2:I273,8, FALSE),VLOOKUP(E118,Store_SRP!B2:I110,8, FALSE)), VLOOKUP(E118,Store_Showcase!B2:I144,8, FALSE))</f>
      </c>
      <c r="T118" s="1">
        <f>VLOOKUP(G118,Sku_Consolidated!A2:R957,18,FALSE)</f>
      </c>
      <c r="U118" s="1" t="s">
        <v>390</v>
      </c>
      <c r="V118" s="1">
        <f>IF(VLOOKUP(G118,Sku_Consolidated!A2:S957,19,FALSE)="SHOWCASE", VLOOKUP(E118,Store_Showcase!B2:L144,11, FALSE), IF(VLOOKUP(G118,Sku_Consolidated!A2:S957,19,FALSE)="VAM",VLOOKUP(E118,Store_VAM!B2:L273,11, FALSE),VLOOKUP(E118,Store_SRP!B2:L110,11, FALSE)))</f>
      </c>
      <c r="W118" s="1">
        <f>VLOOKUP(G118,Sku_Consolidated!A2:W957,11,FALSE)</f>
      </c>
      <c r="X118" s="1">
        <f>VLOOKUP(G118,Sku_Consolidated!A2:H957,8,FALSE)</f>
      </c>
      <c r="Y118" s="1">
        <f>VLOOKUP(G118,Sku_Consolidated!A2:I957,9,FALSE)</f>
      </c>
      <c r="Z118" s="1" t="s">
        <v>41</v>
      </c>
      <c r="AA118" s="1">
        <f>VLOOKUP(G118,Sku_Consolidated!A2:E957,5,FALSE)</f>
      </c>
      <c r="AB118" s="1">
        <f>IF(VLOOKUP(G118,Sku_Consolidated!A2:S957,19,FALSE)="SHOWCASE", VLOOKUP(E118,Store_Showcase!B2:N144,13, FALSE), IF(VLOOKUP(G118,Sku_Consolidated!A2:S957,19,FALSE)="VAM",VLOOKUP(E118,Store_VAM!B2:N273,13, FALSE),VLOOKUP(E118,Store_SRP!B2:N110,13, FALSE)))</f>
      </c>
      <c r="AC118" s="1">
        <f>IF(IFERROR(AB118,TRUE)=TRUE, "-","OK")</f>
      </c>
      <c r="AD118" s="11" t="s">
        <v>37</v>
      </c>
      <c r="AE118" s="11" t="s">
        <v>37</v>
      </c>
      <c r="AF118" s="1">
        <f>IF(IFERROR(VLOOKUP(E118,Store_Showcase!B2:H144,{5}, FALSE), TRUE)=TRUE, IF(IFERROR(VLOOKUP(E118,Store_SRP!B2:H110,{5}, FALSE), TRUE)=TRUE,VLOOKUP(E118,Store_VAM!B2:H273,{5}, FALSE),VLOOKUP(E118,Store_SRP!B2:H110,{5}, FALSE)), VLOOKUP(E118,Store_Showcase!B2:H144,{5}, FALSE))</f>
      </c>
      <c r="AG118" s="1">
        <f>IF(IFERROR(VLOOKUP(E118,Store_Showcase!B2:H144,{6}, FALSE), TRUE)=TRUE, IF(IFERROR(VLOOKUP(E118,Store_SRP!B2:H110,{6}, FALSE), TRUE)=TRUE,VLOOKUP(E118,Store_VAM!B2:H273,{6}, FALSE),VLOOKUP(E118,Store_SRP!B2:H110,{6}, FALSE)), VLOOKUP(E118,Store_Showcase!B2:H144,{6}, FALSE))</f>
      </c>
      <c r="AH118" s="1">
        <f>VLOOKUP(G118,Sku_Consolidated!A2:R957,18,FALSE)</f>
      </c>
      <c r="AI118" s="1">
        <f>VLOOKUP(G118,Sku_Consolidated!A2:S957,19,FALSE)</f>
      </c>
      <c r="AJ118" s="1">
        <f>VLOOKUP(G118,Sku_Consolidated!A2:T957,20,FALSE)</f>
      </c>
    </row>
    <row r="119" spans="1:36" x14ac:dyDescent="0.25">
      <c r="A119" s="1">
        <v>2024</v>
      </c>
      <c r="B119" s="1" t="s">
        <v>31</v>
      </c>
      <c r="C119" s="1" t="s">
        <v>32</v>
      </c>
      <c r="D119" s="1" t="s">
        <v>33</v>
      </c>
      <c r="E119" s="9" t="s">
        <v>386</v>
      </c>
      <c r="F119" s="1">
        <f>IF(VLOOKUP(G119,Sku_Consolidated!A2:S957,{19},FALSE)="SHOWCASE", VLOOKUP(E119,Store_Showcase!B2:C144,{2}, FALSE), IF(VLOOKUP(G119,Sku_Consolidated!A2:S957,{19},FALSE)="VAM",VLOOKUP(E119,Store_VAM!B2:C273,{2}, FALSE),VLOOKUP(E119,Store_SRP!B2:C110,{2}, FALSE)))</f>
      </c>
      <c r="G119" s="1">
        <v>61762</v>
      </c>
      <c r="H119" s="1" t="s">
        <v>252</v>
      </c>
      <c r="I119" s="10" t="s">
        <v>417</v>
      </c>
      <c r="J119" s="1">
        <f>VLOOKUP(G119,Sku_Consolidated!A2:C957, 3, FALSE)</f>
      </c>
      <c r="K119" s="10">
        <f>IF(J119="PACK", I119, 0)</f>
      </c>
      <c r="L119" s="10">
        <f>IF(J119="KG", I119, I119 * VLOOKUP(G119,Sku_Consolidated!A2:U957,21,FALSE))</f>
      </c>
      <c r="M119" s="10" t="s">
        <v>37</v>
      </c>
      <c r="N119" s="11" t="s">
        <v>433</v>
      </c>
      <c r="O119" s="10" t="s">
        <v>434</v>
      </c>
      <c r="P119" s="10">
        <f>N119 - O119</f>
      </c>
      <c r="Q119" s="1">
        <f>VLOOKUP(G119,Sku_Consolidated!A2:G957,7, FALSE)</f>
      </c>
      <c r="R119" s="1">
        <f>IF(IFERROR(VLOOKUP(E119,Store_Showcase!B2:H144,7, FALSE), TRUE)=TRUE, IF(IFERROR(VLOOKUP(E119,Store_SRP!B2:H110,7, FALSE), TRUE)=TRUE,VLOOKUP(E119,Store_VAM!B2:H273,7, FALSE),VLOOKUP(E119,Store_SRP!B2:H110,7, FALSE)), VLOOKUP(E119,Store_Showcase!B2:H144,7, FALSE))</f>
      </c>
      <c r="S119" s="1">
        <f>IF(IFERROR(VLOOKUP(E119,Store_Showcase!B2:I144,8, FALSE), TRUE)=TRUE, IF(IFERROR(VLOOKUP(E119,Store_SRP!B2:I110,8, FALSE), TRUE)=TRUE,VLOOKUP(E119,Store_VAM!B2:I273,8, FALSE),VLOOKUP(E119,Store_SRP!B2:I110,8, FALSE)), VLOOKUP(E119,Store_Showcase!B2:I144,8, FALSE))</f>
      </c>
      <c r="T119" s="1">
        <f>VLOOKUP(G119,Sku_Consolidated!A2:R957,18,FALSE)</f>
      </c>
      <c r="U119" s="1" t="s">
        <v>390</v>
      </c>
      <c r="V119" s="1">
        <f>IF(VLOOKUP(G119,Sku_Consolidated!A2:S957,19,FALSE)="SHOWCASE", VLOOKUP(E119,Store_Showcase!B2:L144,11, FALSE), IF(VLOOKUP(G119,Sku_Consolidated!A2:S957,19,FALSE)="VAM",VLOOKUP(E119,Store_VAM!B2:L273,11, FALSE),VLOOKUP(E119,Store_SRP!B2:L110,11, FALSE)))</f>
      </c>
      <c r="W119" s="1">
        <f>VLOOKUP(G119,Sku_Consolidated!A2:W957,11,FALSE)</f>
      </c>
      <c r="X119" s="1">
        <f>VLOOKUP(G119,Sku_Consolidated!A2:H957,8,FALSE)</f>
      </c>
      <c r="Y119" s="1">
        <f>VLOOKUP(G119,Sku_Consolidated!A2:I957,9,FALSE)</f>
      </c>
      <c r="Z119" s="1" t="s">
        <v>41</v>
      </c>
      <c r="AA119" s="1">
        <f>VLOOKUP(G119,Sku_Consolidated!A2:E957,5,FALSE)</f>
      </c>
      <c r="AB119" s="1">
        <f>IF(VLOOKUP(G119,Sku_Consolidated!A2:S957,19,FALSE)="SHOWCASE", VLOOKUP(E119,Store_Showcase!B2:N144,13, FALSE), IF(VLOOKUP(G119,Sku_Consolidated!A2:S957,19,FALSE)="VAM",VLOOKUP(E119,Store_VAM!B2:N273,13, FALSE),VLOOKUP(E119,Store_SRP!B2:N110,13, FALSE)))</f>
      </c>
      <c r="AC119" s="1">
        <f>IF(IFERROR(AB119,TRUE)=TRUE, "-","OK")</f>
      </c>
      <c r="AD119" s="11" t="s">
        <v>37</v>
      </c>
      <c r="AE119" s="11" t="s">
        <v>37</v>
      </c>
      <c r="AF119" s="1">
        <f>IF(IFERROR(VLOOKUP(E119,Store_Showcase!B2:H144,{5}, FALSE), TRUE)=TRUE, IF(IFERROR(VLOOKUP(E119,Store_SRP!B2:H110,{5}, FALSE), TRUE)=TRUE,VLOOKUP(E119,Store_VAM!B2:H273,{5}, FALSE),VLOOKUP(E119,Store_SRP!B2:H110,{5}, FALSE)), VLOOKUP(E119,Store_Showcase!B2:H144,{5}, FALSE))</f>
      </c>
      <c r="AG119" s="1">
        <f>IF(IFERROR(VLOOKUP(E119,Store_Showcase!B2:H144,{6}, FALSE), TRUE)=TRUE, IF(IFERROR(VLOOKUP(E119,Store_SRP!B2:H110,{6}, FALSE), TRUE)=TRUE,VLOOKUP(E119,Store_VAM!B2:H273,{6}, FALSE),VLOOKUP(E119,Store_SRP!B2:H110,{6}, FALSE)), VLOOKUP(E119,Store_Showcase!B2:H144,{6}, FALSE))</f>
      </c>
      <c r="AH119" s="1">
        <f>VLOOKUP(G119,Sku_Consolidated!A2:R957,18,FALSE)</f>
      </c>
      <c r="AI119" s="1">
        <f>VLOOKUP(G119,Sku_Consolidated!A2:S957,19,FALSE)</f>
      </c>
      <c r="AJ119" s="1">
        <f>VLOOKUP(G119,Sku_Consolidated!A2:T957,20,FALSE)</f>
      </c>
    </row>
    <row r="120" spans="1:36" x14ac:dyDescent="0.25">
      <c r="A120" s="1">
        <v>2024</v>
      </c>
      <c r="B120" s="1" t="s">
        <v>31</v>
      </c>
      <c r="C120" s="1" t="s">
        <v>32</v>
      </c>
      <c r="D120" s="1" t="s">
        <v>33</v>
      </c>
      <c r="E120" s="9" t="s">
        <v>386</v>
      </c>
      <c r="F120" s="1">
        <f>IF(VLOOKUP(G120,Sku_Consolidated!A2:S957,{19},FALSE)="SHOWCASE", VLOOKUP(E120,Store_Showcase!B2:C144,{2}, FALSE), IF(VLOOKUP(G120,Sku_Consolidated!A2:S957,{19},FALSE)="VAM",VLOOKUP(E120,Store_VAM!B2:C273,{2}, FALSE),VLOOKUP(E120,Store_SRP!B2:C110,{2}, FALSE)))</f>
      </c>
      <c r="G120" s="1">
        <v>61781</v>
      </c>
      <c r="H120" s="1" t="s">
        <v>102</v>
      </c>
      <c r="I120" s="10" t="s">
        <v>435</v>
      </c>
      <c r="J120" s="1">
        <f>VLOOKUP(G120,Sku_Consolidated!A2:C957, 3, FALSE)</f>
      </c>
      <c r="K120" s="10">
        <f>IF(J120="PACK", I120, 0)</f>
      </c>
      <c r="L120" s="10">
        <f>IF(J120="KG", I120, I120 * VLOOKUP(G120,Sku_Consolidated!A2:U957,21,FALSE))</f>
      </c>
      <c r="M120" s="10" t="s">
        <v>37</v>
      </c>
      <c r="N120" s="11" t="s">
        <v>436</v>
      </c>
      <c r="O120" s="10" t="s">
        <v>437</v>
      </c>
      <c r="P120" s="10">
        <f>N120 - O120</f>
      </c>
      <c r="Q120" s="1">
        <f>VLOOKUP(G120,Sku_Consolidated!A2:G957,7, FALSE)</f>
      </c>
      <c r="R120" s="1">
        <f>IF(IFERROR(VLOOKUP(E120,Store_Showcase!B2:H144,7, FALSE), TRUE)=TRUE, IF(IFERROR(VLOOKUP(E120,Store_SRP!B2:H110,7, FALSE), TRUE)=TRUE,VLOOKUP(E120,Store_VAM!B2:H273,7, FALSE),VLOOKUP(E120,Store_SRP!B2:H110,7, FALSE)), VLOOKUP(E120,Store_Showcase!B2:H144,7, FALSE))</f>
      </c>
      <c r="S120" s="1">
        <f>IF(IFERROR(VLOOKUP(E120,Store_Showcase!B2:I144,8, FALSE), TRUE)=TRUE, IF(IFERROR(VLOOKUP(E120,Store_SRP!B2:I110,8, FALSE), TRUE)=TRUE,VLOOKUP(E120,Store_VAM!B2:I273,8, FALSE),VLOOKUP(E120,Store_SRP!B2:I110,8, FALSE)), VLOOKUP(E120,Store_Showcase!B2:I144,8, FALSE))</f>
      </c>
      <c r="T120" s="1">
        <f>VLOOKUP(G120,Sku_Consolidated!A2:R957,18,FALSE)</f>
      </c>
      <c r="U120" s="1" t="s">
        <v>390</v>
      </c>
      <c r="V120" s="1">
        <f>IF(VLOOKUP(G120,Sku_Consolidated!A2:S957,19,FALSE)="SHOWCASE", VLOOKUP(E120,Store_Showcase!B2:L144,11, FALSE), IF(VLOOKUP(G120,Sku_Consolidated!A2:S957,19,FALSE)="VAM",VLOOKUP(E120,Store_VAM!B2:L273,11, FALSE),VLOOKUP(E120,Store_SRP!B2:L110,11, FALSE)))</f>
      </c>
      <c r="W120" s="1">
        <f>VLOOKUP(G120,Sku_Consolidated!A2:W957,11,FALSE)</f>
      </c>
      <c r="X120" s="1">
        <f>VLOOKUP(G120,Sku_Consolidated!A2:H957,8,FALSE)</f>
      </c>
      <c r="Y120" s="1">
        <f>VLOOKUP(G120,Sku_Consolidated!A2:I957,9,FALSE)</f>
      </c>
      <c r="Z120" s="1" t="s">
        <v>41</v>
      </c>
      <c r="AA120" s="1">
        <f>VLOOKUP(G120,Sku_Consolidated!A2:E957,5,FALSE)</f>
      </c>
      <c r="AB120" s="1">
        <f>IF(VLOOKUP(G120,Sku_Consolidated!A2:S957,19,FALSE)="SHOWCASE", VLOOKUP(E120,Store_Showcase!B2:N144,13, FALSE), IF(VLOOKUP(G120,Sku_Consolidated!A2:S957,19,FALSE)="VAM",VLOOKUP(E120,Store_VAM!B2:N273,13, FALSE),VLOOKUP(E120,Store_SRP!B2:N110,13, FALSE)))</f>
      </c>
      <c r="AC120" s="1">
        <f>IF(IFERROR(AB120,TRUE)=TRUE, "-","OK")</f>
      </c>
      <c r="AD120" s="11" t="s">
        <v>37</v>
      </c>
      <c r="AE120" s="11" t="s">
        <v>37</v>
      </c>
      <c r="AF120" s="1">
        <f>IF(IFERROR(VLOOKUP(E120,Store_Showcase!B2:H144,{5}, FALSE), TRUE)=TRUE, IF(IFERROR(VLOOKUP(E120,Store_SRP!B2:H110,{5}, FALSE), TRUE)=TRUE,VLOOKUP(E120,Store_VAM!B2:H273,{5}, FALSE),VLOOKUP(E120,Store_SRP!B2:H110,{5}, FALSE)), VLOOKUP(E120,Store_Showcase!B2:H144,{5}, FALSE))</f>
      </c>
      <c r="AG120" s="1">
        <f>IF(IFERROR(VLOOKUP(E120,Store_Showcase!B2:H144,{6}, FALSE), TRUE)=TRUE, IF(IFERROR(VLOOKUP(E120,Store_SRP!B2:H110,{6}, FALSE), TRUE)=TRUE,VLOOKUP(E120,Store_VAM!B2:H273,{6}, FALSE),VLOOKUP(E120,Store_SRP!B2:H110,{6}, FALSE)), VLOOKUP(E120,Store_Showcase!B2:H144,{6}, FALSE))</f>
      </c>
      <c r="AH120" s="1">
        <f>VLOOKUP(G120,Sku_Consolidated!A2:R957,18,FALSE)</f>
      </c>
      <c r="AI120" s="1">
        <f>VLOOKUP(G120,Sku_Consolidated!A2:S957,19,FALSE)</f>
      </c>
      <c r="AJ120" s="1">
        <f>VLOOKUP(G120,Sku_Consolidated!A2:T957,20,FALSE)</f>
      </c>
    </row>
    <row r="121" spans="1:36" x14ac:dyDescent="0.25">
      <c r="A121" s="1">
        <v>2024</v>
      </c>
      <c r="B121" s="1" t="s">
        <v>31</v>
      </c>
      <c r="C121" s="1" t="s">
        <v>32</v>
      </c>
      <c r="D121" s="1" t="s">
        <v>33</v>
      </c>
      <c r="E121" s="9" t="s">
        <v>386</v>
      </c>
      <c r="F121" s="1">
        <f>IF(VLOOKUP(G121,Sku_Consolidated!A2:S957,{19},FALSE)="SHOWCASE", VLOOKUP(E121,Store_Showcase!B2:C144,{2}, FALSE), IF(VLOOKUP(G121,Sku_Consolidated!A2:S957,{19},FALSE)="VAM",VLOOKUP(E121,Store_VAM!B2:C273,{2}, FALSE),VLOOKUP(E121,Store_SRP!B2:C110,{2}, FALSE)))</f>
      </c>
      <c r="G121" s="1">
        <v>61786</v>
      </c>
      <c r="H121" s="1" t="s">
        <v>106</v>
      </c>
      <c r="I121" s="10" t="s">
        <v>438</v>
      </c>
      <c r="J121" s="1">
        <f>VLOOKUP(G121,Sku_Consolidated!A2:C957, 3, FALSE)</f>
      </c>
      <c r="K121" s="10">
        <f>IF(J121="PACK", I121, 0)</f>
      </c>
      <c r="L121" s="10">
        <f>IF(J121="KG", I121, I121 * VLOOKUP(G121,Sku_Consolidated!A2:U957,21,FALSE))</f>
      </c>
      <c r="M121" s="10" t="s">
        <v>37</v>
      </c>
      <c r="N121" s="11" t="s">
        <v>439</v>
      </c>
      <c r="O121" s="10" t="s">
        <v>440</v>
      </c>
      <c r="P121" s="10">
        <f>N121 - O121</f>
      </c>
      <c r="Q121" s="1">
        <f>VLOOKUP(G121,Sku_Consolidated!A2:G957,7, FALSE)</f>
      </c>
      <c r="R121" s="1">
        <f>IF(IFERROR(VLOOKUP(E121,Store_Showcase!B2:H144,7, FALSE), TRUE)=TRUE, IF(IFERROR(VLOOKUP(E121,Store_SRP!B2:H110,7, FALSE), TRUE)=TRUE,VLOOKUP(E121,Store_VAM!B2:H273,7, FALSE),VLOOKUP(E121,Store_SRP!B2:H110,7, FALSE)), VLOOKUP(E121,Store_Showcase!B2:H144,7, FALSE))</f>
      </c>
      <c r="S121" s="1">
        <f>IF(IFERROR(VLOOKUP(E121,Store_Showcase!B2:I144,8, FALSE), TRUE)=TRUE, IF(IFERROR(VLOOKUP(E121,Store_SRP!B2:I110,8, FALSE), TRUE)=TRUE,VLOOKUP(E121,Store_VAM!B2:I273,8, FALSE),VLOOKUP(E121,Store_SRP!B2:I110,8, FALSE)), VLOOKUP(E121,Store_Showcase!B2:I144,8, FALSE))</f>
      </c>
      <c r="T121" s="1">
        <f>VLOOKUP(G121,Sku_Consolidated!A2:R957,18,FALSE)</f>
      </c>
      <c r="U121" s="1" t="s">
        <v>390</v>
      </c>
      <c r="V121" s="1">
        <f>IF(VLOOKUP(G121,Sku_Consolidated!A2:S957,19,FALSE)="SHOWCASE", VLOOKUP(E121,Store_Showcase!B2:L144,11, FALSE), IF(VLOOKUP(G121,Sku_Consolidated!A2:S957,19,FALSE)="VAM",VLOOKUP(E121,Store_VAM!B2:L273,11, FALSE),VLOOKUP(E121,Store_SRP!B2:L110,11, FALSE)))</f>
      </c>
      <c r="W121" s="1">
        <f>VLOOKUP(G121,Sku_Consolidated!A2:W957,11,FALSE)</f>
      </c>
      <c r="X121" s="1">
        <f>VLOOKUP(G121,Sku_Consolidated!A2:H957,8,FALSE)</f>
      </c>
      <c r="Y121" s="1">
        <f>VLOOKUP(G121,Sku_Consolidated!A2:I957,9,FALSE)</f>
      </c>
      <c r="Z121" s="1" t="s">
        <v>41</v>
      </c>
      <c r="AA121" s="1">
        <f>VLOOKUP(G121,Sku_Consolidated!A2:E957,5,FALSE)</f>
      </c>
      <c r="AB121" s="1">
        <f>IF(VLOOKUP(G121,Sku_Consolidated!A2:S957,19,FALSE)="SHOWCASE", VLOOKUP(E121,Store_Showcase!B2:N144,13, FALSE), IF(VLOOKUP(G121,Sku_Consolidated!A2:S957,19,FALSE)="VAM",VLOOKUP(E121,Store_VAM!B2:N273,13, FALSE),VLOOKUP(E121,Store_SRP!B2:N110,13, FALSE)))</f>
      </c>
      <c r="AC121" s="1">
        <f>IF(IFERROR(AB121,TRUE)=TRUE, "-","OK")</f>
      </c>
      <c r="AD121" s="11" t="s">
        <v>37</v>
      </c>
      <c r="AE121" s="11" t="s">
        <v>37</v>
      </c>
      <c r="AF121" s="1">
        <f>IF(IFERROR(VLOOKUP(E121,Store_Showcase!B2:H144,{5}, FALSE), TRUE)=TRUE, IF(IFERROR(VLOOKUP(E121,Store_SRP!B2:H110,{5}, FALSE), TRUE)=TRUE,VLOOKUP(E121,Store_VAM!B2:H273,{5}, FALSE),VLOOKUP(E121,Store_SRP!B2:H110,{5}, FALSE)), VLOOKUP(E121,Store_Showcase!B2:H144,{5}, FALSE))</f>
      </c>
      <c r="AG121" s="1">
        <f>IF(IFERROR(VLOOKUP(E121,Store_Showcase!B2:H144,{6}, FALSE), TRUE)=TRUE, IF(IFERROR(VLOOKUP(E121,Store_SRP!B2:H110,{6}, FALSE), TRUE)=TRUE,VLOOKUP(E121,Store_VAM!B2:H273,{6}, FALSE),VLOOKUP(E121,Store_SRP!B2:H110,{6}, FALSE)), VLOOKUP(E121,Store_Showcase!B2:H144,{6}, FALSE))</f>
      </c>
      <c r="AH121" s="1">
        <f>VLOOKUP(G121,Sku_Consolidated!A2:R957,18,FALSE)</f>
      </c>
      <c r="AI121" s="1">
        <f>VLOOKUP(G121,Sku_Consolidated!A2:S957,19,FALSE)</f>
      </c>
      <c r="AJ121" s="1">
        <f>VLOOKUP(G121,Sku_Consolidated!A2:T957,20,FALSE)</f>
      </c>
    </row>
    <row r="122" spans="1:36" x14ac:dyDescent="0.25">
      <c r="A122" s="1">
        <v>2024</v>
      </c>
      <c r="B122" s="1" t="s">
        <v>31</v>
      </c>
      <c r="C122" s="1" t="s">
        <v>32</v>
      </c>
      <c r="D122" s="1" t="s">
        <v>33</v>
      </c>
      <c r="E122" s="9" t="s">
        <v>386</v>
      </c>
      <c r="F122" s="1">
        <f>IF(VLOOKUP(G122,Sku_Consolidated!A2:S957,{19},FALSE)="SHOWCASE", VLOOKUP(E122,Store_Showcase!B2:C144,{2}, FALSE), IF(VLOOKUP(G122,Sku_Consolidated!A2:S957,{19},FALSE)="VAM",VLOOKUP(E122,Store_VAM!B2:C273,{2}, FALSE),VLOOKUP(E122,Store_SRP!B2:C110,{2}, FALSE)))</f>
      </c>
      <c r="G122" s="1">
        <v>61820</v>
      </c>
      <c r="H122" s="1" t="s">
        <v>114</v>
      </c>
      <c r="I122" s="10" t="s">
        <v>441</v>
      </c>
      <c r="J122" s="1">
        <f>VLOOKUP(G122,Sku_Consolidated!A2:C957, 3, FALSE)</f>
      </c>
      <c r="K122" s="10">
        <f>IF(J122="PACK", I122, 0)</f>
      </c>
      <c r="L122" s="10">
        <f>IF(J122="KG", I122, I122 * VLOOKUP(G122,Sku_Consolidated!A2:U957,21,FALSE))</f>
      </c>
      <c r="M122" s="10" t="s">
        <v>37</v>
      </c>
      <c r="N122" s="11" t="s">
        <v>442</v>
      </c>
      <c r="O122" s="10" t="s">
        <v>443</v>
      </c>
      <c r="P122" s="10">
        <f>N122 - O122</f>
      </c>
      <c r="Q122" s="1">
        <f>VLOOKUP(G122,Sku_Consolidated!A2:G957,7, FALSE)</f>
      </c>
      <c r="R122" s="1">
        <f>IF(IFERROR(VLOOKUP(E122,Store_Showcase!B2:H144,7, FALSE), TRUE)=TRUE, IF(IFERROR(VLOOKUP(E122,Store_SRP!B2:H110,7, FALSE), TRUE)=TRUE,VLOOKUP(E122,Store_VAM!B2:H273,7, FALSE),VLOOKUP(E122,Store_SRP!B2:H110,7, FALSE)), VLOOKUP(E122,Store_Showcase!B2:H144,7, FALSE))</f>
      </c>
      <c r="S122" s="1">
        <f>IF(IFERROR(VLOOKUP(E122,Store_Showcase!B2:I144,8, FALSE), TRUE)=TRUE, IF(IFERROR(VLOOKUP(E122,Store_SRP!B2:I110,8, FALSE), TRUE)=TRUE,VLOOKUP(E122,Store_VAM!B2:I273,8, FALSE),VLOOKUP(E122,Store_SRP!B2:I110,8, FALSE)), VLOOKUP(E122,Store_Showcase!B2:I144,8, FALSE))</f>
      </c>
      <c r="T122" s="1">
        <f>VLOOKUP(G122,Sku_Consolidated!A2:R957,18,FALSE)</f>
      </c>
      <c r="U122" s="1" t="s">
        <v>390</v>
      </c>
      <c r="V122" s="1">
        <f>IF(VLOOKUP(G122,Sku_Consolidated!A2:S957,19,FALSE)="SHOWCASE", VLOOKUP(E122,Store_Showcase!B2:L144,11, FALSE), IF(VLOOKUP(G122,Sku_Consolidated!A2:S957,19,FALSE)="VAM",VLOOKUP(E122,Store_VAM!B2:L273,11, FALSE),VLOOKUP(E122,Store_SRP!B2:L110,11, FALSE)))</f>
      </c>
      <c r="W122" s="1">
        <f>VLOOKUP(G122,Sku_Consolidated!A2:W957,11,FALSE)</f>
      </c>
      <c r="X122" s="1">
        <f>VLOOKUP(G122,Sku_Consolidated!A2:H957,8,FALSE)</f>
      </c>
      <c r="Y122" s="1">
        <f>VLOOKUP(G122,Sku_Consolidated!A2:I957,9,FALSE)</f>
      </c>
      <c r="Z122" s="1" t="s">
        <v>41</v>
      </c>
      <c r="AA122" s="1">
        <f>VLOOKUP(G122,Sku_Consolidated!A2:E957,5,FALSE)</f>
      </c>
      <c r="AB122" s="1">
        <f>IF(VLOOKUP(G122,Sku_Consolidated!A2:S957,19,FALSE)="SHOWCASE", VLOOKUP(E122,Store_Showcase!B2:N144,13, FALSE), IF(VLOOKUP(G122,Sku_Consolidated!A2:S957,19,FALSE)="VAM",VLOOKUP(E122,Store_VAM!B2:N273,13, FALSE),VLOOKUP(E122,Store_SRP!B2:N110,13, FALSE)))</f>
      </c>
      <c r="AC122" s="1">
        <f>IF(IFERROR(AB122,TRUE)=TRUE, "-","OK")</f>
      </c>
      <c r="AD122" s="11" t="s">
        <v>37</v>
      </c>
      <c r="AE122" s="11" t="s">
        <v>37</v>
      </c>
      <c r="AF122" s="1">
        <f>IF(IFERROR(VLOOKUP(E122,Store_Showcase!B2:H144,{5}, FALSE), TRUE)=TRUE, IF(IFERROR(VLOOKUP(E122,Store_SRP!B2:H110,{5}, FALSE), TRUE)=TRUE,VLOOKUP(E122,Store_VAM!B2:H273,{5}, FALSE),VLOOKUP(E122,Store_SRP!B2:H110,{5}, FALSE)), VLOOKUP(E122,Store_Showcase!B2:H144,{5}, FALSE))</f>
      </c>
      <c r="AG122" s="1">
        <f>IF(IFERROR(VLOOKUP(E122,Store_Showcase!B2:H144,{6}, FALSE), TRUE)=TRUE, IF(IFERROR(VLOOKUP(E122,Store_SRP!B2:H110,{6}, FALSE), TRUE)=TRUE,VLOOKUP(E122,Store_VAM!B2:H273,{6}, FALSE),VLOOKUP(E122,Store_SRP!B2:H110,{6}, FALSE)), VLOOKUP(E122,Store_Showcase!B2:H144,{6}, FALSE))</f>
      </c>
      <c r="AH122" s="1">
        <f>VLOOKUP(G122,Sku_Consolidated!A2:R957,18,FALSE)</f>
      </c>
      <c r="AI122" s="1">
        <f>VLOOKUP(G122,Sku_Consolidated!A2:S957,19,FALSE)</f>
      </c>
      <c r="AJ122" s="1">
        <f>VLOOKUP(G122,Sku_Consolidated!A2:T957,20,FALSE)</f>
      </c>
    </row>
    <row r="123" spans="1:36" x14ac:dyDescent="0.25">
      <c r="A123" s="1">
        <v>2024</v>
      </c>
      <c r="B123" s="1" t="s">
        <v>31</v>
      </c>
      <c r="C123" s="1" t="s">
        <v>32</v>
      </c>
      <c r="D123" s="1" t="s">
        <v>33</v>
      </c>
      <c r="E123" s="9" t="s">
        <v>386</v>
      </c>
      <c r="F123" s="1">
        <f>IF(VLOOKUP(G123,Sku_Consolidated!A2:S957,{19},FALSE)="SHOWCASE", VLOOKUP(E123,Store_Showcase!B2:C144,{2}, FALSE), IF(VLOOKUP(G123,Sku_Consolidated!A2:S957,{19},FALSE)="VAM",VLOOKUP(E123,Store_VAM!B2:C273,{2}, FALSE),VLOOKUP(E123,Store_SRP!B2:C110,{2}, FALSE)))</f>
      </c>
      <c r="G123" s="1">
        <v>61833</v>
      </c>
      <c r="H123" s="1" t="s">
        <v>118</v>
      </c>
      <c r="I123" s="10" t="s">
        <v>444</v>
      </c>
      <c r="J123" s="1">
        <f>VLOOKUP(G123,Sku_Consolidated!A2:C957, 3, FALSE)</f>
      </c>
      <c r="K123" s="10">
        <f>IF(J123="PACK", I123, 0)</f>
      </c>
      <c r="L123" s="10">
        <f>IF(J123="KG", I123, I123 * VLOOKUP(G123,Sku_Consolidated!A2:U957,21,FALSE))</f>
      </c>
      <c r="M123" s="10" t="s">
        <v>37</v>
      </c>
      <c r="N123" s="11" t="s">
        <v>445</v>
      </c>
      <c r="O123" s="10" t="s">
        <v>446</v>
      </c>
      <c r="P123" s="10">
        <f>N123 - O123</f>
      </c>
      <c r="Q123" s="1">
        <f>VLOOKUP(G123,Sku_Consolidated!A2:G957,7, FALSE)</f>
      </c>
      <c r="R123" s="1">
        <f>IF(IFERROR(VLOOKUP(E123,Store_Showcase!B2:H144,7, FALSE), TRUE)=TRUE, IF(IFERROR(VLOOKUP(E123,Store_SRP!B2:H110,7, FALSE), TRUE)=TRUE,VLOOKUP(E123,Store_VAM!B2:H273,7, FALSE),VLOOKUP(E123,Store_SRP!B2:H110,7, FALSE)), VLOOKUP(E123,Store_Showcase!B2:H144,7, FALSE))</f>
      </c>
      <c r="S123" s="1">
        <f>IF(IFERROR(VLOOKUP(E123,Store_Showcase!B2:I144,8, FALSE), TRUE)=TRUE, IF(IFERROR(VLOOKUP(E123,Store_SRP!B2:I110,8, FALSE), TRUE)=TRUE,VLOOKUP(E123,Store_VAM!B2:I273,8, FALSE),VLOOKUP(E123,Store_SRP!B2:I110,8, FALSE)), VLOOKUP(E123,Store_Showcase!B2:I144,8, FALSE))</f>
      </c>
      <c r="T123" s="1">
        <f>VLOOKUP(G123,Sku_Consolidated!A2:R957,18,FALSE)</f>
      </c>
      <c r="U123" s="1" t="s">
        <v>390</v>
      </c>
      <c r="V123" s="1">
        <f>IF(VLOOKUP(G123,Sku_Consolidated!A2:S957,19,FALSE)="SHOWCASE", VLOOKUP(E123,Store_Showcase!B2:L144,11, FALSE), IF(VLOOKUP(G123,Sku_Consolidated!A2:S957,19,FALSE)="VAM",VLOOKUP(E123,Store_VAM!B2:L273,11, FALSE),VLOOKUP(E123,Store_SRP!B2:L110,11, FALSE)))</f>
      </c>
      <c r="W123" s="1">
        <f>VLOOKUP(G123,Sku_Consolidated!A2:W957,11,FALSE)</f>
      </c>
      <c r="X123" s="1">
        <f>VLOOKUP(G123,Sku_Consolidated!A2:H957,8,FALSE)</f>
      </c>
      <c r="Y123" s="1">
        <f>VLOOKUP(G123,Sku_Consolidated!A2:I957,9,FALSE)</f>
      </c>
      <c r="Z123" s="1" t="s">
        <v>41</v>
      </c>
      <c r="AA123" s="1">
        <f>VLOOKUP(G123,Sku_Consolidated!A2:E957,5,FALSE)</f>
      </c>
      <c r="AB123" s="1">
        <f>IF(VLOOKUP(G123,Sku_Consolidated!A2:S957,19,FALSE)="SHOWCASE", VLOOKUP(E123,Store_Showcase!B2:N144,13, FALSE), IF(VLOOKUP(G123,Sku_Consolidated!A2:S957,19,FALSE)="VAM",VLOOKUP(E123,Store_VAM!B2:N273,13, FALSE),VLOOKUP(E123,Store_SRP!B2:N110,13, FALSE)))</f>
      </c>
      <c r="AC123" s="1">
        <f>IF(IFERROR(AB123,TRUE)=TRUE, "-","OK")</f>
      </c>
      <c r="AD123" s="11" t="s">
        <v>37</v>
      </c>
      <c r="AE123" s="11" t="s">
        <v>37</v>
      </c>
      <c r="AF123" s="1">
        <f>IF(IFERROR(VLOOKUP(E123,Store_Showcase!B2:H144,{5}, FALSE), TRUE)=TRUE, IF(IFERROR(VLOOKUP(E123,Store_SRP!B2:H110,{5}, FALSE), TRUE)=TRUE,VLOOKUP(E123,Store_VAM!B2:H273,{5}, FALSE),VLOOKUP(E123,Store_SRP!B2:H110,{5}, FALSE)), VLOOKUP(E123,Store_Showcase!B2:H144,{5}, FALSE))</f>
      </c>
      <c r="AG123" s="1">
        <f>IF(IFERROR(VLOOKUP(E123,Store_Showcase!B2:H144,{6}, FALSE), TRUE)=TRUE, IF(IFERROR(VLOOKUP(E123,Store_SRP!B2:H110,{6}, FALSE), TRUE)=TRUE,VLOOKUP(E123,Store_VAM!B2:H273,{6}, FALSE),VLOOKUP(E123,Store_SRP!B2:H110,{6}, FALSE)), VLOOKUP(E123,Store_Showcase!B2:H144,{6}, FALSE))</f>
      </c>
      <c r="AH123" s="1">
        <f>VLOOKUP(G123,Sku_Consolidated!A2:R957,18,FALSE)</f>
      </c>
      <c r="AI123" s="1">
        <f>VLOOKUP(G123,Sku_Consolidated!A2:S957,19,FALSE)</f>
      </c>
      <c r="AJ123" s="1">
        <f>VLOOKUP(G123,Sku_Consolidated!A2:T957,20,FALSE)</f>
      </c>
    </row>
    <row r="124" spans="1:36" x14ac:dyDescent="0.25">
      <c r="A124" s="1">
        <v>2024</v>
      </c>
      <c r="B124" s="1" t="s">
        <v>31</v>
      </c>
      <c r="C124" s="1" t="s">
        <v>32</v>
      </c>
      <c r="D124" s="1" t="s">
        <v>33</v>
      </c>
      <c r="E124" s="9" t="s">
        <v>386</v>
      </c>
      <c r="F124" s="1">
        <f>IF(VLOOKUP(G124,Sku_Consolidated!A2:S957,{19},FALSE)="SHOWCASE", VLOOKUP(E124,Store_Showcase!B2:C144,{2}, FALSE), IF(VLOOKUP(G124,Sku_Consolidated!A2:S957,{19},FALSE)="VAM",VLOOKUP(E124,Store_VAM!B2:C273,{2}, FALSE),VLOOKUP(E124,Store_SRP!B2:C110,{2}, FALSE)))</f>
      </c>
      <c r="G124" s="1">
        <v>61834</v>
      </c>
      <c r="H124" s="1" t="s">
        <v>379</v>
      </c>
      <c r="I124" s="10" t="s">
        <v>315</v>
      </c>
      <c r="J124" s="1">
        <f>VLOOKUP(G124,Sku_Consolidated!A2:C957, 3, FALSE)</f>
      </c>
      <c r="K124" s="10">
        <f>IF(J124="PACK", I124, 0)</f>
      </c>
      <c r="L124" s="10">
        <f>IF(J124="KG", I124, I124 * VLOOKUP(G124,Sku_Consolidated!A2:U957,21,FALSE))</f>
      </c>
      <c r="M124" s="10" t="s">
        <v>37</v>
      </c>
      <c r="N124" s="11" t="s">
        <v>447</v>
      </c>
      <c r="O124" s="10" t="s">
        <v>448</v>
      </c>
      <c r="P124" s="10">
        <f>N124 - O124</f>
      </c>
      <c r="Q124" s="1">
        <f>VLOOKUP(G124,Sku_Consolidated!A2:G957,7, FALSE)</f>
      </c>
      <c r="R124" s="1">
        <f>IF(IFERROR(VLOOKUP(E124,Store_Showcase!B2:H144,7, FALSE), TRUE)=TRUE, IF(IFERROR(VLOOKUP(E124,Store_SRP!B2:H110,7, FALSE), TRUE)=TRUE,VLOOKUP(E124,Store_VAM!B2:H273,7, FALSE),VLOOKUP(E124,Store_SRP!B2:H110,7, FALSE)), VLOOKUP(E124,Store_Showcase!B2:H144,7, FALSE))</f>
      </c>
      <c r="S124" s="1">
        <f>IF(IFERROR(VLOOKUP(E124,Store_Showcase!B2:I144,8, FALSE), TRUE)=TRUE, IF(IFERROR(VLOOKUP(E124,Store_SRP!B2:I110,8, FALSE), TRUE)=TRUE,VLOOKUP(E124,Store_VAM!B2:I273,8, FALSE),VLOOKUP(E124,Store_SRP!B2:I110,8, FALSE)), VLOOKUP(E124,Store_Showcase!B2:I144,8, FALSE))</f>
      </c>
      <c r="T124" s="1">
        <f>VLOOKUP(G124,Sku_Consolidated!A2:R957,18,FALSE)</f>
      </c>
      <c r="U124" s="1" t="s">
        <v>390</v>
      </c>
      <c r="V124" s="1">
        <f>IF(VLOOKUP(G124,Sku_Consolidated!A2:S957,19,FALSE)="SHOWCASE", VLOOKUP(E124,Store_Showcase!B2:L144,11, FALSE), IF(VLOOKUP(G124,Sku_Consolidated!A2:S957,19,FALSE)="VAM",VLOOKUP(E124,Store_VAM!B2:L273,11, FALSE),VLOOKUP(E124,Store_SRP!B2:L110,11, FALSE)))</f>
      </c>
      <c r="W124" s="1">
        <f>VLOOKUP(G124,Sku_Consolidated!A2:W957,11,FALSE)</f>
      </c>
      <c r="X124" s="1">
        <f>VLOOKUP(G124,Sku_Consolidated!A2:H957,8,FALSE)</f>
      </c>
      <c r="Y124" s="1">
        <f>VLOOKUP(G124,Sku_Consolidated!A2:I957,9,FALSE)</f>
      </c>
      <c r="Z124" s="1" t="s">
        <v>41</v>
      </c>
      <c r="AA124" s="1">
        <f>VLOOKUP(G124,Sku_Consolidated!A2:E957,5,FALSE)</f>
      </c>
      <c r="AB124" s="1">
        <f>IF(VLOOKUP(G124,Sku_Consolidated!A2:S957,19,FALSE)="SHOWCASE", VLOOKUP(E124,Store_Showcase!B2:N144,13, FALSE), IF(VLOOKUP(G124,Sku_Consolidated!A2:S957,19,FALSE)="VAM",VLOOKUP(E124,Store_VAM!B2:N273,13, FALSE),VLOOKUP(E124,Store_SRP!B2:N110,13, FALSE)))</f>
      </c>
      <c r="AC124" s="1">
        <f>IF(IFERROR(AB124,TRUE)=TRUE, "-","OK")</f>
      </c>
      <c r="AD124" s="11" t="s">
        <v>37</v>
      </c>
      <c r="AE124" s="11" t="s">
        <v>37</v>
      </c>
      <c r="AF124" s="1">
        <f>IF(IFERROR(VLOOKUP(E124,Store_Showcase!B2:H144,{5}, FALSE), TRUE)=TRUE, IF(IFERROR(VLOOKUP(E124,Store_SRP!B2:H110,{5}, FALSE), TRUE)=TRUE,VLOOKUP(E124,Store_VAM!B2:H273,{5}, FALSE),VLOOKUP(E124,Store_SRP!B2:H110,{5}, FALSE)), VLOOKUP(E124,Store_Showcase!B2:H144,{5}, FALSE))</f>
      </c>
      <c r="AG124" s="1">
        <f>IF(IFERROR(VLOOKUP(E124,Store_Showcase!B2:H144,{6}, FALSE), TRUE)=TRUE, IF(IFERROR(VLOOKUP(E124,Store_SRP!B2:H110,{6}, FALSE), TRUE)=TRUE,VLOOKUP(E124,Store_VAM!B2:H273,{6}, FALSE),VLOOKUP(E124,Store_SRP!B2:H110,{6}, FALSE)), VLOOKUP(E124,Store_Showcase!B2:H144,{6}, FALSE))</f>
      </c>
      <c r="AH124" s="1">
        <f>VLOOKUP(G124,Sku_Consolidated!A2:R957,18,FALSE)</f>
      </c>
      <c r="AI124" s="1">
        <f>VLOOKUP(G124,Sku_Consolidated!A2:S957,19,FALSE)</f>
      </c>
      <c r="AJ124" s="1">
        <f>VLOOKUP(G124,Sku_Consolidated!A2:T957,20,FALSE)</f>
      </c>
    </row>
    <row r="125" spans="1:36" x14ac:dyDescent="0.25">
      <c r="A125" s="1">
        <v>2024</v>
      </c>
      <c r="B125" s="1" t="s">
        <v>31</v>
      </c>
      <c r="C125" s="1" t="s">
        <v>32</v>
      </c>
      <c r="D125" s="1" t="s">
        <v>33</v>
      </c>
      <c r="E125" s="9" t="s">
        <v>386</v>
      </c>
      <c r="F125" s="1">
        <f>IF(VLOOKUP(G125,Sku_Consolidated!A2:S957,{19},FALSE)="SHOWCASE", VLOOKUP(E125,Store_Showcase!B2:C144,{2}, FALSE), IF(VLOOKUP(G125,Sku_Consolidated!A2:S957,{19},FALSE)="VAM",VLOOKUP(E125,Store_VAM!B2:C273,{2}, FALSE),VLOOKUP(E125,Store_SRP!B2:C110,{2}, FALSE)))</f>
      </c>
      <c r="G125" s="1">
        <v>61840</v>
      </c>
      <c r="H125" s="1" t="s">
        <v>171</v>
      </c>
      <c r="I125" s="10" t="s">
        <v>449</v>
      </c>
      <c r="J125" s="1">
        <f>VLOOKUP(G125,Sku_Consolidated!A2:C957, 3, FALSE)</f>
      </c>
      <c r="K125" s="10">
        <f>IF(J125="PACK", I125, 0)</f>
      </c>
      <c r="L125" s="10">
        <f>IF(J125="KG", I125, I125 * VLOOKUP(G125,Sku_Consolidated!A2:U957,21,FALSE))</f>
      </c>
      <c r="M125" s="10" t="s">
        <v>37</v>
      </c>
      <c r="N125" s="11" t="s">
        <v>450</v>
      </c>
      <c r="O125" s="10" t="s">
        <v>451</v>
      </c>
      <c r="P125" s="10">
        <f>N125 - O125</f>
      </c>
      <c r="Q125" s="1">
        <f>VLOOKUP(G125,Sku_Consolidated!A2:G957,7, FALSE)</f>
      </c>
      <c r="R125" s="1">
        <f>IF(IFERROR(VLOOKUP(E125,Store_Showcase!B2:H144,7, FALSE), TRUE)=TRUE, IF(IFERROR(VLOOKUP(E125,Store_SRP!B2:H110,7, FALSE), TRUE)=TRUE,VLOOKUP(E125,Store_VAM!B2:H273,7, FALSE),VLOOKUP(E125,Store_SRP!B2:H110,7, FALSE)), VLOOKUP(E125,Store_Showcase!B2:H144,7, FALSE))</f>
      </c>
      <c r="S125" s="1">
        <f>IF(IFERROR(VLOOKUP(E125,Store_Showcase!B2:I144,8, FALSE), TRUE)=TRUE, IF(IFERROR(VLOOKUP(E125,Store_SRP!B2:I110,8, FALSE), TRUE)=TRUE,VLOOKUP(E125,Store_VAM!B2:I273,8, FALSE),VLOOKUP(E125,Store_SRP!B2:I110,8, FALSE)), VLOOKUP(E125,Store_Showcase!B2:I144,8, FALSE))</f>
      </c>
      <c r="T125" s="1">
        <f>VLOOKUP(G125,Sku_Consolidated!A2:R957,18,FALSE)</f>
      </c>
      <c r="U125" s="1" t="s">
        <v>390</v>
      </c>
      <c r="V125" s="1">
        <f>IF(VLOOKUP(G125,Sku_Consolidated!A2:S957,19,FALSE)="SHOWCASE", VLOOKUP(E125,Store_Showcase!B2:L144,11, FALSE), IF(VLOOKUP(G125,Sku_Consolidated!A2:S957,19,FALSE)="VAM",VLOOKUP(E125,Store_VAM!B2:L273,11, FALSE),VLOOKUP(E125,Store_SRP!B2:L110,11, FALSE)))</f>
      </c>
      <c r="W125" s="1">
        <f>VLOOKUP(G125,Sku_Consolidated!A2:W957,11,FALSE)</f>
      </c>
      <c r="X125" s="1">
        <f>VLOOKUP(G125,Sku_Consolidated!A2:H957,8,FALSE)</f>
      </c>
      <c r="Y125" s="1">
        <f>VLOOKUP(G125,Sku_Consolidated!A2:I957,9,FALSE)</f>
      </c>
      <c r="Z125" s="1" t="s">
        <v>41</v>
      </c>
      <c r="AA125" s="1">
        <f>VLOOKUP(G125,Sku_Consolidated!A2:E957,5,FALSE)</f>
      </c>
      <c r="AB125" s="1">
        <f>IF(VLOOKUP(G125,Sku_Consolidated!A2:S957,19,FALSE)="SHOWCASE", VLOOKUP(E125,Store_Showcase!B2:N144,13, FALSE), IF(VLOOKUP(G125,Sku_Consolidated!A2:S957,19,FALSE)="VAM",VLOOKUP(E125,Store_VAM!B2:N273,13, FALSE),VLOOKUP(E125,Store_SRP!B2:N110,13, FALSE)))</f>
      </c>
      <c r="AC125" s="1">
        <f>IF(IFERROR(AB125,TRUE)=TRUE, "-","OK")</f>
      </c>
      <c r="AD125" s="11" t="s">
        <v>37</v>
      </c>
      <c r="AE125" s="11" t="s">
        <v>37</v>
      </c>
      <c r="AF125" s="1">
        <f>IF(IFERROR(VLOOKUP(E125,Store_Showcase!B2:H144,{5}, FALSE), TRUE)=TRUE, IF(IFERROR(VLOOKUP(E125,Store_SRP!B2:H110,{5}, FALSE), TRUE)=TRUE,VLOOKUP(E125,Store_VAM!B2:H273,{5}, FALSE),VLOOKUP(E125,Store_SRP!B2:H110,{5}, FALSE)), VLOOKUP(E125,Store_Showcase!B2:H144,{5}, FALSE))</f>
      </c>
      <c r="AG125" s="1">
        <f>IF(IFERROR(VLOOKUP(E125,Store_Showcase!B2:H144,{6}, FALSE), TRUE)=TRUE, IF(IFERROR(VLOOKUP(E125,Store_SRP!B2:H110,{6}, FALSE), TRUE)=TRUE,VLOOKUP(E125,Store_VAM!B2:H273,{6}, FALSE),VLOOKUP(E125,Store_SRP!B2:H110,{6}, FALSE)), VLOOKUP(E125,Store_Showcase!B2:H144,{6}, FALSE))</f>
      </c>
      <c r="AH125" s="1">
        <f>VLOOKUP(G125,Sku_Consolidated!A2:R957,18,FALSE)</f>
      </c>
      <c r="AI125" s="1">
        <f>VLOOKUP(G125,Sku_Consolidated!A2:S957,19,FALSE)</f>
      </c>
      <c r="AJ125" s="1">
        <f>VLOOKUP(G125,Sku_Consolidated!A2:T957,20,FALSE)</f>
      </c>
    </row>
    <row r="126" spans="1:36" x14ac:dyDescent="0.25">
      <c r="A126" s="1">
        <v>2024</v>
      </c>
      <c r="B126" s="1" t="s">
        <v>31</v>
      </c>
      <c r="C126" s="1" t="s">
        <v>32</v>
      </c>
      <c r="D126" s="1" t="s">
        <v>33</v>
      </c>
      <c r="E126" s="9" t="s">
        <v>386</v>
      </c>
      <c r="F126" s="1">
        <f>IF(VLOOKUP(G126,Sku_Consolidated!A2:S957,{19},FALSE)="SHOWCASE", VLOOKUP(E126,Store_Showcase!B2:C144,{2}, FALSE), IF(VLOOKUP(G126,Sku_Consolidated!A2:S957,{19},FALSE)="VAM",VLOOKUP(E126,Store_VAM!B2:C273,{2}, FALSE),VLOOKUP(E126,Store_SRP!B2:C110,{2}, FALSE)))</f>
      </c>
      <c r="G126" s="1">
        <v>61852</v>
      </c>
      <c r="H126" s="1" t="s">
        <v>138</v>
      </c>
      <c r="I126" s="10" t="s">
        <v>452</v>
      </c>
      <c r="J126" s="1">
        <f>VLOOKUP(G126,Sku_Consolidated!A2:C957, 3, FALSE)</f>
      </c>
      <c r="K126" s="10">
        <f>IF(J126="PACK", I126, 0)</f>
      </c>
      <c r="L126" s="10">
        <f>IF(J126="KG", I126, I126 * VLOOKUP(G126,Sku_Consolidated!A2:U957,21,FALSE))</f>
      </c>
      <c r="M126" s="10" t="s">
        <v>37</v>
      </c>
      <c r="N126" s="11" t="s">
        <v>453</v>
      </c>
      <c r="O126" s="10" t="s">
        <v>454</v>
      </c>
      <c r="P126" s="10">
        <f>N126 - O126</f>
      </c>
      <c r="Q126" s="1">
        <f>VLOOKUP(G126,Sku_Consolidated!A2:G957,7, FALSE)</f>
      </c>
      <c r="R126" s="1">
        <f>IF(IFERROR(VLOOKUP(E126,Store_Showcase!B2:H144,7, FALSE), TRUE)=TRUE, IF(IFERROR(VLOOKUP(E126,Store_SRP!B2:H110,7, FALSE), TRUE)=TRUE,VLOOKUP(E126,Store_VAM!B2:H273,7, FALSE),VLOOKUP(E126,Store_SRP!B2:H110,7, FALSE)), VLOOKUP(E126,Store_Showcase!B2:H144,7, FALSE))</f>
      </c>
      <c r="S126" s="1">
        <f>IF(IFERROR(VLOOKUP(E126,Store_Showcase!B2:I144,8, FALSE), TRUE)=TRUE, IF(IFERROR(VLOOKUP(E126,Store_SRP!B2:I110,8, FALSE), TRUE)=TRUE,VLOOKUP(E126,Store_VAM!B2:I273,8, FALSE),VLOOKUP(E126,Store_SRP!B2:I110,8, FALSE)), VLOOKUP(E126,Store_Showcase!B2:I144,8, FALSE))</f>
      </c>
      <c r="T126" s="1">
        <f>VLOOKUP(G126,Sku_Consolidated!A2:R957,18,FALSE)</f>
      </c>
      <c r="U126" s="1" t="s">
        <v>390</v>
      </c>
      <c r="V126" s="1">
        <f>IF(VLOOKUP(G126,Sku_Consolidated!A2:S957,19,FALSE)="SHOWCASE", VLOOKUP(E126,Store_Showcase!B2:L144,11, FALSE), IF(VLOOKUP(G126,Sku_Consolidated!A2:S957,19,FALSE)="VAM",VLOOKUP(E126,Store_VAM!B2:L273,11, FALSE),VLOOKUP(E126,Store_SRP!B2:L110,11, FALSE)))</f>
      </c>
      <c r="W126" s="1">
        <f>VLOOKUP(G126,Sku_Consolidated!A2:W957,11,FALSE)</f>
      </c>
      <c r="X126" s="1">
        <f>VLOOKUP(G126,Sku_Consolidated!A2:H957,8,FALSE)</f>
      </c>
      <c r="Y126" s="1">
        <f>VLOOKUP(G126,Sku_Consolidated!A2:I957,9,FALSE)</f>
      </c>
      <c r="Z126" s="1" t="s">
        <v>41</v>
      </c>
      <c r="AA126" s="1">
        <f>VLOOKUP(G126,Sku_Consolidated!A2:E957,5,FALSE)</f>
      </c>
      <c r="AB126" s="1">
        <f>IF(VLOOKUP(G126,Sku_Consolidated!A2:S957,19,FALSE)="SHOWCASE", VLOOKUP(E126,Store_Showcase!B2:N144,13, FALSE), IF(VLOOKUP(G126,Sku_Consolidated!A2:S957,19,FALSE)="VAM",VLOOKUP(E126,Store_VAM!B2:N273,13, FALSE),VLOOKUP(E126,Store_SRP!B2:N110,13, FALSE)))</f>
      </c>
      <c r="AC126" s="1">
        <f>IF(IFERROR(AB126,TRUE)=TRUE, "-","OK")</f>
      </c>
      <c r="AD126" s="11" t="s">
        <v>37</v>
      </c>
      <c r="AE126" s="11" t="s">
        <v>37</v>
      </c>
      <c r="AF126" s="1">
        <f>IF(IFERROR(VLOOKUP(E126,Store_Showcase!B2:H144,{5}, FALSE), TRUE)=TRUE, IF(IFERROR(VLOOKUP(E126,Store_SRP!B2:H110,{5}, FALSE), TRUE)=TRUE,VLOOKUP(E126,Store_VAM!B2:H273,{5}, FALSE),VLOOKUP(E126,Store_SRP!B2:H110,{5}, FALSE)), VLOOKUP(E126,Store_Showcase!B2:H144,{5}, FALSE))</f>
      </c>
      <c r="AG126" s="1">
        <f>IF(IFERROR(VLOOKUP(E126,Store_Showcase!B2:H144,{6}, FALSE), TRUE)=TRUE, IF(IFERROR(VLOOKUP(E126,Store_SRP!B2:H110,{6}, FALSE), TRUE)=TRUE,VLOOKUP(E126,Store_VAM!B2:H273,{6}, FALSE),VLOOKUP(E126,Store_SRP!B2:H110,{6}, FALSE)), VLOOKUP(E126,Store_Showcase!B2:H144,{6}, FALSE))</f>
      </c>
      <c r="AH126" s="1">
        <f>VLOOKUP(G126,Sku_Consolidated!A2:R957,18,FALSE)</f>
      </c>
      <c r="AI126" s="1">
        <f>VLOOKUP(G126,Sku_Consolidated!A2:S957,19,FALSE)</f>
      </c>
      <c r="AJ126" s="1">
        <f>VLOOKUP(G126,Sku_Consolidated!A2:T957,20,FALSE)</f>
      </c>
    </row>
    <row r="127" spans="1:36" x14ac:dyDescent="0.25">
      <c r="A127" s="1">
        <v>2024</v>
      </c>
      <c r="B127" s="1" t="s">
        <v>31</v>
      </c>
      <c r="C127" s="1" t="s">
        <v>32</v>
      </c>
      <c r="D127" s="1" t="s">
        <v>33</v>
      </c>
      <c r="E127" s="9" t="s">
        <v>386</v>
      </c>
      <c r="F127" s="1">
        <f>IF(VLOOKUP(G127,Sku_Consolidated!A2:S957,{19},FALSE)="SHOWCASE", VLOOKUP(E127,Store_Showcase!B2:C144,{2}, FALSE), IF(VLOOKUP(G127,Sku_Consolidated!A2:S957,{19},FALSE)="VAM",VLOOKUP(E127,Store_VAM!B2:C273,{2}, FALSE),VLOOKUP(E127,Store_SRP!B2:C110,{2}, FALSE)))</f>
      </c>
      <c r="G127" s="1">
        <v>61788</v>
      </c>
      <c r="H127" s="1" t="s">
        <v>286</v>
      </c>
      <c r="I127" s="10" t="s">
        <v>455</v>
      </c>
      <c r="J127" s="1">
        <f>VLOOKUP(G127,Sku_Consolidated!A2:C957, 3, FALSE)</f>
      </c>
      <c r="K127" s="10">
        <f>IF(J127="PACK", I127, 0)</f>
      </c>
      <c r="L127" s="10">
        <f>IF(J127="KG", I127, I127 * VLOOKUP(G127,Sku_Consolidated!A2:U957,21,FALSE))</f>
      </c>
      <c r="M127" s="10" t="s">
        <v>37</v>
      </c>
      <c r="N127" s="11" t="s">
        <v>456</v>
      </c>
      <c r="O127" s="10" t="s">
        <v>457</v>
      </c>
      <c r="P127" s="10">
        <f>N127 - O127</f>
      </c>
      <c r="Q127" s="1">
        <f>VLOOKUP(G127,Sku_Consolidated!A2:G957,7, FALSE)</f>
      </c>
      <c r="R127" s="1">
        <f>IF(IFERROR(VLOOKUP(E127,Store_Showcase!B2:H144,7, FALSE), TRUE)=TRUE, IF(IFERROR(VLOOKUP(E127,Store_SRP!B2:H110,7, FALSE), TRUE)=TRUE,VLOOKUP(E127,Store_VAM!B2:H273,7, FALSE),VLOOKUP(E127,Store_SRP!B2:H110,7, FALSE)), VLOOKUP(E127,Store_Showcase!B2:H144,7, FALSE))</f>
      </c>
      <c r="S127" s="1">
        <f>IF(IFERROR(VLOOKUP(E127,Store_Showcase!B2:I144,8, FALSE), TRUE)=TRUE, IF(IFERROR(VLOOKUP(E127,Store_SRP!B2:I110,8, FALSE), TRUE)=TRUE,VLOOKUP(E127,Store_VAM!B2:I273,8, FALSE),VLOOKUP(E127,Store_SRP!B2:I110,8, FALSE)), VLOOKUP(E127,Store_Showcase!B2:I144,8, FALSE))</f>
      </c>
      <c r="T127" s="1">
        <f>VLOOKUP(G127,Sku_Consolidated!A2:R957,18,FALSE)</f>
      </c>
      <c r="U127" s="1" t="s">
        <v>458</v>
      </c>
      <c r="V127" s="1">
        <f>IF(VLOOKUP(G127,Sku_Consolidated!A2:S957,19,FALSE)="SHOWCASE", VLOOKUP(E127,Store_Showcase!B2:L144,11, FALSE), IF(VLOOKUP(G127,Sku_Consolidated!A2:S957,19,FALSE)="VAM",VLOOKUP(E127,Store_VAM!B2:L273,11, FALSE),VLOOKUP(E127,Store_SRP!B2:L110,11, FALSE)))</f>
      </c>
      <c r="W127" s="1">
        <f>VLOOKUP(G127,Sku_Consolidated!A2:W957,11,FALSE)</f>
      </c>
      <c r="X127" s="1">
        <f>VLOOKUP(G127,Sku_Consolidated!A2:H957,8,FALSE)</f>
      </c>
      <c r="Y127" s="1">
        <f>VLOOKUP(G127,Sku_Consolidated!A2:I957,9,FALSE)</f>
      </c>
      <c r="Z127" s="1" t="s">
        <v>41</v>
      </c>
      <c r="AA127" s="1">
        <f>VLOOKUP(G127,Sku_Consolidated!A2:E957,5,FALSE)</f>
      </c>
      <c r="AB127" s="1">
        <f>IF(VLOOKUP(G127,Sku_Consolidated!A2:S957,19,FALSE)="SHOWCASE", VLOOKUP(E127,Store_Showcase!B2:N144,13, FALSE), IF(VLOOKUP(G127,Sku_Consolidated!A2:S957,19,FALSE)="VAM",VLOOKUP(E127,Store_VAM!B2:N273,13, FALSE),VLOOKUP(E127,Store_SRP!B2:N110,13, FALSE)))</f>
      </c>
      <c r="AC127" s="1">
        <f>IF(IFERROR(AB127,TRUE)=TRUE, "-","OK")</f>
      </c>
      <c r="AD127" s="11" t="s">
        <v>37</v>
      </c>
      <c r="AE127" s="11" t="s">
        <v>37</v>
      </c>
      <c r="AF127" s="1">
        <f>IF(IFERROR(VLOOKUP(E127,Store_Showcase!B2:H144,{5}, FALSE), TRUE)=TRUE, IF(IFERROR(VLOOKUP(E127,Store_SRP!B2:H110,{5}, FALSE), TRUE)=TRUE,VLOOKUP(E127,Store_VAM!B2:H273,{5}, FALSE),VLOOKUP(E127,Store_SRP!B2:H110,{5}, FALSE)), VLOOKUP(E127,Store_Showcase!B2:H144,{5}, FALSE))</f>
      </c>
      <c r="AG127" s="1">
        <f>IF(IFERROR(VLOOKUP(E127,Store_Showcase!B2:H144,{6}, FALSE), TRUE)=TRUE, IF(IFERROR(VLOOKUP(E127,Store_SRP!B2:H110,{6}, FALSE), TRUE)=TRUE,VLOOKUP(E127,Store_VAM!B2:H273,{6}, FALSE),VLOOKUP(E127,Store_SRP!B2:H110,{6}, FALSE)), VLOOKUP(E127,Store_Showcase!B2:H144,{6}, FALSE))</f>
      </c>
      <c r="AH127" s="1">
        <f>VLOOKUP(G127,Sku_Consolidated!A2:R957,18,FALSE)</f>
      </c>
      <c r="AI127" s="1">
        <f>VLOOKUP(G127,Sku_Consolidated!A2:S957,19,FALSE)</f>
      </c>
      <c r="AJ127" s="1">
        <f>VLOOKUP(G127,Sku_Consolidated!A2:T957,20,FALSE)</f>
      </c>
    </row>
    <row r="128" spans="1:36" x14ac:dyDescent="0.25">
      <c r="A128" s="1">
        <v>2024</v>
      </c>
      <c r="B128" s="1" t="s">
        <v>31</v>
      </c>
      <c r="C128" s="1" t="s">
        <v>32</v>
      </c>
      <c r="D128" s="1" t="s">
        <v>33</v>
      </c>
      <c r="E128" s="9" t="s">
        <v>386</v>
      </c>
      <c r="F128" s="1">
        <f>IF(VLOOKUP(G128,Sku_Consolidated!A2:S957,{19},FALSE)="SHOWCASE", VLOOKUP(E128,Store_Showcase!B2:C144,{2}, FALSE), IF(VLOOKUP(G128,Sku_Consolidated!A2:S957,{19},FALSE)="VAM",VLOOKUP(E128,Store_VAM!B2:C273,{2}, FALSE),VLOOKUP(E128,Store_SRP!B2:C110,{2}, FALSE)))</f>
      </c>
      <c r="G128" s="1">
        <v>61790</v>
      </c>
      <c r="H128" s="1" t="s">
        <v>295</v>
      </c>
      <c r="I128" s="10" t="s">
        <v>459</v>
      </c>
      <c r="J128" s="1">
        <f>VLOOKUP(G128,Sku_Consolidated!A2:C957, 3, FALSE)</f>
      </c>
      <c r="K128" s="10">
        <f>IF(J128="PACK", I128, 0)</f>
      </c>
      <c r="L128" s="10">
        <f>IF(J128="KG", I128, I128 * VLOOKUP(G128,Sku_Consolidated!A2:U957,21,FALSE))</f>
      </c>
      <c r="M128" s="10" t="s">
        <v>37</v>
      </c>
      <c r="N128" s="11" t="s">
        <v>460</v>
      </c>
      <c r="O128" s="10" t="s">
        <v>461</v>
      </c>
      <c r="P128" s="10">
        <f>N128 - O128</f>
      </c>
      <c r="Q128" s="1">
        <f>VLOOKUP(G128,Sku_Consolidated!A2:G957,7, FALSE)</f>
      </c>
      <c r="R128" s="1">
        <f>IF(IFERROR(VLOOKUP(E128,Store_Showcase!B2:H144,7, FALSE), TRUE)=TRUE, IF(IFERROR(VLOOKUP(E128,Store_SRP!B2:H110,7, FALSE), TRUE)=TRUE,VLOOKUP(E128,Store_VAM!B2:H273,7, FALSE),VLOOKUP(E128,Store_SRP!B2:H110,7, FALSE)), VLOOKUP(E128,Store_Showcase!B2:H144,7, FALSE))</f>
      </c>
      <c r="S128" s="1">
        <f>IF(IFERROR(VLOOKUP(E128,Store_Showcase!B2:I144,8, FALSE), TRUE)=TRUE, IF(IFERROR(VLOOKUP(E128,Store_SRP!B2:I110,8, FALSE), TRUE)=TRUE,VLOOKUP(E128,Store_VAM!B2:I273,8, FALSE),VLOOKUP(E128,Store_SRP!B2:I110,8, FALSE)), VLOOKUP(E128,Store_Showcase!B2:I144,8, FALSE))</f>
      </c>
      <c r="T128" s="1">
        <f>VLOOKUP(G128,Sku_Consolidated!A2:R957,18,FALSE)</f>
      </c>
      <c r="U128" s="1" t="s">
        <v>458</v>
      </c>
      <c r="V128" s="1">
        <f>IF(VLOOKUP(G128,Sku_Consolidated!A2:S957,19,FALSE)="SHOWCASE", VLOOKUP(E128,Store_Showcase!B2:L144,11, FALSE), IF(VLOOKUP(G128,Sku_Consolidated!A2:S957,19,FALSE)="VAM",VLOOKUP(E128,Store_VAM!B2:L273,11, FALSE),VLOOKUP(E128,Store_SRP!B2:L110,11, FALSE)))</f>
      </c>
      <c r="W128" s="1">
        <f>VLOOKUP(G128,Sku_Consolidated!A2:W957,11,FALSE)</f>
      </c>
      <c r="X128" s="1">
        <f>VLOOKUP(G128,Sku_Consolidated!A2:H957,8,FALSE)</f>
      </c>
      <c r="Y128" s="1">
        <f>VLOOKUP(G128,Sku_Consolidated!A2:I957,9,FALSE)</f>
      </c>
      <c r="Z128" s="1" t="s">
        <v>41</v>
      </c>
      <c r="AA128" s="1">
        <f>VLOOKUP(G128,Sku_Consolidated!A2:E957,5,FALSE)</f>
      </c>
      <c r="AB128" s="1">
        <f>IF(VLOOKUP(G128,Sku_Consolidated!A2:S957,19,FALSE)="SHOWCASE", VLOOKUP(E128,Store_Showcase!B2:N144,13, FALSE), IF(VLOOKUP(G128,Sku_Consolidated!A2:S957,19,FALSE)="VAM",VLOOKUP(E128,Store_VAM!B2:N273,13, FALSE),VLOOKUP(E128,Store_SRP!B2:N110,13, FALSE)))</f>
      </c>
      <c r="AC128" s="1">
        <f>IF(IFERROR(AB128,TRUE)=TRUE, "-","OK")</f>
      </c>
      <c r="AD128" s="11" t="s">
        <v>37</v>
      </c>
      <c r="AE128" s="11" t="s">
        <v>37</v>
      </c>
      <c r="AF128" s="1">
        <f>IF(IFERROR(VLOOKUP(E128,Store_Showcase!B2:H144,{5}, FALSE), TRUE)=TRUE, IF(IFERROR(VLOOKUP(E128,Store_SRP!B2:H110,{5}, FALSE), TRUE)=TRUE,VLOOKUP(E128,Store_VAM!B2:H273,{5}, FALSE),VLOOKUP(E128,Store_SRP!B2:H110,{5}, FALSE)), VLOOKUP(E128,Store_Showcase!B2:H144,{5}, FALSE))</f>
      </c>
      <c r="AG128" s="1">
        <f>IF(IFERROR(VLOOKUP(E128,Store_Showcase!B2:H144,{6}, FALSE), TRUE)=TRUE, IF(IFERROR(VLOOKUP(E128,Store_SRP!B2:H110,{6}, FALSE), TRUE)=TRUE,VLOOKUP(E128,Store_VAM!B2:H273,{6}, FALSE),VLOOKUP(E128,Store_SRP!B2:H110,{6}, FALSE)), VLOOKUP(E128,Store_Showcase!B2:H144,{6}, FALSE))</f>
      </c>
      <c r="AH128" s="1">
        <f>VLOOKUP(G128,Sku_Consolidated!A2:R957,18,FALSE)</f>
      </c>
      <c r="AI128" s="1">
        <f>VLOOKUP(G128,Sku_Consolidated!A2:S957,19,FALSE)</f>
      </c>
      <c r="AJ128" s="1">
        <f>VLOOKUP(G128,Sku_Consolidated!A2:T957,20,FALSE)</f>
      </c>
    </row>
    <row r="129" spans="1:36" x14ac:dyDescent="0.25">
      <c r="A129" s="1">
        <v>2024</v>
      </c>
      <c r="B129" s="1" t="s">
        <v>31</v>
      </c>
      <c r="C129" s="1" t="s">
        <v>32</v>
      </c>
      <c r="D129" s="1" t="s">
        <v>33</v>
      </c>
      <c r="E129" s="9" t="s">
        <v>386</v>
      </c>
      <c r="F129" s="1">
        <f>IF(VLOOKUP(G129,Sku_Consolidated!A2:S957,{19},FALSE)="SHOWCASE", VLOOKUP(E129,Store_Showcase!B2:C144,{2}, FALSE), IF(VLOOKUP(G129,Sku_Consolidated!A2:S957,{19},FALSE)="VAM",VLOOKUP(E129,Store_VAM!B2:C273,{2}, FALSE),VLOOKUP(E129,Store_SRP!B2:C110,{2}, FALSE)))</f>
      </c>
      <c r="G129" s="1">
        <v>61793</v>
      </c>
      <c r="H129" s="1" t="s">
        <v>299</v>
      </c>
      <c r="I129" s="10" t="s">
        <v>462</v>
      </c>
      <c r="J129" s="1">
        <f>VLOOKUP(G129,Sku_Consolidated!A2:C957, 3, FALSE)</f>
      </c>
      <c r="K129" s="10">
        <f>IF(J129="PACK", I129, 0)</f>
      </c>
      <c r="L129" s="10">
        <f>IF(J129="KG", I129, I129 * VLOOKUP(G129,Sku_Consolidated!A2:U957,21,FALSE))</f>
      </c>
      <c r="M129" s="10" t="s">
        <v>37</v>
      </c>
      <c r="N129" s="11" t="s">
        <v>463</v>
      </c>
      <c r="O129" s="10" t="s">
        <v>464</v>
      </c>
      <c r="P129" s="10">
        <f>N129 - O129</f>
      </c>
      <c r="Q129" s="1">
        <f>VLOOKUP(G129,Sku_Consolidated!A2:G957,7, FALSE)</f>
      </c>
      <c r="R129" s="1">
        <f>IF(IFERROR(VLOOKUP(E129,Store_Showcase!B2:H144,7, FALSE), TRUE)=TRUE, IF(IFERROR(VLOOKUP(E129,Store_SRP!B2:H110,7, FALSE), TRUE)=TRUE,VLOOKUP(E129,Store_VAM!B2:H273,7, FALSE),VLOOKUP(E129,Store_SRP!B2:H110,7, FALSE)), VLOOKUP(E129,Store_Showcase!B2:H144,7, FALSE))</f>
      </c>
      <c r="S129" s="1">
        <f>IF(IFERROR(VLOOKUP(E129,Store_Showcase!B2:I144,8, FALSE), TRUE)=TRUE, IF(IFERROR(VLOOKUP(E129,Store_SRP!B2:I110,8, FALSE), TRUE)=TRUE,VLOOKUP(E129,Store_VAM!B2:I273,8, FALSE),VLOOKUP(E129,Store_SRP!B2:I110,8, FALSE)), VLOOKUP(E129,Store_Showcase!B2:I144,8, FALSE))</f>
      </c>
      <c r="T129" s="1">
        <f>VLOOKUP(G129,Sku_Consolidated!A2:R957,18,FALSE)</f>
      </c>
      <c r="U129" s="1" t="s">
        <v>458</v>
      </c>
      <c r="V129" s="1">
        <f>IF(VLOOKUP(G129,Sku_Consolidated!A2:S957,19,FALSE)="SHOWCASE", VLOOKUP(E129,Store_Showcase!B2:L144,11, FALSE), IF(VLOOKUP(G129,Sku_Consolidated!A2:S957,19,FALSE)="VAM",VLOOKUP(E129,Store_VAM!B2:L273,11, FALSE),VLOOKUP(E129,Store_SRP!B2:L110,11, FALSE)))</f>
      </c>
      <c r="W129" s="1">
        <f>VLOOKUP(G129,Sku_Consolidated!A2:W957,11,FALSE)</f>
      </c>
      <c r="X129" s="1">
        <f>VLOOKUP(G129,Sku_Consolidated!A2:H957,8,FALSE)</f>
      </c>
      <c r="Y129" s="1">
        <f>VLOOKUP(G129,Sku_Consolidated!A2:I957,9,FALSE)</f>
      </c>
      <c r="Z129" s="1" t="s">
        <v>41</v>
      </c>
      <c r="AA129" s="1">
        <f>VLOOKUP(G129,Sku_Consolidated!A2:E957,5,FALSE)</f>
      </c>
      <c r="AB129" s="1">
        <f>IF(VLOOKUP(G129,Sku_Consolidated!A2:S957,19,FALSE)="SHOWCASE", VLOOKUP(E129,Store_Showcase!B2:N144,13, FALSE), IF(VLOOKUP(G129,Sku_Consolidated!A2:S957,19,FALSE)="VAM",VLOOKUP(E129,Store_VAM!B2:N273,13, FALSE),VLOOKUP(E129,Store_SRP!B2:N110,13, FALSE)))</f>
      </c>
      <c r="AC129" s="1">
        <f>IF(IFERROR(AB129,TRUE)=TRUE, "-","OK")</f>
      </c>
      <c r="AD129" s="11" t="s">
        <v>37</v>
      </c>
      <c r="AE129" s="11" t="s">
        <v>37</v>
      </c>
      <c r="AF129" s="1">
        <f>IF(IFERROR(VLOOKUP(E129,Store_Showcase!B2:H144,{5}, FALSE), TRUE)=TRUE, IF(IFERROR(VLOOKUP(E129,Store_SRP!B2:H110,{5}, FALSE), TRUE)=TRUE,VLOOKUP(E129,Store_VAM!B2:H273,{5}, FALSE),VLOOKUP(E129,Store_SRP!B2:H110,{5}, FALSE)), VLOOKUP(E129,Store_Showcase!B2:H144,{5}, FALSE))</f>
      </c>
      <c r="AG129" s="1">
        <f>IF(IFERROR(VLOOKUP(E129,Store_Showcase!B2:H144,{6}, FALSE), TRUE)=TRUE, IF(IFERROR(VLOOKUP(E129,Store_SRP!B2:H110,{6}, FALSE), TRUE)=TRUE,VLOOKUP(E129,Store_VAM!B2:H273,{6}, FALSE),VLOOKUP(E129,Store_SRP!B2:H110,{6}, FALSE)), VLOOKUP(E129,Store_Showcase!B2:H144,{6}, FALSE))</f>
      </c>
      <c r="AH129" s="1">
        <f>VLOOKUP(G129,Sku_Consolidated!A2:R957,18,FALSE)</f>
      </c>
      <c r="AI129" s="1">
        <f>VLOOKUP(G129,Sku_Consolidated!A2:S957,19,FALSE)</f>
      </c>
      <c r="AJ129" s="1">
        <f>VLOOKUP(G129,Sku_Consolidated!A2:T957,20,FALSE)</f>
      </c>
    </row>
    <row r="130" spans="1:36" x14ac:dyDescent="0.25">
      <c r="A130" s="1">
        <v>2024</v>
      </c>
      <c r="B130" s="1" t="s">
        <v>31</v>
      </c>
      <c r="C130" s="1" t="s">
        <v>32</v>
      </c>
      <c r="D130" s="1" t="s">
        <v>33</v>
      </c>
      <c r="E130" s="9" t="s">
        <v>465</v>
      </c>
      <c r="F130" s="1">
        <f>IF(VLOOKUP(G130,Sku_Consolidated!A2:S957,{19},FALSE)="SHOWCASE", VLOOKUP(E130,Store_Showcase!B2:C144,{2}, FALSE), IF(VLOOKUP(G130,Sku_Consolidated!A2:S957,{19},FALSE)="VAM",VLOOKUP(E130,Store_VAM!B2:C273,{2}, FALSE),VLOOKUP(E130,Store_SRP!B2:C110,{2}, FALSE)))</f>
      </c>
      <c r="G130" s="1">
        <v>19862</v>
      </c>
      <c r="H130" s="1" t="s">
        <v>466</v>
      </c>
      <c r="I130" s="10" t="s">
        <v>467</v>
      </c>
      <c r="J130" s="1">
        <f>VLOOKUP(G130,Sku_Consolidated!A2:C957, 3, FALSE)</f>
      </c>
      <c r="K130" s="10">
        <f>IF(J130="PACK", I130, 0)</f>
      </c>
      <c r="L130" s="10">
        <f>IF(J130="KG", I130, I130 * VLOOKUP(G130,Sku_Consolidated!A2:U957,21,FALSE))</f>
      </c>
      <c r="M130" s="10" t="s">
        <v>37</v>
      </c>
      <c r="N130" s="11" t="s">
        <v>468</v>
      </c>
      <c r="O130" s="10" t="s">
        <v>469</v>
      </c>
      <c r="P130" s="10">
        <f>N130 - O130</f>
      </c>
      <c r="Q130" s="1">
        <f>VLOOKUP(G130,Sku_Consolidated!A2:G957,7, FALSE)</f>
      </c>
      <c r="R130" s="1">
        <f>IF(IFERROR(VLOOKUP(E130,Store_Showcase!B2:H144,7, FALSE), TRUE)=TRUE, IF(IFERROR(VLOOKUP(E130,Store_SRP!B2:H110,7, FALSE), TRUE)=TRUE,VLOOKUP(E130,Store_VAM!B2:H273,7, FALSE),VLOOKUP(E130,Store_SRP!B2:H110,7, FALSE)), VLOOKUP(E130,Store_Showcase!B2:H144,7, FALSE))</f>
      </c>
      <c r="S130" s="1">
        <f>IF(IFERROR(VLOOKUP(E130,Store_Showcase!B2:I144,8, FALSE), TRUE)=TRUE, IF(IFERROR(VLOOKUP(E130,Store_SRP!B2:I110,8, FALSE), TRUE)=TRUE,VLOOKUP(E130,Store_VAM!B2:I273,8, FALSE),VLOOKUP(E130,Store_SRP!B2:I110,8, FALSE)), VLOOKUP(E130,Store_Showcase!B2:I144,8, FALSE))</f>
      </c>
      <c r="T130" s="1">
        <f>VLOOKUP(G130,Sku_Consolidated!A2:R957,18,FALSE)</f>
      </c>
      <c r="U130" s="1" t="s">
        <v>470</v>
      </c>
      <c r="V130" s="1">
        <f>IF(VLOOKUP(G130,Sku_Consolidated!A2:S957,19,FALSE)="SHOWCASE", VLOOKUP(E130,Store_Showcase!B2:L144,11, FALSE), IF(VLOOKUP(G130,Sku_Consolidated!A2:S957,19,FALSE)="VAM",VLOOKUP(E130,Store_VAM!B2:L273,11, FALSE),VLOOKUP(E130,Store_SRP!B2:L110,11, FALSE)))</f>
      </c>
      <c r="W130" s="1">
        <f>VLOOKUP(G130,Sku_Consolidated!A2:W957,11,FALSE)</f>
      </c>
      <c r="X130" s="1">
        <f>VLOOKUP(G130,Sku_Consolidated!A2:H957,8,FALSE)</f>
      </c>
      <c r="Y130" s="1">
        <f>VLOOKUP(G130,Sku_Consolidated!A2:I957,9,FALSE)</f>
      </c>
      <c r="Z130" s="1" t="s">
        <v>41</v>
      </c>
      <c r="AA130" s="1">
        <f>VLOOKUP(G130,Sku_Consolidated!A2:E957,5,FALSE)</f>
      </c>
      <c r="AB130" s="1">
        <f>IF(VLOOKUP(G130,Sku_Consolidated!A2:S957,19,FALSE)="SHOWCASE", VLOOKUP(E130,Store_Showcase!B2:N144,13, FALSE), IF(VLOOKUP(G130,Sku_Consolidated!A2:S957,19,FALSE)="VAM",VLOOKUP(E130,Store_VAM!B2:N273,13, FALSE),VLOOKUP(E130,Store_SRP!B2:N110,13, FALSE)))</f>
      </c>
      <c r="AC130" s="1">
        <f>IF(IFERROR(AB130,TRUE)=TRUE, "-","OK")</f>
      </c>
      <c r="AD130" s="11" t="s">
        <v>37</v>
      </c>
      <c r="AE130" s="11" t="s">
        <v>37</v>
      </c>
      <c r="AF130" s="1">
        <f>IF(IFERROR(VLOOKUP(E130,Store_Showcase!B2:H144,{5}, FALSE), TRUE)=TRUE, IF(IFERROR(VLOOKUP(E130,Store_SRP!B2:H110,{5}, FALSE), TRUE)=TRUE,VLOOKUP(E130,Store_VAM!B2:H273,{5}, FALSE),VLOOKUP(E130,Store_SRP!B2:H110,{5}, FALSE)), VLOOKUP(E130,Store_Showcase!B2:H144,{5}, FALSE))</f>
      </c>
      <c r="AG130" s="1">
        <f>IF(IFERROR(VLOOKUP(E130,Store_Showcase!B2:H144,{6}, FALSE), TRUE)=TRUE, IF(IFERROR(VLOOKUP(E130,Store_SRP!B2:H110,{6}, FALSE), TRUE)=TRUE,VLOOKUP(E130,Store_VAM!B2:H273,{6}, FALSE),VLOOKUP(E130,Store_SRP!B2:H110,{6}, FALSE)), VLOOKUP(E130,Store_Showcase!B2:H144,{6}, FALSE))</f>
      </c>
      <c r="AH130" s="1">
        <f>VLOOKUP(G130,Sku_Consolidated!A2:R957,18,FALSE)</f>
      </c>
      <c r="AI130" s="1">
        <f>VLOOKUP(G130,Sku_Consolidated!A2:S957,19,FALSE)</f>
      </c>
      <c r="AJ130" s="1">
        <f>VLOOKUP(G130,Sku_Consolidated!A2:T957,20,FALSE)</f>
      </c>
    </row>
    <row r="131" spans="1:36" x14ac:dyDescent="0.25">
      <c r="A131" s="1">
        <v>2024</v>
      </c>
      <c r="B131" s="1" t="s">
        <v>31</v>
      </c>
      <c r="C131" s="1" t="s">
        <v>32</v>
      </c>
      <c r="D131" s="1" t="s">
        <v>33</v>
      </c>
      <c r="E131" s="9" t="s">
        <v>465</v>
      </c>
      <c r="F131" s="1">
        <f>IF(VLOOKUP(G131,Sku_Consolidated!A2:S957,{19},FALSE)="SHOWCASE", VLOOKUP(E131,Store_Showcase!B2:C144,{2}, FALSE), IF(VLOOKUP(G131,Sku_Consolidated!A2:S957,{19},FALSE)="VAM",VLOOKUP(E131,Store_VAM!B2:C273,{2}, FALSE),VLOOKUP(E131,Store_SRP!B2:C110,{2}, FALSE)))</f>
      </c>
      <c r="G131" s="1">
        <v>61719</v>
      </c>
      <c r="H131" s="1" t="s">
        <v>35</v>
      </c>
      <c r="I131" s="10" t="s">
        <v>471</v>
      </c>
      <c r="J131" s="1">
        <f>VLOOKUP(G131,Sku_Consolidated!A2:C957, 3, FALSE)</f>
      </c>
      <c r="K131" s="10">
        <f>IF(J131="PACK", I131, 0)</f>
      </c>
      <c r="L131" s="10">
        <f>IF(J131="KG", I131, I131 * VLOOKUP(G131,Sku_Consolidated!A2:U957,21,FALSE))</f>
      </c>
      <c r="M131" s="10" t="s">
        <v>37</v>
      </c>
      <c r="N131" s="11" t="s">
        <v>472</v>
      </c>
      <c r="O131" s="10" t="s">
        <v>473</v>
      </c>
      <c r="P131" s="10">
        <f>N131 - O131</f>
      </c>
      <c r="Q131" s="1">
        <f>VLOOKUP(G131,Sku_Consolidated!A2:G957,7, FALSE)</f>
      </c>
      <c r="R131" s="1">
        <f>IF(IFERROR(VLOOKUP(E131,Store_Showcase!B2:H144,7, FALSE), TRUE)=TRUE, IF(IFERROR(VLOOKUP(E131,Store_SRP!B2:H110,7, FALSE), TRUE)=TRUE,VLOOKUP(E131,Store_VAM!B2:H273,7, FALSE),VLOOKUP(E131,Store_SRP!B2:H110,7, FALSE)), VLOOKUP(E131,Store_Showcase!B2:H144,7, FALSE))</f>
      </c>
      <c r="S131" s="1">
        <f>IF(IFERROR(VLOOKUP(E131,Store_Showcase!B2:I144,8, FALSE), TRUE)=TRUE, IF(IFERROR(VLOOKUP(E131,Store_SRP!B2:I110,8, FALSE), TRUE)=TRUE,VLOOKUP(E131,Store_VAM!B2:I273,8, FALSE),VLOOKUP(E131,Store_SRP!B2:I110,8, FALSE)), VLOOKUP(E131,Store_Showcase!B2:I144,8, FALSE))</f>
      </c>
      <c r="T131" s="1">
        <f>VLOOKUP(G131,Sku_Consolidated!A2:R957,18,FALSE)</f>
      </c>
      <c r="U131" s="1" t="s">
        <v>470</v>
      </c>
      <c r="V131" s="1">
        <f>IF(VLOOKUP(G131,Sku_Consolidated!A2:S957,19,FALSE)="SHOWCASE", VLOOKUP(E131,Store_Showcase!B2:L144,11, FALSE), IF(VLOOKUP(G131,Sku_Consolidated!A2:S957,19,FALSE)="VAM",VLOOKUP(E131,Store_VAM!B2:L273,11, FALSE),VLOOKUP(E131,Store_SRP!B2:L110,11, FALSE)))</f>
      </c>
      <c r="W131" s="1">
        <f>VLOOKUP(G131,Sku_Consolidated!A2:W957,11,FALSE)</f>
      </c>
      <c r="X131" s="1">
        <f>VLOOKUP(G131,Sku_Consolidated!A2:H957,8,FALSE)</f>
      </c>
      <c r="Y131" s="1">
        <f>VLOOKUP(G131,Sku_Consolidated!A2:I957,9,FALSE)</f>
      </c>
      <c r="Z131" s="1" t="s">
        <v>41</v>
      </c>
      <c r="AA131" s="1">
        <f>VLOOKUP(G131,Sku_Consolidated!A2:E957,5,FALSE)</f>
      </c>
      <c r="AB131" s="1">
        <f>IF(VLOOKUP(G131,Sku_Consolidated!A2:S957,19,FALSE)="SHOWCASE", VLOOKUP(E131,Store_Showcase!B2:N144,13, FALSE), IF(VLOOKUP(G131,Sku_Consolidated!A2:S957,19,FALSE)="VAM",VLOOKUP(E131,Store_VAM!B2:N273,13, FALSE),VLOOKUP(E131,Store_SRP!B2:N110,13, FALSE)))</f>
      </c>
      <c r="AC131" s="1">
        <f>IF(IFERROR(AB131,TRUE)=TRUE, "-","OK")</f>
      </c>
      <c r="AD131" s="11" t="s">
        <v>37</v>
      </c>
      <c r="AE131" s="11" t="s">
        <v>37</v>
      </c>
      <c r="AF131" s="1">
        <f>IF(IFERROR(VLOOKUP(E131,Store_Showcase!B2:H144,{5}, FALSE), TRUE)=TRUE, IF(IFERROR(VLOOKUP(E131,Store_SRP!B2:H110,{5}, FALSE), TRUE)=TRUE,VLOOKUP(E131,Store_VAM!B2:H273,{5}, FALSE),VLOOKUP(E131,Store_SRP!B2:H110,{5}, FALSE)), VLOOKUP(E131,Store_Showcase!B2:H144,{5}, FALSE))</f>
      </c>
      <c r="AG131" s="1">
        <f>IF(IFERROR(VLOOKUP(E131,Store_Showcase!B2:H144,{6}, FALSE), TRUE)=TRUE, IF(IFERROR(VLOOKUP(E131,Store_SRP!B2:H110,{6}, FALSE), TRUE)=TRUE,VLOOKUP(E131,Store_VAM!B2:H273,{6}, FALSE),VLOOKUP(E131,Store_SRP!B2:H110,{6}, FALSE)), VLOOKUP(E131,Store_Showcase!B2:H144,{6}, FALSE))</f>
      </c>
      <c r="AH131" s="1">
        <f>VLOOKUP(G131,Sku_Consolidated!A2:R957,18,FALSE)</f>
      </c>
      <c r="AI131" s="1">
        <f>VLOOKUP(G131,Sku_Consolidated!A2:S957,19,FALSE)</f>
      </c>
      <c r="AJ131" s="1">
        <f>VLOOKUP(G131,Sku_Consolidated!A2:T957,20,FALSE)</f>
      </c>
    </row>
    <row r="132" spans="1:36" x14ac:dyDescent="0.25">
      <c r="A132" s="1">
        <v>2024</v>
      </c>
      <c r="B132" s="1" t="s">
        <v>31</v>
      </c>
      <c r="C132" s="1" t="s">
        <v>32</v>
      </c>
      <c r="D132" s="1" t="s">
        <v>33</v>
      </c>
      <c r="E132" s="9" t="s">
        <v>465</v>
      </c>
      <c r="F132" s="1">
        <f>IF(VLOOKUP(G132,Sku_Consolidated!A2:S957,{19},FALSE)="SHOWCASE", VLOOKUP(E132,Store_Showcase!B2:C144,{2}, FALSE), IF(VLOOKUP(G132,Sku_Consolidated!A2:S957,{19},FALSE)="VAM",VLOOKUP(E132,Store_VAM!B2:C273,{2}, FALSE),VLOOKUP(E132,Store_SRP!B2:C110,{2}, FALSE)))</f>
      </c>
      <c r="G132" s="1">
        <v>61721</v>
      </c>
      <c r="H132" s="1" t="s">
        <v>42</v>
      </c>
      <c r="I132" s="10" t="s">
        <v>474</v>
      </c>
      <c r="J132" s="1">
        <f>VLOOKUP(G132,Sku_Consolidated!A2:C957, 3, FALSE)</f>
      </c>
      <c r="K132" s="10">
        <f>IF(J132="PACK", I132, 0)</f>
      </c>
      <c r="L132" s="10">
        <f>IF(J132="KG", I132, I132 * VLOOKUP(G132,Sku_Consolidated!A2:U957,21,FALSE))</f>
      </c>
      <c r="M132" s="10" t="s">
        <v>37</v>
      </c>
      <c r="N132" s="11" t="s">
        <v>475</v>
      </c>
      <c r="O132" s="10" t="s">
        <v>476</v>
      </c>
      <c r="P132" s="10">
        <f>N132 - O132</f>
      </c>
      <c r="Q132" s="1">
        <f>VLOOKUP(G132,Sku_Consolidated!A2:G957,7, FALSE)</f>
      </c>
      <c r="R132" s="1">
        <f>IF(IFERROR(VLOOKUP(E132,Store_Showcase!B2:H144,7, FALSE), TRUE)=TRUE, IF(IFERROR(VLOOKUP(E132,Store_SRP!B2:H110,7, FALSE), TRUE)=TRUE,VLOOKUP(E132,Store_VAM!B2:H273,7, FALSE),VLOOKUP(E132,Store_SRP!B2:H110,7, FALSE)), VLOOKUP(E132,Store_Showcase!B2:H144,7, FALSE))</f>
      </c>
      <c r="S132" s="1">
        <f>IF(IFERROR(VLOOKUP(E132,Store_Showcase!B2:I144,8, FALSE), TRUE)=TRUE, IF(IFERROR(VLOOKUP(E132,Store_SRP!B2:I110,8, FALSE), TRUE)=TRUE,VLOOKUP(E132,Store_VAM!B2:I273,8, FALSE),VLOOKUP(E132,Store_SRP!B2:I110,8, FALSE)), VLOOKUP(E132,Store_Showcase!B2:I144,8, FALSE))</f>
      </c>
      <c r="T132" s="1">
        <f>VLOOKUP(G132,Sku_Consolidated!A2:R957,18,FALSE)</f>
      </c>
      <c r="U132" s="1" t="s">
        <v>470</v>
      </c>
      <c r="V132" s="1">
        <f>IF(VLOOKUP(G132,Sku_Consolidated!A2:S957,19,FALSE)="SHOWCASE", VLOOKUP(E132,Store_Showcase!B2:L144,11, FALSE), IF(VLOOKUP(G132,Sku_Consolidated!A2:S957,19,FALSE)="VAM",VLOOKUP(E132,Store_VAM!B2:L273,11, FALSE),VLOOKUP(E132,Store_SRP!B2:L110,11, FALSE)))</f>
      </c>
      <c r="W132" s="1">
        <f>VLOOKUP(G132,Sku_Consolidated!A2:W957,11,FALSE)</f>
      </c>
      <c r="X132" s="1">
        <f>VLOOKUP(G132,Sku_Consolidated!A2:H957,8,FALSE)</f>
      </c>
      <c r="Y132" s="1">
        <f>VLOOKUP(G132,Sku_Consolidated!A2:I957,9,FALSE)</f>
      </c>
      <c r="Z132" s="1" t="s">
        <v>41</v>
      </c>
      <c r="AA132" s="1">
        <f>VLOOKUP(G132,Sku_Consolidated!A2:E957,5,FALSE)</f>
      </c>
      <c r="AB132" s="1">
        <f>IF(VLOOKUP(G132,Sku_Consolidated!A2:S957,19,FALSE)="SHOWCASE", VLOOKUP(E132,Store_Showcase!B2:N144,13, FALSE), IF(VLOOKUP(G132,Sku_Consolidated!A2:S957,19,FALSE)="VAM",VLOOKUP(E132,Store_VAM!B2:N273,13, FALSE),VLOOKUP(E132,Store_SRP!B2:N110,13, FALSE)))</f>
      </c>
      <c r="AC132" s="1">
        <f>IF(IFERROR(AB132,TRUE)=TRUE, "-","OK")</f>
      </c>
      <c r="AD132" s="11" t="s">
        <v>37</v>
      </c>
      <c r="AE132" s="11" t="s">
        <v>37</v>
      </c>
      <c r="AF132" s="1">
        <f>IF(IFERROR(VLOOKUP(E132,Store_Showcase!B2:H144,{5}, FALSE), TRUE)=TRUE, IF(IFERROR(VLOOKUP(E132,Store_SRP!B2:H110,{5}, FALSE), TRUE)=TRUE,VLOOKUP(E132,Store_VAM!B2:H273,{5}, FALSE),VLOOKUP(E132,Store_SRP!B2:H110,{5}, FALSE)), VLOOKUP(E132,Store_Showcase!B2:H144,{5}, FALSE))</f>
      </c>
      <c r="AG132" s="1">
        <f>IF(IFERROR(VLOOKUP(E132,Store_Showcase!B2:H144,{6}, FALSE), TRUE)=TRUE, IF(IFERROR(VLOOKUP(E132,Store_SRP!B2:H110,{6}, FALSE), TRUE)=TRUE,VLOOKUP(E132,Store_VAM!B2:H273,{6}, FALSE),VLOOKUP(E132,Store_SRP!B2:H110,{6}, FALSE)), VLOOKUP(E132,Store_Showcase!B2:H144,{6}, FALSE))</f>
      </c>
      <c r="AH132" s="1">
        <f>VLOOKUP(G132,Sku_Consolidated!A2:R957,18,FALSE)</f>
      </c>
      <c r="AI132" s="1">
        <f>VLOOKUP(G132,Sku_Consolidated!A2:S957,19,FALSE)</f>
      </c>
      <c r="AJ132" s="1">
        <f>VLOOKUP(G132,Sku_Consolidated!A2:T957,20,FALSE)</f>
      </c>
    </row>
    <row r="133" spans="1:36" x14ac:dyDescent="0.25">
      <c r="A133" s="1">
        <v>2024</v>
      </c>
      <c r="B133" s="1" t="s">
        <v>31</v>
      </c>
      <c r="C133" s="1" t="s">
        <v>32</v>
      </c>
      <c r="D133" s="1" t="s">
        <v>33</v>
      </c>
      <c r="E133" s="9" t="s">
        <v>465</v>
      </c>
      <c r="F133" s="1">
        <f>IF(VLOOKUP(G133,Sku_Consolidated!A2:S957,{19},FALSE)="SHOWCASE", VLOOKUP(E133,Store_Showcase!B2:C144,{2}, FALSE), IF(VLOOKUP(G133,Sku_Consolidated!A2:S957,{19},FALSE)="VAM",VLOOKUP(E133,Store_VAM!B2:C273,{2}, FALSE),VLOOKUP(E133,Store_SRP!B2:C110,{2}, FALSE)))</f>
      </c>
      <c r="G133" s="1">
        <v>61722</v>
      </c>
      <c r="H133" s="1" t="s">
        <v>46</v>
      </c>
      <c r="I133" s="10" t="s">
        <v>477</v>
      </c>
      <c r="J133" s="1">
        <f>VLOOKUP(G133,Sku_Consolidated!A2:C957, 3, FALSE)</f>
      </c>
      <c r="K133" s="10">
        <f>IF(J133="PACK", I133, 0)</f>
      </c>
      <c r="L133" s="10">
        <f>IF(J133="KG", I133, I133 * VLOOKUP(G133,Sku_Consolidated!A2:U957,21,FALSE))</f>
      </c>
      <c r="M133" s="10" t="s">
        <v>37</v>
      </c>
      <c r="N133" s="11" t="s">
        <v>478</v>
      </c>
      <c r="O133" s="10" t="s">
        <v>479</v>
      </c>
      <c r="P133" s="10">
        <f>N133 - O133</f>
      </c>
      <c r="Q133" s="1">
        <f>VLOOKUP(G133,Sku_Consolidated!A2:G957,7, FALSE)</f>
      </c>
      <c r="R133" s="1">
        <f>IF(IFERROR(VLOOKUP(E133,Store_Showcase!B2:H144,7, FALSE), TRUE)=TRUE, IF(IFERROR(VLOOKUP(E133,Store_SRP!B2:H110,7, FALSE), TRUE)=TRUE,VLOOKUP(E133,Store_VAM!B2:H273,7, FALSE),VLOOKUP(E133,Store_SRP!B2:H110,7, FALSE)), VLOOKUP(E133,Store_Showcase!B2:H144,7, FALSE))</f>
      </c>
      <c r="S133" s="1">
        <f>IF(IFERROR(VLOOKUP(E133,Store_Showcase!B2:I144,8, FALSE), TRUE)=TRUE, IF(IFERROR(VLOOKUP(E133,Store_SRP!B2:I110,8, FALSE), TRUE)=TRUE,VLOOKUP(E133,Store_VAM!B2:I273,8, FALSE),VLOOKUP(E133,Store_SRP!B2:I110,8, FALSE)), VLOOKUP(E133,Store_Showcase!B2:I144,8, FALSE))</f>
      </c>
      <c r="T133" s="1">
        <f>VLOOKUP(G133,Sku_Consolidated!A2:R957,18,FALSE)</f>
      </c>
      <c r="U133" s="1" t="s">
        <v>470</v>
      </c>
      <c r="V133" s="1">
        <f>IF(VLOOKUP(G133,Sku_Consolidated!A2:S957,19,FALSE)="SHOWCASE", VLOOKUP(E133,Store_Showcase!B2:L144,11, FALSE), IF(VLOOKUP(G133,Sku_Consolidated!A2:S957,19,FALSE)="VAM",VLOOKUP(E133,Store_VAM!B2:L273,11, FALSE),VLOOKUP(E133,Store_SRP!B2:L110,11, FALSE)))</f>
      </c>
      <c r="W133" s="1">
        <f>VLOOKUP(G133,Sku_Consolidated!A2:W957,11,FALSE)</f>
      </c>
      <c r="X133" s="1">
        <f>VLOOKUP(G133,Sku_Consolidated!A2:H957,8,FALSE)</f>
      </c>
      <c r="Y133" s="1">
        <f>VLOOKUP(G133,Sku_Consolidated!A2:I957,9,FALSE)</f>
      </c>
      <c r="Z133" s="1" t="s">
        <v>41</v>
      </c>
      <c r="AA133" s="1">
        <f>VLOOKUP(G133,Sku_Consolidated!A2:E957,5,FALSE)</f>
      </c>
      <c r="AB133" s="1">
        <f>IF(VLOOKUP(G133,Sku_Consolidated!A2:S957,19,FALSE)="SHOWCASE", VLOOKUP(E133,Store_Showcase!B2:N144,13, FALSE), IF(VLOOKUP(G133,Sku_Consolidated!A2:S957,19,FALSE)="VAM",VLOOKUP(E133,Store_VAM!B2:N273,13, FALSE),VLOOKUP(E133,Store_SRP!B2:N110,13, FALSE)))</f>
      </c>
      <c r="AC133" s="1">
        <f>IF(IFERROR(AB133,TRUE)=TRUE, "-","OK")</f>
      </c>
      <c r="AD133" s="11" t="s">
        <v>37</v>
      </c>
      <c r="AE133" s="11" t="s">
        <v>37</v>
      </c>
      <c r="AF133" s="1">
        <f>IF(IFERROR(VLOOKUP(E133,Store_Showcase!B2:H144,{5}, FALSE), TRUE)=TRUE, IF(IFERROR(VLOOKUP(E133,Store_SRP!B2:H110,{5}, FALSE), TRUE)=TRUE,VLOOKUP(E133,Store_VAM!B2:H273,{5}, FALSE),VLOOKUP(E133,Store_SRP!B2:H110,{5}, FALSE)), VLOOKUP(E133,Store_Showcase!B2:H144,{5}, FALSE))</f>
      </c>
      <c r="AG133" s="1">
        <f>IF(IFERROR(VLOOKUP(E133,Store_Showcase!B2:H144,{6}, FALSE), TRUE)=TRUE, IF(IFERROR(VLOOKUP(E133,Store_SRP!B2:H110,{6}, FALSE), TRUE)=TRUE,VLOOKUP(E133,Store_VAM!B2:H273,{6}, FALSE),VLOOKUP(E133,Store_SRP!B2:H110,{6}, FALSE)), VLOOKUP(E133,Store_Showcase!B2:H144,{6}, FALSE))</f>
      </c>
      <c r="AH133" s="1">
        <f>VLOOKUP(G133,Sku_Consolidated!A2:R957,18,FALSE)</f>
      </c>
      <c r="AI133" s="1">
        <f>VLOOKUP(G133,Sku_Consolidated!A2:S957,19,FALSE)</f>
      </c>
      <c r="AJ133" s="1">
        <f>VLOOKUP(G133,Sku_Consolidated!A2:T957,20,FALSE)</f>
      </c>
    </row>
    <row r="134" spans="1:36" x14ac:dyDescent="0.25">
      <c r="A134" s="1">
        <v>2024</v>
      </c>
      <c r="B134" s="1" t="s">
        <v>31</v>
      </c>
      <c r="C134" s="1" t="s">
        <v>32</v>
      </c>
      <c r="D134" s="1" t="s">
        <v>33</v>
      </c>
      <c r="E134" s="9" t="s">
        <v>465</v>
      </c>
      <c r="F134" s="1">
        <f>IF(VLOOKUP(G134,Sku_Consolidated!A2:S957,{19},FALSE)="SHOWCASE", VLOOKUP(E134,Store_Showcase!B2:C144,{2}, FALSE), IF(VLOOKUP(G134,Sku_Consolidated!A2:S957,{19},FALSE)="VAM",VLOOKUP(E134,Store_VAM!B2:C273,{2}, FALSE),VLOOKUP(E134,Store_SRP!B2:C110,{2}, FALSE)))</f>
      </c>
      <c r="G134" s="1">
        <v>61723</v>
      </c>
      <c r="H134" s="1" t="s">
        <v>207</v>
      </c>
      <c r="I134" s="10" t="s">
        <v>480</v>
      </c>
      <c r="J134" s="1">
        <f>VLOOKUP(G134,Sku_Consolidated!A2:C957, 3, FALSE)</f>
      </c>
      <c r="K134" s="10">
        <f>IF(J134="PACK", I134, 0)</f>
      </c>
      <c r="L134" s="10">
        <f>IF(J134="KG", I134, I134 * VLOOKUP(G134,Sku_Consolidated!A2:U957,21,FALSE))</f>
      </c>
      <c r="M134" s="10" t="s">
        <v>37</v>
      </c>
      <c r="N134" s="11" t="s">
        <v>481</v>
      </c>
      <c r="O134" s="10" t="s">
        <v>482</v>
      </c>
      <c r="P134" s="10">
        <f>N134 - O134</f>
      </c>
      <c r="Q134" s="1">
        <f>VLOOKUP(G134,Sku_Consolidated!A2:G957,7, FALSE)</f>
      </c>
      <c r="R134" s="1">
        <f>IF(IFERROR(VLOOKUP(E134,Store_Showcase!B2:H144,7, FALSE), TRUE)=TRUE, IF(IFERROR(VLOOKUP(E134,Store_SRP!B2:H110,7, FALSE), TRUE)=TRUE,VLOOKUP(E134,Store_VAM!B2:H273,7, FALSE),VLOOKUP(E134,Store_SRP!B2:H110,7, FALSE)), VLOOKUP(E134,Store_Showcase!B2:H144,7, FALSE))</f>
      </c>
      <c r="S134" s="1">
        <f>IF(IFERROR(VLOOKUP(E134,Store_Showcase!B2:I144,8, FALSE), TRUE)=TRUE, IF(IFERROR(VLOOKUP(E134,Store_SRP!B2:I110,8, FALSE), TRUE)=TRUE,VLOOKUP(E134,Store_VAM!B2:I273,8, FALSE),VLOOKUP(E134,Store_SRP!B2:I110,8, FALSE)), VLOOKUP(E134,Store_Showcase!B2:I144,8, FALSE))</f>
      </c>
      <c r="T134" s="1">
        <f>VLOOKUP(G134,Sku_Consolidated!A2:R957,18,FALSE)</f>
      </c>
      <c r="U134" s="1" t="s">
        <v>470</v>
      </c>
      <c r="V134" s="1">
        <f>IF(VLOOKUP(G134,Sku_Consolidated!A2:S957,19,FALSE)="SHOWCASE", VLOOKUP(E134,Store_Showcase!B2:L144,11, FALSE), IF(VLOOKUP(G134,Sku_Consolidated!A2:S957,19,FALSE)="VAM",VLOOKUP(E134,Store_VAM!B2:L273,11, FALSE),VLOOKUP(E134,Store_SRP!B2:L110,11, FALSE)))</f>
      </c>
      <c r="W134" s="1">
        <f>VLOOKUP(G134,Sku_Consolidated!A2:W957,11,FALSE)</f>
      </c>
      <c r="X134" s="1">
        <f>VLOOKUP(G134,Sku_Consolidated!A2:H957,8,FALSE)</f>
      </c>
      <c r="Y134" s="1">
        <f>VLOOKUP(G134,Sku_Consolidated!A2:I957,9,FALSE)</f>
      </c>
      <c r="Z134" s="1" t="s">
        <v>41</v>
      </c>
      <c r="AA134" s="1">
        <f>VLOOKUP(G134,Sku_Consolidated!A2:E957,5,FALSE)</f>
      </c>
      <c r="AB134" s="1">
        <f>IF(VLOOKUP(G134,Sku_Consolidated!A2:S957,19,FALSE)="SHOWCASE", VLOOKUP(E134,Store_Showcase!B2:N144,13, FALSE), IF(VLOOKUP(G134,Sku_Consolidated!A2:S957,19,FALSE)="VAM",VLOOKUP(E134,Store_VAM!B2:N273,13, FALSE),VLOOKUP(E134,Store_SRP!B2:N110,13, FALSE)))</f>
      </c>
      <c r="AC134" s="1">
        <f>IF(IFERROR(AB134,TRUE)=TRUE, "-","OK")</f>
      </c>
      <c r="AD134" s="11" t="s">
        <v>37</v>
      </c>
      <c r="AE134" s="11" t="s">
        <v>37</v>
      </c>
      <c r="AF134" s="1">
        <f>IF(IFERROR(VLOOKUP(E134,Store_Showcase!B2:H144,{5}, FALSE), TRUE)=TRUE, IF(IFERROR(VLOOKUP(E134,Store_SRP!B2:H110,{5}, FALSE), TRUE)=TRUE,VLOOKUP(E134,Store_VAM!B2:H273,{5}, FALSE),VLOOKUP(E134,Store_SRP!B2:H110,{5}, FALSE)), VLOOKUP(E134,Store_Showcase!B2:H144,{5}, FALSE))</f>
      </c>
      <c r="AG134" s="1">
        <f>IF(IFERROR(VLOOKUP(E134,Store_Showcase!B2:H144,{6}, FALSE), TRUE)=TRUE, IF(IFERROR(VLOOKUP(E134,Store_SRP!B2:H110,{6}, FALSE), TRUE)=TRUE,VLOOKUP(E134,Store_VAM!B2:H273,{6}, FALSE),VLOOKUP(E134,Store_SRP!B2:H110,{6}, FALSE)), VLOOKUP(E134,Store_Showcase!B2:H144,{6}, FALSE))</f>
      </c>
      <c r="AH134" s="1">
        <f>VLOOKUP(G134,Sku_Consolidated!A2:R957,18,FALSE)</f>
      </c>
      <c r="AI134" s="1">
        <f>VLOOKUP(G134,Sku_Consolidated!A2:S957,19,FALSE)</f>
      </c>
      <c r="AJ134" s="1">
        <f>VLOOKUP(G134,Sku_Consolidated!A2:T957,20,FALSE)</f>
      </c>
    </row>
    <row r="135" spans="1:36" x14ac:dyDescent="0.25">
      <c r="A135" s="1">
        <v>2024</v>
      </c>
      <c r="B135" s="1" t="s">
        <v>31</v>
      </c>
      <c r="C135" s="1" t="s">
        <v>32</v>
      </c>
      <c r="D135" s="1" t="s">
        <v>33</v>
      </c>
      <c r="E135" s="9" t="s">
        <v>465</v>
      </c>
      <c r="F135" s="1">
        <f>IF(VLOOKUP(G135,Sku_Consolidated!A2:S957,{19},FALSE)="SHOWCASE", VLOOKUP(E135,Store_Showcase!B2:C144,{2}, FALSE), IF(VLOOKUP(G135,Sku_Consolidated!A2:S957,{19},FALSE)="VAM",VLOOKUP(E135,Store_VAM!B2:C273,{2}, FALSE),VLOOKUP(E135,Store_SRP!B2:C110,{2}, FALSE)))</f>
      </c>
      <c r="G135" s="1">
        <v>61724</v>
      </c>
      <c r="H135" s="1" t="s">
        <v>50</v>
      </c>
      <c r="I135" s="10" t="s">
        <v>483</v>
      </c>
      <c r="J135" s="1">
        <f>VLOOKUP(G135,Sku_Consolidated!A2:C957, 3, FALSE)</f>
      </c>
      <c r="K135" s="10">
        <f>IF(J135="PACK", I135, 0)</f>
      </c>
      <c r="L135" s="10">
        <f>IF(J135="KG", I135, I135 * VLOOKUP(G135,Sku_Consolidated!A2:U957,21,FALSE))</f>
      </c>
      <c r="M135" s="10" t="s">
        <v>37</v>
      </c>
      <c r="N135" s="11" t="s">
        <v>484</v>
      </c>
      <c r="O135" s="10" t="s">
        <v>485</v>
      </c>
      <c r="P135" s="10">
        <f>N135 - O135</f>
      </c>
      <c r="Q135" s="1">
        <f>VLOOKUP(G135,Sku_Consolidated!A2:G957,7, FALSE)</f>
      </c>
      <c r="R135" s="1">
        <f>IF(IFERROR(VLOOKUP(E135,Store_Showcase!B2:H144,7, FALSE), TRUE)=TRUE, IF(IFERROR(VLOOKUP(E135,Store_SRP!B2:H110,7, FALSE), TRUE)=TRUE,VLOOKUP(E135,Store_VAM!B2:H273,7, FALSE),VLOOKUP(E135,Store_SRP!B2:H110,7, FALSE)), VLOOKUP(E135,Store_Showcase!B2:H144,7, FALSE))</f>
      </c>
      <c r="S135" s="1">
        <f>IF(IFERROR(VLOOKUP(E135,Store_Showcase!B2:I144,8, FALSE), TRUE)=TRUE, IF(IFERROR(VLOOKUP(E135,Store_SRP!B2:I110,8, FALSE), TRUE)=TRUE,VLOOKUP(E135,Store_VAM!B2:I273,8, FALSE),VLOOKUP(E135,Store_SRP!B2:I110,8, FALSE)), VLOOKUP(E135,Store_Showcase!B2:I144,8, FALSE))</f>
      </c>
      <c r="T135" s="1">
        <f>VLOOKUP(G135,Sku_Consolidated!A2:R957,18,FALSE)</f>
      </c>
      <c r="U135" s="1" t="s">
        <v>470</v>
      </c>
      <c r="V135" s="1">
        <f>IF(VLOOKUP(G135,Sku_Consolidated!A2:S957,19,FALSE)="SHOWCASE", VLOOKUP(E135,Store_Showcase!B2:L144,11, FALSE), IF(VLOOKUP(G135,Sku_Consolidated!A2:S957,19,FALSE)="VAM",VLOOKUP(E135,Store_VAM!B2:L273,11, FALSE),VLOOKUP(E135,Store_SRP!B2:L110,11, FALSE)))</f>
      </c>
      <c r="W135" s="1">
        <f>VLOOKUP(G135,Sku_Consolidated!A2:W957,11,FALSE)</f>
      </c>
      <c r="X135" s="1">
        <f>VLOOKUP(G135,Sku_Consolidated!A2:H957,8,FALSE)</f>
      </c>
      <c r="Y135" s="1">
        <f>VLOOKUP(G135,Sku_Consolidated!A2:I957,9,FALSE)</f>
      </c>
      <c r="Z135" s="1" t="s">
        <v>41</v>
      </c>
      <c r="AA135" s="1">
        <f>VLOOKUP(G135,Sku_Consolidated!A2:E957,5,FALSE)</f>
      </c>
      <c r="AB135" s="1">
        <f>IF(VLOOKUP(G135,Sku_Consolidated!A2:S957,19,FALSE)="SHOWCASE", VLOOKUP(E135,Store_Showcase!B2:N144,13, FALSE), IF(VLOOKUP(G135,Sku_Consolidated!A2:S957,19,FALSE)="VAM",VLOOKUP(E135,Store_VAM!B2:N273,13, FALSE),VLOOKUP(E135,Store_SRP!B2:N110,13, FALSE)))</f>
      </c>
      <c r="AC135" s="1">
        <f>IF(IFERROR(AB135,TRUE)=TRUE, "-","OK")</f>
      </c>
      <c r="AD135" s="11" t="s">
        <v>37</v>
      </c>
      <c r="AE135" s="11" t="s">
        <v>37</v>
      </c>
      <c r="AF135" s="1">
        <f>IF(IFERROR(VLOOKUP(E135,Store_Showcase!B2:H144,{5}, FALSE), TRUE)=TRUE, IF(IFERROR(VLOOKUP(E135,Store_SRP!B2:H110,{5}, FALSE), TRUE)=TRUE,VLOOKUP(E135,Store_VAM!B2:H273,{5}, FALSE),VLOOKUP(E135,Store_SRP!B2:H110,{5}, FALSE)), VLOOKUP(E135,Store_Showcase!B2:H144,{5}, FALSE))</f>
      </c>
      <c r="AG135" s="1">
        <f>IF(IFERROR(VLOOKUP(E135,Store_Showcase!B2:H144,{6}, FALSE), TRUE)=TRUE, IF(IFERROR(VLOOKUP(E135,Store_SRP!B2:H110,{6}, FALSE), TRUE)=TRUE,VLOOKUP(E135,Store_VAM!B2:H273,{6}, FALSE),VLOOKUP(E135,Store_SRP!B2:H110,{6}, FALSE)), VLOOKUP(E135,Store_Showcase!B2:H144,{6}, FALSE))</f>
      </c>
      <c r="AH135" s="1">
        <f>VLOOKUP(G135,Sku_Consolidated!A2:R957,18,FALSE)</f>
      </c>
      <c r="AI135" s="1">
        <f>VLOOKUP(G135,Sku_Consolidated!A2:S957,19,FALSE)</f>
      </c>
      <c r="AJ135" s="1">
        <f>VLOOKUP(G135,Sku_Consolidated!A2:T957,20,FALSE)</f>
      </c>
    </row>
    <row r="136" spans="1:36" x14ac:dyDescent="0.25">
      <c r="A136" s="1">
        <v>2024</v>
      </c>
      <c r="B136" s="1" t="s">
        <v>31</v>
      </c>
      <c r="C136" s="1" t="s">
        <v>32</v>
      </c>
      <c r="D136" s="1" t="s">
        <v>33</v>
      </c>
      <c r="E136" s="9" t="s">
        <v>465</v>
      </c>
      <c r="F136" s="1">
        <f>IF(VLOOKUP(G136,Sku_Consolidated!A2:S957,{19},FALSE)="SHOWCASE", VLOOKUP(E136,Store_Showcase!B2:C144,{2}, FALSE), IF(VLOOKUP(G136,Sku_Consolidated!A2:S957,{19},FALSE)="VAM",VLOOKUP(E136,Store_VAM!B2:C273,{2}, FALSE),VLOOKUP(E136,Store_SRP!B2:C110,{2}, FALSE)))</f>
      </c>
      <c r="G136" s="1">
        <v>61725</v>
      </c>
      <c r="H136" s="1" t="s">
        <v>54</v>
      </c>
      <c r="I136" s="10" t="s">
        <v>486</v>
      </c>
      <c r="J136" s="1">
        <f>VLOOKUP(G136,Sku_Consolidated!A2:C957, 3, FALSE)</f>
      </c>
      <c r="K136" s="10">
        <f>IF(J136="PACK", I136, 0)</f>
      </c>
      <c r="L136" s="10">
        <f>IF(J136="KG", I136, I136 * VLOOKUP(G136,Sku_Consolidated!A2:U957,21,FALSE))</f>
      </c>
      <c r="M136" s="10" t="s">
        <v>37</v>
      </c>
      <c r="N136" s="11" t="s">
        <v>487</v>
      </c>
      <c r="O136" s="10" t="s">
        <v>488</v>
      </c>
      <c r="P136" s="10">
        <f>N136 - O136</f>
      </c>
      <c r="Q136" s="1">
        <f>VLOOKUP(G136,Sku_Consolidated!A2:G957,7, FALSE)</f>
      </c>
      <c r="R136" s="1">
        <f>IF(IFERROR(VLOOKUP(E136,Store_Showcase!B2:H144,7, FALSE), TRUE)=TRUE, IF(IFERROR(VLOOKUP(E136,Store_SRP!B2:H110,7, FALSE), TRUE)=TRUE,VLOOKUP(E136,Store_VAM!B2:H273,7, FALSE),VLOOKUP(E136,Store_SRP!B2:H110,7, FALSE)), VLOOKUP(E136,Store_Showcase!B2:H144,7, FALSE))</f>
      </c>
      <c r="S136" s="1">
        <f>IF(IFERROR(VLOOKUP(E136,Store_Showcase!B2:I144,8, FALSE), TRUE)=TRUE, IF(IFERROR(VLOOKUP(E136,Store_SRP!B2:I110,8, FALSE), TRUE)=TRUE,VLOOKUP(E136,Store_VAM!B2:I273,8, FALSE),VLOOKUP(E136,Store_SRP!B2:I110,8, FALSE)), VLOOKUP(E136,Store_Showcase!B2:I144,8, FALSE))</f>
      </c>
      <c r="T136" s="1">
        <f>VLOOKUP(G136,Sku_Consolidated!A2:R957,18,FALSE)</f>
      </c>
      <c r="U136" s="1" t="s">
        <v>470</v>
      </c>
      <c r="V136" s="1">
        <f>IF(VLOOKUP(G136,Sku_Consolidated!A2:S957,19,FALSE)="SHOWCASE", VLOOKUP(E136,Store_Showcase!B2:L144,11, FALSE), IF(VLOOKUP(G136,Sku_Consolidated!A2:S957,19,FALSE)="VAM",VLOOKUP(E136,Store_VAM!B2:L273,11, FALSE),VLOOKUP(E136,Store_SRP!B2:L110,11, FALSE)))</f>
      </c>
      <c r="W136" s="1">
        <f>VLOOKUP(G136,Sku_Consolidated!A2:W957,11,FALSE)</f>
      </c>
      <c r="X136" s="1">
        <f>VLOOKUP(G136,Sku_Consolidated!A2:H957,8,FALSE)</f>
      </c>
      <c r="Y136" s="1">
        <f>VLOOKUP(G136,Sku_Consolidated!A2:I957,9,FALSE)</f>
      </c>
      <c r="Z136" s="1" t="s">
        <v>41</v>
      </c>
      <c r="AA136" s="1">
        <f>VLOOKUP(G136,Sku_Consolidated!A2:E957,5,FALSE)</f>
      </c>
      <c r="AB136" s="1">
        <f>IF(VLOOKUP(G136,Sku_Consolidated!A2:S957,19,FALSE)="SHOWCASE", VLOOKUP(E136,Store_Showcase!B2:N144,13, FALSE), IF(VLOOKUP(G136,Sku_Consolidated!A2:S957,19,FALSE)="VAM",VLOOKUP(E136,Store_VAM!B2:N273,13, FALSE),VLOOKUP(E136,Store_SRP!B2:N110,13, FALSE)))</f>
      </c>
      <c r="AC136" s="1">
        <f>IF(IFERROR(AB136,TRUE)=TRUE, "-","OK")</f>
      </c>
      <c r="AD136" s="11" t="s">
        <v>37</v>
      </c>
      <c r="AE136" s="11" t="s">
        <v>37</v>
      </c>
      <c r="AF136" s="1">
        <f>IF(IFERROR(VLOOKUP(E136,Store_Showcase!B2:H144,{5}, FALSE), TRUE)=TRUE, IF(IFERROR(VLOOKUP(E136,Store_SRP!B2:H110,{5}, FALSE), TRUE)=TRUE,VLOOKUP(E136,Store_VAM!B2:H273,{5}, FALSE),VLOOKUP(E136,Store_SRP!B2:H110,{5}, FALSE)), VLOOKUP(E136,Store_Showcase!B2:H144,{5}, FALSE))</f>
      </c>
      <c r="AG136" s="1">
        <f>IF(IFERROR(VLOOKUP(E136,Store_Showcase!B2:H144,{6}, FALSE), TRUE)=TRUE, IF(IFERROR(VLOOKUP(E136,Store_SRP!B2:H110,{6}, FALSE), TRUE)=TRUE,VLOOKUP(E136,Store_VAM!B2:H273,{6}, FALSE),VLOOKUP(E136,Store_SRP!B2:H110,{6}, FALSE)), VLOOKUP(E136,Store_Showcase!B2:H144,{6}, FALSE))</f>
      </c>
      <c r="AH136" s="1">
        <f>VLOOKUP(G136,Sku_Consolidated!A2:R957,18,FALSE)</f>
      </c>
      <c r="AI136" s="1">
        <f>VLOOKUP(G136,Sku_Consolidated!A2:S957,19,FALSE)</f>
      </c>
      <c r="AJ136" s="1">
        <f>VLOOKUP(G136,Sku_Consolidated!A2:T957,20,FALSE)</f>
      </c>
    </row>
    <row r="137" spans="1:36" x14ac:dyDescent="0.25">
      <c r="A137" s="1">
        <v>2024</v>
      </c>
      <c r="B137" s="1" t="s">
        <v>31</v>
      </c>
      <c r="C137" s="1" t="s">
        <v>32</v>
      </c>
      <c r="D137" s="1" t="s">
        <v>33</v>
      </c>
      <c r="E137" s="9" t="s">
        <v>465</v>
      </c>
      <c r="F137" s="1">
        <f>IF(VLOOKUP(G137,Sku_Consolidated!A2:S957,{19},FALSE)="SHOWCASE", VLOOKUP(E137,Store_Showcase!B2:C144,{2}, FALSE), IF(VLOOKUP(G137,Sku_Consolidated!A2:S957,{19},FALSE)="VAM",VLOOKUP(E137,Store_VAM!B2:C273,{2}, FALSE),VLOOKUP(E137,Store_SRP!B2:C110,{2}, FALSE)))</f>
      </c>
      <c r="G137" s="1">
        <v>61732</v>
      </c>
      <c r="H137" s="1" t="s">
        <v>211</v>
      </c>
      <c r="I137" s="10" t="s">
        <v>489</v>
      </c>
      <c r="J137" s="1">
        <f>VLOOKUP(G137,Sku_Consolidated!A2:C957, 3, FALSE)</f>
      </c>
      <c r="K137" s="10">
        <f>IF(J137="PACK", I137, 0)</f>
      </c>
      <c r="L137" s="10">
        <f>IF(J137="KG", I137, I137 * VLOOKUP(G137,Sku_Consolidated!A2:U957,21,FALSE))</f>
      </c>
      <c r="M137" s="10" t="s">
        <v>37</v>
      </c>
      <c r="N137" s="11" t="s">
        <v>490</v>
      </c>
      <c r="O137" s="10" t="s">
        <v>491</v>
      </c>
      <c r="P137" s="10">
        <f>N137 - O137</f>
      </c>
      <c r="Q137" s="1">
        <f>VLOOKUP(G137,Sku_Consolidated!A2:G957,7, FALSE)</f>
      </c>
      <c r="R137" s="1">
        <f>IF(IFERROR(VLOOKUP(E137,Store_Showcase!B2:H144,7, FALSE), TRUE)=TRUE, IF(IFERROR(VLOOKUP(E137,Store_SRP!B2:H110,7, FALSE), TRUE)=TRUE,VLOOKUP(E137,Store_VAM!B2:H273,7, FALSE),VLOOKUP(E137,Store_SRP!B2:H110,7, FALSE)), VLOOKUP(E137,Store_Showcase!B2:H144,7, FALSE))</f>
      </c>
      <c r="S137" s="1">
        <f>IF(IFERROR(VLOOKUP(E137,Store_Showcase!B2:I144,8, FALSE), TRUE)=TRUE, IF(IFERROR(VLOOKUP(E137,Store_SRP!B2:I110,8, FALSE), TRUE)=TRUE,VLOOKUP(E137,Store_VAM!B2:I273,8, FALSE),VLOOKUP(E137,Store_SRP!B2:I110,8, FALSE)), VLOOKUP(E137,Store_Showcase!B2:I144,8, FALSE))</f>
      </c>
      <c r="T137" s="1">
        <f>VLOOKUP(G137,Sku_Consolidated!A2:R957,18,FALSE)</f>
      </c>
      <c r="U137" s="1" t="s">
        <v>470</v>
      </c>
      <c r="V137" s="1">
        <f>IF(VLOOKUP(G137,Sku_Consolidated!A2:S957,19,FALSE)="SHOWCASE", VLOOKUP(E137,Store_Showcase!B2:L144,11, FALSE), IF(VLOOKUP(G137,Sku_Consolidated!A2:S957,19,FALSE)="VAM",VLOOKUP(E137,Store_VAM!B2:L273,11, FALSE),VLOOKUP(E137,Store_SRP!B2:L110,11, FALSE)))</f>
      </c>
      <c r="W137" s="1">
        <f>VLOOKUP(G137,Sku_Consolidated!A2:W957,11,FALSE)</f>
      </c>
      <c r="X137" s="1">
        <f>VLOOKUP(G137,Sku_Consolidated!A2:H957,8,FALSE)</f>
      </c>
      <c r="Y137" s="1">
        <f>VLOOKUP(G137,Sku_Consolidated!A2:I957,9,FALSE)</f>
      </c>
      <c r="Z137" s="1" t="s">
        <v>41</v>
      </c>
      <c r="AA137" s="1">
        <f>VLOOKUP(G137,Sku_Consolidated!A2:E957,5,FALSE)</f>
      </c>
      <c r="AB137" s="1">
        <f>IF(VLOOKUP(G137,Sku_Consolidated!A2:S957,19,FALSE)="SHOWCASE", VLOOKUP(E137,Store_Showcase!B2:N144,13, FALSE), IF(VLOOKUP(G137,Sku_Consolidated!A2:S957,19,FALSE)="VAM",VLOOKUP(E137,Store_VAM!B2:N273,13, FALSE),VLOOKUP(E137,Store_SRP!B2:N110,13, FALSE)))</f>
      </c>
      <c r="AC137" s="1">
        <f>IF(IFERROR(AB137,TRUE)=TRUE, "-","OK")</f>
      </c>
      <c r="AD137" s="11" t="s">
        <v>37</v>
      </c>
      <c r="AE137" s="11" t="s">
        <v>37</v>
      </c>
      <c r="AF137" s="1">
        <f>IF(IFERROR(VLOOKUP(E137,Store_Showcase!B2:H144,{5}, FALSE), TRUE)=TRUE, IF(IFERROR(VLOOKUP(E137,Store_SRP!B2:H110,{5}, FALSE), TRUE)=TRUE,VLOOKUP(E137,Store_VAM!B2:H273,{5}, FALSE),VLOOKUP(E137,Store_SRP!B2:H110,{5}, FALSE)), VLOOKUP(E137,Store_Showcase!B2:H144,{5}, FALSE))</f>
      </c>
      <c r="AG137" s="1">
        <f>IF(IFERROR(VLOOKUP(E137,Store_Showcase!B2:H144,{6}, FALSE), TRUE)=TRUE, IF(IFERROR(VLOOKUP(E137,Store_SRP!B2:H110,{6}, FALSE), TRUE)=TRUE,VLOOKUP(E137,Store_VAM!B2:H273,{6}, FALSE),VLOOKUP(E137,Store_SRP!B2:H110,{6}, FALSE)), VLOOKUP(E137,Store_Showcase!B2:H144,{6}, FALSE))</f>
      </c>
      <c r="AH137" s="1">
        <f>VLOOKUP(G137,Sku_Consolidated!A2:R957,18,FALSE)</f>
      </c>
      <c r="AI137" s="1">
        <f>VLOOKUP(G137,Sku_Consolidated!A2:S957,19,FALSE)</f>
      </c>
      <c r="AJ137" s="1">
        <f>VLOOKUP(G137,Sku_Consolidated!A2:T957,20,FALSE)</f>
      </c>
    </row>
    <row r="138" spans="1:36" x14ac:dyDescent="0.25">
      <c r="A138" s="1">
        <v>2024</v>
      </c>
      <c r="B138" s="1" t="s">
        <v>31</v>
      </c>
      <c r="C138" s="1" t="s">
        <v>32</v>
      </c>
      <c r="D138" s="1" t="s">
        <v>33</v>
      </c>
      <c r="E138" s="9" t="s">
        <v>465</v>
      </c>
      <c r="F138" s="1">
        <f>IF(VLOOKUP(G138,Sku_Consolidated!A2:S957,{19},FALSE)="SHOWCASE", VLOOKUP(E138,Store_Showcase!B2:C144,{2}, FALSE), IF(VLOOKUP(G138,Sku_Consolidated!A2:S957,{19},FALSE)="VAM",VLOOKUP(E138,Store_VAM!B2:C273,{2}, FALSE),VLOOKUP(E138,Store_SRP!B2:C110,{2}, FALSE)))</f>
      </c>
      <c r="G138" s="1">
        <v>61733</v>
      </c>
      <c r="H138" s="1" t="s">
        <v>58</v>
      </c>
      <c r="I138" s="10" t="s">
        <v>492</v>
      </c>
      <c r="J138" s="1">
        <f>VLOOKUP(G138,Sku_Consolidated!A2:C957, 3, FALSE)</f>
      </c>
      <c r="K138" s="10">
        <f>IF(J138="PACK", I138, 0)</f>
      </c>
      <c r="L138" s="10">
        <f>IF(J138="KG", I138, I138 * VLOOKUP(G138,Sku_Consolidated!A2:U957,21,FALSE))</f>
      </c>
      <c r="M138" s="10" t="s">
        <v>37</v>
      </c>
      <c r="N138" s="11" t="s">
        <v>493</v>
      </c>
      <c r="O138" s="10" t="s">
        <v>494</v>
      </c>
      <c r="P138" s="10">
        <f>N138 - O138</f>
      </c>
      <c r="Q138" s="1">
        <f>VLOOKUP(G138,Sku_Consolidated!A2:G957,7, FALSE)</f>
      </c>
      <c r="R138" s="1">
        <f>IF(IFERROR(VLOOKUP(E138,Store_Showcase!B2:H144,7, FALSE), TRUE)=TRUE, IF(IFERROR(VLOOKUP(E138,Store_SRP!B2:H110,7, FALSE), TRUE)=TRUE,VLOOKUP(E138,Store_VAM!B2:H273,7, FALSE),VLOOKUP(E138,Store_SRP!B2:H110,7, FALSE)), VLOOKUP(E138,Store_Showcase!B2:H144,7, FALSE))</f>
      </c>
      <c r="S138" s="1">
        <f>IF(IFERROR(VLOOKUP(E138,Store_Showcase!B2:I144,8, FALSE), TRUE)=TRUE, IF(IFERROR(VLOOKUP(E138,Store_SRP!B2:I110,8, FALSE), TRUE)=TRUE,VLOOKUP(E138,Store_VAM!B2:I273,8, FALSE),VLOOKUP(E138,Store_SRP!B2:I110,8, FALSE)), VLOOKUP(E138,Store_Showcase!B2:I144,8, FALSE))</f>
      </c>
      <c r="T138" s="1">
        <f>VLOOKUP(G138,Sku_Consolidated!A2:R957,18,FALSE)</f>
      </c>
      <c r="U138" s="1" t="s">
        <v>470</v>
      </c>
      <c r="V138" s="1">
        <f>IF(VLOOKUP(G138,Sku_Consolidated!A2:S957,19,FALSE)="SHOWCASE", VLOOKUP(E138,Store_Showcase!B2:L144,11, FALSE), IF(VLOOKUP(G138,Sku_Consolidated!A2:S957,19,FALSE)="VAM",VLOOKUP(E138,Store_VAM!B2:L273,11, FALSE),VLOOKUP(E138,Store_SRP!B2:L110,11, FALSE)))</f>
      </c>
      <c r="W138" s="1">
        <f>VLOOKUP(G138,Sku_Consolidated!A2:W957,11,FALSE)</f>
      </c>
      <c r="X138" s="1">
        <f>VLOOKUP(G138,Sku_Consolidated!A2:H957,8,FALSE)</f>
      </c>
      <c r="Y138" s="1">
        <f>VLOOKUP(G138,Sku_Consolidated!A2:I957,9,FALSE)</f>
      </c>
      <c r="Z138" s="1" t="s">
        <v>41</v>
      </c>
      <c r="AA138" s="1">
        <f>VLOOKUP(G138,Sku_Consolidated!A2:E957,5,FALSE)</f>
      </c>
      <c r="AB138" s="1">
        <f>IF(VLOOKUP(G138,Sku_Consolidated!A2:S957,19,FALSE)="SHOWCASE", VLOOKUP(E138,Store_Showcase!B2:N144,13, FALSE), IF(VLOOKUP(G138,Sku_Consolidated!A2:S957,19,FALSE)="VAM",VLOOKUP(E138,Store_VAM!B2:N273,13, FALSE),VLOOKUP(E138,Store_SRP!B2:N110,13, FALSE)))</f>
      </c>
      <c r="AC138" s="1">
        <f>IF(IFERROR(AB138,TRUE)=TRUE, "-","OK")</f>
      </c>
      <c r="AD138" s="11" t="s">
        <v>37</v>
      </c>
      <c r="AE138" s="11" t="s">
        <v>37</v>
      </c>
      <c r="AF138" s="1">
        <f>IF(IFERROR(VLOOKUP(E138,Store_Showcase!B2:H144,{5}, FALSE), TRUE)=TRUE, IF(IFERROR(VLOOKUP(E138,Store_SRP!B2:H110,{5}, FALSE), TRUE)=TRUE,VLOOKUP(E138,Store_VAM!B2:H273,{5}, FALSE),VLOOKUP(E138,Store_SRP!B2:H110,{5}, FALSE)), VLOOKUP(E138,Store_Showcase!B2:H144,{5}, FALSE))</f>
      </c>
      <c r="AG138" s="1">
        <f>IF(IFERROR(VLOOKUP(E138,Store_Showcase!B2:H144,{6}, FALSE), TRUE)=TRUE, IF(IFERROR(VLOOKUP(E138,Store_SRP!B2:H110,{6}, FALSE), TRUE)=TRUE,VLOOKUP(E138,Store_VAM!B2:H273,{6}, FALSE),VLOOKUP(E138,Store_SRP!B2:H110,{6}, FALSE)), VLOOKUP(E138,Store_Showcase!B2:H144,{6}, FALSE))</f>
      </c>
      <c r="AH138" s="1">
        <f>VLOOKUP(G138,Sku_Consolidated!A2:R957,18,FALSE)</f>
      </c>
      <c r="AI138" s="1">
        <f>VLOOKUP(G138,Sku_Consolidated!A2:S957,19,FALSE)</f>
      </c>
      <c r="AJ138" s="1">
        <f>VLOOKUP(G138,Sku_Consolidated!A2:T957,20,FALSE)</f>
      </c>
    </row>
    <row r="139" spans="1:36" x14ac:dyDescent="0.25">
      <c r="A139" s="1">
        <v>2024</v>
      </c>
      <c r="B139" s="1" t="s">
        <v>31</v>
      </c>
      <c r="C139" s="1" t="s">
        <v>32</v>
      </c>
      <c r="D139" s="1" t="s">
        <v>33</v>
      </c>
      <c r="E139" s="9" t="s">
        <v>465</v>
      </c>
      <c r="F139" s="1">
        <f>IF(VLOOKUP(G139,Sku_Consolidated!A2:S957,{19},FALSE)="SHOWCASE", VLOOKUP(E139,Store_Showcase!B2:C144,{2}, FALSE), IF(VLOOKUP(G139,Sku_Consolidated!A2:S957,{19},FALSE)="VAM",VLOOKUP(E139,Store_VAM!B2:C273,{2}, FALSE),VLOOKUP(E139,Store_SRP!B2:C110,{2}, FALSE)))</f>
      </c>
      <c r="G139" s="1">
        <v>61734</v>
      </c>
      <c r="H139" s="1" t="s">
        <v>62</v>
      </c>
      <c r="I139" s="10" t="s">
        <v>495</v>
      </c>
      <c r="J139" s="1">
        <f>VLOOKUP(G139,Sku_Consolidated!A2:C957, 3, FALSE)</f>
      </c>
      <c r="K139" s="10">
        <f>IF(J139="PACK", I139, 0)</f>
      </c>
      <c r="L139" s="10">
        <f>IF(J139="KG", I139, I139 * VLOOKUP(G139,Sku_Consolidated!A2:U957,21,FALSE))</f>
      </c>
      <c r="M139" s="10" t="s">
        <v>37</v>
      </c>
      <c r="N139" s="11" t="s">
        <v>496</v>
      </c>
      <c r="O139" s="10" t="s">
        <v>497</v>
      </c>
      <c r="P139" s="10">
        <f>N139 - O139</f>
      </c>
      <c r="Q139" s="1">
        <f>VLOOKUP(G139,Sku_Consolidated!A2:G957,7, FALSE)</f>
      </c>
      <c r="R139" s="1">
        <f>IF(IFERROR(VLOOKUP(E139,Store_Showcase!B2:H144,7, FALSE), TRUE)=TRUE, IF(IFERROR(VLOOKUP(E139,Store_SRP!B2:H110,7, FALSE), TRUE)=TRUE,VLOOKUP(E139,Store_VAM!B2:H273,7, FALSE),VLOOKUP(E139,Store_SRP!B2:H110,7, FALSE)), VLOOKUP(E139,Store_Showcase!B2:H144,7, FALSE))</f>
      </c>
      <c r="S139" s="1">
        <f>IF(IFERROR(VLOOKUP(E139,Store_Showcase!B2:I144,8, FALSE), TRUE)=TRUE, IF(IFERROR(VLOOKUP(E139,Store_SRP!B2:I110,8, FALSE), TRUE)=TRUE,VLOOKUP(E139,Store_VAM!B2:I273,8, FALSE),VLOOKUP(E139,Store_SRP!B2:I110,8, FALSE)), VLOOKUP(E139,Store_Showcase!B2:I144,8, FALSE))</f>
      </c>
      <c r="T139" s="1">
        <f>VLOOKUP(G139,Sku_Consolidated!A2:R957,18,FALSE)</f>
      </c>
      <c r="U139" s="1" t="s">
        <v>470</v>
      </c>
      <c r="V139" s="1">
        <f>IF(VLOOKUP(G139,Sku_Consolidated!A2:S957,19,FALSE)="SHOWCASE", VLOOKUP(E139,Store_Showcase!B2:L144,11, FALSE), IF(VLOOKUP(G139,Sku_Consolidated!A2:S957,19,FALSE)="VAM",VLOOKUP(E139,Store_VAM!B2:L273,11, FALSE),VLOOKUP(E139,Store_SRP!B2:L110,11, FALSE)))</f>
      </c>
      <c r="W139" s="1">
        <f>VLOOKUP(G139,Sku_Consolidated!A2:W957,11,FALSE)</f>
      </c>
      <c r="X139" s="1">
        <f>VLOOKUP(G139,Sku_Consolidated!A2:H957,8,FALSE)</f>
      </c>
      <c r="Y139" s="1">
        <f>VLOOKUP(G139,Sku_Consolidated!A2:I957,9,FALSE)</f>
      </c>
      <c r="Z139" s="1" t="s">
        <v>41</v>
      </c>
      <c r="AA139" s="1">
        <f>VLOOKUP(G139,Sku_Consolidated!A2:E957,5,FALSE)</f>
      </c>
      <c r="AB139" s="1">
        <f>IF(VLOOKUP(G139,Sku_Consolidated!A2:S957,19,FALSE)="SHOWCASE", VLOOKUP(E139,Store_Showcase!B2:N144,13, FALSE), IF(VLOOKUP(G139,Sku_Consolidated!A2:S957,19,FALSE)="VAM",VLOOKUP(E139,Store_VAM!B2:N273,13, FALSE),VLOOKUP(E139,Store_SRP!B2:N110,13, FALSE)))</f>
      </c>
      <c r="AC139" s="1">
        <f>IF(IFERROR(AB139,TRUE)=TRUE, "-","OK")</f>
      </c>
      <c r="AD139" s="11" t="s">
        <v>37</v>
      </c>
      <c r="AE139" s="11" t="s">
        <v>37</v>
      </c>
      <c r="AF139" s="1">
        <f>IF(IFERROR(VLOOKUP(E139,Store_Showcase!B2:H144,{5}, FALSE), TRUE)=TRUE, IF(IFERROR(VLOOKUP(E139,Store_SRP!B2:H110,{5}, FALSE), TRUE)=TRUE,VLOOKUP(E139,Store_VAM!B2:H273,{5}, FALSE),VLOOKUP(E139,Store_SRP!B2:H110,{5}, FALSE)), VLOOKUP(E139,Store_Showcase!B2:H144,{5}, FALSE))</f>
      </c>
      <c r="AG139" s="1">
        <f>IF(IFERROR(VLOOKUP(E139,Store_Showcase!B2:H144,{6}, FALSE), TRUE)=TRUE, IF(IFERROR(VLOOKUP(E139,Store_SRP!B2:H110,{6}, FALSE), TRUE)=TRUE,VLOOKUP(E139,Store_VAM!B2:H273,{6}, FALSE),VLOOKUP(E139,Store_SRP!B2:H110,{6}, FALSE)), VLOOKUP(E139,Store_Showcase!B2:H144,{6}, FALSE))</f>
      </c>
      <c r="AH139" s="1">
        <f>VLOOKUP(G139,Sku_Consolidated!A2:R957,18,FALSE)</f>
      </c>
      <c r="AI139" s="1">
        <f>VLOOKUP(G139,Sku_Consolidated!A2:S957,19,FALSE)</f>
      </c>
      <c r="AJ139" s="1">
        <f>VLOOKUP(G139,Sku_Consolidated!A2:T957,20,FALSE)</f>
      </c>
    </row>
    <row r="140" spans="1:36" x14ac:dyDescent="0.25">
      <c r="A140" s="1">
        <v>2024</v>
      </c>
      <c r="B140" s="1" t="s">
        <v>31</v>
      </c>
      <c r="C140" s="1" t="s">
        <v>32</v>
      </c>
      <c r="D140" s="1" t="s">
        <v>33</v>
      </c>
      <c r="E140" s="9" t="s">
        <v>465</v>
      </c>
      <c r="F140" s="1">
        <f>IF(VLOOKUP(G140,Sku_Consolidated!A2:S957,{19},FALSE)="SHOWCASE", VLOOKUP(E140,Store_Showcase!B2:C144,{2}, FALSE), IF(VLOOKUP(G140,Sku_Consolidated!A2:S957,{19},FALSE)="VAM",VLOOKUP(E140,Store_VAM!B2:C273,{2}, FALSE),VLOOKUP(E140,Store_SRP!B2:C110,{2}, FALSE)))</f>
      </c>
      <c r="G140" s="1">
        <v>61735</v>
      </c>
      <c r="H140" s="1" t="s">
        <v>66</v>
      </c>
      <c r="I140" s="10" t="s">
        <v>498</v>
      </c>
      <c r="J140" s="1">
        <f>VLOOKUP(G140,Sku_Consolidated!A2:C957, 3, FALSE)</f>
      </c>
      <c r="K140" s="10">
        <f>IF(J140="PACK", I140, 0)</f>
      </c>
      <c r="L140" s="10">
        <f>IF(J140="KG", I140, I140 * VLOOKUP(G140,Sku_Consolidated!A2:U957,21,FALSE))</f>
      </c>
      <c r="M140" s="10" t="s">
        <v>37</v>
      </c>
      <c r="N140" s="11" t="s">
        <v>499</v>
      </c>
      <c r="O140" s="10" t="s">
        <v>500</v>
      </c>
      <c r="P140" s="10">
        <f>N140 - O140</f>
      </c>
      <c r="Q140" s="1">
        <f>VLOOKUP(G140,Sku_Consolidated!A2:G957,7, FALSE)</f>
      </c>
      <c r="R140" s="1">
        <f>IF(IFERROR(VLOOKUP(E140,Store_Showcase!B2:H144,7, FALSE), TRUE)=TRUE, IF(IFERROR(VLOOKUP(E140,Store_SRP!B2:H110,7, FALSE), TRUE)=TRUE,VLOOKUP(E140,Store_VAM!B2:H273,7, FALSE),VLOOKUP(E140,Store_SRP!B2:H110,7, FALSE)), VLOOKUP(E140,Store_Showcase!B2:H144,7, FALSE))</f>
      </c>
      <c r="S140" s="1">
        <f>IF(IFERROR(VLOOKUP(E140,Store_Showcase!B2:I144,8, FALSE), TRUE)=TRUE, IF(IFERROR(VLOOKUP(E140,Store_SRP!B2:I110,8, FALSE), TRUE)=TRUE,VLOOKUP(E140,Store_VAM!B2:I273,8, FALSE),VLOOKUP(E140,Store_SRP!B2:I110,8, FALSE)), VLOOKUP(E140,Store_Showcase!B2:I144,8, FALSE))</f>
      </c>
      <c r="T140" s="1">
        <f>VLOOKUP(G140,Sku_Consolidated!A2:R957,18,FALSE)</f>
      </c>
      <c r="U140" s="1" t="s">
        <v>470</v>
      </c>
      <c r="V140" s="1">
        <f>IF(VLOOKUP(G140,Sku_Consolidated!A2:S957,19,FALSE)="SHOWCASE", VLOOKUP(E140,Store_Showcase!B2:L144,11, FALSE), IF(VLOOKUP(G140,Sku_Consolidated!A2:S957,19,FALSE)="VAM",VLOOKUP(E140,Store_VAM!B2:L273,11, FALSE),VLOOKUP(E140,Store_SRP!B2:L110,11, FALSE)))</f>
      </c>
      <c r="W140" s="1">
        <f>VLOOKUP(G140,Sku_Consolidated!A2:W957,11,FALSE)</f>
      </c>
      <c r="X140" s="1">
        <f>VLOOKUP(G140,Sku_Consolidated!A2:H957,8,FALSE)</f>
      </c>
      <c r="Y140" s="1">
        <f>VLOOKUP(G140,Sku_Consolidated!A2:I957,9,FALSE)</f>
      </c>
      <c r="Z140" s="1" t="s">
        <v>41</v>
      </c>
      <c r="AA140" s="1">
        <f>VLOOKUP(G140,Sku_Consolidated!A2:E957,5,FALSE)</f>
      </c>
      <c r="AB140" s="1">
        <f>IF(VLOOKUP(G140,Sku_Consolidated!A2:S957,19,FALSE)="SHOWCASE", VLOOKUP(E140,Store_Showcase!B2:N144,13, FALSE), IF(VLOOKUP(G140,Sku_Consolidated!A2:S957,19,FALSE)="VAM",VLOOKUP(E140,Store_VAM!B2:N273,13, FALSE),VLOOKUP(E140,Store_SRP!B2:N110,13, FALSE)))</f>
      </c>
      <c r="AC140" s="1">
        <f>IF(IFERROR(AB140,TRUE)=TRUE, "-","OK")</f>
      </c>
      <c r="AD140" s="11" t="s">
        <v>37</v>
      </c>
      <c r="AE140" s="11" t="s">
        <v>37</v>
      </c>
      <c r="AF140" s="1">
        <f>IF(IFERROR(VLOOKUP(E140,Store_Showcase!B2:H144,{5}, FALSE), TRUE)=TRUE, IF(IFERROR(VLOOKUP(E140,Store_SRP!B2:H110,{5}, FALSE), TRUE)=TRUE,VLOOKUP(E140,Store_VAM!B2:H273,{5}, FALSE),VLOOKUP(E140,Store_SRP!B2:H110,{5}, FALSE)), VLOOKUP(E140,Store_Showcase!B2:H144,{5}, FALSE))</f>
      </c>
      <c r="AG140" s="1">
        <f>IF(IFERROR(VLOOKUP(E140,Store_Showcase!B2:H144,{6}, FALSE), TRUE)=TRUE, IF(IFERROR(VLOOKUP(E140,Store_SRP!B2:H110,{6}, FALSE), TRUE)=TRUE,VLOOKUP(E140,Store_VAM!B2:H273,{6}, FALSE),VLOOKUP(E140,Store_SRP!B2:H110,{6}, FALSE)), VLOOKUP(E140,Store_Showcase!B2:H144,{6}, FALSE))</f>
      </c>
      <c r="AH140" s="1">
        <f>VLOOKUP(G140,Sku_Consolidated!A2:R957,18,FALSE)</f>
      </c>
      <c r="AI140" s="1">
        <f>VLOOKUP(G140,Sku_Consolidated!A2:S957,19,FALSE)</f>
      </c>
      <c r="AJ140" s="1">
        <f>VLOOKUP(G140,Sku_Consolidated!A2:T957,20,FALSE)</f>
      </c>
    </row>
    <row r="141" spans="1:36" x14ac:dyDescent="0.25">
      <c r="A141" s="1">
        <v>2024</v>
      </c>
      <c r="B141" s="1" t="s">
        <v>31</v>
      </c>
      <c r="C141" s="1" t="s">
        <v>32</v>
      </c>
      <c r="D141" s="1" t="s">
        <v>33</v>
      </c>
      <c r="E141" s="9" t="s">
        <v>465</v>
      </c>
      <c r="F141" s="1">
        <f>IF(VLOOKUP(G141,Sku_Consolidated!A2:S957,{19},FALSE)="SHOWCASE", VLOOKUP(E141,Store_Showcase!B2:C144,{2}, FALSE), IF(VLOOKUP(G141,Sku_Consolidated!A2:S957,{19},FALSE)="VAM",VLOOKUP(E141,Store_VAM!B2:C273,{2}, FALSE),VLOOKUP(E141,Store_SRP!B2:C110,{2}, FALSE)))</f>
      </c>
      <c r="G141" s="1">
        <v>61736</v>
      </c>
      <c r="H141" s="1" t="s">
        <v>224</v>
      </c>
      <c r="I141" s="10" t="s">
        <v>208</v>
      </c>
      <c r="J141" s="1">
        <f>VLOOKUP(G141,Sku_Consolidated!A2:C957, 3, FALSE)</f>
      </c>
      <c r="K141" s="10">
        <f>IF(J141="PACK", I141, 0)</f>
      </c>
      <c r="L141" s="10">
        <f>IF(J141="KG", I141, I141 * VLOOKUP(G141,Sku_Consolidated!A2:U957,21,FALSE))</f>
      </c>
      <c r="M141" s="10" t="s">
        <v>37</v>
      </c>
      <c r="N141" s="11" t="s">
        <v>501</v>
      </c>
      <c r="O141" s="10" t="s">
        <v>502</v>
      </c>
      <c r="P141" s="10">
        <f>N141 - O141</f>
      </c>
      <c r="Q141" s="1">
        <f>VLOOKUP(G141,Sku_Consolidated!A2:G957,7, FALSE)</f>
      </c>
      <c r="R141" s="1">
        <f>IF(IFERROR(VLOOKUP(E141,Store_Showcase!B2:H144,7, FALSE), TRUE)=TRUE, IF(IFERROR(VLOOKUP(E141,Store_SRP!B2:H110,7, FALSE), TRUE)=TRUE,VLOOKUP(E141,Store_VAM!B2:H273,7, FALSE),VLOOKUP(E141,Store_SRP!B2:H110,7, FALSE)), VLOOKUP(E141,Store_Showcase!B2:H144,7, FALSE))</f>
      </c>
      <c r="S141" s="1">
        <f>IF(IFERROR(VLOOKUP(E141,Store_Showcase!B2:I144,8, FALSE), TRUE)=TRUE, IF(IFERROR(VLOOKUP(E141,Store_SRP!B2:I110,8, FALSE), TRUE)=TRUE,VLOOKUP(E141,Store_VAM!B2:I273,8, FALSE),VLOOKUP(E141,Store_SRP!B2:I110,8, FALSE)), VLOOKUP(E141,Store_Showcase!B2:I144,8, FALSE))</f>
      </c>
      <c r="T141" s="1">
        <f>VLOOKUP(G141,Sku_Consolidated!A2:R957,18,FALSE)</f>
      </c>
      <c r="U141" s="1" t="s">
        <v>470</v>
      </c>
      <c r="V141" s="1">
        <f>IF(VLOOKUP(G141,Sku_Consolidated!A2:S957,19,FALSE)="SHOWCASE", VLOOKUP(E141,Store_Showcase!B2:L144,11, FALSE), IF(VLOOKUP(G141,Sku_Consolidated!A2:S957,19,FALSE)="VAM",VLOOKUP(E141,Store_VAM!B2:L273,11, FALSE),VLOOKUP(E141,Store_SRP!B2:L110,11, FALSE)))</f>
      </c>
      <c r="W141" s="1">
        <f>VLOOKUP(G141,Sku_Consolidated!A2:W957,11,FALSE)</f>
      </c>
      <c r="X141" s="1">
        <f>VLOOKUP(G141,Sku_Consolidated!A2:H957,8,FALSE)</f>
      </c>
      <c r="Y141" s="1">
        <f>VLOOKUP(G141,Sku_Consolidated!A2:I957,9,FALSE)</f>
      </c>
      <c r="Z141" s="1" t="s">
        <v>41</v>
      </c>
      <c r="AA141" s="1">
        <f>VLOOKUP(G141,Sku_Consolidated!A2:E957,5,FALSE)</f>
      </c>
      <c r="AB141" s="1">
        <f>IF(VLOOKUP(G141,Sku_Consolidated!A2:S957,19,FALSE)="SHOWCASE", VLOOKUP(E141,Store_Showcase!B2:N144,13, FALSE), IF(VLOOKUP(G141,Sku_Consolidated!A2:S957,19,FALSE)="VAM",VLOOKUP(E141,Store_VAM!B2:N273,13, FALSE),VLOOKUP(E141,Store_SRP!B2:N110,13, FALSE)))</f>
      </c>
      <c r="AC141" s="1">
        <f>IF(IFERROR(AB141,TRUE)=TRUE, "-","OK")</f>
      </c>
      <c r="AD141" s="11" t="s">
        <v>37</v>
      </c>
      <c r="AE141" s="11" t="s">
        <v>37</v>
      </c>
      <c r="AF141" s="1">
        <f>IF(IFERROR(VLOOKUP(E141,Store_Showcase!B2:H144,{5}, FALSE), TRUE)=TRUE, IF(IFERROR(VLOOKUP(E141,Store_SRP!B2:H110,{5}, FALSE), TRUE)=TRUE,VLOOKUP(E141,Store_VAM!B2:H273,{5}, FALSE),VLOOKUP(E141,Store_SRP!B2:H110,{5}, FALSE)), VLOOKUP(E141,Store_Showcase!B2:H144,{5}, FALSE))</f>
      </c>
      <c r="AG141" s="1">
        <f>IF(IFERROR(VLOOKUP(E141,Store_Showcase!B2:H144,{6}, FALSE), TRUE)=TRUE, IF(IFERROR(VLOOKUP(E141,Store_SRP!B2:H110,{6}, FALSE), TRUE)=TRUE,VLOOKUP(E141,Store_VAM!B2:H273,{6}, FALSE),VLOOKUP(E141,Store_SRP!B2:H110,{6}, FALSE)), VLOOKUP(E141,Store_Showcase!B2:H144,{6}, FALSE))</f>
      </c>
      <c r="AH141" s="1">
        <f>VLOOKUP(G141,Sku_Consolidated!A2:R957,18,FALSE)</f>
      </c>
      <c r="AI141" s="1">
        <f>VLOOKUP(G141,Sku_Consolidated!A2:S957,19,FALSE)</f>
      </c>
      <c r="AJ141" s="1">
        <f>VLOOKUP(G141,Sku_Consolidated!A2:T957,20,FALSE)</f>
      </c>
    </row>
    <row r="142" spans="1:36" x14ac:dyDescent="0.25">
      <c r="A142" s="1">
        <v>2024</v>
      </c>
      <c r="B142" s="1" t="s">
        <v>31</v>
      </c>
      <c r="C142" s="1" t="s">
        <v>32</v>
      </c>
      <c r="D142" s="1" t="s">
        <v>33</v>
      </c>
      <c r="E142" s="9" t="s">
        <v>465</v>
      </c>
      <c r="F142" s="1">
        <f>IF(VLOOKUP(G142,Sku_Consolidated!A2:S957,{19},FALSE)="SHOWCASE", VLOOKUP(E142,Store_Showcase!B2:C144,{2}, FALSE), IF(VLOOKUP(G142,Sku_Consolidated!A2:S957,{19},FALSE)="VAM",VLOOKUP(E142,Store_VAM!B2:C273,{2}, FALSE),VLOOKUP(E142,Store_SRP!B2:C110,{2}, FALSE)))</f>
      </c>
      <c r="G142" s="1">
        <v>61737</v>
      </c>
      <c r="H142" s="1" t="s">
        <v>70</v>
      </c>
      <c r="I142" s="10" t="s">
        <v>503</v>
      </c>
      <c r="J142" s="1">
        <f>VLOOKUP(G142,Sku_Consolidated!A2:C957, 3, FALSE)</f>
      </c>
      <c r="K142" s="10">
        <f>IF(J142="PACK", I142, 0)</f>
      </c>
      <c r="L142" s="10">
        <f>IF(J142="KG", I142, I142 * VLOOKUP(G142,Sku_Consolidated!A2:U957,21,FALSE))</f>
      </c>
      <c r="M142" s="10" t="s">
        <v>37</v>
      </c>
      <c r="N142" s="11" t="s">
        <v>504</v>
      </c>
      <c r="O142" s="10" t="s">
        <v>505</v>
      </c>
      <c r="P142" s="10">
        <f>N142 - O142</f>
      </c>
      <c r="Q142" s="1">
        <f>VLOOKUP(G142,Sku_Consolidated!A2:G957,7, FALSE)</f>
      </c>
      <c r="R142" s="1">
        <f>IF(IFERROR(VLOOKUP(E142,Store_Showcase!B2:H144,7, FALSE), TRUE)=TRUE, IF(IFERROR(VLOOKUP(E142,Store_SRP!B2:H110,7, FALSE), TRUE)=TRUE,VLOOKUP(E142,Store_VAM!B2:H273,7, FALSE),VLOOKUP(E142,Store_SRP!B2:H110,7, FALSE)), VLOOKUP(E142,Store_Showcase!B2:H144,7, FALSE))</f>
      </c>
      <c r="S142" s="1">
        <f>IF(IFERROR(VLOOKUP(E142,Store_Showcase!B2:I144,8, FALSE), TRUE)=TRUE, IF(IFERROR(VLOOKUP(E142,Store_SRP!B2:I110,8, FALSE), TRUE)=TRUE,VLOOKUP(E142,Store_VAM!B2:I273,8, FALSE),VLOOKUP(E142,Store_SRP!B2:I110,8, FALSE)), VLOOKUP(E142,Store_Showcase!B2:I144,8, FALSE))</f>
      </c>
      <c r="T142" s="1">
        <f>VLOOKUP(G142,Sku_Consolidated!A2:R957,18,FALSE)</f>
      </c>
      <c r="U142" s="1" t="s">
        <v>470</v>
      </c>
      <c r="V142" s="1">
        <f>IF(VLOOKUP(G142,Sku_Consolidated!A2:S957,19,FALSE)="SHOWCASE", VLOOKUP(E142,Store_Showcase!B2:L144,11, FALSE), IF(VLOOKUP(G142,Sku_Consolidated!A2:S957,19,FALSE)="VAM",VLOOKUP(E142,Store_VAM!B2:L273,11, FALSE),VLOOKUP(E142,Store_SRP!B2:L110,11, FALSE)))</f>
      </c>
      <c r="W142" s="1">
        <f>VLOOKUP(G142,Sku_Consolidated!A2:W957,11,FALSE)</f>
      </c>
      <c r="X142" s="1">
        <f>VLOOKUP(G142,Sku_Consolidated!A2:H957,8,FALSE)</f>
      </c>
      <c r="Y142" s="1">
        <f>VLOOKUP(G142,Sku_Consolidated!A2:I957,9,FALSE)</f>
      </c>
      <c r="Z142" s="1" t="s">
        <v>41</v>
      </c>
      <c r="AA142" s="1">
        <f>VLOOKUP(G142,Sku_Consolidated!A2:E957,5,FALSE)</f>
      </c>
      <c r="AB142" s="1">
        <f>IF(VLOOKUP(G142,Sku_Consolidated!A2:S957,19,FALSE)="SHOWCASE", VLOOKUP(E142,Store_Showcase!B2:N144,13, FALSE), IF(VLOOKUP(G142,Sku_Consolidated!A2:S957,19,FALSE)="VAM",VLOOKUP(E142,Store_VAM!B2:N273,13, FALSE),VLOOKUP(E142,Store_SRP!B2:N110,13, FALSE)))</f>
      </c>
      <c r="AC142" s="1">
        <f>IF(IFERROR(AB142,TRUE)=TRUE, "-","OK")</f>
      </c>
      <c r="AD142" s="11" t="s">
        <v>37</v>
      </c>
      <c r="AE142" s="11" t="s">
        <v>37</v>
      </c>
      <c r="AF142" s="1">
        <f>IF(IFERROR(VLOOKUP(E142,Store_Showcase!B2:H144,{5}, FALSE), TRUE)=TRUE, IF(IFERROR(VLOOKUP(E142,Store_SRP!B2:H110,{5}, FALSE), TRUE)=TRUE,VLOOKUP(E142,Store_VAM!B2:H273,{5}, FALSE),VLOOKUP(E142,Store_SRP!B2:H110,{5}, FALSE)), VLOOKUP(E142,Store_Showcase!B2:H144,{5}, FALSE))</f>
      </c>
      <c r="AG142" s="1">
        <f>IF(IFERROR(VLOOKUP(E142,Store_Showcase!B2:H144,{6}, FALSE), TRUE)=TRUE, IF(IFERROR(VLOOKUP(E142,Store_SRP!B2:H110,{6}, FALSE), TRUE)=TRUE,VLOOKUP(E142,Store_VAM!B2:H273,{6}, FALSE),VLOOKUP(E142,Store_SRP!B2:H110,{6}, FALSE)), VLOOKUP(E142,Store_Showcase!B2:H144,{6}, FALSE))</f>
      </c>
      <c r="AH142" s="1">
        <f>VLOOKUP(G142,Sku_Consolidated!A2:R957,18,FALSE)</f>
      </c>
      <c r="AI142" s="1">
        <f>VLOOKUP(G142,Sku_Consolidated!A2:S957,19,FALSE)</f>
      </c>
      <c r="AJ142" s="1">
        <f>VLOOKUP(G142,Sku_Consolidated!A2:T957,20,FALSE)</f>
      </c>
    </row>
    <row r="143" spans="1:36" x14ac:dyDescent="0.25">
      <c r="A143" s="1">
        <v>2024</v>
      </c>
      <c r="B143" s="1" t="s">
        <v>31</v>
      </c>
      <c r="C143" s="1" t="s">
        <v>32</v>
      </c>
      <c r="D143" s="1" t="s">
        <v>33</v>
      </c>
      <c r="E143" s="9" t="s">
        <v>465</v>
      </c>
      <c r="F143" s="1">
        <f>IF(VLOOKUP(G143,Sku_Consolidated!A2:S957,{19},FALSE)="SHOWCASE", VLOOKUP(E143,Store_Showcase!B2:C144,{2}, FALSE), IF(VLOOKUP(G143,Sku_Consolidated!A2:S957,{19},FALSE)="VAM",VLOOKUP(E143,Store_VAM!B2:C273,{2}, FALSE),VLOOKUP(E143,Store_SRP!B2:C110,{2}, FALSE)))</f>
      </c>
      <c r="G143" s="1">
        <v>61740</v>
      </c>
      <c r="H143" s="1" t="s">
        <v>231</v>
      </c>
      <c r="I143" s="10" t="s">
        <v>506</v>
      </c>
      <c r="J143" s="1">
        <f>VLOOKUP(G143,Sku_Consolidated!A2:C957, 3, FALSE)</f>
      </c>
      <c r="K143" s="10">
        <f>IF(J143="PACK", I143, 0)</f>
      </c>
      <c r="L143" s="10">
        <f>IF(J143="KG", I143, I143 * VLOOKUP(G143,Sku_Consolidated!A2:U957,21,FALSE))</f>
      </c>
      <c r="M143" s="10" t="s">
        <v>37</v>
      </c>
      <c r="N143" s="11" t="s">
        <v>507</v>
      </c>
      <c r="O143" s="10" t="s">
        <v>508</v>
      </c>
      <c r="P143" s="10">
        <f>N143 - O143</f>
      </c>
      <c r="Q143" s="1">
        <f>VLOOKUP(G143,Sku_Consolidated!A2:G957,7, FALSE)</f>
      </c>
      <c r="R143" s="1">
        <f>IF(IFERROR(VLOOKUP(E143,Store_Showcase!B2:H144,7, FALSE), TRUE)=TRUE, IF(IFERROR(VLOOKUP(E143,Store_SRP!B2:H110,7, FALSE), TRUE)=TRUE,VLOOKUP(E143,Store_VAM!B2:H273,7, FALSE),VLOOKUP(E143,Store_SRP!B2:H110,7, FALSE)), VLOOKUP(E143,Store_Showcase!B2:H144,7, FALSE))</f>
      </c>
      <c r="S143" s="1">
        <f>IF(IFERROR(VLOOKUP(E143,Store_Showcase!B2:I144,8, FALSE), TRUE)=TRUE, IF(IFERROR(VLOOKUP(E143,Store_SRP!B2:I110,8, FALSE), TRUE)=TRUE,VLOOKUP(E143,Store_VAM!B2:I273,8, FALSE),VLOOKUP(E143,Store_SRP!B2:I110,8, FALSE)), VLOOKUP(E143,Store_Showcase!B2:I144,8, FALSE))</f>
      </c>
      <c r="T143" s="1">
        <f>VLOOKUP(G143,Sku_Consolidated!A2:R957,18,FALSE)</f>
      </c>
      <c r="U143" s="1" t="s">
        <v>470</v>
      </c>
      <c r="V143" s="1">
        <f>IF(VLOOKUP(G143,Sku_Consolidated!A2:S957,19,FALSE)="SHOWCASE", VLOOKUP(E143,Store_Showcase!B2:L144,11, FALSE), IF(VLOOKUP(G143,Sku_Consolidated!A2:S957,19,FALSE)="VAM",VLOOKUP(E143,Store_VAM!B2:L273,11, FALSE),VLOOKUP(E143,Store_SRP!B2:L110,11, FALSE)))</f>
      </c>
      <c r="W143" s="1">
        <f>VLOOKUP(G143,Sku_Consolidated!A2:W957,11,FALSE)</f>
      </c>
      <c r="X143" s="1">
        <f>VLOOKUP(G143,Sku_Consolidated!A2:H957,8,FALSE)</f>
      </c>
      <c r="Y143" s="1">
        <f>VLOOKUP(G143,Sku_Consolidated!A2:I957,9,FALSE)</f>
      </c>
      <c r="Z143" s="1" t="s">
        <v>41</v>
      </c>
      <c r="AA143" s="1">
        <f>VLOOKUP(G143,Sku_Consolidated!A2:E957,5,FALSE)</f>
      </c>
      <c r="AB143" s="1">
        <f>IF(VLOOKUP(G143,Sku_Consolidated!A2:S957,19,FALSE)="SHOWCASE", VLOOKUP(E143,Store_Showcase!B2:N144,13, FALSE), IF(VLOOKUP(G143,Sku_Consolidated!A2:S957,19,FALSE)="VAM",VLOOKUP(E143,Store_VAM!B2:N273,13, FALSE),VLOOKUP(E143,Store_SRP!B2:N110,13, FALSE)))</f>
      </c>
      <c r="AC143" s="1">
        <f>IF(IFERROR(AB143,TRUE)=TRUE, "-","OK")</f>
      </c>
      <c r="AD143" s="11" t="s">
        <v>37</v>
      </c>
      <c r="AE143" s="11" t="s">
        <v>37</v>
      </c>
      <c r="AF143" s="1">
        <f>IF(IFERROR(VLOOKUP(E143,Store_Showcase!B2:H144,{5}, FALSE), TRUE)=TRUE, IF(IFERROR(VLOOKUP(E143,Store_SRP!B2:H110,{5}, FALSE), TRUE)=TRUE,VLOOKUP(E143,Store_VAM!B2:H273,{5}, FALSE),VLOOKUP(E143,Store_SRP!B2:H110,{5}, FALSE)), VLOOKUP(E143,Store_Showcase!B2:H144,{5}, FALSE))</f>
      </c>
      <c r="AG143" s="1">
        <f>IF(IFERROR(VLOOKUP(E143,Store_Showcase!B2:H144,{6}, FALSE), TRUE)=TRUE, IF(IFERROR(VLOOKUP(E143,Store_SRP!B2:H110,{6}, FALSE), TRUE)=TRUE,VLOOKUP(E143,Store_VAM!B2:H273,{6}, FALSE),VLOOKUP(E143,Store_SRP!B2:H110,{6}, FALSE)), VLOOKUP(E143,Store_Showcase!B2:H144,{6}, FALSE))</f>
      </c>
      <c r="AH143" s="1">
        <f>VLOOKUP(G143,Sku_Consolidated!A2:R957,18,FALSE)</f>
      </c>
      <c r="AI143" s="1">
        <f>VLOOKUP(G143,Sku_Consolidated!A2:S957,19,FALSE)</f>
      </c>
      <c r="AJ143" s="1">
        <f>VLOOKUP(G143,Sku_Consolidated!A2:T957,20,FALSE)</f>
      </c>
    </row>
    <row r="144" spans="1:36" x14ac:dyDescent="0.25">
      <c r="A144" s="1">
        <v>2024</v>
      </c>
      <c r="B144" s="1" t="s">
        <v>31</v>
      </c>
      <c r="C144" s="1" t="s">
        <v>32</v>
      </c>
      <c r="D144" s="1" t="s">
        <v>33</v>
      </c>
      <c r="E144" s="9" t="s">
        <v>465</v>
      </c>
      <c r="F144" s="1">
        <f>IF(VLOOKUP(G144,Sku_Consolidated!A2:S957,{19},FALSE)="SHOWCASE", VLOOKUP(E144,Store_Showcase!B2:C144,{2}, FALSE), IF(VLOOKUP(G144,Sku_Consolidated!A2:S957,{19},FALSE)="VAM",VLOOKUP(E144,Store_VAM!B2:C273,{2}, FALSE),VLOOKUP(E144,Store_SRP!B2:C110,{2}, FALSE)))</f>
      </c>
      <c r="G144" s="1">
        <v>61742</v>
      </c>
      <c r="H144" s="1" t="s">
        <v>78</v>
      </c>
      <c r="I144" s="10" t="s">
        <v>509</v>
      </c>
      <c r="J144" s="1">
        <f>VLOOKUP(G144,Sku_Consolidated!A2:C957, 3, FALSE)</f>
      </c>
      <c r="K144" s="10">
        <f>IF(J144="PACK", I144, 0)</f>
      </c>
      <c r="L144" s="10">
        <f>IF(J144="KG", I144, I144 * VLOOKUP(G144,Sku_Consolidated!A2:U957,21,FALSE))</f>
      </c>
      <c r="M144" s="10" t="s">
        <v>37</v>
      </c>
      <c r="N144" s="11" t="s">
        <v>510</v>
      </c>
      <c r="O144" s="10" t="s">
        <v>511</v>
      </c>
      <c r="P144" s="10">
        <f>N144 - O144</f>
      </c>
      <c r="Q144" s="1">
        <f>VLOOKUP(G144,Sku_Consolidated!A2:G957,7, FALSE)</f>
      </c>
      <c r="R144" s="1">
        <f>IF(IFERROR(VLOOKUP(E144,Store_Showcase!B2:H144,7, FALSE), TRUE)=TRUE, IF(IFERROR(VLOOKUP(E144,Store_SRP!B2:H110,7, FALSE), TRUE)=TRUE,VLOOKUP(E144,Store_VAM!B2:H273,7, FALSE),VLOOKUP(E144,Store_SRP!B2:H110,7, FALSE)), VLOOKUP(E144,Store_Showcase!B2:H144,7, FALSE))</f>
      </c>
      <c r="S144" s="1">
        <f>IF(IFERROR(VLOOKUP(E144,Store_Showcase!B2:I144,8, FALSE), TRUE)=TRUE, IF(IFERROR(VLOOKUP(E144,Store_SRP!B2:I110,8, FALSE), TRUE)=TRUE,VLOOKUP(E144,Store_VAM!B2:I273,8, FALSE),VLOOKUP(E144,Store_SRP!B2:I110,8, FALSE)), VLOOKUP(E144,Store_Showcase!B2:I144,8, FALSE))</f>
      </c>
      <c r="T144" s="1">
        <f>VLOOKUP(G144,Sku_Consolidated!A2:R957,18,FALSE)</f>
      </c>
      <c r="U144" s="1" t="s">
        <v>470</v>
      </c>
      <c r="V144" s="1">
        <f>IF(VLOOKUP(G144,Sku_Consolidated!A2:S957,19,FALSE)="SHOWCASE", VLOOKUP(E144,Store_Showcase!B2:L144,11, FALSE), IF(VLOOKUP(G144,Sku_Consolidated!A2:S957,19,FALSE)="VAM",VLOOKUP(E144,Store_VAM!B2:L273,11, FALSE),VLOOKUP(E144,Store_SRP!B2:L110,11, FALSE)))</f>
      </c>
      <c r="W144" s="1">
        <f>VLOOKUP(G144,Sku_Consolidated!A2:W957,11,FALSE)</f>
      </c>
      <c r="X144" s="1">
        <f>VLOOKUP(G144,Sku_Consolidated!A2:H957,8,FALSE)</f>
      </c>
      <c r="Y144" s="1">
        <f>VLOOKUP(G144,Sku_Consolidated!A2:I957,9,FALSE)</f>
      </c>
      <c r="Z144" s="1" t="s">
        <v>41</v>
      </c>
      <c r="AA144" s="1">
        <f>VLOOKUP(G144,Sku_Consolidated!A2:E957,5,FALSE)</f>
      </c>
      <c r="AB144" s="1">
        <f>IF(VLOOKUP(G144,Sku_Consolidated!A2:S957,19,FALSE)="SHOWCASE", VLOOKUP(E144,Store_Showcase!B2:N144,13, FALSE), IF(VLOOKUP(G144,Sku_Consolidated!A2:S957,19,FALSE)="VAM",VLOOKUP(E144,Store_VAM!B2:N273,13, FALSE),VLOOKUP(E144,Store_SRP!B2:N110,13, FALSE)))</f>
      </c>
      <c r="AC144" s="1">
        <f>IF(IFERROR(AB144,TRUE)=TRUE, "-","OK")</f>
      </c>
      <c r="AD144" s="11" t="s">
        <v>37</v>
      </c>
      <c r="AE144" s="11" t="s">
        <v>37</v>
      </c>
      <c r="AF144" s="1">
        <f>IF(IFERROR(VLOOKUP(E144,Store_Showcase!B2:H144,{5}, FALSE), TRUE)=TRUE, IF(IFERROR(VLOOKUP(E144,Store_SRP!B2:H110,{5}, FALSE), TRUE)=TRUE,VLOOKUP(E144,Store_VAM!B2:H273,{5}, FALSE),VLOOKUP(E144,Store_SRP!B2:H110,{5}, FALSE)), VLOOKUP(E144,Store_Showcase!B2:H144,{5}, FALSE))</f>
      </c>
      <c r="AG144" s="1">
        <f>IF(IFERROR(VLOOKUP(E144,Store_Showcase!B2:H144,{6}, FALSE), TRUE)=TRUE, IF(IFERROR(VLOOKUP(E144,Store_SRP!B2:H110,{6}, FALSE), TRUE)=TRUE,VLOOKUP(E144,Store_VAM!B2:H273,{6}, FALSE),VLOOKUP(E144,Store_SRP!B2:H110,{6}, FALSE)), VLOOKUP(E144,Store_Showcase!B2:H144,{6}, FALSE))</f>
      </c>
      <c r="AH144" s="1">
        <f>VLOOKUP(G144,Sku_Consolidated!A2:R957,18,FALSE)</f>
      </c>
      <c r="AI144" s="1">
        <f>VLOOKUP(G144,Sku_Consolidated!A2:S957,19,FALSE)</f>
      </c>
      <c r="AJ144" s="1">
        <f>VLOOKUP(G144,Sku_Consolidated!A2:T957,20,FALSE)</f>
      </c>
    </row>
    <row r="145" spans="1:36" x14ac:dyDescent="0.25">
      <c r="A145" s="1">
        <v>2024</v>
      </c>
      <c r="B145" s="1" t="s">
        <v>31</v>
      </c>
      <c r="C145" s="1" t="s">
        <v>32</v>
      </c>
      <c r="D145" s="1" t="s">
        <v>33</v>
      </c>
      <c r="E145" s="9" t="s">
        <v>465</v>
      </c>
      <c r="F145" s="1">
        <f>IF(VLOOKUP(G145,Sku_Consolidated!A2:S957,{19},FALSE)="SHOWCASE", VLOOKUP(E145,Store_Showcase!B2:C144,{2}, FALSE), IF(VLOOKUP(G145,Sku_Consolidated!A2:S957,{19},FALSE)="VAM",VLOOKUP(E145,Store_VAM!B2:C273,{2}, FALSE),VLOOKUP(E145,Store_SRP!B2:C110,{2}, FALSE)))</f>
      </c>
      <c r="G145" s="1">
        <v>61755</v>
      </c>
      <c r="H145" s="1" t="s">
        <v>86</v>
      </c>
      <c r="I145" s="10" t="s">
        <v>512</v>
      </c>
      <c r="J145" s="1">
        <f>VLOOKUP(G145,Sku_Consolidated!A2:C957, 3, FALSE)</f>
      </c>
      <c r="K145" s="10">
        <f>IF(J145="PACK", I145, 0)</f>
      </c>
      <c r="L145" s="10">
        <f>IF(J145="KG", I145, I145 * VLOOKUP(G145,Sku_Consolidated!A2:U957,21,FALSE))</f>
      </c>
      <c r="M145" s="10" t="s">
        <v>37</v>
      </c>
      <c r="N145" s="11" t="s">
        <v>513</v>
      </c>
      <c r="O145" s="10" t="s">
        <v>514</v>
      </c>
      <c r="P145" s="10">
        <f>N145 - O145</f>
      </c>
      <c r="Q145" s="1">
        <f>VLOOKUP(G145,Sku_Consolidated!A2:G957,7, FALSE)</f>
      </c>
      <c r="R145" s="1">
        <f>IF(IFERROR(VLOOKUP(E145,Store_Showcase!B2:H144,7, FALSE), TRUE)=TRUE, IF(IFERROR(VLOOKUP(E145,Store_SRP!B2:H110,7, FALSE), TRUE)=TRUE,VLOOKUP(E145,Store_VAM!B2:H273,7, FALSE),VLOOKUP(E145,Store_SRP!B2:H110,7, FALSE)), VLOOKUP(E145,Store_Showcase!B2:H144,7, FALSE))</f>
      </c>
      <c r="S145" s="1">
        <f>IF(IFERROR(VLOOKUP(E145,Store_Showcase!B2:I144,8, FALSE), TRUE)=TRUE, IF(IFERROR(VLOOKUP(E145,Store_SRP!B2:I110,8, FALSE), TRUE)=TRUE,VLOOKUP(E145,Store_VAM!B2:I273,8, FALSE),VLOOKUP(E145,Store_SRP!B2:I110,8, FALSE)), VLOOKUP(E145,Store_Showcase!B2:I144,8, FALSE))</f>
      </c>
      <c r="T145" s="1">
        <f>VLOOKUP(G145,Sku_Consolidated!A2:R957,18,FALSE)</f>
      </c>
      <c r="U145" s="1" t="s">
        <v>470</v>
      </c>
      <c r="V145" s="1">
        <f>IF(VLOOKUP(G145,Sku_Consolidated!A2:S957,19,FALSE)="SHOWCASE", VLOOKUP(E145,Store_Showcase!B2:L144,11, FALSE), IF(VLOOKUP(G145,Sku_Consolidated!A2:S957,19,FALSE)="VAM",VLOOKUP(E145,Store_VAM!B2:L273,11, FALSE),VLOOKUP(E145,Store_SRP!B2:L110,11, FALSE)))</f>
      </c>
      <c r="W145" s="1">
        <f>VLOOKUP(G145,Sku_Consolidated!A2:W957,11,FALSE)</f>
      </c>
      <c r="X145" s="1">
        <f>VLOOKUP(G145,Sku_Consolidated!A2:H957,8,FALSE)</f>
      </c>
      <c r="Y145" s="1">
        <f>VLOOKUP(G145,Sku_Consolidated!A2:I957,9,FALSE)</f>
      </c>
      <c r="Z145" s="1" t="s">
        <v>41</v>
      </c>
      <c r="AA145" s="1">
        <f>VLOOKUP(G145,Sku_Consolidated!A2:E957,5,FALSE)</f>
      </c>
      <c r="AB145" s="1">
        <f>IF(VLOOKUP(G145,Sku_Consolidated!A2:S957,19,FALSE)="SHOWCASE", VLOOKUP(E145,Store_Showcase!B2:N144,13, FALSE), IF(VLOOKUP(G145,Sku_Consolidated!A2:S957,19,FALSE)="VAM",VLOOKUP(E145,Store_VAM!B2:N273,13, FALSE),VLOOKUP(E145,Store_SRP!B2:N110,13, FALSE)))</f>
      </c>
      <c r="AC145" s="1">
        <f>IF(IFERROR(AB145,TRUE)=TRUE, "-","OK")</f>
      </c>
      <c r="AD145" s="11" t="s">
        <v>37</v>
      </c>
      <c r="AE145" s="11" t="s">
        <v>37</v>
      </c>
      <c r="AF145" s="1">
        <f>IF(IFERROR(VLOOKUP(E145,Store_Showcase!B2:H144,{5}, FALSE), TRUE)=TRUE, IF(IFERROR(VLOOKUP(E145,Store_SRP!B2:H110,{5}, FALSE), TRUE)=TRUE,VLOOKUP(E145,Store_VAM!B2:H273,{5}, FALSE),VLOOKUP(E145,Store_SRP!B2:H110,{5}, FALSE)), VLOOKUP(E145,Store_Showcase!B2:H144,{5}, FALSE))</f>
      </c>
      <c r="AG145" s="1">
        <f>IF(IFERROR(VLOOKUP(E145,Store_Showcase!B2:H144,{6}, FALSE), TRUE)=TRUE, IF(IFERROR(VLOOKUP(E145,Store_SRP!B2:H110,{6}, FALSE), TRUE)=TRUE,VLOOKUP(E145,Store_VAM!B2:H273,{6}, FALSE),VLOOKUP(E145,Store_SRP!B2:H110,{6}, FALSE)), VLOOKUP(E145,Store_Showcase!B2:H144,{6}, FALSE))</f>
      </c>
      <c r="AH145" s="1">
        <f>VLOOKUP(G145,Sku_Consolidated!A2:R957,18,FALSE)</f>
      </c>
      <c r="AI145" s="1">
        <f>VLOOKUP(G145,Sku_Consolidated!A2:S957,19,FALSE)</f>
      </c>
      <c r="AJ145" s="1">
        <f>VLOOKUP(G145,Sku_Consolidated!A2:T957,20,FALSE)</f>
      </c>
    </row>
    <row r="146" spans="1:36" x14ac:dyDescent="0.25">
      <c r="A146" s="1">
        <v>2024</v>
      </c>
      <c r="B146" s="1" t="s">
        <v>31</v>
      </c>
      <c r="C146" s="1" t="s">
        <v>32</v>
      </c>
      <c r="D146" s="1" t="s">
        <v>33</v>
      </c>
      <c r="E146" s="9" t="s">
        <v>465</v>
      </c>
      <c r="F146" s="1">
        <f>IF(VLOOKUP(G146,Sku_Consolidated!A2:S957,{19},FALSE)="SHOWCASE", VLOOKUP(E146,Store_Showcase!B2:C144,{2}, FALSE), IF(VLOOKUP(G146,Sku_Consolidated!A2:S957,{19},FALSE)="VAM",VLOOKUP(E146,Store_VAM!B2:C273,{2}, FALSE),VLOOKUP(E146,Store_SRP!B2:C110,{2}, FALSE)))</f>
      </c>
      <c r="G146" s="1">
        <v>61758</v>
      </c>
      <c r="H146" s="1" t="s">
        <v>90</v>
      </c>
      <c r="I146" s="10" t="s">
        <v>515</v>
      </c>
      <c r="J146" s="1">
        <f>VLOOKUP(G146,Sku_Consolidated!A2:C957, 3, FALSE)</f>
      </c>
      <c r="K146" s="10">
        <f>IF(J146="PACK", I146, 0)</f>
      </c>
      <c r="L146" s="10">
        <f>IF(J146="KG", I146, I146 * VLOOKUP(G146,Sku_Consolidated!A2:U957,21,FALSE))</f>
      </c>
      <c r="M146" s="10" t="s">
        <v>37</v>
      </c>
      <c r="N146" s="11" t="s">
        <v>516</v>
      </c>
      <c r="O146" s="10" t="s">
        <v>517</v>
      </c>
      <c r="P146" s="10">
        <f>N146 - O146</f>
      </c>
      <c r="Q146" s="1">
        <f>VLOOKUP(G146,Sku_Consolidated!A2:G957,7, FALSE)</f>
      </c>
      <c r="R146" s="1">
        <f>IF(IFERROR(VLOOKUP(E146,Store_Showcase!B2:H144,7, FALSE), TRUE)=TRUE, IF(IFERROR(VLOOKUP(E146,Store_SRP!B2:H110,7, FALSE), TRUE)=TRUE,VLOOKUP(E146,Store_VAM!B2:H273,7, FALSE),VLOOKUP(E146,Store_SRP!B2:H110,7, FALSE)), VLOOKUP(E146,Store_Showcase!B2:H144,7, FALSE))</f>
      </c>
      <c r="S146" s="1">
        <f>IF(IFERROR(VLOOKUP(E146,Store_Showcase!B2:I144,8, FALSE), TRUE)=TRUE, IF(IFERROR(VLOOKUP(E146,Store_SRP!B2:I110,8, FALSE), TRUE)=TRUE,VLOOKUP(E146,Store_VAM!B2:I273,8, FALSE),VLOOKUP(E146,Store_SRP!B2:I110,8, FALSE)), VLOOKUP(E146,Store_Showcase!B2:I144,8, FALSE))</f>
      </c>
      <c r="T146" s="1">
        <f>VLOOKUP(G146,Sku_Consolidated!A2:R957,18,FALSE)</f>
      </c>
      <c r="U146" s="1" t="s">
        <v>470</v>
      </c>
      <c r="V146" s="1">
        <f>IF(VLOOKUP(G146,Sku_Consolidated!A2:S957,19,FALSE)="SHOWCASE", VLOOKUP(E146,Store_Showcase!B2:L144,11, FALSE), IF(VLOOKUP(G146,Sku_Consolidated!A2:S957,19,FALSE)="VAM",VLOOKUP(E146,Store_VAM!B2:L273,11, FALSE),VLOOKUP(E146,Store_SRP!B2:L110,11, FALSE)))</f>
      </c>
      <c r="W146" s="1">
        <f>VLOOKUP(G146,Sku_Consolidated!A2:W957,11,FALSE)</f>
      </c>
      <c r="X146" s="1">
        <f>VLOOKUP(G146,Sku_Consolidated!A2:H957,8,FALSE)</f>
      </c>
      <c r="Y146" s="1">
        <f>VLOOKUP(G146,Sku_Consolidated!A2:I957,9,FALSE)</f>
      </c>
      <c r="Z146" s="1" t="s">
        <v>41</v>
      </c>
      <c r="AA146" s="1">
        <f>VLOOKUP(G146,Sku_Consolidated!A2:E957,5,FALSE)</f>
      </c>
      <c r="AB146" s="1">
        <f>IF(VLOOKUP(G146,Sku_Consolidated!A2:S957,19,FALSE)="SHOWCASE", VLOOKUP(E146,Store_Showcase!B2:N144,13, FALSE), IF(VLOOKUP(G146,Sku_Consolidated!A2:S957,19,FALSE)="VAM",VLOOKUP(E146,Store_VAM!B2:N273,13, FALSE),VLOOKUP(E146,Store_SRP!B2:N110,13, FALSE)))</f>
      </c>
      <c r="AC146" s="1">
        <f>IF(IFERROR(AB146,TRUE)=TRUE, "-","OK")</f>
      </c>
      <c r="AD146" s="11" t="s">
        <v>37</v>
      </c>
      <c r="AE146" s="11" t="s">
        <v>37</v>
      </c>
      <c r="AF146" s="1">
        <f>IF(IFERROR(VLOOKUP(E146,Store_Showcase!B2:H144,{5}, FALSE), TRUE)=TRUE, IF(IFERROR(VLOOKUP(E146,Store_SRP!B2:H110,{5}, FALSE), TRUE)=TRUE,VLOOKUP(E146,Store_VAM!B2:H273,{5}, FALSE),VLOOKUP(E146,Store_SRP!B2:H110,{5}, FALSE)), VLOOKUP(E146,Store_Showcase!B2:H144,{5}, FALSE))</f>
      </c>
      <c r="AG146" s="1">
        <f>IF(IFERROR(VLOOKUP(E146,Store_Showcase!B2:H144,{6}, FALSE), TRUE)=TRUE, IF(IFERROR(VLOOKUP(E146,Store_SRP!B2:H110,{6}, FALSE), TRUE)=TRUE,VLOOKUP(E146,Store_VAM!B2:H273,{6}, FALSE),VLOOKUP(E146,Store_SRP!B2:H110,{6}, FALSE)), VLOOKUP(E146,Store_Showcase!B2:H144,{6}, FALSE))</f>
      </c>
      <c r="AH146" s="1">
        <f>VLOOKUP(G146,Sku_Consolidated!A2:R957,18,FALSE)</f>
      </c>
      <c r="AI146" s="1">
        <f>VLOOKUP(G146,Sku_Consolidated!A2:S957,19,FALSE)</f>
      </c>
      <c r="AJ146" s="1">
        <f>VLOOKUP(G146,Sku_Consolidated!A2:T957,20,FALSE)</f>
      </c>
    </row>
    <row r="147" spans="1:36" x14ac:dyDescent="0.25">
      <c r="A147" s="1">
        <v>2024</v>
      </c>
      <c r="B147" s="1" t="s">
        <v>31</v>
      </c>
      <c r="C147" s="1" t="s">
        <v>32</v>
      </c>
      <c r="D147" s="1" t="s">
        <v>33</v>
      </c>
      <c r="E147" s="9" t="s">
        <v>465</v>
      </c>
      <c r="F147" s="1">
        <f>IF(VLOOKUP(G147,Sku_Consolidated!A2:S957,{19},FALSE)="SHOWCASE", VLOOKUP(E147,Store_Showcase!B2:C144,{2}, FALSE), IF(VLOOKUP(G147,Sku_Consolidated!A2:S957,{19},FALSE)="VAM",VLOOKUP(E147,Store_VAM!B2:C273,{2}, FALSE),VLOOKUP(E147,Store_SRP!B2:C110,{2}, FALSE)))</f>
      </c>
      <c r="G147" s="1">
        <v>61759</v>
      </c>
      <c r="H147" s="1" t="s">
        <v>94</v>
      </c>
      <c r="I147" s="10" t="s">
        <v>518</v>
      </c>
      <c r="J147" s="1">
        <f>VLOOKUP(G147,Sku_Consolidated!A2:C957, 3, FALSE)</f>
      </c>
      <c r="K147" s="10">
        <f>IF(J147="PACK", I147, 0)</f>
      </c>
      <c r="L147" s="10">
        <f>IF(J147="KG", I147, I147 * VLOOKUP(G147,Sku_Consolidated!A2:U957,21,FALSE))</f>
      </c>
      <c r="M147" s="10" t="s">
        <v>37</v>
      </c>
      <c r="N147" s="11" t="s">
        <v>519</v>
      </c>
      <c r="O147" s="10" t="s">
        <v>520</v>
      </c>
      <c r="P147" s="10">
        <f>N147 - O147</f>
      </c>
      <c r="Q147" s="1">
        <f>VLOOKUP(G147,Sku_Consolidated!A2:G957,7, FALSE)</f>
      </c>
      <c r="R147" s="1">
        <f>IF(IFERROR(VLOOKUP(E147,Store_Showcase!B2:H144,7, FALSE), TRUE)=TRUE, IF(IFERROR(VLOOKUP(E147,Store_SRP!B2:H110,7, FALSE), TRUE)=TRUE,VLOOKUP(E147,Store_VAM!B2:H273,7, FALSE),VLOOKUP(E147,Store_SRP!B2:H110,7, FALSE)), VLOOKUP(E147,Store_Showcase!B2:H144,7, FALSE))</f>
      </c>
      <c r="S147" s="1">
        <f>IF(IFERROR(VLOOKUP(E147,Store_Showcase!B2:I144,8, FALSE), TRUE)=TRUE, IF(IFERROR(VLOOKUP(E147,Store_SRP!B2:I110,8, FALSE), TRUE)=TRUE,VLOOKUP(E147,Store_VAM!B2:I273,8, FALSE),VLOOKUP(E147,Store_SRP!B2:I110,8, FALSE)), VLOOKUP(E147,Store_Showcase!B2:I144,8, FALSE))</f>
      </c>
      <c r="T147" s="1">
        <f>VLOOKUP(G147,Sku_Consolidated!A2:R957,18,FALSE)</f>
      </c>
      <c r="U147" s="1" t="s">
        <v>470</v>
      </c>
      <c r="V147" s="1">
        <f>IF(VLOOKUP(G147,Sku_Consolidated!A2:S957,19,FALSE)="SHOWCASE", VLOOKUP(E147,Store_Showcase!B2:L144,11, FALSE), IF(VLOOKUP(G147,Sku_Consolidated!A2:S957,19,FALSE)="VAM",VLOOKUP(E147,Store_VAM!B2:L273,11, FALSE),VLOOKUP(E147,Store_SRP!B2:L110,11, FALSE)))</f>
      </c>
      <c r="W147" s="1">
        <f>VLOOKUP(G147,Sku_Consolidated!A2:W957,11,FALSE)</f>
      </c>
      <c r="X147" s="1">
        <f>VLOOKUP(G147,Sku_Consolidated!A2:H957,8,FALSE)</f>
      </c>
      <c r="Y147" s="1">
        <f>VLOOKUP(G147,Sku_Consolidated!A2:I957,9,FALSE)</f>
      </c>
      <c r="Z147" s="1" t="s">
        <v>41</v>
      </c>
      <c r="AA147" s="1">
        <f>VLOOKUP(G147,Sku_Consolidated!A2:E957,5,FALSE)</f>
      </c>
      <c r="AB147" s="1">
        <f>IF(VLOOKUP(G147,Sku_Consolidated!A2:S957,19,FALSE)="SHOWCASE", VLOOKUP(E147,Store_Showcase!B2:N144,13, FALSE), IF(VLOOKUP(G147,Sku_Consolidated!A2:S957,19,FALSE)="VAM",VLOOKUP(E147,Store_VAM!B2:N273,13, FALSE),VLOOKUP(E147,Store_SRP!B2:N110,13, FALSE)))</f>
      </c>
      <c r="AC147" s="1">
        <f>IF(IFERROR(AB147,TRUE)=TRUE, "-","OK")</f>
      </c>
      <c r="AD147" s="11" t="s">
        <v>37</v>
      </c>
      <c r="AE147" s="11" t="s">
        <v>37</v>
      </c>
      <c r="AF147" s="1">
        <f>IF(IFERROR(VLOOKUP(E147,Store_Showcase!B2:H144,{5}, FALSE), TRUE)=TRUE, IF(IFERROR(VLOOKUP(E147,Store_SRP!B2:H110,{5}, FALSE), TRUE)=TRUE,VLOOKUP(E147,Store_VAM!B2:H273,{5}, FALSE),VLOOKUP(E147,Store_SRP!B2:H110,{5}, FALSE)), VLOOKUP(E147,Store_Showcase!B2:H144,{5}, FALSE))</f>
      </c>
      <c r="AG147" s="1">
        <f>IF(IFERROR(VLOOKUP(E147,Store_Showcase!B2:H144,{6}, FALSE), TRUE)=TRUE, IF(IFERROR(VLOOKUP(E147,Store_SRP!B2:H110,{6}, FALSE), TRUE)=TRUE,VLOOKUP(E147,Store_VAM!B2:H273,{6}, FALSE),VLOOKUP(E147,Store_SRP!B2:H110,{6}, FALSE)), VLOOKUP(E147,Store_Showcase!B2:H144,{6}, FALSE))</f>
      </c>
      <c r="AH147" s="1">
        <f>VLOOKUP(G147,Sku_Consolidated!A2:R957,18,FALSE)</f>
      </c>
      <c r="AI147" s="1">
        <f>VLOOKUP(G147,Sku_Consolidated!A2:S957,19,FALSE)</f>
      </c>
      <c r="AJ147" s="1">
        <f>VLOOKUP(G147,Sku_Consolidated!A2:T957,20,FALSE)</f>
      </c>
    </row>
    <row r="148" spans="1:36" x14ac:dyDescent="0.25">
      <c r="A148" s="1">
        <v>2024</v>
      </c>
      <c r="B148" s="1" t="s">
        <v>31</v>
      </c>
      <c r="C148" s="1" t="s">
        <v>32</v>
      </c>
      <c r="D148" s="1" t="s">
        <v>33</v>
      </c>
      <c r="E148" s="9" t="s">
        <v>465</v>
      </c>
      <c r="F148" s="1">
        <f>IF(VLOOKUP(G148,Sku_Consolidated!A2:S957,{19},FALSE)="SHOWCASE", VLOOKUP(E148,Store_Showcase!B2:C144,{2}, FALSE), IF(VLOOKUP(G148,Sku_Consolidated!A2:S957,{19},FALSE)="VAM",VLOOKUP(E148,Store_VAM!B2:C273,{2}, FALSE),VLOOKUP(E148,Store_SRP!B2:C110,{2}, FALSE)))</f>
      </c>
      <c r="G148" s="1">
        <v>61760</v>
      </c>
      <c r="H148" s="1" t="s">
        <v>98</v>
      </c>
      <c r="I148" s="10" t="s">
        <v>521</v>
      </c>
      <c r="J148" s="1">
        <f>VLOOKUP(G148,Sku_Consolidated!A2:C957, 3, FALSE)</f>
      </c>
      <c r="K148" s="10">
        <f>IF(J148="PACK", I148, 0)</f>
      </c>
      <c r="L148" s="10">
        <f>IF(J148="KG", I148, I148 * VLOOKUP(G148,Sku_Consolidated!A2:U957,21,FALSE))</f>
      </c>
      <c r="M148" s="10" t="s">
        <v>37</v>
      </c>
      <c r="N148" s="11" t="s">
        <v>522</v>
      </c>
      <c r="O148" s="10" t="s">
        <v>523</v>
      </c>
      <c r="P148" s="10">
        <f>N148 - O148</f>
      </c>
      <c r="Q148" s="1">
        <f>VLOOKUP(G148,Sku_Consolidated!A2:G957,7, FALSE)</f>
      </c>
      <c r="R148" s="1">
        <f>IF(IFERROR(VLOOKUP(E148,Store_Showcase!B2:H144,7, FALSE), TRUE)=TRUE, IF(IFERROR(VLOOKUP(E148,Store_SRP!B2:H110,7, FALSE), TRUE)=TRUE,VLOOKUP(E148,Store_VAM!B2:H273,7, FALSE),VLOOKUP(E148,Store_SRP!B2:H110,7, FALSE)), VLOOKUP(E148,Store_Showcase!B2:H144,7, FALSE))</f>
      </c>
      <c r="S148" s="1">
        <f>IF(IFERROR(VLOOKUP(E148,Store_Showcase!B2:I144,8, FALSE), TRUE)=TRUE, IF(IFERROR(VLOOKUP(E148,Store_SRP!B2:I110,8, FALSE), TRUE)=TRUE,VLOOKUP(E148,Store_VAM!B2:I273,8, FALSE),VLOOKUP(E148,Store_SRP!B2:I110,8, FALSE)), VLOOKUP(E148,Store_Showcase!B2:I144,8, FALSE))</f>
      </c>
      <c r="T148" s="1">
        <f>VLOOKUP(G148,Sku_Consolidated!A2:R957,18,FALSE)</f>
      </c>
      <c r="U148" s="1" t="s">
        <v>470</v>
      </c>
      <c r="V148" s="1">
        <f>IF(VLOOKUP(G148,Sku_Consolidated!A2:S957,19,FALSE)="SHOWCASE", VLOOKUP(E148,Store_Showcase!B2:L144,11, FALSE), IF(VLOOKUP(G148,Sku_Consolidated!A2:S957,19,FALSE)="VAM",VLOOKUP(E148,Store_VAM!B2:L273,11, FALSE),VLOOKUP(E148,Store_SRP!B2:L110,11, FALSE)))</f>
      </c>
      <c r="W148" s="1">
        <f>VLOOKUP(G148,Sku_Consolidated!A2:W957,11,FALSE)</f>
      </c>
      <c r="X148" s="1">
        <f>VLOOKUP(G148,Sku_Consolidated!A2:H957,8,FALSE)</f>
      </c>
      <c r="Y148" s="1">
        <f>VLOOKUP(G148,Sku_Consolidated!A2:I957,9,FALSE)</f>
      </c>
      <c r="Z148" s="1" t="s">
        <v>41</v>
      </c>
      <c r="AA148" s="1">
        <f>VLOOKUP(G148,Sku_Consolidated!A2:E957,5,FALSE)</f>
      </c>
      <c r="AB148" s="1">
        <f>IF(VLOOKUP(G148,Sku_Consolidated!A2:S957,19,FALSE)="SHOWCASE", VLOOKUP(E148,Store_Showcase!B2:N144,13, FALSE), IF(VLOOKUP(G148,Sku_Consolidated!A2:S957,19,FALSE)="VAM",VLOOKUP(E148,Store_VAM!B2:N273,13, FALSE),VLOOKUP(E148,Store_SRP!B2:N110,13, FALSE)))</f>
      </c>
      <c r="AC148" s="1">
        <f>IF(IFERROR(AB148,TRUE)=TRUE, "-","OK")</f>
      </c>
      <c r="AD148" s="11" t="s">
        <v>37</v>
      </c>
      <c r="AE148" s="11" t="s">
        <v>37</v>
      </c>
      <c r="AF148" s="1">
        <f>IF(IFERROR(VLOOKUP(E148,Store_Showcase!B2:H144,{5}, FALSE), TRUE)=TRUE, IF(IFERROR(VLOOKUP(E148,Store_SRP!B2:H110,{5}, FALSE), TRUE)=TRUE,VLOOKUP(E148,Store_VAM!B2:H273,{5}, FALSE),VLOOKUP(E148,Store_SRP!B2:H110,{5}, FALSE)), VLOOKUP(E148,Store_Showcase!B2:H144,{5}, FALSE))</f>
      </c>
      <c r="AG148" s="1">
        <f>IF(IFERROR(VLOOKUP(E148,Store_Showcase!B2:H144,{6}, FALSE), TRUE)=TRUE, IF(IFERROR(VLOOKUP(E148,Store_SRP!B2:H110,{6}, FALSE), TRUE)=TRUE,VLOOKUP(E148,Store_VAM!B2:H273,{6}, FALSE),VLOOKUP(E148,Store_SRP!B2:H110,{6}, FALSE)), VLOOKUP(E148,Store_Showcase!B2:H144,{6}, FALSE))</f>
      </c>
      <c r="AH148" s="1">
        <f>VLOOKUP(G148,Sku_Consolidated!A2:R957,18,FALSE)</f>
      </c>
      <c r="AI148" s="1">
        <f>VLOOKUP(G148,Sku_Consolidated!A2:S957,19,FALSE)</f>
      </c>
      <c r="AJ148" s="1">
        <f>VLOOKUP(G148,Sku_Consolidated!A2:T957,20,FALSE)</f>
      </c>
    </row>
    <row r="149" spans="1:36" x14ac:dyDescent="0.25">
      <c r="A149" s="1">
        <v>2024</v>
      </c>
      <c r="B149" s="1" t="s">
        <v>31</v>
      </c>
      <c r="C149" s="1" t="s">
        <v>32</v>
      </c>
      <c r="D149" s="1" t="s">
        <v>33</v>
      </c>
      <c r="E149" s="9" t="s">
        <v>465</v>
      </c>
      <c r="F149" s="1">
        <f>IF(VLOOKUP(G149,Sku_Consolidated!A2:S957,{19},FALSE)="SHOWCASE", VLOOKUP(E149,Store_Showcase!B2:C144,{2}, FALSE), IF(VLOOKUP(G149,Sku_Consolidated!A2:S957,{19},FALSE)="VAM",VLOOKUP(E149,Store_VAM!B2:C273,{2}, FALSE),VLOOKUP(E149,Store_SRP!B2:C110,{2}, FALSE)))</f>
      </c>
      <c r="G149" s="1">
        <v>61761</v>
      </c>
      <c r="H149" s="1" t="s">
        <v>524</v>
      </c>
      <c r="I149" s="10" t="s">
        <v>525</v>
      </c>
      <c r="J149" s="1">
        <f>VLOOKUP(G149,Sku_Consolidated!A2:C957, 3, FALSE)</f>
      </c>
      <c r="K149" s="10">
        <f>IF(J149="PACK", I149, 0)</f>
      </c>
      <c r="L149" s="10">
        <f>IF(J149="KG", I149, I149 * VLOOKUP(G149,Sku_Consolidated!A2:U957,21,FALSE))</f>
      </c>
      <c r="M149" s="10" t="s">
        <v>37</v>
      </c>
      <c r="N149" s="11" t="s">
        <v>526</v>
      </c>
      <c r="O149" s="10" t="s">
        <v>527</v>
      </c>
      <c r="P149" s="10">
        <f>N149 - O149</f>
      </c>
      <c r="Q149" s="1">
        <f>VLOOKUP(G149,Sku_Consolidated!A2:G957,7, FALSE)</f>
      </c>
      <c r="R149" s="1">
        <f>IF(IFERROR(VLOOKUP(E149,Store_Showcase!B2:H144,7, FALSE), TRUE)=TRUE, IF(IFERROR(VLOOKUP(E149,Store_SRP!B2:H110,7, FALSE), TRUE)=TRUE,VLOOKUP(E149,Store_VAM!B2:H273,7, FALSE),VLOOKUP(E149,Store_SRP!B2:H110,7, FALSE)), VLOOKUP(E149,Store_Showcase!B2:H144,7, FALSE))</f>
      </c>
      <c r="S149" s="1">
        <f>IF(IFERROR(VLOOKUP(E149,Store_Showcase!B2:I144,8, FALSE), TRUE)=TRUE, IF(IFERROR(VLOOKUP(E149,Store_SRP!B2:I110,8, FALSE), TRUE)=TRUE,VLOOKUP(E149,Store_VAM!B2:I273,8, FALSE),VLOOKUP(E149,Store_SRP!B2:I110,8, FALSE)), VLOOKUP(E149,Store_Showcase!B2:I144,8, FALSE))</f>
      </c>
      <c r="T149" s="1">
        <f>VLOOKUP(G149,Sku_Consolidated!A2:R957,18,FALSE)</f>
      </c>
      <c r="U149" s="1" t="s">
        <v>470</v>
      </c>
      <c r="V149" s="1">
        <f>IF(VLOOKUP(G149,Sku_Consolidated!A2:S957,19,FALSE)="SHOWCASE", VLOOKUP(E149,Store_Showcase!B2:L144,11, FALSE), IF(VLOOKUP(G149,Sku_Consolidated!A2:S957,19,FALSE)="VAM",VLOOKUP(E149,Store_VAM!B2:L273,11, FALSE),VLOOKUP(E149,Store_SRP!B2:L110,11, FALSE)))</f>
      </c>
      <c r="W149" s="1">
        <f>VLOOKUP(G149,Sku_Consolidated!A2:W957,11,FALSE)</f>
      </c>
      <c r="X149" s="1">
        <f>VLOOKUP(G149,Sku_Consolidated!A2:H957,8,FALSE)</f>
      </c>
      <c r="Y149" s="1">
        <f>VLOOKUP(G149,Sku_Consolidated!A2:I957,9,FALSE)</f>
      </c>
      <c r="Z149" s="1" t="s">
        <v>41</v>
      </c>
      <c r="AA149" s="1">
        <f>VLOOKUP(G149,Sku_Consolidated!A2:E957,5,FALSE)</f>
      </c>
      <c r="AB149" s="1">
        <f>IF(VLOOKUP(G149,Sku_Consolidated!A2:S957,19,FALSE)="SHOWCASE", VLOOKUP(E149,Store_Showcase!B2:N144,13, FALSE), IF(VLOOKUP(G149,Sku_Consolidated!A2:S957,19,FALSE)="VAM",VLOOKUP(E149,Store_VAM!B2:N273,13, FALSE),VLOOKUP(E149,Store_SRP!B2:N110,13, FALSE)))</f>
      </c>
      <c r="AC149" s="1">
        <f>IF(IFERROR(AB149,TRUE)=TRUE, "-","OK")</f>
      </c>
      <c r="AD149" s="11" t="s">
        <v>37</v>
      </c>
      <c r="AE149" s="11" t="s">
        <v>37</v>
      </c>
      <c r="AF149" s="1">
        <f>IF(IFERROR(VLOOKUP(E149,Store_Showcase!B2:H144,{5}, FALSE), TRUE)=TRUE, IF(IFERROR(VLOOKUP(E149,Store_SRP!B2:H110,{5}, FALSE), TRUE)=TRUE,VLOOKUP(E149,Store_VAM!B2:H273,{5}, FALSE),VLOOKUP(E149,Store_SRP!B2:H110,{5}, FALSE)), VLOOKUP(E149,Store_Showcase!B2:H144,{5}, FALSE))</f>
      </c>
      <c r="AG149" s="1">
        <f>IF(IFERROR(VLOOKUP(E149,Store_Showcase!B2:H144,{6}, FALSE), TRUE)=TRUE, IF(IFERROR(VLOOKUP(E149,Store_SRP!B2:H110,{6}, FALSE), TRUE)=TRUE,VLOOKUP(E149,Store_VAM!B2:H273,{6}, FALSE),VLOOKUP(E149,Store_SRP!B2:H110,{6}, FALSE)), VLOOKUP(E149,Store_Showcase!B2:H144,{6}, FALSE))</f>
      </c>
      <c r="AH149" s="1">
        <f>VLOOKUP(G149,Sku_Consolidated!A2:R957,18,FALSE)</f>
      </c>
      <c r="AI149" s="1">
        <f>VLOOKUP(G149,Sku_Consolidated!A2:S957,19,FALSE)</f>
      </c>
      <c r="AJ149" s="1">
        <f>VLOOKUP(G149,Sku_Consolidated!A2:T957,20,FALSE)</f>
      </c>
    </row>
    <row r="150" spans="1:36" x14ac:dyDescent="0.25">
      <c r="A150" s="1">
        <v>2024</v>
      </c>
      <c r="B150" s="1" t="s">
        <v>31</v>
      </c>
      <c r="C150" s="1" t="s">
        <v>32</v>
      </c>
      <c r="D150" s="1" t="s">
        <v>33</v>
      </c>
      <c r="E150" s="9" t="s">
        <v>465</v>
      </c>
      <c r="F150" s="1">
        <f>IF(VLOOKUP(G150,Sku_Consolidated!A2:S957,{19},FALSE)="SHOWCASE", VLOOKUP(E150,Store_Showcase!B2:C144,{2}, FALSE), IF(VLOOKUP(G150,Sku_Consolidated!A2:S957,{19},FALSE)="VAM",VLOOKUP(E150,Store_VAM!B2:C273,{2}, FALSE),VLOOKUP(E150,Store_SRP!B2:C110,{2}, FALSE)))</f>
      </c>
      <c r="G150" s="1">
        <v>61762</v>
      </c>
      <c r="H150" s="1" t="s">
        <v>252</v>
      </c>
      <c r="I150" s="10" t="s">
        <v>528</v>
      </c>
      <c r="J150" s="1">
        <f>VLOOKUP(G150,Sku_Consolidated!A2:C957, 3, FALSE)</f>
      </c>
      <c r="K150" s="10">
        <f>IF(J150="PACK", I150, 0)</f>
      </c>
      <c r="L150" s="10">
        <f>IF(J150="KG", I150, I150 * VLOOKUP(G150,Sku_Consolidated!A2:U957,21,FALSE))</f>
      </c>
      <c r="M150" s="10" t="s">
        <v>37</v>
      </c>
      <c r="N150" s="11" t="s">
        <v>529</v>
      </c>
      <c r="O150" s="10" t="s">
        <v>530</v>
      </c>
      <c r="P150" s="10">
        <f>N150 - O150</f>
      </c>
      <c r="Q150" s="1">
        <f>VLOOKUP(G150,Sku_Consolidated!A2:G957,7, FALSE)</f>
      </c>
      <c r="R150" s="1">
        <f>IF(IFERROR(VLOOKUP(E150,Store_Showcase!B2:H144,7, FALSE), TRUE)=TRUE, IF(IFERROR(VLOOKUP(E150,Store_SRP!B2:H110,7, FALSE), TRUE)=TRUE,VLOOKUP(E150,Store_VAM!B2:H273,7, FALSE),VLOOKUP(E150,Store_SRP!B2:H110,7, FALSE)), VLOOKUP(E150,Store_Showcase!B2:H144,7, FALSE))</f>
      </c>
      <c r="S150" s="1">
        <f>IF(IFERROR(VLOOKUP(E150,Store_Showcase!B2:I144,8, FALSE), TRUE)=TRUE, IF(IFERROR(VLOOKUP(E150,Store_SRP!B2:I110,8, FALSE), TRUE)=TRUE,VLOOKUP(E150,Store_VAM!B2:I273,8, FALSE),VLOOKUP(E150,Store_SRP!B2:I110,8, FALSE)), VLOOKUP(E150,Store_Showcase!B2:I144,8, FALSE))</f>
      </c>
      <c r="T150" s="1">
        <f>VLOOKUP(G150,Sku_Consolidated!A2:R957,18,FALSE)</f>
      </c>
      <c r="U150" s="1" t="s">
        <v>470</v>
      </c>
      <c r="V150" s="1">
        <f>IF(VLOOKUP(G150,Sku_Consolidated!A2:S957,19,FALSE)="SHOWCASE", VLOOKUP(E150,Store_Showcase!B2:L144,11, FALSE), IF(VLOOKUP(G150,Sku_Consolidated!A2:S957,19,FALSE)="VAM",VLOOKUP(E150,Store_VAM!B2:L273,11, FALSE),VLOOKUP(E150,Store_SRP!B2:L110,11, FALSE)))</f>
      </c>
      <c r="W150" s="1">
        <f>VLOOKUP(G150,Sku_Consolidated!A2:W957,11,FALSE)</f>
      </c>
      <c r="X150" s="1">
        <f>VLOOKUP(G150,Sku_Consolidated!A2:H957,8,FALSE)</f>
      </c>
      <c r="Y150" s="1">
        <f>VLOOKUP(G150,Sku_Consolidated!A2:I957,9,FALSE)</f>
      </c>
      <c r="Z150" s="1" t="s">
        <v>41</v>
      </c>
      <c r="AA150" s="1">
        <f>VLOOKUP(G150,Sku_Consolidated!A2:E957,5,FALSE)</f>
      </c>
      <c r="AB150" s="1">
        <f>IF(VLOOKUP(G150,Sku_Consolidated!A2:S957,19,FALSE)="SHOWCASE", VLOOKUP(E150,Store_Showcase!B2:N144,13, FALSE), IF(VLOOKUP(G150,Sku_Consolidated!A2:S957,19,FALSE)="VAM",VLOOKUP(E150,Store_VAM!B2:N273,13, FALSE),VLOOKUP(E150,Store_SRP!B2:N110,13, FALSE)))</f>
      </c>
      <c r="AC150" s="1">
        <f>IF(IFERROR(AB150,TRUE)=TRUE, "-","OK")</f>
      </c>
      <c r="AD150" s="11" t="s">
        <v>37</v>
      </c>
      <c r="AE150" s="11" t="s">
        <v>37</v>
      </c>
      <c r="AF150" s="1">
        <f>IF(IFERROR(VLOOKUP(E150,Store_Showcase!B2:H144,{5}, FALSE), TRUE)=TRUE, IF(IFERROR(VLOOKUP(E150,Store_SRP!B2:H110,{5}, FALSE), TRUE)=TRUE,VLOOKUP(E150,Store_VAM!B2:H273,{5}, FALSE),VLOOKUP(E150,Store_SRP!B2:H110,{5}, FALSE)), VLOOKUP(E150,Store_Showcase!B2:H144,{5}, FALSE))</f>
      </c>
      <c r="AG150" s="1">
        <f>IF(IFERROR(VLOOKUP(E150,Store_Showcase!B2:H144,{6}, FALSE), TRUE)=TRUE, IF(IFERROR(VLOOKUP(E150,Store_SRP!B2:H110,{6}, FALSE), TRUE)=TRUE,VLOOKUP(E150,Store_VAM!B2:H273,{6}, FALSE),VLOOKUP(E150,Store_SRP!B2:H110,{6}, FALSE)), VLOOKUP(E150,Store_Showcase!B2:H144,{6}, FALSE))</f>
      </c>
      <c r="AH150" s="1">
        <f>VLOOKUP(G150,Sku_Consolidated!A2:R957,18,FALSE)</f>
      </c>
      <c r="AI150" s="1">
        <f>VLOOKUP(G150,Sku_Consolidated!A2:S957,19,FALSE)</f>
      </c>
      <c r="AJ150" s="1">
        <f>VLOOKUP(G150,Sku_Consolidated!A2:T957,20,FALSE)</f>
      </c>
    </row>
    <row r="151" spans="1:36" x14ac:dyDescent="0.25">
      <c r="A151" s="1">
        <v>2024</v>
      </c>
      <c r="B151" s="1" t="s">
        <v>31</v>
      </c>
      <c r="C151" s="1" t="s">
        <v>32</v>
      </c>
      <c r="D151" s="1" t="s">
        <v>33</v>
      </c>
      <c r="E151" s="9" t="s">
        <v>465</v>
      </c>
      <c r="F151" s="1">
        <f>IF(VLOOKUP(G151,Sku_Consolidated!A2:S957,{19},FALSE)="SHOWCASE", VLOOKUP(E151,Store_Showcase!B2:C144,{2}, FALSE), IF(VLOOKUP(G151,Sku_Consolidated!A2:S957,{19},FALSE)="VAM",VLOOKUP(E151,Store_VAM!B2:C273,{2}, FALSE),VLOOKUP(E151,Store_SRP!B2:C110,{2}, FALSE)))</f>
      </c>
      <c r="G151" s="1">
        <v>61781</v>
      </c>
      <c r="H151" s="1" t="s">
        <v>102</v>
      </c>
      <c r="I151" s="10" t="s">
        <v>215</v>
      </c>
      <c r="J151" s="1">
        <f>VLOOKUP(G151,Sku_Consolidated!A2:C957, 3, FALSE)</f>
      </c>
      <c r="K151" s="10">
        <f>IF(J151="PACK", I151, 0)</f>
      </c>
      <c r="L151" s="10">
        <f>IF(J151="KG", I151, I151 * VLOOKUP(G151,Sku_Consolidated!A2:U957,21,FALSE))</f>
      </c>
      <c r="M151" s="10" t="s">
        <v>37</v>
      </c>
      <c r="N151" s="11" t="s">
        <v>531</v>
      </c>
      <c r="O151" s="10" t="s">
        <v>532</v>
      </c>
      <c r="P151" s="10">
        <f>N151 - O151</f>
      </c>
      <c r="Q151" s="1">
        <f>VLOOKUP(G151,Sku_Consolidated!A2:G957,7, FALSE)</f>
      </c>
      <c r="R151" s="1">
        <f>IF(IFERROR(VLOOKUP(E151,Store_Showcase!B2:H144,7, FALSE), TRUE)=TRUE, IF(IFERROR(VLOOKUP(E151,Store_SRP!B2:H110,7, FALSE), TRUE)=TRUE,VLOOKUP(E151,Store_VAM!B2:H273,7, FALSE),VLOOKUP(E151,Store_SRP!B2:H110,7, FALSE)), VLOOKUP(E151,Store_Showcase!B2:H144,7, FALSE))</f>
      </c>
      <c r="S151" s="1">
        <f>IF(IFERROR(VLOOKUP(E151,Store_Showcase!B2:I144,8, FALSE), TRUE)=TRUE, IF(IFERROR(VLOOKUP(E151,Store_SRP!B2:I110,8, FALSE), TRUE)=TRUE,VLOOKUP(E151,Store_VAM!B2:I273,8, FALSE),VLOOKUP(E151,Store_SRP!B2:I110,8, FALSE)), VLOOKUP(E151,Store_Showcase!B2:I144,8, FALSE))</f>
      </c>
      <c r="T151" s="1">
        <f>VLOOKUP(G151,Sku_Consolidated!A2:R957,18,FALSE)</f>
      </c>
      <c r="U151" s="1" t="s">
        <v>470</v>
      </c>
      <c r="V151" s="1">
        <f>IF(VLOOKUP(G151,Sku_Consolidated!A2:S957,19,FALSE)="SHOWCASE", VLOOKUP(E151,Store_Showcase!B2:L144,11, FALSE), IF(VLOOKUP(G151,Sku_Consolidated!A2:S957,19,FALSE)="VAM",VLOOKUP(E151,Store_VAM!B2:L273,11, FALSE),VLOOKUP(E151,Store_SRP!B2:L110,11, FALSE)))</f>
      </c>
      <c r="W151" s="1">
        <f>VLOOKUP(G151,Sku_Consolidated!A2:W957,11,FALSE)</f>
      </c>
      <c r="X151" s="1">
        <f>VLOOKUP(G151,Sku_Consolidated!A2:H957,8,FALSE)</f>
      </c>
      <c r="Y151" s="1">
        <f>VLOOKUP(G151,Sku_Consolidated!A2:I957,9,FALSE)</f>
      </c>
      <c r="Z151" s="1" t="s">
        <v>41</v>
      </c>
      <c r="AA151" s="1">
        <f>VLOOKUP(G151,Sku_Consolidated!A2:E957,5,FALSE)</f>
      </c>
      <c r="AB151" s="1">
        <f>IF(VLOOKUP(G151,Sku_Consolidated!A2:S957,19,FALSE)="SHOWCASE", VLOOKUP(E151,Store_Showcase!B2:N144,13, FALSE), IF(VLOOKUP(G151,Sku_Consolidated!A2:S957,19,FALSE)="VAM",VLOOKUP(E151,Store_VAM!B2:N273,13, FALSE),VLOOKUP(E151,Store_SRP!B2:N110,13, FALSE)))</f>
      </c>
      <c r="AC151" s="1">
        <f>IF(IFERROR(AB151,TRUE)=TRUE, "-","OK")</f>
      </c>
      <c r="AD151" s="11" t="s">
        <v>37</v>
      </c>
      <c r="AE151" s="11" t="s">
        <v>37</v>
      </c>
      <c r="AF151" s="1">
        <f>IF(IFERROR(VLOOKUP(E151,Store_Showcase!B2:H144,{5}, FALSE), TRUE)=TRUE, IF(IFERROR(VLOOKUP(E151,Store_SRP!B2:H110,{5}, FALSE), TRUE)=TRUE,VLOOKUP(E151,Store_VAM!B2:H273,{5}, FALSE),VLOOKUP(E151,Store_SRP!B2:H110,{5}, FALSE)), VLOOKUP(E151,Store_Showcase!B2:H144,{5}, FALSE))</f>
      </c>
      <c r="AG151" s="1">
        <f>IF(IFERROR(VLOOKUP(E151,Store_Showcase!B2:H144,{6}, FALSE), TRUE)=TRUE, IF(IFERROR(VLOOKUP(E151,Store_SRP!B2:H110,{6}, FALSE), TRUE)=TRUE,VLOOKUP(E151,Store_VAM!B2:H273,{6}, FALSE),VLOOKUP(E151,Store_SRP!B2:H110,{6}, FALSE)), VLOOKUP(E151,Store_Showcase!B2:H144,{6}, FALSE))</f>
      </c>
      <c r="AH151" s="1">
        <f>VLOOKUP(G151,Sku_Consolidated!A2:R957,18,FALSE)</f>
      </c>
      <c r="AI151" s="1">
        <f>VLOOKUP(G151,Sku_Consolidated!A2:S957,19,FALSE)</f>
      </c>
      <c r="AJ151" s="1">
        <f>VLOOKUP(G151,Sku_Consolidated!A2:T957,20,FALSE)</f>
      </c>
    </row>
    <row r="152" spans="1:36" x14ac:dyDescent="0.25">
      <c r="A152" s="1">
        <v>2024</v>
      </c>
      <c r="B152" s="1" t="s">
        <v>31</v>
      </c>
      <c r="C152" s="1" t="s">
        <v>32</v>
      </c>
      <c r="D152" s="1" t="s">
        <v>33</v>
      </c>
      <c r="E152" s="9" t="s">
        <v>465</v>
      </c>
      <c r="F152" s="1">
        <f>IF(VLOOKUP(G152,Sku_Consolidated!A2:S957,{19},FALSE)="SHOWCASE", VLOOKUP(E152,Store_Showcase!B2:C144,{2}, FALSE), IF(VLOOKUP(G152,Sku_Consolidated!A2:S957,{19},FALSE)="VAM",VLOOKUP(E152,Store_VAM!B2:C273,{2}, FALSE),VLOOKUP(E152,Store_SRP!B2:C110,{2}, FALSE)))</f>
      </c>
      <c r="G152" s="1">
        <v>61786</v>
      </c>
      <c r="H152" s="1" t="s">
        <v>106</v>
      </c>
      <c r="I152" s="10" t="s">
        <v>235</v>
      </c>
      <c r="J152" s="1">
        <f>VLOOKUP(G152,Sku_Consolidated!A2:C957, 3, FALSE)</f>
      </c>
      <c r="K152" s="10">
        <f>IF(J152="PACK", I152, 0)</f>
      </c>
      <c r="L152" s="10">
        <f>IF(J152="KG", I152, I152 * VLOOKUP(G152,Sku_Consolidated!A2:U957,21,FALSE))</f>
      </c>
      <c r="M152" s="10" t="s">
        <v>37</v>
      </c>
      <c r="N152" s="11" t="s">
        <v>533</v>
      </c>
      <c r="O152" s="10" t="s">
        <v>534</v>
      </c>
      <c r="P152" s="10">
        <f>N152 - O152</f>
      </c>
      <c r="Q152" s="1">
        <f>VLOOKUP(G152,Sku_Consolidated!A2:G957,7, FALSE)</f>
      </c>
      <c r="R152" s="1">
        <f>IF(IFERROR(VLOOKUP(E152,Store_Showcase!B2:H144,7, FALSE), TRUE)=TRUE, IF(IFERROR(VLOOKUP(E152,Store_SRP!B2:H110,7, FALSE), TRUE)=TRUE,VLOOKUP(E152,Store_VAM!B2:H273,7, FALSE),VLOOKUP(E152,Store_SRP!B2:H110,7, FALSE)), VLOOKUP(E152,Store_Showcase!B2:H144,7, FALSE))</f>
      </c>
      <c r="S152" s="1">
        <f>IF(IFERROR(VLOOKUP(E152,Store_Showcase!B2:I144,8, FALSE), TRUE)=TRUE, IF(IFERROR(VLOOKUP(E152,Store_SRP!B2:I110,8, FALSE), TRUE)=TRUE,VLOOKUP(E152,Store_VAM!B2:I273,8, FALSE),VLOOKUP(E152,Store_SRP!B2:I110,8, FALSE)), VLOOKUP(E152,Store_Showcase!B2:I144,8, FALSE))</f>
      </c>
      <c r="T152" s="1">
        <f>VLOOKUP(G152,Sku_Consolidated!A2:R957,18,FALSE)</f>
      </c>
      <c r="U152" s="1" t="s">
        <v>470</v>
      </c>
      <c r="V152" s="1">
        <f>IF(VLOOKUP(G152,Sku_Consolidated!A2:S957,19,FALSE)="SHOWCASE", VLOOKUP(E152,Store_Showcase!B2:L144,11, FALSE), IF(VLOOKUP(G152,Sku_Consolidated!A2:S957,19,FALSE)="VAM",VLOOKUP(E152,Store_VAM!B2:L273,11, FALSE),VLOOKUP(E152,Store_SRP!B2:L110,11, FALSE)))</f>
      </c>
      <c r="W152" s="1">
        <f>VLOOKUP(G152,Sku_Consolidated!A2:W957,11,FALSE)</f>
      </c>
      <c r="X152" s="1">
        <f>VLOOKUP(G152,Sku_Consolidated!A2:H957,8,FALSE)</f>
      </c>
      <c r="Y152" s="1">
        <f>VLOOKUP(G152,Sku_Consolidated!A2:I957,9,FALSE)</f>
      </c>
      <c r="Z152" s="1" t="s">
        <v>41</v>
      </c>
      <c r="AA152" s="1">
        <f>VLOOKUP(G152,Sku_Consolidated!A2:E957,5,FALSE)</f>
      </c>
      <c r="AB152" s="1">
        <f>IF(VLOOKUP(G152,Sku_Consolidated!A2:S957,19,FALSE)="SHOWCASE", VLOOKUP(E152,Store_Showcase!B2:N144,13, FALSE), IF(VLOOKUP(G152,Sku_Consolidated!A2:S957,19,FALSE)="VAM",VLOOKUP(E152,Store_VAM!B2:N273,13, FALSE),VLOOKUP(E152,Store_SRP!B2:N110,13, FALSE)))</f>
      </c>
      <c r="AC152" s="1">
        <f>IF(IFERROR(AB152,TRUE)=TRUE, "-","OK")</f>
      </c>
      <c r="AD152" s="11" t="s">
        <v>37</v>
      </c>
      <c r="AE152" s="11" t="s">
        <v>37</v>
      </c>
      <c r="AF152" s="1">
        <f>IF(IFERROR(VLOOKUP(E152,Store_Showcase!B2:H144,{5}, FALSE), TRUE)=TRUE, IF(IFERROR(VLOOKUP(E152,Store_SRP!B2:H110,{5}, FALSE), TRUE)=TRUE,VLOOKUP(E152,Store_VAM!B2:H273,{5}, FALSE),VLOOKUP(E152,Store_SRP!B2:H110,{5}, FALSE)), VLOOKUP(E152,Store_Showcase!B2:H144,{5}, FALSE))</f>
      </c>
      <c r="AG152" s="1">
        <f>IF(IFERROR(VLOOKUP(E152,Store_Showcase!B2:H144,{6}, FALSE), TRUE)=TRUE, IF(IFERROR(VLOOKUP(E152,Store_SRP!B2:H110,{6}, FALSE), TRUE)=TRUE,VLOOKUP(E152,Store_VAM!B2:H273,{6}, FALSE),VLOOKUP(E152,Store_SRP!B2:H110,{6}, FALSE)), VLOOKUP(E152,Store_Showcase!B2:H144,{6}, FALSE))</f>
      </c>
      <c r="AH152" s="1">
        <f>VLOOKUP(G152,Sku_Consolidated!A2:R957,18,FALSE)</f>
      </c>
      <c r="AI152" s="1">
        <f>VLOOKUP(G152,Sku_Consolidated!A2:S957,19,FALSE)</f>
      </c>
      <c r="AJ152" s="1">
        <f>VLOOKUP(G152,Sku_Consolidated!A2:T957,20,FALSE)</f>
      </c>
    </row>
    <row r="153" spans="1:36" x14ac:dyDescent="0.25">
      <c r="A153" s="1">
        <v>2024</v>
      </c>
      <c r="B153" s="1" t="s">
        <v>31</v>
      </c>
      <c r="C153" s="1" t="s">
        <v>32</v>
      </c>
      <c r="D153" s="1" t="s">
        <v>33</v>
      </c>
      <c r="E153" s="9" t="s">
        <v>465</v>
      </c>
      <c r="F153" s="1">
        <f>IF(VLOOKUP(G153,Sku_Consolidated!A2:S957,{19},FALSE)="SHOWCASE", VLOOKUP(E153,Store_Showcase!B2:C144,{2}, FALSE), IF(VLOOKUP(G153,Sku_Consolidated!A2:S957,{19},FALSE)="VAM",VLOOKUP(E153,Store_VAM!B2:C273,{2}, FALSE),VLOOKUP(E153,Store_SRP!B2:C110,{2}, FALSE)))</f>
      </c>
      <c r="G153" s="1">
        <v>61787</v>
      </c>
      <c r="H153" s="1" t="s">
        <v>110</v>
      </c>
      <c r="I153" s="10" t="s">
        <v>535</v>
      </c>
      <c r="J153" s="1">
        <f>VLOOKUP(G153,Sku_Consolidated!A2:C957, 3, FALSE)</f>
      </c>
      <c r="K153" s="10">
        <f>IF(J153="PACK", I153, 0)</f>
      </c>
      <c r="L153" s="10">
        <f>IF(J153="KG", I153, I153 * VLOOKUP(G153,Sku_Consolidated!A2:U957,21,FALSE))</f>
      </c>
      <c r="M153" s="10" t="s">
        <v>37</v>
      </c>
      <c r="N153" s="11" t="s">
        <v>536</v>
      </c>
      <c r="O153" s="10" t="s">
        <v>537</v>
      </c>
      <c r="P153" s="10">
        <f>N153 - O153</f>
      </c>
      <c r="Q153" s="1">
        <f>VLOOKUP(G153,Sku_Consolidated!A2:G957,7, FALSE)</f>
      </c>
      <c r="R153" s="1">
        <f>IF(IFERROR(VLOOKUP(E153,Store_Showcase!B2:H144,7, FALSE), TRUE)=TRUE, IF(IFERROR(VLOOKUP(E153,Store_SRP!B2:H110,7, FALSE), TRUE)=TRUE,VLOOKUP(E153,Store_VAM!B2:H273,7, FALSE),VLOOKUP(E153,Store_SRP!B2:H110,7, FALSE)), VLOOKUP(E153,Store_Showcase!B2:H144,7, FALSE))</f>
      </c>
      <c r="S153" s="1">
        <f>IF(IFERROR(VLOOKUP(E153,Store_Showcase!B2:I144,8, FALSE), TRUE)=TRUE, IF(IFERROR(VLOOKUP(E153,Store_SRP!B2:I110,8, FALSE), TRUE)=TRUE,VLOOKUP(E153,Store_VAM!B2:I273,8, FALSE),VLOOKUP(E153,Store_SRP!B2:I110,8, FALSE)), VLOOKUP(E153,Store_Showcase!B2:I144,8, FALSE))</f>
      </c>
      <c r="T153" s="1">
        <f>VLOOKUP(G153,Sku_Consolidated!A2:R957,18,FALSE)</f>
      </c>
      <c r="U153" s="1" t="s">
        <v>470</v>
      </c>
      <c r="V153" s="1">
        <f>IF(VLOOKUP(G153,Sku_Consolidated!A2:S957,19,FALSE)="SHOWCASE", VLOOKUP(E153,Store_Showcase!B2:L144,11, FALSE), IF(VLOOKUP(G153,Sku_Consolidated!A2:S957,19,FALSE)="VAM",VLOOKUP(E153,Store_VAM!B2:L273,11, FALSE),VLOOKUP(E153,Store_SRP!B2:L110,11, FALSE)))</f>
      </c>
      <c r="W153" s="1">
        <f>VLOOKUP(G153,Sku_Consolidated!A2:W957,11,FALSE)</f>
      </c>
      <c r="X153" s="1">
        <f>VLOOKUP(G153,Sku_Consolidated!A2:H957,8,FALSE)</f>
      </c>
      <c r="Y153" s="1">
        <f>VLOOKUP(G153,Sku_Consolidated!A2:I957,9,FALSE)</f>
      </c>
      <c r="Z153" s="1" t="s">
        <v>41</v>
      </c>
      <c r="AA153" s="1">
        <f>VLOOKUP(G153,Sku_Consolidated!A2:E957,5,FALSE)</f>
      </c>
      <c r="AB153" s="1">
        <f>IF(VLOOKUP(G153,Sku_Consolidated!A2:S957,19,FALSE)="SHOWCASE", VLOOKUP(E153,Store_Showcase!B2:N144,13, FALSE), IF(VLOOKUP(G153,Sku_Consolidated!A2:S957,19,FALSE)="VAM",VLOOKUP(E153,Store_VAM!B2:N273,13, FALSE),VLOOKUP(E153,Store_SRP!B2:N110,13, FALSE)))</f>
      </c>
      <c r="AC153" s="1">
        <f>IF(IFERROR(AB153,TRUE)=TRUE, "-","OK")</f>
      </c>
      <c r="AD153" s="11" t="s">
        <v>37</v>
      </c>
      <c r="AE153" s="11" t="s">
        <v>37</v>
      </c>
      <c r="AF153" s="1">
        <f>IF(IFERROR(VLOOKUP(E153,Store_Showcase!B2:H144,{5}, FALSE), TRUE)=TRUE, IF(IFERROR(VLOOKUP(E153,Store_SRP!B2:H110,{5}, FALSE), TRUE)=TRUE,VLOOKUP(E153,Store_VAM!B2:H273,{5}, FALSE),VLOOKUP(E153,Store_SRP!B2:H110,{5}, FALSE)), VLOOKUP(E153,Store_Showcase!B2:H144,{5}, FALSE))</f>
      </c>
      <c r="AG153" s="1">
        <f>IF(IFERROR(VLOOKUP(E153,Store_Showcase!B2:H144,{6}, FALSE), TRUE)=TRUE, IF(IFERROR(VLOOKUP(E153,Store_SRP!B2:H110,{6}, FALSE), TRUE)=TRUE,VLOOKUP(E153,Store_VAM!B2:H273,{6}, FALSE),VLOOKUP(E153,Store_SRP!B2:H110,{6}, FALSE)), VLOOKUP(E153,Store_Showcase!B2:H144,{6}, FALSE))</f>
      </c>
      <c r="AH153" s="1">
        <f>VLOOKUP(G153,Sku_Consolidated!A2:R957,18,FALSE)</f>
      </c>
      <c r="AI153" s="1">
        <f>VLOOKUP(G153,Sku_Consolidated!A2:S957,19,FALSE)</f>
      </c>
      <c r="AJ153" s="1">
        <f>VLOOKUP(G153,Sku_Consolidated!A2:T957,20,FALSE)</f>
      </c>
    </row>
    <row r="154" spans="1:36" x14ac:dyDescent="0.25">
      <c r="A154" s="1">
        <v>2024</v>
      </c>
      <c r="B154" s="1" t="s">
        <v>31</v>
      </c>
      <c r="C154" s="1" t="s">
        <v>32</v>
      </c>
      <c r="D154" s="1" t="s">
        <v>33</v>
      </c>
      <c r="E154" s="9" t="s">
        <v>465</v>
      </c>
      <c r="F154" s="1">
        <f>IF(VLOOKUP(G154,Sku_Consolidated!A2:S957,{19},FALSE)="SHOWCASE", VLOOKUP(E154,Store_Showcase!B2:C144,{2}, FALSE), IF(VLOOKUP(G154,Sku_Consolidated!A2:S957,{19},FALSE)="VAM",VLOOKUP(E154,Store_VAM!B2:C273,{2}, FALSE),VLOOKUP(E154,Store_SRP!B2:C110,{2}, FALSE)))</f>
      </c>
      <c r="G154" s="1">
        <v>61820</v>
      </c>
      <c r="H154" s="1" t="s">
        <v>114</v>
      </c>
      <c r="I154" s="10" t="s">
        <v>538</v>
      </c>
      <c r="J154" s="1">
        <f>VLOOKUP(G154,Sku_Consolidated!A2:C957, 3, FALSE)</f>
      </c>
      <c r="K154" s="10">
        <f>IF(J154="PACK", I154, 0)</f>
      </c>
      <c r="L154" s="10">
        <f>IF(J154="KG", I154, I154 * VLOOKUP(G154,Sku_Consolidated!A2:U957,21,FALSE))</f>
      </c>
      <c r="M154" s="10" t="s">
        <v>37</v>
      </c>
      <c r="N154" s="11" t="s">
        <v>539</v>
      </c>
      <c r="O154" s="10" t="s">
        <v>540</v>
      </c>
      <c r="P154" s="10">
        <f>N154 - O154</f>
      </c>
      <c r="Q154" s="1">
        <f>VLOOKUP(G154,Sku_Consolidated!A2:G957,7, FALSE)</f>
      </c>
      <c r="R154" s="1">
        <f>IF(IFERROR(VLOOKUP(E154,Store_Showcase!B2:H144,7, FALSE), TRUE)=TRUE, IF(IFERROR(VLOOKUP(E154,Store_SRP!B2:H110,7, FALSE), TRUE)=TRUE,VLOOKUP(E154,Store_VAM!B2:H273,7, FALSE),VLOOKUP(E154,Store_SRP!B2:H110,7, FALSE)), VLOOKUP(E154,Store_Showcase!B2:H144,7, FALSE))</f>
      </c>
      <c r="S154" s="1">
        <f>IF(IFERROR(VLOOKUP(E154,Store_Showcase!B2:I144,8, FALSE), TRUE)=TRUE, IF(IFERROR(VLOOKUP(E154,Store_SRP!B2:I110,8, FALSE), TRUE)=TRUE,VLOOKUP(E154,Store_VAM!B2:I273,8, FALSE),VLOOKUP(E154,Store_SRP!B2:I110,8, FALSE)), VLOOKUP(E154,Store_Showcase!B2:I144,8, FALSE))</f>
      </c>
      <c r="T154" s="1">
        <f>VLOOKUP(G154,Sku_Consolidated!A2:R957,18,FALSE)</f>
      </c>
      <c r="U154" s="1" t="s">
        <v>470</v>
      </c>
      <c r="V154" s="1">
        <f>IF(VLOOKUP(G154,Sku_Consolidated!A2:S957,19,FALSE)="SHOWCASE", VLOOKUP(E154,Store_Showcase!B2:L144,11, FALSE), IF(VLOOKUP(G154,Sku_Consolidated!A2:S957,19,FALSE)="VAM",VLOOKUP(E154,Store_VAM!B2:L273,11, FALSE),VLOOKUP(E154,Store_SRP!B2:L110,11, FALSE)))</f>
      </c>
      <c r="W154" s="1">
        <f>VLOOKUP(G154,Sku_Consolidated!A2:W957,11,FALSE)</f>
      </c>
      <c r="X154" s="1">
        <f>VLOOKUP(G154,Sku_Consolidated!A2:H957,8,FALSE)</f>
      </c>
      <c r="Y154" s="1">
        <f>VLOOKUP(G154,Sku_Consolidated!A2:I957,9,FALSE)</f>
      </c>
      <c r="Z154" s="1" t="s">
        <v>41</v>
      </c>
      <c r="AA154" s="1">
        <f>VLOOKUP(G154,Sku_Consolidated!A2:E957,5,FALSE)</f>
      </c>
      <c r="AB154" s="1">
        <f>IF(VLOOKUP(G154,Sku_Consolidated!A2:S957,19,FALSE)="SHOWCASE", VLOOKUP(E154,Store_Showcase!B2:N144,13, FALSE), IF(VLOOKUP(G154,Sku_Consolidated!A2:S957,19,FALSE)="VAM",VLOOKUP(E154,Store_VAM!B2:N273,13, FALSE),VLOOKUP(E154,Store_SRP!B2:N110,13, FALSE)))</f>
      </c>
      <c r="AC154" s="1">
        <f>IF(IFERROR(AB154,TRUE)=TRUE, "-","OK")</f>
      </c>
      <c r="AD154" s="11" t="s">
        <v>37</v>
      </c>
      <c r="AE154" s="11" t="s">
        <v>37</v>
      </c>
      <c r="AF154" s="1">
        <f>IF(IFERROR(VLOOKUP(E154,Store_Showcase!B2:H144,{5}, FALSE), TRUE)=TRUE, IF(IFERROR(VLOOKUP(E154,Store_SRP!B2:H110,{5}, FALSE), TRUE)=TRUE,VLOOKUP(E154,Store_VAM!B2:H273,{5}, FALSE),VLOOKUP(E154,Store_SRP!B2:H110,{5}, FALSE)), VLOOKUP(E154,Store_Showcase!B2:H144,{5}, FALSE))</f>
      </c>
      <c r="AG154" s="1">
        <f>IF(IFERROR(VLOOKUP(E154,Store_Showcase!B2:H144,{6}, FALSE), TRUE)=TRUE, IF(IFERROR(VLOOKUP(E154,Store_SRP!B2:H110,{6}, FALSE), TRUE)=TRUE,VLOOKUP(E154,Store_VAM!B2:H273,{6}, FALSE),VLOOKUP(E154,Store_SRP!B2:H110,{6}, FALSE)), VLOOKUP(E154,Store_Showcase!B2:H144,{6}, FALSE))</f>
      </c>
      <c r="AH154" s="1">
        <f>VLOOKUP(G154,Sku_Consolidated!A2:R957,18,FALSE)</f>
      </c>
      <c r="AI154" s="1">
        <f>VLOOKUP(G154,Sku_Consolidated!A2:S957,19,FALSE)</f>
      </c>
      <c r="AJ154" s="1">
        <f>VLOOKUP(G154,Sku_Consolidated!A2:T957,20,FALSE)</f>
      </c>
    </row>
    <row r="155" spans="1:36" x14ac:dyDescent="0.25">
      <c r="A155" s="1">
        <v>2024</v>
      </c>
      <c r="B155" s="1" t="s">
        <v>31</v>
      </c>
      <c r="C155" s="1" t="s">
        <v>32</v>
      </c>
      <c r="D155" s="1" t="s">
        <v>33</v>
      </c>
      <c r="E155" s="9" t="s">
        <v>465</v>
      </c>
      <c r="F155" s="1">
        <f>IF(VLOOKUP(G155,Sku_Consolidated!A2:S957,{19},FALSE)="SHOWCASE", VLOOKUP(E155,Store_Showcase!B2:C144,{2}, FALSE), IF(VLOOKUP(G155,Sku_Consolidated!A2:S957,{19},FALSE)="VAM",VLOOKUP(E155,Store_VAM!B2:C273,{2}, FALSE),VLOOKUP(E155,Store_SRP!B2:C110,{2}, FALSE)))</f>
      </c>
      <c r="G155" s="1">
        <v>61834</v>
      </c>
      <c r="H155" s="1" t="s">
        <v>379</v>
      </c>
      <c r="I155" s="10" t="s">
        <v>541</v>
      </c>
      <c r="J155" s="1">
        <f>VLOOKUP(G155,Sku_Consolidated!A2:C957, 3, FALSE)</f>
      </c>
      <c r="K155" s="10">
        <f>IF(J155="PACK", I155, 0)</f>
      </c>
      <c r="L155" s="10">
        <f>IF(J155="KG", I155, I155 * VLOOKUP(G155,Sku_Consolidated!A2:U957,21,FALSE))</f>
      </c>
      <c r="M155" s="10" t="s">
        <v>37</v>
      </c>
      <c r="N155" s="11" t="s">
        <v>542</v>
      </c>
      <c r="O155" s="10" t="s">
        <v>543</v>
      </c>
      <c r="P155" s="10">
        <f>N155 - O155</f>
      </c>
      <c r="Q155" s="1">
        <f>VLOOKUP(G155,Sku_Consolidated!A2:G957,7, FALSE)</f>
      </c>
      <c r="R155" s="1">
        <f>IF(IFERROR(VLOOKUP(E155,Store_Showcase!B2:H144,7, FALSE), TRUE)=TRUE, IF(IFERROR(VLOOKUP(E155,Store_SRP!B2:H110,7, FALSE), TRUE)=TRUE,VLOOKUP(E155,Store_VAM!B2:H273,7, FALSE),VLOOKUP(E155,Store_SRP!B2:H110,7, FALSE)), VLOOKUP(E155,Store_Showcase!B2:H144,7, FALSE))</f>
      </c>
      <c r="S155" s="1">
        <f>IF(IFERROR(VLOOKUP(E155,Store_Showcase!B2:I144,8, FALSE), TRUE)=TRUE, IF(IFERROR(VLOOKUP(E155,Store_SRP!B2:I110,8, FALSE), TRUE)=TRUE,VLOOKUP(E155,Store_VAM!B2:I273,8, FALSE),VLOOKUP(E155,Store_SRP!B2:I110,8, FALSE)), VLOOKUP(E155,Store_Showcase!B2:I144,8, FALSE))</f>
      </c>
      <c r="T155" s="1">
        <f>VLOOKUP(G155,Sku_Consolidated!A2:R957,18,FALSE)</f>
      </c>
      <c r="U155" s="1" t="s">
        <v>470</v>
      </c>
      <c r="V155" s="1">
        <f>IF(VLOOKUP(G155,Sku_Consolidated!A2:S957,19,FALSE)="SHOWCASE", VLOOKUP(E155,Store_Showcase!B2:L144,11, FALSE), IF(VLOOKUP(G155,Sku_Consolidated!A2:S957,19,FALSE)="VAM",VLOOKUP(E155,Store_VAM!B2:L273,11, FALSE),VLOOKUP(E155,Store_SRP!B2:L110,11, FALSE)))</f>
      </c>
      <c r="W155" s="1">
        <f>VLOOKUP(G155,Sku_Consolidated!A2:W957,11,FALSE)</f>
      </c>
      <c r="X155" s="1">
        <f>VLOOKUP(G155,Sku_Consolidated!A2:H957,8,FALSE)</f>
      </c>
      <c r="Y155" s="1">
        <f>VLOOKUP(G155,Sku_Consolidated!A2:I957,9,FALSE)</f>
      </c>
      <c r="Z155" s="1" t="s">
        <v>41</v>
      </c>
      <c r="AA155" s="1">
        <f>VLOOKUP(G155,Sku_Consolidated!A2:E957,5,FALSE)</f>
      </c>
      <c r="AB155" s="1">
        <f>IF(VLOOKUP(G155,Sku_Consolidated!A2:S957,19,FALSE)="SHOWCASE", VLOOKUP(E155,Store_Showcase!B2:N144,13, FALSE), IF(VLOOKUP(G155,Sku_Consolidated!A2:S957,19,FALSE)="VAM",VLOOKUP(E155,Store_VAM!B2:N273,13, FALSE),VLOOKUP(E155,Store_SRP!B2:N110,13, FALSE)))</f>
      </c>
      <c r="AC155" s="1">
        <f>IF(IFERROR(AB155,TRUE)=TRUE, "-","OK")</f>
      </c>
      <c r="AD155" s="11" t="s">
        <v>37</v>
      </c>
      <c r="AE155" s="11" t="s">
        <v>37</v>
      </c>
      <c r="AF155" s="1">
        <f>IF(IFERROR(VLOOKUP(E155,Store_Showcase!B2:H144,{5}, FALSE), TRUE)=TRUE, IF(IFERROR(VLOOKUP(E155,Store_SRP!B2:H110,{5}, FALSE), TRUE)=TRUE,VLOOKUP(E155,Store_VAM!B2:H273,{5}, FALSE),VLOOKUP(E155,Store_SRP!B2:H110,{5}, FALSE)), VLOOKUP(E155,Store_Showcase!B2:H144,{5}, FALSE))</f>
      </c>
      <c r="AG155" s="1">
        <f>IF(IFERROR(VLOOKUP(E155,Store_Showcase!B2:H144,{6}, FALSE), TRUE)=TRUE, IF(IFERROR(VLOOKUP(E155,Store_SRP!B2:H110,{6}, FALSE), TRUE)=TRUE,VLOOKUP(E155,Store_VAM!B2:H273,{6}, FALSE),VLOOKUP(E155,Store_SRP!B2:H110,{6}, FALSE)), VLOOKUP(E155,Store_Showcase!B2:H144,{6}, FALSE))</f>
      </c>
      <c r="AH155" s="1">
        <f>VLOOKUP(G155,Sku_Consolidated!A2:R957,18,FALSE)</f>
      </c>
      <c r="AI155" s="1">
        <f>VLOOKUP(G155,Sku_Consolidated!A2:S957,19,FALSE)</f>
      </c>
      <c r="AJ155" s="1">
        <f>VLOOKUP(G155,Sku_Consolidated!A2:T957,20,FALSE)</f>
      </c>
    </row>
    <row r="156" spans="1:36" x14ac:dyDescent="0.25">
      <c r="A156" s="1">
        <v>2024</v>
      </c>
      <c r="B156" s="1" t="s">
        <v>31</v>
      </c>
      <c r="C156" s="1" t="s">
        <v>32</v>
      </c>
      <c r="D156" s="1" t="s">
        <v>33</v>
      </c>
      <c r="E156" s="9" t="s">
        <v>465</v>
      </c>
      <c r="F156" s="1">
        <f>IF(VLOOKUP(G156,Sku_Consolidated!A2:S957,{19},FALSE)="SHOWCASE", VLOOKUP(E156,Store_Showcase!B2:C144,{2}, FALSE), IF(VLOOKUP(G156,Sku_Consolidated!A2:S957,{19},FALSE)="VAM",VLOOKUP(E156,Store_VAM!B2:C273,{2}, FALSE),VLOOKUP(E156,Store_SRP!B2:C110,{2}, FALSE)))</f>
      </c>
      <c r="G156" s="1">
        <v>61852</v>
      </c>
      <c r="H156" s="1" t="s">
        <v>138</v>
      </c>
      <c r="I156" s="10" t="s">
        <v>544</v>
      </c>
      <c r="J156" s="1">
        <f>VLOOKUP(G156,Sku_Consolidated!A2:C957, 3, FALSE)</f>
      </c>
      <c r="K156" s="10">
        <f>IF(J156="PACK", I156, 0)</f>
      </c>
      <c r="L156" s="10">
        <f>IF(J156="KG", I156, I156 * VLOOKUP(G156,Sku_Consolidated!A2:U957,21,FALSE))</f>
      </c>
      <c r="M156" s="10" t="s">
        <v>37</v>
      </c>
      <c r="N156" s="11" t="s">
        <v>545</v>
      </c>
      <c r="O156" s="10" t="s">
        <v>546</v>
      </c>
      <c r="P156" s="10">
        <f>N156 - O156</f>
      </c>
      <c r="Q156" s="1">
        <f>VLOOKUP(G156,Sku_Consolidated!A2:G957,7, FALSE)</f>
      </c>
      <c r="R156" s="1">
        <f>IF(IFERROR(VLOOKUP(E156,Store_Showcase!B2:H144,7, FALSE), TRUE)=TRUE, IF(IFERROR(VLOOKUP(E156,Store_SRP!B2:H110,7, FALSE), TRUE)=TRUE,VLOOKUP(E156,Store_VAM!B2:H273,7, FALSE),VLOOKUP(E156,Store_SRP!B2:H110,7, FALSE)), VLOOKUP(E156,Store_Showcase!B2:H144,7, FALSE))</f>
      </c>
      <c r="S156" s="1">
        <f>IF(IFERROR(VLOOKUP(E156,Store_Showcase!B2:I144,8, FALSE), TRUE)=TRUE, IF(IFERROR(VLOOKUP(E156,Store_SRP!B2:I110,8, FALSE), TRUE)=TRUE,VLOOKUP(E156,Store_VAM!B2:I273,8, FALSE),VLOOKUP(E156,Store_SRP!B2:I110,8, FALSE)), VLOOKUP(E156,Store_Showcase!B2:I144,8, FALSE))</f>
      </c>
      <c r="T156" s="1">
        <f>VLOOKUP(G156,Sku_Consolidated!A2:R957,18,FALSE)</f>
      </c>
      <c r="U156" s="1" t="s">
        <v>470</v>
      </c>
      <c r="V156" s="1">
        <f>IF(VLOOKUP(G156,Sku_Consolidated!A2:S957,19,FALSE)="SHOWCASE", VLOOKUP(E156,Store_Showcase!B2:L144,11, FALSE), IF(VLOOKUP(G156,Sku_Consolidated!A2:S957,19,FALSE)="VAM",VLOOKUP(E156,Store_VAM!B2:L273,11, FALSE),VLOOKUP(E156,Store_SRP!B2:L110,11, FALSE)))</f>
      </c>
      <c r="W156" s="1">
        <f>VLOOKUP(G156,Sku_Consolidated!A2:W957,11,FALSE)</f>
      </c>
      <c r="X156" s="1">
        <f>VLOOKUP(G156,Sku_Consolidated!A2:H957,8,FALSE)</f>
      </c>
      <c r="Y156" s="1">
        <f>VLOOKUP(G156,Sku_Consolidated!A2:I957,9,FALSE)</f>
      </c>
      <c r="Z156" s="1" t="s">
        <v>41</v>
      </c>
      <c r="AA156" s="1">
        <f>VLOOKUP(G156,Sku_Consolidated!A2:E957,5,FALSE)</f>
      </c>
      <c r="AB156" s="1">
        <f>IF(VLOOKUP(G156,Sku_Consolidated!A2:S957,19,FALSE)="SHOWCASE", VLOOKUP(E156,Store_Showcase!B2:N144,13, FALSE), IF(VLOOKUP(G156,Sku_Consolidated!A2:S957,19,FALSE)="VAM",VLOOKUP(E156,Store_VAM!B2:N273,13, FALSE),VLOOKUP(E156,Store_SRP!B2:N110,13, FALSE)))</f>
      </c>
      <c r="AC156" s="1">
        <f>IF(IFERROR(AB156,TRUE)=TRUE, "-","OK")</f>
      </c>
      <c r="AD156" s="11" t="s">
        <v>37</v>
      </c>
      <c r="AE156" s="11" t="s">
        <v>37</v>
      </c>
      <c r="AF156" s="1">
        <f>IF(IFERROR(VLOOKUP(E156,Store_Showcase!B2:H144,{5}, FALSE), TRUE)=TRUE, IF(IFERROR(VLOOKUP(E156,Store_SRP!B2:H110,{5}, FALSE), TRUE)=TRUE,VLOOKUP(E156,Store_VAM!B2:H273,{5}, FALSE),VLOOKUP(E156,Store_SRP!B2:H110,{5}, FALSE)), VLOOKUP(E156,Store_Showcase!B2:H144,{5}, FALSE))</f>
      </c>
      <c r="AG156" s="1">
        <f>IF(IFERROR(VLOOKUP(E156,Store_Showcase!B2:H144,{6}, FALSE), TRUE)=TRUE, IF(IFERROR(VLOOKUP(E156,Store_SRP!B2:H110,{6}, FALSE), TRUE)=TRUE,VLOOKUP(E156,Store_VAM!B2:H273,{6}, FALSE),VLOOKUP(E156,Store_SRP!B2:H110,{6}, FALSE)), VLOOKUP(E156,Store_Showcase!B2:H144,{6}, FALSE))</f>
      </c>
      <c r="AH156" s="1">
        <f>VLOOKUP(G156,Sku_Consolidated!A2:R957,18,FALSE)</f>
      </c>
      <c r="AI156" s="1">
        <f>VLOOKUP(G156,Sku_Consolidated!A2:S957,19,FALSE)</f>
      </c>
      <c r="AJ156" s="1">
        <f>VLOOKUP(G156,Sku_Consolidated!A2:T957,20,FALSE)</f>
      </c>
    </row>
    <row r="157" spans="1:36" x14ac:dyDescent="0.25">
      <c r="A157" s="1">
        <v>2024</v>
      </c>
      <c r="B157" s="1" t="s">
        <v>31</v>
      </c>
      <c r="C157" s="1" t="s">
        <v>32</v>
      </c>
      <c r="D157" s="1" t="s">
        <v>33</v>
      </c>
      <c r="E157" s="9" t="s">
        <v>465</v>
      </c>
      <c r="F157" s="1">
        <f>IF(VLOOKUP(G157,Sku_Consolidated!A2:S957,{19},FALSE)="SHOWCASE", VLOOKUP(E157,Store_Showcase!B2:C144,{2}, FALSE), IF(VLOOKUP(G157,Sku_Consolidated!A2:S957,{19},FALSE)="VAM",VLOOKUP(E157,Store_VAM!B2:C273,{2}, FALSE),VLOOKUP(E157,Store_SRP!B2:C110,{2}, FALSE)))</f>
      </c>
      <c r="G157" s="1">
        <v>61790</v>
      </c>
      <c r="H157" s="1" t="s">
        <v>295</v>
      </c>
      <c r="I157" s="10" t="s">
        <v>547</v>
      </c>
      <c r="J157" s="1">
        <f>VLOOKUP(G157,Sku_Consolidated!A2:C957, 3, FALSE)</f>
      </c>
      <c r="K157" s="10">
        <f>IF(J157="PACK", I157, 0)</f>
      </c>
      <c r="L157" s="10">
        <f>IF(J157="KG", I157, I157 * VLOOKUP(G157,Sku_Consolidated!A2:U957,21,FALSE))</f>
      </c>
      <c r="M157" s="10" t="s">
        <v>37</v>
      </c>
      <c r="N157" s="11" t="s">
        <v>548</v>
      </c>
      <c r="O157" s="10" t="s">
        <v>549</v>
      </c>
      <c r="P157" s="10">
        <f>N157 - O157</f>
      </c>
      <c r="Q157" s="1">
        <f>VLOOKUP(G157,Sku_Consolidated!A2:G957,7, FALSE)</f>
      </c>
      <c r="R157" s="1">
        <f>IF(IFERROR(VLOOKUP(E157,Store_Showcase!B2:H144,7, FALSE), TRUE)=TRUE, IF(IFERROR(VLOOKUP(E157,Store_SRP!B2:H110,7, FALSE), TRUE)=TRUE,VLOOKUP(E157,Store_VAM!B2:H273,7, FALSE),VLOOKUP(E157,Store_SRP!B2:H110,7, FALSE)), VLOOKUP(E157,Store_Showcase!B2:H144,7, FALSE))</f>
      </c>
      <c r="S157" s="1">
        <f>IF(IFERROR(VLOOKUP(E157,Store_Showcase!B2:I144,8, FALSE), TRUE)=TRUE, IF(IFERROR(VLOOKUP(E157,Store_SRP!B2:I110,8, FALSE), TRUE)=TRUE,VLOOKUP(E157,Store_VAM!B2:I273,8, FALSE),VLOOKUP(E157,Store_SRP!B2:I110,8, FALSE)), VLOOKUP(E157,Store_Showcase!B2:I144,8, FALSE))</f>
      </c>
      <c r="T157" s="1">
        <f>VLOOKUP(G157,Sku_Consolidated!A2:R957,18,FALSE)</f>
      </c>
      <c r="U157" s="1" t="s">
        <v>550</v>
      </c>
      <c r="V157" s="1">
        <f>IF(VLOOKUP(G157,Sku_Consolidated!A2:S957,19,FALSE)="SHOWCASE", VLOOKUP(E157,Store_Showcase!B2:L144,11, FALSE), IF(VLOOKUP(G157,Sku_Consolidated!A2:S957,19,FALSE)="VAM",VLOOKUP(E157,Store_VAM!B2:L273,11, FALSE),VLOOKUP(E157,Store_SRP!B2:L110,11, FALSE)))</f>
      </c>
      <c r="W157" s="1">
        <f>VLOOKUP(G157,Sku_Consolidated!A2:W957,11,FALSE)</f>
      </c>
      <c r="X157" s="1">
        <f>VLOOKUP(G157,Sku_Consolidated!A2:H957,8,FALSE)</f>
      </c>
      <c r="Y157" s="1">
        <f>VLOOKUP(G157,Sku_Consolidated!A2:I957,9,FALSE)</f>
      </c>
      <c r="Z157" s="1" t="s">
        <v>41</v>
      </c>
      <c r="AA157" s="1">
        <f>VLOOKUP(G157,Sku_Consolidated!A2:E957,5,FALSE)</f>
      </c>
      <c r="AB157" s="1">
        <f>IF(VLOOKUP(G157,Sku_Consolidated!A2:S957,19,FALSE)="SHOWCASE", VLOOKUP(E157,Store_Showcase!B2:N144,13, FALSE), IF(VLOOKUP(G157,Sku_Consolidated!A2:S957,19,FALSE)="VAM",VLOOKUP(E157,Store_VAM!B2:N273,13, FALSE),VLOOKUP(E157,Store_SRP!B2:N110,13, FALSE)))</f>
      </c>
      <c r="AC157" s="1">
        <f>IF(IFERROR(AB157,TRUE)=TRUE, "-","OK")</f>
      </c>
      <c r="AD157" s="11" t="s">
        <v>37</v>
      </c>
      <c r="AE157" s="11" t="s">
        <v>37</v>
      </c>
      <c r="AF157" s="1">
        <f>IF(IFERROR(VLOOKUP(E157,Store_Showcase!B2:H144,{5}, FALSE), TRUE)=TRUE, IF(IFERROR(VLOOKUP(E157,Store_SRP!B2:H110,{5}, FALSE), TRUE)=TRUE,VLOOKUP(E157,Store_VAM!B2:H273,{5}, FALSE),VLOOKUP(E157,Store_SRP!B2:H110,{5}, FALSE)), VLOOKUP(E157,Store_Showcase!B2:H144,{5}, FALSE))</f>
      </c>
      <c r="AG157" s="1">
        <f>IF(IFERROR(VLOOKUP(E157,Store_Showcase!B2:H144,{6}, FALSE), TRUE)=TRUE, IF(IFERROR(VLOOKUP(E157,Store_SRP!B2:H110,{6}, FALSE), TRUE)=TRUE,VLOOKUP(E157,Store_VAM!B2:H273,{6}, FALSE),VLOOKUP(E157,Store_SRP!B2:H110,{6}, FALSE)), VLOOKUP(E157,Store_Showcase!B2:H144,{6}, FALSE))</f>
      </c>
      <c r="AH157" s="1">
        <f>VLOOKUP(G157,Sku_Consolidated!A2:R957,18,FALSE)</f>
      </c>
      <c r="AI157" s="1">
        <f>VLOOKUP(G157,Sku_Consolidated!A2:S957,19,FALSE)</f>
      </c>
      <c r="AJ157" s="1">
        <f>VLOOKUP(G157,Sku_Consolidated!A2:T957,20,FALSE)</f>
      </c>
    </row>
    <row r="158" spans="1:36" x14ac:dyDescent="0.25">
      <c r="A158" s="1">
        <v>2024</v>
      </c>
      <c r="B158" s="1" t="s">
        <v>31</v>
      </c>
      <c r="C158" s="1" t="s">
        <v>32</v>
      </c>
      <c r="D158" s="1" t="s">
        <v>33</v>
      </c>
      <c r="E158" s="9" t="s">
        <v>551</v>
      </c>
      <c r="F158" s="1">
        <f>IF(VLOOKUP(G158,Sku_Consolidated!A2:S957,{19},FALSE)="SHOWCASE", VLOOKUP(E158,Store_Showcase!B2:C144,{2}, FALSE), IF(VLOOKUP(G158,Sku_Consolidated!A2:S957,{19},FALSE)="VAM",VLOOKUP(E158,Store_VAM!B2:C273,{2}, FALSE),VLOOKUP(E158,Store_SRP!B2:C110,{2}, FALSE)))</f>
      </c>
      <c r="G158" s="1">
        <v>19862</v>
      </c>
      <c r="H158" s="1" t="s">
        <v>466</v>
      </c>
      <c r="I158" s="10" t="s">
        <v>552</v>
      </c>
      <c r="J158" s="1">
        <f>VLOOKUP(G158,Sku_Consolidated!A2:C957, 3, FALSE)</f>
      </c>
      <c r="K158" s="10">
        <f>IF(J158="PACK", I158, 0)</f>
      </c>
      <c r="L158" s="10">
        <f>IF(J158="KG", I158, I158 * VLOOKUP(G158,Sku_Consolidated!A2:U957,21,FALSE))</f>
      </c>
      <c r="M158" s="10" t="s">
        <v>37</v>
      </c>
      <c r="N158" s="11" t="s">
        <v>553</v>
      </c>
      <c r="O158" s="10" t="s">
        <v>554</v>
      </c>
      <c r="P158" s="10">
        <f>N158 - O158</f>
      </c>
      <c r="Q158" s="1">
        <f>VLOOKUP(G158,Sku_Consolidated!A2:G957,7, FALSE)</f>
      </c>
      <c r="R158" s="1">
        <f>IF(IFERROR(VLOOKUP(E158,Store_Showcase!B2:H144,7, FALSE), TRUE)=TRUE, IF(IFERROR(VLOOKUP(E158,Store_SRP!B2:H110,7, FALSE), TRUE)=TRUE,VLOOKUP(E158,Store_VAM!B2:H273,7, FALSE),VLOOKUP(E158,Store_SRP!B2:H110,7, FALSE)), VLOOKUP(E158,Store_Showcase!B2:H144,7, FALSE))</f>
      </c>
      <c r="S158" s="1">
        <f>IF(IFERROR(VLOOKUP(E158,Store_Showcase!B2:I144,8, FALSE), TRUE)=TRUE, IF(IFERROR(VLOOKUP(E158,Store_SRP!B2:I110,8, FALSE), TRUE)=TRUE,VLOOKUP(E158,Store_VAM!B2:I273,8, FALSE),VLOOKUP(E158,Store_SRP!B2:I110,8, FALSE)), VLOOKUP(E158,Store_Showcase!B2:I144,8, FALSE))</f>
      </c>
      <c r="T158" s="1">
        <f>VLOOKUP(G158,Sku_Consolidated!A2:R957,18,FALSE)</f>
      </c>
      <c r="U158" s="1" t="s">
        <v>555</v>
      </c>
      <c r="V158" s="1">
        <f>IF(VLOOKUP(G158,Sku_Consolidated!A2:S957,19,FALSE)="SHOWCASE", VLOOKUP(E158,Store_Showcase!B2:L144,11, FALSE), IF(VLOOKUP(G158,Sku_Consolidated!A2:S957,19,FALSE)="VAM",VLOOKUP(E158,Store_VAM!B2:L273,11, FALSE),VLOOKUP(E158,Store_SRP!B2:L110,11, FALSE)))</f>
      </c>
      <c r="W158" s="1">
        <f>VLOOKUP(G158,Sku_Consolidated!A2:W957,11,FALSE)</f>
      </c>
      <c r="X158" s="1">
        <f>VLOOKUP(G158,Sku_Consolidated!A2:H957,8,FALSE)</f>
      </c>
      <c r="Y158" s="1">
        <f>VLOOKUP(G158,Sku_Consolidated!A2:I957,9,FALSE)</f>
      </c>
      <c r="Z158" s="1" t="s">
        <v>41</v>
      </c>
      <c r="AA158" s="1">
        <f>VLOOKUP(G158,Sku_Consolidated!A2:E957,5,FALSE)</f>
      </c>
      <c r="AB158" s="1">
        <f>IF(VLOOKUP(G158,Sku_Consolidated!A2:S957,19,FALSE)="SHOWCASE", VLOOKUP(E158,Store_Showcase!B2:N144,13, FALSE), IF(VLOOKUP(G158,Sku_Consolidated!A2:S957,19,FALSE)="VAM",VLOOKUP(E158,Store_VAM!B2:N273,13, FALSE),VLOOKUP(E158,Store_SRP!B2:N110,13, FALSE)))</f>
      </c>
      <c r="AC158" s="1">
        <f>IF(IFERROR(AB158,TRUE)=TRUE, "-","OK")</f>
      </c>
      <c r="AD158" s="11" t="s">
        <v>37</v>
      </c>
      <c r="AE158" s="11" t="s">
        <v>37</v>
      </c>
      <c r="AF158" s="1">
        <f>IF(IFERROR(VLOOKUP(E158,Store_Showcase!B2:H144,{5}, FALSE), TRUE)=TRUE, IF(IFERROR(VLOOKUP(E158,Store_SRP!B2:H110,{5}, FALSE), TRUE)=TRUE,VLOOKUP(E158,Store_VAM!B2:H273,{5}, FALSE),VLOOKUP(E158,Store_SRP!B2:H110,{5}, FALSE)), VLOOKUP(E158,Store_Showcase!B2:H144,{5}, FALSE))</f>
      </c>
      <c r="AG158" s="1">
        <f>IF(IFERROR(VLOOKUP(E158,Store_Showcase!B2:H144,{6}, FALSE), TRUE)=TRUE, IF(IFERROR(VLOOKUP(E158,Store_SRP!B2:H110,{6}, FALSE), TRUE)=TRUE,VLOOKUP(E158,Store_VAM!B2:H273,{6}, FALSE),VLOOKUP(E158,Store_SRP!B2:H110,{6}, FALSE)), VLOOKUP(E158,Store_Showcase!B2:H144,{6}, FALSE))</f>
      </c>
      <c r="AH158" s="1">
        <f>VLOOKUP(G158,Sku_Consolidated!A2:R957,18,FALSE)</f>
      </c>
      <c r="AI158" s="1">
        <f>VLOOKUP(G158,Sku_Consolidated!A2:S957,19,FALSE)</f>
      </c>
      <c r="AJ158" s="1">
        <f>VLOOKUP(G158,Sku_Consolidated!A2:T957,20,FALSE)</f>
      </c>
    </row>
    <row r="159" spans="1:36" x14ac:dyDescent="0.25">
      <c r="A159" s="1">
        <v>2024</v>
      </c>
      <c r="B159" s="1" t="s">
        <v>31</v>
      </c>
      <c r="C159" s="1" t="s">
        <v>32</v>
      </c>
      <c r="D159" s="1" t="s">
        <v>33</v>
      </c>
      <c r="E159" s="9" t="s">
        <v>551</v>
      </c>
      <c r="F159" s="1">
        <f>IF(VLOOKUP(G159,Sku_Consolidated!A2:S957,{19},FALSE)="SHOWCASE", VLOOKUP(E159,Store_Showcase!B2:C144,{2}, FALSE), IF(VLOOKUP(G159,Sku_Consolidated!A2:S957,{19},FALSE)="VAM",VLOOKUP(E159,Store_VAM!B2:C273,{2}, FALSE),VLOOKUP(E159,Store_SRP!B2:C110,{2}, FALSE)))</f>
      </c>
      <c r="G159" s="1">
        <v>61719</v>
      </c>
      <c r="H159" s="1" t="s">
        <v>35</v>
      </c>
      <c r="I159" s="10" t="s">
        <v>556</v>
      </c>
      <c r="J159" s="1">
        <f>VLOOKUP(G159,Sku_Consolidated!A2:C957, 3, FALSE)</f>
      </c>
      <c r="K159" s="10">
        <f>IF(J159="PACK", I159, 0)</f>
      </c>
      <c r="L159" s="10">
        <f>IF(J159="KG", I159, I159 * VLOOKUP(G159,Sku_Consolidated!A2:U957,21,FALSE))</f>
      </c>
      <c r="M159" s="10" t="s">
        <v>37</v>
      </c>
      <c r="N159" s="11" t="s">
        <v>557</v>
      </c>
      <c r="O159" s="10" t="s">
        <v>558</v>
      </c>
      <c r="P159" s="10">
        <f>N159 - O159</f>
      </c>
      <c r="Q159" s="1">
        <f>VLOOKUP(G159,Sku_Consolidated!A2:G957,7, FALSE)</f>
      </c>
      <c r="R159" s="1">
        <f>IF(IFERROR(VLOOKUP(E159,Store_Showcase!B2:H144,7, FALSE), TRUE)=TRUE, IF(IFERROR(VLOOKUP(E159,Store_SRP!B2:H110,7, FALSE), TRUE)=TRUE,VLOOKUP(E159,Store_VAM!B2:H273,7, FALSE),VLOOKUP(E159,Store_SRP!B2:H110,7, FALSE)), VLOOKUP(E159,Store_Showcase!B2:H144,7, FALSE))</f>
      </c>
      <c r="S159" s="1">
        <f>IF(IFERROR(VLOOKUP(E159,Store_Showcase!B2:I144,8, FALSE), TRUE)=TRUE, IF(IFERROR(VLOOKUP(E159,Store_SRP!B2:I110,8, FALSE), TRUE)=TRUE,VLOOKUP(E159,Store_VAM!B2:I273,8, FALSE),VLOOKUP(E159,Store_SRP!B2:I110,8, FALSE)), VLOOKUP(E159,Store_Showcase!B2:I144,8, FALSE))</f>
      </c>
      <c r="T159" s="1">
        <f>VLOOKUP(G159,Sku_Consolidated!A2:R957,18,FALSE)</f>
      </c>
      <c r="U159" s="1" t="s">
        <v>555</v>
      </c>
      <c r="V159" s="1">
        <f>IF(VLOOKUP(G159,Sku_Consolidated!A2:S957,19,FALSE)="SHOWCASE", VLOOKUP(E159,Store_Showcase!B2:L144,11, FALSE), IF(VLOOKUP(G159,Sku_Consolidated!A2:S957,19,FALSE)="VAM",VLOOKUP(E159,Store_VAM!B2:L273,11, FALSE),VLOOKUP(E159,Store_SRP!B2:L110,11, FALSE)))</f>
      </c>
      <c r="W159" s="1">
        <f>VLOOKUP(G159,Sku_Consolidated!A2:W957,11,FALSE)</f>
      </c>
      <c r="X159" s="1">
        <f>VLOOKUP(G159,Sku_Consolidated!A2:H957,8,FALSE)</f>
      </c>
      <c r="Y159" s="1">
        <f>VLOOKUP(G159,Sku_Consolidated!A2:I957,9,FALSE)</f>
      </c>
      <c r="Z159" s="1" t="s">
        <v>41</v>
      </c>
      <c r="AA159" s="1">
        <f>VLOOKUP(G159,Sku_Consolidated!A2:E957,5,FALSE)</f>
      </c>
      <c r="AB159" s="1">
        <f>IF(VLOOKUP(G159,Sku_Consolidated!A2:S957,19,FALSE)="SHOWCASE", VLOOKUP(E159,Store_Showcase!B2:N144,13, FALSE), IF(VLOOKUP(G159,Sku_Consolidated!A2:S957,19,FALSE)="VAM",VLOOKUP(E159,Store_VAM!B2:N273,13, FALSE),VLOOKUP(E159,Store_SRP!B2:N110,13, FALSE)))</f>
      </c>
      <c r="AC159" s="1">
        <f>IF(IFERROR(AB159,TRUE)=TRUE, "-","OK")</f>
      </c>
      <c r="AD159" s="11" t="s">
        <v>37</v>
      </c>
      <c r="AE159" s="11" t="s">
        <v>37</v>
      </c>
      <c r="AF159" s="1">
        <f>IF(IFERROR(VLOOKUP(E159,Store_Showcase!B2:H144,{5}, FALSE), TRUE)=TRUE, IF(IFERROR(VLOOKUP(E159,Store_SRP!B2:H110,{5}, FALSE), TRUE)=TRUE,VLOOKUP(E159,Store_VAM!B2:H273,{5}, FALSE),VLOOKUP(E159,Store_SRP!B2:H110,{5}, FALSE)), VLOOKUP(E159,Store_Showcase!B2:H144,{5}, FALSE))</f>
      </c>
      <c r="AG159" s="1">
        <f>IF(IFERROR(VLOOKUP(E159,Store_Showcase!B2:H144,{6}, FALSE), TRUE)=TRUE, IF(IFERROR(VLOOKUP(E159,Store_SRP!B2:H110,{6}, FALSE), TRUE)=TRUE,VLOOKUP(E159,Store_VAM!B2:H273,{6}, FALSE),VLOOKUP(E159,Store_SRP!B2:H110,{6}, FALSE)), VLOOKUP(E159,Store_Showcase!B2:H144,{6}, FALSE))</f>
      </c>
      <c r="AH159" s="1">
        <f>VLOOKUP(G159,Sku_Consolidated!A2:R957,18,FALSE)</f>
      </c>
      <c r="AI159" s="1">
        <f>VLOOKUP(G159,Sku_Consolidated!A2:S957,19,FALSE)</f>
      </c>
      <c r="AJ159" s="1">
        <f>VLOOKUP(G159,Sku_Consolidated!A2:T957,20,FALSE)</f>
      </c>
    </row>
    <row r="160" spans="1:36" x14ac:dyDescent="0.25">
      <c r="A160" s="1">
        <v>2024</v>
      </c>
      <c r="B160" s="1" t="s">
        <v>31</v>
      </c>
      <c r="C160" s="1" t="s">
        <v>32</v>
      </c>
      <c r="D160" s="1" t="s">
        <v>33</v>
      </c>
      <c r="E160" s="9" t="s">
        <v>551</v>
      </c>
      <c r="F160" s="1">
        <f>IF(VLOOKUP(G160,Sku_Consolidated!A2:S957,{19},FALSE)="SHOWCASE", VLOOKUP(E160,Store_Showcase!B2:C144,{2}, FALSE), IF(VLOOKUP(G160,Sku_Consolidated!A2:S957,{19},FALSE)="VAM",VLOOKUP(E160,Store_VAM!B2:C273,{2}, FALSE),VLOOKUP(E160,Store_SRP!B2:C110,{2}, FALSE)))</f>
      </c>
      <c r="G160" s="1">
        <v>61720</v>
      </c>
      <c r="H160" s="1" t="s">
        <v>143</v>
      </c>
      <c r="I160" s="10" t="s">
        <v>559</v>
      </c>
      <c r="J160" s="1">
        <f>VLOOKUP(G160,Sku_Consolidated!A2:C957, 3, FALSE)</f>
      </c>
      <c r="K160" s="10">
        <f>IF(J160="PACK", I160, 0)</f>
      </c>
      <c r="L160" s="10">
        <f>IF(J160="KG", I160, I160 * VLOOKUP(G160,Sku_Consolidated!A2:U957,21,FALSE))</f>
      </c>
      <c r="M160" s="10" t="s">
        <v>37</v>
      </c>
      <c r="N160" s="11" t="s">
        <v>560</v>
      </c>
      <c r="O160" s="10" t="s">
        <v>561</v>
      </c>
      <c r="P160" s="10">
        <f>N160 - O160</f>
      </c>
      <c r="Q160" s="1">
        <f>VLOOKUP(G160,Sku_Consolidated!A2:G957,7, FALSE)</f>
      </c>
      <c r="R160" s="1">
        <f>IF(IFERROR(VLOOKUP(E160,Store_Showcase!B2:H144,7, FALSE), TRUE)=TRUE, IF(IFERROR(VLOOKUP(E160,Store_SRP!B2:H110,7, FALSE), TRUE)=TRUE,VLOOKUP(E160,Store_VAM!B2:H273,7, FALSE),VLOOKUP(E160,Store_SRP!B2:H110,7, FALSE)), VLOOKUP(E160,Store_Showcase!B2:H144,7, FALSE))</f>
      </c>
      <c r="S160" s="1">
        <f>IF(IFERROR(VLOOKUP(E160,Store_Showcase!B2:I144,8, FALSE), TRUE)=TRUE, IF(IFERROR(VLOOKUP(E160,Store_SRP!B2:I110,8, FALSE), TRUE)=TRUE,VLOOKUP(E160,Store_VAM!B2:I273,8, FALSE),VLOOKUP(E160,Store_SRP!B2:I110,8, FALSE)), VLOOKUP(E160,Store_Showcase!B2:I144,8, FALSE))</f>
      </c>
      <c r="T160" s="1">
        <f>VLOOKUP(G160,Sku_Consolidated!A2:R957,18,FALSE)</f>
      </c>
      <c r="U160" s="1" t="s">
        <v>555</v>
      </c>
      <c r="V160" s="1">
        <f>IF(VLOOKUP(G160,Sku_Consolidated!A2:S957,19,FALSE)="SHOWCASE", VLOOKUP(E160,Store_Showcase!B2:L144,11, FALSE), IF(VLOOKUP(G160,Sku_Consolidated!A2:S957,19,FALSE)="VAM",VLOOKUP(E160,Store_VAM!B2:L273,11, FALSE),VLOOKUP(E160,Store_SRP!B2:L110,11, FALSE)))</f>
      </c>
      <c r="W160" s="1">
        <f>VLOOKUP(G160,Sku_Consolidated!A2:W957,11,FALSE)</f>
      </c>
      <c r="X160" s="1">
        <f>VLOOKUP(G160,Sku_Consolidated!A2:H957,8,FALSE)</f>
      </c>
      <c r="Y160" s="1">
        <f>VLOOKUP(G160,Sku_Consolidated!A2:I957,9,FALSE)</f>
      </c>
      <c r="Z160" s="1" t="s">
        <v>41</v>
      </c>
      <c r="AA160" s="1">
        <f>VLOOKUP(G160,Sku_Consolidated!A2:E957,5,FALSE)</f>
      </c>
      <c r="AB160" s="1">
        <f>IF(VLOOKUP(G160,Sku_Consolidated!A2:S957,19,FALSE)="SHOWCASE", VLOOKUP(E160,Store_Showcase!B2:N144,13, FALSE), IF(VLOOKUP(G160,Sku_Consolidated!A2:S957,19,FALSE)="VAM",VLOOKUP(E160,Store_VAM!B2:N273,13, FALSE),VLOOKUP(E160,Store_SRP!B2:N110,13, FALSE)))</f>
      </c>
      <c r="AC160" s="1">
        <f>IF(IFERROR(AB160,TRUE)=TRUE, "-","OK")</f>
      </c>
      <c r="AD160" s="11" t="s">
        <v>37</v>
      </c>
      <c r="AE160" s="11" t="s">
        <v>37</v>
      </c>
      <c r="AF160" s="1">
        <f>IF(IFERROR(VLOOKUP(E160,Store_Showcase!B2:H144,{5}, FALSE), TRUE)=TRUE, IF(IFERROR(VLOOKUP(E160,Store_SRP!B2:H110,{5}, FALSE), TRUE)=TRUE,VLOOKUP(E160,Store_VAM!B2:H273,{5}, FALSE),VLOOKUP(E160,Store_SRP!B2:H110,{5}, FALSE)), VLOOKUP(E160,Store_Showcase!B2:H144,{5}, FALSE))</f>
      </c>
      <c r="AG160" s="1">
        <f>IF(IFERROR(VLOOKUP(E160,Store_Showcase!B2:H144,{6}, FALSE), TRUE)=TRUE, IF(IFERROR(VLOOKUP(E160,Store_SRP!B2:H110,{6}, FALSE), TRUE)=TRUE,VLOOKUP(E160,Store_VAM!B2:H273,{6}, FALSE),VLOOKUP(E160,Store_SRP!B2:H110,{6}, FALSE)), VLOOKUP(E160,Store_Showcase!B2:H144,{6}, FALSE))</f>
      </c>
      <c r="AH160" s="1">
        <f>VLOOKUP(G160,Sku_Consolidated!A2:R957,18,FALSE)</f>
      </c>
      <c r="AI160" s="1">
        <f>VLOOKUP(G160,Sku_Consolidated!A2:S957,19,FALSE)</f>
      </c>
      <c r="AJ160" s="1">
        <f>VLOOKUP(G160,Sku_Consolidated!A2:T957,20,FALSE)</f>
      </c>
    </row>
    <row r="161" spans="1:36" x14ac:dyDescent="0.25">
      <c r="A161" s="1">
        <v>2024</v>
      </c>
      <c r="B161" s="1" t="s">
        <v>31</v>
      </c>
      <c r="C161" s="1" t="s">
        <v>32</v>
      </c>
      <c r="D161" s="1" t="s">
        <v>33</v>
      </c>
      <c r="E161" s="9" t="s">
        <v>551</v>
      </c>
      <c r="F161" s="1">
        <f>IF(VLOOKUP(G161,Sku_Consolidated!A2:S957,{19},FALSE)="SHOWCASE", VLOOKUP(E161,Store_Showcase!B2:C144,{2}, FALSE), IF(VLOOKUP(G161,Sku_Consolidated!A2:S957,{19},FALSE)="VAM",VLOOKUP(E161,Store_VAM!B2:C273,{2}, FALSE),VLOOKUP(E161,Store_SRP!B2:C110,{2}, FALSE)))</f>
      </c>
      <c r="G161" s="1">
        <v>61721</v>
      </c>
      <c r="H161" s="1" t="s">
        <v>42</v>
      </c>
      <c r="I161" s="10" t="s">
        <v>562</v>
      </c>
      <c r="J161" s="1">
        <f>VLOOKUP(G161,Sku_Consolidated!A2:C957, 3, FALSE)</f>
      </c>
      <c r="K161" s="10">
        <f>IF(J161="PACK", I161, 0)</f>
      </c>
      <c r="L161" s="10">
        <f>IF(J161="KG", I161, I161 * VLOOKUP(G161,Sku_Consolidated!A2:U957,21,FALSE))</f>
      </c>
      <c r="M161" s="10" t="s">
        <v>37</v>
      </c>
      <c r="N161" s="11" t="s">
        <v>563</v>
      </c>
      <c r="O161" s="10" t="s">
        <v>564</v>
      </c>
      <c r="P161" s="10">
        <f>N161 - O161</f>
      </c>
      <c r="Q161" s="1">
        <f>VLOOKUP(G161,Sku_Consolidated!A2:G957,7, FALSE)</f>
      </c>
      <c r="R161" s="1">
        <f>IF(IFERROR(VLOOKUP(E161,Store_Showcase!B2:H144,7, FALSE), TRUE)=TRUE, IF(IFERROR(VLOOKUP(E161,Store_SRP!B2:H110,7, FALSE), TRUE)=TRUE,VLOOKUP(E161,Store_VAM!B2:H273,7, FALSE),VLOOKUP(E161,Store_SRP!B2:H110,7, FALSE)), VLOOKUP(E161,Store_Showcase!B2:H144,7, FALSE))</f>
      </c>
      <c r="S161" s="1">
        <f>IF(IFERROR(VLOOKUP(E161,Store_Showcase!B2:I144,8, FALSE), TRUE)=TRUE, IF(IFERROR(VLOOKUP(E161,Store_SRP!B2:I110,8, FALSE), TRUE)=TRUE,VLOOKUP(E161,Store_VAM!B2:I273,8, FALSE),VLOOKUP(E161,Store_SRP!B2:I110,8, FALSE)), VLOOKUP(E161,Store_Showcase!B2:I144,8, FALSE))</f>
      </c>
      <c r="T161" s="1">
        <f>VLOOKUP(G161,Sku_Consolidated!A2:R957,18,FALSE)</f>
      </c>
      <c r="U161" s="1" t="s">
        <v>555</v>
      </c>
      <c r="V161" s="1">
        <f>IF(VLOOKUP(G161,Sku_Consolidated!A2:S957,19,FALSE)="SHOWCASE", VLOOKUP(E161,Store_Showcase!B2:L144,11, FALSE), IF(VLOOKUP(G161,Sku_Consolidated!A2:S957,19,FALSE)="VAM",VLOOKUP(E161,Store_VAM!B2:L273,11, FALSE),VLOOKUP(E161,Store_SRP!B2:L110,11, FALSE)))</f>
      </c>
      <c r="W161" s="1">
        <f>VLOOKUP(G161,Sku_Consolidated!A2:W957,11,FALSE)</f>
      </c>
      <c r="X161" s="1">
        <f>VLOOKUP(G161,Sku_Consolidated!A2:H957,8,FALSE)</f>
      </c>
      <c r="Y161" s="1">
        <f>VLOOKUP(G161,Sku_Consolidated!A2:I957,9,FALSE)</f>
      </c>
      <c r="Z161" s="1" t="s">
        <v>41</v>
      </c>
      <c r="AA161" s="1">
        <f>VLOOKUP(G161,Sku_Consolidated!A2:E957,5,FALSE)</f>
      </c>
      <c r="AB161" s="1">
        <f>IF(VLOOKUP(G161,Sku_Consolidated!A2:S957,19,FALSE)="SHOWCASE", VLOOKUP(E161,Store_Showcase!B2:N144,13, FALSE), IF(VLOOKUP(G161,Sku_Consolidated!A2:S957,19,FALSE)="VAM",VLOOKUP(E161,Store_VAM!B2:N273,13, FALSE),VLOOKUP(E161,Store_SRP!B2:N110,13, FALSE)))</f>
      </c>
      <c r="AC161" s="1">
        <f>IF(IFERROR(AB161,TRUE)=TRUE, "-","OK")</f>
      </c>
      <c r="AD161" s="11" t="s">
        <v>37</v>
      </c>
      <c r="AE161" s="11" t="s">
        <v>37</v>
      </c>
      <c r="AF161" s="1">
        <f>IF(IFERROR(VLOOKUP(E161,Store_Showcase!B2:H144,{5}, FALSE), TRUE)=TRUE, IF(IFERROR(VLOOKUP(E161,Store_SRP!B2:H110,{5}, FALSE), TRUE)=TRUE,VLOOKUP(E161,Store_VAM!B2:H273,{5}, FALSE),VLOOKUP(E161,Store_SRP!B2:H110,{5}, FALSE)), VLOOKUP(E161,Store_Showcase!B2:H144,{5}, FALSE))</f>
      </c>
      <c r="AG161" s="1">
        <f>IF(IFERROR(VLOOKUP(E161,Store_Showcase!B2:H144,{6}, FALSE), TRUE)=TRUE, IF(IFERROR(VLOOKUP(E161,Store_SRP!B2:H110,{6}, FALSE), TRUE)=TRUE,VLOOKUP(E161,Store_VAM!B2:H273,{6}, FALSE),VLOOKUP(E161,Store_SRP!B2:H110,{6}, FALSE)), VLOOKUP(E161,Store_Showcase!B2:H144,{6}, FALSE))</f>
      </c>
      <c r="AH161" s="1">
        <f>VLOOKUP(G161,Sku_Consolidated!A2:R957,18,FALSE)</f>
      </c>
      <c r="AI161" s="1">
        <f>VLOOKUP(G161,Sku_Consolidated!A2:S957,19,FALSE)</f>
      </c>
      <c r="AJ161" s="1">
        <f>VLOOKUP(G161,Sku_Consolidated!A2:T957,20,FALSE)</f>
      </c>
    </row>
    <row r="162" spans="1:36" x14ac:dyDescent="0.25">
      <c r="A162" s="1">
        <v>2024</v>
      </c>
      <c r="B162" s="1" t="s">
        <v>31</v>
      </c>
      <c r="C162" s="1" t="s">
        <v>32</v>
      </c>
      <c r="D162" s="1" t="s">
        <v>33</v>
      </c>
      <c r="E162" s="9" t="s">
        <v>551</v>
      </c>
      <c r="F162" s="1">
        <f>IF(VLOOKUP(G162,Sku_Consolidated!A2:S957,{19},FALSE)="SHOWCASE", VLOOKUP(E162,Store_Showcase!B2:C144,{2}, FALSE), IF(VLOOKUP(G162,Sku_Consolidated!A2:S957,{19},FALSE)="VAM",VLOOKUP(E162,Store_VAM!B2:C273,{2}, FALSE),VLOOKUP(E162,Store_SRP!B2:C110,{2}, FALSE)))</f>
      </c>
      <c r="G162" s="1">
        <v>61722</v>
      </c>
      <c r="H162" s="1" t="s">
        <v>46</v>
      </c>
      <c r="I162" s="10" t="s">
        <v>565</v>
      </c>
      <c r="J162" s="1">
        <f>VLOOKUP(G162,Sku_Consolidated!A2:C957, 3, FALSE)</f>
      </c>
      <c r="K162" s="10">
        <f>IF(J162="PACK", I162, 0)</f>
      </c>
      <c r="L162" s="10">
        <f>IF(J162="KG", I162, I162 * VLOOKUP(G162,Sku_Consolidated!A2:U957,21,FALSE))</f>
      </c>
      <c r="M162" s="10" t="s">
        <v>37</v>
      </c>
      <c r="N162" s="11" t="s">
        <v>566</v>
      </c>
      <c r="O162" s="10" t="s">
        <v>567</v>
      </c>
      <c r="P162" s="10">
        <f>N162 - O162</f>
      </c>
      <c r="Q162" s="1">
        <f>VLOOKUP(G162,Sku_Consolidated!A2:G957,7, FALSE)</f>
      </c>
      <c r="R162" s="1">
        <f>IF(IFERROR(VLOOKUP(E162,Store_Showcase!B2:H144,7, FALSE), TRUE)=TRUE, IF(IFERROR(VLOOKUP(E162,Store_SRP!B2:H110,7, FALSE), TRUE)=TRUE,VLOOKUP(E162,Store_VAM!B2:H273,7, FALSE),VLOOKUP(E162,Store_SRP!B2:H110,7, FALSE)), VLOOKUP(E162,Store_Showcase!B2:H144,7, FALSE))</f>
      </c>
      <c r="S162" s="1">
        <f>IF(IFERROR(VLOOKUP(E162,Store_Showcase!B2:I144,8, FALSE), TRUE)=TRUE, IF(IFERROR(VLOOKUP(E162,Store_SRP!B2:I110,8, FALSE), TRUE)=TRUE,VLOOKUP(E162,Store_VAM!B2:I273,8, FALSE),VLOOKUP(E162,Store_SRP!B2:I110,8, FALSE)), VLOOKUP(E162,Store_Showcase!B2:I144,8, FALSE))</f>
      </c>
      <c r="T162" s="1">
        <f>VLOOKUP(G162,Sku_Consolidated!A2:R957,18,FALSE)</f>
      </c>
      <c r="U162" s="1" t="s">
        <v>555</v>
      </c>
      <c r="V162" s="1">
        <f>IF(VLOOKUP(G162,Sku_Consolidated!A2:S957,19,FALSE)="SHOWCASE", VLOOKUP(E162,Store_Showcase!B2:L144,11, FALSE), IF(VLOOKUP(G162,Sku_Consolidated!A2:S957,19,FALSE)="VAM",VLOOKUP(E162,Store_VAM!B2:L273,11, FALSE),VLOOKUP(E162,Store_SRP!B2:L110,11, FALSE)))</f>
      </c>
      <c r="W162" s="1">
        <f>VLOOKUP(G162,Sku_Consolidated!A2:W957,11,FALSE)</f>
      </c>
      <c r="X162" s="1">
        <f>VLOOKUP(G162,Sku_Consolidated!A2:H957,8,FALSE)</f>
      </c>
      <c r="Y162" s="1">
        <f>VLOOKUP(G162,Sku_Consolidated!A2:I957,9,FALSE)</f>
      </c>
      <c r="Z162" s="1" t="s">
        <v>41</v>
      </c>
      <c r="AA162" s="1">
        <f>VLOOKUP(G162,Sku_Consolidated!A2:E957,5,FALSE)</f>
      </c>
      <c r="AB162" s="1">
        <f>IF(VLOOKUP(G162,Sku_Consolidated!A2:S957,19,FALSE)="SHOWCASE", VLOOKUP(E162,Store_Showcase!B2:N144,13, FALSE), IF(VLOOKUP(G162,Sku_Consolidated!A2:S957,19,FALSE)="VAM",VLOOKUP(E162,Store_VAM!B2:N273,13, FALSE),VLOOKUP(E162,Store_SRP!B2:N110,13, FALSE)))</f>
      </c>
      <c r="AC162" s="1">
        <f>IF(IFERROR(AB162,TRUE)=TRUE, "-","OK")</f>
      </c>
      <c r="AD162" s="11" t="s">
        <v>37</v>
      </c>
      <c r="AE162" s="11" t="s">
        <v>37</v>
      </c>
      <c r="AF162" s="1">
        <f>IF(IFERROR(VLOOKUP(E162,Store_Showcase!B2:H144,{5}, FALSE), TRUE)=TRUE, IF(IFERROR(VLOOKUP(E162,Store_SRP!B2:H110,{5}, FALSE), TRUE)=TRUE,VLOOKUP(E162,Store_VAM!B2:H273,{5}, FALSE),VLOOKUP(E162,Store_SRP!B2:H110,{5}, FALSE)), VLOOKUP(E162,Store_Showcase!B2:H144,{5}, FALSE))</f>
      </c>
      <c r="AG162" s="1">
        <f>IF(IFERROR(VLOOKUP(E162,Store_Showcase!B2:H144,{6}, FALSE), TRUE)=TRUE, IF(IFERROR(VLOOKUP(E162,Store_SRP!B2:H110,{6}, FALSE), TRUE)=TRUE,VLOOKUP(E162,Store_VAM!B2:H273,{6}, FALSE),VLOOKUP(E162,Store_SRP!B2:H110,{6}, FALSE)), VLOOKUP(E162,Store_Showcase!B2:H144,{6}, FALSE))</f>
      </c>
      <c r="AH162" s="1">
        <f>VLOOKUP(G162,Sku_Consolidated!A2:R957,18,FALSE)</f>
      </c>
      <c r="AI162" s="1">
        <f>VLOOKUP(G162,Sku_Consolidated!A2:S957,19,FALSE)</f>
      </c>
      <c r="AJ162" s="1">
        <f>VLOOKUP(G162,Sku_Consolidated!A2:T957,20,FALSE)</f>
      </c>
    </row>
    <row r="163" spans="1:36" x14ac:dyDescent="0.25">
      <c r="A163" s="1">
        <v>2024</v>
      </c>
      <c r="B163" s="1" t="s">
        <v>31</v>
      </c>
      <c r="C163" s="1" t="s">
        <v>32</v>
      </c>
      <c r="D163" s="1" t="s">
        <v>33</v>
      </c>
      <c r="E163" s="9" t="s">
        <v>551</v>
      </c>
      <c r="F163" s="1">
        <f>IF(VLOOKUP(G163,Sku_Consolidated!A2:S957,{19},FALSE)="SHOWCASE", VLOOKUP(E163,Store_Showcase!B2:C144,{2}, FALSE), IF(VLOOKUP(G163,Sku_Consolidated!A2:S957,{19},FALSE)="VAM",VLOOKUP(E163,Store_VAM!B2:C273,{2}, FALSE),VLOOKUP(E163,Store_SRP!B2:C110,{2}, FALSE)))</f>
      </c>
      <c r="G163" s="1">
        <v>61724</v>
      </c>
      <c r="H163" s="1" t="s">
        <v>50</v>
      </c>
      <c r="I163" s="10" t="s">
        <v>568</v>
      </c>
      <c r="J163" s="1">
        <f>VLOOKUP(G163,Sku_Consolidated!A2:C957, 3, FALSE)</f>
      </c>
      <c r="K163" s="10">
        <f>IF(J163="PACK", I163, 0)</f>
      </c>
      <c r="L163" s="10">
        <f>IF(J163="KG", I163, I163 * VLOOKUP(G163,Sku_Consolidated!A2:U957,21,FALSE))</f>
      </c>
      <c r="M163" s="10" t="s">
        <v>37</v>
      </c>
      <c r="N163" s="11" t="s">
        <v>569</v>
      </c>
      <c r="O163" s="10" t="s">
        <v>570</v>
      </c>
      <c r="P163" s="10">
        <f>N163 - O163</f>
      </c>
      <c r="Q163" s="1">
        <f>VLOOKUP(G163,Sku_Consolidated!A2:G957,7, FALSE)</f>
      </c>
      <c r="R163" s="1">
        <f>IF(IFERROR(VLOOKUP(E163,Store_Showcase!B2:H144,7, FALSE), TRUE)=TRUE, IF(IFERROR(VLOOKUP(E163,Store_SRP!B2:H110,7, FALSE), TRUE)=TRUE,VLOOKUP(E163,Store_VAM!B2:H273,7, FALSE),VLOOKUP(E163,Store_SRP!B2:H110,7, FALSE)), VLOOKUP(E163,Store_Showcase!B2:H144,7, FALSE))</f>
      </c>
      <c r="S163" s="1">
        <f>IF(IFERROR(VLOOKUP(E163,Store_Showcase!B2:I144,8, FALSE), TRUE)=TRUE, IF(IFERROR(VLOOKUP(E163,Store_SRP!B2:I110,8, FALSE), TRUE)=TRUE,VLOOKUP(E163,Store_VAM!B2:I273,8, FALSE),VLOOKUP(E163,Store_SRP!B2:I110,8, FALSE)), VLOOKUP(E163,Store_Showcase!B2:I144,8, FALSE))</f>
      </c>
      <c r="T163" s="1">
        <f>VLOOKUP(G163,Sku_Consolidated!A2:R957,18,FALSE)</f>
      </c>
      <c r="U163" s="1" t="s">
        <v>555</v>
      </c>
      <c r="V163" s="1">
        <f>IF(VLOOKUP(G163,Sku_Consolidated!A2:S957,19,FALSE)="SHOWCASE", VLOOKUP(E163,Store_Showcase!B2:L144,11, FALSE), IF(VLOOKUP(G163,Sku_Consolidated!A2:S957,19,FALSE)="VAM",VLOOKUP(E163,Store_VAM!B2:L273,11, FALSE),VLOOKUP(E163,Store_SRP!B2:L110,11, FALSE)))</f>
      </c>
      <c r="W163" s="1">
        <f>VLOOKUP(G163,Sku_Consolidated!A2:W957,11,FALSE)</f>
      </c>
      <c r="X163" s="1">
        <f>VLOOKUP(G163,Sku_Consolidated!A2:H957,8,FALSE)</f>
      </c>
      <c r="Y163" s="1">
        <f>VLOOKUP(G163,Sku_Consolidated!A2:I957,9,FALSE)</f>
      </c>
      <c r="Z163" s="1" t="s">
        <v>41</v>
      </c>
      <c r="AA163" s="1">
        <f>VLOOKUP(G163,Sku_Consolidated!A2:E957,5,FALSE)</f>
      </c>
      <c r="AB163" s="1">
        <f>IF(VLOOKUP(G163,Sku_Consolidated!A2:S957,19,FALSE)="SHOWCASE", VLOOKUP(E163,Store_Showcase!B2:N144,13, FALSE), IF(VLOOKUP(G163,Sku_Consolidated!A2:S957,19,FALSE)="VAM",VLOOKUP(E163,Store_VAM!B2:N273,13, FALSE),VLOOKUP(E163,Store_SRP!B2:N110,13, FALSE)))</f>
      </c>
      <c r="AC163" s="1">
        <f>IF(IFERROR(AB163,TRUE)=TRUE, "-","OK")</f>
      </c>
      <c r="AD163" s="11" t="s">
        <v>37</v>
      </c>
      <c r="AE163" s="11" t="s">
        <v>37</v>
      </c>
      <c r="AF163" s="1">
        <f>IF(IFERROR(VLOOKUP(E163,Store_Showcase!B2:H144,{5}, FALSE), TRUE)=TRUE, IF(IFERROR(VLOOKUP(E163,Store_SRP!B2:H110,{5}, FALSE), TRUE)=TRUE,VLOOKUP(E163,Store_VAM!B2:H273,{5}, FALSE),VLOOKUP(E163,Store_SRP!B2:H110,{5}, FALSE)), VLOOKUP(E163,Store_Showcase!B2:H144,{5}, FALSE))</f>
      </c>
      <c r="AG163" s="1">
        <f>IF(IFERROR(VLOOKUP(E163,Store_Showcase!B2:H144,{6}, FALSE), TRUE)=TRUE, IF(IFERROR(VLOOKUP(E163,Store_SRP!B2:H110,{6}, FALSE), TRUE)=TRUE,VLOOKUP(E163,Store_VAM!B2:H273,{6}, FALSE),VLOOKUP(E163,Store_SRP!B2:H110,{6}, FALSE)), VLOOKUP(E163,Store_Showcase!B2:H144,{6}, FALSE))</f>
      </c>
      <c r="AH163" s="1">
        <f>VLOOKUP(G163,Sku_Consolidated!A2:R957,18,FALSE)</f>
      </c>
      <c r="AI163" s="1">
        <f>VLOOKUP(G163,Sku_Consolidated!A2:S957,19,FALSE)</f>
      </c>
      <c r="AJ163" s="1">
        <f>VLOOKUP(G163,Sku_Consolidated!A2:T957,20,FALSE)</f>
      </c>
    </row>
    <row r="164" spans="1:36" x14ac:dyDescent="0.25">
      <c r="A164" s="1">
        <v>2024</v>
      </c>
      <c r="B164" s="1" t="s">
        <v>31</v>
      </c>
      <c r="C164" s="1" t="s">
        <v>32</v>
      </c>
      <c r="D164" s="1" t="s">
        <v>33</v>
      </c>
      <c r="E164" s="9" t="s">
        <v>551</v>
      </c>
      <c r="F164" s="1">
        <f>IF(VLOOKUP(G164,Sku_Consolidated!A2:S957,{19},FALSE)="SHOWCASE", VLOOKUP(E164,Store_Showcase!B2:C144,{2}, FALSE), IF(VLOOKUP(G164,Sku_Consolidated!A2:S957,{19},FALSE)="VAM",VLOOKUP(E164,Store_VAM!B2:C273,{2}, FALSE),VLOOKUP(E164,Store_SRP!B2:C110,{2}, FALSE)))</f>
      </c>
      <c r="G164" s="1">
        <v>61732</v>
      </c>
      <c r="H164" s="1" t="s">
        <v>211</v>
      </c>
      <c r="I164" s="10" t="s">
        <v>571</v>
      </c>
      <c r="J164" s="1">
        <f>VLOOKUP(G164,Sku_Consolidated!A2:C957, 3, FALSE)</f>
      </c>
      <c r="K164" s="10">
        <f>IF(J164="PACK", I164, 0)</f>
      </c>
      <c r="L164" s="10">
        <f>IF(J164="KG", I164, I164 * VLOOKUP(G164,Sku_Consolidated!A2:U957,21,FALSE))</f>
      </c>
      <c r="M164" s="10" t="s">
        <v>37</v>
      </c>
      <c r="N164" s="11" t="s">
        <v>572</v>
      </c>
      <c r="O164" s="10" t="s">
        <v>573</v>
      </c>
      <c r="P164" s="10">
        <f>N164 - O164</f>
      </c>
      <c r="Q164" s="1">
        <f>VLOOKUP(G164,Sku_Consolidated!A2:G957,7, FALSE)</f>
      </c>
      <c r="R164" s="1">
        <f>IF(IFERROR(VLOOKUP(E164,Store_Showcase!B2:H144,7, FALSE), TRUE)=TRUE, IF(IFERROR(VLOOKUP(E164,Store_SRP!B2:H110,7, FALSE), TRUE)=TRUE,VLOOKUP(E164,Store_VAM!B2:H273,7, FALSE),VLOOKUP(E164,Store_SRP!B2:H110,7, FALSE)), VLOOKUP(E164,Store_Showcase!B2:H144,7, FALSE))</f>
      </c>
      <c r="S164" s="1">
        <f>IF(IFERROR(VLOOKUP(E164,Store_Showcase!B2:I144,8, FALSE), TRUE)=TRUE, IF(IFERROR(VLOOKUP(E164,Store_SRP!B2:I110,8, FALSE), TRUE)=TRUE,VLOOKUP(E164,Store_VAM!B2:I273,8, FALSE),VLOOKUP(E164,Store_SRP!B2:I110,8, FALSE)), VLOOKUP(E164,Store_Showcase!B2:I144,8, FALSE))</f>
      </c>
      <c r="T164" s="1">
        <f>VLOOKUP(G164,Sku_Consolidated!A2:R957,18,FALSE)</f>
      </c>
      <c r="U164" s="1" t="s">
        <v>555</v>
      </c>
      <c r="V164" s="1">
        <f>IF(VLOOKUP(G164,Sku_Consolidated!A2:S957,19,FALSE)="SHOWCASE", VLOOKUP(E164,Store_Showcase!B2:L144,11, FALSE), IF(VLOOKUP(G164,Sku_Consolidated!A2:S957,19,FALSE)="VAM",VLOOKUP(E164,Store_VAM!B2:L273,11, FALSE),VLOOKUP(E164,Store_SRP!B2:L110,11, FALSE)))</f>
      </c>
      <c r="W164" s="1">
        <f>VLOOKUP(G164,Sku_Consolidated!A2:W957,11,FALSE)</f>
      </c>
      <c r="X164" s="1">
        <f>VLOOKUP(G164,Sku_Consolidated!A2:H957,8,FALSE)</f>
      </c>
      <c r="Y164" s="1">
        <f>VLOOKUP(G164,Sku_Consolidated!A2:I957,9,FALSE)</f>
      </c>
      <c r="Z164" s="1" t="s">
        <v>41</v>
      </c>
      <c r="AA164" s="1">
        <f>VLOOKUP(G164,Sku_Consolidated!A2:E957,5,FALSE)</f>
      </c>
      <c r="AB164" s="1">
        <f>IF(VLOOKUP(G164,Sku_Consolidated!A2:S957,19,FALSE)="SHOWCASE", VLOOKUP(E164,Store_Showcase!B2:N144,13, FALSE), IF(VLOOKUP(G164,Sku_Consolidated!A2:S957,19,FALSE)="VAM",VLOOKUP(E164,Store_VAM!B2:N273,13, FALSE),VLOOKUP(E164,Store_SRP!B2:N110,13, FALSE)))</f>
      </c>
      <c r="AC164" s="1">
        <f>IF(IFERROR(AB164,TRUE)=TRUE, "-","OK")</f>
      </c>
      <c r="AD164" s="11" t="s">
        <v>37</v>
      </c>
      <c r="AE164" s="11" t="s">
        <v>37</v>
      </c>
      <c r="AF164" s="1">
        <f>IF(IFERROR(VLOOKUP(E164,Store_Showcase!B2:H144,{5}, FALSE), TRUE)=TRUE, IF(IFERROR(VLOOKUP(E164,Store_SRP!B2:H110,{5}, FALSE), TRUE)=TRUE,VLOOKUP(E164,Store_VAM!B2:H273,{5}, FALSE),VLOOKUP(E164,Store_SRP!B2:H110,{5}, FALSE)), VLOOKUP(E164,Store_Showcase!B2:H144,{5}, FALSE))</f>
      </c>
      <c r="AG164" s="1">
        <f>IF(IFERROR(VLOOKUP(E164,Store_Showcase!B2:H144,{6}, FALSE), TRUE)=TRUE, IF(IFERROR(VLOOKUP(E164,Store_SRP!B2:H110,{6}, FALSE), TRUE)=TRUE,VLOOKUP(E164,Store_VAM!B2:H273,{6}, FALSE),VLOOKUP(E164,Store_SRP!B2:H110,{6}, FALSE)), VLOOKUP(E164,Store_Showcase!B2:H144,{6}, FALSE))</f>
      </c>
      <c r="AH164" s="1">
        <f>VLOOKUP(G164,Sku_Consolidated!A2:R957,18,FALSE)</f>
      </c>
      <c r="AI164" s="1">
        <f>VLOOKUP(G164,Sku_Consolidated!A2:S957,19,FALSE)</f>
      </c>
      <c r="AJ164" s="1">
        <f>VLOOKUP(G164,Sku_Consolidated!A2:T957,20,FALSE)</f>
      </c>
    </row>
    <row r="165" spans="1:36" x14ac:dyDescent="0.25">
      <c r="A165" s="1">
        <v>2024</v>
      </c>
      <c r="B165" s="1" t="s">
        <v>31</v>
      </c>
      <c r="C165" s="1" t="s">
        <v>32</v>
      </c>
      <c r="D165" s="1" t="s">
        <v>33</v>
      </c>
      <c r="E165" s="9" t="s">
        <v>551</v>
      </c>
      <c r="F165" s="1">
        <f>IF(VLOOKUP(G165,Sku_Consolidated!A2:S957,{19},FALSE)="SHOWCASE", VLOOKUP(E165,Store_Showcase!B2:C144,{2}, FALSE), IF(VLOOKUP(G165,Sku_Consolidated!A2:S957,{19},FALSE)="VAM",VLOOKUP(E165,Store_VAM!B2:C273,{2}, FALSE),VLOOKUP(E165,Store_SRP!B2:C110,{2}, FALSE)))</f>
      </c>
      <c r="G165" s="1">
        <v>61733</v>
      </c>
      <c r="H165" s="1" t="s">
        <v>58</v>
      </c>
      <c r="I165" s="10" t="s">
        <v>574</v>
      </c>
      <c r="J165" s="1">
        <f>VLOOKUP(G165,Sku_Consolidated!A2:C957, 3, FALSE)</f>
      </c>
      <c r="K165" s="10">
        <f>IF(J165="PACK", I165, 0)</f>
      </c>
      <c r="L165" s="10">
        <f>IF(J165="KG", I165, I165 * VLOOKUP(G165,Sku_Consolidated!A2:U957,21,FALSE))</f>
      </c>
      <c r="M165" s="10" t="s">
        <v>37</v>
      </c>
      <c r="N165" s="11" t="s">
        <v>575</v>
      </c>
      <c r="O165" s="10" t="s">
        <v>576</v>
      </c>
      <c r="P165" s="10">
        <f>N165 - O165</f>
      </c>
      <c r="Q165" s="1">
        <f>VLOOKUP(G165,Sku_Consolidated!A2:G957,7, FALSE)</f>
      </c>
      <c r="R165" s="1">
        <f>IF(IFERROR(VLOOKUP(E165,Store_Showcase!B2:H144,7, FALSE), TRUE)=TRUE, IF(IFERROR(VLOOKUP(E165,Store_SRP!B2:H110,7, FALSE), TRUE)=TRUE,VLOOKUP(E165,Store_VAM!B2:H273,7, FALSE),VLOOKUP(E165,Store_SRP!B2:H110,7, FALSE)), VLOOKUP(E165,Store_Showcase!B2:H144,7, FALSE))</f>
      </c>
      <c r="S165" s="1">
        <f>IF(IFERROR(VLOOKUP(E165,Store_Showcase!B2:I144,8, FALSE), TRUE)=TRUE, IF(IFERROR(VLOOKUP(E165,Store_SRP!B2:I110,8, FALSE), TRUE)=TRUE,VLOOKUP(E165,Store_VAM!B2:I273,8, FALSE),VLOOKUP(E165,Store_SRP!B2:I110,8, FALSE)), VLOOKUP(E165,Store_Showcase!B2:I144,8, FALSE))</f>
      </c>
      <c r="T165" s="1">
        <f>VLOOKUP(G165,Sku_Consolidated!A2:R957,18,FALSE)</f>
      </c>
      <c r="U165" s="1" t="s">
        <v>555</v>
      </c>
      <c r="V165" s="1">
        <f>IF(VLOOKUP(G165,Sku_Consolidated!A2:S957,19,FALSE)="SHOWCASE", VLOOKUP(E165,Store_Showcase!B2:L144,11, FALSE), IF(VLOOKUP(G165,Sku_Consolidated!A2:S957,19,FALSE)="VAM",VLOOKUP(E165,Store_VAM!B2:L273,11, FALSE),VLOOKUP(E165,Store_SRP!B2:L110,11, FALSE)))</f>
      </c>
      <c r="W165" s="1">
        <f>VLOOKUP(G165,Sku_Consolidated!A2:W957,11,FALSE)</f>
      </c>
      <c r="X165" s="1">
        <f>VLOOKUP(G165,Sku_Consolidated!A2:H957,8,FALSE)</f>
      </c>
      <c r="Y165" s="1">
        <f>VLOOKUP(G165,Sku_Consolidated!A2:I957,9,FALSE)</f>
      </c>
      <c r="Z165" s="1" t="s">
        <v>41</v>
      </c>
      <c r="AA165" s="1">
        <f>VLOOKUP(G165,Sku_Consolidated!A2:E957,5,FALSE)</f>
      </c>
      <c r="AB165" s="1">
        <f>IF(VLOOKUP(G165,Sku_Consolidated!A2:S957,19,FALSE)="SHOWCASE", VLOOKUP(E165,Store_Showcase!B2:N144,13, FALSE), IF(VLOOKUP(G165,Sku_Consolidated!A2:S957,19,FALSE)="VAM",VLOOKUP(E165,Store_VAM!B2:N273,13, FALSE),VLOOKUP(E165,Store_SRP!B2:N110,13, FALSE)))</f>
      </c>
      <c r="AC165" s="1">
        <f>IF(IFERROR(AB165,TRUE)=TRUE, "-","OK")</f>
      </c>
      <c r="AD165" s="11" t="s">
        <v>37</v>
      </c>
      <c r="AE165" s="11" t="s">
        <v>37</v>
      </c>
      <c r="AF165" s="1">
        <f>IF(IFERROR(VLOOKUP(E165,Store_Showcase!B2:H144,{5}, FALSE), TRUE)=TRUE, IF(IFERROR(VLOOKUP(E165,Store_SRP!B2:H110,{5}, FALSE), TRUE)=TRUE,VLOOKUP(E165,Store_VAM!B2:H273,{5}, FALSE),VLOOKUP(E165,Store_SRP!B2:H110,{5}, FALSE)), VLOOKUP(E165,Store_Showcase!B2:H144,{5}, FALSE))</f>
      </c>
      <c r="AG165" s="1">
        <f>IF(IFERROR(VLOOKUP(E165,Store_Showcase!B2:H144,{6}, FALSE), TRUE)=TRUE, IF(IFERROR(VLOOKUP(E165,Store_SRP!B2:H110,{6}, FALSE), TRUE)=TRUE,VLOOKUP(E165,Store_VAM!B2:H273,{6}, FALSE),VLOOKUP(E165,Store_SRP!B2:H110,{6}, FALSE)), VLOOKUP(E165,Store_Showcase!B2:H144,{6}, FALSE))</f>
      </c>
      <c r="AH165" s="1">
        <f>VLOOKUP(G165,Sku_Consolidated!A2:R957,18,FALSE)</f>
      </c>
      <c r="AI165" s="1">
        <f>VLOOKUP(G165,Sku_Consolidated!A2:S957,19,FALSE)</f>
      </c>
      <c r="AJ165" s="1">
        <f>VLOOKUP(G165,Sku_Consolidated!A2:T957,20,FALSE)</f>
      </c>
    </row>
    <row r="166" spans="1:36" x14ac:dyDescent="0.25">
      <c r="A166" s="1">
        <v>2024</v>
      </c>
      <c r="B166" s="1" t="s">
        <v>31</v>
      </c>
      <c r="C166" s="1" t="s">
        <v>32</v>
      </c>
      <c r="D166" s="1" t="s">
        <v>33</v>
      </c>
      <c r="E166" s="9" t="s">
        <v>551</v>
      </c>
      <c r="F166" s="1">
        <f>IF(VLOOKUP(G166,Sku_Consolidated!A2:S957,{19},FALSE)="SHOWCASE", VLOOKUP(E166,Store_Showcase!B2:C144,{2}, FALSE), IF(VLOOKUP(G166,Sku_Consolidated!A2:S957,{19},FALSE)="VAM",VLOOKUP(E166,Store_VAM!B2:C273,{2}, FALSE),VLOOKUP(E166,Store_SRP!B2:C110,{2}, FALSE)))</f>
      </c>
      <c r="G166" s="1">
        <v>61734</v>
      </c>
      <c r="H166" s="1" t="s">
        <v>62</v>
      </c>
      <c r="I166" s="10" t="s">
        <v>577</v>
      </c>
      <c r="J166" s="1">
        <f>VLOOKUP(G166,Sku_Consolidated!A2:C957, 3, FALSE)</f>
      </c>
      <c r="K166" s="10">
        <f>IF(J166="PACK", I166, 0)</f>
      </c>
      <c r="L166" s="10">
        <f>IF(J166="KG", I166, I166 * VLOOKUP(G166,Sku_Consolidated!A2:U957,21,FALSE))</f>
      </c>
      <c r="M166" s="10" t="s">
        <v>37</v>
      </c>
      <c r="N166" s="11" t="s">
        <v>578</v>
      </c>
      <c r="O166" s="10" t="s">
        <v>579</v>
      </c>
      <c r="P166" s="10">
        <f>N166 - O166</f>
      </c>
      <c r="Q166" s="1">
        <f>VLOOKUP(G166,Sku_Consolidated!A2:G957,7, FALSE)</f>
      </c>
      <c r="R166" s="1">
        <f>IF(IFERROR(VLOOKUP(E166,Store_Showcase!B2:H144,7, FALSE), TRUE)=TRUE, IF(IFERROR(VLOOKUP(E166,Store_SRP!B2:H110,7, FALSE), TRUE)=TRUE,VLOOKUP(E166,Store_VAM!B2:H273,7, FALSE),VLOOKUP(E166,Store_SRP!B2:H110,7, FALSE)), VLOOKUP(E166,Store_Showcase!B2:H144,7, FALSE))</f>
      </c>
      <c r="S166" s="1">
        <f>IF(IFERROR(VLOOKUP(E166,Store_Showcase!B2:I144,8, FALSE), TRUE)=TRUE, IF(IFERROR(VLOOKUP(E166,Store_SRP!B2:I110,8, FALSE), TRUE)=TRUE,VLOOKUP(E166,Store_VAM!B2:I273,8, FALSE),VLOOKUP(E166,Store_SRP!B2:I110,8, FALSE)), VLOOKUP(E166,Store_Showcase!B2:I144,8, FALSE))</f>
      </c>
      <c r="T166" s="1">
        <f>VLOOKUP(G166,Sku_Consolidated!A2:R957,18,FALSE)</f>
      </c>
      <c r="U166" s="1" t="s">
        <v>555</v>
      </c>
      <c r="V166" s="1">
        <f>IF(VLOOKUP(G166,Sku_Consolidated!A2:S957,19,FALSE)="SHOWCASE", VLOOKUP(E166,Store_Showcase!B2:L144,11, FALSE), IF(VLOOKUP(G166,Sku_Consolidated!A2:S957,19,FALSE)="VAM",VLOOKUP(E166,Store_VAM!B2:L273,11, FALSE),VLOOKUP(E166,Store_SRP!B2:L110,11, FALSE)))</f>
      </c>
      <c r="W166" s="1">
        <f>VLOOKUP(G166,Sku_Consolidated!A2:W957,11,FALSE)</f>
      </c>
      <c r="X166" s="1">
        <f>VLOOKUP(G166,Sku_Consolidated!A2:H957,8,FALSE)</f>
      </c>
      <c r="Y166" s="1">
        <f>VLOOKUP(G166,Sku_Consolidated!A2:I957,9,FALSE)</f>
      </c>
      <c r="Z166" s="1" t="s">
        <v>41</v>
      </c>
      <c r="AA166" s="1">
        <f>VLOOKUP(G166,Sku_Consolidated!A2:E957,5,FALSE)</f>
      </c>
      <c r="AB166" s="1">
        <f>IF(VLOOKUP(G166,Sku_Consolidated!A2:S957,19,FALSE)="SHOWCASE", VLOOKUP(E166,Store_Showcase!B2:N144,13, FALSE), IF(VLOOKUP(G166,Sku_Consolidated!A2:S957,19,FALSE)="VAM",VLOOKUP(E166,Store_VAM!B2:N273,13, FALSE),VLOOKUP(E166,Store_SRP!B2:N110,13, FALSE)))</f>
      </c>
      <c r="AC166" s="1">
        <f>IF(IFERROR(AB166,TRUE)=TRUE, "-","OK")</f>
      </c>
      <c r="AD166" s="11" t="s">
        <v>37</v>
      </c>
      <c r="AE166" s="11" t="s">
        <v>37</v>
      </c>
      <c r="AF166" s="1">
        <f>IF(IFERROR(VLOOKUP(E166,Store_Showcase!B2:H144,{5}, FALSE), TRUE)=TRUE, IF(IFERROR(VLOOKUP(E166,Store_SRP!B2:H110,{5}, FALSE), TRUE)=TRUE,VLOOKUP(E166,Store_VAM!B2:H273,{5}, FALSE),VLOOKUP(E166,Store_SRP!B2:H110,{5}, FALSE)), VLOOKUP(E166,Store_Showcase!B2:H144,{5}, FALSE))</f>
      </c>
      <c r="AG166" s="1">
        <f>IF(IFERROR(VLOOKUP(E166,Store_Showcase!B2:H144,{6}, FALSE), TRUE)=TRUE, IF(IFERROR(VLOOKUP(E166,Store_SRP!B2:H110,{6}, FALSE), TRUE)=TRUE,VLOOKUP(E166,Store_VAM!B2:H273,{6}, FALSE),VLOOKUP(E166,Store_SRP!B2:H110,{6}, FALSE)), VLOOKUP(E166,Store_Showcase!B2:H144,{6}, FALSE))</f>
      </c>
      <c r="AH166" s="1">
        <f>VLOOKUP(G166,Sku_Consolidated!A2:R957,18,FALSE)</f>
      </c>
      <c r="AI166" s="1">
        <f>VLOOKUP(G166,Sku_Consolidated!A2:S957,19,FALSE)</f>
      </c>
      <c r="AJ166" s="1">
        <f>VLOOKUP(G166,Sku_Consolidated!A2:T957,20,FALSE)</f>
      </c>
    </row>
    <row r="167" spans="1:36" x14ac:dyDescent="0.25">
      <c r="A167" s="1">
        <v>2024</v>
      </c>
      <c r="B167" s="1" t="s">
        <v>31</v>
      </c>
      <c r="C167" s="1" t="s">
        <v>32</v>
      </c>
      <c r="D167" s="1" t="s">
        <v>33</v>
      </c>
      <c r="E167" s="9" t="s">
        <v>551</v>
      </c>
      <c r="F167" s="1">
        <f>IF(VLOOKUP(G167,Sku_Consolidated!A2:S957,{19},FALSE)="SHOWCASE", VLOOKUP(E167,Store_Showcase!B2:C144,{2}, FALSE), IF(VLOOKUP(G167,Sku_Consolidated!A2:S957,{19},FALSE)="VAM",VLOOKUP(E167,Store_VAM!B2:C273,{2}, FALSE),VLOOKUP(E167,Store_SRP!B2:C110,{2}, FALSE)))</f>
      </c>
      <c r="G167" s="1">
        <v>61735</v>
      </c>
      <c r="H167" s="1" t="s">
        <v>66</v>
      </c>
      <c r="I167" s="10" t="s">
        <v>580</v>
      </c>
      <c r="J167" s="1">
        <f>VLOOKUP(G167,Sku_Consolidated!A2:C957, 3, FALSE)</f>
      </c>
      <c r="K167" s="10">
        <f>IF(J167="PACK", I167, 0)</f>
      </c>
      <c r="L167" s="10">
        <f>IF(J167="KG", I167, I167 * VLOOKUP(G167,Sku_Consolidated!A2:U957,21,FALSE))</f>
      </c>
      <c r="M167" s="10" t="s">
        <v>37</v>
      </c>
      <c r="N167" s="11" t="s">
        <v>581</v>
      </c>
      <c r="O167" s="10" t="s">
        <v>582</v>
      </c>
      <c r="P167" s="10">
        <f>N167 - O167</f>
      </c>
      <c r="Q167" s="1">
        <f>VLOOKUP(G167,Sku_Consolidated!A2:G957,7, FALSE)</f>
      </c>
      <c r="R167" s="1">
        <f>IF(IFERROR(VLOOKUP(E167,Store_Showcase!B2:H144,7, FALSE), TRUE)=TRUE, IF(IFERROR(VLOOKUP(E167,Store_SRP!B2:H110,7, FALSE), TRUE)=TRUE,VLOOKUP(E167,Store_VAM!B2:H273,7, FALSE),VLOOKUP(E167,Store_SRP!B2:H110,7, FALSE)), VLOOKUP(E167,Store_Showcase!B2:H144,7, FALSE))</f>
      </c>
      <c r="S167" s="1">
        <f>IF(IFERROR(VLOOKUP(E167,Store_Showcase!B2:I144,8, FALSE), TRUE)=TRUE, IF(IFERROR(VLOOKUP(E167,Store_SRP!B2:I110,8, FALSE), TRUE)=TRUE,VLOOKUP(E167,Store_VAM!B2:I273,8, FALSE),VLOOKUP(E167,Store_SRP!B2:I110,8, FALSE)), VLOOKUP(E167,Store_Showcase!B2:I144,8, FALSE))</f>
      </c>
      <c r="T167" s="1">
        <f>VLOOKUP(G167,Sku_Consolidated!A2:R957,18,FALSE)</f>
      </c>
      <c r="U167" s="1" t="s">
        <v>555</v>
      </c>
      <c r="V167" s="1">
        <f>IF(VLOOKUP(G167,Sku_Consolidated!A2:S957,19,FALSE)="SHOWCASE", VLOOKUP(E167,Store_Showcase!B2:L144,11, FALSE), IF(VLOOKUP(G167,Sku_Consolidated!A2:S957,19,FALSE)="VAM",VLOOKUP(E167,Store_VAM!B2:L273,11, FALSE),VLOOKUP(E167,Store_SRP!B2:L110,11, FALSE)))</f>
      </c>
      <c r="W167" s="1">
        <f>VLOOKUP(G167,Sku_Consolidated!A2:W957,11,FALSE)</f>
      </c>
      <c r="X167" s="1">
        <f>VLOOKUP(G167,Sku_Consolidated!A2:H957,8,FALSE)</f>
      </c>
      <c r="Y167" s="1">
        <f>VLOOKUP(G167,Sku_Consolidated!A2:I957,9,FALSE)</f>
      </c>
      <c r="Z167" s="1" t="s">
        <v>41</v>
      </c>
      <c r="AA167" s="1">
        <f>VLOOKUP(G167,Sku_Consolidated!A2:E957,5,FALSE)</f>
      </c>
      <c r="AB167" s="1">
        <f>IF(VLOOKUP(G167,Sku_Consolidated!A2:S957,19,FALSE)="SHOWCASE", VLOOKUP(E167,Store_Showcase!B2:N144,13, FALSE), IF(VLOOKUP(G167,Sku_Consolidated!A2:S957,19,FALSE)="VAM",VLOOKUP(E167,Store_VAM!B2:N273,13, FALSE),VLOOKUP(E167,Store_SRP!B2:N110,13, FALSE)))</f>
      </c>
      <c r="AC167" s="1">
        <f>IF(IFERROR(AB167,TRUE)=TRUE, "-","OK")</f>
      </c>
      <c r="AD167" s="11" t="s">
        <v>37</v>
      </c>
      <c r="AE167" s="11" t="s">
        <v>37</v>
      </c>
      <c r="AF167" s="1">
        <f>IF(IFERROR(VLOOKUP(E167,Store_Showcase!B2:H144,{5}, FALSE), TRUE)=TRUE, IF(IFERROR(VLOOKUP(E167,Store_SRP!B2:H110,{5}, FALSE), TRUE)=TRUE,VLOOKUP(E167,Store_VAM!B2:H273,{5}, FALSE),VLOOKUP(E167,Store_SRP!B2:H110,{5}, FALSE)), VLOOKUP(E167,Store_Showcase!B2:H144,{5}, FALSE))</f>
      </c>
      <c r="AG167" s="1">
        <f>IF(IFERROR(VLOOKUP(E167,Store_Showcase!B2:H144,{6}, FALSE), TRUE)=TRUE, IF(IFERROR(VLOOKUP(E167,Store_SRP!B2:H110,{6}, FALSE), TRUE)=TRUE,VLOOKUP(E167,Store_VAM!B2:H273,{6}, FALSE),VLOOKUP(E167,Store_SRP!B2:H110,{6}, FALSE)), VLOOKUP(E167,Store_Showcase!B2:H144,{6}, FALSE))</f>
      </c>
      <c r="AH167" s="1">
        <f>VLOOKUP(G167,Sku_Consolidated!A2:R957,18,FALSE)</f>
      </c>
      <c r="AI167" s="1">
        <f>VLOOKUP(G167,Sku_Consolidated!A2:S957,19,FALSE)</f>
      </c>
      <c r="AJ167" s="1">
        <f>VLOOKUP(G167,Sku_Consolidated!A2:T957,20,FALSE)</f>
      </c>
    </row>
    <row r="168" spans="1:36" x14ac:dyDescent="0.25">
      <c r="A168" s="1">
        <v>2024</v>
      </c>
      <c r="B168" s="1" t="s">
        <v>31</v>
      </c>
      <c r="C168" s="1" t="s">
        <v>32</v>
      </c>
      <c r="D168" s="1" t="s">
        <v>33</v>
      </c>
      <c r="E168" s="9" t="s">
        <v>551</v>
      </c>
      <c r="F168" s="1">
        <f>IF(VLOOKUP(G168,Sku_Consolidated!A2:S957,{19},FALSE)="SHOWCASE", VLOOKUP(E168,Store_Showcase!B2:C144,{2}, FALSE), IF(VLOOKUP(G168,Sku_Consolidated!A2:S957,{19},FALSE)="VAM",VLOOKUP(E168,Store_VAM!B2:C273,{2}, FALSE),VLOOKUP(E168,Store_SRP!B2:C110,{2}, FALSE)))</f>
      </c>
      <c r="G168" s="1">
        <v>61737</v>
      </c>
      <c r="H168" s="1" t="s">
        <v>70</v>
      </c>
      <c r="I168" s="10" t="s">
        <v>583</v>
      </c>
      <c r="J168" s="1">
        <f>VLOOKUP(G168,Sku_Consolidated!A2:C957, 3, FALSE)</f>
      </c>
      <c r="K168" s="10">
        <f>IF(J168="PACK", I168, 0)</f>
      </c>
      <c r="L168" s="10">
        <f>IF(J168="KG", I168, I168 * VLOOKUP(G168,Sku_Consolidated!A2:U957,21,FALSE))</f>
      </c>
      <c r="M168" s="10" t="s">
        <v>37</v>
      </c>
      <c r="N168" s="11" t="s">
        <v>584</v>
      </c>
      <c r="O168" s="10" t="s">
        <v>585</v>
      </c>
      <c r="P168" s="10">
        <f>N168 - O168</f>
      </c>
      <c r="Q168" s="1">
        <f>VLOOKUP(G168,Sku_Consolidated!A2:G957,7, FALSE)</f>
      </c>
      <c r="R168" s="1">
        <f>IF(IFERROR(VLOOKUP(E168,Store_Showcase!B2:H144,7, FALSE), TRUE)=TRUE, IF(IFERROR(VLOOKUP(E168,Store_SRP!B2:H110,7, FALSE), TRUE)=TRUE,VLOOKUP(E168,Store_VAM!B2:H273,7, FALSE),VLOOKUP(E168,Store_SRP!B2:H110,7, FALSE)), VLOOKUP(E168,Store_Showcase!B2:H144,7, FALSE))</f>
      </c>
      <c r="S168" s="1">
        <f>IF(IFERROR(VLOOKUP(E168,Store_Showcase!B2:I144,8, FALSE), TRUE)=TRUE, IF(IFERROR(VLOOKUP(E168,Store_SRP!B2:I110,8, FALSE), TRUE)=TRUE,VLOOKUP(E168,Store_VAM!B2:I273,8, FALSE),VLOOKUP(E168,Store_SRP!B2:I110,8, FALSE)), VLOOKUP(E168,Store_Showcase!B2:I144,8, FALSE))</f>
      </c>
      <c r="T168" s="1">
        <f>VLOOKUP(G168,Sku_Consolidated!A2:R957,18,FALSE)</f>
      </c>
      <c r="U168" s="1" t="s">
        <v>555</v>
      </c>
      <c r="V168" s="1">
        <f>IF(VLOOKUP(G168,Sku_Consolidated!A2:S957,19,FALSE)="SHOWCASE", VLOOKUP(E168,Store_Showcase!B2:L144,11, FALSE), IF(VLOOKUP(G168,Sku_Consolidated!A2:S957,19,FALSE)="VAM",VLOOKUP(E168,Store_VAM!B2:L273,11, FALSE),VLOOKUP(E168,Store_SRP!B2:L110,11, FALSE)))</f>
      </c>
      <c r="W168" s="1">
        <f>VLOOKUP(G168,Sku_Consolidated!A2:W957,11,FALSE)</f>
      </c>
      <c r="X168" s="1">
        <f>VLOOKUP(G168,Sku_Consolidated!A2:H957,8,FALSE)</f>
      </c>
      <c r="Y168" s="1">
        <f>VLOOKUP(G168,Sku_Consolidated!A2:I957,9,FALSE)</f>
      </c>
      <c r="Z168" s="1" t="s">
        <v>41</v>
      </c>
      <c r="AA168" s="1">
        <f>VLOOKUP(G168,Sku_Consolidated!A2:E957,5,FALSE)</f>
      </c>
      <c r="AB168" s="1">
        <f>IF(VLOOKUP(G168,Sku_Consolidated!A2:S957,19,FALSE)="SHOWCASE", VLOOKUP(E168,Store_Showcase!B2:N144,13, FALSE), IF(VLOOKUP(G168,Sku_Consolidated!A2:S957,19,FALSE)="VAM",VLOOKUP(E168,Store_VAM!B2:N273,13, FALSE),VLOOKUP(E168,Store_SRP!B2:N110,13, FALSE)))</f>
      </c>
      <c r="AC168" s="1">
        <f>IF(IFERROR(AB168,TRUE)=TRUE, "-","OK")</f>
      </c>
      <c r="AD168" s="11" t="s">
        <v>37</v>
      </c>
      <c r="AE168" s="11" t="s">
        <v>37</v>
      </c>
      <c r="AF168" s="1">
        <f>IF(IFERROR(VLOOKUP(E168,Store_Showcase!B2:H144,{5}, FALSE), TRUE)=TRUE, IF(IFERROR(VLOOKUP(E168,Store_SRP!B2:H110,{5}, FALSE), TRUE)=TRUE,VLOOKUP(E168,Store_VAM!B2:H273,{5}, FALSE),VLOOKUP(E168,Store_SRP!B2:H110,{5}, FALSE)), VLOOKUP(E168,Store_Showcase!B2:H144,{5}, FALSE))</f>
      </c>
      <c r="AG168" s="1">
        <f>IF(IFERROR(VLOOKUP(E168,Store_Showcase!B2:H144,{6}, FALSE), TRUE)=TRUE, IF(IFERROR(VLOOKUP(E168,Store_SRP!B2:H110,{6}, FALSE), TRUE)=TRUE,VLOOKUP(E168,Store_VAM!B2:H273,{6}, FALSE),VLOOKUP(E168,Store_SRP!B2:H110,{6}, FALSE)), VLOOKUP(E168,Store_Showcase!B2:H144,{6}, FALSE))</f>
      </c>
      <c r="AH168" s="1">
        <f>VLOOKUP(G168,Sku_Consolidated!A2:R957,18,FALSE)</f>
      </c>
      <c r="AI168" s="1">
        <f>VLOOKUP(G168,Sku_Consolidated!A2:S957,19,FALSE)</f>
      </c>
      <c r="AJ168" s="1">
        <f>VLOOKUP(G168,Sku_Consolidated!A2:T957,20,FALSE)</f>
      </c>
    </row>
    <row r="169" spans="1:36" x14ac:dyDescent="0.25">
      <c r="A169" s="1">
        <v>2024</v>
      </c>
      <c r="B169" s="1" t="s">
        <v>31</v>
      </c>
      <c r="C169" s="1" t="s">
        <v>32</v>
      </c>
      <c r="D169" s="1" t="s">
        <v>33</v>
      </c>
      <c r="E169" s="9" t="s">
        <v>551</v>
      </c>
      <c r="F169" s="1">
        <f>IF(VLOOKUP(G169,Sku_Consolidated!A2:S957,{19},FALSE)="SHOWCASE", VLOOKUP(E169,Store_Showcase!B2:C144,{2}, FALSE), IF(VLOOKUP(G169,Sku_Consolidated!A2:S957,{19},FALSE)="VAM",VLOOKUP(E169,Store_VAM!B2:C273,{2}, FALSE),VLOOKUP(E169,Store_SRP!B2:C110,{2}, FALSE)))</f>
      </c>
      <c r="G169" s="1">
        <v>61755</v>
      </c>
      <c r="H169" s="1" t="s">
        <v>86</v>
      </c>
      <c r="I169" s="10" t="s">
        <v>586</v>
      </c>
      <c r="J169" s="1">
        <f>VLOOKUP(G169,Sku_Consolidated!A2:C957, 3, FALSE)</f>
      </c>
      <c r="K169" s="10">
        <f>IF(J169="PACK", I169, 0)</f>
      </c>
      <c r="L169" s="10">
        <f>IF(J169="KG", I169, I169 * VLOOKUP(G169,Sku_Consolidated!A2:U957,21,FALSE))</f>
      </c>
      <c r="M169" s="10" t="s">
        <v>37</v>
      </c>
      <c r="N169" s="11" t="s">
        <v>587</v>
      </c>
      <c r="O169" s="10" t="s">
        <v>588</v>
      </c>
      <c r="P169" s="10">
        <f>N169 - O169</f>
      </c>
      <c r="Q169" s="1">
        <f>VLOOKUP(G169,Sku_Consolidated!A2:G957,7, FALSE)</f>
      </c>
      <c r="R169" s="1">
        <f>IF(IFERROR(VLOOKUP(E169,Store_Showcase!B2:H144,7, FALSE), TRUE)=TRUE, IF(IFERROR(VLOOKUP(E169,Store_SRP!B2:H110,7, FALSE), TRUE)=TRUE,VLOOKUP(E169,Store_VAM!B2:H273,7, FALSE),VLOOKUP(E169,Store_SRP!B2:H110,7, FALSE)), VLOOKUP(E169,Store_Showcase!B2:H144,7, FALSE))</f>
      </c>
      <c r="S169" s="1">
        <f>IF(IFERROR(VLOOKUP(E169,Store_Showcase!B2:I144,8, FALSE), TRUE)=TRUE, IF(IFERROR(VLOOKUP(E169,Store_SRP!B2:I110,8, FALSE), TRUE)=TRUE,VLOOKUP(E169,Store_VAM!B2:I273,8, FALSE),VLOOKUP(E169,Store_SRP!B2:I110,8, FALSE)), VLOOKUP(E169,Store_Showcase!B2:I144,8, FALSE))</f>
      </c>
      <c r="T169" s="1">
        <f>VLOOKUP(G169,Sku_Consolidated!A2:R957,18,FALSE)</f>
      </c>
      <c r="U169" s="1" t="s">
        <v>555</v>
      </c>
      <c r="V169" s="1">
        <f>IF(VLOOKUP(G169,Sku_Consolidated!A2:S957,19,FALSE)="SHOWCASE", VLOOKUP(E169,Store_Showcase!B2:L144,11, FALSE), IF(VLOOKUP(G169,Sku_Consolidated!A2:S957,19,FALSE)="VAM",VLOOKUP(E169,Store_VAM!B2:L273,11, FALSE),VLOOKUP(E169,Store_SRP!B2:L110,11, FALSE)))</f>
      </c>
      <c r="W169" s="1">
        <f>VLOOKUP(G169,Sku_Consolidated!A2:W957,11,FALSE)</f>
      </c>
      <c r="X169" s="1">
        <f>VLOOKUP(G169,Sku_Consolidated!A2:H957,8,FALSE)</f>
      </c>
      <c r="Y169" s="1">
        <f>VLOOKUP(G169,Sku_Consolidated!A2:I957,9,FALSE)</f>
      </c>
      <c r="Z169" s="1" t="s">
        <v>41</v>
      </c>
      <c r="AA169" s="1">
        <f>VLOOKUP(G169,Sku_Consolidated!A2:E957,5,FALSE)</f>
      </c>
      <c r="AB169" s="1">
        <f>IF(VLOOKUP(G169,Sku_Consolidated!A2:S957,19,FALSE)="SHOWCASE", VLOOKUP(E169,Store_Showcase!B2:N144,13, FALSE), IF(VLOOKUP(G169,Sku_Consolidated!A2:S957,19,FALSE)="VAM",VLOOKUP(E169,Store_VAM!B2:N273,13, FALSE),VLOOKUP(E169,Store_SRP!B2:N110,13, FALSE)))</f>
      </c>
      <c r="AC169" s="1">
        <f>IF(IFERROR(AB169,TRUE)=TRUE, "-","OK")</f>
      </c>
      <c r="AD169" s="11" t="s">
        <v>37</v>
      </c>
      <c r="AE169" s="11" t="s">
        <v>37</v>
      </c>
      <c r="AF169" s="1">
        <f>IF(IFERROR(VLOOKUP(E169,Store_Showcase!B2:H144,{5}, FALSE), TRUE)=TRUE, IF(IFERROR(VLOOKUP(E169,Store_SRP!B2:H110,{5}, FALSE), TRUE)=TRUE,VLOOKUP(E169,Store_VAM!B2:H273,{5}, FALSE),VLOOKUP(E169,Store_SRP!B2:H110,{5}, FALSE)), VLOOKUP(E169,Store_Showcase!B2:H144,{5}, FALSE))</f>
      </c>
      <c r="AG169" s="1">
        <f>IF(IFERROR(VLOOKUP(E169,Store_Showcase!B2:H144,{6}, FALSE), TRUE)=TRUE, IF(IFERROR(VLOOKUP(E169,Store_SRP!B2:H110,{6}, FALSE), TRUE)=TRUE,VLOOKUP(E169,Store_VAM!B2:H273,{6}, FALSE),VLOOKUP(E169,Store_SRP!B2:H110,{6}, FALSE)), VLOOKUP(E169,Store_Showcase!B2:H144,{6}, FALSE))</f>
      </c>
      <c r="AH169" s="1">
        <f>VLOOKUP(G169,Sku_Consolidated!A2:R957,18,FALSE)</f>
      </c>
      <c r="AI169" s="1">
        <f>VLOOKUP(G169,Sku_Consolidated!A2:S957,19,FALSE)</f>
      </c>
      <c r="AJ169" s="1">
        <f>VLOOKUP(G169,Sku_Consolidated!A2:T957,20,FALSE)</f>
      </c>
    </row>
    <row r="170" spans="1:36" x14ac:dyDescent="0.25">
      <c r="A170" s="1">
        <v>2024</v>
      </c>
      <c r="B170" s="1" t="s">
        <v>31</v>
      </c>
      <c r="C170" s="1" t="s">
        <v>32</v>
      </c>
      <c r="D170" s="1" t="s">
        <v>33</v>
      </c>
      <c r="E170" s="9" t="s">
        <v>551</v>
      </c>
      <c r="F170" s="1">
        <f>IF(VLOOKUP(G170,Sku_Consolidated!A2:S957,{19},FALSE)="SHOWCASE", VLOOKUP(E170,Store_Showcase!B2:C144,{2}, FALSE), IF(VLOOKUP(G170,Sku_Consolidated!A2:S957,{19},FALSE)="VAM",VLOOKUP(E170,Store_VAM!B2:C273,{2}, FALSE),VLOOKUP(E170,Store_SRP!B2:C110,{2}, FALSE)))</f>
      </c>
      <c r="G170" s="1">
        <v>61757</v>
      </c>
      <c r="H170" s="1" t="s">
        <v>349</v>
      </c>
      <c r="I170" s="10" t="s">
        <v>589</v>
      </c>
      <c r="J170" s="1">
        <f>VLOOKUP(G170,Sku_Consolidated!A2:C957, 3, FALSE)</f>
      </c>
      <c r="K170" s="10">
        <f>IF(J170="PACK", I170, 0)</f>
      </c>
      <c r="L170" s="10">
        <f>IF(J170="KG", I170, I170 * VLOOKUP(G170,Sku_Consolidated!A2:U957,21,FALSE))</f>
      </c>
      <c r="M170" s="10" t="s">
        <v>37</v>
      </c>
      <c r="N170" s="11" t="s">
        <v>590</v>
      </c>
      <c r="O170" s="10" t="s">
        <v>591</v>
      </c>
      <c r="P170" s="10">
        <f>N170 - O170</f>
      </c>
      <c r="Q170" s="1">
        <f>VLOOKUP(G170,Sku_Consolidated!A2:G957,7, FALSE)</f>
      </c>
      <c r="R170" s="1">
        <f>IF(IFERROR(VLOOKUP(E170,Store_Showcase!B2:H144,7, FALSE), TRUE)=TRUE, IF(IFERROR(VLOOKUP(E170,Store_SRP!B2:H110,7, FALSE), TRUE)=TRUE,VLOOKUP(E170,Store_VAM!B2:H273,7, FALSE),VLOOKUP(E170,Store_SRP!B2:H110,7, FALSE)), VLOOKUP(E170,Store_Showcase!B2:H144,7, FALSE))</f>
      </c>
      <c r="S170" s="1">
        <f>IF(IFERROR(VLOOKUP(E170,Store_Showcase!B2:I144,8, FALSE), TRUE)=TRUE, IF(IFERROR(VLOOKUP(E170,Store_SRP!B2:I110,8, FALSE), TRUE)=TRUE,VLOOKUP(E170,Store_VAM!B2:I273,8, FALSE),VLOOKUP(E170,Store_SRP!B2:I110,8, FALSE)), VLOOKUP(E170,Store_Showcase!B2:I144,8, FALSE))</f>
      </c>
      <c r="T170" s="1">
        <f>VLOOKUP(G170,Sku_Consolidated!A2:R957,18,FALSE)</f>
      </c>
      <c r="U170" s="1" t="s">
        <v>555</v>
      </c>
      <c r="V170" s="1">
        <f>IF(VLOOKUP(G170,Sku_Consolidated!A2:S957,19,FALSE)="SHOWCASE", VLOOKUP(E170,Store_Showcase!B2:L144,11, FALSE), IF(VLOOKUP(G170,Sku_Consolidated!A2:S957,19,FALSE)="VAM",VLOOKUP(E170,Store_VAM!B2:L273,11, FALSE),VLOOKUP(E170,Store_SRP!B2:L110,11, FALSE)))</f>
      </c>
      <c r="W170" s="1">
        <f>VLOOKUP(G170,Sku_Consolidated!A2:W957,11,FALSE)</f>
      </c>
      <c r="X170" s="1">
        <f>VLOOKUP(G170,Sku_Consolidated!A2:H957,8,FALSE)</f>
      </c>
      <c r="Y170" s="1">
        <f>VLOOKUP(G170,Sku_Consolidated!A2:I957,9,FALSE)</f>
      </c>
      <c r="Z170" s="1" t="s">
        <v>41</v>
      </c>
      <c r="AA170" s="1">
        <f>VLOOKUP(G170,Sku_Consolidated!A2:E957,5,FALSE)</f>
      </c>
      <c r="AB170" s="1">
        <f>IF(VLOOKUP(G170,Sku_Consolidated!A2:S957,19,FALSE)="SHOWCASE", VLOOKUP(E170,Store_Showcase!B2:N144,13, FALSE), IF(VLOOKUP(G170,Sku_Consolidated!A2:S957,19,FALSE)="VAM",VLOOKUP(E170,Store_VAM!B2:N273,13, FALSE),VLOOKUP(E170,Store_SRP!B2:N110,13, FALSE)))</f>
      </c>
      <c r="AC170" s="1">
        <f>IF(IFERROR(AB170,TRUE)=TRUE, "-","OK")</f>
      </c>
      <c r="AD170" s="11" t="s">
        <v>37</v>
      </c>
      <c r="AE170" s="11" t="s">
        <v>37</v>
      </c>
      <c r="AF170" s="1">
        <f>IF(IFERROR(VLOOKUP(E170,Store_Showcase!B2:H144,{5}, FALSE), TRUE)=TRUE, IF(IFERROR(VLOOKUP(E170,Store_SRP!B2:H110,{5}, FALSE), TRUE)=TRUE,VLOOKUP(E170,Store_VAM!B2:H273,{5}, FALSE),VLOOKUP(E170,Store_SRP!B2:H110,{5}, FALSE)), VLOOKUP(E170,Store_Showcase!B2:H144,{5}, FALSE))</f>
      </c>
      <c r="AG170" s="1">
        <f>IF(IFERROR(VLOOKUP(E170,Store_Showcase!B2:H144,{6}, FALSE), TRUE)=TRUE, IF(IFERROR(VLOOKUP(E170,Store_SRP!B2:H110,{6}, FALSE), TRUE)=TRUE,VLOOKUP(E170,Store_VAM!B2:H273,{6}, FALSE),VLOOKUP(E170,Store_SRP!B2:H110,{6}, FALSE)), VLOOKUP(E170,Store_Showcase!B2:H144,{6}, FALSE))</f>
      </c>
      <c r="AH170" s="1">
        <f>VLOOKUP(G170,Sku_Consolidated!A2:R957,18,FALSE)</f>
      </c>
      <c r="AI170" s="1">
        <f>VLOOKUP(G170,Sku_Consolidated!A2:S957,19,FALSE)</f>
      </c>
      <c r="AJ170" s="1">
        <f>VLOOKUP(G170,Sku_Consolidated!A2:T957,20,FALSE)</f>
      </c>
    </row>
    <row r="171" spans="1:36" x14ac:dyDescent="0.25">
      <c r="A171" s="1">
        <v>2024</v>
      </c>
      <c r="B171" s="1" t="s">
        <v>31</v>
      </c>
      <c r="C171" s="1" t="s">
        <v>32</v>
      </c>
      <c r="D171" s="1" t="s">
        <v>33</v>
      </c>
      <c r="E171" s="9" t="s">
        <v>551</v>
      </c>
      <c r="F171" s="1">
        <f>IF(VLOOKUP(G171,Sku_Consolidated!A2:S957,{19},FALSE)="SHOWCASE", VLOOKUP(E171,Store_Showcase!B2:C144,{2}, FALSE), IF(VLOOKUP(G171,Sku_Consolidated!A2:S957,{19},FALSE)="VAM",VLOOKUP(E171,Store_VAM!B2:C273,{2}, FALSE),VLOOKUP(E171,Store_SRP!B2:C110,{2}, FALSE)))</f>
      </c>
      <c r="G171" s="1">
        <v>61758</v>
      </c>
      <c r="H171" s="1" t="s">
        <v>90</v>
      </c>
      <c r="I171" s="10" t="s">
        <v>592</v>
      </c>
      <c r="J171" s="1">
        <f>VLOOKUP(G171,Sku_Consolidated!A2:C957, 3, FALSE)</f>
      </c>
      <c r="K171" s="10">
        <f>IF(J171="PACK", I171, 0)</f>
      </c>
      <c r="L171" s="10">
        <f>IF(J171="KG", I171, I171 * VLOOKUP(G171,Sku_Consolidated!A2:U957,21,FALSE))</f>
      </c>
      <c r="M171" s="10" t="s">
        <v>37</v>
      </c>
      <c r="N171" s="11" t="s">
        <v>593</v>
      </c>
      <c r="O171" s="10" t="s">
        <v>594</v>
      </c>
      <c r="P171" s="10">
        <f>N171 - O171</f>
      </c>
      <c r="Q171" s="1">
        <f>VLOOKUP(G171,Sku_Consolidated!A2:G957,7, FALSE)</f>
      </c>
      <c r="R171" s="1">
        <f>IF(IFERROR(VLOOKUP(E171,Store_Showcase!B2:H144,7, FALSE), TRUE)=TRUE, IF(IFERROR(VLOOKUP(E171,Store_SRP!B2:H110,7, FALSE), TRUE)=TRUE,VLOOKUP(E171,Store_VAM!B2:H273,7, FALSE),VLOOKUP(E171,Store_SRP!B2:H110,7, FALSE)), VLOOKUP(E171,Store_Showcase!B2:H144,7, FALSE))</f>
      </c>
      <c r="S171" s="1">
        <f>IF(IFERROR(VLOOKUP(E171,Store_Showcase!B2:I144,8, FALSE), TRUE)=TRUE, IF(IFERROR(VLOOKUP(E171,Store_SRP!B2:I110,8, FALSE), TRUE)=TRUE,VLOOKUP(E171,Store_VAM!B2:I273,8, FALSE),VLOOKUP(E171,Store_SRP!B2:I110,8, FALSE)), VLOOKUP(E171,Store_Showcase!B2:I144,8, FALSE))</f>
      </c>
      <c r="T171" s="1">
        <f>VLOOKUP(G171,Sku_Consolidated!A2:R957,18,FALSE)</f>
      </c>
      <c r="U171" s="1" t="s">
        <v>555</v>
      </c>
      <c r="V171" s="1">
        <f>IF(VLOOKUP(G171,Sku_Consolidated!A2:S957,19,FALSE)="SHOWCASE", VLOOKUP(E171,Store_Showcase!B2:L144,11, FALSE), IF(VLOOKUP(G171,Sku_Consolidated!A2:S957,19,FALSE)="VAM",VLOOKUP(E171,Store_VAM!B2:L273,11, FALSE),VLOOKUP(E171,Store_SRP!B2:L110,11, FALSE)))</f>
      </c>
      <c r="W171" s="1">
        <f>VLOOKUP(G171,Sku_Consolidated!A2:W957,11,FALSE)</f>
      </c>
      <c r="X171" s="1">
        <f>VLOOKUP(G171,Sku_Consolidated!A2:H957,8,FALSE)</f>
      </c>
      <c r="Y171" s="1">
        <f>VLOOKUP(G171,Sku_Consolidated!A2:I957,9,FALSE)</f>
      </c>
      <c r="Z171" s="1" t="s">
        <v>41</v>
      </c>
      <c r="AA171" s="1">
        <f>VLOOKUP(G171,Sku_Consolidated!A2:E957,5,FALSE)</f>
      </c>
      <c r="AB171" s="1">
        <f>IF(VLOOKUP(G171,Sku_Consolidated!A2:S957,19,FALSE)="SHOWCASE", VLOOKUP(E171,Store_Showcase!B2:N144,13, FALSE), IF(VLOOKUP(G171,Sku_Consolidated!A2:S957,19,FALSE)="VAM",VLOOKUP(E171,Store_VAM!B2:N273,13, FALSE),VLOOKUP(E171,Store_SRP!B2:N110,13, FALSE)))</f>
      </c>
      <c r="AC171" s="1">
        <f>IF(IFERROR(AB171,TRUE)=TRUE, "-","OK")</f>
      </c>
      <c r="AD171" s="11" t="s">
        <v>37</v>
      </c>
      <c r="AE171" s="11" t="s">
        <v>37</v>
      </c>
      <c r="AF171" s="1">
        <f>IF(IFERROR(VLOOKUP(E171,Store_Showcase!B2:H144,{5}, FALSE), TRUE)=TRUE, IF(IFERROR(VLOOKUP(E171,Store_SRP!B2:H110,{5}, FALSE), TRUE)=TRUE,VLOOKUP(E171,Store_VAM!B2:H273,{5}, FALSE),VLOOKUP(E171,Store_SRP!B2:H110,{5}, FALSE)), VLOOKUP(E171,Store_Showcase!B2:H144,{5}, FALSE))</f>
      </c>
      <c r="AG171" s="1">
        <f>IF(IFERROR(VLOOKUP(E171,Store_Showcase!B2:H144,{6}, FALSE), TRUE)=TRUE, IF(IFERROR(VLOOKUP(E171,Store_SRP!B2:H110,{6}, FALSE), TRUE)=TRUE,VLOOKUP(E171,Store_VAM!B2:H273,{6}, FALSE),VLOOKUP(E171,Store_SRP!B2:H110,{6}, FALSE)), VLOOKUP(E171,Store_Showcase!B2:H144,{6}, FALSE))</f>
      </c>
      <c r="AH171" s="1">
        <f>VLOOKUP(G171,Sku_Consolidated!A2:R957,18,FALSE)</f>
      </c>
      <c r="AI171" s="1">
        <f>VLOOKUP(G171,Sku_Consolidated!A2:S957,19,FALSE)</f>
      </c>
      <c r="AJ171" s="1">
        <f>VLOOKUP(G171,Sku_Consolidated!A2:T957,20,FALSE)</f>
      </c>
    </row>
    <row r="172" spans="1:36" x14ac:dyDescent="0.25">
      <c r="A172" s="1">
        <v>2024</v>
      </c>
      <c r="B172" s="1" t="s">
        <v>31</v>
      </c>
      <c r="C172" s="1" t="s">
        <v>32</v>
      </c>
      <c r="D172" s="1" t="s">
        <v>33</v>
      </c>
      <c r="E172" s="9" t="s">
        <v>551</v>
      </c>
      <c r="F172" s="1">
        <f>IF(VLOOKUP(G172,Sku_Consolidated!A2:S957,{19},FALSE)="SHOWCASE", VLOOKUP(E172,Store_Showcase!B2:C144,{2}, FALSE), IF(VLOOKUP(G172,Sku_Consolidated!A2:S957,{19},FALSE)="VAM",VLOOKUP(E172,Store_VAM!B2:C273,{2}, FALSE),VLOOKUP(E172,Store_SRP!B2:C110,{2}, FALSE)))</f>
      </c>
      <c r="G172" s="1">
        <v>61759</v>
      </c>
      <c r="H172" s="1" t="s">
        <v>94</v>
      </c>
      <c r="I172" s="10" t="s">
        <v>595</v>
      </c>
      <c r="J172" s="1">
        <f>VLOOKUP(G172,Sku_Consolidated!A2:C957, 3, FALSE)</f>
      </c>
      <c r="K172" s="10">
        <f>IF(J172="PACK", I172, 0)</f>
      </c>
      <c r="L172" s="10">
        <f>IF(J172="KG", I172, I172 * VLOOKUP(G172,Sku_Consolidated!A2:U957,21,FALSE))</f>
      </c>
      <c r="M172" s="10" t="s">
        <v>37</v>
      </c>
      <c r="N172" s="11" t="s">
        <v>596</v>
      </c>
      <c r="O172" s="10" t="s">
        <v>597</v>
      </c>
      <c r="P172" s="10">
        <f>N172 - O172</f>
      </c>
      <c r="Q172" s="1">
        <f>VLOOKUP(G172,Sku_Consolidated!A2:G957,7, FALSE)</f>
      </c>
      <c r="R172" s="1">
        <f>IF(IFERROR(VLOOKUP(E172,Store_Showcase!B2:H144,7, FALSE), TRUE)=TRUE, IF(IFERROR(VLOOKUP(E172,Store_SRP!B2:H110,7, FALSE), TRUE)=TRUE,VLOOKUP(E172,Store_VAM!B2:H273,7, FALSE),VLOOKUP(E172,Store_SRP!B2:H110,7, FALSE)), VLOOKUP(E172,Store_Showcase!B2:H144,7, FALSE))</f>
      </c>
      <c r="S172" s="1">
        <f>IF(IFERROR(VLOOKUP(E172,Store_Showcase!B2:I144,8, FALSE), TRUE)=TRUE, IF(IFERROR(VLOOKUP(E172,Store_SRP!B2:I110,8, FALSE), TRUE)=TRUE,VLOOKUP(E172,Store_VAM!B2:I273,8, FALSE),VLOOKUP(E172,Store_SRP!B2:I110,8, FALSE)), VLOOKUP(E172,Store_Showcase!B2:I144,8, FALSE))</f>
      </c>
      <c r="T172" s="1">
        <f>VLOOKUP(G172,Sku_Consolidated!A2:R957,18,FALSE)</f>
      </c>
      <c r="U172" s="1" t="s">
        <v>555</v>
      </c>
      <c r="V172" s="1">
        <f>IF(VLOOKUP(G172,Sku_Consolidated!A2:S957,19,FALSE)="SHOWCASE", VLOOKUP(E172,Store_Showcase!B2:L144,11, FALSE), IF(VLOOKUP(G172,Sku_Consolidated!A2:S957,19,FALSE)="VAM",VLOOKUP(E172,Store_VAM!B2:L273,11, FALSE),VLOOKUP(E172,Store_SRP!B2:L110,11, FALSE)))</f>
      </c>
      <c r="W172" s="1">
        <f>VLOOKUP(G172,Sku_Consolidated!A2:W957,11,FALSE)</f>
      </c>
      <c r="X172" s="1">
        <f>VLOOKUP(G172,Sku_Consolidated!A2:H957,8,FALSE)</f>
      </c>
      <c r="Y172" s="1">
        <f>VLOOKUP(G172,Sku_Consolidated!A2:I957,9,FALSE)</f>
      </c>
      <c r="Z172" s="1" t="s">
        <v>41</v>
      </c>
      <c r="AA172" s="1">
        <f>VLOOKUP(G172,Sku_Consolidated!A2:E957,5,FALSE)</f>
      </c>
      <c r="AB172" s="1">
        <f>IF(VLOOKUP(G172,Sku_Consolidated!A2:S957,19,FALSE)="SHOWCASE", VLOOKUP(E172,Store_Showcase!B2:N144,13, FALSE), IF(VLOOKUP(G172,Sku_Consolidated!A2:S957,19,FALSE)="VAM",VLOOKUP(E172,Store_VAM!B2:N273,13, FALSE),VLOOKUP(E172,Store_SRP!B2:N110,13, FALSE)))</f>
      </c>
      <c r="AC172" s="1">
        <f>IF(IFERROR(AB172,TRUE)=TRUE, "-","OK")</f>
      </c>
      <c r="AD172" s="11" t="s">
        <v>37</v>
      </c>
      <c r="AE172" s="11" t="s">
        <v>37</v>
      </c>
      <c r="AF172" s="1">
        <f>IF(IFERROR(VLOOKUP(E172,Store_Showcase!B2:H144,{5}, FALSE), TRUE)=TRUE, IF(IFERROR(VLOOKUP(E172,Store_SRP!B2:H110,{5}, FALSE), TRUE)=TRUE,VLOOKUP(E172,Store_VAM!B2:H273,{5}, FALSE),VLOOKUP(E172,Store_SRP!B2:H110,{5}, FALSE)), VLOOKUP(E172,Store_Showcase!B2:H144,{5}, FALSE))</f>
      </c>
      <c r="AG172" s="1">
        <f>IF(IFERROR(VLOOKUP(E172,Store_Showcase!B2:H144,{6}, FALSE), TRUE)=TRUE, IF(IFERROR(VLOOKUP(E172,Store_SRP!B2:H110,{6}, FALSE), TRUE)=TRUE,VLOOKUP(E172,Store_VAM!B2:H273,{6}, FALSE),VLOOKUP(E172,Store_SRP!B2:H110,{6}, FALSE)), VLOOKUP(E172,Store_Showcase!B2:H144,{6}, FALSE))</f>
      </c>
      <c r="AH172" s="1">
        <f>VLOOKUP(G172,Sku_Consolidated!A2:R957,18,FALSE)</f>
      </c>
      <c r="AI172" s="1">
        <f>VLOOKUP(G172,Sku_Consolidated!A2:S957,19,FALSE)</f>
      </c>
      <c r="AJ172" s="1">
        <f>VLOOKUP(G172,Sku_Consolidated!A2:T957,20,FALSE)</f>
      </c>
    </row>
    <row r="173" spans="1:36" x14ac:dyDescent="0.25">
      <c r="A173" s="1">
        <v>2024</v>
      </c>
      <c r="B173" s="1" t="s">
        <v>31</v>
      </c>
      <c r="C173" s="1" t="s">
        <v>32</v>
      </c>
      <c r="D173" s="1" t="s">
        <v>33</v>
      </c>
      <c r="E173" s="9" t="s">
        <v>551</v>
      </c>
      <c r="F173" s="1">
        <f>IF(VLOOKUP(G173,Sku_Consolidated!A2:S957,{19},FALSE)="SHOWCASE", VLOOKUP(E173,Store_Showcase!B2:C144,{2}, FALSE), IF(VLOOKUP(G173,Sku_Consolidated!A2:S957,{19},FALSE)="VAM",VLOOKUP(E173,Store_VAM!B2:C273,{2}, FALSE),VLOOKUP(E173,Store_SRP!B2:C110,{2}, FALSE)))</f>
      </c>
      <c r="G173" s="1">
        <v>61781</v>
      </c>
      <c r="H173" s="1" t="s">
        <v>102</v>
      </c>
      <c r="I173" s="10" t="s">
        <v>598</v>
      </c>
      <c r="J173" s="1">
        <f>VLOOKUP(G173,Sku_Consolidated!A2:C957, 3, FALSE)</f>
      </c>
      <c r="K173" s="10">
        <f>IF(J173="PACK", I173, 0)</f>
      </c>
      <c r="L173" s="10">
        <f>IF(J173="KG", I173, I173 * VLOOKUP(G173,Sku_Consolidated!A2:U957,21,FALSE))</f>
      </c>
      <c r="M173" s="10" t="s">
        <v>37</v>
      </c>
      <c r="N173" s="11" t="s">
        <v>599</v>
      </c>
      <c r="O173" s="10" t="s">
        <v>600</v>
      </c>
      <c r="P173" s="10">
        <f>N173 - O173</f>
      </c>
      <c r="Q173" s="1">
        <f>VLOOKUP(G173,Sku_Consolidated!A2:G957,7, FALSE)</f>
      </c>
      <c r="R173" s="1">
        <f>IF(IFERROR(VLOOKUP(E173,Store_Showcase!B2:H144,7, FALSE), TRUE)=TRUE, IF(IFERROR(VLOOKUP(E173,Store_SRP!B2:H110,7, FALSE), TRUE)=TRUE,VLOOKUP(E173,Store_VAM!B2:H273,7, FALSE),VLOOKUP(E173,Store_SRP!B2:H110,7, FALSE)), VLOOKUP(E173,Store_Showcase!B2:H144,7, FALSE))</f>
      </c>
      <c r="S173" s="1">
        <f>IF(IFERROR(VLOOKUP(E173,Store_Showcase!B2:I144,8, FALSE), TRUE)=TRUE, IF(IFERROR(VLOOKUP(E173,Store_SRP!B2:I110,8, FALSE), TRUE)=TRUE,VLOOKUP(E173,Store_VAM!B2:I273,8, FALSE),VLOOKUP(E173,Store_SRP!B2:I110,8, FALSE)), VLOOKUP(E173,Store_Showcase!B2:I144,8, FALSE))</f>
      </c>
      <c r="T173" s="1">
        <f>VLOOKUP(G173,Sku_Consolidated!A2:R957,18,FALSE)</f>
      </c>
      <c r="U173" s="1" t="s">
        <v>555</v>
      </c>
      <c r="V173" s="1">
        <f>IF(VLOOKUP(G173,Sku_Consolidated!A2:S957,19,FALSE)="SHOWCASE", VLOOKUP(E173,Store_Showcase!B2:L144,11, FALSE), IF(VLOOKUP(G173,Sku_Consolidated!A2:S957,19,FALSE)="VAM",VLOOKUP(E173,Store_VAM!B2:L273,11, FALSE),VLOOKUP(E173,Store_SRP!B2:L110,11, FALSE)))</f>
      </c>
      <c r="W173" s="1">
        <f>VLOOKUP(G173,Sku_Consolidated!A2:W957,11,FALSE)</f>
      </c>
      <c r="X173" s="1">
        <f>VLOOKUP(G173,Sku_Consolidated!A2:H957,8,FALSE)</f>
      </c>
      <c r="Y173" s="1">
        <f>VLOOKUP(G173,Sku_Consolidated!A2:I957,9,FALSE)</f>
      </c>
      <c r="Z173" s="1" t="s">
        <v>41</v>
      </c>
      <c r="AA173" s="1">
        <f>VLOOKUP(G173,Sku_Consolidated!A2:E957,5,FALSE)</f>
      </c>
      <c r="AB173" s="1">
        <f>IF(VLOOKUP(G173,Sku_Consolidated!A2:S957,19,FALSE)="SHOWCASE", VLOOKUP(E173,Store_Showcase!B2:N144,13, FALSE), IF(VLOOKUP(G173,Sku_Consolidated!A2:S957,19,FALSE)="VAM",VLOOKUP(E173,Store_VAM!B2:N273,13, FALSE),VLOOKUP(E173,Store_SRP!B2:N110,13, FALSE)))</f>
      </c>
      <c r="AC173" s="1">
        <f>IF(IFERROR(AB173,TRUE)=TRUE, "-","OK")</f>
      </c>
      <c r="AD173" s="11" t="s">
        <v>37</v>
      </c>
      <c r="AE173" s="11" t="s">
        <v>37</v>
      </c>
      <c r="AF173" s="1">
        <f>IF(IFERROR(VLOOKUP(E173,Store_Showcase!B2:H144,{5}, FALSE), TRUE)=TRUE, IF(IFERROR(VLOOKUP(E173,Store_SRP!B2:H110,{5}, FALSE), TRUE)=TRUE,VLOOKUP(E173,Store_VAM!B2:H273,{5}, FALSE),VLOOKUP(E173,Store_SRP!B2:H110,{5}, FALSE)), VLOOKUP(E173,Store_Showcase!B2:H144,{5}, FALSE))</f>
      </c>
      <c r="AG173" s="1">
        <f>IF(IFERROR(VLOOKUP(E173,Store_Showcase!B2:H144,{6}, FALSE), TRUE)=TRUE, IF(IFERROR(VLOOKUP(E173,Store_SRP!B2:H110,{6}, FALSE), TRUE)=TRUE,VLOOKUP(E173,Store_VAM!B2:H273,{6}, FALSE),VLOOKUP(E173,Store_SRP!B2:H110,{6}, FALSE)), VLOOKUP(E173,Store_Showcase!B2:H144,{6}, FALSE))</f>
      </c>
      <c r="AH173" s="1">
        <f>VLOOKUP(G173,Sku_Consolidated!A2:R957,18,FALSE)</f>
      </c>
      <c r="AI173" s="1">
        <f>VLOOKUP(G173,Sku_Consolidated!A2:S957,19,FALSE)</f>
      </c>
      <c r="AJ173" s="1">
        <f>VLOOKUP(G173,Sku_Consolidated!A2:T957,20,FALSE)</f>
      </c>
    </row>
    <row r="174" spans="1:36" x14ac:dyDescent="0.25">
      <c r="A174" s="1">
        <v>2024</v>
      </c>
      <c r="B174" s="1" t="s">
        <v>31</v>
      </c>
      <c r="C174" s="1" t="s">
        <v>32</v>
      </c>
      <c r="D174" s="1" t="s">
        <v>33</v>
      </c>
      <c r="E174" s="9" t="s">
        <v>551</v>
      </c>
      <c r="F174" s="1">
        <f>IF(VLOOKUP(G174,Sku_Consolidated!A2:S957,{19},FALSE)="SHOWCASE", VLOOKUP(E174,Store_Showcase!B2:C144,{2}, FALSE), IF(VLOOKUP(G174,Sku_Consolidated!A2:S957,{19},FALSE)="VAM",VLOOKUP(E174,Store_VAM!B2:C273,{2}, FALSE),VLOOKUP(E174,Store_SRP!B2:C110,{2}, FALSE)))</f>
      </c>
      <c r="G174" s="1">
        <v>61786</v>
      </c>
      <c r="H174" s="1" t="s">
        <v>106</v>
      </c>
      <c r="I174" s="10" t="s">
        <v>601</v>
      </c>
      <c r="J174" s="1">
        <f>VLOOKUP(G174,Sku_Consolidated!A2:C957, 3, FALSE)</f>
      </c>
      <c r="K174" s="10">
        <f>IF(J174="PACK", I174, 0)</f>
      </c>
      <c r="L174" s="10">
        <f>IF(J174="KG", I174, I174 * VLOOKUP(G174,Sku_Consolidated!A2:U957,21,FALSE))</f>
      </c>
      <c r="M174" s="10" t="s">
        <v>37</v>
      </c>
      <c r="N174" s="11" t="s">
        <v>602</v>
      </c>
      <c r="O174" s="10" t="s">
        <v>603</v>
      </c>
      <c r="P174" s="10">
        <f>N174 - O174</f>
      </c>
      <c r="Q174" s="1">
        <f>VLOOKUP(G174,Sku_Consolidated!A2:G957,7, FALSE)</f>
      </c>
      <c r="R174" s="1">
        <f>IF(IFERROR(VLOOKUP(E174,Store_Showcase!B2:H144,7, FALSE), TRUE)=TRUE, IF(IFERROR(VLOOKUP(E174,Store_SRP!B2:H110,7, FALSE), TRUE)=TRUE,VLOOKUP(E174,Store_VAM!B2:H273,7, FALSE),VLOOKUP(E174,Store_SRP!B2:H110,7, FALSE)), VLOOKUP(E174,Store_Showcase!B2:H144,7, FALSE))</f>
      </c>
      <c r="S174" s="1">
        <f>IF(IFERROR(VLOOKUP(E174,Store_Showcase!B2:I144,8, FALSE), TRUE)=TRUE, IF(IFERROR(VLOOKUP(E174,Store_SRP!B2:I110,8, FALSE), TRUE)=TRUE,VLOOKUP(E174,Store_VAM!B2:I273,8, FALSE),VLOOKUP(E174,Store_SRP!B2:I110,8, FALSE)), VLOOKUP(E174,Store_Showcase!B2:I144,8, FALSE))</f>
      </c>
      <c r="T174" s="1">
        <f>VLOOKUP(G174,Sku_Consolidated!A2:R957,18,FALSE)</f>
      </c>
      <c r="U174" s="1" t="s">
        <v>555</v>
      </c>
      <c r="V174" s="1">
        <f>IF(VLOOKUP(G174,Sku_Consolidated!A2:S957,19,FALSE)="SHOWCASE", VLOOKUP(E174,Store_Showcase!B2:L144,11, FALSE), IF(VLOOKUP(G174,Sku_Consolidated!A2:S957,19,FALSE)="VAM",VLOOKUP(E174,Store_VAM!B2:L273,11, FALSE),VLOOKUP(E174,Store_SRP!B2:L110,11, FALSE)))</f>
      </c>
      <c r="W174" s="1">
        <f>VLOOKUP(G174,Sku_Consolidated!A2:W957,11,FALSE)</f>
      </c>
      <c r="X174" s="1">
        <f>VLOOKUP(G174,Sku_Consolidated!A2:H957,8,FALSE)</f>
      </c>
      <c r="Y174" s="1">
        <f>VLOOKUP(G174,Sku_Consolidated!A2:I957,9,FALSE)</f>
      </c>
      <c r="Z174" s="1" t="s">
        <v>41</v>
      </c>
      <c r="AA174" s="1">
        <f>VLOOKUP(G174,Sku_Consolidated!A2:E957,5,FALSE)</f>
      </c>
      <c r="AB174" s="1">
        <f>IF(VLOOKUP(G174,Sku_Consolidated!A2:S957,19,FALSE)="SHOWCASE", VLOOKUP(E174,Store_Showcase!B2:N144,13, FALSE), IF(VLOOKUP(G174,Sku_Consolidated!A2:S957,19,FALSE)="VAM",VLOOKUP(E174,Store_VAM!B2:N273,13, FALSE),VLOOKUP(E174,Store_SRP!B2:N110,13, FALSE)))</f>
      </c>
      <c r="AC174" s="1">
        <f>IF(IFERROR(AB174,TRUE)=TRUE, "-","OK")</f>
      </c>
      <c r="AD174" s="11" t="s">
        <v>37</v>
      </c>
      <c r="AE174" s="11" t="s">
        <v>37</v>
      </c>
      <c r="AF174" s="1">
        <f>IF(IFERROR(VLOOKUP(E174,Store_Showcase!B2:H144,{5}, FALSE), TRUE)=TRUE, IF(IFERROR(VLOOKUP(E174,Store_SRP!B2:H110,{5}, FALSE), TRUE)=TRUE,VLOOKUP(E174,Store_VAM!B2:H273,{5}, FALSE),VLOOKUP(E174,Store_SRP!B2:H110,{5}, FALSE)), VLOOKUP(E174,Store_Showcase!B2:H144,{5}, FALSE))</f>
      </c>
      <c r="AG174" s="1">
        <f>IF(IFERROR(VLOOKUP(E174,Store_Showcase!B2:H144,{6}, FALSE), TRUE)=TRUE, IF(IFERROR(VLOOKUP(E174,Store_SRP!B2:H110,{6}, FALSE), TRUE)=TRUE,VLOOKUP(E174,Store_VAM!B2:H273,{6}, FALSE),VLOOKUP(E174,Store_SRP!B2:H110,{6}, FALSE)), VLOOKUP(E174,Store_Showcase!B2:H144,{6}, FALSE))</f>
      </c>
      <c r="AH174" s="1">
        <f>VLOOKUP(G174,Sku_Consolidated!A2:R957,18,FALSE)</f>
      </c>
      <c r="AI174" s="1">
        <f>VLOOKUP(G174,Sku_Consolidated!A2:S957,19,FALSE)</f>
      </c>
      <c r="AJ174" s="1">
        <f>VLOOKUP(G174,Sku_Consolidated!A2:T957,20,FALSE)</f>
      </c>
    </row>
    <row r="175" spans="1:36" x14ac:dyDescent="0.25">
      <c r="A175" s="1">
        <v>2024</v>
      </c>
      <c r="B175" s="1" t="s">
        <v>31</v>
      </c>
      <c r="C175" s="1" t="s">
        <v>32</v>
      </c>
      <c r="D175" s="1" t="s">
        <v>33</v>
      </c>
      <c r="E175" s="9" t="s">
        <v>551</v>
      </c>
      <c r="F175" s="1">
        <f>IF(VLOOKUP(G175,Sku_Consolidated!A2:S957,{19},FALSE)="SHOWCASE", VLOOKUP(E175,Store_Showcase!B2:C144,{2}, FALSE), IF(VLOOKUP(G175,Sku_Consolidated!A2:S957,{19},FALSE)="VAM",VLOOKUP(E175,Store_VAM!B2:C273,{2}, FALSE),VLOOKUP(E175,Store_SRP!B2:C110,{2}, FALSE)))</f>
      </c>
      <c r="G175" s="1">
        <v>61820</v>
      </c>
      <c r="H175" s="1" t="s">
        <v>114</v>
      </c>
      <c r="I175" s="10" t="s">
        <v>604</v>
      </c>
      <c r="J175" s="1">
        <f>VLOOKUP(G175,Sku_Consolidated!A2:C957, 3, FALSE)</f>
      </c>
      <c r="K175" s="10">
        <f>IF(J175="PACK", I175, 0)</f>
      </c>
      <c r="L175" s="10">
        <f>IF(J175="KG", I175, I175 * VLOOKUP(G175,Sku_Consolidated!A2:U957,21,FALSE))</f>
      </c>
      <c r="M175" s="10" t="s">
        <v>37</v>
      </c>
      <c r="N175" s="11" t="s">
        <v>605</v>
      </c>
      <c r="O175" s="10" t="s">
        <v>606</v>
      </c>
      <c r="P175" s="10">
        <f>N175 - O175</f>
      </c>
      <c r="Q175" s="1">
        <f>VLOOKUP(G175,Sku_Consolidated!A2:G957,7, FALSE)</f>
      </c>
      <c r="R175" s="1">
        <f>IF(IFERROR(VLOOKUP(E175,Store_Showcase!B2:H144,7, FALSE), TRUE)=TRUE, IF(IFERROR(VLOOKUP(E175,Store_SRP!B2:H110,7, FALSE), TRUE)=TRUE,VLOOKUP(E175,Store_VAM!B2:H273,7, FALSE),VLOOKUP(E175,Store_SRP!B2:H110,7, FALSE)), VLOOKUP(E175,Store_Showcase!B2:H144,7, FALSE))</f>
      </c>
      <c r="S175" s="1">
        <f>IF(IFERROR(VLOOKUP(E175,Store_Showcase!B2:I144,8, FALSE), TRUE)=TRUE, IF(IFERROR(VLOOKUP(E175,Store_SRP!B2:I110,8, FALSE), TRUE)=TRUE,VLOOKUP(E175,Store_VAM!B2:I273,8, FALSE),VLOOKUP(E175,Store_SRP!B2:I110,8, FALSE)), VLOOKUP(E175,Store_Showcase!B2:I144,8, FALSE))</f>
      </c>
      <c r="T175" s="1">
        <f>VLOOKUP(G175,Sku_Consolidated!A2:R957,18,FALSE)</f>
      </c>
      <c r="U175" s="1" t="s">
        <v>555</v>
      </c>
      <c r="V175" s="1">
        <f>IF(VLOOKUP(G175,Sku_Consolidated!A2:S957,19,FALSE)="SHOWCASE", VLOOKUP(E175,Store_Showcase!B2:L144,11, FALSE), IF(VLOOKUP(G175,Sku_Consolidated!A2:S957,19,FALSE)="VAM",VLOOKUP(E175,Store_VAM!B2:L273,11, FALSE),VLOOKUP(E175,Store_SRP!B2:L110,11, FALSE)))</f>
      </c>
      <c r="W175" s="1">
        <f>VLOOKUP(G175,Sku_Consolidated!A2:W957,11,FALSE)</f>
      </c>
      <c r="X175" s="1">
        <f>VLOOKUP(G175,Sku_Consolidated!A2:H957,8,FALSE)</f>
      </c>
      <c r="Y175" s="1">
        <f>VLOOKUP(G175,Sku_Consolidated!A2:I957,9,FALSE)</f>
      </c>
      <c r="Z175" s="1" t="s">
        <v>41</v>
      </c>
      <c r="AA175" s="1">
        <f>VLOOKUP(G175,Sku_Consolidated!A2:E957,5,FALSE)</f>
      </c>
      <c r="AB175" s="1">
        <f>IF(VLOOKUP(G175,Sku_Consolidated!A2:S957,19,FALSE)="SHOWCASE", VLOOKUP(E175,Store_Showcase!B2:N144,13, FALSE), IF(VLOOKUP(G175,Sku_Consolidated!A2:S957,19,FALSE)="VAM",VLOOKUP(E175,Store_VAM!B2:N273,13, FALSE),VLOOKUP(E175,Store_SRP!B2:N110,13, FALSE)))</f>
      </c>
      <c r="AC175" s="1">
        <f>IF(IFERROR(AB175,TRUE)=TRUE, "-","OK")</f>
      </c>
      <c r="AD175" s="11" t="s">
        <v>37</v>
      </c>
      <c r="AE175" s="11" t="s">
        <v>37</v>
      </c>
      <c r="AF175" s="1">
        <f>IF(IFERROR(VLOOKUP(E175,Store_Showcase!B2:H144,{5}, FALSE), TRUE)=TRUE, IF(IFERROR(VLOOKUP(E175,Store_SRP!B2:H110,{5}, FALSE), TRUE)=TRUE,VLOOKUP(E175,Store_VAM!B2:H273,{5}, FALSE),VLOOKUP(E175,Store_SRP!B2:H110,{5}, FALSE)), VLOOKUP(E175,Store_Showcase!B2:H144,{5}, FALSE))</f>
      </c>
      <c r="AG175" s="1">
        <f>IF(IFERROR(VLOOKUP(E175,Store_Showcase!B2:H144,{6}, FALSE), TRUE)=TRUE, IF(IFERROR(VLOOKUP(E175,Store_SRP!B2:H110,{6}, FALSE), TRUE)=TRUE,VLOOKUP(E175,Store_VAM!B2:H273,{6}, FALSE),VLOOKUP(E175,Store_SRP!B2:H110,{6}, FALSE)), VLOOKUP(E175,Store_Showcase!B2:H144,{6}, FALSE))</f>
      </c>
      <c r="AH175" s="1">
        <f>VLOOKUP(G175,Sku_Consolidated!A2:R957,18,FALSE)</f>
      </c>
      <c r="AI175" s="1">
        <f>VLOOKUP(G175,Sku_Consolidated!A2:S957,19,FALSE)</f>
      </c>
      <c r="AJ175" s="1">
        <f>VLOOKUP(G175,Sku_Consolidated!A2:T957,20,FALSE)</f>
      </c>
    </row>
    <row r="176" spans="1:36" x14ac:dyDescent="0.25">
      <c r="A176" s="1">
        <v>2024</v>
      </c>
      <c r="B176" s="1" t="s">
        <v>31</v>
      </c>
      <c r="C176" s="1" t="s">
        <v>32</v>
      </c>
      <c r="D176" s="1" t="s">
        <v>33</v>
      </c>
      <c r="E176" s="9" t="s">
        <v>551</v>
      </c>
      <c r="F176" s="1">
        <f>IF(VLOOKUP(G176,Sku_Consolidated!A2:S957,{19},FALSE)="SHOWCASE", VLOOKUP(E176,Store_Showcase!B2:C144,{2}, FALSE), IF(VLOOKUP(G176,Sku_Consolidated!A2:S957,{19},FALSE)="VAM",VLOOKUP(E176,Store_VAM!B2:C273,{2}, FALSE),VLOOKUP(E176,Store_SRP!B2:C110,{2}, FALSE)))</f>
      </c>
      <c r="G176" s="1">
        <v>61833</v>
      </c>
      <c r="H176" s="1" t="s">
        <v>118</v>
      </c>
      <c r="I176" s="10" t="s">
        <v>607</v>
      </c>
      <c r="J176" s="1">
        <f>VLOOKUP(G176,Sku_Consolidated!A2:C957, 3, FALSE)</f>
      </c>
      <c r="K176" s="10">
        <f>IF(J176="PACK", I176, 0)</f>
      </c>
      <c r="L176" s="10">
        <f>IF(J176="KG", I176, I176 * VLOOKUP(G176,Sku_Consolidated!A2:U957,21,FALSE))</f>
      </c>
      <c r="M176" s="10" t="s">
        <v>37</v>
      </c>
      <c r="N176" s="11" t="s">
        <v>608</v>
      </c>
      <c r="O176" s="10" t="s">
        <v>609</v>
      </c>
      <c r="P176" s="10">
        <f>N176 - O176</f>
      </c>
      <c r="Q176" s="1">
        <f>VLOOKUP(G176,Sku_Consolidated!A2:G957,7, FALSE)</f>
      </c>
      <c r="R176" s="1">
        <f>IF(IFERROR(VLOOKUP(E176,Store_Showcase!B2:H144,7, FALSE), TRUE)=TRUE, IF(IFERROR(VLOOKUP(E176,Store_SRP!B2:H110,7, FALSE), TRUE)=TRUE,VLOOKUP(E176,Store_VAM!B2:H273,7, FALSE),VLOOKUP(E176,Store_SRP!B2:H110,7, FALSE)), VLOOKUP(E176,Store_Showcase!B2:H144,7, FALSE))</f>
      </c>
      <c r="S176" s="1">
        <f>IF(IFERROR(VLOOKUP(E176,Store_Showcase!B2:I144,8, FALSE), TRUE)=TRUE, IF(IFERROR(VLOOKUP(E176,Store_SRP!B2:I110,8, FALSE), TRUE)=TRUE,VLOOKUP(E176,Store_VAM!B2:I273,8, FALSE),VLOOKUP(E176,Store_SRP!B2:I110,8, FALSE)), VLOOKUP(E176,Store_Showcase!B2:I144,8, FALSE))</f>
      </c>
      <c r="T176" s="1">
        <f>VLOOKUP(G176,Sku_Consolidated!A2:R957,18,FALSE)</f>
      </c>
      <c r="U176" s="1" t="s">
        <v>555</v>
      </c>
      <c r="V176" s="1">
        <f>IF(VLOOKUP(G176,Sku_Consolidated!A2:S957,19,FALSE)="SHOWCASE", VLOOKUP(E176,Store_Showcase!B2:L144,11, FALSE), IF(VLOOKUP(G176,Sku_Consolidated!A2:S957,19,FALSE)="VAM",VLOOKUP(E176,Store_VAM!B2:L273,11, FALSE),VLOOKUP(E176,Store_SRP!B2:L110,11, FALSE)))</f>
      </c>
      <c r="W176" s="1">
        <f>VLOOKUP(G176,Sku_Consolidated!A2:W957,11,FALSE)</f>
      </c>
      <c r="X176" s="1">
        <f>VLOOKUP(G176,Sku_Consolidated!A2:H957,8,FALSE)</f>
      </c>
      <c r="Y176" s="1">
        <f>VLOOKUP(G176,Sku_Consolidated!A2:I957,9,FALSE)</f>
      </c>
      <c r="Z176" s="1" t="s">
        <v>41</v>
      </c>
      <c r="AA176" s="1">
        <f>VLOOKUP(G176,Sku_Consolidated!A2:E957,5,FALSE)</f>
      </c>
      <c r="AB176" s="1">
        <f>IF(VLOOKUP(G176,Sku_Consolidated!A2:S957,19,FALSE)="SHOWCASE", VLOOKUP(E176,Store_Showcase!B2:N144,13, FALSE), IF(VLOOKUP(G176,Sku_Consolidated!A2:S957,19,FALSE)="VAM",VLOOKUP(E176,Store_VAM!B2:N273,13, FALSE),VLOOKUP(E176,Store_SRP!B2:N110,13, FALSE)))</f>
      </c>
      <c r="AC176" s="1">
        <f>IF(IFERROR(AB176,TRUE)=TRUE, "-","OK")</f>
      </c>
      <c r="AD176" s="11" t="s">
        <v>37</v>
      </c>
      <c r="AE176" s="11" t="s">
        <v>37</v>
      </c>
      <c r="AF176" s="1">
        <f>IF(IFERROR(VLOOKUP(E176,Store_Showcase!B2:H144,{5}, FALSE), TRUE)=TRUE, IF(IFERROR(VLOOKUP(E176,Store_SRP!B2:H110,{5}, FALSE), TRUE)=TRUE,VLOOKUP(E176,Store_VAM!B2:H273,{5}, FALSE),VLOOKUP(E176,Store_SRP!B2:H110,{5}, FALSE)), VLOOKUP(E176,Store_Showcase!B2:H144,{5}, FALSE))</f>
      </c>
      <c r="AG176" s="1">
        <f>IF(IFERROR(VLOOKUP(E176,Store_Showcase!B2:H144,{6}, FALSE), TRUE)=TRUE, IF(IFERROR(VLOOKUP(E176,Store_SRP!B2:H110,{6}, FALSE), TRUE)=TRUE,VLOOKUP(E176,Store_VAM!B2:H273,{6}, FALSE),VLOOKUP(E176,Store_SRP!B2:H110,{6}, FALSE)), VLOOKUP(E176,Store_Showcase!B2:H144,{6}, FALSE))</f>
      </c>
      <c r="AH176" s="1">
        <f>VLOOKUP(G176,Sku_Consolidated!A2:R957,18,FALSE)</f>
      </c>
      <c r="AI176" s="1">
        <f>VLOOKUP(G176,Sku_Consolidated!A2:S957,19,FALSE)</f>
      </c>
      <c r="AJ176" s="1">
        <f>VLOOKUP(G176,Sku_Consolidated!A2:T957,20,FALSE)</f>
      </c>
    </row>
    <row r="177" spans="1:36" x14ac:dyDescent="0.25">
      <c r="A177" s="1">
        <v>2024</v>
      </c>
      <c r="B177" s="1" t="s">
        <v>31</v>
      </c>
      <c r="C177" s="1" t="s">
        <v>32</v>
      </c>
      <c r="D177" s="1" t="s">
        <v>33</v>
      </c>
      <c r="E177" s="9" t="s">
        <v>551</v>
      </c>
      <c r="F177" s="1">
        <f>IF(VLOOKUP(G177,Sku_Consolidated!A2:S957,{19},FALSE)="SHOWCASE", VLOOKUP(E177,Store_Showcase!B2:C144,{2}, FALSE), IF(VLOOKUP(G177,Sku_Consolidated!A2:S957,{19},FALSE)="VAM",VLOOKUP(E177,Store_VAM!B2:C273,{2}, FALSE),VLOOKUP(E177,Store_SRP!B2:C110,{2}, FALSE)))</f>
      </c>
      <c r="G177" s="1">
        <v>61834</v>
      </c>
      <c r="H177" s="1" t="s">
        <v>379</v>
      </c>
      <c r="I177" s="10" t="s">
        <v>610</v>
      </c>
      <c r="J177" s="1">
        <f>VLOOKUP(G177,Sku_Consolidated!A2:C957, 3, FALSE)</f>
      </c>
      <c r="K177" s="10">
        <f>IF(J177="PACK", I177, 0)</f>
      </c>
      <c r="L177" s="10">
        <f>IF(J177="KG", I177, I177 * VLOOKUP(G177,Sku_Consolidated!A2:U957,21,FALSE))</f>
      </c>
      <c r="M177" s="10" t="s">
        <v>37</v>
      </c>
      <c r="N177" s="11" t="s">
        <v>611</v>
      </c>
      <c r="O177" s="10" t="s">
        <v>612</v>
      </c>
      <c r="P177" s="10">
        <f>N177 - O177</f>
      </c>
      <c r="Q177" s="1">
        <f>VLOOKUP(G177,Sku_Consolidated!A2:G957,7, FALSE)</f>
      </c>
      <c r="R177" s="1">
        <f>IF(IFERROR(VLOOKUP(E177,Store_Showcase!B2:H144,7, FALSE), TRUE)=TRUE, IF(IFERROR(VLOOKUP(E177,Store_SRP!B2:H110,7, FALSE), TRUE)=TRUE,VLOOKUP(E177,Store_VAM!B2:H273,7, FALSE),VLOOKUP(E177,Store_SRP!B2:H110,7, FALSE)), VLOOKUP(E177,Store_Showcase!B2:H144,7, FALSE))</f>
      </c>
      <c r="S177" s="1">
        <f>IF(IFERROR(VLOOKUP(E177,Store_Showcase!B2:I144,8, FALSE), TRUE)=TRUE, IF(IFERROR(VLOOKUP(E177,Store_SRP!B2:I110,8, FALSE), TRUE)=TRUE,VLOOKUP(E177,Store_VAM!B2:I273,8, FALSE),VLOOKUP(E177,Store_SRP!B2:I110,8, FALSE)), VLOOKUP(E177,Store_Showcase!B2:I144,8, FALSE))</f>
      </c>
      <c r="T177" s="1">
        <f>VLOOKUP(G177,Sku_Consolidated!A2:R957,18,FALSE)</f>
      </c>
      <c r="U177" s="1" t="s">
        <v>555</v>
      </c>
      <c r="V177" s="1">
        <f>IF(VLOOKUP(G177,Sku_Consolidated!A2:S957,19,FALSE)="SHOWCASE", VLOOKUP(E177,Store_Showcase!B2:L144,11, FALSE), IF(VLOOKUP(G177,Sku_Consolidated!A2:S957,19,FALSE)="VAM",VLOOKUP(E177,Store_VAM!B2:L273,11, FALSE),VLOOKUP(E177,Store_SRP!B2:L110,11, FALSE)))</f>
      </c>
      <c r="W177" s="1">
        <f>VLOOKUP(G177,Sku_Consolidated!A2:W957,11,FALSE)</f>
      </c>
      <c r="X177" s="1">
        <f>VLOOKUP(G177,Sku_Consolidated!A2:H957,8,FALSE)</f>
      </c>
      <c r="Y177" s="1">
        <f>VLOOKUP(G177,Sku_Consolidated!A2:I957,9,FALSE)</f>
      </c>
      <c r="Z177" s="1" t="s">
        <v>41</v>
      </c>
      <c r="AA177" s="1">
        <f>VLOOKUP(G177,Sku_Consolidated!A2:E957,5,FALSE)</f>
      </c>
      <c r="AB177" s="1">
        <f>IF(VLOOKUP(G177,Sku_Consolidated!A2:S957,19,FALSE)="SHOWCASE", VLOOKUP(E177,Store_Showcase!B2:N144,13, FALSE), IF(VLOOKUP(G177,Sku_Consolidated!A2:S957,19,FALSE)="VAM",VLOOKUP(E177,Store_VAM!B2:N273,13, FALSE),VLOOKUP(E177,Store_SRP!B2:N110,13, FALSE)))</f>
      </c>
      <c r="AC177" s="1">
        <f>IF(IFERROR(AB177,TRUE)=TRUE, "-","OK")</f>
      </c>
      <c r="AD177" s="11" t="s">
        <v>37</v>
      </c>
      <c r="AE177" s="11" t="s">
        <v>37</v>
      </c>
      <c r="AF177" s="1">
        <f>IF(IFERROR(VLOOKUP(E177,Store_Showcase!B2:H144,{5}, FALSE), TRUE)=TRUE, IF(IFERROR(VLOOKUP(E177,Store_SRP!B2:H110,{5}, FALSE), TRUE)=TRUE,VLOOKUP(E177,Store_VAM!B2:H273,{5}, FALSE),VLOOKUP(E177,Store_SRP!B2:H110,{5}, FALSE)), VLOOKUP(E177,Store_Showcase!B2:H144,{5}, FALSE))</f>
      </c>
      <c r="AG177" s="1">
        <f>IF(IFERROR(VLOOKUP(E177,Store_Showcase!B2:H144,{6}, FALSE), TRUE)=TRUE, IF(IFERROR(VLOOKUP(E177,Store_SRP!B2:H110,{6}, FALSE), TRUE)=TRUE,VLOOKUP(E177,Store_VAM!B2:H273,{6}, FALSE),VLOOKUP(E177,Store_SRP!B2:H110,{6}, FALSE)), VLOOKUP(E177,Store_Showcase!B2:H144,{6}, FALSE))</f>
      </c>
      <c r="AH177" s="1">
        <f>VLOOKUP(G177,Sku_Consolidated!A2:R957,18,FALSE)</f>
      </c>
      <c r="AI177" s="1">
        <f>VLOOKUP(G177,Sku_Consolidated!A2:S957,19,FALSE)</f>
      </c>
      <c r="AJ177" s="1">
        <f>VLOOKUP(G177,Sku_Consolidated!A2:T957,20,FALSE)</f>
      </c>
    </row>
    <row r="178" spans="1:36" x14ac:dyDescent="0.25">
      <c r="A178" s="1">
        <v>2024</v>
      </c>
      <c r="B178" s="1" t="s">
        <v>31</v>
      </c>
      <c r="C178" s="1" t="s">
        <v>32</v>
      </c>
      <c r="D178" s="1" t="s">
        <v>33</v>
      </c>
      <c r="E178" s="9" t="s">
        <v>551</v>
      </c>
      <c r="F178" s="1">
        <f>IF(VLOOKUP(G178,Sku_Consolidated!A2:S957,{19},FALSE)="SHOWCASE", VLOOKUP(E178,Store_Showcase!B2:C144,{2}, FALSE), IF(VLOOKUP(G178,Sku_Consolidated!A2:S957,{19},FALSE)="VAM",VLOOKUP(E178,Store_VAM!B2:C273,{2}, FALSE),VLOOKUP(E178,Store_SRP!B2:C110,{2}, FALSE)))</f>
      </c>
      <c r="G178" s="1">
        <v>61840</v>
      </c>
      <c r="H178" s="1" t="s">
        <v>171</v>
      </c>
      <c r="I178" s="10" t="s">
        <v>613</v>
      </c>
      <c r="J178" s="1">
        <f>VLOOKUP(G178,Sku_Consolidated!A2:C957, 3, FALSE)</f>
      </c>
      <c r="K178" s="10">
        <f>IF(J178="PACK", I178, 0)</f>
      </c>
      <c r="L178" s="10">
        <f>IF(J178="KG", I178, I178 * VLOOKUP(G178,Sku_Consolidated!A2:U957,21,FALSE))</f>
      </c>
      <c r="M178" s="10" t="s">
        <v>37</v>
      </c>
      <c r="N178" s="11" t="s">
        <v>614</v>
      </c>
      <c r="O178" s="10" t="s">
        <v>615</v>
      </c>
      <c r="P178" s="10">
        <f>N178 - O178</f>
      </c>
      <c r="Q178" s="1">
        <f>VLOOKUP(G178,Sku_Consolidated!A2:G957,7, FALSE)</f>
      </c>
      <c r="R178" s="1">
        <f>IF(IFERROR(VLOOKUP(E178,Store_Showcase!B2:H144,7, FALSE), TRUE)=TRUE, IF(IFERROR(VLOOKUP(E178,Store_SRP!B2:H110,7, FALSE), TRUE)=TRUE,VLOOKUP(E178,Store_VAM!B2:H273,7, FALSE),VLOOKUP(E178,Store_SRP!B2:H110,7, FALSE)), VLOOKUP(E178,Store_Showcase!B2:H144,7, FALSE))</f>
      </c>
      <c r="S178" s="1">
        <f>IF(IFERROR(VLOOKUP(E178,Store_Showcase!B2:I144,8, FALSE), TRUE)=TRUE, IF(IFERROR(VLOOKUP(E178,Store_SRP!B2:I110,8, FALSE), TRUE)=TRUE,VLOOKUP(E178,Store_VAM!B2:I273,8, FALSE),VLOOKUP(E178,Store_SRP!B2:I110,8, FALSE)), VLOOKUP(E178,Store_Showcase!B2:I144,8, FALSE))</f>
      </c>
      <c r="T178" s="1">
        <f>VLOOKUP(G178,Sku_Consolidated!A2:R957,18,FALSE)</f>
      </c>
      <c r="U178" s="1" t="s">
        <v>555</v>
      </c>
      <c r="V178" s="1">
        <f>IF(VLOOKUP(G178,Sku_Consolidated!A2:S957,19,FALSE)="SHOWCASE", VLOOKUP(E178,Store_Showcase!B2:L144,11, FALSE), IF(VLOOKUP(G178,Sku_Consolidated!A2:S957,19,FALSE)="VAM",VLOOKUP(E178,Store_VAM!B2:L273,11, FALSE),VLOOKUP(E178,Store_SRP!B2:L110,11, FALSE)))</f>
      </c>
      <c r="W178" s="1">
        <f>VLOOKUP(G178,Sku_Consolidated!A2:W957,11,FALSE)</f>
      </c>
      <c r="X178" s="1">
        <f>VLOOKUP(G178,Sku_Consolidated!A2:H957,8,FALSE)</f>
      </c>
      <c r="Y178" s="1">
        <f>VLOOKUP(G178,Sku_Consolidated!A2:I957,9,FALSE)</f>
      </c>
      <c r="Z178" s="1" t="s">
        <v>41</v>
      </c>
      <c r="AA178" s="1">
        <f>VLOOKUP(G178,Sku_Consolidated!A2:E957,5,FALSE)</f>
      </c>
      <c r="AB178" s="1">
        <f>IF(VLOOKUP(G178,Sku_Consolidated!A2:S957,19,FALSE)="SHOWCASE", VLOOKUP(E178,Store_Showcase!B2:N144,13, FALSE), IF(VLOOKUP(G178,Sku_Consolidated!A2:S957,19,FALSE)="VAM",VLOOKUP(E178,Store_VAM!B2:N273,13, FALSE),VLOOKUP(E178,Store_SRP!B2:N110,13, FALSE)))</f>
      </c>
      <c r="AC178" s="1">
        <f>IF(IFERROR(AB178,TRUE)=TRUE, "-","OK")</f>
      </c>
      <c r="AD178" s="11" t="s">
        <v>37</v>
      </c>
      <c r="AE178" s="11" t="s">
        <v>37</v>
      </c>
      <c r="AF178" s="1">
        <f>IF(IFERROR(VLOOKUP(E178,Store_Showcase!B2:H144,{5}, FALSE), TRUE)=TRUE, IF(IFERROR(VLOOKUP(E178,Store_SRP!B2:H110,{5}, FALSE), TRUE)=TRUE,VLOOKUP(E178,Store_VAM!B2:H273,{5}, FALSE),VLOOKUP(E178,Store_SRP!B2:H110,{5}, FALSE)), VLOOKUP(E178,Store_Showcase!B2:H144,{5}, FALSE))</f>
      </c>
      <c r="AG178" s="1">
        <f>IF(IFERROR(VLOOKUP(E178,Store_Showcase!B2:H144,{6}, FALSE), TRUE)=TRUE, IF(IFERROR(VLOOKUP(E178,Store_SRP!B2:H110,{6}, FALSE), TRUE)=TRUE,VLOOKUP(E178,Store_VAM!B2:H273,{6}, FALSE),VLOOKUP(E178,Store_SRP!B2:H110,{6}, FALSE)), VLOOKUP(E178,Store_Showcase!B2:H144,{6}, FALSE))</f>
      </c>
      <c r="AH178" s="1">
        <f>VLOOKUP(G178,Sku_Consolidated!A2:R957,18,FALSE)</f>
      </c>
      <c r="AI178" s="1">
        <f>VLOOKUP(G178,Sku_Consolidated!A2:S957,19,FALSE)</f>
      </c>
      <c r="AJ178" s="1">
        <f>VLOOKUP(G178,Sku_Consolidated!A2:T957,20,FALSE)</f>
      </c>
    </row>
    <row r="179" spans="1:36" x14ac:dyDescent="0.25">
      <c r="A179" s="1">
        <v>2024</v>
      </c>
      <c r="B179" s="1" t="s">
        <v>31</v>
      </c>
      <c r="C179" s="1" t="s">
        <v>32</v>
      </c>
      <c r="D179" s="1" t="s">
        <v>33</v>
      </c>
      <c r="E179" s="9" t="s">
        <v>551</v>
      </c>
      <c r="F179" s="1">
        <f>IF(VLOOKUP(G179,Sku_Consolidated!A2:S957,{19},FALSE)="SHOWCASE", VLOOKUP(E179,Store_Showcase!B2:C144,{2}, FALSE), IF(VLOOKUP(G179,Sku_Consolidated!A2:S957,{19},FALSE)="VAM",VLOOKUP(E179,Store_VAM!B2:C273,{2}, FALSE),VLOOKUP(E179,Store_SRP!B2:C110,{2}, FALSE)))</f>
      </c>
      <c r="G179" s="1">
        <v>61841</v>
      </c>
      <c r="H179" s="1" t="s">
        <v>122</v>
      </c>
      <c r="I179" s="10" t="s">
        <v>616</v>
      </c>
      <c r="J179" s="1">
        <f>VLOOKUP(G179,Sku_Consolidated!A2:C957, 3, FALSE)</f>
      </c>
      <c r="K179" s="10">
        <f>IF(J179="PACK", I179, 0)</f>
      </c>
      <c r="L179" s="10">
        <f>IF(J179="KG", I179, I179 * VLOOKUP(G179,Sku_Consolidated!A2:U957,21,FALSE))</f>
      </c>
      <c r="M179" s="10" t="s">
        <v>37</v>
      </c>
      <c r="N179" s="11" t="s">
        <v>617</v>
      </c>
      <c r="O179" s="10" t="s">
        <v>618</v>
      </c>
      <c r="P179" s="10">
        <f>N179 - O179</f>
      </c>
      <c r="Q179" s="1">
        <f>VLOOKUP(G179,Sku_Consolidated!A2:G957,7, FALSE)</f>
      </c>
      <c r="R179" s="1">
        <f>IF(IFERROR(VLOOKUP(E179,Store_Showcase!B2:H144,7, FALSE), TRUE)=TRUE, IF(IFERROR(VLOOKUP(E179,Store_SRP!B2:H110,7, FALSE), TRUE)=TRUE,VLOOKUP(E179,Store_VAM!B2:H273,7, FALSE),VLOOKUP(E179,Store_SRP!B2:H110,7, FALSE)), VLOOKUP(E179,Store_Showcase!B2:H144,7, FALSE))</f>
      </c>
      <c r="S179" s="1">
        <f>IF(IFERROR(VLOOKUP(E179,Store_Showcase!B2:I144,8, FALSE), TRUE)=TRUE, IF(IFERROR(VLOOKUP(E179,Store_SRP!B2:I110,8, FALSE), TRUE)=TRUE,VLOOKUP(E179,Store_VAM!B2:I273,8, FALSE),VLOOKUP(E179,Store_SRP!B2:I110,8, FALSE)), VLOOKUP(E179,Store_Showcase!B2:I144,8, FALSE))</f>
      </c>
      <c r="T179" s="1">
        <f>VLOOKUP(G179,Sku_Consolidated!A2:R957,18,FALSE)</f>
      </c>
      <c r="U179" s="1" t="s">
        <v>555</v>
      </c>
      <c r="V179" s="1">
        <f>IF(VLOOKUP(G179,Sku_Consolidated!A2:S957,19,FALSE)="SHOWCASE", VLOOKUP(E179,Store_Showcase!B2:L144,11, FALSE), IF(VLOOKUP(G179,Sku_Consolidated!A2:S957,19,FALSE)="VAM",VLOOKUP(E179,Store_VAM!B2:L273,11, FALSE),VLOOKUP(E179,Store_SRP!B2:L110,11, FALSE)))</f>
      </c>
      <c r="W179" s="1">
        <f>VLOOKUP(G179,Sku_Consolidated!A2:W957,11,FALSE)</f>
      </c>
      <c r="X179" s="1">
        <f>VLOOKUP(G179,Sku_Consolidated!A2:H957,8,FALSE)</f>
      </c>
      <c r="Y179" s="1">
        <f>VLOOKUP(G179,Sku_Consolidated!A2:I957,9,FALSE)</f>
      </c>
      <c r="Z179" s="1" t="s">
        <v>41</v>
      </c>
      <c r="AA179" s="1">
        <f>VLOOKUP(G179,Sku_Consolidated!A2:E957,5,FALSE)</f>
      </c>
      <c r="AB179" s="1">
        <f>IF(VLOOKUP(G179,Sku_Consolidated!A2:S957,19,FALSE)="SHOWCASE", VLOOKUP(E179,Store_Showcase!B2:N144,13, FALSE), IF(VLOOKUP(G179,Sku_Consolidated!A2:S957,19,FALSE)="VAM",VLOOKUP(E179,Store_VAM!B2:N273,13, FALSE),VLOOKUP(E179,Store_SRP!B2:N110,13, FALSE)))</f>
      </c>
      <c r="AC179" s="1">
        <f>IF(IFERROR(AB179,TRUE)=TRUE, "-","OK")</f>
      </c>
      <c r="AD179" s="11" t="s">
        <v>37</v>
      </c>
      <c r="AE179" s="11" t="s">
        <v>37</v>
      </c>
      <c r="AF179" s="1">
        <f>IF(IFERROR(VLOOKUP(E179,Store_Showcase!B2:H144,{5}, FALSE), TRUE)=TRUE, IF(IFERROR(VLOOKUP(E179,Store_SRP!B2:H110,{5}, FALSE), TRUE)=TRUE,VLOOKUP(E179,Store_VAM!B2:H273,{5}, FALSE),VLOOKUP(E179,Store_SRP!B2:H110,{5}, FALSE)), VLOOKUP(E179,Store_Showcase!B2:H144,{5}, FALSE))</f>
      </c>
      <c r="AG179" s="1">
        <f>IF(IFERROR(VLOOKUP(E179,Store_Showcase!B2:H144,{6}, FALSE), TRUE)=TRUE, IF(IFERROR(VLOOKUP(E179,Store_SRP!B2:H110,{6}, FALSE), TRUE)=TRUE,VLOOKUP(E179,Store_VAM!B2:H273,{6}, FALSE),VLOOKUP(E179,Store_SRP!B2:H110,{6}, FALSE)), VLOOKUP(E179,Store_Showcase!B2:H144,{6}, FALSE))</f>
      </c>
      <c r="AH179" s="1">
        <f>VLOOKUP(G179,Sku_Consolidated!A2:R957,18,FALSE)</f>
      </c>
      <c r="AI179" s="1">
        <f>VLOOKUP(G179,Sku_Consolidated!A2:S957,19,FALSE)</f>
      </c>
      <c r="AJ179" s="1">
        <f>VLOOKUP(G179,Sku_Consolidated!A2:T957,20,FALSE)</f>
      </c>
    </row>
    <row r="180" spans="1:36" x14ac:dyDescent="0.25">
      <c r="A180" s="1">
        <v>2024</v>
      </c>
      <c r="B180" s="1" t="s">
        <v>31</v>
      </c>
      <c r="C180" s="1" t="s">
        <v>32</v>
      </c>
      <c r="D180" s="1" t="s">
        <v>33</v>
      </c>
      <c r="E180" s="9" t="s">
        <v>551</v>
      </c>
      <c r="F180" s="1">
        <f>IF(VLOOKUP(G180,Sku_Consolidated!A2:S957,{19},FALSE)="SHOWCASE", VLOOKUP(E180,Store_Showcase!B2:C144,{2}, FALSE), IF(VLOOKUP(G180,Sku_Consolidated!A2:S957,{19},FALSE)="VAM",VLOOKUP(E180,Store_VAM!B2:C273,{2}, FALSE),VLOOKUP(E180,Store_SRP!B2:C110,{2}, FALSE)))</f>
      </c>
      <c r="G180" s="1">
        <v>61850</v>
      </c>
      <c r="H180" s="1" t="s">
        <v>134</v>
      </c>
      <c r="I180" s="10" t="s">
        <v>619</v>
      </c>
      <c r="J180" s="1">
        <f>VLOOKUP(G180,Sku_Consolidated!A2:C957, 3, FALSE)</f>
      </c>
      <c r="K180" s="10">
        <f>IF(J180="PACK", I180, 0)</f>
      </c>
      <c r="L180" s="10">
        <f>IF(J180="KG", I180, I180 * VLOOKUP(G180,Sku_Consolidated!A2:U957,21,FALSE))</f>
      </c>
      <c r="M180" s="10" t="s">
        <v>37</v>
      </c>
      <c r="N180" s="11" t="s">
        <v>620</v>
      </c>
      <c r="O180" s="10" t="s">
        <v>621</v>
      </c>
      <c r="P180" s="10">
        <f>N180 - O180</f>
      </c>
      <c r="Q180" s="1">
        <f>VLOOKUP(G180,Sku_Consolidated!A2:G957,7, FALSE)</f>
      </c>
      <c r="R180" s="1">
        <f>IF(IFERROR(VLOOKUP(E180,Store_Showcase!B2:H144,7, FALSE), TRUE)=TRUE, IF(IFERROR(VLOOKUP(E180,Store_SRP!B2:H110,7, FALSE), TRUE)=TRUE,VLOOKUP(E180,Store_VAM!B2:H273,7, FALSE),VLOOKUP(E180,Store_SRP!B2:H110,7, FALSE)), VLOOKUP(E180,Store_Showcase!B2:H144,7, FALSE))</f>
      </c>
      <c r="S180" s="1">
        <f>IF(IFERROR(VLOOKUP(E180,Store_Showcase!B2:I144,8, FALSE), TRUE)=TRUE, IF(IFERROR(VLOOKUP(E180,Store_SRP!B2:I110,8, FALSE), TRUE)=TRUE,VLOOKUP(E180,Store_VAM!B2:I273,8, FALSE),VLOOKUP(E180,Store_SRP!B2:I110,8, FALSE)), VLOOKUP(E180,Store_Showcase!B2:I144,8, FALSE))</f>
      </c>
      <c r="T180" s="1">
        <f>VLOOKUP(G180,Sku_Consolidated!A2:R957,18,FALSE)</f>
      </c>
      <c r="U180" s="1" t="s">
        <v>555</v>
      </c>
      <c r="V180" s="1">
        <f>IF(VLOOKUP(G180,Sku_Consolidated!A2:S957,19,FALSE)="SHOWCASE", VLOOKUP(E180,Store_Showcase!B2:L144,11, FALSE), IF(VLOOKUP(G180,Sku_Consolidated!A2:S957,19,FALSE)="VAM",VLOOKUP(E180,Store_VAM!B2:L273,11, FALSE),VLOOKUP(E180,Store_SRP!B2:L110,11, FALSE)))</f>
      </c>
      <c r="W180" s="1">
        <f>VLOOKUP(G180,Sku_Consolidated!A2:W957,11,FALSE)</f>
      </c>
      <c r="X180" s="1">
        <f>VLOOKUP(G180,Sku_Consolidated!A2:H957,8,FALSE)</f>
      </c>
      <c r="Y180" s="1">
        <f>VLOOKUP(G180,Sku_Consolidated!A2:I957,9,FALSE)</f>
      </c>
      <c r="Z180" s="1" t="s">
        <v>41</v>
      </c>
      <c r="AA180" s="1">
        <f>VLOOKUP(G180,Sku_Consolidated!A2:E957,5,FALSE)</f>
      </c>
      <c r="AB180" s="1">
        <f>IF(VLOOKUP(G180,Sku_Consolidated!A2:S957,19,FALSE)="SHOWCASE", VLOOKUP(E180,Store_Showcase!B2:N144,13, FALSE), IF(VLOOKUP(G180,Sku_Consolidated!A2:S957,19,FALSE)="VAM",VLOOKUP(E180,Store_VAM!B2:N273,13, FALSE),VLOOKUP(E180,Store_SRP!B2:N110,13, FALSE)))</f>
      </c>
      <c r="AC180" s="1">
        <f>IF(IFERROR(AB180,TRUE)=TRUE, "-","OK")</f>
      </c>
      <c r="AD180" s="11" t="s">
        <v>37</v>
      </c>
      <c r="AE180" s="11" t="s">
        <v>37</v>
      </c>
      <c r="AF180" s="1">
        <f>IF(IFERROR(VLOOKUP(E180,Store_Showcase!B2:H144,{5}, FALSE), TRUE)=TRUE, IF(IFERROR(VLOOKUP(E180,Store_SRP!B2:H110,{5}, FALSE), TRUE)=TRUE,VLOOKUP(E180,Store_VAM!B2:H273,{5}, FALSE),VLOOKUP(E180,Store_SRP!B2:H110,{5}, FALSE)), VLOOKUP(E180,Store_Showcase!B2:H144,{5}, FALSE))</f>
      </c>
      <c r="AG180" s="1">
        <f>IF(IFERROR(VLOOKUP(E180,Store_Showcase!B2:H144,{6}, FALSE), TRUE)=TRUE, IF(IFERROR(VLOOKUP(E180,Store_SRP!B2:H110,{6}, FALSE), TRUE)=TRUE,VLOOKUP(E180,Store_VAM!B2:H273,{6}, FALSE),VLOOKUP(E180,Store_SRP!B2:H110,{6}, FALSE)), VLOOKUP(E180,Store_Showcase!B2:H144,{6}, FALSE))</f>
      </c>
      <c r="AH180" s="1">
        <f>VLOOKUP(G180,Sku_Consolidated!A2:R957,18,FALSE)</f>
      </c>
      <c r="AI180" s="1">
        <f>VLOOKUP(G180,Sku_Consolidated!A2:S957,19,FALSE)</f>
      </c>
      <c r="AJ180" s="1">
        <f>VLOOKUP(G180,Sku_Consolidated!A2:T957,20,FALSE)</f>
      </c>
    </row>
    <row r="181" spans="1:36" x14ac:dyDescent="0.25">
      <c r="A181" s="1">
        <v>2024</v>
      </c>
      <c r="B181" s="1" t="s">
        <v>31</v>
      </c>
      <c r="C181" s="1" t="s">
        <v>32</v>
      </c>
      <c r="D181" s="1" t="s">
        <v>33</v>
      </c>
      <c r="E181" s="9" t="s">
        <v>551</v>
      </c>
      <c r="F181" s="1">
        <f>IF(VLOOKUP(G181,Sku_Consolidated!A2:S957,{19},FALSE)="SHOWCASE", VLOOKUP(E181,Store_Showcase!B2:C144,{2}, FALSE), IF(VLOOKUP(G181,Sku_Consolidated!A2:S957,{19},FALSE)="VAM",VLOOKUP(E181,Store_VAM!B2:C273,{2}, FALSE),VLOOKUP(E181,Store_SRP!B2:C110,{2}, FALSE)))</f>
      </c>
      <c r="G181" s="1">
        <v>61852</v>
      </c>
      <c r="H181" s="1" t="s">
        <v>138</v>
      </c>
      <c r="I181" s="10" t="s">
        <v>622</v>
      </c>
      <c r="J181" s="1">
        <f>VLOOKUP(G181,Sku_Consolidated!A2:C957, 3, FALSE)</f>
      </c>
      <c r="K181" s="10">
        <f>IF(J181="PACK", I181, 0)</f>
      </c>
      <c r="L181" s="10">
        <f>IF(J181="KG", I181, I181 * VLOOKUP(G181,Sku_Consolidated!A2:U957,21,FALSE))</f>
      </c>
      <c r="M181" s="10" t="s">
        <v>37</v>
      </c>
      <c r="N181" s="11" t="s">
        <v>623</v>
      </c>
      <c r="O181" s="10" t="s">
        <v>624</v>
      </c>
      <c r="P181" s="10">
        <f>N181 - O181</f>
      </c>
      <c r="Q181" s="1">
        <f>VLOOKUP(G181,Sku_Consolidated!A2:G957,7, FALSE)</f>
      </c>
      <c r="R181" s="1">
        <f>IF(IFERROR(VLOOKUP(E181,Store_Showcase!B2:H144,7, FALSE), TRUE)=TRUE, IF(IFERROR(VLOOKUP(E181,Store_SRP!B2:H110,7, FALSE), TRUE)=TRUE,VLOOKUP(E181,Store_VAM!B2:H273,7, FALSE),VLOOKUP(E181,Store_SRP!B2:H110,7, FALSE)), VLOOKUP(E181,Store_Showcase!B2:H144,7, FALSE))</f>
      </c>
      <c r="S181" s="1">
        <f>IF(IFERROR(VLOOKUP(E181,Store_Showcase!B2:I144,8, FALSE), TRUE)=TRUE, IF(IFERROR(VLOOKUP(E181,Store_SRP!B2:I110,8, FALSE), TRUE)=TRUE,VLOOKUP(E181,Store_VAM!B2:I273,8, FALSE),VLOOKUP(E181,Store_SRP!B2:I110,8, FALSE)), VLOOKUP(E181,Store_Showcase!B2:I144,8, FALSE))</f>
      </c>
      <c r="T181" s="1">
        <f>VLOOKUP(G181,Sku_Consolidated!A2:R957,18,FALSE)</f>
      </c>
      <c r="U181" s="1" t="s">
        <v>555</v>
      </c>
      <c r="V181" s="1">
        <f>IF(VLOOKUP(G181,Sku_Consolidated!A2:S957,19,FALSE)="SHOWCASE", VLOOKUP(E181,Store_Showcase!B2:L144,11, FALSE), IF(VLOOKUP(G181,Sku_Consolidated!A2:S957,19,FALSE)="VAM",VLOOKUP(E181,Store_VAM!B2:L273,11, FALSE),VLOOKUP(E181,Store_SRP!B2:L110,11, FALSE)))</f>
      </c>
      <c r="W181" s="1">
        <f>VLOOKUP(G181,Sku_Consolidated!A2:W957,11,FALSE)</f>
      </c>
      <c r="X181" s="1">
        <f>VLOOKUP(G181,Sku_Consolidated!A2:H957,8,FALSE)</f>
      </c>
      <c r="Y181" s="1">
        <f>VLOOKUP(G181,Sku_Consolidated!A2:I957,9,FALSE)</f>
      </c>
      <c r="Z181" s="1" t="s">
        <v>41</v>
      </c>
      <c r="AA181" s="1">
        <f>VLOOKUP(G181,Sku_Consolidated!A2:E957,5,FALSE)</f>
      </c>
      <c r="AB181" s="1">
        <f>IF(VLOOKUP(G181,Sku_Consolidated!A2:S957,19,FALSE)="SHOWCASE", VLOOKUP(E181,Store_Showcase!B2:N144,13, FALSE), IF(VLOOKUP(G181,Sku_Consolidated!A2:S957,19,FALSE)="VAM",VLOOKUP(E181,Store_VAM!B2:N273,13, FALSE),VLOOKUP(E181,Store_SRP!B2:N110,13, FALSE)))</f>
      </c>
      <c r="AC181" s="1">
        <f>IF(IFERROR(AB181,TRUE)=TRUE, "-","OK")</f>
      </c>
      <c r="AD181" s="11" t="s">
        <v>37</v>
      </c>
      <c r="AE181" s="11" t="s">
        <v>37</v>
      </c>
      <c r="AF181" s="1">
        <f>IF(IFERROR(VLOOKUP(E181,Store_Showcase!B2:H144,{5}, FALSE), TRUE)=TRUE, IF(IFERROR(VLOOKUP(E181,Store_SRP!B2:H110,{5}, FALSE), TRUE)=TRUE,VLOOKUP(E181,Store_VAM!B2:H273,{5}, FALSE),VLOOKUP(E181,Store_SRP!B2:H110,{5}, FALSE)), VLOOKUP(E181,Store_Showcase!B2:H144,{5}, FALSE))</f>
      </c>
      <c r="AG181" s="1">
        <f>IF(IFERROR(VLOOKUP(E181,Store_Showcase!B2:H144,{6}, FALSE), TRUE)=TRUE, IF(IFERROR(VLOOKUP(E181,Store_SRP!B2:H110,{6}, FALSE), TRUE)=TRUE,VLOOKUP(E181,Store_VAM!B2:H273,{6}, FALSE),VLOOKUP(E181,Store_SRP!B2:H110,{6}, FALSE)), VLOOKUP(E181,Store_Showcase!B2:H144,{6}, FALSE))</f>
      </c>
      <c r="AH181" s="1">
        <f>VLOOKUP(G181,Sku_Consolidated!A2:R957,18,FALSE)</f>
      </c>
      <c r="AI181" s="1">
        <f>VLOOKUP(G181,Sku_Consolidated!A2:S957,19,FALSE)</f>
      </c>
      <c r="AJ181" s="1">
        <f>VLOOKUP(G181,Sku_Consolidated!A2:T957,20,FALSE)</f>
      </c>
    </row>
    <row r="182" spans="1:36" x14ac:dyDescent="0.25">
      <c r="A182" s="1">
        <v>2024</v>
      </c>
      <c r="B182" s="1" t="s">
        <v>31</v>
      </c>
      <c r="C182" s="1" t="s">
        <v>32</v>
      </c>
      <c r="D182" s="1" t="s">
        <v>33</v>
      </c>
      <c r="E182" s="9" t="s">
        <v>551</v>
      </c>
      <c r="F182" s="1">
        <f>IF(VLOOKUP(G182,Sku_Consolidated!A2:S957,{19},FALSE)="SHOWCASE", VLOOKUP(E182,Store_Showcase!B2:C144,{2}, FALSE), IF(VLOOKUP(G182,Sku_Consolidated!A2:S957,{19},FALSE)="VAM",VLOOKUP(E182,Store_VAM!B2:C273,{2}, FALSE),VLOOKUP(E182,Store_SRP!B2:C110,{2}, FALSE)))</f>
      </c>
      <c r="G182" s="1">
        <v>61853</v>
      </c>
      <c r="H182" s="1" t="s">
        <v>189</v>
      </c>
      <c r="I182" s="10" t="s">
        <v>625</v>
      </c>
      <c r="J182" s="1">
        <f>VLOOKUP(G182,Sku_Consolidated!A2:C957, 3, FALSE)</f>
      </c>
      <c r="K182" s="10">
        <f>IF(J182="PACK", I182, 0)</f>
      </c>
      <c r="L182" s="10">
        <f>IF(J182="KG", I182, I182 * VLOOKUP(G182,Sku_Consolidated!A2:U957,21,FALSE))</f>
      </c>
      <c r="M182" s="10" t="s">
        <v>37</v>
      </c>
      <c r="N182" s="11" t="s">
        <v>626</v>
      </c>
      <c r="O182" s="10" t="s">
        <v>627</v>
      </c>
      <c r="P182" s="10">
        <f>N182 - O182</f>
      </c>
      <c r="Q182" s="1">
        <f>VLOOKUP(G182,Sku_Consolidated!A2:G957,7, FALSE)</f>
      </c>
      <c r="R182" s="1">
        <f>IF(IFERROR(VLOOKUP(E182,Store_Showcase!B2:H144,7, FALSE), TRUE)=TRUE, IF(IFERROR(VLOOKUP(E182,Store_SRP!B2:H110,7, FALSE), TRUE)=TRUE,VLOOKUP(E182,Store_VAM!B2:H273,7, FALSE),VLOOKUP(E182,Store_SRP!B2:H110,7, FALSE)), VLOOKUP(E182,Store_Showcase!B2:H144,7, FALSE))</f>
      </c>
      <c r="S182" s="1">
        <f>IF(IFERROR(VLOOKUP(E182,Store_Showcase!B2:I144,8, FALSE), TRUE)=TRUE, IF(IFERROR(VLOOKUP(E182,Store_SRP!B2:I110,8, FALSE), TRUE)=TRUE,VLOOKUP(E182,Store_VAM!B2:I273,8, FALSE),VLOOKUP(E182,Store_SRP!B2:I110,8, FALSE)), VLOOKUP(E182,Store_Showcase!B2:I144,8, FALSE))</f>
      </c>
      <c r="T182" s="1">
        <f>VLOOKUP(G182,Sku_Consolidated!A2:R957,18,FALSE)</f>
      </c>
      <c r="U182" s="1" t="s">
        <v>555</v>
      </c>
      <c r="V182" s="1">
        <f>IF(VLOOKUP(G182,Sku_Consolidated!A2:S957,19,FALSE)="SHOWCASE", VLOOKUP(E182,Store_Showcase!B2:L144,11, FALSE), IF(VLOOKUP(G182,Sku_Consolidated!A2:S957,19,FALSE)="VAM",VLOOKUP(E182,Store_VAM!B2:L273,11, FALSE),VLOOKUP(E182,Store_SRP!B2:L110,11, FALSE)))</f>
      </c>
      <c r="W182" s="1">
        <f>VLOOKUP(G182,Sku_Consolidated!A2:W957,11,FALSE)</f>
      </c>
      <c r="X182" s="1">
        <f>VLOOKUP(G182,Sku_Consolidated!A2:H957,8,FALSE)</f>
      </c>
      <c r="Y182" s="1">
        <f>VLOOKUP(G182,Sku_Consolidated!A2:I957,9,FALSE)</f>
      </c>
      <c r="Z182" s="1" t="s">
        <v>41</v>
      </c>
      <c r="AA182" s="1">
        <f>VLOOKUP(G182,Sku_Consolidated!A2:E957,5,FALSE)</f>
      </c>
      <c r="AB182" s="1">
        <f>IF(VLOOKUP(G182,Sku_Consolidated!A2:S957,19,FALSE)="SHOWCASE", VLOOKUP(E182,Store_Showcase!B2:N144,13, FALSE), IF(VLOOKUP(G182,Sku_Consolidated!A2:S957,19,FALSE)="VAM",VLOOKUP(E182,Store_VAM!B2:N273,13, FALSE),VLOOKUP(E182,Store_SRP!B2:N110,13, FALSE)))</f>
      </c>
      <c r="AC182" s="1">
        <f>IF(IFERROR(AB182,TRUE)=TRUE, "-","OK")</f>
      </c>
      <c r="AD182" s="11" t="s">
        <v>37</v>
      </c>
      <c r="AE182" s="11" t="s">
        <v>37</v>
      </c>
      <c r="AF182" s="1">
        <f>IF(IFERROR(VLOOKUP(E182,Store_Showcase!B2:H144,{5}, FALSE), TRUE)=TRUE, IF(IFERROR(VLOOKUP(E182,Store_SRP!B2:H110,{5}, FALSE), TRUE)=TRUE,VLOOKUP(E182,Store_VAM!B2:H273,{5}, FALSE),VLOOKUP(E182,Store_SRP!B2:H110,{5}, FALSE)), VLOOKUP(E182,Store_Showcase!B2:H144,{5}, FALSE))</f>
      </c>
      <c r="AG182" s="1">
        <f>IF(IFERROR(VLOOKUP(E182,Store_Showcase!B2:H144,{6}, FALSE), TRUE)=TRUE, IF(IFERROR(VLOOKUP(E182,Store_SRP!B2:H110,{6}, FALSE), TRUE)=TRUE,VLOOKUP(E182,Store_VAM!B2:H273,{6}, FALSE),VLOOKUP(E182,Store_SRP!B2:H110,{6}, FALSE)), VLOOKUP(E182,Store_Showcase!B2:H144,{6}, FALSE))</f>
      </c>
      <c r="AH182" s="1">
        <f>VLOOKUP(G182,Sku_Consolidated!A2:R957,18,FALSE)</f>
      </c>
      <c r="AI182" s="1">
        <f>VLOOKUP(G182,Sku_Consolidated!A2:S957,19,FALSE)</f>
      </c>
      <c r="AJ182" s="1">
        <f>VLOOKUP(G182,Sku_Consolidated!A2:T957,20,FALSE)</f>
      </c>
    </row>
    <row r="183" spans="1:36" x14ac:dyDescent="0.25">
      <c r="A183" s="1">
        <v>2024</v>
      </c>
      <c r="B183" s="1" t="s">
        <v>31</v>
      </c>
      <c r="C183" s="1" t="s">
        <v>32</v>
      </c>
      <c r="D183" s="1" t="s">
        <v>33</v>
      </c>
      <c r="E183" s="9" t="s">
        <v>628</v>
      </c>
      <c r="F183" s="1">
        <f>IF(VLOOKUP(G183,Sku_Consolidated!A2:S957,{19},FALSE)="SHOWCASE", VLOOKUP(E183,Store_Showcase!B2:C144,{2}, FALSE), IF(VLOOKUP(G183,Sku_Consolidated!A2:S957,{19},FALSE)="VAM",VLOOKUP(E183,Store_VAM!B2:C273,{2}, FALSE),VLOOKUP(E183,Store_SRP!B2:C110,{2}, FALSE)))</f>
      </c>
      <c r="G183" s="1">
        <v>11295</v>
      </c>
      <c r="H183" s="1" t="s">
        <v>629</v>
      </c>
      <c r="I183" s="10" t="s">
        <v>630</v>
      </c>
      <c r="J183" s="1">
        <f>VLOOKUP(G183,Sku_Consolidated!A2:C957, 3, FALSE)</f>
      </c>
      <c r="K183" s="10">
        <f>IF(J183="PACK", I183, 0)</f>
      </c>
      <c r="L183" s="10">
        <f>IF(J183="KG", I183, I183 * VLOOKUP(G183,Sku_Consolidated!A2:U957,21,FALSE))</f>
      </c>
      <c r="M183" s="10" t="s">
        <v>37</v>
      </c>
      <c r="N183" s="11" t="s">
        <v>631</v>
      </c>
      <c r="O183" s="10" t="s">
        <v>632</v>
      </c>
      <c r="P183" s="10">
        <f>N183 - O183</f>
      </c>
      <c r="Q183" s="1">
        <f>VLOOKUP(G183,Sku_Consolidated!A2:G957,7, FALSE)</f>
      </c>
      <c r="R183" s="1">
        <f>IF(IFERROR(VLOOKUP(E183,Store_Showcase!B2:H144,7, FALSE), TRUE)=TRUE, IF(IFERROR(VLOOKUP(E183,Store_SRP!B2:H110,7, FALSE), TRUE)=TRUE,VLOOKUP(E183,Store_VAM!B2:H273,7, FALSE),VLOOKUP(E183,Store_SRP!B2:H110,7, FALSE)), VLOOKUP(E183,Store_Showcase!B2:H144,7, FALSE))</f>
      </c>
      <c r="S183" s="1">
        <f>IF(IFERROR(VLOOKUP(E183,Store_Showcase!B2:I144,8, FALSE), TRUE)=TRUE, IF(IFERROR(VLOOKUP(E183,Store_SRP!B2:I110,8, FALSE), TRUE)=TRUE,VLOOKUP(E183,Store_VAM!B2:I273,8, FALSE),VLOOKUP(E183,Store_SRP!B2:I110,8, FALSE)), VLOOKUP(E183,Store_Showcase!B2:I144,8, FALSE))</f>
      </c>
      <c r="T183" s="1">
        <f>VLOOKUP(G183,Sku_Consolidated!A2:R957,18,FALSE)</f>
      </c>
      <c r="U183" s="1" t="s">
        <v>633</v>
      </c>
      <c r="V183" s="1">
        <f>IF(VLOOKUP(G183,Sku_Consolidated!A2:S957,19,FALSE)="SHOWCASE", VLOOKUP(E183,Store_Showcase!B2:L144,11, FALSE), IF(VLOOKUP(G183,Sku_Consolidated!A2:S957,19,FALSE)="VAM",VLOOKUP(E183,Store_VAM!B2:L273,11, FALSE),VLOOKUP(E183,Store_SRP!B2:L110,11, FALSE)))</f>
      </c>
      <c r="W183" s="1">
        <f>VLOOKUP(G183,Sku_Consolidated!A2:W957,11,FALSE)</f>
      </c>
      <c r="X183" s="1">
        <f>VLOOKUP(G183,Sku_Consolidated!A2:H957,8,FALSE)</f>
      </c>
      <c r="Y183" s="1">
        <f>VLOOKUP(G183,Sku_Consolidated!A2:I957,9,FALSE)</f>
      </c>
      <c r="Z183" s="1" t="s">
        <v>41</v>
      </c>
      <c r="AA183" s="1">
        <f>VLOOKUP(G183,Sku_Consolidated!A2:E957,5,FALSE)</f>
      </c>
      <c r="AB183" s="1">
        <f>IF(VLOOKUP(G183,Sku_Consolidated!A2:S957,19,FALSE)="SHOWCASE", VLOOKUP(E183,Store_Showcase!B2:N144,13, FALSE), IF(VLOOKUP(G183,Sku_Consolidated!A2:S957,19,FALSE)="VAM",VLOOKUP(E183,Store_VAM!B2:N273,13, FALSE),VLOOKUP(E183,Store_SRP!B2:N110,13, FALSE)))</f>
      </c>
      <c r="AC183" s="1">
        <f>IF(IFERROR(AB183,TRUE)=TRUE, "-","OK")</f>
      </c>
      <c r="AD183" s="11" t="s">
        <v>37</v>
      </c>
      <c r="AE183" s="11" t="s">
        <v>37</v>
      </c>
      <c r="AF183" s="1">
        <f>IF(IFERROR(VLOOKUP(E183,Store_Showcase!B2:H144,{5}, FALSE), TRUE)=TRUE, IF(IFERROR(VLOOKUP(E183,Store_SRP!B2:H110,{5}, FALSE), TRUE)=TRUE,VLOOKUP(E183,Store_VAM!B2:H273,{5}, FALSE),VLOOKUP(E183,Store_SRP!B2:H110,{5}, FALSE)), VLOOKUP(E183,Store_Showcase!B2:H144,{5}, FALSE))</f>
      </c>
      <c r="AG183" s="1">
        <f>IF(IFERROR(VLOOKUP(E183,Store_Showcase!B2:H144,{6}, FALSE), TRUE)=TRUE, IF(IFERROR(VLOOKUP(E183,Store_SRP!B2:H110,{6}, FALSE), TRUE)=TRUE,VLOOKUP(E183,Store_VAM!B2:H273,{6}, FALSE),VLOOKUP(E183,Store_SRP!B2:H110,{6}, FALSE)), VLOOKUP(E183,Store_Showcase!B2:H144,{6}, FALSE))</f>
      </c>
      <c r="AH183" s="1">
        <f>VLOOKUP(G183,Sku_Consolidated!A2:R957,18,FALSE)</f>
      </c>
      <c r="AI183" s="1">
        <f>VLOOKUP(G183,Sku_Consolidated!A2:S957,19,FALSE)</f>
      </c>
      <c r="AJ183" s="1">
        <f>VLOOKUP(G183,Sku_Consolidated!A2:T957,20,FALSE)</f>
      </c>
    </row>
    <row r="184" spans="1:36" x14ac:dyDescent="0.25">
      <c r="A184" s="1">
        <v>2024</v>
      </c>
      <c r="B184" s="1" t="s">
        <v>31</v>
      </c>
      <c r="C184" s="1" t="s">
        <v>32</v>
      </c>
      <c r="D184" s="1" t="s">
        <v>33</v>
      </c>
      <c r="E184" s="9" t="s">
        <v>628</v>
      </c>
      <c r="F184" s="1">
        <f>IF(VLOOKUP(G184,Sku_Consolidated!A2:S957,{19},FALSE)="SHOWCASE", VLOOKUP(E184,Store_Showcase!B2:C144,{2}, FALSE), IF(VLOOKUP(G184,Sku_Consolidated!A2:S957,{19},FALSE)="VAM",VLOOKUP(E184,Store_VAM!B2:C273,{2}, FALSE),VLOOKUP(E184,Store_SRP!B2:C110,{2}, FALSE)))</f>
      </c>
      <c r="G184" s="1">
        <v>61719</v>
      </c>
      <c r="H184" s="1" t="s">
        <v>35</v>
      </c>
      <c r="I184" s="10" t="s">
        <v>634</v>
      </c>
      <c r="J184" s="1">
        <f>VLOOKUP(G184,Sku_Consolidated!A2:C957, 3, FALSE)</f>
      </c>
      <c r="K184" s="10">
        <f>IF(J184="PACK", I184, 0)</f>
      </c>
      <c r="L184" s="10">
        <f>IF(J184="KG", I184, I184 * VLOOKUP(G184,Sku_Consolidated!A2:U957,21,FALSE))</f>
      </c>
      <c r="M184" s="10" t="s">
        <v>37</v>
      </c>
      <c r="N184" s="11" t="s">
        <v>635</v>
      </c>
      <c r="O184" s="10" t="s">
        <v>636</v>
      </c>
      <c r="P184" s="10">
        <f>N184 - O184</f>
      </c>
      <c r="Q184" s="1">
        <f>VLOOKUP(G184,Sku_Consolidated!A2:G957,7, FALSE)</f>
      </c>
      <c r="R184" s="1">
        <f>IF(IFERROR(VLOOKUP(E184,Store_Showcase!B2:H144,7, FALSE), TRUE)=TRUE, IF(IFERROR(VLOOKUP(E184,Store_SRP!B2:H110,7, FALSE), TRUE)=TRUE,VLOOKUP(E184,Store_VAM!B2:H273,7, FALSE),VLOOKUP(E184,Store_SRP!B2:H110,7, FALSE)), VLOOKUP(E184,Store_Showcase!B2:H144,7, FALSE))</f>
      </c>
      <c r="S184" s="1">
        <f>IF(IFERROR(VLOOKUP(E184,Store_Showcase!B2:I144,8, FALSE), TRUE)=TRUE, IF(IFERROR(VLOOKUP(E184,Store_SRP!B2:I110,8, FALSE), TRUE)=TRUE,VLOOKUP(E184,Store_VAM!B2:I273,8, FALSE),VLOOKUP(E184,Store_SRP!B2:I110,8, FALSE)), VLOOKUP(E184,Store_Showcase!B2:I144,8, FALSE))</f>
      </c>
      <c r="T184" s="1">
        <f>VLOOKUP(G184,Sku_Consolidated!A2:R957,18,FALSE)</f>
      </c>
      <c r="U184" s="1" t="s">
        <v>633</v>
      </c>
      <c r="V184" s="1">
        <f>IF(VLOOKUP(G184,Sku_Consolidated!A2:S957,19,FALSE)="SHOWCASE", VLOOKUP(E184,Store_Showcase!B2:L144,11, FALSE), IF(VLOOKUP(G184,Sku_Consolidated!A2:S957,19,FALSE)="VAM",VLOOKUP(E184,Store_VAM!B2:L273,11, FALSE),VLOOKUP(E184,Store_SRP!B2:L110,11, FALSE)))</f>
      </c>
      <c r="W184" s="1">
        <f>VLOOKUP(G184,Sku_Consolidated!A2:W957,11,FALSE)</f>
      </c>
      <c r="X184" s="1">
        <f>VLOOKUP(G184,Sku_Consolidated!A2:H957,8,FALSE)</f>
      </c>
      <c r="Y184" s="1">
        <f>VLOOKUP(G184,Sku_Consolidated!A2:I957,9,FALSE)</f>
      </c>
      <c r="Z184" s="1" t="s">
        <v>41</v>
      </c>
      <c r="AA184" s="1">
        <f>VLOOKUP(G184,Sku_Consolidated!A2:E957,5,FALSE)</f>
      </c>
      <c r="AB184" s="1">
        <f>IF(VLOOKUP(G184,Sku_Consolidated!A2:S957,19,FALSE)="SHOWCASE", VLOOKUP(E184,Store_Showcase!B2:N144,13, FALSE), IF(VLOOKUP(G184,Sku_Consolidated!A2:S957,19,FALSE)="VAM",VLOOKUP(E184,Store_VAM!B2:N273,13, FALSE),VLOOKUP(E184,Store_SRP!B2:N110,13, FALSE)))</f>
      </c>
      <c r="AC184" s="1">
        <f>IF(IFERROR(AB184,TRUE)=TRUE, "-","OK")</f>
      </c>
      <c r="AD184" s="11" t="s">
        <v>37</v>
      </c>
      <c r="AE184" s="11" t="s">
        <v>37</v>
      </c>
      <c r="AF184" s="1">
        <f>IF(IFERROR(VLOOKUP(E184,Store_Showcase!B2:H144,{5}, FALSE), TRUE)=TRUE, IF(IFERROR(VLOOKUP(E184,Store_SRP!B2:H110,{5}, FALSE), TRUE)=TRUE,VLOOKUP(E184,Store_VAM!B2:H273,{5}, FALSE),VLOOKUP(E184,Store_SRP!B2:H110,{5}, FALSE)), VLOOKUP(E184,Store_Showcase!B2:H144,{5}, FALSE))</f>
      </c>
      <c r="AG184" s="1">
        <f>IF(IFERROR(VLOOKUP(E184,Store_Showcase!B2:H144,{6}, FALSE), TRUE)=TRUE, IF(IFERROR(VLOOKUP(E184,Store_SRP!B2:H110,{6}, FALSE), TRUE)=TRUE,VLOOKUP(E184,Store_VAM!B2:H273,{6}, FALSE),VLOOKUP(E184,Store_SRP!B2:H110,{6}, FALSE)), VLOOKUP(E184,Store_Showcase!B2:H144,{6}, FALSE))</f>
      </c>
      <c r="AH184" s="1">
        <f>VLOOKUP(G184,Sku_Consolidated!A2:R957,18,FALSE)</f>
      </c>
      <c r="AI184" s="1">
        <f>VLOOKUP(G184,Sku_Consolidated!A2:S957,19,FALSE)</f>
      </c>
      <c r="AJ184" s="1">
        <f>VLOOKUP(G184,Sku_Consolidated!A2:T957,20,FALSE)</f>
      </c>
    </row>
    <row r="185" spans="1:36" x14ac:dyDescent="0.25">
      <c r="A185" s="1">
        <v>2024</v>
      </c>
      <c r="B185" s="1" t="s">
        <v>31</v>
      </c>
      <c r="C185" s="1" t="s">
        <v>32</v>
      </c>
      <c r="D185" s="1" t="s">
        <v>33</v>
      </c>
      <c r="E185" s="9" t="s">
        <v>628</v>
      </c>
      <c r="F185" s="1">
        <f>IF(VLOOKUP(G185,Sku_Consolidated!A2:S957,{19},FALSE)="SHOWCASE", VLOOKUP(E185,Store_Showcase!B2:C144,{2}, FALSE), IF(VLOOKUP(G185,Sku_Consolidated!A2:S957,{19},FALSE)="VAM",VLOOKUP(E185,Store_VAM!B2:C273,{2}, FALSE),VLOOKUP(E185,Store_SRP!B2:C110,{2}, FALSE)))</f>
      </c>
      <c r="G185" s="1">
        <v>61722</v>
      </c>
      <c r="H185" s="1" t="s">
        <v>46</v>
      </c>
      <c r="I185" s="10" t="s">
        <v>637</v>
      </c>
      <c r="J185" s="1">
        <f>VLOOKUP(G185,Sku_Consolidated!A2:C957, 3, FALSE)</f>
      </c>
      <c r="K185" s="10">
        <f>IF(J185="PACK", I185, 0)</f>
      </c>
      <c r="L185" s="10">
        <f>IF(J185="KG", I185, I185 * VLOOKUP(G185,Sku_Consolidated!A2:U957,21,FALSE))</f>
      </c>
      <c r="M185" s="10" t="s">
        <v>37</v>
      </c>
      <c r="N185" s="11" t="s">
        <v>638</v>
      </c>
      <c r="O185" s="10" t="s">
        <v>639</v>
      </c>
      <c r="P185" s="10">
        <f>N185 - O185</f>
      </c>
      <c r="Q185" s="1">
        <f>VLOOKUP(G185,Sku_Consolidated!A2:G957,7, FALSE)</f>
      </c>
      <c r="R185" s="1">
        <f>IF(IFERROR(VLOOKUP(E185,Store_Showcase!B2:H144,7, FALSE), TRUE)=TRUE, IF(IFERROR(VLOOKUP(E185,Store_SRP!B2:H110,7, FALSE), TRUE)=TRUE,VLOOKUP(E185,Store_VAM!B2:H273,7, FALSE),VLOOKUP(E185,Store_SRP!B2:H110,7, FALSE)), VLOOKUP(E185,Store_Showcase!B2:H144,7, FALSE))</f>
      </c>
      <c r="S185" s="1">
        <f>IF(IFERROR(VLOOKUP(E185,Store_Showcase!B2:I144,8, FALSE), TRUE)=TRUE, IF(IFERROR(VLOOKUP(E185,Store_SRP!B2:I110,8, FALSE), TRUE)=TRUE,VLOOKUP(E185,Store_VAM!B2:I273,8, FALSE),VLOOKUP(E185,Store_SRP!B2:I110,8, FALSE)), VLOOKUP(E185,Store_Showcase!B2:I144,8, FALSE))</f>
      </c>
      <c r="T185" s="1">
        <f>VLOOKUP(G185,Sku_Consolidated!A2:R957,18,FALSE)</f>
      </c>
      <c r="U185" s="1" t="s">
        <v>633</v>
      </c>
      <c r="V185" s="1">
        <f>IF(VLOOKUP(G185,Sku_Consolidated!A2:S957,19,FALSE)="SHOWCASE", VLOOKUP(E185,Store_Showcase!B2:L144,11, FALSE), IF(VLOOKUP(G185,Sku_Consolidated!A2:S957,19,FALSE)="VAM",VLOOKUP(E185,Store_VAM!B2:L273,11, FALSE),VLOOKUP(E185,Store_SRP!B2:L110,11, FALSE)))</f>
      </c>
      <c r="W185" s="1">
        <f>VLOOKUP(G185,Sku_Consolidated!A2:W957,11,FALSE)</f>
      </c>
      <c r="X185" s="1">
        <f>VLOOKUP(G185,Sku_Consolidated!A2:H957,8,FALSE)</f>
      </c>
      <c r="Y185" s="1">
        <f>VLOOKUP(G185,Sku_Consolidated!A2:I957,9,FALSE)</f>
      </c>
      <c r="Z185" s="1" t="s">
        <v>41</v>
      </c>
      <c r="AA185" s="1">
        <f>VLOOKUP(G185,Sku_Consolidated!A2:E957,5,FALSE)</f>
      </c>
      <c r="AB185" s="1">
        <f>IF(VLOOKUP(G185,Sku_Consolidated!A2:S957,19,FALSE)="SHOWCASE", VLOOKUP(E185,Store_Showcase!B2:N144,13, FALSE), IF(VLOOKUP(G185,Sku_Consolidated!A2:S957,19,FALSE)="VAM",VLOOKUP(E185,Store_VAM!B2:N273,13, FALSE),VLOOKUP(E185,Store_SRP!B2:N110,13, FALSE)))</f>
      </c>
      <c r="AC185" s="1">
        <f>IF(IFERROR(AB185,TRUE)=TRUE, "-","OK")</f>
      </c>
      <c r="AD185" s="11" t="s">
        <v>37</v>
      </c>
      <c r="AE185" s="11" t="s">
        <v>37</v>
      </c>
      <c r="AF185" s="1">
        <f>IF(IFERROR(VLOOKUP(E185,Store_Showcase!B2:H144,{5}, FALSE), TRUE)=TRUE, IF(IFERROR(VLOOKUP(E185,Store_SRP!B2:H110,{5}, FALSE), TRUE)=TRUE,VLOOKUP(E185,Store_VAM!B2:H273,{5}, FALSE),VLOOKUP(E185,Store_SRP!B2:H110,{5}, FALSE)), VLOOKUP(E185,Store_Showcase!B2:H144,{5}, FALSE))</f>
      </c>
      <c r="AG185" s="1">
        <f>IF(IFERROR(VLOOKUP(E185,Store_Showcase!B2:H144,{6}, FALSE), TRUE)=TRUE, IF(IFERROR(VLOOKUP(E185,Store_SRP!B2:H110,{6}, FALSE), TRUE)=TRUE,VLOOKUP(E185,Store_VAM!B2:H273,{6}, FALSE),VLOOKUP(E185,Store_SRP!B2:H110,{6}, FALSE)), VLOOKUP(E185,Store_Showcase!B2:H144,{6}, FALSE))</f>
      </c>
      <c r="AH185" s="1">
        <f>VLOOKUP(G185,Sku_Consolidated!A2:R957,18,FALSE)</f>
      </c>
      <c r="AI185" s="1">
        <f>VLOOKUP(G185,Sku_Consolidated!A2:S957,19,FALSE)</f>
      </c>
      <c r="AJ185" s="1">
        <f>VLOOKUP(G185,Sku_Consolidated!A2:T957,20,FALSE)</f>
      </c>
    </row>
    <row r="186" spans="1:36" x14ac:dyDescent="0.25">
      <c r="A186" s="1">
        <v>2024</v>
      </c>
      <c r="B186" s="1" t="s">
        <v>31</v>
      </c>
      <c r="C186" s="1" t="s">
        <v>32</v>
      </c>
      <c r="D186" s="1" t="s">
        <v>33</v>
      </c>
      <c r="E186" s="9" t="s">
        <v>628</v>
      </c>
      <c r="F186" s="1">
        <f>IF(VLOOKUP(G186,Sku_Consolidated!A2:S957,{19},FALSE)="SHOWCASE", VLOOKUP(E186,Store_Showcase!B2:C144,{2}, FALSE), IF(VLOOKUP(G186,Sku_Consolidated!A2:S957,{19},FALSE)="VAM",VLOOKUP(E186,Store_VAM!B2:C273,{2}, FALSE),VLOOKUP(E186,Store_SRP!B2:C110,{2}, FALSE)))</f>
      </c>
      <c r="G186" s="1">
        <v>61732</v>
      </c>
      <c r="H186" s="1" t="s">
        <v>211</v>
      </c>
      <c r="I186" s="10" t="s">
        <v>640</v>
      </c>
      <c r="J186" s="1">
        <f>VLOOKUP(G186,Sku_Consolidated!A2:C957, 3, FALSE)</f>
      </c>
      <c r="K186" s="10">
        <f>IF(J186="PACK", I186, 0)</f>
      </c>
      <c r="L186" s="10">
        <f>IF(J186="KG", I186, I186 * VLOOKUP(G186,Sku_Consolidated!A2:U957,21,FALSE))</f>
      </c>
      <c r="M186" s="10" t="s">
        <v>37</v>
      </c>
      <c r="N186" s="11" t="s">
        <v>641</v>
      </c>
      <c r="O186" s="10" t="s">
        <v>642</v>
      </c>
      <c r="P186" s="10">
        <f>N186 - O186</f>
      </c>
      <c r="Q186" s="1">
        <f>VLOOKUP(G186,Sku_Consolidated!A2:G957,7, FALSE)</f>
      </c>
      <c r="R186" s="1">
        <f>IF(IFERROR(VLOOKUP(E186,Store_Showcase!B2:H144,7, FALSE), TRUE)=TRUE, IF(IFERROR(VLOOKUP(E186,Store_SRP!B2:H110,7, FALSE), TRUE)=TRUE,VLOOKUP(E186,Store_VAM!B2:H273,7, FALSE),VLOOKUP(E186,Store_SRP!B2:H110,7, FALSE)), VLOOKUP(E186,Store_Showcase!B2:H144,7, FALSE))</f>
      </c>
      <c r="S186" s="1">
        <f>IF(IFERROR(VLOOKUP(E186,Store_Showcase!B2:I144,8, FALSE), TRUE)=TRUE, IF(IFERROR(VLOOKUP(E186,Store_SRP!B2:I110,8, FALSE), TRUE)=TRUE,VLOOKUP(E186,Store_VAM!B2:I273,8, FALSE),VLOOKUP(E186,Store_SRP!B2:I110,8, FALSE)), VLOOKUP(E186,Store_Showcase!B2:I144,8, FALSE))</f>
      </c>
      <c r="T186" s="1">
        <f>VLOOKUP(G186,Sku_Consolidated!A2:R957,18,FALSE)</f>
      </c>
      <c r="U186" s="1" t="s">
        <v>633</v>
      </c>
      <c r="V186" s="1">
        <f>IF(VLOOKUP(G186,Sku_Consolidated!A2:S957,19,FALSE)="SHOWCASE", VLOOKUP(E186,Store_Showcase!B2:L144,11, FALSE), IF(VLOOKUP(G186,Sku_Consolidated!A2:S957,19,FALSE)="VAM",VLOOKUP(E186,Store_VAM!B2:L273,11, FALSE),VLOOKUP(E186,Store_SRP!B2:L110,11, FALSE)))</f>
      </c>
      <c r="W186" s="1">
        <f>VLOOKUP(G186,Sku_Consolidated!A2:W957,11,FALSE)</f>
      </c>
      <c r="X186" s="1">
        <f>VLOOKUP(G186,Sku_Consolidated!A2:H957,8,FALSE)</f>
      </c>
      <c r="Y186" s="1">
        <f>VLOOKUP(G186,Sku_Consolidated!A2:I957,9,FALSE)</f>
      </c>
      <c r="Z186" s="1" t="s">
        <v>41</v>
      </c>
      <c r="AA186" s="1">
        <f>VLOOKUP(G186,Sku_Consolidated!A2:E957,5,FALSE)</f>
      </c>
      <c r="AB186" s="1">
        <f>IF(VLOOKUP(G186,Sku_Consolidated!A2:S957,19,FALSE)="SHOWCASE", VLOOKUP(E186,Store_Showcase!B2:N144,13, FALSE), IF(VLOOKUP(G186,Sku_Consolidated!A2:S957,19,FALSE)="VAM",VLOOKUP(E186,Store_VAM!B2:N273,13, FALSE),VLOOKUP(E186,Store_SRP!B2:N110,13, FALSE)))</f>
      </c>
      <c r="AC186" s="1">
        <f>IF(IFERROR(AB186,TRUE)=TRUE, "-","OK")</f>
      </c>
      <c r="AD186" s="11" t="s">
        <v>37</v>
      </c>
      <c r="AE186" s="11" t="s">
        <v>37</v>
      </c>
      <c r="AF186" s="1">
        <f>IF(IFERROR(VLOOKUP(E186,Store_Showcase!B2:H144,{5}, FALSE), TRUE)=TRUE, IF(IFERROR(VLOOKUP(E186,Store_SRP!B2:H110,{5}, FALSE), TRUE)=TRUE,VLOOKUP(E186,Store_VAM!B2:H273,{5}, FALSE),VLOOKUP(E186,Store_SRP!B2:H110,{5}, FALSE)), VLOOKUP(E186,Store_Showcase!B2:H144,{5}, FALSE))</f>
      </c>
      <c r="AG186" s="1">
        <f>IF(IFERROR(VLOOKUP(E186,Store_Showcase!B2:H144,{6}, FALSE), TRUE)=TRUE, IF(IFERROR(VLOOKUP(E186,Store_SRP!B2:H110,{6}, FALSE), TRUE)=TRUE,VLOOKUP(E186,Store_VAM!B2:H273,{6}, FALSE),VLOOKUP(E186,Store_SRP!B2:H110,{6}, FALSE)), VLOOKUP(E186,Store_Showcase!B2:H144,{6}, FALSE))</f>
      </c>
      <c r="AH186" s="1">
        <f>VLOOKUP(G186,Sku_Consolidated!A2:R957,18,FALSE)</f>
      </c>
      <c r="AI186" s="1">
        <f>VLOOKUP(G186,Sku_Consolidated!A2:S957,19,FALSE)</f>
      </c>
      <c r="AJ186" s="1">
        <f>VLOOKUP(G186,Sku_Consolidated!A2:T957,20,FALSE)</f>
      </c>
    </row>
    <row r="187" spans="1:36" x14ac:dyDescent="0.25">
      <c r="A187" s="1">
        <v>2024</v>
      </c>
      <c r="B187" s="1" t="s">
        <v>31</v>
      </c>
      <c r="C187" s="1" t="s">
        <v>32</v>
      </c>
      <c r="D187" s="1" t="s">
        <v>33</v>
      </c>
      <c r="E187" s="9" t="s">
        <v>628</v>
      </c>
      <c r="F187" s="1">
        <f>IF(VLOOKUP(G187,Sku_Consolidated!A2:S957,{19},FALSE)="SHOWCASE", VLOOKUP(E187,Store_Showcase!B2:C144,{2}, FALSE), IF(VLOOKUP(G187,Sku_Consolidated!A2:S957,{19},FALSE)="VAM",VLOOKUP(E187,Store_VAM!B2:C273,{2}, FALSE),VLOOKUP(E187,Store_SRP!B2:C110,{2}, FALSE)))</f>
      </c>
      <c r="G187" s="1">
        <v>61734</v>
      </c>
      <c r="H187" s="1" t="s">
        <v>62</v>
      </c>
      <c r="I187" s="10" t="s">
        <v>643</v>
      </c>
      <c r="J187" s="1">
        <f>VLOOKUP(G187,Sku_Consolidated!A2:C957, 3, FALSE)</f>
      </c>
      <c r="K187" s="10">
        <f>IF(J187="PACK", I187, 0)</f>
      </c>
      <c r="L187" s="10">
        <f>IF(J187="KG", I187, I187 * VLOOKUP(G187,Sku_Consolidated!A2:U957,21,FALSE))</f>
      </c>
      <c r="M187" s="10" t="s">
        <v>37</v>
      </c>
      <c r="N187" s="11" t="s">
        <v>644</v>
      </c>
      <c r="O187" s="10" t="s">
        <v>645</v>
      </c>
      <c r="P187" s="10">
        <f>N187 - O187</f>
      </c>
      <c r="Q187" s="1">
        <f>VLOOKUP(G187,Sku_Consolidated!A2:G957,7, FALSE)</f>
      </c>
      <c r="R187" s="1">
        <f>IF(IFERROR(VLOOKUP(E187,Store_Showcase!B2:H144,7, FALSE), TRUE)=TRUE, IF(IFERROR(VLOOKUP(E187,Store_SRP!B2:H110,7, FALSE), TRUE)=TRUE,VLOOKUP(E187,Store_VAM!B2:H273,7, FALSE),VLOOKUP(E187,Store_SRP!B2:H110,7, FALSE)), VLOOKUP(E187,Store_Showcase!B2:H144,7, FALSE))</f>
      </c>
      <c r="S187" s="1">
        <f>IF(IFERROR(VLOOKUP(E187,Store_Showcase!B2:I144,8, FALSE), TRUE)=TRUE, IF(IFERROR(VLOOKUP(E187,Store_SRP!B2:I110,8, FALSE), TRUE)=TRUE,VLOOKUP(E187,Store_VAM!B2:I273,8, FALSE),VLOOKUP(E187,Store_SRP!B2:I110,8, FALSE)), VLOOKUP(E187,Store_Showcase!B2:I144,8, FALSE))</f>
      </c>
      <c r="T187" s="1">
        <f>VLOOKUP(G187,Sku_Consolidated!A2:R957,18,FALSE)</f>
      </c>
      <c r="U187" s="1" t="s">
        <v>633</v>
      </c>
      <c r="V187" s="1">
        <f>IF(VLOOKUP(G187,Sku_Consolidated!A2:S957,19,FALSE)="SHOWCASE", VLOOKUP(E187,Store_Showcase!B2:L144,11, FALSE), IF(VLOOKUP(G187,Sku_Consolidated!A2:S957,19,FALSE)="VAM",VLOOKUP(E187,Store_VAM!B2:L273,11, FALSE),VLOOKUP(E187,Store_SRP!B2:L110,11, FALSE)))</f>
      </c>
      <c r="W187" s="1">
        <f>VLOOKUP(G187,Sku_Consolidated!A2:W957,11,FALSE)</f>
      </c>
      <c r="X187" s="1">
        <f>VLOOKUP(G187,Sku_Consolidated!A2:H957,8,FALSE)</f>
      </c>
      <c r="Y187" s="1">
        <f>VLOOKUP(G187,Sku_Consolidated!A2:I957,9,FALSE)</f>
      </c>
      <c r="Z187" s="1" t="s">
        <v>41</v>
      </c>
      <c r="AA187" s="1">
        <f>VLOOKUP(G187,Sku_Consolidated!A2:E957,5,FALSE)</f>
      </c>
      <c r="AB187" s="1">
        <f>IF(VLOOKUP(G187,Sku_Consolidated!A2:S957,19,FALSE)="SHOWCASE", VLOOKUP(E187,Store_Showcase!B2:N144,13, FALSE), IF(VLOOKUP(G187,Sku_Consolidated!A2:S957,19,FALSE)="VAM",VLOOKUP(E187,Store_VAM!B2:N273,13, FALSE),VLOOKUP(E187,Store_SRP!B2:N110,13, FALSE)))</f>
      </c>
      <c r="AC187" s="1">
        <f>IF(IFERROR(AB187,TRUE)=TRUE, "-","OK")</f>
      </c>
      <c r="AD187" s="11" t="s">
        <v>37</v>
      </c>
      <c r="AE187" s="11" t="s">
        <v>37</v>
      </c>
      <c r="AF187" s="1">
        <f>IF(IFERROR(VLOOKUP(E187,Store_Showcase!B2:H144,{5}, FALSE), TRUE)=TRUE, IF(IFERROR(VLOOKUP(E187,Store_SRP!B2:H110,{5}, FALSE), TRUE)=TRUE,VLOOKUP(E187,Store_VAM!B2:H273,{5}, FALSE),VLOOKUP(E187,Store_SRP!B2:H110,{5}, FALSE)), VLOOKUP(E187,Store_Showcase!B2:H144,{5}, FALSE))</f>
      </c>
      <c r="AG187" s="1">
        <f>IF(IFERROR(VLOOKUP(E187,Store_Showcase!B2:H144,{6}, FALSE), TRUE)=TRUE, IF(IFERROR(VLOOKUP(E187,Store_SRP!B2:H110,{6}, FALSE), TRUE)=TRUE,VLOOKUP(E187,Store_VAM!B2:H273,{6}, FALSE),VLOOKUP(E187,Store_SRP!B2:H110,{6}, FALSE)), VLOOKUP(E187,Store_Showcase!B2:H144,{6}, FALSE))</f>
      </c>
      <c r="AH187" s="1">
        <f>VLOOKUP(G187,Sku_Consolidated!A2:R957,18,FALSE)</f>
      </c>
      <c r="AI187" s="1">
        <f>VLOOKUP(G187,Sku_Consolidated!A2:S957,19,FALSE)</f>
      </c>
      <c r="AJ187" s="1">
        <f>VLOOKUP(G187,Sku_Consolidated!A2:T957,20,FALSE)</f>
      </c>
    </row>
    <row r="188" spans="1:36" x14ac:dyDescent="0.25">
      <c r="A188" s="1">
        <v>2024</v>
      </c>
      <c r="B188" s="1" t="s">
        <v>31</v>
      </c>
      <c r="C188" s="1" t="s">
        <v>32</v>
      </c>
      <c r="D188" s="1" t="s">
        <v>33</v>
      </c>
      <c r="E188" s="9" t="s">
        <v>628</v>
      </c>
      <c r="F188" s="1">
        <f>IF(VLOOKUP(G188,Sku_Consolidated!A2:S957,{19},FALSE)="SHOWCASE", VLOOKUP(E188,Store_Showcase!B2:C144,{2}, FALSE), IF(VLOOKUP(G188,Sku_Consolidated!A2:S957,{19},FALSE)="VAM",VLOOKUP(E188,Store_VAM!B2:C273,{2}, FALSE),VLOOKUP(E188,Store_SRP!B2:C110,{2}, FALSE)))</f>
      </c>
      <c r="G188" s="1">
        <v>61735</v>
      </c>
      <c r="H188" s="1" t="s">
        <v>66</v>
      </c>
      <c r="I188" s="10" t="s">
        <v>646</v>
      </c>
      <c r="J188" s="1">
        <f>VLOOKUP(G188,Sku_Consolidated!A2:C957, 3, FALSE)</f>
      </c>
      <c r="K188" s="10">
        <f>IF(J188="PACK", I188, 0)</f>
      </c>
      <c r="L188" s="10">
        <f>IF(J188="KG", I188, I188 * VLOOKUP(G188,Sku_Consolidated!A2:U957,21,FALSE))</f>
      </c>
      <c r="M188" s="10" t="s">
        <v>37</v>
      </c>
      <c r="N188" s="11" t="s">
        <v>647</v>
      </c>
      <c r="O188" s="10" t="s">
        <v>648</v>
      </c>
      <c r="P188" s="10">
        <f>N188 - O188</f>
      </c>
      <c r="Q188" s="1">
        <f>VLOOKUP(G188,Sku_Consolidated!A2:G957,7, FALSE)</f>
      </c>
      <c r="R188" s="1">
        <f>IF(IFERROR(VLOOKUP(E188,Store_Showcase!B2:H144,7, FALSE), TRUE)=TRUE, IF(IFERROR(VLOOKUP(E188,Store_SRP!B2:H110,7, FALSE), TRUE)=TRUE,VLOOKUP(E188,Store_VAM!B2:H273,7, FALSE),VLOOKUP(E188,Store_SRP!B2:H110,7, FALSE)), VLOOKUP(E188,Store_Showcase!B2:H144,7, FALSE))</f>
      </c>
      <c r="S188" s="1">
        <f>IF(IFERROR(VLOOKUP(E188,Store_Showcase!B2:I144,8, FALSE), TRUE)=TRUE, IF(IFERROR(VLOOKUP(E188,Store_SRP!B2:I110,8, FALSE), TRUE)=TRUE,VLOOKUP(E188,Store_VAM!B2:I273,8, FALSE),VLOOKUP(E188,Store_SRP!B2:I110,8, FALSE)), VLOOKUP(E188,Store_Showcase!B2:I144,8, FALSE))</f>
      </c>
      <c r="T188" s="1">
        <f>VLOOKUP(G188,Sku_Consolidated!A2:R957,18,FALSE)</f>
      </c>
      <c r="U188" s="1" t="s">
        <v>633</v>
      </c>
      <c r="V188" s="1">
        <f>IF(VLOOKUP(G188,Sku_Consolidated!A2:S957,19,FALSE)="SHOWCASE", VLOOKUP(E188,Store_Showcase!B2:L144,11, FALSE), IF(VLOOKUP(G188,Sku_Consolidated!A2:S957,19,FALSE)="VAM",VLOOKUP(E188,Store_VAM!B2:L273,11, FALSE),VLOOKUP(E188,Store_SRP!B2:L110,11, FALSE)))</f>
      </c>
      <c r="W188" s="1">
        <f>VLOOKUP(G188,Sku_Consolidated!A2:W957,11,FALSE)</f>
      </c>
      <c r="X188" s="1">
        <f>VLOOKUP(G188,Sku_Consolidated!A2:H957,8,FALSE)</f>
      </c>
      <c r="Y188" s="1">
        <f>VLOOKUP(G188,Sku_Consolidated!A2:I957,9,FALSE)</f>
      </c>
      <c r="Z188" s="1" t="s">
        <v>41</v>
      </c>
      <c r="AA188" s="1">
        <f>VLOOKUP(G188,Sku_Consolidated!A2:E957,5,FALSE)</f>
      </c>
      <c r="AB188" s="1">
        <f>IF(VLOOKUP(G188,Sku_Consolidated!A2:S957,19,FALSE)="SHOWCASE", VLOOKUP(E188,Store_Showcase!B2:N144,13, FALSE), IF(VLOOKUP(G188,Sku_Consolidated!A2:S957,19,FALSE)="VAM",VLOOKUP(E188,Store_VAM!B2:N273,13, FALSE),VLOOKUP(E188,Store_SRP!B2:N110,13, FALSE)))</f>
      </c>
      <c r="AC188" s="1">
        <f>IF(IFERROR(AB188,TRUE)=TRUE, "-","OK")</f>
      </c>
      <c r="AD188" s="11" t="s">
        <v>37</v>
      </c>
      <c r="AE188" s="11" t="s">
        <v>37</v>
      </c>
      <c r="AF188" s="1">
        <f>IF(IFERROR(VLOOKUP(E188,Store_Showcase!B2:H144,{5}, FALSE), TRUE)=TRUE, IF(IFERROR(VLOOKUP(E188,Store_SRP!B2:H110,{5}, FALSE), TRUE)=TRUE,VLOOKUP(E188,Store_VAM!B2:H273,{5}, FALSE),VLOOKUP(E188,Store_SRP!B2:H110,{5}, FALSE)), VLOOKUP(E188,Store_Showcase!B2:H144,{5}, FALSE))</f>
      </c>
      <c r="AG188" s="1">
        <f>IF(IFERROR(VLOOKUP(E188,Store_Showcase!B2:H144,{6}, FALSE), TRUE)=TRUE, IF(IFERROR(VLOOKUP(E188,Store_SRP!B2:H110,{6}, FALSE), TRUE)=TRUE,VLOOKUP(E188,Store_VAM!B2:H273,{6}, FALSE),VLOOKUP(E188,Store_SRP!B2:H110,{6}, FALSE)), VLOOKUP(E188,Store_Showcase!B2:H144,{6}, FALSE))</f>
      </c>
      <c r="AH188" s="1">
        <f>VLOOKUP(G188,Sku_Consolidated!A2:R957,18,FALSE)</f>
      </c>
      <c r="AI188" s="1">
        <f>VLOOKUP(G188,Sku_Consolidated!A2:S957,19,FALSE)</f>
      </c>
      <c r="AJ188" s="1">
        <f>VLOOKUP(G188,Sku_Consolidated!A2:T957,20,FALSE)</f>
      </c>
    </row>
    <row r="189" spans="1:36" x14ac:dyDescent="0.25">
      <c r="A189" s="1">
        <v>2024</v>
      </c>
      <c r="B189" s="1" t="s">
        <v>31</v>
      </c>
      <c r="C189" s="1" t="s">
        <v>32</v>
      </c>
      <c r="D189" s="1" t="s">
        <v>33</v>
      </c>
      <c r="E189" s="9" t="s">
        <v>628</v>
      </c>
      <c r="F189" s="1">
        <f>IF(VLOOKUP(G189,Sku_Consolidated!A2:S957,{19},FALSE)="SHOWCASE", VLOOKUP(E189,Store_Showcase!B2:C144,{2}, FALSE), IF(VLOOKUP(G189,Sku_Consolidated!A2:S957,{19},FALSE)="VAM",VLOOKUP(E189,Store_VAM!B2:C273,{2}, FALSE),VLOOKUP(E189,Store_SRP!B2:C110,{2}, FALSE)))</f>
      </c>
      <c r="G189" s="1">
        <v>61736</v>
      </c>
      <c r="H189" s="1" t="s">
        <v>224</v>
      </c>
      <c r="I189" s="10" t="s">
        <v>649</v>
      </c>
      <c r="J189" s="1">
        <f>VLOOKUP(G189,Sku_Consolidated!A2:C957, 3, FALSE)</f>
      </c>
      <c r="K189" s="10">
        <f>IF(J189="PACK", I189, 0)</f>
      </c>
      <c r="L189" s="10">
        <f>IF(J189="KG", I189, I189 * VLOOKUP(G189,Sku_Consolidated!A2:U957,21,FALSE))</f>
      </c>
      <c r="M189" s="10" t="s">
        <v>37</v>
      </c>
      <c r="N189" s="11" t="s">
        <v>650</v>
      </c>
      <c r="O189" s="10" t="s">
        <v>651</v>
      </c>
      <c r="P189" s="10">
        <f>N189 - O189</f>
      </c>
      <c r="Q189" s="1">
        <f>VLOOKUP(G189,Sku_Consolidated!A2:G957,7, FALSE)</f>
      </c>
      <c r="R189" s="1">
        <f>IF(IFERROR(VLOOKUP(E189,Store_Showcase!B2:H144,7, FALSE), TRUE)=TRUE, IF(IFERROR(VLOOKUP(E189,Store_SRP!B2:H110,7, FALSE), TRUE)=TRUE,VLOOKUP(E189,Store_VAM!B2:H273,7, FALSE),VLOOKUP(E189,Store_SRP!B2:H110,7, FALSE)), VLOOKUP(E189,Store_Showcase!B2:H144,7, FALSE))</f>
      </c>
      <c r="S189" s="1">
        <f>IF(IFERROR(VLOOKUP(E189,Store_Showcase!B2:I144,8, FALSE), TRUE)=TRUE, IF(IFERROR(VLOOKUP(E189,Store_SRP!B2:I110,8, FALSE), TRUE)=TRUE,VLOOKUP(E189,Store_VAM!B2:I273,8, FALSE),VLOOKUP(E189,Store_SRP!B2:I110,8, FALSE)), VLOOKUP(E189,Store_Showcase!B2:I144,8, FALSE))</f>
      </c>
      <c r="T189" s="1">
        <f>VLOOKUP(G189,Sku_Consolidated!A2:R957,18,FALSE)</f>
      </c>
      <c r="U189" s="1" t="s">
        <v>633</v>
      </c>
      <c r="V189" s="1">
        <f>IF(VLOOKUP(G189,Sku_Consolidated!A2:S957,19,FALSE)="SHOWCASE", VLOOKUP(E189,Store_Showcase!B2:L144,11, FALSE), IF(VLOOKUP(G189,Sku_Consolidated!A2:S957,19,FALSE)="VAM",VLOOKUP(E189,Store_VAM!B2:L273,11, FALSE),VLOOKUP(E189,Store_SRP!B2:L110,11, FALSE)))</f>
      </c>
      <c r="W189" s="1">
        <f>VLOOKUP(G189,Sku_Consolidated!A2:W957,11,FALSE)</f>
      </c>
      <c r="X189" s="1">
        <f>VLOOKUP(G189,Sku_Consolidated!A2:H957,8,FALSE)</f>
      </c>
      <c r="Y189" s="1">
        <f>VLOOKUP(G189,Sku_Consolidated!A2:I957,9,FALSE)</f>
      </c>
      <c r="Z189" s="1" t="s">
        <v>41</v>
      </c>
      <c r="AA189" s="1">
        <f>VLOOKUP(G189,Sku_Consolidated!A2:E957,5,FALSE)</f>
      </c>
      <c r="AB189" s="1">
        <f>IF(VLOOKUP(G189,Sku_Consolidated!A2:S957,19,FALSE)="SHOWCASE", VLOOKUP(E189,Store_Showcase!B2:N144,13, FALSE), IF(VLOOKUP(G189,Sku_Consolidated!A2:S957,19,FALSE)="VAM",VLOOKUP(E189,Store_VAM!B2:N273,13, FALSE),VLOOKUP(E189,Store_SRP!B2:N110,13, FALSE)))</f>
      </c>
      <c r="AC189" s="1">
        <f>IF(IFERROR(AB189,TRUE)=TRUE, "-","OK")</f>
      </c>
      <c r="AD189" s="11" t="s">
        <v>37</v>
      </c>
      <c r="AE189" s="11" t="s">
        <v>37</v>
      </c>
      <c r="AF189" s="1">
        <f>IF(IFERROR(VLOOKUP(E189,Store_Showcase!B2:H144,{5}, FALSE), TRUE)=TRUE, IF(IFERROR(VLOOKUP(E189,Store_SRP!B2:H110,{5}, FALSE), TRUE)=TRUE,VLOOKUP(E189,Store_VAM!B2:H273,{5}, FALSE),VLOOKUP(E189,Store_SRP!B2:H110,{5}, FALSE)), VLOOKUP(E189,Store_Showcase!B2:H144,{5}, FALSE))</f>
      </c>
      <c r="AG189" s="1">
        <f>IF(IFERROR(VLOOKUP(E189,Store_Showcase!B2:H144,{6}, FALSE), TRUE)=TRUE, IF(IFERROR(VLOOKUP(E189,Store_SRP!B2:H110,{6}, FALSE), TRUE)=TRUE,VLOOKUP(E189,Store_VAM!B2:H273,{6}, FALSE),VLOOKUP(E189,Store_SRP!B2:H110,{6}, FALSE)), VLOOKUP(E189,Store_Showcase!B2:H144,{6}, FALSE))</f>
      </c>
      <c r="AH189" s="1">
        <f>VLOOKUP(G189,Sku_Consolidated!A2:R957,18,FALSE)</f>
      </c>
      <c r="AI189" s="1">
        <f>VLOOKUP(G189,Sku_Consolidated!A2:S957,19,FALSE)</f>
      </c>
      <c r="AJ189" s="1">
        <f>VLOOKUP(G189,Sku_Consolidated!A2:T957,20,FALSE)</f>
      </c>
    </row>
    <row r="190" spans="1:36" x14ac:dyDescent="0.25">
      <c r="A190" s="1">
        <v>2024</v>
      </c>
      <c r="B190" s="1" t="s">
        <v>31</v>
      </c>
      <c r="C190" s="1" t="s">
        <v>32</v>
      </c>
      <c r="D190" s="1" t="s">
        <v>33</v>
      </c>
      <c r="E190" s="9" t="s">
        <v>628</v>
      </c>
      <c r="F190" s="1">
        <f>IF(VLOOKUP(G190,Sku_Consolidated!A2:S957,{19},FALSE)="SHOWCASE", VLOOKUP(E190,Store_Showcase!B2:C144,{2}, FALSE), IF(VLOOKUP(G190,Sku_Consolidated!A2:S957,{19},FALSE)="VAM",VLOOKUP(E190,Store_VAM!B2:C273,{2}, FALSE),VLOOKUP(E190,Store_SRP!B2:C110,{2}, FALSE)))</f>
      </c>
      <c r="G190" s="1">
        <v>61737</v>
      </c>
      <c r="H190" s="1" t="s">
        <v>70</v>
      </c>
      <c r="I190" s="10" t="s">
        <v>652</v>
      </c>
      <c r="J190" s="1">
        <f>VLOOKUP(G190,Sku_Consolidated!A2:C957, 3, FALSE)</f>
      </c>
      <c r="K190" s="10">
        <f>IF(J190="PACK", I190, 0)</f>
      </c>
      <c r="L190" s="10">
        <f>IF(J190="KG", I190, I190 * VLOOKUP(G190,Sku_Consolidated!A2:U957,21,FALSE))</f>
      </c>
      <c r="M190" s="10" t="s">
        <v>37</v>
      </c>
      <c r="N190" s="11" t="s">
        <v>653</v>
      </c>
      <c r="O190" s="10" t="s">
        <v>654</v>
      </c>
      <c r="P190" s="10">
        <f>N190 - O190</f>
      </c>
      <c r="Q190" s="1">
        <f>VLOOKUP(G190,Sku_Consolidated!A2:G957,7, FALSE)</f>
      </c>
      <c r="R190" s="1">
        <f>IF(IFERROR(VLOOKUP(E190,Store_Showcase!B2:H144,7, FALSE), TRUE)=TRUE, IF(IFERROR(VLOOKUP(E190,Store_SRP!B2:H110,7, FALSE), TRUE)=TRUE,VLOOKUP(E190,Store_VAM!B2:H273,7, FALSE),VLOOKUP(E190,Store_SRP!B2:H110,7, FALSE)), VLOOKUP(E190,Store_Showcase!B2:H144,7, FALSE))</f>
      </c>
      <c r="S190" s="1">
        <f>IF(IFERROR(VLOOKUP(E190,Store_Showcase!B2:I144,8, FALSE), TRUE)=TRUE, IF(IFERROR(VLOOKUP(E190,Store_SRP!B2:I110,8, FALSE), TRUE)=TRUE,VLOOKUP(E190,Store_VAM!B2:I273,8, FALSE),VLOOKUP(E190,Store_SRP!B2:I110,8, FALSE)), VLOOKUP(E190,Store_Showcase!B2:I144,8, FALSE))</f>
      </c>
      <c r="T190" s="1">
        <f>VLOOKUP(G190,Sku_Consolidated!A2:R957,18,FALSE)</f>
      </c>
      <c r="U190" s="1" t="s">
        <v>633</v>
      </c>
      <c r="V190" s="1">
        <f>IF(VLOOKUP(G190,Sku_Consolidated!A2:S957,19,FALSE)="SHOWCASE", VLOOKUP(E190,Store_Showcase!B2:L144,11, FALSE), IF(VLOOKUP(G190,Sku_Consolidated!A2:S957,19,FALSE)="VAM",VLOOKUP(E190,Store_VAM!B2:L273,11, FALSE),VLOOKUP(E190,Store_SRP!B2:L110,11, FALSE)))</f>
      </c>
      <c r="W190" s="1">
        <f>VLOOKUP(G190,Sku_Consolidated!A2:W957,11,FALSE)</f>
      </c>
      <c r="X190" s="1">
        <f>VLOOKUP(G190,Sku_Consolidated!A2:H957,8,FALSE)</f>
      </c>
      <c r="Y190" s="1">
        <f>VLOOKUP(G190,Sku_Consolidated!A2:I957,9,FALSE)</f>
      </c>
      <c r="Z190" s="1" t="s">
        <v>41</v>
      </c>
      <c r="AA190" s="1">
        <f>VLOOKUP(G190,Sku_Consolidated!A2:E957,5,FALSE)</f>
      </c>
      <c r="AB190" s="1">
        <f>IF(VLOOKUP(G190,Sku_Consolidated!A2:S957,19,FALSE)="SHOWCASE", VLOOKUP(E190,Store_Showcase!B2:N144,13, FALSE), IF(VLOOKUP(G190,Sku_Consolidated!A2:S957,19,FALSE)="VAM",VLOOKUP(E190,Store_VAM!B2:N273,13, FALSE),VLOOKUP(E190,Store_SRP!B2:N110,13, FALSE)))</f>
      </c>
      <c r="AC190" s="1">
        <f>IF(IFERROR(AB190,TRUE)=TRUE, "-","OK")</f>
      </c>
      <c r="AD190" s="11" t="s">
        <v>37</v>
      </c>
      <c r="AE190" s="11" t="s">
        <v>37</v>
      </c>
      <c r="AF190" s="1">
        <f>IF(IFERROR(VLOOKUP(E190,Store_Showcase!B2:H144,{5}, FALSE), TRUE)=TRUE, IF(IFERROR(VLOOKUP(E190,Store_SRP!B2:H110,{5}, FALSE), TRUE)=TRUE,VLOOKUP(E190,Store_VAM!B2:H273,{5}, FALSE),VLOOKUP(E190,Store_SRP!B2:H110,{5}, FALSE)), VLOOKUP(E190,Store_Showcase!B2:H144,{5}, FALSE))</f>
      </c>
      <c r="AG190" s="1">
        <f>IF(IFERROR(VLOOKUP(E190,Store_Showcase!B2:H144,{6}, FALSE), TRUE)=TRUE, IF(IFERROR(VLOOKUP(E190,Store_SRP!B2:H110,{6}, FALSE), TRUE)=TRUE,VLOOKUP(E190,Store_VAM!B2:H273,{6}, FALSE),VLOOKUP(E190,Store_SRP!B2:H110,{6}, FALSE)), VLOOKUP(E190,Store_Showcase!B2:H144,{6}, FALSE))</f>
      </c>
      <c r="AH190" s="1">
        <f>VLOOKUP(G190,Sku_Consolidated!A2:R957,18,FALSE)</f>
      </c>
      <c r="AI190" s="1">
        <f>VLOOKUP(G190,Sku_Consolidated!A2:S957,19,FALSE)</f>
      </c>
      <c r="AJ190" s="1">
        <f>VLOOKUP(G190,Sku_Consolidated!A2:T957,20,FALSE)</f>
      </c>
    </row>
    <row r="191" spans="1:36" x14ac:dyDescent="0.25">
      <c r="A191" s="1">
        <v>2024</v>
      </c>
      <c r="B191" s="1" t="s">
        <v>31</v>
      </c>
      <c r="C191" s="1" t="s">
        <v>32</v>
      </c>
      <c r="D191" s="1" t="s">
        <v>33</v>
      </c>
      <c r="E191" s="9" t="s">
        <v>628</v>
      </c>
      <c r="F191" s="1">
        <f>IF(VLOOKUP(G191,Sku_Consolidated!A2:S957,{19},FALSE)="SHOWCASE", VLOOKUP(E191,Store_Showcase!B2:C144,{2}, FALSE), IF(VLOOKUP(G191,Sku_Consolidated!A2:S957,{19},FALSE)="VAM",VLOOKUP(E191,Store_VAM!B2:C273,{2}, FALSE),VLOOKUP(E191,Store_SRP!B2:C110,{2}, FALSE)))</f>
      </c>
      <c r="G191" s="1">
        <v>61738</v>
      </c>
      <c r="H191" s="1" t="s">
        <v>655</v>
      </c>
      <c r="I191" s="10" t="s">
        <v>656</v>
      </c>
      <c r="J191" s="1">
        <f>VLOOKUP(G191,Sku_Consolidated!A2:C957, 3, FALSE)</f>
      </c>
      <c r="K191" s="10">
        <f>IF(J191="PACK", I191, 0)</f>
      </c>
      <c r="L191" s="10">
        <f>IF(J191="KG", I191, I191 * VLOOKUP(G191,Sku_Consolidated!A2:U957,21,FALSE))</f>
      </c>
      <c r="M191" s="10" t="s">
        <v>37</v>
      </c>
      <c r="N191" s="11" t="s">
        <v>657</v>
      </c>
      <c r="O191" s="10" t="s">
        <v>658</v>
      </c>
      <c r="P191" s="10">
        <f>N191 - O191</f>
      </c>
      <c r="Q191" s="1">
        <f>VLOOKUP(G191,Sku_Consolidated!A2:G957,7, FALSE)</f>
      </c>
      <c r="R191" s="1">
        <f>IF(IFERROR(VLOOKUP(E191,Store_Showcase!B2:H144,7, FALSE), TRUE)=TRUE, IF(IFERROR(VLOOKUP(E191,Store_SRP!B2:H110,7, FALSE), TRUE)=TRUE,VLOOKUP(E191,Store_VAM!B2:H273,7, FALSE),VLOOKUP(E191,Store_SRP!B2:H110,7, FALSE)), VLOOKUP(E191,Store_Showcase!B2:H144,7, FALSE))</f>
      </c>
      <c r="S191" s="1">
        <f>IF(IFERROR(VLOOKUP(E191,Store_Showcase!B2:I144,8, FALSE), TRUE)=TRUE, IF(IFERROR(VLOOKUP(E191,Store_SRP!B2:I110,8, FALSE), TRUE)=TRUE,VLOOKUP(E191,Store_VAM!B2:I273,8, FALSE),VLOOKUP(E191,Store_SRP!B2:I110,8, FALSE)), VLOOKUP(E191,Store_Showcase!B2:I144,8, FALSE))</f>
      </c>
      <c r="T191" s="1">
        <f>VLOOKUP(G191,Sku_Consolidated!A2:R957,18,FALSE)</f>
      </c>
      <c r="U191" s="1" t="s">
        <v>633</v>
      </c>
      <c r="V191" s="1">
        <f>IF(VLOOKUP(G191,Sku_Consolidated!A2:S957,19,FALSE)="SHOWCASE", VLOOKUP(E191,Store_Showcase!B2:L144,11, FALSE), IF(VLOOKUP(G191,Sku_Consolidated!A2:S957,19,FALSE)="VAM",VLOOKUP(E191,Store_VAM!B2:L273,11, FALSE),VLOOKUP(E191,Store_SRP!B2:L110,11, FALSE)))</f>
      </c>
      <c r="W191" s="1">
        <f>VLOOKUP(G191,Sku_Consolidated!A2:W957,11,FALSE)</f>
      </c>
      <c r="X191" s="1">
        <f>VLOOKUP(G191,Sku_Consolidated!A2:H957,8,FALSE)</f>
      </c>
      <c r="Y191" s="1">
        <f>VLOOKUP(G191,Sku_Consolidated!A2:I957,9,FALSE)</f>
      </c>
      <c r="Z191" s="1" t="s">
        <v>41</v>
      </c>
      <c r="AA191" s="1">
        <f>VLOOKUP(G191,Sku_Consolidated!A2:E957,5,FALSE)</f>
      </c>
      <c r="AB191" s="1">
        <f>IF(VLOOKUP(G191,Sku_Consolidated!A2:S957,19,FALSE)="SHOWCASE", VLOOKUP(E191,Store_Showcase!B2:N144,13, FALSE), IF(VLOOKUP(G191,Sku_Consolidated!A2:S957,19,FALSE)="VAM",VLOOKUP(E191,Store_VAM!B2:N273,13, FALSE),VLOOKUP(E191,Store_SRP!B2:N110,13, FALSE)))</f>
      </c>
      <c r="AC191" s="1">
        <f>IF(IFERROR(AB191,TRUE)=TRUE, "-","OK")</f>
      </c>
      <c r="AD191" s="11" t="s">
        <v>37</v>
      </c>
      <c r="AE191" s="11" t="s">
        <v>37</v>
      </c>
      <c r="AF191" s="1">
        <f>IF(IFERROR(VLOOKUP(E191,Store_Showcase!B2:H144,{5}, FALSE), TRUE)=TRUE, IF(IFERROR(VLOOKUP(E191,Store_SRP!B2:H110,{5}, FALSE), TRUE)=TRUE,VLOOKUP(E191,Store_VAM!B2:H273,{5}, FALSE),VLOOKUP(E191,Store_SRP!B2:H110,{5}, FALSE)), VLOOKUP(E191,Store_Showcase!B2:H144,{5}, FALSE))</f>
      </c>
      <c r="AG191" s="1">
        <f>IF(IFERROR(VLOOKUP(E191,Store_Showcase!B2:H144,{6}, FALSE), TRUE)=TRUE, IF(IFERROR(VLOOKUP(E191,Store_SRP!B2:H110,{6}, FALSE), TRUE)=TRUE,VLOOKUP(E191,Store_VAM!B2:H273,{6}, FALSE),VLOOKUP(E191,Store_SRP!B2:H110,{6}, FALSE)), VLOOKUP(E191,Store_Showcase!B2:H144,{6}, FALSE))</f>
      </c>
      <c r="AH191" s="1">
        <f>VLOOKUP(G191,Sku_Consolidated!A2:R957,18,FALSE)</f>
      </c>
      <c r="AI191" s="1">
        <f>VLOOKUP(G191,Sku_Consolidated!A2:S957,19,FALSE)</f>
      </c>
      <c r="AJ191" s="1">
        <f>VLOOKUP(G191,Sku_Consolidated!A2:T957,20,FALSE)</f>
      </c>
    </row>
    <row r="192" spans="1:36" x14ac:dyDescent="0.25">
      <c r="A192" s="1">
        <v>2024</v>
      </c>
      <c r="B192" s="1" t="s">
        <v>31</v>
      </c>
      <c r="C192" s="1" t="s">
        <v>32</v>
      </c>
      <c r="D192" s="1" t="s">
        <v>33</v>
      </c>
      <c r="E192" s="9" t="s">
        <v>628</v>
      </c>
      <c r="F192" s="1">
        <f>IF(VLOOKUP(G192,Sku_Consolidated!A2:S957,{19},FALSE)="SHOWCASE", VLOOKUP(E192,Store_Showcase!B2:C144,{2}, FALSE), IF(VLOOKUP(G192,Sku_Consolidated!A2:S957,{19},FALSE)="VAM",VLOOKUP(E192,Store_VAM!B2:C273,{2}, FALSE),VLOOKUP(E192,Store_SRP!B2:C110,{2}, FALSE)))</f>
      </c>
      <c r="G192" s="1">
        <v>61755</v>
      </c>
      <c r="H192" s="1" t="s">
        <v>86</v>
      </c>
      <c r="I192" s="10" t="s">
        <v>574</v>
      </c>
      <c r="J192" s="1">
        <f>VLOOKUP(G192,Sku_Consolidated!A2:C957, 3, FALSE)</f>
      </c>
      <c r="K192" s="10">
        <f>IF(J192="PACK", I192, 0)</f>
      </c>
      <c r="L192" s="10">
        <f>IF(J192="KG", I192, I192 * VLOOKUP(G192,Sku_Consolidated!A2:U957,21,FALSE))</f>
      </c>
      <c r="M192" s="10" t="s">
        <v>37</v>
      </c>
      <c r="N192" s="11" t="s">
        <v>659</v>
      </c>
      <c r="O192" s="10" t="s">
        <v>660</v>
      </c>
      <c r="P192" s="10">
        <f>N192 - O192</f>
      </c>
      <c r="Q192" s="1">
        <f>VLOOKUP(G192,Sku_Consolidated!A2:G957,7, FALSE)</f>
      </c>
      <c r="R192" s="1">
        <f>IF(IFERROR(VLOOKUP(E192,Store_Showcase!B2:H144,7, FALSE), TRUE)=TRUE, IF(IFERROR(VLOOKUP(E192,Store_SRP!B2:H110,7, FALSE), TRUE)=TRUE,VLOOKUP(E192,Store_VAM!B2:H273,7, FALSE),VLOOKUP(E192,Store_SRP!B2:H110,7, FALSE)), VLOOKUP(E192,Store_Showcase!B2:H144,7, FALSE))</f>
      </c>
      <c r="S192" s="1">
        <f>IF(IFERROR(VLOOKUP(E192,Store_Showcase!B2:I144,8, FALSE), TRUE)=TRUE, IF(IFERROR(VLOOKUP(E192,Store_SRP!B2:I110,8, FALSE), TRUE)=TRUE,VLOOKUP(E192,Store_VAM!B2:I273,8, FALSE),VLOOKUP(E192,Store_SRP!B2:I110,8, FALSE)), VLOOKUP(E192,Store_Showcase!B2:I144,8, FALSE))</f>
      </c>
      <c r="T192" s="1">
        <f>VLOOKUP(G192,Sku_Consolidated!A2:R957,18,FALSE)</f>
      </c>
      <c r="U192" s="1" t="s">
        <v>633</v>
      </c>
      <c r="V192" s="1">
        <f>IF(VLOOKUP(G192,Sku_Consolidated!A2:S957,19,FALSE)="SHOWCASE", VLOOKUP(E192,Store_Showcase!B2:L144,11, FALSE), IF(VLOOKUP(G192,Sku_Consolidated!A2:S957,19,FALSE)="VAM",VLOOKUP(E192,Store_VAM!B2:L273,11, FALSE),VLOOKUP(E192,Store_SRP!B2:L110,11, FALSE)))</f>
      </c>
      <c r="W192" s="1">
        <f>VLOOKUP(G192,Sku_Consolidated!A2:W957,11,FALSE)</f>
      </c>
      <c r="X192" s="1">
        <f>VLOOKUP(G192,Sku_Consolidated!A2:H957,8,FALSE)</f>
      </c>
      <c r="Y192" s="1">
        <f>VLOOKUP(G192,Sku_Consolidated!A2:I957,9,FALSE)</f>
      </c>
      <c r="Z192" s="1" t="s">
        <v>41</v>
      </c>
      <c r="AA192" s="1">
        <f>VLOOKUP(G192,Sku_Consolidated!A2:E957,5,FALSE)</f>
      </c>
      <c r="AB192" s="1">
        <f>IF(VLOOKUP(G192,Sku_Consolidated!A2:S957,19,FALSE)="SHOWCASE", VLOOKUP(E192,Store_Showcase!B2:N144,13, FALSE), IF(VLOOKUP(G192,Sku_Consolidated!A2:S957,19,FALSE)="VAM",VLOOKUP(E192,Store_VAM!B2:N273,13, FALSE),VLOOKUP(E192,Store_SRP!B2:N110,13, FALSE)))</f>
      </c>
      <c r="AC192" s="1">
        <f>IF(IFERROR(AB192,TRUE)=TRUE, "-","OK")</f>
      </c>
      <c r="AD192" s="11" t="s">
        <v>37</v>
      </c>
      <c r="AE192" s="11" t="s">
        <v>37</v>
      </c>
      <c r="AF192" s="1">
        <f>IF(IFERROR(VLOOKUP(E192,Store_Showcase!B2:H144,{5}, FALSE), TRUE)=TRUE, IF(IFERROR(VLOOKUP(E192,Store_SRP!B2:H110,{5}, FALSE), TRUE)=TRUE,VLOOKUP(E192,Store_VAM!B2:H273,{5}, FALSE),VLOOKUP(E192,Store_SRP!B2:H110,{5}, FALSE)), VLOOKUP(E192,Store_Showcase!B2:H144,{5}, FALSE))</f>
      </c>
      <c r="AG192" s="1">
        <f>IF(IFERROR(VLOOKUP(E192,Store_Showcase!B2:H144,{6}, FALSE), TRUE)=TRUE, IF(IFERROR(VLOOKUP(E192,Store_SRP!B2:H110,{6}, FALSE), TRUE)=TRUE,VLOOKUP(E192,Store_VAM!B2:H273,{6}, FALSE),VLOOKUP(E192,Store_SRP!B2:H110,{6}, FALSE)), VLOOKUP(E192,Store_Showcase!B2:H144,{6}, FALSE))</f>
      </c>
      <c r="AH192" s="1">
        <f>VLOOKUP(G192,Sku_Consolidated!A2:R957,18,FALSE)</f>
      </c>
      <c r="AI192" s="1">
        <f>VLOOKUP(G192,Sku_Consolidated!A2:S957,19,FALSE)</f>
      </c>
      <c r="AJ192" s="1">
        <f>VLOOKUP(G192,Sku_Consolidated!A2:T957,20,FALSE)</f>
      </c>
    </row>
    <row r="193" spans="1:36" x14ac:dyDescent="0.25">
      <c r="A193" s="1">
        <v>2024</v>
      </c>
      <c r="B193" s="1" t="s">
        <v>31</v>
      </c>
      <c r="C193" s="1" t="s">
        <v>32</v>
      </c>
      <c r="D193" s="1" t="s">
        <v>33</v>
      </c>
      <c r="E193" s="9" t="s">
        <v>628</v>
      </c>
      <c r="F193" s="1">
        <f>IF(VLOOKUP(G193,Sku_Consolidated!A2:S957,{19},FALSE)="SHOWCASE", VLOOKUP(E193,Store_Showcase!B2:C144,{2}, FALSE), IF(VLOOKUP(G193,Sku_Consolidated!A2:S957,{19},FALSE)="VAM",VLOOKUP(E193,Store_VAM!B2:C273,{2}, FALSE),VLOOKUP(E193,Store_SRP!B2:C110,{2}, FALSE)))</f>
      </c>
      <c r="G193" s="1">
        <v>61758</v>
      </c>
      <c r="H193" s="1" t="s">
        <v>90</v>
      </c>
      <c r="I193" s="10" t="s">
        <v>661</v>
      </c>
      <c r="J193" s="1">
        <f>VLOOKUP(G193,Sku_Consolidated!A2:C957, 3, FALSE)</f>
      </c>
      <c r="K193" s="10">
        <f>IF(J193="PACK", I193, 0)</f>
      </c>
      <c r="L193" s="10">
        <f>IF(J193="KG", I193, I193 * VLOOKUP(G193,Sku_Consolidated!A2:U957,21,FALSE))</f>
      </c>
      <c r="M193" s="10" t="s">
        <v>37</v>
      </c>
      <c r="N193" s="11" t="s">
        <v>662</v>
      </c>
      <c r="O193" s="10" t="s">
        <v>663</v>
      </c>
      <c r="P193" s="10">
        <f>N193 - O193</f>
      </c>
      <c r="Q193" s="1">
        <f>VLOOKUP(G193,Sku_Consolidated!A2:G957,7, FALSE)</f>
      </c>
      <c r="R193" s="1">
        <f>IF(IFERROR(VLOOKUP(E193,Store_Showcase!B2:H144,7, FALSE), TRUE)=TRUE, IF(IFERROR(VLOOKUP(E193,Store_SRP!B2:H110,7, FALSE), TRUE)=TRUE,VLOOKUP(E193,Store_VAM!B2:H273,7, FALSE),VLOOKUP(E193,Store_SRP!B2:H110,7, FALSE)), VLOOKUP(E193,Store_Showcase!B2:H144,7, FALSE))</f>
      </c>
      <c r="S193" s="1">
        <f>IF(IFERROR(VLOOKUP(E193,Store_Showcase!B2:I144,8, FALSE), TRUE)=TRUE, IF(IFERROR(VLOOKUP(E193,Store_SRP!B2:I110,8, FALSE), TRUE)=TRUE,VLOOKUP(E193,Store_VAM!B2:I273,8, FALSE),VLOOKUP(E193,Store_SRP!B2:I110,8, FALSE)), VLOOKUP(E193,Store_Showcase!B2:I144,8, FALSE))</f>
      </c>
      <c r="T193" s="1">
        <f>VLOOKUP(G193,Sku_Consolidated!A2:R957,18,FALSE)</f>
      </c>
      <c r="U193" s="1" t="s">
        <v>633</v>
      </c>
      <c r="V193" s="1">
        <f>IF(VLOOKUP(G193,Sku_Consolidated!A2:S957,19,FALSE)="SHOWCASE", VLOOKUP(E193,Store_Showcase!B2:L144,11, FALSE), IF(VLOOKUP(G193,Sku_Consolidated!A2:S957,19,FALSE)="VAM",VLOOKUP(E193,Store_VAM!B2:L273,11, FALSE),VLOOKUP(E193,Store_SRP!B2:L110,11, FALSE)))</f>
      </c>
      <c r="W193" s="1">
        <f>VLOOKUP(G193,Sku_Consolidated!A2:W957,11,FALSE)</f>
      </c>
      <c r="X193" s="1">
        <f>VLOOKUP(G193,Sku_Consolidated!A2:H957,8,FALSE)</f>
      </c>
      <c r="Y193" s="1">
        <f>VLOOKUP(G193,Sku_Consolidated!A2:I957,9,FALSE)</f>
      </c>
      <c r="Z193" s="1" t="s">
        <v>41</v>
      </c>
      <c r="AA193" s="1">
        <f>VLOOKUP(G193,Sku_Consolidated!A2:E957,5,FALSE)</f>
      </c>
      <c r="AB193" s="1">
        <f>IF(VLOOKUP(G193,Sku_Consolidated!A2:S957,19,FALSE)="SHOWCASE", VLOOKUP(E193,Store_Showcase!B2:N144,13, FALSE), IF(VLOOKUP(G193,Sku_Consolidated!A2:S957,19,FALSE)="VAM",VLOOKUP(E193,Store_VAM!B2:N273,13, FALSE),VLOOKUP(E193,Store_SRP!B2:N110,13, FALSE)))</f>
      </c>
      <c r="AC193" s="1">
        <f>IF(IFERROR(AB193,TRUE)=TRUE, "-","OK")</f>
      </c>
      <c r="AD193" s="11" t="s">
        <v>37</v>
      </c>
      <c r="AE193" s="11" t="s">
        <v>37</v>
      </c>
      <c r="AF193" s="1">
        <f>IF(IFERROR(VLOOKUP(E193,Store_Showcase!B2:H144,{5}, FALSE), TRUE)=TRUE, IF(IFERROR(VLOOKUP(E193,Store_SRP!B2:H110,{5}, FALSE), TRUE)=TRUE,VLOOKUP(E193,Store_VAM!B2:H273,{5}, FALSE),VLOOKUP(E193,Store_SRP!B2:H110,{5}, FALSE)), VLOOKUP(E193,Store_Showcase!B2:H144,{5}, FALSE))</f>
      </c>
      <c r="AG193" s="1">
        <f>IF(IFERROR(VLOOKUP(E193,Store_Showcase!B2:H144,{6}, FALSE), TRUE)=TRUE, IF(IFERROR(VLOOKUP(E193,Store_SRP!B2:H110,{6}, FALSE), TRUE)=TRUE,VLOOKUP(E193,Store_VAM!B2:H273,{6}, FALSE),VLOOKUP(E193,Store_SRP!B2:H110,{6}, FALSE)), VLOOKUP(E193,Store_Showcase!B2:H144,{6}, FALSE))</f>
      </c>
      <c r="AH193" s="1">
        <f>VLOOKUP(G193,Sku_Consolidated!A2:R957,18,FALSE)</f>
      </c>
      <c r="AI193" s="1">
        <f>VLOOKUP(G193,Sku_Consolidated!A2:S957,19,FALSE)</f>
      </c>
      <c r="AJ193" s="1">
        <f>VLOOKUP(G193,Sku_Consolidated!A2:T957,20,FALSE)</f>
      </c>
    </row>
    <row r="194" spans="1:36" x14ac:dyDescent="0.25">
      <c r="A194" s="1">
        <v>2024</v>
      </c>
      <c r="B194" s="1" t="s">
        <v>31</v>
      </c>
      <c r="C194" s="1" t="s">
        <v>32</v>
      </c>
      <c r="D194" s="1" t="s">
        <v>33</v>
      </c>
      <c r="E194" s="9" t="s">
        <v>628</v>
      </c>
      <c r="F194" s="1">
        <f>IF(VLOOKUP(G194,Sku_Consolidated!A2:S957,{19},FALSE)="SHOWCASE", VLOOKUP(E194,Store_Showcase!B2:C144,{2}, FALSE), IF(VLOOKUP(G194,Sku_Consolidated!A2:S957,{19},FALSE)="VAM",VLOOKUP(E194,Store_VAM!B2:C273,{2}, FALSE),VLOOKUP(E194,Store_SRP!B2:C110,{2}, FALSE)))</f>
      </c>
      <c r="G194" s="1">
        <v>61759</v>
      </c>
      <c r="H194" s="1" t="s">
        <v>94</v>
      </c>
      <c r="I194" s="10" t="s">
        <v>664</v>
      </c>
      <c r="J194" s="1">
        <f>VLOOKUP(G194,Sku_Consolidated!A2:C957, 3, FALSE)</f>
      </c>
      <c r="K194" s="10">
        <f>IF(J194="PACK", I194, 0)</f>
      </c>
      <c r="L194" s="10">
        <f>IF(J194="KG", I194, I194 * VLOOKUP(G194,Sku_Consolidated!A2:U957,21,FALSE))</f>
      </c>
      <c r="M194" s="10" t="s">
        <v>37</v>
      </c>
      <c r="N194" s="11" t="s">
        <v>665</v>
      </c>
      <c r="O194" s="10" t="s">
        <v>666</v>
      </c>
      <c r="P194" s="10">
        <f>N194 - O194</f>
      </c>
      <c r="Q194" s="1">
        <f>VLOOKUP(G194,Sku_Consolidated!A2:G957,7, FALSE)</f>
      </c>
      <c r="R194" s="1">
        <f>IF(IFERROR(VLOOKUP(E194,Store_Showcase!B2:H144,7, FALSE), TRUE)=TRUE, IF(IFERROR(VLOOKUP(E194,Store_SRP!B2:H110,7, FALSE), TRUE)=TRUE,VLOOKUP(E194,Store_VAM!B2:H273,7, FALSE),VLOOKUP(E194,Store_SRP!B2:H110,7, FALSE)), VLOOKUP(E194,Store_Showcase!B2:H144,7, FALSE))</f>
      </c>
      <c r="S194" s="1">
        <f>IF(IFERROR(VLOOKUP(E194,Store_Showcase!B2:I144,8, FALSE), TRUE)=TRUE, IF(IFERROR(VLOOKUP(E194,Store_SRP!B2:I110,8, FALSE), TRUE)=TRUE,VLOOKUP(E194,Store_VAM!B2:I273,8, FALSE),VLOOKUP(E194,Store_SRP!B2:I110,8, FALSE)), VLOOKUP(E194,Store_Showcase!B2:I144,8, FALSE))</f>
      </c>
      <c r="T194" s="1">
        <f>VLOOKUP(G194,Sku_Consolidated!A2:R957,18,FALSE)</f>
      </c>
      <c r="U194" s="1" t="s">
        <v>633</v>
      </c>
      <c r="V194" s="1">
        <f>IF(VLOOKUP(G194,Sku_Consolidated!A2:S957,19,FALSE)="SHOWCASE", VLOOKUP(E194,Store_Showcase!B2:L144,11, FALSE), IF(VLOOKUP(G194,Sku_Consolidated!A2:S957,19,FALSE)="VAM",VLOOKUP(E194,Store_VAM!B2:L273,11, FALSE),VLOOKUP(E194,Store_SRP!B2:L110,11, FALSE)))</f>
      </c>
      <c r="W194" s="1">
        <f>VLOOKUP(G194,Sku_Consolidated!A2:W957,11,FALSE)</f>
      </c>
      <c r="X194" s="1">
        <f>VLOOKUP(G194,Sku_Consolidated!A2:H957,8,FALSE)</f>
      </c>
      <c r="Y194" s="1">
        <f>VLOOKUP(G194,Sku_Consolidated!A2:I957,9,FALSE)</f>
      </c>
      <c r="Z194" s="1" t="s">
        <v>41</v>
      </c>
      <c r="AA194" s="1">
        <f>VLOOKUP(G194,Sku_Consolidated!A2:E957,5,FALSE)</f>
      </c>
      <c r="AB194" s="1">
        <f>IF(VLOOKUP(G194,Sku_Consolidated!A2:S957,19,FALSE)="SHOWCASE", VLOOKUP(E194,Store_Showcase!B2:N144,13, FALSE), IF(VLOOKUP(G194,Sku_Consolidated!A2:S957,19,FALSE)="VAM",VLOOKUP(E194,Store_VAM!B2:N273,13, FALSE),VLOOKUP(E194,Store_SRP!B2:N110,13, FALSE)))</f>
      </c>
      <c r="AC194" s="1">
        <f>IF(IFERROR(AB194,TRUE)=TRUE, "-","OK")</f>
      </c>
      <c r="AD194" s="11" t="s">
        <v>37</v>
      </c>
      <c r="AE194" s="11" t="s">
        <v>37</v>
      </c>
      <c r="AF194" s="1">
        <f>IF(IFERROR(VLOOKUP(E194,Store_Showcase!B2:H144,{5}, FALSE), TRUE)=TRUE, IF(IFERROR(VLOOKUP(E194,Store_SRP!B2:H110,{5}, FALSE), TRUE)=TRUE,VLOOKUP(E194,Store_VAM!B2:H273,{5}, FALSE),VLOOKUP(E194,Store_SRP!B2:H110,{5}, FALSE)), VLOOKUP(E194,Store_Showcase!B2:H144,{5}, FALSE))</f>
      </c>
      <c r="AG194" s="1">
        <f>IF(IFERROR(VLOOKUP(E194,Store_Showcase!B2:H144,{6}, FALSE), TRUE)=TRUE, IF(IFERROR(VLOOKUP(E194,Store_SRP!B2:H110,{6}, FALSE), TRUE)=TRUE,VLOOKUP(E194,Store_VAM!B2:H273,{6}, FALSE),VLOOKUP(E194,Store_SRP!B2:H110,{6}, FALSE)), VLOOKUP(E194,Store_Showcase!B2:H144,{6}, FALSE))</f>
      </c>
      <c r="AH194" s="1">
        <f>VLOOKUP(G194,Sku_Consolidated!A2:R957,18,FALSE)</f>
      </c>
      <c r="AI194" s="1">
        <f>VLOOKUP(G194,Sku_Consolidated!A2:S957,19,FALSE)</f>
      </c>
      <c r="AJ194" s="1">
        <f>VLOOKUP(G194,Sku_Consolidated!A2:T957,20,FALSE)</f>
      </c>
    </row>
    <row r="195" spans="1:36" x14ac:dyDescent="0.25">
      <c r="A195" s="1">
        <v>2024</v>
      </c>
      <c r="B195" s="1" t="s">
        <v>31</v>
      </c>
      <c r="C195" s="1" t="s">
        <v>32</v>
      </c>
      <c r="D195" s="1" t="s">
        <v>33</v>
      </c>
      <c r="E195" s="9" t="s">
        <v>628</v>
      </c>
      <c r="F195" s="1">
        <f>IF(VLOOKUP(G195,Sku_Consolidated!A2:S957,{19},FALSE)="SHOWCASE", VLOOKUP(E195,Store_Showcase!B2:C144,{2}, FALSE), IF(VLOOKUP(G195,Sku_Consolidated!A2:S957,{19},FALSE)="VAM",VLOOKUP(E195,Store_VAM!B2:C273,{2}, FALSE),VLOOKUP(E195,Store_SRP!B2:C110,{2}, FALSE)))</f>
      </c>
      <c r="G195" s="1">
        <v>61760</v>
      </c>
      <c r="H195" s="1" t="s">
        <v>98</v>
      </c>
      <c r="I195" s="10" t="s">
        <v>525</v>
      </c>
      <c r="J195" s="1">
        <f>VLOOKUP(G195,Sku_Consolidated!A2:C957, 3, FALSE)</f>
      </c>
      <c r="K195" s="10">
        <f>IF(J195="PACK", I195, 0)</f>
      </c>
      <c r="L195" s="10">
        <f>IF(J195="KG", I195, I195 * VLOOKUP(G195,Sku_Consolidated!A2:U957,21,FALSE))</f>
      </c>
      <c r="M195" s="10" t="s">
        <v>37</v>
      </c>
      <c r="N195" s="11" t="s">
        <v>667</v>
      </c>
      <c r="O195" s="10" t="s">
        <v>668</v>
      </c>
      <c r="P195" s="10">
        <f>N195 - O195</f>
      </c>
      <c r="Q195" s="1">
        <f>VLOOKUP(G195,Sku_Consolidated!A2:G957,7, FALSE)</f>
      </c>
      <c r="R195" s="1">
        <f>IF(IFERROR(VLOOKUP(E195,Store_Showcase!B2:H144,7, FALSE), TRUE)=TRUE, IF(IFERROR(VLOOKUP(E195,Store_SRP!B2:H110,7, FALSE), TRUE)=TRUE,VLOOKUP(E195,Store_VAM!B2:H273,7, FALSE),VLOOKUP(E195,Store_SRP!B2:H110,7, FALSE)), VLOOKUP(E195,Store_Showcase!B2:H144,7, FALSE))</f>
      </c>
      <c r="S195" s="1">
        <f>IF(IFERROR(VLOOKUP(E195,Store_Showcase!B2:I144,8, FALSE), TRUE)=TRUE, IF(IFERROR(VLOOKUP(E195,Store_SRP!B2:I110,8, FALSE), TRUE)=TRUE,VLOOKUP(E195,Store_VAM!B2:I273,8, FALSE),VLOOKUP(E195,Store_SRP!B2:I110,8, FALSE)), VLOOKUP(E195,Store_Showcase!B2:I144,8, FALSE))</f>
      </c>
      <c r="T195" s="1">
        <f>VLOOKUP(G195,Sku_Consolidated!A2:R957,18,FALSE)</f>
      </c>
      <c r="U195" s="1" t="s">
        <v>633</v>
      </c>
      <c r="V195" s="1">
        <f>IF(VLOOKUP(G195,Sku_Consolidated!A2:S957,19,FALSE)="SHOWCASE", VLOOKUP(E195,Store_Showcase!B2:L144,11, FALSE), IF(VLOOKUP(G195,Sku_Consolidated!A2:S957,19,FALSE)="VAM",VLOOKUP(E195,Store_VAM!B2:L273,11, FALSE),VLOOKUP(E195,Store_SRP!B2:L110,11, FALSE)))</f>
      </c>
      <c r="W195" s="1">
        <f>VLOOKUP(G195,Sku_Consolidated!A2:W957,11,FALSE)</f>
      </c>
      <c r="X195" s="1">
        <f>VLOOKUP(G195,Sku_Consolidated!A2:H957,8,FALSE)</f>
      </c>
      <c r="Y195" s="1">
        <f>VLOOKUP(G195,Sku_Consolidated!A2:I957,9,FALSE)</f>
      </c>
      <c r="Z195" s="1" t="s">
        <v>41</v>
      </c>
      <c r="AA195" s="1">
        <f>VLOOKUP(G195,Sku_Consolidated!A2:E957,5,FALSE)</f>
      </c>
      <c r="AB195" s="1">
        <f>IF(VLOOKUP(G195,Sku_Consolidated!A2:S957,19,FALSE)="SHOWCASE", VLOOKUP(E195,Store_Showcase!B2:N144,13, FALSE), IF(VLOOKUP(G195,Sku_Consolidated!A2:S957,19,FALSE)="VAM",VLOOKUP(E195,Store_VAM!B2:N273,13, FALSE),VLOOKUP(E195,Store_SRP!B2:N110,13, FALSE)))</f>
      </c>
      <c r="AC195" s="1">
        <f>IF(IFERROR(AB195,TRUE)=TRUE, "-","OK")</f>
      </c>
      <c r="AD195" s="11" t="s">
        <v>37</v>
      </c>
      <c r="AE195" s="11" t="s">
        <v>37</v>
      </c>
      <c r="AF195" s="1">
        <f>IF(IFERROR(VLOOKUP(E195,Store_Showcase!B2:H144,{5}, FALSE), TRUE)=TRUE, IF(IFERROR(VLOOKUP(E195,Store_SRP!B2:H110,{5}, FALSE), TRUE)=TRUE,VLOOKUP(E195,Store_VAM!B2:H273,{5}, FALSE),VLOOKUP(E195,Store_SRP!B2:H110,{5}, FALSE)), VLOOKUP(E195,Store_Showcase!B2:H144,{5}, FALSE))</f>
      </c>
      <c r="AG195" s="1">
        <f>IF(IFERROR(VLOOKUP(E195,Store_Showcase!B2:H144,{6}, FALSE), TRUE)=TRUE, IF(IFERROR(VLOOKUP(E195,Store_SRP!B2:H110,{6}, FALSE), TRUE)=TRUE,VLOOKUP(E195,Store_VAM!B2:H273,{6}, FALSE),VLOOKUP(E195,Store_SRP!B2:H110,{6}, FALSE)), VLOOKUP(E195,Store_Showcase!B2:H144,{6}, FALSE))</f>
      </c>
      <c r="AH195" s="1">
        <f>VLOOKUP(G195,Sku_Consolidated!A2:R957,18,FALSE)</f>
      </c>
      <c r="AI195" s="1">
        <f>VLOOKUP(G195,Sku_Consolidated!A2:S957,19,FALSE)</f>
      </c>
      <c r="AJ195" s="1">
        <f>VLOOKUP(G195,Sku_Consolidated!A2:T957,20,FALSE)</f>
      </c>
    </row>
    <row r="196" spans="1:36" x14ac:dyDescent="0.25">
      <c r="A196" s="1">
        <v>2024</v>
      </c>
      <c r="B196" s="1" t="s">
        <v>31</v>
      </c>
      <c r="C196" s="1" t="s">
        <v>32</v>
      </c>
      <c r="D196" s="1" t="s">
        <v>33</v>
      </c>
      <c r="E196" s="9" t="s">
        <v>628</v>
      </c>
      <c r="F196" s="1">
        <f>IF(VLOOKUP(G196,Sku_Consolidated!A2:S957,{19},FALSE)="SHOWCASE", VLOOKUP(E196,Store_Showcase!B2:C144,{2}, FALSE), IF(VLOOKUP(G196,Sku_Consolidated!A2:S957,{19},FALSE)="VAM",VLOOKUP(E196,Store_VAM!B2:C273,{2}, FALSE),VLOOKUP(E196,Store_SRP!B2:C110,{2}, FALSE)))</f>
      </c>
      <c r="G196" s="1">
        <v>61762</v>
      </c>
      <c r="H196" s="1" t="s">
        <v>252</v>
      </c>
      <c r="I196" s="10" t="s">
        <v>598</v>
      </c>
      <c r="J196" s="1">
        <f>VLOOKUP(G196,Sku_Consolidated!A2:C957, 3, FALSE)</f>
      </c>
      <c r="K196" s="10">
        <f>IF(J196="PACK", I196, 0)</f>
      </c>
      <c r="L196" s="10">
        <f>IF(J196="KG", I196, I196 * VLOOKUP(G196,Sku_Consolidated!A2:U957,21,FALSE))</f>
      </c>
      <c r="M196" s="10" t="s">
        <v>37</v>
      </c>
      <c r="N196" s="11" t="s">
        <v>669</v>
      </c>
      <c r="O196" s="10" t="s">
        <v>670</v>
      </c>
      <c r="P196" s="10">
        <f>N196 - O196</f>
      </c>
      <c r="Q196" s="1">
        <f>VLOOKUP(G196,Sku_Consolidated!A2:G957,7, FALSE)</f>
      </c>
      <c r="R196" s="1">
        <f>IF(IFERROR(VLOOKUP(E196,Store_Showcase!B2:H144,7, FALSE), TRUE)=TRUE, IF(IFERROR(VLOOKUP(E196,Store_SRP!B2:H110,7, FALSE), TRUE)=TRUE,VLOOKUP(E196,Store_VAM!B2:H273,7, FALSE),VLOOKUP(E196,Store_SRP!B2:H110,7, FALSE)), VLOOKUP(E196,Store_Showcase!B2:H144,7, FALSE))</f>
      </c>
      <c r="S196" s="1">
        <f>IF(IFERROR(VLOOKUP(E196,Store_Showcase!B2:I144,8, FALSE), TRUE)=TRUE, IF(IFERROR(VLOOKUP(E196,Store_SRP!B2:I110,8, FALSE), TRUE)=TRUE,VLOOKUP(E196,Store_VAM!B2:I273,8, FALSE),VLOOKUP(E196,Store_SRP!B2:I110,8, FALSE)), VLOOKUP(E196,Store_Showcase!B2:I144,8, FALSE))</f>
      </c>
      <c r="T196" s="1">
        <f>VLOOKUP(G196,Sku_Consolidated!A2:R957,18,FALSE)</f>
      </c>
      <c r="U196" s="1" t="s">
        <v>633</v>
      </c>
      <c r="V196" s="1">
        <f>IF(VLOOKUP(G196,Sku_Consolidated!A2:S957,19,FALSE)="SHOWCASE", VLOOKUP(E196,Store_Showcase!B2:L144,11, FALSE), IF(VLOOKUP(G196,Sku_Consolidated!A2:S957,19,FALSE)="VAM",VLOOKUP(E196,Store_VAM!B2:L273,11, FALSE),VLOOKUP(E196,Store_SRP!B2:L110,11, FALSE)))</f>
      </c>
      <c r="W196" s="1">
        <f>VLOOKUP(G196,Sku_Consolidated!A2:W957,11,FALSE)</f>
      </c>
      <c r="X196" s="1">
        <f>VLOOKUP(G196,Sku_Consolidated!A2:H957,8,FALSE)</f>
      </c>
      <c r="Y196" s="1">
        <f>VLOOKUP(G196,Sku_Consolidated!A2:I957,9,FALSE)</f>
      </c>
      <c r="Z196" s="1" t="s">
        <v>41</v>
      </c>
      <c r="AA196" s="1">
        <f>VLOOKUP(G196,Sku_Consolidated!A2:E957,5,FALSE)</f>
      </c>
      <c r="AB196" s="1">
        <f>IF(VLOOKUP(G196,Sku_Consolidated!A2:S957,19,FALSE)="SHOWCASE", VLOOKUP(E196,Store_Showcase!B2:N144,13, FALSE), IF(VLOOKUP(G196,Sku_Consolidated!A2:S957,19,FALSE)="VAM",VLOOKUP(E196,Store_VAM!B2:N273,13, FALSE),VLOOKUP(E196,Store_SRP!B2:N110,13, FALSE)))</f>
      </c>
      <c r="AC196" s="1">
        <f>IF(IFERROR(AB196,TRUE)=TRUE, "-","OK")</f>
      </c>
      <c r="AD196" s="11" t="s">
        <v>37</v>
      </c>
      <c r="AE196" s="11" t="s">
        <v>37</v>
      </c>
      <c r="AF196" s="1">
        <f>IF(IFERROR(VLOOKUP(E196,Store_Showcase!B2:H144,{5}, FALSE), TRUE)=TRUE, IF(IFERROR(VLOOKUP(E196,Store_SRP!B2:H110,{5}, FALSE), TRUE)=TRUE,VLOOKUP(E196,Store_VAM!B2:H273,{5}, FALSE),VLOOKUP(E196,Store_SRP!B2:H110,{5}, FALSE)), VLOOKUP(E196,Store_Showcase!B2:H144,{5}, FALSE))</f>
      </c>
      <c r="AG196" s="1">
        <f>IF(IFERROR(VLOOKUP(E196,Store_Showcase!B2:H144,{6}, FALSE), TRUE)=TRUE, IF(IFERROR(VLOOKUP(E196,Store_SRP!B2:H110,{6}, FALSE), TRUE)=TRUE,VLOOKUP(E196,Store_VAM!B2:H273,{6}, FALSE),VLOOKUP(E196,Store_SRP!B2:H110,{6}, FALSE)), VLOOKUP(E196,Store_Showcase!B2:H144,{6}, FALSE))</f>
      </c>
      <c r="AH196" s="1">
        <f>VLOOKUP(G196,Sku_Consolidated!A2:R957,18,FALSE)</f>
      </c>
      <c r="AI196" s="1">
        <f>VLOOKUP(G196,Sku_Consolidated!A2:S957,19,FALSE)</f>
      </c>
      <c r="AJ196" s="1">
        <f>VLOOKUP(G196,Sku_Consolidated!A2:T957,20,FALSE)</f>
      </c>
    </row>
    <row r="197" spans="1:36" x14ac:dyDescent="0.25">
      <c r="A197" s="1">
        <v>2024</v>
      </c>
      <c r="B197" s="1" t="s">
        <v>31</v>
      </c>
      <c r="C197" s="1" t="s">
        <v>32</v>
      </c>
      <c r="D197" s="1" t="s">
        <v>33</v>
      </c>
      <c r="E197" s="9" t="s">
        <v>628</v>
      </c>
      <c r="F197" s="1">
        <f>IF(VLOOKUP(G197,Sku_Consolidated!A2:S957,{19},FALSE)="SHOWCASE", VLOOKUP(E197,Store_Showcase!B2:C144,{2}, FALSE), IF(VLOOKUP(G197,Sku_Consolidated!A2:S957,{19},FALSE)="VAM",VLOOKUP(E197,Store_VAM!B2:C273,{2}, FALSE),VLOOKUP(E197,Store_SRP!B2:C110,{2}, FALSE)))</f>
      </c>
      <c r="G197" s="1">
        <v>61781</v>
      </c>
      <c r="H197" s="1" t="s">
        <v>102</v>
      </c>
      <c r="I197" s="10" t="s">
        <v>671</v>
      </c>
      <c r="J197" s="1">
        <f>VLOOKUP(G197,Sku_Consolidated!A2:C957, 3, FALSE)</f>
      </c>
      <c r="K197" s="10">
        <f>IF(J197="PACK", I197, 0)</f>
      </c>
      <c r="L197" s="10">
        <f>IF(J197="KG", I197, I197 * VLOOKUP(G197,Sku_Consolidated!A2:U957,21,FALSE))</f>
      </c>
      <c r="M197" s="10" t="s">
        <v>37</v>
      </c>
      <c r="N197" s="11" t="s">
        <v>672</v>
      </c>
      <c r="O197" s="10" t="s">
        <v>673</v>
      </c>
      <c r="P197" s="10">
        <f>N197 - O197</f>
      </c>
      <c r="Q197" s="1">
        <f>VLOOKUP(G197,Sku_Consolidated!A2:G957,7, FALSE)</f>
      </c>
      <c r="R197" s="1">
        <f>IF(IFERROR(VLOOKUP(E197,Store_Showcase!B2:H144,7, FALSE), TRUE)=TRUE, IF(IFERROR(VLOOKUP(E197,Store_SRP!B2:H110,7, FALSE), TRUE)=TRUE,VLOOKUP(E197,Store_VAM!B2:H273,7, FALSE),VLOOKUP(E197,Store_SRP!B2:H110,7, FALSE)), VLOOKUP(E197,Store_Showcase!B2:H144,7, FALSE))</f>
      </c>
      <c r="S197" s="1">
        <f>IF(IFERROR(VLOOKUP(E197,Store_Showcase!B2:I144,8, FALSE), TRUE)=TRUE, IF(IFERROR(VLOOKUP(E197,Store_SRP!B2:I110,8, FALSE), TRUE)=TRUE,VLOOKUP(E197,Store_VAM!B2:I273,8, FALSE),VLOOKUP(E197,Store_SRP!B2:I110,8, FALSE)), VLOOKUP(E197,Store_Showcase!B2:I144,8, FALSE))</f>
      </c>
      <c r="T197" s="1">
        <f>VLOOKUP(G197,Sku_Consolidated!A2:R957,18,FALSE)</f>
      </c>
      <c r="U197" s="1" t="s">
        <v>633</v>
      </c>
      <c r="V197" s="1">
        <f>IF(VLOOKUP(G197,Sku_Consolidated!A2:S957,19,FALSE)="SHOWCASE", VLOOKUP(E197,Store_Showcase!B2:L144,11, FALSE), IF(VLOOKUP(G197,Sku_Consolidated!A2:S957,19,FALSE)="VAM",VLOOKUP(E197,Store_VAM!B2:L273,11, FALSE),VLOOKUP(E197,Store_SRP!B2:L110,11, FALSE)))</f>
      </c>
      <c r="W197" s="1">
        <f>VLOOKUP(G197,Sku_Consolidated!A2:W957,11,FALSE)</f>
      </c>
      <c r="X197" s="1">
        <f>VLOOKUP(G197,Sku_Consolidated!A2:H957,8,FALSE)</f>
      </c>
      <c r="Y197" s="1">
        <f>VLOOKUP(G197,Sku_Consolidated!A2:I957,9,FALSE)</f>
      </c>
      <c r="Z197" s="1" t="s">
        <v>41</v>
      </c>
      <c r="AA197" s="1">
        <f>VLOOKUP(G197,Sku_Consolidated!A2:E957,5,FALSE)</f>
      </c>
      <c r="AB197" s="1">
        <f>IF(VLOOKUP(G197,Sku_Consolidated!A2:S957,19,FALSE)="SHOWCASE", VLOOKUP(E197,Store_Showcase!B2:N144,13, FALSE), IF(VLOOKUP(G197,Sku_Consolidated!A2:S957,19,FALSE)="VAM",VLOOKUP(E197,Store_VAM!B2:N273,13, FALSE),VLOOKUP(E197,Store_SRP!B2:N110,13, FALSE)))</f>
      </c>
      <c r="AC197" s="1">
        <f>IF(IFERROR(AB197,TRUE)=TRUE, "-","OK")</f>
      </c>
      <c r="AD197" s="11" t="s">
        <v>37</v>
      </c>
      <c r="AE197" s="11" t="s">
        <v>37</v>
      </c>
      <c r="AF197" s="1">
        <f>IF(IFERROR(VLOOKUP(E197,Store_Showcase!B2:H144,{5}, FALSE), TRUE)=TRUE, IF(IFERROR(VLOOKUP(E197,Store_SRP!B2:H110,{5}, FALSE), TRUE)=TRUE,VLOOKUP(E197,Store_VAM!B2:H273,{5}, FALSE),VLOOKUP(E197,Store_SRP!B2:H110,{5}, FALSE)), VLOOKUP(E197,Store_Showcase!B2:H144,{5}, FALSE))</f>
      </c>
      <c r="AG197" s="1">
        <f>IF(IFERROR(VLOOKUP(E197,Store_Showcase!B2:H144,{6}, FALSE), TRUE)=TRUE, IF(IFERROR(VLOOKUP(E197,Store_SRP!B2:H110,{6}, FALSE), TRUE)=TRUE,VLOOKUP(E197,Store_VAM!B2:H273,{6}, FALSE),VLOOKUP(E197,Store_SRP!B2:H110,{6}, FALSE)), VLOOKUP(E197,Store_Showcase!B2:H144,{6}, FALSE))</f>
      </c>
      <c r="AH197" s="1">
        <f>VLOOKUP(G197,Sku_Consolidated!A2:R957,18,FALSE)</f>
      </c>
      <c r="AI197" s="1">
        <f>VLOOKUP(G197,Sku_Consolidated!A2:S957,19,FALSE)</f>
      </c>
      <c r="AJ197" s="1">
        <f>VLOOKUP(G197,Sku_Consolidated!A2:T957,20,FALSE)</f>
      </c>
    </row>
    <row r="198" spans="1:36" x14ac:dyDescent="0.25">
      <c r="A198" s="1">
        <v>2024</v>
      </c>
      <c r="B198" s="1" t="s">
        <v>31</v>
      </c>
      <c r="C198" s="1" t="s">
        <v>32</v>
      </c>
      <c r="D198" s="1" t="s">
        <v>33</v>
      </c>
      <c r="E198" s="9" t="s">
        <v>628</v>
      </c>
      <c r="F198" s="1">
        <f>IF(VLOOKUP(G198,Sku_Consolidated!A2:S957,{19},FALSE)="SHOWCASE", VLOOKUP(E198,Store_Showcase!B2:C144,{2}, FALSE), IF(VLOOKUP(G198,Sku_Consolidated!A2:S957,{19},FALSE)="VAM",VLOOKUP(E198,Store_VAM!B2:C273,{2}, FALSE),VLOOKUP(E198,Store_SRP!B2:C110,{2}, FALSE)))</f>
      </c>
      <c r="G198" s="1">
        <v>61787</v>
      </c>
      <c r="H198" s="1" t="s">
        <v>110</v>
      </c>
      <c r="I198" s="10" t="s">
        <v>674</v>
      </c>
      <c r="J198" s="1">
        <f>VLOOKUP(G198,Sku_Consolidated!A2:C957, 3, FALSE)</f>
      </c>
      <c r="K198" s="10">
        <f>IF(J198="PACK", I198, 0)</f>
      </c>
      <c r="L198" s="10">
        <f>IF(J198="KG", I198, I198 * VLOOKUP(G198,Sku_Consolidated!A2:U957,21,FALSE))</f>
      </c>
      <c r="M198" s="10" t="s">
        <v>37</v>
      </c>
      <c r="N198" s="11" t="s">
        <v>675</v>
      </c>
      <c r="O198" s="10" t="s">
        <v>676</v>
      </c>
      <c r="P198" s="10">
        <f>N198 - O198</f>
      </c>
      <c r="Q198" s="1">
        <f>VLOOKUP(G198,Sku_Consolidated!A2:G957,7, FALSE)</f>
      </c>
      <c r="R198" s="1">
        <f>IF(IFERROR(VLOOKUP(E198,Store_Showcase!B2:H144,7, FALSE), TRUE)=TRUE, IF(IFERROR(VLOOKUP(E198,Store_SRP!B2:H110,7, FALSE), TRUE)=TRUE,VLOOKUP(E198,Store_VAM!B2:H273,7, FALSE),VLOOKUP(E198,Store_SRP!B2:H110,7, FALSE)), VLOOKUP(E198,Store_Showcase!B2:H144,7, FALSE))</f>
      </c>
      <c r="S198" s="1">
        <f>IF(IFERROR(VLOOKUP(E198,Store_Showcase!B2:I144,8, FALSE), TRUE)=TRUE, IF(IFERROR(VLOOKUP(E198,Store_SRP!B2:I110,8, FALSE), TRUE)=TRUE,VLOOKUP(E198,Store_VAM!B2:I273,8, FALSE),VLOOKUP(E198,Store_SRP!B2:I110,8, FALSE)), VLOOKUP(E198,Store_Showcase!B2:I144,8, FALSE))</f>
      </c>
      <c r="T198" s="1">
        <f>VLOOKUP(G198,Sku_Consolidated!A2:R957,18,FALSE)</f>
      </c>
      <c r="U198" s="1" t="s">
        <v>633</v>
      </c>
      <c r="V198" s="1">
        <f>IF(VLOOKUP(G198,Sku_Consolidated!A2:S957,19,FALSE)="SHOWCASE", VLOOKUP(E198,Store_Showcase!B2:L144,11, FALSE), IF(VLOOKUP(G198,Sku_Consolidated!A2:S957,19,FALSE)="VAM",VLOOKUP(E198,Store_VAM!B2:L273,11, FALSE),VLOOKUP(E198,Store_SRP!B2:L110,11, FALSE)))</f>
      </c>
      <c r="W198" s="1">
        <f>VLOOKUP(G198,Sku_Consolidated!A2:W957,11,FALSE)</f>
      </c>
      <c r="X198" s="1">
        <f>VLOOKUP(G198,Sku_Consolidated!A2:H957,8,FALSE)</f>
      </c>
      <c r="Y198" s="1">
        <f>VLOOKUP(G198,Sku_Consolidated!A2:I957,9,FALSE)</f>
      </c>
      <c r="Z198" s="1" t="s">
        <v>41</v>
      </c>
      <c r="AA198" s="1">
        <f>VLOOKUP(G198,Sku_Consolidated!A2:E957,5,FALSE)</f>
      </c>
      <c r="AB198" s="1">
        <f>IF(VLOOKUP(G198,Sku_Consolidated!A2:S957,19,FALSE)="SHOWCASE", VLOOKUP(E198,Store_Showcase!B2:N144,13, FALSE), IF(VLOOKUP(G198,Sku_Consolidated!A2:S957,19,FALSE)="VAM",VLOOKUP(E198,Store_VAM!B2:N273,13, FALSE),VLOOKUP(E198,Store_SRP!B2:N110,13, FALSE)))</f>
      </c>
      <c r="AC198" s="1">
        <f>IF(IFERROR(AB198,TRUE)=TRUE, "-","OK")</f>
      </c>
      <c r="AD198" s="11" t="s">
        <v>37</v>
      </c>
      <c r="AE198" s="11" t="s">
        <v>37</v>
      </c>
      <c r="AF198" s="1">
        <f>IF(IFERROR(VLOOKUP(E198,Store_Showcase!B2:H144,{5}, FALSE), TRUE)=TRUE, IF(IFERROR(VLOOKUP(E198,Store_SRP!B2:H110,{5}, FALSE), TRUE)=TRUE,VLOOKUP(E198,Store_VAM!B2:H273,{5}, FALSE),VLOOKUP(E198,Store_SRP!B2:H110,{5}, FALSE)), VLOOKUP(E198,Store_Showcase!B2:H144,{5}, FALSE))</f>
      </c>
      <c r="AG198" s="1">
        <f>IF(IFERROR(VLOOKUP(E198,Store_Showcase!B2:H144,{6}, FALSE), TRUE)=TRUE, IF(IFERROR(VLOOKUP(E198,Store_SRP!B2:H110,{6}, FALSE), TRUE)=TRUE,VLOOKUP(E198,Store_VAM!B2:H273,{6}, FALSE),VLOOKUP(E198,Store_SRP!B2:H110,{6}, FALSE)), VLOOKUP(E198,Store_Showcase!B2:H144,{6}, FALSE))</f>
      </c>
      <c r="AH198" s="1">
        <f>VLOOKUP(G198,Sku_Consolidated!A2:R957,18,FALSE)</f>
      </c>
      <c r="AI198" s="1">
        <f>VLOOKUP(G198,Sku_Consolidated!A2:S957,19,FALSE)</f>
      </c>
      <c r="AJ198" s="1">
        <f>VLOOKUP(G198,Sku_Consolidated!A2:T957,20,FALSE)</f>
      </c>
    </row>
    <row r="199" spans="1:36" x14ac:dyDescent="0.25">
      <c r="A199" s="1">
        <v>2024</v>
      </c>
      <c r="B199" s="1" t="s">
        <v>31</v>
      </c>
      <c r="C199" s="1" t="s">
        <v>32</v>
      </c>
      <c r="D199" s="1" t="s">
        <v>33</v>
      </c>
      <c r="E199" s="9" t="s">
        <v>628</v>
      </c>
      <c r="F199" s="1">
        <f>IF(VLOOKUP(G199,Sku_Consolidated!A2:S957,{19},FALSE)="SHOWCASE", VLOOKUP(E199,Store_Showcase!B2:C144,{2}, FALSE), IF(VLOOKUP(G199,Sku_Consolidated!A2:S957,{19},FALSE)="VAM",VLOOKUP(E199,Store_VAM!B2:C273,{2}, FALSE),VLOOKUP(E199,Store_SRP!B2:C110,{2}, FALSE)))</f>
      </c>
      <c r="G199" s="1">
        <v>61833</v>
      </c>
      <c r="H199" s="1" t="s">
        <v>118</v>
      </c>
      <c r="I199" s="10" t="s">
        <v>677</v>
      </c>
      <c r="J199" s="1">
        <f>VLOOKUP(G199,Sku_Consolidated!A2:C957, 3, FALSE)</f>
      </c>
      <c r="K199" s="10">
        <f>IF(J199="PACK", I199, 0)</f>
      </c>
      <c r="L199" s="10">
        <f>IF(J199="KG", I199, I199 * VLOOKUP(G199,Sku_Consolidated!A2:U957,21,FALSE))</f>
      </c>
      <c r="M199" s="10" t="s">
        <v>37</v>
      </c>
      <c r="N199" s="11" t="s">
        <v>678</v>
      </c>
      <c r="O199" s="10" t="s">
        <v>679</v>
      </c>
      <c r="P199" s="10">
        <f>N199 - O199</f>
      </c>
      <c r="Q199" s="1">
        <f>VLOOKUP(G199,Sku_Consolidated!A2:G957,7, FALSE)</f>
      </c>
      <c r="R199" s="1">
        <f>IF(IFERROR(VLOOKUP(E199,Store_Showcase!B2:H144,7, FALSE), TRUE)=TRUE, IF(IFERROR(VLOOKUP(E199,Store_SRP!B2:H110,7, FALSE), TRUE)=TRUE,VLOOKUP(E199,Store_VAM!B2:H273,7, FALSE),VLOOKUP(E199,Store_SRP!B2:H110,7, FALSE)), VLOOKUP(E199,Store_Showcase!B2:H144,7, FALSE))</f>
      </c>
      <c r="S199" s="1">
        <f>IF(IFERROR(VLOOKUP(E199,Store_Showcase!B2:I144,8, FALSE), TRUE)=TRUE, IF(IFERROR(VLOOKUP(E199,Store_SRP!B2:I110,8, FALSE), TRUE)=TRUE,VLOOKUP(E199,Store_VAM!B2:I273,8, FALSE),VLOOKUP(E199,Store_SRP!B2:I110,8, FALSE)), VLOOKUP(E199,Store_Showcase!B2:I144,8, FALSE))</f>
      </c>
      <c r="T199" s="1">
        <f>VLOOKUP(G199,Sku_Consolidated!A2:R957,18,FALSE)</f>
      </c>
      <c r="U199" s="1" t="s">
        <v>633</v>
      </c>
      <c r="V199" s="1">
        <f>IF(VLOOKUP(G199,Sku_Consolidated!A2:S957,19,FALSE)="SHOWCASE", VLOOKUP(E199,Store_Showcase!B2:L144,11, FALSE), IF(VLOOKUP(G199,Sku_Consolidated!A2:S957,19,FALSE)="VAM",VLOOKUP(E199,Store_VAM!B2:L273,11, FALSE),VLOOKUP(E199,Store_SRP!B2:L110,11, FALSE)))</f>
      </c>
      <c r="W199" s="1">
        <f>VLOOKUP(G199,Sku_Consolidated!A2:W957,11,FALSE)</f>
      </c>
      <c r="X199" s="1">
        <f>VLOOKUP(G199,Sku_Consolidated!A2:H957,8,FALSE)</f>
      </c>
      <c r="Y199" s="1">
        <f>VLOOKUP(G199,Sku_Consolidated!A2:I957,9,FALSE)</f>
      </c>
      <c r="Z199" s="1" t="s">
        <v>41</v>
      </c>
      <c r="AA199" s="1">
        <f>VLOOKUP(G199,Sku_Consolidated!A2:E957,5,FALSE)</f>
      </c>
      <c r="AB199" s="1">
        <f>IF(VLOOKUP(G199,Sku_Consolidated!A2:S957,19,FALSE)="SHOWCASE", VLOOKUP(E199,Store_Showcase!B2:N144,13, FALSE), IF(VLOOKUP(G199,Sku_Consolidated!A2:S957,19,FALSE)="VAM",VLOOKUP(E199,Store_VAM!B2:N273,13, FALSE),VLOOKUP(E199,Store_SRP!B2:N110,13, FALSE)))</f>
      </c>
      <c r="AC199" s="1">
        <f>IF(IFERROR(AB199,TRUE)=TRUE, "-","OK")</f>
      </c>
      <c r="AD199" s="11" t="s">
        <v>37</v>
      </c>
      <c r="AE199" s="11" t="s">
        <v>37</v>
      </c>
      <c r="AF199" s="1">
        <f>IF(IFERROR(VLOOKUP(E199,Store_Showcase!B2:H144,{5}, FALSE), TRUE)=TRUE, IF(IFERROR(VLOOKUP(E199,Store_SRP!B2:H110,{5}, FALSE), TRUE)=TRUE,VLOOKUP(E199,Store_VAM!B2:H273,{5}, FALSE),VLOOKUP(E199,Store_SRP!B2:H110,{5}, FALSE)), VLOOKUP(E199,Store_Showcase!B2:H144,{5}, FALSE))</f>
      </c>
      <c r="AG199" s="1">
        <f>IF(IFERROR(VLOOKUP(E199,Store_Showcase!B2:H144,{6}, FALSE), TRUE)=TRUE, IF(IFERROR(VLOOKUP(E199,Store_SRP!B2:H110,{6}, FALSE), TRUE)=TRUE,VLOOKUP(E199,Store_VAM!B2:H273,{6}, FALSE),VLOOKUP(E199,Store_SRP!B2:H110,{6}, FALSE)), VLOOKUP(E199,Store_Showcase!B2:H144,{6}, FALSE))</f>
      </c>
      <c r="AH199" s="1">
        <f>VLOOKUP(G199,Sku_Consolidated!A2:R957,18,FALSE)</f>
      </c>
      <c r="AI199" s="1">
        <f>VLOOKUP(G199,Sku_Consolidated!A2:S957,19,FALSE)</f>
      </c>
      <c r="AJ199" s="1">
        <f>VLOOKUP(G199,Sku_Consolidated!A2:T957,20,FALSE)</f>
      </c>
    </row>
    <row r="200" spans="1:36" x14ac:dyDescent="0.25">
      <c r="A200" s="1">
        <v>2024</v>
      </c>
      <c r="B200" s="1" t="s">
        <v>31</v>
      </c>
      <c r="C200" s="1" t="s">
        <v>32</v>
      </c>
      <c r="D200" s="1" t="s">
        <v>33</v>
      </c>
      <c r="E200" s="9" t="s">
        <v>628</v>
      </c>
      <c r="F200" s="1">
        <f>IF(VLOOKUP(G200,Sku_Consolidated!A2:S957,{19},FALSE)="SHOWCASE", VLOOKUP(E200,Store_Showcase!B2:C144,{2}, FALSE), IF(VLOOKUP(G200,Sku_Consolidated!A2:S957,{19},FALSE)="VAM",VLOOKUP(E200,Store_VAM!B2:C273,{2}, FALSE),VLOOKUP(E200,Store_SRP!B2:C110,{2}, FALSE)))</f>
      </c>
      <c r="G200" s="1">
        <v>61835</v>
      </c>
      <c r="H200" s="1" t="s">
        <v>680</v>
      </c>
      <c r="I200" s="10" t="s">
        <v>107</v>
      </c>
      <c r="J200" s="1">
        <f>VLOOKUP(G200,Sku_Consolidated!A2:C957, 3, FALSE)</f>
      </c>
      <c r="K200" s="10">
        <f>IF(J200="PACK", I200, 0)</f>
      </c>
      <c r="L200" s="10">
        <f>IF(J200="KG", I200, I200 * VLOOKUP(G200,Sku_Consolidated!A2:U957,21,FALSE))</f>
      </c>
      <c r="M200" s="10" t="s">
        <v>37</v>
      </c>
      <c r="N200" s="11" t="s">
        <v>681</v>
      </c>
      <c r="O200" s="10" t="s">
        <v>682</v>
      </c>
      <c r="P200" s="10">
        <f>N200 - O200</f>
      </c>
      <c r="Q200" s="1">
        <f>VLOOKUP(G200,Sku_Consolidated!A2:G957,7, FALSE)</f>
      </c>
      <c r="R200" s="1">
        <f>IF(IFERROR(VLOOKUP(E200,Store_Showcase!B2:H144,7, FALSE), TRUE)=TRUE, IF(IFERROR(VLOOKUP(E200,Store_SRP!B2:H110,7, FALSE), TRUE)=TRUE,VLOOKUP(E200,Store_VAM!B2:H273,7, FALSE),VLOOKUP(E200,Store_SRP!B2:H110,7, FALSE)), VLOOKUP(E200,Store_Showcase!B2:H144,7, FALSE))</f>
      </c>
      <c r="S200" s="1">
        <f>IF(IFERROR(VLOOKUP(E200,Store_Showcase!B2:I144,8, FALSE), TRUE)=TRUE, IF(IFERROR(VLOOKUP(E200,Store_SRP!B2:I110,8, FALSE), TRUE)=TRUE,VLOOKUP(E200,Store_VAM!B2:I273,8, FALSE),VLOOKUP(E200,Store_SRP!B2:I110,8, FALSE)), VLOOKUP(E200,Store_Showcase!B2:I144,8, FALSE))</f>
      </c>
      <c r="T200" s="1">
        <f>VLOOKUP(G200,Sku_Consolidated!A2:R957,18,FALSE)</f>
      </c>
      <c r="U200" s="1" t="s">
        <v>633</v>
      </c>
      <c r="V200" s="1">
        <f>IF(VLOOKUP(G200,Sku_Consolidated!A2:S957,19,FALSE)="SHOWCASE", VLOOKUP(E200,Store_Showcase!B2:L144,11, FALSE), IF(VLOOKUP(G200,Sku_Consolidated!A2:S957,19,FALSE)="VAM",VLOOKUP(E200,Store_VAM!B2:L273,11, FALSE),VLOOKUP(E200,Store_SRP!B2:L110,11, FALSE)))</f>
      </c>
      <c r="W200" s="1">
        <f>VLOOKUP(G200,Sku_Consolidated!A2:W957,11,FALSE)</f>
      </c>
      <c r="X200" s="1">
        <f>VLOOKUP(G200,Sku_Consolidated!A2:H957,8,FALSE)</f>
      </c>
      <c r="Y200" s="1">
        <f>VLOOKUP(G200,Sku_Consolidated!A2:I957,9,FALSE)</f>
      </c>
      <c r="Z200" s="1" t="s">
        <v>41</v>
      </c>
      <c r="AA200" s="1">
        <f>VLOOKUP(G200,Sku_Consolidated!A2:E957,5,FALSE)</f>
      </c>
      <c r="AB200" s="1">
        <f>IF(VLOOKUP(G200,Sku_Consolidated!A2:S957,19,FALSE)="SHOWCASE", VLOOKUP(E200,Store_Showcase!B2:N144,13, FALSE), IF(VLOOKUP(G200,Sku_Consolidated!A2:S957,19,FALSE)="VAM",VLOOKUP(E200,Store_VAM!B2:N273,13, FALSE),VLOOKUP(E200,Store_SRP!B2:N110,13, FALSE)))</f>
      </c>
      <c r="AC200" s="1">
        <f>IF(IFERROR(AB200,TRUE)=TRUE, "-","OK")</f>
      </c>
      <c r="AD200" s="11" t="s">
        <v>37</v>
      </c>
      <c r="AE200" s="11" t="s">
        <v>37</v>
      </c>
      <c r="AF200" s="1">
        <f>IF(IFERROR(VLOOKUP(E200,Store_Showcase!B2:H144,{5}, FALSE), TRUE)=TRUE, IF(IFERROR(VLOOKUP(E200,Store_SRP!B2:H110,{5}, FALSE), TRUE)=TRUE,VLOOKUP(E200,Store_VAM!B2:H273,{5}, FALSE),VLOOKUP(E200,Store_SRP!B2:H110,{5}, FALSE)), VLOOKUP(E200,Store_Showcase!B2:H144,{5}, FALSE))</f>
      </c>
      <c r="AG200" s="1">
        <f>IF(IFERROR(VLOOKUP(E200,Store_Showcase!B2:H144,{6}, FALSE), TRUE)=TRUE, IF(IFERROR(VLOOKUP(E200,Store_SRP!B2:H110,{6}, FALSE), TRUE)=TRUE,VLOOKUP(E200,Store_VAM!B2:H273,{6}, FALSE),VLOOKUP(E200,Store_SRP!B2:H110,{6}, FALSE)), VLOOKUP(E200,Store_Showcase!B2:H144,{6}, FALSE))</f>
      </c>
      <c r="AH200" s="1">
        <f>VLOOKUP(G200,Sku_Consolidated!A2:R957,18,FALSE)</f>
      </c>
      <c r="AI200" s="1">
        <f>VLOOKUP(G200,Sku_Consolidated!A2:S957,19,FALSE)</f>
      </c>
      <c r="AJ200" s="1">
        <f>VLOOKUP(G200,Sku_Consolidated!A2:T957,20,FALSE)</f>
      </c>
    </row>
    <row r="201" spans="1:36" x14ac:dyDescent="0.25">
      <c r="A201" s="1">
        <v>2024</v>
      </c>
      <c r="B201" s="1" t="s">
        <v>31</v>
      </c>
      <c r="C201" s="1" t="s">
        <v>32</v>
      </c>
      <c r="D201" s="1" t="s">
        <v>33</v>
      </c>
      <c r="E201" s="9" t="s">
        <v>628</v>
      </c>
      <c r="F201" s="1">
        <f>IF(VLOOKUP(G201,Sku_Consolidated!A2:S957,{19},FALSE)="SHOWCASE", VLOOKUP(E201,Store_Showcase!B2:C144,{2}, FALSE), IF(VLOOKUP(G201,Sku_Consolidated!A2:S957,{19},FALSE)="VAM",VLOOKUP(E201,Store_VAM!B2:C273,{2}, FALSE),VLOOKUP(E201,Store_SRP!B2:C110,{2}, FALSE)))</f>
      </c>
      <c r="G201" s="1">
        <v>61840</v>
      </c>
      <c r="H201" s="1" t="s">
        <v>171</v>
      </c>
      <c r="I201" s="10" t="s">
        <v>683</v>
      </c>
      <c r="J201" s="1">
        <f>VLOOKUP(G201,Sku_Consolidated!A2:C957, 3, FALSE)</f>
      </c>
      <c r="K201" s="10">
        <f>IF(J201="PACK", I201, 0)</f>
      </c>
      <c r="L201" s="10">
        <f>IF(J201="KG", I201, I201 * VLOOKUP(G201,Sku_Consolidated!A2:U957,21,FALSE))</f>
      </c>
      <c r="M201" s="10" t="s">
        <v>37</v>
      </c>
      <c r="N201" s="11" t="s">
        <v>684</v>
      </c>
      <c r="O201" s="10" t="s">
        <v>685</v>
      </c>
      <c r="P201" s="10">
        <f>N201 - O201</f>
      </c>
      <c r="Q201" s="1">
        <f>VLOOKUP(G201,Sku_Consolidated!A2:G957,7, FALSE)</f>
      </c>
      <c r="R201" s="1">
        <f>IF(IFERROR(VLOOKUP(E201,Store_Showcase!B2:H144,7, FALSE), TRUE)=TRUE, IF(IFERROR(VLOOKUP(E201,Store_SRP!B2:H110,7, FALSE), TRUE)=TRUE,VLOOKUP(E201,Store_VAM!B2:H273,7, FALSE),VLOOKUP(E201,Store_SRP!B2:H110,7, FALSE)), VLOOKUP(E201,Store_Showcase!B2:H144,7, FALSE))</f>
      </c>
      <c r="S201" s="1">
        <f>IF(IFERROR(VLOOKUP(E201,Store_Showcase!B2:I144,8, FALSE), TRUE)=TRUE, IF(IFERROR(VLOOKUP(E201,Store_SRP!B2:I110,8, FALSE), TRUE)=TRUE,VLOOKUP(E201,Store_VAM!B2:I273,8, FALSE),VLOOKUP(E201,Store_SRP!B2:I110,8, FALSE)), VLOOKUP(E201,Store_Showcase!B2:I144,8, FALSE))</f>
      </c>
      <c r="T201" s="1">
        <f>VLOOKUP(G201,Sku_Consolidated!A2:R957,18,FALSE)</f>
      </c>
      <c r="U201" s="1" t="s">
        <v>633</v>
      </c>
      <c r="V201" s="1">
        <f>IF(VLOOKUP(G201,Sku_Consolidated!A2:S957,19,FALSE)="SHOWCASE", VLOOKUP(E201,Store_Showcase!B2:L144,11, FALSE), IF(VLOOKUP(G201,Sku_Consolidated!A2:S957,19,FALSE)="VAM",VLOOKUP(E201,Store_VAM!B2:L273,11, FALSE),VLOOKUP(E201,Store_SRP!B2:L110,11, FALSE)))</f>
      </c>
      <c r="W201" s="1">
        <f>VLOOKUP(G201,Sku_Consolidated!A2:W957,11,FALSE)</f>
      </c>
      <c r="X201" s="1">
        <f>VLOOKUP(G201,Sku_Consolidated!A2:H957,8,FALSE)</f>
      </c>
      <c r="Y201" s="1">
        <f>VLOOKUP(G201,Sku_Consolidated!A2:I957,9,FALSE)</f>
      </c>
      <c r="Z201" s="1" t="s">
        <v>41</v>
      </c>
      <c r="AA201" s="1">
        <f>VLOOKUP(G201,Sku_Consolidated!A2:E957,5,FALSE)</f>
      </c>
      <c r="AB201" s="1">
        <f>IF(VLOOKUP(G201,Sku_Consolidated!A2:S957,19,FALSE)="SHOWCASE", VLOOKUP(E201,Store_Showcase!B2:N144,13, FALSE), IF(VLOOKUP(G201,Sku_Consolidated!A2:S957,19,FALSE)="VAM",VLOOKUP(E201,Store_VAM!B2:N273,13, FALSE),VLOOKUP(E201,Store_SRP!B2:N110,13, FALSE)))</f>
      </c>
      <c r="AC201" s="1">
        <f>IF(IFERROR(AB201,TRUE)=TRUE, "-","OK")</f>
      </c>
      <c r="AD201" s="11" t="s">
        <v>37</v>
      </c>
      <c r="AE201" s="11" t="s">
        <v>37</v>
      </c>
      <c r="AF201" s="1">
        <f>IF(IFERROR(VLOOKUP(E201,Store_Showcase!B2:H144,{5}, FALSE), TRUE)=TRUE, IF(IFERROR(VLOOKUP(E201,Store_SRP!B2:H110,{5}, FALSE), TRUE)=TRUE,VLOOKUP(E201,Store_VAM!B2:H273,{5}, FALSE),VLOOKUP(E201,Store_SRP!B2:H110,{5}, FALSE)), VLOOKUP(E201,Store_Showcase!B2:H144,{5}, FALSE))</f>
      </c>
      <c r="AG201" s="1">
        <f>IF(IFERROR(VLOOKUP(E201,Store_Showcase!B2:H144,{6}, FALSE), TRUE)=TRUE, IF(IFERROR(VLOOKUP(E201,Store_SRP!B2:H110,{6}, FALSE), TRUE)=TRUE,VLOOKUP(E201,Store_VAM!B2:H273,{6}, FALSE),VLOOKUP(E201,Store_SRP!B2:H110,{6}, FALSE)), VLOOKUP(E201,Store_Showcase!B2:H144,{6}, FALSE))</f>
      </c>
      <c r="AH201" s="1">
        <f>VLOOKUP(G201,Sku_Consolidated!A2:R957,18,FALSE)</f>
      </c>
      <c r="AI201" s="1">
        <f>VLOOKUP(G201,Sku_Consolidated!A2:S957,19,FALSE)</f>
      </c>
      <c r="AJ201" s="1">
        <f>VLOOKUP(G201,Sku_Consolidated!A2:T957,20,FALSE)</f>
      </c>
    </row>
    <row r="202" spans="1:36" x14ac:dyDescent="0.25">
      <c r="A202" s="1">
        <v>2024</v>
      </c>
      <c r="B202" s="1" t="s">
        <v>31</v>
      </c>
      <c r="C202" s="1" t="s">
        <v>32</v>
      </c>
      <c r="D202" s="1" t="s">
        <v>33</v>
      </c>
      <c r="E202" s="9" t="s">
        <v>628</v>
      </c>
      <c r="F202" s="1">
        <f>IF(VLOOKUP(G202,Sku_Consolidated!A2:S957,{19},FALSE)="SHOWCASE", VLOOKUP(E202,Store_Showcase!B2:C144,{2}, FALSE), IF(VLOOKUP(G202,Sku_Consolidated!A2:S957,{19},FALSE)="VAM",VLOOKUP(E202,Store_VAM!B2:C273,{2}, FALSE),VLOOKUP(E202,Store_SRP!B2:C110,{2}, FALSE)))</f>
      </c>
      <c r="G202" s="1">
        <v>61841</v>
      </c>
      <c r="H202" s="1" t="s">
        <v>122</v>
      </c>
      <c r="I202" s="10" t="s">
        <v>686</v>
      </c>
      <c r="J202" s="1">
        <f>VLOOKUP(G202,Sku_Consolidated!A2:C957, 3, FALSE)</f>
      </c>
      <c r="K202" s="10">
        <f>IF(J202="PACK", I202, 0)</f>
      </c>
      <c r="L202" s="10">
        <f>IF(J202="KG", I202, I202 * VLOOKUP(G202,Sku_Consolidated!A2:U957,21,FALSE))</f>
      </c>
      <c r="M202" s="10" t="s">
        <v>37</v>
      </c>
      <c r="N202" s="11" t="s">
        <v>687</v>
      </c>
      <c r="O202" s="10" t="s">
        <v>688</v>
      </c>
      <c r="P202" s="10">
        <f>N202 - O202</f>
      </c>
      <c r="Q202" s="1">
        <f>VLOOKUP(G202,Sku_Consolidated!A2:G957,7, FALSE)</f>
      </c>
      <c r="R202" s="1">
        <f>IF(IFERROR(VLOOKUP(E202,Store_Showcase!B2:H144,7, FALSE), TRUE)=TRUE, IF(IFERROR(VLOOKUP(E202,Store_SRP!B2:H110,7, FALSE), TRUE)=TRUE,VLOOKUP(E202,Store_VAM!B2:H273,7, FALSE),VLOOKUP(E202,Store_SRP!B2:H110,7, FALSE)), VLOOKUP(E202,Store_Showcase!B2:H144,7, FALSE))</f>
      </c>
      <c r="S202" s="1">
        <f>IF(IFERROR(VLOOKUP(E202,Store_Showcase!B2:I144,8, FALSE), TRUE)=TRUE, IF(IFERROR(VLOOKUP(E202,Store_SRP!B2:I110,8, FALSE), TRUE)=TRUE,VLOOKUP(E202,Store_VAM!B2:I273,8, FALSE),VLOOKUP(E202,Store_SRP!B2:I110,8, FALSE)), VLOOKUP(E202,Store_Showcase!B2:I144,8, FALSE))</f>
      </c>
      <c r="T202" s="1">
        <f>VLOOKUP(G202,Sku_Consolidated!A2:R957,18,FALSE)</f>
      </c>
      <c r="U202" s="1" t="s">
        <v>633</v>
      </c>
      <c r="V202" s="1">
        <f>IF(VLOOKUP(G202,Sku_Consolidated!A2:S957,19,FALSE)="SHOWCASE", VLOOKUP(E202,Store_Showcase!B2:L144,11, FALSE), IF(VLOOKUP(G202,Sku_Consolidated!A2:S957,19,FALSE)="VAM",VLOOKUP(E202,Store_VAM!B2:L273,11, FALSE),VLOOKUP(E202,Store_SRP!B2:L110,11, FALSE)))</f>
      </c>
      <c r="W202" s="1">
        <f>VLOOKUP(G202,Sku_Consolidated!A2:W957,11,FALSE)</f>
      </c>
      <c r="X202" s="1">
        <f>VLOOKUP(G202,Sku_Consolidated!A2:H957,8,FALSE)</f>
      </c>
      <c r="Y202" s="1">
        <f>VLOOKUP(G202,Sku_Consolidated!A2:I957,9,FALSE)</f>
      </c>
      <c r="Z202" s="1" t="s">
        <v>41</v>
      </c>
      <c r="AA202" s="1">
        <f>VLOOKUP(G202,Sku_Consolidated!A2:E957,5,FALSE)</f>
      </c>
      <c r="AB202" s="1">
        <f>IF(VLOOKUP(G202,Sku_Consolidated!A2:S957,19,FALSE)="SHOWCASE", VLOOKUP(E202,Store_Showcase!B2:N144,13, FALSE), IF(VLOOKUP(G202,Sku_Consolidated!A2:S957,19,FALSE)="VAM",VLOOKUP(E202,Store_VAM!B2:N273,13, FALSE),VLOOKUP(E202,Store_SRP!B2:N110,13, FALSE)))</f>
      </c>
      <c r="AC202" s="1">
        <f>IF(IFERROR(AB202,TRUE)=TRUE, "-","OK")</f>
      </c>
      <c r="AD202" s="11" t="s">
        <v>37</v>
      </c>
      <c r="AE202" s="11" t="s">
        <v>37</v>
      </c>
      <c r="AF202" s="1">
        <f>IF(IFERROR(VLOOKUP(E202,Store_Showcase!B2:H144,{5}, FALSE), TRUE)=TRUE, IF(IFERROR(VLOOKUP(E202,Store_SRP!B2:H110,{5}, FALSE), TRUE)=TRUE,VLOOKUP(E202,Store_VAM!B2:H273,{5}, FALSE),VLOOKUP(E202,Store_SRP!B2:H110,{5}, FALSE)), VLOOKUP(E202,Store_Showcase!B2:H144,{5}, FALSE))</f>
      </c>
      <c r="AG202" s="1">
        <f>IF(IFERROR(VLOOKUP(E202,Store_Showcase!B2:H144,{6}, FALSE), TRUE)=TRUE, IF(IFERROR(VLOOKUP(E202,Store_SRP!B2:H110,{6}, FALSE), TRUE)=TRUE,VLOOKUP(E202,Store_VAM!B2:H273,{6}, FALSE),VLOOKUP(E202,Store_SRP!B2:H110,{6}, FALSE)), VLOOKUP(E202,Store_Showcase!B2:H144,{6}, FALSE))</f>
      </c>
      <c r="AH202" s="1">
        <f>VLOOKUP(G202,Sku_Consolidated!A2:R957,18,FALSE)</f>
      </c>
      <c r="AI202" s="1">
        <f>VLOOKUP(G202,Sku_Consolidated!A2:S957,19,FALSE)</f>
      </c>
      <c r="AJ202" s="1">
        <f>VLOOKUP(G202,Sku_Consolidated!A2:T957,20,FALSE)</f>
      </c>
    </row>
    <row r="203" spans="1:36" x14ac:dyDescent="0.25">
      <c r="A203" s="1">
        <v>2024</v>
      </c>
      <c r="B203" s="1" t="s">
        <v>31</v>
      </c>
      <c r="C203" s="1" t="s">
        <v>32</v>
      </c>
      <c r="D203" s="1" t="s">
        <v>33</v>
      </c>
      <c r="E203" s="9" t="s">
        <v>628</v>
      </c>
      <c r="F203" s="1">
        <f>IF(VLOOKUP(G203,Sku_Consolidated!A2:S957,{19},FALSE)="SHOWCASE", VLOOKUP(E203,Store_Showcase!B2:C144,{2}, FALSE), IF(VLOOKUP(G203,Sku_Consolidated!A2:S957,{19},FALSE)="VAM",VLOOKUP(E203,Store_VAM!B2:C273,{2}, FALSE),VLOOKUP(E203,Store_SRP!B2:C110,{2}, FALSE)))</f>
      </c>
      <c r="G203" s="1">
        <v>61844</v>
      </c>
      <c r="H203" s="1" t="s">
        <v>178</v>
      </c>
      <c r="I203" s="10" t="s">
        <v>51</v>
      </c>
      <c r="J203" s="1">
        <f>VLOOKUP(G203,Sku_Consolidated!A2:C957, 3, FALSE)</f>
      </c>
      <c r="K203" s="10">
        <f>IF(J203="PACK", I203, 0)</f>
      </c>
      <c r="L203" s="10">
        <f>IF(J203="KG", I203, I203 * VLOOKUP(G203,Sku_Consolidated!A2:U957,21,FALSE))</f>
      </c>
      <c r="M203" s="10" t="s">
        <v>37</v>
      </c>
      <c r="N203" s="11" t="s">
        <v>689</v>
      </c>
      <c r="O203" s="10" t="s">
        <v>690</v>
      </c>
      <c r="P203" s="10">
        <f>N203 - O203</f>
      </c>
      <c r="Q203" s="1">
        <f>VLOOKUP(G203,Sku_Consolidated!A2:G957,7, FALSE)</f>
      </c>
      <c r="R203" s="1">
        <f>IF(IFERROR(VLOOKUP(E203,Store_Showcase!B2:H144,7, FALSE), TRUE)=TRUE, IF(IFERROR(VLOOKUP(E203,Store_SRP!B2:H110,7, FALSE), TRUE)=TRUE,VLOOKUP(E203,Store_VAM!B2:H273,7, FALSE),VLOOKUP(E203,Store_SRP!B2:H110,7, FALSE)), VLOOKUP(E203,Store_Showcase!B2:H144,7, FALSE))</f>
      </c>
      <c r="S203" s="1">
        <f>IF(IFERROR(VLOOKUP(E203,Store_Showcase!B2:I144,8, FALSE), TRUE)=TRUE, IF(IFERROR(VLOOKUP(E203,Store_SRP!B2:I110,8, FALSE), TRUE)=TRUE,VLOOKUP(E203,Store_VAM!B2:I273,8, FALSE),VLOOKUP(E203,Store_SRP!B2:I110,8, FALSE)), VLOOKUP(E203,Store_Showcase!B2:I144,8, FALSE))</f>
      </c>
      <c r="T203" s="1">
        <f>VLOOKUP(G203,Sku_Consolidated!A2:R957,18,FALSE)</f>
      </c>
      <c r="U203" s="1" t="s">
        <v>633</v>
      </c>
      <c r="V203" s="1">
        <f>IF(VLOOKUP(G203,Sku_Consolidated!A2:S957,19,FALSE)="SHOWCASE", VLOOKUP(E203,Store_Showcase!B2:L144,11, FALSE), IF(VLOOKUP(G203,Sku_Consolidated!A2:S957,19,FALSE)="VAM",VLOOKUP(E203,Store_VAM!B2:L273,11, FALSE),VLOOKUP(E203,Store_SRP!B2:L110,11, FALSE)))</f>
      </c>
      <c r="W203" s="1">
        <f>VLOOKUP(G203,Sku_Consolidated!A2:W957,11,FALSE)</f>
      </c>
      <c r="X203" s="1">
        <f>VLOOKUP(G203,Sku_Consolidated!A2:H957,8,FALSE)</f>
      </c>
      <c r="Y203" s="1">
        <f>VLOOKUP(G203,Sku_Consolidated!A2:I957,9,FALSE)</f>
      </c>
      <c r="Z203" s="1" t="s">
        <v>41</v>
      </c>
      <c r="AA203" s="1">
        <f>VLOOKUP(G203,Sku_Consolidated!A2:E957,5,FALSE)</f>
      </c>
      <c r="AB203" s="1">
        <f>IF(VLOOKUP(G203,Sku_Consolidated!A2:S957,19,FALSE)="SHOWCASE", VLOOKUP(E203,Store_Showcase!B2:N144,13, FALSE), IF(VLOOKUP(G203,Sku_Consolidated!A2:S957,19,FALSE)="VAM",VLOOKUP(E203,Store_VAM!B2:N273,13, FALSE),VLOOKUP(E203,Store_SRP!B2:N110,13, FALSE)))</f>
      </c>
      <c r="AC203" s="1">
        <f>IF(IFERROR(AB203,TRUE)=TRUE, "-","OK")</f>
      </c>
      <c r="AD203" s="11" t="s">
        <v>37</v>
      </c>
      <c r="AE203" s="11" t="s">
        <v>37</v>
      </c>
      <c r="AF203" s="1">
        <f>IF(IFERROR(VLOOKUP(E203,Store_Showcase!B2:H144,{5}, FALSE), TRUE)=TRUE, IF(IFERROR(VLOOKUP(E203,Store_SRP!B2:H110,{5}, FALSE), TRUE)=TRUE,VLOOKUP(E203,Store_VAM!B2:H273,{5}, FALSE),VLOOKUP(E203,Store_SRP!B2:H110,{5}, FALSE)), VLOOKUP(E203,Store_Showcase!B2:H144,{5}, FALSE))</f>
      </c>
      <c r="AG203" s="1">
        <f>IF(IFERROR(VLOOKUP(E203,Store_Showcase!B2:H144,{6}, FALSE), TRUE)=TRUE, IF(IFERROR(VLOOKUP(E203,Store_SRP!B2:H110,{6}, FALSE), TRUE)=TRUE,VLOOKUP(E203,Store_VAM!B2:H273,{6}, FALSE),VLOOKUP(E203,Store_SRP!B2:H110,{6}, FALSE)), VLOOKUP(E203,Store_Showcase!B2:H144,{6}, FALSE))</f>
      </c>
      <c r="AH203" s="1">
        <f>VLOOKUP(G203,Sku_Consolidated!A2:R957,18,FALSE)</f>
      </c>
      <c r="AI203" s="1">
        <f>VLOOKUP(G203,Sku_Consolidated!A2:S957,19,FALSE)</f>
      </c>
      <c r="AJ203" s="1">
        <f>VLOOKUP(G203,Sku_Consolidated!A2:T957,20,FALSE)</f>
      </c>
    </row>
    <row r="204" spans="1:36" x14ac:dyDescent="0.25">
      <c r="A204" s="1">
        <v>2024</v>
      </c>
      <c r="B204" s="1" t="s">
        <v>31</v>
      </c>
      <c r="C204" s="1" t="s">
        <v>32</v>
      </c>
      <c r="D204" s="1" t="s">
        <v>33</v>
      </c>
      <c r="E204" s="9" t="s">
        <v>628</v>
      </c>
      <c r="F204" s="1">
        <f>IF(VLOOKUP(G204,Sku_Consolidated!A2:S957,{19},FALSE)="SHOWCASE", VLOOKUP(E204,Store_Showcase!B2:C144,{2}, FALSE), IF(VLOOKUP(G204,Sku_Consolidated!A2:S957,{19},FALSE)="VAM",VLOOKUP(E204,Store_VAM!B2:C273,{2}, FALSE),VLOOKUP(E204,Store_SRP!B2:C110,{2}, FALSE)))</f>
      </c>
      <c r="G204" s="1">
        <v>61845</v>
      </c>
      <c r="H204" s="1" t="s">
        <v>130</v>
      </c>
      <c r="I204" s="10" t="s">
        <v>691</v>
      </c>
      <c r="J204" s="1">
        <f>VLOOKUP(G204,Sku_Consolidated!A2:C957, 3, FALSE)</f>
      </c>
      <c r="K204" s="10">
        <f>IF(J204="PACK", I204, 0)</f>
      </c>
      <c r="L204" s="10">
        <f>IF(J204="KG", I204, I204 * VLOOKUP(G204,Sku_Consolidated!A2:U957,21,FALSE))</f>
      </c>
      <c r="M204" s="10" t="s">
        <v>37</v>
      </c>
      <c r="N204" s="11" t="s">
        <v>692</v>
      </c>
      <c r="O204" s="10" t="s">
        <v>693</v>
      </c>
      <c r="P204" s="10">
        <f>N204 - O204</f>
      </c>
      <c r="Q204" s="1">
        <f>VLOOKUP(G204,Sku_Consolidated!A2:G957,7, FALSE)</f>
      </c>
      <c r="R204" s="1">
        <f>IF(IFERROR(VLOOKUP(E204,Store_Showcase!B2:H144,7, FALSE), TRUE)=TRUE, IF(IFERROR(VLOOKUP(E204,Store_SRP!B2:H110,7, FALSE), TRUE)=TRUE,VLOOKUP(E204,Store_VAM!B2:H273,7, FALSE),VLOOKUP(E204,Store_SRP!B2:H110,7, FALSE)), VLOOKUP(E204,Store_Showcase!B2:H144,7, FALSE))</f>
      </c>
      <c r="S204" s="1">
        <f>IF(IFERROR(VLOOKUP(E204,Store_Showcase!B2:I144,8, FALSE), TRUE)=TRUE, IF(IFERROR(VLOOKUP(E204,Store_SRP!B2:I110,8, FALSE), TRUE)=TRUE,VLOOKUP(E204,Store_VAM!B2:I273,8, FALSE),VLOOKUP(E204,Store_SRP!B2:I110,8, FALSE)), VLOOKUP(E204,Store_Showcase!B2:I144,8, FALSE))</f>
      </c>
      <c r="T204" s="1">
        <f>VLOOKUP(G204,Sku_Consolidated!A2:R957,18,FALSE)</f>
      </c>
      <c r="U204" s="1" t="s">
        <v>633</v>
      </c>
      <c r="V204" s="1">
        <f>IF(VLOOKUP(G204,Sku_Consolidated!A2:S957,19,FALSE)="SHOWCASE", VLOOKUP(E204,Store_Showcase!B2:L144,11, FALSE), IF(VLOOKUP(G204,Sku_Consolidated!A2:S957,19,FALSE)="VAM",VLOOKUP(E204,Store_VAM!B2:L273,11, FALSE),VLOOKUP(E204,Store_SRP!B2:L110,11, FALSE)))</f>
      </c>
      <c r="W204" s="1">
        <f>VLOOKUP(G204,Sku_Consolidated!A2:W957,11,FALSE)</f>
      </c>
      <c r="X204" s="1">
        <f>VLOOKUP(G204,Sku_Consolidated!A2:H957,8,FALSE)</f>
      </c>
      <c r="Y204" s="1">
        <f>VLOOKUP(G204,Sku_Consolidated!A2:I957,9,FALSE)</f>
      </c>
      <c r="Z204" s="1" t="s">
        <v>41</v>
      </c>
      <c r="AA204" s="1">
        <f>VLOOKUP(G204,Sku_Consolidated!A2:E957,5,FALSE)</f>
      </c>
      <c r="AB204" s="1">
        <f>IF(VLOOKUP(G204,Sku_Consolidated!A2:S957,19,FALSE)="SHOWCASE", VLOOKUP(E204,Store_Showcase!B2:N144,13, FALSE), IF(VLOOKUP(G204,Sku_Consolidated!A2:S957,19,FALSE)="VAM",VLOOKUP(E204,Store_VAM!B2:N273,13, FALSE),VLOOKUP(E204,Store_SRP!B2:N110,13, FALSE)))</f>
      </c>
      <c r="AC204" s="1">
        <f>IF(IFERROR(AB204,TRUE)=TRUE, "-","OK")</f>
      </c>
      <c r="AD204" s="11" t="s">
        <v>37</v>
      </c>
      <c r="AE204" s="11" t="s">
        <v>37</v>
      </c>
      <c r="AF204" s="1">
        <f>IF(IFERROR(VLOOKUP(E204,Store_Showcase!B2:H144,{5}, FALSE), TRUE)=TRUE, IF(IFERROR(VLOOKUP(E204,Store_SRP!B2:H110,{5}, FALSE), TRUE)=TRUE,VLOOKUP(E204,Store_VAM!B2:H273,{5}, FALSE),VLOOKUP(E204,Store_SRP!B2:H110,{5}, FALSE)), VLOOKUP(E204,Store_Showcase!B2:H144,{5}, FALSE))</f>
      </c>
      <c r="AG204" s="1">
        <f>IF(IFERROR(VLOOKUP(E204,Store_Showcase!B2:H144,{6}, FALSE), TRUE)=TRUE, IF(IFERROR(VLOOKUP(E204,Store_SRP!B2:H110,{6}, FALSE), TRUE)=TRUE,VLOOKUP(E204,Store_VAM!B2:H273,{6}, FALSE),VLOOKUP(E204,Store_SRP!B2:H110,{6}, FALSE)), VLOOKUP(E204,Store_Showcase!B2:H144,{6}, FALSE))</f>
      </c>
      <c r="AH204" s="1">
        <f>VLOOKUP(G204,Sku_Consolidated!A2:R957,18,FALSE)</f>
      </c>
      <c r="AI204" s="1">
        <f>VLOOKUP(G204,Sku_Consolidated!A2:S957,19,FALSE)</f>
      </c>
      <c r="AJ204" s="1">
        <f>VLOOKUP(G204,Sku_Consolidated!A2:T957,20,FALSE)</f>
      </c>
    </row>
    <row r="205" spans="1:36" x14ac:dyDescent="0.25">
      <c r="A205" s="1">
        <v>2024</v>
      </c>
      <c r="B205" s="1" t="s">
        <v>31</v>
      </c>
      <c r="C205" s="1" t="s">
        <v>32</v>
      </c>
      <c r="D205" s="1" t="s">
        <v>33</v>
      </c>
      <c r="E205" s="9" t="s">
        <v>628</v>
      </c>
      <c r="F205" s="1">
        <f>IF(VLOOKUP(G205,Sku_Consolidated!A2:S957,{19},FALSE)="SHOWCASE", VLOOKUP(E205,Store_Showcase!B2:C144,{2}, FALSE), IF(VLOOKUP(G205,Sku_Consolidated!A2:S957,{19},FALSE)="VAM",VLOOKUP(E205,Store_VAM!B2:C273,{2}, FALSE),VLOOKUP(E205,Store_SRP!B2:C110,{2}, FALSE)))</f>
      </c>
      <c r="G205" s="1">
        <v>61850</v>
      </c>
      <c r="H205" s="1" t="s">
        <v>134</v>
      </c>
      <c r="I205" s="10" t="s">
        <v>694</v>
      </c>
      <c r="J205" s="1">
        <f>VLOOKUP(G205,Sku_Consolidated!A2:C957, 3, FALSE)</f>
      </c>
      <c r="K205" s="10">
        <f>IF(J205="PACK", I205, 0)</f>
      </c>
      <c r="L205" s="10">
        <f>IF(J205="KG", I205, I205 * VLOOKUP(G205,Sku_Consolidated!A2:U957,21,FALSE))</f>
      </c>
      <c r="M205" s="10" t="s">
        <v>37</v>
      </c>
      <c r="N205" s="11" t="s">
        <v>695</v>
      </c>
      <c r="O205" s="10" t="s">
        <v>696</v>
      </c>
      <c r="P205" s="10">
        <f>N205 - O205</f>
      </c>
      <c r="Q205" s="1">
        <f>VLOOKUP(G205,Sku_Consolidated!A2:G957,7, FALSE)</f>
      </c>
      <c r="R205" s="1">
        <f>IF(IFERROR(VLOOKUP(E205,Store_Showcase!B2:H144,7, FALSE), TRUE)=TRUE, IF(IFERROR(VLOOKUP(E205,Store_SRP!B2:H110,7, FALSE), TRUE)=TRUE,VLOOKUP(E205,Store_VAM!B2:H273,7, FALSE),VLOOKUP(E205,Store_SRP!B2:H110,7, FALSE)), VLOOKUP(E205,Store_Showcase!B2:H144,7, FALSE))</f>
      </c>
      <c r="S205" s="1">
        <f>IF(IFERROR(VLOOKUP(E205,Store_Showcase!B2:I144,8, FALSE), TRUE)=TRUE, IF(IFERROR(VLOOKUP(E205,Store_SRP!B2:I110,8, FALSE), TRUE)=TRUE,VLOOKUP(E205,Store_VAM!B2:I273,8, FALSE),VLOOKUP(E205,Store_SRP!B2:I110,8, FALSE)), VLOOKUP(E205,Store_Showcase!B2:I144,8, FALSE))</f>
      </c>
      <c r="T205" s="1">
        <f>VLOOKUP(G205,Sku_Consolidated!A2:R957,18,FALSE)</f>
      </c>
      <c r="U205" s="1" t="s">
        <v>633</v>
      </c>
      <c r="V205" s="1">
        <f>IF(VLOOKUP(G205,Sku_Consolidated!A2:S957,19,FALSE)="SHOWCASE", VLOOKUP(E205,Store_Showcase!B2:L144,11, FALSE), IF(VLOOKUP(G205,Sku_Consolidated!A2:S957,19,FALSE)="VAM",VLOOKUP(E205,Store_VAM!B2:L273,11, FALSE),VLOOKUP(E205,Store_SRP!B2:L110,11, FALSE)))</f>
      </c>
      <c r="W205" s="1">
        <f>VLOOKUP(G205,Sku_Consolidated!A2:W957,11,FALSE)</f>
      </c>
      <c r="X205" s="1">
        <f>VLOOKUP(G205,Sku_Consolidated!A2:H957,8,FALSE)</f>
      </c>
      <c r="Y205" s="1">
        <f>VLOOKUP(G205,Sku_Consolidated!A2:I957,9,FALSE)</f>
      </c>
      <c r="Z205" s="1" t="s">
        <v>41</v>
      </c>
      <c r="AA205" s="1">
        <f>VLOOKUP(G205,Sku_Consolidated!A2:E957,5,FALSE)</f>
      </c>
      <c r="AB205" s="1">
        <f>IF(VLOOKUP(G205,Sku_Consolidated!A2:S957,19,FALSE)="SHOWCASE", VLOOKUP(E205,Store_Showcase!B2:N144,13, FALSE), IF(VLOOKUP(G205,Sku_Consolidated!A2:S957,19,FALSE)="VAM",VLOOKUP(E205,Store_VAM!B2:N273,13, FALSE),VLOOKUP(E205,Store_SRP!B2:N110,13, FALSE)))</f>
      </c>
      <c r="AC205" s="1">
        <f>IF(IFERROR(AB205,TRUE)=TRUE, "-","OK")</f>
      </c>
      <c r="AD205" s="11" t="s">
        <v>37</v>
      </c>
      <c r="AE205" s="11" t="s">
        <v>37</v>
      </c>
      <c r="AF205" s="1">
        <f>IF(IFERROR(VLOOKUP(E205,Store_Showcase!B2:H144,{5}, FALSE), TRUE)=TRUE, IF(IFERROR(VLOOKUP(E205,Store_SRP!B2:H110,{5}, FALSE), TRUE)=TRUE,VLOOKUP(E205,Store_VAM!B2:H273,{5}, FALSE),VLOOKUP(E205,Store_SRP!B2:H110,{5}, FALSE)), VLOOKUP(E205,Store_Showcase!B2:H144,{5}, FALSE))</f>
      </c>
      <c r="AG205" s="1">
        <f>IF(IFERROR(VLOOKUP(E205,Store_Showcase!B2:H144,{6}, FALSE), TRUE)=TRUE, IF(IFERROR(VLOOKUP(E205,Store_SRP!B2:H110,{6}, FALSE), TRUE)=TRUE,VLOOKUP(E205,Store_VAM!B2:H273,{6}, FALSE),VLOOKUP(E205,Store_SRP!B2:H110,{6}, FALSE)), VLOOKUP(E205,Store_Showcase!B2:H144,{6}, FALSE))</f>
      </c>
      <c r="AH205" s="1">
        <f>VLOOKUP(G205,Sku_Consolidated!A2:R957,18,FALSE)</f>
      </c>
      <c r="AI205" s="1">
        <f>VLOOKUP(G205,Sku_Consolidated!A2:S957,19,FALSE)</f>
      </c>
      <c r="AJ205" s="1">
        <f>VLOOKUP(G205,Sku_Consolidated!A2:T957,20,FALSE)</f>
      </c>
    </row>
    <row r="206" spans="1:36" x14ac:dyDescent="0.25">
      <c r="A206" s="1">
        <v>2024</v>
      </c>
      <c r="B206" s="1" t="s">
        <v>31</v>
      </c>
      <c r="C206" s="1" t="s">
        <v>32</v>
      </c>
      <c r="D206" s="1" t="s">
        <v>33</v>
      </c>
      <c r="E206" s="9" t="s">
        <v>628</v>
      </c>
      <c r="F206" s="1">
        <f>IF(VLOOKUP(G206,Sku_Consolidated!A2:S957,{19},FALSE)="SHOWCASE", VLOOKUP(E206,Store_Showcase!B2:C144,{2}, FALSE), IF(VLOOKUP(G206,Sku_Consolidated!A2:S957,{19},FALSE)="VAM",VLOOKUP(E206,Store_VAM!B2:C273,{2}, FALSE),VLOOKUP(E206,Store_SRP!B2:C110,{2}, FALSE)))</f>
      </c>
      <c r="G206" s="1">
        <v>61852</v>
      </c>
      <c r="H206" s="1" t="s">
        <v>138</v>
      </c>
      <c r="I206" s="10" t="s">
        <v>697</v>
      </c>
      <c r="J206" s="1">
        <f>VLOOKUP(G206,Sku_Consolidated!A2:C957, 3, FALSE)</f>
      </c>
      <c r="K206" s="10">
        <f>IF(J206="PACK", I206, 0)</f>
      </c>
      <c r="L206" s="10">
        <f>IF(J206="KG", I206, I206 * VLOOKUP(G206,Sku_Consolidated!A2:U957,21,FALSE))</f>
      </c>
      <c r="M206" s="10" t="s">
        <v>37</v>
      </c>
      <c r="N206" s="11" t="s">
        <v>698</v>
      </c>
      <c r="O206" s="10" t="s">
        <v>699</v>
      </c>
      <c r="P206" s="10">
        <f>N206 - O206</f>
      </c>
      <c r="Q206" s="1">
        <f>VLOOKUP(G206,Sku_Consolidated!A2:G957,7, FALSE)</f>
      </c>
      <c r="R206" s="1">
        <f>IF(IFERROR(VLOOKUP(E206,Store_Showcase!B2:H144,7, FALSE), TRUE)=TRUE, IF(IFERROR(VLOOKUP(E206,Store_SRP!B2:H110,7, FALSE), TRUE)=TRUE,VLOOKUP(E206,Store_VAM!B2:H273,7, FALSE),VLOOKUP(E206,Store_SRP!B2:H110,7, FALSE)), VLOOKUP(E206,Store_Showcase!B2:H144,7, FALSE))</f>
      </c>
      <c r="S206" s="1">
        <f>IF(IFERROR(VLOOKUP(E206,Store_Showcase!B2:I144,8, FALSE), TRUE)=TRUE, IF(IFERROR(VLOOKUP(E206,Store_SRP!B2:I110,8, FALSE), TRUE)=TRUE,VLOOKUP(E206,Store_VAM!B2:I273,8, FALSE),VLOOKUP(E206,Store_SRP!B2:I110,8, FALSE)), VLOOKUP(E206,Store_Showcase!B2:I144,8, FALSE))</f>
      </c>
      <c r="T206" s="1">
        <f>VLOOKUP(G206,Sku_Consolidated!A2:R957,18,FALSE)</f>
      </c>
      <c r="U206" s="1" t="s">
        <v>633</v>
      </c>
      <c r="V206" s="1">
        <f>IF(VLOOKUP(G206,Sku_Consolidated!A2:S957,19,FALSE)="SHOWCASE", VLOOKUP(E206,Store_Showcase!B2:L144,11, FALSE), IF(VLOOKUP(G206,Sku_Consolidated!A2:S957,19,FALSE)="VAM",VLOOKUP(E206,Store_VAM!B2:L273,11, FALSE),VLOOKUP(E206,Store_SRP!B2:L110,11, FALSE)))</f>
      </c>
      <c r="W206" s="1">
        <f>VLOOKUP(G206,Sku_Consolidated!A2:W957,11,FALSE)</f>
      </c>
      <c r="X206" s="1">
        <f>VLOOKUP(G206,Sku_Consolidated!A2:H957,8,FALSE)</f>
      </c>
      <c r="Y206" s="1">
        <f>VLOOKUP(G206,Sku_Consolidated!A2:I957,9,FALSE)</f>
      </c>
      <c r="Z206" s="1" t="s">
        <v>41</v>
      </c>
      <c r="AA206" s="1">
        <f>VLOOKUP(G206,Sku_Consolidated!A2:E957,5,FALSE)</f>
      </c>
      <c r="AB206" s="1">
        <f>IF(VLOOKUP(G206,Sku_Consolidated!A2:S957,19,FALSE)="SHOWCASE", VLOOKUP(E206,Store_Showcase!B2:N144,13, FALSE), IF(VLOOKUP(G206,Sku_Consolidated!A2:S957,19,FALSE)="VAM",VLOOKUP(E206,Store_VAM!B2:N273,13, FALSE),VLOOKUP(E206,Store_SRP!B2:N110,13, FALSE)))</f>
      </c>
      <c r="AC206" s="1">
        <f>IF(IFERROR(AB206,TRUE)=TRUE, "-","OK")</f>
      </c>
      <c r="AD206" s="11" t="s">
        <v>37</v>
      </c>
      <c r="AE206" s="11" t="s">
        <v>37</v>
      </c>
      <c r="AF206" s="1">
        <f>IF(IFERROR(VLOOKUP(E206,Store_Showcase!B2:H144,{5}, FALSE), TRUE)=TRUE, IF(IFERROR(VLOOKUP(E206,Store_SRP!B2:H110,{5}, FALSE), TRUE)=TRUE,VLOOKUP(E206,Store_VAM!B2:H273,{5}, FALSE),VLOOKUP(E206,Store_SRP!B2:H110,{5}, FALSE)), VLOOKUP(E206,Store_Showcase!B2:H144,{5}, FALSE))</f>
      </c>
      <c r="AG206" s="1">
        <f>IF(IFERROR(VLOOKUP(E206,Store_Showcase!B2:H144,{6}, FALSE), TRUE)=TRUE, IF(IFERROR(VLOOKUP(E206,Store_SRP!B2:H110,{6}, FALSE), TRUE)=TRUE,VLOOKUP(E206,Store_VAM!B2:H273,{6}, FALSE),VLOOKUP(E206,Store_SRP!B2:H110,{6}, FALSE)), VLOOKUP(E206,Store_Showcase!B2:H144,{6}, FALSE))</f>
      </c>
      <c r="AH206" s="1">
        <f>VLOOKUP(G206,Sku_Consolidated!A2:R957,18,FALSE)</f>
      </c>
      <c r="AI206" s="1">
        <f>VLOOKUP(G206,Sku_Consolidated!A2:S957,19,FALSE)</f>
      </c>
      <c r="AJ206" s="1">
        <f>VLOOKUP(G206,Sku_Consolidated!A2:T957,20,FALSE)</f>
      </c>
    </row>
    <row r="207" spans="1:36" x14ac:dyDescent="0.25">
      <c r="A207" s="1">
        <v>2024</v>
      </c>
      <c r="B207" s="1" t="s">
        <v>31</v>
      </c>
      <c r="C207" s="1" t="s">
        <v>32</v>
      </c>
      <c r="D207" s="1" t="s">
        <v>33</v>
      </c>
      <c r="E207" s="9" t="s">
        <v>628</v>
      </c>
      <c r="F207" s="1">
        <f>IF(VLOOKUP(G207,Sku_Consolidated!A2:S957,{19},FALSE)="SHOWCASE", VLOOKUP(E207,Store_Showcase!B2:C144,{2}, FALSE), IF(VLOOKUP(G207,Sku_Consolidated!A2:S957,{19},FALSE)="VAM",VLOOKUP(E207,Store_VAM!B2:C273,{2}, FALSE),VLOOKUP(E207,Store_SRP!B2:C110,{2}, FALSE)))</f>
      </c>
      <c r="G207" s="1">
        <v>61788</v>
      </c>
      <c r="H207" s="1" t="s">
        <v>286</v>
      </c>
      <c r="I207" s="10" t="s">
        <v>315</v>
      </c>
      <c r="J207" s="1">
        <f>VLOOKUP(G207,Sku_Consolidated!A2:C957, 3, FALSE)</f>
      </c>
      <c r="K207" s="10">
        <f>IF(J207="PACK", I207, 0)</f>
      </c>
      <c r="L207" s="10">
        <f>IF(J207="KG", I207, I207 * VLOOKUP(G207,Sku_Consolidated!A2:U957,21,FALSE))</f>
      </c>
      <c r="M207" s="10" t="s">
        <v>37</v>
      </c>
      <c r="N207" s="11" t="s">
        <v>700</v>
      </c>
      <c r="O207" s="10" t="s">
        <v>701</v>
      </c>
      <c r="P207" s="10">
        <f>N207 - O207</f>
      </c>
      <c r="Q207" s="1">
        <f>VLOOKUP(G207,Sku_Consolidated!A2:G957,7, FALSE)</f>
      </c>
      <c r="R207" s="1">
        <f>IF(IFERROR(VLOOKUP(E207,Store_Showcase!B2:H144,7, FALSE), TRUE)=TRUE, IF(IFERROR(VLOOKUP(E207,Store_SRP!B2:H110,7, FALSE), TRUE)=TRUE,VLOOKUP(E207,Store_VAM!B2:H273,7, FALSE),VLOOKUP(E207,Store_SRP!B2:H110,7, FALSE)), VLOOKUP(E207,Store_Showcase!B2:H144,7, FALSE))</f>
      </c>
      <c r="S207" s="1">
        <f>IF(IFERROR(VLOOKUP(E207,Store_Showcase!B2:I144,8, FALSE), TRUE)=TRUE, IF(IFERROR(VLOOKUP(E207,Store_SRP!B2:I110,8, FALSE), TRUE)=TRUE,VLOOKUP(E207,Store_VAM!B2:I273,8, FALSE),VLOOKUP(E207,Store_SRP!B2:I110,8, FALSE)), VLOOKUP(E207,Store_Showcase!B2:I144,8, FALSE))</f>
      </c>
      <c r="T207" s="1">
        <f>VLOOKUP(G207,Sku_Consolidated!A2:R957,18,FALSE)</f>
      </c>
      <c r="U207" s="1" t="s">
        <v>702</v>
      </c>
      <c r="V207" s="1">
        <f>IF(VLOOKUP(G207,Sku_Consolidated!A2:S957,19,FALSE)="SHOWCASE", VLOOKUP(E207,Store_Showcase!B2:L144,11, FALSE), IF(VLOOKUP(G207,Sku_Consolidated!A2:S957,19,FALSE)="VAM",VLOOKUP(E207,Store_VAM!B2:L273,11, FALSE),VLOOKUP(E207,Store_SRP!B2:L110,11, FALSE)))</f>
      </c>
      <c r="W207" s="1">
        <f>VLOOKUP(G207,Sku_Consolidated!A2:W957,11,FALSE)</f>
      </c>
      <c r="X207" s="1">
        <f>VLOOKUP(G207,Sku_Consolidated!A2:H957,8,FALSE)</f>
      </c>
      <c r="Y207" s="1">
        <f>VLOOKUP(G207,Sku_Consolidated!A2:I957,9,FALSE)</f>
      </c>
      <c r="Z207" s="1" t="s">
        <v>41</v>
      </c>
      <c r="AA207" s="1">
        <f>VLOOKUP(G207,Sku_Consolidated!A2:E957,5,FALSE)</f>
      </c>
      <c r="AB207" s="1">
        <f>IF(VLOOKUP(G207,Sku_Consolidated!A2:S957,19,FALSE)="SHOWCASE", VLOOKUP(E207,Store_Showcase!B2:N144,13, FALSE), IF(VLOOKUP(G207,Sku_Consolidated!A2:S957,19,FALSE)="VAM",VLOOKUP(E207,Store_VAM!B2:N273,13, FALSE),VLOOKUP(E207,Store_SRP!B2:N110,13, FALSE)))</f>
      </c>
      <c r="AC207" s="1">
        <f>IF(IFERROR(AB207,TRUE)=TRUE, "-","OK")</f>
      </c>
      <c r="AD207" s="11" t="s">
        <v>37</v>
      </c>
      <c r="AE207" s="11" t="s">
        <v>37</v>
      </c>
      <c r="AF207" s="1">
        <f>IF(IFERROR(VLOOKUP(E207,Store_Showcase!B2:H144,{5}, FALSE), TRUE)=TRUE, IF(IFERROR(VLOOKUP(E207,Store_SRP!B2:H110,{5}, FALSE), TRUE)=TRUE,VLOOKUP(E207,Store_VAM!B2:H273,{5}, FALSE),VLOOKUP(E207,Store_SRP!B2:H110,{5}, FALSE)), VLOOKUP(E207,Store_Showcase!B2:H144,{5}, FALSE))</f>
      </c>
      <c r="AG207" s="1">
        <f>IF(IFERROR(VLOOKUP(E207,Store_Showcase!B2:H144,{6}, FALSE), TRUE)=TRUE, IF(IFERROR(VLOOKUP(E207,Store_SRP!B2:H110,{6}, FALSE), TRUE)=TRUE,VLOOKUP(E207,Store_VAM!B2:H273,{6}, FALSE),VLOOKUP(E207,Store_SRP!B2:H110,{6}, FALSE)), VLOOKUP(E207,Store_Showcase!B2:H144,{6}, FALSE))</f>
      </c>
      <c r="AH207" s="1">
        <f>VLOOKUP(G207,Sku_Consolidated!A2:R957,18,FALSE)</f>
      </c>
      <c r="AI207" s="1">
        <f>VLOOKUP(G207,Sku_Consolidated!A2:S957,19,FALSE)</f>
      </c>
      <c r="AJ207" s="1">
        <f>VLOOKUP(G207,Sku_Consolidated!A2:T957,20,FALSE)</f>
      </c>
    </row>
    <row r="208" spans="1:36" x14ac:dyDescent="0.25">
      <c r="A208" s="1">
        <v>2024</v>
      </c>
      <c r="B208" s="1" t="s">
        <v>31</v>
      </c>
      <c r="C208" s="1" t="s">
        <v>32</v>
      </c>
      <c r="D208" s="1" t="s">
        <v>33</v>
      </c>
      <c r="E208" s="9" t="s">
        <v>703</v>
      </c>
      <c r="F208" s="1">
        <f>IF(VLOOKUP(G208,Sku_Consolidated!A2:S957,{19},FALSE)="SHOWCASE", VLOOKUP(E208,Store_Showcase!B2:C144,{2}, FALSE), IF(VLOOKUP(G208,Sku_Consolidated!A2:S957,{19},FALSE)="VAM",VLOOKUP(E208,Store_VAM!B2:C273,{2}, FALSE),VLOOKUP(E208,Store_SRP!B2:C110,{2}, FALSE)))</f>
      </c>
      <c r="G208" s="1">
        <v>61793</v>
      </c>
      <c r="H208" s="1" t="s">
        <v>299</v>
      </c>
      <c r="I208" s="10" t="s">
        <v>287</v>
      </c>
      <c r="J208" s="1">
        <f>VLOOKUP(G208,Sku_Consolidated!A2:C957, 3, FALSE)</f>
      </c>
      <c r="K208" s="10">
        <f>IF(J208="PACK", I208, 0)</f>
      </c>
      <c r="L208" s="10">
        <f>IF(J208="KG", I208, I208 * VLOOKUP(G208,Sku_Consolidated!A2:U957,21,FALSE))</f>
      </c>
      <c r="M208" s="10" t="s">
        <v>37</v>
      </c>
      <c r="N208" s="11" t="s">
        <v>704</v>
      </c>
      <c r="O208" s="10" t="s">
        <v>705</v>
      </c>
      <c r="P208" s="10">
        <f>N208 - O208</f>
      </c>
      <c r="Q208" s="1">
        <f>VLOOKUP(G208,Sku_Consolidated!A2:G957,7, FALSE)</f>
      </c>
      <c r="R208" s="1">
        <f>IF(IFERROR(VLOOKUP(E208,Store_Showcase!B2:H144,7, FALSE), TRUE)=TRUE, IF(IFERROR(VLOOKUP(E208,Store_SRP!B2:H110,7, FALSE), TRUE)=TRUE,VLOOKUP(E208,Store_VAM!B2:H273,7, FALSE),VLOOKUP(E208,Store_SRP!B2:H110,7, FALSE)), VLOOKUP(E208,Store_Showcase!B2:H144,7, FALSE))</f>
      </c>
      <c r="S208" s="1">
        <f>IF(IFERROR(VLOOKUP(E208,Store_Showcase!B2:I144,8, FALSE), TRUE)=TRUE, IF(IFERROR(VLOOKUP(E208,Store_SRP!B2:I110,8, FALSE), TRUE)=TRUE,VLOOKUP(E208,Store_VAM!B2:I273,8, FALSE),VLOOKUP(E208,Store_SRP!B2:I110,8, FALSE)), VLOOKUP(E208,Store_Showcase!B2:I144,8, FALSE))</f>
      </c>
      <c r="T208" s="1">
        <f>VLOOKUP(G208,Sku_Consolidated!A2:R957,18,FALSE)</f>
      </c>
      <c r="U208" s="1" t="s">
        <v>706</v>
      </c>
      <c r="V208" s="1">
        <f>IF(VLOOKUP(G208,Sku_Consolidated!A2:S957,19,FALSE)="SHOWCASE", VLOOKUP(E208,Store_Showcase!B2:L144,11, FALSE), IF(VLOOKUP(G208,Sku_Consolidated!A2:S957,19,FALSE)="VAM",VLOOKUP(E208,Store_VAM!B2:L273,11, FALSE),VLOOKUP(E208,Store_SRP!B2:L110,11, FALSE)))</f>
      </c>
      <c r="W208" s="1">
        <f>VLOOKUP(G208,Sku_Consolidated!A2:W957,11,FALSE)</f>
      </c>
      <c r="X208" s="1">
        <f>VLOOKUP(G208,Sku_Consolidated!A2:H957,8,FALSE)</f>
      </c>
      <c r="Y208" s="1">
        <f>VLOOKUP(G208,Sku_Consolidated!A2:I957,9,FALSE)</f>
      </c>
      <c r="Z208" s="1" t="s">
        <v>41</v>
      </c>
      <c r="AA208" s="1">
        <f>VLOOKUP(G208,Sku_Consolidated!A2:E957,5,FALSE)</f>
      </c>
      <c r="AB208" s="1">
        <f>IF(VLOOKUP(G208,Sku_Consolidated!A2:S957,19,FALSE)="SHOWCASE", VLOOKUP(E208,Store_Showcase!B2:N144,13, FALSE), IF(VLOOKUP(G208,Sku_Consolidated!A2:S957,19,FALSE)="VAM",VLOOKUP(E208,Store_VAM!B2:N273,13, FALSE),VLOOKUP(E208,Store_SRP!B2:N110,13, FALSE)))</f>
      </c>
      <c r="AC208" s="1">
        <f>IF(IFERROR(AB208,TRUE)=TRUE, "-","OK")</f>
      </c>
      <c r="AD208" s="11" t="s">
        <v>37</v>
      </c>
      <c r="AE208" s="11" t="s">
        <v>37</v>
      </c>
      <c r="AF208" s="1">
        <f>IF(IFERROR(VLOOKUP(E208,Store_Showcase!B2:H144,{5}, FALSE), TRUE)=TRUE, IF(IFERROR(VLOOKUP(E208,Store_SRP!B2:H110,{5}, FALSE), TRUE)=TRUE,VLOOKUP(E208,Store_VAM!B2:H273,{5}, FALSE),VLOOKUP(E208,Store_SRP!B2:H110,{5}, FALSE)), VLOOKUP(E208,Store_Showcase!B2:H144,{5}, FALSE))</f>
      </c>
      <c r="AG208" s="1">
        <f>IF(IFERROR(VLOOKUP(E208,Store_Showcase!B2:H144,{6}, FALSE), TRUE)=TRUE, IF(IFERROR(VLOOKUP(E208,Store_SRP!B2:H110,{6}, FALSE), TRUE)=TRUE,VLOOKUP(E208,Store_VAM!B2:H273,{6}, FALSE),VLOOKUP(E208,Store_SRP!B2:H110,{6}, FALSE)), VLOOKUP(E208,Store_Showcase!B2:H144,{6}, FALSE))</f>
      </c>
      <c r="AH208" s="1">
        <f>VLOOKUP(G208,Sku_Consolidated!A2:R957,18,FALSE)</f>
      </c>
      <c r="AI208" s="1">
        <f>VLOOKUP(G208,Sku_Consolidated!A2:S957,19,FALSE)</f>
      </c>
      <c r="AJ208" s="1">
        <f>VLOOKUP(G208,Sku_Consolidated!A2:T957,20,FALSE)</f>
      </c>
    </row>
    <row r="209" spans="1:36" x14ac:dyDescent="0.25">
      <c r="A209" s="1">
        <v>2024</v>
      </c>
      <c r="B209" s="1" t="s">
        <v>31</v>
      </c>
      <c r="C209" s="1" t="s">
        <v>32</v>
      </c>
      <c r="D209" s="1" t="s">
        <v>33</v>
      </c>
      <c r="E209" s="9" t="s">
        <v>707</v>
      </c>
      <c r="F209" s="1">
        <f>IF(VLOOKUP(G209,Sku_Consolidated!A2:S957,{19},FALSE)="SHOWCASE", VLOOKUP(E209,Store_Showcase!B2:C144,{2}, FALSE), IF(VLOOKUP(G209,Sku_Consolidated!A2:S957,{19},FALSE)="VAM",VLOOKUP(E209,Store_VAM!B2:C273,{2}, FALSE),VLOOKUP(E209,Store_SRP!B2:C110,{2}, FALSE)))</f>
      </c>
      <c r="G209" s="1">
        <v>11295</v>
      </c>
      <c r="H209" s="1" t="s">
        <v>629</v>
      </c>
      <c r="I209" s="10" t="s">
        <v>708</v>
      </c>
      <c r="J209" s="1">
        <f>VLOOKUP(G209,Sku_Consolidated!A2:C957, 3, FALSE)</f>
      </c>
      <c r="K209" s="10">
        <f>IF(J209="PACK", I209, 0)</f>
      </c>
      <c r="L209" s="10">
        <f>IF(J209="KG", I209, I209 * VLOOKUP(G209,Sku_Consolidated!A2:U957,21,FALSE))</f>
      </c>
      <c r="M209" s="10" t="s">
        <v>37</v>
      </c>
      <c r="N209" s="11" t="s">
        <v>709</v>
      </c>
      <c r="O209" s="10" t="s">
        <v>710</v>
      </c>
      <c r="P209" s="10">
        <f>N209 - O209</f>
      </c>
      <c r="Q209" s="1">
        <f>VLOOKUP(G209,Sku_Consolidated!A2:G957,7, FALSE)</f>
      </c>
      <c r="R209" s="1">
        <f>IF(IFERROR(VLOOKUP(E209,Store_Showcase!B2:H144,7, FALSE), TRUE)=TRUE, IF(IFERROR(VLOOKUP(E209,Store_SRP!B2:H110,7, FALSE), TRUE)=TRUE,VLOOKUP(E209,Store_VAM!B2:H273,7, FALSE),VLOOKUP(E209,Store_SRP!B2:H110,7, FALSE)), VLOOKUP(E209,Store_Showcase!B2:H144,7, FALSE))</f>
      </c>
      <c r="S209" s="1">
        <f>IF(IFERROR(VLOOKUP(E209,Store_Showcase!B2:I144,8, FALSE), TRUE)=TRUE, IF(IFERROR(VLOOKUP(E209,Store_SRP!B2:I110,8, FALSE), TRUE)=TRUE,VLOOKUP(E209,Store_VAM!B2:I273,8, FALSE),VLOOKUP(E209,Store_SRP!B2:I110,8, FALSE)), VLOOKUP(E209,Store_Showcase!B2:I144,8, FALSE))</f>
      </c>
      <c r="T209" s="1">
        <f>VLOOKUP(G209,Sku_Consolidated!A2:R957,18,FALSE)</f>
      </c>
      <c r="U209" s="1" t="s">
        <v>711</v>
      </c>
      <c r="V209" s="1">
        <f>IF(VLOOKUP(G209,Sku_Consolidated!A2:S957,19,FALSE)="SHOWCASE", VLOOKUP(E209,Store_Showcase!B2:L144,11, FALSE), IF(VLOOKUP(G209,Sku_Consolidated!A2:S957,19,FALSE)="VAM",VLOOKUP(E209,Store_VAM!B2:L273,11, FALSE),VLOOKUP(E209,Store_SRP!B2:L110,11, FALSE)))</f>
      </c>
      <c r="W209" s="1">
        <f>VLOOKUP(G209,Sku_Consolidated!A2:W957,11,FALSE)</f>
      </c>
      <c r="X209" s="1">
        <f>VLOOKUP(G209,Sku_Consolidated!A2:H957,8,FALSE)</f>
      </c>
      <c r="Y209" s="1">
        <f>VLOOKUP(G209,Sku_Consolidated!A2:I957,9,FALSE)</f>
      </c>
      <c r="Z209" s="1" t="s">
        <v>41</v>
      </c>
      <c r="AA209" s="1">
        <f>VLOOKUP(G209,Sku_Consolidated!A2:E957,5,FALSE)</f>
      </c>
      <c r="AB209" s="1">
        <f>IF(VLOOKUP(G209,Sku_Consolidated!A2:S957,19,FALSE)="SHOWCASE", VLOOKUP(E209,Store_Showcase!B2:N144,13, FALSE), IF(VLOOKUP(G209,Sku_Consolidated!A2:S957,19,FALSE)="VAM",VLOOKUP(E209,Store_VAM!B2:N273,13, FALSE),VLOOKUP(E209,Store_SRP!B2:N110,13, FALSE)))</f>
      </c>
      <c r="AC209" s="1">
        <f>IF(IFERROR(AB209,TRUE)=TRUE, "-","OK")</f>
      </c>
      <c r="AD209" s="11" t="s">
        <v>37</v>
      </c>
      <c r="AE209" s="11" t="s">
        <v>37</v>
      </c>
      <c r="AF209" s="1">
        <f>IF(IFERROR(VLOOKUP(E209,Store_Showcase!B2:H144,{5}, FALSE), TRUE)=TRUE, IF(IFERROR(VLOOKUP(E209,Store_SRP!B2:H110,{5}, FALSE), TRUE)=TRUE,VLOOKUP(E209,Store_VAM!B2:H273,{5}, FALSE),VLOOKUP(E209,Store_SRP!B2:H110,{5}, FALSE)), VLOOKUP(E209,Store_Showcase!B2:H144,{5}, FALSE))</f>
      </c>
      <c r="AG209" s="1">
        <f>IF(IFERROR(VLOOKUP(E209,Store_Showcase!B2:H144,{6}, FALSE), TRUE)=TRUE, IF(IFERROR(VLOOKUP(E209,Store_SRP!B2:H110,{6}, FALSE), TRUE)=TRUE,VLOOKUP(E209,Store_VAM!B2:H273,{6}, FALSE),VLOOKUP(E209,Store_SRP!B2:H110,{6}, FALSE)), VLOOKUP(E209,Store_Showcase!B2:H144,{6}, FALSE))</f>
      </c>
      <c r="AH209" s="1">
        <f>VLOOKUP(G209,Sku_Consolidated!A2:R957,18,FALSE)</f>
      </c>
      <c r="AI209" s="1">
        <f>VLOOKUP(G209,Sku_Consolidated!A2:S957,19,FALSE)</f>
      </c>
      <c r="AJ209" s="1">
        <f>VLOOKUP(G209,Sku_Consolidated!A2:T957,20,FALSE)</f>
      </c>
    </row>
    <row r="210" spans="1:36" x14ac:dyDescent="0.25">
      <c r="A210" s="1">
        <v>2024</v>
      </c>
      <c r="B210" s="1" t="s">
        <v>31</v>
      </c>
      <c r="C210" s="1" t="s">
        <v>32</v>
      </c>
      <c r="D210" s="1" t="s">
        <v>33</v>
      </c>
      <c r="E210" s="9" t="s">
        <v>707</v>
      </c>
      <c r="F210" s="1">
        <f>IF(VLOOKUP(G210,Sku_Consolidated!A2:S957,{19},FALSE)="SHOWCASE", VLOOKUP(E210,Store_Showcase!B2:C144,{2}, FALSE), IF(VLOOKUP(G210,Sku_Consolidated!A2:S957,{19},FALSE)="VAM",VLOOKUP(E210,Store_VAM!B2:C273,{2}, FALSE),VLOOKUP(E210,Store_SRP!B2:C110,{2}, FALSE)))</f>
      </c>
      <c r="G210" s="1">
        <v>61719</v>
      </c>
      <c r="H210" s="1" t="s">
        <v>35</v>
      </c>
      <c r="I210" s="10" t="s">
        <v>712</v>
      </c>
      <c r="J210" s="1">
        <f>VLOOKUP(G210,Sku_Consolidated!A2:C957, 3, FALSE)</f>
      </c>
      <c r="K210" s="10">
        <f>IF(J210="PACK", I210, 0)</f>
      </c>
      <c r="L210" s="10">
        <f>IF(J210="KG", I210, I210 * VLOOKUP(G210,Sku_Consolidated!A2:U957,21,FALSE))</f>
      </c>
      <c r="M210" s="10" t="s">
        <v>37</v>
      </c>
      <c r="N210" s="11" t="s">
        <v>713</v>
      </c>
      <c r="O210" s="10" t="s">
        <v>714</v>
      </c>
      <c r="P210" s="10">
        <f>N210 - O210</f>
      </c>
      <c r="Q210" s="1">
        <f>VLOOKUP(G210,Sku_Consolidated!A2:G957,7, FALSE)</f>
      </c>
      <c r="R210" s="1">
        <f>IF(IFERROR(VLOOKUP(E210,Store_Showcase!B2:H144,7, FALSE), TRUE)=TRUE, IF(IFERROR(VLOOKUP(E210,Store_SRP!B2:H110,7, FALSE), TRUE)=TRUE,VLOOKUP(E210,Store_VAM!B2:H273,7, FALSE),VLOOKUP(E210,Store_SRP!B2:H110,7, FALSE)), VLOOKUP(E210,Store_Showcase!B2:H144,7, FALSE))</f>
      </c>
      <c r="S210" s="1">
        <f>IF(IFERROR(VLOOKUP(E210,Store_Showcase!B2:I144,8, FALSE), TRUE)=TRUE, IF(IFERROR(VLOOKUP(E210,Store_SRP!B2:I110,8, FALSE), TRUE)=TRUE,VLOOKUP(E210,Store_VAM!B2:I273,8, FALSE),VLOOKUP(E210,Store_SRP!B2:I110,8, FALSE)), VLOOKUP(E210,Store_Showcase!B2:I144,8, FALSE))</f>
      </c>
      <c r="T210" s="1">
        <f>VLOOKUP(G210,Sku_Consolidated!A2:R957,18,FALSE)</f>
      </c>
      <c r="U210" s="1" t="s">
        <v>711</v>
      </c>
      <c r="V210" s="1">
        <f>IF(VLOOKUP(G210,Sku_Consolidated!A2:S957,19,FALSE)="SHOWCASE", VLOOKUP(E210,Store_Showcase!B2:L144,11, FALSE), IF(VLOOKUP(G210,Sku_Consolidated!A2:S957,19,FALSE)="VAM",VLOOKUP(E210,Store_VAM!B2:L273,11, FALSE),VLOOKUP(E210,Store_SRP!B2:L110,11, FALSE)))</f>
      </c>
      <c r="W210" s="1">
        <f>VLOOKUP(G210,Sku_Consolidated!A2:W957,11,FALSE)</f>
      </c>
      <c r="X210" s="1">
        <f>VLOOKUP(G210,Sku_Consolidated!A2:H957,8,FALSE)</f>
      </c>
      <c r="Y210" s="1">
        <f>VLOOKUP(G210,Sku_Consolidated!A2:I957,9,FALSE)</f>
      </c>
      <c r="Z210" s="1" t="s">
        <v>41</v>
      </c>
      <c r="AA210" s="1">
        <f>VLOOKUP(G210,Sku_Consolidated!A2:E957,5,FALSE)</f>
      </c>
      <c r="AB210" s="1">
        <f>IF(VLOOKUP(G210,Sku_Consolidated!A2:S957,19,FALSE)="SHOWCASE", VLOOKUP(E210,Store_Showcase!B2:N144,13, FALSE), IF(VLOOKUP(G210,Sku_Consolidated!A2:S957,19,FALSE)="VAM",VLOOKUP(E210,Store_VAM!B2:N273,13, FALSE),VLOOKUP(E210,Store_SRP!B2:N110,13, FALSE)))</f>
      </c>
      <c r="AC210" s="1">
        <f>IF(IFERROR(AB210,TRUE)=TRUE, "-","OK")</f>
      </c>
      <c r="AD210" s="11" t="s">
        <v>37</v>
      </c>
      <c r="AE210" s="11" t="s">
        <v>37</v>
      </c>
      <c r="AF210" s="1">
        <f>IF(IFERROR(VLOOKUP(E210,Store_Showcase!B2:H144,{5}, FALSE), TRUE)=TRUE, IF(IFERROR(VLOOKUP(E210,Store_SRP!B2:H110,{5}, FALSE), TRUE)=TRUE,VLOOKUP(E210,Store_VAM!B2:H273,{5}, FALSE),VLOOKUP(E210,Store_SRP!B2:H110,{5}, FALSE)), VLOOKUP(E210,Store_Showcase!B2:H144,{5}, FALSE))</f>
      </c>
      <c r="AG210" s="1">
        <f>IF(IFERROR(VLOOKUP(E210,Store_Showcase!B2:H144,{6}, FALSE), TRUE)=TRUE, IF(IFERROR(VLOOKUP(E210,Store_SRP!B2:H110,{6}, FALSE), TRUE)=TRUE,VLOOKUP(E210,Store_VAM!B2:H273,{6}, FALSE),VLOOKUP(E210,Store_SRP!B2:H110,{6}, FALSE)), VLOOKUP(E210,Store_Showcase!B2:H144,{6}, FALSE))</f>
      </c>
      <c r="AH210" s="1">
        <f>VLOOKUP(G210,Sku_Consolidated!A2:R957,18,FALSE)</f>
      </c>
      <c r="AI210" s="1">
        <f>VLOOKUP(G210,Sku_Consolidated!A2:S957,19,FALSE)</f>
      </c>
      <c r="AJ210" s="1">
        <f>VLOOKUP(G210,Sku_Consolidated!A2:T957,20,FALSE)</f>
      </c>
    </row>
    <row r="211" spans="1:36" x14ac:dyDescent="0.25">
      <c r="A211" s="1">
        <v>2024</v>
      </c>
      <c r="B211" s="1" t="s">
        <v>31</v>
      </c>
      <c r="C211" s="1" t="s">
        <v>32</v>
      </c>
      <c r="D211" s="1" t="s">
        <v>33</v>
      </c>
      <c r="E211" s="9" t="s">
        <v>707</v>
      </c>
      <c r="F211" s="1">
        <f>IF(VLOOKUP(G211,Sku_Consolidated!A2:S957,{19},FALSE)="SHOWCASE", VLOOKUP(E211,Store_Showcase!B2:C144,{2}, FALSE), IF(VLOOKUP(G211,Sku_Consolidated!A2:S957,{19},FALSE)="VAM",VLOOKUP(E211,Store_VAM!B2:C273,{2}, FALSE),VLOOKUP(E211,Store_SRP!B2:C110,{2}, FALSE)))</f>
      </c>
      <c r="G211" s="1">
        <v>61721</v>
      </c>
      <c r="H211" s="1" t="s">
        <v>42</v>
      </c>
      <c r="I211" s="10" t="s">
        <v>552</v>
      </c>
      <c r="J211" s="1">
        <f>VLOOKUP(G211,Sku_Consolidated!A2:C957, 3, FALSE)</f>
      </c>
      <c r="K211" s="10">
        <f>IF(J211="PACK", I211, 0)</f>
      </c>
      <c r="L211" s="10">
        <f>IF(J211="KG", I211, I211 * VLOOKUP(G211,Sku_Consolidated!A2:U957,21,FALSE))</f>
      </c>
      <c r="M211" s="10" t="s">
        <v>37</v>
      </c>
      <c r="N211" s="11" t="s">
        <v>715</v>
      </c>
      <c r="O211" s="10" t="s">
        <v>716</v>
      </c>
      <c r="P211" s="10">
        <f>N211 - O211</f>
      </c>
      <c r="Q211" s="1">
        <f>VLOOKUP(G211,Sku_Consolidated!A2:G957,7, FALSE)</f>
      </c>
      <c r="R211" s="1">
        <f>IF(IFERROR(VLOOKUP(E211,Store_Showcase!B2:H144,7, FALSE), TRUE)=TRUE, IF(IFERROR(VLOOKUP(E211,Store_SRP!B2:H110,7, FALSE), TRUE)=TRUE,VLOOKUP(E211,Store_VAM!B2:H273,7, FALSE),VLOOKUP(E211,Store_SRP!B2:H110,7, FALSE)), VLOOKUP(E211,Store_Showcase!B2:H144,7, FALSE))</f>
      </c>
      <c r="S211" s="1">
        <f>IF(IFERROR(VLOOKUP(E211,Store_Showcase!B2:I144,8, FALSE), TRUE)=TRUE, IF(IFERROR(VLOOKUP(E211,Store_SRP!B2:I110,8, FALSE), TRUE)=TRUE,VLOOKUP(E211,Store_VAM!B2:I273,8, FALSE),VLOOKUP(E211,Store_SRP!B2:I110,8, FALSE)), VLOOKUP(E211,Store_Showcase!B2:I144,8, FALSE))</f>
      </c>
      <c r="T211" s="1">
        <f>VLOOKUP(G211,Sku_Consolidated!A2:R957,18,FALSE)</f>
      </c>
      <c r="U211" s="1" t="s">
        <v>711</v>
      </c>
      <c r="V211" s="1">
        <f>IF(VLOOKUP(G211,Sku_Consolidated!A2:S957,19,FALSE)="SHOWCASE", VLOOKUP(E211,Store_Showcase!B2:L144,11, FALSE), IF(VLOOKUP(G211,Sku_Consolidated!A2:S957,19,FALSE)="VAM",VLOOKUP(E211,Store_VAM!B2:L273,11, FALSE),VLOOKUP(E211,Store_SRP!B2:L110,11, FALSE)))</f>
      </c>
      <c r="W211" s="1">
        <f>VLOOKUP(G211,Sku_Consolidated!A2:W957,11,FALSE)</f>
      </c>
      <c r="X211" s="1">
        <f>VLOOKUP(G211,Sku_Consolidated!A2:H957,8,FALSE)</f>
      </c>
      <c r="Y211" s="1">
        <f>VLOOKUP(G211,Sku_Consolidated!A2:I957,9,FALSE)</f>
      </c>
      <c r="Z211" s="1" t="s">
        <v>41</v>
      </c>
      <c r="AA211" s="1">
        <f>VLOOKUP(G211,Sku_Consolidated!A2:E957,5,FALSE)</f>
      </c>
      <c r="AB211" s="1">
        <f>IF(VLOOKUP(G211,Sku_Consolidated!A2:S957,19,FALSE)="SHOWCASE", VLOOKUP(E211,Store_Showcase!B2:N144,13, FALSE), IF(VLOOKUP(G211,Sku_Consolidated!A2:S957,19,FALSE)="VAM",VLOOKUP(E211,Store_VAM!B2:N273,13, FALSE),VLOOKUP(E211,Store_SRP!B2:N110,13, FALSE)))</f>
      </c>
      <c r="AC211" s="1">
        <f>IF(IFERROR(AB211,TRUE)=TRUE, "-","OK")</f>
      </c>
      <c r="AD211" s="11" t="s">
        <v>37</v>
      </c>
      <c r="AE211" s="11" t="s">
        <v>37</v>
      </c>
      <c r="AF211" s="1">
        <f>IF(IFERROR(VLOOKUP(E211,Store_Showcase!B2:H144,{5}, FALSE), TRUE)=TRUE, IF(IFERROR(VLOOKUP(E211,Store_SRP!B2:H110,{5}, FALSE), TRUE)=TRUE,VLOOKUP(E211,Store_VAM!B2:H273,{5}, FALSE),VLOOKUP(E211,Store_SRP!B2:H110,{5}, FALSE)), VLOOKUP(E211,Store_Showcase!B2:H144,{5}, FALSE))</f>
      </c>
      <c r="AG211" s="1">
        <f>IF(IFERROR(VLOOKUP(E211,Store_Showcase!B2:H144,{6}, FALSE), TRUE)=TRUE, IF(IFERROR(VLOOKUP(E211,Store_SRP!B2:H110,{6}, FALSE), TRUE)=TRUE,VLOOKUP(E211,Store_VAM!B2:H273,{6}, FALSE),VLOOKUP(E211,Store_SRP!B2:H110,{6}, FALSE)), VLOOKUP(E211,Store_Showcase!B2:H144,{6}, FALSE))</f>
      </c>
      <c r="AH211" s="1">
        <f>VLOOKUP(G211,Sku_Consolidated!A2:R957,18,FALSE)</f>
      </c>
      <c r="AI211" s="1">
        <f>VLOOKUP(G211,Sku_Consolidated!A2:S957,19,FALSE)</f>
      </c>
      <c r="AJ211" s="1">
        <f>VLOOKUP(G211,Sku_Consolidated!A2:T957,20,FALSE)</f>
      </c>
    </row>
    <row r="212" spans="1:36" x14ac:dyDescent="0.25">
      <c r="A212" s="1">
        <v>2024</v>
      </c>
      <c r="B212" s="1" t="s">
        <v>31</v>
      </c>
      <c r="C212" s="1" t="s">
        <v>32</v>
      </c>
      <c r="D212" s="1" t="s">
        <v>33</v>
      </c>
      <c r="E212" s="9" t="s">
        <v>707</v>
      </c>
      <c r="F212" s="1">
        <f>IF(VLOOKUP(G212,Sku_Consolidated!A2:S957,{19},FALSE)="SHOWCASE", VLOOKUP(E212,Store_Showcase!B2:C144,{2}, FALSE), IF(VLOOKUP(G212,Sku_Consolidated!A2:S957,{19},FALSE)="VAM",VLOOKUP(E212,Store_VAM!B2:C273,{2}, FALSE),VLOOKUP(E212,Store_SRP!B2:C110,{2}, FALSE)))</f>
      </c>
      <c r="G212" s="1">
        <v>61722</v>
      </c>
      <c r="H212" s="1" t="s">
        <v>46</v>
      </c>
      <c r="I212" s="10" t="s">
        <v>717</v>
      </c>
      <c r="J212" s="1">
        <f>VLOOKUP(G212,Sku_Consolidated!A2:C957, 3, FALSE)</f>
      </c>
      <c r="K212" s="10">
        <f>IF(J212="PACK", I212, 0)</f>
      </c>
      <c r="L212" s="10">
        <f>IF(J212="KG", I212, I212 * VLOOKUP(G212,Sku_Consolidated!A2:U957,21,FALSE))</f>
      </c>
      <c r="M212" s="10" t="s">
        <v>37</v>
      </c>
      <c r="N212" s="11" t="s">
        <v>718</v>
      </c>
      <c r="O212" s="10" t="s">
        <v>719</v>
      </c>
      <c r="P212" s="10">
        <f>N212 - O212</f>
      </c>
      <c r="Q212" s="1">
        <f>VLOOKUP(G212,Sku_Consolidated!A2:G957,7, FALSE)</f>
      </c>
      <c r="R212" s="1">
        <f>IF(IFERROR(VLOOKUP(E212,Store_Showcase!B2:H144,7, FALSE), TRUE)=TRUE, IF(IFERROR(VLOOKUP(E212,Store_SRP!B2:H110,7, FALSE), TRUE)=TRUE,VLOOKUP(E212,Store_VAM!B2:H273,7, FALSE),VLOOKUP(E212,Store_SRP!B2:H110,7, FALSE)), VLOOKUP(E212,Store_Showcase!B2:H144,7, FALSE))</f>
      </c>
      <c r="S212" s="1">
        <f>IF(IFERROR(VLOOKUP(E212,Store_Showcase!B2:I144,8, FALSE), TRUE)=TRUE, IF(IFERROR(VLOOKUP(E212,Store_SRP!B2:I110,8, FALSE), TRUE)=TRUE,VLOOKUP(E212,Store_VAM!B2:I273,8, FALSE),VLOOKUP(E212,Store_SRP!B2:I110,8, FALSE)), VLOOKUP(E212,Store_Showcase!B2:I144,8, FALSE))</f>
      </c>
      <c r="T212" s="1">
        <f>VLOOKUP(G212,Sku_Consolidated!A2:R957,18,FALSE)</f>
      </c>
      <c r="U212" s="1" t="s">
        <v>711</v>
      </c>
      <c r="V212" s="1">
        <f>IF(VLOOKUP(G212,Sku_Consolidated!A2:S957,19,FALSE)="SHOWCASE", VLOOKUP(E212,Store_Showcase!B2:L144,11, FALSE), IF(VLOOKUP(G212,Sku_Consolidated!A2:S957,19,FALSE)="VAM",VLOOKUP(E212,Store_VAM!B2:L273,11, FALSE),VLOOKUP(E212,Store_SRP!B2:L110,11, FALSE)))</f>
      </c>
      <c r="W212" s="1">
        <f>VLOOKUP(G212,Sku_Consolidated!A2:W957,11,FALSE)</f>
      </c>
      <c r="X212" s="1">
        <f>VLOOKUP(G212,Sku_Consolidated!A2:H957,8,FALSE)</f>
      </c>
      <c r="Y212" s="1">
        <f>VLOOKUP(G212,Sku_Consolidated!A2:I957,9,FALSE)</f>
      </c>
      <c r="Z212" s="1" t="s">
        <v>41</v>
      </c>
      <c r="AA212" s="1">
        <f>VLOOKUP(G212,Sku_Consolidated!A2:E957,5,FALSE)</f>
      </c>
      <c r="AB212" s="1">
        <f>IF(VLOOKUP(G212,Sku_Consolidated!A2:S957,19,FALSE)="SHOWCASE", VLOOKUP(E212,Store_Showcase!B2:N144,13, FALSE), IF(VLOOKUP(G212,Sku_Consolidated!A2:S957,19,FALSE)="VAM",VLOOKUP(E212,Store_VAM!B2:N273,13, FALSE),VLOOKUP(E212,Store_SRP!B2:N110,13, FALSE)))</f>
      </c>
      <c r="AC212" s="1">
        <f>IF(IFERROR(AB212,TRUE)=TRUE, "-","OK")</f>
      </c>
      <c r="AD212" s="11" t="s">
        <v>37</v>
      </c>
      <c r="AE212" s="11" t="s">
        <v>37</v>
      </c>
      <c r="AF212" s="1">
        <f>IF(IFERROR(VLOOKUP(E212,Store_Showcase!B2:H144,{5}, FALSE), TRUE)=TRUE, IF(IFERROR(VLOOKUP(E212,Store_SRP!B2:H110,{5}, FALSE), TRUE)=TRUE,VLOOKUP(E212,Store_VAM!B2:H273,{5}, FALSE),VLOOKUP(E212,Store_SRP!B2:H110,{5}, FALSE)), VLOOKUP(E212,Store_Showcase!B2:H144,{5}, FALSE))</f>
      </c>
      <c r="AG212" s="1">
        <f>IF(IFERROR(VLOOKUP(E212,Store_Showcase!B2:H144,{6}, FALSE), TRUE)=TRUE, IF(IFERROR(VLOOKUP(E212,Store_SRP!B2:H110,{6}, FALSE), TRUE)=TRUE,VLOOKUP(E212,Store_VAM!B2:H273,{6}, FALSE),VLOOKUP(E212,Store_SRP!B2:H110,{6}, FALSE)), VLOOKUP(E212,Store_Showcase!B2:H144,{6}, FALSE))</f>
      </c>
      <c r="AH212" s="1">
        <f>VLOOKUP(G212,Sku_Consolidated!A2:R957,18,FALSE)</f>
      </c>
      <c r="AI212" s="1">
        <f>VLOOKUP(G212,Sku_Consolidated!A2:S957,19,FALSE)</f>
      </c>
      <c r="AJ212" s="1">
        <f>VLOOKUP(G212,Sku_Consolidated!A2:T957,20,FALSE)</f>
      </c>
    </row>
    <row r="213" spans="1:36" x14ac:dyDescent="0.25">
      <c r="A213" s="1">
        <v>2024</v>
      </c>
      <c r="B213" s="1" t="s">
        <v>31</v>
      </c>
      <c r="C213" s="1" t="s">
        <v>32</v>
      </c>
      <c r="D213" s="1" t="s">
        <v>33</v>
      </c>
      <c r="E213" s="9" t="s">
        <v>707</v>
      </c>
      <c r="F213" s="1">
        <f>IF(VLOOKUP(G213,Sku_Consolidated!A2:S957,{19},FALSE)="SHOWCASE", VLOOKUP(E213,Store_Showcase!B2:C144,{2}, FALSE), IF(VLOOKUP(G213,Sku_Consolidated!A2:S957,{19},FALSE)="VAM",VLOOKUP(E213,Store_VAM!B2:C273,{2}, FALSE),VLOOKUP(E213,Store_SRP!B2:C110,{2}, FALSE)))</f>
      </c>
      <c r="G213" s="1">
        <v>61725</v>
      </c>
      <c r="H213" s="1" t="s">
        <v>54</v>
      </c>
      <c r="I213" s="10" t="s">
        <v>720</v>
      </c>
      <c r="J213" s="1">
        <f>VLOOKUP(G213,Sku_Consolidated!A2:C957, 3, FALSE)</f>
      </c>
      <c r="K213" s="10">
        <f>IF(J213="PACK", I213, 0)</f>
      </c>
      <c r="L213" s="10">
        <f>IF(J213="KG", I213, I213 * VLOOKUP(G213,Sku_Consolidated!A2:U957,21,FALSE))</f>
      </c>
      <c r="M213" s="10" t="s">
        <v>37</v>
      </c>
      <c r="N213" s="11" t="s">
        <v>721</v>
      </c>
      <c r="O213" s="10" t="s">
        <v>722</v>
      </c>
      <c r="P213" s="10">
        <f>N213 - O213</f>
      </c>
      <c r="Q213" s="1">
        <f>VLOOKUP(G213,Sku_Consolidated!A2:G957,7, FALSE)</f>
      </c>
      <c r="R213" s="1">
        <f>IF(IFERROR(VLOOKUP(E213,Store_Showcase!B2:H144,7, FALSE), TRUE)=TRUE, IF(IFERROR(VLOOKUP(E213,Store_SRP!B2:H110,7, FALSE), TRUE)=TRUE,VLOOKUP(E213,Store_VAM!B2:H273,7, FALSE),VLOOKUP(E213,Store_SRP!B2:H110,7, FALSE)), VLOOKUP(E213,Store_Showcase!B2:H144,7, FALSE))</f>
      </c>
      <c r="S213" s="1">
        <f>IF(IFERROR(VLOOKUP(E213,Store_Showcase!B2:I144,8, FALSE), TRUE)=TRUE, IF(IFERROR(VLOOKUP(E213,Store_SRP!B2:I110,8, FALSE), TRUE)=TRUE,VLOOKUP(E213,Store_VAM!B2:I273,8, FALSE),VLOOKUP(E213,Store_SRP!B2:I110,8, FALSE)), VLOOKUP(E213,Store_Showcase!B2:I144,8, FALSE))</f>
      </c>
      <c r="T213" s="1">
        <f>VLOOKUP(G213,Sku_Consolidated!A2:R957,18,FALSE)</f>
      </c>
      <c r="U213" s="1" t="s">
        <v>711</v>
      </c>
      <c r="V213" s="1">
        <f>IF(VLOOKUP(G213,Sku_Consolidated!A2:S957,19,FALSE)="SHOWCASE", VLOOKUP(E213,Store_Showcase!B2:L144,11, FALSE), IF(VLOOKUP(G213,Sku_Consolidated!A2:S957,19,FALSE)="VAM",VLOOKUP(E213,Store_VAM!B2:L273,11, FALSE),VLOOKUP(E213,Store_SRP!B2:L110,11, FALSE)))</f>
      </c>
      <c r="W213" s="1">
        <f>VLOOKUP(G213,Sku_Consolidated!A2:W957,11,FALSE)</f>
      </c>
      <c r="X213" s="1">
        <f>VLOOKUP(G213,Sku_Consolidated!A2:H957,8,FALSE)</f>
      </c>
      <c r="Y213" s="1">
        <f>VLOOKUP(G213,Sku_Consolidated!A2:I957,9,FALSE)</f>
      </c>
      <c r="Z213" s="1" t="s">
        <v>41</v>
      </c>
      <c r="AA213" s="1">
        <f>VLOOKUP(G213,Sku_Consolidated!A2:E957,5,FALSE)</f>
      </c>
      <c r="AB213" s="1">
        <f>IF(VLOOKUP(G213,Sku_Consolidated!A2:S957,19,FALSE)="SHOWCASE", VLOOKUP(E213,Store_Showcase!B2:N144,13, FALSE), IF(VLOOKUP(G213,Sku_Consolidated!A2:S957,19,FALSE)="VAM",VLOOKUP(E213,Store_VAM!B2:N273,13, FALSE),VLOOKUP(E213,Store_SRP!B2:N110,13, FALSE)))</f>
      </c>
      <c r="AC213" s="1">
        <f>IF(IFERROR(AB213,TRUE)=TRUE, "-","OK")</f>
      </c>
      <c r="AD213" s="11" t="s">
        <v>37</v>
      </c>
      <c r="AE213" s="11" t="s">
        <v>37</v>
      </c>
      <c r="AF213" s="1">
        <f>IF(IFERROR(VLOOKUP(E213,Store_Showcase!B2:H144,{5}, FALSE), TRUE)=TRUE, IF(IFERROR(VLOOKUP(E213,Store_SRP!B2:H110,{5}, FALSE), TRUE)=TRUE,VLOOKUP(E213,Store_VAM!B2:H273,{5}, FALSE),VLOOKUP(E213,Store_SRP!B2:H110,{5}, FALSE)), VLOOKUP(E213,Store_Showcase!B2:H144,{5}, FALSE))</f>
      </c>
      <c r="AG213" s="1">
        <f>IF(IFERROR(VLOOKUP(E213,Store_Showcase!B2:H144,{6}, FALSE), TRUE)=TRUE, IF(IFERROR(VLOOKUP(E213,Store_SRP!B2:H110,{6}, FALSE), TRUE)=TRUE,VLOOKUP(E213,Store_VAM!B2:H273,{6}, FALSE),VLOOKUP(E213,Store_SRP!B2:H110,{6}, FALSE)), VLOOKUP(E213,Store_Showcase!B2:H144,{6}, FALSE))</f>
      </c>
      <c r="AH213" s="1">
        <f>VLOOKUP(G213,Sku_Consolidated!A2:R957,18,FALSE)</f>
      </c>
      <c r="AI213" s="1">
        <f>VLOOKUP(G213,Sku_Consolidated!A2:S957,19,FALSE)</f>
      </c>
      <c r="AJ213" s="1">
        <f>VLOOKUP(G213,Sku_Consolidated!A2:T957,20,FALSE)</f>
      </c>
    </row>
    <row r="214" spans="1:36" x14ac:dyDescent="0.25">
      <c r="A214" s="1">
        <v>2024</v>
      </c>
      <c r="B214" s="1" t="s">
        <v>31</v>
      </c>
      <c r="C214" s="1" t="s">
        <v>32</v>
      </c>
      <c r="D214" s="1" t="s">
        <v>33</v>
      </c>
      <c r="E214" s="9" t="s">
        <v>707</v>
      </c>
      <c r="F214" s="1">
        <f>IF(VLOOKUP(G214,Sku_Consolidated!A2:S957,{19},FALSE)="SHOWCASE", VLOOKUP(E214,Store_Showcase!B2:C144,{2}, FALSE), IF(VLOOKUP(G214,Sku_Consolidated!A2:S957,{19},FALSE)="VAM",VLOOKUP(E214,Store_VAM!B2:C273,{2}, FALSE),VLOOKUP(E214,Store_SRP!B2:C110,{2}, FALSE)))</f>
      </c>
      <c r="G214" s="1">
        <v>61732</v>
      </c>
      <c r="H214" s="1" t="s">
        <v>211</v>
      </c>
      <c r="I214" s="10" t="s">
        <v>723</v>
      </c>
      <c r="J214" s="1">
        <f>VLOOKUP(G214,Sku_Consolidated!A2:C957, 3, FALSE)</f>
      </c>
      <c r="K214" s="10">
        <f>IF(J214="PACK", I214, 0)</f>
      </c>
      <c r="L214" s="10">
        <f>IF(J214="KG", I214, I214 * VLOOKUP(G214,Sku_Consolidated!A2:U957,21,FALSE))</f>
      </c>
      <c r="M214" s="10" t="s">
        <v>37</v>
      </c>
      <c r="N214" s="11" t="s">
        <v>724</v>
      </c>
      <c r="O214" s="10" t="s">
        <v>725</v>
      </c>
      <c r="P214" s="10">
        <f>N214 - O214</f>
      </c>
      <c r="Q214" s="1">
        <f>VLOOKUP(G214,Sku_Consolidated!A2:G957,7, FALSE)</f>
      </c>
      <c r="R214" s="1">
        <f>IF(IFERROR(VLOOKUP(E214,Store_Showcase!B2:H144,7, FALSE), TRUE)=TRUE, IF(IFERROR(VLOOKUP(E214,Store_SRP!B2:H110,7, FALSE), TRUE)=TRUE,VLOOKUP(E214,Store_VAM!B2:H273,7, FALSE),VLOOKUP(E214,Store_SRP!B2:H110,7, FALSE)), VLOOKUP(E214,Store_Showcase!B2:H144,7, FALSE))</f>
      </c>
      <c r="S214" s="1">
        <f>IF(IFERROR(VLOOKUP(E214,Store_Showcase!B2:I144,8, FALSE), TRUE)=TRUE, IF(IFERROR(VLOOKUP(E214,Store_SRP!B2:I110,8, FALSE), TRUE)=TRUE,VLOOKUP(E214,Store_VAM!B2:I273,8, FALSE),VLOOKUP(E214,Store_SRP!B2:I110,8, FALSE)), VLOOKUP(E214,Store_Showcase!B2:I144,8, FALSE))</f>
      </c>
      <c r="T214" s="1">
        <f>VLOOKUP(G214,Sku_Consolidated!A2:R957,18,FALSE)</f>
      </c>
      <c r="U214" s="1" t="s">
        <v>711</v>
      </c>
      <c r="V214" s="1">
        <f>IF(VLOOKUP(G214,Sku_Consolidated!A2:S957,19,FALSE)="SHOWCASE", VLOOKUP(E214,Store_Showcase!B2:L144,11, FALSE), IF(VLOOKUP(G214,Sku_Consolidated!A2:S957,19,FALSE)="VAM",VLOOKUP(E214,Store_VAM!B2:L273,11, FALSE),VLOOKUP(E214,Store_SRP!B2:L110,11, FALSE)))</f>
      </c>
      <c r="W214" s="1">
        <f>VLOOKUP(G214,Sku_Consolidated!A2:W957,11,FALSE)</f>
      </c>
      <c r="X214" s="1">
        <f>VLOOKUP(G214,Sku_Consolidated!A2:H957,8,FALSE)</f>
      </c>
      <c r="Y214" s="1">
        <f>VLOOKUP(G214,Sku_Consolidated!A2:I957,9,FALSE)</f>
      </c>
      <c r="Z214" s="1" t="s">
        <v>41</v>
      </c>
      <c r="AA214" s="1">
        <f>VLOOKUP(G214,Sku_Consolidated!A2:E957,5,FALSE)</f>
      </c>
      <c r="AB214" s="1">
        <f>IF(VLOOKUP(G214,Sku_Consolidated!A2:S957,19,FALSE)="SHOWCASE", VLOOKUP(E214,Store_Showcase!B2:N144,13, FALSE), IF(VLOOKUP(G214,Sku_Consolidated!A2:S957,19,FALSE)="VAM",VLOOKUP(E214,Store_VAM!B2:N273,13, FALSE),VLOOKUP(E214,Store_SRP!B2:N110,13, FALSE)))</f>
      </c>
      <c r="AC214" s="1">
        <f>IF(IFERROR(AB214,TRUE)=TRUE, "-","OK")</f>
      </c>
      <c r="AD214" s="11" t="s">
        <v>37</v>
      </c>
      <c r="AE214" s="11" t="s">
        <v>37</v>
      </c>
      <c r="AF214" s="1">
        <f>IF(IFERROR(VLOOKUP(E214,Store_Showcase!B2:H144,{5}, FALSE), TRUE)=TRUE, IF(IFERROR(VLOOKUP(E214,Store_SRP!B2:H110,{5}, FALSE), TRUE)=TRUE,VLOOKUP(E214,Store_VAM!B2:H273,{5}, FALSE),VLOOKUP(E214,Store_SRP!B2:H110,{5}, FALSE)), VLOOKUP(E214,Store_Showcase!B2:H144,{5}, FALSE))</f>
      </c>
      <c r="AG214" s="1">
        <f>IF(IFERROR(VLOOKUP(E214,Store_Showcase!B2:H144,{6}, FALSE), TRUE)=TRUE, IF(IFERROR(VLOOKUP(E214,Store_SRP!B2:H110,{6}, FALSE), TRUE)=TRUE,VLOOKUP(E214,Store_VAM!B2:H273,{6}, FALSE),VLOOKUP(E214,Store_SRP!B2:H110,{6}, FALSE)), VLOOKUP(E214,Store_Showcase!B2:H144,{6}, FALSE))</f>
      </c>
      <c r="AH214" s="1">
        <f>VLOOKUP(G214,Sku_Consolidated!A2:R957,18,FALSE)</f>
      </c>
      <c r="AI214" s="1">
        <f>VLOOKUP(G214,Sku_Consolidated!A2:S957,19,FALSE)</f>
      </c>
      <c r="AJ214" s="1">
        <f>VLOOKUP(G214,Sku_Consolidated!A2:T957,20,FALSE)</f>
      </c>
    </row>
    <row r="215" spans="1:36" x14ac:dyDescent="0.25">
      <c r="A215" s="1">
        <v>2024</v>
      </c>
      <c r="B215" s="1" t="s">
        <v>31</v>
      </c>
      <c r="C215" s="1" t="s">
        <v>32</v>
      </c>
      <c r="D215" s="1" t="s">
        <v>33</v>
      </c>
      <c r="E215" s="9" t="s">
        <v>707</v>
      </c>
      <c r="F215" s="1">
        <f>IF(VLOOKUP(G215,Sku_Consolidated!A2:S957,{19},FALSE)="SHOWCASE", VLOOKUP(E215,Store_Showcase!B2:C144,{2}, FALSE), IF(VLOOKUP(G215,Sku_Consolidated!A2:S957,{19},FALSE)="VAM",VLOOKUP(E215,Store_VAM!B2:C273,{2}, FALSE),VLOOKUP(E215,Store_SRP!B2:C110,{2}, FALSE)))</f>
      </c>
      <c r="G215" s="1">
        <v>61733</v>
      </c>
      <c r="H215" s="1" t="s">
        <v>58</v>
      </c>
      <c r="I215" s="10" t="s">
        <v>726</v>
      </c>
      <c r="J215" s="1">
        <f>VLOOKUP(G215,Sku_Consolidated!A2:C957, 3, FALSE)</f>
      </c>
      <c r="K215" s="10">
        <f>IF(J215="PACK", I215, 0)</f>
      </c>
      <c r="L215" s="10">
        <f>IF(J215="KG", I215, I215 * VLOOKUP(G215,Sku_Consolidated!A2:U957,21,FALSE))</f>
      </c>
      <c r="M215" s="10" t="s">
        <v>37</v>
      </c>
      <c r="N215" s="11" t="s">
        <v>727</v>
      </c>
      <c r="O215" s="10" t="s">
        <v>728</v>
      </c>
      <c r="P215" s="10">
        <f>N215 - O215</f>
      </c>
      <c r="Q215" s="1">
        <f>VLOOKUP(G215,Sku_Consolidated!A2:G957,7, FALSE)</f>
      </c>
      <c r="R215" s="1">
        <f>IF(IFERROR(VLOOKUP(E215,Store_Showcase!B2:H144,7, FALSE), TRUE)=TRUE, IF(IFERROR(VLOOKUP(E215,Store_SRP!B2:H110,7, FALSE), TRUE)=TRUE,VLOOKUP(E215,Store_VAM!B2:H273,7, FALSE),VLOOKUP(E215,Store_SRP!B2:H110,7, FALSE)), VLOOKUP(E215,Store_Showcase!B2:H144,7, FALSE))</f>
      </c>
      <c r="S215" s="1">
        <f>IF(IFERROR(VLOOKUP(E215,Store_Showcase!B2:I144,8, FALSE), TRUE)=TRUE, IF(IFERROR(VLOOKUP(E215,Store_SRP!B2:I110,8, FALSE), TRUE)=TRUE,VLOOKUP(E215,Store_VAM!B2:I273,8, FALSE),VLOOKUP(E215,Store_SRP!B2:I110,8, FALSE)), VLOOKUP(E215,Store_Showcase!B2:I144,8, FALSE))</f>
      </c>
      <c r="T215" s="1">
        <f>VLOOKUP(G215,Sku_Consolidated!A2:R957,18,FALSE)</f>
      </c>
      <c r="U215" s="1" t="s">
        <v>711</v>
      </c>
      <c r="V215" s="1">
        <f>IF(VLOOKUP(G215,Sku_Consolidated!A2:S957,19,FALSE)="SHOWCASE", VLOOKUP(E215,Store_Showcase!B2:L144,11, FALSE), IF(VLOOKUP(G215,Sku_Consolidated!A2:S957,19,FALSE)="VAM",VLOOKUP(E215,Store_VAM!B2:L273,11, FALSE),VLOOKUP(E215,Store_SRP!B2:L110,11, FALSE)))</f>
      </c>
      <c r="W215" s="1">
        <f>VLOOKUP(G215,Sku_Consolidated!A2:W957,11,FALSE)</f>
      </c>
      <c r="X215" s="1">
        <f>VLOOKUP(G215,Sku_Consolidated!A2:H957,8,FALSE)</f>
      </c>
      <c r="Y215" s="1">
        <f>VLOOKUP(G215,Sku_Consolidated!A2:I957,9,FALSE)</f>
      </c>
      <c r="Z215" s="1" t="s">
        <v>41</v>
      </c>
      <c r="AA215" s="1">
        <f>VLOOKUP(G215,Sku_Consolidated!A2:E957,5,FALSE)</f>
      </c>
      <c r="AB215" s="1">
        <f>IF(VLOOKUP(G215,Sku_Consolidated!A2:S957,19,FALSE)="SHOWCASE", VLOOKUP(E215,Store_Showcase!B2:N144,13, FALSE), IF(VLOOKUP(G215,Sku_Consolidated!A2:S957,19,FALSE)="VAM",VLOOKUP(E215,Store_VAM!B2:N273,13, FALSE),VLOOKUP(E215,Store_SRP!B2:N110,13, FALSE)))</f>
      </c>
      <c r="AC215" s="1">
        <f>IF(IFERROR(AB215,TRUE)=TRUE, "-","OK")</f>
      </c>
      <c r="AD215" s="11" t="s">
        <v>37</v>
      </c>
      <c r="AE215" s="11" t="s">
        <v>37</v>
      </c>
      <c r="AF215" s="1">
        <f>IF(IFERROR(VLOOKUP(E215,Store_Showcase!B2:H144,{5}, FALSE), TRUE)=TRUE, IF(IFERROR(VLOOKUP(E215,Store_SRP!B2:H110,{5}, FALSE), TRUE)=TRUE,VLOOKUP(E215,Store_VAM!B2:H273,{5}, FALSE),VLOOKUP(E215,Store_SRP!B2:H110,{5}, FALSE)), VLOOKUP(E215,Store_Showcase!B2:H144,{5}, FALSE))</f>
      </c>
      <c r="AG215" s="1">
        <f>IF(IFERROR(VLOOKUP(E215,Store_Showcase!B2:H144,{6}, FALSE), TRUE)=TRUE, IF(IFERROR(VLOOKUP(E215,Store_SRP!B2:H110,{6}, FALSE), TRUE)=TRUE,VLOOKUP(E215,Store_VAM!B2:H273,{6}, FALSE),VLOOKUP(E215,Store_SRP!B2:H110,{6}, FALSE)), VLOOKUP(E215,Store_Showcase!B2:H144,{6}, FALSE))</f>
      </c>
      <c r="AH215" s="1">
        <f>VLOOKUP(G215,Sku_Consolidated!A2:R957,18,FALSE)</f>
      </c>
      <c r="AI215" s="1">
        <f>VLOOKUP(G215,Sku_Consolidated!A2:S957,19,FALSE)</f>
      </c>
      <c r="AJ215" s="1">
        <f>VLOOKUP(G215,Sku_Consolidated!A2:T957,20,FALSE)</f>
      </c>
    </row>
    <row r="216" spans="1:36" x14ac:dyDescent="0.25">
      <c r="A216" s="1">
        <v>2024</v>
      </c>
      <c r="B216" s="1" t="s">
        <v>31</v>
      </c>
      <c r="C216" s="1" t="s">
        <v>32</v>
      </c>
      <c r="D216" s="1" t="s">
        <v>33</v>
      </c>
      <c r="E216" s="9" t="s">
        <v>707</v>
      </c>
      <c r="F216" s="1">
        <f>IF(VLOOKUP(G216,Sku_Consolidated!A2:S957,{19},FALSE)="SHOWCASE", VLOOKUP(E216,Store_Showcase!B2:C144,{2}, FALSE), IF(VLOOKUP(G216,Sku_Consolidated!A2:S957,{19},FALSE)="VAM",VLOOKUP(E216,Store_VAM!B2:C273,{2}, FALSE),VLOOKUP(E216,Store_SRP!B2:C110,{2}, FALSE)))</f>
      </c>
      <c r="G216" s="1">
        <v>61734</v>
      </c>
      <c r="H216" s="1" t="s">
        <v>62</v>
      </c>
      <c r="I216" s="10" t="s">
        <v>729</v>
      </c>
      <c r="J216" s="1">
        <f>VLOOKUP(G216,Sku_Consolidated!A2:C957, 3, FALSE)</f>
      </c>
      <c r="K216" s="10">
        <f>IF(J216="PACK", I216, 0)</f>
      </c>
      <c r="L216" s="10">
        <f>IF(J216="KG", I216, I216 * VLOOKUP(G216,Sku_Consolidated!A2:U957,21,FALSE))</f>
      </c>
      <c r="M216" s="10" t="s">
        <v>37</v>
      </c>
      <c r="N216" s="11" t="s">
        <v>730</v>
      </c>
      <c r="O216" s="10" t="s">
        <v>731</v>
      </c>
      <c r="P216" s="10">
        <f>N216 - O216</f>
      </c>
      <c r="Q216" s="1">
        <f>VLOOKUP(G216,Sku_Consolidated!A2:G957,7, FALSE)</f>
      </c>
      <c r="R216" s="1">
        <f>IF(IFERROR(VLOOKUP(E216,Store_Showcase!B2:H144,7, FALSE), TRUE)=TRUE, IF(IFERROR(VLOOKUP(E216,Store_SRP!B2:H110,7, FALSE), TRUE)=TRUE,VLOOKUP(E216,Store_VAM!B2:H273,7, FALSE),VLOOKUP(E216,Store_SRP!B2:H110,7, FALSE)), VLOOKUP(E216,Store_Showcase!B2:H144,7, FALSE))</f>
      </c>
      <c r="S216" s="1">
        <f>IF(IFERROR(VLOOKUP(E216,Store_Showcase!B2:I144,8, FALSE), TRUE)=TRUE, IF(IFERROR(VLOOKUP(E216,Store_SRP!B2:I110,8, FALSE), TRUE)=TRUE,VLOOKUP(E216,Store_VAM!B2:I273,8, FALSE),VLOOKUP(E216,Store_SRP!B2:I110,8, FALSE)), VLOOKUP(E216,Store_Showcase!B2:I144,8, FALSE))</f>
      </c>
      <c r="T216" s="1">
        <f>VLOOKUP(G216,Sku_Consolidated!A2:R957,18,FALSE)</f>
      </c>
      <c r="U216" s="1" t="s">
        <v>711</v>
      </c>
      <c r="V216" s="1">
        <f>IF(VLOOKUP(G216,Sku_Consolidated!A2:S957,19,FALSE)="SHOWCASE", VLOOKUP(E216,Store_Showcase!B2:L144,11, FALSE), IF(VLOOKUP(G216,Sku_Consolidated!A2:S957,19,FALSE)="VAM",VLOOKUP(E216,Store_VAM!B2:L273,11, FALSE),VLOOKUP(E216,Store_SRP!B2:L110,11, FALSE)))</f>
      </c>
      <c r="W216" s="1">
        <f>VLOOKUP(G216,Sku_Consolidated!A2:W957,11,FALSE)</f>
      </c>
      <c r="X216" s="1">
        <f>VLOOKUP(G216,Sku_Consolidated!A2:H957,8,FALSE)</f>
      </c>
      <c r="Y216" s="1">
        <f>VLOOKUP(G216,Sku_Consolidated!A2:I957,9,FALSE)</f>
      </c>
      <c r="Z216" s="1" t="s">
        <v>41</v>
      </c>
      <c r="AA216" s="1">
        <f>VLOOKUP(G216,Sku_Consolidated!A2:E957,5,FALSE)</f>
      </c>
      <c r="AB216" s="1">
        <f>IF(VLOOKUP(G216,Sku_Consolidated!A2:S957,19,FALSE)="SHOWCASE", VLOOKUP(E216,Store_Showcase!B2:N144,13, FALSE), IF(VLOOKUP(G216,Sku_Consolidated!A2:S957,19,FALSE)="VAM",VLOOKUP(E216,Store_VAM!B2:N273,13, FALSE),VLOOKUP(E216,Store_SRP!B2:N110,13, FALSE)))</f>
      </c>
      <c r="AC216" s="1">
        <f>IF(IFERROR(AB216,TRUE)=TRUE, "-","OK")</f>
      </c>
      <c r="AD216" s="11" t="s">
        <v>37</v>
      </c>
      <c r="AE216" s="11" t="s">
        <v>37</v>
      </c>
      <c r="AF216" s="1">
        <f>IF(IFERROR(VLOOKUP(E216,Store_Showcase!B2:H144,{5}, FALSE), TRUE)=TRUE, IF(IFERROR(VLOOKUP(E216,Store_SRP!B2:H110,{5}, FALSE), TRUE)=TRUE,VLOOKUP(E216,Store_VAM!B2:H273,{5}, FALSE),VLOOKUP(E216,Store_SRP!B2:H110,{5}, FALSE)), VLOOKUP(E216,Store_Showcase!B2:H144,{5}, FALSE))</f>
      </c>
      <c r="AG216" s="1">
        <f>IF(IFERROR(VLOOKUP(E216,Store_Showcase!B2:H144,{6}, FALSE), TRUE)=TRUE, IF(IFERROR(VLOOKUP(E216,Store_SRP!B2:H110,{6}, FALSE), TRUE)=TRUE,VLOOKUP(E216,Store_VAM!B2:H273,{6}, FALSE),VLOOKUP(E216,Store_SRP!B2:H110,{6}, FALSE)), VLOOKUP(E216,Store_Showcase!B2:H144,{6}, FALSE))</f>
      </c>
      <c r="AH216" s="1">
        <f>VLOOKUP(G216,Sku_Consolidated!A2:R957,18,FALSE)</f>
      </c>
      <c r="AI216" s="1">
        <f>VLOOKUP(G216,Sku_Consolidated!A2:S957,19,FALSE)</f>
      </c>
      <c r="AJ216" s="1">
        <f>VLOOKUP(G216,Sku_Consolidated!A2:T957,20,FALSE)</f>
      </c>
    </row>
    <row r="217" spans="1:36" x14ac:dyDescent="0.25">
      <c r="A217" s="1">
        <v>2024</v>
      </c>
      <c r="B217" s="1" t="s">
        <v>31</v>
      </c>
      <c r="C217" s="1" t="s">
        <v>32</v>
      </c>
      <c r="D217" s="1" t="s">
        <v>33</v>
      </c>
      <c r="E217" s="9" t="s">
        <v>707</v>
      </c>
      <c r="F217" s="1">
        <f>IF(VLOOKUP(G217,Sku_Consolidated!A2:S957,{19},FALSE)="SHOWCASE", VLOOKUP(E217,Store_Showcase!B2:C144,{2}, FALSE), IF(VLOOKUP(G217,Sku_Consolidated!A2:S957,{19},FALSE)="VAM",VLOOKUP(E217,Store_VAM!B2:C273,{2}, FALSE),VLOOKUP(E217,Store_SRP!B2:C110,{2}, FALSE)))</f>
      </c>
      <c r="G217" s="1">
        <v>61735</v>
      </c>
      <c r="H217" s="1" t="s">
        <v>66</v>
      </c>
      <c r="I217" s="10" t="s">
        <v>732</v>
      </c>
      <c r="J217" s="1">
        <f>VLOOKUP(G217,Sku_Consolidated!A2:C957, 3, FALSE)</f>
      </c>
      <c r="K217" s="10">
        <f>IF(J217="PACK", I217, 0)</f>
      </c>
      <c r="L217" s="10">
        <f>IF(J217="KG", I217, I217 * VLOOKUP(G217,Sku_Consolidated!A2:U957,21,FALSE))</f>
      </c>
      <c r="M217" s="10" t="s">
        <v>37</v>
      </c>
      <c r="N217" s="11" t="s">
        <v>733</v>
      </c>
      <c r="O217" s="10" t="s">
        <v>734</v>
      </c>
      <c r="P217" s="10">
        <f>N217 - O217</f>
      </c>
      <c r="Q217" s="1">
        <f>VLOOKUP(G217,Sku_Consolidated!A2:G957,7, FALSE)</f>
      </c>
      <c r="R217" s="1">
        <f>IF(IFERROR(VLOOKUP(E217,Store_Showcase!B2:H144,7, FALSE), TRUE)=TRUE, IF(IFERROR(VLOOKUP(E217,Store_SRP!B2:H110,7, FALSE), TRUE)=TRUE,VLOOKUP(E217,Store_VAM!B2:H273,7, FALSE),VLOOKUP(E217,Store_SRP!B2:H110,7, FALSE)), VLOOKUP(E217,Store_Showcase!B2:H144,7, FALSE))</f>
      </c>
      <c r="S217" s="1">
        <f>IF(IFERROR(VLOOKUP(E217,Store_Showcase!B2:I144,8, FALSE), TRUE)=TRUE, IF(IFERROR(VLOOKUP(E217,Store_SRP!B2:I110,8, FALSE), TRUE)=TRUE,VLOOKUP(E217,Store_VAM!B2:I273,8, FALSE),VLOOKUP(E217,Store_SRP!B2:I110,8, FALSE)), VLOOKUP(E217,Store_Showcase!B2:I144,8, FALSE))</f>
      </c>
      <c r="T217" s="1">
        <f>VLOOKUP(G217,Sku_Consolidated!A2:R957,18,FALSE)</f>
      </c>
      <c r="U217" s="1" t="s">
        <v>711</v>
      </c>
      <c r="V217" s="1">
        <f>IF(VLOOKUP(G217,Sku_Consolidated!A2:S957,19,FALSE)="SHOWCASE", VLOOKUP(E217,Store_Showcase!B2:L144,11, FALSE), IF(VLOOKUP(G217,Sku_Consolidated!A2:S957,19,FALSE)="VAM",VLOOKUP(E217,Store_VAM!B2:L273,11, FALSE),VLOOKUP(E217,Store_SRP!B2:L110,11, FALSE)))</f>
      </c>
      <c r="W217" s="1">
        <f>VLOOKUP(G217,Sku_Consolidated!A2:W957,11,FALSE)</f>
      </c>
      <c r="X217" s="1">
        <f>VLOOKUP(G217,Sku_Consolidated!A2:H957,8,FALSE)</f>
      </c>
      <c r="Y217" s="1">
        <f>VLOOKUP(G217,Sku_Consolidated!A2:I957,9,FALSE)</f>
      </c>
      <c r="Z217" s="1" t="s">
        <v>41</v>
      </c>
      <c r="AA217" s="1">
        <f>VLOOKUP(G217,Sku_Consolidated!A2:E957,5,FALSE)</f>
      </c>
      <c r="AB217" s="1">
        <f>IF(VLOOKUP(G217,Sku_Consolidated!A2:S957,19,FALSE)="SHOWCASE", VLOOKUP(E217,Store_Showcase!B2:N144,13, FALSE), IF(VLOOKUP(G217,Sku_Consolidated!A2:S957,19,FALSE)="VAM",VLOOKUP(E217,Store_VAM!B2:N273,13, FALSE),VLOOKUP(E217,Store_SRP!B2:N110,13, FALSE)))</f>
      </c>
      <c r="AC217" s="1">
        <f>IF(IFERROR(AB217,TRUE)=TRUE, "-","OK")</f>
      </c>
      <c r="AD217" s="11" t="s">
        <v>37</v>
      </c>
      <c r="AE217" s="11" t="s">
        <v>37</v>
      </c>
      <c r="AF217" s="1">
        <f>IF(IFERROR(VLOOKUP(E217,Store_Showcase!B2:H144,{5}, FALSE), TRUE)=TRUE, IF(IFERROR(VLOOKUP(E217,Store_SRP!B2:H110,{5}, FALSE), TRUE)=TRUE,VLOOKUP(E217,Store_VAM!B2:H273,{5}, FALSE),VLOOKUP(E217,Store_SRP!B2:H110,{5}, FALSE)), VLOOKUP(E217,Store_Showcase!B2:H144,{5}, FALSE))</f>
      </c>
      <c r="AG217" s="1">
        <f>IF(IFERROR(VLOOKUP(E217,Store_Showcase!B2:H144,{6}, FALSE), TRUE)=TRUE, IF(IFERROR(VLOOKUP(E217,Store_SRP!B2:H110,{6}, FALSE), TRUE)=TRUE,VLOOKUP(E217,Store_VAM!B2:H273,{6}, FALSE),VLOOKUP(E217,Store_SRP!B2:H110,{6}, FALSE)), VLOOKUP(E217,Store_Showcase!B2:H144,{6}, FALSE))</f>
      </c>
      <c r="AH217" s="1">
        <f>VLOOKUP(G217,Sku_Consolidated!A2:R957,18,FALSE)</f>
      </c>
      <c r="AI217" s="1">
        <f>VLOOKUP(G217,Sku_Consolidated!A2:S957,19,FALSE)</f>
      </c>
      <c r="AJ217" s="1">
        <f>VLOOKUP(G217,Sku_Consolidated!A2:T957,20,FALSE)</f>
      </c>
    </row>
    <row r="218" spans="1:36" x14ac:dyDescent="0.25">
      <c r="A218" s="1">
        <v>2024</v>
      </c>
      <c r="B218" s="1" t="s">
        <v>31</v>
      </c>
      <c r="C218" s="1" t="s">
        <v>32</v>
      </c>
      <c r="D218" s="1" t="s">
        <v>33</v>
      </c>
      <c r="E218" s="9" t="s">
        <v>707</v>
      </c>
      <c r="F218" s="1">
        <f>IF(VLOOKUP(G218,Sku_Consolidated!A2:S957,{19},FALSE)="SHOWCASE", VLOOKUP(E218,Store_Showcase!B2:C144,{2}, FALSE), IF(VLOOKUP(G218,Sku_Consolidated!A2:S957,{19},FALSE)="VAM",VLOOKUP(E218,Store_VAM!B2:C273,{2}, FALSE),VLOOKUP(E218,Store_SRP!B2:C110,{2}, FALSE)))</f>
      </c>
      <c r="G218" s="1">
        <v>61736</v>
      </c>
      <c r="H218" s="1" t="s">
        <v>224</v>
      </c>
      <c r="I218" s="10" t="s">
        <v>735</v>
      </c>
      <c r="J218" s="1">
        <f>VLOOKUP(G218,Sku_Consolidated!A2:C957, 3, FALSE)</f>
      </c>
      <c r="K218" s="10">
        <f>IF(J218="PACK", I218, 0)</f>
      </c>
      <c r="L218" s="10">
        <f>IF(J218="KG", I218, I218 * VLOOKUP(G218,Sku_Consolidated!A2:U957,21,FALSE))</f>
      </c>
      <c r="M218" s="10" t="s">
        <v>37</v>
      </c>
      <c r="N218" s="11" t="s">
        <v>736</v>
      </c>
      <c r="O218" s="10" t="s">
        <v>737</v>
      </c>
      <c r="P218" s="10">
        <f>N218 - O218</f>
      </c>
      <c r="Q218" s="1">
        <f>VLOOKUP(G218,Sku_Consolidated!A2:G957,7, FALSE)</f>
      </c>
      <c r="R218" s="1">
        <f>IF(IFERROR(VLOOKUP(E218,Store_Showcase!B2:H144,7, FALSE), TRUE)=TRUE, IF(IFERROR(VLOOKUP(E218,Store_SRP!B2:H110,7, FALSE), TRUE)=TRUE,VLOOKUP(E218,Store_VAM!B2:H273,7, FALSE),VLOOKUP(E218,Store_SRP!B2:H110,7, FALSE)), VLOOKUP(E218,Store_Showcase!B2:H144,7, FALSE))</f>
      </c>
      <c r="S218" s="1">
        <f>IF(IFERROR(VLOOKUP(E218,Store_Showcase!B2:I144,8, FALSE), TRUE)=TRUE, IF(IFERROR(VLOOKUP(E218,Store_SRP!B2:I110,8, FALSE), TRUE)=TRUE,VLOOKUP(E218,Store_VAM!B2:I273,8, FALSE),VLOOKUP(E218,Store_SRP!B2:I110,8, FALSE)), VLOOKUP(E218,Store_Showcase!B2:I144,8, FALSE))</f>
      </c>
      <c r="T218" s="1">
        <f>VLOOKUP(G218,Sku_Consolidated!A2:R957,18,FALSE)</f>
      </c>
      <c r="U218" s="1" t="s">
        <v>711</v>
      </c>
      <c r="V218" s="1">
        <f>IF(VLOOKUP(G218,Sku_Consolidated!A2:S957,19,FALSE)="SHOWCASE", VLOOKUP(E218,Store_Showcase!B2:L144,11, FALSE), IF(VLOOKUP(G218,Sku_Consolidated!A2:S957,19,FALSE)="VAM",VLOOKUP(E218,Store_VAM!B2:L273,11, FALSE),VLOOKUP(E218,Store_SRP!B2:L110,11, FALSE)))</f>
      </c>
      <c r="W218" s="1">
        <f>VLOOKUP(G218,Sku_Consolidated!A2:W957,11,FALSE)</f>
      </c>
      <c r="X218" s="1">
        <f>VLOOKUP(G218,Sku_Consolidated!A2:H957,8,FALSE)</f>
      </c>
      <c r="Y218" s="1">
        <f>VLOOKUP(G218,Sku_Consolidated!A2:I957,9,FALSE)</f>
      </c>
      <c r="Z218" s="1" t="s">
        <v>41</v>
      </c>
      <c r="AA218" s="1">
        <f>VLOOKUP(G218,Sku_Consolidated!A2:E957,5,FALSE)</f>
      </c>
      <c r="AB218" s="1">
        <f>IF(VLOOKUP(G218,Sku_Consolidated!A2:S957,19,FALSE)="SHOWCASE", VLOOKUP(E218,Store_Showcase!B2:N144,13, FALSE), IF(VLOOKUP(G218,Sku_Consolidated!A2:S957,19,FALSE)="VAM",VLOOKUP(E218,Store_VAM!B2:N273,13, FALSE),VLOOKUP(E218,Store_SRP!B2:N110,13, FALSE)))</f>
      </c>
      <c r="AC218" s="1">
        <f>IF(IFERROR(AB218,TRUE)=TRUE, "-","OK")</f>
      </c>
      <c r="AD218" s="11" t="s">
        <v>37</v>
      </c>
      <c r="AE218" s="11" t="s">
        <v>37</v>
      </c>
      <c r="AF218" s="1">
        <f>IF(IFERROR(VLOOKUP(E218,Store_Showcase!B2:H144,{5}, FALSE), TRUE)=TRUE, IF(IFERROR(VLOOKUP(E218,Store_SRP!B2:H110,{5}, FALSE), TRUE)=TRUE,VLOOKUP(E218,Store_VAM!B2:H273,{5}, FALSE),VLOOKUP(E218,Store_SRP!B2:H110,{5}, FALSE)), VLOOKUP(E218,Store_Showcase!B2:H144,{5}, FALSE))</f>
      </c>
      <c r="AG218" s="1">
        <f>IF(IFERROR(VLOOKUP(E218,Store_Showcase!B2:H144,{6}, FALSE), TRUE)=TRUE, IF(IFERROR(VLOOKUP(E218,Store_SRP!B2:H110,{6}, FALSE), TRUE)=TRUE,VLOOKUP(E218,Store_VAM!B2:H273,{6}, FALSE),VLOOKUP(E218,Store_SRP!B2:H110,{6}, FALSE)), VLOOKUP(E218,Store_Showcase!B2:H144,{6}, FALSE))</f>
      </c>
      <c r="AH218" s="1">
        <f>VLOOKUP(G218,Sku_Consolidated!A2:R957,18,FALSE)</f>
      </c>
      <c r="AI218" s="1">
        <f>VLOOKUP(G218,Sku_Consolidated!A2:S957,19,FALSE)</f>
      </c>
      <c r="AJ218" s="1">
        <f>VLOOKUP(G218,Sku_Consolidated!A2:T957,20,FALSE)</f>
      </c>
    </row>
    <row r="219" spans="1:36" x14ac:dyDescent="0.25">
      <c r="A219" s="1">
        <v>2024</v>
      </c>
      <c r="B219" s="1" t="s">
        <v>31</v>
      </c>
      <c r="C219" s="1" t="s">
        <v>32</v>
      </c>
      <c r="D219" s="1" t="s">
        <v>33</v>
      </c>
      <c r="E219" s="9" t="s">
        <v>707</v>
      </c>
      <c r="F219" s="1">
        <f>IF(VLOOKUP(G219,Sku_Consolidated!A2:S957,{19},FALSE)="SHOWCASE", VLOOKUP(E219,Store_Showcase!B2:C144,{2}, FALSE), IF(VLOOKUP(G219,Sku_Consolidated!A2:S957,{19},FALSE)="VAM",VLOOKUP(E219,Store_VAM!B2:C273,{2}, FALSE),VLOOKUP(E219,Store_SRP!B2:C110,{2}, FALSE)))</f>
      </c>
      <c r="G219" s="1">
        <v>61737</v>
      </c>
      <c r="H219" s="1" t="s">
        <v>70</v>
      </c>
      <c r="I219" s="10" t="s">
        <v>738</v>
      </c>
      <c r="J219" s="1">
        <f>VLOOKUP(G219,Sku_Consolidated!A2:C957, 3, FALSE)</f>
      </c>
      <c r="K219" s="10">
        <f>IF(J219="PACK", I219, 0)</f>
      </c>
      <c r="L219" s="10">
        <f>IF(J219="KG", I219, I219 * VLOOKUP(G219,Sku_Consolidated!A2:U957,21,FALSE))</f>
      </c>
      <c r="M219" s="10" t="s">
        <v>37</v>
      </c>
      <c r="N219" s="11" t="s">
        <v>739</v>
      </c>
      <c r="O219" s="10" t="s">
        <v>740</v>
      </c>
      <c r="P219" s="10">
        <f>N219 - O219</f>
      </c>
      <c r="Q219" s="1">
        <f>VLOOKUP(G219,Sku_Consolidated!A2:G957,7, FALSE)</f>
      </c>
      <c r="R219" s="1">
        <f>IF(IFERROR(VLOOKUP(E219,Store_Showcase!B2:H144,7, FALSE), TRUE)=TRUE, IF(IFERROR(VLOOKUP(E219,Store_SRP!B2:H110,7, FALSE), TRUE)=TRUE,VLOOKUP(E219,Store_VAM!B2:H273,7, FALSE),VLOOKUP(E219,Store_SRP!B2:H110,7, FALSE)), VLOOKUP(E219,Store_Showcase!B2:H144,7, FALSE))</f>
      </c>
      <c r="S219" s="1">
        <f>IF(IFERROR(VLOOKUP(E219,Store_Showcase!B2:I144,8, FALSE), TRUE)=TRUE, IF(IFERROR(VLOOKUP(E219,Store_SRP!B2:I110,8, FALSE), TRUE)=TRUE,VLOOKUP(E219,Store_VAM!B2:I273,8, FALSE),VLOOKUP(E219,Store_SRP!B2:I110,8, FALSE)), VLOOKUP(E219,Store_Showcase!B2:I144,8, FALSE))</f>
      </c>
      <c r="T219" s="1">
        <f>VLOOKUP(G219,Sku_Consolidated!A2:R957,18,FALSE)</f>
      </c>
      <c r="U219" s="1" t="s">
        <v>711</v>
      </c>
      <c r="V219" s="1">
        <f>IF(VLOOKUP(G219,Sku_Consolidated!A2:S957,19,FALSE)="SHOWCASE", VLOOKUP(E219,Store_Showcase!B2:L144,11, FALSE), IF(VLOOKUP(G219,Sku_Consolidated!A2:S957,19,FALSE)="VAM",VLOOKUP(E219,Store_VAM!B2:L273,11, FALSE),VLOOKUP(E219,Store_SRP!B2:L110,11, FALSE)))</f>
      </c>
      <c r="W219" s="1">
        <f>VLOOKUP(G219,Sku_Consolidated!A2:W957,11,FALSE)</f>
      </c>
      <c r="X219" s="1">
        <f>VLOOKUP(G219,Sku_Consolidated!A2:H957,8,FALSE)</f>
      </c>
      <c r="Y219" s="1">
        <f>VLOOKUP(G219,Sku_Consolidated!A2:I957,9,FALSE)</f>
      </c>
      <c r="Z219" s="1" t="s">
        <v>41</v>
      </c>
      <c r="AA219" s="1">
        <f>VLOOKUP(G219,Sku_Consolidated!A2:E957,5,FALSE)</f>
      </c>
      <c r="AB219" s="1">
        <f>IF(VLOOKUP(G219,Sku_Consolidated!A2:S957,19,FALSE)="SHOWCASE", VLOOKUP(E219,Store_Showcase!B2:N144,13, FALSE), IF(VLOOKUP(G219,Sku_Consolidated!A2:S957,19,FALSE)="VAM",VLOOKUP(E219,Store_VAM!B2:N273,13, FALSE),VLOOKUP(E219,Store_SRP!B2:N110,13, FALSE)))</f>
      </c>
      <c r="AC219" s="1">
        <f>IF(IFERROR(AB219,TRUE)=TRUE, "-","OK")</f>
      </c>
      <c r="AD219" s="11" t="s">
        <v>37</v>
      </c>
      <c r="AE219" s="11" t="s">
        <v>37</v>
      </c>
      <c r="AF219" s="1">
        <f>IF(IFERROR(VLOOKUP(E219,Store_Showcase!B2:H144,{5}, FALSE), TRUE)=TRUE, IF(IFERROR(VLOOKUP(E219,Store_SRP!B2:H110,{5}, FALSE), TRUE)=TRUE,VLOOKUP(E219,Store_VAM!B2:H273,{5}, FALSE),VLOOKUP(E219,Store_SRP!B2:H110,{5}, FALSE)), VLOOKUP(E219,Store_Showcase!B2:H144,{5}, FALSE))</f>
      </c>
      <c r="AG219" s="1">
        <f>IF(IFERROR(VLOOKUP(E219,Store_Showcase!B2:H144,{6}, FALSE), TRUE)=TRUE, IF(IFERROR(VLOOKUP(E219,Store_SRP!B2:H110,{6}, FALSE), TRUE)=TRUE,VLOOKUP(E219,Store_VAM!B2:H273,{6}, FALSE),VLOOKUP(E219,Store_SRP!B2:H110,{6}, FALSE)), VLOOKUP(E219,Store_Showcase!B2:H144,{6}, FALSE))</f>
      </c>
      <c r="AH219" s="1">
        <f>VLOOKUP(G219,Sku_Consolidated!A2:R957,18,FALSE)</f>
      </c>
      <c r="AI219" s="1">
        <f>VLOOKUP(G219,Sku_Consolidated!A2:S957,19,FALSE)</f>
      </c>
      <c r="AJ219" s="1">
        <f>VLOOKUP(G219,Sku_Consolidated!A2:T957,20,FALSE)</f>
      </c>
    </row>
    <row r="220" spans="1:36" x14ac:dyDescent="0.25">
      <c r="A220" s="1">
        <v>2024</v>
      </c>
      <c r="B220" s="1" t="s">
        <v>31</v>
      </c>
      <c r="C220" s="1" t="s">
        <v>32</v>
      </c>
      <c r="D220" s="1" t="s">
        <v>33</v>
      </c>
      <c r="E220" s="9" t="s">
        <v>707</v>
      </c>
      <c r="F220" s="1">
        <f>IF(VLOOKUP(G220,Sku_Consolidated!A2:S957,{19},FALSE)="SHOWCASE", VLOOKUP(E220,Store_Showcase!B2:C144,{2}, FALSE), IF(VLOOKUP(G220,Sku_Consolidated!A2:S957,{19},FALSE)="VAM",VLOOKUP(E220,Store_VAM!B2:C273,{2}, FALSE),VLOOKUP(E220,Store_SRP!B2:C110,{2}, FALSE)))</f>
      </c>
      <c r="G220" s="1">
        <v>61742</v>
      </c>
      <c r="H220" s="1" t="s">
        <v>78</v>
      </c>
      <c r="I220" s="10" t="s">
        <v>741</v>
      </c>
      <c r="J220" s="1">
        <f>VLOOKUP(G220,Sku_Consolidated!A2:C957, 3, FALSE)</f>
      </c>
      <c r="K220" s="10">
        <f>IF(J220="PACK", I220, 0)</f>
      </c>
      <c r="L220" s="10">
        <f>IF(J220="KG", I220, I220 * VLOOKUP(G220,Sku_Consolidated!A2:U957,21,FALSE))</f>
      </c>
      <c r="M220" s="10" t="s">
        <v>37</v>
      </c>
      <c r="N220" s="11" t="s">
        <v>742</v>
      </c>
      <c r="O220" s="10" t="s">
        <v>743</v>
      </c>
      <c r="P220" s="10">
        <f>N220 - O220</f>
      </c>
      <c r="Q220" s="1">
        <f>VLOOKUP(G220,Sku_Consolidated!A2:G957,7, FALSE)</f>
      </c>
      <c r="R220" s="1">
        <f>IF(IFERROR(VLOOKUP(E220,Store_Showcase!B2:H144,7, FALSE), TRUE)=TRUE, IF(IFERROR(VLOOKUP(E220,Store_SRP!B2:H110,7, FALSE), TRUE)=TRUE,VLOOKUP(E220,Store_VAM!B2:H273,7, FALSE),VLOOKUP(E220,Store_SRP!B2:H110,7, FALSE)), VLOOKUP(E220,Store_Showcase!B2:H144,7, FALSE))</f>
      </c>
      <c r="S220" s="1">
        <f>IF(IFERROR(VLOOKUP(E220,Store_Showcase!B2:I144,8, FALSE), TRUE)=TRUE, IF(IFERROR(VLOOKUP(E220,Store_SRP!B2:I110,8, FALSE), TRUE)=TRUE,VLOOKUP(E220,Store_VAM!B2:I273,8, FALSE),VLOOKUP(E220,Store_SRP!B2:I110,8, FALSE)), VLOOKUP(E220,Store_Showcase!B2:I144,8, FALSE))</f>
      </c>
      <c r="T220" s="1">
        <f>VLOOKUP(G220,Sku_Consolidated!A2:R957,18,FALSE)</f>
      </c>
      <c r="U220" s="1" t="s">
        <v>711</v>
      </c>
      <c r="V220" s="1">
        <f>IF(VLOOKUP(G220,Sku_Consolidated!A2:S957,19,FALSE)="SHOWCASE", VLOOKUP(E220,Store_Showcase!B2:L144,11, FALSE), IF(VLOOKUP(G220,Sku_Consolidated!A2:S957,19,FALSE)="VAM",VLOOKUP(E220,Store_VAM!B2:L273,11, FALSE),VLOOKUP(E220,Store_SRP!B2:L110,11, FALSE)))</f>
      </c>
      <c r="W220" s="1">
        <f>VLOOKUP(G220,Sku_Consolidated!A2:W957,11,FALSE)</f>
      </c>
      <c r="X220" s="1">
        <f>VLOOKUP(G220,Sku_Consolidated!A2:H957,8,FALSE)</f>
      </c>
      <c r="Y220" s="1">
        <f>VLOOKUP(G220,Sku_Consolidated!A2:I957,9,FALSE)</f>
      </c>
      <c r="Z220" s="1" t="s">
        <v>41</v>
      </c>
      <c r="AA220" s="1">
        <f>VLOOKUP(G220,Sku_Consolidated!A2:E957,5,FALSE)</f>
      </c>
      <c r="AB220" s="1">
        <f>IF(VLOOKUP(G220,Sku_Consolidated!A2:S957,19,FALSE)="SHOWCASE", VLOOKUP(E220,Store_Showcase!B2:N144,13, FALSE), IF(VLOOKUP(G220,Sku_Consolidated!A2:S957,19,FALSE)="VAM",VLOOKUP(E220,Store_VAM!B2:N273,13, FALSE),VLOOKUP(E220,Store_SRP!B2:N110,13, FALSE)))</f>
      </c>
      <c r="AC220" s="1">
        <f>IF(IFERROR(AB220,TRUE)=TRUE, "-","OK")</f>
      </c>
      <c r="AD220" s="11" t="s">
        <v>37</v>
      </c>
      <c r="AE220" s="11" t="s">
        <v>37</v>
      </c>
      <c r="AF220" s="1">
        <f>IF(IFERROR(VLOOKUP(E220,Store_Showcase!B2:H144,{5}, FALSE), TRUE)=TRUE, IF(IFERROR(VLOOKUP(E220,Store_SRP!B2:H110,{5}, FALSE), TRUE)=TRUE,VLOOKUP(E220,Store_VAM!B2:H273,{5}, FALSE),VLOOKUP(E220,Store_SRP!B2:H110,{5}, FALSE)), VLOOKUP(E220,Store_Showcase!B2:H144,{5}, FALSE))</f>
      </c>
      <c r="AG220" s="1">
        <f>IF(IFERROR(VLOOKUP(E220,Store_Showcase!B2:H144,{6}, FALSE), TRUE)=TRUE, IF(IFERROR(VLOOKUP(E220,Store_SRP!B2:H110,{6}, FALSE), TRUE)=TRUE,VLOOKUP(E220,Store_VAM!B2:H273,{6}, FALSE),VLOOKUP(E220,Store_SRP!B2:H110,{6}, FALSE)), VLOOKUP(E220,Store_Showcase!B2:H144,{6}, FALSE))</f>
      </c>
      <c r="AH220" s="1">
        <f>VLOOKUP(G220,Sku_Consolidated!A2:R957,18,FALSE)</f>
      </c>
      <c r="AI220" s="1">
        <f>VLOOKUP(G220,Sku_Consolidated!A2:S957,19,FALSE)</f>
      </c>
      <c r="AJ220" s="1">
        <f>VLOOKUP(G220,Sku_Consolidated!A2:T957,20,FALSE)</f>
      </c>
    </row>
    <row r="221" spans="1:36" x14ac:dyDescent="0.25">
      <c r="A221" s="1">
        <v>2024</v>
      </c>
      <c r="B221" s="1" t="s">
        <v>31</v>
      </c>
      <c r="C221" s="1" t="s">
        <v>32</v>
      </c>
      <c r="D221" s="1" t="s">
        <v>33</v>
      </c>
      <c r="E221" s="9" t="s">
        <v>707</v>
      </c>
      <c r="F221" s="1">
        <f>IF(VLOOKUP(G221,Sku_Consolidated!A2:S957,{19},FALSE)="SHOWCASE", VLOOKUP(E221,Store_Showcase!B2:C144,{2}, FALSE), IF(VLOOKUP(G221,Sku_Consolidated!A2:S957,{19},FALSE)="VAM",VLOOKUP(E221,Store_VAM!B2:C273,{2}, FALSE),VLOOKUP(E221,Store_SRP!B2:C110,{2}, FALSE)))</f>
      </c>
      <c r="G221" s="1">
        <v>61749</v>
      </c>
      <c r="H221" s="1" t="s">
        <v>154</v>
      </c>
      <c r="I221" s="10" t="s">
        <v>744</v>
      </c>
      <c r="J221" s="1">
        <f>VLOOKUP(G221,Sku_Consolidated!A2:C957, 3, FALSE)</f>
      </c>
      <c r="K221" s="10">
        <f>IF(J221="PACK", I221, 0)</f>
      </c>
      <c r="L221" s="10">
        <f>IF(J221="KG", I221, I221 * VLOOKUP(G221,Sku_Consolidated!A2:U957,21,FALSE))</f>
      </c>
      <c r="M221" s="10" t="s">
        <v>37</v>
      </c>
      <c r="N221" s="11" t="s">
        <v>745</v>
      </c>
      <c r="O221" s="10" t="s">
        <v>746</v>
      </c>
      <c r="P221" s="10">
        <f>N221 - O221</f>
      </c>
      <c r="Q221" s="1">
        <f>VLOOKUP(G221,Sku_Consolidated!A2:G957,7, FALSE)</f>
      </c>
      <c r="R221" s="1">
        <f>IF(IFERROR(VLOOKUP(E221,Store_Showcase!B2:H144,7, FALSE), TRUE)=TRUE, IF(IFERROR(VLOOKUP(E221,Store_SRP!B2:H110,7, FALSE), TRUE)=TRUE,VLOOKUP(E221,Store_VAM!B2:H273,7, FALSE),VLOOKUP(E221,Store_SRP!B2:H110,7, FALSE)), VLOOKUP(E221,Store_Showcase!B2:H144,7, FALSE))</f>
      </c>
      <c r="S221" s="1">
        <f>IF(IFERROR(VLOOKUP(E221,Store_Showcase!B2:I144,8, FALSE), TRUE)=TRUE, IF(IFERROR(VLOOKUP(E221,Store_SRP!B2:I110,8, FALSE), TRUE)=TRUE,VLOOKUP(E221,Store_VAM!B2:I273,8, FALSE),VLOOKUP(E221,Store_SRP!B2:I110,8, FALSE)), VLOOKUP(E221,Store_Showcase!B2:I144,8, FALSE))</f>
      </c>
      <c r="T221" s="1">
        <f>VLOOKUP(G221,Sku_Consolidated!A2:R957,18,FALSE)</f>
      </c>
      <c r="U221" s="1" t="s">
        <v>711</v>
      </c>
      <c r="V221" s="1">
        <f>IF(VLOOKUP(G221,Sku_Consolidated!A2:S957,19,FALSE)="SHOWCASE", VLOOKUP(E221,Store_Showcase!B2:L144,11, FALSE), IF(VLOOKUP(G221,Sku_Consolidated!A2:S957,19,FALSE)="VAM",VLOOKUP(E221,Store_VAM!B2:L273,11, FALSE),VLOOKUP(E221,Store_SRP!B2:L110,11, FALSE)))</f>
      </c>
      <c r="W221" s="1">
        <f>VLOOKUP(G221,Sku_Consolidated!A2:W957,11,FALSE)</f>
      </c>
      <c r="X221" s="1">
        <f>VLOOKUP(G221,Sku_Consolidated!A2:H957,8,FALSE)</f>
      </c>
      <c r="Y221" s="1">
        <f>VLOOKUP(G221,Sku_Consolidated!A2:I957,9,FALSE)</f>
      </c>
      <c r="Z221" s="1" t="s">
        <v>41</v>
      </c>
      <c r="AA221" s="1">
        <f>VLOOKUP(G221,Sku_Consolidated!A2:E957,5,FALSE)</f>
      </c>
      <c r="AB221" s="1">
        <f>IF(VLOOKUP(G221,Sku_Consolidated!A2:S957,19,FALSE)="SHOWCASE", VLOOKUP(E221,Store_Showcase!B2:N144,13, FALSE), IF(VLOOKUP(G221,Sku_Consolidated!A2:S957,19,FALSE)="VAM",VLOOKUP(E221,Store_VAM!B2:N273,13, FALSE),VLOOKUP(E221,Store_SRP!B2:N110,13, FALSE)))</f>
      </c>
      <c r="AC221" s="1">
        <f>IF(IFERROR(AB221,TRUE)=TRUE, "-","OK")</f>
      </c>
      <c r="AD221" s="11" t="s">
        <v>37</v>
      </c>
      <c r="AE221" s="11" t="s">
        <v>37</v>
      </c>
      <c r="AF221" s="1">
        <f>IF(IFERROR(VLOOKUP(E221,Store_Showcase!B2:H144,{5}, FALSE), TRUE)=TRUE, IF(IFERROR(VLOOKUP(E221,Store_SRP!B2:H110,{5}, FALSE), TRUE)=TRUE,VLOOKUP(E221,Store_VAM!B2:H273,{5}, FALSE),VLOOKUP(E221,Store_SRP!B2:H110,{5}, FALSE)), VLOOKUP(E221,Store_Showcase!B2:H144,{5}, FALSE))</f>
      </c>
      <c r="AG221" s="1">
        <f>IF(IFERROR(VLOOKUP(E221,Store_Showcase!B2:H144,{6}, FALSE), TRUE)=TRUE, IF(IFERROR(VLOOKUP(E221,Store_SRP!B2:H110,{6}, FALSE), TRUE)=TRUE,VLOOKUP(E221,Store_VAM!B2:H273,{6}, FALSE),VLOOKUP(E221,Store_SRP!B2:H110,{6}, FALSE)), VLOOKUP(E221,Store_Showcase!B2:H144,{6}, FALSE))</f>
      </c>
      <c r="AH221" s="1">
        <f>VLOOKUP(G221,Sku_Consolidated!A2:R957,18,FALSE)</f>
      </c>
      <c r="AI221" s="1">
        <f>VLOOKUP(G221,Sku_Consolidated!A2:S957,19,FALSE)</f>
      </c>
      <c r="AJ221" s="1">
        <f>VLOOKUP(G221,Sku_Consolidated!A2:T957,20,FALSE)</f>
      </c>
    </row>
    <row r="222" spans="1:36" x14ac:dyDescent="0.25">
      <c r="A222" s="1">
        <v>2024</v>
      </c>
      <c r="B222" s="1" t="s">
        <v>31</v>
      </c>
      <c r="C222" s="1" t="s">
        <v>32</v>
      </c>
      <c r="D222" s="1" t="s">
        <v>33</v>
      </c>
      <c r="E222" s="9" t="s">
        <v>707</v>
      </c>
      <c r="F222" s="1">
        <f>IF(VLOOKUP(G222,Sku_Consolidated!A2:S957,{19},FALSE)="SHOWCASE", VLOOKUP(E222,Store_Showcase!B2:C144,{2}, FALSE), IF(VLOOKUP(G222,Sku_Consolidated!A2:S957,{19},FALSE)="VAM",VLOOKUP(E222,Store_VAM!B2:C273,{2}, FALSE),VLOOKUP(E222,Store_SRP!B2:C110,{2}, FALSE)))</f>
      </c>
      <c r="G222" s="1">
        <v>61755</v>
      </c>
      <c r="H222" s="1" t="s">
        <v>86</v>
      </c>
      <c r="I222" s="10" t="s">
        <v>747</v>
      </c>
      <c r="J222" s="1">
        <f>VLOOKUP(G222,Sku_Consolidated!A2:C957, 3, FALSE)</f>
      </c>
      <c r="K222" s="10">
        <f>IF(J222="PACK", I222, 0)</f>
      </c>
      <c r="L222" s="10">
        <f>IF(J222="KG", I222, I222 * VLOOKUP(G222,Sku_Consolidated!A2:U957,21,FALSE))</f>
      </c>
      <c r="M222" s="10" t="s">
        <v>37</v>
      </c>
      <c r="N222" s="11" t="s">
        <v>748</v>
      </c>
      <c r="O222" s="10" t="s">
        <v>749</v>
      </c>
      <c r="P222" s="10">
        <f>N222 - O222</f>
      </c>
      <c r="Q222" s="1">
        <f>VLOOKUP(G222,Sku_Consolidated!A2:G957,7, FALSE)</f>
      </c>
      <c r="R222" s="1">
        <f>IF(IFERROR(VLOOKUP(E222,Store_Showcase!B2:H144,7, FALSE), TRUE)=TRUE, IF(IFERROR(VLOOKUP(E222,Store_SRP!B2:H110,7, FALSE), TRUE)=TRUE,VLOOKUP(E222,Store_VAM!B2:H273,7, FALSE),VLOOKUP(E222,Store_SRP!B2:H110,7, FALSE)), VLOOKUP(E222,Store_Showcase!B2:H144,7, FALSE))</f>
      </c>
      <c r="S222" s="1">
        <f>IF(IFERROR(VLOOKUP(E222,Store_Showcase!B2:I144,8, FALSE), TRUE)=TRUE, IF(IFERROR(VLOOKUP(E222,Store_SRP!B2:I110,8, FALSE), TRUE)=TRUE,VLOOKUP(E222,Store_VAM!B2:I273,8, FALSE),VLOOKUP(E222,Store_SRP!B2:I110,8, FALSE)), VLOOKUP(E222,Store_Showcase!B2:I144,8, FALSE))</f>
      </c>
      <c r="T222" s="1">
        <f>VLOOKUP(G222,Sku_Consolidated!A2:R957,18,FALSE)</f>
      </c>
      <c r="U222" s="1" t="s">
        <v>711</v>
      </c>
      <c r="V222" s="1">
        <f>IF(VLOOKUP(G222,Sku_Consolidated!A2:S957,19,FALSE)="SHOWCASE", VLOOKUP(E222,Store_Showcase!B2:L144,11, FALSE), IF(VLOOKUP(G222,Sku_Consolidated!A2:S957,19,FALSE)="VAM",VLOOKUP(E222,Store_VAM!B2:L273,11, FALSE),VLOOKUP(E222,Store_SRP!B2:L110,11, FALSE)))</f>
      </c>
      <c r="W222" s="1">
        <f>VLOOKUP(G222,Sku_Consolidated!A2:W957,11,FALSE)</f>
      </c>
      <c r="X222" s="1">
        <f>VLOOKUP(G222,Sku_Consolidated!A2:H957,8,FALSE)</f>
      </c>
      <c r="Y222" s="1">
        <f>VLOOKUP(G222,Sku_Consolidated!A2:I957,9,FALSE)</f>
      </c>
      <c r="Z222" s="1" t="s">
        <v>41</v>
      </c>
      <c r="AA222" s="1">
        <f>VLOOKUP(G222,Sku_Consolidated!A2:E957,5,FALSE)</f>
      </c>
      <c r="AB222" s="1">
        <f>IF(VLOOKUP(G222,Sku_Consolidated!A2:S957,19,FALSE)="SHOWCASE", VLOOKUP(E222,Store_Showcase!B2:N144,13, FALSE), IF(VLOOKUP(G222,Sku_Consolidated!A2:S957,19,FALSE)="VAM",VLOOKUP(E222,Store_VAM!B2:N273,13, FALSE),VLOOKUP(E222,Store_SRP!B2:N110,13, FALSE)))</f>
      </c>
      <c r="AC222" s="1">
        <f>IF(IFERROR(AB222,TRUE)=TRUE, "-","OK")</f>
      </c>
      <c r="AD222" s="11" t="s">
        <v>37</v>
      </c>
      <c r="AE222" s="11" t="s">
        <v>37</v>
      </c>
      <c r="AF222" s="1">
        <f>IF(IFERROR(VLOOKUP(E222,Store_Showcase!B2:H144,{5}, FALSE), TRUE)=TRUE, IF(IFERROR(VLOOKUP(E222,Store_SRP!B2:H110,{5}, FALSE), TRUE)=TRUE,VLOOKUP(E222,Store_VAM!B2:H273,{5}, FALSE),VLOOKUP(E222,Store_SRP!B2:H110,{5}, FALSE)), VLOOKUP(E222,Store_Showcase!B2:H144,{5}, FALSE))</f>
      </c>
      <c r="AG222" s="1">
        <f>IF(IFERROR(VLOOKUP(E222,Store_Showcase!B2:H144,{6}, FALSE), TRUE)=TRUE, IF(IFERROR(VLOOKUP(E222,Store_SRP!B2:H110,{6}, FALSE), TRUE)=TRUE,VLOOKUP(E222,Store_VAM!B2:H273,{6}, FALSE),VLOOKUP(E222,Store_SRP!B2:H110,{6}, FALSE)), VLOOKUP(E222,Store_Showcase!B2:H144,{6}, FALSE))</f>
      </c>
      <c r="AH222" s="1">
        <f>VLOOKUP(G222,Sku_Consolidated!A2:R957,18,FALSE)</f>
      </c>
      <c r="AI222" s="1">
        <f>VLOOKUP(G222,Sku_Consolidated!A2:S957,19,FALSE)</f>
      </c>
      <c r="AJ222" s="1">
        <f>VLOOKUP(G222,Sku_Consolidated!A2:T957,20,FALSE)</f>
      </c>
    </row>
    <row r="223" spans="1:36" x14ac:dyDescent="0.25">
      <c r="A223" s="1">
        <v>2024</v>
      </c>
      <c r="B223" s="1" t="s">
        <v>31</v>
      </c>
      <c r="C223" s="1" t="s">
        <v>32</v>
      </c>
      <c r="D223" s="1" t="s">
        <v>33</v>
      </c>
      <c r="E223" s="9" t="s">
        <v>707</v>
      </c>
      <c r="F223" s="1">
        <f>IF(VLOOKUP(G223,Sku_Consolidated!A2:S957,{19},FALSE)="SHOWCASE", VLOOKUP(E223,Store_Showcase!B2:C144,{2}, FALSE), IF(VLOOKUP(G223,Sku_Consolidated!A2:S957,{19},FALSE)="VAM",VLOOKUP(E223,Store_VAM!B2:C273,{2}, FALSE),VLOOKUP(E223,Store_SRP!B2:C110,{2}, FALSE)))</f>
      </c>
      <c r="G223" s="1">
        <v>61758</v>
      </c>
      <c r="H223" s="1" t="s">
        <v>90</v>
      </c>
      <c r="I223" s="10" t="s">
        <v>750</v>
      </c>
      <c r="J223" s="1">
        <f>VLOOKUP(G223,Sku_Consolidated!A2:C957, 3, FALSE)</f>
      </c>
      <c r="K223" s="10">
        <f>IF(J223="PACK", I223, 0)</f>
      </c>
      <c r="L223" s="10">
        <f>IF(J223="KG", I223, I223 * VLOOKUP(G223,Sku_Consolidated!A2:U957,21,FALSE))</f>
      </c>
      <c r="M223" s="10" t="s">
        <v>37</v>
      </c>
      <c r="N223" s="11" t="s">
        <v>751</v>
      </c>
      <c r="O223" s="10" t="s">
        <v>752</v>
      </c>
      <c r="P223" s="10">
        <f>N223 - O223</f>
      </c>
      <c r="Q223" s="1">
        <f>VLOOKUP(G223,Sku_Consolidated!A2:G957,7, FALSE)</f>
      </c>
      <c r="R223" s="1">
        <f>IF(IFERROR(VLOOKUP(E223,Store_Showcase!B2:H144,7, FALSE), TRUE)=TRUE, IF(IFERROR(VLOOKUP(E223,Store_SRP!B2:H110,7, FALSE), TRUE)=TRUE,VLOOKUP(E223,Store_VAM!B2:H273,7, FALSE),VLOOKUP(E223,Store_SRP!B2:H110,7, FALSE)), VLOOKUP(E223,Store_Showcase!B2:H144,7, FALSE))</f>
      </c>
      <c r="S223" s="1">
        <f>IF(IFERROR(VLOOKUP(E223,Store_Showcase!B2:I144,8, FALSE), TRUE)=TRUE, IF(IFERROR(VLOOKUP(E223,Store_SRP!B2:I110,8, FALSE), TRUE)=TRUE,VLOOKUP(E223,Store_VAM!B2:I273,8, FALSE),VLOOKUP(E223,Store_SRP!B2:I110,8, FALSE)), VLOOKUP(E223,Store_Showcase!B2:I144,8, FALSE))</f>
      </c>
      <c r="T223" s="1">
        <f>VLOOKUP(G223,Sku_Consolidated!A2:R957,18,FALSE)</f>
      </c>
      <c r="U223" s="1" t="s">
        <v>711</v>
      </c>
      <c r="V223" s="1">
        <f>IF(VLOOKUP(G223,Sku_Consolidated!A2:S957,19,FALSE)="SHOWCASE", VLOOKUP(E223,Store_Showcase!B2:L144,11, FALSE), IF(VLOOKUP(G223,Sku_Consolidated!A2:S957,19,FALSE)="VAM",VLOOKUP(E223,Store_VAM!B2:L273,11, FALSE),VLOOKUP(E223,Store_SRP!B2:L110,11, FALSE)))</f>
      </c>
      <c r="W223" s="1">
        <f>VLOOKUP(G223,Sku_Consolidated!A2:W957,11,FALSE)</f>
      </c>
      <c r="X223" s="1">
        <f>VLOOKUP(G223,Sku_Consolidated!A2:H957,8,FALSE)</f>
      </c>
      <c r="Y223" s="1">
        <f>VLOOKUP(G223,Sku_Consolidated!A2:I957,9,FALSE)</f>
      </c>
      <c r="Z223" s="1" t="s">
        <v>41</v>
      </c>
      <c r="AA223" s="1">
        <f>VLOOKUP(G223,Sku_Consolidated!A2:E957,5,FALSE)</f>
      </c>
      <c r="AB223" s="1">
        <f>IF(VLOOKUP(G223,Sku_Consolidated!A2:S957,19,FALSE)="SHOWCASE", VLOOKUP(E223,Store_Showcase!B2:N144,13, FALSE), IF(VLOOKUP(G223,Sku_Consolidated!A2:S957,19,FALSE)="VAM",VLOOKUP(E223,Store_VAM!B2:N273,13, FALSE),VLOOKUP(E223,Store_SRP!B2:N110,13, FALSE)))</f>
      </c>
      <c r="AC223" s="1">
        <f>IF(IFERROR(AB223,TRUE)=TRUE, "-","OK")</f>
      </c>
      <c r="AD223" s="11" t="s">
        <v>37</v>
      </c>
      <c r="AE223" s="11" t="s">
        <v>37</v>
      </c>
      <c r="AF223" s="1">
        <f>IF(IFERROR(VLOOKUP(E223,Store_Showcase!B2:H144,{5}, FALSE), TRUE)=TRUE, IF(IFERROR(VLOOKUP(E223,Store_SRP!B2:H110,{5}, FALSE), TRUE)=TRUE,VLOOKUP(E223,Store_VAM!B2:H273,{5}, FALSE),VLOOKUP(E223,Store_SRP!B2:H110,{5}, FALSE)), VLOOKUP(E223,Store_Showcase!B2:H144,{5}, FALSE))</f>
      </c>
      <c r="AG223" s="1">
        <f>IF(IFERROR(VLOOKUP(E223,Store_Showcase!B2:H144,{6}, FALSE), TRUE)=TRUE, IF(IFERROR(VLOOKUP(E223,Store_SRP!B2:H110,{6}, FALSE), TRUE)=TRUE,VLOOKUP(E223,Store_VAM!B2:H273,{6}, FALSE),VLOOKUP(E223,Store_SRP!B2:H110,{6}, FALSE)), VLOOKUP(E223,Store_Showcase!B2:H144,{6}, FALSE))</f>
      </c>
      <c r="AH223" s="1">
        <f>VLOOKUP(G223,Sku_Consolidated!A2:R957,18,FALSE)</f>
      </c>
      <c r="AI223" s="1">
        <f>VLOOKUP(G223,Sku_Consolidated!A2:S957,19,FALSE)</f>
      </c>
      <c r="AJ223" s="1">
        <f>VLOOKUP(G223,Sku_Consolidated!A2:T957,20,FALSE)</f>
      </c>
    </row>
    <row r="224" spans="1:36" x14ac:dyDescent="0.25">
      <c r="A224" s="1">
        <v>2024</v>
      </c>
      <c r="B224" s="1" t="s">
        <v>31</v>
      </c>
      <c r="C224" s="1" t="s">
        <v>32</v>
      </c>
      <c r="D224" s="1" t="s">
        <v>33</v>
      </c>
      <c r="E224" s="9" t="s">
        <v>707</v>
      </c>
      <c r="F224" s="1">
        <f>IF(VLOOKUP(G224,Sku_Consolidated!A2:S957,{19},FALSE)="SHOWCASE", VLOOKUP(E224,Store_Showcase!B2:C144,{2}, FALSE), IF(VLOOKUP(G224,Sku_Consolidated!A2:S957,{19},FALSE)="VAM",VLOOKUP(E224,Store_VAM!B2:C273,{2}, FALSE),VLOOKUP(E224,Store_SRP!B2:C110,{2}, FALSE)))</f>
      </c>
      <c r="G224" s="1">
        <v>61759</v>
      </c>
      <c r="H224" s="1" t="s">
        <v>94</v>
      </c>
      <c r="I224" s="10" t="s">
        <v>753</v>
      </c>
      <c r="J224" s="1">
        <f>VLOOKUP(G224,Sku_Consolidated!A2:C957, 3, FALSE)</f>
      </c>
      <c r="K224" s="10">
        <f>IF(J224="PACK", I224, 0)</f>
      </c>
      <c r="L224" s="10">
        <f>IF(J224="KG", I224, I224 * VLOOKUP(G224,Sku_Consolidated!A2:U957,21,FALSE))</f>
      </c>
      <c r="M224" s="10" t="s">
        <v>37</v>
      </c>
      <c r="N224" s="11" t="s">
        <v>754</v>
      </c>
      <c r="O224" s="10" t="s">
        <v>755</v>
      </c>
      <c r="P224" s="10">
        <f>N224 - O224</f>
      </c>
      <c r="Q224" s="1">
        <f>VLOOKUP(G224,Sku_Consolidated!A2:G957,7, FALSE)</f>
      </c>
      <c r="R224" s="1">
        <f>IF(IFERROR(VLOOKUP(E224,Store_Showcase!B2:H144,7, FALSE), TRUE)=TRUE, IF(IFERROR(VLOOKUP(E224,Store_SRP!B2:H110,7, FALSE), TRUE)=TRUE,VLOOKUP(E224,Store_VAM!B2:H273,7, FALSE),VLOOKUP(E224,Store_SRP!B2:H110,7, FALSE)), VLOOKUP(E224,Store_Showcase!B2:H144,7, FALSE))</f>
      </c>
      <c r="S224" s="1">
        <f>IF(IFERROR(VLOOKUP(E224,Store_Showcase!B2:I144,8, FALSE), TRUE)=TRUE, IF(IFERROR(VLOOKUP(E224,Store_SRP!B2:I110,8, FALSE), TRUE)=TRUE,VLOOKUP(E224,Store_VAM!B2:I273,8, FALSE),VLOOKUP(E224,Store_SRP!B2:I110,8, FALSE)), VLOOKUP(E224,Store_Showcase!B2:I144,8, FALSE))</f>
      </c>
      <c r="T224" s="1">
        <f>VLOOKUP(G224,Sku_Consolidated!A2:R957,18,FALSE)</f>
      </c>
      <c r="U224" s="1" t="s">
        <v>711</v>
      </c>
      <c r="V224" s="1">
        <f>IF(VLOOKUP(G224,Sku_Consolidated!A2:S957,19,FALSE)="SHOWCASE", VLOOKUP(E224,Store_Showcase!B2:L144,11, FALSE), IF(VLOOKUP(G224,Sku_Consolidated!A2:S957,19,FALSE)="VAM",VLOOKUP(E224,Store_VAM!B2:L273,11, FALSE),VLOOKUP(E224,Store_SRP!B2:L110,11, FALSE)))</f>
      </c>
      <c r="W224" s="1">
        <f>VLOOKUP(G224,Sku_Consolidated!A2:W957,11,FALSE)</f>
      </c>
      <c r="X224" s="1">
        <f>VLOOKUP(G224,Sku_Consolidated!A2:H957,8,FALSE)</f>
      </c>
      <c r="Y224" s="1">
        <f>VLOOKUP(G224,Sku_Consolidated!A2:I957,9,FALSE)</f>
      </c>
      <c r="Z224" s="1" t="s">
        <v>41</v>
      </c>
      <c r="AA224" s="1">
        <f>VLOOKUP(G224,Sku_Consolidated!A2:E957,5,FALSE)</f>
      </c>
      <c r="AB224" s="1">
        <f>IF(VLOOKUP(G224,Sku_Consolidated!A2:S957,19,FALSE)="SHOWCASE", VLOOKUP(E224,Store_Showcase!B2:N144,13, FALSE), IF(VLOOKUP(G224,Sku_Consolidated!A2:S957,19,FALSE)="VAM",VLOOKUP(E224,Store_VAM!B2:N273,13, FALSE),VLOOKUP(E224,Store_SRP!B2:N110,13, FALSE)))</f>
      </c>
      <c r="AC224" s="1">
        <f>IF(IFERROR(AB224,TRUE)=TRUE, "-","OK")</f>
      </c>
      <c r="AD224" s="11" t="s">
        <v>37</v>
      </c>
      <c r="AE224" s="11" t="s">
        <v>37</v>
      </c>
      <c r="AF224" s="1">
        <f>IF(IFERROR(VLOOKUP(E224,Store_Showcase!B2:H144,{5}, FALSE), TRUE)=TRUE, IF(IFERROR(VLOOKUP(E224,Store_SRP!B2:H110,{5}, FALSE), TRUE)=TRUE,VLOOKUP(E224,Store_VAM!B2:H273,{5}, FALSE),VLOOKUP(E224,Store_SRP!B2:H110,{5}, FALSE)), VLOOKUP(E224,Store_Showcase!B2:H144,{5}, FALSE))</f>
      </c>
      <c r="AG224" s="1">
        <f>IF(IFERROR(VLOOKUP(E224,Store_Showcase!B2:H144,{6}, FALSE), TRUE)=TRUE, IF(IFERROR(VLOOKUP(E224,Store_SRP!B2:H110,{6}, FALSE), TRUE)=TRUE,VLOOKUP(E224,Store_VAM!B2:H273,{6}, FALSE),VLOOKUP(E224,Store_SRP!B2:H110,{6}, FALSE)), VLOOKUP(E224,Store_Showcase!B2:H144,{6}, FALSE))</f>
      </c>
      <c r="AH224" s="1">
        <f>VLOOKUP(G224,Sku_Consolidated!A2:R957,18,FALSE)</f>
      </c>
      <c r="AI224" s="1">
        <f>VLOOKUP(G224,Sku_Consolidated!A2:S957,19,FALSE)</f>
      </c>
      <c r="AJ224" s="1">
        <f>VLOOKUP(G224,Sku_Consolidated!A2:T957,20,FALSE)</f>
      </c>
    </row>
    <row r="225" spans="1:36" x14ac:dyDescent="0.25">
      <c r="A225" s="1">
        <v>2024</v>
      </c>
      <c r="B225" s="1" t="s">
        <v>31</v>
      </c>
      <c r="C225" s="1" t="s">
        <v>32</v>
      </c>
      <c r="D225" s="1" t="s">
        <v>33</v>
      </c>
      <c r="E225" s="9" t="s">
        <v>707</v>
      </c>
      <c r="F225" s="1">
        <f>IF(VLOOKUP(G225,Sku_Consolidated!A2:S957,{19},FALSE)="SHOWCASE", VLOOKUP(E225,Store_Showcase!B2:C144,{2}, FALSE), IF(VLOOKUP(G225,Sku_Consolidated!A2:S957,{19},FALSE)="VAM",VLOOKUP(E225,Store_VAM!B2:C273,{2}, FALSE),VLOOKUP(E225,Store_SRP!B2:C110,{2}, FALSE)))</f>
      </c>
      <c r="G225" s="1">
        <v>61760</v>
      </c>
      <c r="H225" s="1" t="s">
        <v>98</v>
      </c>
      <c r="I225" s="10" t="s">
        <v>756</v>
      </c>
      <c r="J225" s="1">
        <f>VLOOKUP(G225,Sku_Consolidated!A2:C957, 3, FALSE)</f>
      </c>
      <c r="K225" s="10">
        <f>IF(J225="PACK", I225, 0)</f>
      </c>
      <c r="L225" s="10">
        <f>IF(J225="KG", I225, I225 * VLOOKUP(G225,Sku_Consolidated!A2:U957,21,FALSE))</f>
      </c>
      <c r="M225" s="10" t="s">
        <v>37</v>
      </c>
      <c r="N225" s="11" t="s">
        <v>757</v>
      </c>
      <c r="O225" s="10" t="s">
        <v>758</v>
      </c>
      <c r="P225" s="10">
        <f>N225 - O225</f>
      </c>
      <c r="Q225" s="1">
        <f>VLOOKUP(G225,Sku_Consolidated!A2:G957,7, FALSE)</f>
      </c>
      <c r="R225" s="1">
        <f>IF(IFERROR(VLOOKUP(E225,Store_Showcase!B2:H144,7, FALSE), TRUE)=TRUE, IF(IFERROR(VLOOKUP(E225,Store_SRP!B2:H110,7, FALSE), TRUE)=TRUE,VLOOKUP(E225,Store_VAM!B2:H273,7, FALSE),VLOOKUP(E225,Store_SRP!B2:H110,7, FALSE)), VLOOKUP(E225,Store_Showcase!B2:H144,7, FALSE))</f>
      </c>
      <c r="S225" s="1">
        <f>IF(IFERROR(VLOOKUP(E225,Store_Showcase!B2:I144,8, FALSE), TRUE)=TRUE, IF(IFERROR(VLOOKUP(E225,Store_SRP!B2:I110,8, FALSE), TRUE)=TRUE,VLOOKUP(E225,Store_VAM!B2:I273,8, FALSE),VLOOKUP(E225,Store_SRP!B2:I110,8, FALSE)), VLOOKUP(E225,Store_Showcase!B2:I144,8, FALSE))</f>
      </c>
      <c r="T225" s="1">
        <f>VLOOKUP(G225,Sku_Consolidated!A2:R957,18,FALSE)</f>
      </c>
      <c r="U225" s="1" t="s">
        <v>711</v>
      </c>
      <c r="V225" s="1">
        <f>IF(VLOOKUP(G225,Sku_Consolidated!A2:S957,19,FALSE)="SHOWCASE", VLOOKUP(E225,Store_Showcase!B2:L144,11, FALSE), IF(VLOOKUP(G225,Sku_Consolidated!A2:S957,19,FALSE)="VAM",VLOOKUP(E225,Store_VAM!B2:L273,11, FALSE),VLOOKUP(E225,Store_SRP!B2:L110,11, FALSE)))</f>
      </c>
      <c r="W225" s="1">
        <f>VLOOKUP(G225,Sku_Consolidated!A2:W957,11,FALSE)</f>
      </c>
      <c r="X225" s="1">
        <f>VLOOKUP(G225,Sku_Consolidated!A2:H957,8,FALSE)</f>
      </c>
      <c r="Y225" s="1">
        <f>VLOOKUP(G225,Sku_Consolidated!A2:I957,9,FALSE)</f>
      </c>
      <c r="Z225" s="1" t="s">
        <v>41</v>
      </c>
      <c r="AA225" s="1">
        <f>VLOOKUP(G225,Sku_Consolidated!A2:E957,5,FALSE)</f>
      </c>
      <c r="AB225" s="1">
        <f>IF(VLOOKUP(G225,Sku_Consolidated!A2:S957,19,FALSE)="SHOWCASE", VLOOKUP(E225,Store_Showcase!B2:N144,13, FALSE), IF(VLOOKUP(G225,Sku_Consolidated!A2:S957,19,FALSE)="VAM",VLOOKUP(E225,Store_VAM!B2:N273,13, FALSE),VLOOKUP(E225,Store_SRP!B2:N110,13, FALSE)))</f>
      </c>
      <c r="AC225" s="1">
        <f>IF(IFERROR(AB225,TRUE)=TRUE, "-","OK")</f>
      </c>
      <c r="AD225" s="11" t="s">
        <v>37</v>
      </c>
      <c r="AE225" s="11" t="s">
        <v>37</v>
      </c>
      <c r="AF225" s="1">
        <f>IF(IFERROR(VLOOKUP(E225,Store_Showcase!B2:H144,{5}, FALSE), TRUE)=TRUE, IF(IFERROR(VLOOKUP(E225,Store_SRP!B2:H110,{5}, FALSE), TRUE)=TRUE,VLOOKUP(E225,Store_VAM!B2:H273,{5}, FALSE),VLOOKUP(E225,Store_SRP!B2:H110,{5}, FALSE)), VLOOKUP(E225,Store_Showcase!B2:H144,{5}, FALSE))</f>
      </c>
      <c r="AG225" s="1">
        <f>IF(IFERROR(VLOOKUP(E225,Store_Showcase!B2:H144,{6}, FALSE), TRUE)=TRUE, IF(IFERROR(VLOOKUP(E225,Store_SRP!B2:H110,{6}, FALSE), TRUE)=TRUE,VLOOKUP(E225,Store_VAM!B2:H273,{6}, FALSE),VLOOKUP(E225,Store_SRP!B2:H110,{6}, FALSE)), VLOOKUP(E225,Store_Showcase!B2:H144,{6}, FALSE))</f>
      </c>
      <c r="AH225" s="1">
        <f>VLOOKUP(G225,Sku_Consolidated!A2:R957,18,FALSE)</f>
      </c>
      <c r="AI225" s="1">
        <f>VLOOKUP(G225,Sku_Consolidated!A2:S957,19,FALSE)</f>
      </c>
      <c r="AJ225" s="1">
        <f>VLOOKUP(G225,Sku_Consolidated!A2:T957,20,FALSE)</f>
      </c>
    </row>
    <row r="226" spans="1:36" x14ac:dyDescent="0.25">
      <c r="A226" s="1">
        <v>2024</v>
      </c>
      <c r="B226" s="1" t="s">
        <v>31</v>
      </c>
      <c r="C226" s="1" t="s">
        <v>32</v>
      </c>
      <c r="D226" s="1" t="s">
        <v>33</v>
      </c>
      <c r="E226" s="9" t="s">
        <v>707</v>
      </c>
      <c r="F226" s="1">
        <f>IF(VLOOKUP(G226,Sku_Consolidated!A2:S957,{19},FALSE)="SHOWCASE", VLOOKUP(E226,Store_Showcase!B2:C144,{2}, FALSE), IF(VLOOKUP(G226,Sku_Consolidated!A2:S957,{19},FALSE)="VAM",VLOOKUP(E226,Store_VAM!B2:C273,{2}, FALSE),VLOOKUP(E226,Store_SRP!B2:C110,{2}, FALSE)))</f>
      </c>
      <c r="G226" s="1">
        <v>61781</v>
      </c>
      <c r="H226" s="1" t="s">
        <v>102</v>
      </c>
      <c r="I226" s="10" t="s">
        <v>759</v>
      </c>
      <c r="J226" s="1">
        <f>VLOOKUP(G226,Sku_Consolidated!A2:C957, 3, FALSE)</f>
      </c>
      <c r="K226" s="10">
        <f>IF(J226="PACK", I226, 0)</f>
      </c>
      <c r="L226" s="10">
        <f>IF(J226="KG", I226, I226 * VLOOKUP(G226,Sku_Consolidated!A2:U957,21,FALSE))</f>
      </c>
      <c r="M226" s="10" t="s">
        <v>37</v>
      </c>
      <c r="N226" s="11" t="s">
        <v>760</v>
      </c>
      <c r="O226" s="10" t="s">
        <v>761</v>
      </c>
      <c r="P226" s="10">
        <f>N226 - O226</f>
      </c>
      <c r="Q226" s="1">
        <f>VLOOKUP(G226,Sku_Consolidated!A2:G957,7, FALSE)</f>
      </c>
      <c r="R226" s="1">
        <f>IF(IFERROR(VLOOKUP(E226,Store_Showcase!B2:H144,7, FALSE), TRUE)=TRUE, IF(IFERROR(VLOOKUP(E226,Store_SRP!B2:H110,7, FALSE), TRUE)=TRUE,VLOOKUP(E226,Store_VAM!B2:H273,7, FALSE),VLOOKUP(E226,Store_SRP!B2:H110,7, FALSE)), VLOOKUP(E226,Store_Showcase!B2:H144,7, FALSE))</f>
      </c>
      <c r="S226" s="1">
        <f>IF(IFERROR(VLOOKUP(E226,Store_Showcase!B2:I144,8, FALSE), TRUE)=TRUE, IF(IFERROR(VLOOKUP(E226,Store_SRP!B2:I110,8, FALSE), TRUE)=TRUE,VLOOKUP(E226,Store_VAM!B2:I273,8, FALSE),VLOOKUP(E226,Store_SRP!B2:I110,8, FALSE)), VLOOKUP(E226,Store_Showcase!B2:I144,8, FALSE))</f>
      </c>
      <c r="T226" s="1">
        <f>VLOOKUP(G226,Sku_Consolidated!A2:R957,18,FALSE)</f>
      </c>
      <c r="U226" s="1" t="s">
        <v>711</v>
      </c>
      <c r="V226" s="1">
        <f>IF(VLOOKUP(G226,Sku_Consolidated!A2:S957,19,FALSE)="SHOWCASE", VLOOKUP(E226,Store_Showcase!B2:L144,11, FALSE), IF(VLOOKUP(G226,Sku_Consolidated!A2:S957,19,FALSE)="VAM",VLOOKUP(E226,Store_VAM!B2:L273,11, FALSE),VLOOKUP(E226,Store_SRP!B2:L110,11, FALSE)))</f>
      </c>
      <c r="W226" s="1">
        <f>VLOOKUP(G226,Sku_Consolidated!A2:W957,11,FALSE)</f>
      </c>
      <c r="X226" s="1">
        <f>VLOOKUP(G226,Sku_Consolidated!A2:H957,8,FALSE)</f>
      </c>
      <c r="Y226" s="1">
        <f>VLOOKUP(G226,Sku_Consolidated!A2:I957,9,FALSE)</f>
      </c>
      <c r="Z226" s="1" t="s">
        <v>41</v>
      </c>
      <c r="AA226" s="1">
        <f>VLOOKUP(G226,Sku_Consolidated!A2:E957,5,FALSE)</f>
      </c>
      <c r="AB226" s="1">
        <f>IF(VLOOKUP(G226,Sku_Consolidated!A2:S957,19,FALSE)="SHOWCASE", VLOOKUP(E226,Store_Showcase!B2:N144,13, FALSE), IF(VLOOKUP(G226,Sku_Consolidated!A2:S957,19,FALSE)="VAM",VLOOKUP(E226,Store_VAM!B2:N273,13, FALSE),VLOOKUP(E226,Store_SRP!B2:N110,13, FALSE)))</f>
      </c>
      <c r="AC226" s="1">
        <f>IF(IFERROR(AB226,TRUE)=TRUE, "-","OK")</f>
      </c>
      <c r="AD226" s="11" t="s">
        <v>37</v>
      </c>
      <c r="AE226" s="11" t="s">
        <v>37</v>
      </c>
      <c r="AF226" s="1">
        <f>IF(IFERROR(VLOOKUP(E226,Store_Showcase!B2:H144,{5}, FALSE), TRUE)=TRUE, IF(IFERROR(VLOOKUP(E226,Store_SRP!B2:H110,{5}, FALSE), TRUE)=TRUE,VLOOKUP(E226,Store_VAM!B2:H273,{5}, FALSE),VLOOKUP(E226,Store_SRP!B2:H110,{5}, FALSE)), VLOOKUP(E226,Store_Showcase!B2:H144,{5}, FALSE))</f>
      </c>
      <c r="AG226" s="1">
        <f>IF(IFERROR(VLOOKUP(E226,Store_Showcase!B2:H144,{6}, FALSE), TRUE)=TRUE, IF(IFERROR(VLOOKUP(E226,Store_SRP!B2:H110,{6}, FALSE), TRUE)=TRUE,VLOOKUP(E226,Store_VAM!B2:H273,{6}, FALSE),VLOOKUP(E226,Store_SRP!B2:H110,{6}, FALSE)), VLOOKUP(E226,Store_Showcase!B2:H144,{6}, FALSE))</f>
      </c>
      <c r="AH226" s="1">
        <f>VLOOKUP(G226,Sku_Consolidated!A2:R957,18,FALSE)</f>
      </c>
      <c r="AI226" s="1">
        <f>VLOOKUP(G226,Sku_Consolidated!A2:S957,19,FALSE)</f>
      </c>
      <c r="AJ226" s="1">
        <f>VLOOKUP(G226,Sku_Consolidated!A2:T957,20,FALSE)</f>
      </c>
    </row>
    <row r="227" spans="1:36" x14ac:dyDescent="0.25">
      <c r="A227" s="1">
        <v>2024</v>
      </c>
      <c r="B227" s="1" t="s">
        <v>31</v>
      </c>
      <c r="C227" s="1" t="s">
        <v>32</v>
      </c>
      <c r="D227" s="1" t="s">
        <v>33</v>
      </c>
      <c r="E227" s="9" t="s">
        <v>707</v>
      </c>
      <c r="F227" s="1">
        <f>IF(VLOOKUP(G227,Sku_Consolidated!A2:S957,{19},FALSE)="SHOWCASE", VLOOKUP(E227,Store_Showcase!B2:C144,{2}, FALSE), IF(VLOOKUP(G227,Sku_Consolidated!A2:S957,{19},FALSE)="VAM",VLOOKUP(E227,Store_VAM!B2:C273,{2}, FALSE),VLOOKUP(E227,Store_SRP!B2:C110,{2}, FALSE)))</f>
      </c>
      <c r="G227" s="1">
        <v>61826</v>
      </c>
      <c r="H227" s="1" t="s">
        <v>762</v>
      </c>
      <c r="I227" s="10" t="s">
        <v>763</v>
      </c>
      <c r="J227" s="1">
        <f>VLOOKUP(G227,Sku_Consolidated!A2:C957, 3, FALSE)</f>
      </c>
      <c r="K227" s="10">
        <f>IF(J227="PACK", I227, 0)</f>
      </c>
      <c r="L227" s="10">
        <f>IF(J227="KG", I227, I227 * VLOOKUP(G227,Sku_Consolidated!A2:U957,21,FALSE))</f>
      </c>
      <c r="M227" s="10" t="s">
        <v>37</v>
      </c>
      <c r="N227" s="11" t="s">
        <v>764</v>
      </c>
      <c r="O227" s="10" t="s">
        <v>765</v>
      </c>
      <c r="P227" s="10">
        <f>N227 - O227</f>
      </c>
      <c r="Q227" s="1">
        <f>VLOOKUP(G227,Sku_Consolidated!A2:G957,7, FALSE)</f>
      </c>
      <c r="R227" s="1">
        <f>IF(IFERROR(VLOOKUP(E227,Store_Showcase!B2:H144,7, FALSE), TRUE)=TRUE, IF(IFERROR(VLOOKUP(E227,Store_SRP!B2:H110,7, FALSE), TRUE)=TRUE,VLOOKUP(E227,Store_VAM!B2:H273,7, FALSE),VLOOKUP(E227,Store_SRP!B2:H110,7, FALSE)), VLOOKUP(E227,Store_Showcase!B2:H144,7, FALSE))</f>
      </c>
      <c r="S227" s="1">
        <f>IF(IFERROR(VLOOKUP(E227,Store_Showcase!B2:I144,8, FALSE), TRUE)=TRUE, IF(IFERROR(VLOOKUP(E227,Store_SRP!B2:I110,8, FALSE), TRUE)=TRUE,VLOOKUP(E227,Store_VAM!B2:I273,8, FALSE),VLOOKUP(E227,Store_SRP!B2:I110,8, FALSE)), VLOOKUP(E227,Store_Showcase!B2:I144,8, FALSE))</f>
      </c>
      <c r="T227" s="1">
        <f>VLOOKUP(G227,Sku_Consolidated!A2:R957,18,FALSE)</f>
      </c>
      <c r="U227" s="1" t="s">
        <v>711</v>
      </c>
      <c r="V227" s="1">
        <f>IF(VLOOKUP(G227,Sku_Consolidated!A2:S957,19,FALSE)="SHOWCASE", VLOOKUP(E227,Store_Showcase!B2:L144,11, FALSE), IF(VLOOKUP(G227,Sku_Consolidated!A2:S957,19,FALSE)="VAM",VLOOKUP(E227,Store_VAM!B2:L273,11, FALSE),VLOOKUP(E227,Store_SRP!B2:L110,11, FALSE)))</f>
      </c>
      <c r="W227" s="1">
        <f>VLOOKUP(G227,Sku_Consolidated!A2:W957,11,FALSE)</f>
      </c>
      <c r="X227" s="1">
        <f>VLOOKUP(G227,Sku_Consolidated!A2:H957,8,FALSE)</f>
      </c>
      <c r="Y227" s="1">
        <f>VLOOKUP(G227,Sku_Consolidated!A2:I957,9,FALSE)</f>
      </c>
      <c r="Z227" s="1" t="s">
        <v>41</v>
      </c>
      <c r="AA227" s="1">
        <f>VLOOKUP(G227,Sku_Consolidated!A2:E957,5,FALSE)</f>
      </c>
      <c r="AB227" s="1">
        <f>IF(VLOOKUP(G227,Sku_Consolidated!A2:S957,19,FALSE)="SHOWCASE", VLOOKUP(E227,Store_Showcase!B2:N144,13, FALSE), IF(VLOOKUP(G227,Sku_Consolidated!A2:S957,19,FALSE)="VAM",VLOOKUP(E227,Store_VAM!B2:N273,13, FALSE),VLOOKUP(E227,Store_SRP!B2:N110,13, FALSE)))</f>
      </c>
      <c r="AC227" s="1">
        <f>IF(IFERROR(AB227,TRUE)=TRUE, "-","OK")</f>
      </c>
      <c r="AD227" s="11" t="s">
        <v>37</v>
      </c>
      <c r="AE227" s="11" t="s">
        <v>37</v>
      </c>
      <c r="AF227" s="1">
        <f>IF(IFERROR(VLOOKUP(E227,Store_Showcase!B2:H144,{5}, FALSE), TRUE)=TRUE, IF(IFERROR(VLOOKUP(E227,Store_SRP!B2:H110,{5}, FALSE), TRUE)=TRUE,VLOOKUP(E227,Store_VAM!B2:H273,{5}, FALSE),VLOOKUP(E227,Store_SRP!B2:H110,{5}, FALSE)), VLOOKUP(E227,Store_Showcase!B2:H144,{5}, FALSE))</f>
      </c>
      <c r="AG227" s="1">
        <f>IF(IFERROR(VLOOKUP(E227,Store_Showcase!B2:H144,{6}, FALSE), TRUE)=TRUE, IF(IFERROR(VLOOKUP(E227,Store_SRP!B2:H110,{6}, FALSE), TRUE)=TRUE,VLOOKUP(E227,Store_VAM!B2:H273,{6}, FALSE),VLOOKUP(E227,Store_SRP!B2:H110,{6}, FALSE)), VLOOKUP(E227,Store_Showcase!B2:H144,{6}, FALSE))</f>
      </c>
      <c r="AH227" s="1">
        <f>VLOOKUP(G227,Sku_Consolidated!A2:R957,18,FALSE)</f>
      </c>
      <c r="AI227" s="1">
        <f>VLOOKUP(G227,Sku_Consolidated!A2:S957,19,FALSE)</f>
      </c>
      <c r="AJ227" s="1">
        <f>VLOOKUP(G227,Sku_Consolidated!A2:T957,20,FALSE)</f>
      </c>
    </row>
    <row r="228" spans="1:36" x14ac:dyDescent="0.25">
      <c r="A228" s="1">
        <v>2024</v>
      </c>
      <c r="B228" s="1" t="s">
        <v>31</v>
      </c>
      <c r="C228" s="1" t="s">
        <v>32</v>
      </c>
      <c r="D228" s="1" t="s">
        <v>33</v>
      </c>
      <c r="E228" s="9" t="s">
        <v>707</v>
      </c>
      <c r="F228" s="1">
        <f>IF(VLOOKUP(G228,Sku_Consolidated!A2:S957,{19},FALSE)="SHOWCASE", VLOOKUP(E228,Store_Showcase!B2:C144,{2}, FALSE), IF(VLOOKUP(G228,Sku_Consolidated!A2:S957,{19},FALSE)="VAM",VLOOKUP(E228,Store_VAM!B2:C273,{2}, FALSE),VLOOKUP(E228,Store_SRP!B2:C110,{2}, FALSE)))</f>
      </c>
      <c r="G228" s="1">
        <v>61833</v>
      </c>
      <c r="H228" s="1" t="s">
        <v>118</v>
      </c>
      <c r="I228" s="10" t="s">
        <v>766</v>
      </c>
      <c r="J228" s="1">
        <f>VLOOKUP(G228,Sku_Consolidated!A2:C957, 3, FALSE)</f>
      </c>
      <c r="K228" s="10">
        <f>IF(J228="PACK", I228, 0)</f>
      </c>
      <c r="L228" s="10">
        <f>IF(J228="KG", I228, I228 * VLOOKUP(G228,Sku_Consolidated!A2:U957,21,FALSE))</f>
      </c>
      <c r="M228" s="10" t="s">
        <v>37</v>
      </c>
      <c r="N228" s="11" t="s">
        <v>767</v>
      </c>
      <c r="O228" s="10" t="s">
        <v>768</v>
      </c>
      <c r="P228" s="10">
        <f>N228 - O228</f>
      </c>
      <c r="Q228" s="1">
        <f>VLOOKUP(G228,Sku_Consolidated!A2:G957,7, FALSE)</f>
      </c>
      <c r="R228" s="1">
        <f>IF(IFERROR(VLOOKUP(E228,Store_Showcase!B2:H144,7, FALSE), TRUE)=TRUE, IF(IFERROR(VLOOKUP(E228,Store_SRP!B2:H110,7, FALSE), TRUE)=TRUE,VLOOKUP(E228,Store_VAM!B2:H273,7, FALSE),VLOOKUP(E228,Store_SRP!B2:H110,7, FALSE)), VLOOKUP(E228,Store_Showcase!B2:H144,7, FALSE))</f>
      </c>
      <c r="S228" s="1">
        <f>IF(IFERROR(VLOOKUP(E228,Store_Showcase!B2:I144,8, FALSE), TRUE)=TRUE, IF(IFERROR(VLOOKUP(E228,Store_SRP!B2:I110,8, FALSE), TRUE)=TRUE,VLOOKUP(E228,Store_VAM!B2:I273,8, FALSE),VLOOKUP(E228,Store_SRP!B2:I110,8, FALSE)), VLOOKUP(E228,Store_Showcase!B2:I144,8, FALSE))</f>
      </c>
      <c r="T228" s="1">
        <f>VLOOKUP(G228,Sku_Consolidated!A2:R957,18,FALSE)</f>
      </c>
      <c r="U228" s="1" t="s">
        <v>711</v>
      </c>
      <c r="V228" s="1">
        <f>IF(VLOOKUP(G228,Sku_Consolidated!A2:S957,19,FALSE)="SHOWCASE", VLOOKUP(E228,Store_Showcase!B2:L144,11, FALSE), IF(VLOOKUP(G228,Sku_Consolidated!A2:S957,19,FALSE)="VAM",VLOOKUP(E228,Store_VAM!B2:L273,11, FALSE),VLOOKUP(E228,Store_SRP!B2:L110,11, FALSE)))</f>
      </c>
      <c r="W228" s="1">
        <f>VLOOKUP(G228,Sku_Consolidated!A2:W957,11,FALSE)</f>
      </c>
      <c r="X228" s="1">
        <f>VLOOKUP(G228,Sku_Consolidated!A2:H957,8,FALSE)</f>
      </c>
      <c r="Y228" s="1">
        <f>VLOOKUP(G228,Sku_Consolidated!A2:I957,9,FALSE)</f>
      </c>
      <c r="Z228" s="1" t="s">
        <v>41</v>
      </c>
      <c r="AA228" s="1">
        <f>VLOOKUP(G228,Sku_Consolidated!A2:E957,5,FALSE)</f>
      </c>
      <c r="AB228" s="1">
        <f>IF(VLOOKUP(G228,Sku_Consolidated!A2:S957,19,FALSE)="SHOWCASE", VLOOKUP(E228,Store_Showcase!B2:N144,13, FALSE), IF(VLOOKUP(G228,Sku_Consolidated!A2:S957,19,FALSE)="VAM",VLOOKUP(E228,Store_VAM!B2:N273,13, FALSE),VLOOKUP(E228,Store_SRP!B2:N110,13, FALSE)))</f>
      </c>
      <c r="AC228" s="1">
        <f>IF(IFERROR(AB228,TRUE)=TRUE, "-","OK")</f>
      </c>
      <c r="AD228" s="11" t="s">
        <v>37</v>
      </c>
      <c r="AE228" s="11" t="s">
        <v>37</v>
      </c>
      <c r="AF228" s="1">
        <f>IF(IFERROR(VLOOKUP(E228,Store_Showcase!B2:H144,{5}, FALSE), TRUE)=TRUE, IF(IFERROR(VLOOKUP(E228,Store_SRP!B2:H110,{5}, FALSE), TRUE)=TRUE,VLOOKUP(E228,Store_VAM!B2:H273,{5}, FALSE),VLOOKUP(E228,Store_SRP!B2:H110,{5}, FALSE)), VLOOKUP(E228,Store_Showcase!B2:H144,{5}, FALSE))</f>
      </c>
      <c r="AG228" s="1">
        <f>IF(IFERROR(VLOOKUP(E228,Store_Showcase!B2:H144,{6}, FALSE), TRUE)=TRUE, IF(IFERROR(VLOOKUP(E228,Store_SRP!B2:H110,{6}, FALSE), TRUE)=TRUE,VLOOKUP(E228,Store_VAM!B2:H273,{6}, FALSE),VLOOKUP(E228,Store_SRP!B2:H110,{6}, FALSE)), VLOOKUP(E228,Store_Showcase!B2:H144,{6}, FALSE))</f>
      </c>
      <c r="AH228" s="1">
        <f>VLOOKUP(G228,Sku_Consolidated!A2:R957,18,FALSE)</f>
      </c>
      <c r="AI228" s="1">
        <f>VLOOKUP(G228,Sku_Consolidated!A2:S957,19,FALSE)</f>
      </c>
      <c r="AJ228" s="1">
        <f>VLOOKUP(G228,Sku_Consolidated!A2:T957,20,FALSE)</f>
      </c>
    </row>
    <row r="229" spans="1:36" x14ac:dyDescent="0.25">
      <c r="A229" s="1">
        <v>2024</v>
      </c>
      <c r="B229" s="1" t="s">
        <v>31</v>
      </c>
      <c r="C229" s="1" t="s">
        <v>32</v>
      </c>
      <c r="D229" s="1" t="s">
        <v>33</v>
      </c>
      <c r="E229" s="9" t="s">
        <v>707</v>
      </c>
      <c r="F229" s="1">
        <f>IF(VLOOKUP(G229,Sku_Consolidated!A2:S957,{19},FALSE)="SHOWCASE", VLOOKUP(E229,Store_Showcase!B2:C144,{2}, FALSE), IF(VLOOKUP(G229,Sku_Consolidated!A2:S957,{19},FALSE)="VAM",VLOOKUP(E229,Store_VAM!B2:C273,{2}, FALSE),VLOOKUP(E229,Store_SRP!B2:C110,{2}, FALSE)))</f>
      </c>
      <c r="G229" s="1">
        <v>61840</v>
      </c>
      <c r="H229" s="1" t="s">
        <v>171</v>
      </c>
      <c r="I229" s="10" t="s">
        <v>769</v>
      </c>
      <c r="J229" s="1">
        <f>VLOOKUP(G229,Sku_Consolidated!A2:C957, 3, FALSE)</f>
      </c>
      <c r="K229" s="10">
        <f>IF(J229="PACK", I229, 0)</f>
      </c>
      <c r="L229" s="10">
        <f>IF(J229="KG", I229, I229 * VLOOKUP(G229,Sku_Consolidated!A2:U957,21,FALSE))</f>
      </c>
      <c r="M229" s="10" t="s">
        <v>37</v>
      </c>
      <c r="N229" s="11" t="s">
        <v>770</v>
      </c>
      <c r="O229" s="10" t="s">
        <v>771</v>
      </c>
      <c r="P229" s="10">
        <f>N229 - O229</f>
      </c>
      <c r="Q229" s="1">
        <f>VLOOKUP(G229,Sku_Consolidated!A2:G957,7, FALSE)</f>
      </c>
      <c r="R229" s="1">
        <f>IF(IFERROR(VLOOKUP(E229,Store_Showcase!B2:H144,7, FALSE), TRUE)=TRUE, IF(IFERROR(VLOOKUP(E229,Store_SRP!B2:H110,7, FALSE), TRUE)=TRUE,VLOOKUP(E229,Store_VAM!B2:H273,7, FALSE),VLOOKUP(E229,Store_SRP!B2:H110,7, FALSE)), VLOOKUP(E229,Store_Showcase!B2:H144,7, FALSE))</f>
      </c>
      <c r="S229" s="1">
        <f>IF(IFERROR(VLOOKUP(E229,Store_Showcase!B2:I144,8, FALSE), TRUE)=TRUE, IF(IFERROR(VLOOKUP(E229,Store_SRP!B2:I110,8, FALSE), TRUE)=TRUE,VLOOKUP(E229,Store_VAM!B2:I273,8, FALSE),VLOOKUP(E229,Store_SRP!B2:I110,8, FALSE)), VLOOKUP(E229,Store_Showcase!B2:I144,8, FALSE))</f>
      </c>
      <c r="T229" s="1">
        <f>VLOOKUP(G229,Sku_Consolidated!A2:R957,18,FALSE)</f>
      </c>
      <c r="U229" s="1" t="s">
        <v>711</v>
      </c>
      <c r="V229" s="1">
        <f>IF(VLOOKUP(G229,Sku_Consolidated!A2:S957,19,FALSE)="SHOWCASE", VLOOKUP(E229,Store_Showcase!B2:L144,11, FALSE), IF(VLOOKUP(G229,Sku_Consolidated!A2:S957,19,FALSE)="VAM",VLOOKUP(E229,Store_VAM!B2:L273,11, FALSE),VLOOKUP(E229,Store_SRP!B2:L110,11, FALSE)))</f>
      </c>
      <c r="W229" s="1">
        <f>VLOOKUP(G229,Sku_Consolidated!A2:W957,11,FALSE)</f>
      </c>
      <c r="X229" s="1">
        <f>VLOOKUP(G229,Sku_Consolidated!A2:H957,8,FALSE)</f>
      </c>
      <c r="Y229" s="1">
        <f>VLOOKUP(G229,Sku_Consolidated!A2:I957,9,FALSE)</f>
      </c>
      <c r="Z229" s="1" t="s">
        <v>41</v>
      </c>
      <c r="AA229" s="1">
        <f>VLOOKUP(G229,Sku_Consolidated!A2:E957,5,FALSE)</f>
      </c>
      <c r="AB229" s="1">
        <f>IF(VLOOKUP(G229,Sku_Consolidated!A2:S957,19,FALSE)="SHOWCASE", VLOOKUP(E229,Store_Showcase!B2:N144,13, FALSE), IF(VLOOKUP(G229,Sku_Consolidated!A2:S957,19,FALSE)="VAM",VLOOKUP(E229,Store_VAM!B2:N273,13, FALSE),VLOOKUP(E229,Store_SRP!B2:N110,13, FALSE)))</f>
      </c>
      <c r="AC229" s="1">
        <f>IF(IFERROR(AB229,TRUE)=TRUE, "-","OK")</f>
      </c>
      <c r="AD229" s="11" t="s">
        <v>37</v>
      </c>
      <c r="AE229" s="11" t="s">
        <v>37</v>
      </c>
      <c r="AF229" s="1">
        <f>IF(IFERROR(VLOOKUP(E229,Store_Showcase!B2:H144,{5}, FALSE), TRUE)=TRUE, IF(IFERROR(VLOOKUP(E229,Store_SRP!B2:H110,{5}, FALSE), TRUE)=TRUE,VLOOKUP(E229,Store_VAM!B2:H273,{5}, FALSE),VLOOKUP(E229,Store_SRP!B2:H110,{5}, FALSE)), VLOOKUP(E229,Store_Showcase!B2:H144,{5}, FALSE))</f>
      </c>
      <c r="AG229" s="1">
        <f>IF(IFERROR(VLOOKUP(E229,Store_Showcase!B2:H144,{6}, FALSE), TRUE)=TRUE, IF(IFERROR(VLOOKUP(E229,Store_SRP!B2:H110,{6}, FALSE), TRUE)=TRUE,VLOOKUP(E229,Store_VAM!B2:H273,{6}, FALSE),VLOOKUP(E229,Store_SRP!B2:H110,{6}, FALSE)), VLOOKUP(E229,Store_Showcase!B2:H144,{6}, FALSE))</f>
      </c>
      <c r="AH229" s="1">
        <f>VLOOKUP(G229,Sku_Consolidated!A2:R957,18,FALSE)</f>
      </c>
      <c r="AI229" s="1">
        <f>VLOOKUP(G229,Sku_Consolidated!A2:S957,19,FALSE)</f>
      </c>
      <c r="AJ229" s="1">
        <f>VLOOKUP(G229,Sku_Consolidated!A2:T957,20,FALSE)</f>
      </c>
    </row>
    <row r="230" spans="1:36" x14ac:dyDescent="0.25">
      <c r="A230" s="1">
        <v>2024</v>
      </c>
      <c r="B230" s="1" t="s">
        <v>31</v>
      </c>
      <c r="C230" s="1" t="s">
        <v>32</v>
      </c>
      <c r="D230" s="1" t="s">
        <v>33</v>
      </c>
      <c r="E230" s="9" t="s">
        <v>707</v>
      </c>
      <c r="F230" s="1">
        <f>IF(VLOOKUP(G230,Sku_Consolidated!A2:S957,{19},FALSE)="SHOWCASE", VLOOKUP(E230,Store_Showcase!B2:C144,{2}, FALSE), IF(VLOOKUP(G230,Sku_Consolidated!A2:S957,{19},FALSE)="VAM",VLOOKUP(E230,Store_VAM!B2:C273,{2}, FALSE),VLOOKUP(E230,Store_SRP!B2:C110,{2}, FALSE)))</f>
      </c>
      <c r="G230" s="1">
        <v>61842</v>
      </c>
      <c r="H230" s="1" t="s">
        <v>126</v>
      </c>
      <c r="I230" s="10" t="s">
        <v>370</v>
      </c>
      <c r="J230" s="1">
        <f>VLOOKUP(G230,Sku_Consolidated!A2:C957, 3, FALSE)</f>
      </c>
      <c r="K230" s="10">
        <f>IF(J230="PACK", I230, 0)</f>
      </c>
      <c r="L230" s="10">
        <f>IF(J230="KG", I230, I230 * VLOOKUP(G230,Sku_Consolidated!A2:U957,21,FALSE))</f>
      </c>
      <c r="M230" s="10" t="s">
        <v>37</v>
      </c>
      <c r="N230" s="11" t="s">
        <v>772</v>
      </c>
      <c r="O230" s="10" t="s">
        <v>773</v>
      </c>
      <c r="P230" s="10">
        <f>N230 - O230</f>
      </c>
      <c r="Q230" s="1">
        <f>VLOOKUP(G230,Sku_Consolidated!A2:G957,7, FALSE)</f>
      </c>
      <c r="R230" s="1">
        <f>IF(IFERROR(VLOOKUP(E230,Store_Showcase!B2:H144,7, FALSE), TRUE)=TRUE, IF(IFERROR(VLOOKUP(E230,Store_SRP!B2:H110,7, FALSE), TRUE)=TRUE,VLOOKUP(E230,Store_VAM!B2:H273,7, FALSE),VLOOKUP(E230,Store_SRP!B2:H110,7, FALSE)), VLOOKUP(E230,Store_Showcase!B2:H144,7, FALSE))</f>
      </c>
      <c r="S230" s="1">
        <f>IF(IFERROR(VLOOKUP(E230,Store_Showcase!B2:I144,8, FALSE), TRUE)=TRUE, IF(IFERROR(VLOOKUP(E230,Store_SRP!B2:I110,8, FALSE), TRUE)=TRUE,VLOOKUP(E230,Store_VAM!B2:I273,8, FALSE),VLOOKUP(E230,Store_SRP!B2:I110,8, FALSE)), VLOOKUP(E230,Store_Showcase!B2:I144,8, FALSE))</f>
      </c>
      <c r="T230" s="1">
        <f>VLOOKUP(G230,Sku_Consolidated!A2:R957,18,FALSE)</f>
      </c>
      <c r="U230" s="1" t="s">
        <v>711</v>
      </c>
      <c r="V230" s="1">
        <f>IF(VLOOKUP(G230,Sku_Consolidated!A2:S957,19,FALSE)="SHOWCASE", VLOOKUP(E230,Store_Showcase!B2:L144,11, FALSE), IF(VLOOKUP(G230,Sku_Consolidated!A2:S957,19,FALSE)="VAM",VLOOKUP(E230,Store_VAM!B2:L273,11, FALSE),VLOOKUP(E230,Store_SRP!B2:L110,11, FALSE)))</f>
      </c>
      <c r="W230" s="1">
        <f>VLOOKUP(G230,Sku_Consolidated!A2:W957,11,FALSE)</f>
      </c>
      <c r="X230" s="1">
        <f>VLOOKUP(G230,Sku_Consolidated!A2:H957,8,FALSE)</f>
      </c>
      <c r="Y230" s="1">
        <f>VLOOKUP(G230,Sku_Consolidated!A2:I957,9,FALSE)</f>
      </c>
      <c r="Z230" s="1" t="s">
        <v>41</v>
      </c>
      <c r="AA230" s="1">
        <f>VLOOKUP(G230,Sku_Consolidated!A2:E957,5,FALSE)</f>
      </c>
      <c r="AB230" s="1">
        <f>IF(VLOOKUP(G230,Sku_Consolidated!A2:S957,19,FALSE)="SHOWCASE", VLOOKUP(E230,Store_Showcase!B2:N144,13, FALSE), IF(VLOOKUP(G230,Sku_Consolidated!A2:S957,19,FALSE)="VAM",VLOOKUP(E230,Store_VAM!B2:N273,13, FALSE),VLOOKUP(E230,Store_SRP!B2:N110,13, FALSE)))</f>
      </c>
      <c r="AC230" s="1">
        <f>IF(IFERROR(AB230,TRUE)=TRUE, "-","OK")</f>
      </c>
      <c r="AD230" s="11" t="s">
        <v>37</v>
      </c>
      <c r="AE230" s="11" t="s">
        <v>37</v>
      </c>
      <c r="AF230" s="1">
        <f>IF(IFERROR(VLOOKUP(E230,Store_Showcase!B2:H144,{5}, FALSE), TRUE)=TRUE, IF(IFERROR(VLOOKUP(E230,Store_SRP!B2:H110,{5}, FALSE), TRUE)=TRUE,VLOOKUP(E230,Store_VAM!B2:H273,{5}, FALSE),VLOOKUP(E230,Store_SRP!B2:H110,{5}, FALSE)), VLOOKUP(E230,Store_Showcase!B2:H144,{5}, FALSE))</f>
      </c>
      <c r="AG230" s="1">
        <f>IF(IFERROR(VLOOKUP(E230,Store_Showcase!B2:H144,{6}, FALSE), TRUE)=TRUE, IF(IFERROR(VLOOKUP(E230,Store_SRP!B2:H110,{6}, FALSE), TRUE)=TRUE,VLOOKUP(E230,Store_VAM!B2:H273,{6}, FALSE),VLOOKUP(E230,Store_SRP!B2:H110,{6}, FALSE)), VLOOKUP(E230,Store_Showcase!B2:H144,{6}, FALSE))</f>
      </c>
      <c r="AH230" s="1">
        <f>VLOOKUP(G230,Sku_Consolidated!A2:R957,18,FALSE)</f>
      </c>
      <c r="AI230" s="1">
        <f>VLOOKUP(G230,Sku_Consolidated!A2:S957,19,FALSE)</f>
      </c>
      <c r="AJ230" s="1">
        <f>VLOOKUP(G230,Sku_Consolidated!A2:T957,20,FALSE)</f>
      </c>
    </row>
    <row r="231" spans="1:36" x14ac:dyDescent="0.25">
      <c r="A231" s="1">
        <v>2024</v>
      </c>
      <c r="B231" s="1" t="s">
        <v>31</v>
      </c>
      <c r="C231" s="1" t="s">
        <v>32</v>
      </c>
      <c r="D231" s="1" t="s">
        <v>33</v>
      </c>
      <c r="E231" s="9" t="s">
        <v>707</v>
      </c>
      <c r="F231" s="1">
        <f>IF(VLOOKUP(G231,Sku_Consolidated!A2:S957,{19},FALSE)="SHOWCASE", VLOOKUP(E231,Store_Showcase!B2:C144,{2}, FALSE), IF(VLOOKUP(G231,Sku_Consolidated!A2:S957,{19},FALSE)="VAM",VLOOKUP(E231,Store_VAM!B2:C273,{2}, FALSE),VLOOKUP(E231,Store_SRP!B2:C110,{2}, FALSE)))</f>
      </c>
      <c r="G231" s="1">
        <v>61852</v>
      </c>
      <c r="H231" s="1" t="s">
        <v>138</v>
      </c>
      <c r="I231" s="10" t="s">
        <v>774</v>
      </c>
      <c r="J231" s="1">
        <f>VLOOKUP(G231,Sku_Consolidated!A2:C957, 3, FALSE)</f>
      </c>
      <c r="K231" s="10">
        <f>IF(J231="PACK", I231, 0)</f>
      </c>
      <c r="L231" s="10">
        <f>IF(J231="KG", I231, I231 * VLOOKUP(G231,Sku_Consolidated!A2:U957,21,FALSE))</f>
      </c>
      <c r="M231" s="10" t="s">
        <v>37</v>
      </c>
      <c r="N231" s="11" t="s">
        <v>775</v>
      </c>
      <c r="O231" s="10" t="s">
        <v>776</v>
      </c>
      <c r="P231" s="10">
        <f>N231 - O231</f>
      </c>
      <c r="Q231" s="1">
        <f>VLOOKUP(G231,Sku_Consolidated!A2:G957,7, FALSE)</f>
      </c>
      <c r="R231" s="1">
        <f>IF(IFERROR(VLOOKUP(E231,Store_Showcase!B2:H144,7, FALSE), TRUE)=TRUE, IF(IFERROR(VLOOKUP(E231,Store_SRP!B2:H110,7, FALSE), TRUE)=TRUE,VLOOKUP(E231,Store_VAM!B2:H273,7, FALSE),VLOOKUP(E231,Store_SRP!B2:H110,7, FALSE)), VLOOKUP(E231,Store_Showcase!B2:H144,7, FALSE))</f>
      </c>
      <c r="S231" s="1">
        <f>IF(IFERROR(VLOOKUP(E231,Store_Showcase!B2:I144,8, FALSE), TRUE)=TRUE, IF(IFERROR(VLOOKUP(E231,Store_SRP!B2:I110,8, FALSE), TRUE)=TRUE,VLOOKUP(E231,Store_VAM!B2:I273,8, FALSE),VLOOKUP(E231,Store_SRP!B2:I110,8, FALSE)), VLOOKUP(E231,Store_Showcase!B2:I144,8, FALSE))</f>
      </c>
      <c r="T231" s="1">
        <f>VLOOKUP(G231,Sku_Consolidated!A2:R957,18,FALSE)</f>
      </c>
      <c r="U231" s="1" t="s">
        <v>711</v>
      </c>
      <c r="V231" s="1">
        <f>IF(VLOOKUP(G231,Sku_Consolidated!A2:S957,19,FALSE)="SHOWCASE", VLOOKUP(E231,Store_Showcase!B2:L144,11, FALSE), IF(VLOOKUP(G231,Sku_Consolidated!A2:S957,19,FALSE)="VAM",VLOOKUP(E231,Store_VAM!B2:L273,11, FALSE),VLOOKUP(E231,Store_SRP!B2:L110,11, FALSE)))</f>
      </c>
      <c r="W231" s="1">
        <f>VLOOKUP(G231,Sku_Consolidated!A2:W957,11,FALSE)</f>
      </c>
      <c r="X231" s="1">
        <f>VLOOKUP(G231,Sku_Consolidated!A2:H957,8,FALSE)</f>
      </c>
      <c r="Y231" s="1">
        <f>VLOOKUP(G231,Sku_Consolidated!A2:I957,9,FALSE)</f>
      </c>
      <c r="Z231" s="1" t="s">
        <v>41</v>
      </c>
      <c r="AA231" s="1">
        <f>VLOOKUP(G231,Sku_Consolidated!A2:E957,5,FALSE)</f>
      </c>
      <c r="AB231" s="1">
        <f>IF(VLOOKUP(G231,Sku_Consolidated!A2:S957,19,FALSE)="SHOWCASE", VLOOKUP(E231,Store_Showcase!B2:N144,13, FALSE), IF(VLOOKUP(G231,Sku_Consolidated!A2:S957,19,FALSE)="VAM",VLOOKUP(E231,Store_VAM!B2:N273,13, FALSE),VLOOKUP(E231,Store_SRP!B2:N110,13, FALSE)))</f>
      </c>
      <c r="AC231" s="1">
        <f>IF(IFERROR(AB231,TRUE)=TRUE, "-","OK")</f>
      </c>
      <c r="AD231" s="11" t="s">
        <v>37</v>
      </c>
      <c r="AE231" s="11" t="s">
        <v>37</v>
      </c>
      <c r="AF231" s="1">
        <f>IF(IFERROR(VLOOKUP(E231,Store_Showcase!B2:H144,{5}, FALSE), TRUE)=TRUE, IF(IFERROR(VLOOKUP(E231,Store_SRP!B2:H110,{5}, FALSE), TRUE)=TRUE,VLOOKUP(E231,Store_VAM!B2:H273,{5}, FALSE),VLOOKUP(E231,Store_SRP!B2:H110,{5}, FALSE)), VLOOKUP(E231,Store_Showcase!B2:H144,{5}, FALSE))</f>
      </c>
      <c r="AG231" s="1">
        <f>IF(IFERROR(VLOOKUP(E231,Store_Showcase!B2:H144,{6}, FALSE), TRUE)=TRUE, IF(IFERROR(VLOOKUP(E231,Store_SRP!B2:H110,{6}, FALSE), TRUE)=TRUE,VLOOKUP(E231,Store_VAM!B2:H273,{6}, FALSE),VLOOKUP(E231,Store_SRP!B2:H110,{6}, FALSE)), VLOOKUP(E231,Store_Showcase!B2:H144,{6}, FALSE))</f>
      </c>
      <c r="AH231" s="1">
        <f>VLOOKUP(G231,Sku_Consolidated!A2:R957,18,FALSE)</f>
      </c>
      <c r="AI231" s="1">
        <f>VLOOKUP(G231,Sku_Consolidated!A2:S957,19,FALSE)</f>
      </c>
      <c r="AJ231" s="1">
        <f>VLOOKUP(G231,Sku_Consolidated!A2:T957,20,FALSE)</f>
      </c>
    </row>
    <row r="232" spans="1:36" x14ac:dyDescent="0.25">
      <c r="A232" s="1">
        <v>2024</v>
      </c>
      <c r="B232" s="1" t="s">
        <v>31</v>
      </c>
      <c r="C232" s="1" t="s">
        <v>32</v>
      </c>
      <c r="D232" s="1" t="s">
        <v>33</v>
      </c>
      <c r="E232" s="9" t="s">
        <v>777</v>
      </c>
      <c r="F232" s="1">
        <f>IF(VLOOKUP(G232,Sku_Consolidated!A2:S957,{19},FALSE)="SHOWCASE", VLOOKUP(E232,Store_Showcase!B2:C144,{2}, FALSE), IF(VLOOKUP(G232,Sku_Consolidated!A2:S957,{19},FALSE)="VAM",VLOOKUP(E232,Store_VAM!B2:C273,{2}, FALSE),VLOOKUP(E232,Store_SRP!B2:C110,{2}, FALSE)))</f>
      </c>
      <c r="G232" s="1">
        <v>61793</v>
      </c>
      <c r="H232" s="1" t="s">
        <v>299</v>
      </c>
      <c r="I232" s="10" t="s">
        <v>119</v>
      </c>
      <c r="J232" s="1">
        <f>VLOOKUP(G232,Sku_Consolidated!A2:C957, 3, FALSE)</f>
      </c>
      <c r="K232" s="10">
        <f>IF(J232="PACK", I232, 0)</f>
      </c>
      <c r="L232" s="10">
        <f>IF(J232="KG", I232, I232 * VLOOKUP(G232,Sku_Consolidated!A2:U957,21,FALSE))</f>
      </c>
      <c r="M232" s="10" t="s">
        <v>37</v>
      </c>
      <c r="N232" s="11" t="s">
        <v>778</v>
      </c>
      <c r="O232" s="10" t="s">
        <v>779</v>
      </c>
      <c r="P232" s="10">
        <f>N232 - O232</f>
      </c>
      <c r="Q232" s="1">
        <f>VLOOKUP(G232,Sku_Consolidated!A2:G957,7, FALSE)</f>
      </c>
      <c r="R232" s="1">
        <f>IF(IFERROR(VLOOKUP(E232,Store_Showcase!B2:H144,7, FALSE), TRUE)=TRUE, IF(IFERROR(VLOOKUP(E232,Store_SRP!B2:H110,7, FALSE), TRUE)=TRUE,VLOOKUP(E232,Store_VAM!B2:H273,7, FALSE),VLOOKUP(E232,Store_SRP!B2:H110,7, FALSE)), VLOOKUP(E232,Store_Showcase!B2:H144,7, FALSE))</f>
      </c>
      <c r="S232" s="1">
        <f>IF(IFERROR(VLOOKUP(E232,Store_Showcase!B2:I144,8, FALSE), TRUE)=TRUE, IF(IFERROR(VLOOKUP(E232,Store_SRP!B2:I110,8, FALSE), TRUE)=TRUE,VLOOKUP(E232,Store_VAM!B2:I273,8, FALSE),VLOOKUP(E232,Store_SRP!B2:I110,8, FALSE)), VLOOKUP(E232,Store_Showcase!B2:I144,8, FALSE))</f>
      </c>
      <c r="T232" s="1">
        <f>VLOOKUP(G232,Sku_Consolidated!A2:R957,18,FALSE)</f>
      </c>
      <c r="U232" s="1" t="s">
        <v>780</v>
      </c>
      <c r="V232" s="1">
        <f>IF(VLOOKUP(G232,Sku_Consolidated!A2:S957,19,FALSE)="SHOWCASE", VLOOKUP(E232,Store_Showcase!B2:L144,11, FALSE), IF(VLOOKUP(G232,Sku_Consolidated!A2:S957,19,FALSE)="VAM",VLOOKUP(E232,Store_VAM!B2:L273,11, FALSE),VLOOKUP(E232,Store_SRP!B2:L110,11, FALSE)))</f>
      </c>
      <c r="W232" s="1">
        <f>VLOOKUP(G232,Sku_Consolidated!A2:W957,11,FALSE)</f>
      </c>
      <c r="X232" s="1">
        <f>VLOOKUP(G232,Sku_Consolidated!A2:H957,8,FALSE)</f>
      </c>
      <c r="Y232" s="1">
        <f>VLOOKUP(G232,Sku_Consolidated!A2:I957,9,FALSE)</f>
      </c>
      <c r="Z232" s="1" t="s">
        <v>41</v>
      </c>
      <c r="AA232" s="1">
        <f>VLOOKUP(G232,Sku_Consolidated!A2:E957,5,FALSE)</f>
      </c>
      <c r="AB232" s="1">
        <f>IF(VLOOKUP(G232,Sku_Consolidated!A2:S957,19,FALSE)="SHOWCASE", VLOOKUP(E232,Store_Showcase!B2:N144,13, FALSE), IF(VLOOKUP(G232,Sku_Consolidated!A2:S957,19,FALSE)="VAM",VLOOKUP(E232,Store_VAM!B2:N273,13, FALSE),VLOOKUP(E232,Store_SRP!B2:N110,13, FALSE)))</f>
      </c>
      <c r="AC232" s="1">
        <f>IF(IFERROR(AB232,TRUE)=TRUE, "-","OK")</f>
      </c>
      <c r="AD232" s="11" t="s">
        <v>37</v>
      </c>
      <c r="AE232" s="11" t="s">
        <v>37</v>
      </c>
      <c r="AF232" s="1">
        <f>IF(IFERROR(VLOOKUP(E232,Store_Showcase!B2:H144,{5}, FALSE), TRUE)=TRUE, IF(IFERROR(VLOOKUP(E232,Store_SRP!B2:H110,{5}, FALSE), TRUE)=TRUE,VLOOKUP(E232,Store_VAM!B2:H273,{5}, FALSE),VLOOKUP(E232,Store_SRP!B2:H110,{5}, FALSE)), VLOOKUP(E232,Store_Showcase!B2:H144,{5}, FALSE))</f>
      </c>
      <c r="AG232" s="1">
        <f>IF(IFERROR(VLOOKUP(E232,Store_Showcase!B2:H144,{6}, FALSE), TRUE)=TRUE, IF(IFERROR(VLOOKUP(E232,Store_SRP!B2:H110,{6}, FALSE), TRUE)=TRUE,VLOOKUP(E232,Store_VAM!B2:H273,{6}, FALSE),VLOOKUP(E232,Store_SRP!B2:H110,{6}, FALSE)), VLOOKUP(E232,Store_Showcase!B2:H144,{6}, FALSE))</f>
      </c>
      <c r="AH232" s="1">
        <f>VLOOKUP(G232,Sku_Consolidated!A2:R957,18,FALSE)</f>
      </c>
      <c r="AI232" s="1">
        <f>VLOOKUP(G232,Sku_Consolidated!A2:S957,19,FALSE)</f>
      </c>
      <c r="AJ232" s="1">
        <f>VLOOKUP(G232,Sku_Consolidated!A2:T957,20,FALSE)</f>
      </c>
    </row>
    <row r="233" spans="1:36" x14ac:dyDescent="0.25">
      <c r="A233" s="1">
        <v>2024</v>
      </c>
      <c r="B233" s="1" t="s">
        <v>31</v>
      </c>
      <c r="C233" s="1" t="s">
        <v>32</v>
      </c>
      <c r="D233" s="1" t="s">
        <v>33</v>
      </c>
      <c r="E233" s="9" t="s">
        <v>781</v>
      </c>
      <c r="F233" s="1">
        <f>IF(VLOOKUP(G233,Sku_Consolidated!A2:S957,{19},FALSE)="SHOWCASE", VLOOKUP(E233,Store_Showcase!B2:C144,{2}, FALSE), IF(VLOOKUP(G233,Sku_Consolidated!A2:S957,{19},FALSE)="VAM",VLOOKUP(E233,Store_VAM!B2:C273,{2}, FALSE),VLOOKUP(E233,Store_SRP!B2:C110,{2}, FALSE)))</f>
      </c>
      <c r="G233" s="1">
        <v>61788</v>
      </c>
      <c r="H233" s="1" t="s">
        <v>286</v>
      </c>
      <c r="I233" s="10" t="s">
        <v>181</v>
      </c>
      <c r="J233" s="1">
        <f>VLOOKUP(G233,Sku_Consolidated!A2:C957, 3, FALSE)</f>
      </c>
      <c r="K233" s="10">
        <f>IF(J233="PACK", I233, 0)</f>
      </c>
      <c r="L233" s="10">
        <f>IF(J233="KG", I233, I233 * VLOOKUP(G233,Sku_Consolidated!A2:U957,21,FALSE))</f>
      </c>
      <c r="M233" s="10" t="s">
        <v>37</v>
      </c>
      <c r="N233" s="11" t="s">
        <v>782</v>
      </c>
      <c r="O233" s="10" t="s">
        <v>783</v>
      </c>
      <c r="P233" s="10">
        <f>N233 - O233</f>
      </c>
      <c r="Q233" s="1">
        <f>VLOOKUP(G233,Sku_Consolidated!A2:G957,7, FALSE)</f>
      </c>
      <c r="R233" s="1">
        <f>IF(IFERROR(VLOOKUP(E233,Store_Showcase!B2:H144,7, FALSE), TRUE)=TRUE, IF(IFERROR(VLOOKUP(E233,Store_SRP!B2:H110,7, FALSE), TRUE)=TRUE,VLOOKUP(E233,Store_VAM!B2:H273,7, FALSE),VLOOKUP(E233,Store_SRP!B2:H110,7, FALSE)), VLOOKUP(E233,Store_Showcase!B2:H144,7, FALSE))</f>
      </c>
      <c r="S233" s="1">
        <f>IF(IFERROR(VLOOKUP(E233,Store_Showcase!B2:I144,8, FALSE), TRUE)=TRUE, IF(IFERROR(VLOOKUP(E233,Store_SRP!B2:I110,8, FALSE), TRUE)=TRUE,VLOOKUP(E233,Store_VAM!B2:I273,8, FALSE),VLOOKUP(E233,Store_SRP!B2:I110,8, FALSE)), VLOOKUP(E233,Store_Showcase!B2:I144,8, FALSE))</f>
      </c>
      <c r="T233" s="1">
        <f>VLOOKUP(G233,Sku_Consolidated!A2:R957,18,FALSE)</f>
      </c>
      <c r="U233" s="1" t="s">
        <v>784</v>
      </c>
      <c r="V233" s="1">
        <f>IF(VLOOKUP(G233,Sku_Consolidated!A2:S957,19,FALSE)="SHOWCASE", VLOOKUP(E233,Store_Showcase!B2:L144,11, FALSE), IF(VLOOKUP(G233,Sku_Consolidated!A2:S957,19,FALSE)="VAM",VLOOKUP(E233,Store_VAM!B2:L273,11, FALSE),VLOOKUP(E233,Store_SRP!B2:L110,11, FALSE)))</f>
      </c>
      <c r="W233" s="1">
        <f>VLOOKUP(G233,Sku_Consolidated!A2:W957,11,FALSE)</f>
      </c>
      <c r="X233" s="1">
        <f>VLOOKUP(G233,Sku_Consolidated!A2:H957,8,FALSE)</f>
      </c>
      <c r="Y233" s="1">
        <f>VLOOKUP(G233,Sku_Consolidated!A2:I957,9,FALSE)</f>
      </c>
      <c r="Z233" s="1" t="s">
        <v>41</v>
      </c>
      <c r="AA233" s="1">
        <f>VLOOKUP(G233,Sku_Consolidated!A2:E957,5,FALSE)</f>
      </c>
      <c r="AB233" s="1">
        <f>IF(VLOOKUP(G233,Sku_Consolidated!A2:S957,19,FALSE)="SHOWCASE", VLOOKUP(E233,Store_Showcase!B2:N144,13, FALSE), IF(VLOOKUP(G233,Sku_Consolidated!A2:S957,19,FALSE)="VAM",VLOOKUP(E233,Store_VAM!B2:N273,13, FALSE),VLOOKUP(E233,Store_SRP!B2:N110,13, FALSE)))</f>
      </c>
      <c r="AC233" s="1">
        <f>IF(IFERROR(AB233,TRUE)=TRUE, "-","OK")</f>
      </c>
      <c r="AD233" s="11" t="s">
        <v>37</v>
      </c>
      <c r="AE233" s="11" t="s">
        <v>37</v>
      </c>
      <c r="AF233" s="1">
        <f>IF(IFERROR(VLOOKUP(E233,Store_Showcase!B2:H144,{5}, FALSE), TRUE)=TRUE, IF(IFERROR(VLOOKUP(E233,Store_SRP!B2:H110,{5}, FALSE), TRUE)=TRUE,VLOOKUP(E233,Store_VAM!B2:H273,{5}, FALSE),VLOOKUP(E233,Store_SRP!B2:H110,{5}, FALSE)), VLOOKUP(E233,Store_Showcase!B2:H144,{5}, FALSE))</f>
      </c>
      <c r="AG233" s="1">
        <f>IF(IFERROR(VLOOKUP(E233,Store_Showcase!B2:H144,{6}, FALSE), TRUE)=TRUE, IF(IFERROR(VLOOKUP(E233,Store_SRP!B2:H110,{6}, FALSE), TRUE)=TRUE,VLOOKUP(E233,Store_VAM!B2:H273,{6}, FALSE),VLOOKUP(E233,Store_SRP!B2:H110,{6}, FALSE)), VLOOKUP(E233,Store_Showcase!B2:H144,{6}, FALSE))</f>
      </c>
      <c r="AH233" s="1">
        <f>VLOOKUP(G233,Sku_Consolidated!A2:R957,18,FALSE)</f>
      </c>
      <c r="AI233" s="1">
        <f>VLOOKUP(G233,Sku_Consolidated!A2:S957,19,FALSE)</f>
      </c>
      <c r="AJ233" s="1">
        <f>VLOOKUP(G233,Sku_Consolidated!A2:T957,20,FALSE)</f>
      </c>
    </row>
    <row r="234" spans="1:36" x14ac:dyDescent="0.25">
      <c r="A234" s="1">
        <v>2024</v>
      </c>
      <c r="B234" s="1" t="s">
        <v>31</v>
      </c>
      <c r="C234" s="1" t="s">
        <v>32</v>
      </c>
      <c r="D234" s="1" t="s">
        <v>33</v>
      </c>
      <c r="E234" s="9" t="s">
        <v>781</v>
      </c>
      <c r="F234" s="1">
        <f>IF(VLOOKUP(G234,Sku_Consolidated!A2:S957,{19},FALSE)="SHOWCASE", VLOOKUP(E234,Store_Showcase!B2:C144,{2}, FALSE), IF(VLOOKUP(G234,Sku_Consolidated!A2:S957,{19},FALSE)="VAM",VLOOKUP(E234,Store_VAM!B2:C273,{2}, FALSE),VLOOKUP(E234,Store_SRP!B2:C110,{2}, FALSE)))</f>
      </c>
      <c r="G234" s="1">
        <v>61793</v>
      </c>
      <c r="H234" s="1" t="s">
        <v>299</v>
      </c>
      <c r="I234" s="10" t="s">
        <v>785</v>
      </c>
      <c r="J234" s="1">
        <f>VLOOKUP(G234,Sku_Consolidated!A2:C957, 3, FALSE)</f>
      </c>
      <c r="K234" s="10">
        <f>IF(J234="PACK", I234, 0)</f>
      </c>
      <c r="L234" s="10">
        <f>IF(J234="KG", I234, I234 * VLOOKUP(G234,Sku_Consolidated!A2:U957,21,FALSE))</f>
      </c>
      <c r="M234" s="10" t="s">
        <v>37</v>
      </c>
      <c r="N234" s="11" t="s">
        <v>786</v>
      </c>
      <c r="O234" s="10" t="s">
        <v>787</v>
      </c>
      <c r="P234" s="10">
        <f>N234 - O234</f>
      </c>
      <c r="Q234" s="1">
        <f>VLOOKUP(G234,Sku_Consolidated!A2:G957,7, FALSE)</f>
      </c>
      <c r="R234" s="1">
        <f>IF(IFERROR(VLOOKUP(E234,Store_Showcase!B2:H144,7, FALSE), TRUE)=TRUE, IF(IFERROR(VLOOKUP(E234,Store_SRP!B2:H110,7, FALSE), TRUE)=TRUE,VLOOKUP(E234,Store_VAM!B2:H273,7, FALSE),VLOOKUP(E234,Store_SRP!B2:H110,7, FALSE)), VLOOKUP(E234,Store_Showcase!B2:H144,7, FALSE))</f>
      </c>
      <c r="S234" s="1">
        <f>IF(IFERROR(VLOOKUP(E234,Store_Showcase!B2:I144,8, FALSE), TRUE)=TRUE, IF(IFERROR(VLOOKUP(E234,Store_SRP!B2:I110,8, FALSE), TRUE)=TRUE,VLOOKUP(E234,Store_VAM!B2:I273,8, FALSE),VLOOKUP(E234,Store_SRP!B2:I110,8, FALSE)), VLOOKUP(E234,Store_Showcase!B2:I144,8, FALSE))</f>
      </c>
      <c r="T234" s="1">
        <f>VLOOKUP(G234,Sku_Consolidated!A2:R957,18,FALSE)</f>
      </c>
      <c r="U234" s="1" t="s">
        <v>784</v>
      </c>
      <c r="V234" s="1">
        <f>IF(VLOOKUP(G234,Sku_Consolidated!A2:S957,19,FALSE)="SHOWCASE", VLOOKUP(E234,Store_Showcase!B2:L144,11, FALSE), IF(VLOOKUP(G234,Sku_Consolidated!A2:S957,19,FALSE)="VAM",VLOOKUP(E234,Store_VAM!B2:L273,11, FALSE),VLOOKUP(E234,Store_SRP!B2:L110,11, FALSE)))</f>
      </c>
      <c r="W234" s="1">
        <f>VLOOKUP(G234,Sku_Consolidated!A2:W957,11,FALSE)</f>
      </c>
      <c r="X234" s="1">
        <f>VLOOKUP(G234,Sku_Consolidated!A2:H957,8,FALSE)</f>
      </c>
      <c r="Y234" s="1">
        <f>VLOOKUP(G234,Sku_Consolidated!A2:I957,9,FALSE)</f>
      </c>
      <c r="Z234" s="1" t="s">
        <v>41</v>
      </c>
      <c r="AA234" s="1">
        <f>VLOOKUP(G234,Sku_Consolidated!A2:E957,5,FALSE)</f>
      </c>
      <c r="AB234" s="1">
        <f>IF(VLOOKUP(G234,Sku_Consolidated!A2:S957,19,FALSE)="SHOWCASE", VLOOKUP(E234,Store_Showcase!B2:N144,13, FALSE), IF(VLOOKUP(G234,Sku_Consolidated!A2:S957,19,FALSE)="VAM",VLOOKUP(E234,Store_VAM!B2:N273,13, FALSE),VLOOKUP(E234,Store_SRP!B2:N110,13, FALSE)))</f>
      </c>
      <c r="AC234" s="1">
        <f>IF(IFERROR(AB234,TRUE)=TRUE, "-","OK")</f>
      </c>
      <c r="AD234" s="11" t="s">
        <v>37</v>
      </c>
      <c r="AE234" s="11" t="s">
        <v>37</v>
      </c>
      <c r="AF234" s="1">
        <f>IF(IFERROR(VLOOKUP(E234,Store_Showcase!B2:H144,{5}, FALSE), TRUE)=TRUE, IF(IFERROR(VLOOKUP(E234,Store_SRP!B2:H110,{5}, FALSE), TRUE)=TRUE,VLOOKUP(E234,Store_VAM!B2:H273,{5}, FALSE),VLOOKUP(E234,Store_SRP!B2:H110,{5}, FALSE)), VLOOKUP(E234,Store_Showcase!B2:H144,{5}, FALSE))</f>
      </c>
      <c r="AG234" s="1">
        <f>IF(IFERROR(VLOOKUP(E234,Store_Showcase!B2:H144,{6}, FALSE), TRUE)=TRUE, IF(IFERROR(VLOOKUP(E234,Store_SRP!B2:H110,{6}, FALSE), TRUE)=TRUE,VLOOKUP(E234,Store_VAM!B2:H273,{6}, FALSE),VLOOKUP(E234,Store_SRP!B2:H110,{6}, FALSE)), VLOOKUP(E234,Store_Showcase!B2:H144,{6}, FALSE))</f>
      </c>
      <c r="AH234" s="1">
        <f>VLOOKUP(G234,Sku_Consolidated!A2:R957,18,FALSE)</f>
      </c>
      <c r="AI234" s="1">
        <f>VLOOKUP(G234,Sku_Consolidated!A2:S957,19,FALSE)</f>
      </c>
      <c r="AJ234" s="1">
        <f>VLOOKUP(G234,Sku_Consolidated!A2:T957,20,FALSE)</f>
      </c>
    </row>
    <row r="235" spans="1:36" x14ac:dyDescent="0.25">
      <c r="A235" s="1">
        <v>2024</v>
      </c>
      <c r="B235" s="1" t="s">
        <v>31</v>
      </c>
      <c r="C235" s="1" t="s">
        <v>32</v>
      </c>
      <c r="D235" s="1" t="s">
        <v>33</v>
      </c>
      <c r="E235" s="9" t="s">
        <v>777</v>
      </c>
      <c r="F235" s="1">
        <f>IF(VLOOKUP(G235,Sku_Consolidated!A2:S957,{19},FALSE)="SHOWCASE", VLOOKUP(E235,Store_Showcase!B2:C144,{2}, FALSE), IF(VLOOKUP(G235,Sku_Consolidated!A2:S957,{19},FALSE)="VAM",VLOOKUP(E235,Store_VAM!B2:C273,{2}, FALSE),VLOOKUP(E235,Store_SRP!B2:C110,{2}, FALSE)))</f>
      </c>
      <c r="G235" s="1">
        <v>10008</v>
      </c>
      <c r="H235" s="1" t="s">
        <v>304</v>
      </c>
      <c r="I235" s="10" t="s">
        <v>107</v>
      </c>
      <c r="J235" s="1">
        <f>VLOOKUP(G235,Sku_Consolidated!A2:C957, 3, FALSE)</f>
      </c>
      <c r="K235" s="10">
        <f>IF(J235="PACK", I235, 0)</f>
      </c>
      <c r="L235" s="10">
        <f>IF(J235="KG", I235, I235 * VLOOKUP(G235,Sku_Consolidated!A2:U957,21,FALSE))</f>
      </c>
      <c r="M235" s="10" t="s">
        <v>37</v>
      </c>
      <c r="N235" s="11" t="s">
        <v>788</v>
      </c>
      <c r="O235" s="10" t="s">
        <v>789</v>
      </c>
      <c r="P235" s="10">
        <f>N235 - O235</f>
      </c>
      <c r="Q235" s="1">
        <f>VLOOKUP(G235,Sku_Consolidated!A2:G957,7, FALSE)</f>
      </c>
      <c r="R235" s="1">
        <f>IF(IFERROR(VLOOKUP(E235,Store_Showcase!B2:H144,7, FALSE), TRUE)=TRUE, IF(IFERROR(VLOOKUP(E235,Store_SRP!B2:H110,7, FALSE), TRUE)=TRUE,VLOOKUP(E235,Store_VAM!B2:H273,7, FALSE),VLOOKUP(E235,Store_SRP!B2:H110,7, FALSE)), VLOOKUP(E235,Store_Showcase!B2:H144,7, FALSE))</f>
      </c>
      <c r="S235" s="1">
        <f>IF(IFERROR(VLOOKUP(E235,Store_Showcase!B2:I144,8, FALSE), TRUE)=TRUE, IF(IFERROR(VLOOKUP(E235,Store_SRP!B2:I110,8, FALSE), TRUE)=TRUE,VLOOKUP(E235,Store_VAM!B2:I273,8, FALSE),VLOOKUP(E235,Store_SRP!B2:I110,8, FALSE)), VLOOKUP(E235,Store_Showcase!B2:I144,8, FALSE))</f>
      </c>
      <c r="T235" s="1">
        <f>VLOOKUP(G235,Sku_Consolidated!A2:R957,18,FALSE)</f>
      </c>
      <c r="U235" s="1" t="s">
        <v>790</v>
      </c>
      <c r="V235" s="1">
        <f>IF(VLOOKUP(G235,Sku_Consolidated!A2:S957,19,FALSE)="SHOWCASE", VLOOKUP(E235,Store_Showcase!B2:L144,11, FALSE), IF(VLOOKUP(G235,Sku_Consolidated!A2:S957,19,FALSE)="VAM",VLOOKUP(E235,Store_VAM!B2:L273,11, FALSE),VLOOKUP(E235,Store_SRP!B2:L110,11, FALSE)))</f>
      </c>
      <c r="W235" s="1">
        <f>VLOOKUP(G235,Sku_Consolidated!A2:W957,11,FALSE)</f>
      </c>
      <c r="X235" s="1">
        <f>VLOOKUP(G235,Sku_Consolidated!A2:H957,8,FALSE)</f>
      </c>
      <c r="Y235" s="1">
        <f>VLOOKUP(G235,Sku_Consolidated!A2:I957,9,FALSE)</f>
      </c>
      <c r="Z235" s="1" t="s">
        <v>41</v>
      </c>
      <c r="AA235" s="1">
        <f>VLOOKUP(G235,Sku_Consolidated!A2:E957,5,FALSE)</f>
      </c>
      <c r="AB235" s="1">
        <f>IF(VLOOKUP(G235,Sku_Consolidated!A2:S957,19,FALSE)="SHOWCASE", VLOOKUP(E235,Store_Showcase!B2:N144,13, FALSE), IF(VLOOKUP(G235,Sku_Consolidated!A2:S957,19,FALSE)="VAM",VLOOKUP(E235,Store_VAM!B2:N273,13, FALSE),VLOOKUP(E235,Store_SRP!B2:N110,13, FALSE)))</f>
      </c>
      <c r="AC235" s="1">
        <f>IF(IFERROR(AB235,TRUE)=TRUE, "-","OK")</f>
      </c>
      <c r="AD235" s="11" t="s">
        <v>37</v>
      </c>
      <c r="AE235" s="11" t="s">
        <v>37</v>
      </c>
      <c r="AF235" s="1">
        <f>IF(IFERROR(VLOOKUP(E235,Store_Showcase!B2:H144,{5}, FALSE), TRUE)=TRUE, IF(IFERROR(VLOOKUP(E235,Store_SRP!B2:H110,{5}, FALSE), TRUE)=TRUE,VLOOKUP(E235,Store_VAM!B2:H273,{5}, FALSE),VLOOKUP(E235,Store_SRP!B2:H110,{5}, FALSE)), VLOOKUP(E235,Store_Showcase!B2:H144,{5}, FALSE))</f>
      </c>
      <c r="AG235" s="1">
        <f>IF(IFERROR(VLOOKUP(E235,Store_Showcase!B2:H144,{6}, FALSE), TRUE)=TRUE, IF(IFERROR(VLOOKUP(E235,Store_SRP!B2:H110,{6}, FALSE), TRUE)=TRUE,VLOOKUP(E235,Store_VAM!B2:H273,{6}, FALSE),VLOOKUP(E235,Store_SRP!B2:H110,{6}, FALSE)), VLOOKUP(E235,Store_Showcase!B2:H144,{6}, FALSE))</f>
      </c>
      <c r="AH235" s="1">
        <f>VLOOKUP(G235,Sku_Consolidated!A2:R957,18,FALSE)</f>
      </c>
      <c r="AI235" s="1">
        <f>VLOOKUP(G235,Sku_Consolidated!A2:S957,19,FALSE)</f>
      </c>
      <c r="AJ235" s="1">
        <f>VLOOKUP(G235,Sku_Consolidated!A2:T957,20,FALSE)</f>
      </c>
    </row>
    <row r="236" spans="1:36" x14ac:dyDescent="0.25">
      <c r="A236" s="1">
        <v>2024</v>
      </c>
      <c r="B236" s="1" t="s">
        <v>31</v>
      </c>
      <c r="C236" s="1" t="s">
        <v>32</v>
      </c>
      <c r="D236" s="1" t="s">
        <v>33</v>
      </c>
      <c r="E236" s="9" t="s">
        <v>777</v>
      </c>
      <c r="F236" s="1">
        <f>IF(VLOOKUP(G236,Sku_Consolidated!A2:S957,{19},FALSE)="SHOWCASE", VLOOKUP(E236,Store_Showcase!B2:C144,{2}, FALSE), IF(VLOOKUP(G236,Sku_Consolidated!A2:S957,{19},FALSE)="VAM",VLOOKUP(E236,Store_VAM!B2:C273,{2}, FALSE),VLOOKUP(E236,Store_SRP!B2:C110,{2}, FALSE)))</f>
      </c>
      <c r="G236" s="1">
        <v>61719</v>
      </c>
      <c r="H236" s="1" t="s">
        <v>35</v>
      </c>
      <c r="I236" s="10" t="s">
        <v>791</v>
      </c>
      <c r="J236" s="1">
        <f>VLOOKUP(G236,Sku_Consolidated!A2:C957, 3, FALSE)</f>
      </c>
      <c r="K236" s="10">
        <f>IF(J236="PACK", I236, 0)</f>
      </c>
      <c r="L236" s="10">
        <f>IF(J236="KG", I236, I236 * VLOOKUP(G236,Sku_Consolidated!A2:U957,21,FALSE))</f>
      </c>
      <c r="M236" s="10" t="s">
        <v>37</v>
      </c>
      <c r="N236" s="11" t="s">
        <v>792</v>
      </c>
      <c r="O236" s="10" t="s">
        <v>793</v>
      </c>
      <c r="P236" s="10">
        <f>N236 - O236</f>
      </c>
      <c r="Q236" s="1">
        <f>VLOOKUP(G236,Sku_Consolidated!A2:G957,7, FALSE)</f>
      </c>
      <c r="R236" s="1">
        <f>IF(IFERROR(VLOOKUP(E236,Store_Showcase!B2:H144,7, FALSE), TRUE)=TRUE, IF(IFERROR(VLOOKUP(E236,Store_SRP!B2:H110,7, FALSE), TRUE)=TRUE,VLOOKUP(E236,Store_VAM!B2:H273,7, FALSE),VLOOKUP(E236,Store_SRP!B2:H110,7, FALSE)), VLOOKUP(E236,Store_Showcase!B2:H144,7, FALSE))</f>
      </c>
      <c r="S236" s="1">
        <f>IF(IFERROR(VLOOKUP(E236,Store_Showcase!B2:I144,8, FALSE), TRUE)=TRUE, IF(IFERROR(VLOOKUP(E236,Store_SRP!B2:I110,8, FALSE), TRUE)=TRUE,VLOOKUP(E236,Store_VAM!B2:I273,8, FALSE),VLOOKUP(E236,Store_SRP!B2:I110,8, FALSE)), VLOOKUP(E236,Store_Showcase!B2:I144,8, FALSE))</f>
      </c>
      <c r="T236" s="1">
        <f>VLOOKUP(G236,Sku_Consolidated!A2:R957,18,FALSE)</f>
      </c>
      <c r="U236" s="1" t="s">
        <v>790</v>
      </c>
      <c r="V236" s="1">
        <f>IF(VLOOKUP(G236,Sku_Consolidated!A2:S957,19,FALSE)="SHOWCASE", VLOOKUP(E236,Store_Showcase!B2:L144,11, FALSE), IF(VLOOKUP(G236,Sku_Consolidated!A2:S957,19,FALSE)="VAM",VLOOKUP(E236,Store_VAM!B2:L273,11, FALSE),VLOOKUP(E236,Store_SRP!B2:L110,11, FALSE)))</f>
      </c>
      <c r="W236" s="1">
        <f>VLOOKUP(G236,Sku_Consolidated!A2:W957,11,FALSE)</f>
      </c>
      <c r="X236" s="1">
        <f>VLOOKUP(G236,Sku_Consolidated!A2:H957,8,FALSE)</f>
      </c>
      <c r="Y236" s="1">
        <f>VLOOKUP(G236,Sku_Consolidated!A2:I957,9,FALSE)</f>
      </c>
      <c r="Z236" s="1" t="s">
        <v>41</v>
      </c>
      <c r="AA236" s="1">
        <f>VLOOKUP(G236,Sku_Consolidated!A2:E957,5,FALSE)</f>
      </c>
      <c r="AB236" s="1">
        <f>IF(VLOOKUP(G236,Sku_Consolidated!A2:S957,19,FALSE)="SHOWCASE", VLOOKUP(E236,Store_Showcase!B2:N144,13, FALSE), IF(VLOOKUP(G236,Sku_Consolidated!A2:S957,19,FALSE)="VAM",VLOOKUP(E236,Store_VAM!B2:N273,13, FALSE),VLOOKUP(E236,Store_SRP!B2:N110,13, FALSE)))</f>
      </c>
      <c r="AC236" s="1">
        <f>IF(IFERROR(AB236,TRUE)=TRUE, "-","OK")</f>
      </c>
      <c r="AD236" s="11" t="s">
        <v>37</v>
      </c>
      <c r="AE236" s="11" t="s">
        <v>37</v>
      </c>
      <c r="AF236" s="1">
        <f>IF(IFERROR(VLOOKUP(E236,Store_Showcase!B2:H144,{5}, FALSE), TRUE)=TRUE, IF(IFERROR(VLOOKUP(E236,Store_SRP!B2:H110,{5}, FALSE), TRUE)=TRUE,VLOOKUP(E236,Store_VAM!B2:H273,{5}, FALSE),VLOOKUP(E236,Store_SRP!B2:H110,{5}, FALSE)), VLOOKUP(E236,Store_Showcase!B2:H144,{5}, FALSE))</f>
      </c>
      <c r="AG236" s="1">
        <f>IF(IFERROR(VLOOKUP(E236,Store_Showcase!B2:H144,{6}, FALSE), TRUE)=TRUE, IF(IFERROR(VLOOKUP(E236,Store_SRP!B2:H110,{6}, FALSE), TRUE)=TRUE,VLOOKUP(E236,Store_VAM!B2:H273,{6}, FALSE),VLOOKUP(E236,Store_SRP!B2:H110,{6}, FALSE)), VLOOKUP(E236,Store_Showcase!B2:H144,{6}, FALSE))</f>
      </c>
      <c r="AH236" s="1">
        <f>VLOOKUP(G236,Sku_Consolidated!A2:R957,18,FALSE)</f>
      </c>
      <c r="AI236" s="1">
        <f>VLOOKUP(G236,Sku_Consolidated!A2:S957,19,FALSE)</f>
      </c>
      <c r="AJ236" s="1">
        <f>VLOOKUP(G236,Sku_Consolidated!A2:T957,20,FALSE)</f>
      </c>
    </row>
    <row r="237" spans="1:36" x14ac:dyDescent="0.25">
      <c r="A237" s="1">
        <v>2024</v>
      </c>
      <c r="B237" s="1" t="s">
        <v>31</v>
      </c>
      <c r="C237" s="1" t="s">
        <v>32</v>
      </c>
      <c r="D237" s="1" t="s">
        <v>33</v>
      </c>
      <c r="E237" s="9" t="s">
        <v>777</v>
      </c>
      <c r="F237" s="1">
        <f>IF(VLOOKUP(G237,Sku_Consolidated!A2:S957,{19},FALSE)="SHOWCASE", VLOOKUP(E237,Store_Showcase!B2:C144,{2}, FALSE), IF(VLOOKUP(G237,Sku_Consolidated!A2:S957,{19},FALSE)="VAM",VLOOKUP(E237,Store_VAM!B2:C273,{2}, FALSE),VLOOKUP(E237,Store_SRP!B2:C110,{2}, FALSE)))</f>
      </c>
      <c r="G237" s="1">
        <v>61721</v>
      </c>
      <c r="H237" s="1" t="s">
        <v>42</v>
      </c>
      <c r="I237" s="10" t="s">
        <v>417</v>
      </c>
      <c r="J237" s="1">
        <f>VLOOKUP(G237,Sku_Consolidated!A2:C957, 3, FALSE)</f>
      </c>
      <c r="K237" s="10">
        <f>IF(J237="PACK", I237, 0)</f>
      </c>
      <c r="L237" s="10">
        <f>IF(J237="KG", I237, I237 * VLOOKUP(G237,Sku_Consolidated!A2:U957,21,FALSE))</f>
      </c>
      <c r="M237" s="10" t="s">
        <v>37</v>
      </c>
      <c r="N237" s="11" t="s">
        <v>794</v>
      </c>
      <c r="O237" s="10" t="s">
        <v>795</v>
      </c>
      <c r="P237" s="10">
        <f>N237 - O237</f>
      </c>
      <c r="Q237" s="1">
        <f>VLOOKUP(G237,Sku_Consolidated!A2:G957,7, FALSE)</f>
      </c>
      <c r="R237" s="1">
        <f>IF(IFERROR(VLOOKUP(E237,Store_Showcase!B2:H144,7, FALSE), TRUE)=TRUE, IF(IFERROR(VLOOKUP(E237,Store_SRP!B2:H110,7, FALSE), TRUE)=TRUE,VLOOKUP(E237,Store_VAM!B2:H273,7, FALSE),VLOOKUP(E237,Store_SRP!B2:H110,7, FALSE)), VLOOKUP(E237,Store_Showcase!B2:H144,7, FALSE))</f>
      </c>
      <c r="S237" s="1">
        <f>IF(IFERROR(VLOOKUP(E237,Store_Showcase!B2:I144,8, FALSE), TRUE)=TRUE, IF(IFERROR(VLOOKUP(E237,Store_SRP!B2:I110,8, FALSE), TRUE)=TRUE,VLOOKUP(E237,Store_VAM!B2:I273,8, FALSE),VLOOKUP(E237,Store_SRP!B2:I110,8, FALSE)), VLOOKUP(E237,Store_Showcase!B2:I144,8, FALSE))</f>
      </c>
      <c r="T237" s="1">
        <f>VLOOKUP(G237,Sku_Consolidated!A2:R957,18,FALSE)</f>
      </c>
      <c r="U237" s="1" t="s">
        <v>790</v>
      </c>
      <c r="V237" s="1">
        <f>IF(VLOOKUP(G237,Sku_Consolidated!A2:S957,19,FALSE)="SHOWCASE", VLOOKUP(E237,Store_Showcase!B2:L144,11, FALSE), IF(VLOOKUP(G237,Sku_Consolidated!A2:S957,19,FALSE)="VAM",VLOOKUP(E237,Store_VAM!B2:L273,11, FALSE),VLOOKUP(E237,Store_SRP!B2:L110,11, FALSE)))</f>
      </c>
      <c r="W237" s="1">
        <f>VLOOKUP(G237,Sku_Consolidated!A2:W957,11,FALSE)</f>
      </c>
      <c r="X237" s="1">
        <f>VLOOKUP(G237,Sku_Consolidated!A2:H957,8,FALSE)</f>
      </c>
      <c r="Y237" s="1">
        <f>VLOOKUP(G237,Sku_Consolidated!A2:I957,9,FALSE)</f>
      </c>
      <c r="Z237" s="1" t="s">
        <v>41</v>
      </c>
      <c r="AA237" s="1">
        <f>VLOOKUP(G237,Sku_Consolidated!A2:E957,5,FALSE)</f>
      </c>
      <c r="AB237" s="1">
        <f>IF(VLOOKUP(G237,Sku_Consolidated!A2:S957,19,FALSE)="SHOWCASE", VLOOKUP(E237,Store_Showcase!B2:N144,13, FALSE), IF(VLOOKUP(G237,Sku_Consolidated!A2:S957,19,FALSE)="VAM",VLOOKUP(E237,Store_VAM!B2:N273,13, FALSE),VLOOKUP(E237,Store_SRP!B2:N110,13, FALSE)))</f>
      </c>
      <c r="AC237" s="1">
        <f>IF(IFERROR(AB237,TRUE)=TRUE, "-","OK")</f>
      </c>
      <c r="AD237" s="11" t="s">
        <v>37</v>
      </c>
      <c r="AE237" s="11" t="s">
        <v>37</v>
      </c>
      <c r="AF237" s="1">
        <f>IF(IFERROR(VLOOKUP(E237,Store_Showcase!B2:H144,{5}, FALSE), TRUE)=TRUE, IF(IFERROR(VLOOKUP(E237,Store_SRP!B2:H110,{5}, FALSE), TRUE)=TRUE,VLOOKUP(E237,Store_VAM!B2:H273,{5}, FALSE),VLOOKUP(E237,Store_SRP!B2:H110,{5}, FALSE)), VLOOKUP(E237,Store_Showcase!B2:H144,{5}, FALSE))</f>
      </c>
      <c r="AG237" s="1">
        <f>IF(IFERROR(VLOOKUP(E237,Store_Showcase!B2:H144,{6}, FALSE), TRUE)=TRUE, IF(IFERROR(VLOOKUP(E237,Store_SRP!B2:H110,{6}, FALSE), TRUE)=TRUE,VLOOKUP(E237,Store_VAM!B2:H273,{6}, FALSE),VLOOKUP(E237,Store_SRP!B2:H110,{6}, FALSE)), VLOOKUP(E237,Store_Showcase!B2:H144,{6}, FALSE))</f>
      </c>
      <c r="AH237" s="1">
        <f>VLOOKUP(G237,Sku_Consolidated!A2:R957,18,FALSE)</f>
      </c>
      <c r="AI237" s="1">
        <f>VLOOKUP(G237,Sku_Consolidated!A2:S957,19,FALSE)</f>
      </c>
      <c r="AJ237" s="1">
        <f>VLOOKUP(G237,Sku_Consolidated!A2:T957,20,FALSE)</f>
      </c>
    </row>
    <row r="238" spans="1:36" x14ac:dyDescent="0.25">
      <c r="A238" s="1">
        <v>2024</v>
      </c>
      <c r="B238" s="1" t="s">
        <v>31</v>
      </c>
      <c r="C238" s="1" t="s">
        <v>32</v>
      </c>
      <c r="D238" s="1" t="s">
        <v>33</v>
      </c>
      <c r="E238" s="9" t="s">
        <v>777</v>
      </c>
      <c r="F238" s="1">
        <f>IF(VLOOKUP(G238,Sku_Consolidated!A2:S957,{19},FALSE)="SHOWCASE", VLOOKUP(E238,Store_Showcase!B2:C144,{2}, FALSE), IF(VLOOKUP(G238,Sku_Consolidated!A2:S957,{19},FALSE)="VAM",VLOOKUP(E238,Store_VAM!B2:C273,{2}, FALSE),VLOOKUP(E238,Store_SRP!B2:C110,{2}, FALSE)))</f>
      </c>
      <c r="G238" s="1">
        <v>61722</v>
      </c>
      <c r="H238" s="1" t="s">
        <v>46</v>
      </c>
      <c r="I238" s="10" t="s">
        <v>796</v>
      </c>
      <c r="J238" s="1">
        <f>VLOOKUP(G238,Sku_Consolidated!A2:C957, 3, FALSE)</f>
      </c>
      <c r="K238" s="10">
        <f>IF(J238="PACK", I238, 0)</f>
      </c>
      <c r="L238" s="10">
        <f>IF(J238="KG", I238, I238 * VLOOKUP(G238,Sku_Consolidated!A2:U957,21,FALSE))</f>
      </c>
      <c r="M238" s="10" t="s">
        <v>37</v>
      </c>
      <c r="N238" s="11" t="s">
        <v>797</v>
      </c>
      <c r="O238" s="10" t="s">
        <v>798</v>
      </c>
      <c r="P238" s="10">
        <f>N238 - O238</f>
      </c>
      <c r="Q238" s="1">
        <f>VLOOKUP(G238,Sku_Consolidated!A2:G957,7, FALSE)</f>
      </c>
      <c r="R238" s="1">
        <f>IF(IFERROR(VLOOKUP(E238,Store_Showcase!B2:H144,7, FALSE), TRUE)=TRUE, IF(IFERROR(VLOOKUP(E238,Store_SRP!B2:H110,7, FALSE), TRUE)=TRUE,VLOOKUP(E238,Store_VAM!B2:H273,7, FALSE),VLOOKUP(E238,Store_SRP!B2:H110,7, FALSE)), VLOOKUP(E238,Store_Showcase!B2:H144,7, FALSE))</f>
      </c>
      <c r="S238" s="1">
        <f>IF(IFERROR(VLOOKUP(E238,Store_Showcase!B2:I144,8, FALSE), TRUE)=TRUE, IF(IFERROR(VLOOKUP(E238,Store_SRP!B2:I110,8, FALSE), TRUE)=TRUE,VLOOKUP(E238,Store_VAM!B2:I273,8, FALSE),VLOOKUP(E238,Store_SRP!B2:I110,8, FALSE)), VLOOKUP(E238,Store_Showcase!B2:I144,8, FALSE))</f>
      </c>
      <c r="T238" s="1">
        <f>VLOOKUP(G238,Sku_Consolidated!A2:R957,18,FALSE)</f>
      </c>
      <c r="U238" s="1" t="s">
        <v>790</v>
      </c>
      <c r="V238" s="1">
        <f>IF(VLOOKUP(G238,Sku_Consolidated!A2:S957,19,FALSE)="SHOWCASE", VLOOKUP(E238,Store_Showcase!B2:L144,11, FALSE), IF(VLOOKUP(G238,Sku_Consolidated!A2:S957,19,FALSE)="VAM",VLOOKUP(E238,Store_VAM!B2:L273,11, FALSE),VLOOKUP(E238,Store_SRP!B2:L110,11, FALSE)))</f>
      </c>
      <c r="W238" s="1">
        <f>VLOOKUP(G238,Sku_Consolidated!A2:W957,11,FALSE)</f>
      </c>
      <c r="X238" s="1">
        <f>VLOOKUP(G238,Sku_Consolidated!A2:H957,8,FALSE)</f>
      </c>
      <c r="Y238" s="1">
        <f>VLOOKUP(G238,Sku_Consolidated!A2:I957,9,FALSE)</f>
      </c>
      <c r="Z238" s="1" t="s">
        <v>41</v>
      </c>
      <c r="AA238" s="1">
        <f>VLOOKUP(G238,Sku_Consolidated!A2:E957,5,FALSE)</f>
      </c>
      <c r="AB238" s="1">
        <f>IF(VLOOKUP(G238,Sku_Consolidated!A2:S957,19,FALSE)="SHOWCASE", VLOOKUP(E238,Store_Showcase!B2:N144,13, FALSE), IF(VLOOKUP(G238,Sku_Consolidated!A2:S957,19,FALSE)="VAM",VLOOKUP(E238,Store_VAM!B2:N273,13, FALSE),VLOOKUP(E238,Store_SRP!B2:N110,13, FALSE)))</f>
      </c>
      <c r="AC238" s="1">
        <f>IF(IFERROR(AB238,TRUE)=TRUE, "-","OK")</f>
      </c>
      <c r="AD238" s="11" t="s">
        <v>37</v>
      </c>
      <c r="AE238" s="11" t="s">
        <v>37</v>
      </c>
      <c r="AF238" s="1">
        <f>IF(IFERROR(VLOOKUP(E238,Store_Showcase!B2:H144,{5}, FALSE), TRUE)=TRUE, IF(IFERROR(VLOOKUP(E238,Store_SRP!B2:H110,{5}, FALSE), TRUE)=TRUE,VLOOKUP(E238,Store_VAM!B2:H273,{5}, FALSE),VLOOKUP(E238,Store_SRP!B2:H110,{5}, FALSE)), VLOOKUP(E238,Store_Showcase!B2:H144,{5}, FALSE))</f>
      </c>
      <c r="AG238" s="1">
        <f>IF(IFERROR(VLOOKUP(E238,Store_Showcase!B2:H144,{6}, FALSE), TRUE)=TRUE, IF(IFERROR(VLOOKUP(E238,Store_SRP!B2:H110,{6}, FALSE), TRUE)=TRUE,VLOOKUP(E238,Store_VAM!B2:H273,{6}, FALSE),VLOOKUP(E238,Store_SRP!B2:H110,{6}, FALSE)), VLOOKUP(E238,Store_Showcase!B2:H144,{6}, FALSE))</f>
      </c>
      <c r="AH238" s="1">
        <f>VLOOKUP(G238,Sku_Consolidated!A2:R957,18,FALSE)</f>
      </c>
      <c r="AI238" s="1">
        <f>VLOOKUP(G238,Sku_Consolidated!A2:S957,19,FALSE)</f>
      </c>
      <c r="AJ238" s="1">
        <f>VLOOKUP(G238,Sku_Consolidated!A2:T957,20,FALSE)</f>
      </c>
    </row>
    <row r="239" spans="1:36" x14ac:dyDescent="0.25">
      <c r="A239" s="1">
        <v>2024</v>
      </c>
      <c r="B239" s="1" t="s">
        <v>31</v>
      </c>
      <c r="C239" s="1" t="s">
        <v>32</v>
      </c>
      <c r="D239" s="1" t="s">
        <v>33</v>
      </c>
      <c r="E239" s="9" t="s">
        <v>777</v>
      </c>
      <c r="F239" s="1">
        <f>IF(VLOOKUP(G239,Sku_Consolidated!A2:S957,{19},FALSE)="SHOWCASE", VLOOKUP(E239,Store_Showcase!B2:C144,{2}, FALSE), IF(VLOOKUP(G239,Sku_Consolidated!A2:S957,{19},FALSE)="VAM",VLOOKUP(E239,Store_VAM!B2:C273,{2}, FALSE),VLOOKUP(E239,Store_SRP!B2:C110,{2}, FALSE)))</f>
      </c>
      <c r="G239" s="1">
        <v>61723</v>
      </c>
      <c r="H239" s="1" t="s">
        <v>207</v>
      </c>
      <c r="I239" s="10" t="s">
        <v>300</v>
      </c>
      <c r="J239" s="1">
        <f>VLOOKUP(G239,Sku_Consolidated!A2:C957, 3, FALSE)</f>
      </c>
      <c r="K239" s="10">
        <f>IF(J239="PACK", I239, 0)</f>
      </c>
      <c r="L239" s="10">
        <f>IF(J239="KG", I239, I239 * VLOOKUP(G239,Sku_Consolidated!A2:U957,21,FALSE))</f>
      </c>
      <c r="M239" s="10" t="s">
        <v>37</v>
      </c>
      <c r="N239" s="11" t="s">
        <v>799</v>
      </c>
      <c r="O239" s="10" t="s">
        <v>800</v>
      </c>
      <c r="P239" s="10">
        <f>N239 - O239</f>
      </c>
      <c r="Q239" s="1">
        <f>VLOOKUP(G239,Sku_Consolidated!A2:G957,7, FALSE)</f>
      </c>
      <c r="R239" s="1">
        <f>IF(IFERROR(VLOOKUP(E239,Store_Showcase!B2:H144,7, FALSE), TRUE)=TRUE, IF(IFERROR(VLOOKUP(E239,Store_SRP!B2:H110,7, FALSE), TRUE)=TRUE,VLOOKUP(E239,Store_VAM!B2:H273,7, FALSE),VLOOKUP(E239,Store_SRP!B2:H110,7, FALSE)), VLOOKUP(E239,Store_Showcase!B2:H144,7, FALSE))</f>
      </c>
      <c r="S239" s="1">
        <f>IF(IFERROR(VLOOKUP(E239,Store_Showcase!B2:I144,8, FALSE), TRUE)=TRUE, IF(IFERROR(VLOOKUP(E239,Store_SRP!B2:I110,8, FALSE), TRUE)=TRUE,VLOOKUP(E239,Store_VAM!B2:I273,8, FALSE),VLOOKUP(E239,Store_SRP!B2:I110,8, FALSE)), VLOOKUP(E239,Store_Showcase!B2:I144,8, FALSE))</f>
      </c>
      <c r="T239" s="1">
        <f>VLOOKUP(G239,Sku_Consolidated!A2:R957,18,FALSE)</f>
      </c>
      <c r="U239" s="1" t="s">
        <v>790</v>
      </c>
      <c r="V239" s="1">
        <f>IF(VLOOKUP(G239,Sku_Consolidated!A2:S957,19,FALSE)="SHOWCASE", VLOOKUP(E239,Store_Showcase!B2:L144,11, FALSE), IF(VLOOKUP(G239,Sku_Consolidated!A2:S957,19,FALSE)="VAM",VLOOKUP(E239,Store_VAM!B2:L273,11, FALSE),VLOOKUP(E239,Store_SRP!B2:L110,11, FALSE)))</f>
      </c>
      <c r="W239" s="1">
        <f>VLOOKUP(G239,Sku_Consolidated!A2:W957,11,FALSE)</f>
      </c>
      <c r="X239" s="1">
        <f>VLOOKUP(G239,Sku_Consolidated!A2:H957,8,FALSE)</f>
      </c>
      <c r="Y239" s="1">
        <f>VLOOKUP(G239,Sku_Consolidated!A2:I957,9,FALSE)</f>
      </c>
      <c r="Z239" s="1" t="s">
        <v>41</v>
      </c>
      <c r="AA239" s="1">
        <f>VLOOKUP(G239,Sku_Consolidated!A2:E957,5,FALSE)</f>
      </c>
      <c r="AB239" s="1">
        <f>IF(VLOOKUP(G239,Sku_Consolidated!A2:S957,19,FALSE)="SHOWCASE", VLOOKUP(E239,Store_Showcase!B2:N144,13, FALSE), IF(VLOOKUP(G239,Sku_Consolidated!A2:S957,19,FALSE)="VAM",VLOOKUP(E239,Store_VAM!B2:N273,13, FALSE),VLOOKUP(E239,Store_SRP!B2:N110,13, FALSE)))</f>
      </c>
      <c r="AC239" s="1">
        <f>IF(IFERROR(AB239,TRUE)=TRUE, "-","OK")</f>
      </c>
      <c r="AD239" s="11" t="s">
        <v>37</v>
      </c>
      <c r="AE239" s="11" t="s">
        <v>37</v>
      </c>
      <c r="AF239" s="1">
        <f>IF(IFERROR(VLOOKUP(E239,Store_Showcase!B2:H144,{5}, FALSE), TRUE)=TRUE, IF(IFERROR(VLOOKUP(E239,Store_SRP!B2:H110,{5}, FALSE), TRUE)=TRUE,VLOOKUP(E239,Store_VAM!B2:H273,{5}, FALSE),VLOOKUP(E239,Store_SRP!B2:H110,{5}, FALSE)), VLOOKUP(E239,Store_Showcase!B2:H144,{5}, FALSE))</f>
      </c>
      <c r="AG239" s="1">
        <f>IF(IFERROR(VLOOKUP(E239,Store_Showcase!B2:H144,{6}, FALSE), TRUE)=TRUE, IF(IFERROR(VLOOKUP(E239,Store_SRP!B2:H110,{6}, FALSE), TRUE)=TRUE,VLOOKUP(E239,Store_VAM!B2:H273,{6}, FALSE),VLOOKUP(E239,Store_SRP!B2:H110,{6}, FALSE)), VLOOKUP(E239,Store_Showcase!B2:H144,{6}, FALSE))</f>
      </c>
      <c r="AH239" s="1">
        <f>VLOOKUP(G239,Sku_Consolidated!A2:R957,18,FALSE)</f>
      </c>
      <c r="AI239" s="1">
        <f>VLOOKUP(G239,Sku_Consolidated!A2:S957,19,FALSE)</f>
      </c>
      <c r="AJ239" s="1">
        <f>VLOOKUP(G239,Sku_Consolidated!A2:T957,20,FALSE)</f>
      </c>
    </row>
    <row r="240" spans="1:36" x14ac:dyDescent="0.25">
      <c r="A240" s="1">
        <v>2024</v>
      </c>
      <c r="B240" s="1" t="s">
        <v>31</v>
      </c>
      <c r="C240" s="1" t="s">
        <v>32</v>
      </c>
      <c r="D240" s="1" t="s">
        <v>33</v>
      </c>
      <c r="E240" s="9" t="s">
        <v>777</v>
      </c>
      <c r="F240" s="1">
        <f>IF(VLOOKUP(G240,Sku_Consolidated!A2:S957,{19},FALSE)="SHOWCASE", VLOOKUP(E240,Store_Showcase!B2:C144,{2}, FALSE), IF(VLOOKUP(G240,Sku_Consolidated!A2:S957,{19},FALSE)="VAM",VLOOKUP(E240,Store_VAM!B2:C273,{2}, FALSE),VLOOKUP(E240,Store_SRP!B2:C110,{2}, FALSE)))</f>
      </c>
      <c r="G240" s="1">
        <v>61724</v>
      </c>
      <c r="H240" s="1" t="s">
        <v>50</v>
      </c>
      <c r="I240" s="10" t="s">
        <v>801</v>
      </c>
      <c r="J240" s="1">
        <f>VLOOKUP(G240,Sku_Consolidated!A2:C957, 3, FALSE)</f>
      </c>
      <c r="K240" s="10">
        <f>IF(J240="PACK", I240, 0)</f>
      </c>
      <c r="L240" s="10">
        <f>IF(J240="KG", I240, I240 * VLOOKUP(G240,Sku_Consolidated!A2:U957,21,FALSE))</f>
      </c>
      <c r="M240" s="10" t="s">
        <v>37</v>
      </c>
      <c r="N240" s="11" t="s">
        <v>802</v>
      </c>
      <c r="O240" s="10" t="s">
        <v>803</v>
      </c>
      <c r="P240" s="10">
        <f>N240 - O240</f>
      </c>
      <c r="Q240" s="1">
        <f>VLOOKUP(G240,Sku_Consolidated!A2:G957,7, FALSE)</f>
      </c>
      <c r="R240" s="1">
        <f>IF(IFERROR(VLOOKUP(E240,Store_Showcase!B2:H144,7, FALSE), TRUE)=TRUE, IF(IFERROR(VLOOKUP(E240,Store_SRP!B2:H110,7, FALSE), TRUE)=TRUE,VLOOKUP(E240,Store_VAM!B2:H273,7, FALSE),VLOOKUP(E240,Store_SRP!B2:H110,7, FALSE)), VLOOKUP(E240,Store_Showcase!B2:H144,7, FALSE))</f>
      </c>
      <c r="S240" s="1">
        <f>IF(IFERROR(VLOOKUP(E240,Store_Showcase!B2:I144,8, FALSE), TRUE)=TRUE, IF(IFERROR(VLOOKUP(E240,Store_SRP!B2:I110,8, FALSE), TRUE)=TRUE,VLOOKUP(E240,Store_VAM!B2:I273,8, FALSE),VLOOKUP(E240,Store_SRP!B2:I110,8, FALSE)), VLOOKUP(E240,Store_Showcase!B2:I144,8, FALSE))</f>
      </c>
      <c r="T240" s="1">
        <f>VLOOKUP(G240,Sku_Consolidated!A2:R957,18,FALSE)</f>
      </c>
      <c r="U240" s="1" t="s">
        <v>790</v>
      </c>
      <c r="V240" s="1">
        <f>IF(VLOOKUP(G240,Sku_Consolidated!A2:S957,19,FALSE)="SHOWCASE", VLOOKUP(E240,Store_Showcase!B2:L144,11, FALSE), IF(VLOOKUP(G240,Sku_Consolidated!A2:S957,19,FALSE)="VAM",VLOOKUP(E240,Store_VAM!B2:L273,11, FALSE),VLOOKUP(E240,Store_SRP!B2:L110,11, FALSE)))</f>
      </c>
      <c r="W240" s="1">
        <f>VLOOKUP(G240,Sku_Consolidated!A2:W957,11,FALSE)</f>
      </c>
      <c r="X240" s="1">
        <f>VLOOKUP(G240,Sku_Consolidated!A2:H957,8,FALSE)</f>
      </c>
      <c r="Y240" s="1">
        <f>VLOOKUP(G240,Sku_Consolidated!A2:I957,9,FALSE)</f>
      </c>
      <c r="Z240" s="1" t="s">
        <v>41</v>
      </c>
      <c r="AA240" s="1">
        <f>VLOOKUP(G240,Sku_Consolidated!A2:E957,5,FALSE)</f>
      </c>
      <c r="AB240" s="1">
        <f>IF(VLOOKUP(G240,Sku_Consolidated!A2:S957,19,FALSE)="SHOWCASE", VLOOKUP(E240,Store_Showcase!B2:N144,13, FALSE), IF(VLOOKUP(G240,Sku_Consolidated!A2:S957,19,FALSE)="VAM",VLOOKUP(E240,Store_VAM!B2:N273,13, FALSE),VLOOKUP(E240,Store_SRP!B2:N110,13, FALSE)))</f>
      </c>
      <c r="AC240" s="1">
        <f>IF(IFERROR(AB240,TRUE)=TRUE, "-","OK")</f>
      </c>
      <c r="AD240" s="11" t="s">
        <v>37</v>
      </c>
      <c r="AE240" s="11" t="s">
        <v>37</v>
      </c>
      <c r="AF240" s="1">
        <f>IF(IFERROR(VLOOKUP(E240,Store_Showcase!B2:H144,{5}, FALSE), TRUE)=TRUE, IF(IFERROR(VLOOKUP(E240,Store_SRP!B2:H110,{5}, FALSE), TRUE)=TRUE,VLOOKUP(E240,Store_VAM!B2:H273,{5}, FALSE),VLOOKUP(E240,Store_SRP!B2:H110,{5}, FALSE)), VLOOKUP(E240,Store_Showcase!B2:H144,{5}, FALSE))</f>
      </c>
      <c r="AG240" s="1">
        <f>IF(IFERROR(VLOOKUP(E240,Store_Showcase!B2:H144,{6}, FALSE), TRUE)=TRUE, IF(IFERROR(VLOOKUP(E240,Store_SRP!B2:H110,{6}, FALSE), TRUE)=TRUE,VLOOKUP(E240,Store_VAM!B2:H273,{6}, FALSE),VLOOKUP(E240,Store_SRP!B2:H110,{6}, FALSE)), VLOOKUP(E240,Store_Showcase!B2:H144,{6}, FALSE))</f>
      </c>
      <c r="AH240" s="1">
        <f>VLOOKUP(G240,Sku_Consolidated!A2:R957,18,FALSE)</f>
      </c>
      <c r="AI240" s="1">
        <f>VLOOKUP(G240,Sku_Consolidated!A2:S957,19,FALSE)</f>
      </c>
      <c r="AJ240" s="1">
        <f>VLOOKUP(G240,Sku_Consolidated!A2:T957,20,FALSE)</f>
      </c>
    </row>
    <row r="241" spans="1:36" x14ac:dyDescent="0.25">
      <c r="A241" s="1">
        <v>2024</v>
      </c>
      <c r="B241" s="1" t="s">
        <v>31</v>
      </c>
      <c r="C241" s="1" t="s">
        <v>32</v>
      </c>
      <c r="D241" s="1" t="s">
        <v>33</v>
      </c>
      <c r="E241" s="9" t="s">
        <v>777</v>
      </c>
      <c r="F241" s="1">
        <f>IF(VLOOKUP(G241,Sku_Consolidated!A2:S957,{19},FALSE)="SHOWCASE", VLOOKUP(E241,Store_Showcase!B2:C144,{2}, FALSE), IF(VLOOKUP(G241,Sku_Consolidated!A2:S957,{19},FALSE)="VAM",VLOOKUP(E241,Store_VAM!B2:C273,{2}, FALSE),VLOOKUP(E241,Store_SRP!B2:C110,{2}, FALSE)))</f>
      </c>
      <c r="G241" s="1">
        <v>61732</v>
      </c>
      <c r="H241" s="1" t="s">
        <v>211</v>
      </c>
      <c r="I241" s="10" t="s">
        <v>804</v>
      </c>
      <c r="J241" s="1">
        <f>VLOOKUP(G241,Sku_Consolidated!A2:C957, 3, FALSE)</f>
      </c>
      <c r="K241" s="10">
        <f>IF(J241="PACK", I241, 0)</f>
      </c>
      <c r="L241" s="10">
        <f>IF(J241="KG", I241, I241 * VLOOKUP(G241,Sku_Consolidated!A2:U957,21,FALSE))</f>
      </c>
      <c r="M241" s="10" t="s">
        <v>37</v>
      </c>
      <c r="N241" s="11" t="s">
        <v>805</v>
      </c>
      <c r="O241" s="10" t="s">
        <v>806</v>
      </c>
      <c r="P241" s="10">
        <f>N241 - O241</f>
      </c>
      <c r="Q241" s="1">
        <f>VLOOKUP(G241,Sku_Consolidated!A2:G957,7, FALSE)</f>
      </c>
      <c r="R241" s="1">
        <f>IF(IFERROR(VLOOKUP(E241,Store_Showcase!B2:H144,7, FALSE), TRUE)=TRUE, IF(IFERROR(VLOOKUP(E241,Store_SRP!B2:H110,7, FALSE), TRUE)=TRUE,VLOOKUP(E241,Store_VAM!B2:H273,7, FALSE),VLOOKUP(E241,Store_SRP!B2:H110,7, FALSE)), VLOOKUP(E241,Store_Showcase!B2:H144,7, FALSE))</f>
      </c>
      <c r="S241" s="1">
        <f>IF(IFERROR(VLOOKUP(E241,Store_Showcase!B2:I144,8, FALSE), TRUE)=TRUE, IF(IFERROR(VLOOKUP(E241,Store_SRP!B2:I110,8, FALSE), TRUE)=TRUE,VLOOKUP(E241,Store_VAM!B2:I273,8, FALSE),VLOOKUP(E241,Store_SRP!B2:I110,8, FALSE)), VLOOKUP(E241,Store_Showcase!B2:I144,8, FALSE))</f>
      </c>
      <c r="T241" s="1">
        <f>VLOOKUP(G241,Sku_Consolidated!A2:R957,18,FALSE)</f>
      </c>
      <c r="U241" s="1" t="s">
        <v>790</v>
      </c>
      <c r="V241" s="1">
        <f>IF(VLOOKUP(G241,Sku_Consolidated!A2:S957,19,FALSE)="SHOWCASE", VLOOKUP(E241,Store_Showcase!B2:L144,11, FALSE), IF(VLOOKUP(G241,Sku_Consolidated!A2:S957,19,FALSE)="VAM",VLOOKUP(E241,Store_VAM!B2:L273,11, FALSE),VLOOKUP(E241,Store_SRP!B2:L110,11, FALSE)))</f>
      </c>
      <c r="W241" s="1">
        <f>VLOOKUP(G241,Sku_Consolidated!A2:W957,11,FALSE)</f>
      </c>
      <c r="X241" s="1">
        <f>VLOOKUP(G241,Sku_Consolidated!A2:H957,8,FALSE)</f>
      </c>
      <c r="Y241" s="1">
        <f>VLOOKUP(G241,Sku_Consolidated!A2:I957,9,FALSE)</f>
      </c>
      <c r="Z241" s="1" t="s">
        <v>41</v>
      </c>
      <c r="AA241" s="1">
        <f>VLOOKUP(G241,Sku_Consolidated!A2:E957,5,FALSE)</f>
      </c>
      <c r="AB241" s="1">
        <f>IF(VLOOKUP(G241,Sku_Consolidated!A2:S957,19,FALSE)="SHOWCASE", VLOOKUP(E241,Store_Showcase!B2:N144,13, FALSE), IF(VLOOKUP(G241,Sku_Consolidated!A2:S957,19,FALSE)="VAM",VLOOKUP(E241,Store_VAM!B2:N273,13, FALSE),VLOOKUP(E241,Store_SRP!B2:N110,13, FALSE)))</f>
      </c>
      <c r="AC241" s="1">
        <f>IF(IFERROR(AB241,TRUE)=TRUE, "-","OK")</f>
      </c>
      <c r="AD241" s="11" t="s">
        <v>37</v>
      </c>
      <c r="AE241" s="11" t="s">
        <v>37</v>
      </c>
      <c r="AF241" s="1">
        <f>IF(IFERROR(VLOOKUP(E241,Store_Showcase!B2:H144,{5}, FALSE), TRUE)=TRUE, IF(IFERROR(VLOOKUP(E241,Store_SRP!B2:H110,{5}, FALSE), TRUE)=TRUE,VLOOKUP(E241,Store_VAM!B2:H273,{5}, FALSE),VLOOKUP(E241,Store_SRP!B2:H110,{5}, FALSE)), VLOOKUP(E241,Store_Showcase!B2:H144,{5}, FALSE))</f>
      </c>
      <c r="AG241" s="1">
        <f>IF(IFERROR(VLOOKUP(E241,Store_Showcase!B2:H144,{6}, FALSE), TRUE)=TRUE, IF(IFERROR(VLOOKUP(E241,Store_SRP!B2:H110,{6}, FALSE), TRUE)=TRUE,VLOOKUP(E241,Store_VAM!B2:H273,{6}, FALSE),VLOOKUP(E241,Store_SRP!B2:H110,{6}, FALSE)), VLOOKUP(E241,Store_Showcase!B2:H144,{6}, FALSE))</f>
      </c>
      <c r="AH241" s="1">
        <f>VLOOKUP(G241,Sku_Consolidated!A2:R957,18,FALSE)</f>
      </c>
      <c r="AI241" s="1">
        <f>VLOOKUP(G241,Sku_Consolidated!A2:S957,19,FALSE)</f>
      </c>
      <c r="AJ241" s="1">
        <f>VLOOKUP(G241,Sku_Consolidated!A2:T957,20,FALSE)</f>
      </c>
    </row>
    <row r="242" spans="1:36" x14ac:dyDescent="0.25">
      <c r="A242" s="1">
        <v>2024</v>
      </c>
      <c r="B242" s="1" t="s">
        <v>31</v>
      </c>
      <c r="C242" s="1" t="s">
        <v>32</v>
      </c>
      <c r="D242" s="1" t="s">
        <v>33</v>
      </c>
      <c r="E242" s="9" t="s">
        <v>777</v>
      </c>
      <c r="F242" s="1">
        <f>IF(VLOOKUP(G242,Sku_Consolidated!A2:S957,{19},FALSE)="SHOWCASE", VLOOKUP(E242,Store_Showcase!B2:C144,{2}, FALSE), IF(VLOOKUP(G242,Sku_Consolidated!A2:S957,{19},FALSE)="VAM",VLOOKUP(E242,Store_VAM!B2:C273,{2}, FALSE),VLOOKUP(E242,Store_SRP!B2:C110,{2}, FALSE)))</f>
      </c>
      <c r="G242" s="1">
        <v>61733</v>
      </c>
      <c r="H242" s="1" t="s">
        <v>58</v>
      </c>
      <c r="I242" s="10" t="s">
        <v>807</v>
      </c>
      <c r="J242" s="1">
        <f>VLOOKUP(G242,Sku_Consolidated!A2:C957, 3, FALSE)</f>
      </c>
      <c r="K242" s="10">
        <f>IF(J242="PACK", I242, 0)</f>
      </c>
      <c r="L242" s="10">
        <f>IF(J242="KG", I242, I242 * VLOOKUP(G242,Sku_Consolidated!A2:U957,21,FALSE))</f>
      </c>
      <c r="M242" s="10" t="s">
        <v>37</v>
      </c>
      <c r="N242" s="11" t="s">
        <v>808</v>
      </c>
      <c r="O242" s="10" t="s">
        <v>809</v>
      </c>
      <c r="P242" s="10">
        <f>N242 - O242</f>
      </c>
      <c r="Q242" s="1">
        <f>VLOOKUP(G242,Sku_Consolidated!A2:G957,7, FALSE)</f>
      </c>
      <c r="R242" s="1">
        <f>IF(IFERROR(VLOOKUP(E242,Store_Showcase!B2:H144,7, FALSE), TRUE)=TRUE, IF(IFERROR(VLOOKUP(E242,Store_SRP!B2:H110,7, FALSE), TRUE)=TRUE,VLOOKUP(E242,Store_VAM!B2:H273,7, FALSE),VLOOKUP(E242,Store_SRP!B2:H110,7, FALSE)), VLOOKUP(E242,Store_Showcase!B2:H144,7, FALSE))</f>
      </c>
      <c r="S242" s="1">
        <f>IF(IFERROR(VLOOKUP(E242,Store_Showcase!B2:I144,8, FALSE), TRUE)=TRUE, IF(IFERROR(VLOOKUP(E242,Store_SRP!B2:I110,8, FALSE), TRUE)=TRUE,VLOOKUP(E242,Store_VAM!B2:I273,8, FALSE),VLOOKUP(E242,Store_SRP!B2:I110,8, FALSE)), VLOOKUP(E242,Store_Showcase!B2:I144,8, FALSE))</f>
      </c>
      <c r="T242" s="1">
        <f>VLOOKUP(G242,Sku_Consolidated!A2:R957,18,FALSE)</f>
      </c>
      <c r="U242" s="1" t="s">
        <v>790</v>
      </c>
      <c r="V242" s="1">
        <f>IF(VLOOKUP(G242,Sku_Consolidated!A2:S957,19,FALSE)="SHOWCASE", VLOOKUP(E242,Store_Showcase!B2:L144,11, FALSE), IF(VLOOKUP(G242,Sku_Consolidated!A2:S957,19,FALSE)="VAM",VLOOKUP(E242,Store_VAM!B2:L273,11, FALSE),VLOOKUP(E242,Store_SRP!B2:L110,11, FALSE)))</f>
      </c>
      <c r="W242" s="1">
        <f>VLOOKUP(G242,Sku_Consolidated!A2:W957,11,FALSE)</f>
      </c>
      <c r="X242" s="1">
        <f>VLOOKUP(G242,Sku_Consolidated!A2:H957,8,FALSE)</f>
      </c>
      <c r="Y242" s="1">
        <f>VLOOKUP(G242,Sku_Consolidated!A2:I957,9,FALSE)</f>
      </c>
      <c r="Z242" s="1" t="s">
        <v>41</v>
      </c>
      <c r="AA242" s="1">
        <f>VLOOKUP(G242,Sku_Consolidated!A2:E957,5,FALSE)</f>
      </c>
      <c r="AB242" s="1">
        <f>IF(VLOOKUP(G242,Sku_Consolidated!A2:S957,19,FALSE)="SHOWCASE", VLOOKUP(E242,Store_Showcase!B2:N144,13, FALSE), IF(VLOOKUP(G242,Sku_Consolidated!A2:S957,19,FALSE)="VAM",VLOOKUP(E242,Store_VAM!B2:N273,13, FALSE),VLOOKUP(E242,Store_SRP!B2:N110,13, FALSE)))</f>
      </c>
      <c r="AC242" s="1">
        <f>IF(IFERROR(AB242,TRUE)=TRUE, "-","OK")</f>
      </c>
      <c r="AD242" s="11" t="s">
        <v>37</v>
      </c>
      <c r="AE242" s="11" t="s">
        <v>37</v>
      </c>
      <c r="AF242" s="1">
        <f>IF(IFERROR(VLOOKUP(E242,Store_Showcase!B2:H144,{5}, FALSE), TRUE)=TRUE, IF(IFERROR(VLOOKUP(E242,Store_SRP!B2:H110,{5}, FALSE), TRUE)=TRUE,VLOOKUP(E242,Store_VAM!B2:H273,{5}, FALSE),VLOOKUP(E242,Store_SRP!B2:H110,{5}, FALSE)), VLOOKUP(E242,Store_Showcase!B2:H144,{5}, FALSE))</f>
      </c>
      <c r="AG242" s="1">
        <f>IF(IFERROR(VLOOKUP(E242,Store_Showcase!B2:H144,{6}, FALSE), TRUE)=TRUE, IF(IFERROR(VLOOKUP(E242,Store_SRP!B2:H110,{6}, FALSE), TRUE)=TRUE,VLOOKUP(E242,Store_VAM!B2:H273,{6}, FALSE),VLOOKUP(E242,Store_SRP!B2:H110,{6}, FALSE)), VLOOKUP(E242,Store_Showcase!B2:H144,{6}, FALSE))</f>
      </c>
      <c r="AH242" s="1">
        <f>VLOOKUP(G242,Sku_Consolidated!A2:R957,18,FALSE)</f>
      </c>
      <c r="AI242" s="1">
        <f>VLOOKUP(G242,Sku_Consolidated!A2:S957,19,FALSE)</f>
      </c>
      <c r="AJ242" s="1">
        <f>VLOOKUP(G242,Sku_Consolidated!A2:T957,20,FALSE)</f>
      </c>
    </row>
    <row r="243" spans="1:36" x14ac:dyDescent="0.25">
      <c r="A243" s="1">
        <v>2024</v>
      </c>
      <c r="B243" s="1" t="s">
        <v>31</v>
      </c>
      <c r="C243" s="1" t="s">
        <v>32</v>
      </c>
      <c r="D243" s="1" t="s">
        <v>33</v>
      </c>
      <c r="E243" s="9" t="s">
        <v>777</v>
      </c>
      <c r="F243" s="1">
        <f>IF(VLOOKUP(G243,Sku_Consolidated!A2:S957,{19},FALSE)="SHOWCASE", VLOOKUP(E243,Store_Showcase!B2:C144,{2}, FALSE), IF(VLOOKUP(G243,Sku_Consolidated!A2:S957,{19},FALSE)="VAM",VLOOKUP(E243,Store_VAM!B2:C273,{2}, FALSE),VLOOKUP(E243,Store_SRP!B2:C110,{2}, FALSE)))</f>
      </c>
      <c r="G243" s="1">
        <v>61734</v>
      </c>
      <c r="H243" s="1" t="s">
        <v>62</v>
      </c>
      <c r="I243" s="10" t="s">
        <v>810</v>
      </c>
      <c r="J243" s="1">
        <f>VLOOKUP(G243,Sku_Consolidated!A2:C957, 3, FALSE)</f>
      </c>
      <c r="K243" s="10">
        <f>IF(J243="PACK", I243, 0)</f>
      </c>
      <c r="L243" s="10">
        <f>IF(J243="KG", I243, I243 * VLOOKUP(G243,Sku_Consolidated!A2:U957,21,FALSE))</f>
      </c>
      <c r="M243" s="10" t="s">
        <v>37</v>
      </c>
      <c r="N243" s="11" t="s">
        <v>811</v>
      </c>
      <c r="O243" s="10" t="s">
        <v>812</v>
      </c>
      <c r="P243" s="10">
        <f>N243 - O243</f>
      </c>
      <c r="Q243" s="1">
        <f>VLOOKUP(G243,Sku_Consolidated!A2:G957,7, FALSE)</f>
      </c>
      <c r="R243" s="1">
        <f>IF(IFERROR(VLOOKUP(E243,Store_Showcase!B2:H144,7, FALSE), TRUE)=TRUE, IF(IFERROR(VLOOKUP(E243,Store_SRP!B2:H110,7, FALSE), TRUE)=TRUE,VLOOKUP(E243,Store_VAM!B2:H273,7, FALSE),VLOOKUP(E243,Store_SRP!B2:H110,7, FALSE)), VLOOKUP(E243,Store_Showcase!B2:H144,7, FALSE))</f>
      </c>
      <c r="S243" s="1">
        <f>IF(IFERROR(VLOOKUP(E243,Store_Showcase!B2:I144,8, FALSE), TRUE)=TRUE, IF(IFERROR(VLOOKUP(E243,Store_SRP!B2:I110,8, FALSE), TRUE)=TRUE,VLOOKUP(E243,Store_VAM!B2:I273,8, FALSE),VLOOKUP(E243,Store_SRP!B2:I110,8, FALSE)), VLOOKUP(E243,Store_Showcase!B2:I144,8, FALSE))</f>
      </c>
      <c r="T243" s="1">
        <f>VLOOKUP(G243,Sku_Consolidated!A2:R957,18,FALSE)</f>
      </c>
      <c r="U243" s="1" t="s">
        <v>790</v>
      </c>
      <c r="V243" s="1">
        <f>IF(VLOOKUP(G243,Sku_Consolidated!A2:S957,19,FALSE)="SHOWCASE", VLOOKUP(E243,Store_Showcase!B2:L144,11, FALSE), IF(VLOOKUP(G243,Sku_Consolidated!A2:S957,19,FALSE)="VAM",VLOOKUP(E243,Store_VAM!B2:L273,11, FALSE),VLOOKUP(E243,Store_SRP!B2:L110,11, FALSE)))</f>
      </c>
      <c r="W243" s="1">
        <f>VLOOKUP(G243,Sku_Consolidated!A2:W957,11,FALSE)</f>
      </c>
      <c r="X243" s="1">
        <f>VLOOKUP(G243,Sku_Consolidated!A2:H957,8,FALSE)</f>
      </c>
      <c r="Y243" s="1">
        <f>VLOOKUP(G243,Sku_Consolidated!A2:I957,9,FALSE)</f>
      </c>
      <c r="Z243" s="1" t="s">
        <v>41</v>
      </c>
      <c r="AA243" s="1">
        <f>VLOOKUP(G243,Sku_Consolidated!A2:E957,5,FALSE)</f>
      </c>
      <c r="AB243" s="1">
        <f>IF(VLOOKUP(G243,Sku_Consolidated!A2:S957,19,FALSE)="SHOWCASE", VLOOKUP(E243,Store_Showcase!B2:N144,13, FALSE), IF(VLOOKUP(G243,Sku_Consolidated!A2:S957,19,FALSE)="VAM",VLOOKUP(E243,Store_VAM!B2:N273,13, FALSE),VLOOKUP(E243,Store_SRP!B2:N110,13, FALSE)))</f>
      </c>
      <c r="AC243" s="1">
        <f>IF(IFERROR(AB243,TRUE)=TRUE, "-","OK")</f>
      </c>
      <c r="AD243" s="11" t="s">
        <v>37</v>
      </c>
      <c r="AE243" s="11" t="s">
        <v>37</v>
      </c>
      <c r="AF243" s="1">
        <f>IF(IFERROR(VLOOKUP(E243,Store_Showcase!B2:H144,{5}, FALSE), TRUE)=TRUE, IF(IFERROR(VLOOKUP(E243,Store_SRP!B2:H110,{5}, FALSE), TRUE)=TRUE,VLOOKUP(E243,Store_VAM!B2:H273,{5}, FALSE),VLOOKUP(E243,Store_SRP!B2:H110,{5}, FALSE)), VLOOKUP(E243,Store_Showcase!B2:H144,{5}, FALSE))</f>
      </c>
      <c r="AG243" s="1">
        <f>IF(IFERROR(VLOOKUP(E243,Store_Showcase!B2:H144,{6}, FALSE), TRUE)=TRUE, IF(IFERROR(VLOOKUP(E243,Store_SRP!B2:H110,{6}, FALSE), TRUE)=TRUE,VLOOKUP(E243,Store_VAM!B2:H273,{6}, FALSE),VLOOKUP(E243,Store_SRP!B2:H110,{6}, FALSE)), VLOOKUP(E243,Store_Showcase!B2:H144,{6}, FALSE))</f>
      </c>
      <c r="AH243" s="1">
        <f>VLOOKUP(G243,Sku_Consolidated!A2:R957,18,FALSE)</f>
      </c>
      <c r="AI243" s="1">
        <f>VLOOKUP(G243,Sku_Consolidated!A2:S957,19,FALSE)</f>
      </c>
      <c r="AJ243" s="1">
        <f>VLOOKUP(G243,Sku_Consolidated!A2:T957,20,FALSE)</f>
      </c>
    </row>
    <row r="244" spans="1:36" x14ac:dyDescent="0.25">
      <c r="A244" s="1">
        <v>2024</v>
      </c>
      <c r="B244" s="1" t="s">
        <v>31</v>
      </c>
      <c r="C244" s="1" t="s">
        <v>32</v>
      </c>
      <c r="D244" s="1" t="s">
        <v>33</v>
      </c>
      <c r="E244" s="9" t="s">
        <v>777</v>
      </c>
      <c r="F244" s="1">
        <f>IF(VLOOKUP(G244,Sku_Consolidated!A2:S957,{19},FALSE)="SHOWCASE", VLOOKUP(E244,Store_Showcase!B2:C144,{2}, FALSE), IF(VLOOKUP(G244,Sku_Consolidated!A2:S957,{19},FALSE)="VAM",VLOOKUP(E244,Store_VAM!B2:C273,{2}, FALSE),VLOOKUP(E244,Store_SRP!B2:C110,{2}, FALSE)))</f>
      </c>
      <c r="G244" s="1">
        <v>61735</v>
      </c>
      <c r="H244" s="1" t="s">
        <v>66</v>
      </c>
      <c r="I244" s="10" t="s">
        <v>813</v>
      </c>
      <c r="J244" s="1">
        <f>VLOOKUP(G244,Sku_Consolidated!A2:C957, 3, FALSE)</f>
      </c>
      <c r="K244" s="10">
        <f>IF(J244="PACK", I244, 0)</f>
      </c>
      <c r="L244" s="10">
        <f>IF(J244="KG", I244, I244 * VLOOKUP(G244,Sku_Consolidated!A2:U957,21,FALSE))</f>
      </c>
      <c r="M244" s="10" t="s">
        <v>37</v>
      </c>
      <c r="N244" s="11" t="s">
        <v>814</v>
      </c>
      <c r="O244" s="10" t="s">
        <v>815</v>
      </c>
      <c r="P244" s="10">
        <f>N244 - O244</f>
      </c>
      <c r="Q244" s="1">
        <f>VLOOKUP(G244,Sku_Consolidated!A2:G957,7, FALSE)</f>
      </c>
      <c r="R244" s="1">
        <f>IF(IFERROR(VLOOKUP(E244,Store_Showcase!B2:H144,7, FALSE), TRUE)=TRUE, IF(IFERROR(VLOOKUP(E244,Store_SRP!B2:H110,7, FALSE), TRUE)=TRUE,VLOOKUP(E244,Store_VAM!B2:H273,7, FALSE),VLOOKUP(E244,Store_SRP!B2:H110,7, FALSE)), VLOOKUP(E244,Store_Showcase!B2:H144,7, FALSE))</f>
      </c>
      <c r="S244" s="1">
        <f>IF(IFERROR(VLOOKUP(E244,Store_Showcase!B2:I144,8, FALSE), TRUE)=TRUE, IF(IFERROR(VLOOKUP(E244,Store_SRP!B2:I110,8, FALSE), TRUE)=TRUE,VLOOKUP(E244,Store_VAM!B2:I273,8, FALSE),VLOOKUP(E244,Store_SRP!B2:I110,8, FALSE)), VLOOKUP(E244,Store_Showcase!B2:I144,8, FALSE))</f>
      </c>
      <c r="T244" s="1">
        <f>VLOOKUP(G244,Sku_Consolidated!A2:R957,18,FALSE)</f>
      </c>
      <c r="U244" s="1" t="s">
        <v>790</v>
      </c>
      <c r="V244" s="1">
        <f>IF(VLOOKUP(G244,Sku_Consolidated!A2:S957,19,FALSE)="SHOWCASE", VLOOKUP(E244,Store_Showcase!B2:L144,11, FALSE), IF(VLOOKUP(G244,Sku_Consolidated!A2:S957,19,FALSE)="VAM",VLOOKUP(E244,Store_VAM!B2:L273,11, FALSE),VLOOKUP(E244,Store_SRP!B2:L110,11, FALSE)))</f>
      </c>
      <c r="W244" s="1">
        <f>VLOOKUP(G244,Sku_Consolidated!A2:W957,11,FALSE)</f>
      </c>
      <c r="X244" s="1">
        <f>VLOOKUP(G244,Sku_Consolidated!A2:H957,8,FALSE)</f>
      </c>
      <c r="Y244" s="1">
        <f>VLOOKUP(G244,Sku_Consolidated!A2:I957,9,FALSE)</f>
      </c>
      <c r="Z244" s="1" t="s">
        <v>41</v>
      </c>
      <c r="AA244" s="1">
        <f>VLOOKUP(G244,Sku_Consolidated!A2:E957,5,FALSE)</f>
      </c>
      <c r="AB244" s="1">
        <f>IF(VLOOKUP(G244,Sku_Consolidated!A2:S957,19,FALSE)="SHOWCASE", VLOOKUP(E244,Store_Showcase!B2:N144,13, FALSE), IF(VLOOKUP(G244,Sku_Consolidated!A2:S957,19,FALSE)="VAM",VLOOKUP(E244,Store_VAM!B2:N273,13, FALSE),VLOOKUP(E244,Store_SRP!B2:N110,13, FALSE)))</f>
      </c>
      <c r="AC244" s="1">
        <f>IF(IFERROR(AB244,TRUE)=TRUE, "-","OK")</f>
      </c>
      <c r="AD244" s="11" t="s">
        <v>37</v>
      </c>
      <c r="AE244" s="11" t="s">
        <v>37</v>
      </c>
      <c r="AF244" s="1">
        <f>IF(IFERROR(VLOOKUP(E244,Store_Showcase!B2:H144,{5}, FALSE), TRUE)=TRUE, IF(IFERROR(VLOOKUP(E244,Store_SRP!B2:H110,{5}, FALSE), TRUE)=TRUE,VLOOKUP(E244,Store_VAM!B2:H273,{5}, FALSE),VLOOKUP(E244,Store_SRP!B2:H110,{5}, FALSE)), VLOOKUP(E244,Store_Showcase!B2:H144,{5}, FALSE))</f>
      </c>
      <c r="AG244" s="1">
        <f>IF(IFERROR(VLOOKUP(E244,Store_Showcase!B2:H144,{6}, FALSE), TRUE)=TRUE, IF(IFERROR(VLOOKUP(E244,Store_SRP!B2:H110,{6}, FALSE), TRUE)=TRUE,VLOOKUP(E244,Store_VAM!B2:H273,{6}, FALSE),VLOOKUP(E244,Store_SRP!B2:H110,{6}, FALSE)), VLOOKUP(E244,Store_Showcase!B2:H144,{6}, FALSE))</f>
      </c>
      <c r="AH244" s="1">
        <f>VLOOKUP(G244,Sku_Consolidated!A2:R957,18,FALSE)</f>
      </c>
      <c r="AI244" s="1">
        <f>VLOOKUP(G244,Sku_Consolidated!A2:S957,19,FALSE)</f>
      </c>
      <c r="AJ244" s="1">
        <f>VLOOKUP(G244,Sku_Consolidated!A2:T957,20,FALSE)</f>
      </c>
    </row>
    <row r="245" spans="1:36" x14ac:dyDescent="0.25">
      <c r="A245" s="1">
        <v>2024</v>
      </c>
      <c r="B245" s="1" t="s">
        <v>31</v>
      </c>
      <c r="C245" s="1" t="s">
        <v>32</v>
      </c>
      <c r="D245" s="1" t="s">
        <v>33</v>
      </c>
      <c r="E245" s="9" t="s">
        <v>777</v>
      </c>
      <c r="F245" s="1">
        <f>IF(VLOOKUP(G245,Sku_Consolidated!A2:S957,{19},FALSE)="SHOWCASE", VLOOKUP(E245,Store_Showcase!B2:C144,{2}, FALSE), IF(VLOOKUP(G245,Sku_Consolidated!A2:S957,{19},FALSE)="VAM",VLOOKUP(E245,Store_VAM!B2:C273,{2}, FALSE),VLOOKUP(E245,Store_SRP!B2:C110,{2}, FALSE)))</f>
      </c>
      <c r="G245" s="1">
        <v>61737</v>
      </c>
      <c r="H245" s="1" t="s">
        <v>70</v>
      </c>
      <c r="I245" s="10" t="s">
        <v>816</v>
      </c>
      <c r="J245" s="1">
        <f>VLOOKUP(G245,Sku_Consolidated!A2:C957, 3, FALSE)</f>
      </c>
      <c r="K245" s="10">
        <f>IF(J245="PACK", I245, 0)</f>
      </c>
      <c r="L245" s="10">
        <f>IF(J245="KG", I245, I245 * VLOOKUP(G245,Sku_Consolidated!A2:U957,21,FALSE))</f>
      </c>
      <c r="M245" s="10" t="s">
        <v>37</v>
      </c>
      <c r="N245" s="11" t="s">
        <v>817</v>
      </c>
      <c r="O245" s="10" t="s">
        <v>818</v>
      </c>
      <c r="P245" s="10">
        <f>N245 - O245</f>
      </c>
      <c r="Q245" s="1">
        <f>VLOOKUP(G245,Sku_Consolidated!A2:G957,7, FALSE)</f>
      </c>
      <c r="R245" s="1">
        <f>IF(IFERROR(VLOOKUP(E245,Store_Showcase!B2:H144,7, FALSE), TRUE)=TRUE, IF(IFERROR(VLOOKUP(E245,Store_SRP!B2:H110,7, FALSE), TRUE)=TRUE,VLOOKUP(E245,Store_VAM!B2:H273,7, FALSE),VLOOKUP(E245,Store_SRP!B2:H110,7, FALSE)), VLOOKUP(E245,Store_Showcase!B2:H144,7, FALSE))</f>
      </c>
      <c r="S245" s="1">
        <f>IF(IFERROR(VLOOKUP(E245,Store_Showcase!B2:I144,8, FALSE), TRUE)=TRUE, IF(IFERROR(VLOOKUP(E245,Store_SRP!B2:I110,8, FALSE), TRUE)=TRUE,VLOOKUP(E245,Store_VAM!B2:I273,8, FALSE),VLOOKUP(E245,Store_SRP!B2:I110,8, FALSE)), VLOOKUP(E245,Store_Showcase!B2:I144,8, FALSE))</f>
      </c>
      <c r="T245" s="1">
        <f>VLOOKUP(G245,Sku_Consolidated!A2:R957,18,FALSE)</f>
      </c>
      <c r="U245" s="1" t="s">
        <v>790</v>
      </c>
      <c r="V245" s="1">
        <f>IF(VLOOKUP(G245,Sku_Consolidated!A2:S957,19,FALSE)="SHOWCASE", VLOOKUP(E245,Store_Showcase!B2:L144,11, FALSE), IF(VLOOKUP(G245,Sku_Consolidated!A2:S957,19,FALSE)="VAM",VLOOKUP(E245,Store_VAM!B2:L273,11, FALSE),VLOOKUP(E245,Store_SRP!B2:L110,11, FALSE)))</f>
      </c>
      <c r="W245" s="1">
        <f>VLOOKUP(G245,Sku_Consolidated!A2:W957,11,FALSE)</f>
      </c>
      <c r="X245" s="1">
        <f>VLOOKUP(G245,Sku_Consolidated!A2:H957,8,FALSE)</f>
      </c>
      <c r="Y245" s="1">
        <f>VLOOKUP(G245,Sku_Consolidated!A2:I957,9,FALSE)</f>
      </c>
      <c r="Z245" s="1" t="s">
        <v>41</v>
      </c>
      <c r="AA245" s="1">
        <f>VLOOKUP(G245,Sku_Consolidated!A2:E957,5,FALSE)</f>
      </c>
      <c r="AB245" s="1">
        <f>IF(VLOOKUP(G245,Sku_Consolidated!A2:S957,19,FALSE)="SHOWCASE", VLOOKUP(E245,Store_Showcase!B2:N144,13, FALSE), IF(VLOOKUP(G245,Sku_Consolidated!A2:S957,19,FALSE)="VAM",VLOOKUP(E245,Store_VAM!B2:N273,13, FALSE),VLOOKUP(E245,Store_SRP!B2:N110,13, FALSE)))</f>
      </c>
      <c r="AC245" s="1">
        <f>IF(IFERROR(AB245,TRUE)=TRUE, "-","OK")</f>
      </c>
      <c r="AD245" s="11" t="s">
        <v>37</v>
      </c>
      <c r="AE245" s="11" t="s">
        <v>37</v>
      </c>
      <c r="AF245" s="1">
        <f>IF(IFERROR(VLOOKUP(E245,Store_Showcase!B2:H144,{5}, FALSE), TRUE)=TRUE, IF(IFERROR(VLOOKUP(E245,Store_SRP!B2:H110,{5}, FALSE), TRUE)=TRUE,VLOOKUP(E245,Store_VAM!B2:H273,{5}, FALSE),VLOOKUP(E245,Store_SRP!B2:H110,{5}, FALSE)), VLOOKUP(E245,Store_Showcase!B2:H144,{5}, FALSE))</f>
      </c>
      <c r="AG245" s="1">
        <f>IF(IFERROR(VLOOKUP(E245,Store_Showcase!B2:H144,{6}, FALSE), TRUE)=TRUE, IF(IFERROR(VLOOKUP(E245,Store_SRP!B2:H110,{6}, FALSE), TRUE)=TRUE,VLOOKUP(E245,Store_VAM!B2:H273,{6}, FALSE),VLOOKUP(E245,Store_SRP!B2:H110,{6}, FALSE)), VLOOKUP(E245,Store_Showcase!B2:H144,{6}, FALSE))</f>
      </c>
      <c r="AH245" s="1">
        <f>VLOOKUP(G245,Sku_Consolidated!A2:R957,18,FALSE)</f>
      </c>
      <c r="AI245" s="1">
        <f>VLOOKUP(G245,Sku_Consolidated!A2:S957,19,FALSE)</f>
      </c>
      <c r="AJ245" s="1">
        <f>VLOOKUP(G245,Sku_Consolidated!A2:T957,20,FALSE)</f>
      </c>
    </row>
    <row r="246" spans="1:36" x14ac:dyDescent="0.25">
      <c r="A246" s="1">
        <v>2024</v>
      </c>
      <c r="B246" s="1" t="s">
        <v>31</v>
      </c>
      <c r="C246" s="1" t="s">
        <v>32</v>
      </c>
      <c r="D246" s="1" t="s">
        <v>33</v>
      </c>
      <c r="E246" s="9" t="s">
        <v>777</v>
      </c>
      <c r="F246" s="1">
        <f>IF(VLOOKUP(G246,Sku_Consolidated!A2:S957,{19},FALSE)="SHOWCASE", VLOOKUP(E246,Store_Showcase!B2:C144,{2}, FALSE), IF(VLOOKUP(G246,Sku_Consolidated!A2:S957,{19},FALSE)="VAM",VLOOKUP(E246,Store_VAM!B2:C273,{2}, FALSE),VLOOKUP(E246,Store_SRP!B2:C110,{2}, FALSE)))</f>
      </c>
      <c r="G246" s="1">
        <v>61740</v>
      </c>
      <c r="H246" s="1" t="s">
        <v>231</v>
      </c>
      <c r="I246" s="10" t="s">
        <v>819</v>
      </c>
      <c r="J246" s="1">
        <f>VLOOKUP(G246,Sku_Consolidated!A2:C957, 3, FALSE)</f>
      </c>
      <c r="K246" s="10">
        <f>IF(J246="PACK", I246, 0)</f>
      </c>
      <c r="L246" s="10">
        <f>IF(J246="KG", I246, I246 * VLOOKUP(G246,Sku_Consolidated!A2:U957,21,FALSE))</f>
      </c>
      <c r="M246" s="10" t="s">
        <v>37</v>
      </c>
      <c r="N246" s="11" t="s">
        <v>820</v>
      </c>
      <c r="O246" s="10" t="s">
        <v>821</v>
      </c>
      <c r="P246" s="10">
        <f>N246 - O246</f>
      </c>
      <c r="Q246" s="1">
        <f>VLOOKUP(G246,Sku_Consolidated!A2:G957,7, FALSE)</f>
      </c>
      <c r="R246" s="1">
        <f>IF(IFERROR(VLOOKUP(E246,Store_Showcase!B2:H144,7, FALSE), TRUE)=TRUE, IF(IFERROR(VLOOKUP(E246,Store_SRP!B2:H110,7, FALSE), TRUE)=TRUE,VLOOKUP(E246,Store_VAM!B2:H273,7, FALSE),VLOOKUP(E246,Store_SRP!B2:H110,7, FALSE)), VLOOKUP(E246,Store_Showcase!B2:H144,7, FALSE))</f>
      </c>
      <c r="S246" s="1">
        <f>IF(IFERROR(VLOOKUP(E246,Store_Showcase!B2:I144,8, FALSE), TRUE)=TRUE, IF(IFERROR(VLOOKUP(E246,Store_SRP!B2:I110,8, FALSE), TRUE)=TRUE,VLOOKUP(E246,Store_VAM!B2:I273,8, FALSE),VLOOKUP(E246,Store_SRP!B2:I110,8, FALSE)), VLOOKUP(E246,Store_Showcase!B2:I144,8, FALSE))</f>
      </c>
      <c r="T246" s="1">
        <f>VLOOKUP(G246,Sku_Consolidated!A2:R957,18,FALSE)</f>
      </c>
      <c r="U246" s="1" t="s">
        <v>790</v>
      </c>
      <c r="V246" s="1">
        <f>IF(VLOOKUP(G246,Sku_Consolidated!A2:S957,19,FALSE)="SHOWCASE", VLOOKUP(E246,Store_Showcase!B2:L144,11, FALSE), IF(VLOOKUP(G246,Sku_Consolidated!A2:S957,19,FALSE)="VAM",VLOOKUP(E246,Store_VAM!B2:L273,11, FALSE),VLOOKUP(E246,Store_SRP!B2:L110,11, FALSE)))</f>
      </c>
      <c r="W246" s="1">
        <f>VLOOKUP(G246,Sku_Consolidated!A2:W957,11,FALSE)</f>
      </c>
      <c r="X246" s="1">
        <f>VLOOKUP(G246,Sku_Consolidated!A2:H957,8,FALSE)</f>
      </c>
      <c r="Y246" s="1">
        <f>VLOOKUP(G246,Sku_Consolidated!A2:I957,9,FALSE)</f>
      </c>
      <c r="Z246" s="1" t="s">
        <v>41</v>
      </c>
      <c r="AA246" s="1">
        <f>VLOOKUP(G246,Sku_Consolidated!A2:E957,5,FALSE)</f>
      </c>
      <c r="AB246" s="1">
        <f>IF(VLOOKUP(G246,Sku_Consolidated!A2:S957,19,FALSE)="SHOWCASE", VLOOKUP(E246,Store_Showcase!B2:N144,13, FALSE), IF(VLOOKUP(G246,Sku_Consolidated!A2:S957,19,FALSE)="VAM",VLOOKUP(E246,Store_VAM!B2:N273,13, FALSE),VLOOKUP(E246,Store_SRP!B2:N110,13, FALSE)))</f>
      </c>
      <c r="AC246" s="1">
        <f>IF(IFERROR(AB246,TRUE)=TRUE, "-","OK")</f>
      </c>
      <c r="AD246" s="11" t="s">
        <v>37</v>
      </c>
      <c r="AE246" s="11" t="s">
        <v>37</v>
      </c>
      <c r="AF246" s="1">
        <f>IF(IFERROR(VLOOKUP(E246,Store_Showcase!B2:H144,{5}, FALSE), TRUE)=TRUE, IF(IFERROR(VLOOKUP(E246,Store_SRP!B2:H110,{5}, FALSE), TRUE)=TRUE,VLOOKUP(E246,Store_VAM!B2:H273,{5}, FALSE),VLOOKUP(E246,Store_SRP!B2:H110,{5}, FALSE)), VLOOKUP(E246,Store_Showcase!B2:H144,{5}, FALSE))</f>
      </c>
      <c r="AG246" s="1">
        <f>IF(IFERROR(VLOOKUP(E246,Store_Showcase!B2:H144,{6}, FALSE), TRUE)=TRUE, IF(IFERROR(VLOOKUP(E246,Store_SRP!B2:H110,{6}, FALSE), TRUE)=TRUE,VLOOKUP(E246,Store_VAM!B2:H273,{6}, FALSE),VLOOKUP(E246,Store_SRP!B2:H110,{6}, FALSE)), VLOOKUP(E246,Store_Showcase!B2:H144,{6}, FALSE))</f>
      </c>
      <c r="AH246" s="1">
        <f>VLOOKUP(G246,Sku_Consolidated!A2:R957,18,FALSE)</f>
      </c>
      <c r="AI246" s="1">
        <f>VLOOKUP(G246,Sku_Consolidated!A2:S957,19,FALSE)</f>
      </c>
      <c r="AJ246" s="1">
        <f>VLOOKUP(G246,Sku_Consolidated!A2:T957,20,FALSE)</f>
      </c>
    </row>
    <row r="247" spans="1:36" x14ac:dyDescent="0.25">
      <c r="A247" s="1">
        <v>2024</v>
      </c>
      <c r="B247" s="1" t="s">
        <v>31</v>
      </c>
      <c r="C247" s="1" t="s">
        <v>32</v>
      </c>
      <c r="D247" s="1" t="s">
        <v>33</v>
      </c>
      <c r="E247" s="9" t="s">
        <v>777</v>
      </c>
      <c r="F247" s="1">
        <f>IF(VLOOKUP(G247,Sku_Consolidated!A2:S957,{19},FALSE)="SHOWCASE", VLOOKUP(E247,Store_Showcase!B2:C144,{2}, FALSE), IF(VLOOKUP(G247,Sku_Consolidated!A2:S957,{19},FALSE)="VAM",VLOOKUP(E247,Store_VAM!B2:C273,{2}, FALSE),VLOOKUP(E247,Store_SRP!B2:C110,{2}, FALSE)))</f>
      </c>
      <c r="G247" s="1">
        <v>61742</v>
      </c>
      <c r="H247" s="1" t="s">
        <v>78</v>
      </c>
      <c r="I247" s="10" t="s">
        <v>822</v>
      </c>
      <c r="J247" s="1">
        <f>VLOOKUP(G247,Sku_Consolidated!A2:C957, 3, FALSE)</f>
      </c>
      <c r="K247" s="10">
        <f>IF(J247="PACK", I247, 0)</f>
      </c>
      <c r="L247" s="10">
        <f>IF(J247="KG", I247, I247 * VLOOKUP(G247,Sku_Consolidated!A2:U957,21,FALSE))</f>
      </c>
      <c r="M247" s="10" t="s">
        <v>37</v>
      </c>
      <c r="N247" s="11" t="s">
        <v>823</v>
      </c>
      <c r="O247" s="10" t="s">
        <v>824</v>
      </c>
      <c r="P247" s="10">
        <f>N247 - O247</f>
      </c>
      <c r="Q247" s="1">
        <f>VLOOKUP(G247,Sku_Consolidated!A2:G957,7, FALSE)</f>
      </c>
      <c r="R247" s="1">
        <f>IF(IFERROR(VLOOKUP(E247,Store_Showcase!B2:H144,7, FALSE), TRUE)=TRUE, IF(IFERROR(VLOOKUP(E247,Store_SRP!B2:H110,7, FALSE), TRUE)=TRUE,VLOOKUP(E247,Store_VAM!B2:H273,7, FALSE),VLOOKUP(E247,Store_SRP!B2:H110,7, FALSE)), VLOOKUP(E247,Store_Showcase!B2:H144,7, FALSE))</f>
      </c>
      <c r="S247" s="1">
        <f>IF(IFERROR(VLOOKUP(E247,Store_Showcase!B2:I144,8, FALSE), TRUE)=TRUE, IF(IFERROR(VLOOKUP(E247,Store_SRP!B2:I110,8, FALSE), TRUE)=TRUE,VLOOKUP(E247,Store_VAM!B2:I273,8, FALSE),VLOOKUP(E247,Store_SRP!B2:I110,8, FALSE)), VLOOKUP(E247,Store_Showcase!B2:I144,8, FALSE))</f>
      </c>
      <c r="T247" s="1">
        <f>VLOOKUP(G247,Sku_Consolidated!A2:R957,18,FALSE)</f>
      </c>
      <c r="U247" s="1" t="s">
        <v>790</v>
      </c>
      <c r="V247" s="1">
        <f>IF(VLOOKUP(G247,Sku_Consolidated!A2:S957,19,FALSE)="SHOWCASE", VLOOKUP(E247,Store_Showcase!B2:L144,11, FALSE), IF(VLOOKUP(G247,Sku_Consolidated!A2:S957,19,FALSE)="VAM",VLOOKUP(E247,Store_VAM!B2:L273,11, FALSE),VLOOKUP(E247,Store_SRP!B2:L110,11, FALSE)))</f>
      </c>
      <c r="W247" s="1">
        <f>VLOOKUP(G247,Sku_Consolidated!A2:W957,11,FALSE)</f>
      </c>
      <c r="X247" s="1">
        <f>VLOOKUP(G247,Sku_Consolidated!A2:H957,8,FALSE)</f>
      </c>
      <c r="Y247" s="1">
        <f>VLOOKUP(G247,Sku_Consolidated!A2:I957,9,FALSE)</f>
      </c>
      <c r="Z247" s="1" t="s">
        <v>41</v>
      </c>
      <c r="AA247" s="1">
        <f>VLOOKUP(G247,Sku_Consolidated!A2:E957,5,FALSE)</f>
      </c>
      <c r="AB247" s="1">
        <f>IF(VLOOKUP(G247,Sku_Consolidated!A2:S957,19,FALSE)="SHOWCASE", VLOOKUP(E247,Store_Showcase!B2:N144,13, FALSE), IF(VLOOKUP(G247,Sku_Consolidated!A2:S957,19,FALSE)="VAM",VLOOKUP(E247,Store_VAM!B2:N273,13, FALSE),VLOOKUP(E247,Store_SRP!B2:N110,13, FALSE)))</f>
      </c>
      <c r="AC247" s="1">
        <f>IF(IFERROR(AB247,TRUE)=TRUE, "-","OK")</f>
      </c>
      <c r="AD247" s="11" t="s">
        <v>37</v>
      </c>
      <c r="AE247" s="11" t="s">
        <v>37</v>
      </c>
      <c r="AF247" s="1">
        <f>IF(IFERROR(VLOOKUP(E247,Store_Showcase!B2:H144,{5}, FALSE), TRUE)=TRUE, IF(IFERROR(VLOOKUP(E247,Store_SRP!B2:H110,{5}, FALSE), TRUE)=TRUE,VLOOKUP(E247,Store_VAM!B2:H273,{5}, FALSE),VLOOKUP(E247,Store_SRP!B2:H110,{5}, FALSE)), VLOOKUP(E247,Store_Showcase!B2:H144,{5}, FALSE))</f>
      </c>
      <c r="AG247" s="1">
        <f>IF(IFERROR(VLOOKUP(E247,Store_Showcase!B2:H144,{6}, FALSE), TRUE)=TRUE, IF(IFERROR(VLOOKUP(E247,Store_SRP!B2:H110,{6}, FALSE), TRUE)=TRUE,VLOOKUP(E247,Store_VAM!B2:H273,{6}, FALSE),VLOOKUP(E247,Store_SRP!B2:H110,{6}, FALSE)), VLOOKUP(E247,Store_Showcase!B2:H144,{6}, FALSE))</f>
      </c>
      <c r="AH247" s="1">
        <f>VLOOKUP(G247,Sku_Consolidated!A2:R957,18,FALSE)</f>
      </c>
      <c r="AI247" s="1">
        <f>VLOOKUP(G247,Sku_Consolidated!A2:S957,19,FALSE)</f>
      </c>
      <c r="AJ247" s="1">
        <f>VLOOKUP(G247,Sku_Consolidated!A2:T957,20,FALSE)</f>
      </c>
    </row>
    <row r="248" spans="1:36" x14ac:dyDescent="0.25">
      <c r="A248" s="1">
        <v>2024</v>
      </c>
      <c r="B248" s="1" t="s">
        <v>31</v>
      </c>
      <c r="C248" s="1" t="s">
        <v>32</v>
      </c>
      <c r="D248" s="1" t="s">
        <v>33</v>
      </c>
      <c r="E248" s="9" t="s">
        <v>777</v>
      </c>
      <c r="F248" s="1">
        <f>IF(VLOOKUP(G248,Sku_Consolidated!A2:S957,{19},FALSE)="SHOWCASE", VLOOKUP(E248,Store_Showcase!B2:C144,{2}, FALSE), IF(VLOOKUP(G248,Sku_Consolidated!A2:S957,{19},FALSE)="VAM",VLOOKUP(E248,Store_VAM!B2:C273,{2}, FALSE),VLOOKUP(E248,Store_SRP!B2:C110,{2}, FALSE)))</f>
      </c>
      <c r="G248" s="1">
        <v>61744</v>
      </c>
      <c r="H248" s="1" t="s">
        <v>82</v>
      </c>
      <c r="I248" s="10" t="s">
        <v>825</v>
      </c>
      <c r="J248" s="1">
        <f>VLOOKUP(G248,Sku_Consolidated!A2:C957, 3, FALSE)</f>
      </c>
      <c r="K248" s="10">
        <f>IF(J248="PACK", I248, 0)</f>
      </c>
      <c r="L248" s="10">
        <f>IF(J248="KG", I248, I248 * VLOOKUP(G248,Sku_Consolidated!A2:U957,21,FALSE))</f>
      </c>
      <c r="M248" s="10" t="s">
        <v>37</v>
      </c>
      <c r="N248" s="11" t="s">
        <v>826</v>
      </c>
      <c r="O248" s="10" t="s">
        <v>827</v>
      </c>
      <c r="P248" s="10">
        <f>N248 - O248</f>
      </c>
      <c r="Q248" s="1">
        <f>VLOOKUP(G248,Sku_Consolidated!A2:G957,7, FALSE)</f>
      </c>
      <c r="R248" s="1">
        <f>IF(IFERROR(VLOOKUP(E248,Store_Showcase!B2:H144,7, FALSE), TRUE)=TRUE, IF(IFERROR(VLOOKUP(E248,Store_SRP!B2:H110,7, FALSE), TRUE)=TRUE,VLOOKUP(E248,Store_VAM!B2:H273,7, FALSE),VLOOKUP(E248,Store_SRP!B2:H110,7, FALSE)), VLOOKUP(E248,Store_Showcase!B2:H144,7, FALSE))</f>
      </c>
      <c r="S248" s="1">
        <f>IF(IFERROR(VLOOKUP(E248,Store_Showcase!B2:I144,8, FALSE), TRUE)=TRUE, IF(IFERROR(VLOOKUP(E248,Store_SRP!B2:I110,8, FALSE), TRUE)=TRUE,VLOOKUP(E248,Store_VAM!B2:I273,8, FALSE),VLOOKUP(E248,Store_SRP!B2:I110,8, FALSE)), VLOOKUP(E248,Store_Showcase!B2:I144,8, FALSE))</f>
      </c>
      <c r="T248" s="1">
        <f>VLOOKUP(G248,Sku_Consolidated!A2:R957,18,FALSE)</f>
      </c>
      <c r="U248" s="1" t="s">
        <v>790</v>
      </c>
      <c r="V248" s="1">
        <f>IF(VLOOKUP(G248,Sku_Consolidated!A2:S957,19,FALSE)="SHOWCASE", VLOOKUP(E248,Store_Showcase!B2:L144,11, FALSE), IF(VLOOKUP(G248,Sku_Consolidated!A2:S957,19,FALSE)="VAM",VLOOKUP(E248,Store_VAM!B2:L273,11, FALSE),VLOOKUP(E248,Store_SRP!B2:L110,11, FALSE)))</f>
      </c>
      <c r="W248" s="1">
        <f>VLOOKUP(G248,Sku_Consolidated!A2:W957,11,FALSE)</f>
      </c>
      <c r="X248" s="1">
        <f>VLOOKUP(G248,Sku_Consolidated!A2:H957,8,FALSE)</f>
      </c>
      <c r="Y248" s="1">
        <f>VLOOKUP(G248,Sku_Consolidated!A2:I957,9,FALSE)</f>
      </c>
      <c r="Z248" s="1" t="s">
        <v>41</v>
      </c>
      <c r="AA248" s="1">
        <f>VLOOKUP(G248,Sku_Consolidated!A2:E957,5,FALSE)</f>
      </c>
      <c r="AB248" s="1">
        <f>IF(VLOOKUP(G248,Sku_Consolidated!A2:S957,19,FALSE)="SHOWCASE", VLOOKUP(E248,Store_Showcase!B2:N144,13, FALSE), IF(VLOOKUP(G248,Sku_Consolidated!A2:S957,19,FALSE)="VAM",VLOOKUP(E248,Store_VAM!B2:N273,13, FALSE),VLOOKUP(E248,Store_SRP!B2:N110,13, FALSE)))</f>
      </c>
      <c r="AC248" s="1">
        <f>IF(IFERROR(AB248,TRUE)=TRUE, "-","OK")</f>
      </c>
      <c r="AD248" s="11" t="s">
        <v>37</v>
      </c>
      <c r="AE248" s="11" t="s">
        <v>37</v>
      </c>
      <c r="AF248" s="1">
        <f>IF(IFERROR(VLOOKUP(E248,Store_Showcase!B2:H144,{5}, FALSE), TRUE)=TRUE, IF(IFERROR(VLOOKUP(E248,Store_SRP!B2:H110,{5}, FALSE), TRUE)=TRUE,VLOOKUP(E248,Store_VAM!B2:H273,{5}, FALSE),VLOOKUP(E248,Store_SRP!B2:H110,{5}, FALSE)), VLOOKUP(E248,Store_Showcase!B2:H144,{5}, FALSE))</f>
      </c>
      <c r="AG248" s="1">
        <f>IF(IFERROR(VLOOKUP(E248,Store_Showcase!B2:H144,{6}, FALSE), TRUE)=TRUE, IF(IFERROR(VLOOKUP(E248,Store_SRP!B2:H110,{6}, FALSE), TRUE)=TRUE,VLOOKUP(E248,Store_VAM!B2:H273,{6}, FALSE),VLOOKUP(E248,Store_SRP!B2:H110,{6}, FALSE)), VLOOKUP(E248,Store_Showcase!B2:H144,{6}, FALSE))</f>
      </c>
      <c r="AH248" s="1">
        <f>VLOOKUP(G248,Sku_Consolidated!A2:R957,18,FALSE)</f>
      </c>
      <c r="AI248" s="1">
        <f>VLOOKUP(G248,Sku_Consolidated!A2:S957,19,FALSE)</f>
      </c>
      <c r="AJ248" s="1">
        <f>VLOOKUP(G248,Sku_Consolidated!A2:T957,20,FALSE)</f>
      </c>
    </row>
    <row r="249" spans="1:36" x14ac:dyDescent="0.25">
      <c r="A249" s="1">
        <v>2024</v>
      </c>
      <c r="B249" s="1" t="s">
        <v>31</v>
      </c>
      <c r="C249" s="1" t="s">
        <v>32</v>
      </c>
      <c r="D249" s="1" t="s">
        <v>33</v>
      </c>
      <c r="E249" s="9" t="s">
        <v>777</v>
      </c>
      <c r="F249" s="1">
        <f>IF(VLOOKUP(G249,Sku_Consolidated!A2:S957,{19},FALSE)="SHOWCASE", VLOOKUP(E249,Store_Showcase!B2:C144,{2}, FALSE), IF(VLOOKUP(G249,Sku_Consolidated!A2:S957,{19},FALSE)="VAM",VLOOKUP(E249,Store_VAM!B2:C273,{2}, FALSE),VLOOKUP(E249,Store_SRP!B2:C110,{2}, FALSE)))</f>
      </c>
      <c r="G249" s="1">
        <v>61749</v>
      </c>
      <c r="H249" s="1" t="s">
        <v>154</v>
      </c>
      <c r="I249" s="10" t="s">
        <v>828</v>
      </c>
      <c r="J249" s="1">
        <f>VLOOKUP(G249,Sku_Consolidated!A2:C957, 3, FALSE)</f>
      </c>
      <c r="K249" s="10">
        <f>IF(J249="PACK", I249, 0)</f>
      </c>
      <c r="L249" s="10">
        <f>IF(J249="KG", I249, I249 * VLOOKUP(G249,Sku_Consolidated!A2:U957,21,FALSE))</f>
      </c>
      <c r="M249" s="10" t="s">
        <v>37</v>
      </c>
      <c r="N249" s="11" t="s">
        <v>829</v>
      </c>
      <c r="O249" s="10" t="s">
        <v>830</v>
      </c>
      <c r="P249" s="10">
        <f>N249 - O249</f>
      </c>
      <c r="Q249" s="1">
        <f>VLOOKUP(G249,Sku_Consolidated!A2:G957,7, FALSE)</f>
      </c>
      <c r="R249" s="1">
        <f>IF(IFERROR(VLOOKUP(E249,Store_Showcase!B2:H144,7, FALSE), TRUE)=TRUE, IF(IFERROR(VLOOKUP(E249,Store_SRP!B2:H110,7, FALSE), TRUE)=TRUE,VLOOKUP(E249,Store_VAM!B2:H273,7, FALSE),VLOOKUP(E249,Store_SRP!B2:H110,7, FALSE)), VLOOKUP(E249,Store_Showcase!B2:H144,7, FALSE))</f>
      </c>
      <c r="S249" s="1">
        <f>IF(IFERROR(VLOOKUP(E249,Store_Showcase!B2:I144,8, FALSE), TRUE)=TRUE, IF(IFERROR(VLOOKUP(E249,Store_SRP!B2:I110,8, FALSE), TRUE)=TRUE,VLOOKUP(E249,Store_VAM!B2:I273,8, FALSE),VLOOKUP(E249,Store_SRP!B2:I110,8, FALSE)), VLOOKUP(E249,Store_Showcase!B2:I144,8, FALSE))</f>
      </c>
      <c r="T249" s="1">
        <f>VLOOKUP(G249,Sku_Consolidated!A2:R957,18,FALSE)</f>
      </c>
      <c r="U249" s="1" t="s">
        <v>790</v>
      </c>
      <c r="V249" s="1">
        <f>IF(VLOOKUP(G249,Sku_Consolidated!A2:S957,19,FALSE)="SHOWCASE", VLOOKUP(E249,Store_Showcase!B2:L144,11, FALSE), IF(VLOOKUP(G249,Sku_Consolidated!A2:S957,19,FALSE)="VAM",VLOOKUP(E249,Store_VAM!B2:L273,11, FALSE),VLOOKUP(E249,Store_SRP!B2:L110,11, FALSE)))</f>
      </c>
      <c r="W249" s="1">
        <f>VLOOKUP(G249,Sku_Consolidated!A2:W957,11,FALSE)</f>
      </c>
      <c r="X249" s="1">
        <f>VLOOKUP(G249,Sku_Consolidated!A2:H957,8,FALSE)</f>
      </c>
      <c r="Y249" s="1">
        <f>VLOOKUP(G249,Sku_Consolidated!A2:I957,9,FALSE)</f>
      </c>
      <c r="Z249" s="1" t="s">
        <v>41</v>
      </c>
      <c r="AA249" s="1">
        <f>VLOOKUP(G249,Sku_Consolidated!A2:E957,5,FALSE)</f>
      </c>
      <c r="AB249" s="1">
        <f>IF(VLOOKUP(G249,Sku_Consolidated!A2:S957,19,FALSE)="SHOWCASE", VLOOKUP(E249,Store_Showcase!B2:N144,13, FALSE), IF(VLOOKUP(G249,Sku_Consolidated!A2:S957,19,FALSE)="VAM",VLOOKUP(E249,Store_VAM!B2:N273,13, FALSE),VLOOKUP(E249,Store_SRP!B2:N110,13, FALSE)))</f>
      </c>
      <c r="AC249" s="1">
        <f>IF(IFERROR(AB249,TRUE)=TRUE, "-","OK")</f>
      </c>
      <c r="AD249" s="11" t="s">
        <v>37</v>
      </c>
      <c r="AE249" s="11" t="s">
        <v>37</v>
      </c>
      <c r="AF249" s="1">
        <f>IF(IFERROR(VLOOKUP(E249,Store_Showcase!B2:H144,{5}, FALSE), TRUE)=TRUE, IF(IFERROR(VLOOKUP(E249,Store_SRP!B2:H110,{5}, FALSE), TRUE)=TRUE,VLOOKUP(E249,Store_VAM!B2:H273,{5}, FALSE),VLOOKUP(E249,Store_SRP!B2:H110,{5}, FALSE)), VLOOKUP(E249,Store_Showcase!B2:H144,{5}, FALSE))</f>
      </c>
      <c r="AG249" s="1">
        <f>IF(IFERROR(VLOOKUP(E249,Store_Showcase!B2:H144,{6}, FALSE), TRUE)=TRUE, IF(IFERROR(VLOOKUP(E249,Store_SRP!B2:H110,{6}, FALSE), TRUE)=TRUE,VLOOKUP(E249,Store_VAM!B2:H273,{6}, FALSE),VLOOKUP(E249,Store_SRP!B2:H110,{6}, FALSE)), VLOOKUP(E249,Store_Showcase!B2:H144,{6}, FALSE))</f>
      </c>
      <c r="AH249" s="1">
        <f>VLOOKUP(G249,Sku_Consolidated!A2:R957,18,FALSE)</f>
      </c>
      <c r="AI249" s="1">
        <f>VLOOKUP(G249,Sku_Consolidated!A2:S957,19,FALSE)</f>
      </c>
      <c r="AJ249" s="1">
        <f>VLOOKUP(G249,Sku_Consolidated!A2:T957,20,FALSE)</f>
      </c>
    </row>
    <row r="250" spans="1:36" x14ac:dyDescent="0.25">
      <c r="A250" s="1">
        <v>2024</v>
      </c>
      <c r="B250" s="1" t="s">
        <v>31</v>
      </c>
      <c r="C250" s="1" t="s">
        <v>32</v>
      </c>
      <c r="D250" s="1" t="s">
        <v>33</v>
      </c>
      <c r="E250" s="9" t="s">
        <v>777</v>
      </c>
      <c r="F250" s="1">
        <f>IF(VLOOKUP(G250,Sku_Consolidated!A2:S957,{19},FALSE)="SHOWCASE", VLOOKUP(E250,Store_Showcase!B2:C144,{2}, FALSE), IF(VLOOKUP(G250,Sku_Consolidated!A2:S957,{19},FALSE)="VAM",VLOOKUP(E250,Store_VAM!B2:C273,{2}, FALSE),VLOOKUP(E250,Store_SRP!B2:C110,{2}, FALSE)))</f>
      </c>
      <c r="G250" s="1">
        <v>61755</v>
      </c>
      <c r="H250" s="1" t="s">
        <v>86</v>
      </c>
      <c r="I250" s="10" t="s">
        <v>831</v>
      </c>
      <c r="J250" s="1">
        <f>VLOOKUP(G250,Sku_Consolidated!A2:C957, 3, FALSE)</f>
      </c>
      <c r="K250" s="10">
        <f>IF(J250="PACK", I250, 0)</f>
      </c>
      <c r="L250" s="10">
        <f>IF(J250="KG", I250, I250 * VLOOKUP(G250,Sku_Consolidated!A2:U957,21,FALSE))</f>
      </c>
      <c r="M250" s="10" t="s">
        <v>37</v>
      </c>
      <c r="N250" s="11" t="s">
        <v>832</v>
      </c>
      <c r="O250" s="10" t="s">
        <v>833</v>
      </c>
      <c r="P250" s="10">
        <f>N250 - O250</f>
      </c>
      <c r="Q250" s="1">
        <f>VLOOKUP(G250,Sku_Consolidated!A2:G957,7, FALSE)</f>
      </c>
      <c r="R250" s="1">
        <f>IF(IFERROR(VLOOKUP(E250,Store_Showcase!B2:H144,7, FALSE), TRUE)=TRUE, IF(IFERROR(VLOOKUP(E250,Store_SRP!B2:H110,7, FALSE), TRUE)=TRUE,VLOOKUP(E250,Store_VAM!B2:H273,7, FALSE),VLOOKUP(E250,Store_SRP!B2:H110,7, FALSE)), VLOOKUP(E250,Store_Showcase!B2:H144,7, FALSE))</f>
      </c>
      <c r="S250" s="1">
        <f>IF(IFERROR(VLOOKUP(E250,Store_Showcase!B2:I144,8, FALSE), TRUE)=TRUE, IF(IFERROR(VLOOKUP(E250,Store_SRP!B2:I110,8, FALSE), TRUE)=TRUE,VLOOKUP(E250,Store_VAM!B2:I273,8, FALSE),VLOOKUP(E250,Store_SRP!B2:I110,8, FALSE)), VLOOKUP(E250,Store_Showcase!B2:I144,8, FALSE))</f>
      </c>
      <c r="T250" s="1">
        <f>VLOOKUP(G250,Sku_Consolidated!A2:R957,18,FALSE)</f>
      </c>
      <c r="U250" s="1" t="s">
        <v>790</v>
      </c>
      <c r="V250" s="1">
        <f>IF(VLOOKUP(G250,Sku_Consolidated!A2:S957,19,FALSE)="SHOWCASE", VLOOKUP(E250,Store_Showcase!B2:L144,11, FALSE), IF(VLOOKUP(G250,Sku_Consolidated!A2:S957,19,FALSE)="VAM",VLOOKUP(E250,Store_VAM!B2:L273,11, FALSE),VLOOKUP(E250,Store_SRP!B2:L110,11, FALSE)))</f>
      </c>
      <c r="W250" s="1">
        <f>VLOOKUP(G250,Sku_Consolidated!A2:W957,11,FALSE)</f>
      </c>
      <c r="X250" s="1">
        <f>VLOOKUP(G250,Sku_Consolidated!A2:H957,8,FALSE)</f>
      </c>
      <c r="Y250" s="1">
        <f>VLOOKUP(G250,Sku_Consolidated!A2:I957,9,FALSE)</f>
      </c>
      <c r="Z250" s="1" t="s">
        <v>41</v>
      </c>
      <c r="AA250" s="1">
        <f>VLOOKUP(G250,Sku_Consolidated!A2:E957,5,FALSE)</f>
      </c>
      <c r="AB250" s="1">
        <f>IF(VLOOKUP(G250,Sku_Consolidated!A2:S957,19,FALSE)="SHOWCASE", VLOOKUP(E250,Store_Showcase!B2:N144,13, FALSE), IF(VLOOKUP(G250,Sku_Consolidated!A2:S957,19,FALSE)="VAM",VLOOKUP(E250,Store_VAM!B2:N273,13, FALSE),VLOOKUP(E250,Store_SRP!B2:N110,13, FALSE)))</f>
      </c>
      <c r="AC250" s="1">
        <f>IF(IFERROR(AB250,TRUE)=TRUE, "-","OK")</f>
      </c>
      <c r="AD250" s="11" t="s">
        <v>37</v>
      </c>
      <c r="AE250" s="11" t="s">
        <v>37</v>
      </c>
      <c r="AF250" s="1">
        <f>IF(IFERROR(VLOOKUP(E250,Store_Showcase!B2:H144,{5}, FALSE), TRUE)=TRUE, IF(IFERROR(VLOOKUP(E250,Store_SRP!B2:H110,{5}, FALSE), TRUE)=TRUE,VLOOKUP(E250,Store_VAM!B2:H273,{5}, FALSE),VLOOKUP(E250,Store_SRP!B2:H110,{5}, FALSE)), VLOOKUP(E250,Store_Showcase!B2:H144,{5}, FALSE))</f>
      </c>
      <c r="AG250" s="1">
        <f>IF(IFERROR(VLOOKUP(E250,Store_Showcase!B2:H144,{6}, FALSE), TRUE)=TRUE, IF(IFERROR(VLOOKUP(E250,Store_SRP!B2:H110,{6}, FALSE), TRUE)=TRUE,VLOOKUP(E250,Store_VAM!B2:H273,{6}, FALSE),VLOOKUP(E250,Store_SRP!B2:H110,{6}, FALSE)), VLOOKUP(E250,Store_Showcase!B2:H144,{6}, FALSE))</f>
      </c>
      <c r="AH250" s="1">
        <f>VLOOKUP(G250,Sku_Consolidated!A2:R957,18,FALSE)</f>
      </c>
      <c r="AI250" s="1">
        <f>VLOOKUP(G250,Sku_Consolidated!A2:S957,19,FALSE)</f>
      </c>
      <c r="AJ250" s="1">
        <f>VLOOKUP(G250,Sku_Consolidated!A2:T957,20,FALSE)</f>
      </c>
    </row>
    <row r="251" spans="1:36" x14ac:dyDescent="0.25">
      <c r="A251" s="1">
        <v>2024</v>
      </c>
      <c r="B251" s="1" t="s">
        <v>31</v>
      </c>
      <c r="C251" s="1" t="s">
        <v>32</v>
      </c>
      <c r="D251" s="1" t="s">
        <v>33</v>
      </c>
      <c r="E251" s="9" t="s">
        <v>777</v>
      </c>
      <c r="F251" s="1">
        <f>IF(VLOOKUP(G251,Sku_Consolidated!A2:S957,{19},FALSE)="SHOWCASE", VLOOKUP(E251,Store_Showcase!B2:C144,{2}, FALSE), IF(VLOOKUP(G251,Sku_Consolidated!A2:S957,{19},FALSE)="VAM",VLOOKUP(E251,Store_VAM!B2:C273,{2}, FALSE),VLOOKUP(E251,Store_SRP!B2:C110,{2}, FALSE)))</f>
      </c>
      <c r="G251" s="1">
        <v>61758</v>
      </c>
      <c r="H251" s="1" t="s">
        <v>90</v>
      </c>
      <c r="I251" s="10" t="s">
        <v>834</v>
      </c>
      <c r="J251" s="1">
        <f>VLOOKUP(G251,Sku_Consolidated!A2:C957, 3, FALSE)</f>
      </c>
      <c r="K251" s="10">
        <f>IF(J251="PACK", I251, 0)</f>
      </c>
      <c r="L251" s="10">
        <f>IF(J251="KG", I251, I251 * VLOOKUP(G251,Sku_Consolidated!A2:U957,21,FALSE))</f>
      </c>
      <c r="M251" s="10" t="s">
        <v>37</v>
      </c>
      <c r="N251" s="11" t="s">
        <v>835</v>
      </c>
      <c r="O251" s="10" t="s">
        <v>836</v>
      </c>
      <c r="P251" s="10">
        <f>N251 - O251</f>
      </c>
      <c r="Q251" s="1">
        <f>VLOOKUP(G251,Sku_Consolidated!A2:G957,7, FALSE)</f>
      </c>
      <c r="R251" s="1">
        <f>IF(IFERROR(VLOOKUP(E251,Store_Showcase!B2:H144,7, FALSE), TRUE)=TRUE, IF(IFERROR(VLOOKUP(E251,Store_SRP!B2:H110,7, FALSE), TRUE)=TRUE,VLOOKUP(E251,Store_VAM!B2:H273,7, FALSE),VLOOKUP(E251,Store_SRP!B2:H110,7, FALSE)), VLOOKUP(E251,Store_Showcase!B2:H144,7, FALSE))</f>
      </c>
      <c r="S251" s="1">
        <f>IF(IFERROR(VLOOKUP(E251,Store_Showcase!B2:I144,8, FALSE), TRUE)=TRUE, IF(IFERROR(VLOOKUP(E251,Store_SRP!B2:I110,8, FALSE), TRUE)=TRUE,VLOOKUP(E251,Store_VAM!B2:I273,8, FALSE),VLOOKUP(E251,Store_SRP!B2:I110,8, FALSE)), VLOOKUP(E251,Store_Showcase!B2:I144,8, FALSE))</f>
      </c>
      <c r="T251" s="1">
        <f>VLOOKUP(G251,Sku_Consolidated!A2:R957,18,FALSE)</f>
      </c>
      <c r="U251" s="1" t="s">
        <v>790</v>
      </c>
      <c r="V251" s="1">
        <f>IF(VLOOKUP(G251,Sku_Consolidated!A2:S957,19,FALSE)="SHOWCASE", VLOOKUP(E251,Store_Showcase!B2:L144,11, FALSE), IF(VLOOKUP(G251,Sku_Consolidated!A2:S957,19,FALSE)="VAM",VLOOKUP(E251,Store_VAM!B2:L273,11, FALSE),VLOOKUP(E251,Store_SRP!B2:L110,11, FALSE)))</f>
      </c>
      <c r="W251" s="1">
        <f>VLOOKUP(G251,Sku_Consolidated!A2:W957,11,FALSE)</f>
      </c>
      <c r="X251" s="1">
        <f>VLOOKUP(G251,Sku_Consolidated!A2:H957,8,FALSE)</f>
      </c>
      <c r="Y251" s="1">
        <f>VLOOKUP(G251,Sku_Consolidated!A2:I957,9,FALSE)</f>
      </c>
      <c r="Z251" s="1" t="s">
        <v>41</v>
      </c>
      <c r="AA251" s="1">
        <f>VLOOKUP(G251,Sku_Consolidated!A2:E957,5,FALSE)</f>
      </c>
      <c r="AB251" s="1">
        <f>IF(VLOOKUP(G251,Sku_Consolidated!A2:S957,19,FALSE)="SHOWCASE", VLOOKUP(E251,Store_Showcase!B2:N144,13, FALSE), IF(VLOOKUP(G251,Sku_Consolidated!A2:S957,19,FALSE)="VAM",VLOOKUP(E251,Store_VAM!B2:N273,13, FALSE),VLOOKUP(E251,Store_SRP!B2:N110,13, FALSE)))</f>
      </c>
      <c r="AC251" s="1">
        <f>IF(IFERROR(AB251,TRUE)=TRUE, "-","OK")</f>
      </c>
      <c r="AD251" s="11" t="s">
        <v>37</v>
      </c>
      <c r="AE251" s="11" t="s">
        <v>37</v>
      </c>
      <c r="AF251" s="1">
        <f>IF(IFERROR(VLOOKUP(E251,Store_Showcase!B2:H144,{5}, FALSE), TRUE)=TRUE, IF(IFERROR(VLOOKUP(E251,Store_SRP!B2:H110,{5}, FALSE), TRUE)=TRUE,VLOOKUP(E251,Store_VAM!B2:H273,{5}, FALSE),VLOOKUP(E251,Store_SRP!B2:H110,{5}, FALSE)), VLOOKUP(E251,Store_Showcase!B2:H144,{5}, FALSE))</f>
      </c>
      <c r="AG251" s="1">
        <f>IF(IFERROR(VLOOKUP(E251,Store_Showcase!B2:H144,{6}, FALSE), TRUE)=TRUE, IF(IFERROR(VLOOKUP(E251,Store_SRP!B2:H110,{6}, FALSE), TRUE)=TRUE,VLOOKUP(E251,Store_VAM!B2:H273,{6}, FALSE),VLOOKUP(E251,Store_SRP!B2:H110,{6}, FALSE)), VLOOKUP(E251,Store_Showcase!B2:H144,{6}, FALSE))</f>
      </c>
      <c r="AH251" s="1">
        <f>VLOOKUP(G251,Sku_Consolidated!A2:R957,18,FALSE)</f>
      </c>
      <c r="AI251" s="1">
        <f>VLOOKUP(G251,Sku_Consolidated!A2:S957,19,FALSE)</f>
      </c>
      <c r="AJ251" s="1">
        <f>VLOOKUP(G251,Sku_Consolidated!A2:T957,20,FALSE)</f>
      </c>
    </row>
    <row r="252" spans="1:36" x14ac:dyDescent="0.25">
      <c r="A252" s="1">
        <v>2024</v>
      </c>
      <c r="B252" s="1" t="s">
        <v>31</v>
      </c>
      <c r="C252" s="1" t="s">
        <v>32</v>
      </c>
      <c r="D252" s="1" t="s">
        <v>33</v>
      </c>
      <c r="E252" s="9" t="s">
        <v>777</v>
      </c>
      <c r="F252" s="1">
        <f>IF(VLOOKUP(G252,Sku_Consolidated!A2:S957,{19},FALSE)="SHOWCASE", VLOOKUP(E252,Store_Showcase!B2:C144,{2}, FALSE), IF(VLOOKUP(G252,Sku_Consolidated!A2:S957,{19},FALSE)="VAM",VLOOKUP(E252,Store_VAM!B2:C273,{2}, FALSE),VLOOKUP(E252,Store_SRP!B2:C110,{2}, FALSE)))</f>
      </c>
      <c r="G252" s="1">
        <v>61759</v>
      </c>
      <c r="H252" s="1" t="s">
        <v>94</v>
      </c>
      <c r="I252" s="10" t="s">
        <v>837</v>
      </c>
      <c r="J252" s="1">
        <f>VLOOKUP(G252,Sku_Consolidated!A2:C957, 3, FALSE)</f>
      </c>
      <c r="K252" s="10">
        <f>IF(J252="PACK", I252, 0)</f>
      </c>
      <c r="L252" s="10">
        <f>IF(J252="KG", I252, I252 * VLOOKUP(G252,Sku_Consolidated!A2:U957,21,FALSE))</f>
      </c>
      <c r="M252" s="10" t="s">
        <v>37</v>
      </c>
      <c r="N252" s="11" t="s">
        <v>838</v>
      </c>
      <c r="O252" s="10" t="s">
        <v>839</v>
      </c>
      <c r="P252" s="10">
        <f>N252 - O252</f>
      </c>
      <c r="Q252" s="1">
        <f>VLOOKUP(G252,Sku_Consolidated!A2:G957,7, FALSE)</f>
      </c>
      <c r="R252" s="1">
        <f>IF(IFERROR(VLOOKUP(E252,Store_Showcase!B2:H144,7, FALSE), TRUE)=TRUE, IF(IFERROR(VLOOKUP(E252,Store_SRP!B2:H110,7, FALSE), TRUE)=TRUE,VLOOKUP(E252,Store_VAM!B2:H273,7, FALSE),VLOOKUP(E252,Store_SRP!B2:H110,7, FALSE)), VLOOKUP(E252,Store_Showcase!B2:H144,7, FALSE))</f>
      </c>
      <c r="S252" s="1">
        <f>IF(IFERROR(VLOOKUP(E252,Store_Showcase!B2:I144,8, FALSE), TRUE)=TRUE, IF(IFERROR(VLOOKUP(E252,Store_SRP!B2:I110,8, FALSE), TRUE)=TRUE,VLOOKUP(E252,Store_VAM!B2:I273,8, FALSE),VLOOKUP(E252,Store_SRP!B2:I110,8, FALSE)), VLOOKUP(E252,Store_Showcase!B2:I144,8, FALSE))</f>
      </c>
      <c r="T252" s="1">
        <f>VLOOKUP(G252,Sku_Consolidated!A2:R957,18,FALSE)</f>
      </c>
      <c r="U252" s="1" t="s">
        <v>790</v>
      </c>
      <c r="V252" s="1">
        <f>IF(VLOOKUP(G252,Sku_Consolidated!A2:S957,19,FALSE)="SHOWCASE", VLOOKUP(E252,Store_Showcase!B2:L144,11, FALSE), IF(VLOOKUP(G252,Sku_Consolidated!A2:S957,19,FALSE)="VAM",VLOOKUP(E252,Store_VAM!B2:L273,11, FALSE),VLOOKUP(E252,Store_SRP!B2:L110,11, FALSE)))</f>
      </c>
      <c r="W252" s="1">
        <f>VLOOKUP(G252,Sku_Consolidated!A2:W957,11,FALSE)</f>
      </c>
      <c r="X252" s="1">
        <f>VLOOKUP(G252,Sku_Consolidated!A2:H957,8,FALSE)</f>
      </c>
      <c r="Y252" s="1">
        <f>VLOOKUP(G252,Sku_Consolidated!A2:I957,9,FALSE)</f>
      </c>
      <c r="Z252" s="1" t="s">
        <v>41</v>
      </c>
      <c r="AA252" s="1">
        <f>VLOOKUP(G252,Sku_Consolidated!A2:E957,5,FALSE)</f>
      </c>
      <c r="AB252" s="1">
        <f>IF(VLOOKUP(G252,Sku_Consolidated!A2:S957,19,FALSE)="SHOWCASE", VLOOKUP(E252,Store_Showcase!B2:N144,13, FALSE), IF(VLOOKUP(G252,Sku_Consolidated!A2:S957,19,FALSE)="VAM",VLOOKUP(E252,Store_VAM!B2:N273,13, FALSE),VLOOKUP(E252,Store_SRP!B2:N110,13, FALSE)))</f>
      </c>
      <c r="AC252" s="1">
        <f>IF(IFERROR(AB252,TRUE)=TRUE, "-","OK")</f>
      </c>
      <c r="AD252" s="11" t="s">
        <v>37</v>
      </c>
      <c r="AE252" s="11" t="s">
        <v>37</v>
      </c>
      <c r="AF252" s="1">
        <f>IF(IFERROR(VLOOKUP(E252,Store_Showcase!B2:H144,{5}, FALSE), TRUE)=TRUE, IF(IFERROR(VLOOKUP(E252,Store_SRP!B2:H110,{5}, FALSE), TRUE)=TRUE,VLOOKUP(E252,Store_VAM!B2:H273,{5}, FALSE),VLOOKUP(E252,Store_SRP!B2:H110,{5}, FALSE)), VLOOKUP(E252,Store_Showcase!B2:H144,{5}, FALSE))</f>
      </c>
      <c r="AG252" s="1">
        <f>IF(IFERROR(VLOOKUP(E252,Store_Showcase!B2:H144,{6}, FALSE), TRUE)=TRUE, IF(IFERROR(VLOOKUP(E252,Store_SRP!B2:H110,{6}, FALSE), TRUE)=TRUE,VLOOKUP(E252,Store_VAM!B2:H273,{6}, FALSE),VLOOKUP(E252,Store_SRP!B2:H110,{6}, FALSE)), VLOOKUP(E252,Store_Showcase!B2:H144,{6}, FALSE))</f>
      </c>
      <c r="AH252" s="1">
        <f>VLOOKUP(G252,Sku_Consolidated!A2:R957,18,FALSE)</f>
      </c>
      <c r="AI252" s="1">
        <f>VLOOKUP(G252,Sku_Consolidated!A2:S957,19,FALSE)</f>
      </c>
      <c r="AJ252" s="1">
        <f>VLOOKUP(G252,Sku_Consolidated!A2:T957,20,FALSE)</f>
      </c>
    </row>
    <row r="253" spans="1:36" x14ac:dyDescent="0.25">
      <c r="A253" s="1">
        <v>2024</v>
      </c>
      <c r="B253" s="1" t="s">
        <v>31</v>
      </c>
      <c r="C253" s="1" t="s">
        <v>32</v>
      </c>
      <c r="D253" s="1" t="s">
        <v>33</v>
      </c>
      <c r="E253" s="9" t="s">
        <v>777</v>
      </c>
      <c r="F253" s="1">
        <f>IF(VLOOKUP(G253,Sku_Consolidated!A2:S957,{19},FALSE)="SHOWCASE", VLOOKUP(E253,Store_Showcase!B2:C144,{2}, FALSE), IF(VLOOKUP(G253,Sku_Consolidated!A2:S957,{19},FALSE)="VAM",VLOOKUP(E253,Store_VAM!B2:C273,{2}, FALSE),VLOOKUP(E253,Store_SRP!B2:C110,{2}, FALSE)))</f>
      </c>
      <c r="G253" s="1">
        <v>61760</v>
      </c>
      <c r="H253" s="1" t="s">
        <v>98</v>
      </c>
      <c r="I253" s="10" t="s">
        <v>840</v>
      </c>
      <c r="J253" s="1">
        <f>VLOOKUP(G253,Sku_Consolidated!A2:C957, 3, FALSE)</f>
      </c>
      <c r="K253" s="10">
        <f>IF(J253="PACK", I253, 0)</f>
      </c>
      <c r="L253" s="10">
        <f>IF(J253="KG", I253, I253 * VLOOKUP(G253,Sku_Consolidated!A2:U957,21,FALSE))</f>
      </c>
      <c r="M253" s="10" t="s">
        <v>37</v>
      </c>
      <c r="N253" s="11" t="s">
        <v>841</v>
      </c>
      <c r="O253" s="10" t="s">
        <v>842</v>
      </c>
      <c r="P253" s="10">
        <f>N253 - O253</f>
      </c>
      <c r="Q253" s="1">
        <f>VLOOKUP(G253,Sku_Consolidated!A2:G957,7, FALSE)</f>
      </c>
      <c r="R253" s="1">
        <f>IF(IFERROR(VLOOKUP(E253,Store_Showcase!B2:H144,7, FALSE), TRUE)=TRUE, IF(IFERROR(VLOOKUP(E253,Store_SRP!B2:H110,7, FALSE), TRUE)=TRUE,VLOOKUP(E253,Store_VAM!B2:H273,7, FALSE),VLOOKUP(E253,Store_SRP!B2:H110,7, FALSE)), VLOOKUP(E253,Store_Showcase!B2:H144,7, FALSE))</f>
      </c>
      <c r="S253" s="1">
        <f>IF(IFERROR(VLOOKUP(E253,Store_Showcase!B2:I144,8, FALSE), TRUE)=TRUE, IF(IFERROR(VLOOKUP(E253,Store_SRP!B2:I110,8, FALSE), TRUE)=TRUE,VLOOKUP(E253,Store_VAM!B2:I273,8, FALSE),VLOOKUP(E253,Store_SRP!B2:I110,8, FALSE)), VLOOKUP(E253,Store_Showcase!B2:I144,8, FALSE))</f>
      </c>
      <c r="T253" s="1">
        <f>VLOOKUP(G253,Sku_Consolidated!A2:R957,18,FALSE)</f>
      </c>
      <c r="U253" s="1" t="s">
        <v>790</v>
      </c>
      <c r="V253" s="1">
        <f>IF(VLOOKUP(G253,Sku_Consolidated!A2:S957,19,FALSE)="SHOWCASE", VLOOKUP(E253,Store_Showcase!B2:L144,11, FALSE), IF(VLOOKUP(G253,Sku_Consolidated!A2:S957,19,FALSE)="VAM",VLOOKUP(E253,Store_VAM!B2:L273,11, FALSE),VLOOKUP(E253,Store_SRP!B2:L110,11, FALSE)))</f>
      </c>
      <c r="W253" s="1">
        <f>VLOOKUP(G253,Sku_Consolidated!A2:W957,11,FALSE)</f>
      </c>
      <c r="X253" s="1">
        <f>VLOOKUP(G253,Sku_Consolidated!A2:H957,8,FALSE)</f>
      </c>
      <c r="Y253" s="1">
        <f>VLOOKUP(G253,Sku_Consolidated!A2:I957,9,FALSE)</f>
      </c>
      <c r="Z253" s="1" t="s">
        <v>41</v>
      </c>
      <c r="AA253" s="1">
        <f>VLOOKUP(G253,Sku_Consolidated!A2:E957,5,FALSE)</f>
      </c>
      <c r="AB253" s="1">
        <f>IF(VLOOKUP(G253,Sku_Consolidated!A2:S957,19,FALSE)="SHOWCASE", VLOOKUP(E253,Store_Showcase!B2:N144,13, FALSE), IF(VLOOKUP(G253,Sku_Consolidated!A2:S957,19,FALSE)="VAM",VLOOKUP(E253,Store_VAM!B2:N273,13, FALSE),VLOOKUP(E253,Store_SRP!B2:N110,13, FALSE)))</f>
      </c>
      <c r="AC253" s="1">
        <f>IF(IFERROR(AB253,TRUE)=TRUE, "-","OK")</f>
      </c>
      <c r="AD253" s="11" t="s">
        <v>37</v>
      </c>
      <c r="AE253" s="11" t="s">
        <v>37</v>
      </c>
      <c r="AF253" s="1">
        <f>IF(IFERROR(VLOOKUP(E253,Store_Showcase!B2:H144,{5}, FALSE), TRUE)=TRUE, IF(IFERROR(VLOOKUP(E253,Store_SRP!B2:H110,{5}, FALSE), TRUE)=TRUE,VLOOKUP(E253,Store_VAM!B2:H273,{5}, FALSE),VLOOKUP(E253,Store_SRP!B2:H110,{5}, FALSE)), VLOOKUP(E253,Store_Showcase!B2:H144,{5}, FALSE))</f>
      </c>
      <c r="AG253" s="1">
        <f>IF(IFERROR(VLOOKUP(E253,Store_Showcase!B2:H144,{6}, FALSE), TRUE)=TRUE, IF(IFERROR(VLOOKUP(E253,Store_SRP!B2:H110,{6}, FALSE), TRUE)=TRUE,VLOOKUP(E253,Store_VAM!B2:H273,{6}, FALSE),VLOOKUP(E253,Store_SRP!B2:H110,{6}, FALSE)), VLOOKUP(E253,Store_Showcase!B2:H144,{6}, FALSE))</f>
      </c>
      <c r="AH253" s="1">
        <f>VLOOKUP(G253,Sku_Consolidated!A2:R957,18,FALSE)</f>
      </c>
      <c r="AI253" s="1">
        <f>VLOOKUP(G253,Sku_Consolidated!A2:S957,19,FALSE)</f>
      </c>
      <c r="AJ253" s="1">
        <f>VLOOKUP(G253,Sku_Consolidated!A2:T957,20,FALSE)</f>
      </c>
    </row>
    <row r="254" spans="1:36" x14ac:dyDescent="0.25">
      <c r="A254" s="1">
        <v>2024</v>
      </c>
      <c r="B254" s="1" t="s">
        <v>31</v>
      </c>
      <c r="C254" s="1" t="s">
        <v>32</v>
      </c>
      <c r="D254" s="1" t="s">
        <v>33</v>
      </c>
      <c r="E254" s="9" t="s">
        <v>777</v>
      </c>
      <c r="F254" s="1">
        <f>IF(VLOOKUP(G254,Sku_Consolidated!A2:S957,{19},FALSE)="SHOWCASE", VLOOKUP(E254,Store_Showcase!B2:C144,{2}, FALSE), IF(VLOOKUP(G254,Sku_Consolidated!A2:S957,{19},FALSE)="VAM",VLOOKUP(E254,Store_VAM!B2:C273,{2}, FALSE),VLOOKUP(E254,Store_SRP!B2:C110,{2}, FALSE)))</f>
      </c>
      <c r="G254" s="1">
        <v>61762</v>
      </c>
      <c r="H254" s="1" t="s">
        <v>252</v>
      </c>
      <c r="I254" s="10" t="s">
        <v>843</v>
      </c>
      <c r="J254" s="1">
        <f>VLOOKUP(G254,Sku_Consolidated!A2:C957, 3, FALSE)</f>
      </c>
      <c r="K254" s="10">
        <f>IF(J254="PACK", I254, 0)</f>
      </c>
      <c r="L254" s="10">
        <f>IF(J254="KG", I254, I254 * VLOOKUP(G254,Sku_Consolidated!A2:U957,21,FALSE))</f>
      </c>
      <c r="M254" s="10" t="s">
        <v>37</v>
      </c>
      <c r="N254" s="11" t="s">
        <v>844</v>
      </c>
      <c r="O254" s="10" t="s">
        <v>845</v>
      </c>
      <c r="P254" s="10">
        <f>N254 - O254</f>
      </c>
      <c r="Q254" s="1">
        <f>VLOOKUP(G254,Sku_Consolidated!A2:G957,7, FALSE)</f>
      </c>
      <c r="R254" s="1">
        <f>IF(IFERROR(VLOOKUP(E254,Store_Showcase!B2:H144,7, FALSE), TRUE)=TRUE, IF(IFERROR(VLOOKUP(E254,Store_SRP!B2:H110,7, FALSE), TRUE)=TRUE,VLOOKUP(E254,Store_VAM!B2:H273,7, FALSE),VLOOKUP(E254,Store_SRP!B2:H110,7, FALSE)), VLOOKUP(E254,Store_Showcase!B2:H144,7, FALSE))</f>
      </c>
      <c r="S254" s="1">
        <f>IF(IFERROR(VLOOKUP(E254,Store_Showcase!B2:I144,8, FALSE), TRUE)=TRUE, IF(IFERROR(VLOOKUP(E254,Store_SRP!B2:I110,8, FALSE), TRUE)=TRUE,VLOOKUP(E254,Store_VAM!B2:I273,8, FALSE),VLOOKUP(E254,Store_SRP!B2:I110,8, FALSE)), VLOOKUP(E254,Store_Showcase!B2:I144,8, FALSE))</f>
      </c>
      <c r="T254" s="1">
        <f>VLOOKUP(G254,Sku_Consolidated!A2:R957,18,FALSE)</f>
      </c>
      <c r="U254" s="1" t="s">
        <v>790</v>
      </c>
      <c r="V254" s="1">
        <f>IF(VLOOKUP(G254,Sku_Consolidated!A2:S957,19,FALSE)="SHOWCASE", VLOOKUP(E254,Store_Showcase!B2:L144,11, FALSE), IF(VLOOKUP(G254,Sku_Consolidated!A2:S957,19,FALSE)="VAM",VLOOKUP(E254,Store_VAM!B2:L273,11, FALSE),VLOOKUP(E254,Store_SRP!B2:L110,11, FALSE)))</f>
      </c>
      <c r="W254" s="1">
        <f>VLOOKUP(G254,Sku_Consolidated!A2:W957,11,FALSE)</f>
      </c>
      <c r="X254" s="1">
        <f>VLOOKUP(G254,Sku_Consolidated!A2:H957,8,FALSE)</f>
      </c>
      <c r="Y254" s="1">
        <f>VLOOKUP(G254,Sku_Consolidated!A2:I957,9,FALSE)</f>
      </c>
      <c r="Z254" s="1" t="s">
        <v>41</v>
      </c>
      <c r="AA254" s="1">
        <f>VLOOKUP(G254,Sku_Consolidated!A2:E957,5,FALSE)</f>
      </c>
      <c r="AB254" s="1">
        <f>IF(VLOOKUP(G254,Sku_Consolidated!A2:S957,19,FALSE)="SHOWCASE", VLOOKUP(E254,Store_Showcase!B2:N144,13, FALSE), IF(VLOOKUP(G254,Sku_Consolidated!A2:S957,19,FALSE)="VAM",VLOOKUP(E254,Store_VAM!B2:N273,13, FALSE),VLOOKUP(E254,Store_SRP!B2:N110,13, FALSE)))</f>
      </c>
      <c r="AC254" s="1">
        <f>IF(IFERROR(AB254,TRUE)=TRUE, "-","OK")</f>
      </c>
      <c r="AD254" s="11" t="s">
        <v>37</v>
      </c>
      <c r="AE254" s="11" t="s">
        <v>37</v>
      </c>
      <c r="AF254" s="1">
        <f>IF(IFERROR(VLOOKUP(E254,Store_Showcase!B2:H144,{5}, FALSE), TRUE)=TRUE, IF(IFERROR(VLOOKUP(E254,Store_SRP!B2:H110,{5}, FALSE), TRUE)=TRUE,VLOOKUP(E254,Store_VAM!B2:H273,{5}, FALSE),VLOOKUP(E254,Store_SRP!B2:H110,{5}, FALSE)), VLOOKUP(E254,Store_Showcase!B2:H144,{5}, FALSE))</f>
      </c>
      <c r="AG254" s="1">
        <f>IF(IFERROR(VLOOKUP(E254,Store_Showcase!B2:H144,{6}, FALSE), TRUE)=TRUE, IF(IFERROR(VLOOKUP(E254,Store_SRP!B2:H110,{6}, FALSE), TRUE)=TRUE,VLOOKUP(E254,Store_VAM!B2:H273,{6}, FALSE),VLOOKUP(E254,Store_SRP!B2:H110,{6}, FALSE)), VLOOKUP(E254,Store_Showcase!B2:H144,{6}, FALSE))</f>
      </c>
      <c r="AH254" s="1">
        <f>VLOOKUP(G254,Sku_Consolidated!A2:R957,18,FALSE)</f>
      </c>
      <c r="AI254" s="1">
        <f>VLOOKUP(G254,Sku_Consolidated!A2:S957,19,FALSE)</f>
      </c>
      <c r="AJ254" s="1">
        <f>VLOOKUP(G254,Sku_Consolidated!A2:T957,20,FALSE)</f>
      </c>
    </row>
    <row r="255" spans="1:36" x14ac:dyDescent="0.25">
      <c r="A255" s="1">
        <v>2024</v>
      </c>
      <c r="B255" s="1" t="s">
        <v>31</v>
      </c>
      <c r="C255" s="1" t="s">
        <v>32</v>
      </c>
      <c r="D255" s="1" t="s">
        <v>33</v>
      </c>
      <c r="E255" s="9" t="s">
        <v>777</v>
      </c>
      <c r="F255" s="1">
        <f>IF(VLOOKUP(G255,Sku_Consolidated!A2:S957,{19},FALSE)="SHOWCASE", VLOOKUP(E255,Store_Showcase!B2:C144,{2}, FALSE), IF(VLOOKUP(G255,Sku_Consolidated!A2:S957,{19},FALSE)="VAM",VLOOKUP(E255,Store_VAM!B2:C273,{2}, FALSE),VLOOKUP(E255,Store_SRP!B2:C110,{2}, FALSE)))</f>
      </c>
      <c r="G255" s="1">
        <v>61781</v>
      </c>
      <c r="H255" s="1" t="s">
        <v>102</v>
      </c>
      <c r="I255" s="10" t="s">
        <v>846</v>
      </c>
      <c r="J255" s="1">
        <f>VLOOKUP(G255,Sku_Consolidated!A2:C957, 3, FALSE)</f>
      </c>
      <c r="K255" s="10">
        <f>IF(J255="PACK", I255, 0)</f>
      </c>
      <c r="L255" s="10">
        <f>IF(J255="KG", I255, I255 * VLOOKUP(G255,Sku_Consolidated!A2:U957,21,FALSE))</f>
      </c>
      <c r="M255" s="10" t="s">
        <v>37</v>
      </c>
      <c r="N255" s="11" t="s">
        <v>847</v>
      </c>
      <c r="O255" s="10" t="s">
        <v>848</v>
      </c>
      <c r="P255" s="10">
        <f>N255 - O255</f>
      </c>
      <c r="Q255" s="1">
        <f>VLOOKUP(G255,Sku_Consolidated!A2:G957,7, FALSE)</f>
      </c>
      <c r="R255" s="1">
        <f>IF(IFERROR(VLOOKUP(E255,Store_Showcase!B2:H144,7, FALSE), TRUE)=TRUE, IF(IFERROR(VLOOKUP(E255,Store_SRP!B2:H110,7, FALSE), TRUE)=TRUE,VLOOKUP(E255,Store_VAM!B2:H273,7, FALSE),VLOOKUP(E255,Store_SRP!B2:H110,7, FALSE)), VLOOKUP(E255,Store_Showcase!B2:H144,7, FALSE))</f>
      </c>
      <c r="S255" s="1">
        <f>IF(IFERROR(VLOOKUP(E255,Store_Showcase!B2:I144,8, FALSE), TRUE)=TRUE, IF(IFERROR(VLOOKUP(E255,Store_SRP!B2:I110,8, FALSE), TRUE)=TRUE,VLOOKUP(E255,Store_VAM!B2:I273,8, FALSE),VLOOKUP(E255,Store_SRP!B2:I110,8, FALSE)), VLOOKUP(E255,Store_Showcase!B2:I144,8, FALSE))</f>
      </c>
      <c r="T255" s="1">
        <f>VLOOKUP(G255,Sku_Consolidated!A2:R957,18,FALSE)</f>
      </c>
      <c r="U255" s="1" t="s">
        <v>790</v>
      </c>
      <c r="V255" s="1">
        <f>IF(VLOOKUP(G255,Sku_Consolidated!A2:S957,19,FALSE)="SHOWCASE", VLOOKUP(E255,Store_Showcase!B2:L144,11, FALSE), IF(VLOOKUP(G255,Sku_Consolidated!A2:S957,19,FALSE)="VAM",VLOOKUP(E255,Store_VAM!B2:L273,11, FALSE),VLOOKUP(E255,Store_SRP!B2:L110,11, FALSE)))</f>
      </c>
      <c r="W255" s="1">
        <f>VLOOKUP(G255,Sku_Consolidated!A2:W957,11,FALSE)</f>
      </c>
      <c r="X255" s="1">
        <f>VLOOKUP(G255,Sku_Consolidated!A2:H957,8,FALSE)</f>
      </c>
      <c r="Y255" s="1">
        <f>VLOOKUP(G255,Sku_Consolidated!A2:I957,9,FALSE)</f>
      </c>
      <c r="Z255" s="1" t="s">
        <v>41</v>
      </c>
      <c r="AA255" s="1">
        <f>VLOOKUP(G255,Sku_Consolidated!A2:E957,5,FALSE)</f>
      </c>
      <c r="AB255" s="1">
        <f>IF(VLOOKUP(G255,Sku_Consolidated!A2:S957,19,FALSE)="SHOWCASE", VLOOKUP(E255,Store_Showcase!B2:N144,13, FALSE), IF(VLOOKUP(G255,Sku_Consolidated!A2:S957,19,FALSE)="VAM",VLOOKUP(E255,Store_VAM!B2:N273,13, FALSE),VLOOKUP(E255,Store_SRP!B2:N110,13, FALSE)))</f>
      </c>
      <c r="AC255" s="1">
        <f>IF(IFERROR(AB255,TRUE)=TRUE, "-","OK")</f>
      </c>
      <c r="AD255" s="11" t="s">
        <v>37</v>
      </c>
      <c r="AE255" s="11" t="s">
        <v>37</v>
      </c>
      <c r="AF255" s="1">
        <f>IF(IFERROR(VLOOKUP(E255,Store_Showcase!B2:H144,{5}, FALSE), TRUE)=TRUE, IF(IFERROR(VLOOKUP(E255,Store_SRP!B2:H110,{5}, FALSE), TRUE)=TRUE,VLOOKUP(E255,Store_VAM!B2:H273,{5}, FALSE),VLOOKUP(E255,Store_SRP!B2:H110,{5}, FALSE)), VLOOKUP(E255,Store_Showcase!B2:H144,{5}, FALSE))</f>
      </c>
      <c r="AG255" s="1">
        <f>IF(IFERROR(VLOOKUP(E255,Store_Showcase!B2:H144,{6}, FALSE), TRUE)=TRUE, IF(IFERROR(VLOOKUP(E255,Store_SRP!B2:H110,{6}, FALSE), TRUE)=TRUE,VLOOKUP(E255,Store_VAM!B2:H273,{6}, FALSE),VLOOKUP(E255,Store_SRP!B2:H110,{6}, FALSE)), VLOOKUP(E255,Store_Showcase!B2:H144,{6}, FALSE))</f>
      </c>
      <c r="AH255" s="1">
        <f>VLOOKUP(G255,Sku_Consolidated!A2:R957,18,FALSE)</f>
      </c>
      <c r="AI255" s="1">
        <f>VLOOKUP(G255,Sku_Consolidated!A2:S957,19,FALSE)</f>
      </c>
      <c r="AJ255" s="1">
        <f>VLOOKUP(G255,Sku_Consolidated!A2:T957,20,FALSE)</f>
      </c>
    </row>
    <row r="256" spans="1:36" x14ac:dyDescent="0.25">
      <c r="A256" s="1">
        <v>2024</v>
      </c>
      <c r="B256" s="1" t="s">
        <v>31</v>
      </c>
      <c r="C256" s="1" t="s">
        <v>32</v>
      </c>
      <c r="D256" s="1" t="s">
        <v>33</v>
      </c>
      <c r="E256" s="9" t="s">
        <v>777</v>
      </c>
      <c r="F256" s="1">
        <f>IF(VLOOKUP(G256,Sku_Consolidated!A2:S957,{19},FALSE)="SHOWCASE", VLOOKUP(E256,Store_Showcase!B2:C144,{2}, FALSE), IF(VLOOKUP(G256,Sku_Consolidated!A2:S957,{19},FALSE)="VAM",VLOOKUP(E256,Store_VAM!B2:C273,{2}, FALSE),VLOOKUP(E256,Store_SRP!B2:C110,{2}, FALSE)))</f>
      </c>
      <c r="G256" s="1">
        <v>61786</v>
      </c>
      <c r="H256" s="1" t="s">
        <v>106</v>
      </c>
      <c r="I256" s="10" t="s">
        <v>849</v>
      </c>
      <c r="J256" s="1">
        <f>VLOOKUP(G256,Sku_Consolidated!A2:C957, 3, FALSE)</f>
      </c>
      <c r="K256" s="10">
        <f>IF(J256="PACK", I256, 0)</f>
      </c>
      <c r="L256" s="10">
        <f>IF(J256="KG", I256, I256 * VLOOKUP(G256,Sku_Consolidated!A2:U957,21,FALSE))</f>
      </c>
      <c r="M256" s="10" t="s">
        <v>37</v>
      </c>
      <c r="N256" s="11" t="s">
        <v>850</v>
      </c>
      <c r="O256" s="10" t="s">
        <v>851</v>
      </c>
      <c r="P256" s="10">
        <f>N256 - O256</f>
      </c>
      <c r="Q256" s="1">
        <f>VLOOKUP(G256,Sku_Consolidated!A2:G957,7, FALSE)</f>
      </c>
      <c r="R256" s="1">
        <f>IF(IFERROR(VLOOKUP(E256,Store_Showcase!B2:H144,7, FALSE), TRUE)=TRUE, IF(IFERROR(VLOOKUP(E256,Store_SRP!B2:H110,7, FALSE), TRUE)=TRUE,VLOOKUP(E256,Store_VAM!B2:H273,7, FALSE),VLOOKUP(E256,Store_SRP!B2:H110,7, FALSE)), VLOOKUP(E256,Store_Showcase!B2:H144,7, FALSE))</f>
      </c>
      <c r="S256" s="1">
        <f>IF(IFERROR(VLOOKUP(E256,Store_Showcase!B2:I144,8, FALSE), TRUE)=TRUE, IF(IFERROR(VLOOKUP(E256,Store_SRP!B2:I110,8, FALSE), TRUE)=TRUE,VLOOKUP(E256,Store_VAM!B2:I273,8, FALSE),VLOOKUP(E256,Store_SRP!B2:I110,8, FALSE)), VLOOKUP(E256,Store_Showcase!B2:I144,8, FALSE))</f>
      </c>
      <c r="T256" s="1">
        <f>VLOOKUP(G256,Sku_Consolidated!A2:R957,18,FALSE)</f>
      </c>
      <c r="U256" s="1" t="s">
        <v>790</v>
      </c>
      <c r="V256" s="1">
        <f>IF(VLOOKUP(G256,Sku_Consolidated!A2:S957,19,FALSE)="SHOWCASE", VLOOKUP(E256,Store_Showcase!B2:L144,11, FALSE), IF(VLOOKUP(G256,Sku_Consolidated!A2:S957,19,FALSE)="VAM",VLOOKUP(E256,Store_VAM!B2:L273,11, FALSE),VLOOKUP(E256,Store_SRP!B2:L110,11, FALSE)))</f>
      </c>
      <c r="W256" s="1">
        <f>VLOOKUP(G256,Sku_Consolidated!A2:W957,11,FALSE)</f>
      </c>
      <c r="X256" s="1">
        <f>VLOOKUP(G256,Sku_Consolidated!A2:H957,8,FALSE)</f>
      </c>
      <c r="Y256" s="1">
        <f>VLOOKUP(G256,Sku_Consolidated!A2:I957,9,FALSE)</f>
      </c>
      <c r="Z256" s="1" t="s">
        <v>41</v>
      </c>
      <c r="AA256" s="1">
        <f>VLOOKUP(G256,Sku_Consolidated!A2:E957,5,FALSE)</f>
      </c>
      <c r="AB256" s="1">
        <f>IF(VLOOKUP(G256,Sku_Consolidated!A2:S957,19,FALSE)="SHOWCASE", VLOOKUP(E256,Store_Showcase!B2:N144,13, FALSE), IF(VLOOKUP(G256,Sku_Consolidated!A2:S957,19,FALSE)="VAM",VLOOKUP(E256,Store_VAM!B2:N273,13, FALSE),VLOOKUP(E256,Store_SRP!B2:N110,13, FALSE)))</f>
      </c>
      <c r="AC256" s="1">
        <f>IF(IFERROR(AB256,TRUE)=TRUE, "-","OK")</f>
      </c>
      <c r="AD256" s="11" t="s">
        <v>37</v>
      </c>
      <c r="AE256" s="11" t="s">
        <v>37</v>
      </c>
      <c r="AF256" s="1">
        <f>IF(IFERROR(VLOOKUP(E256,Store_Showcase!B2:H144,{5}, FALSE), TRUE)=TRUE, IF(IFERROR(VLOOKUP(E256,Store_SRP!B2:H110,{5}, FALSE), TRUE)=TRUE,VLOOKUP(E256,Store_VAM!B2:H273,{5}, FALSE),VLOOKUP(E256,Store_SRP!B2:H110,{5}, FALSE)), VLOOKUP(E256,Store_Showcase!B2:H144,{5}, FALSE))</f>
      </c>
      <c r="AG256" s="1">
        <f>IF(IFERROR(VLOOKUP(E256,Store_Showcase!B2:H144,{6}, FALSE), TRUE)=TRUE, IF(IFERROR(VLOOKUP(E256,Store_SRP!B2:H110,{6}, FALSE), TRUE)=TRUE,VLOOKUP(E256,Store_VAM!B2:H273,{6}, FALSE),VLOOKUP(E256,Store_SRP!B2:H110,{6}, FALSE)), VLOOKUP(E256,Store_Showcase!B2:H144,{6}, FALSE))</f>
      </c>
      <c r="AH256" s="1">
        <f>VLOOKUP(G256,Sku_Consolidated!A2:R957,18,FALSE)</f>
      </c>
      <c r="AI256" s="1">
        <f>VLOOKUP(G256,Sku_Consolidated!A2:S957,19,FALSE)</f>
      </c>
      <c r="AJ256" s="1">
        <f>VLOOKUP(G256,Sku_Consolidated!A2:T957,20,FALSE)</f>
      </c>
    </row>
    <row r="257" spans="1:36" x14ac:dyDescent="0.25">
      <c r="A257" s="1">
        <v>2024</v>
      </c>
      <c r="B257" s="1" t="s">
        <v>31</v>
      </c>
      <c r="C257" s="1" t="s">
        <v>32</v>
      </c>
      <c r="D257" s="1" t="s">
        <v>33</v>
      </c>
      <c r="E257" s="9" t="s">
        <v>777</v>
      </c>
      <c r="F257" s="1">
        <f>IF(VLOOKUP(G257,Sku_Consolidated!A2:S957,{19},FALSE)="SHOWCASE", VLOOKUP(E257,Store_Showcase!B2:C144,{2}, FALSE), IF(VLOOKUP(G257,Sku_Consolidated!A2:S957,{19},FALSE)="VAM",VLOOKUP(E257,Store_VAM!B2:C273,{2}, FALSE),VLOOKUP(E257,Store_SRP!B2:C110,{2}, FALSE)))</f>
      </c>
      <c r="G257" s="1">
        <v>61787</v>
      </c>
      <c r="H257" s="1" t="s">
        <v>110</v>
      </c>
      <c r="I257" s="10" t="s">
        <v>852</v>
      </c>
      <c r="J257" s="1">
        <f>VLOOKUP(G257,Sku_Consolidated!A2:C957, 3, FALSE)</f>
      </c>
      <c r="K257" s="10">
        <f>IF(J257="PACK", I257, 0)</f>
      </c>
      <c r="L257" s="10">
        <f>IF(J257="KG", I257, I257 * VLOOKUP(G257,Sku_Consolidated!A2:U957,21,FALSE))</f>
      </c>
      <c r="M257" s="10" t="s">
        <v>37</v>
      </c>
      <c r="N257" s="11" t="s">
        <v>853</v>
      </c>
      <c r="O257" s="10" t="s">
        <v>854</v>
      </c>
      <c r="P257" s="10">
        <f>N257 - O257</f>
      </c>
      <c r="Q257" s="1">
        <f>VLOOKUP(G257,Sku_Consolidated!A2:G957,7, FALSE)</f>
      </c>
      <c r="R257" s="1">
        <f>IF(IFERROR(VLOOKUP(E257,Store_Showcase!B2:H144,7, FALSE), TRUE)=TRUE, IF(IFERROR(VLOOKUP(E257,Store_SRP!B2:H110,7, FALSE), TRUE)=TRUE,VLOOKUP(E257,Store_VAM!B2:H273,7, FALSE),VLOOKUP(E257,Store_SRP!B2:H110,7, FALSE)), VLOOKUP(E257,Store_Showcase!B2:H144,7, FALSE))</f>
      </c>
      <c r="S257" s="1">
        <f>IF(IFERROR(VLOOKUP(E257,Store_Showcase!B2:I144,8, FALSE), TRUE)=TRUE, IF(IFERROR(VLOOKUP(E257,Store_SRP!B2:I110,8, FALSE), TRUE)=TRUE,VLOOKUP(E257,Store_VAM!B2:I273,8, FALSE),VLOOKUP(E257,Store_SRP!B2:I110,8, FALSE)), VLOOKUP(E257,Store_Showcase!B2:I144,8, FALSE))</f>
      </c>
      <c r="T257" s="1">
        <f>VLOOKUP(G257,Sku_Consolidated!A2:R957,18,FALSE)</f>
      </c>
      <c r="U257" s="1" t="s">
        <v>790</v>
      </c>
      <c r="V257" s="1">
        <f>IF(VLOOKUP(G257,Sku_Consolidated!A2:S957,19,FALSE)="SHOWCASE", VLOOKUP(E257,Store_Showcase!B2:L144,11, FALSE), IF(VLOOKUP(G257,Sku_Consolidated!A2:S957,19,FALSE)="VAM",VLOOKUP(E257,Store_VAM!B2:L273,11, FALSE),VLOOKUP(E257,Store_SRP!B2:L110,11, FALSE)))</f>
      </c>
      <c r="W257" s="1">
        <f>VLOOKUP(G257,Sku_Consolidated!A2:W957,11,FALSE)</f>
      </c>
      <c r="X257" s="1">
        <f>VLOOKUP(G257,Sku_Consolidated!A2:H957,8,FALSE)</f>
      </c>
      <c r="Y257" s="1">
        <f>VLOOKUP(G257,Sku_Consolidated!A2:I957,9,FALSE)</f>
      </c>
      <c r="Z257" s="1" t="s">
        <v>41</v>
      </c>
      <c r="AA257" s="1">
        <f>VLOOKUP(G257,Sku_Consolidated!A2:E957,5,FALSE)</f>
      </c>
      <c r="AB257" s="1">
        <f>IF(VLOOKUP(G257,Sku_Consolidated!A2:S957,19,FALSE)="SHOWCASE", VLOOKUP(E257,Store_Showcase!B2:N144,13, FALSE), IF(VLOOKUP(G257,Sku_Consolidated!A2:S957,19,FALSE)="VAM",VLOOKUP(E257,Store_VAM!B2:N273,13, FALSE),VLOOKUP(E257,Store_SRP!B2:N110,13, FALSE)))</f>
      </c>
      <c r="AC257" s="1">
        <f>IF(IFERROR(AB257,TRUE)=TRUE, "-","OK")</f>
      </c>
      <c r="AD257" s="11" t="s">
        <v>37</v>
      </c>
      <c r="AE257" s="11" t="s">
        <v>37</v>
      </c>
      <c r="AF257" s="1">
        <f>IF(IFERROR(VLOOKUP(E257,Store_Showcase!B2:H144,{5}, FALSE), TRUE)=TRUE, IF(IFERROR(VLOOKUP(E257,Store_SRP!B2:H110,{5}, FALSE), TRUE)=TRUE,VLOOKUP(E257,Store_VAM!B2:H273,{5}, FALSE),VLOOKUP(E257,Store_SRP!B2:H110,{5}, FALSE)), VLOOKUP(E257,Store_Showcase!B2:H144,{5}, FALSE))</f>
      </c>
      <c r="AG257" s="1">
        <f>IF(IFERROR(VLOOKUP(E257,Store_Showcase!B2:H144,{6}, FALSE), TRUE)=TRUE, IF(IFERROR(VLOOKUP(E257,Store_SRP!B2:H110,{6}, FALSE), TRUE)=TRUE,VLOOKUP(E257,Store_VAM!B2:H273,{6}, FALSE),VLOOKUP(E257,Store_SRP!B2:H110,{6}, FALSE)), VLOOKUP(E257,Store_Showcase!B2:H144,{6}, FALSE))</f>
      </c>
      <c r="AH257" s="1">
        <f>VLOOKUP(G257,Sku_Consolidated!A2:R957,18,FALSE)</f>
      </c>
      <c r="AI257" s="1">
        <f>VLOOKUP(G257,Sku_Consolidated!A2:S957,19,FALSE)</f>
      </c>
      <c r="AJ257" s="1">
        <f>VLOOKUP(G257,Sku_Consolidated!A2:T957,20,FALSE)</f>
      </c>
    </row>
    <row r="258" spans="1:36" x14ac:dyDescent="0.25">
      <c r="A258" s="1">
        <v>2024</v>
      </c>
      <c r="B258" s="1" t="s">
        <v>31</v>
      </c>
      <c r="C258" s="1" t="s">
        <v>32</v>
      </c>
      <c r="D258" s="1" t="s">
        <v>33</v>
      </c>
      <c r="E258" s="9" t="s">
        <v>777</v>
      </c>
      <c r="F258" s="1">
        <f>IF(VLOOKUP(G258,Sku_Consolidated!A2:S957,{19},FALSE)="SHOWCASE", VLOOKUP(E258,Store_Showcase!B2:C144,{2}, FALSE), IF(VLOOKUP(G258,Sku_Consolidated!A2:S957,{19},FALSE)="VAM",VLOOKUP(E258,Store_VAM!B2:C273,{2}, FALSE),VLOOKUP(E258,Store_SRP!B2:C110,{2}, FALSE)))</f>
      </c>
      <c r="G258" s="1">
        <v>61820</v>
      </c>
      <c r="H258" s="1" t="s">
        <v>114</v>
      </c>
      <c r="I258" s="10" t="s">
        <v>855</v>
      </c>
      <c r="J258" s="1">
        <f>VLOOKUP(G258,Sku_Consolidated!A2:C957, 3, FALSE)</f>
      </c>
      <c r="K258" s="10">
        <f>IF(J258="PACK", I258, 0)</f>
      </c>
      <c r="L258" s="10">
        <f>IF(J258="KG", I258, I258 * VLOOKUP(G258,Sku_Consolidated!A2:U957,21,FALSE))</f>
      </c>
      <c r="M258" s="10" t="s">
        <v>37</v>
      </c>
      <c r="N258" s="11" t="s">
        <v>856</v>
      </c>
      <c r="O258" s="10" t="s">
        <v>857</v>
      </c>
      <c r="P258" s="10">
        <f>N258 - O258</f>
      </c>
      <c r="Q258" s="1">
        <f>VLOOKUP(G258,Sku_Consolidated!A2:G957,7, FALSE)</f>
      </c>
      <c r="R258" s="1">
        <f>IF(IFERROR(VLOOKUP(E258,Store_Showcase!B2:H144,7, FALSE), TRUE)=TRUE, IF(IFERROR(VLOOKUP(E258,Store_SRP!B2:H110,7, FALSE), TRUE)=TRUE,VLOOKUP(E258,Store_VAM!B2:H273,7, FALSE),VLOOKUP(E258,Store_SRP!B2:H110,7, FALSE)), VLOOKUP(E258,Store_Showcase!B2:H144,7, FALSE))</f>
      </c>
      <c r="S258" s="1">
        <f>IF(IFERROR(VLOOKUP(E258,Store_Showcase!B2:I144,8, FALSE), TRUE)=TRUE, IF(IFERROR(VLOOKUP(E258,Store_SRP!B2:I110,8, FALSE), TRUE)=TRUE,VLOOKUP(E258,Store_VAM!B2:I273,8, FALSE),VLOOKUP(E258,Store_SRP!B2:I110,8, FALSE)), VLOOKUP(E258,Store_Showcase!B2:I144,8, FALSE))</f>
      </c>
      <c r="T258" s="1">
        <f>VLOOKUP(G258,Sku_Consolidated!A2:R957,18,FALSE)</f>
      </c>
      <c r="U258" s="1" t="s">
        <v>790</v>
      </c>
      <c r="V258" s="1">
        <f>IF(VLOOKUP(G258,Sku_Consolidated!A2:S957,19,FALSE)="SHOWCASE", VLOOKUP(E258,Store_Showcase!B2:L144,11, FALSE), IF(VLOOKUP(G258,Sku_Consolidated!A2:S957,19,FALSE)="VAM",VLOOKUP(E258,Store_VAM!B2:L273,11, FALSE),VLOOKUP(E258,Store_SRP!B2:L110,11, FALSE)))</f>
      </c>
      <c r="W258" s="1">
        <f>VLOOKUP(G258,Sku_Consolidated!A2:W957,11,FALSE)</f>
      </c>
      <c r="X258" s="1">
        <f>VLOOKUP(G258,Sku_Consolidated!A2:H957,8,FALSE)</f>
      </c>
      <c r="Y258" s="1">
        <f>VLOOKUP(G258,Sku_Consolidated!A2:I957,9,FALSE)</f>
      </c>
      <c r="Z258" s="1" t="s">
        <v>41</v>
      </c>
      <c r="AA258" s="1">
        <f>VLOOKUP(G258,Sku_Consolidated!A2:E957,5,FALSE)</f>
      </c>
      <c r="AB258" s="1">
        <f>IF(VLOOKUP(G258,Sku_Consolidated!A2:S957,19,FALSE)="SHOWCASE", VLOOKUP(E258,Store_Showcase!B2:N144,13, FALSE), IF(VLOOKUP(G258,Sku_Consolidated!A2:S957,19,FALSE)="VAM",VLOOKUP(E258,Store_VAM!B2:N273,13, FALSE),VLOOKUP(E258,Store_SRP!B2:N110,13, FALSE)))</f>
      </c>
      <c r="AC258" s="1">
        <f>IF(IFERROR(AB258,TRUE)=TRUE, "-","OK")</f>
      </c>
      <c r="AD258" s="11" t="s">
        <v>37</v>
      </c>
      <c r="AE258" s="11" t="s">
        <v>37</v>
      </c>
      <c r="AF258" s="1">
        <f>IF(IFERROR(VLOOKUP(E258,Store_Showcase!B2:H144,{5}, FALSE), TRUE)=TRUE, IF(IFERROR(VLOOKUP(E258,Store_SRP!B2:H110,{5}, FALSE), TRUE)=TRUE,VLOOKUP(E258,Store_VAM!B2:H273,{5}, FALSE),VLOOKUP(E258,Store_SRP!B2:H110,{5}, FALSE)), VLOOKUP(E258,Store_Showcase!B2:H144,{5}, FALSE))</f>
      </c>
      <c r="AG258" s="1">
        <f>IF(IFERROR(VLOOKUP(E258,Store_Showcase!B2:H144,{6}, FALSE), TRUE)=TRUE, IF(IFERROR(VLOOKUP(E258,Store_SRP!B2:H110,{6}, FALSE), TRUE)=TRUE,VLOOKUP(E258,Store_VAM!B2:H273,{6}, FALSE),VLOOKUP(E258,Store_SRP!B2:H110,{6}, FALSE)), VLOOKUP(E258,Store_Showcase!B2:H144,{6}, FALSE))</f>
      </c>
      <c r="AH258" s="1">
        <f>VLOOKUP(G258,Sku_Consolidated!A2:R957,18,FALSE)</f>
      </c>
      <c r="AI258" s="1">
        <f>VLOOKUP(G258,Sku_Consolidated!A2:S957,19,FALSE)</f>
      </c>
      <c r="AJ258" s="1">
        <f>VLOOKUP(G258,Sku_Consolidated!A2:T957,20,FALSE)</f>
      </c>
    </row>
    <row r="259" spans="1:36" x14ac:dyDescent="0.25">
      <c r="A259" s="1">
        <v>2024</v>
      </c>
      <c r="B259" s="1" t="s">
        <v>31</v>
      </c>
      <c r="C259" s="1" t="s">
        <v>32</v>
      </c>
      <c r="D259" s="1" t="s">
        <v>33</v>
      </c>
      <c r="E259" s="9" t="s">
        <v>777</v>
      </c>
      <c r="F259" s="1">
        <f>IF(VLOOKUP(G259,Sku_Consolidated!A2:S957,{19},FALSE)="SHOWCASE", VLOOKUP(E259,Store_Showcase!B2:C144,{2}, FALSE), IF(VLOOKUP(G259,Sku_Consolidated!A2:S957,{19},FALSE)="VAM",VLOOKUP(E259,Store_VAM!B2:C273,{2}, FALSE),VLOOKUP(E259,Store_SRP!B2:C110,{2}, FALSE)))</f>
      </c>
      <c r="G259" s="1">
        <v>61834</v>
      </c>
      <c r="H259" s="1" t="s">
        <v>379</v>
      </c>
      <c r="I259" s="10" t="s">
        <v>370</v>
      </c>
      <c r="J259" s="1">
        <f>VLOOKUP(G259,Sku_Consolidated!A2:C957, 3, FALSE)</f>
      </c>
      <c r="K259" s="10">
        <f>IF(J259="PACK", I259, 0)</f>
      </c>
      <c r="L259" s="10">
        <f>IF(J259="KG", I259, I259 * VLOOKUP(G259,Sku_Consolidated!A2:U957,21,FALSE))</f>
      </c>
      <c r="M259" s="10" t="s">
        <v>37</v>
      </c>
      <c r="N259" s="11" t="s">
        <v>858</v>
      </c>
      <c r="O259" s="10" t="s">
        <v>859</v>
      </c>
      <c r="P259" s="10">
        <f>N259 - O259</f>
      </c>
      <c r="Q259" s="1">
        <f>VLOOKUP(G259,Sku_Consolidated!A2:G957,7, FALSE)</f>
      </c>
      <c r="R259" s="1">
        <f>IF(IFERROR(VLOOKUP(E259,Store_Showcase!B2:H144,7, FALSE), TRUE)=TRUE, IF(IFERROR(VLOOKUP(E259,Store_SRP!B2:H110,7, FALSE), TRUE)=TRUE,VLOOKUP(E259,Store_VAM!B2:H273,7, FALSE),VLOOKUP(E259,Store_SRP!B2:H110,7, FALSE)), VLOOKUP(E259,Store_Showcase!B2:H144,7, FALSE))</f>
      </c>
      <c r="S259" s="1">
        <f>IF(IFERROR(VLOOKUP(E259,Store_Showcase!B2:I144,8, FALSE), TRUE)=TRUE, IF(IFERROR(VLOOKUP(E259,Store_SRP!B2:I110,8, FALSE), TRUE)=TRUE,VLOOKUP(E259,Store_VAM!B2:I273,8, FALSE),VLOOKUP(E259,Store_SRP!B2:I110,8, FALSE)), VLOOKUP(E259,Store_Showcase!B2:I144,8, FALSE))</f>
      </c>
      <c r="T259" s="1">
        <f>VLOOKUP(G259,Sku_Consolidated!A2:R957,18,FALSE)</f>
      </c>
      <c r="U259" s="1" t="s">
        <v>790</v>
      </c>
      <c r="V259" s="1">
        <f>IF(VLOOKUP(G259,Sku_Consolidated!A2:S957,19,FALSE)="SHOWCASE", VLOOKUP(E259,Store_Showcase!B2:L144,11, FALSE), IF(VLOOKUP(G259,Sku_Consolidated!A2:S957,19,FALSE)="VAM",VLOOKUP(E259,Store_VAM!B2:L273,11, FALSE),VLOOKUP(E259,Store_SRP!B2:L110,11, FALSE)))</f>
      </c>
      <c r="W259" s="1">
        <f>VLOOKUP(G259,Sku_Consolidated!A2:W957,11,FALSE)</f>
      </c>
      <c r="X259" s="1">
        <f>VLOOKUP(G259,Sku_Consolidated!A2:H957,8,FALSE)</f>
      </c>
      <c r="Y259" s="1">
        <f>VLOOKUP(G259,Sku_Consolidated!A2:I957,9,FALSE)</f>
      </c>
      <c r="Z259" s="1" t="s">
        <v>41</v>
      </c>
      <c r="AA259" s="1">
        <f>VLOOKUP(G259,Sku_Consolidated!A2:E957,5,FALSE)</f>
      </c>
      <c r="AB259" s="1">
        <f>IF(VLOOKUP(G259,Sku_Consolidated!A2:S957,19,FALSE)="SHOWCASE", VLOOKUP(E259,Store_Showcase!B2:N144,13, FALSE), IF(VLOOKUP(G259,Sku_Consolidated!A2:S957,19,FALSE)="VAM",VLOOKUP(E259,Store_VAM!B2:N273,13, FALSE),VLOOKUP(E259,Store_SRP!B2:N110,13, FALSE)))</f>
      </c>
      <c r="AC259" s="1">
        <f>IF(IFERROR(AB259,TRUE)=TRUE, "-","OK")</f>
      </c>
      <c r="AD259" s="11" t="s">
        <v>37</v>
      </c>
      <c r="AE259" s="11" t="s">
        <v>37</v>
      </c>
      <c r="AF259" s="1">
        <f>IF(IFERROR(VLOOKUP(E259,Store_Showcase!B2:H144,{5}, FALSE), TRUE)=TRUE, IF(IFERROR(VLOOKUP(E259,Store_SRP!B2:H110,{5}, FALSE), TRUE)=TRUE,VLOOKUP(E259,Store_VAM!B2:H273,{5}, FALSE),VLOOKUP(E259,Store_SRP!B2:H110,{5}, FALSE)), VLOOKUP(E259,Store_Showcase!B2:H144,{5}, FALSE))</f>
      </c>
      <c r="AG259" s="1">
        <f>IF(IFERROR(VLOOKUP(E259,Store_Showcase!B2:H144,{6}, FALSE), TRUE)=TRUE, IF(IFERROR(VLOOKUP(E259,Store_SRP!B2:H110,{6}, FALSE), TRUE)=TRUE,VLOOKUP(E259,Store_VAM!B2:H273,{6}, FALSE),VLOOKUP(E259,Store_SRP!B2:H110,{6}, FALSE)), VLOOKUP(E259,Store_Showcase!B2:H144,{6}, FALSE))</f>
      </c>
      <c r="AH259" s="1">
        <f>VLOOKUP(G259,Sku_Consolidated!A2:R957,18,FALSE)</f>
      </c>
      <c r="AI259" s="1">
        <f>VLOOKUP(G259,Sku_Consolidated!A2:S957,19,FALSE)</f>
      </c>
      <c r="AJ259" s="1">
        <f>VLOOKUP(G259,Sku_Consolidated!A2:T957,20,FALSE)</f>
      </c>
    </row>
    <row r="260" spans="1:36" x14ac:dyDescent="0.25">
      <c r="A260" s="1">
        <v>2024</v>
      </c>
      <c r="B260" s="1" t="s">
        <v>31</v>
      </c>
      <c r="C260" s="1" t="s">
        <v>32</v>
      </c>
      <c r="D260" s="1" t="s">
        <v>33</v>
      </c>
      <c r="E260" s="9" t="s">
        <v>777</v>
      </c>
      <c r="F260" s="1">
        <f>IF(VLOOKUP(G260,Sku_Consolidated!A2:S957,{19},FALSE)="SHOWCASE", VLOOKUP(E260,Store_Showcase!B2:C144,{2}, FALSE), IF(VLOOKUP(G260,Sku_Consolidated!A2:S957,{19},FALSE)="VAM",VLOOKUP(E260,Store_VAM!B2:C273,{2}, FALSE),VLOOKUP(E260,Store_SRP!B2:C110,{2}, FALSE)))</f>
      </c>
      <c r="G260" s="1">
        <v>61844</v>
      </c>
      <c r="H260" s="1" t="s">
        <v>178</v>
      </c>
      <c r="I260" s="10" t="s">
        <v>860</v>
      </c>
      <c r="J260" s="1">
        <f>VLOOKUP(G260,Sku_Consolidated!A2:C957, 3, FALSE)</f>
      </c>
      <c r="K260" s="10">
        <f>IF(J260="PACK", I260, 0)</f>
      </c>
      <c r="L260" s="10">
        <f>IF(J260="KG", I260, I260 * VLOOKUP(G260,Sku_Consolidated!A2:U957,21,FALSE))</f>
      </c>
      <c r="M260" s="10" t="s">
        <v>37</v>
      </c>
      <c r="N260" s="11" t="s">
        <v>861</v>
      </c>
      <c r="O260" s="10" t="s">
        <v>862</v>
      </c>
      <c r="P260" s="10">
        <f>N260 - O260</f>
      </c>
      <c r="Q260" s="1">
        <f>VLOOKUP(G260,Sku_Consolidated!A2:G957,7, FALSE)</f>
      </c>
      <c r="R260" s="1">
        <f>IF(IFERROR(VLOOKUP(E260,Store_Showcase!B2:H144,7, FALSE), TRUE)=TRUE, IF(IFERROR(VLOOKUP(E260,Store_SRP!B2:H110,7, FALSE), TRUE)=TRUE,VLOOKUP(E260,Store_VAM!B2:H273,7, FALSE),VLOOKUP(E260,Store_SRP!B2:H110,7, FALSE)), VLOOKUP(E260,Store_Showcase!B2:H144,7, FALSE))</f>
      </c>
      <c r="S260" s="1">
        <f>IF(IFERROR(VLOOKUP(E260,Store_Showcase!B2:I144,8, FALSE), TRUE)=TRUE, IF(IFERROR(VLOOKUP(E260,Store_SRP!B2:I110,8, FALSE), TRUE)=TRUE,VLOOKUP(E260,Store_VAM!B2:I273,8, FALSE),VLOOKUP(E260,Store_SRP!B2:I110,8, FALSE)), VLOOKUP(E260,Store_Showcase!B2:I144,8, FALSE))</f>
      </c>
      <c r="T260" s="1">
        <f>VLOOKUP(G260,Sku_Consolidated!A2:R957,18,FALSE)</f>
      </c>
      <c r="U260" s="1" t="s">
        <v>790</v>
      </c>
      <c r="V260" s="1">
        <f>IF(VLOOKUP(G260,Sku_Consolidated!A2:S957,19,FALSE)="SHOWCASE", VLOOKUP(E260,Store_Showcase!B2:L144,11, FALSE), IF(VLOOKUP(G260,Sku_Consolidated!A2:S957,19,FALSE)="VAM",VLOOKUP(E260,Store_VAM!B2:L273,11, FALSE),VLOOKUP(E260,Store_SRP!B2:L110,11, FALSE)))</f>
      </c>
      <c r="W260" s="1">
        <f>VLOOKUP(G260,Sku_Consolidated!A2:W957,11,FALSE)</f>
      </c>
      <c r="X260" s="1">
        <f>VLOOKUP(G260,Sku_Consolidated!A2:H957,8,FALSE)</f>
      </c>
      <c r="Y260" s="1">
        <f>VLOOKUP(G260,Sku_Consolidated!A2:I957,9,FALSE)</f>
      </c>
      <c r="Z260" s="1" t="s">
        <v>41</v>
      </c>
      <c r="AA260" s="1">
        <f>VLOOKUP(G260,Sku_Consolidated!A2:E957,5,FALSE)</f>
      </c>
      <c r="AB260" s="1">
        <f>IF(VLOOKUP(G260,Sku_Consolidated!A2:S957,19,FALSE)="SHOWCASE", VLOOKUP(E260,Store_Showcase!B2:N144,13, FALSE), IF(VLOOKUP(G260,Sku_Consolidated!A2:S957,19,FALSE)="VAM",VLOOKUP(E260,Store_VAM!B2:N273,13, FALSE),VLOOKUP(E260,Store_SRP!B2:N110,13, FALSE)))</f>
      </c>
      <c r="AC260" s="1">
        <f>IF(IFERROR(AB260,TRUE)=TRUE, "-","OK")</f>
      </c>
      <c r="AD260" s="11" t="s">
        <v>37</v>
      </c>
      <c r="AE260" s="11" t="s">
        <v>37</v>
      </c>
      <c r="AF260" s="1">
        <f>IF(IFERROR(VLOOKUP(E260,Store_Showcase!B2:H144,{5}, FALSE), TRUE)=TRUE, IF(IFERROR(VLOOKUP(E260,Store_SRP!B2:H110,{5}, FALSE), TRUE)=TRUE,VLOOKUP(E260,Store_VAM!B2:H273,{5}, FALSE),VLOOKUP(E260,Store_SRP!B2:H110,{5}, FALSE)), VLOOKUP(E260,Store_Showcase!B2:H144,{5}, FALSE))</f>
      </c>
      <c r="AG260" s="1">
        <f>IF(IFERROR(VLOOKUP(E260,Store_Showcase!B2:H144,{6}, FALSE), TRUE)=TRUE, IF(IFERROR(VLOOKUP(E260,Store_SRP!B2:H110,{6}, FALSE), TRUE)=TRUE,VLOOKUP(E260,Store_VAM!B2:H273,{6}, FALSE),VLOOKUP(E260,Store_SRP!B2:H110,{6}, FALSE)), VLOOKUP(E260,Store_Showcase!B2:H144,{6}, FALSE))</f>
      </c>
      <c r="AH260" s="1">
        <f>VLOOKUP(G260,Sku_Consolidated!A2:R957,18,FALSE)</f>
      </c>
      <c r="AI260" s="1">
        <f>VLOOKUP(G260,Sku_Consolidated!A2:S957,19,FALSE)</f>
      </c>
      <c r="AJ260" s="1">
        <f>VLOOKUP(G260,Sku_Consolidated!A2:T957,20,FALSE)</f>
      </c>
    </row>
    <row r="261" spans="1:36" x14ac:dyDescent="0.25">
      <c r="A261" s="1">
        <v>2024</v>
      </c>
      <c r="B261" s="1" t="s">
        <v>31</v>
      </c>
      <c r="C261" s="1" t="s">
        <v>32</v>
      </c>
      <c r="D261" s="1" t="s">
        <v>33</v>
      </c>
      <c r="E261" s="9" t="s">
        <v>777</v>
      </c>
      <c r="F261" s="1">
        <f>IF(VLOOKUP(G261,Sku_Consolidated!A2:S957,{19},FALSE)="SHOWCASE", VLOOKUP(E261,Store_Showcase!B2:C144,{2}, FALSE), IF(VLOOKUP(G261,Sku_Consolidated!A2:S957,{19},FALSE)="VAM",VLOOKUP(E261,Store_VAM!B2:C273,{2}, FALSE),VLOOKUP(E261,Store_SRP!B2:C110,{2}, FALSE)))</f>
      </c>
      <c r="G261" s="1">
        <v>61845</v>
      </c>
      <c r="H261" s="1" t="s">
        <v>130</v>
      </c>
      <c r="I261" s="10" t="s">
        <v>863</v>
      </c>
      <c r="J261" s="1">
        <f>VLOOKUP(G261,Sku_Consolidated!A2:C957, 3, FALSE)</f>
      </c>
      <c r="K261" s="10">
        <f>IF(J261="PACK", I261, 0)</f>
      </c>
      <c r="L261" s="10">
        <f>IF(J261="KG", I261, I261 * VLOOKUP(G261,Sku_Consolidated!A2:U957,21,FALSE))</f>
      </c>
      <c r="M261" s="10" t="s">
        <v>37</v>
      </c>
      <c r="N261" s="11" t="s">
        <v>864</v>
      </c>
      <c r="O261" s="10" t="s">
        <v>865</v>
      </c>
      <c r="P261" s="10">
        <f>N261 - O261</f>
      </c>
      <c r="Q261" s="1">
        <f>VLOOKUP(G261,Sku_Consolidated!A2:G957,7, FALSE)</f>
      </c>
      <c r="R261" s="1">
        <f>IF(IFERROR(VLOOKUP(E261,Store_Showcase!B2:H144,7, FALSE), TRUE)=TRUE, IF(IFERROR(VLOOKUP(E261,Store_SRP!B2:H110,7, FALSE), TRUE)=TRUE,VLOOKUP(E261,Store_VAM!B2:H273,7, FALSE),VLOOKUP(E261,Store_SRP!B2:H110,7, FALSE)), VLOOKUP(E261,Store_Showcase!B2:H144,7, FALSE))</f>
      </c>
      <c r="S261" s="1">
        <f>IF(IFERROR(VLOOKUP(E261,Store_Showcase!B2:I144,8, FALSE), TRUE)=TRUE, IF(IFERROR(VLOOKUP(E261,Store_SRP!B2:I110,8, FALSE), TRUE)=TRUE,VLOOKUP(E261,Store_VAM!B2:I273,8, FALSE),VLOOKUP(E261,Store_SRP!B2:I110,8, FALSE)), VLOOKUP(E261,Store_Showcase!B2:I144,8, FALSE))</f>
      </c>
      <c r="T261" s="1">
        <f>VLOOKUP(G261,Sku_Consolidated!A2:R957,18,FALSE)</f>
      </c>
      <c r="U261" s="1" t="s">
        <v>790</v>
      </c>
      <c r="V261" s="1">
        <f>IF(VLOOKUP(G261,Sku_Consolidated!A2:S957,19,FALSE)="SHOWCASE", VLOOKUP(E261,Store_Showcase!B2:L144,11, FALSE), IF(VLOOKUP(G261,Sku_Consolidated!A2:S957,19,FALSE)="VAM",VLOOKUP(E261,Store_VAM!B2:L273,11, FALSE),VLOOKUP(E261,Store_SRP!B2:L110,11, FALSE)))</f>
      </c>
      <c r="W261" s="1">
        <f>VLOOKUP(G261,Sku_Consolidated!A2:W957,11,FALSE)</f>
      </c>
      <c r="X261" s="1">
        <f>VLOOKUP(G261,Sku_Consolidated!A2:H957,8,FALSE)</f>
      </c>
      <c r="Y261" s="1">
        <f>VLOOKUP(G261,Sku_Consolidated!A2:I957,9,FALSE)</f>
      </c>
      <c r="Z261" s="1" t="s">
        <v>41</v>
      </c>
      <c r="AA261" s="1">
        <f>VLOOKUP(G261,Sku_Consolidated!A2:E957,5,FALSE)</f>
      </c>
      <c r="AB261" s="1">
        <f>IF(VLOOKUP(G261,Sku_Consolidated!A2:S957,19,FALSE)="SHOWCASE", VLOOKUP(E261,Store_Showcase!B2:N144,13, FALSE), IF(VLOOKUP(G261,Sku_Consolidated!A2:S957,19,FALSE)="VAM",VLOOKUP(E261,Store_VAM!B2:N273,13, FALSE),VLOOKUP(E261,Store_SRP!B2:N110,13, FALSE)))</f>
      </c>
      <c r="AC261" s="1">
        <f>IF(IFERROR(AB261,TRUE)=TRUE, "-","OK")</f>
      </c>
      <c r="AD261" s="11" t="s">
        <v>37</v>
      </c>
      <c r="AE261" s="11" t="s">
        <v>37</v>
      </c>
      <c r="AF261" s="1">
        <f>IF(IFERROR(VLOOKUP(E261,Store_Showcase!B2:H144,{5}, FALSE), TRUE)=TRUE, IF(IFERROR(VLOOKUP(E261,Store_SRP!B2:H110,{5}, FALSE), TRUE)=TRUE,VLOOKUP(E261,Store_VAM!B2:H273,{5}, FALSE),VLOOKUP(E261,Store_SRP!B2:H110,{5}, FALSE)), VLOOKUP(E261,Store_Showcase!B2:H144,{5}, FALSE))</f>
      </c>
      <c r="AG261" s="1">
        <f>IF(IFERROR(VLOOKUP(E261,Store_Showcase!B2:H144,{6}, FALSE), TRUE)=TRUE, IF(IFERROR(VLOOKUP(E261,Store_SRP!B2:H110,{6}, FALSE), TRUE)=TRUE,VLOOKUP(E261,Store_VAM!B2:H273,{6}, FALSE),VLOOKUP(E261,Store_SRP!B2:H110,{6}, FALSE)), VLOOKUP(E261,Store_Showcase!B2:H144,{6}, FALSE))</f>
      </c>
      <c r="AH261" s="1">
        <f>VLOOKUP(G261,Sku_Consolidated!A2:R957,18,FALSE)</f>
      </c>
      <c r="AI261" s="1">
        <f>VLOOKUP(G261,Sku_Consolidated!A2:S957,19,FALSE)</f>
      </c>
      <c r="AJ261" s="1">
        <f>VLOOKUP(G261,Sku_Consolidated!A2:T957,20,FALSE)</f>
      </c>
    </row>
    <row r="262" spans="1:36" x14ac:dyDescent="0.25">
      <c r="A262" s="1">
        <v>2024</v>
      </c>
      <c r="B262" s="1" t="s">
        <v>31</v>
      </c>
      <c r="C262" s="1" t="s">
        <v>32</v>
      </c>
      <c r="D262" s="1" t="s">
        <v>33</v>
      </c>
      <c r="E262" s="9" t="s">
        <v>777</v>
      </c>
      <c r="F262" s="1">
        <f>IF(VLOOKUP(G262,Sku_Consolidated!A2:S957,{19},FALSE)="SHOWCASE", VLOOKUP(E262,Store_Showcase!B2:C144,{2}, FALSE), IF(VLOOKUP(G262,Sku_Consolidated!A2:S957,{19},FALSE)="VAM",VLOOKUP(E262,Store_VAM!B2:C273,{2}, FALSE),VLOOKUP(E262,Store_SRP!B2:C110,{2}, FALSE)))</f>
      </c>
      <c r="G262" s="1">
        <v>61850</v>
      </c>
      <c r="H262" s="1" t="s">
        <v>134</v>
      </c>
      <c r="I262" s="10" t="s">
        <v>866</v>
      </c>
      <c r="J262" s="1">
        <f>VLOOKUP(G262,Sku_Consolidated!A2:C957, 3, FALSE)</f>
      </c>
      <c r="K262" s="10">
        <f>IF(J262="PACK", I262, 0)</f>
      </c>
      <c r="L262" s="10">
        <f>IF(J262="KG", I262, I262 * VLOOKUP(G262,Sku_Consolidated!A2:U957,21,FALSE))</f>
      </c>
      <c r="M262" s="10" t="s">
        <v>37</v>
      </c>
      <c r="N262" s="11" t="s">
        <v>867</v>
      </c>
      <c r="O262" s="10" t="s">
        <v>868</v>
      </c>
      <c r="P262" s="10">
        <f>N262 - O262</f>
      </c>
      <c r="Q262" s="1">
        <f>VLOOKUP(G262,Sku_Consolidated!A2:G957,7, FALSE)</f>
      </c>
      <c r="R262" s="1">
        <f>IF(IFERROR(VLOOKUP(E262,Store_Showcase!B2:H144,7, FALSE), TRUE)=TRUE, IF(IFERROR(VLOOKUP(E262,Store_SRP!B2:H110,7, FALSE), TRUE)=TRUE,VLOOKUP(E262,Store_VAM!B2:H273,7, FALSE),VLOOKUP(E262,Store_SRP!B2:H110,7, FALSE)), VLOOKUP(E262,Store_Showcase!B2:H144,7, FALSE))</f>
      </c>
      <c r="S262" s="1">
        <f>IF(IFERROR(VLOOKUP(E262,Store_Showcase!B2:I144,8, FALSE), TRUE)=TRUE, IF(IFERROR(VLOOKUP(E262,Store_SRP!B2:I110,8, FALSE), TRUE)=TRUE,VLOOKUP(E262,Store_VAM!B2:I273,8, FALSE),VLOOKUP(E262,Store_SRP!B2:I110,8, FALSE)), VLOOKUP(E262,Store_Showcase!B2:I144,8, FALSE))</f>
      </c>
      <c r="T262" s="1">
        <f>VLOOKUP(G262,Sku_Consolidated!A2:R957,18,FALSE)</f>
      </c>
      <c r="U262" s="1" t="s">
        <v>790</v>
      </c>
      <c r="V262" s="1">
        <f>IF(VLOOKUP(G262,Sku_Consolidated!A2:S957,19,FALSE)="SHOWCASE", VLOOKUP(E262,Store_Showcase!B2:L144,11, FALSE), IF(VLOOKUP(G262,Sku_Consolidated!A2:S957,19,FALSE)="VAM",VLOOKUP(E262,Store_VAM!B2:L273,11, FALSE),VLOOKUP(E262,Store_SRP!B2:L110,11, FALSE)))</f>
      </c>
      <c r="W262" s="1">
        <f>VLOOKUP(G262,Sku_Consolidated!A2:W957,11,FALSE)</f>
      </c>
      <c r="X262" s="1">
        <f>VLOOKUP(G262,Sku_Consolidated!A2:H957,8,FALSE)</f>
      </c>
      <c r="Y262" s="1">
        <f>VLOOKUP(G262,Sku_Consolidated!A2:I957,9,FALSE)</f>
      </c>
      <c r="Z262" s="1" t="s">
        <v>41</v>
      </c>
      <c r="AA262" s="1">
        <f>VLOOKUP(G262,Sku_Consolidated!A2:E957,5,FALSE)</f>
      </c>
      <c r="AB262" s="1">
        <f>IF(VLOOKUP(G262,Sku_Consolidated!A2:S957,19,FALSE)="SHOWCASE", VLOOKUP(E262,Store_Showcase!B2:N144,13, FALSE), IF(VLOOKUP(G262,Sku_Consolidated!A2:S957,19,FALSE)="VAM",VLOOKUP(E262,Store_VAM!B2:N273,13, FALSE),VLOOKUP(E262,Store_SRP!B2:N110,13, FALSE)))</f>
      </c>
      <c r="AC262" s="1">
        <f>IF(IFERROR(AB262,TRUE)=TRUE, "-","OK")</f>
      </c>
      <c r="AD262" s="11" t="s">
        <v>37</v>
      </c>
      <c r="AE262" s="11" t="s">
        <v>37</v>
      </c>
      <c r="AF262" s="1">
        <f>IF(IFERROR(VLOOKUP(E262,Store_Showcase!B2:H144,{5}, FALSE), TRUE)=TRUE, IF(IFERROR(VLOOKUP(E262,Store_SRP!B2:H110,{5}, FALSE), TRUE)=TRUE,VLOOKUP(E262,Store_VAM!B2:H273,{5}, FALSE),VLOOKUP(E262,Store_SRP!B2:H110,{5}, FALSE)), VLOOKUP(E262,Store_Showcase!B2:H144,{5}, FALSE))</f>
      </c>
      <c r="AG262" s="1">
        <f>IF(IFERROR(VLOOKUP(E262,Store_Showcase!B2:H144,{6}, FALSE), TRUE)=TRUE, IF(IFERROR(VLOOKUP(E262,Store_SRP!B2:H110,{6}, FALSE), TRUE)=TRUE,VLOOKUP(E262,Store_VAM!B2:H273,{6}, FALSE),VLOOKUP(E262,Store_SRP!B2:H110,{6}, FALSE)), VLOOKUP(E262,Store_Showcase!B2:H144,{6}, FALSE))</f>
      </c>
      <c r="AH262" s="1">
        <f>VLOOKUP(G262,Sku_Consolidated!A2:R957,18,FALSE)</f>
      </c>
      <c r="AI262" s="1">
        <f>VLOOKUP(G262,Sku_Consolidated!A2:S957,19,FALSE)</f>
      </c>
      <c r="AJ262" s="1">
        <f>VLOOKUP(G262,Sku_Consolidated!A2:T957,20,FALSE)</f>
      </c>
    </row>
    <row r="263" spans="1:36" x14ac:dyDescent="0.25">
      <c r="A263" s="1">
        <v>2024</v>
      </c>
      <c r="B263" s="1" t="s">
        <v>31</v>
      </c>
      <c r="C263" s="1" t="s">
        <v>32</v>
      </c>
      <c r="D263" s="1" t="s">
        <v>33</v>
      </c>
      <c r="E263" s="9" t="s">
        <v>777</v>
      </c>
      <c r="F263" s="1">
        <f>IF(VLOOKUP(G263,Sku_Consolidated!A2:S957,{19},FALSE)="SHOWCASE", VLOOKUP(E263,Store_Showcase!B2:C144,{2}, FALSE), IF(VLOOKUP(G263,Sku_Consolidated!A2:S957,{19},FALSE)="VAM",VLOOKUP(E263,Store_VAM!B2:C273,{2}, FALSE),VLOOKUP(E263,Store_SRP!B2:C110,{2}, FALSE)))</f>
      </c>
      <c r="G263" s="1">
        <v>61852</v>
      </c>
      <c r="H263" s="1" t="s">
        <v>138</v>
      </c>
      <c r="I263" s="10" t="s">
        <v>869</v>
      </c>
      <c r="J263" s="1">
        <f>VLOOKUP(G263,Sku_Consolidated!A2:C957, 3, FALSE)</f>
      </c>
      <c r="K263" s="10">
        <f>IF(J263="PACK", I263, 0)</f>
      </c>
      <c r="L263" s="10">
        <f>IF(J263="KG", I263, I263 * VLOOKUP(G263,Sku_Consolidated!A2:U957,21,FALSE))</f>
      </c>
      <c r="M263" s="10" t="s">
        <v>37</v>
      </c>
      <c r="N263" s="11" t="s">
        <v>870</v>
      </c>
      <c r="O263" s="10" t="s">
        <v>871</v>
      </c>
      <c r="P263" s="10">
        <f>N263 - O263</f>
      </c>
      <c r="Q263" s="1">
        <f>VLOOKUP(G263,Sku_Consolidated!A2:G957,7, FALSE)</f>
      </c>
      <c r="R263" s="1">
        <f>IF(IFERROR(VLOOKUP(E263,Store_Showcase!B2:H144,7, FALSE), TRUE)=TRUE, IF(IFERROR(VLOOKUP(E263,Store_SRP!B2:H110,7, FALSE), TRUE)=TRUE,VLOOKUP(E263,Store_VAM!B2:H273,7, FALSE),VLOOKUP(E263,Store_SRP!B2:H110,7, FALSE)), VLOOKUP(E263,Store_Showcase!B2:H144,7, FALSE))</f>
      </c>
      <c r="S263" s="1">
        <f>IF(IFERROR(VLOOKUP(E263,Store_Showcase!B2:I144,8, FALSE), TRUE)=TRUE, IF(IFERROR(VLOOKUP(E263,Store_SRP!B2:I110,8, FALSE), TRUE)=TRUE,VLOOKUP(E263,Store_VAM!B2:I273,8, FALSE),VLOOKUP(E263,Store_SRP!B2:I110,8, FALSE)), VLOOKUP(E263,Store_Showcase!B2:I144,8, FALSE))</f>
      </c>
      <c r="T263" s="1">
        <f>VLOOKUP(G263,Sku_Consolidated!A2:R957,18,FALSE)</f>
      </c>
      <c r="U263" s="1" t="s">
        <v>790</v>
      </c>
      <c r="V263" s="1">
        <f>IF(VLOOKUP(G263,Sku_Consolidated!A2:S957,19,FALSE)="SHOWCASE", VLOOKUP(E263,Store_Showcase!B2:L144,11, FALSE), IF(VLOOKUP(G263,Sku_Consolidated!A2:S957,19,FALSE)="VAM",VLOOKUP(E263,Store_VAM!B2:L273,11, FALSE),VLOOKUP(E263,Store_SRP!B2:L110,11, FALSE)))</f>
      </c>
      <c r="W263" s="1">
        <f>VLOOKUP(G263,Sku_Consolidated!A2:W957,11,FALSE)</f>
      </c>
      <c r="X263" s="1">
        <f>VLOOKUP(G263,Sku_Consolidated!A2:H957,8,FALSE)</f>
      </c>
      <c r="Y263" s="1">
        <f>VLOOKUP(G263,Sku_Consolidated!A2:I957,9,FALSE)</f>
      </c>
      <c r="Z263" s="1" t="s">
        <v>41</v>
      </c>
      <c r="AA263" s="1">
        <f>VLOOKUP(G263,Sku_Consolidated!A2:E957,5,FALSE)</f>
      </c>
      <c r="AB263" s="1">
        <f>IF(VLOOKUP(G263,Sku_Consolidated!A2:S957,19,FALSE)="SHOWCASE", VLOOKUP(E263,Store_Showcase!B2:N144,13, FALSE), IF(VLOOKUP(G263,Sku_Consolidated!A2:S957,19,FALSE)="VAM",VLOOKUP(E263,Store_VAM!B2:N273,13, FALSE),VLOOKUP(E263,Store_SRP!B2:N110,13, FALSE)))</f>
      </c>
      <c r="AC263" s="1">
        <f>IF(IFERROR(AB263,TRUE)=TRUE, "-","OK")</f>
      </c>
      <c r="AD263" s="11" t="s">
        <v>37</v>
      </c>
      <c r="AE263" s="11" t="s">
        <v>37</v>
      </c>
      <c r="AF263" s="1">
        <f>IF(IFERROR(VLOOKUP(E263,Store_Showcase!B2:H144,{5}, FALSE), TRUE)=TRUE, IF(IFERROR(VLOOKUP(E263,Store_SRP!B2:H110,{5}, FALSE), TRUE)=TRUE,VLOOKUP(E263,Store_VAM!B2:H273,{5}, FALSE),VLOOKUP(E263,Store_SRP!B2:H110,{5}, FALSE)), VLOOKUP(E263,Store_Showcase!B2:H144,{5}, FALSE))</f>
      </c>
      <c r="AG263" s="1">
        <f>IF(IFERROR(VLOOKUP(E263,Store_Showcase!B2:H144,{6}, FALSE), TRUE)=TRUE, IF(IFERROR(VLOOKUP(E263,Store_SRP!B2:H110,{6}, FALSE), TRUE)=TRUE,VLOOKUP(E263,Store_VAM!B2:H273,{6}, FALSE),VLOOKUP(E263,Store_SRP!B2:H110,{6}, FALSE)), VLOOKUP(E263,Store_Showcase!B2:H144,{6}, FALSE))</f>
      </c>
      <c r="AH263" s="1">
        <f>VLOOKUP(G263,Sku_Consolidated!A2:R957,18,FALSE)</f>
      </c>
      <c r="AI263" s="1">
        <f>VLOOKUP(G263,Sku_Consolidated!A2:S957,19,FALSE)</f>
      </c>
      <c r="AJ263" s="1">
        <f>VLOOKUP(G263,Sku_Consolidated!A2:T957,20,FALSE)</f>
      </c>
    </row>
    <row r="264" spans="1:36" x14ac:dyDescent="0.25">
      <c r="A264" s="1">
        <v>2024</v>
      </c>
      <c r="B264" s="1" t="s">
        <v>31</v>
      </c>
      <c r="C264" s="1" t="s">
        <v>32</v>
      </c>
      <c r="D264" s="1" t="s">
        <v>33</v>
      </c>
      <c r="E264" s="9" t="s">
        <v>777</v>
      </c>
      <c r="F264" s="1">
        <f>IF(VLOOKUP(G264,Sku_Consolidated!A2:S957,{19},FALSE)="SHOWCASE", VLOOKUP(E264,Store_Showcase!B2:C144,{2}, FALSE), IF(VLOOKUP(G264,Sku_Consolidated!A2:S957,{19},FALSE)="VAM",VLOOKUP(E264,Store_VAM!B2:C273,{2}, FALSE),VLOOKUP(E264,Store_SRP!B2:C110,{2}, FALSE)))</f>
      </c>
      <c r="G264" s="1">
        <v>61853</v>
      </c>
      <c r="H264" s="1" t="s">
        <v>189</v>
      </c>
      <c r="I264" s="10" t="s">
        <v>872</v>
      </c>
      <c r="J264" s="1">
        <f>VLOOKUP(G264,Sku_Consolidated!A2:C957, 3, FALSE)</f>
      </c>
      <c r="K264" s="10">
        <f>IF(J264="PACK", I264, 0)</f>
      </c>
      <c r="L264" s="10">
        <f>IF(J264="KG", I264, I264 * VLOOKUP(G264,Sku_Consolidated!A2:U957,21,FALSE))</f>
      </c>
      <c r="M264" s="10" t="s">
        <v>37</v>
      </c>
      <c r="N264" s="11" t="s">
        <v>873</v>
      </c>
      <c r="O264" s="10" t="s">
        <v>874</v>
      </c>
      <c r="P264" s="10">
        <f>N264 - O264</f>
      </c>
      <c r="Q264" s="1">
        <f>VLOOKUP(G264,Sku_Consolidated!A2:G957,7, FALSE)</f>
      </c>
      <c r="R264" s="1">
        <f>IF(IFERROR(VLOOKUP(E264,Store_Showcase!B2:H144,7, FALSE), TRUE)=TRUE, IF(IFERROR(VLOOKUP(E264,Store_SRP!B2:H110,7, FALSE), TRUE)=TRUE,VLOOKUP(E264,Store_VAM!B2:H273,7, FALSE),VLOOKUP(E264,Store_SRP!B2:H110,7, FALSE)), VLOOKUP(E264,Store_Showcase!B2:H144,7, FALSE))</f>
      </c>
      <c r="S264" s="1">
        <f>IF(IFERROR(VLOOKUP(E264,Store_Showcase!B2:I144,8, FALSE), TRUE)=TRUE, IF(IFERROR(VLOOKUP(E264,Store_SRP!B2:I110,8, FALSE), TRUE)=TRUE,VLOOKUP(E264,Store_VAM!B2:I273,8, FALSE),VLOOKUP(E264,Store_SRP!B2:I110,8, FALSE)), VLOOKUP(E264,Store_Showcase!B2:I144,8, FALSE))</f>
      </c>
      <c r="T264" s="1">
        <f>VLOOKUP(G264,Sku_Consolidated!A2:R957,18,FALSE)</f>
      </c>
      <c r="U264" s="1" t="s">
        <v>790</v>
      </c>
      <c r="V264" s="1">
        <f>IF(VLOOKUP(G264,Sku_Consolidated!A2:S957,19,FALSE)="SHOWCASE", VLOOKUP(E264,Store_Showcase!B2:L144,11, FALSE), IF(VLOOKUP(G264,Sku_Consolidated!A2:S957,19,FALSE)="VAM",VLOOKUP(E264,Store_VAM!B2:L273,11, FALSE),VLOOKUP(E264,Store_SRP!B2:L110,11, FALSE)))</f>
      </c>
      <c r="W264" s="1">
        <f>VLOOKUP(G264,Sku_Consolidated!A2:W957,11,FALSE)</f>
      </c>
      <c r="X264" s="1">
        <f>VLOOKUP(G264,Sku_Consolidated!A2:H957,8,FALSE)</f>
      </c>
      <c r="Y264" s="1">
        <f>VLOOKUP(G264,Sku_Consolidated!A2:I957,9,FALSE)</f>
      </c>
      <c r="Z264" s="1" t="s">
        <v>41</v>
      </c>
      <c r="AA264" s="1">
        <f>VLOOKUP(G264,Sku_Consolidated!A2:E957,5,FALSE)</f>
      </c>
      <c r="AB264" s="1">
        <f>IF(VLOOKUP(G264,Sku_Consolidated!A2:S957,19,FALSE)="SHOWCASE", VLOOKUP(E264,Store_Showcase!B2:N144,13, FALSE), IF(VLOOKUP(G264,Sku_Consolidated!A2:S957,19,FALSE)="VAM",VLOOKUP(E264,Store_VAM!B2:N273,13, FALSE),VLOOKUP(E264,Store_SRP!B2:N110,13, FALSE)))</f>
      </c>
      <c r="AC264" s="1">
        <f>IF(IFERROR(AB264,TRUE)=TRUE, "-","OK")</f>
      </c>
      <c r="AD264" s="11" t="s">
        <v>37</v>
      </c>
      <c r="AE264" s="11" t="s">
        <v>37</v>
      </c>
      <c r="AF264" s="1">
        <f>IF(IFERROR(VLOOKUP(E264,Store_Showcase!B2:H144,{5}, FALSE), TRUE)=TRUE, IF(IFERROR(VLOOKUP(E264,Store_SRP!B2:H110,{5}, FALSE), TRUE)=TRUE,VLOOKUP(E264,Store_VAM!B2:H273,{5}, FALSE),VLOOKUP(E264,Store_SRP!B2:H110,{5}, FALSE)), VLOOKUP(E264,Store_Showcase!B2:H144,{5}, FALSE))</f>
      </c>
      <c r="AG264" s="1">
        <f>IF(IFERROR(VLOOKUP(E264,Store_Showcase!B2:H144,{6}, FALSE), TRUE)=TRUE, IF(IFERROR(VLOOKUP(E264,Store_SRP!B2:H110,{6}, FALSE), TRUE)=TRUE,VLOOKUP(E264,Store_VAM!B2:H273,{6}, FALSE),VLOOKUP(E264,Store_SRP!B2:H110,{6}, FALSE)), VLOOKUP(E264,Store_Showcase!B2:H144,{6}, FALSE))</f>
      </c>
      <c r="AH264" s="1">
        <f>VLOOKUP(G264,Sku_Consolidated!A2:R957,18,FALSE)</f>
      </c>
      <c r="AI264" s="1">
        <f>VLOOKUP(G264,Sku_Consolidated!A2:S957,19,FALSE)</f>
      </c>
      <c r="AJ264" s="1">
        <f>VLOOKUP(G264,Sku_Consolidated!A2:T957,20,FALSE)</f>
      </c>
    </row>
    <row r="265" spans="1:36" x14ac:dyDescent="0.25">
      <c r="A265" s="1">
        <v>2024</v>
      </c>
      <c r="B265" s="1" t="s">
        <v>31</v>
      </c>
      <c r="C265" s="1" t="s">
        <v>32</v>
      </c>
      <c r="D265" s="1" t="s">
        <v>33</v>
      </c>
      <c r="E265" s="9" t="s">
        <v>781</v>
      </c>
      <c r="F265" s="1">
        <f>IF(VLOOKUP(G265,Sku_Consolidated!A2:S957,{19},FALSE)="SHOWCASE", VLOOKUP(E265,Store_Showcase!B2:C144,{2}, FALSE), IF(VLOOKUP(G265,Sku_Consolidated!A2:S957,{19},FALSE)="VAM",VLOOKUP(E265,Store_VAM!B2:C273,{2}, FALSE),VLOOKUP(E265,Store_SRP!B2:C110,{2}, FALSE)))</f>
      </c>
      <c r="G265" s="1">
        <v>11295</v>
      </c>
      <c r="H265" s="1" t="s">
        <v>629</v>
      </c>
      <c r="I265" s="10" t="s">
        <v>875</v>
      </c>
      <c r="J265" s="1">
        <f>VLOOKUP(G265,Sku_Consolidated!A2:C957, 3, FALSE)</f>
      </c>
      <c r="K265" s="10">
        <f>IF(J265="PACK", I265, 0)</f>
      </c>
      <c r="L265" s="10">
        <f>IF(J265="KG", I265, I265 * VLOOKUP(G265,Sku_Consolidated!A2:U957,21,FALSE))</f>
      </c>
      <c r="M265" s="10" t="s">
        <v>37</v>
      </c>
      <c r="N265" s="11" t="s">
        <v>876</v>
      </c>
      <c r="O265" s="10" t="s">
        <v>877</v>
      </c>
      <c r="P265" s="10">
        <f>N265 - O265</f>
      </c>
      <c r="Q265" s="1">
        <f>VLOOKUP(G265,Sku_Consolidated!A2:G957,7, FALSE)</f>
      </c>
      <c r="R265" s="1">
        <f>IF(IFERROR(VLOOKUP(E265,Store_Showcase!B2:H144,7, FALSE), TRUE)=TRUE, IF(IFERROR(VLOOKUP(E265,Store_SRP!B2:H110,7, FALSE), TRUE)=TRUE,VLOOKUP(E265,Store_VAM!B2:H273,7, FALSE),VLOOKUP(E265,Store_SRP!B2:H110,7, FALSE)), VLOOKUP(E265,Store_Showcase!B2:H144,7, FALSE))</f>
      </c>
      <c r="S265" s="1">
        <f>IF(IFERROR(VLOOKUP(E265,Store_Showcase!B2:I144,8, FALSE), TRUE)=TRUE, IF(IFERROR(VLOOKUP(E265,Store_SRP!B2:I110,8, FALSE), TRUE)=TRUE,VLOOKUP(E265,Store_VAM!B2:I273,8, FALSE),VLOOKUP(E265,Store_SRP!B2:I110,8, FALSE)), VLOOKUP(E265,Store_Showcase!B2:I144,8, FALSE))</f>
      </c>
      <c r="T265" s="1">
        <f>VLOOKUP(G265,Sku_Consolidated!A2:R957,18,FALSE)</f>
      </c>
      <c r="U265" s="1" t="s">
        <v>878</v>
      </c>
      <c r="V265" s="1">
        <f>IF(VLOOKUP(G265,Sku_Consolidated!A2:S957,19,FALSE)="SHOWCASE", VLOOKUP(E265,Store_Showcase!B2:L144,11, FALSE), IF(VLOOKUP(G265,Sku_Consolidated!A2:S957,19,FALSE)="VAM",VLOOKUP(E265,Store_VAM!B2:L273,11, FALSE),VLOOKUP(E265,Store_SRP!B2:L110,11, FALSE)))</f>
      </c>
      <c r="W265" s="1">
        <f>VLOOKUP(G265,Sku_Consolidated!A2:W957,11,FALSE)</f>
      </c>
      <c r="X265" s="1">
        <f>VLOOKUP(G265,Sku_Consolidated!A2:H957,8,FALSE)</f>
      </c>
      <c r="Y265" s="1">
        <f>VLOOKUP(G265,Sku_Consolidated!A2:I957,9,FALSE)</f>
      </c>
      <c r="Z265" s="1" t="s">
        <v>41</v>
      </c>
      <c r="AA265" s="1">
        <f>VLOOKUP(G265,Sku_Consolidated!A2:E957,5,FALSE)</f>
      </c>
      <c r="AB265" s="1">
        <f>IF(VLOOKUP(G265,Sku_Consolidated!A2:S957,19,FALSE)="SHOWCASE", VLOOKUP(E265,Store_Showcase!B2:N144,13, FALSE), IF(VLOOKUP(G265,Sku_Consolidated!A2:S957,19,FALSE)="VAM",VLOOKUP(E265,Store_VAM!B2:N273,13, FALSE),VLOOKUP(E265,Store_SRP!B2:N110,13, FALSE)))</f>
      </c>
      <c r="AC265" s="1">
        <f>IF(IFERROR(AB265,TRUE)=TRUE, "-","OK")</f>
      </c>
      <c r="AD265" s="11" t="s">
        <v>37</v>
      </c>
      <c r="AE265" s="11" t="s">
        <v>37</v>
      </c>
      <c r="AF265" s="1">
        <f>IF(IFERROR(VLOOKUP(E265,Store_Showcase!B2:H144,{5}, FALSE), TRUE)=TRUE, IF(IFERROR(VLOOKUP(E265,Store_SRP!B2:H110,{5}, FALSE), TRUE)=TRUE,VLOOKUP(E265,Store_VAM!B2:H273,{5}, FALSE),VLOOKUP(E265,Store_SRP!B2:H110,{5}, FALSE)), VLOOKUP(E265,Store_Showcase!B2:H144,{5}, FALSE))</f>
      </c>
      <c r="AG265" s="1">
        <f>IF(IFERROR(VLOOKUP(E265,Store_Showcase!B2:H144,{6}, FALSE), TRUE)=TRUE, IF(IFERROR(VLOOKUP(E265,Store_SRP!B2:H110,{6}, FALSE), TRUE)=TRUE,VLOOKUP(E265,Store_VAM!B2:H273,{6}, FALSE),VLOOKUP(E265,Store_SRP!B2:H110,{6}, FALSE)), VLOOKUP(E265,Store_Showcase!B2:H144,{6}, FALSE))</f>
      </c>
      <c r="AH265" s="1">
        <f>VLOOKUP(G265,Sku_Consolidated!A2:R957,18,FALSE)</f>
      </c>
      <c r="AI265" s="1">
        <f>VLOOKUP(G265,Sku_Consolidated!A2:S957,19,FALSE)</f>
      </c>
      <c r="AJ265" s="1">
        <f>VLOOKUP(G265,Sku_Consolidated!A2:T957,20,FALSE)</f>
      </c>
    </row>
    <row r="266" spans="1:36" x14ac:dyDescent="0.25">
      <c r="A266" s="1">
        <v>2024</v>
      </c>
      <c r="B266" s="1" t="s">
        <v>31</v>
      </c>
      <c r="C266" s="1" t="s">
        <v>32</v>
      </c>
      <c r="D266" s="1" t="s">
        <v>33</v>
      </c>
      <c r="E266" s="9" t="s">
        <v>781</v>
      </c>
      <c r="F266" s="1">
        <f>IF(VLOOKUP(G266,Sku_Consolidated!A2:S957,{19},FALSE)="SHOWCASE", VLOOKUP(E266,Store_Showcase!B2:C144,{2}, FALSE), IF(VLOOKUP(G266,Sku_Consolidated!A2:S957,{19},FALSE)="VAM",VLOOKUP(E266,Store_VAM!B2:C273,{2}, FALSE),VLOOKUP(E266,Store_SRP!B2:C110,{2}, FALSE)))</f>
      </c>
      <c r="G266" s="1">
        <v>61719</v>
      </c>
      <c r="H266" s="1" t="s">
        <v>35</v>
      </c>
      <c r="I266" s="10" t="s">
        <v>879</v>
      </c>
      <c r="J266" s="1">
        <f>VLOOKUP(G266,Sku_Consolidated!A2:C957, 3, FALSE)</f>
      </c>
      <c r="K266" s="10">
        <f>IF(J266="PACK", I266, 0)</f>
      </c>
      <c r="L266" s="10">
        <f>IF(J266="KG", I266, I266 * VLOOKUP(G266,Sku_Consolidated!A2:U957,21,FALSE))</f>
      </c>
      <c r="M266" s="10" t="s">
        <v>37</v>
      </c>
      <c r="N266" s="11" t="s">
        <v>880</v>
      </c>
      <c r="O266" s="10" t="s">
        <v>881</v>
      </c>
      <c r="P266" s="10">
        <f>N266 - O266</f>
      </c>
      <c r="Q266" s="1">
        <f>VLOOKUP(G266,Sku_Consolidated!A2:G957,7, FALSE)</f>
      </c>
      <c r="R266" s="1">
        <f>IF(IFERROR(VLOOKUP(E266,Store_Showcase!B2:H144,7, FALSE), TRUE)=TRUE, IF(IFERROR(VLOOKUP(E266,Store_SRP!B2:H110,7, FALSE), TRUE)=TRUE,VLOOKUP(E266,Store_VAM!B2:H273,7, FALSE),VLOOKUP(E266,Store_SRP!B2:H110,7, FALSE)), VLOOKUP(E266,Store_Showcase!B2:H144,7, FALSE))</f>
      </c>
      <c r="S266" s="1">
        <f>IF(IFERROR(VLOOKUP(E266,Store_Showcase!B2:I144,8, FALSE), TRUE)=TRUE, IF(IFERROR(VLOOKUP(E266,Store_SRP!B2:I110,8, FALSE), TRUE)=TRUE,VLOOKUP(E266,Store_VAM!B2:I273,8, FALSE),VLOOKUP(E266,Store_SRP!B2:I110,8, FALSE)), VLOOKUP(E266,Store_Showcase!B2:I144,8, FALSE))</f>
      </c>
      <c r="T266" s="1">
        <f>VLOOKUP(G266,Sku_Consolidated!A2:R957,18,FALSE)</f>
      </c>
      <c r="U266" s="1" t="s">
        <v>878</v>
      </c>
      <c r="V266" s="1">
        <f>IF(VLOOKUP(G266,Sku_Consolidated!A2:S957,19,FALSE)="SHOWCASE", VLOOKUP(E266,Store_Showcase!B2:L144,11, FALSE), IF(VLOOKUP(G266,Sku_Consolidated!A2:S957,19,FALSE)="VAM",VLOOKUP(E266,Store_VAM!B2:L273,11, FALSE),VLOOKUP(E266,Store_SRP!B2:L110,11, FALSE)))</f>
      </c>
      <c r="W266" s="1">
        <f>VLOOKUP(G266,Sku_Consolidated!A2:W957,11,FALSE)</f>
      </c>
      <c r="X266" s="1">
        <f>VLOOKUP(G266,Sku_Consolidated!A2:H957,8,FALSE)</f>
      </c>
      <c r="Y266" s="1">
        <f>VLOOKUP(G266,Sku_Consolidated!A2:I957,9,FALSE)</f>
      </c>
      <c r="Z266" s="1" t="s">
        <v>41</v>
      </c>
      <c r="AA266" s="1">
        <f>VLOOKUP(G266,Sku_Consolidated!A2:E957,5,FALSE)</f>
      </c>
      <c r="AB266" s="1">
        <f>IF(VLOOKUP(G266,Sku_Consolidated!A2:S957,19,FALSE)="SHOWCASE", VLOOKUP(E266,Store_Showcase!B2:N144,13, FALSE), IF(VLOOKUP(G266,Sku_Consolidated!A2:S957,19,FALSE)="VAM",VLOOKUP(E266,Store_VAM!B2:N273,13, FALSE),VLOOKUP(E266,Store_SRP!B2:N110,13, FALSE)))</f>
      </c>
      <c r="AC266" s="1">
        <f>IF(IFERROR(AB266,TRUE)=TRUE, "-","OK")</f>
      </c>
      <c r="AD266" s="11" t="s">
        <v>37</v>
      </c>
      <c r="AE266" s="11" t="s">
        <v>37</v>
      </c>
      <c r="AF266" s="1">
        <f>IF(IFERROR(VLOOKUP(E266,Store_Showcase!B2:H144,{5}, FALSE), TRUE)=TRUE, IF(IFERROR(VLOOKUP(E266,Store_SRP!B2:H110,{5}, FALSE), TRUE)=TRUE,VLOOKUP(E266,Store_VAM!B2:H273,{5}, FALSE),VLOOKUP(E266,Store_SRP!B2:H110,{5}, FALSE)), VLOOKUP(E266,Store_Showcase!B2:H144,{5}, FALSE))</f>
      </c>
      <c r="AG266" s="1">
        <f>IF(IFERROR(VLOOKUP(E266,Store_Showcase!B2:H144,{6}, FALSE), TRUE)=TRUE, IF(IFERROR(VLOOKUP(E266,Store_SRP!B2:H110,{6}, FALSE), TRUE)=TRUE,VLOOKUP(E266,Store_VAM!B2:H273,{6}, FALSE),VLOOKUP(E266,Store_SRP!B2:H110,{6}, FALSE)), VLOOKUP(E266,Store_Showcase!B2:H144,{6}, FALSE))</f>
      </c>
      <c r="AH266" s="1">
        <f>VLOOKUP(G266,Sku_Consolidated!A2:R957,18,FALSE)</f>
      </c>
      <c r="AI266" s="1">
        <f>VLOOKUP(G266,Sku_Consolidated!A2:S957,19,FALSE)</f>
      </c>
      <c r="AJ266" s="1">
        <f>VLOOKUP(G266,Sku_Consolidated!A2:T957,20,FALSE)</f>
      </c>
    </row>
    <row r="267" spans="1:36" x14ac:dyDescent="0.25">
      <c r="A267" s="1">
        <v>2024</v>
      </c>
      <c r="B267" s="1" t="s">
        <v>31</v>
      </c>
      <c r="C267" s="1" t="s">
        <v>32</v>
      </c>
      <c r="D267" s="1" t="s">
        <v>33</v>
      </c>
      <c r="E267" s="9" t="s">
        <v>781</v>
      </c>
      <c r="F267" s="1">
        <f>IF(VLOOKUP(G267,Sku_Consolidated!A2:S957,{19},FALSE)="SHOWCASE", VLOOKUP(E267,Store_Showcase!B2:C144,{2}, FALSE), IF(VLOOKUP(G267,Sku_Consolidated!A2:S957,{19},FALSE)="VAM",VLOOKUP(E267,Store_VAM!B2:C273,{2}, FALSE),VLOOKUP(E267,Store_SRP!B2:C110,{2}, FALSE)))</f>
      </c>
      <c r="G267" s="1">
        <v>61722</v>
      </c>
      <c r="H267" s="1" t="s">
        <v>46</v>
      </c>
      <c r="I267" s="10" t="s">
        <v>882</v>
      </c>
      <c r="J267" s="1">
        <f>VLOOKUP(G267,Sku_Consolidated!A2:C957, 3, FALSE)</f>
      </c>
      <c r="K267" s="10">
        <f>IF(J267="PACK", I267, 0)</f>
      </c>
      <c r="L267" s="10">
        <f>IF(J267="KG", I267, I267 * VLOOKUP(G267,Sku_Consolidated!A2:U957,21,FALSE))</f>
      </c>
      <c r="M267" s="10" t="s">
        <v>37</v>
      </c>
      <c r="N267" s="11" t="s">
        <v>883</v>
      </c>
      <c r="O267" s="10" t="s">
        <v>884</v>
      </c>
      <c r="P267" s="10">
        <f>N267 - O267</f>
      </c>
      <c r="Q267" s="1">
        <f>VLOOKUP(G267,Sku_Consolidated!A2:G957,7, FALSE)</f>
      </c>
      <c r="R267" s="1">
        <f>IF(IFERROR(VLOOKUP(E267,Store_Showcase!B2:H144,7, FALSE), TRUE)=TRUE, IF(IFERROR(VLOOKUP(E267,Store_SRP!B2:H110,7, FALSE), TRUE)=TRUE,VLOOKUP(E267,Store_VAM!B2:H273,7, FALSE),VLOOKUP(E267,Store_SRP!B2:H110,7, FALSE)), VLOOKUP(E267,Store_Showcase!B2:H144,7, FALSE))</f>
      </c>
      <c r="S267" s="1">
        <f>IF(IFERROR(VLOOKUP(E267,Store_Showcase!B2:I144,8, FALSE), TRUE)=TRUE, IF(IFERROR(VLOOKUP(E267,Store_SRP!B2:I110,8, FALSE), TRUE)=TRUE,VLOOKUP(E267,Store_VAM!B2:I273,8, FALSE),VLOOKUP(E267,Store_SRP!B2:I110,8, FALSE)), VLOOKUP(E267,Store_Showcase!B2:I144,8, FALSE))</f>
      </c>
      <c r="T267" s="1">
        <f>VLOOKUP(G267,Sku_Consolidated!A2:R957,18,FALSE)</f>
      </c>
      <c r="U267" s="1" t="s">
        <v>878</v>
      </c>
      <c r="V267" s="1">
        <f>IF(VLOOKUP(G267,Sku_Consolidated!A2:S957,19,FALSE)="SHOWCASE", VLOOKUP(E267,Store_Showcase!B2:L144,11, FALSE), IF(VLOOKUP(G267,Sku_Consolidated!A2:S957,19,FALSE)="VAM",VLOOKUP(E267,Store_VAM!B2:L273,11, FALSE),VLOOKUP(E267,Store_SRP!B2:L110,11, FALSE)))</f>
      </c>
      <c r="W267" s="1">
        <f>VLOOKUP(G267,Sku_Consolidated!A2:W957,11,FALSE)</f>
      </c>
      <c r="X267" s="1">
        <f>VLOOKUP(G267,Sku_Consolidated!A2:H957,8,FALSE)</f>
      </c>
      <c r="Y267" s="1">
        <f>VLOOKUP(G267,Sku_Consolidated!A2:I957,9,FALSE)</f>
      </c>
      <c r="Z267" s="1" t="s">
        <v>41</v>
      </c>
      <c r="AA267" s="1">
        <f>VLOOKUP(G267,Sku_Consolidated!A2:E957,5,FALSE)</f>
      </c>
      <c r="AB267" s="1">
        <f>IF(VLOOKUP(G267,Sku_Consolidated!A2:S957,19,FALSE)="SHOWCASE", VLOOKUP(E267,Store_Showcase!B2:N144,13, FALSE), IF(VLOOKUP(G267,Sku_Consolidated!A2:S957,19,FALSE)="VAM",VLOOKUP(E267,Store_VAM!B2:N273,13, FALSE),VLOOKUP(E267,Store_SRP!B2:N110,13, FALSE)))</f>
      </c>
      <c r="AC267" s="1">
        <f>IF(IFERROR(AB267,TRUE)=TRUE, "-","OK")</f>
      </c>
      <c r="AD267" s="11" t="s">
        <v>37</v>
      </c>
      <c r="AE267" s="11" t="s">
        <v>37</v>
      </c>
      <c r="AF267" s="1">
        <f>IF(IFERROR(VLOOKUP(E267,Store_Showcase!B2:H144,{5}, FALSE), TRUE)=TRUE, IF(IFERROR(VLOOKUP(E267,Store_SRP!B2:H110,{5}, FALSE), TRUE)=TRUE,VLOOKUP(E267,Store_VAM!B2:H273,{5}, FALSE),VLOOKUP(E267,Store_SRP!B2:H110,{5}, FALSE)), VLOOKUP(E267,Store_Showcase!B2:H144,{5}, FALSE))</f>
      </c>
      <c r="AG267" s="1">
        <f>IF(IFERROR(VLOOKUP(E267,Store_Showcase!B2:H144,{6}, FALSE), TRUE)=TRUE, IF(IFERROR(VLOOKUP(E267,Store_SRP!B2:H110,{6}, FALSE), TRUE)=TRUE,VLOOKUP(E267,Store_VAM!B2:H273,{6}, FALSE),VLOOKUP(E267,Store_SRP!B2:H110,{6}, FALSE)), VLOOKUP(E267,Store_Showcase!B2:H144,{6}, FALSE))</f>
      </c>
      <c r="AH267" s="1">
        <f>VLOOKUP(G267,Sku_Consolidated!A2:R957,18,FALSE)</f>
      </c>
      <c r="AI267" s="1">
        <f>VLOOKUP(G267,Sku_Consolidated!A2:S957,19,FALSE)</f>
      </c>
      <c r="AJ267" s="1">
        <f>VLOOKUP(G267,Sku_Consolidated!A2:T957,20,FALSE)</f>
      </c>
    </row>
    <row r="268" spans="1:36" x14ac:dyDescent="0.25">
      <c r="A268" s="1">
        <v>2024</v>
      </c>
      <c r="B268" s="1" t="s">
        <v>31</v>
      </c>
      <c r="C268" s="1" t="s">
        <v>32</v>
      </c>
      <c r="D268" s="1" t="s">
        <v>33</v>
      </c>
      <c r="E268" s="9" t="s">
        <v>781</v>
      </c>
      <c r="F268" s="1">
        <f>IF(VLOOKUP(G268,Sku_Consolidated!A2:S957,{19},FALSE)="SHOWCASE", VLOOKUP(E268,Store_Showcase!B2:C144,{2}, FALSE), IF(VLOOKUP(G268,Sku_Consolidated!A2:S957,{19},FALSE)="VAM",VLOOKUP(E268,Store_VAM!B2:C273,{2}, FALSE),VLOOKUP(E268,Store_SRP!B2:C110,{2}, FALSE)))</f>
      </c>
      <c r="G268" s="1">
        <v>61732</v>
      </c>
      <c r="H268" s="1" t="s">
        <v>211</v>
      </c>
      <c r="I268" s="10" t="s">
        <v>885</v>
      </c>
      <c r="J268" s="1">
        <f>VLOOKUP(G268,Sku_Consolidated!A2:C957, 3, FALSE)</f>
      </c>
      <c r="K268" s="10">
        <f>IF(J268="PACK", I268, 0)</f>
      </c>
      <c r="L268" s="10">
        <f>IF(J268="KG", I268, I268 * VLOOKUP(G268,Sku_Consolidated!A2:U957,21,FALSE))</f>
      </c>
      <c r="M268" s="10" t="s">
        <v>37</v>
      </c>
      <c r="N268" s="11" t="s">
        <v>886</v>
      </c>
      <c r="O268" s="10" t="s">
        <v>887</v>
      </c>
      <c r="P268" s="10">
        <f>N268 - O268</f>
      </c>
      <c r="Q268" s="1">
        <f>VLOOKUP(G268,Sku_Consolidated!A2:G957,7, FALSE)</f>
      </c>
      <c r="R268" s="1">
        <f>IF(IFERROR(VLOOKUP(E268,Store_Showcase!B2:H144,7, FALSE), TRUE)=TRUE, IF(IFERROR(VLOOKUP(E268,Store_SRP!B2:H110,7, FALSE), TRUE)=TRUE,VLOOKUP(E268,Store_VAM!B2:H273,7, FALSE),VLOOKUP(E268,Store_SRP!B2:H110,7, FALSE)), VLOOKUP(E268,Store_Showcase!B2:H144,7, FALSE))</f>
      </c>
      <c r="S268" s="1">
        <f>IF(IFERROR(VLOOKUP(E268,Store_Showcase!B2:I144,8, FALSE), TRUE)=TRUE, IF(IFERROR(VLOOKUP(E268,Store_SRP!B2:I110,8, FALSE), TRUE)=TRUE,VLOOKUP(E268,Store_VAM!B2:I273,8, FALSE),VLOOKUP(E268,Store_SRP!B2:I110,8, FALSE)), VLOOKUP(E268,Store_Showcase!B2:I144,8, FALSE))</f>
      </c>
      <c r="T268" s="1">
        <f>VLOOKUP(G268,Sku_Consolidated!A2:R957,18,FALSE)</f>
      </c>
      <c r="U268" s="1" t="s">
        <v>878</v>
      </c>
      <c r="V268" s="1">
        <f>IF(VLOOKUP(G268,Sku_Consolidated!A2:S957,19,FALSE)="SHOWCASE", VLOOKUP(E268,Store_Showcase!B2:L144,11, FALSE), IF(VLOOKUP(G268,Sku_Consolidated!A2:S957,19,FALSE)="VAM",VLOOKUP(E268,Store_VAM!B2:L273,11, FALSE),VLOOKUP(E268,Store_SRP!B2:L110,11, FALSE)))</f>
      </c>
      <c r="W268" s="1">
        <f>VLOOKUP(G268,Sku_Consolidated!A2:W957,11,FALSE)</f>
      </c>
      <c r="X268" s="1">
        <f>VLOOKUP(G268,Sku_Consolidated!A2:H957,8,FALSE)</f>
      </c>
      <c r="Y268" s="1">
        <f>VLOOKUP(G268,Sku_Consolidated!A2:I957,9,FALSE)</f>
      </c>
      <c r="Z268" s="1" t="s">
        <v>41</v>
      </c>
      <c r="AA268" s="1">
        <f>VLOOKUP(G268,Sku_Consolidated!A2:E957,5,FALSE)</f>
      </c>
      <c r="AB268" s="1">
        <f>IF(VLOOKUP(G268,Sku_Consolidated!A2:S957,19,FALSE)="SHOWCASE", VLOOKUP(E268,Store_Showcase!B2:N144,13, FALSE), IF(VLOOKUP(G268,Sku_Consolidated!A2:S957,19,FALSE)="VAM",VLOOKUP(E268,Store_VAM!B2:N273,13, FALSE),VLOOKUP(E268,Store_SRP!B2:N110,13, FALSE)))</f>
      </c>
      <c r="AC268" s="1">
        <f>IF(IFERROR(AB268,TRUE)=TRUE, "-","OK")</f>
      </c>
      <c r="AD268" s="11" t="s">
        <v>37</v>
      </c>
      <c r="AE268" s="11" t="s">
        <v>37</v>
      </c>
      <c r="AF268" s="1">
        <f>IF(IFERROR(VLOOKUP(E268,Store_Showcase!B2:H144,{5}, FALSE), TRUE)=TRUE, IF(IFERROR(VLOOKUP(E268,Store_SRP!B2:H110,{5}, FALSE), TRUE)=TRUE,VLOOKUP(E268,Store_VAM!B2:H273,{5}, FALSE),VLOOKUP(E268,Store_SRP!B2:H110,{5}, FALSE)), VLOOKUP(E268,Store_Showcase!B2:H144,{5}, FALSE))</f>
      </c>
      <c r="AG268" s="1">
        <f>IF(IFERROR(VLOOKUP(E268,Store_Showcase!B2:H144,{6}, FALSE), TRUE)=TRUE, IF(IFERROR(VLOOKUP(E268,Store_SRP!B2:H110,{6}, FALSE), TRUE)=TRUE,VLOOKUP(E268,Store_VAM!B2:H273,{6}, FALSE),VLOOKUP(E268,Store_SRP!B2:H110,{6}, FALSE)), VLOOKUP(E268,Store_Showcase!B2:H144,{6}, FALSE))</f>
      </c>
      <c r="AH268" s="1">
        <f>VLOOKUP(G268,Sku_Consolidated!A2:R957,18,FALSE)</f>
      </c>
      <c r="AI268" s="1">
        <f>VLOOKUP(G268,Sku_Consolidated!A2:S957,19,FALSE)</f>
      </c>
      <c r="AJ268" s="1">
        <f>VLOOKUP(G268,Sku_Consolidated!A2:T957,20,FALSE)</f>
      </c>
    </row>
    <row r="269" spans="1:36" x14ac:dyDescent="0.25">
      <c r="A269" s="1">
        <v>2024</v>
      </c>
      <c r="B269" s="1" t="s">
        <v>31</v>
      </c>
      <c r="C269" s="1" t="s">
        <v>32</v>
      </c>
      <c r="D269" s="1" t="s">
        <v>33</v>
      </c>
      <c r="E269" s="9" t="s">
        <v>781</v>
      </c>
      <c r="F269" s="1">
        <f>IF(VLOOKUP(G269,Sku_Consolidated!A2:S957,{19},FALSE)="SHOWCASE", VLOOKUP(E269,Store_Showcase!B2:C144,{2}, FALSE), IF(VLOOKUP(G269,Sku_Consolidated!A2:S957,{19},FALSE)="VAM",VLOOKUP(E269,Store_VAM!B2:C273,{2}, FALSE),VLOOKUP(E269,Store_SRP!B2:C110,{2}, FALSE)))</f>
      </c>
      <c r="G269" s="1">
        <v>61733</v>
      </c>
      <c r="H269" s="1" t="s">
        <v>58</v>
      </c>
      <c r="I269" s="10" t="s">
        <v>888</v>
      </c>
      <c r="J269" s="1">
        <f>VLOOKUP(G269,Sku_Consolidated!A2:C957, 3, FALSE)</f>
      </c>
      <c r="K269" s="10">
        <f>IF(J269="PACK", I269, 0)</f>
      </c>
      <c r="L269" s="10">
        <f>IF(J269="KG", I269, I269 * VLOOKUP(G269,Sku_Consolidated!A2:U957,21,FALSE))</f>
      </c>
      <c r="M269" s="10" t="s">
        <v>37</v>
      </c>
      <c r="N269" s="11" t="s">
        <v>889</v>
      </c>
      <c r="O269" s="10" t="s">
        <v>890</v>
      </c>
      <c r="P269" s="10">
        <f>N269 - O269</f>
      </c>
      <c r="Q269" s="1">
        <f>VLOOKUP(G269,Sku_Consolidated!A2:G957,7, FALSE)</f>
      </c>
      <c r="R269" s="1">
        <f>IF(IFERROR(VLOOKUP(E269,Store_Showcase!B2:H144,7, FALSE), TRUE)=TRUE, IF(IFERROR(VLOOKUP(E269,Store_SRP!B2:H110,7, FALSE), TRUE)=TRUE,VLOOKUP(E269,Store_VAM!B2:H273,7, FALSE),VLOOKUP(E269,Store_SRP!B2:H110,7, FALSE)), VLOOKUP(E269,Store_Showcase!B2:H144,7, FALSE))</f>
      </c>
      <c r="S269" s="1">
        <f>IF(IFERROR(VLOOKUP(E269,Store_Showcase!B2:I144,8, FALSE), TRUE)=TRUE, IF(IFERROR(VLOOKUP(E269,Store_SRP!B2:I110,8, FALSE), TRUE)=TRUE,VLOOKUP(E269,Store_VAM!B2:I273,8, FALSE),VLOOKUP(E269,Store_SRP!B2:I110,8, FALSE)), VLOOKUP(E269,Store_Showcase!B2:I144,8, FALSE))</f>
      </c>
      <c r="T269" s="1">
        <f>VLOOKUP(G269,Sku_Consolidated!A2:R957,18,FALSE)</f>
      </c>
      <c r="U269" s="1" t="s">
        <v>878</v>
      </c>
      <c r="V269" s="1">
        <f>IF(VLOOKUP(G269,Sku_Consolidated!A2:S957,19,FALSE)="SHOWCASE", VLOOKUP(E269,Store_Showcase!B2:L144,11, FALSE), IF(VLOOKUP(G269,Sku_Consolidated!A2:S957,19,FALSE)="VAM",VLOOKUP(E269,Store_VAM!B2:L273,11, FALSE),VLOOKUP(E269,Store_SRP!B2:L110,11, FALSE)))</f>
      </c>
      <c r="W269" s="1">
        <f>VLOOKUP(G269,Sku_Consolidated!A2:W957,11,FALSE)</f>
      </c>
      <c r="X269" s="1">
        <f>VLOOKUP(G269,Sku_Consolidated!A2:H957,8,FALSE)</f>
      </c>
      <c r="Y269" s="1">
        <f>VLOOKUP(G269,Sku_Consolidated!A2:I957,9,FALSE)</f>
      </c>
      <c r="Z269" s="1" t="s">
        <v>41</v>
      </c>
      <c r="AA269" s="1">
        <f>VLOOKUP(G269,Sku_Consolidated!A2:E957,5,FALSE)</f>
      </c>
      <c r="AB269" s="1">
        <f>IF(VLOOKUP(G269,Sku_Consolidated!A2:S957,19,FALSE)="SHOWCASE", VLOOKUP(E269,Store_Showcase!B2:N144,13, FALSE), IF(VLOOKUP(G269,Sku_Consolidated!A2:S957,19,FALSE)="VAM",VLOOKUP(E269,Store_VAM!B2:N273,13, FALSE),VLOOKUP(E269,Store_SRP!B2:N110,13, FALSE)))</f>
      </c>
      <c r="AC269" s="1">
        <f>IF(IFERROR(AB269,TRUE)=TRUE, "-","OK")</f>
      </c>
      <c r="AD269" s="11" t="s">
        <v>37</v>
      </c>
      <c r="AE269" s="11" t="s">
        <v>37</v>
      </c>
      <c r="AF269" s="1">
        <f>IF(IFERROR(VLOOKUP(E269,Store_Showcase!B2:H144,{5}, FALSE), TRUE)=TRUE, IF(IFERROR(VLOOKUP(E269,Store_SRP!B2:H110,{5}, FALSE), TRUE)=TRUE,VLOOKUP(E269,Store_VAM!B2:H273,{5}, FALSE),VLOOKUP(E269,Store_SRP!B2:H110,{5}, FALSE)), VLOOKUP(E269,Store_Showcase!B2:H144,{5}, FALSE))</f>
      </c>
      <c r="AG269" s="1">
        <f>IF(IFERROR(VLOOKUP(E269,Store_Showcase!B2:H144,{6}, FALSE), TRUE)=TRUE, IF(IFERROR(VLOOKUP(E269,Store_SRP!B2:H110,{6}, FALSE), TRUE)=TRUE,VLOOKUP(E269,Store_VAM!B2:H273,{6}, FALSE),VLOOKUP(E269,Store_SRP!B2:H110,{6}, FALSE)), VLOOKUP(E269,Store_Showcase!B2:H144,{6}, FALSE))</f>
      </c>
      <c r="AH269" s="1">
        <f>VLOOKUP(G269,Sku_Consolidated!A2:R957,18,FALSE)</f>
      </c>
      <c r="AI269" s="1">
        <f>VLOOKUP(G269,Sku_Consolidated!A2:S957,19,FALSE)</f>
      </c>
      <c r="AJ269" s="1">
        <f>VLOOKUP(G269,Sku_Consolidated!A2:T957,20,FALSE)</f>
      </c>
    </row>
    <row r="270" spans="1:36" x14ac:dyDescent="0.25">
      <c r="A270" s="1">
        <v>2024</v>
      </c>
      <c r="B270" s="1" t="s">
        <v>31</v>
      </c>
      <c r="C270" s="1" t="s">
        <v>32</v>
      </c>
      <c r="D270" s="1" t="s">
        <v>33</v>
      </c>
      <c r="E270" s="9" t="s">
        <v>781</v>
      </c>
      <c r="F270" s="1">
        <f>IF(VLOOKUP(G270,Sku_Consolidated!A2:S957,{19},FALSE)="SHOWCASE", VLOOKUP(E270,Store_Showcase!B2:C144,{2}, FALSE), IF(VLOOKUP(G270,Sku_Consolidated!A2:S957,{19},FALSE)="VAM",VLOOKUP(E270,Store_VAM!B2:C273,{2}, FALSE),VLOOKUP(E270,Store_SRP!B2:C110,{2}, FALSE)))</f>
      </c>
      <c r="G270" s="1">
        <v>61734</v>
      </c>
      <c r="H270" s="1" t="s">
        <v>62</v>
      </c>
      <c r="I270" s="10" t="s">
        <v>891</v>
      </c>
      <c r="J270" s="1">
        <f>VLOOKUP(G270,Sku_Consolidated!A2:C957, 3, FALSE)</f>
      </c>
      <c r="K270" s="10">
        <f>IF(J270="PACK", I270, 0)</f>
      </c>
      <c r="L270" s="10">
        <f>IF(J270="KG", I270, I270 * VLOOKUP(G270,Sku_Consolidated!A2:U957,21,FALSE))</f>
      </c>
      <c r="M270" s="10" t="s">
        <v>37</v>
      </c>
      <c r="N270" s="11" t="s">
        <v>892</v>
      </c>
      <c r="O270" s="10" t="s">
        <v>893</v>
      </c>
      <c r="P270" s="10">
        <f>N270 - O270</f>
      </c>
      <c r="Q270" s="1">
        <f>VLOOKUP(G270,Sku_Consolidated!A2:G957,7, FALSE)</f>
      </c>
      <c r="R270" s="1">
        <f>IF(IFERROR(VLOOKUP(E270,Store_Showcase!B2:H144,7, FALSE), TRUE)=TRUE, IF(IFERROR(VLOOKUP(E270,Store_SRP!B2:H110,7, FALSE), TRUE)=TRUE,VLOOKUP(E270,Store_VAM!B2:H273,7, FALSE),VLOOKUP(E270,Store_SRP!B2:H110,7, FALSE)), VLOOKUP(E270,Store_Showcase!B2:H144,7, FALSE))</f>
      </c>
      <c r="S270" s="1">
        <f>IF(IFERROR(VLOOKUP(E270,Store_Showcase!B2:I144,8, FALSE), TRUE)=TRUE, IF(IFERROR(VLOOKUP(E270,Store_SRP!B2:I110,8, FALSE), TRUE)=TRUE,VLOOKUP(E270,Store_VAM!B2:I273,8, FALSE),VLOOKUP(E270,Store_SRP!B2:I110,8, FALSE)), VLOOKUP(E270,Store_Showcase!B2:I144,8, FALSE))</f>
      </c>
      <c r="T270" s="1">
        <f>VLOOKUP(G270,Sku_Consolidated!A2:R957,18,FALSE)</f>
      </c>
      <c r="U270" s="1" t="s">
        <v>878</v>
      </c>
      <c r="V270" s="1">
        <f>IF(VLOOKUP(G270,Sku_Consolidated!A2:S957,19,FALSE)="SHOWCASE", VLOOKUP(E270,Store_Showcase!B2:L144,11, FALSE), IF(VLOOKUP(G270,Sku_Consolidated!A2:S957,19,FALSE)="VAM",VLOOKUP(E270,Store_VAM!B2:L273,11, FALSE),VLOOKUP(E270,Store_SRP!B2:L110,11, FALSE)))</f>
      </c>
      <c r="W270" s="1">
        <f>VLOOKUP(G270,Sku_Consolidated!A2:W957,11,FALSE)</f>
      </c>
      <c r="X270" s="1">
        <f>VLOOKUP(G270,Sku_Consolidated!A2:H957,8,FALSE)</f>
      </c>
      <c r="Y270" s="1">
        <f>VLOOKUP(G270,Sku_Consolidated!A2:I957,9,FALSE)</f>
      </c>
      <c r="Z270" s="1" t="s">
        <v>41</v>
      </c>
      <c r="AA270" s="1">
        <f>VLOOKUP(G270,Sku_Consolidated!A2:E957,5,FALSE)</f>
      </c>
      <c r="AB270" s="1">
        <f>IF(VLOOKUP(G270,Sku_Consolidated!A2:S957,19,FALSE)="SHOWCASE", VLOOKUP(E270,Store_Showcase!B2:N144,13, FALSE), IF(VLOOKUP(G270,Sku_Consolidated!A2:S957,19,FALSE)="VAM",VLOOKUP(E270,Store_VAM!B2:N273,13, FALSE),VLOOKUP(E270,Store_SRP!B2:N110,13, FALSE)))</f>
      </c>
      <c r="AC270" s="1">
        <f>IF(IFERROR(AB270,TRUE)=TRUE, "-","OK")</f>
      </c>
      <c r="AD270" s="11" t="s">
        <v>37</v>
      </c>
      <c r="AE270" s="11" t="s">
        <v>37</v>
      </c>
      <c r="AF270" s="1">
        <f>IF(IFERROR(VLOOKUP(E270,Store_Showcase!B2:H144,{5}, FALSE), TRUE)=TRUE, IF(IFERROR(VLOOKUP(E270,Store_SRP!B2:H110,{5}, FALSE), TRUE)=TRUE,VLOOKUP(E270,Store_VAM!B2:H273,{5}, FALSE),VLOOKUP(E270,Store_SRP!B2:H110,{5}, FALSE)), VLOOKUP(E270,Store_Showcase!B2:H144,{5}, FALSE))</f>
      </c>
      <c r="AG270" s="1">
        <f>IF(IFERROR(VLOOKUP(E270,Store_Showcase!B2:H144,{6}, FALSE), TRUE)=TRUE, IF(IFERROR(VLOOKUP(E270,Store_SRP!B2:H110,{6}, FALSE), TRUE)=TRUE,VLOOKUP(E270,Store_VAM!B2:H273,{6}, FALSE),VLOOKUP(E270,Store_SRP!B2:H110,{6}, FALSE)), VLOOKUP(E270,Store_Showcase!B2:H144,{6}, FALSE))</f>
      </c>
      <c r="AH270" s="1">
        <f>VLOOKUP(G270,Sku_Consolidated!A2:R957,18,FALSE)</f>
      </c>
      <c r="AI270" s="1">
        <f>VLOOKUP(G270,Sku_Consolidated!A2:S957,19,FALSE)</f>
      </c>
      <c r="AJ270" s="1">
        <f>VLOOKUP(G270,Sku_Consolidated!A2:T957,20,FALSE)</f>
      </c>
    </row>
    <row r="271" spans="1:36" x14ac:dyDescent="0.25">
      <c r="A271" s="1">
        <v>2024</v>
      </c>
      <c r="B271" s="1" t="s">
        <v>31</v>
      </c>
      <c r="C271" s="1" t="s">
        <v>32</v>
      </c>
      <c r="D271" s="1" t="s">
        <v>33</v>
      </c>
      <c r="E271" s="9" t="s">
        <v>781</v>
      </c>
      <c r="F271" s="1">
        <f>IF(VLOOKUP(G271,Sku_Consolidated!A2:S957,{19},FALSE)="SHOWCASE", VLOOKUP(E271,Store_Showcase!B2:C144,{2}, FALSE), IF(VLOOKUP(G271,Sku_Consolidated!A2:S957,{19},FALSE)="VAM",VLOOKUP(E271,Store_VAM!B2:C273,{2}, FALSE),VLOOKUP(E271,Store_SRP!B2:C110,{2}, FALSE)))</f>
      </c>
      <c r="G271" s="1">
        <v>61735</v>
      </c>
      <c r="H271" s="1" t="s">
        <v>66</v>
      </c>
      <c r="I271" s="10" t="s">
        <v>894</v>
      </c>
      <c r="J271" s="1">
        <f>VLOOKUP(G271,Sku_Consolidated!A2:C957, 3, FALSE)</f>
      </c>
      <c r="K271" s="10">
        <f>IF(J271="PACK", I271, 0)</f>
      </c>
      <c r="L271" s="10">
        <f>IF(J271="KG", I271, I271 * VLOOKUP(G271,Sku_Consolidated!A2:U957,21,FALSE))</f>
      </c>
      <c r="M271" s="10" t="s">
        <v>37</v>
      </c>
      <c r="N271" s="11" t="s">
        <v>895</v>
      </c>
      <c r="O271" s="10" t="s">
        <v>896</v>
      </c>
      <c r="P271" s="10">
        <f>N271 - O271</f>
      </c>
      <c r="Q271" s="1">
        <f>VLOOKUP(G271,Sku_Consolidated!A2:G957,7, FALSE)</f>
      </c>
      <c r="R271" s="1">
        <f>IF(IFERROR(VLOOKUP(E271,Store_Showcase!B2:H144,7, FALSE), TRUE)=TRUE, IF(IFERROR(VLOOKUP(E271,Store_SRP!B2:H110,7, FALSE), TRUE)=TRUE,VLOOKUP(E271,Store_VAM!B2:H273,7, FALSE),VLOOKUP(E271,Store_SRP!B2:H110,7, FALSE)), VLOOKUP(E271,Store_Showcase!B2:H144,7, FALSE))</f>
      </c>
      <c r="S271" s="1">
        <f>IF(IFERROR(VLOOKUP(E271,Store_Showcase!B2:I144,8, FALSE), TRUE)=TRUE, IF(IFERROR(VLOOKUP(E271,Store_SRP!B2:I110,8, FALSE), TRUE)=TRUE,VLOOKUP(E271,Store_VAM!B2:I273,8, FALSE),VLOOKUP(E271,Store_SRP!B2:I110,8, FALSE)), VLOOKUP(E271,Store_Showcase!B2:I144,8, FALSE))</f>
      </c>
      <c r="T271" s="1">
        <f>VLOOKUP(G271,Sku_Consolidated!A2:R957,18,FALSE)</f>
      </c>
      <c r="U271" s="1" t="s">
        <v>878</v>
      </c>
      <c r="V271" s="1">
        <f>IF(VLOOKUP(G271,Sku_Consolidated!A2:S957,19,FALSE)="SHOWCASE", VLOOKUP(E271,Store_Showcase!B2:L144,11, FALSE), IF(VLOOKUP(G271,Sku_Consolidated!A2:S957,19,FALSE)="VAM",VLOOKUP(E271,Store_VAM!B2:L273,11, FALSE),VLOOKUP(E271,Store_SRP!B2:L110,11, FALSE)))</f>
      </c>
      <c r="W271" s="1">
        <f>VLOOKUP(G271,Sku_Consolidated!A2:W957,11,FALSE)</f>
      </c>
      <c r="X271" s="1">
        <f>VLOOKUP(G271,Sku_Consolidated!A2:H957,8,FALSE)</f>
      </c>
      <c r="Y271" s="1">
        <f>VLOOKUP(G271,Sku_Consolidated!A2:I957,9,FALSE)</f>
      </c>
      <c r="Z271" s="1" t="s">
        <v>41</v>
      </c>
      <c r="AA271" s="1">
        <f>VLOOKUP(G271,Sku_Consolidated!A2:E957,5,FALSE)</f>
      </c>
      <c r="AB271" s="1">
        <f>IF(VLOOKUP(G271,Sku_Consolidated!A2:S957,19,FALSE)="SHOWCASE", VLOOKUP(E271,Store_Showcase!B2:N144,13, FALSE), IF(VLOOKUP(G271,Sku_Consolidated!A2:S957,19,FALSE)="VAM",VLOOKUP(E271,Store_VAM!B2:N273,13, FALSE),VLOOKUP(E271,Store_SRP!B2:N110,13, FALSE)))</f>
      </c>
      <c r="AC271" s="1">
        <f>IF(IFERROR(AB271,TRUE)=TRUE, "-","OK")</f>
      </c>
      <c r="AD271" s="11" t="s">
        <v>37</v>
      </c>
      <c r="AE271" s="11" t="s">
        <v>37</v>
      </c>
      <c r="AF271" s="1">
        <f>IF(IFERROR(VLOOKUP(E271,Store_Showcase!B2:H144,{5}, FALSE), TRUE)=TRUE, IF(IFERROR(VLOOKUP(E271,Store_SRP!B2:H110,{5}, FALSE), TRUE)=TRUE,VLOOKUP(E271,Store_VAM!B2:H273,{5}, FALSE),VLOOKUP(E271,Store_SRP!B2:H110,{5}, FALSE)), VLOOKUP(E271,Store_Showcase!B2:H144,{5}, FALSE))</f>
      </c>
      <c r="AG271" s="1">
        <f>IF(IFERROR(VLOOKUP(E271,Store_Showcase!B2:H144,{6}, FALSE), TRUE)=TRUE, IF(IFERROR(VLOOKUP(E271,Store_SRP!B2:H110,{6}, FALSE), TRUE)=TRUE,VLOOKUP(E271,Store_VAM!B2:H273,{6}, FALSE),VLOOKUP(E271,Store_SRP!B2:H110,{6}, FALSE)), VLOOKUP(E271,Store_Showcase!B2:H144,{6}, FALSE))</f>
      </c>
      <c r="AH271" s="1">
        <f>VLOOKUP(G271,Sku_Consolidated!A2:R957,18,FALSE)</f>
      </c>
      <c r="AI271" s="1">
        <f>VLOOKUP(G271,Sku_Consolidated!A2:S957,19,FALSE)</f>
      </c>
      <c r="AJ271" s="1">
        <f>VLOOKUP(G271,Sku_Consolidated!A2:T957,20,FALSE)</f>
      </c>
    </row>
    <row r="272" spans="1:36" x14ac:dyDescent="0.25">
      <c r="A272" s="1">
        <v>2024</v>
      </c>
      <c r="B272" s="1" t="s">
        <v>31</v>
      </c>
      <c r="C272" s="1" t="s">
        <v>32</v>
      </c>
      <c r="D272" s="1" t="s">
        <v>33</v>
      </c>
      <c r="E272" s="9" t="s">
        <v>781</v>
      </c>
      <c r="F272" s="1">
        <f>IF(VLOOKUP(G272,Sku_Consolidated!A2:S957,{19},FALSE)="SHOWCASE", VLOOKUP(E272,Store_Showcase!B2:C144,{2}, FALSE), IF(VLOOKUP(G272,Sku_Consolidated!A2:S957,{19},FALSE)="VAM",VLOOKUP(E272,Store_VAM!B2:C273,{2}, FALSE),VLOOKUP(E272,Store_SRP!B2:C110,{2}, FALSE)))</f>
      </c>
      <c r="G272" s="1">
        <v>61736</v>
      </c>
      <c r="H272" s="1" t="s">
        <v>224</v>
      </c>
      <c r="I272" s="10" t="s">
        <v>897</v>
      </c>
      <c r="J272" s="1">
        <f>VLOOKUP(G272,Sku_Consolidated!A2:C957, 3, FALSE)</f>
      </c>
      <c r="K272" s="10">
        <f>IF(J272="PACK", I272, 0)</f>
      </c>
      <c r="L272" s="10">
        <f>IF(J272="KG", I272, I272 * VLOOKUP(G272,Sku_Consolidated!A2:U957,21,FALSE))</f>
      </c>
      <c r="M272" s="10" t="s">
        <v>37</v>
      </c>
      <c r="N272" s="11" t="s">
        <v>898</v>
      </c>
      <c r="O272" s="10" t="s">
        <v>899</v>
      </c>
      <c r="P272" s="10">
        <f>N272 - O272</f>
      </c>
      <c r="Q272" s="1">
        <f>VLOOKUP(G272,Sku_Consolidated!A2:G957,7, FALSE)</f>
      </c>
      <c r="R272" s="1">
        <f>IF(IFERROR(VLOOKUP(E272,Store_Showcase!B2:H144,7, FALSE), TRUE)=TRUE, IF(IFERROR(VLOOKUP(E272,Store_SRP!B2:H110,7, FALSE), TRUE)=TRUE,VLOOKUP(E272,Store_VAM!B2:H273,7, FALSE),VLOOKUP(E272,Store_SRP!B2:H110,7, FALSE)), VLOOKUP(E272,Store_Showcase!B2:H144,7, FALSE))</f>
      </c>
      <c r="S272" s="1">
        <f>IF(IFERROR(VLOOKUP(E272,Store_Showcase!B2:I144,8, FALSE), TRUE)=TRUE, IF(IFERROR(VLOOKUP(E272,Store_SRP!B2:I110,8, FALSE), TRUE)=TRUE,VLOOKUP(E272,Store_VAM!B2:I273,8, FALSE),VLOOKUP(E272,Store_SRP!B2:I110,8, FALSE)), VLOOKUP(E272,Store_Showcase!B2:I144,8, FALSE))</f>
      </c>
      <c r="T272" s="1">
        <f>VLOOKUP(G272,Sku_Consolidated!A2:R957,18,FALSE)</f>
      </c>
      <c r="U272" s="1" t="s">
        <v>878</v>
      </c>
      <c r="V272" s="1">
        <f>IF(VLOOKUP(G272,Sku_Consolidated!A2:S957,19,FALSE)="SHOWCASE", VLOOKUP(E272,Store_Showcase!B2:L144,11, FALSE), IF(VLOOKUP(G272,Sku_Consolidated!A2:S957,19,FALSE)="VAM",VLOOKUP(E272,Store_VAM!B2:L273,11, FALSE),VLOOKUP(E272,Store_SRP!B2:L110,11, FALSE)))</f>
      </c>
      <c r="W272" s="1">
        <f>VLOOKUP(G272,Sku_Consolidated!A2:W957,11,FALSE)</f>
      </c>
      <c r="X272" s="1">
        <f>VLOOKUP(G272,Sku_Consolidated!A2:H957,8,FALSE)</f>
      </c>
      <c r="Y272" s="1">
        <f>VLOOKUP(G272,Sku_Consolidated!A2:I957,9,FALSE)</f>
      </c>
      <c r="Z272" s="1" t="s">
        <v>41</v>
      </c>
      <c r="AA272" s="1">
        <f>VLOOKUP(G272,Sku_Consolidated!A2:E957,5,FALSE)</f>
      </c>
      <c r="AB272" s="1">
        <f>IF(VLOOKUP(G272,Sku_Consolidated!A2:S957,19,FALSE)="SHOWCASE", VLOOKUP(E272,Store_Showcase!B2:N144,13, FALSE), IF(VLOOKUP(G272,Sku_Consolidated!A2:S957,19,FALSE)="VAM",VLOOKUP(E272,Store_VAM!B2:N273,13, FALSE),VLOOKUP(E272,Store_SRP!B2:N110,13, FALSE)))</f>
      </c>
      <c r="AC272" s="1">
        <f>IF(IFERROR(AB272,TRUE)=TRUE, "-","OK")</f>
      </c>
      <c r="AD272" s="11" t="s">
        <v>37</v>
      </c>
      <c r="AE272" s="11" t="s">
        <v>37</v>
      </c>
      <c r="AF272" s="1">
        <f>IF(IFERROR(VLOOKUP(E272,Store_Showcase!B2:H144,{5}, FALSE), TRUE)=TRUE, IF(IFERROR(VLOOKUP(E272,Store_SRP!B2:H110,{5}, FALSE), TRUE)=TRUE,VLOOKUP(E272,Store_VAM!B2:H273,{5}, FALSE),VLOOKUP(E272,Store_SRP!B2:H110,{5}, FALSE)), VLOOKUP(E272,Store_Showcase!B2:H144,{5}, FALSE))</f>
      </c>
      <c r="AG272" s="1">
        <f>IF(IFERROR(VLOOKUP(E272,Store_Showcase!B2:H144,{6}, FALSE), TRUE)=TRUE, IF(IFERROR(VLOOKUP(E272,Store_SRP!B2:H110,{6}, FALSE), TRUE)=TRUE,VLOOKUP(E272,Store_VAM!B2:H273,{6}, FALSE),VLOOKUP(E272,Store_SRP!B2:H110,{6}, FALSE)), VLOOKUP(E272,Store_Showcase!B2:H144,{6}, FALSE))</f>
      </c>
      <c r="AH272" s="1">
        <f>VLOOKUP(G272,Sku_Consolidated!A2:R957,18,FALSE)</f>
      </c>
      <c r="AI272" s="1">
        <f>VLOOKUP(G272,Sku_Consolidated!A2:S957,19,FALSE)</f>
      </c>
      <c r="AJ272" s="1">
        <f>VLOOKUP(G272,Sku_Consolidated!A2:T957,20,FALSE)</f>
      </c>
    </row>
    <row r="273" spans="1:36" x14ac:dyDescent="0.25">
      <c r="A273" s="1">
        <v>2024</v>
      </c>
      <c r="B273" s="1" t="s">
        <v>31</v>
      </c>
      <c r="C273" s="1" t="s">
        <v>32</v>
      </c>
      <c r="D273" s="1" t="s">
        <v>33</v>
      </c>
      <c r="E273" s="9" t="s">
        <v>781</v>
      </c>
      <c r="F273" s="1">
        <f>IF(VLOOKUP(G273,Sku_Consolidated!A2:S957,{19},FALSE)="SHOWCASE", VLOOKUP(E273,Store_Showcase!B2:C144,{2}, FALSE), IF(VLOOKUP(G273,Sku_Consolidated!A2:S957,{19},FALSE)="VAM",VLOOKUP(E273,Store_VAM!B2:C273,{2}, FALSE),VLOOKUP(E273,Store_SRP!B2:C110,{2}, FALSE)))</f>
      </c>
      <c r="G273" s="1">
        <v>61737</v>
      </c>
      <c r="H273" s="1" t="s">
        <v>70</v>
      </c>
      <c r="I273" s="10" t="s">
        <v>900</v>
      </c>
      <c r="J273" s="1">
        <f>VLOOKUP(G273,Sku_Consolidated!A2:C957, 3, FALSE)</f>
      </c>
      <c r="K273" s="10">
        <f>IF(J273="PACK", I273, 0)</f>
      </c>
      <c r="L273" s="10">
        <f>IF(J273="KG", I273, I273 * VLOOKUP(G273,Sku_Consolidated!A2:U957,21,FALSE))</f>
      </c>
      <c r="M273" s="10" t="s">
        <v>37</v>
      </c>
      <c r="N273" s="11" t="s">
        <v>901</v>
      </c>
      <c r="O273" s="10" t="s">
        <v>902</v>
      </c>
      <c r="P273" s="10">
        <f>N273 - O273</f>
      </c>
      <c r="Q273" s="1">
        <f>VLOOKUP(G273,Sku_Consolidated!A2:G957,7, FALSE)</f>
      </c>
      <c r="R273" s="1">
        <f>IF(IFERROR(VLOOKUP(E273,Store_Showcase!B2:H144,7, FALSE), TRUE)=TRUE, IF(IFERROR(VLOOKUP(E273,Store_SRP!B2:H110,7, FALSE), TRUE)=TRUE,VLOOKUP(E273,Store_VAM!B2:H273,7, FALSE),VLOOKUP(E273,Store_SRP!B2:H110,7, FALSE)), VLOOKUP(E273,Store_Showcase!B2:H144,7, FALSE))</f>
      </c>
      <c r="S273" s="1">
        <f>IF(IFERROR(VLOOKUP(E273,Store_Showcase!B2:I144,8, FALSE), TRUE)=TRUE, IF(IFERROR(VLOOKUP(E273,Store_SRP!B2:I110,8, FALSE), TRUE)=TRUE,VLOOKUP(E273,Store_VAM!B2:I273,8, FALSE),VLOOKUP(E273,Store_SRP!B2:I110,8, FALSE)), VLOOKUP(E273,Store_Showcase!B2:I144,8, FALSE))</f>
      </c>
      <c r="T273" s="1">
        <f>VLOOKUP(G273,Sku_Consolidated!A2:R957,18,FALSE)</f>
      </c>
      <c r="U273" s="1" t="s">
        <v>878</v>
      </c>
      <c r="V273" s="1">
        <f>IF(VLOOKUP(G273,Sku_Consolidated!A2:S957,19,FALSE)="SHOWCASE", VLOOKUP(E273,Store_Showcase!B2:L144,11, FALSE), IF(VLOOKUP(G273,Sku_Consolidated!A2:S957,19,FALSE)="VAM",VLOOKUP(E273,Store_VAM!B2:L273,11, FALSE),VLOOKUP(E273,Store_SRP!B2:L110,11, FALSE)))</f>
      </c>
      <c r="W273" s="1">
        <f>VLOOKUP(G273,Sku_Consolidated!A2:W957,11,FALSE)</f>
      </c>
      <c r="X273" s="1">
        <f>VLOOKUP(G273,Sku_Consolidated!A2:H957,8,FALSE)</f>
      </c>
      <c r="Y273" s="1">
        <f>VLOOKUP(G273,Sku_Consolidated!A2:I957,9,FALSE)</f>
      </c>
      <c r="Z273" s="1" t="s">
        <v>41</v>
      </c>
      <c r="AA273" s="1">
        <f>VLOOKUP(G273,Sku_Consolidated!A2:E957,5,FALSE)</f>
      </c>
      <c r="AB273" s="1">
        <f>IF(VLOOKUP(G273,Sku_Consolidated!A2:S957,19,FALSE)="SHOWCASE", VLOOKUP(E273,Store_Showcase!B2:N144,13, FALSE), IF(VLOOKUP(G273,Sku_Consolidated!A2:S957,19,FALSE)="VAM",VLOOKUP(E273,Store_VAM!B2:N273,13, FALSE),VLOOKUP(E273,Store_SRP!B2:N110,13, FALSE)))</f>
      </c>
      <c r="AC273" s="1">
        <f>IF(IFERROR(AB273,TRUE)=TRUE, "-","OK")</f>
      </c>
      <c r="AD273" s="11" t="s">
        <v>37</v>
      </c>
      <c r="AE273" s="11" t="s">
        <v>37</v>
      </c>
      <c r="AF273" s="1">
        <f>IF(IFERROR(VLOOKUP(E273,Store_Showcase!B2:H144,{5}, FALSE), TRUE)=TRUE, IF(IFERROR(VLOOKUP(E273,Store_SRP!B2:H110,{5}, FALSE), TRUE)=TRUE,VLOOKUP(E273,Store_VAM!B2:H273,{5}, FALSE),VLOOKUP(E273,Store_SRP!B2:H110,{5}, FALSE)), VLOOKUP(E273,Store_Showcase!B2:H144,{5}, FALSE))</f>
      </c>
      <c r="AG273" s="1">
        <f>IF(IFERROR(VLOOKUP(E273,Store_Showcase!B2:H144,{6}, FALSE), TRUE)=TRUE, IF(IFERROR(VLOOKUP(E273,Store_SRP!B2:H110,{6}, FALSE), TRUE)=TRUE,VLOOKUP(E273,Store_VAM!B2:H273,{6}, FALSE),VLOOKUP(E273,Store_SRP!B2:H110,{6}, FALSE)), VLOOKUP(E273,Store_Showcase!B2:H144,{6}, FALSE))</f>
      </c>
      <c r="AH273" s="1">
        <f>VLOOKUP(G273,Sku_Consolidated!A2:R957,18,FALSE)</f>
      </c>
      <c r="AI273" s="1">
        <f>VLOOKUP(G273,Sku_Consolidated!A2:S957,19,FALSE)</f>
      </c>
      <c r="AJ273" s="1">
        <f>VLOOKUP(G273,Sku_Consolidated!A2:T957,20,FALSE)</f>
      </c>
    </row>
    <row r="274" spans="1:36" x14ac:dyDescent="0.25">
      <c r="A274" s="1">
        <v>2024</v>
      </c>
      <c r="B274" s="1" t="s">
        <v>31</v>
      </c>
      <c r="C274" s="1" t="s">
        <v>32</v>
      </c>
      <c r="D274" s="1" t="s">
        <v>33</v>
      </c>
      <c r="E274" s="9" t="s">
        <v>781</v>
      </c>
      <c r="F274" s="1">
        <f>IF(VLOOKUP(G274,Sku_Consolidated!A2:S957,{19},FALSE)="SHOWCASE", VLOOKUP(E274,Store_Showcase!B2:C144,{2}, FALSE), IF(VLOOKUP(G274,Sku_Consolidated!A2:S957,{19},FALSE)="VAM",VLOOKUP(E274,Store_VAM!B2:C273,{2}, FALSE),VLOOKUP(E274,Store_SRP!B2:C110,{2}, FALSE)))</f>
      </c>
      <c r="G274" s="1">
        <v>61742</v>
      </c>
      <c r="H274" s="1" t="s">
        <v>78</v>
      </c>
      <c r="I274" s="10" t="s">
        <v>903</v>
      </c>
      <c r="J274" s="1">
        <f>VLOOKUP(G274,Sku_Consolidated!A2:C957, 3, FALSE)</f>
      </c>
      <c r="K274" s="10">
        <f>IF(J274="PACK", I274, 0)</f>
      </c>
      <c r="L274" s="10">
        <f>IF(J274="KG", I274, I274 * VLOOKUP(G274,Sku_Consolidated!A2:U957,21,FALSE))</f>
      </c>
      <c r="M274" s="10" t="s">
        <v>37</v>
      </c>
      <c r="N274" s="11" t="s">
        <v>904</v>
      </c>
      <c r="O274" s="10" t="s">
        <v>905</v>
      </c>
      <c r="P274" s="10">
        <f>N274 - O274</f>
      </c>
      <c r="Q274" s="1">
        <f>VLOOKUP(G274,Sku_Consolidated!A2:G957,7, FALSE)</f>
      </c>
      <c r="R274" s="1">
        <f>IF(IFERROR(VLOOKUP(E274,Store_Showcase!B2:H144,7, FALSE), TRUE)=TRUE, IF(IFERROR(VLOOKUP(E274,Store_SRP!B2:H110,7, FALSE), TRUE)=TRUE,VLOOKUP(E274,Store_VAM!B2:H273,7, FALSE),VLOOKUP(E274,Store_SRP!B2:H110,7, FALSE)), VLOOKUP(E274,Store_Showcase!B2:H144,7, FALSE))</f>
      </c>
      <c r="S274" s="1">
        <f>IF(IFERROR(VLOOKUP(E274,Store_Showcase!B2:I144,8, FALSE), TRUE)=TRUE, IF(IFERROR(VLOOKUP(E274,Store_SRP!B2:I110,8, FALSE), TRUE)=TRUE,VLOOKUP(E274,Store_VAM!B2:I273,8, FALSE),VLOOKUP(E274,Store_SRP!B2:I110,8, FALSE)), VLOOKUP(E274,Store_Showcase!B2:I144,8, FALSE))</f>
      </c>
      <c r="T274" s="1">
        <f>VLOOKUP(G274,Sku_Consolidated!A2:R957,18,FALSE)</f>
      </c>
      <c r="U274" s="1" t="s">
        <v>878</v>
      </c>
      <c r="V274" s="1">
        <f>IF(VLOOKUP(G274,Sku_Consolidated!A2:S957,19,FALSE)="SHOWCASE", VLOOKUP(E274,Store_Showcase!B2:L144,11, FALSE), IF(VLOOKUP(G274,Sku_Consolidated!A2:S957,19,FALSE)="VAM",VLOOKUP(E274,Store_VAM!B2:L273,11, FALSE),VLOOKUP(E274,Store_SRP!B2:L110,11, FALSE)))</f>
      </c>
      <c r="W274" s="1">
        <f>VLOOKUP(G274,Sku_Consolidated!A2:W957,11,FALSE)</f>
      </c>
      <c r="X274" s="1">
        <f>VLOOKUP(G274,Sku_Consolidated!A2:H957,8,FALSE)</f>
      </c>
      <c r="Y274" s="1">
        <f>VLOOKUP(G274,Sku_Consolidated!A2:I957,9,FALSE)</f>
      </c>
      <c r="Z274" s="1" t="s">
        <v>41</v>
      </c>
      <c r="AA274" s="1">
        <f>VLOOKUP(G274,Sku_Consolidated!A2:E957,5,FALSE)</f>
      </c>
      <c r="AB274" s="1">
        <f>IF(VLOOKUP(G274,Sku_Consolidated!A2:S957,19,FALSE)="SHOWCASE", VLOOKUP(E274,Store_Showcase!B2:N144,13, FALSE), IF(VLOOKUP(G274,Sku_Consolidated!A2:S957,19,FALSE)="VAM",VLOOKUP(E274,Store_VAM!B2:N273,13, FALSE),VLOOKUP(E274,Store_SRP!B2:N110,13, FALSE)))</f>
      </c>
      <c r="AC274" s="1">
        <f>IF(IFERROR(AB274,TRUE)=TRUE, "-","OK")</f>
      </c>
      <c r="AD274" s="11" t="s">
        <v>37</v>
      </c>
      <c r="AE274" s="11" t="s">
        <v>37</v>
      </c>
      <c r="AF274" s="1">
        <f>IF(IFERROR(VLOOKUP(E274,Store_Showcase!B2:H144,{5}, FALSE), TRUE)=TRUE, IF(IFERROR(VLOOKUP(E274,Store_SRP!B2:H110,{5}, FALSE), TRUE)=TRUE,VLOOKUP(E274,Store_VAM!B2:H273,{5}, FALSE),VLOOKUP(E274,Store_SRP!B2:H110,{5}, FALSE)), VLOOKUP(E274,Store_Showcase!B2:H144,{5}, FALSE))</f>
      </c>
      <c r="AG274" s="1">
        <f>IF(IFERROR(VLOOKUP(E274,Store_Showcase!B2:H144,{6}, FALSE), TRUE)=TRUE, IF(IFERROR(VLOOKUP(E274,Store_SRP!B2:H110,{6}, FALSE), TRUE)=TRUE,VLOOKUP(E274,Store_VAM!B2:H273,{6}, FALSE),VLOOKUP(E274,Store_SRP!B2:H110,{6}, FALSE)), VLOOKUP(E274,Store_Showcase!B2:H144,{6}, FALSE))</f>
      </c>
      <c r="AH274" s="1">
        <f>VLOOKUP(G274,Sku_Consolidated!A2:R957,18,FALSE)</f>
      </c>
      <c r="AI274" s="1">
        <f>VLOOKUP(G274,Sku_Consolidated!A2:S957,19,FALSE)</f>
      </c>
      <c r="AJ274" s="1">
        <f>VLOOKUP(G274,Sku_Consolidated!A2:T957,20,FALSE)</f>
      </c>
    </row>
    <row r="275" spans="1:36" x14ac:dyDescent="0.25">
      <c r="A275" s="1">
        <v>2024</v>
      </c>
      <c r="B275" s="1" t="s">
        <v>31</v>
      </c>
      <c r="C275" s="1" t="s">
        <v>32</v>
      </c>
      <c r="D275" s="1" t="s">
        <v>33</v>
      </c>
      <c r="E275" s="9" t="s">
        <v>781</v>
      </c>
      <c r="F275" s="1">
        <f>IF(VLOOKUP(G275,Sku_Consolidated!A2:S957,{19},FALSE)="SHOWCASE", VLOOKUP(E275,Store_Showcase!B2:C144,{2}, FALSE), IF(VLOOKUP(G275,Sku_Consolidated!A2:S957,{19},FALSE)="VAM",VLOOKUP(E275,Store_VAM!B2:C273,{2}, FALSE),VLOOKUP(E275,Store_SRP!B2:C110,{2}, FALSE)))</f>
      </c>
      <c r="G275" s="1">
        <v>61749</v>
      </c>
      <c r="H275" s="1" t="s">
        <v>154</v>
      </c>
      <c r="I275" s="10" t="s">
        <v>906</v>
      </c>
      <c r="J275" s="1">
        <f>VLOOKUP(G275,Sku_Consolidated!A2:C957, 3, FALSE)</f>
      </c>
      <c r="K275" s="10">
        <f>IF(J275="PACK", I275, 0)</f>
      </c>
      <c r="L275" s="10">
        <f>IF(J275="KG", I275, I275 * VLOOKUP(G275,Sku_Consolidated!A2:U957,21,FALSE))</f>
      </c>
      <c r="M275" s="10" t="s">
        <v>37</v>
      </c>
      <c r="N275" s="11" t="s">
        <v>907</v>
      </c>
      <c r="O275" s="10" t="s">
        <v>908</v>
      </c>
      <c r="P275" s="10">
        <f>N275 - O275</f>
      </c>
      <c r="Q275" s="1">
        <f>VLOOKUP(G275,Sku_Consolidated!A2:G957,7, FALSE)</f>
      </c>
      <c r="R275" s="1">
        <f>IF(IFERROR(VLOOKUP(E275,Store_Showcase!B2:H144,7, FALSE), TRUE)=TRUE, IF(IFERROR(VLOOKUP(E275,Store_SRP!B2:H110,7, FALSE), TRUE)=TRUE,VLOOKUP(E275,Store_VAM!B2:H273,7, FALSE),VLOOKUP(E275,Store_SRP!B2:H110,7, FALSE)), VLOOKUP(E275,Store_Showcase!B2:H144,7, FALSE))</f>
      </c>
      <c r="S275" s="1">
        <f>IF(IFERROR(VLOOKUP(E275,Store_Showcase!B2:I144,8, FALSE), TRUE)=TRUE, IF(IFERROR(VLOOKUP(E275,Store_SRP!B2:I110,8, FALSE), TRUE)=TRUE,VLOOKUP(E275,Store_VAM!B2:I273,8, FALSE),VLOOKUP(E275,Store_SRP!B2:I110,8, FALSE)), VLOOKUP(E275,Store_Showcase!B2:I144,8, FALSE))</f>
      </c>
      <c r="T275" s="1">
        <f>VLOOKUP(G275,Sku_Consolidated!A2:R957,18,FALSE)</f>
      </c>
      <c r="U275" s="1" t="s">
        <v>878</v>
      </c>
      <c r="V275" s="1">
        <f>IF(VLOOKUP(G275,Sku_Consolidated!A2:S957,19,FALSE)="SHOWCASE", VLOOKUP(E275,Store_Showcase!B2:L144,11, FALSE), IF(VLOOKUP(G275,Sku_Consolidated!A2:S957,19,FALSE)="VAM",VLOOKUP(E275,Store_VAM!B2:L273,11, FALSE),VLOOKUP(E275,Store_SRP!B2:L110,11, FALSE)))</f>
      </c>
      <c r="W275" s="1">
        <f>VLOOKUP(G275,Sku_Consolidated!A2:W957,11,FALSE)</f>
      </c>
      <c r="X275" s="1">
        <f>VLOOKUP(G275,Sku_Consolidated!A2:H957,8,FALSE)</f>
      </c>
      <c r="Y275" s="1">
        <f>VLOOKUP(G275,Sku_Consolidated!A2:I957,9,FALSE)</f>
      </c>
      <c r="Z275" s="1" t="s">
        <v>41</v>
      </c>
      <c r="AA275" s="1">
        <f>VLOOKUP(G275,Sku_Consolidated!A2:E957,5,FALSE)</f>
      </c>
      <c r="AB275" s="1">
        <f>IF(VLOOKUP(G275,Sku_Consolidated!A2:S957,19,FALSE)="SHOWCASE", VLOOKUP(E275,Store_Showcase!B2:N144,13, FALSE), IF(VLOOKUP(G275,Sku_Consolidated!A2:S957,19,FALSE)="VAM",VLOOKUP(E275,Store_VAM!B2:N273,13, FALSE),VLOOKUP(E275,Store_SRP!B2:N110,13, FALSE)))</f>
      </c>
      <c r="AC275" s="1">
        <f>IF(IFERROR(AB275,TRUE)=TRUE, "-","OK")</f>
      </c>
      <c r="AD275" s="11" t="s">
        <v>37</v>
      </c>
      <c r="AE275" s="11" t="s">
        <v>37</v>
      </c>
      <c r="AF275" s="1">
        <f>IF(IFERROR(VLOOKUP(E275,Store_Showcase!B2:H144,{5}, FALSE), TRUE)=TRUE, IF(IFERROR(VLOOKUP(E275,Store_SRP!B2:H110,{5}, FALSE), TRUE)=TRUE,VLOOKUP(E275,Store_VAM!B2:H273,{5}, FALSE),VLOOKUP(E275,Store_SRP!B2:H110,{5}, FALSE)), VLOOKUP(E275,Store_Showcase!B2:H144,{5}, FALSE))</f>
      </c>
      <c r="AG275" s="1">
        <f>IF(IFERROR(VLOOKUP(E275,Store_Showcase!B2:H144,{6}, FALSE), TRUE)=TRUE, IF(IFERROR(VLOOKUP(E275,Store_SRP!B2:H110,{6}, FALSE), TRUE)=TRUE,VLOOKUP(E275,Store_VAM!B2:H273,{6}, FALSE),VLOOKUP(E275,Store_SRP!B2:H110,{6}, FALSE)), VLOOKUP(E275,Store_Showcase!B2:H144,{6}, FALSE))</f>
      </c>
      <c r="AH275" s="1">
        <f>VLOOKUP(G275,Sku_Consolidated!A2:R957,18,FALSE)</f>
      </c>
      <c r="AI275" s="1">
        <f>VLOOKUP(G275,Sku_Consolidated!A2:S957,19,FALSE)</f>
      </c>
      <c r="AJ275" s="1">
        <f>VLOOKUP(G275,Sku_Consolidated!A2:T957,20,FALSE)</f>
      </c>
    </row>
    <row r="276" spans="1:36" x14ac:dyDescent="0.25">
      <c r="A276" s="1">
        <v>2024</v>
      </c>
      <c r="B276" s="1" t="s">
        <v>31</v>
      </c>
      <c r="C276" s="1" t="s">
        <v>32</v>
      </c>
      <c r="D276" s="1" t="s">
        <v>33</v>
      </c>
      <c r="E276" s="9" t="s">
        <v>781</v>
      </c>
      <c r="F276" s="1">
        <f>IF(VLOOKUP(G276,Sku_Consolidated!A2:S957,{19},FALSE)="SHOWCASE", VLOOKUP(E276,Store_Showcase!B2:C144,{2}, FALSE), IF(VLOOKUP(G276,Sku_Consolidated!A2:S957,{19},FALSE)="VAM",VLOOKUP(E276,Store_VAM!B2:C273,{2}, FALSE),VLOOKUP(E276,Store_SRP!B2:C110,{2}, FALSE)))</f>
      </c>
      <c r="G276" s="1">
        <v>61755</v>
      </c>
      <c r="H276" s="1" t="s">
        <v>86</v>
      </c>
      <c r="I276" s="10" t="s">
        <v>909</v>
      </c>
      <c r="J276" s="1">
        <f>VLOOKUP(G276,Sku_Consolidated!A2:C957, 3, FALSE)</f>
      </c>
      <c r="K276" s="10">
        <f>IF(J276="PACK", I276, 0)</f>
      </c>
      <c r="L276" s="10">
        <f>IF(J276="KG", I276, I276 * VLOOKUP(G276,Sku_Consolidated!A2:U957,21,FALSE))</f>
      </c>
      <c r="M276" s="10" t="s">
        <v>37</v>
      </c>
      <c r="N276" s="11" t="s">
        <v>910</v>
      </c>
      <c r="O276" s="10" t="s">
        <v>911</v>
      </c>
      <c r="P276" s="10">
        <f>N276 - O276</f>
      </c>
      <c r="Q276" s="1">
        <f>VLOOKUP(G276,Sku_Consolidated!A2:G957,7, FALSE)</f>
      </c>
      <c r="R276" s="1">
        <f>IF(IFERROR(VLOOKUP(E276,Store_Showcase!B2:H144,7, FALSE), TRUE)=TRUE, IF(IFERROR(VLOOKUP(E276,Store_SRP!B2:H110,7, FALSE), TRUE)=TRUE,VLOOKUP(E276,Store_VAM!B2:H273,7, FALSE),VLOOKUP(E276,Store_SRP!B2:H110,7, FALSE)), VLOOKUP(E276,Store_Showcase!B2:H144,7, FALSE))</f>
      </c>
      <c r="S276" s="1">
        <f>IF(IFERROR(VLOOKUP(E276,Store_Showcase!B2:I144,8, FALSE), TRUE)=TRUE, IF(IFERROR(VLOOKUP(E276,Store_SRP!B2:I110,8, FALSE), TRUE)=TRUE,VLOOKUP(E276,Store_VAM!B2:I273,8, FALSE),VLOOKUP(E276,Store_SRP!B2:I110,8, FALSE)), VLOOKUP(E276,Store_Showcase!B2:I144,8, FALSE))</f>
      </c>
      <c r="T276" s="1">
        <f>VLOOKUP(G276,Sku_Consolidated!A2:R957,18,FALSE)</f>
      </c>
      <c r="U276" s="1" t="s">
        <v>878</v>
      </c>
      <c r="V276" s="1">
        <f>IF(VLOOKUP(G276,Sku_Consolidated!A2:S957,19,FALSE)="SHOWCASE", VLOOKUP(E276,Store_Showcase!B2:L144,11, FALSE), IF(VLOOKUP(G276,Sku_Consolidated!A2:S957,19,FALSE)="VAM",VLOOKUP(E276,Store_VAM!B2:L273,11, FALSE),VLOOKUP(E276,Store_SRP!B2:L110,11, FALSE)))</f>
      </c>
      <c r="W276" s="1">
        <f>VLOOKUP(G276,Sku_Consolidated!A2:W957,11,FALSE)</f>
      </c>
      <c r="X276" s="1">
        <f>VLOOKUP(G276,Sku_Consolidated!A2:H957,8,FALSE)</f>
      </c>
      <c r="Y276" s="1">
        <f>VLOOKUP(G276,Sku_Consolidated!A2:I957,9,FALSE)</f>
      </c>
      <c r="Z276" s="1" t="s">
        <v>41</v>
      </c>
      <c r="AA276" s="1">
        <f>VLOOKUP(G276,Sku_Consolidated!A2:E957,5,FALSE)</f>
      </c>
      <c r="AB276" s="1">
        <f>IF(VLOOKUP(G276,Sku_Consolidated!A2:S957,19,FALSE)="SHOWCASE", VLOOKUP(E276,Store_Showcase!B2:N144,13, FALSE), IF(VLOOKUP(G276,Sku_Consolidated!A2:S957,19,FALSE)="VAM",VLOOKUP(E276,Store_VAM!B2:N273,13, FALSE),VLOOKUP(E276,Store_SRP!B2:N110,13, FALSE)))</f>
      </c>
      <c r="AC276" s="1">
        <f>IF(IFERROR(AB276,TRUE)=TRUE, "-","OK")</f>
      </c>
      <c r="AD276" s="11" t="s">
        <v>37</v>
      </c>
      <c r="AE276" s="11" t="s">
        <v>37</v>
      </c>
      <c r="AF276" s="1">
        <f>IF(IFERROR(VLOOKUP(E276,Store_Showcase!B2:H144,{5}, FALSE), TRUE)=TRUE, IF(IFERROR(VLOOKUP(E276,Store_SRP!B2:H110,{5}, FALSE), TRUE)=TRUE,VLOOKUP(E276,Store_VAM!B2:H273,{5}, FALSE),VLOOKUP(E276,Store_SRP!B2:H110,{5}, FALSE)), VLOOKUP(E276,Store_Showcase!B2:H144,{5}, FALSE))</f>
      </c>
      <c r="AG276" s="1">
        <f>IF(IFERROR(VLOOKUP(E276,Store_Showcase!B2:H144,{6}, FALSE), TRUE)=TRUE, IF(IFERROR(VLOOKUP(E276,Store_SRP!B2:H110,{6}, FALSE), TRUE)=TRUE,VLOOKUP(E276,Store_VAM!B2:H273,{6}, FALSE),VLOOKUP(E276,Store_SRP!B2:H110,{6}, FALSE)), VLOOKUP(E276,Store_Showcase!B2:H144,{6}, FALSE))</f>
      </c>
      <c r="AH276" s="1">
        <f>VLOOKUP(G276,Sku_Consolidated!A2:R957,18,FALSE)</f>
      </c>
      <c r="AI276" s="1">
        <f>VLOOKUP(G276,Sku_Consolidated!A2:S957,19,FALSE)</f>
      </c>
      <c r="AJ276" s="1">
        <f>VLOOKUP(G276,Sku_Consolidated!A2:T957,20,FALSE)</f>
      </c>
    </row>
    <row r="277" spans="1:36" x14ac:dyDescent="0.25">
      <c r="A277" s="1">
        <v>2024</v>
      </c>
      <c r="B277" s="1" t="s">
        <v>31</v>
      </c>
      <c r="C277" s="1" t="s">
        <v>32</v>
      </c>
      <c r="D277" s="1" t="s">
        <v>33</v>
      </c>
      <c r="E277" s="9" t="s">
        <v>781</v>
      </c>
      <c r="F277" s="1">
        <f>IF(VLOOKUP(G277,Sku_Consolidated!A2:S957,{19},FALSE)="SHOWCASE", VLOOKUP(E277,Store_Showcase!B2:C144,{2}, FALSE), IF(VLOOKUP(G277,Sku_Consolidated!A2:S957,{19},FALSE)="VAM",VLOOKUP(E277,Store_VAM!B2:C273,{2}, FALSE),VLOOKUP(E277,Store_SRP!B2:C110,{2}, FALSE)))</f>
      </c>
      <c r="G277" s="1">
        <v>61757</v>
      </c>
      <c r="H277" s="1" t="s">
        <v>349</v>
      </c>
      <c r="I277" s="10" t="s">
        <v>912</v>
      </c>
      <c r="J277" s="1">
        <f>VLOOKUP(G277,Sku_Consolidated!A2:C957, 3, FALSE)</f>
      </c>
      <c r="K277" s="10">
        <f>IF(J277="PACK", I277, 0)</f>
      </c>
      <c r="L277" s="10">
        <f>IF(J277="KG", I277, I277 * VLOOKUP(G277,Sku_Consolidated!A2:U957,21,FALSE))</f>
      </c>
      <c r="M277" s="10" t="s">
        <v>37</v>
      </c>
      <c r="N277" s="11" t="s">
        <v>913</v>
      </c>
      <c r="O277" s="10" t="s">
        <v>914</v>
      </c>
      <c r="P277" s="10">
        <f>N277 - O277</f>
      </c>
      <c r="Q277" s="1">
        <f>VLOOKUP(G277,Sku_Consolidated!A2:G957,7, FALSE)</f>
      </c>
      <c r="R277" s="1">
        <f>IF(IFERROR(VLOOKUP(E277,Store_Showcase!B2:H144,7, FALSE), TRUE)=TRUE, IF(IFERROR(VLOOKUP(E277,Store_SRP!B2:H110,7, FALSE), TRUE)=TRUE,VLOOKUP(E277,Store_VAM!B2:H273,7, FALSE),VLOOKUP(E277,Store_SRP!B2:H110,7, FALSE)), VLOOKUP(E277,Store_Showcase!B2:H144,7, FALSE))</f>
      </c>
      <c r="S277" s="1">
        <f>IF(IFERROR(VLOOKUP(E277,Store_Showcase!B2:I144,8, FALSE), TRUE)=TRUE, IF(IFERROR(VLOOKUP(E277,Store_SRP!B2:I110,8, FALSE), TRUE)=TRUE,VLOOKUP(E277,Store_VAM!B2:I273,8, FALSE),VLOOKUP(E277,Store_SRP!B2:I110,8, FALSE)), VLOOKUP(E277,Store_Showcase!B2:I144,8, FALSE))</f>
      </c>
      <c r="T277" s="1">
        <f>VLOOKUP(G277,Sku_Consolidated!A2:R957,18,FALSE)</f>
      </c>
      <c r="U277" s="1" t="s">
        <v>878</v>
      </c>
      <c r="V277" s="1">
        <f>IF(VLOOKUP(G277,Sku_Consolidated!A2:S957,19,FALSE)="SHOWCASE", VLOOKUP(E277,Store_Showcase!B2:L144,11, FALSE), IF(VLOOKUP(G277,Sku_Consolidated!A2:S957,19,FALSE)="VAM",VLOOKUP(E277,Store_VAM!B2:L273,11, FALSE),VLOOKUP(E277,Store_SRP!B2:L110,11, FALSE)))</f>
      </c>
      <c r="W277" s="1">
        <f>VLOOKUP(G277,Sku_Consolidated!A2:W957,11,FALSE)</f>
      </c>
      <c r="X277" s="1">
        <f>VLOOKUP(G277,Sku_Consolidated!A2:H957,8,FALSE)</f>
      </c>
      <c r="Y277" s="1">
        <f>VLOOKUP(G277,Sku_Consolidated!A2:I957,9,FALSE)</f>
      </c>
      <c r="Z277" s="1" t="s">
        <v>41</v>
      </c>
      <c r="AA277" s="1">
        <f>VLOOKUP(G277,Sku_Consolidated!A2:E957,5,FALSE)</f>
      </c>
      <c r="AB277" s="1">
        <f>IF(VLOOKUP(G277,Sku_Consolidated!A2:S957,19,FALSE)="SHOWCASE", VLOOKUP(E277,Store_Showcase!B2:N144,13, FALSE), IF(VLOOKUP(G277,Sku_Consolidated!A2:S957,19,FALSE)="VAM",VLOOKUP(E277,Store_VAM!B2:N273,13, FALSE),VLOOKUP(E277,Store_SRP!B2:N110,13, FALSE)))</f>
      </c>
      <c r="AC277" s="1">
        <f>IF(IFERROR(AB277,TRUE)=TRUE, "-","OK")</f>
      </c>
      <c r="AD277" s="11" t="s">
        <v>37</v>
      </c>
      <c r="AE277" s="11" t="s">
        <v>37</v>
      </c>
      <c r="AF277" s="1">
        <f>IF(IFERROR(VLOOKUP(E277,Store_Showcase!B2:H144,{5}, FALSE), TRUE)=TRUE, IF(IFERROR(VLOOKUP(E277,Store_SRP!B2:H110,{5}, FALSE), TRUE)=TRUE,VLOOKUP(E277,Store_VAM!B2:H273,{5}, FALSE),VLOOKUP(E277,Store_SRP!B2:H110,{5}, FALSE)), VLOOKUP(E277,Store_Showcase!B2:H144,{5}, FALSE))</f>
      </c>
      <c r="AG277" s="1">
        <f>IF(IFERROR(VLOOKUP(E277,Store_Showcase!B2:H144,{6}, FALSE), TRUE)=TRUE, IF(IFERROR(VLOOKUP(E277,Store_SRP!B2:H110,{6}, FALSE), TRUE)=TRUE,VLOOKUP(E277,Store_VAM!B2:H273,{6}, FALSE),VLOOKUP(E277,Store_SRP!B2:H110,{6}, FALSE)), VLOOKUP(E277,Store_Showcase!B2:H144,{6}, FALSE))</f>
      </c>
      <c r="AH277" s="1">
        <f>VLOOKUP(G277,Sku_Consolidated!A2:R957,18,FALSE)</f>
      </c>
      <c r="AI277" s="1">
        <f>VLOOKUP(G277,Sku_Consolidated!A2:S957,19,FALSE)</f>
      </c>
      <c r="AJ277" s="1">
        <f>VLOOKUP(G277,Sku_Consolidated!A2:T957,20,FALSE)</f>
      </c>
    </row>
    <row r="278" spans="1:36" x14ac:dyDescent="0.25">
      <c r="A278" s="1">
        <v>2024</v>
      </c>
      <c r="B278" s="1" t="s">
        <v>31</v>
      </c>
      <c r="C278" s="1" t="s">
        <v>32</v>
      </c>
      <c r="D278" s="1" t="s">
        <v>33</v>
      </c>
      <c r="E278" s="9" t="s">
        <v>781</v>
      </c>
      <c r="F278" s="1">
        <f>IF(VLOOKUP(G278,Sku_Consolidated!A2:S957,{19},FALSE)="SHOWCASE", VLOOKUP(E278,Store_Showcase!B2:C144,{2}, FALSE), IF(VLOOKUP(G278,Sku_Consolidated!A2:S957,{19},FALSE)="VAM",VLOOKUP(E278,Store_VAM!B2:C273,{2}, FALSE),VLOOKUP(E278,Store_SRP!B2:C110,{2}, FALSE)))</f>
      </c>
      <c r="G278" s="1">
        <v>61758</v>
      </c>
      <c r="H278" s="1" t="s">
        <v>90</v>
      </c>
      <c r="I278" s="10" t="s">
        <v>915</v>
      </c>
      <c r="J278" s="1">
        <f>VLOOKUP(G278,Sku_Consolidated!A2:C957, 3, FALSE)</f>
      </c>
      <c r="K278" s="10">
        <f>IF(J278="PACK", I278, 0)</f>
      </c>
      <c r="L278" s="10">
        <f>IF(J278="KG", I278, I278 * VLOOKUP(G278,Sku_Consolidated!A2:U957,21,FALSE))</f>
      </c>
      <c r="M278" s="10" t="s">
        <v>37</v>
      </c>
      <c r="N278" s="11" t="s">
        <v>916</v>
      </c>
      <c r="O278" s="10" t="s">
        <v>917</v>
      </c>
      <c r="P278" s="10">
        <f>N278 - O278</f>
      </c>
      <c r="Q278" s="1">
        <f>VLOOKUP(G278,Sku_Consolidated!A2:G957,7, FALSE)</f>
      </c>
      <c r="R278" s="1">
        <f>IF(IFERROR(VLOOKUP(E278,Store_Showcase!B2:H144,7, FALSE), TRUE)=TRUE, IF(IFERROR(VLOOKUP(E278,Store_SRP!B2:H110,7, FALSE), TRUE)=TRUE,VLOOKUP(E278,Store_VAM!B2:H273,7, FALSE),VLOOKUP(E278,Store_SRP!B2:H110,7, FALSE)), VLOOKUP(E278,Store_Showcase!B2:H144,7, FALSE))</f>
      </c>
      <c r="S278" s="1">
        <f>IF(IFERROR(VLOOKUP(E278,Store_Showcase!B2:I144,8, FALSE), TRUE)=TRUE, IF(IFERROR(VLOOKUP(E278,Store_SRP!B2:I110,8, FALSE), TRUE)=TRUE,VLOOKUP(E278,Store_VAM!B2:I273,8, FALSE),VLOOKUP(E278,Store_SRP!B2:I110,8, FALSE)), VLOOKUP(E278,Store_Showcase!B2:I144,8, FALSE))</f>
      </c>
      <c r="T278" s="1">
        <f>VLOOKUP(G278,Sku_Consolidated!A2:R957,18,FALSE)</f>
      </c>
      <c r="U278" s="1" t="s">
        <v>878</v>
      </c>
      <c r="V278" s="1">
        <f>IF(VLOOKUP(G278,Sku_Consolidated!A2:S957,19,FALSE)="SHOWCASE", VLOOKUP(E278,Store_Showcase!B2:L144,11, FALSE), IF(VLOOKUP(G278,Sku_Consolidated!A2:S957,19,FALSE)="VAM",VLOOKUP(E278,Store_VAM!B2:L273,11, FALSE),VLOOKUP(E278,Store_SRP!B2:L110,11, FALSE)))</f>
      </c>
      <c r="W278" s="1">
        <f>VLOOKUP(G278,Sku_Consolidated!A2:W957,11,FALSE)</f>
      </c>
      <c r="X278" s="1">
        <f>VLOOKUP(G278,Sku_Consolidated!A2:H957,8,FALSE)</f>
      </c>
      <c r="Y278" s="1">
        <f>VLOOKUP(G278,Sku_Consolidated!A2:I957,9,FALSE)</f>
      </c>
      <c r="Z278" s="1" t="s">
        <v>41</v>
      </c>
      <c r="AA278" s="1">
        <f>VLOOKUP(G278,Sku_Consolidated!A2:E957,5,FALSE)</f>
      </c>
      <c r="AB278" s="1">
        <f>IF(VLOOKUP(G278,Sku_Consolidated!A2:S957,19,FALSE)="SHOWCASE", VLOOKUP(E278,Store_Showcase!B2:N144,13, FALSE), IF(VLOOKUP(G278,Sku_Consolidated!A2:S957,19,FALSE)="VAM",VLOOKUP(E278,Store_VAM!B2:N273,13, FALSE),VLOOKUP(E278,Store_SRP!B2:N110,13, FALSE)))</f>
      </c>
      <c r="AC278" s="1">
        <f>IF(IFERROR(AB278,TRUE)=TRUE, "-","OK")</f>
      </c>
      <c r="AD278" s="11" t="s">
        <v>37</v>
      </c>
      <c r="AE278" s="11" t="s">
        <v>37</v>
      </c>
      <c r="AF278" s="1">
        <f>IF(IFERROR(VLOOKUP(E278,Store_Showcase!B2:H144,{5}, FALSE), TRUE)=TRUE, IF(IFERROR(VLOOKUP(E278,Store_SRP!B2:H110,{5}, FALSE), TRUE)=TRUE,VLOOKUP(E278,Store_VAM!B2:H273,{5}, FALSE),VLOOKUP(E278,Store_SRP!B2:H110,{5}, FALSE)), VLOOKUP(E278,Store_Showcase!B2:H144,{5}, FALSE))</f>
      </c>
      <c r="AG278" s="1">
        <f>IF(IFERROR(VLOOKUP(E278,Store_Showcase!B2:H144,{6}, FALSE), TRUE)=TRUE, IF(IFERROR(VLOOKUP(E278,Store_SRP!B2:H110,{6}, FALSE), TRUE)=TRUE,VLOOKUP(E278,Store_VAM!B2:H273,{6}, FALSE),VLOOKUP(E278,Store_SRP!B2:H110,{6}, FALSE)), VLOOKUP(E278,Store_Showcase!B2:H144,{6}, FALSE))</f>
      </c>
      <c r="AH278" s="1">
        <f>VLOOKUP(G278,Sku_Consolidated!A2:R957,18,FALSE)</f>
      </c>
      <c r="AI278" s="1">
        <f>VLOOKUP(G278,Sku_Consolidated!A2:S957,19,FALSE)</f>
      </c>
      <c r="AJ278" s="1">
        <f>VLOOKUP(G278,Sku_Consolidated!A2:T957,20,FALSE)</f>
      </c>
    </row>
    <row r="279" spans="1:36" x14ac:dyDescent="0.25">
      <c r="A279" s="1">
        <v>2024</v>
      </c>
      <c r="B279" s="1" t="s">
        <v>31</v>
      </c>
      <c r="C279" s="1" t="s">
        <v>32</v>
      </c>
      <c r="D279" s="1" t="s">
        <v>33</v>
      </c>
      <c r="E279" s="9" t="s">
        <v>781</v>
      </c>
      <c r="F279" s="1">
        <f>IF(VLOOKUP(G279,Sku_Consolidated!A2:S957,{19},FALSE)="SHOWCASE", VLOOKUP(E279,Store_Showcase!B2:C144,{2}, FALSE), IF(VLOOKUP(G279,Sku_Consolidated!A2:S957,{19},FALSE)="VAM",VLOOKUP(E279,Store_VAM!B2:C273,{2}, FALSE),VLOOKUP(E279,Store_SRP!B2:C110,{2}, FALSE)))</f>
      </c>
      <c r="G279" s="1">
        <v>61759</v>
      </c>
      <c r="H279" s="1" t="s">
        <v>94</v>
      </c>
      <c r="I279" s="10" t="s">
        <v>918</v>
      </c>
      <c r="J279" s="1">
        <f>VLOOKUP(G279,Sku_Consolidated!A2:C957, 3, FALSE)</f>
      </c>
      <c r="K279" s="10">
        <f>IF(J279="PACK", I279, 0)</f>
      </c>
      <c r="L279" s="10">
        <f>IF(J279="KG", I279, I279 * VLOOKUP(G279,Sku_Consolidated!A2:U957,21,FALSE))</f>
      </c>
      <c r="M279" s="10" t="s">
        <v>37</v>
      </c>
      <c r="N279" s="11" t="s">
        <v>919</v>
      </c>
      <c r="O279" s="10" t="s">
        <v>920</v>
      </c>
      <c r="P279" s="10">
        <f>N279 - O279</f>
      </c>
      <c r="Q279" s="1">
        <f>VLOOKUP(G279,Sku_Consolidated!A2:G957,7, FALSE)</f>
      </c>
      <c r="R279" s="1">
        <f>IF(IFERROR(VLOOKUP(E279,Store_Showcase!B2:H144,7, FALSE), TRUE)=TRUE, IF(IFERROR(VLOOKUP(E279,Store_SRP!B2:H110,7, FALSE), TRUE)=TRUE,VLOOKUP(E279,Store_VAM!B2:H273,7, FALSE),VLOOKUP(E279,Store_SRP!B2:H110,7, FALSE)), VLOOKUP(E279,Store_Showcase!B2:H144,7, FALSE))</f>
      </c>
      <c r="S279" s="1">
        <f>IF(IFERROR(VLOOKUP(E279,Store_Showcase!B2:I144,8, FALSE), TRUE)=TRUE, IF(IFERROR(VLOOKUP(E279,Store_SRP!B2:I110,8, FALSE), TRUE)=TRUE,VLOOKUP(E279,Store_VAM!B2:I273,8, FALSE),VLOOKUP(E279,Store_SRP!B2:I110,8, FALSE)), VLOOKUP(E279,Store_Showcase!B2:I144,8, FALSE))</f>
      </c>
      <c r="T279" s="1">
        <f>VLOOKUP(G279,Sku_Consolidated!A2:R957,18,FALSE)</f>
      </c>
      <c r="U279" s="1" t="s">
        <v>878</v>
      </c>
      <c r="V279" s="1">
        <f>IF(VLOOKUP(G279,Sku_Consolidated!A2:S957,19,FALSE)="SHOWCASE", VLOOKUP(E279,Store_Showcase!B2:L144,11, FALSE), IF(VLOOKUP(G279,Sku_Consolidated!A2:S957,19,FALSE)="VAM",VLOOKUP(E279,Store_VAM!B2:L273,11, FALSE),VLOOKUP(E279,Store_SRP!B2:L110,11, FALSE)))</f>
      </c>
      <c r="W279" s="1">
        <f>VLOOKUP(G279,Sku_Consolidated!A2:W957,11,FALSE)</f>
      </c>
      <c r="X279" s="1">
        <f>VLOOKUP(G279,Sku_Consolidated!A2:H957,8,FALSE)</f>
      </c>
      <c r="Y279" s="1">
        <f>VLOOKUP(G279,Sku_Consolidated!A2:I957,9,FALSE)</f>
      </c>
      <c r="Z279" s="1" t="s">
        <v>41</v>
      </c>
      <c r="AA279" s="1">
        <f>VLOOKUP(G279,Sku_Consolidated!A2:E957,5,FALSE)</f>
      </c>
      <c r="AB279" s="1">
        <f>IF(VLOOKUP(G279,Sku_Consolidated!A2:S957,19,FALSE)="SHOWCASE", VLOOKUP(E279,Store_Showcase!B2:N144,13, FALSE), IF(VLOOKUP(G279,Sku_Consolidated!A2:S957,19,FALSE)="VAM",VLOOKUP(E279,Store_VAM!B2:N273,13, FALSE),VLOOKUP(E279,Store_SRP!B2:N110,13, FALSE)))</f>
      </c>
      <c r="AC279" s="1">
        <f>IF(IFERROR(AB279,TRUE)=TRUE, "-","OK")</f>
      </c>
      <c r="AD279" s="11" t="s">
        <v>37</v>
      </c>
      <c r="AE279" s="11" t="s">
        <v>37</v>
      </c>
      <c r="AF279" s="1">
        <f>IF(IFERROR(VLOOKUP(E279,Store_Showcase!B2:H144,{5}, FALSE), TRUE)=TRUE, IF(IFERROR(VLOOKUP(E279,Store_SRP!B2:H110,{5}, FALSE), TRUE)=TRUE,VLOOKUP(E279,Store_VAM!B2:H273,{5}, FALSE),VLOOKUP(E279,Store_SRP!B2:H110,{5}, FALSE)), VLOOKUP(E279,Store_Showcase!B2:H144,{5}, FALSE))</f>
      </c>
      <c r="AG279" s="1">
        <f>IF(IFERROR(VLOOKUP(E279,Store_Showcase!B2:H144,{6}, FALSE), TRUE)=TRUE, IF(IFERROR(VLOOKUP(E279,Store_SRP!B2:H110,{6}, FALSE), TRUE)=TRUE,VLOOKUP(E279,Store_VAM!B2:H273,{6}, FALSE),VLOOKUP(E279,Store_SRP!B2:H110,{6}, FALSE)), VLOOKUP(E279,Store_Showcase!B2:H144,{6}, FALSE))</f>
      </c>
      <c r="AH279" s="1">
        <f>VLOOKUP(G279,Sku_Consolidated!A2:R957,18,FALSE)</f>
      </c>
      <c r="AI279" s="1">
        <f>VLOOKUP(G279,Sku_Consolidated!A2:S957,19,FALSE)</f>
      </c>
      <c r="AJ279" s="1">
        <f>VLOOKUP(G279,Sku_Consolidated!A2:T957,20,FALSE)</f>
      </c>
    </row>
    <row r="280" spans="1:36" x14ac:dyDescent="0.25">
      <c r="A280" s="1">
        <v>2024</v>
      </c>
      <c r="B280" s="1" t="s">
        <v>31</v>
      </c>
      <c r="C280" s="1" t="s">
        <v>32</v>
      </c>
      <c r="D280" s="1" t="s">
        <v>33</v>
      </c>
      <c r="E280" s="9" t="s">
        <v>781</v>
      </c>
      <c r="F280" s="1">
        <f>IF(VLOOKUP(G280,Sku_Consolidated!A2:S957,{19},FALSE)="SHOWCASE", VLOOKUP(E280,Store_Showcase!B2:C144,{2}, FALSE), IF(VLOOKUP(G280,Sku_Consolidated!A2:S957,{19},FALSE)="VAM",VLOOKUP(E280,Store_VAM!B2:C273,{2}, FALSE),VLOOKUP(E280,Store_SRP!B2:C110,{2}, FALSE)))</f>
      </c>
      <c r="G280" s="1">
        <v>61760</v>
      </c>
      <c r="H280" s="1" t="s">
        <v>98</v>
      </c>
      <c r="I280" s="10" t="s">
        <v>921</v>
      </c>
      <c r="J280" s="1">
        <f>VLOOKUP(G280,Sku_Consolidated!A2:C957, 3, FALSE)</f>
      </c>
      <c r="K280" s="10">
        <f>IF(J280="PACK", I280, 0)</f>
      </c>
      <c r="L280" s="10">
        <f>IF(J280="KG", I280, I280 * VLOOKUP(G280,Sku_Consolidated!A2:U957,21,FALSE))</f>
      </c>
      <c r="M280" s="10" t="s">
        <v>37</v>
      </c>
      <c r="N280" s="11" t="s">
        <v>922</v>
      </c>
      <c r="O280" s="10" t="s">
        <v>923</v>
      </c>
      <c r="P280" s="10">
        <f>N280 - O280</f>
      </c>
      <c r="Q280" s="1">
        <f>VLOOKUP(G280,Sku_Consolidated!A2:G957,7, FALSE)</f>
      </c>
      <c r="R280" s="1">
        <f>IF(IFERROR(VLOOKUP(E280,Store_Showcase!B2:H144,7, FALSE), TRUE)=TRUE, IF(IFERROR(VLOOKUP(E280,Store_SRP!B2:H110,7, FALSE), TRUE)=TRUE,VLOOKUP(E280,Store_VAM!B2:H273,7, FALSE),VLOOKUP(E280,Store_SRP!B2:H110,7, FALSE)), VLOOKUP(E280,Store_Showcase!B2:H144,7, FALSE))</f>
      </c>
      <c r="S280" s="1">
        <f>IF(IFERROR(VLOOKUP(E280,Store_Showcase!B2:I144,8, FALSE), TRUE)=TRUE, IF(IFERROR(VLOOKUP(E280,Store_SRP!B2:I110,8, FALSE), TRUE)=TRUE,VLOOKUP(E280,Store_VAM!B2:I273,8, FALSE),VLOOKUP(E280,Store_SRP!B2:I110,8, FALSE)), VLOOKUP(E280,Store_Showcase!B2:I144,8, FALSE))</f>
      </c>
      <c r="T280" s="1">
        <f>VLOOKUP(G280,Sku_Consolidated!A2:R957,18,FALSE)</f>
      </c>
      <c r="U280" s="1" t="s">
        <v>878</v>
      </c>
      <c r="V280" s="1">
        <f>IF(VLOOKUP(G280,Sku_Consolidated!A2:S957,19,FALSE)="SHOWCASE", VLOOKUP(E280,Store_Showcase!B2:L144,11, FALSE), IF(VLOOKUP(G280,Sku_Consolidated!A2:S957,19,FALSE)="VAM",VLOOKUP(E280,Store_VAM!B2:L273,11, FALSE),VLOOKUP(E280,Store_SRP!B2:L110,11, FALSE)))</f>
      </c>
      <c r="W280" s="1">
        <f>VLOOKUP(G280,Sku_Consolidated!A2:W957,11,FALSE)</f>
      </c>
      <c r="X280" s="1">
        <f>VLOOKUP(G280,Sku_Consolidated!A2:H957,8,FALSE)</f>
      </c>
      <c r="Y280" s="1">
        <f>VLOOKUP(G280,Sku_Consolidated!A2:I957,9,FALSE)</f>
      </c>
      <c r="Z280" s="1" t="s">
        <v>41</v>
      </c>
      <c r="AA280" s="1">
        <f>VLOOKUP(G280,Sku_Consolidated!A2:E957,5,FALSE)</f>
      </c>
      <c r="AB280" s="1">
        <f>IF(VLOOKUP(G280,Sku_Consolidated!A2:S957,19,FALSE)="SHOWCASE", VLOOKUP(E280,Store_Showcase!B2:N144,13, FALSE), IF(VLOOKUP(G280,Sku_Consolidated!A2:S957,19,FALSE)="VAM",VLOOKUP(E280,Store_VAM!B2:N273,13, FALSE),VLOOKUP(E280,Store_SRP!B2:N110,13, FALSE)))</f>
      </c>
      <c r="AC280" s="1">
        <f>IF(IFERROR(AB280,TRUE)=TRUE, "-","OK")</f>
      </c>
      <c r="AD280" s="11" t="s">
        <v>37</v>
      </c>
      <c r="AE280" s="11" t="s">
        <v>37</v>
      </c>
      <c r="AF280" s="1">
        <f>IF(IFERROR(VLOOKUP(E280,Store_Showcase!B2:H144,{5}, FALSE), TRUE)=TRUE, IF(IFERROR(VLOOKUP(E280,Store_SRP!B2:H110,{5}, FALSE), TRUE)=TRUE,VLOOKUP(E280,Store_VAM!B2:H273,{5}, FALSE),VLOOKUP(E280,Store_SRP!B2:H110,{5}, FALSE)), VLOOKUP(E280,Store_Showcase!B2:H144,{5}, FALSE))</f>
      </c>
      <c r="AG280" s="1">
        <f>IF(IFERROR(VLOOKUP(E280,Store_Showcase!B2:H144,{6}, FALSE), TRUE)=TRUE, IF(IFERROR(VLOOKUP(E280,Store_SRP!B2:H110,{6}, FALSE), TRUE)=TRUE,VLOOKUP(E280,Store_VAM!B2:H273,{6}, FALSE),VLOOKUP(E280,Store_SRP!B2:H110,{6}, FALSE)), VLOOKUP(E280,Store_Showcase!B2:H144,{6}, FALSE))</f>
      </c>
      <c r="AH280" s="1">
        <f>VLOOKUP(G280,Sku_Consolidated!A2:R957,18,FALSE)</f>
      </c>
      <c r="AI280" s="1">
        <f>VLOOKUP(G280,Sku_Consolidated!A2:S957,19,FALSE)</f>
      </c>
      <c r="AJ280" s="1">
        <f>VLOOKUP(G280,Sku_Consolidated!A2:T957,20,FALSE)</f>
      </c>
    </row>
    <row r="281" spans="1:36" x14ac:dyDescent="0.25">
      <c r="A281" s="1">
        <v>2024</v>
      </c>
      <c r="B281" s="1" t="s">
        <v>31</v>
      </c>
      <c r="C281" s="1" t="s">
        <v>32</v>
      </c>
      <c r="D281" s="1" t="s">
        <v>33</v>
      </c>
      <c r="E281" s="9" t="s">
        <v>781</v>
      </c>
      <c r="F281" s="1">
        <f>IF(VLOOKUP(G281,Sku_Consolidated!A2:S957,{19},FALSE)="SHOWCASE", VLOOKUP(E281,Store_Showcase!B2:C144,{2}, FALSE), IF(VLOOKUP(G281,Sku_Consolidated!A2:S957,{19},FALSE)="VAM",VLOOKUP(E281,Store_VAM!B2:C273,{2}, FALSE),VLOOKUP(E281,Store_SRP!B2:C110,{2}, FALSE)))</f>
      </c>
      <c r="G281" s="1">
        <v>61781</v>
      </c>
      <c r="H281" s="1" t="s">
        <v>102</v>
      </c>
      <c r="I281" s="10" t="s">
        <v>924</v>
      </c>
      <c r="J281" s="1">
        <f>VLOOKUP(G281,Sku_Consolidated!A2:C957, 3, FALSE)</f>
      </c>
      <c r="K281" s="10">
        <f>IF(J281="PACK", I281, 0)</f>
      </c>
      <c r="L281" s="10">
        <f>IF(J281="KG", I281, I281 * VLOOKUP(G281,Sku_Consolidated!A2:U957,21,FALSE))</f>
      </c>
      <c r="M281" s="10" t="s">
        <v>37</v>
      </c>
      <c r="N281" s="11" t="s">
        <v>925</v>
      </c>
      <c r="O281" s="10" t="s">
        <v>926</v>
      </c>
      <c r="P281" s="10">
        <f>N281 - O281</f>
      </c>
      <c r="Q281" s="1">
        <f>VLOOKUP(G281,Sku_Consolidated!A2:G957,7, FALSE)</f>
      </c>
      <c r="R281" s="1">
        <f>IF(IFERROR(VLOOKUP(E281,Store_Showcase!B2:H144,7, FALSE), TRUE)=TRUE, IF(IFERROR(VLOOKUP(E281,Store_SRP!B2:H110,7, FALSE), TRUE)=TRUE,VLOOKUP(E281,Store_VAM!B2:H273,7, FALSE),VLOOKUP(E281,Store_SRP!B2:H110,7, FALSE)), VLOOKUP(E281,Store_Showcase!B2:H144,7, FALSE))</f>
      </c>
      <c r="S281" s="1">
        <f>IF(IFERROR(VLOOKUP(E281,Store_Showcase!B2:I144,8, FALSE), TRUE)=TRUE, IF(IFERROR(VLOOKUP(E281,Store_SRP!B2:I110,8, FALSE), TRUE)=TRUE,VLOOKUP(E281,Store_VAM!B2:I273,8, FALSE),VLOOKUP(E281,Store_SRP!B2:I110,8, FALSE)), VLOOKUP(E281,Store_Showcase!B2:I144,8, FALSE))</f>
      </c>
      <c r="T281" s="1">
        <f>VLOOKUP(G281,Sku_Consolidated!A2:R957,18,FALSE)</f>
      </c>
      <c r="U281" s="1" t="s">
        <v>878</v>
      </c>
      <c r="V281" s="1">
        <f>IF(VLOOKUP(G281,Sku_Consolidated!A2:S957,19,FALSE)="SHOWCASE", VLOOKUP(E281,Store_Showcase!B2:L144,11, FALSE), IF(VLOOKUP(G281,Sku_Consolidated!A2:S957,19,FALSE)="VAM",VLOOKUP(E281,Store_VAM!B2:L273,11, FALSE),VLOOKUP(E281,Store_SRP!B2:L110,11, FALSE)))</f>
      </c>
      <c r="W281" s="1">
        <f>VLOOKUP(G281,Sku_Consolidated!A2:W957,11,FALSE)</f>
      </c>
      <c r="X281" s="1">
        <f>VLOOKUP(G281,Sku_Consolidated!A2:H957,8,FALSE)</f>
      </c>
      <c r="Y281" s="1">
        <f>VLOOKUP(G281,Sku_Consolidated!A2:I957,9,FALSE)</f>
      </c>
      <c r="Z281" s="1" t="s">
        <v>41</v>
      </c>
      <c r="AA281" s="1">
        <f>VLOOKUP(G281,Sku_Consolidated!A2:E957,5,FALSE)</f>
      </c>
      <c r="AB281" s="1">
        <f>IF(VLOOKUP(G281,Sku_Consolidated!A2:S957,19,FALSE)="SHOWCASE", VLOOKUP(E281,Store_Showcase!B2:N144,13, FALSE), IF(VLOOKUP(G281,Sku_Consolidated!A2:S957,19,FALSE)="VAM",VLOOKUP(E281,Store_VAM!B2:N273,13, FALSE),VLOOKUP(E281,Store_SRP!B2:N110,13, FALSE)))</f>
      </c>
      <c r="AC281" s="1">
        <f>IF(IFERROR(AB281,TRUE)=TRUE, "-","OK")</f>
      </c>
      <c r="AD281" s="11" t="s">
        <v>37</v>
      </c>
      <c r="AE281" s="11" t="s">
        <v>37</v>
      </c>
      <c r="AF281" s="1">
        <f>IF(IFERROR(VLOOKUP(E281,Store_Showcase!B2:H144,{5}, FALSE), TRUE)=TRUE, IF(IFERROR(VLOOKUP(E281,Store_SRP!B2:H110,{5}, FALSE), TRUE)=TRUE,VLOOKUP(E281,Store_VAM!B2:H273,{5}, FALSE),VLOOKUP(E281,Store_SRP!B2:H110,{5}, FALSE)), VLOOKUP(E281,Store_Showcase!B2:H144,{5}, FALSE))</f>
      </c>
      <c r="AG281" s="1">
        <f>IF(IFERROR(VLOOKUP(E281,Store_Showcase!B2:H144,{6}, FALSE), TRUE)=TRUE, IF(IFERROR(VLOOKUP(E281,Store_SRP!B2:H110,{6}, FALSE), TRUE)=TRUE,VLOOKUP(E281,Store_VAM!B2:H273,{6}, FALSE),VLOOKUP(E281,Store_SRP!B2:H110,{6}, FALSE)), VLOOKUP(E281,Store_Showcase!B2:H144,{6}, FALSE))</f>
      </c>
      <c r="AH281" s="1">
        <f>VLOOKUP(G281,Sku_Consolidated!A2:R957,18,FALSE)</f>
      </c>
      <c r="AI281" s="1">
        <f>VLOOKUP(G281,Sku_Consolidated!A2:S957,19,FALSE)</f>
      </c>
      <c r="AJ281" s="1">
        <f>VLOOKUP(G281,Sku_Consolidated!A2:T957,20,FALSE)</f>
      </c>
    </row>
    <row r="282" spans="1:36" x14ac:dyDescent="0.25">
      <c r="A282" s="1">
        <v>2024</v>
      </c>
      <c r="B282" s="1" t="s">
        <v>31</v>
      </c>
      <c r="C282" s="1" t="s">
        <v>32</v>
      </c>
      <c r="D282" s="1" t="s">
        <v>33</v>
      </c>
      <c r="E282" s="9" t="s">
        <v>781</v>
      </c>
      <c r="F282" s="1">
        <f>IF(VLOOKUP(G282,Sku_Consolidated!A2:S957,{19},FALSE)="SHOWCASE", VLOOKUP(E282,Store_Showcase!B2:C144,{2}, FALSE), IF(VLOOKUP(G282,Sku_Consolidated!A2:S957,{19},FALSE)="VAM",VLOOKUP(E282,Store_VAM!B2:C273,{2}, FALSE),VLOOKUP(E282,Store_SRP!B2:C110,{2}, FALSE)))</f>
      </c>
      <c r="G282" s="1">
        <v>61786</v>
      </c>
      <c r="H282" s="1" t="s">
        <v>106</v>
      </c>
      <c r="I282" s="10" t="s">
        <v>927</v>
      </c>
      <c r="J282" s="1">
        <f>VLOOKUP(G282,Sku_Consolidated!A2:C957, 3, FALSE)</f>
      </c>
      <c r="K282" s="10">
        <f>IF(J282="PACK", I282, 0)</f>
      </c>
      <c r="L282" s="10">
        <f>IF(J282="KG", I282, I282 * VLOOKUP(G282,Sku_Consolidated!A2:U957,21,FALSE))</f>
      </c>
      <c r="M282" s="10" t="s">
        <v>37</v>
      </c>
      <c r="N282" s="11" t="s">
        <v>928</v>
      </c>
      <c r="O282" s="10" t="s">
        <v>929</v>
      </c>
      <c r="P282" s="10">
        <f>N282 - O282</f>
      </c>
      <c r="Q282" s="1">
        <f>VLOOKUP(G282,Sku_Consolidated!A2:G957,7, FALSE)</f>
      </c>
      <c r="R282" s="1">
        <f>IF(IFERROR(VLOOKUP(E282,Store_Showcase!B2:H144,7, FALSE), TRUE)=TRUE, IF(IFERROR(VLOOKUP(E282,Store_SRP!B2:H110,7, FALSE), TRUE)=TRUE,VLOOKUP(E282,Store_VAM!B2:H273,7, FALSE),VLOOKUP(E282,Store_SRP!B2:H110,7, FALSE)), VLOOKUP(E282,Store_Showcase!B2:H144,7, FALSE))</f>
      </c>
      <c r="S282" s="1">
        <f>IF(IFERROR(VLOOKUP(E282,Store_Showcase!B2:I144,8, FALSE), TRUE)=TRUE, IF(IFERROR(VLOOKUP(E282,Store_SRP!B2:I110,8, FALSE), TRUE)=TRUE,VLOOKUP(E282,Store_VAM!B2:I273,8, FALSE),VLOOKUP(E282,Store_SRP!B2:I110,8, FALSE)), VLOOKUP(E282,Store_Showcase!B2:I144,8, FALSE))</f>
      </c>
      <c r="T282" s="1">
        <f>VLOOKUP(G282,Sku_Consolidated!A2:R957,18,FALSE)</f>
      </c>
      <c r="U282" s="1" t="s">
        <v>878</v>
      </c>
      <c r="V282" s="1">
        <f>IF(VLOOKUP(G282,Sku_Consolidated!A2:S957,19,FALSE)="SHOWCASE", VLOOKUP(E282,Store_Showcase!B2:L144,11, FALSE), IF(VLOOKUP(G282,Sku_Consolidated!A2:S957,19,FALSE)="VAM",VLOOKUP(E282,Store_VAM!B2:L273,11, FALSE),VLOOKUP(E282,Store_SRP!B2:L110,11, FALSE)))</f>
      </c>
      <c r="W282" s="1">
        <f>VLOOKUP(G282,Sku_Consolidated!A2:W957,11,FALSE)</f>
      </c>
      <c r="X282" s="1">
        <f>VLOOKUP(G282,Sku_Consolidated!A2:H957,8,FALSE)</f>
      </c>
      <c r="Y282" s="1">
        <f>VLOOKUP(G282,Sku_Consolidated!A2:I957,9,FALSE)</f>
      </c>
      <c r="Z282" s="1" t="s">
        <v>41</v>
      </c>
      <c r="AA282" s="1">
        <f>VLOOKUP(G282,Sku_Consolidated!A2:E957,5,FALSE)</f>
      </c>
      <c r="AB282" s="1">
        <f>IF(VLOOKUP(G282,Sku_Consolidated!A2:S957,19,FALSE)="SHOWCASE", VLOOKUP(E282,Store_Showcase!B2:N144,13, FALSE), IF(VLOOKUP(G282,Sku_Consolidated!A2:S957,19,FALSE)="VAM",VLOOKUP(E282,Store_VAM!B2:N273,13, FALSE),VLOOKUP(E282,Store_SRP!B2:N110,13, FALSE)))</f>
      </c>
      <c r="AC282" s="1">
        <f>IF(IFERROR(AB282,TRUE)=TRUE, "-","OK")</f>
      </c>
      <c r="AD282" s="11" t="s">
        <v>37</v>
      </c>
      <c r="AE282" s="11" t="s">
        <v>37</v>
      </c>
      <c r="AF282" s="1">
        <f>IF(IFERROR(VLOOKUP(E282,Store_Showcase!B2:H144,{5}, FALSE), TRUE)=TRUE, IF(IFERROR(VLOOKUP(E282,Store_SRP!B2:H110,{5}, FALSE), TRUE)=TRUE,VLOOKUP(E282,Store_VAM!B2:H273,{5}, FALSE),VLOOKUP(E282,Store_SRP!B2:H110,{5}, FALSE)), VLOOKUP(E282,Store_Showcase!B2:H144,{5}, FALSE))</f>
      </c>
      <c r="AG282" s="1">
        <f>IF(IFERROR(VLOOKUP(E282,Store_Showcase!B2:H144,{6}, FALSE), TRUE)=TRUE, IF(IFERROR(VLOOKUP(E282,Store_SRP!B2:H110,{6}, FALSE), TRUE)=TRUE,VLOOKUP(E282,Store_VAM!B2:H273,{6}, FALSE),VLOOKUP(E282,Store_SRP!B2:H110,{6}, FALSE)), VLOOKUP(E282,Store_Showcase!B2:H144,{6}, FALSE))</f>
      </c>
      <c r="AH282" s="1">
        <f>VLOOKUP(G282,Sku_Consolidated!A2:R957,18,FALSE)</f>
      </c>
      <c r="AI282" s="1">
        <f>VLOOKUP(G282,Sku_Consolidated!A2:S957,19,FALSE)</f>
      </c>
      <c r="AJ282" s="1">
        <f>VLOOKUP(G282,Sku_Consolidated!A2:T957,20,FALSE)</f>
      </c>
    </row>
    <row r="283" spans="1:36" x14ac:dyDescent="0.25">
      <c r="A283" s="1">
        <v>2024</v>
      </c>
      <c r="B283" s="1" t="s">
        <v>31</v>
      </c>
      <c r="C283" s="1" t="s">
        <v>32</v>
      </c>
      <c r="D283" s="1" t="s">
        <v>33</v>
      </c>
      <c r="E283" s="9" t="s">
        <v>781</v>
      </c>
      <c r="F283" s="1">
        <f>IF(VLOOKUP(G283,Sku_Consolidated!A2:S957,{19},FALSE)="SHOWCASE", VLOOKUP(E283,Store_Showcase!B2:C144,{2}, FALSE), IF(VLOOKUP(G283,Sku_Consolidated!A2:S957,{19},FALSE)="VAM",VLOOKUP(E283,Store_VAM!B2:C273,{2}, FALSE),VLOOKUP(E283,Store_SRP!B2:C110,{2}, FALSE)))</f>
      </c>
      <c r="G283" s="1">
        <v>61787</v>
      </c>
      <c r="H283" s="1" t="s">
        <v>110</v>
      </c>
      <c r="I283" s="10" t="s">
        <v>930</v>
      </c>
      <c r="J283" s="1">
        <f>VLOOKUP(G283,Sku_Consolidated!A2:C957, 3, FALSE)</f>
      </c>
      <c r="K283" s="10">
        <f>IF(J283="PACK", I283, 0)</f>
      </c>
      <c r="L283" s="10">
        <f>IF(J283="KG", I283, I283 * VLOOKUP(G283,Sku_Consolidated!A2:U957,21,FALSE))</f>
      </c>
      <c r="M283" s="10" t="s">
        <v>37</v>
      </c>
      <c r="N283" s="11" t="s">
        <v>931</v>
      </c>
      <c r="O283" s="10" t="s">
        <v>932</v>
      </c>
      <c r="P283" s="10">
        <f>N283 - O283</f>
      </c>
      <c r="Q283" s="1">
        <f>VLOOKUP(G283,Sku_Consolidated!A2:G957,7, FALSE)</f>
      </c>
      <c r="R283" s="1">
        <f>IF(IFERROR(VLOOKUP(E283,Store_Showcase!B2:H144,7, FALSE), TRUE)=TRUE, IF(IFERROR(VLOOKUP(E283,Store_SRP!B2:H110,7, FALSE), TRUE)=TRUE,VLOOKUP(E283,Store_VAM!B2:H273,7, FALSE),VLOOKUP(E283,Store_SRP!B2:H110,7, FALSE)), VLOOKUP(E283,Store_Showcase!B2:H144,7, FALSE))</f>
      </c>
      <c r="S283" s="1">
        <f>IF(IFERROR(VLOOKUP(E283,Store_Showcase!B2:I144,8, FALSE), TRUE)=TRUE, IF(IFERROR(VLOOKUP(E283,Store_SRP!B2:I110,8, FALSE), TRUE)=TRUE,VLOOKUP(E283,Store_VAM!B2:I273,8, FALSE),VLOOKUP(E283,Store_SRP!B2:I110,8, FALSE)), VLOOKUP(E283,Store_Showcase!B2:I144,8, FALSE))</f>
      </c>
      <c r="T283" s="1">
        <f>VLOOKUP(G283,Sku_Consolidated!A2:R957,18,FALSE)</f>
      </c>
      <c r="U283" s="1" t="s">
        <v>878</v>
      </c>
      <c r="V283" s="1">
        <f>IF(VLOOKUP(G283,Sku_Consolidated!A2:S957,19,FALSE)="SHOWCASE", VLOOKUP(E283,Store_Showcase!B2:L144,11, FALSE), IF(VLOOKUP(G283,Sku_Consolidated!A2:S957,19,FALSE)="VAM",VLOOKUP(E283,Store_VAM!B2:L273,11, FALSE),VLOOKUP(E283,Store_SRP!B2:L110,11, FALSE)))</f>
      </c>
      <c r="W283" s="1">
        <f>VLOOKUP(G283,Sku_Consolidated!A2:W957,11,FALSE)</f>
      </c>
      <c r="X283" s="1">
        <f>VLOOKUP(G283,Sku_Consolidated!A2:H957,8,FALSE)</f>
      </c>
      <c r="Y283" s="1">
        <f>VLOOKUP(G283,Sku_Consolidated!A2:I957,9,FALSE)</f>
      </c>
      <c r="Z283" s="1" t="s">
        <v>41</v>
      </c>
      <c r="AA283" s="1">
        <f>VLOOKUP(G283,Sku_Consolidated!A2:E957,5,FALSE)</f>
      </c>
      <c r="AB283" s="1">
        <f>IF(VLOOKUP(G283,Sku_Consolidated!A2:S957,19,FALSE)="SHOWCASE", VLOOKUP(E283,Store_Showcase!B2:N144,13, FALSE), IF(VLOOKUP(G283,Sku_Consolidated!A2:S957,19,FALSE)="VAM",VLOOKUP(E283,Store_VAM!B2:N273,13, FALSE),VLOOKUP(E283,Store_SRP!B2:N110,13, FALSE)))</f>
      </c>
      <c r="AC283" s="1">
        <f>IF(IFERROR(AB283,TRUE)=TRUE, "-","OK")</f>
      </c>
      <c r="AD283" s="11" t="s">
        <v>37</v>
      </c>
      <c r="AE283" s="11" t="s">
        <v>37</v>
      </c>
      <c r="AF283" s="1">
        <f>IF(IFERROR(VLOOKUP(E283,Store_Showcase!B2:H144,{5}, FALSE), TRUE)=TRUE, IF(IFERROR(VLOOKUP(E283,Store_SRP!B2:H110,{5}, FALSE), TRUE)=TRUE,VLOOKUP(E283,Store_VAM!B2:H273,{5}, FALSE),VLOOKUP(E283,Store_SRP!B2:H110,{5}, FALSE)), VLOOKUP(E283,Store_Showcase!B2:H144,{5}, FALSE))</f>
      </c>
      <c r="AG283" s="1">
        <f>IF(IFERROR(VLOOKUP(E283,Store_Showcase!B2:H144,{6}, FALSE), TRUE)=TRUE, IF(IFERROR(VLOOKUP(E283,Store_SRP!B2:H110,{6}, FALSE), TRUE)=TRUE,VLOOKUP(E283,Store_VAM!B2:H273,{6}, FALSE),VLOOKUP(E283,Store_SRP!B2:H110,{6}, FALSE)), VLOOKUP(E283,Store_Showcase!B2:H144,{6}, FALSE))</f>
      </c>
      <c r="AH283" s="1">
        <f>VLOOKUP(G283,Sku_Consolidated!A2:R957,18,FALSE)</f>
      </c>
      <c r="AI283" s="1">
        <f>VLOOKUP(G283,Sku_Consolidated!A2:S957,19,FALSE)</f>
      </c>
      <c r="AJ283" s="1">
        <f>VLOOKUP(G283,Sku_Consolidated!A2:T957,20,FALSE)</f>
      </c>
    </row>
    <row r="284" spans="1:36" x14ac:dyDescent="0.25">
      <c r="A284" s="1">
        <v>2024</v>
      </c>
      <c r="B284" s="1" t="s">
        <v>31</v>
      </c>
      <c r="C284" s="1" t="s">
        <v>32</v>
      </c>
      <c r="D284" s="1" t="s">
        <v>33</v>
      </c>
      <c r="E284" s="9" t="s">
        <v>781</v>
      </c>
      <c r="F284" s="1">
        <f>IF(VLOOKUP(G284,Sku_Consolidated!A2:S957,{19},FALSE)="SHOWCASE", VLOOKUP(E284,Store_Showcase!B2:C144,{2}, FALSE), IF(VLOOKUP(G284,Sku_Consolidated!A2:S957,{19},FALSE)="VAM",VLOOKUP(E284,Store_VAM!B2:C273,{2}, FALSE),VLOOKUP(E284,Store_SRP!B2:C110,{2}, FALSE)))</f>
      </c>
      <c r="G284" s="1">
        <v>61820</v>
      </c>
      <c r="H284" s="1" t="s">
        <v>114</v>
      </c>
      <c r="I284" s="10" t="s">
        <v>933</v>
      </c>
      <c r="J284" s="1">
        <f>VLOOKUP(G284,Sku_Consolidated!A2:C957, 3, FALSE)</f>
      </c>
      <c r="K284" s="10">
        <f>IF(J284="PACK", I284, 0)</f>
      </c>
      <c r="L284" s="10">
        <f>IF(J284="KG", I284, I284 * VLOOKUP(G284,Sku_Consolidated!A2:U957,21,FALSE))</f>
      </c>
      <c r="M284" s="10" t="s">
        <v>37</v>
      </c>
      <c r="N284" s="11" t="s">
        <v>934</v>
      </c>
      <c r="O284" s="10" t="s">
        <v>935</v>
      </c>
      <c r="P284" s="10">
        <f>N284 - O284</f>
      </c>
      <c r="Q284" s="1">
        <f>VLOOKUP(G284,Sku_Consolidated!A2:G957,7, FALSE)</f>
      </c>
      <c r="R284" s="1">
        <f>IF(IFERROR(VLOOKUP(E284,Store_Showcase!B2:H144,7, FALSE), TRUE)=TRUE, IF(IFERROR(VLOOKUP(E284,Store_SRP!B2:H110,7, FALSE), TRUE)=TRUE,VLOOKUP(E284,Store_VAM!B2:H273,7, FALSE),VLOOKUP(E284,Store_SRP!B2:H110,7, FALSE)), VLOOKUP(E284,Store_Showcase!B2:H144,7, FALSE))</f>
      </c>
      <c r="S284" s="1">
        <f>IF(IFERROR(VLOOKUP(E284,Store_Showcase!B2:I144,8, FALSE), TRUE)=TRUE, IF(IFERROR(VLOOKUP(E284,Store_SRP!B2:I110,8, FALSE), TRUE)=TRUE,VLOOKUP(E284,Store_VAM!B2:I273,8, FALSE),VLOOKUP(E284,Store_SRP!B2:I110,8, FALSE)), VLOOKUP(E284,Store_Showcase!B2:I144,8, FALSE))</f>
      </c>
      <c r="T284" s="1">
        <f>VLOOKUP(G284,Sku_Consolidated!A2:R957,18,FALSE)</f>
      </c>
      <c r="U284" s="1" t="s">
        <v>878</v>
      </c>
      <c r="V284" s="1">
        <f>IF(VLOOKUP(G284,Sku_Consolidated!A2:S957,19,FALSE)="SHOWCASE", VLOOKUP(E284,Store_Showcase!B2:L144,11, FALSE), IF(VLOOKUP(G284,Sku_Consolidated!A2:S957,19,FALSE)="VAM",VLOOKUP(E284,Store_VAM!B2:L273,11, FALSE),VLOOKUP(E284,Store_SRP!B2:L110,11, FALSE)))</f>
      </c>
      <c r="W284" s="1">
        <f>VLOOKUP(G284,Sku_Consolidated!A2:W957,11,FALSE)</f>
      </c>
      <c r="X284" s="1">
        <f>VLOOKUP(G284,Sku_Consolidated!A2:H957,8,FALSE)</f>
      </c>
      <c r="Y284" s="1">
        <f>VLOOKUP(G284,Sku_Consolidated!A2:I957,9,FALSE)</f>
      </c>
      <c r="Z284" s="1" t="s">
        <v>41</v>
      </c>
      <c r="AA284" s="1">
        <f>VLOOKUP(G284,Sku_Consolidated!A2:E957,5,FALSE)</f>
      </c>
      <c r="AB284" s="1">
        <f>IF(VLOOKUP(G284,Sku_Consolidated!A2:S957,19,FALSE)="SHOWCASE", VLOOKUP(E284,Store_Showcase!B2:N144,13, FALSE), IF(VLOOKUP(G284,Sku_Consolidated!A2:S957,19,FALSE)="VAM",VLOOKUP(E284,Store_VAM!B2:N273,13, FALSE),VLOOKUP(E284,Store_SRP!B2:N110,13, FALSE)))</f>
      </c>
      <c r="AC284" s="1">
        <f>IF(IFERROR(AB284,TRUE)=TRUE, "-","OK")</f>
      </c>
      <c r="AD284" s="11" t="s">
        <v>37</v>
      </c>
      <c r="AE284" s="11" t="s">
        <v>37</v>
      </c>
      <c r="AF284" s="1">
        <f>IF(IFERROR(VLOOKUP(E284,Store_Showcase!B2:H144,{5}, FALSE), TRUE)=TRUE, IF(IFERROR(VLOOKUP(E284,Store_SRP!B2:H110,{5}, FALSE), TRUE)=TRUE,VLOOKUP(E284,Store_VAM!B2:H273,{5}, FALSE),VLOOKUP(E284,Store_SRP!B2:H110,{5}, FALSE)), VLOOKUP(E284,Store_Showcase!B2:H144,{5}, FALSE))</f>
      </c>
      <c r="AG284" s="1">
        <f>IF(IFERROR(VLOOKUP(E284,Store_Showcase!B2:H144,{6}, FALSE), TRUE)=TRUE, IF(IFERROR(VLOOKUP(E284,Store_SRP!B2:H110,{6}, FALSE), TRUE)=TRUE,VLOOKUP(E284,Store_VAM!B2:H273,{6}, FALSE),VLOOKUP(E284,Store_SRP!B2:H110,{6}, FALSE)), VLOOKUP(E284,Store_Showcase!B2:H144,{6}, FALSE))</f>
      </c>
      <c r="AH284" s="1">
        <f>VLOOKUP(G284,Sku_Consolidated!A2:R957,18,FALSE)</f>
      </c>
      <c r="AI284" s="1">
        <f>VLOOKUP(G284,Sku_Consolidated!A2:S957,19,FALSE)</f>
      </c>
      <c r="AJ284" s="1">
        <f>VLOOKUP(G284,Sku_Consolidated!A2:T957,20,FALSE)</f>
      </c>
    </row>
    <row r="285" spans="1:36" x14ac:dyDescent="0.25">
      <c r="A285" s="1">
        <v>2024</v>
      </c>
      <c r="B285" s="1" t="s">
        <v>31</v>
      </c>
      <c r="C285" s="1" t="s">
        <v>32</v>
      </c>
      <c r="D285" s="1" t="s">
        <v>33</v>
      </c>
      <c r="E285" s="9" t="s">
        <v>781</v>
      </c>
      <c r="F285" s="1">
        <f>IF(VLOOKUP(G285,Sku_Consolidated!A2:S957,{19},FALSE)="SHOWCASE", VLOOKUP(E285,Store_Showcase!B2:C144,{2}, FALSE), IF(VLOOKUP(G285,Sku_Consolidated!A2:S957,{19},FALSE)="VAM",VLOOKUP(E285,Store_VAM!B2:C273,{2}, FALSE),VLOOKUP(E285,Store_SRP!B2:C110,{2}, FALSE)))</f>
      </c>
      <c r="G285" s="1">
        <v>61826</v>
      </c>
      <c r="H285" s="1" t="s">
        <v>762</v>
      </c>
      <c r="I285" s="10" t="s">
        <v>55</v>
      </c>
      <c r="J285" s="1">
        <f>VLOOKUP(G285,Sku_Consolidated!A2:C957, 3, FALSE)</f>
      </c>
      <c r="K285" s="10">
        <f>IF(J285="PACK", I285, 0)</f>
      </c>
      <c r="L285" s="10">
        <f>IF(J285="KG", I285, I285 * VLOOKUP(G285,Sku_Consolidated!A2:U957,21,FALSE))</f>
      </c>
      <c r="M285" s="10" t="s">
        <v>37</v>
      </c>
      <c r="N285" s="11" t="s">
        <v>936</v>
      </c>
      <c r="O285" s="10" t="s">
        <v>937</v>
      </c>
      <c r="P285" s="10">
        <f>N285 - O285</f>
      </c>
      <c r="Q285" s="1">
        <f>VLOOKUP(G285,Sku_Consolidated!A2:G957,7, FALSE)</f>
      </c>
      <c r="R285" s="1">
        <f>IF(IFERROR(VLOOKUP(E285,Store_Showcase!B2:H144,7, FALSE), TRUE)=TRUE, IF(IFERROR(VLOOKUP(E285,Store_SRP!B2:H110,7, FALSE), TRUE)=TRUE,VLOOKUP(E285,Store_VAM!B2:H273,7, FALSE),VLOOKUP(E285,Store_SRP!B2:H110,7, FALSE)), VLOOKUP(E285,Store_Showcase!B2:H144,7, FALSE))</f>
      </c>
      <c r="S285" s="1">
        <f>IF(IFERROR(VLOOKUP(E285,Store_Showcase!B2:I144,8, FALSE), TRUE)=TRUE, IF(IFERROR(VLOOKUP(E285,Store_SRP!B2:I110,8, FALSE), TRUE)=TRUE,VLOOKUP(E285,Store_VAM!B2:I273,8, FALSE),VLOOKUP(E285,Store_SRP!B2:I110,8, FALSE)), VLOOKUP(E285,Store_Showcase!B2:I144,8, FALSE))</f>
      </c>
      <c r="T285" s="1">
        <f>VLOOKUP(G285,Sku_Consolidated!A2:R957,18,FALSE)</f>
      </c>
      <c r="U285" s="1" t="s">
        <v>878</v>
      </c>
      <c r="V285" s="1">
        <f>IF(VLOOKUP(G285,Sku_Consolidated!A2:S957,19,FALSE)="SHOWCASE", VLOOKUP(E285,Store_Showcase!B2:L144,11, FALSE), IF(VLOOKUP(G285,Sku_Consolidated!A2:S957,19,FALSE)="VAM",VLOOKUP(E285,Store_VAM!B2:L273,11, FALSE),VLOOKUP(E285,Store_SRP!B2:L110,11, FALSE)))</f>
      </c>
      <c r="W285" s="1">
        <f>VLOOKUP(G285,Sku_Consolidated!A2:W957,11,FALSE)</f>
      </c>
      <c r="X285" s="1">
        <f>VLOOKUP(G285,Sku_Consolidated!A2:H957,8,FALSE)</f>
      </c>
      <c r="Y285" s="1">
        <f>VLOOKUP(G285,Sku_Consolidated!A2:I957,9,FALSE)</f>
      </c>
      <c r="Z285" s="1" t="s">
        <v>41</v>
      </c>
      <c r="AA285" s="1">
        <f>VLOOKUP(G285,Sku_Consolidated!A2:E957,5,FALSE)</f>
      </c>
      <c r="AB285" s="1">
        <f>IF(VLOOKUP(G285,Sku_Consolidated!A2:S957,19,FALSE)="SHOWCASE", VLOOKUP(E285,Store_Showcase!B2:N144,13, FALSE), IF(VLOOKUP(G285,Sku_Consolidated!A2:S957,19,FALSE)="VAM",VLOOKUP(E285,Store_VAM!B2:N273,13, FALSE),VLOOKUP(E285,Store_SRP!B2:N110,13, FALSE)))</f>
      </c>
      <c r="AC285" s="1">
        <f>IF(IFERROR(AB285,TRUE)=TRUE, "-","OK")</f>
      </c>
      <c r="AD285" s="11" t="s">
        <v>37</v>
      </c>
      <c r="AE285" s="11" t="s">
        <v>37</v>
      </c>
      <c r="AF285" s="1">
        <f>IF(IFERROR(VLOOKUP(E285,Store_Showcase!B2:H144,{5}, FALSE), TRUE)=TRUE, IF(IFERROR(VLOOKUP(E285,Store_SRP!B2:H110,{5}, FALSE), TRUE)=TRUE,VLOOKUP(E285,Store_VAM!B2:H273,{5}, FALSE),VLOOKUP(E285,Store_SRP!B2:H110,{5}, FALSE)), VLOOKUP(E285,Store_Showcase!B2:H144,{5}, FALSE))</f>
      </c>
      <c r="AG285" s="1">
        <f>IF(IFERROR(VLOOKUP(E285,Store_Showcase!B2:H144,{6}, FALSE), TRUE)=TRUE, IF(IFERROR(VLOOKUP(E285,Store_SRP!B2:H110,{6}, FALSE), TRUE)=TRUE,VLOOKUP(E285,Store_VAM!B2:H273,{6}, FALSE),VLOOKUP(E285,Store_SRP!B2:H110,{6}, FALSE)), VLOOKUP(E285,Store_Showcase!B2:H144,{6}, FALSE))</f>
      </c>
      <c r="AH285" s="1">
        <f>VLOOKUP(G285,Sku_Consolidated!A2:R957,18,FALSE)</f>
      </c>
      <c r="AI285" s="1">
        <f>VLOOKUP(G285,Sku_Consolidated!A2:S957,19,FALSE)</f>
      </c>
      <c r="AJ285" s="1">
        <f>VLOOKUP(G285,Sku_Consolidated!A2:T957,20,FALSE)</f>
      </c>
    </row>
    <row r="286" spans="1:36" x14ac:dyDescent="0.25">
      <c r="A286" s="1">
        <v>2024</v>
      </c>
      <c r="B286" s="1" t="s">
        <v>31</v>
      </c>
      <c r="C286" s="1" t="s">
        <v>32</v>
      </c>
      <c r="D286" s="1" t="s">
        <v>33</v>
      </c>
      <c r="E286" s="9" t="s">
        <v>781</v>
      </c>
      <c r="F286" s="1">
        <f>IF(VLOOKUP(G286,Sku_Consolidated!A2:S957,{19},FALSE)="SHOWCASE", VLOOKUP(E286,Store_Showcase!B2:C144,{2}, FALSE), IF(VLOOKUP(G286,Sku_Consolidated!A2:S957,{19},FALSE)="VAM",VLOOKUP(E286,Store_VAM!B2:C273,{2}, FALSE),VLOOKUP(E286,Store_SRP!B2:C110,{2}, FALSE)))</f>
      </c>
      <c r="G286" s="1">
        <v>61833</v>
      </c>
      <c r="H286" s="1" t="s">
        <v>118</v>
      </c>
      <c r="I286" s="10" t="s">
        <v>938</v>
      </c>
      <c r="J286" s="1">
        <f>VLOOKUP(G286,Sku_Consolidated!A2:C957, 3, FALSE)</f>
      </c>
      <c r="K286" s="10">
        <f>IF(J286="PACK", I286, 0)</f>
      </c>
      <c r="L286" s="10">
        <f>IF(J286="KG", I286, I286 * VLOOKUP(G286,Sku_Consolidated!A2:U957,21,FALSE))</f>
      </c>
      <c r="M286" s="10" t="s">
        <v>37</v>
      </c>
      <c r="N286" s="11" t="s">
        <v>939</v>
      </c>
      <c r="O286" s="10" t="s">
        <v>940</v>
      </c>
      <c r="P286" s="10">
        <f>N286 - O286</f>
      </c>
      <c r="Q286" s="1">
        <f>VLOOKUP(G286,Sku_Consolidated!A2:G957,7, FALSE)</f>
      </c>
      <c r="R286" s="1">
        <f>IF(IFERROR(VLOOKUP(E286,Store_Showcase!B2:H144,7, FALSE), TRUE)=TRUE, IF(IFERROR(VLOOKUP(E286,Store_SRP!B2:H110,7, FALSE), TRUE)=TRUE,VLOOKUP(E286,Store_VAM!B2:H273,7, FALSE),VLOOKUP(E286,Store_SRP!B2:H110,7, FALSE)), VLOOKUP(E286,Store_Showcase!B2:H144,7, FALSE))</f>
      </c>
      <c r="S286" s="1">
        <f>IF(IFERROR(VLOOKUP(E286,Store_Showcase!B2:I144,8, FALSE), TRUE)=TRUE, IF(IFERROR(VLOOKUP(E286,Store_SRP!B2:I110,8, FALSE), TRUE)=TRUE,VLOOKUP(E286,Store_VAM!B2:I273,8, FALSE),VLOOKUP(E286,Store_SRP!B2:I110,8, FALSE)), VLOOKUP(E286,Store_Showcase!B2:I144,8, FALSE))</f>
      </c>
      <c r="T286" s="1">
        <f>VLOOKUP(G286,Sku_Consolidated!A2:R957,18,FALSE)</f>
      </c>
      <c r="U286" s="1" t="s">
        <v>878</v>
      </c>
      <c r="V286" s="1">
        <f>IF(VLOOKUP(G286,Sku_Consolidated!A2:S957,19,FALSE)="SHOWCASE", VLOOKUP(E286,Store_Showcase!B2:L144,11, FALSE), IF(VLOOKUP(G286,Sku_Consolidated!A2:S957,19,FALSE)="VAM",VLOOKUP(E286,Store_VAM!B2:L273,11, FALSE),VLOOKUP(E286,Store_SRP!B2:L110,11, FALSE)))</f>
      </c>
      <c r="W286" s="1">
        <f>VLOOKUP(G286,Sku_Consolidated!A2:W957,11,FALSE)</f>
      </c>
      <c r="X286" s="1">
        <f>VLOOKUP(G286,Sku_Consolidated!A2:H957,8,FALSE)</f>
      </c>
      <c r="Y286" s="1">
        <f>VLOOKUP(G286,Sku_Consolidated!A2:I957,9,FALSE)</f>
      </c>
      <c r="Z286" s="1" t="s">
        <v>41</v>
      </c>
      <c r="AA286" s="1">
        <f>VLOOKUP(G286,Sku_Consolidated!A2:E957,5,FALSE)</f>
      </c>
      <c r="AB286" s="1">
        <f>IF(VLOOKUP(G286,Sku_Consolidated!A2:S957,19,FALSE)="SHOWCASE", VLOOKUP(E286,Store_Showcase!B2:N144,13, FALSE), IF(VLOOKUP(G286,Sku_Consolidated!A2:S957,19,FALSE)="VAM",VLOOKUP(E286,Store_VAM!B2:N273,13, FALSE),VLOOKUP(E286,Store_SRP!B2:N110,13, FALSE)))</f>
      </c>
      <c r="AC286" s="1">
        <f>IF(IFERROR(AB286,TRUE)=TRUE, "-","OK")</f>
      </c>
      <c r="AD286" s="11" t="s">
        <v>37</v>
      </c>
      <c r="AE286" s="11" t="s">
        <v>37</v>
      </c>
      <c r="AF286" s="1">
        <f>IF(IFERROR(VLOOKUP(E286,Store_Showcase!B2:H144,{5}, FALSE), TRUE)=TRUE, IF(IFERROR(VLOOKUP(E286,Store_SRP!B2:H110,{5}, FALSE), TRUE)=TRUE,VLOOKUP(E286,Store_VAM!B2:H273,{5}, FALSE),VLOOKUP(E286,Store_SRP!B2:H110,{5}, FALSE)), VLOOKUP(E286,Store_Showcase!B2:H144,{5}, FALSE))</f>
      </c>
      <c r="AG286" s="1">
        <f>IF(IFERROR(VLOOKUP(E286,Store_Showcase!B2:H144,{6}, FALSE), TRUE)=TRUE, IF(IFERROR(VLOOKUP(E286,Store_SRP!B2:H110,{6}, FALSE), TRUE)=TRUE,VLOOKUP(E286,Store_VAM!B2:H273,{6}, FALSE),VLOOKUP(E286,Store_SRP!B2:H110,{6}, FALSE)), VLOOKUP(E286,Store_Showcase!B2:H144,{6}, FALSE))</f>
      </c>
      <c r="AH286" s="1">
        <f>VLOOKUP(G286,Sku_Consolidated!A2:R957,18,FALSE)</f>
      </c>
      <c r="AI286" s="1">
        <f>VLOOKUP(G286,Sku_Consolidated!A2:S957,19,FALSE)</f>
      </c>
      <c r="AJ286" s="1">
        <f>VLOOKUP(G286,Sku_Consolidated!A2:T957,20,FALSE)</f>
      </c>
    </row>
    <row r="287" spans="1:36" x14ac:dyDescent="0.25">
      <c r="A287" s="1">
        <v>2024</v>
      </c>
      <c r="B287" s="1" t="s">
        <v>31</v>
      </c>
      <c r="C287" s="1" t="s">
        <v>32</v>
      </c>
      <c r="D287" s="1" t="s">
        <v>33</v>
      </c>
      <c r="E287" s="9" t="s">
        <v>781</v>
      </c>
      <c r="F287" s="1">
        <f>IF(VLOOKUP(G287,Sku_Consolidated!A2:S957,{19},FALSE)="SHOWCASE", VLOOKUP(E287,Store_Showcase!B2:C144,{2}, FALSE), IF(VLOOKUP(G287,Sku_Consolidated!A2:S957,{19},FALSE)="VAM",VLOOKUP(E287,Store_VAM!B2:C273,{2}, FALSE),VLOOKUP(E287,Store_SRP!B2:C110,{2}, FALSE)))</f>
      </c>
      <c r="G287" s="1">
        <v>61835</v>
      </c>
      <c r="H287" s="1" t="s">
        <v>680</v>
      </c>
      <c r="I287" s="10" t="s">
        <v>528</v>
      </c>
      <c r="J287" s="1">
        <f>VLOOKUP(G287,Sku_Consolidated!A2:C957, 3, FALSE)</f>
      </c>
      <c r="K287" s="10">
        <f>IF(J287="PACK", I287, 0)</f>
      </c>
      <c r="L287" s="10">
        <f>IF(J287="KG", I287, I287 * VLOOKUP(G287,Sku_Consolidated!A2:U957,21,FALSE))</f>
      </c>
      <c r="M287" s="10" t="s">
        <v>37</v>
      </c>
      <c r="N287" s="11" t="s">
        <v>941</v>
      </c>
      <c r="O287" s="10" t="s">
        <v>942</v>
      </c>
      <c r="P287" s="10">
        <f>N287 - O287</f>
      </c>
      <c r="Q287" s="1">
        <f>VLOOKUP(G287,Sku_Consolidated!A2:G957,7, FALSE)</f>
      </c>
      <c r="R287" s="1">
        <f>IF(IFERROR(VLOOKUP(E287,Store_Showcase!B2:H144,7, FALSE), TRUE)=TRUE, IF(IFERROR(VLOOKUP(E287,Store_SRP!B2:H110,7, FALSE), TRUE)=TRUE,VLOOKUP(E287,Store_VAM!B2:H273,7, FALSE),VLOOKUP(E287,Store_SRP!B2:H110,7, FALSE)), VLOOKUP(E287,Store_Showcase!B2:H144,7, FALSE))</f>
      </c>
      <c r="S287" s="1">
        <f>IF(IFERROR(VLOOKUP(E287,Store_Showcase!B2:I144,8, FALSE), TRUE)=TRUE, IF(IFERROR(VLOOKUP(E287,Store_SRP!B2:I110,8, FALSE), TRUE)=TRUE,VLOOKUP(E287,Store_VAM!B2:I273,8, FALSE),VLOOKUP(E287,Store_SRP!B2:I110,8, FALSE)), VLOOKUP(E287,Store_Showcase!B2:I144,8, FALSE))</f>
      </c>
      <c r="T287" s="1">
        <f>VLOOKUP(G287,Sku_Consolidated!A2:R957,18,FALSE)</f>
      </c>
      <c r="U287" s="1" t="s">
        <v>878</v>
      </c>
      <c r="V287" s="1">
        <f>IF(VLOOKUP(G287,Sku_Consolidated!A2:S957,19,FALSE)="SHOWCASE", VLOOKUP(E287,Store_Showcase!B2:L144,11, FALSE), IF(VLOOKUP(G287,Sku_Consolidated!A2:S957,19,FALSE)="VAM",VLOOKUP(E287,Store_VAM!B2:L273,11, FALSE),VLOOKUP(E287,Store_SRP!B2:L110,11, FALSE)))</f>
      </c>
      <c r="W287" s="1">
        <f>VLOOKUP(G287,Sku_Consolidated!A2:W957,11,FALSE)</f>
      </c>
      <c r="X287" s="1">
        <f>VLOOKUP(G287,Sku_Consolidated!A2:H957,8,FALSE)</f>
      </c>
      <c r="Y287" s="1">
        <f>VLOOKUP(G287,Sku_Consolidated!A2:I957,9,FALSE)</f>
      </c>
      <c r="Z287" s="1" t="s">
        <v>41</v>
      </c>
      <c r="AA287" s="1">
        <f>VLOOKUP(G287,Sku_Consolidated!A2:E957,5,FALSE)</f>
      </c>
      <c r="AB287" s="1">
        <f>IF(VLOOKUP(G287,Sku_Consolidated!A2:S957,19,FALSE)="SHOWCASE", VLOOKUP(E287,Store_Showcase!B2:N144,13, FALSE), IF(VLOOKUP(G287,Sku_Consolidated!A2:S957,19,FALSE)="VAM",VLOOKUP(E287,Store_VAM!B2:N273,13, FALSE),VLOOKUP(E287,Store_SRP!B2:N110,13, FALSE)))</f>
      </c>
      <c r="AC287" s="1">
        <f>IF(IFERROR(AB287,TRUE)=TRUE, "-","OK")</f>
      </c>
      <c r="AD287" s="11" t="s">
        <v>37</v>
      </c>
      <c r="AE287" s="11" t="s">
        <v>37</v>
      </c>
      <c r="AF287" s="1">
        <f>IF(IFERROR(VLOOKUP(E287,Store_Showcase!B2:H144,{5}, FALSE), TRUE)=TRUE, IF(IFERROR(VLOOKUP(E287,Store_SRP!B2:H110,{5}, FALSE), TRUE)=TRUE,VLOOKUP(E287,Store_VAM!B2:H273,{5}, FALSE),VLOOKUP(E287,Store_SRP!B2:H110,{5}, FALSE)), VLOOKUP(E287,Store_Showcase!B2:H144,{5}, FALSE))</f>
      </c>
      <c r="AG287" s="1">
        <f>IF(IFERROR(VLOOKUP(E287,Store_Showcase!B2:H144,{6}, FALSE), TRUE)=TRUE, IF(IFERROR(VLOOKUP(E287,Store_SRP!B2:H110,{6}, FALSE), TRUE)=TRUE,VLOOKUP(E287,Store_VAM!B2:H273,{6}, FALSE),VLOOKUP(E287,Store_SRP!B2:H110,{6}, FALSE)), VLOOKUP(E287,Store_Showcase!B2:H144,{6}, FALSE))</f>
      </c>
      <c r="AH287" s="1">
        <f>VLOOKUP(G287,Sku_Consolidated!A2:R957,18,FALSE)</f>
      </c>
      <c r="AI287" s="1">
        <f>VLOOKUP(G287,Sku_Consolidated!A2:S957,19,FALSE)</f>
      </c>
      <c r="AJ287" s="1">
        <f>VLOOKUP(G287,Sku_Consolidated!A2:T957,20,FALSE)</f>
      </c>
    </row>
    <row r="288" spans="1:36" x14ac:dyDescent="0.25">
      <c r="A288" s="1">
        <v>2024</v>
      </c>
      <c r="B288" s="1" t="s">
        <v>31</v>
      </c>
      <c r="C288" s="1" t="s">
        <v>32</v>
      </c>
      <c r="D288" s="1" t="s">
        <v>33</v>
      </c>
      <c r="E288" s="9" t="s">
        <v>781</v>
      </c>
      <c r="F288" s="1">
        <f>IF(VLOOKUP(G288,Sku_Consolidated!A2:S957,{19},FALSE)="SHOWCASE", VLOOKUP(E288,Store_Showcase!B2:C144,{2}, FALSE), IF(VLOOKUP(G288,Sku_Consolidated!A2:S957,{19},FALSE)="VAM",VLOOKUP(E288,Store_VAM!B2:C273,{2}, FALSE),VLOOKUP(E288,Store_SRP!B2:C110,{2}, FALSE)))</f>
      </c>
      <c r="G288" s="1">
        <v>61840</v>
      </c>
      <c r="H288" s="1" t="s">
        <v>171</v>
      </c>
      <c r="I288" s="10" t="s">
        <v>933</v>
      </c>
      <c r="J288" s="1">
        <f>VLOOKUP(G288,Sku_Consolidated!A2:C957, 3, FALSE)</f>
      </c>
      <c r="K288" s="10">
        <f>IF(J288="PACK", I288, 0)</f>
      </c>
      <c r="L288" s="10">
        <f>IF(J288="KG", I288, I288 * VLOOKUP(G288,Sku_Consolidated!A2:U957,21,FALSE))</f>
      </c>
      <c r="M288" s="10" t="s">
        <v>37</v>
      </c>
      <c r="N288" s="11" t="s">
        <v>943</v>
      </c>
      <c r="O288" s="10" t="s">
        <v>944</v>
      </c>
      <c r="P288" s="10">
        <f>N288 - O288</f>
      </c>
      <c r="Q288" s="1">
        <f>VLOOKUP(G288,Sku_Consolidated!A2:G957,7, FALSE)</f>
      </c>
      <c r="R288" s="1">
        <f>IF(IFERROR(VLOOKUP(E288,Store_Showcase!B2:H144,7, FALSE), TRUE)=TRUE, IF(IFERROR(VLOOKUP(E288,Store_SRP!B2:H110,7, FALSE), TRUE)=TRUE,VLOOKUP(E288,Store_VAM!B2:H273,7, FALSE),VLOOKUP(E288,Store_SRP!B2:H110,7, FALSE)), VLOOKUP(E288,Store_Showcase!B2:H144,7, FALSE))</f>
      </c>
      <c r="S288" s="1">
        <f>IF(IFERROR(VLOOKUP(E288,Store_Showcase!B2:I144,8, FALSE), TRUE)=TRUE, IF(IFERROR(VLOOKUP(E288,Store_SRP!B2:I110,8, FALSE), TRUE)=TRUE,VLOOKUP(E288,Store_VAM!B2:I273,8, FALSE),VLOOKUP(E288,Store_SRP!B2:I110,8, FALSE)), VLOOKUP(E288,Store_Showcase!B2:I144,8, FALSE))</f>
      </c>
      <c r="T288" s="1">
        <f>VLOOKUP(G288,Sku_Consolidated!A2:R957,18,FALSE)</f>
      </c>
      <c r="U288" s="1" t="s">
        <v>878</v>
      </c>
      <c r="V288" s="1">
        <f>IF(VLOOKUP(G288,Sku_Consolidated!A2:S957,19,FALSE)="SHOWCASE", VLOOKUP(E288,Store_Showcase!B2:L144,11, FALSE), IF(VLOOKUP(G288,Sku_Consolidated!A2:S957,19,FALSE)="VAM",VLOOKUP(E288,Store_VAM!B2:L273,11, FALSE),VLOOKUP(E288,Store_SRP!B2:L110,11, FALSE)))</f>
      </c>
      <c r="W288" s="1">
        <f>VLOOKUP(G288,Sku_Consolidated!A2:W957,11,FALSE)</f>
      </c>
      <c r="X288" s="1">
        <f>VLOOKUP(G288,Sku_Consolidated!A2:H957,8,FALSE)</f>
      </c>
      <c r="Y288" s="1">
        <f>VLOOKUP(G288,Sku_Consolidated!A2:I957,9,FALSE)</f>
      </c>
      <c r="Z288" s="1" t="s">
        <v>41</v>
      </c>
      <c r="AA288" s="1">
        <f>VLOOKUP(G288,Sku_Consolidated!A2:E957,5,FALSE)</f>
      </c>
      <c r="AB288" s="1">
        <f>IF(VLOOKUP(G288,Sku_Consolidated!A2:S957,19,FALSE)="SHOWCASE", VLOOKUP(E288,Store_Showcase!B2:N144,13, FALSE), IF(VLOOKUP(G288,Sku_Consolidated!A2:S957,19,FALSE)="VAM",VLOOKUP(E288,Store_VAM!B2:N273,13, FALSE),VLOOKUP(E288,Store_SRP!B2:N110,13, FALSE)))</f>
      </c>
      <c r="AC288" s="1">
        <f>IF(IFERROR(AB288,TRUE)=TRUE, "-","OK")</f>
      </c>
      <c r="AD288" s="11" t="s">
        <v>37</v>
      </c>
      <c r="AE288" s="11" t="s">
        <v>37</v>
      </c>
      <c r="AF288" s="1">
        <f>IF(IFERROR(VLOOKUP(E288,Store_Showcase!B2:H144,{5}, FALSE), TRUE)=TRUE, IF(IFERROR(VLOOKUP(E288,Store_SRP!B2:H110,{5}, FALSE), TRUE)=TRUE,VLOOKUP(E288,Store_VAM!B2:H273,{5}, FALSE),VLOOKUP(E288,Store_SRP!B2:H110,{5}, FALSE)), VLOOKUP(E288,Store_Showcase!B2:H144,{5}, FALSE))</f>
      </c>
      <c r="AG288" s="1">
        <f>IF(IFERROR(VLOOKUP(E288,Store_Showcase!B2:H144,{6}, FALSE), TRUE)=TRUE, IF(IFERROR(VLOOKUP(E288,Store_SRP!B2:H110,{6}, FALSE), TRUE)=TRUE,VLOOKUP(E288,Store_VAM!B2:H273,{6}, FALSE),VLOOKUP(E288,Store_SRP!B2:H110,{6}, FALSE)), VLOOKUP(E288,Store_Showcase!B2:H144,{6}, FALSE))</f>
      </c>
      <c r="AH288" s="1">
        <f>VLOOKUP(G288,Sku_Consolidated!A2:R957,18,FALSE)</f>
      </c>
      <c r="AI288" s="1">
        <f>VLOOKUP(G288,Sku_Consolidated!A2:S957,19,FALSE)</f>
      </c>
      <c r="AJ288" s="1">
        <f>VLOOKUP(G288,Sku_Consolidated!A2:T957,20,FALSE)</f>
      </c>
    </row>
    <row r="289" spans="1:36" x14ac:dyDescent="0.25">
      <c r="A289" s="1">
        <v>2024</v>
      </c>
      <c r="B289" s="1" t="s">
        <v>31</v>
      </c>
      <c r="C289" s="1" t="s">
        <v>32</v>
      </c>
      <c r="D289" s="1" t="s">
        <v>33</v>
      </c>
      <c r="E289" s="9" t="s">
        <v>781</v>
      </c>
      <c r="F289" s="1">
        <f>IF(VLOOKUP(G289,Sku_Consolidated!A2:S957,{19},FALSE)="SHOWCASE", VLOOKUP(E289,Store_Showcase!B2:C144,{2}, FALSE), IF(VLOOKUP(G289,Sku_Consolidated!A2:S957,{19},FALSE)="VAM",VLOOKUP(E289,Store_VAM!B2:C273,{2}, FALSE),VLOOKUP(E289,Store_SRP!B2:C110,{2}, FALSE)))</f>
      </c>
      <c r="G289" s="1">
        <v>61841</v>
      </c>
      <c r="H289" s="1" t="s">
        <v>122</v>
      </c>
      <c r="I289" s="10" t="s">
        <v>945</v>
      </c>
      <c r="J289" s="1">
        <f>VLOOKUP(G289,Sku_Consolidated!A2:C957, 3, FALSE)</f>
      </c>
      <c r="K289" s="10">
        <f>IF(J289="PACK", I289, 0)</f>
      </c>
      <c r="L289" s="10">
        <f>IF(J289="KG", I289, I289 * VLOOKUP(G289,Sku_Consolidated!A2:U957,21,FALSE))</f>
      </c>
      <c r="M289" s="10" t="s">
        <v>37</v>
      </c>
      <c r="N289" s="11" t="s">
        <v>946</v>
      </c>
      <c r="O289" s="10" t="s">
        <v>947</v>
      </c>
      <c r="P289" s="10">
        <f>N289 - O289</f>
      </c>
      <c r="Q289" s="1">
        <f>VLOOKUP(G289,Sku_Consolidated!A2:G957,7, FALSE)</f>
      </c>
      <c r="R289" s="1">
        <f>IF(IFERROR(VLOOKUP(E289,Store_Showcase!B2:H144,7, FALSE), TRUE)=TRUE, IF(IFERROR(VLOOKUP(E289,Store_SRP!B2:H110,7, FALSE), TRUE)=TRUE,VLOOKUP(E289,Store_VAM!B2:H273,7, FALSE),VLOOKUP(E289,Store_SRP!B2:H110,7, FALSE)), VLOOKUP(E289,Store_Showcase!B2:H144,7, FALSE))</f>
      </c>
      <c r="S289" s="1">
        <f>IF(IFERROR(VLOOKUP(E289,Store_Showcase!B2:I144,8, FALSE), TRUE)=TRUE, IF(IFERROR(VLOOKUP(E289,Store_SRP!B2:I110,8, FALSE), TRUE)=TRUE,VLOOKUP(E289,Store_VAM!B2:I273,8, FALSE),VLOOKUP(E289,Store_SRP!B2:I110,8, FALSE)), VLOOKUP(E289,Store_Showcase!B2:I144,8, FALSE))</f>
      </c>
      <c r="T289" s="1">
        <f>VLOOKUP(G289,Sku_Consolidated!A2:R957,18,FALSE)</f>
      </c>
      <c r="U289" s="1" t="s">
        <v>878</v>
      </c>
      <c r="V289" s="1">
        <f>IF(VLOOKUP(G289,Sku_Consolidated!A2:S957,19,FALSE)="SHOWCASE", VLOOKUP(E289,Store_Showcase!B2:L144,11, FALSE), IF(VLOOKUP(G289,Sku_Consolidated!A2:S957,19,FALSE)="VAM",VLOOKUP(E289,Store_VAM!B2:L273,11, FALSE),VLOOKUP(E289,Store_SRP!B2:L110,11, FALSE)))</f>
      </c>
      <c r="W289" s="1">
        <f>VLOOKUP(G289,Sku_Consolidated!A2:W957,11,FALSE)</f>
      </c>
      <c r="X289" s="1">
        <f>VLOOKUP(G289,Sku_Consolidated!A2:H957,8,FALSE)</f>
      </c>
      <c r="Y289" s="1">
        <f>VLOOKUP(G289,Sku_Consolidated!A2:I957,9,FALSE)</f>
      </c>
      <c r="Z289" s="1" t="s">
        <v>41</v>
      </c>
      <c r="AA289" s="1">
        <f>VLOOKUP(G289,Sku_Consolidated!A2:E957,5,FALSE)</f>
      </c>
      <c r="AB289" s="1">
        <f>IF(VLOOKUP(G289,Sku_Consolidated!A2:S957,19,FALSE)="SHOWCASE", VLOOKUP(E289,Store_Showcase!B2:N144,13, FALSE), IF(VLOOKUP(G289,Sku_Consolidated!A2:S957,19,FALSE)="VAM",VLOOKUP(E289,Store_VAM!B2:N273,13, FALSE),VLOOKUP(E289,Store_SRP!B2:N110,13, FALSE)))</f>
      </c>
      <c r="AC289" s="1">
        <f>IF(IFERROR(AB289,TRUE)=TRUE, "-","OK")</f>
      </c>
      <c r="AD289" s="11" t="s">
        <v>37</v>
      </c>
      <c r="AE289" s="11" t="s">
        <v>37</v>
      </c>
      <c r="AF289" s="1">
        <f>IF(IFERROR(VLOOKUP(E289,Store_Showcase!B2:H144,{5}, FALSE), TRUE)=TRUE, IF(IFERROR(VLOOKUP(E289,Store_SRP!B2:H110,{5}, FALSE), TRUE)=TRUE,VLOOKUP(E289,Store_VAM!B2:H273,{5}, FALSE),VLOOKUP(E289,Store_SRP!B2:H110,{5}, FALSE)), VLOOKUP(E289,Store_Showcase!B2:H144,{5}, FALSE))</f>
      </c>
      <c r="AG289" s="1">
        <f>IF(IFERROR(VLOOKUP(E289,Store_Showcase!B2:H144,{6}, FALSE), TRUE)=TRUE, IF(IFERROR(VLOOKUP(E289,Store_SRP!B2:H110,{6}, FALSE), TRUE)=TRUE,VLOOKUP(E289,Store_VAM!B2:H273,{6}, FALSE),VLOOKUP(E289,Store_SRP!B2:H110,{6}, FALSE)), VLOOKUP(E289,Store_Showcase!B2:H144,{6}, FALSE))</f>
      </c>
      <c r="AH289" s="1">
        <f>VLOOKUP(G289,Sku_Consolidated!A2:R957,18,FALSE)</f>
      </c>
      <c r="AI289" s="1">
        <f>VLOOKUP(G289,Sku_Consolidated!A2:S957,19,FALSE)</f>
      </c>
      <c r="AJ289" s="1">
        <f>VLOOKUP(G289,Sku_Consolidated!A2:T957,20,FALSE)</f>
      </c>
    </row>
    <row r="290" spans="1:36" x14ac:dyDescent="0.25">
      <c r="A290" s="1">
        <v>2024</v>
      </c>
      <c r="B290" s="1" t="s">
        <v>31</v>
      </c>
      <c r="C290" s="1" t="s">
        <v>32</v>
      </c>
      <c r="D290" s="1" t="s">
        <v>33</v>
      </c>
      <c r="E290" s="9" t="s">
        <v>781</v>
      </c>
      <c r="F290" s="1">
        <f>IF(VLOOKUP(G290,Sku_Consolidated!A2:S957,{19},FALSE)="SHOWCASE", VLOOKUP(E290,Store_Showcase!B2:C144,{2}, FALSE), IF(VLOOKUP(G290,Sku_Consolidated!A2:S957,{19},FALSE)="VAM",VLOOKUP(E290,Store_VAM!B2:C273,{2}, FALSE),VLOOKUP(E290,Store_SRP!B2:C110,{2}, FALSE)))</f>
      </c>
      <c r="G290" s="1">
        <v>61842</v>
      </c>
      <c r="H290" s="1" t="s">
        <v>126</v>
      </c>
      <c r="I290" s="10" t="s">
        <v>541</v>
      </c>
      <c r="J290" s="1">
        <f>VLOOKUP(G290,Sku_Consolidated!A2:C957, 3, FALSE)</f>
      </c>
      <c r="K290" s="10">
        <f>IF(J290="PACK", I290, 0)</f>
      </c>
      <c r="L290" s="10">
        <f>IF(J290="KG", I290, I290 * VLOOKUP(G290,Sku_Consolidated!A2:U957,21,FALSE))</f>
      </c>
      <c r="M290" s="10" t="s">
        <v>37</v>
      </c>
      <c r="N290" s="11" t="s">
        <v>948</v>
      </c>
      <c r="O290" s="10" t="s">
        <v>949</v>
      </c>
      <c r="P290" s="10">
        <f>N290 - O290</f>
      </c>
      <c r="Q290" s="1">
        <f>VLOOKUP(G290,Sku_Consolidated!A2:G957,7, FALSE)</f>
      </c>
      <c r="R290" s="1">
        <f>IF(IFERROR(VLOOKUP(E290,Store_Showcase!B2:H144,7, FALSE), TRUE)=TRUE, IF(IFERROR(VLOOKUP(E290,Store_SRP!B2:H110,7, FALSE), TRUE)=TRUE,VLOOKUP(E290,Store_VAM!B2:H273,7, FALSE),VLOOKUP(E290,Store_SRP!B2:H110,7, FALSE)), VLOOKUP(E290,Store_Showcase!B2:H144,7, FALSE))</f>
      </c>
      <c r="S290" s="1">
        <f>IF(IFERROR(VLOOKUP(E290,Store_Showcase!B2:I144,8, FALSE), TRUE)=TRUE, IF(IFERROR(VLOOKUP(E290,Store_SRP!B2:I110,8, FALSE), TRUE)=TRUE,VLOOKUP(E290,Store_VAM!B2:I273,8, FALSE),VLOOKUP(E290,Store_SRP!B2:I110,8, FALSE)), VLOOKUP(E290,Store_Showcase!B2:I144,8, FALSE))</f>
      </c>
      <c r="T290" s="1">
        <f>VLOOKUP(G290,Sku_Consolidated!A2:R957,18,FALSE)</f>
      </c>
      <c r="U290" s="1" t="s">
        <v>878</v>
      </c>
      <c r="V290" s="1">
        <f>IF(VLOOKUP(G290,Sku_Consolidated!A2:S957,19,FALSE)="SHOWCASE", VLOOKUP(E290,Store_Showcase!B2:L144,11, FALSE), IF(VLOOKUP(G290,Sku_Consolidated!A2:S957,19,FALSE)="VAM",VLOOKUP(E290,Store_VAM!B2:L273,11, FALSE),VLOOKUP(E290,Store_SRP!B2:L110,11, FALSE)))</f>
      </c>
      <c r="W290" s="1">
        <f>VLOOKUP(G290,Sku_Consolidated!A2:W957,11,FALSE)</f>
      </c>
      <c r="X290" s="1">
        <f>VLOOKUP(G290,Sku_Consolidated!A2:H957,8,FALSE)</f>
      </c>
      <c r="Y290" s="1">
        <f>VLOOKUP(G290,Sku_Consolidated!A2:I957,9,FALSE)</f>
      </c>
      <c r="Z290" s="1" t="s">
        <v>41</v>
      </c>
      <c r="AA290" s="1">
        <f>VLOOKUP(G290,Sku_Consolidated!A2:E957,5,FALSE)</f>
      </c>
      <c r="AB290" s="1">
        <f>IF(VLOOKUP(G290,Sku_Consolidated!A2:S957,19,FALSE)="SHOWCASE", VLOOKUP(E290,Store_Showcase!B2:N144,13, FALSE), IF(VLOOKUP(G290,Sku_Consolidated!A2:S957,19,FALSE)="VAM",VLOOKUP(E290,Store_VAM!B2:N273,13, FALSE),VLOOKUP(E290,Store_SRP!B2:N110,13, FALSE)))</f>
      </c>
      <c r="AC290" s="1">
        <f>IF(IFERROR(AB290,TRUE)=TRUE, "-","OK")</f>
      </c>
      <c r="AD290" s="11" t="s">
        <v>37</v>
      </c>
      <c r="AE290" s="11" t="s">
        <v>37</v>
      </c>
      <c r="AF290" s="1">
        <f>IF(IFERROR(VLOOKUP(E290,Store_Showcase!B2:H144,{5}, FALSE), TRUE)=TRUE, IF(IFERROR(VLOOKUP(E290,Store_SRP!B2:H110,{5}, FALSE), TRUE)=TRUE,VLOOKUP(E290,Store_VAM!B2:H273,{5}, FALSE),VLOOKUP(E290,Store_SRP!B2:H110,{5}, FALSE)), VLOOKUP(E290,Store_Showcase!B2:H144,{5}, FALSE))</f>
      </c>
      <c r="AG290" s="1">
        <f>IF(IFERROR(VLOOKUP(E290,Store_Showcase!B2:H144,{6}, FALSE), TRUE)=TRUE, IF(IFERROR(VLOOKUP(E290,Store_SRP!B2:H110,{6}, FALSE), TRUE)=TRUE,VLOOKUP(E290,Store_VAM!B2:H273,{6}, FALSE),VLOOKUP(E290,Store_SRP!B2:H110,{6}, FALSE)), VLOOKUP(E290,Store_Showcase!B2:H144,{6}, FALSE))</f>
      </c>
      <c r="AH290" s="1">
        <f>VLOOKUP(G290,Sku_Consolidated!A2:R957,18,FALSE)</f>
      </c>
      <c r="AI290" s="1">
        <f>VLOOKUP(G290,Sku_Consolidated!A2:S957,19,FALSE)</f>
      </c>
      <c r="AJ290" s="1">
        <f>VLOOKUP(G290,Sku_Consolidated!A2:T957,20,FALSE)</f>
      </c>
    </row>
    <row r="291" spans="1:36" x14ac:dyDescent="0.25">
      <c r="A291" s="1">
        <v>2024</v>
      </c>
      <c r="B291" s="1" t="s">
        <v>31</v>
      </c>
      <c r="C291" s="1" t="s">
        <v>32</v>
      </c>
      <c r="D291" s="1" t="s">
        <v>33</v>
      </c>
      <c r="E291" s="9" t="s">
        <v>781</v>
      </c>
      <c r="F291" s="1">
        <f>IF(VLOOKUP(G291,Sku_Consolidated!A2:S957,{19},FALSE)="SHOWCASE", VLOOKUP(E291,Store_Showcase!B2:C144,{2}, FALSE), IF(VLOOKUP(G291,Sku_Consolidated!A2:S957,{19},FALSE)="VAM",VLOOKUP(E291,Store_VAM!B2:C273,{2}, FALSE),VLOOKUP(E291,Store_SRP!B2:C110,{2}, FALSE)))</f>
      </c>
      <c r="G291" s="1">
        <v>61844</v>
      </c>
      <c r="H291" s="1" t="s">
        <v>178</v>
      </c>
      <c r="I291" s="10" t="s">
        <v>950</v>
      </c>
      <c r="J291" s="1">
        <f>VLOOKUP(G291,Sku_Consolidated!A2:C957, 3, FALSE)</f>
      </c>
      <c r="K291" s="10">
        <f>IF(J291="PACK", I291, 0)</f>
      </c>
      <c r="L291" s="10">
        <f>IF(J291="KG", I291, I291 * VLOOKUP(G291,Sku_Consolidated!A2:U957,21,FALSE))</f>
      </c>
      <c r="M291" s="10" t="s">
        <v>37</v>
      </c>
      <c r="N291" s="11" t="s">
        <v>951</v>
      </c>
      <c r="O291" s="10" t="s">
        <v>952</v>
      </c>
      <c r="P291" s="10">
        <f>N291 - O291</f>
      </c>
      <c r="Q291" s="1">
        <f>VLOOKUP(G291,Sku_Consolidated!A2:G957,7, FALSE)</f>
      </c>
      <c r="R291" s="1">
        <f>IF(IFERROR(VLOOKUP(E291,Store_Showcase!B2:H144,7, FALSE), TRUE)=TRUE, IF(IFERROR(VLOOKUP(E291,Store_SRP!B2:H110,7, FALSE), TRUE)=TRUE,VLOOKUP(E291,Store_VAM!B2:H273,7, FALSE),VLOOKUP(E291,Store_SRP!B2:H110,7, FALSE)), VLOOKUP(E291,Store_Showcase!B2:H144,7, FALSE))</f>
      </c>
      <c r="S291" s="1">
        <f>IF(IFERROR(VLOOKUP(E291,Store_Showcase!B2:I144,8, FALSE), TRUE)=TRUE, IF(IFERROR(VLOOKUP(E291,Store_SRP!B2:I110,8, FALSE), TRUE)=TRUE,VLOOKUP(E291,Store_VAM!B2:I273,8, FALSE),VLOOKUP(E291,Store_SRP!B2:I110,8, FALSE)), VLOOKUP(E291,Store_Showcase!B2:I144,8, FALSE))</f>
      </c>
      <c r="T291" s="1">
        <f>VLOOKUP(G291,Sku_Consolidated!A2:R957,18,FALSE)</f>
      </c>
      <c r="U291" s="1" t="s">
        <v>878</v>
      </c>
      <c r="V291" s="1">
        <f>IF(VLOOKUP(G291,Sku_Consolidated!A2:S957,19,FALSE)="SHOWCASE", VLOOKUP(E291,Store_Showcase!B2:L144,11, FALSE), IF(VLOOKUP(G291,Sku_Consolidated!A2:S957,19,FALSE)="VAM",VLOOKUP(E291,Store_VAM!B2:L273,11, FALSE),VLOOKUP(E291,Store_SRP!B2:L110,11, FALSE)))</f>
      </c>
      <c r="W291" s="1">
        <f>VLOOKUP(G291,Sku_Consolidated!A2:W957,11,FALSE)</f>
      </c>
      <c r="X291" s="1">
        <f>VLOOKUP(G291,Sku_Consolidated!A2:H957,8,FALSE)</f>
      </c>
      <c r="Y291" s="1">
        <f>VLOOKUP(G291,Sku_Consolidated!A2:I957,9,FALSE)</f>
      </c>
      <c r="Z291" s="1" t="s">
        <v>41</v>
      </c>
      <c r="AA291" s="1">
        <f>VLOOKUP(G291,Sku_Consolidated!A2:E957,5,FALSE)</f>
      </c>
      <c r="AB291" s="1">
        <f>IF(VLOOKUP(G291,Sku_Consolidated!A2:S957,19,FALSE)="SHOWCASE", VLOOKUP(E291,Store_Showcase!B2:N144,13, FALSE), IF(VLOOKUP(G291,Sku_Consolidated!A2:S957,19,FALSE)="VAM",VLOOKUP(E291,Store_VAM!B2:N273,13, FALSE),VLOOKUP(E291,Store_SRP!B2:N110,13, FALSE)))</f>
      </c>
      <c r="AC291" s="1">
        <f>IF(IFERROR(AB291,TRUE)=TRUE, "-","OK")</f>
      </c>
      <c r="AD291" s="11" t="s">
        <v>37</v>
      </c>
      <c r="AE291" s="11" t="s">
        <v>37</v>
      </c>
      <c r="AF291" s="1">
        <f>IF(IFERROR(VLOOKUP(E291,Store_Showcase!B2:H144,{5}, FALSE), TRUE)=TRUE, IF(IFERROR(VLOOKUP(E291,Store_SRP!B2:H110,{5}, FALSE), TRUE)=TRUE,VLOOKUP(E291,Store_VAM!B2:H273,{5}, FALSE),VLOOKUP(E291,Store_SRP!B2:H110,{5}, FALSE)), VLOOKUP(E291,Store_Showcase!B2:H144,{5}, FALSE))</f>
      </c>
      <c r="AG291" s="1">
        <f>IF(IFERROR(VLOOKUP(E291,Store_Showcase!B2:H144,{6}, FALSE), TRUE)=TRUE, IF(IFERROR(VLOOKUP(E291,Store_SRP!B2:H110,{6}, FALSE), TRUE)=TRUE,VLOOKUP(E291,Store_VAM!B2:H273,{6}, FALSE),VLOOKUP(E291,Store_SRP!B2:H110,{6}, FALSE)), VLOOKUP(E291,Store_Showcase!B2:H144,{6}, FALSE))</f>
      </c>
      <c r="AH291" s="1">
        <f>VLOOKUP(G291,Sku_Consolidated!A2:R957,18,FALSE)</f>
      </c>
      <c r="AI291" s="1">
        <f>VLOOKUP(G291,Sku_Consolidated!A2:S957,19,FALSE)</f>
      </c>
      <c r="AJ291" s="1">
        <f>VLOOKUP(G291,Sku_Consolidated!A2:T957,20,FALSE)</f>
      </c>
    </row>
    <row r="292" spans="1:36" x14ac:dyDescent="0.25">
      <c r="A292" s="1">
        <v>2024</v>
      </c>
      <c r="B292" s="1" t="s">
        <v>31</v>
      </c>
      <c r="C292" s="1" t="s">
        <v>32</v>
      </c>
      <c r="D292" s="1" t="s">
        <v>33</v>
      </c>
      <c r="E292" s="9" t="s">
        <v>781</v>
      </c>
      <c r="F292" s="1">
        <f>IF(VLOOKUP(G292,Sku_Consolidated!A2:S957,{19},FALSE)="SHOWCASE", VLOOKUP(E292,Store_Showcase!B2:C144,{2}, FALSE), IF(VLOOKUP(G292,Sku_Consolidated!A2:S957,{19},FALSE)="VAM",VLOOKUP(E292,Store_VAM!B2:C273,{2}, FALSE),VLOOKUP(E292,Store_SRP!B2:C110,{2}, FALSE)))</f>
      </c>
      <c r="G292" s="1">
        <v>61845</v>
      </c>
      <c r="H292" s="1" t="s">
        <v>130</v>
      </c>
      <c r="I292" s="10" t="s">
        <v>208</v>
      </c>
      <c r="J292" s="1">
        <f>VLOOKUP(G292,Sku_Consolidated!A2:C957, 3, FALSE)</f>
      </c>
      <c r="K292" s="10">
        <f>IF(J292="PACK", I292, 0)</f>
      </c>
      <c r="L292" s="10">
        <f>IF(J292="KG", I292, I292 * VLOOKUP(G292,Sku_Consolidated!A2:U957,21,FALSE))</f>
      </c>
      <c r="M292" s="10" t="s">
        <v>37</v>
      </c>
      <c r="N292" s="11" t="s">
        <v>953</v>
      </c>
      <c r="O292" s="10" t="s">
        <v>954</v>
      </c>
      <c r="P292" s="10">
        <f>N292 - O292</f>
      </c>
      <c r="Q292" s="1">
        <f>VLOOKUP(G292,Sku_Consolidated!A2:G957,7, FALSE)</f>
      </c>
      <c r="R292" s="1">
        <f>IF(IFERROR(VLOOKUP(E292,Store_Showcase!B2:H144,7, FALSE), TRUE)=TRUE, IF(IFERROR(VLOOKUP(E292,Store_SRP!B2:H110,7, FALSE), TRUE)=TRUE,VLOOKUP(E292,Store_VAM!B2:H273,7, FALSE),VLOOKUP(E292,Store_SRP!B2:H110,7, FALSE)), VLOOKUP(E292,Store_Showcase!B2:H144,7, FALSE))</f>
      </c>
      <c r="S292" s="1">
        <f>IF(IFERROR(VLOOKUP(E292,Store_Showcase!B2:I144,8, FALSE), TRUE)=TRUE, IF(IFERROR(VLOOKUP(E292,Store_SRP!B2:I110,8, FALSE), TRUE)=TRUE,VLOOKUP(E292,Store_VAM!B2:I273,8, FALSE),VLOOKUP(E292,Store_SRP!B2:I110,8, FALSE)), VLOOKUP(E292,Store_Showcase!B2:I144,8, FALSE))</f>
      </c>
      <c r="T292" s="1">
        <f>VLOOKUP(G292,Sku_Consolidated!A2:R957,18,FALSE)</f>
      </c>
      <c r="U292" s="1" t="s">
        <v>878</v>
      </c>
      <c r="V292" s="1">
        <f>IF(VLOOKUP(G292,Sku_Consolidated!A2:S957,19,FALSE)="SHOWCASE", VLOOKUP(E292,Store_Showcase!B2:L144,11, FALSE), IF(VLOOKUP(G292,Sku_Consolidated!A2:S957,19,FALSE)="VAM",VLOOKUP(E292,Store_VAM!B2:L273,11, FALSE),VLOOKUP(E292,Store_SRP!B2:L110,11, FALSE)))</f>
      </c>
      <c r="W292" s="1">
        <f>VLOOKUP(G292,Sku_Consolidated!A2:W957,11,FALSE)</f>
      </c>
      <c r="X292" s="1">
        <f>VLOOKUP(G292,Sku_Consolidated!A2:H957,8,FALSE)</f>
      </c>
      <c r="Y292" s="1">
        <f>VLOOKUP(G292,Sku_Consolidated!A2:I957,9,FALSE)</f>
      </c>
      <c r="Z292" s="1" t="s">
        <v>41</v>
      </c>
      <c r="AA292" s="1">
        <f>VLOOKUP(G292,Sku_Consolidated!A2:E957,5,FALSE)</f>
      </c>
      <c r="AB292" s="1">
        <f>IF(VLOOKUP(G292,Sku_Consolidated!A2:S957,19,FALSE)="SHOWCASE", VLOOKUP(E292,Store_Showcase!B2:N144,13, FALSE), IF(VLOOKUP(G292,Sku_Consolidated!A2:S957,19,FALSE)="VAM",VLOOKUP(E292,Store_VAM!B2:N273,13, FALSE),VLOOKUP(E292,Store_SRP!B2:N110,13, FALSE)))</f>
      </c>
      <c r="AC292" s="1">
        <f>IF(IFERROR(AB292,TRUE)=TRUE, "-","OK")</f>
      </c>
      <c r="AD292" s="11" t="s">
        <v>37</v>
      </c>
      <c r="AE292" s="11" t="s">
        <v>37</v>
      </c>
      <c r="AF292" s="1">
        <f>IF(IFERROR(VLOOKUP(E292,Store_Showcase!B2:H144,{5}, FALSE), TRUE)=TRUE, IF(IFERROR(VLOOKUP(E292,Store_SRP!B2:H110,{5}, FALSE), TRUE)=TRUE,VLOOKUP(E292,Store_VAM!B2:H273,{5}, FALSE),VLOOKUP(E292,Store_SRP!B2:H110,{5}, FALSE)), VLOOKUP(E292,Store_Showcase!B2:H144,{5}, FALSE))</f>
      </c>
      <c r="AG292" s="1">
        <f>IF(IFERROR(VLOOKUP(E292,Store_Showcase!B2:H144,{6}, FALSE), TRUE)=TRUE, IF(IFERROR(VLOOKUP(E292,Store_SRP!B2:H110,{6}, FALSE), TRUE)=TRUE,VLOOKUP(E292,Store_VAM!B2:H273,{6}, FALSE),VLOOKUP(E292,Store_SRP!B2:H110,{6}, FALSE)), VLOOKUP(E292,Store_Showcase!B2:H144,{6}, FALSE))</f>
      </c>
      <c r="AH292" s="1">
        <f>VLOOKUP(G292,Sku_Consolidated!A2:R957,18,FALSE)</f>
      </c>
      <c r="AI292" s="1">
        <f>VLOOKUP(G292,Sku_Consolidated!A2:S957,19,FALSE)</f>
      </c>
      <c r="AJ292" s="1">
        <f>VLOOKUP(G292,Sku_Consolidated!A2:T957,20,FALSE)</f>
      </c>
    </row>
    <row r="293" spans="1:36" x14ac:dyDescent="0.25">
      <c r="A293" s="1">
        <v>2024</v>
      </c>
      <c r="B293" s="1" t="s">
        <v>31</v>
      </c>
      <c r="C293" s="1" t="s">
        <v>32</v>
      </c>
      <c r="D293" s="1" t="s">
        <v>33</v>
      </c>
      <c r="E293" s="9" t="s">
        <v>781</v>
      </c>
      <c r="F293" s="1">
        <f>IF(VLOOKUP(G293,Sku_Consolidated!A2:S957,{19},FALSE)="SHOWCASE", VLOOKUP(E293,Store_Showcase!B2:C144,{2}, FALSE), IF(VLOOKUP(G293,Sku_Consolidated!A2:S957,{19},FALSE)="VAM",VLOOKUP(E293,Store_VAM!B2:C273,{2}, FALSE),VLOOKUP(E293,Store_SRP!B2:C110,{2}, FALSE)))</f>
      </c>
      <c r="G293" s="1">
        <v>61850</v>
      </c>
      <c r="H293" s="1" t="s">
        <v>134</v>
      </c>
      <c r="I293" s="10" t="s">
        <v>955</v>
      </c>
      <c r="J293" s="1">
        <f>VLOOKUP(G293,Sku_Consolidated!A2:C957, 3, FALSE)</f>
      </c>
      <c r="K293" s="10">
        <f>IF(J293="PACK", I293, 0)</f>
      </c>
      <c r="L293" s="10">
        <f>IF(J293="KG", I293, I293 * VLOOKUP(G293,Sku_Consolidated!A2:U957,21,FALSE))</f>
      </c>
      <c r="M293" s="10" t="s">
        <v>37</v>
      </c>
      <c r="N293" s="11" t="s">
        <v>956</v>
      </c>
      <c r="O293" s="10" t="s">
        <v>957</v>
      </c>
      <c r="P293" s="10">
        <f>N293 - O293</f>
      </c>
      <c r="Q293" s="1">
        <f>VLOOKUP(G293,Sku_Consolidated!A2:G957,7, FALSE)</f>
      </c>
      <c r="R293" s="1">
        <f>IF(IFERROR(VLOOKUP(E293,Store_Showcase!B2:H144,7, FALSE), TRUE)=TRUE, IF(IFERROR(VLOOKUP(E293,Store_SRP!B2:H110,7, FALSE), TRUE)=TRUE,VLOOKUP(E293,Store_VAM!B2:H273,7, FALSE),VLOOKUP(E293,Store_SRP!B2:H110,7, FALSE)), VLOOKUP(E293,Store_Showcase!B2:H144,7, FALSE))</f>
      </c>
      <c r="S293" s="1">
        <f>IF(IFERROR(VLOOKUP(E293,Store_Showcase!B2:I144,8, FALSE), TRUE)=TRUE, IF(IFERROR(VLOOKUP(E293,Store_SRP!B2:I110,8, FALSE), TRUE)=TRUE,VLOOKUP(E293,Store_VAM!B2:I273,8, FALSE),VLOOKUP(E293,Store_SRP!B2:I110,8, FALSE)), VLOOKUP(E293,Store_Showcase!B2:I144,8, FALSE))</f>
      </c>
      <c r="T293" s="1">
        <f>VLOOKUP(G293,Sku_Consolidated!A2:R957,18,FALSE)</f>
      </c>
      <c r="U293" s="1" t="s">
        <v>878</v>
      </c>
      <c r="V293" s="1">
        <f>IF(VLOOKUP(G293,Sku_Consolidated!A2:S957,19,FALSE)="SHOWCASE", VLOOKUP(E293,Store_Showcase!B2:L144,11, FALSE), IF(VLOOKUP(G293,Sku_Consolidated!A2:S957,19,FALSE)="VAM",VLOOKUP(E293,Store_VAM!B2:L273,11, FALSE),VLOOKUP(E293,Store_SRP!B2:L110,11, FALSE)))</f>
      </c>
      <c r="W293" s="1">
        <f>VLOOKUP(G293,Sku_Consolidated!A2:W957,11,FALSE)</f>
      </c>
      <c r="X293" s="1">
        <f>VLOOKUP(G293,Sku_Consolidated!A2:H957,8,FALSE)</f>
      </c>
      <c r="Y293" s="1">
        <f>VLOOKUP(G293,Sku_Consolidated!A2:I957,9,FALSE)</f>
      </c>
      <c r="Z293" s="1" t="s">
        <v>41</v>
      </c>
      <c r="AA293" s="1">
        <f>VLOOKUP(G293,Sku_Consolidated!A2:E957,5,FALSE)</f>
      </c>
      <c r="AB293" s="1">
        <f>IF(VLOOKUP(G293,Sku_Consolidated!A2:S957,19,FALSE)="SHOWCASE", VLOOKUP(E293,Store_Showcase!B2:N144,13, FALSE), IF(VLOOKUP(G293,Sku_Consolidated!A2:S957,19,FALSE)="VAM",VLOOKUP(E293,Store_VAM!B2:N273,13, FALSE),VLOOKUP(E293,Store_SRP!B2:N110,13, FALSE)))</f>
      </c>
      <c r="AC293" s="1">
        <f>IF(IFERROR(AB293,TRUE)=TRUE, "-","OK")</f>
      </c>
      <c r="AD293" s="11" t="s">
        <v>37</v>
      </c>
      <c r="AE293" s="11" t="s">
        <v>37</v>
      </c>
      <c r="AF293" s="1">
        <f>IF(IFERROR(VLOOKUP(E293,Store_Showcase!B2:H144,{5}, FALSE), TRUE)=TRUE, IF(IFERROR(VLOOKUP(E293,Store_SRP!B2:H110,{5}, FALSE), TRUE)=TRUE,VLOOKUP(E293,Store_VAM!B2:H273,{5}, FALSE),VLOOKUP(E293,Store_SRP!B2:H110,{5}, FALSE)), VLOOKUP(E293,Store_Showcase!B2:H144,{5}, FALSE))</f>
      </c>
      <c r="AG293" s="1">
        <f>IF(IFERROR(VLOOKUP(E293,Store_Showcase!B2:H144,{6}, FALSE), TRUE)=TRUE, IF(IFERROR(VLOOKUP(E293,Store_SRP!B2:H110,{6}, FALSE), TRUE)=TRUE,VLOOKUP(E293,Store_VAM!B2:H273,{6}, FALSE),VLOOKUP(E293,Store_SRP!B2:H110,{6}, FALSE)), VLOOKUP(E293,Store_Showcase!B2:H144,{6}, FALSE))</f>
      </c>
      <c r="AH293" s="1">
        <f>VLOOKUP(G293,Sku_Consolidated!A2:R957,18,FALSE)</f>
      </c>
      <c r="AI293" s="1">
        <f>VLOOKUP(G293,Sku_Consolidated!A2:S957,19,FALSE)</f>
      </c>
      <c r="AJ293" s="1">
        <f>VLOOKUP(G293,Sku_Consolidated!A2:T957,20,FALSE)</f>
      </c>
    </row>
    <row r="294" spans="1:36" x14ac:dyDescent="0.25">
      <c r="A294" s="1">
        <v>2024</v>
      </c>
      <c r="B294" s="1" t="s">
        <v>31</v>
      </c>
      <c r="C294" s="1" t="s">
        <v>32</v>
      </c>
      <c r="D294" s="1" t="s">
        <v>33</v>
      </c>
      <c r="E294" s="9" t="s">
        <v>781</v>
      </c>
      <c r="F294" s="1">
        <f>IF(VLOOKUP(G294,Sku_Consolidated!A2:S957,{19},FALSE)="SHOWCASE", VLOOKUP(E294,Store_Showcase!B2:C144,{2}, FALSE), IF(VLOOKUP(G294,Sku_Consolidated!A2:S957,{19},FALSE)="VAM",VLOOKUP(E294,Store_VAM!B2:C273,{2}, FALSE),VLOOKUP(E294,Store_SRP!B2:C110,{2}, FALSE)))</f>
      </c>
      <c r="G294" s="1">
        <v>61852</v>
      </c>
      <c r="H294" s="1" t="s">
        <v>138</v>
      </c>
      <c r="I294" s="10" t="s">
        <v>958</v>
      </c>
      <c r="J294" s="1">
        <f>VLOOKUP(G294,Sku_Consolidated!A2:C957, 3, FALSE)</f>
      </c>
      <c r="K294" s="10">
        <f>IF(J294="PACK", I294, 0)</f>
      </c>
      <c r="L294" s="10">
        <f>IF(J294="KG", I294, I294 * VLOOKUP(G294,Sku_Consolidated!A2:U957,21,FALSE))</f>
      </c>
      <c r="M294" s="10" t="s">
        <v>37</v>
      </c>
      <c r="N294" s="11" t="s">
        <v>959</v>
      </c>
      <c r="O294" s="10" t="s">
        <v>960</v>
      </c>
      <c r="P294" s="10">
        <f>N294 - O294</f>
      </c>
      <c r="Q294" s="1">
        <f>VLOOKUP(G294,Sku_Consolidated!A2:G957,7, FALSE)</f>
      </c>
      <c r="R294" s="1">
        <f>IF(IFERROR(VLOOKUP(E294,Store_Showcase!B2:H144,7, FALSE), TRUE)=TRUE, IF(IFERROR(VLOOKUP(E294,Store_SRP!B2:H110,7, FALSE), TRUE)=TRUE,VLOOKUP(E294,Store_VAM!B2:H273,7, FALSE),VLOOKUP(E294,Store_SRP!B2:H110,7, FALSE)), VLOOKUP(E294,Store_Showcase!B2:H144,7, FALSE))</f>
      </c>
      <c r="S294" s="1">
        <f>IF(IFERROR(VLOOKUP(E294,Store_Showcase!B2:I144,8, FALSE), TRUE)=TRUE, IF(IFERROR(VLOOKUP(E294,Store_SRP!B2:I110,8, FALSE), TRUE)=TRUE,VLOOKUP(E294,Store_VAM!B2:I273,8, FALSE),VLOOKUP(E294,Store_SRP!B2:I110,8, FALSE)), VLOOKUP(E294,Store_Showcase!B2:I144,8, FALSE))</f>
      </c>
      <c r="T294" s="1">
        <f>VLOOKUP(G294,Sku_Consolidated!A2:R957,18,FALSE)</f>
      </c>
      <c r="U294" s="1" t="s">
        <v>878</v>
      </c>
      <c r="V294" s="1">
        <f>IF(VLOOKUP(G294,Sku_Consolidated!A2:S957,19,FALSE)="SHOWCASE", VLOOKUP(E294,Store_Showcase!B2:L144,11, FALSE), IF(VLOOKUP(G294,Sku_Consolidated!A2:S957,19,FALSE)="VAM",VLOOKUP(E294,Store_VAM!B2:L273,11, FALSE),VLOOKUP(E294,Store_SRP!B2:L110,11, FALSE)))</f>
      </c>
      <c r="W294" s="1">
        <f>VLOOKUP(G294,Sku_Consolidated!A2:W957,11,FALSE)</f>
      </c>
      <c r="X294" s="1">
        <f>VLOOKUP(G294,Sku_Consolidated!A2:H957,8,FALSE)</f>
      </c>
      <c r="Y294" s="1">
        <f>VLOOKUP(G294,Sku_Consolidated!A2:I957,9,FALSE)</f>
      </c>
      <c r="Z294" s="1" t="s">
        <v>41</v>
      </c>
      <c r="AA294" s="1">
        <f>VLOOKUP(G294,Sku_Consolidated!A2:E957,5,FALSE)</f>
      </c>
      <c r="AB294" s="1">
        <f>IF(VLOOKUP(G294,Sku_Consolidated!A2:S957,19,FALSE)="SHOWCASE", VLOOKUP(E294,Store_Showcase!B2:N144,13, FALSE), IF(VLOOKUP(G294,Sku_Consolidated!A2:S957,19,FALSE)="VAM",VLOOKUP(E294,Store_VAM!B2:N273,13, FALSE),VLOOKUP(E294,Store_SRP!B2:N110,13, FALSE)))</f>
      </c>
      <c r="AC294" s="1">
        <f>IF(IFERROR(AB294,TRUE)=TRUE, "-","OK")</f>
      </c>
      <c r="AD294" s="11" t="s">
        <v>37</v>
      </c>
      <c r="AE294" s="11" t="s">
        <v>37</v>
      </c>
      <c r="AF294" s="1">
        <f>IF(IFERROR(VLOOKUP(E294,Store_Showcase!B2:H144,{5}, FALSE), TRUE)=TRUE, IF(IFERROR(VLOOKUP(E294,Store_SRP!B2:H110,{5}, FALSE), TRUE)=TRUE,VLOOKUP(E294,Store_VAM!B2:H273,{5}, FALSE),VLOOKUP(E294,Store_SRP!B2:H110,{5}, FALSE)), VLOOKUP(E294,Store_Showcase!B2:H144,{5}, FALSE))</f>
      </c>
      <c r="AG294" s="1">
        <f>IF(IFERROR(VLOOKUP(E294,Store_Showcase!B2:H144,{6}, FALSE), TRUE)=TRUE, IF(IFERROR(VLOOKUP(E294,Store_SRP!B2:H110,{6}, FALSE), TRUE)=TRUE,VLOOKUP(E294,Store_VAM!B2:H273,{6}, FALSE),VLOOKUP(E294,Store_SRP!B2:H110,{6}, FALSE)), VLOOKUP(E294,Store_Showcase!B2:H144,{6}, FALSE))</f>
      </c>
      <c r="AH294" s="1">
        <f>VLOOKUP(G294,Sku_Consolidated!A2:R957,18,FALSE)</f>
      </c>
      <c r="AI294" s="1">
        <f>VLOOKUP(G294,Sku_Consolidated!A2:S957,19,FALSE)</f>
      </c>
      <c r="AJ294" s="1">
        <f>VLOOKUP(G294,Sku_Consolidated!A2:T957,20,FALSE)</f>
      </c>
    </row>
    <row r="295" spans="1:36" x14ac:dyDescent="0.25">
      <c r="A295" s="1">
        <v>2024</v>
      </c>
      <c r="B295" s="1" t="s">
        <v>31</v>
      </c>
      <c r="C295" s="1" t="s">
        <v>32</v>
      </c>
      <c r="D295" s="1" t="s">
        <v>33</v>
      </c>
      <c r="E295" s="9" t="s">
        <v>961</v>
      </c>
      <c r="F295" s="1">
        <f>IF(VLOOKUP(G295,Sku_Consolidated!A2:S957,{19},FALSE)="SHOWCASE", VLOOKUP(E295,Store_Showcase!B2:C144,{2}, FALSE), IF(VLOOKUP(G295,Sku_Consolidated!A2:S957,{19},FALSE)="VAM",VLOOKUP(E295,Store_VAM!B2:C273,{2}, FALSE),VLOOKUP(E295,Store_SRP!B2:C110,{2}, FALSE)))</f>
      </c>
      <c r="G295" s="1">
        <v>10008</v>
      </c>
      <c r="H295" s="1" t="s">
        <v>304</v>
      </c>
      <c r="I295" s="10" t="s">
        <v>962</v>
      </c>
      <c r="J295" s="1">
        <f>VLOOKUP(G295,Sku_Consolidated!A2:C957, 3, FALSE)</f>
      </c>
      <c r="K295" s="10">
        <f>IF(J295="PACK", I295, 0)</f>
      </c>
      <c r="L295" s="10">
        <f>IF(J295="KG", I295, I295 * VLOOKUP(G295,Sku_Consolidated!A2:U957,21,FALSE))</f>
      </c>
      <c r="M295" s="10" t="s">
        <v>37</v>
      </c>
      <c r="N295" s="11" t="s">
        <v>963</v>
      </c>
      <c r="O295" s="10" t="s">
        <v>964</v>
      </c>
      <c r="P295" s="10">
        <f>N295 - O295</f>
      </c>
      <c r="Q295" s="1">
        <f>VLOOKUP(G295,Sku_Consolidated!A2:G957,7, FALSE)</f>
      </c>
      <c r="R295" s="1">
        <f>IF(IFERROR(VLOOKUP(E295,Store_Showcase!B2:H144,7, FALSE), TRUE)=TRUE, IF(IFERROR(VLOOKUP(E295,Store_SRP!B2:H110,7, FALSE), TRUE)=TRUE,VLOOKUP(E295,Store_VAM!B2:H273,7, FALSE),VLOOKUP(E295,Store_SRP!B2:H110,7, FALSE)), VLOOKUP(E295,Store_Showcase!B2:H144,7, FALSE))</f>
      </c>
      <c r="S295" s="1">
        <f>IF(IFERROR(VLOOKUP(E295,Store_Showcase!B2:I144,8, FALSE), TRUE)=TRUE, IF(IFERROR(VLOOKUP(E295,Store_SRP!B2:I110,8, FALSE), TRUE)=TRUE,VLOOKUP(E295,Store_VAM!B2:I273,8, FALSE),VLOOKUP(E295,Store_SRP!B2:I110,8, FALSE)), VLOOKUP(E295,Store_Showcase!B2:I144,8, FALSE))</f>
      </c>
      <c r="T295" s="1">
        <f>VLOOKUP(G295,Sku_Consolidated!A2:R957,18,FALSE)</f>
      </c>
      <c r="U295" s="1" t="s">
        <v>965</v>
      </c>
      <c r="V295" s="1">
        <f>IF(VLOOKUP(G295,Sku_Consolidated!A2:S957,19,FALSE)="SHOWCASE", VLOOKUP(E295,Store_Showcase!B2:L144,11, FALSE), IF(VLOOKUP(G295,Sku_Consolidated!A2:S957,19,FALSE)="VAM",VLOOKUP(E295,Store_VAM!B2:L273,11, FALSE),VLOOKUP(E295,Store_SRP!B2:L110,11, FALSE)))</f>
      </c>
      <c r="W295" s="1">
        <f>VLOOKUP(G295,Sku_Consolidated!A2:W957,11,FALSE)</f>
      </c>
      <c r="X295" s="1">
        <f>VLOOKUP(G295,Sku_Consolidated!A2:H957,8,FALSE)</f>
      </c>
      <c r="Y295" s="1">
        <f>VLOOKUP(G295,Sku_Consolidated!A2:I957,9,FALSE)</f>
      </c>
      <c r="Z295" s="1" t="s">
        <v>41</v>
      </c>
      <c r="AA295" s="1">
        <f>VLOOKUP(G295,Sku_Consolidated!A2:E957,5,FALSE)</f>
      </c>
      <c r="AB295" s="1">
        <f>IF(VLOOKUP(G295,Sku_Consolidated!A2:S957,19,FALSE)="SHOWCASE", VLOOKUP(E295,Store_Showcase!B2:N144,13, FALSE), IF(VLOOKUP(G295,Sku_Consolidated!A2:S957,19,FALSE)="VAM",VLOOKUP(E295,Store_VAM!B2:N273,13, FALSE),VLOOKUP(E295,Store_SRP!B2:N110,13, FALSE)))</f>
      </c>
      <c r="AC295" s="1">
        <f>IF(IFERROR(AB295,TRUE)=TRUE, "-","OK")</f>
      </c>
      <c r="AD295" s="11" t="s">
        <v>37</v>
      </c>
      <c r="AE295" s="11" t="s">
        <v>37</v>
      </c>
      <c r="AF295" s="1">
        <f>IF(IFERROR(VLOOKUP(E295,Store_Showcase!B2:H144,{5}, FALSE), TRUE)=TRUE, IF(IFERROR(VLOOKUP(E295,Store_SRP!B2:H110,{5}, FALSE), TRUE)=TRUE,VLOOKUP(E295,Store_VAM!B2:H273,{5}, FALSE),VLOOKUP(E295,Store_SRP!B2:H110,{5}, FALSE)), VLOOKUP(E295,Store_Showcase!B2:H144,{5}, FALSE))</f>
      </c>
      <c r="AG295" s="1">
        <f>IF(IFERROR(VLOOKUP(E295,Store_Showcase!B2:H144,{6}, FALSE), TRUE)=TRUE, IF(IFERROR(VLOOKUP(E295,Store_SRP!B2:H110,{6}, FALSE), TRUE)=TRUE,VLOOKUP(E295,Store_VAM!B2:H273,{6}, FALSE),VLOOKUP(E295,Store_SRP!B2:H110,{6}, FALSE)), VLOOKUP(E295,Store_Showcase!B2:H144,{6}, FALSE))</f>
      </c>
      <c r="AH295" s="1">
        <f>VLOOKUP(G295,Sku_Consolidated!A2:R957,18,FALSE)</f>
      </c>
      <c r="AI295" s="1">
        <f>VLOOKUP(G295,Sku_Consolidated!A2:S957,19,FALSE)</f>
      </c>
      <c r="AJ295" s="1">
        <f>VLOOKUP(G295,Sku_Consolidated!A2:T957,20,FALSE)</f>
      </c>
    </row>
    <row r="296" spans="1:36" x14ac:dyDescent="0.25">
      <c r="A296" s="1">
        <v>2024</v>
      </c>
      <c r="B296" s="1" t="s">
        <v>31</v>
      </c>
      <c r="C296" s="1" t="s">
        <v>32</v>
      </c>
      <c r="D296" s="1" t="s">
        <v>33</v>
      </c>
      <c r="E296" s="9" t="s">
        <v>961</v>
      </c>
      <c r="F296" s="1">
        <f>IF(VLOOKUP(G296,Sku_Consolidated!A2:S957,{19},FALSE)="SHOWCASE", VLOOKUP(E296,Store_Showcase!B2:C144,{2}, FALSE), IF(VLOOKUP(G296,Sku_Consolidated!A2:S957,{19},FALSE)="VAM",VLOOKUP(E296,Store_VAM!B2:C273,{2}, FALSE),VLOOKUP(E296,Store_SRP!B2:C110,{2}, FALSE)))</f>
      </c>
      <c r="G296" s="1">
        <v>11295</v>
      </c>
      <c r="H296" s="1" t="s">
        <v>629</v>
      </c>
      <c r="I296" s="10" t="s">
        <v>966</v>
      </c>
      <c r="J296" s="1">
        <f>VLOOKUP(G296,Sku_Consolidated!A2:C957, 3, FALSE)</f>
      </c>
      <c r="K296" s="10">
        <f>IF(J296="PACK", I296, 0)</f>
      </c>
      <c r="L296" s="10">
        <f>IF(J296="KG", I296, I296 * VLOOKUP(G296,Sku_Consolidated!A2:U957,21,FALSE))</f>
      </c>
      <c r="M296" s="10" t="s">
        <v>37</v>
      </c>
      <c r="N296" s="11" t="s">
        <v>967</v>
      </c>
      <c r="O296" s="10" t="s">
        <v>968</v>
      </c>
      <c r="P296" s="10">
        <f>N296 - O296</f>
      </c>
      <c r="Q296" s="1">
        <f>VLOOKUP(G296,Sku_Consolidated!A2:G957,7, FALSE)</f>
      </c>
      <c r="R296" s="1">
        <f>IF(IFERROR(VLOOKUP(E296,Store_Showcase!B2:H144,7, FALSE), TRUE)=TRUE, IF(IFERROR(VLOOKUP(E296,Store_SRP!B2:H110,7, FALSE), TRUE)=TRUE,VLOOKUP(E296,Store_VAM!B2:H273,7, FALSE),VLOOKUP(E296,Store_SRP!B2:H110,7, FALSE)), VLOOKUP(E296,Store_Showcase!B2:H144,7, FALSE))</f>
      </c>
      <c r="S296" s="1">
        <f>IF(IFERROR(VLOOKUP(E296,Store_Showcase!B2:I144,8, FALSE), TRUE)=TRUE, IF(IFERROR(VLOOKUP(E296,Store_SRP!B2:I110,8, FALSE), TRUE)=TRUE,VLOOKUP(E296,Store_VAM!B2:I273,8, FALSE),VLOOKUP(E296,Store_SRP!B2:I110,8, FALSE)), VLOOKUP(E296,Store_Showcase!B2:I144,8, FALSE))</f>
      </c>
      <c r="T296" s="1">
        <f>VLOOKUP(G296,Sku_Consolidated!A2:R957,18,FALSE)</f>
      </c>
      <c r="U296" s="1" t="s">
        <v>965</v>
      </c>
      <c r="V296" s="1">
        <f>IF(VLOOKUP(G296,Sku_Consolidated!A2:S957,19,FALSE)="SHOWCASE", VLOOKUP(E296,Store_Showcase!B2:L144,11, FALSE), IF(VLOOKUP(G296,Sku_Consolidated!A2:S957,19,FALSE)="VAM",VLOOKUP(E296,Store_VAM!B2:L273,11, FALSE),VLOOKUP(E296,Store_SRP!B2:L110,11, FALSE)))</f>
      </c>
      <c r="W296" s="1">
        <f>VLOOKUP(G296,Sku_Consolidated!A2:W957,11,FALSE)</f>
      </c>
      <c r="X296" s="1">
        <f>VLOOKUP(G296,Sku_Consolidated!A2:H957,8,FALSE)</f>
      </c>
      <c r="Y296" s="1">
        <f>VLOOKUP(G296,Sku_Consolidated!A2:I957,9,FALSE)</f>
      </c>
      <c r="Z296" s="1" t="s">
        <v>41</v>
      </c>
      <c r="AA296" s="1">
        <f>VLOOKUP(G296,Sku_Consolidated!A2:E957,5,FALSE)</f>
      </c>
      <c r="AB296" s="1">
        <f>IF(VLOOKUP(G296,Sku_Consolidated!A2:S957,19,FALSE)="SHOWCASE", VLOOKUP(E296,Store_Showcase!B2:N144,13, FALSE), IF(VLOOKUP(G296,Sku_Consolidated!A2:S957,19,FALSE)="VAM",VLOOKUP(E296,Store_VAM!B2:N273,13, FALSE),VLOOKUP(E296,Store_SRP!B2:N110,13, FALSE)))</f>
      </c>
      <c r="AC296" s="1">
        <f>IF(IFERROR(AB296,TRUE)=TRUE, "-","OK")</f>
      </c>
      <c r="AD296" s="11" t="s">
        <v>37</v>
      </c>
      <c r="AE296" s="11" t="s">
        <v>37</v>
      </c>
      <c r="AF296" s="1">
        <f>IF(IFERROR(VLOOKUP(E296,Store_Showcase!B2:H144,{5}, FALSE), TRUE)=TRUE, IF(IFERROR(VLOOKUP(E296,Store_SRP!B2:H110,{5}, FALSE), TRUE)=TRUE,VLOOKUP(E296,Store_VAM!B2:H273,{5}, FALSE),VLOOKUP(E296,Store_SRP!B2:H110,{5}, FALSE)), VLOOKUP(E296,Store_Showcase!B2:H144,{5}, FALSE))</f>
      </c>
      <c r="AG296" s="1">
        <f>IF(IFERROR(VLOOKUP(E296,Store_Showcase!B2:H144,{6}, FALSE), TRUE)=TRUE, IF(IFERROR(VLOOKUP(E296,Store_SRP!B2:H110,{6}, FALSE), TRUE)=TRUE,VLOOKUP(E296,Store_VAM!B2:H273,{6}, FALSE),VLOOKUP(E296,Store_SRP!B2:H110,{6}, FALSE)), VLOOKUP(E296,Store_Showcase!B2:H144,{6}, FALSE))</f>
      </c>
      <c r="AH296" s="1">
        <f>VLOOKUP(G296,Sku_Consolidated!A2:R957,18,FALSE)</f>
      </c>
      <c r="AI296" s="1">
        <f>VLOOKUP(G296,Sku_Consolidated!A2:S957,19,FALSE)</f>
      </c>
      <c r="AJ296" s="1">
        <f>VLOOKUP(G296,Sku_Consolidated!A2:T957,20,FALSE)</f>
      </c>
    </row>
    <row r="297" spans="1:36" x14ac:dyDescent="0.25">
      <c r="A297" s="1">
        <v>2024</v>
      </c>
      <c r="B297" s="1" t="s">
        <v>31</v>
      </c>
      <c r="C297" s="1" t="s">
        <v>32</v>
      </c>
      <c r="D297" s="1" t="s">
        <v>33</v>
      </c>
      <c r="E297" s="9" t="s">
        <v>961</v>
      </c>
      <c r="F297" s="1">
        <f>IF(VLOOKUP(G297,Sku_Consolidated!A2:S957,{19},FALSE)="SHOWCASE", VLOOKUP(E297,Store_Showcase!B2:C144,{2}, FALSE), IF(VLOOKUP(G297,Sku_Consolidated!A2:S957,{19},FALSE)="VAM",VLOOKUP(E297,Store_VAM!B2:C273,{2}, FALSE),VLOOKUP(E297,Store_SRP!B2:C110,{2}, FALSE)))</f>
      </c>
      <c r="G297" s="1">
        <v>61719</v>
      </c>
      <c r="H297" s="1" t="s">
        <v>35</v>
      </c>
      <c r="I297" s="10" t="s">
        <v>969</v>
      </c>
      <c r="J297" s="1">
        <f>VLOOKUP(G297,Sku_Consolidated!A2:C957, 3, FALSE)</f>
      </c>
      <c r="K297" s="10">
        <f>IF(J297="PACK", I297, 0)</f>
      </c>
      <c r="L297" s="10">
        <f>IF(J297="KG", I297, I297 * VLOOKUP(G297,Sku_Consolidated!A2:U957,21,FALSE))</f>
      </c>
      <c r="M297" s="10" t="s">
        <v>37</v>
      </c>
      <c r="N297" s="11" t="s">
        <v>970</v>
      </c>
      <c r="O297" s="10" t="s">
        <v>971</v>
      </c>
      <c r="P297" s="10">
        <f>N297 - O297</f>
      </c>
      <c r="Q297" s="1">
        <f>VLOOKUP(G297,Sku_Consolidated!A2:G957,7, FALSE)</f>
      </c>
      <c r="R297" s="1">
        <f>IF(IFERROR(VLOOKUP(E297,Store_Showcase!B2:H144,7, FALSE), TRUE)=TRUE, IF(IFERROR(VLOOKUP(E297,Store_SRP!B2:H110,7, FALSE), TRUE)=TRUE,VLOOKUP(E297,Store_VAM!B2:H273,7, FALSE),VLOOKUP(E297,Store_SRP!B2:H110,7, FALSE)), VLOOKUP(E297,Store_Showcase!B2:H144,7, FALSE))</f>
      </c>
      <c r="S297" s="1">
        <f>IF(IFERROR(VLOOKUP(E297,Store_Showcase!B2:I144,8, FALSE), TRUE)=TRUE, IF(IFERROR(VLOOKUP(E297,Store_SRP!B2:I110,8, FALSE), TRUE)=TRUE,VLOOKUP(E297,Store_VAM!B2:I273,8, FALSE),VLOOKUP(E297,Store_SRP!B2:I110,8, FALSE)), VLOOKUP(E297,Store_Showcase!B2:I144,8, FALSE))</f>
      </c>
      <c r="T297" s="1">
        <f>VLOOKUP(G297,Sku_Consolidated!A2:R957,18,FALSE)</f>
      </c>
      <c r="U297" s="1" t="s">
        <v>965</v>
      </c>
      <c r="V297" s="1">
        <f>IF(VLOOKUP(G297,Sku_Consolidated!A2:S957,19,FALSE)="SHOWCASE", VLOOKUP(E297,Store_Showcase!B2:L144,11, FALSE), IF(VLOOKUP(G297,Sku_Consolidated!A2:S957,19,FALSE)="VAM",VLOOKUP(E297,Store_VAM!B2:L273,11, FALSE),VLOOKUP(E297,Store_SRP!B2:L110,11, FALSE)))</f>
      </c>
      <c r="W297" s="1">
        <f>VLOOKUP(G297,Sku_Consolidated!A2:W957,11,FALSE)</f>
      </c>
      <c r="X297" s="1">
        <f>VLOOKUP(G297,Sku_Consolidated!A2:H957,8,FALSE)</f>
      </c>
      <c r="Y297" s="1">
        <f>VLOOKUP(G297,Sku_Consolidated!A2:I957,9,FALSE)</f>
      </c>
      <c r="Z297" s="1" t="s">
        <v>41</v>
      </c>
      <c r="AA297" s="1">
        <f>VLOOKUP(G297,Sku_Consolidated!A2:E957,5,FALSE)</f>
      </c>
      <c r="AB297" s="1">
        <f>IF(VLOOKUP(G297,Sku_Consolidated!A2:S957,19,FALSE)="SHOWCASE", VLOOKUP(E297,Store_Showcase!B2:N144,13, FALSE), IF(VLOOKUP(G297,Sku_Consolidated!A2:S957,19,FALSE)="VAM",VLOOKUP(E297,Store_VAM!B2:N273,13, FALSE),VLOOKUP(E297,Store_SRP!B2:N110,13, FALSE)))</f>
      </c>
      <c r="AC297" s="1">
        <f>IF(IFERROR(AB297,TRUE)=TRUE, "-","OK")</f>
      </c>
      <c r="AD297" s="11" t="s">
        <v>37</v>
      </c>
      <c r="AE297" s="11" t="s">
        <v>37</v>
      </c>
      <c r="AF297" s="1">
        <f>IF(IFERROR(VLOOKUP(E297,Store_Showcase!B2:H144,{5}, FALSE), TRUE)=TRUE, IF(IFERROR(VLOOKUP(E297,Store_SRP!B2:H110,{5}, FALSE), TRUE)=TRUE,VLOOKUP(E297,Store_VAM!B2:H273,{5}, FALSE),VLOOKUP(E297,Store_SRP!B2:H110,{5}, FALSE)), VLOOKUP(E297,Store_Showcase!B2:H144,{5}, FALSE))</f>
      </c>
      <c r="AG297" s="1">
        <f>IF(IFERROR(VLOOKUP(E297,Store_Showcase!B2:H144,{6}, FALSE), TRUE)=TRUE, IF(IFERROR(VLOOKUP(E297,Store_SRP!B2:H110,{6}, FALSE), TRUE)=TRUE,VLOOKUP(E297,Store_VAM!B2:H273,{6}, FALSE),VLOOKUP(E297,Store_SRP!B2:H110,{6}, FALSE)), VLOOKUP(E297,Store_Showcase!B2:H144,{6}, FALSE))</f>
      </c>
      <c r="AH297" s="1">
        <f>VLOOKUP(G297,Sku_Consolidated!A2:R957,18,FALSE)</f>
      </c>
      <c r="AI297" s="1">
        <f>VLOOKUP(G297,Sku_Consolidated!A2:S957,19,FALSE)</f>
      </c>
      <c r="AJ297" s="1">
        <f>VLOOKUP(G297,Sku_Consolidated!A2:T957,20,FALSE)</f>
      </c>
    </row>
    <row r="298" spans="1:36" x14ac:dyDescent="0.25">
      <c r="A298" s="1">
        <v>2024</v>
      </c>
      <c r="B298" s="1" t="s">
        <v>31</v>
      </c>
      <c r="C298" s="1" t="s">
        <v>32</v>
      </c>
      <c r="D298" s="1" t="s">
        <v>33</v>
      </c>
      <c r="E298" s="9" t="s">
        <v>961</v>
      </c>
      <c r="F298" s="1">
        <f>IF(VLOOKUP(G298,Sku_Consolidated!A2:S957,{19},FALSE)="SHOWCASE", VLOOKUP(E298,Store_Showcase!B2:C144,{2}, FALSE), IF(VLOOKUP(G298,Sku_Consolidated!A2:S957,{19},FALSE)="VAM",VLOOKUP(E298,Store_VAM!B2:C273,{2}, FALSE),VLOOKUP(E298,Store_SRP!B2:C110,{2}, FALSE)))</f>
      </c>
      <c r="G298" s="1">
        <v>61720</v>
      </c>
      <c r="H298" s="1" t="s">
        <v>143</v>
      </c>
      <c r="I298" s="10" t="s">
        <v>972</v>
      </c>
      <c r="J298" s="1">
        <f>VLOOKUP(G298,Sku_Consolidated!A2:C957, 3, FALSE)</f>
      </c>
      <c r="K298" s="10">
        <f>IF(J298="PACK", I298, 0)</f>
      </c>
      <c r="L298" s="10">
        <f>IF(J298="KG", I298, I298 * VLOOKUP(G298,Sku_Consolidated!A2:U957,21,FALSE))</f>
      </c>
      <c r="M298" s="10" t="s">
        <v>37</v>
      </c>
      <c r="N298" s="11" t="s">
        <v>973</v>
      </c>
      <c r="O298" s="10" t="s">
        <v>974</v>
      </c>
      <c r="P298" s="10">
        <f>N298 - O298</f>
      </c>
      <c r="Q298" s="1">
        <f>VLOOKUP(G298,Sku_Consolidated!A2:G957,7, FALSE)</f>
      </c>
      <c r="R298" s="1">
        <f>IF(IFERROR(VLOOKUP(E298,Store_Showcase!B2:H144,7, FALSE), TRUE)=TRUE, IF(IFERROR(VLOOKUP(E298,Store_SRP!B2:H110,7, FALSE), TRUE)=TRUE,VLOOKUP(E298,Store_VAM!B2:H273,7, FALSE),VLOOKUP(E298,Store_SRP!B2:H110,7, FALSE)), VLOOKUP(E298,Store_Showcase!B2:H144,7, FALSE))</f>
      </c>
      <c r="S298" s="1">
        <f>IF(IFERROR(VLOOKUP(E298,Store_Showcase!B2:I144,8, FALSE), TRUE)=TRUE, IF(IFERROR(VLOOKUP(E298,Store_SRP!B2:I110,8, FALSE), TRUE)=TRUE,VLOOKUP(E298,Store_VAM!B2:I273,8, FALSE),VLOOKUP(E298,Store_SRP!B2:I110,8, FALSE)), VLOOKUP(E298,Store_Showcase!B2:I144,8, FALSE))</f>
      </c>
      <c r="T298" s="1">
        <f>VLOOKUP(G298,Sku_Consolidated!A2:R957,18,FALSE)</f>
      </c>
      <c r="U298" s="1" t="s">
        <v>965</v>
      </c>
      <c r="V298" s="1">
        <f>IF(VLOOKUP(G298,Sku_Consolidated!A2:S957,19,FALSE)="SHOWCASE", VLOOKUP(E298,Store_Showcase!B2:L144,11, FALSE), IF(VLOOKUP(G298,Sku_Consolidated!A2:S957,19,FALSE)="VAM",VLOOKUP(E298,Store_VAM!B2:L273,11, FALSE),VLOOKUP(E298,Store_SRP!B2:L110,11, FALSE)))</f>
      </c>
      <c r="W298" s="1">
        <f>VLOOKUP(G298,Sku_Consolidated!A2:W957,11,FALSE)</f>
      </c>
      <c r="X298" s="1">
        <f>VLOOKUP(G298,Sku_Consolidated!A2:H957,8,FALSE)</f>
      </c>
      <c r="Y298" s="1">
        <f>VLOOKUP(G298,Sku_Consolidated!A2:I957,9,FALSE)</f>
      </c>
      <c r="Z298" s="1" t="s">
        <v>41</v>
      </c>
      <c r="AA298" s="1">
        <f>VLOOKUP(G298,Sku_Consolidated!A2:E957,5,FALSE)</f>
      </c>
      <c r="AB298" s="1">
        <f>IF(VLOOKUP(G298,Sku_Consolidated!A2:S957,19,FALSE)="SHOWCASE", VLOOKUP(E298,Store_Showcase!B2:N144,13, FALSE), IF(VLOOKUP(G298,Sku_Consolidated!A2:S957,19,FALSE)="VAM",VLOOKUP(E298,Store_VAM!B2:N273,13, FALSE),VLOOKUP(E298,Store_SRP!B2:N110,13, FALSE)))</f>
      </c>
      <c r="AC298" s="1">
        <f>IF(IFERROR(AB298,TRUE)=TRUE, "-","OK")</f>
      </c>
      <c r="AD298" s="11" t="s">
        <v>37</v>
      </c>
      <c r="AE298" s="11" t="s">
        <v>37</v>
      </c>
      <c r="AF298" s="1">
        <f>IF(IFERROR(VLOOKUP(E298,Store_Showcase!B2:H144,{5}, FALSE), TRUE)=TRUE, IF(IFERROR(VLOOKUP(E298,Store_SRP!B2:H110,{5}, FALSE), TRUE)=TRUE,VLOOKUP(E298,Store_VAM!B2:H273,{5}, FALSE),VLOOKUP(E298,Store_SRP!B2:H110,{5}, FALSE)), VLOOKUP(E298,Store_Showcase!B2:H144,{5}, FALSE))</f>
      </c>
      <c r="AG298" s="1">
        <f>IF(IFERROR(VLOOKUP(E298,Store_Showcase!B2:H144,{6}, FALSE), TRUE)=TRUE, IF(IFERROR(VLOOKUP(E298,Store_SRP!B2:H110,{6}, FALSE), TRUE)=TRUE,VLOOKUP(E298,Store_VAM!B2:H273,{6}, FALSE),VLOOKUP(E298,Store_SRP!B2:H110,{6}, FALSE)), VLOOKUP(E298,Store_Showcase!B2:H144,{6}, FALSE))</f>
      </c>
      <c r="AH298" s="1">
        <f>VLOOKUP(G298,Sku_Consolidated!A2:R957,18,FALSE)</f>
      </c>
      <c r="AI298" s="1">
        <f>VLOOKUP(G298,Sku_Consolidated!A2:S957,19,FALSE)</f>
      </c>
      <c r="AJ298" s="1">
        <f>VLOOKUP(G298,Sku_Consolidated!A2:T957,20,FALSE)</f>
      </c>
    </row>
    <row r="299" spans="1:36" x14ac:dyDescent="0.25">
      <c r="A299" s="1">
        <v>2024</v>
      </c>
      <c r="B299" s="1" t="s">
        <v>31</v>
      </c>
      <c r="C299" s="1" t="s">
        <v>32</v>
      </c>
      <c r="D299" s="1" t="s">
        <v>33</v>
      </c>
      <c r="E299" s="9" t="s">
        <v>961</v>
      </c>
      <c r="F299" s="1">
        <f>IF(VLOOKUP(G299,Sku_Consolidated!A2:S957,{19},FALSE)="SHOWCASE", VLOOKUP(E299,Store_Showcase!B2:C144,{2}, FALSE), IF(VLOOKUP(G299,Sku_Consolidated!A2:S957,{19},FALSE)="VAM",VLOOKUP(E299,Store_VAM!B2:C273,{2}, FALSE),VLOOKUP(E299,Store_SRP!B2:C110,{2}, FALSE)))</f>
      </c>
      <c r="G299" s="1">
        <v>61722</v>
      </c>
      <c r="H299" s="1" t="s">
        <v>46</v>
      </c>
      <c r="I299" s="10" t="s">
        <v>975</v>
      </c>
      <c r="J299" s="1">
        <f>VLOOKUP(G299,Sku_Consolidated!A2:C957, 3, FALSE)</f>
      </c>
      <c r="K299" s="10">
        <f>IF(J299="PACK", I299, 0)</f>
      </c>
      <c r="L299" s="10">
        <f>IF(J299="KG", I299, I299 * VLOOKUP(G299,Sku_Consolidated!A2:U957,21,FALSE))</f>
      </c>
      <c r="M299" s="10" t="s">
        <v>37</v>
      </c>
      <c r="N299" s="11" t="s">
        <v>976</v>
      </c>
      <c r="O299" s="10" t="s">
        <v>977</v>
      </c>
      <c r="P299" s="10">
        <f>N299 - O299</f>
      </c>
      <c r="Q299" s="1">
        <f>VLOOKUP(G299,Sku_Consolidated!A2:G957,7, FALSE)</f>
      </c>
      <c r="R299" s="1">
        <f>IF(IFERROR(VLOOKUP(E299,Store_Showcase!B2:H144,7, FALSE), TRUE)=TRUE, IF(IFERROR(VLOOKUP(E299,Store_SRP!B2:H110,7, FALSE), TRUE)=TRUE,VLOOKUP(E299,Store_VAM!B2:H273,7, FALSE),VLOOKUP(E299,Store_SRP!B2:H110,7, FALSE)), VLOOKUP(E299,Store_Showcase!B2:H144,7, FALSE))</f>
      </c>
      <c r="S299" s="1">
        <f>IF(IFERROR(VLOOKUP(E299,Store_Showcase!B2:I144,8, FALSE), TRUE)=TRUE, IF(IFERROR(VLOOKUP(E299,Store_SRP!B2:I110,8, FALSE), TRUE)=TRUE,VLOOKUP(E299,Store_VAM!B2:I273,8, FALSE),VLOOKUP(E299,Store_SRP!B2:I110,8, FALSE)), VLOOKUP(E299,Store_Showcase!B2:I144,8, FALSE))</f>
      </c>
      <c r="T299" s="1">
        <f>VLOOKUP(G299,Sku_Consolidated!A2:R957,18,FALSE)</f>
      </c>
      <c r="U299" s="1" t="s">
        <v>965</v>
      </c>
      <c r="V299" s="1">
        <f>IF(VLOOKUP(G299,Sku_Consolidated!A2:S957,19,FALSE)="SHOWCASE", VLOOKUP(E299,Store_Showcase!B2:L144,11, FALSE), IF(VLOOKUP(G299,Sku_Consolidated!A2:S957,19,FALSE)="VAM",VLOOKUP(E299,Store_VAM!B2:L273,11, FALSE),VLOOKUP(E299,Store_SRP!B2:L110,11, FALSE)))</f>
      </c>
      <c r="W299" s="1">
        <f>VLOOKUP(G299,Sku_Consolidated!A2:W957,11,FALSE)</f>
      </c>
      <c r="X299" s="1">
        <f>VLOOKUP(G299,Sku_Consolidated!A2:H957,8,FALSE)</f>
      </c>
      <c r="Y299" s="1">
        <f>VLOOKUP(G299,Sku_Consolidated!A2:I957,9,FALSE)</f>
      </c>
      <c r="Z299" s="1" t="s">
        <v>41</v>
      </c>
      <c r="AA299" s="1">
        <f>VLOOKUP(G299,Sku_Consolidated!A2:E957,5,FALSE)</f>
      </c>
      <c r="AB299" s="1">
        <f>IF(VLOOKUP(G299,Sku_Consolidated!A2:S957,19,FALSE)="SHOWCASE", VLOOKUP(E299,Store_Showcase!B2:N144,13, FALSE), IF(VLOOKUP(G299,Sku_Consolidated!A2:S957,19,FALSE)="VAM",VLOOKUP(E299,Store_VAM!B2:N273,13, FALSE),VLOOKUP(E299,Store_SRP!B2:N110,13, FALSE)))</f>
      </c>
      <c r="AC299" s="1">
        <f>IF(IFERROR(AB299,TRUE)=TRUE, "-","OK")</f>
      </c>
      <c r="AD299" s="11" t="s">
        <v>37</v>
      </c>
      <c r="AE299" s="11" t="s">
        <v>37</v>
      </c>
      <c r="AF299" s="1">
        <f>IF(IFERROR(VLOOKUP(E299,Store_Showcase!B2:H144,{5}, FALSE), TRUE)=TRUE, IF(IFERROR(VLOOKUP(E299,Store_SRP!B2:H110,{5}, FALSE), TRUE)=TRUE,VLOOKUP(E299,Store_VAM!B2:H273,{5}, FALSE),VLOOKUP(E299,Store_SRP!B2:H110,{5}, FALSE)), VLOOKUP(E299,Store_Showcase!B2:H144,{5}, FALSE))</f>
      </c>
      <c r="AG299" s="1">
        <f>IF(IFERROR(VLOOKUP(E299,Store_Showcase!B2:H144,{6}, FALSE), TRUE)=TRUE, IF(IFERROR(VLOOKUP(E299,Store_SRP!B2:H110,{6}, FALSE), TRUE)=TRUE,VLOOKUP(E299,Store_VAM!B2:H273,{6}, FALSE),VLOOKUP(E299,Store_SRP!B2:H110,{6}, FALSE)), VLOOKUP(E299,Store_Showcase!B2:H144,{6}, FALSE))</f>
      </c>
      <c r="AH299" s="1">
        <f>VLOOKUP(G299,Sku_Consolidated!A2:R957,18,FALSE)</f>
      </c>
      <c r="AI299" s="1">
        <f>VLOOKUP(G299,Sku_Consolidated!A2:S957,19,FALSE)</f>
      </c>
      <c r="AJ299" s="1">
        <f>VLOOKUP(G299,Sku_Consolidated!A2:T957,20,FALSE)</f>
      </c>
    </row>
    <row r="300" spans="1:36" x14ac:dyDescent="0.25">
      <c r="A300" s="1">
        <v>2024</v>
      </c>
      <c r="B300" s="1" t="s">
        <v>31</v>
      </c>
      <c r="C300" s="1" t="s">
        <v>32</v>
      </c>
      <c r="D300" s="1" t="s">
        <v>33</v>
      </c>
      <c r="E300" s="9" t="s">
        <v>961</v>
      </c>
      <c r="F300" s="1">
        <f>IF(VLOOKUP(G300,Sku_Consolidated!A2:S957,{19},FALSE)="SHOWCASE", VLOOKUP(E300,Store_Showcase!B2:C144,{2}, FALSE), IF(VLOOKUP(G300,Sku_Consolidated!A2:S957,{19},FALSE)="VAM",VLOOKUP(E300,Store_VAM!B2:C273,{2}, FALSE),VLOOKUP(E300,Store_SRP!B2:C110,{2}, FALSE)))</f>
      </c>
      <c r="G300" s="1">
        <v>61723</v>
      </c>
      <c r="H300" s="1" t="s">
        <v>207</v>
      </c>
      <c r="I300" s="10" t="s">
        <v>978</v>
      </c>
      <c r="J300" s="1">
        <f>VLOOKUP(G300,Sku_Consolidated!A2:C957, 3, FALSE)</f>
      </c>
      <c r="K300" s="10">
        <f>IF(J300="PACK", I300, 0)</f>
      </c>
      <c r="L300" s="10">
        <f>IF(J300="KG", I300, I300 * VLOOKUP(G300,Sku_Consolidated!A2:U957,21,FALSE))</f>
      </c>
      <c r="M300" s="10" t="s">
        <v>37</v>
      </c>
      <c r="N300" s="11" t="s">
        <v>979</v>
      </c>
      <c r="O300" s="10" t="s">
        <v>980</v>
      </c>
      <c r="P300" s="10">
        <f>N300 - O300</f>
      </c>
      <c r="Q300" s="1">
        <f>VLOOKUP(G300,Sku_Consolidated!A2:G957,7, FALSE)</f>
      </c>
      <c r="R300" s="1">
        <f>IF(IFERROR(VLOOKUP(E300,Store_Showcase!B2:H144,7, FALSE), TRUE)=TRUE, IF(IFERROR(VLOOKUP(E300,Store_SRP!B2:H110,7, FALSE), TRUE)=TRUE,VLOOKUP(E300,Store_VAM!B2:H273,7, FALSE),VLOOKUP(E300,Store_SRP!B2:H110,7, FALSE)), VLOOKUP(E300,Store_Showcase!B2:H144,7, FALSE))</f>
      </c>
      <c r="S300" s="1">
        <f>IF(IFERROR(VLOOKUP(E300,Store_Showcase!B2:I144,8, FALSE), TRUE)=TRUE, IF(IFERROR(VLOOKUP(E300,Store_SRP!B2:I110,8, FALSE), TRUE)=TRUE,VLOOKUP(E300,Store_VAM!B2:I273,8, FALSE),VLOOKUP(E300,Store_SRP!B2:I110,8, FALSE)), VLOOKUP(E300,Store_Showcase!B2:I144,8, FALSE))</f>
      </c>
      <c r="T300" s="1">
        <f>VLOOKUP(G300,Sku_Consolidated!A2:R957,18,FALSE)</f>
      </c>
      <c r="U300" s="1" t="s">
        <v>965</v>
      </c>
      <c r="V300" s="1">
        <f>IF(VLOOKUP(G300,Sku_Consolidated!A2:S957,19,FALSE)="SHOWCASE", VLOOKUP(E300,Store_Showcase!B2:L144,11, FALSE), IF(VLOOKUP(G300,Sku_Consolidated!A2:S957,19,FALSE)="VAM",VLOOKUP(E300,Store_VAM!B2:L273,11, FALSE),VLOOKUP(E300,Store_SRP!B2:L110,11, FALSE)))</f>
      </c>
      <c r="W300" s="1">
        <f>VLOOKUP(G300,Sku_Consolidated!A2:W957,11,FALSE)</f>
      </c>
      <c r="X300" s="1">
        <f>VLOOKUP(G300,Sku_Consolidated!A2:H957,8,FALSE)</f>
      </c>
      <c r="Y300" s="1">
        <f>VLOOKUP(G300,Sku_Consolidated!A2:I957,9,FALSE)</f>
      </c>
      <c r="Z300" s="1" t="s">
        <v>41</v>
      </c>
      <c r="AA300" s="1">
        <f>VLOOKUP(G300,Sku_Consolidated!A2:E957,5,FALSE)</f>
      </c>
      <c r="AB300" s="1">
        <f>IF(VLOOKUP(G300,Sku_Consolidated!A2:S957,19,FALSE)="SHOWCASE", VLOOKUP(E300,Store_Showcase!B2:N144,13, FALSE), IF(VLOOKUP(G300,Sku_Consolidated!A2:S957,19,FALSE)="VAM",VLOOKUP(E300,Store_VAM!B2:N273,13, FALSE),VLOOKUP(E300,Store_SRP!B2:N110,13, FALSE)))</f>
      </c>
      <c r="AC300" s="1">
        <f>IF(IFERROR(AB300,TRUE)=TRUE, "-","OK")</f>
      </c>
      <c r="AD300" s="11" t="s">
        <v>37</v>
      </c>
      <c r="AE300" s="11" t="s">
        <v>37</v>
      </c>
      <c r="AF300" s="1">
        <f>IF(IFERROR(VLOOKUP(E300,Store_Showcase!B2:H144,{5}, FALSE), TRUE)=TRUE, IF(IFERROR(VLOOKUP(E300,Store_SRP!B2:H110,{5}, FALSE), TRUE)=TRUE,VLOOKUP(E300,Store_VAM!B2:H273,{5}, FALSE),VLOOKUP(E300,Store_SRP!B2:H110,{5}, FALSE)), VLOOKUP(E300,Store_Showcase!B2:H144,{5}, FALSE))</f>
      </c>
      <c r="AG300" s="1">
        <f>IF(IFERROR(VLOOKUP(E300,Store_Showcase!B2:H144,{6}, FALSE), TRUE)=TRUE, IF(IFERROR(VLOOKUP(E300,Store_SRP!B2:H110,{6}, FALSE), TRUE)=TRUE,VLOOKUP(E300,Store_VAM!B2:H273,{6}, FALSE),VLOOKUP(E300,Store_SRP!B2:H110,{6}, FALSE)), VLOOKUP(E300,Store_Showcase!B2:H144,{6}, FALSE))</f>
      </c>
      <c r="AH300" s="1">
        <f>VLOOKUP(G300,Sku_Consolidated!A2:R957,18,FALSE)</f>
      </c>
      <c r="AI300" s="1">
        <f>VLOOKUP(G300,Sku_Consolidated!A2:S957,19,FALSE)</f>
      </c>
      <c r="AJ300" s="1">
        <f>VLOOKUP(G300,Sku_Consolidated!A2:T957,20,FALSE)</f>
      </c>
    </row>
    <row r="301" spans="1:36" x14ac:dyDescent="0.25">
      <c r="A301" s="1">
        <v>2024</v>
      </c>
      <c r="B301" s="1" t="s">
        <v>31</v>
      </c>
      <c r="C301" s="1" t="s">
        <v>32</v>
      </c>
      <c r="D301" s="1" t="s">
        <v>33</v>
      </c>
      <c r="E301" s="9" t="s">
        <v>961</v>
      </c>
      <c r="F301" s="1">
        <f>IF(VLOOKUP(G301,Sku_Consolidated!A2:S957,{19},FALSE)="SHOWCASE", VLOOKUP(E301,Store_Showcase!B2:C144,{2}, FALSE), IF(VLOOKUP(G301,Sku_Consolidated!A2:S957,{19},FALSE)="VAM",VLOOKUP(E301,Store_VAM!B2:C273,{2}, FALSE),VLOOKUP(E301,Store_SRP!B2:C110,{2}, FALSE)))</f>
      </c>
      <c r="G301" s="1">
        <v>61724</v>
      </c>
      <c r="H301" s="1" t="s">
        <v>50</v>
      </c>
      <c r="I301" s="10" t="s">
        <v>981</v>
      </c>
      <c r="J301" s="1">
        <f>VLOOKUP(G301,Sku_Consolidated!A2:C957, 3, FALSE)</f>
      </c>
      <c r="K301" s="10">
        <f>IF(J301="PACK", I301, 0)</f>
      </c>
      <c r="L301" s="10">
        <f>IF(J301="KG", I301, I301 * VLOOKUP(G301,Sku_Consolidated!A2:U957,21,FALSE))</f>
      </c>
      <c r="M301" s="10" t="s">
        <v>37</v>
      </c>
      <c r="N301" s="11" t="s">
        <v>982</v>
      </c>
      <c r="O301" s="10" t="s">
        <v>983</v>
      </c>
      <c r="P301" s="10">
        <f>N301 - O301</f>
      </c>
      <c r="Q301" s="1">
        <f>VLOOKUP(G301,Sku_Consolidated!A2:G957,7, FALSE)</f>
      </c>
      <c r="R301" s="1">
        <f>IF(IFERROR(VLOOKUP(E301,Store_Showcase!B2:H144,7, FALSE), TRUE)=TRUE, IF(IFERROR(VLOOKUP(E301,Store_SRP!B2:H110,7, FALSE), TRUE)=TRUE,VLOOKUP(E301,Store_VAM!B2:H273,7, FALSE),VLOOKUP(E301,Store_SRP!B2:H110,7, FALSE)), VLOOKUP(E301,Store_Showcase!B2:H144,7, FALSE))</f>
      </c>
      <c r="S301" s="1">
        <f>IF(IFERROR(VLOOKUP(E301,Store_Showcase!B2:I144,8, FALSE), TRUE)=TRUE, IF(IFERROR(VLOOKUP(E301,Store_SRP!B2:I110,8, FALSE), TRUE)=TRUE,VLOOKUP(E301,Store_VAM!B2:I273,8, FALSE),VLOOKUP(E301,Store_SRP!B2:I110,8, FALSE)), VLOOKUP(E301,Store_Showcase!B2:I144,8, FALSE))</f>
      </c>
      <c r="T301" s="1">
        <f>VLOOKUP(G301,Sku_Consolidated!A2:R957,18,FALSE)</f>
      </c>
      <c r="U301" s="1" t="s">
        <v>965</v>
      </c>
      <c r="V301" s="1">
        <f>IF(VLOOKUP(G301,Sku_Consolidated!A2:S957,19,FALSE)="SHOWCASE", VLOOKUP(E301,Store_Showcase!B2:L144,11, FALSE), IF(VLOOKUP(G301,Sku_Consolidated!A2:S957,19,FALSE)="VAM",VLOOKUP(E301,Store_VAM!B2:L273,11, FALSE),VLOOKUP(E301,Store_SRP!B2:L110,11, FALSE)))</f>
      </c>
      <c r="W301" s="1">
        <f>VLOOKUP(G301,Sku_Consolidated!A2:W957,11,FALSE)</f>
      </c>
      <c r="X301" s="1">
        <f>VLOOKUP(G301,Sku_Consolidated!A2:H957,8,FALSE)</f>
      </c>
      <c r="Y301" s="1">
        <f>VLOOKUP(G301,Sku_Consolidated!A2:I957,9,FALSE)</f>
      </c>
      <c r="Z301" s="1" t="s">
        <v>41</v>
      </c>
      <c r="AA301" s="1">
        <f>VLOOKUP(G301,Sku_Consolidated!A2:E957,5,FALSE)</f>
      </c>
      <c r="AB301" s="1">
        <f>IF(VLOOKUP(G301,Sku_Consolidated!A2:S957,19,FALSE)="SHOWCASE", VLOOKUP(E301,Store_Showcase!B2:N144,13, FALSE), IF(VLOOKUP(G301,Sku_Consolidated!A2:S957,19,FALSE)="VAM",VLOOKUP(E301,Store_VAM!B2:N273,13, FALSE),VLOOKUP(E301,Store_SRP!B2:N110,13, FALSE)))</f>
      </c>
      <c r="AC301" s="1">
        <f>IF(IFERROR(AB301,TRUE)=TRUE, "-","OK")</f>
      </c>
      <c r="AD301" s="11" t="s">
        <v>37</v>
      </c>
      <c r="AE301" s="11" t="s">
        <v>37</v>
      </c>
      <c r="AF301" s="1">
        <f>IF(IFERROR(VLOOKUP(E301,Store_Showcase!B2:H144,{5}, FALSE), TRUE)=TRUE, IF(IFERROR(VLOOKUP(E301,Store_SRP!B2:H110,{5}, FALSE), TRUE)=TRUE,VLOOKUP(E301,Store_VAM!B2:H273,{5}, FALSE),VLOOKUP(E301,Store_SRP!B2:H110,{5}, FALSE)), VLOOKUP(E301,Store_Showcase!B2:H144,{5}, FALSE))</f>
      </c>
      <c r="AG301" s="1">
        <f>IF(IFERROR(VLOOKUP(E301,Store_Showcase!B2:H144,{6}, FALSE), TRUE)=TRUE, IF(IFERROR(VLOOKUP(E301,Store_SRP!B2:H110,{6}, FALSE), TRUE)=TRUE,VLOOKUP(E301,Store_VAM!B2:H273,{6}, FALSE),VLOOKUP(E301,Store_SRP!B2:H110,{6}, FALSE)), VLOOKUP(E301,Store_Showcase!B2:H144,{6}, FALSE))</f>
      </c>
      <c r="AH301" s="1">
        <f>VLOOKUP(G301,Sku_Consolidated!A2:R957,18,FALSE)</f>
      </c>
      <c r="AI301" s="1">
        <f>VLOOKUP(G301,Sku_Consolidated!A2:S957,19,FALSE)</f>
      </c>
      <c r="AJ301" s="1">
        <f>VLOOKUP(G301,Sku_Consolidated!A2:T957,20,FALSE)</f>
      </c>
    </row>
    <row r="302" spans="1:36" x14ac:dyDescent="0.25">
      <c r="A302" s="1">
        <v>2024</v>
      </c>
      <c r="B302" s="1" t="s">
        <v>31</v>
      </c>
      <c r="C302" s="1" t="s">
        <v>32</v>
      </c>
      <c r="D302" s="1" t="s">
        <v>33</v>
      </c>
      <c r="E302" s="9" t="s">
        <v>961</v>
      </c>
      <c r="F302" s="1">
        <f>IF(VLOOKUP(G302,Sku_Consolidated!A2:S957,{19},FALSE)="SHOWCASE", VLOOKUP(E302,Store_Showcase!B2:C144,{2}, FALSE), IF(VLOOKUP(G302,Sku_Consolidated!A2:S957,{19},FALSE)="VAM",VLOOKUP(E302,Store_VAM!B2:C273,{2}, FALSE),VLOOKUP(E302,Store_SRP!B2:C110,{2}, FALSE)))</f>
      </c>
      <c r="G302" s="1">
        <v>61725</v>
      </c>
      <c r="H302" s="1" t="s">
        <v>54</v>
      </c>
      <c r="I302" s="10" t="s">
        <v>984</v>
      </c>
      <c r="J302" s="1">
        <f>VLOOKUP(G302,Sku_Consolidated!A2:C957, 3, FALSE)</f>
      </c>
      <c r="K302" s="10">
        <f>IF(J302="PACK", I302, 0)</f>
      </c>
      <c r="L302" s="10">
        <f>IF(J302="KG", I302, I302 * VLOOKUP(G302,Sku_Consolidated!A2:U957,21,FALSE))</f>
      </c>
      <c r="M302" s="10" t="s">
        <v>37</v>
      </c>
      <c r="N302" s="11" t="s">
        <v>985</v>
      </c>
      <c r="O302" s="10" t="s">
        <v>986</v>
      </c>
      <c r="P302" s="10">
        <f>N302 - O302</f>
      </c>
      <c r="Q302" s="1">
        <f>VLOOKUP(G302,Sku_Consolidated!A2:G957,7, FALSE)</f>
      </c>
      <c r="R302" s="1">
        <f>IF(IFERROR(VLOOKUP(E302,Store_Showcase!B2:H144,7, FALSE), TRUE)=TRUE, IF(IFERROR(VLOOKUP(E302,Store_SRP!B2:H110,7, FALSE), TRUE)=TRUE,VLOOKUP(E302,Store_VAM!B2:H273,7, FALSE),VLOOKUP(E302,Store_SRP!B2:H110,7, FALSE)), VLOOKUP(E302,Store_Showcase!B2:H144,7, FALSE))</f>
      </c>
      <c r="S302" s="1">
        <f>IF(IFERROR(VLOOKUP(E302,Store_Showcase!B2:I144,8, FALSE), TRUE)=TRUE, IF(IFERROR(VLOOKUP(E302,Store_SRP!B2:I110,8, FALSE), TRUE)=TRUE,VLOOKUP(E302,Store_VAM!B2:I273,8, FALSE),VLOOKUP(E302,Store_SRP!B2:I110,8, FALSE)), VLOOKUP(E302,Store_Showcase!B2:I144,8, FALSE))</f>
      </c>
      <c r="T302" s="1">
        <f>VLOOKUP(G302,Sku_Consolidated!A2:R957,18,FALSE)</f>
      </c>
      <c r="U302" s="1" t="s">
        <v>965</v>
      </c>
      <c r="V302" s="1">
        <f>IF(VLOOKUP(G302,Sku_Consolidated!A2:S957,19,FALSE)="SHOWCASE", VLOOKUP(E302,Store_Showcase!B2:L144,11, FALSE), IF(VLOOKUP(G302,Sku_Consolidated!A2:S957,19,FALSE)="VAM",VLOOKUP(E302,Store_VAM!B2:L273,11, FALSE),VLOOKUP(E302,Store_SRP!B2:L110,11, FALSE)))</f>
      </c>
      <c r="W302" s="1">
        <f>VLOOKUP(G302,Sku_Consolidated!A2:W957,11,FALSE)</f>
      </c>
      <c r="X302" s="1">
        <f>VLOOKUP(G302,Sku_Consolidated!A2:H957,8,FALSE)</f>
      </c>
      <c r="Y302" s="1">
        <f>VLOOKUP(G302,Sku_Consolidated!A2:I957,9,FALSE)</f>
      </c>
      <c r="Z302" s="1" t="s">
        <v>41</v>
      </c>
      <c r="AA302" s="1">
        <f>VLOOKUP(G302,Sku_Consolidated!A2:E957,5,FALSE)</f>
      </c>
      <c r="AB302" s="1">
        <f>IF(VLOOKUP(G302,Sku_Consolidated!A2:S957,19,FALSE)="SHOWCASE", VLOOKUP(E302,Store_Showcase!B2:N144,13, FALSE), IF(VLOOKUP(G302,Sku_Consolidated!A2:S957,19,FALSE)="VAM",VLOOKUP(E302,Store_VAM!B2:N273,13, FALSE),VLOOKUP(E302,Store_SRP!B2:N110,13, FALSE)))</f>
      </c>
      <c r="AC302" s="1">
        <f>IF(IFERROR(AB302,TRUE)=TRUE, "-","OK")</f>
      </c>
      <c r="AD302" s="11" t="s">
        <v>37</v>
      </c>
      <c r="AE302" s="11" t="s">
        <v>37</v>
      </c>
      <c r="AF302" s="1">
        <f>IF(IFERROR(VLOOKUP(E302,Store_Showcase!B2:H144,{5}, FALSE), TRUE)=TRUE, IF(IFERROR(VLOOKUP(E302,Store_SRP!B2:H110,{5}, FALSE), TRUE)=TRUE,VLOOKUP(E302,Store_VAM!B2:H273,{5}, FALSE),VLOOKUP(E302,Store_SRP!B2:H110,{5}, FALSE)), VLOOKUP(E302,Store_Showcase!B2:H144,{5}, FALSE))</f>
      </c>
      <c r="AG302" s="1">
        <f>IF(IFERROR(VLOOKUP(E302,Store_Showcase!B2:H144,{6}, FALSE), TRUE)=TRUE, IF(IFERROR(VLOOKUP(E302,Store_SRP!B2:H110,{6}, FALSE), TRUE)=TRUE,VLOOKUP(E302,Store_VAM!B2:H273,{6}, FALSE),VLOOKUP(E302,Store_SRP!B2:H110,{6}, FALSE)), VLOOKUP(E302,Store_Showcase!B2:H144,{6}, FALSE))</f>
      </c>
      <c r="AH302" s="1">
        <f>VLOOKUP(G302,Sku_Consolidated!A2:R957,18,FALSE)</f>
      </c>
      <c r="AI302" s="1">
        <f>VLOOKUP(G302,Sku_Consolidated!A2:S957,19,FALSE)</f>
      </c>
      <c r="AJ302" s="1">
        <f>VLOOKUP(G302,Sku_Consolidated!A2:T957,20,FALSE)</f>
      </c>
    </row>
    <row r="303" spans="1:36" x14ac:dyDescent="0.25">
      <c r="A303" s="1">
        <v>2024</v>
      </c>
      <c r="B303" s="1" t="s">
        <v>31</v>
      </c>
      <c r="C303" s="1" t="s">
        <v>32</v>
      </c>
      <c r="D303" s="1" t="s">
        <v>33</v>
      </c>
      <c r="E303" s="9" t="s">
        <v>961</v>
      </c>
      <c r="F303" s="1">
        <f>IF(VLOOKUP(G303,Sku_Consolidated!A2:S957,{19},FALSE)="SHOWCASE", VLOOKUP(E303,Store_Showcase!B2:C144,{2}, FALSE), IF(VLOOKUP(G303,Sku_Consolidated!A2:S957,{19},FALSE)="VAM",VLOOKUP(E303,Store_VAM!B2:C273,{2}, FALSE),VLOOKUP(E303,Store_SRP!B2:C110,{2}, FALSE)))</f>
      </c>
      <c r="G303" s="1">
        <v>61732</v>
      </c>
      <c r="H303" s="1" t="s">
        <v>211</v>
      </c>
      <c r="I303" s="10" t="s">
        <v>987</v>
      </c>
      <c r="J303" s="1">
        <f>VLOOKUP(G303,Sku_Consolidated!A2:C957, 3, FALSE)</f>
      </c>
      <c r="K303" s="10">
        <f>IF(J303="PACK", I303, 0)</f>
      </c>
      <c r="L303" s="10">
        <f>IF(J303="KG", I303, I303 * VLOOKUP(G303,Sku_Consolidated!A2:U957,21,FALSE))</f>
      </c>
      <c r="M303" s="10" t="s">
        <v>37</v>
      </c>
      <c r="N303" s="11" t="s">
        <v>988</v>
      </c>
      <c r="O303" s="10" t="s">
        <v>989</v>
      </c>
      <c r="P303" s="10">
        <f>N303 - O303</f>
      </c>
      <c r="Q303" s="1">
        <f>VLOOKUP(G303,Sku_Consolidated!A2:G957,7, FALSE)</f>
      </c>
      <c r="R303" s="1">
        <f>IF(IFERROR(VLOOKUP(E303,Store_Showcase!B2:H144,7, FALSE), TRUE)=TRUE, IF(IFERROR(VLOOKUP(E303,Store_SRP!B2:H110,7, FALSE), TRUE)=TRUE,VLOOKUP(E303,Store_VAM!B2:H273,7, FALSE),VLOOKUP(E303,Store_SRP!B2:H110,7, FALSE)), VLOOKUP(E303,Store_Showcase!B2:H144,7, FALSE))</f>
      </c>
      <c r="S303" s="1">
        <f>IF(IFERROR(VLOOKUP(E303,Store_Showcase!B2:I144,8, FALSE), TRUE)=TRUE, IF(IFERROR(VLOOKUP(E303,Store_SRP!B2:I110,8, FALSE), TRUE)=TRUE,VLOOKUP(E303,Store_VAM!B2:I273,8, FALSE),VLOOKUP(E303,Store_SRP!B2:I110,8, FALSE)), VLOOKUP(E303,Store_Showcase!B2:I144,8, FALSE))</f>
      </c>
      <c r="T303" s="1">
        <f>VLOOKUP(G303,Sku_Consolidated!A2:R957,18,FALSE)</f>
      </c>
      <c r="U303" s="1" t="s">
        <v>965</v>
      </c>
      <c r="V303" s="1">
        <f>IF(VLOOKUP(G303,Sku_Consolidated!A2:S957,19,FALSE)="SHOWCASE", VLOOKUP(E303,Store_Showcase!B2:L144,11, FALSE), IF(VLOOKUP(G303,Sku_Consolidated!A2:S957,19,FALSE)="VAM",VLOOKUP(E303,Store_VAM!B2:L273,11, FALSE),VLOOKUP(E303,Store_SRP!B2:L110,11, FALSE)))</f>
      </c>
      <c r="W303" s="1">
        <f>VLOOKUP(G303,Sku_Consolidated!A2:W957,11,FALSE)</f>
      </c>
      <c r="X303" s="1">
        <f>VLOOKUP(G303,Sku_Consolidated!A2:H957,8,FALSE)</f>
      </c>
      <c r="Y303" s="1">
        <f>VLOOKUP(G303,Sku_Consolidated!A2:I957,9,FALSE)</f>
      </c>
      <c r="Z303" s="1" t="s">
        <v>41</v>
      </c>
      <c r="AA303" s="1">
        <f>VLOOKUP(G303,Sku_Consolidated!A2:E957,5,FALSE)</f>
      </c>
      <c r="AB303" s="1">
        <f>IF(VLOOKUP(G303,Sku_Consolidated!A2:S957,19,FALSE)="SHOWCASE", VLOOKUP(E303,Store_Showcase!B2:N144,13, FALSE), IF(VLOOKUP(G303,Sku_Consolidated!A2:S957,19,FALSE)="VAM",VLOOKUP(E303,Store_VAM!B2:N273,13, FALSE),VLOOKUP(E303,Store_SRP!B2:N110,13, FALSE)))</f>
      </c>
      <c r="AC303" s="1">
        <f>IF(IFERROR(AB303,TRUE)=TRUE, "-","OK")</f>
      </c>
      <c r="AD303" s="11" t="s">
        <v>37</v>
      </c>
      <c r="AE303" s="11" t="s">
        <v>37</v>
      </c>
      <c r="AF303" s="1">
        <f>IF(IFERROR(VLOOKUP(E303,Store_Showcase!B2:H144,{5}, FALSE), TRUE)=TRUE, IF(IFERROR(VLOOKUP(E303,Store_SRP!B2:H110,{5}, FALSE), TRUE)=TRUE,VLOOKUP(E303,Store_VAM!B2:H273,{5}, FALSE),VLOOKUP(E303,Store_SRP!B2:H110,{5}, FALSE)), VLOOKUP(E303,Store_Showcase!B2:H144,{5}, FALSE))</f>
      </c>
      <c r="AG303" s="1">
        <f>IF(IFERROR(VLOOKUP(E303,Store_Showcase!B2:H144,{6}, FALSE), TRUE)=TRUE, IF(IFERROR(VLOOKUP(E303,Store_SRP!B2:H110,{6}, FALSE), TRUE)=TRUE,VLOOKUP(E303,Store_VAM!B2:H273,{6}, FALSE),VLOOKUP(E303,Store_SRP!B2:H110,{6}, FALSE)), VLOOKUP(E303,Store_Showcase!B2:H144,{6}, FALSE))</f>
      </c>
      <c r="AH303" s="1">
        <f>VLOOKUP(G303,Sku_Consolidated!A2:R957,18,FALSE)</f>
      </c>
      <c r="AI303" s="1">
        <f>VLOOKUP(G303,Sku_Consolidated!A2:S957,19,FALSE)</f>
      </c>
      <c r="AJ303" s="1">
        <f>VLOOKUP(G303,Sku_Consolidated!A2:T957,20,FALSE)</f>
      </c>
    </row>
    <row r="304" spans="1:36" x14ac:dyDescent="0.25">
      <c r="A304" s="1">
        <v>2024</v>
      </c>
      <c r="B304" s="1" t="s">
        <v>31</v>
      </c>
      <c r="C304" s="1" t="s">
        <v>32</v>
      </c>
      <c r="D304" s="1" t="s">
        <v>33</v>
      </c>
      <c r="E304" s="9" t="s">
        <v>961</v>
      </c>
      <c r="F304" s="1">
        <f>IF(VLOOKUP(G304,Sku_Consolidated!A2:S957,{19},FALSE)="SHOWCASE", VLOOKUP(E304,Store_Showcase!B2:C144,{2}, FALSE), IF(VLOOKUP(G304,Sku_Consolidated!A2:S957,{19},FALSE)="VAM",VLOOKUP(E304,Store_VAM!B2:C273,{2}, FALSE),VLOOKUP(E304,Store_SRP!B2:C110,{2}, FALSE)))</f>
      </c>
      <c r="G304" s="1">
        <v>61733</v>
      </c>
      <c r="H304" s="1" t="s">
        <v>58</v>
      </c>
      <c r="I304" s="10" t="s">
        <v>990</v>
      </c>
      <c r="J304" s="1">
        <f>VLOOKUP(G304,Sku_Consolidated!A2:C957, 3, FALSE)</f>
      </c>
      <c r="K304" s="10">
        <f>IF(J304="PACK", I304, 0)</f>
      </c>
      <c r="L304" s="10">
        <f>IF(J304="KG", I304, I304 * VLOOKUP(G304,Sku_Consolidated!A2:U957,21,FALSE))</f>
      </c>
      <c r="M304" s="10" t="s">
        <v>37</v>
      </c>
      <c r="N304" s="11" t="s">
        <v>991</v>
      </c>
      <c r="O304" s="10" t="s">
        <v>992</v>
      </c>
      <c r="P304" s="10">
        <f>N304 - O304</f>
      </c>
      <c r="Q304" s="1">
        <f>VLOOKUP(G304,Sku_Consolidated!A2:G957,7, FALSE)</f>
      </c>
      <c r="R304" s="1">
        <f>IF(IFERROR(VLOOKUP(E304,Store_Showcase!B2:H144,7, FALSE), TRUE)=TRUE, IF(IFERROR(VLOOKUP(E304,Store_SRP!B2:H110,7, FALSE), TRUE)=TRUE,VLOOKUP(E304,Store_VAM!B2:H273,7, FALSE),VLOOKUP(E304,Store_SRP!B2:H110,7, FALSE)), VLOOKUP(E304,Store_Showcase!B2:H144,7, FALSE))</f>
      </c>
      <c r="S304" s="1">
        <f>IF(IFERROR(VLOOKUP(E304,Store_Showcase!B2:I144,8, FALSE), TRUE)=TRUE, IF(IFERROR(VLOOKUP(E304,Store_SRP!B2:I110,8, FALSE), TRUE)=TRUE,VLOOKUP(E304,Store_VAM!B2:I273,8, FALSE),VLOOKUP(E304,Store_SRP!B2:I110,8, FALSE)), VLOOKUP(E304,Store_Showcase!B2:I144,8, FALSE))</f>
      </c>
      <c r="T304" s="1">
        <f>VLOOKUP(G304,Sku_Consolidated!A2:R957,18,FALSE)</f>
      </c>
      <c r="U304" s="1" t="s">
        <v>965</v>
      </c>
      <c r="V304" s="1">
        <f>IF(VLOOKUP(G304,Sku_Consolidated!A2:S957,19,FALSE)="SHOWCASE", VLOOKUP(E304,Store_Showcase!B2:L144,11, FALSE), IF(VLOOKUP(G304,Sku_Consolidated!A2:S957,19,FALSE)="VAM",VLOOKUP(E304,Store_VAM!B2:L273,11, FALSE),VLOOKUP(E304,Store_SRP!B2:L110,11, FALSE)))</f>
      </c>
      <c r="W304" s="1">
        <f>VLOOKUP(G304,Sku_Consolidated!A2:W957,11,FALSE)</f>
      </c>
      <c r="X304" s="1">
        <f>VLOOKUP(G304,Sku_Consolidated!A2:H957,8,FALSE)</f>
      </c>
      <c r="Y304" s="1">
        <f>VLOOKUP(G304,Sku_Consolidated!A2:I957,9,FALSE)</f>
      </c>
      <c r="Z304" s="1" t="s">
        <v>41</v>
      </c>
      <c r="AA304" s="1">
        <f>VLOOKUP(G304,Sku_Consolidated!A2:E957,5,FALSE)</f>
      </c>
      <c r="AB304" s="1">
        <f>IF(VLOOKUP(G304,Sku_Consolidated!A2:S957,19,FALSE)="SHOWCASE", VLOOKUP(E304,Store_Showcase!B2:N144,13, FALSE), IF(VLOOKUP(G304,Sku_Consolidated!A2:S957,19,FALSE)="VAM",VLOOKUP(E304,Store_VAM!B2:N273,13, FALSE),VLOOKUP(E304,Store_SRP!B2:N110,13, FALSE)))</f>
      </c>
      <c r="AC304" s="1">
        <f>IF(IFERROR(AB304,TRUE)=TRUE, "-","OK")</f>
      </c>
      <c r="AD304" s="11" t="s">
        <v>37</v>
      </c>
      <c r="AE304" s="11" t="s">
        <v>37</v>
      </c>
      <c r="AF304" s="1">
        <f>IF(IFERROR(VLOOKUP(E304,Store_Showcase!B2:H144,{5}, FALSE), TRUE)=TRUE, IF(IFERROR(VLOOKUP(E304,Store_SRP!B2:H110,{5}, FALSE), TRUE)=TRUE,VLOOKUP(E304,Store_VAM!B2:H273,{5}, FALSE),VLOOKUP(E304,Store_SRP!B2:H110,{5}, FALSE)), VLOOKUP(E304,Store_Showcase!B2:H144,{5}, FALSE))</f>
      </c>
      <c r="AG304" s="1">
        <f>IF(IFERROR(VLOOKUP(E304,Store_Showcase!B2:H144,{6}, FALSE), TRUE)=TRUE, IF(IFERROR(VLOOKUP(E304,Store_SRP!B2:H110,{6}, FALSE), TRUE)=TRUE,VLOOKUP(E304,Store_VAM!B2:H273,{6}, FALSE),VLOOKUP(E304,Store_SRP!B2:H110,{6}, FALSE)), VLOOKUP(E304,Store_Showcase!B2:H144,{6}, FALSE))</f>
      </c>
      <c r="AH304" s="1">
        <f>VLOOKUP(G304,Sku_Consolidated!A2:R957,18,FALSE)</f>
      </c>
      <c r="AI304" s="1">
        <f>VLOOKUP(G304,Sku_Consolidated!A2:S957,19,FALSE)</f>
      </c>
      <c r="AJ304" s="1">
        <f>VLOOKUP(G304,Sku_Consolidated!A2:T957,20,FALSE)</f>
      </c>
    </row>
    <row r="305" spans="1:36" x14ac:dyDescent="0.25">
      <c r="A305" s="1">
        <v>2024</v>
      </c>
      <c r="B305" s="1" t="s">
        <v>31</v>
      </c>
      <c r="C305" s="1" t="s">
        <v>32</v>
      </c>
      <c r="D305" s="1" t="s">
        <v>33</v>
      </c>
      <c r="E305" s="9" t="s">
        <v>961</v>
      </c>
      <c r="F305" s="1">
        <f>IF(VLOOKUP(G305,Sku_Consolidated!A2:S957,{19},FALSE)="SHOWCASE", VLOOKUP(E305,Store_Showcase!B2:C144,{2}, FALSE), IF(VLOOKUP(G305,Sku_Consolidated!A2:S957,{19},FALSE)="VAM",VLOOKUP(E305,Store_VAM!B2:C273,{2}, FALSE),VLOOKUP(E305,Store_SRP!B2:C110,{2}, FALSE)))</f>
      </c>
      <c r="G305" s="1">
        <v>61734</v>
      </c>
      <c r="H305" s="1" t="s">
        <v>62</v>
      </c>
      <c r="I305" s="10" t="s">
        <v>610</v>
      </c>
      <c r="J305" s="1">
        <f>VLOOKUP(G305,Sku_Consolidated!A2:C957, 3, FALSE)</f>
      </c>
      <c r="K305" s="10">
        <f>IF(J305="PACK", I305, 0)</f>
      </c>
      <c r="L305" s="10">
        <f>IF(J305="KG", I305, I305 * VLOOKUP(G305,Sku_Consolidated!A2:U957,21,FALSE))</f>
      </c>
      <c r="M305" s="10" t="s">
        <v>37</v>
      </c>
      <c r="N305" s="11" t="s">
        <v>993</v>
      </c>
      <c r="O305" s="10" t="s">
        <v>994</v>
      </c>
      <c r="P305" s="10">
        <f>N305 - O305</f>
      </c>
      <c r="Q305" s="1">
        <f>VLOOKUP(G305,Sku_Consolidated!A2:G957,7, FALSE)</f>
      </c>
      <c r="R305" s="1">
        <f>IF(IFERROR(VLOOKUP(E305,Store_Showcase!B2:H144,7, FALSE), TRUE)=TRUE, IF(IFERROR(VLOOKUP(E305,Store_SRP!B2:H110,7, FALSE), TRUE)=TRUE,VLOOKUP(E305,Store_VAM!B2:H273,7, FALSE),VLOOKUP(E305,Store_SRP!B2:H110,7, FALSE)), VLOOKUP(E305,Store_Showcase!B2:H144,7, FALSE))</f>
      </c>
      <c r="S305" s="1">
        <f>IF(IFERROR(VLOOKUP(E305,Store_Showcase!B2:I144,8, FALSE), TRUE)=TRUE, IF(IFERROR(VLOOKUP(E305,Store_SRP!B2:I110,8, FALSE), TRUE)=TRUE,VLOOKUP(E305,Store_VAM!B2:I273,8, FALSE),VLOOKUP(E305,Store_SRP!B2:I110,8, FALSE)), VLOOKUP(E305,Store_Showcase!B2:I144,8, FALSE))</f>
      </c>
      <c r="T305" s="1">
        <f>VLOOKUP(G305,Sku_Consolidated!A2:R957,18,FALSE)</f>
      </c>
      <c r="U305" s="1" t="s">
        <v>965</v>
      </c>
      <c r="V305" s="1">
        <f>IF(VLOOKUP(G305,Sku_Consolidated!A2:S957,19,FALSE)="SHOWCASE", VLOOKUP(E305,Store_Showcase!B2:L144,11, FALSE), IF(VLOOKUP(G305,Sku_Consolidated!A2:S957,19,FALSE)="VAM",VLOOKUP(E305,Store_VAM!B2:L273,11, FALSE),VLOOKUP(E305,Store_SRP!B2:L110,11, FALSE)))</f>
      </c>
      <c r="W305" s="1">
        <f>VLOOKUP(G305,Sku_Consolidated!A2:W957,11,FALSE)</f>
      </c>
      <c r="X305" s="1">
        <f>VLOOKUP(G305,Sku_Consolidated!A2:H957,8,FALSE)</f>
      </c>
      <c r="Y305" s="1">
        <f>VLOOKUP(G305,Sku_Consolidated!A2:I957,9,FALSE)</f>
      </c>
      <c r="Z305" s="1" t="s">
        <v>41</v>
      </c>
      <c r="AA305" s="1">
        <f>VLOOKUP(G305,Sku_Consolidated!A2:E957,5,FALSE)</f>
      </c>
      <c r="AB305" s="1">
        <f>IF(VLOOKUP(G305,Sku_Consolidated!A2:S957,19,FALSE)="SHOWCASE", VLOOKUP(E305,Store_Showcase!B2:N144,13, FALSE), IF(VLOOKUP(G305,Sku_Consolidated!A2:S957,19,FALSE)="VAM",VLOOKUP(E305,Store_VAM!B2:N273,13, FALSE),VLOOKUP(E305,Store_SRP!B2:N110,13, FALSE)))</f>
      </c>
      <c r="AC305" s="1">
        <f>IF(IFERROR(AB305,TRUE)=TRUE, "-","OK")</f>
      </c>
      <c r="AD305" s="11" t="s">
        <v>37</v>
      </c>
      <c r="AE305" s="11" t="s">
        <v>37</v>
      </c>
      <c r="AF305" s="1">
        <f>IF(IFERROR(VLOOKUP(E305,Store_Showcase!B2:H144,{5}, FALSE), TRUE)=TRUE, IF(IFERROR(VLOOKUP(E305,Store_SRP!B2:H110,{5}, FALSE), TRUE)=TRUE,VLOOKUP(E305,Store_VAM!B2:H273,{5}, FALSE),VLOOKUP(E305,Store_SRP!B2:H110,{5}, FALSE)), VLOOKUP(E305,Store_Showcase!B2:H144,{5}, FALSE))</f>
      </c>
      <c r="AG305" s="1">
        <f>IF(IFERROR(VLOOKUP(E305,Store_Showcase!B2:H144,{6}, FALSE), TRUE)=TRUE, IF(IFERROR(VLOOKUP(E305,Store_SRP!B2:H110,{6}, FALSE), TRUE)=TRUE,VLOOKUP(E305,Store_VAM!B2:H273,{6}, FALSE),VLOOKUP(E305,Store_SRP!B2:H110,{6}, FALSE)), VLOOKUP(E305,Store_Showcase!B2:H144,{6}, FALSE))</f>
      </c>
      <c r="AH305" s="1">
        <f>VLOOKUP(G305,Sku_Consolidated!A2:R957,18,FALSE)</f>
      </c>
      <c r="AI305" s="1">
        <f>VLOOKUP(G305,Sku_Consolidated!A2:S957,19,FALSE)</f>
      </c>
      <c r="AJ305" s="1">
        <f>VLOOKUP(G305,Sku_Consolidated!A2:T957,20,FALSE)</f>
      </c>
    </row>
    <row r="306" spans="1:36" x14ac:dyDescent="0.25">
      <c r="A306" s="1">
        <v>2024</v>
      </c>
      <c r="B306" s="1" t="s">
        <v>31</v>
      </c>
      <c r="C306" s="1" t="s">
        <v>32</v>
      </c>
      <c r="D306" s="1" t="s">
        <v>33</v>
      </c>
      <c r="E306" s="9" t="s">
        <v>961</v>
      </c>
      <c r="F306" s="1">
        <f>IF(VLOOKUP(G306,Sku_Consolidated!A2:S957,{19},FALSE)="SHOWCASE", VLOOKUP(E306,Store_Showcase!B2:C144,{2}, FALSE), IF(VLOOKUP(G306,Sku_Consolidated!A2:S957,{19},FALSE)="VAM",VLOOKUP(E306,Store_VAM!B2:C273,{2}, FALSE),VLOOKUP(E306,Store_SRP!B2:C110,{2}, FALSE)))</f>
      </c>
      <c r="G306" s="1">
        <v>61735</v>
      </c>
      <c r="H306" s="1" t="s">
        <v>66</v>
      </c>
      <c r="I306" s="10" t="s">
        <v>995</v>
      </c>
      <c r="J306" s="1">
        <f>VLOOKUP(G306,Sku_Consolidated!A2:C957, 3, FALSE)</f>
      </c>
      <c r="K306" s="10">
        <f>IF(J306="PACK", I306, 0)</f>
      </c>
      <c r="L306" s="10">
        <f>IF(J306="KG", I306, I306 * VLOOKUP(G306,Sku_Consolidated!A2:U957,21,FALSE))</f>
      </c>
      <c r="M306" s="10" t="s">
        <v>37</v>
      </c>
      <c r="N306" s="11" t="s">
        <v>996</v>
      </c>
      <c r="O306" s="10" t="s">
        <v>997</v>
      </c>
      <c r="P306" s="10">
        <f>N306 - O306</f>
      </c>
      <c r="Q306" s="1">
        <f>VLOOKUP(G306,Sku_Consolidated!A2:G957,7, FALSE)</f>
      </c>
      <c r="R306" s="1">
        <f>IF(IFERROR(VLOOKUP(E306,Store_Showcase!B2:H144,7, FALSE), TRUE)=TRUE, IF(IFERROR(VLOOKUP(E306,Store_SRP!B2:H110,7, FALSE), TRUE)=TRUE,VLOOKUP(E306,Store_VAM!B2:H273,7, FALSE),VLOOKUP(E306,Store_SRP!B2:H110,7, FALSE)), VLOOKUP(E306,Store_Showcase!B2:H144,7, FALSE))</f>
      </c>
      <c r="S306" s="1">
        <f>IF(IFERROR(VLOOKUP(E306,Store_Showcase!B2:I144,8, FALSE), TRUE)=TRUE, IF(IFERROR(VLOOKUP(E306,Store_SRP!B2:I110,8, FALSE), TRUE)=TRUE,VLOOKUP(E306,Store_VAM!B2:I273,8, FALSE),VLOOKUP(E306,Store_SRP!B2:I110,8, FALSE)), VLOOKUP(E306,Store_Showcase!B2:I144,8, FALSE))</f>
      </c>
      <c r="T306" s="1">
        <f>VLOOKUP(G306,Sku_Consolidated!A2:R957,18,FALSE)</f>
      </c>
      <c r="U306" s="1" t="s">
        <v>965</v>
      </c>
      <c r="V306" s="1">
        <f>IF(VLOOKUP(G306,Sku_Consolidated!A2:S957,19,FALSE)="SHOWCASE", VLOOKUP(E306,Store_Showcase!B2:L144,11, FALSE), IF(VLOOKUP(G306,Sku_Consolidated!A2:S957,19,FALSE)="VAM",VLOOKUP(E306,Store_VAM!B2:L273,11, FALSE),VLOOKUP(E306,Store_SRP!B2:L110,11, FALSE)))</f>
      </c>
      <c r="W306" s="1">
        <f>VLOOKUP(G306,Sku_Consolidated!A2:W957,11,FALSE)</f>
      </c>
      <c r="X306" s="1">
        <f>VLOOKUP(G306,Sku_Consolidated!A2:H957,8,FALSE)</f>
      </c>
      <c r="Y306" s="1">
        <f>VLOOKUP(G306,Sku_Consolidated!A2:I957,9,FALSE)</f>
      </c>
      <c r="Z306" s="1" t="s">
        <v>41</v>
      </c>
      <c r="AA306" s="1">
        <f>VLOOKUP(G306,Sku_Consolidated!A2:E957,5,FALSE)</f>
      </c>
      <c r="AB306" s="1">
        <f>IF(VLOOKUP(G306,Sku_Consolidated!A2:S957,19,FALSE)="SHOWCASE", VLOOKUP(E306,Store_Showcase!B2:N144,13, FALSE), IF(VLOOKUP(G306,Sku_Consolidated!A2:S957,19,FALSE)="VAM",VLOOKUP(E306,Store_VAM!B2:N273,13, FALSE),VLOOKUP(E306,Store_SRP!B2:N110,13, FALSE)))</f>
      </c>
      <c r="AC306" s="1">
        <f>IF(IFERROR(AB306,TRUE)=TRUE, "-","OK")</f>
      </c>
      <c r="AD306" s="11" t="s">
        <v>37</v>
      </c>
      <c r="AE306" s="11" t="s">
        <v>37</v>
      </c>
      <c r="AF306" s="1">
        <f>IF(IFERROR(VLOOKUP(E306,Store_Showcase!B2:H144,{5}, FALSE), TRUE)=TRUE, IF(IFERROR(VLOOKUP(E306,Store_SRP!B2:H110,{5}, FALSE), TRUE)=TRUE,VLOOKUP(E306,Store_VAM!B2:H273,{5}, FALSE),VLOOKUP(E306,Store_SRP!B2:H110,{5}, FALSE)), VLOOKUP(E306,Store_Showcase!B2:H144,{5}, FALSE))</f>
      </c>
      <c r="AG306" s="1">
        <f>IF(IFERROR(VLOOKUP(E306,Store_Showcase!B2:H144,{6}, FALSE), TRUE)=TRUE, IF(IFERROR(VLOOKUP(E306,Store_SRP!B2:H110,{6}, FALSE), TRUE)=TRUE,VLOOKUP(E306,Store_VAM!B2:H273,{6}, FALSE),VLOOKUP(E306,Store_SRP!B2:H110,{6}, FALSE)), VLOOKUP(E306,Store_Showcase!B2:H144,{6}, FALSE))</f>
      </c>
      <c r="AH306" s="1">
        <f>VLOOKUP(G306,Sku_Consolidated!A2:R957,18,FALSE)</f>
      </c>
      <c r="AI306" s="1">
        <f>VLOOKUP(G306,Sku_Consolidated!A2:S957,19,FALSE)</f>
      </c>
      <c r="AJ306" s="1">
        <f>VLOOKUP(G306,Sku_Consolidated!A2:T957,20,FALSE)</f>
      </c>
    </row>
    <row r="307" spans="1:36" x14ac:dyDescent="0.25">
      <c r="A307" s="1">
        <v>2024</v>
      </c>
      <c r="B307" s="1" t="s">
        <v>31</v>
      </c>
      <c r="C307" s="1" t="s">
        <v>32</v>
      </c>
      <c r="D307" s="1" t="s">
        <v>33</v>
      </c>
      <c r="E307" s="9" t="s">
        <v>961</v>
      </c>
      <c r="F307" s="1">
        <f>IF(VLOOKUP(G307,Sku_Consolidated!A2:S957,{19},FALSE)="SHOWCASE", VLOOKUP(E307,Store_Showcase!B2:C144,{2}, FALSE), IF(VLOOKUP(G307,Sku_Consolidated!A2:S957,{19},FALSE)="VAM",VLOOKUP(E307,Store_VAM!B2:C273,{2}, FALSE),VLOOKUP(E307,Store_SRP!B2:C110,{2}, FALSE)))</f>
      </c>
      <c r="G307" s="1">
        <v>61736</v>
      </c>
      <c r="H307" s="1" t="s">
        <v>224</v>
      </c>
      <c r="I307" s="10" t="s">
        <v>998</v>
      </c>
      <c r="J307" s="1">
        <f>VLOOKUP(G307,Sku_Consolidated!A2:C957, 3, FALSE)</f>
      </c>
      <c r="K307" s="10">
        <f>IF(J307="PACK", I307, 0)</f>
      </c>
      <c r="L307" s="10">
        <f>IF(J307="KG", I307, I307 * VLOOKUP(G307,Sku_Consolidated!A2:U957,21,FALSE))</f>
      </c>
      <c r="M307" s="10" t="s">
        <v>37</v>
      </c>
      <c r="N307" s="11" t="s">
        <v>999</v>
      </c>
      <c r="O307" s="10" t="s">
        <v>1000</v>
      </c>
      <c r="P307" s="10">
        <f>N307 - O307</f>
      </c>
      <c r="Q307" s="1">
        <f>VLOOKUP(G307,Sku_Consolidated!A2:G957,7, FALSE)</f>
      </c>
      <c r="R307" s="1">
        <f>IF(IFERROR(VLOOKUP(E307,Store_Showcase!B2:H144,7, FALSE), TRUE)=TRUE, IF(IFERROR(VLOOKUP(E307,Store_SRP!B2:H110,7, FALSE), TRUE)=TRUE,VLOOKUP(E307,Store_VAM!B2:H273,7, FALSE),VLOOKUP(E307,Store_SRP!B2:H110,7, FALSE)), VLOOKUP(E307,Store_Showcase!B2:H144,7, FALSE))</f>
      </c>
      <c r="S307" s="1">
        <f>IF(IFERROR(VLOOKUP(E307,Store_Showcase!B2:I144,8, FALSE), TRUE)=TRUE, IF(IFERROR(VLOOKUP(E307,Store_SRP!B2:I110,8, FALSE), TRUE)=TRUE,VLOOKUP(E307,Store_VAM!B2:I273,8, FALSE),VLOOKUP(E307,Store_SRP!B2:I110,8, FALSE)), VLOOKUP(E307,Store_Showcase!B2:I144,8, FALSE))</f>
      </c>
      <c r="T307" s="1">
        <f>VLOOKUP(G307,Sku_Consolidated!A2:R957,18,FALSE)</f>
      </c>
      <c r="U307" s="1" t="s">
        <v>965</v>
      </c>
      <c r="V307" s="1">
        <f>IF(VLOOKUP(G307,Sku_Consolidated!A2:S957,19,FALSE)="SHOWCASE", VLOOKUP(E307,Store_Showcase!B2:L144,11, FALSE), IF(VLOOKUP(G307,Sku_Consolidated!A2:S957,19,FALSE)="VAM",VLOOKUP(E307,Store_VAM!B2:L273,11, FALSE),VLOOKUP(E307,Store_SRP!B2:L110,11, FALSE)))</f>
      </c>
      <c r="W307" s="1">
        <f>VLOOKUP(G307,Sku_Consolidated!A2:W957,11,FALSE)</f>
      </c>
      <c r="X307" s="1">
        <f>VLOOKUP(G307,Sku_Consolidated!A2:H957,8,FALSE)</f>
      </c>
      <c r="Y307" s="1">
        <f>VLOOKUP(G307,Sku_Consolidated!A2:I957,9,FALSE)</f>
      </c>
      <c r="Z307" s="1" t="s">
        <v>41</v>
      </c>
      <c r="AA307" s="1">
        <f>VLOOKUP(G307,Sku_Consolidated!A2:E957,5,FALSE)</f>
      </c>
      <c r="AB307" s="1">
        <f>IF(VLOOKUP(G307,Sku_Consolidated!A2:S957,19,FALSE)="SHOWCASE", VLOOKUP(E307,Store_Showcase!B2:N144,13, FALSE), IF(VLOOKUP(G307,Sku_Consolidated!A2:S957,19,FALSE)="VAM",VLOOKUP(E307,Store_VAM!B2:N273,13, FALSE),VLOOKUP(E307,Store_SRP!B2:N110,13, FALSE)))</f>
      </c>
      <c r="AC307" s="1">
        <f>IF(IFERROR(AB307,TRUE)=TRUE, "-","OK")</f>
      </c>
      <c r="AD307" s="11" t="s">
        <v>37</v>
      </c>
      <c r="AE307" s="11" t="s">
        <v>37</v>
      </c>
      <c r="AF307" s="1">
        <f>IF(IFERROR(VLOOKUP(E307,Store_Showcase!B2:H144,{5}, FALSE), TRUE)=TRUE, IF(IFERROR(VLOOKUP(E307,Store_SRP!B2:H110,{5}, FALSE), TRUE)=TRUE,VLOOKUP(E307,Store_VAM!B2:H273,{5}, FALSE),VLOOKUP(E307,Store_SRP!B2:H110,{5}, FALSE)), VLOOKUP(E307,Store_Showcase!B2:H144,{5}, FALSE))</f>
      </c>
      <c r="AG307" s="1">
        <f>IF(IFERROR(VLOOKUP(E307,Store_Showcase!B2:H144,{6}, FALSE), TRUE)=TRUE, IF(IFERROR(VLOOKUP(E307,Store_SRP!B2:H110,{6}, FALSE), TRUE)=TRUE,VLOOKUP(E307,Store_VAM!B2:H273,{6}, FALSE),VLOOKUP(E307,Store_SRP!B2:H110,{6}, FALSE)), VLOOKUP(E307,Store_Showcase!B2:H144,{6}, FALSE))</f>
      </c>
      <c r="AH307" s="1">
        <f>VLOOKUP(G307,Sku_Consolidated!A2:R957,18,FALSE)</f>
      </c>
      <c r="AI307" s="1">
        <f>VLOOKUP(G307,Sku_Consolidated!A2:S957,19,FALSE)</f>
      </c>
      <c r="AJ307" s="1">
        <f>VLOOKUP(G307,Sku_Consolidated!A2:T957,20,FALSE)</f>
      </c>
    </row>
    <row r="308" spans="1:36" x14ac:dyDescent="0.25">
      <c r="A308" s="1">
        <v>2024</v>
      </c>
      <c r="B308" s="1" t="s">
        <v>31</v>
      </c>
      <c r="C308" s="1" t="s">
        <v>32</v>
      </c>
      <c r="D308" s="1" t="s">
        <v>33</v>
      </c>
      <c r="E308" s="9" t="s">
        <v>961</v>
      </c>
      <c r="F308" s="1">
        <f>IF(VLOOKUP(G308,Sku_Consolidated!A2:S957,{19},FALSE)="SHOWCASE", VLOOKUP(E308,Store_Showcase!B2:C144,{2}, FALSE), IF(VLOOKUP(G308,Sku_Consolidated!A2:S957,{19},FALSE)="VAM",VLOOKUP(E308,Store_VAM!B2:C273,{2}, FALSE),VLOOKUP(E308,Store_SRP!B2:C110,{2}, FALSE)))</f>
      </c>
      <c r="G308" s="1">
        <v>61737</v>
      </c>
      <c r="H308" s="1" t="s">
        <v>70</v>
      </c>
      <c r="I308" s="10" t="s">
        <v>1001</v>
      </c>
      <c r="J308" s="1">
        <f>VLOOKUP(G308,Sku_Consolidated!A2:C957, 3, FALSE)</f>
      </c>
      <c r="K308" s="10">
        <f>IF(J308="PACK", I308, 0)</f>
      </c>
      <c r="L308" s="10">
        <f>IF(J308="KG", I308, I308 * VLOOKUP(G308,Sku_Consolidated!A2:U957,21,FALSE))</f>
      </c>
      <c r="M308" s="10" t="s">
        <v>37</v>
      </c>
      <c r="N308" s="11" t="s">
        <v>1002</v>
      </c>
      <c r="O308" s="10" t="s">
        <v>1003</v>
      </c>
      <c r="P308" s="10">
        <f>N308 - O308</f>
      </c>
      <c r="Q308" s="1">
        <f>VLOOKUP(G308,Sku_Consolidated!A2:G957,7, FALSE)</f>
      </c>
      <c r="R308" s="1">
        <f>IF(IFERROR(VLOOKUP(E308,Store_Showcase!B2:H144,7, FALSE), TRUE)=TRUE, IF(IFERROR(VLOOKUP(E308,Store_SRP!B2:H110,7, FALSE), TRUE)=TRUE,VLOOKUP(E308,Store_VAM!B2:H273,7, FALSE),VLOOKUP(E308,Store_SRP!B2:H110,7, FALSE)), VLOOKUP(E308,Store_Showcase!B2:H144,7, FALSE))</f>
      </c>
      <c r="S308" s="1">
        <f>IF(IFERROR(VLOOKUP(E308,Store_Showcase!B2:I144,8, FALSE), TRUE)=TRUE, IF(IFERROR(VLOOKUP(E308,Store_SRP!B2:I110,8, FALSE), TRUE)=TRUE,VLOOKUP(E308,Store_VAM!B2:I273,8, FALSE),VLOOKUP(E308,Store_SRP!B2:I110,8, FALSE)), VLOOKUP(E308,Store_Showcase!B2:I144,8, FALSE))</f>
      </c>
      <c r="T308" s="1">
        <f>VLOOKUP(G308,Sku_Consolidated!A2:R957,18,FALSE)</f>
      </c>
      <c r="U308" s="1" t="s">
        <v>965</v>
      </c>
      <c r="V308" s="1">
        <f>IF(VLOOKUP(G308,Sku_Consolidated!A2:S957,19,FALSE)="SHOWCASE", VLOOKUP(E308,Store_Showcase!B2:L144,11, FALSE), IF(VLOOKUP(G308,Sku_Consolidated!A2:S957,19,FALSE)="VAM",VLOOKUP(E308,Store_VAM!B2:L273,11, FALSE),VLOOKUP(E308,Store_SRP!B2:L110,11, FALSE)))</f>
      </c>
      <c r="W308" s="1">
        <f>VLOOKUP(G308,Sku_Consolidated!A2:W957,11,FALSE)</f>
      </c>
      <c r="X308" s="1">
        <f>VLOOKUP(G308,Sku_Consolidated!A2:H957,8,FALSE)</f>
      </c>
      <c r="Y308" s="1">
        <f>VLOOKUP(G308,Sku_Consolidated!A2:I957,9,FALSE)</f>
      </c>
      <c r="Z308" s="1" t="s">
        <v>41</v>
      </c>
      <c r="AA308" s="1">
        <f>VLOOKUP(G308,Sku_Consolidated!A2:E957,5,FALSE)</f>
      </c>
      <c r="AB308" s="1">
        <f>IF(VLOOKUP(G308,Sku_Consolidated!A2:S957,19,FALSE)="SHOWCASE", VLOOKUP(E308,Store_Showcase!B2:N144,13, FALSE), IF(VLOOKUP(G308,Sku_Consolidated!A2:S957,19,FALSE)="VAM",VLOOKUP(E308,Store_VAM!B2:N273,13, FALSE),VLOOKUP(E308,Store_SRP!B2:N110,13, FALSE)))</f>
      </c>
      <c r="AC308" s="1">
        <f>IF(IFERROR(AB308,TRUE)=TRUE, "-","OK")</f>
      </c>
      <c r="AD308" s="11" t="s">
        <v>37</v>
      </c>
      <c r="AE308" s="11" t="s">
        <v>37</v>
      </c>
      <c r="AF308" s="1">
        <f>IF(IFERROR(VLOOKUP(E308,Store_Showcase!B2:H144,{5}, FALSE), TRUE)=TRUE, IF(IFERROR(VLOOKUP(E308,Store_SRP!B2:H110,{5}, FALSE), TRUE)=TRUE,VLOOKUP(E308,Store_VAM!B2:H273,{5}, FALSE),VLOOKUP(E308,Store_SRP!B2:H110,{5}, FALSE)), VLOOKUP(E308,Store_Showcase!B2:H144,{5}, FALSE))</f>
      </c>
      <c r="AG308" s="1">
        <f>IF(IFERROR(VLOOKUP(E308,Store_Showcase!B2:H144,{6}, FALSE), TRUE)=TRUE, IF(IFERROR(VLOOKUP(E308,Store_SRP!B2:H110,{6}, FALSE), TRUE)=TRUE,VLOOKUP(E308,Store_VAM!B2:H273,{6}, FALSE),VLOOKUP(E308,Store_SRP!B2:H110,{6}, FALSE)), VLOOKUP(E308,Store_Showcase!B2:H144,{6}, FALSE))</f>
      </c>
      <c r="AH308" s="1">
        <f>VLOOKUP(G308,Sku_Consolidated!A2:R957,18,FALSE)</f>
      </c>
      <c r="AI308" s="1">
        <f>VLOOKUP(G308,Sku_Consolidated!A2:S957,19,FALSE)</f>
      </c>
      <c r="AJ308" s="1">
        <f>VLOOKUP(G308,Sku_Consolidated!A2:T957,20,FALSE)</f>
      </c>
    </row>
    <row r="309" spans="1:36" x14ac:dyDescent="0.25">
      <c r="A309" s="1">
        <v>2024</v>
      </c>
      <c r="B309" s="1" t="s">
        <v>31</v>
      </c>
      <c r="C309" s="1" t="s">
        <v>32</v>
      </c>
      <c r="D309" s="1" t="s">
        <v>33</v>
      </c>
      <c r="E309" s="9" t="s">
        <v>961</v>
      </c>
      <c r="F309" s="1">
        <f>IF(VLOOKUP(G309,Sku_Consolidated!A2:S957,{19},FALSE)="SHOWCASE", VLOOKUP(E309,Store_Showcase!B2:C144,{2}, FALSE), IF(VLOOKUP(G309,Sku_Consolidated!A2:S957,{19},FALSE)="VAM",VLOOKUP(E309,Store_VAM!B2:C273,{2}, FALSE),VLOOKUP(E309,Store_SRP!B2:C110,{2}, FALSE)))</f>
      </c>
      <c r="G309" s="1">
        <v>61740</v>
      </c>
      <c r="H309" s="1" t="s">
        <v>231</v>
      </c>
      <c r="I309" s="10" t="s">
        <v>1004</v>
      </c>
      <c r="J309" s="1">
        <f>VLOOKUP(G309,Sku_Consolidated!A2:C957, 3, FALSE)</f>
      </c>
      <c r="K309" s="10">
        <f>IF(J309="PACK", I309, 0)</f>
      </c>
      <c r="L309" s="10">
        <f>IF(J309="KG", I309, I309 * VLOOKUP(G309,Sku_Consolidated!A2:U957,21,FALSE))</f>
      </c>
      <c r="M309" s="10" t="s">
        <v>37</v>
      </c>
      <c r="N309" s="11" t="s">
        <v>1005</v>
      </c>
      <c r="O309" s="10" t="s">
        <v>1006</v>
      </c>
      <c r="P309" s="10">
        <f>N309 - O309</f>
      </c>
      <c r="Q309" s="1">
        <f>VLOOKUP(G309,Sku_Consolidated!A2:G957,7, FALSE)</f>
      </c>
      <c r="R309" s="1">
        <f>IF(IFERROR(VLOOKUP(E309,Store_Showcase!B2:H144,7, FALSE), TRUE)=TRUE, IF(IFERROR(VLOOKUP(E309,Store_SRP!B2:H110,7, FALSE), TRUE)=TRUE,VLOOKUP(E309,Store_VAM!B2:H273,7, FALSE),VLOOKUP(E309,Store_SRP!B2:H110,7, FALSE)), VLOOKUP(E309,Store_Showcase!B2:H144,7, FALSE))</f>
      </c>
      <c r="S309" s="1">
        <f>IF(IFERROR(VLOOKUP(E309,Store_Showcase!B2:I144,8, FALSE), TRUE)=TRUE, IF(IFERROR(VLOOKUP(E309,Store_SRP!B2:I110,8, FALSE), TRUE)=TRUE,VLOOKUP(E309,Store_VAM!B2:I273,8, FALSE),VLOOKUP(E309,Store_SRP!B2:I110,8, FALSE)), VLOOKUP(E309,Store_Showcase!B2:I144,8, FALSE))</f>
      </c>
      <c r="T309" s="1">
        <f>VLOOKUP(G309,Sku_Consolidated!A2:R957,18,FALSE)</f>
      </c>
      <c r="U309" s="1" t="s">
        <v>965</v>
      </c>
      <c r="V309" s="1">
        <f>IF(VLOOKUP(G309,Sku_Consolidated!A2:S957,19,FALSE)="SHOWCASE", VLOOKUP(E309,Store_Showcase!B2:L144,11, FALSE), IF(VLOOKUP(G309,Sku_Consolidated!A2:S957,19,FALSE)="VAM",VLOOKUP(E309,Store_VAM!B2:L273,11, FALSE),VLOOKUP(E309,Store_SRP!B2:L110,11, FALSE)))</f>
      </c>
      <c r="W309" s="1">
        <f>VLOOKUP(G309,Sku_Consolidated!A2:W957,11,FALSE)</f>
      </c>
      <c r="X309" s="1">
        <f>VLOOKUP(G309,Sku_Consolidated!A2:H957,8,FALSE)</f>
      </c>
      <c r="Y309" s="1">
        <f>VLOOKUP(G309,Sku_Consolidated!A2:I957,9,FALSE)</f>
      </c>
      <c r="Z309" s="1" t="s">
        <v>41</v>
      </c>
      <c r="AA309" s="1">
        <f>VLOOKUP(G309,Sku_Consolidated!A2:E957,5,FALSE)</f>
      </c>
      <c r="AB309" s="1">
        <f>IF(VLOOKUP(G309,Sku_Consolidated!A2:S957,19,FALSE)="SHOWCASE", VLOOKUP(E309,Store_Showcase!B2:N144,13, FALSE), IF(VLOOKUP(G309,Sku_Consolidated!A2:S957,19,FALSE)="VAM",VLOOKUP(E309,Store_VAM!B2:N273,13, FALSE),VLOOKUP(E309,Store_SRP!B2:N110,13, FALSE)))</f>
      </c>
      <c r="AC309" s="1">
        <f>IF(IFERROR(AB309,TRUE)=TRUE, "-","OK")</f>
      </c>
      <c r="AD309" s="11" t="s">
        <v>37</v>
      </c>
      <c r="AE309" s="11" t="s">
        <v>37</v>
      </c>
      <c r="AF309" s="1">
        <f>IF(IFERROR(VLOOKUP(E309,Store_Showcase!B2:H144,{5}, FALSE), TRUE)=TRUE, IF(IFERROR(VLOOKUP(E309,Store_SRP!B2:H110,{5}, FALSE), TRUE)=TRUE,VLOOKUP(E309,Store_VAM!B2:H273,{5}, FALSE),VLOOKUP(E309,Store_SRP!B2:H110,{5}, FALSE)), VLOOKUP(E309,Store_Showcase!B2:H144,{5}, FALSE))</f>
      </c>
      <c r="AG309" s="1">
        <f>IF(IFERROR(VLOOKUP(E309,Store_Showcase!B2:H144,{6}, FALSE), TRUE)=TRUE, IF(IFERROR(VLOOKUP(E309,Store_SRP!B2:H110,{6}, FALSE), TRUE)=TRUE,VLOOKUP(E309,Store_VAM!B2:H273,{6}, FALSE),VLOOKUP(E309,Store_SRP!B2:H110,{6}, FALSE)), VLOOKUP(E309,Store_Showcase!B2:H144,{6}, FALSE))</f>
      </c>
      <c r="AH309" s="1">
        <f>VLOOKUP(G309,Sku_Consolidated!A2:R957,18,FALSE)</f>
      </c>
      <c r="AI309" s="1">
        <f>VLOOKUP(G309,Sku_Consolidated!A2:S957,19,FALSE)</f>
      </c>
      <c r="AJ309" s="1">
        <f>VLOOKUP(G309,Sku_Consolidated!A2:T957,20,FALSE)</f>
      </c>
    </row>
    <row r="310" spans="1:36" x14ac:dyDescent="0.25">
      <c r="A310" s="1">
        <v>2024</v>
      </c>
      <c r="B310" s="1" t="s">
        <v>31</v>
      </c>
      <c r="C310" s="1" t="s">
        <v>32</v>
      </c>
      <c r="D310" s="1" t="s">
        <v>33</v>
      </c>
      <c r="E310" s="9" t="s">
        <v>961</v>
      </c>
      <c r="F310" s="1">
        <f>IF(VLOOKUP(G310,Sku_Consolidated!A2:S957,{19},FALSE)="SHOWCASE", VLOOKUP(E310,Store_Showcase!B2:C144,{2}, FALSE), IF(VLOOKUP(G310,Sku_Consolidated!A2:S957,{19},FALSE)="VAM",VLOOKUP(E310,Store_VAM!B2:C273,{2}, FALSE),VLOOKUP(E310,Store_SRP!B2:C110,{2}, FALSE)))</f>
      </c>
      <c r="G310" s="1">
        <v>61742</v>
      </c>
      <c r="H310" s="1" t="s">
        <v>78</v>
      </c>
      <c r="I310" s="10" t="s">
        <v>1007</v>
      </c>
      <c r="J310" s="1">
        <f>VLOOKUP(G310,Sku_Consolidated!A2:C957, 3, FALSE)</f>
      </c>
      <c r="K310" s="10">
        <f>IF(J310="PACK", I310, 0)</f>
      </c>
      <c r="L310" s="10">
        <f>IF(J310="KG", I310, I310 * VLOOKUP(G310,Sku_Consolidated!A2:U957,21,FALSE))</f>
      </c>
      <c r="M310" s="10" t="s">
        <v>37</v>
      </c>
      <c r="N310" s="11" t="s">
        <v>1008</v>
      </c>
      <c r="O310" s="10" t="s">
        <v>1009</v>
      </c>
      <c r="P310" s="10">
        <f>N310 - O310</f>
      </c>
      <c r="Q310" s="1">
        <f>VLOOKUP(G310,Sku_Consolidated!A2:G957,7, FALSE)</f>
      </c>
      <c r="R310" s="1">
        <f>IF(IFERROR(VLOOKUP(E310,Store_Showcase!B2:H144,7, FALSE), TRUE)=TRUE, IF(IFERROR(VLOOKUP(E310,Store_SRP!B2:H110,7, FALSE), TRUE)=TRUE,VLOOKUP(E310,Store_VAM!B2:H273,7, FALSE),VLOOKUP(E310,Store_SRP!B2:H110,7, FALSE)), VLOOKUP(E310,Store_Showcase!B2:H144,7, FALSE))</f>
      </c>
      <c r="S310" s="1">
        <f>IF(IFERROR(VLOOKUP(E310,Store_Showcase!B2:I144,8, FALSE), TRUE)=TRUE, IF(IFERROR(VLOOKUP(E310,Store_SRP!B2:I110,8, FALSE), TRUE)=TRUE,VLOOKUP(E310,Store_VAM!B2:I273,8, FALSE),VLOOKUP(E310,Store_SRP!B2:I110,8, FALSE)), VLOOKUP(E310,Store_Showcase!B2:I144,8, FALSE))</f>
      </c>
      <c r="T310" s="1">
        <f>VLOOKUP(G310,Sku_Consolidated!A2:R957,18,FALSE)</f>
      </c>
      <c r="U310" s="1" t="s">
        <v>965</v>
      </c>
      <c r="V310" s="1">
        <f>IF(VLOOKUP(G310,Sku_Consolidated!A2:S957,19,FALSE)="SHOWCASE", VLOOKUP(E310,Store_Showcase!B2:L144,11, FALSE), IF(VLOOKUP(G310,Sku_Consolidated!A2:S957,19,FALSE)="VAM",VLOOKUP(E310,Store_VAM!B2:L273,11, FALSE),VLOOKUP(E310,Store_SRP!B2:L110,11, FALSE)))</f>
      </c>
      <c r="W310" s="1">
        <f>VLOOKUP(G310,Sku_Consolidated!A2:W957,11,FALSE)</f>
      </c>
      <c r="X310" s="1">
        <f>VLOOKUP(G310,Sku_Consolidated!A2:H957,8,FALSE)</f>
      </c>
      <c r="Y310" s="1">
        <f>VLOOKUP(G310,Sku_Consolidated!A2:I957,9,FALSE)</f>
      </c>
      <c r="Z310" s="1" t="s">
        <v>41</v>
      </c>
      <c r="AA310" s="1">
        <f>VLOOKUP(G310,Sku_Consolidated!A2:E957,5,FALSE)</f>
      </c>
      <c r="AB310" s="1">
        <f>IF(VLOOKUP(G310,Sku_Consolidated!A2:S957,19,FALSE)="SHOWCASE", VLOOKUP(E310,Store_Showcase!B2:N144,13, FALSE), IF(VLOOKUP(G310,Sku_Consolidated!A2:S957,19,FALSE)="VAM",VLOOKUP(E310,Store_VAM!B2:N273,13, FALSE),VLOOKUP(E310,Store_SRP!B2:N110,13, FALSE)))</f>
      </c>
      <c r="AC310" s="1">
        <f>IF(IFERROR(AB310,TRUE)=TRUE, "-","OK")</f>
      </c>
      <c r="AD310" s="11" t="s">
        <v>37</v>
      </c>
      <c r="AE310" s="11" t="s">
        <v>37</v>
      </c>
      <c r="AF310" s="1">
        <f>IF(IFERROR(VLOOKUP(E310,Store_Showcase!B2:H144,{5}, FALSE), TRUE)=TRUE, IF(IFERROR(VLOOKUP(E310,Store_SRP!B2:H110,{5}, FALSE), TRUE)=TRUE,VLOOKUP(E310,Store_VAM!B2:H273,{5}, FALSE),VLOOKUP(E310,Store_SRP!B2:H110,{5}, FALSE)), VLOOKUP(E310,Store_Showcase!B2:H144,{5}, FALSE))</f>
      </c>
      <c r="AG310" s="1">
        <f>IF(IFERROR(VLOOKUP(E310,Store_Showcase!B2:H144,{6}, FALSE), TRUE)=TRUE, IF(IFERROR(VLOOKUP(E310,Store_SRP!B2:H110,{6}, FALSE), TRUE)=TRUE,VLOOKUP(E310,Store_VAM!B2:H273,{6}, FALSE),VLOOKUP(E310,Store_SRP!B2:H110,{6}, FALSE)), VLOOKUP(E310,Store_Showcase!B2:H144,{6}, FALSE))</f>
      </c>
      <c r="AH310" s="1">
        <f>VLOOKUP(G310,Sku_Consolidated!A2:R957,18,FALSE)</f>
      </c>
      <c r="AI310" s="1">
        <f>VLOOKUP(G310,Sku_Consolidated!A2:S957,19,FALSE)</f>
      </c>
      <c r="AJ310" s="1">
        <f>VLOOKUP(G310,Sku_Consolidated!A2:T957,20,FALSE)</f>
      </c>
    </row>
    <row r="311" spans="1:36" x14ac:dyDescent="0.25">
      <c r="A311" s="1">
        <v>2024</v>
      </c>
      <c r="B311" s="1" t="s">
        <v>31</v>
      </c>
      <c r="C311" s="1" t="s">
        <v>32</v>
      </c>
      <c r="D311" s="1" t="s">
        <v>33</v>
      </c>
      <c r="E311" s="9" t="s">
        <v>961</v>
      </c>
      <c r="F311" s="1">
        <f>IF(VLOOKUP(G311,Sku_Consolidated!A2:S957,{19},FALSE)="SHOWCASE", VLOOKUP(E311,Store_Showcase!B2:C144,{2}, FALSE), IF(VLOOKUP(G311,Sku_Consolidated!A2:S957,{19},FALSE)="VAM",VLOOKUP(E311,Store_VAM!B2:C273,{2}, FALSE),VLOOKUP(E311,Store_SRP!B2:C110,{2}, FALSE)))</f>
      </c>
      <c r="G311" s="1">
        <v>61749</v>
      </c>
      <c r="H311" s="1" t="s">
        <v>154</v>
      </c>
      <c r="I311" s="10" t="s">
        <v>1010</v>
      </c>
      <c r="J311" s="1">
        <f>VLOOKUP(G311,Sku_Consolidated!A2:C957, 3, FALSE)</f>
      </c>
      <c r="K311" s="10">
        <f>IF(J311="PACK", I311, 0)</f>
      </c>
      <c r="L311" s="10">
        <f>IF(J311="KG", I311, I311 * VLOOKUP(G311,Sku_Consolidated!A2:U957,21,FALSE))</f>
      </c>
      <c r="M311" s="10" t="s">
        <v>37</v>
      </c>
      <c r="N311" s="11" t="s">
        <v>1011</v>
      </c>
      <c r="O311" s="10" t="s">
        <v>1012</v>
      </c>
      <c r="P311" s="10">
        <f>N311 - O311</f>
      </c>
      <c r="Q311" s="1">
        <f>VLOOKUP(G311,Sku_Consolidated!A2:G957,7, FALSE)</f>
      </c>
      <c r="R311" s="1">
        <f>IF(IFERROR(VLOOKUP(E311,Store_Showcase!B2:H144,7, FALSE), TRUE)=TRUE, IF(IFERROR(VLOOKUP(E311,Store_SRP!B2:H110,7, FALSE), TRUE)=TRUE,VLOOKUP(E311,Store_VAM!B2:H273,7, FALSE),VLOOKUP(E311,Store_SRP!B2:H110,7, FALSE)), VLOOKUP(E311,Store_Showcase!B2:H144,7, FALSE))</f>
      </c>
      <c r="S311" s="1">
        <f>IF(IFERROR(VLOOKUP(E311,Store_Showcase!B2:I144,8, FALSE), TRUE)=TRUE, IF(IFERROR(VLOOKUP(E311,Store_SRP!B2:I110,8, FALSE), TRUE)=TRUE,VLOOKUP(E311,Store_VAM!B2:I273,8, FALSE),VLOOKUP(E311,Store_SRP!B2:I110,8, FALSE)), VLOOKUP(E311,Store_Showcase!B2:I144,8, FALSE))</f>
      </c>
      <c r="T311" s="1">
        <f>VLOOKUP(G311,Sku_Consolidated!A2:R957,18,FALSE)</f>
      </c>
      <c r="U311" s="1" t="s">
        <v>965</v>
      </c>
      <c r="V311" s="1">
        <f>IF(VLOOKUP(G311,Sku_Consolidated!A2:S957,19,FALSE)="SHOWCASE", VLOOKUP(E311,Store_Showcase!B2:L144,11, FALSE), IF(VLOOKUP(G311,Sku_Consolidated!A2:S957,19,FALSE)="VAM",VLOOKUP(E311,Store_VAM!B2:L273,11, FALSE),VLOOKUP(E311,Store_SRP!B2:L110,11, FALSE)))</f>
      </c>
      <c r="W311" s="1">
        <f>VLOOKUP(G311,Sku_Consolidated!A2:W957,11,FALSE)</f>
      </c>
      <c r="X311" s="1">
        <f>VLOOKUP(G311,Sku_Consolidated!A2:H957,8,FALSE)</f>
      </c>
      <c r="Y311" s="1">
        <f>VLOOKUP(G311,Sku_Consolidated!A2:I957,9,FALSE)</f>
      </c>
      <c r="Z311" s="1" t="s">
        <v>41</v>
      </c>
      <c r="AA311" s="1">
        <f>VLOOKUP(G311,Sku_Consolidated!A2:E957,5,FALSE)</f>
      </c>
      <c r="AB311" s="1">
        <f>IF(VLOOKUP(G311,Sku_Consolidated!A2:S957,19,FALSE)="SHOWCASE", VLOOKUP(E311,Store_Showcase!B2:N144,13, FALSE), IF(VLOOKUP(G311,Sku_Consolidated!A2:S957,19,FALSE)="VAM",VLOOKUP(E311,Store_VAM!B2:N273,13, FALSE),VLOOKUP(E311,Store_SRP!B2:N110,13, FALSE)))</f>
      </c>
      <c r="AC311" s="1">
        <f>IF(IFERROR(AB311,TRUE)=TRUE, "-","OK")</f>
      </c>
      <c r="AD311" s="11" t="s">
        <v>37</v>
      </c>
      <c r="AE311" s="11" t="s">
        <v>37</v>
      </c>
      <c r="AF311" s="1">
        <f>IF(IFERROR(VLOOKUP(E311,Store_Showcase!B2:H144,{5}, FALSE), TRUE)=TRUE, IF(IFERROR(VLOOKUP(E311,Store_SRP!B2:H110,{5}, FALSE), TRUE)=TRUE,VLOOKUP(E311,Store_VAM!B2:H273,{5}, FALSE),VLOOKUP(E311,Store_SRP!B2:H110,{5}, FALSE)), VLOOKUP(E311,Store_Showcase!B2:H144,{5}, FALSE))</f>
      </c>
      <c r="AG311" s="1">
        <f>IF(IFERROR(VLOOKUP(E311,Store_Showcase!B2:H144,{6}, FALSE), TRUE)=TRUE, IF(IFERROR(VLOOKUP(E311,Store_SRP!B2:H110,{6}, FALSE), TRUE)=TRUE,VLOOKUP(E311,Store_VAM!B2:H273,{6}, FALSE),VLOOKUP(E311,Store_SRP!B2:H110,{6}, FALSE)), VLOOKUP(E311,Store_Showcase!B2:H144,{6}, FALSE))</f>
      </c>
      <c r="AH311" s="1">
        <f>VLOOKUP(G311,Sku_Consolidated!A2:R957,18,FALSE)</f>
      </c>
      <c r="AI311" s="1">
        <f>VLOOKUP(G311,Sku_Consolidated!A2:S957,19,FALSE)</f>
      </c>
      <c r="AJ311" s="1">
        <f>VLOOKUP(G311,Sku_Consolidated!A2:T957,20,FALSE)</f>
      </c>
    </row>
    <row r="312" spans="1:36" x14ac:dyDescent="0.25">
      <c r="A312" s="1">
        <v>2024</v>
      </c>
      <c r="B312" s="1" t="s">
        <v>31</v>
      </c>
      <c r="C312" s="1" t="s">
        <v>32</v>
      </c>
      <c r="D312" s="1" t="s">
        <v>33</v>
      </c>
      <c r="E312" s="9" t="s">
        <v>961</v>
      </c>
      <c r="F312" s="1">
        <f>IF(VLOOKUP(G312,Sku_Consolidated!A2:S957,{19},FALSE)="SHOWCASE", VLOOKUP(E312,Store_Showcase!B2:C144,{2}, FALSE), IF(VLOOKUP(G312,Sku_Consolidated!A2:S957,{19},FALSE)="VAM",VLOOKUP(E312,Store_VAM!B2:C273,{2}, FALSE),VLOOKUP(E312,Store_SRP!B2:C110,{2}, FALSE)))</f>
      </c>
      <c r="G312" s="1">
        <v>61755</v>
      </c>
      <c r="H312" s="1" t="s">
        <v>86</v>
      </c>
      <c r="I312" s="10" t="s">
        <v>1013</v>
      </c>
      <c r="J312" s="1">
        <f>VLOOKUP(G312,Sku_Consolidated!A2:C957, 3, FALSE)</f>
      </c>
      <c r="K312" s="10">
        <f>IF(J312="PACK", I312, 0)</f>
      </c>
      <c r="L312" s="10">
        <f>IF(J312="KG", I312, I312 * VLOOKUP(G312,Sku_Consolidated!A2:U957,21,FALSE))</f>
      </c>
      <c r="M312" s="10" t="s">
        <v>37</v>
      </c>
      <c r="N312" s="11" t="s">
        <v>1014</v>
      </c>
      <c r="O312" s="10" t="s">
        <v>1015</v>
      </c>
      <c r="P312" s="10">
        <f>N312 - O312</f>
      </c>
      <c r="Q312" s="1">
        <f>VLOOKUP(G312,Sku_Consolidated!A2:G957,7, FALSE)</f>
      </c>
      <c r="R312" s="1">
        <f>IF(IFERROR(VLOOKUP(E312,Store_Showcase!B2:H144,7, FALSE), TRUE)=TRUE, IF(IFERROR(VLOOKUP(E312,Store_SRP!B2:H110,7, FALSE), TRUE)=TRUE,VLOOKUP(E312,Store_VAM!B2:H273,7, FALSE),VLOOKUP(E312,Store_SRP!B2:H110,7, FALSE)), VLOOKUP(E312,Store_Showcase!B2:H144,7, FALSE))</f>
      </c>
      <c r="S312" s="1">
        <f>IF(IFERROR(VLOOKUP(E312,Store_Showcase!B2:I144,8, FALSE), TRUE)=TRUE, IF(IFERROR(VLOOKUP(E312,Store_SRP!B2:I110,8, FALSE), TRUE)=TRUE,VLOOKUP(E312,Store_VAM!B2:I273,8, FALSE),VLOOKUP(E312,Store_SRP!B2:I110,8, FALSE)), VLOOKUP(E312,Store_Showcase!B2:I144,8, FALSE))</f>
      </c>
      <c r="T312" s="1">
        <f>VLOOKUP(G312,Sku_Consolidated!A2:R957,18,FALSE)</f>
      </c>
      <c r="U312" s="1" t="s">
        <v>965</v>
      </c>
      <c r="V312" s="1">
        <f>IF(VLOOKUP(G312,Sku_Consolidated!A2:S957,19,FALSE)="SHOWCASE", VLOOKUP(E312,Store_Showcase!B2:L144,11, FALSE), IF(VLOOKUP(G312,Sku_Consolidated!A2:S957,19,FALSE)="VAM",VLOOKUP(E312,Store_VAM!B2:L273,11, FALSE),VLOOKUP(E312,Store_SRP!B2:L110,11, FALSE)))</f>
      </c>
      <c r="W312" s="1">
        <f>VLOOKUP(G312,Sku_Consolidated!A2:W957,11,FALSE)</f>
      </c>
      <c r="X312" s="1">
        <f>VLOOKUP(G312,Sku_Consolidated!A2:H957,8,FALSE)</f>
      </c>
      <c r="Y312" s="1">
        <f>VLOOKUP(G312,Sku_Consolidated!A2:I957,9,FALSE)</f>
      </c>
      <c r="Z312" s="1" t="s">
        <v>41</v>
      </c>
      <c r="AA312" s="1">
        <f>VLOOKUP(G312,Sku_Consolidated!A2:E957,5,FALSE)</f>
      </c>
      <c r="AB312" s="1">
        <f>IF(VLOOKUP(G312,Sku_Consolidated!A2:S957,19,FALSE)="SHOWCASE", VLOOKUP(E312,Store_Showcase!B2:N144,13, FALSE), IF(VLOOKUP(G312,Sku_Consolidated!A2:S957,19,FALSE)="VAM",VLOOKUP(E312,Store_VAM!B2:N273,13, FALSE),VLOOKUP(E312,Store_SRP!B2:N110,13, FALSE)))</f>
      </c>
      <c r="AC312" s="1">
        <f>IF(IFERROR(AB312,TRUE)=TRUE, "-","OK")</f>
      </c>
      <c r="AD312" s="11" t="s">
        <v>37</v>
      </c>
      <c r="AE312" s="11" t="s">
        <v>37</v>
      </c>
      <c r="AF312" s="1">
        <f>IF(IFERROR(VLOOKUP(E312,Store_Showcase!B2:H144,{5}, FALSE), TRUE)=TRUE, IF(IFERROR(VLOOKUP(E312,Store_SRP!B2:H110,{5}, FALSE), TRUE)=TRUE,VLOOKUP(E312,Store_VAM!B2:H273,{5}, FALSE),VLOOKUP(E312,Store_SRP!B2:H110,{5}, FALSE)), VLOOKUP(E312,Store_Showcase!B2:H144,{5}, FALSE))</f>
      </c>
      <c r="AG312" s="1">
        <f>IF(IFERROR(VLOOKUP(E312,Store_Showcase!B2:H144,{6}, FALSE), TRUE)=TRUE, IF(IFERROR(VLOOKUP(E312,Store_SRP!B2:H110,{6}, FALSE), TRUE)=TRUE,VLOOKUP(E312,Store_VAM!B2:H273,{6}, FALSE),VLOOKUP(E312,Store_SRP!B2:H110,{6}, FALSE)), VLOOKUP(E312,Store_Showcase!B2:H144,{6}, FALSE))</f>
      </c>
      <c r="AH312" s="1">
        <f>VLOOKUP(G312,Sku_Consolidated!A2:R957,18,FALSE)</f>
      </c>
      <c r="AI312" s="1">
        <f>VLOOKUP(G312,Sku_Consolidated!A2:S957,19,FALSE)</f>
      </c>
      <c r="AJ312" s="1">
        <f>VLOOKUP(G312,Sku_Consolidated!A2:T957,20,FALSE)</f>
      </c>
    </row>
    <row r="313" spans="1:36" x14ac:dyDescent="0.25">
      <c r="A313" s="1">
        <v>2024</v>
      </c>
      <c r="B313" s="1" t="s">
        <v>31</v>
      </c>
      <c r="C313" s="1" t="s">
        <v>32</v>
      </c>
      <c r="D313" s="1" t="s">
        <v>33</v>
      </c>
      <c r="E313" s="9" t="s">
        <v>961</v>
      </c>
      <c r="F313" s="1">
        <f>IF(VLOOKUP(G313,Sku_Consolidated!A2:S957,{19},FALSE)="SHOWCASE", VLOOKUP(E313,Store_Showcase!B2:C144,{2}, FALSE), IF(VLOOKUP(G313,Sku_Consolidated!A2:S957,{19},FALSE)="VAM",VLOOKUP(E313,Store_VAM!B2:C273,{2}, FALSE),VLOOKUP(E313,Store_SRP!B2:C110,{2}, FALSE)))</f>
      </c>
      <c r="G313" s="1">
        <v>61758</v>
      </c>
      <c r="H313" s="1" t="s">
        <v>90</v>
      </c>
      <c r="I313" s="10" t="s">
        <v>1016</v>
      </c>
      <c r="J313" s="1">
        <f>VLOOKUP(G313,Sku_Consolidated!A2:C957, 3, FALSE)</f>
      </c>
      <c r="K313" s="10">
        <f>IF(J313="PACK", I313, 0)</f>
      </c>
      <c r="L313" s="10">
        <f>IF(J313="KG", I313, I313 * VLOOKUP(G313,Sku_Consolidated!A2:U957,21,FALSE))</f>
      </c>
      <c r="M313" s="10" t="s">
        <v>37</v>
      </c>
      <c r="N313" s="11" t="s">
        <v>1017</v>
      </c>
      <c r="O313" s="10" t="s">
        <v>1018</v>
      </c>
      <c r="P313" s="10">
        <f>N313 - O313</f>
      </c>
      <c r="Q313" s="1">
        <f>VLOOKUP(G313,Sku_Consolidated!A2:G957,7, FALSE)</f>
      </c>
      <c r="R313" s="1">
        <f>IF(IFERROR(VLOOKUP(E313,Store_Showcase!B2:H144,7, FALSE), TRUE)=TRUE, IF(IFERROR(VLOOKUP(E313,Store_SRP!B2:H110,7, FALSE), TRUE)=TRUE,VLOOKUP(E313,Store_VAM!B2:H273,7, FALSE),VLOOKUP(E313,Store_SRP!B2:H110,7, FALSE)), VLOOKUP(E313,Store_Showcase!B2:H144,7, FALSE))</f>
      </c>
      <c r="S313" s="1">
        <f>IF(IFERROR(VLOOKUP(E313,Store_Showcase!B2:I144,8, FALSE), TRUE)=TRUE, IF(IFERROR(VLOOKUP(E313,Store_SRP!B2:I110,8, FALSE), TRUE)=TRUE,VLOOKUP(E313,Store_VAM!B2:I273,8, FALSE),VLOOKUP(E313,Store_SRP!B2:I110,8, FALSE)), VLOOKUP(E313,Store_Showcase!B2:I144,8, FALSE))</f>
      </c>
      <c r="T313" s="1">
        <f>VLOOKUP(G313,Sku_Consolidated!A2:R957,18,FALSE)</f>
      </c>
      <c r="U313" s="1" t="s">
        <v>965</v>
      </c>
      <c r="V313" s="1">
        <f>IF(VLOOKUP(G313,Sku_Consolidated!A2:S957,19,FALSE)="SHOWCASE", VLOOKUP(E313,Store_Showcase!B2:L144,11, FALSE), IF(VLOOKUP(G313,Sku_Consolidated!A2:S957,19,FALSE)="VAM",VLOOKUP(E313,Store_VAM!B2:L273,11, FALSE),VLOOKUP(E313,Store_SRP!B2:L110,11, FALSE)))</f>
      </c>
      <c r="W313" s="1">
        <f>VLOOKUP(G313,Sku_Consolidated!A2:W957,11,FALSE)</f>
      </c>
      <c r="X313" s="1">
        <f>VLOOKUP(G313,Sku_Consolidated!A2:H957,8,FALSE)</f>
      </c>
      <c r="Y313" s="1">
        <f>VLOOKUP(G313,Sku_Consolidated!A2:I957,9,FALSE)</f>
      </c>
      <c r="Z313" s="1" t="s">
        <v>41</v>
      </c>
      <c r="AA313" s="1">
        <f>VLOOKUP(G313,Sku_Consolidated!A2:E957,5,FALSE)</f>
      </c>
      <c r="AB313" s="1">
        <f>IF(VLOOKUP(G313,Sku_Consolidated!A2:S957,19,FALSE)="SHOWCASE", VLOOKUP(E313,Store_Showcase!B2:N144,13, FALSE), IF(VLOOKUP(G313,Sku_Consolidated!A2:S957,19,FALSE)="VAM",VLOOKUP(E313,Store_VAM!B2:N273,13, FALSE),VLOOKUP(E313,Store_SRP!B2:N110,13, FALSE)))</f>
      </c>
      <c r="AC313" s="1">
        <f>IF(IFERROR(AB313,TRUE)=TRUE, "-","OK")</f>
      </c>
      <c r="AD313" s="11" t="s">
        <v>37</v>
      </c>
      <c r="AE313" s="11" t="s">
        <v>37</v>
      </c>
      <c r="AF313" s="1">
        <f>IF(IFERROR(VLOOKUP(E313,Store_Showcase!B2:H144,{5}, FALSE), TRUE)=TRUE, IF(IFERROR(VLOOKUP(E313,Store_SRP!B2:H110,{5}, FALSE), TRUE)=TRUE,VLOOKUP(E313,Store_VAM!B2:H273,{5}, FALSE),VLOOKUP(E313,Store_SRP!B2:H110,{5}, FALSE)), VLOOKUP(E313,Store_Showcase!B2:H144,{5}, FALSE))</f>
      </c>
      <c r="AG313" s="1">
        <f>IF(IFERROR(VLOOKUP(E313,Store_Showcase!B2:H144,{6}, FALSE), TRUE)=TRUE, IF(IFERROR(VLOOKUP(E313,Store_SRP!B2:H110,{6}, FALSE), TRUE)=TRUE,VLOOKUP(E313,Store_VAM!B2:H273,{6}, FALSE),VLOOKUP(E313,Store_SRP!B2:H110,{6}, FALSE)), VLOOKUP(E313,Store_Showcase!B2:H144,{6}, FALSE))</f>
      </c>
      <c r="AH313" s="1">
        <f>VLOOKUP(G313,Sku_Consolidated!A2:R957,18,FALSE)</f>
      </c>
      <c r="AI313" s="1">
        <f>VLOOKUP(G313,Sku_Consolidated!A2:S957,19,FALSE)</f>
      </c>
      <c r="AJ313" s="1">
        <f>VLOOKUP(G313,Sku_Consolidated!A2:T957,20,FALSE)</f>
      </c>
    </row>
    <row r="314" spans="1:36" x14ac:dyDescent="0.25">
      <c r="A314" s="1">
        <v>2024</v>
      </c>
      <c r="B314" s="1" t="s">
        <v>31</v>
      </c>
      <c r="C314" s="1" t="s">
        <v>32</v>
      </c>
      <c r="D314" s="1" t="s">
        <v>33</v>
      </c>
      <c r="E314" s="9" t="s">
        <v>961</v>
      </c>
      <c r="F314" s="1">
        <f>IF(VLOOKUP(G314,Sku_Consolidated!A2:S957,{19},FALSE)="SHOWCASE", VLOOKUP(E314,Store_Showcase!B2:C144,{2}, FALSE), IF(VLOOKUP(G314,Sku_Consolidated!A2:S957,{19},FALSE)="VAM",VLOOKUP(E314,Store_VAM!B2:C273,{2}, FALSE),VLOOKUP(E314,Store_SRP!B2:C110,{2}, FALSE)))</f>
      </c>
      <c r="G314" s="1">
        <v>61759</v>
      </c>
      <c r="H314" s="1" t="s">
        <v>94</v>
      </c>
      <c r="I314" s="10" t="s">
        <v>1019</v>
      </c>
      <c r="J314" s="1">
        <f>VLOOKUP(G314,Sku_Consolidated!A2:C957, 3, FALSE)</f>
      </c>
      <c r="K314" s="10">
        <f>IF(J314="PACK", I314, 0)</f>
      </c>
      <c r="L314" s="10">
        <f>IF(J314="KG", I314, I314 * VLOOKUP(G314,Sku_Consolidated!A2:U957,21,FALSE))</f>
      </c>
      <c r="M314" s="10" t="s">
        <v>37</v>
      </c>
      <c r="N314" s="11" t="s">
        <v>1020</v>
      </c>
      <c r="O314" s="10" t="s">
        <v>1021</v>
      </c>
      <c r="P314" s="10">
        <f>N314 - O314</f>
      </c>
      <c r="Q314" s="1">
        <f>VLOOKUP(G314,Sku_Consolidated!A2:G957,7, FALSE)</f>
      </c>
      <c r="R314" s="1">
        <f>IF(IFERROR(VLOOKUP(E314,Store_Showcase!B2:H144,7, FALSE), TRUE)=TRUE, IF(IFERROR(VLOOKUP(E314,Store_SRP!B2:H110,7, FALSE), TRUE)=TRUE,VLOOKUP(E314,Store_VAM!B2:H273,7, FALSE),VLOOKUP(E314,Store_SRP!B2:H110,7, FALSE)), VLOOKUP(E314,Store_Showcase!B2:H144,7, FALSE))</f>
      </c>
      <c r="S314" s="1">
        <f>IF(IFERROR(VLOOKUP(E314,Store_Showcase!B2:I144,8, FALSE), TRUE)=TRUE, IF(IFERROR(VLOOKUP(E314,Store_SRP!B2:I110,8, FALSE), TRUE)=TRUE,VLOOKUP(E314,Store_VAM!B2:I273,8, FALSE),VLOOKUP(E314,Store_SRP!B2:I110,8, FALSE)), VLOOKUP(E314,Store_Showcase!B2:I144,8, FALSE))</f>
      </c>
      <c r="T314" s="1">
        <f>VLOOKUP(G314,Sku_Consolidated!A2:R957,18,FALSE)</f>
      </c>
      <c r="U314" s="1" t="s">
        <v>965</v>
      </c>
      <c r="V314" s="1">
        <f>IF(VLOOKUP(G314,Sku_Consolidated!A2:S957,19,FALSE)="SHOWCASE", VLOOKUP(E314,Store_Showcase!B2:L144,11, FALSE), IF(VLOOKUP(G314,Sku_Consolidated!A2:S957,19,FALSE)="VAM",VLOOKUP(E314,Store_VAM!B2:L273,11, FALSE),VLOOKUP(E314,Store_SRP!B2:L110,11, FALSE)))</f>
      </c>
      <c r="W314" s="1">
        <f>VLOOKUP(G314,Sku_Consolidated!A2:W957,11,FALSE)</f>
      </c>
      <c r="X314" s="1">
        <f>VLOOKUP(G314,Sku_Consolidated!A2:H957,8,FALSE)</f>
      </c>
      <c r="Y314" s="1">
        <f>VLOOKUP(G314,Sku_Consolidated!A2:I957,9,FALSE)</f>
      </c>
      <c r="Z314" s="1" t="s">
        <v>41</v>
      </c>
      <c r="AA314" s="1">
        <f>VLOOKUP(G314,Sku_Consolidated!A2:E957,5,FALSE)</f>
      </c>
      <c r="AB314" s="1">
        <f>IF(VLOOKUP(G314,Sku_Consolidated!A2:S957,19,FALSE)="SHOWCASE", VLOOKUP(E314,Store_Showcase!B2:N144,13, FALSE), IF(VLOOKUP(G314,Sku_Consolidated!A2:S957,19,FALSE)="VAM",VLOOKUP(E314,Store_VAM!B2:N273,13, FALSE),VLOOKUP(E314,Store_SRP!B2:N110,13, FALSE)))</f>
      </c>
      <c r="AC314" s="1">
        <f>IF(IFERROR(AB314,TRUE)=TRUE, "-","OK")</f>
      </c>
      <c r="AD314" s="11" t="s">
        <v>37</v>
      </c>
      <c r="AE314" s="11" t="s">
        <v>37</v>
      </c>
      <c r="AF314" s="1">
        <f>IF(IFERROR(VLOOKUP(E314,Store_Showcase!B2:H144,{5}, FALSE), TRUE)=TRUE, IF(IFERROR(VLOOKUP(E314,Store_SRP!B2:H110,{5}, FALSE), TRUE)=TRUE,VLOOKUP(E314,Store_VAM!B2:H273,{5}, FALSE),VLOOKUP(E314,Store_SRP!B2:H110,{5}, FALSE)), VLOOKUP(E314,Store_Showcase!B2:H144,{5}, FALSE))</f>
      </c>
      <c r="AG314" s="1">
        <f>IF(IFERROR(VLOOKUP(E314,Store_Showcase!B2:H144,{6}, FALSE), TRUE)=TRUE, IF(IFERROR(VLOOKUP(E314,Store_SRP!B2:H110,{6}, FALSE), TRUE)=TRUE,VLOOKUP(E314,Store_VAM!B2:H273,{6}, FALSE),VLOOKUP(E314,Store_SRP!B2:H110,{6}, FALSE)), VLOOKUP(E314,Store_Showcase!B2:H144,{6}, FALSE))</f>
      </c>
      <c r="AH314" s="1">
        <f>VLOOKUP(G314,Sku_Consolidated!A2:R957,18,FALSE)</f>
      </c>
      <c r="AI314" s="1">
        <f>VLOOKUP(G314,Sku_Consolidated!A2:S957,19,FALSE)</f>
      </c>
      <c r="AJ314" s="1">
        <f>VLOOKUP(G314,Sku_Consolidated!A2:T957,20,FALSE)</f>
      </c>
    </row>
    <row r="315" spans="1:36" x14ac:dyDescent="0.25">
      <c r="A315" s="1">
        <v>2024</v>
      </c>
      <c r="B315" s="1" t="s">
        <v>31</v>
      </c>
      <c r="C315" s="1" t="s">
        <v>32</v>
      </c>
      <c r="D315" s="1" t="s">
        <v>33</v>
      </c>
      <c r="E315" s="9" t="s">
        <v>961</v>
      </c>
      <c r="F315" s="1">
        <f>IF(VLOOKUP(G315,Sku_Consolidated!A2:S957,{19},FALSE)="SHOWCASE", VLOOKUP(E315,Store_Showcase!B2:C144,{2}, FALSE), IF(VLOOKUP(G315,Sku_Consolidated!A2:S957,{19},FALSE)="VAM",VLOOKUP(E315,Store_VAM!B2:C273,{2}, FALSE),VLOOKUP(E315,Store_SRP!B2:C110,{2}, FALSE)))</f>
      </c>
      <c r="G315" s="1">
        <v>61760</v>
      </c>
      <c r="H315" s="1" t="s">
        <v>98</v>
      </c>
      <c r="I315" s="10" t="s">
        <v>1022</v>
      </c>
      <c r="J315" s="1">
        <f>VLOOKUP(G315,Sku_Consolidated!A2:C957, 3, FALSE)</f>
      </c>
      <c r="K315" s="10">
        <f>IF(J315="PACK", I315, 0)</f>
      </c>
      <c r="L315" s="10">
        <f>IF(J315="KG", I315, I315 * VLOOKUP(G315,Sku_Consolidated!A2:U957,21,FALSE))</f>
      </c>
      <c r="M315" s="10" t="s">
        <v>37</v>
      </c>
      <c r="N315" s="11" t="s">
        <v>1023</v>
      </c>
      <c r="O315" s="10" t="s">
        <v>1024</v>
      </c>
      <c r="P315" s="10">
        <f>N315 - O315</f>
      </c>
      <c r="Q315" s="1">
        <f>VLOOKUP(G315,Sku_Consolidated!A2:G957,7, FALSE)</f>
      </c>
      <c r="R315" s="1">
        <f>IF(IFERROR(VLOOKUP(E315,Store_Showcase!B2:H144,7, FALSE), TRUE)=TRUE, IF(IFERROR(VLOOKUP(E315,Store_SRP!B2:H110,7, FALSE), TRUE)=TRUE,VLOOKUP(E315,Store_VAM!B2:H273,7, FALSE),VLOOKUP(E315,Store_SRP!B2:H110,7, FALSE)), VLOOKUP(E315,Store_Showcase!B2:H144,7, FALSE))</f>
      </c>
      <c r="S315" s="1">
        <f>IF(IFERROR(VLOOKUP(E315,Store_Showcase!B2:I144,8, FALSE), TRUE)=TRUE, IF(IFERROR(VLOOKUP(E315,Store_SRP!B2:I110,8, FALSE), TRUE)=TRUE,VLOOKUP(E315,Store_VAM!B2:I273,8, FALSE),VLOOKUP(E315,Store_SRP!B2:I110,8, FALSE)), VLOOKUP(E315,Store_Showcase!B2:I144,8, FALSE))</f>
      </c>
      <c r="T315" s="1">
        <f>VLOOKUP(G315,Sku_Consolidated!A2:R957,18,FALSE)</f>
      </c>
      <c r="U315" s="1" t="s">
        <v>965</v>
      </c>
      <c r="V315" s="1">
        <f>IF(VLOOKUP(G315,Sku_Consolidated!A2:S957,19,FALSE)="SHOWCASE", VLOOKUP(E315,Store_Showcase!B2:L144,11, FALSE), IF(VLOOKUP(G315,Sku_Consolidated!A2:S957,19,FALSE)="VAM",VLOOKUP(E315,Store_VAM!B2:L273,11, FALSE),VLOOKUP(E315,Store_SRP!B2:L110,11, FALSE)))</f>
      </c>
      <c r="W315" s="1">
        <f>VLOOKUP(G315,Sku_Consolidated!A2:W957,11,FALSE)</f>
      </c>
      <c r="X315" s="1">
        <f>VLOOKUP(G315,Sku_Consolidated!A2:H957,8,FALSE)</f>
      </c>
      <c r="Y315" s="1">
        <f>VLOOKUP(G315,Sku_Consolidated!A2:I957,9,FALSE)</f>
      </c>
      <c r="Z315" s="1" t="s">
        <v>41</v>
      </c>
      <c r="AA315" s="1">
        <f>VLOOKUP(G315,Sku_Consolidated!A2:E957,5,FALSE)</f>
      </c>
      <c r="AB315" s="1">
        <f>IF(VLOOKUP(G315,Sku_Consolidated!A2:S957,19,FALSE)="SHOWCASE", VLOOKUP(E315,Store_Showcase!B2:N144,13, FALSE), IF(VLOOKUP(G315,Sku_Consolidated!A2:S957,19,FALSE)="VAM",VLOOKUP(E315,Store_VAM!B2:N273,13, FALSE),VLOOKUP(E315,Store_SRP!B2:N110,13, FALSE)))</f>
      </c>
      <c r="AC315" s="1">
        <f>IF(IFERROR(AB315,TRUE)=TRUE, "-","OK")</f>
      </c>
      <c r="AD315" s="11" t="s">
        <v>37</v>
      </c>
      <c r="AE315" s="11" t="s">
        <v>37</v>
      </c>
      <c r="AF315" s="1">
        <f>IF(IFERROR(VLOOKUP(E315,Store_Showcase!B2:H144,{5}, FALSE), TRUE)=TRUE, IF(IFERROR(VLOOKUP(E315,Store_SRP!B2:H110,{5}, FALSE), TRUE)=TRUE,VLOOKUP(E315,Store_VAM!B2:H273,{5}, FALSE),VLOOKUP(E315,Store_SRP!B2:H110,{5}, FALSE)), VLOOKUP(E315,Store_Showcase!B2:H144,{5}, FALSE))</f>
      </c>
      <c r="AG315" s="1">
        <f>IF(IFERROR(VLOOKUP(E315,Store_Showcase!B2:H144,{6}, FALSE), TRUE)=TRUE, IF(IFERROR(VLOOKUP(E315,Store_SRP!B2:H110,{6}, FALSE), TRUE)=TRUE,VLOOKUP(E315,Store_VAM!B2:H273,{6}, FALSE),VLOOKUP(E315,Store_SRP!B2:H110,{6}, FALSE)), VLOOKUP(E315,Store_Showcase!B2:H144,{6}, FALSE))</f>
      </c>
      <c r="AH315" s="1">
        <f>VLOOKUP(G315,Sku_Consolidated!A2:R957,18,FALSE)</f>
      </c>
      <c r="AI315" s="1">
        <f>VLOOKUP(G315,Sku_Consolidated!A2:S957,19,FALSE)</f>
      </c>
      <c r="AJ315" s="1">
        <f>VLOOKUP(G315,Sku_Consolidated!A2:T957,20,FALSE)</f>
      </c>
    </row>
    <row r="316" spans="1:36" x14ac:dyDescent="0.25">
      <c r="A316" s="1">
        <v>2024</v>
      </c>
      <c r="B316" s="1" t="s">
        <v>31</v>
      </c>
      <c r="C316" s="1" t="s">
        <v>32</v>
      </c>
      <c r="D316" s="1" t="s">
        <v>33</v>
      </c>
      <c r="E316" s="9" t="s">
        <v>961</v>
      </c>
      <c r="F316" s="1">
        <f>IF(VLOOKUP(G316,Sku_Consolidated!A2:S957,{19},FALSE)="SHOWCASE", VLOOKUP(E316,Store_Showcase!B2:C144,{2}, FALSE), IF(VLOOKUP(G316,Sku_Consolidated!A2:S957,{19},FALSE)="VAM",VLOOKUP(E316,Store_VAM!B2:C273,{2}, FALSE),VLOOKUP(E316,Store_SRP!B2:C110,{2}, FALSE)))</f>
      </c>
      <c r="G316" s="1">
        <v>61762</v>
      </c>
      <c r="H316" s="1" t="s">
        <v>252</v>
      </c>
      <c r="I316" s="10" t="s">
        <v>36</v>
      </c>
      <c r="J316" s="1">
        <f>VLOOKUP(G316,Sku_Consolidated!A2:C957, 3, FALSE)</f>
      </c>
      <c r="K316" s="10">
        <f>IF(J316="PACK", I316, 0)</f>
      </c>
      <c r="L316" s="10">
        <f>IF(J316="KG", I316, I316 * VLOOKUP(G316,Sku_Consolidated!A2:U957,21,FALSE))</f>
      </c>
      <c r="M316" s="10" t="s">
        <v>37</v>
      </c>
      <c r="N316" s="11" t="s">
        <v>1025</v>
      </c>
      <c r="O316" s="10" t="s">
        <v>1026</v>
      </c>
      <c r="P316" s="10">
        <f>N316 - O316</f>
      </c>
      <c r="Q316" s="1">
        <f>VLOOKUP(G316,Sku_Consolidated!A2:G957,7, FALSE)</f>
      </c>
      <c r="R316" s="1">
        <f>IF(IFERROR(VLOOKUP(E316,Store_Showcase!B2:H144,7, FALSE), TRUE)=TRUE, IF(IFERROR(VLOOKUP(E316,Store_SRP!B2:H110,7, FALSE), TRUE)=TRUE,VLOOKUP(E316,Store_VAM!B2:H273,7, FALSE),VLOOKUP(E316,Store_SRP!B2:H110,7, FALSE)), VLOOKUP(E316,Store_Showcase!B2:H144,7, FALSE))</f>
      </c>
      <c r="S316" s="1">
        <f>IF(IFERROR(VLOOKUP(E316,Store_Showcase!B2:I144,8, FALSE), TRUE)=TRUE, IF(IFERROR(VLOOKUP(E316,Store_SRP!B2:I110,8, FALSE), TRUE)=TRUE,VLOOKUP(E316,Store_VAM!B2:I273,8, FALSE),VLOOKUP(E316,Store_SRP!B2:I110,8, FALSE)), VLOOKUP(E316,Store_Showcase!B2:I144,8, FALSE))</f>
      </c>
      <c r="T316" s="1">
        <f>VLOOKUP(G316,Sku_Consolidated!A2:R957,18,FALSE)</f>
      </c>
      <c r="U316" s="1" t="s">
        <v>965</v>
      </c>
      <c r="V316" s="1">
        <f>IF(VLOOKUP(G316,Sku_Consolidated!A2:S957,19,FALSE)="SHOWCASE", VLOOKUP(E316,Store_Showcase!B2:L144,11, FALSE), IF(VLOOKUP(G316,Sku_Consolidated!A2:S957,19,FALSE)="VAM",VLOOKUP(E316,Store_VAM!B2:L273,11, FALSE),VLOOKUP(E316,Store_SRP!B2:L110,11, FALSE)))</f>
      </c>
      <c r="W316" s="1">
        <f>VLOOKUP(G316,Sku_Consolidated!A2:W957,11,FALSE)</f>
      </c>
      <c r="X316" s="1">
        <f>VLOOKUP(G316,Sku_Consolidated!A2:H957,8,FALSE)</f>
      </c>
      <c r="Y316" s="1">
        <f>VLOOKUP(G316,Sku_Consolidated!A2:I957,9,FALSE)</f>
      </c>
      <c r="Z316" s="1" t="s">
        <v>41</v>
      </c>
      <c r="AA316" s="1">
        <f>VLOOKUP(G316,Sku_Consolidated!A2:E957,5,FALSE)</f>
      </c>
      <c r="AB316" s="1">
        <f>IF(VLOOKUP(G316,Sku_Consolidated!A2:S957,19,FALSE)="SHOWCASE", VLOOKUP(E316,Store_Showcase!B2:N144,13, FALSE), IF(VLOOKUP(G316,Sku_Consolidated!A2:S957,19,FALSE)="VAM",VLOOKUP(E316,Store_VAM!B2:N273,13, FALSE),VLOOKUP(E316,Store_SRP!B2:N110,13, FALSE)))</f>
      </c>
      <c r="AC316" s="1">
        <f>IF(IFERROR(AB316,TRUE)=TRUE, "-","OK")</f>
      </c>
      <c r="AD316" s="11" t="s">
        <v>37</v>
      </c>
      <c r="AE316" s="11" t="s">
        <v>37</v>
      </c>
      <c r="AF316" s="1">
        <f>IF(IFERROR(VLOOKUP(E316,Store_Showcase!B2:H144,{5}, FALSE), TRUE)=TRUE, IF(IFERROR(VLOOKUP(E316,Store_SRP!B2:H110,{5}, FALSE), TRUE)=TRUE,VLOOKUP(E316,Store_VAM!B2:H273,{5}, FALSE),VLOOKUP(E316,Store_SRP!B2:H110,{5}, FALSE)), VLOOKUP(E316,Store_Showcase!B2:H144,{5}, FALSE))</f>
      </c>
      <c r="AG316" s="1">
        <f>IF(IFERROR(VLOOKUP(E316,Store_Showcase!B2:H144,{6}, FALSE), TRUE)=TRUE, IF(IFERROR(VLOOKUP(E316,Store_SRP!B2:H110,{6}, FALSE), TRUE)=TRUE,VLOOKUP(E316,Store_VAM!B2:H273,{6}, FALSE),VLOOKUP(E316,Store_SRP!B2:H110,{6}, FALSE)), VLOOKUP(E316,Store_Showcase!B2:H144,{6}, FALSE))</f>
      </c>
      <c r="AH316" s="1">
        <f>VLOOKUP(G316,Sku_Consolidated!A2:R957,18,FALSE)</f>
      </c>
      <c r="AI316" s="1">
        <f>VLOOKUP(G316,Sku_Consolidated!A2:S957,19,FALSE)</f>
      </c>
      <c r="AJ316" s="1">
        <f>VLOOKUP(G316,Sku_Consolidated!A2:T957,20,FALSE)</f>
      </c>
    </row>
    <row r="317" spans="1:36" x14ac:dyDescent="0.25">
      <c r="A317" s="1">
        <v>2024</v>
      </c>
      <c r="B317" s="1" t="s">
        <v>31</v>
      </c>
      <c r="C317" s="1" t="s">
        <v>32</v>
      </c>
      <c r="D317" s="1" t="s">
        <v>33</v>
      </c>
      <c r="E317" s="9" t="s">
        <v>961</v>
      </c>
      <c r="F317" s="1">
        <f>IF(VLOOKUP(G317,Sku_Consolidated!A2:S957,{19},FALSE)="SHOWCASE", VLOOKUP(E317,Store_Showcase!B2:C144,{2}, FALSE), IF(VLOOKUP(G317,Sku_Consolidated!A2:S957,{19},FALSE)="VAM",VLOOKUP(E317,Store_VAM!B2:C273,{2}, FALSE),VLOOKUP(E317,Store_SRP!B2:C110,{2}, FALSE)))</f>
      </c>
      <c r="G317" s="1">
        <v>61781</v>
      </c>
      <c r="H317" s="1" t="s">
        <v>102</v>
      </c>
      <c r="I317" s="10" t="s">
        <v>1027</v>
      </c>
      <c r="J317" s="1">
        <f>VLOOKUP(G317,Sku_Consolidated!A2:C957, 3, FALSE)</f>
      </c>
      <c r="K317" s="10">
        <f>IF(J317="PACK", I317, 0)</f>
      </c>
      <c r="L317" s="10">
        <f>IF(J317="KG", I317, I317 * VLOOKUP(G317,Sku_Consolidated!A2:U957,21,FALSE))</f>
      </c>
      <c r="M317" s="10" t="s">
        <v>37</v>
      </c>
      <c r="N317" s="11" t="s">
        <v>1028</v>
      </c>
      <c r="O317" s="10" t="s">
        <v>1029</v>
      </c>
      <c r="P317" s="10">
        <f>N317 - O317</f>
      </c>
      <c r="Q317" s="1">
        <f>VLOOKUP(G317,Sku_Consolidated!A2:G957,7, FALSE)</f>
      </c>
      <c r="R317" s="1">
        <f>IF(IFERROR(VLOOKUP(E317,Store_Showcase!B2:H144,7, FALSE), TRUE)=TRUE, IF(IFERROR(VLOOKUP(E317,Store_SRP!B2:H110,7, FALSE), TRUE)=TRUE,VLOOKUP(E317,Store_VAM!B2:H273,7, FALSE),VLOOKUP(E317,Store_SRP!B2:H110,7, FALSE)), VLOOKUP(E317,Store_Showcase!B2:H144,7, FALSE))</f>
      </c>
      <c r="S317" s="1">
        <f>IF(IFERROR(VLOOKUP(E317,Store_Showcase!B2:I144,8, FALSE), TRUE)=TRUE, IF(IFERROR(VLOOKUP(E317,Store_SRP!B2:I110,8, FALSE), TRUE)=TRUE,VLOOKUP(E317,Store_VAM!B2:I273,8, FALSE),VLOOKUP(E317,Store_SRP!B2:I110,8, FALSE)), VLOOKUP(E317,Store_Showcase!B2:I144,8, FALSE))</f>
      </c>
      <c r="T317" s="1">
        <f>VLOOKUP(G317,Sku_Consolidated!A2:R957,18,FALSE)</f>
      </c>
      <c r="U317" s="1" t="s">
        <v>965</v>
      </c>
      <c r="V317" s="1">
        <f>IF(VLOOKUP(G317,Sku_Consolidated!A2:S957,19,FALSE)="SHOWCASE", VLOOKUP(E317,Store_Showcase!B2:L144,11, FALSE), IF(VLOOKUP(G317,Sku_Consolidated!A2:S957,19,FALSE)="VAM",VLOOKUP(E317,Store_VAM!B2:L273,11, FALSE),VLOOKUP(E317,Store_SRP!B2:L110,11, FALSE)))</f>
      </c>
      <c r="W317" s="1">
        <f>VLOOKUP(G317,Sku_Consolidated!A2:W957,11,FALSE)</f>
      </c>
      <c r="X317" s="1">
        <f>VLOOKUP(G317,Sku_Consolidated!A2:H957,8,FALSE)</f>
      </c>
      <c r="Y317" s="1">
        <f>VLOOKUP(G317,Sku_Consolidated!A2:I957,9,FALSE)</f>
      </c>
      <c r="Z317" s="1" t="s">
        <v>41</v>
      </c>
      <c r="AA317" s="1">
        <f>VLOOKUP(G317,Sku_Consolidated!A2:E957,5,FALSE)</f>
      </c>
      <c r="AB317" s="1">
        <f>IF(VLOOKUP(G317,Sku_Consolidated!A2:S957,19,FALSE)="SHOWCASE", VLOOKUP(E317,Store_Showcase!B2:N144,13, FALSE), IF(VLOOKUP(G317,Sku_Consolidated!A2:S957,19,FALSE)="VAM",VLOOKUP(E317,Store_VAM!B2:N273,13, FALSE),VLOOKUP(E317,Store_SRP!B2:N110,13, FALSE)))</f>
      </c>
      <c r="AC317" s="1">
        <f>IF(IFERROR(AB317,TRUE)=TRUE, "-","OK")</f>
      </c>
      <c r="AD317" s="11" t="s">
        <v>37</v>
      </c>
      <c r="AE317" s="11" t="s">
        <v>37</v>
      </c>
      <c r="AF317" s="1">
        <f>IF(IFERROR(VLOOKUP(E317,Store_Showcase!B2:H144,{5}, FALSE), TRUE)=TRUE, IF(IFERROR(VLOOKUP(E317,Store_SRP!B2:H110,{5}, FALSE), TRUE)=TRUE,VLOOKUP(E317,Store_VAM!B2:H273,{5}, FALSE),VLOOKUP(E317,Store_SRP!B2:H110,{5}, FALSE)), VLOOKUP(E317,Store_Showcase!B2:H144,{5}, FALSE))</f>
      </c>
      <c r="AG317" s="1">
        <f>IF(IFERROR(VLOOKUP(E317,Store_Showcase!B2:H144,{6}, FALSE), TRUE)=TRUE, IF(IFERROR(VLOOKUP(E317,Store_SRP!B2:H110,{6}, FALSE), TRUE)=TRUE,VLOOKUP(E317,Store_VAM!B2:H273,{6}, FALSE),VLOOKUP(E317,Store_SRP!B2:H110,{6}, FALSE)), VLOOKUP(E317,Store_Showcase!B2:H144,{6}, FALSE))</f>
      </c>
      <c r="AH317" s="1">
        <f>VLOOKUP(G317,Sku_Consolidated!A2:R957,18,FALSE)</f>
      </c>
      <c r="AI317" s="1">
        <f>VLOOKUP(G317,Sku_Consolidated!A2:S957,19,FALSE)</f>
      </c>
      <c r="AJ317" s="1">
        <f>VLOOKUP(G317,Sku_Consolidated!A2:T957,20,FALSE)</f>
      </c>
    </row>
    <row r="318" spans="1:36" x14ac:dyDescent="0.25">
      <c r="A318" s="1">
        <v>2024</v>
      </c>
      <c r="B318" s="1" t="s">
        <v>31</v>
      </c>
      <c r="C318" s="1" t="s">
        <v>32</v>
      </c>
      <c r="D318" s="1" t="s">
        <v>33</v>
      </c>
      <c r="E318" s="9" t="s">
        <v>961</v>
      </c>
      <c r="F318" s="1">
        <f>IF(VLOOKUP(G318,Sku_Consolidated!A2:S957,{19},FALSE)="SHOWCASE", VLOOKUP(E318,Store_Showcase!B2:C144,{2}, FALSE), IF(VLOOKUP(G318,Sku_Consolidated!A2:S957,{19},FALSE)="VAM",VLOOKUP(E318,Store_VAM!B2:C273,{2}, FALSE),VLOOKUP(E318,Store_SRP!B2:C110,{2}, FALSE)))</f>
      </c>
      <c r="G318" s="1">
        <v>61786</v>
      </c>
      <c r="H318" s="1" t="s">
        <v>106</v>
      </c>
      <c r="I318" s="10" t="s">
        <v>1030</v>
      </c>
      <c r="J318" s="1">
        <f>VLOOKUP(G318,Sku_Consolidated!A2:C957, 3, FALSE)</f>
      </c>
      <c r="K318" s="10">
        <f>IF(J318="PACK", I318, 0)</f>
      </c>
      <c r="L318" s="10">
        <f>IF(J318="KG", I318, I318 * VLOOKUP(G318,Sku_Consolidated!A2:U957,21,FALSE))</f>
      </c>
      <c r="M318" s="10" t="s">
        <v>37</v>
      </c>
      <c r="N318" s="11" t="s">
        <v>1031</v>
      </c>
      <c r="O318" s="10" t="s">
        <v>1032</v>
      </c>
      <c r="P318" s="10">
        <f>N318 - O318</f>
      </c>
      <c r="Q318" s="1">
        <f>VLOOKUP(G318,Sku_Consolidated!A2:G957,7, FALSE)</f>
      </c>
      <c r="R318" s="1">
        <f>IF(IFERROR(VLOOKUP(E318,Store_Showcase!B2:H144,7, FALSE), TRUE)=TRUE, IF(IFERROR(VLOOKUP(E318,Store_SRP!B2:H110,7, FALSE), TRUE)=TRUE,VLOOKUP(E318,Store_VAM!B2:H273,7, FALSE),VLOOKUP(E318,Store_SRP!B2:H110,7, FALSE)), VLOOKUP(E318,Store_Showcase!B2:H144,7, FALSE))</f>
      </c>
      <c r="S318" s="1">
        <f>IF(IFERROR(VLOOKUP(E318,Store_Showcase!B2:I144,8, FALSE), TRUE)=TRUE, IF(IFERROR(VLOOKUP(E318,Store_SRP!B2:I110,8, FALSE), TRUE)=TRUE,VLOOKUP(E318,Store_VAM!B2:I273,8, FALSE),VLOOKUP(E318,Store_SRP!B2:I110,8, FALSE)), VLOOKUP(E318,Store_Showcase!B2:I144,8, FALSE))</f>
      </c>
      <c r="T318" s="1">
        <f>VLOOKUP(G318,Sku_Consolidated!A2:R957,18,FALSE)</f>
      </c>
      <c r="U318" s="1" t="s">
        <v>965</v>
      </c>
      <c r="V318" s="1">
        <f>IF(VLOOKUP(G318,Sku_Consolidated!A2:S957,19,FALSE)="SHOWCASE", VLOOKUP(E318,Store_Showcase!B2:L144,11, FALSE), IF(VLOOKUP(G318,Sku_Consolidated!A2:S957,19,FALSE)="VAM",VLOOKUP(E318,Store_VAM!B2:L273,11, FALSE),VLOOKUP(E318,Store_SRP!B2:L110,11, FALSE)))</f>
      </c>
      <c r="W318" s="1">
        <f>VLOOKUP(G318,Sku_Consolidated!A2:W957,11,FALSE)</f>
      </c>
      <c r="X318" s="1">
        <f>VLOOKUP(G318,Sku_Consolidated!A2:H957,8,FALSE)</f>
      </c>
      <c r="Y318" s="1">
        <f>VLOOKUP(G318,Sku_Consolidated!A2:I957,9,FALSE)</f>
      </c>
      <c r="Z318" s="1" t="s">
        <v>41</v>
      </c>
      <c r="AA318" s="1">
        <f>VLOOKUP(G318,Sku_Consolidated!A2:E957,5,FALSE)</f>
      </c>
      <c r="AB318" s="1">
        <f>IF(VLOOKUP(G318,Sku_Consolidated!A2:S957,19,FALSE)="SHOWCASE", VLOOKUP(E318,Store_Showcase!B2:N144,13, FALSE), IF(VLOOKUP(G318,Sku_Consolidated!A2:S957,19,FALSE)="VAM",VLOOKUP(E318,Store_VAM!B2:N273,13, FALSE),VLOOKUP(E318,Store_SRP!B2:N110,13, FALSE)))</f>
      </c>
      <c r="AC318" s="1">
        <f>IF(IFERROR(AB318,TRUE)=TRUE, "-","OK")</f>
      </c>
      <c r="AD318" s="11" t="s">
        <v>37</v>
      </c>
      <c r="AE318" s="11" t="s">
        <v>37</v>
      </c>
      <c r="AF318" s="1">
        <f>IF(IFERROR(VLOOKUP(E318,Store_Showcase!B2:H144,{5}, FALSE), TRUE)=TRUE, IF(IFERROR(VLOOKUP(E318,Store_SRP!B2:H110,{5}, FALSE), TRUE)=TRUE,VLOOKUP(E318,Store_VAM!B2:H273,{5}, FALSE),VLOOKUP(E318,Store_SRP!B2:H110,{5}, FALSE)), VLOOKUP(E318,Store_Showcase!B2:H144,{5}, FALSE))</f>
      </c>
      <c r="AG318" s="1">
        <f>IF(IFERROR(VLOOKUP(E318,Store_Showcase!B2:H144,{6}, FALSE), TRUE)=TRUE, IF(IFERROR(VLOOKUP(E318,Store_SRP!B2:H110,{6}, FALSE), TRUE)=TRUE,VLOOKUP(E318,Store_VAM!B2:H273,{6}, FALSE),VLOOKUP(E318,Store_SRP!B2:H110,{6}, FALSE)), VLOOKUP(E318,Store_Showcase!B2:H144,{6}, FALSE))</f>
      </c>
      <c r="AH318" s="1">
        <f>VLOOKUP(G318,Sku_Consolidated!A2:R957,18,FALSE)</f>
      </c>
      <c r="AI318" s="1">
        <f>VLOOKUP(G318,Sku_Consolidated!A2:S957,19,FALSE)</f>
      </c>
      <c r="AJ318" s="1">
        <f>VLOOKUP(G318,Sku_Consolidated!A2:T957,20,FALSE)</f>
      </c>
    </row>
    <row r="319" spans="1:36" x14ac:dyDescent="0.25">
      <c r="A319" s="1">
        <v>2024</v>
      </c>
      <c r="B319" s="1" t="s">
        <v>31</v>
      </c>
      <c r="C319" s="1" t="s">
        <v>32</v>
      </c>
      <c r="D319" s="1" t="s">
        <v>33</v>
      </c>
      <c r="E319" s="9" t="s">
        <v>961</v>
      </c>
      <c r="F319" s="1">
        <f>IF(VLOOKUP(G319,Sku_Consolidated!A2:S957,{19},FALSE)="SHOWCASE", VLOOKUP(E319,Store_Showcase!B2:C144,{2}, FALSE), IF(VLOOKUP(G319,Sku_Consolidated!A2:S957,{19},FALSE)="VAM",VLOOKUP(E319,Store_VAM!B2:C273,{2}, FALSE),VLOOKUP(E319,Store_SRP!B2:C110,{2}, FALSE)))</f>
      </c>
      <c r="G319" s="1">
        <v>61787</v>
      </c>
      <c r="H319" s="1" t="s">
        <v>110</v>
      </c>
      <c r="I319" s="10" t="s">
        <v>1033</v>
      </c>
      <c r="J319" s="1">
        <f>VLOOKUP(G319,Sku_Consolidated!A2:C957, 3, FALSE)</f>
      </c>
      <c r="K319" s="10">
        <f>IF(J319="PACK", I319, 0)</f>
      </c>
      <c r="L319" s="10">
        <f>IF(J319="KG", I319, I319 * VLOOKUP(G319,Sku_Consolidated!A2:U957,21,FALSE))</f>
      </c>
      <c r="M319" s="10" t="s">
        <v>37</v>
      </c>
      <c r="N319" s="11" t="s">
        <v>1034</v>
      </c>
      <c r="O319" s="10" t="s">
        <v>1035</v>
      </c>
      <c r="P319" s="10">
        <f>N319 - O319</f>
      </c>
      <c r="Q319" s="1">
        <f>VLOOKUP(G319,Sku_Consolidated!A2:G957,7, FALSE)</f>
      </c>
      <c r="R319" s="1">
        <f>IF(IFERROR(VLOOKUP(E319,Store_Showcase!B2:H144,7, FALSE), TRUE)=TRUE, IF(IFERROR(VLOOKUP(E319,Store_SRP!B2:H110,7, FALSE), TRUE)=TRUE,VLOOKUP(E319,Store_VAM!B2:H273,7, FALSE),VLOOKUP(E319,Store_SRP!B2:H110,7, FALSE)), VLOOKUP(E319,Store_Showcase!B2:H144,7, FALSE))</f>
      </c>
      <c r="S319" s="1">
        <f>IF(IFERROR(VLOOKUP(E319,Store_Showcase!B2:I144,8, FALSE), TRUE)=TRUE, IF(IFERROR(VLOOKUP(E319,Store_SRP!B2:I110,8, FALSE), TRUE)=TRUE,VLOOKUP(E319,Store_VAM!B2:I273,8, FALSE),VLOOKUP(E319,Store_SRP!B2:I110,8, FALSE)), VLOOKUP(E319,Store_Showcase!B2:I144,8, FALSE))</f>
      </c>
      <c r="T319" s="1">
        <f>VLOOKUP(G319,Sku_Consolidated!A2:R957,18,FALSE)</f>
      </c>
      <c r="U319" s="1" t="s">
        <v>965</v>
      </c>
      <c r="V319" s="1">
        <f>IF(VLOOKUP(G319,Sku_Consolidated!A2:S957,19,FALSE)="SHOWCASE", VLOOKUP(E319,Store_Showcase!B2:L144,11, FALSE), IF(VLOOKUP(G319,Sku_Consolidated!A2:S957,19,FALSE)="VAM",VLOOKUP(E319,Store_VAM!B2:L273,11, FALSE),VLOOKUP(E319,Store_SRP!B2:L110,11, FALSE)))</f>
      </c>
      <c r="W319" s="1">
        <f>VLOOKUP(G319,Sku_Consolidated!A2:W957,11,FALSE)</f>
      </c>
      <c r="X319" s="1">
        <f>VLOOKUP(G319,Sku_Consolidated!A2:H957,8,FALSE)</f>
      </c>
      <c r="Y319" s="1">
        <f>VLOOKUP(G319,Sku_Consolidated!A2:I957,9,FALSE)</f>
      </c>
      <c r="Z319" s="1" t="s">
        <v>41</v>
      </c>
      <c r="AA319" s="1">
        <f>VLOOKUP(G319,Sku_Consolidated!A2:E957,5,FALSE)</f>
      </c>
      <c r="AB319" s="1">
        <f>IF(VLOOKUP(G319,Sku_Consolidated!A2:S957,19,FALSE)="SHOWCASE", VLOOKUP(E319,Store_Showcase!B2:N144,13, FALSE), IF(VLOOKUP(G319,Sku_Consolidated!A2:S957,19,FALSE)="VAM",VLOOKUP(E319,Store_VAM!B2:N273,13, FALSE),VLOOKUP(E319,Store_SRP!B2:N110,13, FALSE)))</f>
      </c>
      <c r="AC319" s="1">
        <f>IF(IFERROR(AB319,TRUE)=TRUE, "-","OK")</f>
      </c>
      <c r="AD319" s="11" t="s">
        <v>37</v>
      </c>
      <c r="AE319" s="11" t="s">
        <v>37</v>
      </c>
      <c r="AF319" s="1">
        <f>IF(IFERROR(VLOOKUP(E319,Store_Showcase!B2:H144,{5}, FALSE), TRUE)=TRUE, IF(IFERROR(VLOOKUP(E319,Store_SRP!B2:H110,{5}, FALSE), TRUE)=TRUE,VLOOKUP(E319,Store_VAM!B2:H273,{5}, FALSE),VLOOKUP(E319,Store_SRP!B2:H110,{5}, FALSE)), VLOOKUP(E319,Store_Showcase!B2:H144,{5}, FALSE))</f>
      </c>
      <c r="AG319" s="1">
        <f>IF(IFERROR(VLOOKUP(E319,Store_Showcase!B2:H144,{6}, FALSE), TRUE)=TRUE, IF(IFERROR(VLOOKUP(E319,Store_SRP!B2:H110,{6}, FALSE), TRUE)=TRUE,VLOOKUP(E319,Store_VAM!B2:H273,{6}, FALSE),VLOOKUP(E319,Store_SRP!B2:H110,{6}, FALSE)), VLOOKUP(E319,Store_Showcase!B2:H144,{6}, FALSE))</f>
      </c>
      <c r="AH319" s="1">
        <f>VLOOKUP(G319,Sku_Consolidated!A2:R957,18,FALSE)</f>
      </c>
      <c r="AI319" s="1">
        <f>VLOOKUP(G319,Sku_Consolidated!A2:S957,19,FALSE)</f>
      </c>
      <c r="AJ319" s="1">
        <f>VLOOKUP(G319,Sku_Consolidated!A2:T957,20,FALSE)</f>
      </c>
    </row>
    <row r="320" spans="1:36" x14ac:dyDescent="0.25">
      <c r="A320" s="1">
        <v>2024</v>
      </c>
      <c r="B320" s="1" t="s">
        <v>31</v>
      </c>
      <c r="C320" s="1" t="s">
        <v>32</v>
      </c>
      <c r="D320" s="1" t="s">
        <v>33</v>
      </c>
      <c r="E320" s="9" t="s">
        <v>961</v>
      </c>
      <c r="F320" s="1">
        <f>IF(VLOOKUP(G320,Sku_Consolidated!A2:S957,{19},FALSE)="SHOWCASE", VLOOKUP(E320,Store_Showcase!B2:C144,{2}, FALSE), IF(VLOOKUP(G320,Sku_Consolidated!A2:S957,{19},FALSE)="VAM",VLOOKUP(E320,Store_VAM!B2:C273,{2}, FALSE),VLOOKUP(E320,Store_SRP!B2:C110,{2}, FALSE)))</f>
      </c>
      <c r="G320" s="1">
        <v>61820</v>
      </c>
      <c r="H320" s="1" t="s">
        <v>114</v>
      </c>
      <c r="I320" s="10" t="s">
        <v>1036</v>
      </c>
      <c r="J320" s="1">
        <f>VLOOKUP(G320,Sku_Consolidated!A2:C957, 3, FALSE)</f>
      </c>
      <c r="K320" s="10">
        <f>IF(J320="PACK", I320, 0)</f>
      </c>
      <c r="L320" s="10">
        <f>IF(J320="KG", I320, I320 * VLOOKUP(G320,Sku_Consolidated!A2:U957,21,FALSE))</f>
      </c>
      <c r="M320" s="10" t="s">
        <v>37</v>
      </c>
      <c r="N320" s="11" t="s">
        <v>1037</v>
      </c>
      <c r="O320" s="10" t="s">
        <v>1038</v>
      </c>
      <c r="P320" s="10">
        <f>N320 - O320</f>
      </c>
      <c r="Q320" s="1">
        <f>VLOOKUP(G320,Sku_Consolidated!A2:G957,7, FALSE)</f>
      </c>
      <c r="R320" s="1">
        <f>IF(IFERROR(VLOOKUP(E320,Store_Showcase!B2:H144,7, FALSE), TRUE)=TRUE, IF(IFERROR(VLOOKUP(E320,Store_SRP!B2:H110,7, FALSE), TRUE)=TRUE,VLOOKUP(E320,Store_VAM!B2:H273,7, FALSE),VLOOKUP(E320,Store_SRP!B2:H110,7, FALSE)), VLOOKUP(E320,Store_Showcase!B2:H144,7, FALSE))</f>
      </c>
      <c r="S320" s="1">
        <f>IF(IFERROR(VLOOKUP(E320,Store_Showcase!B2:I144,8, FALSE), TRUE)=TRUE, IF(IFERROR(VLOOKUP(E320,Store_SRP!B2:I110,8, FALSE), TRUE)=TRUE,VLOOKUP(E320,Store_VAM!B2:I273,8, FALSE),VLOOKUP(E320,Store_SRP!B2:I110,8, FALSE)), VLOOKUP(E320,Store_Showcase!B2:I144,8, FALSE))</f>
      </c>
      <c r="T320" s="1">
        <f>VLOOKUP(G320,Sku_Consolidated!A2:R957,18,FALSE)</f>
      </c>
      <c r="U320" s="1" t="s">
        <v>965</v>
      </c>
      <c r="V320" s="1">
        <f>IF(VLOOKUP(G320,Sku_Consolidated!A2:S957,19,FALSE)="SHOWCASE", VLOOKUP(E320,Store_Showcase!B2:L144,11, FALSE), IF(VLOOKUP(G320,Sku_Consolidated!A2:S957,19,FALSE)="VAM",VLOOKUP(E320,Store_VAM!B2:L273,11, FALSE),VLOOKUP(E320,Store_SRP!B2:L110,11, FALSE)))</f>
      </c>
      <c r="W320" s="1">
        <f>VLOOKUP(G320,Sku_Consolidated!A2:W957,11,FALSE)</f>
      </c>
      <c r="X320" s="1">
        <f>VLOOKUP(G320,Sku_Consolidated!A2:H957,8,FALSE)</f>
      </c>
      <c r="Y320" s="1">
        <f>VLOOKUP(G320,Sku_Consolidated!A2:I957,9,FALSE)</f>
      </c>
      <c r="Z320" s="1" t="s">
        <v>41</v>
      </c>
      <c r="AA320" s="1">
        <f>VLOOKUP(G320,Sku_Consolidated!A2:E957,5,FALSE)</f>
      </c>
      <c r="AB320" s="1">
        <f>IF(VLOOKUP(G320,Sku_Consolidated!A2:S957,19,FALSE)="SHOWCASE", VLOOKUP(E320,Store_Showcase!B2:N144,13, FALSE), IF(VLOOKUP(G320,Sku_Consolidated!A2:S957,19,FALSE)="VAM",VLOOKUP(E320,Store_VAM!B2:N273,13, FALSE),VLOOKUP(E320,Store_SRP!B2:N110,13, FALSE)))</f>
      </c>
      <c r="AC320" s="1">
        <f>IF(IFERROR(AB320,TRUE)=TRUE, "-","OK")</f>
      </c>
      <c r="AD320" s="11" t="s">
        <v>37</v>
      </c>
      <c r="AE320" s="11" t="s">
        <v>37</v>
      </c>
      <c r="AF320" s="1">
        <f>IF(IFERROR(VLOOKUP(E320,Store_Showcase!B2:H144,{5}, FALSE), TRUE)=TRUE, IF(IFERROR(VLOOKUP(E320,Store_SRP!B2:H110,{5}, FALSE), TRUE)=TRUE,VLOOKUP(E320,Store_VAM!B2:H273,{5}, FALSE),VLOOKUP(E320,Store_SRP!B2:H110,{5}, FALSE)), VLOOKUP(E320,Store_Showcase!B2:H144,{5}, FALSE))</f>
      </c>
      <c r="AG320" s="1">
        <f>IF(IFERROR(VLOOKUP(E320,Store_Showcase!B2:H144,{6}, FALSE), TRUE)=TRUE, IF(IFERROR(VLOOKUP(E320,Store_SRP!B2:H110,{6}, FALSE), TRUE)=TRUE,VLOOKUP(E320,Store_VAM!B2:H273,{6}, FALSE),VLOOKUP(E320,Store_SRP!B2:H110,{6}, FALSE)), VLOOKUP(E320,Store_Showcase!B2:H144,{6}, FALSE))</f>
      </c>
      <c r="AH320" s="1">
        <f>VLOOKUP(G320,Sku_Consolidated!A2:R957,18,FALSE)</f>
      </c>
      <c r="AI320" s="1">
        <f>VLOOKUP(G320,Sku_Consolidated!A2:S957,19,FALSE)</f>
      </c>
      <c r="AJ320" s="1">
        <f>VLOOKUP(G320,Sku_Consolidated!A2:T957,20,FALSE)</f>
      </c>
    </row>
    <row r="321" spans="1:36" x14ac:dyDescent="0.25">
      <c r="A321" s="1">
        <v>2024</v>
      </c>
      <c r="B321" s="1" t="s">
        <v>31</v>
      </c>
      <c r="C321" s="1" t="s">
        <v>32</v>
      </c>
      <c r="D321" s="1" t="s">
        <v>33</v>
      </c>
      <c r="E321" s="9" t="s">
        <v>961</v>
      </c>
      <c r="F321" s="1">
        <f>IF(VLOOKUP(G321,Sku_Consolidated!A2:S957,{19},FALSE)="SHOWCASE", VLOOKUP(E321,Store_Showcase!B2:C144,{2}, FALSE), IF(VLOOKUP(G321,Sku_Consolidated!A2:S957,{19},FALSE)="VAM",VLOOKUP(E321,Store_VAM!B2:C273,{2}, FALSE),VLOOKUP(E321,Store_SRP!B2:C110,{2}, FALSE)))</f>
      </c>
      <c r="G321" s="1">
        <v>61833</v>
      </c>
      <c r="H321" s="1" t="s">
        <v>118</v>
      </c>
      <c r="I321" s="10" t="s">
        <v>1039</v>
      </c>
      <c r="J321" s="1">
        <f>VLOOKUP(G321,Sku_Consolidated!A2:C957, 3, FALSE)</f>
      </c>
      <c r="K321" s="10">
        <f>IF(J321="PACK", I321, 0)</f>
      </c>
      <c r="L321" s="10">
        <f>IF(J321="KG", I321, I321 * VLOOKUP(G321,Sku_Consolidated!A2:U957,21,FALSE))</f>
      </c>
      <c r="M321" s="10" t="s">
        <v>37</v>
      </c>
      <c r="N321" s="11" t="s">
        <v>1040</v>
      </c>
      <c r="O321" s="10" t="s">
        <v>1041</v>
      </c>
      <c r="P321" s="10">
        <f>N321 - O321</f>
      </c>
      <c r="Q321" s="1">
        <f>VLOOKUP(G321,Sku_Consolidated!A2:G957,7, FALSE)</f>
      </c>
      <c r="R321" s="1">
        <f>IF(IFERROR(VLOOKUP(E321,Store_Showcase!B2:H144,7, FALSE), TRUE)=TRUE, IF(IFERROR(VLOOKUP(E321,Store_SRP!B2:H110,7, FALSE), TRUE)=TRUE,VLOOKUP(E321,Store_VAM!B2:H273,7, FALSE),VLOOKUP(E321,Store_SRP!B2:H110,7, FALSE)), VLOOKUP(E321,Store_Showcase!B2:H144,7, FALSE))</f>
      </c>
      <c r="S321" s="1">
        <f>IF(IFERROR(VLOOKUP(E321,Store_Showcase!B2:I144,8, FALSE), TRUE)=TRUE, IF(IFERROR(VLOOKUP(E321,Store_SRP!B2:I110,8, FALSE), TRUE)=TRUE,VLOOKUP(E321,Store_VAM!B2:I273,8, FALSE),VLOOKUP(E321,Store_SRP!B2:I110,8, FALSE)), VLOOKUP(E321,Store_Showcase!B2:I144,8, FALSE))</f>
      </c>
      <c r="T321" s="1">
        <f>VLOOKUP(G321,Sku_Consolidated!A2:R957,18,FALSE)</f>
      </c>
      <c r="U321" s="1" t="s">
        <v>965</v>
      </c>
      <c r="V321" s="1">
        <f>IF(VLOOKUP(G321,Sku_Consolidated!A2:S957,19,FALSE)="SHOWCASE", VLOOKUP(E321,Store_Showcase!B2:L144,11, FALSE), IF(VLOOKUP(G321,Sku_Consolidated!A2:S957,19,FALSE)="VAM",VLOOKUP(E321,Store_VAM!B2:L273,11, FALSE),VLOOKUP(E321,Store_SRP!B2:L110,11, FALSE)))</f>
      </c>
      <c r="W321" s="1">
        <f>VLOOKUP(G321,Sku_Consolidated!A2:W957,11,FALSE)</f>
      </c>
      <c r="X321" s="1">
        <f>VLOOKUP(G321,Sku_Consolidated!A2:H957,8,FALSE)</f>
      </c>
      <c r="Y321" s="1">
        <f>VLOOKUP(G321,Sku_Consolidated!A2:I957,9,FALSE)</f>
      </c>
      <c r="Z321" s="1" t="s">
        <v>41</v>
      </c>
      <c r="AA321" s="1">
        <f>VLOOKUP(G321,Sku_Consolidated!A2:E957,5,FALSE)</f>
      </c>
      <c r="AB321" s="1">
        <f>IF(VLOOKUP(G321,Sku_Consolidated!A2:S957,19,FALSE)="SHOWCASE", VLOOKUP(E321,Store_Showcase!B2:N144,13, FALSE), IF(VLOOKUP(G321,Sku_Consolidated!A2:S957,19,FALSE)="VAM",VLOOKUP(E321,Store_VAM!B2:N273,13, FALSE),VLOOKUP(E321,Store_SRP!B2:N110,13, FALSE)))</f>
      </c>
      <c r="AC321" s="1">
        <f>IF(IFERROR(AB321,TRUE)=TRUE, "-","OK")</f>
      </c>
      <c r="AD321" s="11" t="s">
        <v>37</v>
      </c>
      <c r="AE321" s="11" t="s">
        <v>37</v>
      </c>
      <c r="AF321" s="1">
        <f>IF(IFERROR(VLOOKUP(E321,Store_Showcase!B2:H144,{5}, FALSE), TRUE)=TRUE, IF(IFERROR(VLOOKUP(E321,Store_SRP!B2:H110,{5}, FALSE), TRUE)=TRUE,VLOOKUP(E321,Store_VAM!B2:H273,{5}, FALSE),VLOOKUP(E321,Store_SRP!B2:H110,{5}, FALSE)), VLOOKUP(E321,Store_Showcase!B2:H144,{5}, FALSE))</f>
      </c>
      <c r="AG321" s="1">
        <f>IF(IFERROR(VLOOKUP(E321,Store_Showcase!B2:H144,{6}, FALSE), TRUE)=TRUE, IF(IFERROR(VLOOKUP(E321,Store_SRP!B2:H110,{6}, FALSE), TRUE)=TRUE,VLOOKUP(E321,Store_VAM!B2:H273,{6}, FALSE),VLOOKUP(E321,Store_SRP!B2:H110,{6}, FALSE)), VLOOKUP(E321,Store_Showcase!B2:H144,{6}, FALSE))</f>
      </c>
      <c r="AH321" s="1">
        <f>VLOOKUP(G321,Sku_Consolidated!A2:R957,18,FALSE)</f>
      </c>
      <c r="AI321" s="1">
        <f>VLOOKUP(G321,Sku_Consolidated!A2:S957,19,FALSE)</f>
      </c>
      <c r="AJ321" s="1">
        <f>VLOOKUP(G321,Sku_Consolidated!A2:T957,20,FALSE)</f>
      </c>
    </row>
    <row r="322" spans="1:36" x14ac:dyDescent="0.25">
      <c r="A322" s="1">
        <v>2024</v>
      </c>
      <c r="B322" s="1" t="s">
        <v>31</v>
      </c>
      <c r="C322" s="1" t="s">
        <v>32</v>
      </c>
      <c r="D322" s="1" t="s">
        <v>33</v>
      </c>
      <c r="E322" s="9" t="s">
        <v>961</v>
      </c>
      <c r="F322" s="1">
        <f>IF(VLOOKUP(G322,Sku_Consolidated!A2:S957,{19},FALSE)="SHOWCASE", VLOOKUP(E322,Store_Showcase!B2:C144,{2}, FALSE), IF(VLOOKUP(G322,Sku_Consolidated!A2:S957,{19},FALSE)="VAM",VLOOKUP(E322,Store_VAM!B2:C273,{2}, FALSE),VLOOKUP(E322,Store_SRP!B2:C110,{2}, FALSE)))</f>
      </c>
      <c r="G322" s="1">
        <v>61842</v>
      </c>
      <c r="H322" s="1" t="s">
        <v>126</v>
      </c>
      <c r="I322" s="10" t="s">
        <v>1042</v>
      </c>
      <c r="J322" s="1">
        <f>VLOOKUP(G322,Sku_Consolidated!A2:C957, 3, FALSE)</f>
      </c>
      <c r="K322" s="10">
        <f>IF(J322="PACK", I322, 0)</f>
      </c>
      <c r="L322" s="10">
        <f>IF(J322="KG", I322, I322 * VLOOKUP(G322,Sku_Consolidated!A2:U957,21,FALSE))</f>
      </c>
      <c r="M322" s="10" t="s">
        <v>37</v>
      </c>
      <c r="N322" s="11" t="s">
        <v>1043</v>
      </c>
      <c r="O322" s="10" t="s">
        <v>1044</v>
      </c>
      <c r="P322" s="10">
        <f>N322 - O322</f>
      </c>
      <c r="Q322" s="1">
        <f>VLOOKUP(G322,Sku_Consolidated!A2:G957,7, FALSE)</f>
      </c>
      <c r="R322" s="1">
        <f>IF(IFERROR(VLOOKUP(E322,Store_Showcase!B2:H144,7, FALSE), TRUE)=TRUE, IF(IFERROR(VLOOKUP(E322,Store_SRP!B2:H110,7, FALSE), TRUE)=TRUE,VLOOKUP(E322,Store_VAM!B2:H273,7, FALSE),VLOOKUP(E322,Store_SRP!B2:H110,7, FALSE)), VLOOKUP(E322,Store_Showcase!B2:H144,7, FALSE))</f>
      </c>
      <c r="S322" s="1">
        <f>IF(IFERROR(VLOOKUP(E322,Store_Showcase!B2:I144,8, FALSE), TRUE)=TRUE, IF(IFERROR(VLOOKUP(E322,Store_SRP!B2:I110,8, FALSE), TRUE)=TRUE,VLOOKUP(E322,Store_VAM!B2:I273,8, FALSE),VLOOKUP(E322,Store_SRP!B2:I110,8, FALSE)), VLOOKUP(E322,Store_Showcase!B2:I144,8, FALSE))</f>
      </c>
      <c r="T322" s="1">
        <f>VLOOKUP(G322,Sku_Consolidated!A2:R957,18,FALSE)</f>
      </c>
      <c r="U322" s="1" t="s">
        <v>965</v>
      </c>
      <c r="V322" s="1">
        <f>IF(VLOOKUP(G322,Sku_Consolidated!A2:S957,19,FALSE)="SHOWCASE", VLOOKUP(E322,Store_Showcase!B2:L144,11, FALSE), IF(VLOOKUP(G322,Sku_Consolidated!A2:S957,19,FALSE)="VAM",VLOOKUP(E322,Store_VAM!B2:L273,11, FALSE),VLOOKUP(E322,Store_SRP!B2:L110,11, FALSE)))</f>
      </c>
      <c r="W322" s="1">
        <f>VLOOKUP(G322,Sku_Consolidated!A2:W957,11,FALSE)</f>
      </c>
      <c r="X322" s="1">
        <f>VLOOKUP(G322,Sku_Consolidated!A2:H957,8,FALSE)</f>
      </c>
      <c r="Y322" s="1">
        <f>VLOOKUP(G322,Sku_Consolidated!A2:I957,9,FALSE)</f>
      </c>
      <c r="Z322" s="1" t="s">
        <v>41</v>
      </c>
      <c r="AA322" s="1">
        <f>VLOOKUP(G322,Sku_Consolidated!A2:E957,5,FALSE)</f>
      </c>
      <c r="AB322" s="1">
        <f>IF(VLOOKUP(G322,Sku_Consolidated!A2:S957,19,FALSE)="SHOWCASE", VLOOKUP(E322,Store_Showcase!B2:N144,13, FALSE), IF(VLOOKUP(G322,Sku_Consolidated!A2:S957,19,FALSE)="VAM",VLOOKUP(E322,Store_VAM!B2:N273,13, FALSE),VLOOKUP(E322,Store_SRP!B2:N110,13, FALSE)))</f>
      </c>
      <c r="AC322" s="1">
        <f>IF(IFERROR(AB322,TRUE)=TRUE, "-","OK")</f>
      </c>
      <c r="AD322" s="11" t="s">
        <v>37</v>
      </c>
      <c r="AE322" s="11" t="s">
        <v>37</v>
      </c>
      <c r="AF322" s="1">
        <f>IF(IFERROR(VLOOKUP(E322,Store_Showcase!B2:H144,{5}, FALSE), TRUE)=TRUE, IF(IFERROR(VLOOKUP(E322,Store_SRP!B2:H110,{5}, FALSE), TRUE)=TRUE,VLOOKUP(E322,Store_VAM!B2:H273,{5}, FALSE),VLOOKUP(E322,Store_SRP!B2:H110,{5}, FALSE)), VLOOKUP(E322,Store_Showcase!B2:H144,{5}, FALSE))</f>
      </c>
      <c r="AG322" s="1">
        <f>IF(IFERROR(VLOOKUP(E322,Store_Showcase!B2:H144,{6}, FALSE), TRUE)=TRUE, IF(IFERROR(VLOOKUP(E322,Store_SRP!B2:H110,{6}, FALSE), TRUE)=TRUE,VLOOKUP(E322,Store_VAM!B2:H273,{6}, FALSE),VLOOKUP(E322,Store_SRP!B2:H110,{6}, FALSE)), VLOOKUP(E322,Store_Showcase!B2:H144,{6}, FALSE))</f>
      </c>
      <c r="AH322" s="1">
        <f>VLOOKUP(G322,Sku_Consolidated!A2:R957,18,FALSE)</f>
      </c>
      <c r="AI322" s="1">
        <f>VLOOKUP(G322,Sku_Consolidated!A2:S957,19,FALSE)</f>
      </c>
      <c r="AJ322" s="1">
        <f>VLOOKUP(G322,Sku_Consolidated!A2:T957,20,FALSE)</f>
      </c>
    </row>
    <row r="323" spans="1:36" x14ac:dyDescent="0.25">
      <c r="A323" s="1">
        <v>2024</v>
      </c>
      <c r="B323" s="1" t="s">
        <v>31</v>
      </c>
      <c r="C323" s="1" t="s">
        <v>32</v>
      </c>
      <c r="D323" s="1" t="s">
        <v>33</v>
      </c>
      <c r="E323" s="9" t="s">
        <v>961</v>
      </c>
      <c r="F323" s="1">
        <f>IF(VLOOKUP(G323,Sku_Consolidated!A2:S957,{19},FALSE)="SHOWCASE", VLOOKUP(E323,Store_Showcase!B2:C144,{2}, FALSE), IF(VLOOKUP(G323,Sku_Consolidated!A2:S957,{19},FALSE)="VAM",VLOOKUP(E323,Store_VAM!B2:C273,{2}, FALSE),VLOOKUP(E323,Store_SRP!B2:C110,{2}, FALSE)))</f>
      </c>
      <c r="G323" s="1">
        <v>61844</v>
      </c>
      <c r="H323" s="1" t="s">
        <v>178</v>
      </c>
      <c r="I323" s="10" t="s">
        <v>855</v>
      </c>
      <c r="J323" s="1">
        <f>VLOOKUP(G323,Sku_Consolidated!A2:C957, 3, FALSE)</f>
      </c>
      <c r="K323" s="10">
        <f>IF(J323="PACK", I323, 0)</f>
      </c>
      <c r="L323" s="10">
        <f>IF(J323="KG", I323, I323 * VLOOKUP(G323,Sku_Consolidated!A2:U957,21,FALSE))</f>
      </c>
      <c r="M323" s="10" t="s">
        <v>37</v>
      </c>
      <c r="N323" s="11" t="s">
        <v>1045</v>
      </c>
      <c r="O323" s="10" t="s">
        <v>1046</v>
      </c>
      <c r="P323" s="10">
        <f>N323 - O323</f>
      </c>
      <c r="Q323" s="1">
        <f>VLOOKUP(G323,Sku_Consolidated!A2:G957,7, FALSE)</f>
      </c>
      <c r="R323" s="1">
        <f>IF(IFERROR(VLOOKUP(E323,Store_Showcase!B2:H144,7, FALSE), TRUE)=TRUE, IF(IFERROR(VLOOKUP(E323,Store_SRP!B2:H110,7, FALSE), TRUE)=TRUE,VLOOKUP(E323,Store_VAM!B2:H273,7, FALSE),VLOOKUP(E323,Store_SRP!B2:H110,7, FALSE)), VLOOKUP(E323,Store_Showcase!B2:H144,7, FALSE))</f>
      </c>
      <c r="S323" s="1">
        <f>IF(IFERROR(VLOOKUP(E323,Store_Showcase!B2:I144,8, FALSE), TRUE)=TRUE, IF(IFERROR(VLOOKUP(E323,Store_SRP!B2:I110,8, FALSE), TRUE)=TRUE,VLOOKUP(E323,Store_VAM!B2:I273,8, FALSE),VLOOKUP(E323,Store_SRP!B2:I110,8, FALSE)), VLOOKUP(E323,Store_Showcase!B2:I144,8, FALSE))</f>
      </c>
      <c r="T323" s="1">
        <f>VLOOKUP(G323,Sku_Consolidated!A2:R957,18,FALSE)</f>
      </c>
      <c r="U323" s="1" t="s">
        <v>965</v>
      </c>
      <c r="V323" s="1">
        <f>IF(VLOOKUP(G323,Sku_Consolidated!A2:S957,19,FALSE)="SHOWCASE", VLOOKUP(E323,Store_Showcase!B2:L144,11, FALSE), IF(VLOOKUP(G323,Sku_Consolidated!A2:S957,19,FALSE)="VAM",VLOOKUP(E323,Store_VAM!B2:L273,11, FALSE),VLOOKUP(E323,Store_SRP!B2:L110,11, FALSE)))</f>
      </c>
      <c r="W323" s="1">
        <f>VLOOKUP(G323,Sku_Consolidated!A2:W957,11,FALSE)</f>
      </c>
      <c r="X323" s="1">
        <f>VLOOKUP(G323,Sku_Consolidated!A2:H957,8,FALSE)</f>
      </c>
      <c r="Y323" s="1">
        <f>VLOOKUP(G323,Sku_Consolidated!A2:I957,9,FALSE)</f>
      </c>
      <c r="Z323" s="1" t="s">
        <v>41</v>
      </c>
      <c r="AA323" s="1">
        <f>VLOOKUP(G323,Sku_Consolidated!A2:E957,5,FALSE)</f>
      </c>
      <c r="AB323" s="1">
        <f>IF(VLOOKUP(G323,Sku_Consolidated!A2:S957,19,FALSE)="SHOWCASE", VLOOKUP(E323,Store_Showcase!B2:N144,13, FALSE), IF(VLOOKUP(G323,Sku_Consolidated!A2:S957,19,FALSE)="VAM",VLOOKUP(E323,Store_VAM!B2:N273,13, FALSE),VLOOKUP(E323,Store_SRP!B2:N110,13, FALSE)))</f>
      </c>
      <c r="AC323" s="1">
        <f>IF(IFERROR(AB323,TRUE)=TRUE, "-","OK")</f>
      </c>
      <c r="AD323" s="11" t="s">
        <v>37</v>
      </c>
      <c r="AE323" s="11" t="s">
        <v>37</v>
      </c>
      <c r="AF323" s="1">
        <f>IF(IFERROR(VLOOKUP(E323,Store_Showcase!B2:H144,{5}, FALSE), TRUE)=TRUE, IF(IFERROR(VLOOKUP(E323,Store_SRP!B2:H110,{5}, FALSE), TRUE)=TRUE,VLOOKUP(E323,Store_VAM!B2:H273,{5}, FALSE),VLOOKUP(E323,Store_SRP!B2:H110,{5}, FALSE)), VLOOKUP(E323,Store_Showcase!B2:H144,{5}, FALSE))</f>
      </c>
      <c r="AG323" s="1">
        <f>IF(IFERROR(VLOOKUP(E323,Store_Showcase!B2:H144,{6}, FALSE), TRUE)=TRUE, IF(IFERROR(VLOOKUP(E323,Store_SRP!B2:H110,{6}, FALSE), TRUE)=TRUE,VLOOKUP(E323,Store_VAM!B2:H273,{6}, FALSE),VLOOKUP(E323,Store_SRP!B2:H110,{6}, FALSE)), VLOOKUP(E323,Store_Showcase!B2:H144,{6}, FALSE))</f>
      </c>
      <c r="AH323" s="1">
        <f>VLOOKUP(G323,Sku_Consolidated!A2:R957,18,FALSE)</f>
      </c>
      <c r="AI323" s="1">
        <f>VLOOKUP(G323,Sku_Consolidated!A2:S957,19,FALSE)</f>
      </c>
      <c r="AJ323" s="1">
        <f>VLOOKUP(G323,Sku_Consolidated!A2:T957,20,FALSE)</f>
      </c>
    </row>
    <row r="324" spans="1:36" x14ac:dyDescent="0.25">
      <c r="A324" s="1">
        <v>2024</v>
      </c>
      <c r="B324" s="1" t="s">
        <v>31</v>
      </c>
      <c r="C324" s="1" t="s">
        <v>32</v>
      </c>
      <c r="D324" s="1" t="s">
        <v>33</v>
      </c>
      <c r="E324" s="9" t="s">
        <v>961</v>
      </c>
      <c r="F324" s="1">
        <f>IF(VLOOKUP(G324,Sku_Consolidated!A2:S957,{19},FALSE)="SHOWCASE", VLOOKUP(E324,Store_Showcase!B2:C144,{2}, FALSE), IF(VLOOKUP(G324,Sku_Consolidated!A2:S957,{19},FALSE)="VAM",VLOOKUP(E324,Store_VAM!B2:C273,{2}, FALSE),VLOOKUP(E324,Store_SRP!B2:C110,{2}, FALSE)))</f>
      </c>
      <c r="G324" s="1">
        <v>61845</v>
      </c>
      <c r="H324" s="1" t="s">
        <v>130</v>
      </c>
      <c r="I324" s="10" t="s">
        <v>1036</v>
      </c>
      <c r="J324" s="1">
        <f>VLOOKUP(G324,Sku_Consolidated!A2:C957, 3, FALSE)</f>
      </c>
      <c r="K324" s="10">
        <f>IF(J324="PACK", I324, 0)</f>
      </c>
      <c r="L324" s="10">
        <f>IF(J324="KG", I324, I324 * VLOOKUP(G324,Sku_Consolidated!A2:U957,21,FALSE))</f>
      </c>
      <c r="M324" s="10" t="s">
        <v>37</v>
      </c>
      <c r="N324" s="11" t="s">
        <v>1047</v>
      </c>
      <c r="O324" s="10" t="s">
        <v>1048</v>
      </c>
      <c r="P324" s="10">
        <f>N324 - O324</f>
      </c>
      <c r="Q324" s="1">
        <f>VLOOKUP(G324,Sku_Consolidated!A2:G957,7, FALSE)</f>
      </c>
      <c r="R324" s="1">
        <f>IF(IFERROR(VLOOKUP(E324,Store_Showcase!B2:H144,7, FALSE), TRUE)=TRUE, IF(IFERROR(VLOOKUP(E324,Store_SRP!B2:H110,7, FALSE), TRUE)=TRUE,VLOOKUP(E324,Store_VAM!B2:H273,7, FALSE),VLOOKUP(E324,Store_SRP!B2:H110,7, FALSE)), VLOOKUP(E324,Store_Showcase!B2:H144,7, FALSE))</f>
      </c>
      <c r="S324" s="1">
        <f>IF(IFERROR(VLOOKUP(E324,Store_Showcase!B2:I144,8, FALSE), TRUE)=TRUE, IF(IFERROR(VLOOKUP(E324,Store_SRP!B2:I110,8, FALSE), TRUE)=TRUE,VLOOKUP(E324,Store_VAM!B2:I273,8, FALSE),VLOOKUP(E324,Store_SRP!B2:I110,8, FALSE)), VLOOKUP(E324,Store_Showcase!B2:I144,8, FALSE))</f>
      </c>
      <c r="T324" s="1">
        <f>VLOOKUP(G324,Sku_Consolidated!A2:R957,18,FALSE)</f>
      </c>
      <c r="U324" s="1" t="s">
        <v>965</v>
      </c>
      <c r="V324" s="1">
        <f>IF(VLOOKUP(G324,Sku_Consolidated!A2:S957,19,FALSE)="SHOWCASE", VLOOKUP(E324,Store_Showcase!B2:L144,11, FALSE), IF(VLOOKUP(G324,Sku_Consolidated!A2:S957,19,FALSE)="VAM",VLOOKUP(E324,Store_VAM!B2:L273,11, FALSE),VLOOKUP(E324,Store_SRP!B2:L110,11, FALSE)))</f>
      </c>
      <c r="W324" s="1">
        <f>VLOOKUP(G324,Sku_Consolidated!A2:W957,11,FALSE)</f>
      </c>
      <c r="X324" s="1">
        <f>VLOOKUP(G324,Sku_Consolidated!A2:H957,8,FALSE)</f>
      </c>
      <c r="Y324" s="1">
        <f>VLOOKUP(G324,Sku_Consolidated!A2:I957,9,FALSE)</f>
      </c>
      <c r="Z324" s="1" t="s">
        <v>41</v>
      </c>
      <c r="AA324" s="1">
        <f>VLOOKUP(G324,Sku_Consolidated!A2:E957,5,FALSE)</f>
      </c>
      <c r="AB324" s="1">
        <f>IF(VLOOKUP(G324,Sku_Consolidated!A2:S957,19,FALSE)="SHOWCASE", VLOOKUP(E324,Store_Showcase!B2:N144,13, FALSE), IF(VLOOKUP(G324,Sku_Consolidated!A2:S957,19,FALSE)="VAM",VLOOKUP(E324,Store_VAM!B2:N273,13, FALSE),VLOOKUP(E324,Store_SRP!B2:N110,13, FALSE)))</f>
      </c>
      <c r="AC324" s="1">
        <f>IF(IFERROR(AB324,TRUE)=TRUE, "-","OK")</f>
      </c>
      <c r="AD324" s="11" t="s">
        <v>37</v>
      </c>
      <c r="AE324" s="11" t="s">
        <v>37</v>
      </c>
      <c r="AF324" s="1">
        <f>IF(IFERROR(VLOOKUP(E324,Store_Showcase!B2:H144,{5}, FALSE), TRUE)=TRUE, IF(IFERROR(VLOOKUP(E324,Store_SRP!B2:H110,{5}, FALSE), TRUE)=TRUE,VLOOKUP(E324,Store_VAM!B2:H273,{5}, FALSE),VLOOKUP(E324,Store_SRP!B2:H110,{5}, FALSE)), VLOOKUP(E324,Store_Showcase!B2:H144,{5}, FALSE))</f>
      </c>
      <c r="AG324" s="1">
        <f>IF(IFERROR(VLOOKUP(E324,Store_Showcase!B2:H144,{6}, FALSE), TRUE)=TRUE, IF(IFERROR(VLOOKUP(E324,Store_SRP!B2:H110,{6}, FALSE), TRUE)=TRUE,VLOOKUP(E324,Store_VAM!B2:H273,{6}, FALSE),VLOOKUP(E324,Store_SRP!B2:H110,{6}, FALSE)), VLOOKUP(E324,Store_Showcase!B2:H144,{6}, FALSE))</f>
      </c>
      <c r="AH324" s="1">
        <f>VLOOKUP(G324,Sku_Consolidated!A2:R957,18,FALSE)</f>
      </c>
      <c r="AI324" s="1">
        <f>VLOOKUP(G324,Sku_Consolidated!A2:S957,19,FALSE)</f>
      </c>
      <c r="AJ324" s="1">
        <f>VLOOKUP(G324,Sku_Consolidated!A2:T957,20,FALSE)</f>
      </c>
    </row>
    <row r="325" spans="1:36" x14ac:dyDescent="0.25">
      <c r="A325" s="1">
        <v>2024</v>
      </c>
      <c r="B325" s="1" t="s">
        <v>31</v>
      </c>
      <c r="C325" s="1" t="s">
        <v>32</v>
      </c>
      <c r="D325" s="1" t="s">
        <v>33</v>
      </c>
      <c r="E325" s="9" t="s">
        <v>961</v>
      </c>
      <c r="F325" s="1">
        <f>IF(VLOOKUP(G325,Sku_Consolidated!A2:S957,{19},FALSE)="SHOWCASE", VLOOKUP(E325,Store_Showcase!B2:C144,{2}, FALSE), IF(VLOOKUP(G325,Sku_Consolidated!A2:S957,{19},FALSE)="VAM",VLOOKUP(E325,Store_VAM!B2:C273,{2}, FALSE),VLOOKUP(E325,Store_SRP!B2:C110,{2}, FALSE)))</f>
      </c>
      <c r="G325" s="1">
        <v>61850</v>
      </c>
      <c r="H325" s="1" t="s">
        <v>134</v>
      </c>
      <c r="I325" s="10" t="s">
        <v>1049</v>
      </c>
      <c r="J325" s="1">
        <f>VLOOKUP(G325,Sku_Consolidated!A2:C957, 3, FALSE)</f>
      </c>
      <c r="K325" s="10">
        <f>IF(J325="PACK", I325, 0)</f>
      </c>
      <c r="L325" s="10">
        <f>IF(J325="KG", I325, I325 * VLOOKUP(G325,Sku_Consolidated!A2:U957,21,FALSE))</f>
      </c>
      <c r="M325" s="10" t="s">
        <v>37</v>
      </c>
      <c r="N325" s="11" t="s">
        <v>1050</v>
      </c>
      <c r="O325" s="10" t="s">
        <v>1051</v>
      </c>
      <c r="P325" s="10">
        <f>N325 - O325</f>
      </c>
      <c r="Q325" s="1">
        <f>VLOOKUP(G325,Sku_Consolidated!A2:G957,7, FALSE)</f>
      </c>
      <c r="R325" s="1">
        <f>IF(IFERROR(VLOOKUP(E325,Store_Showcase!B2:H144,7, FALSE), TRUE)=TRUE, IF(IFERROR(VLOOKUP(E325,Store_SRP!B2:H110,7, FALSE), TRUE)=TRUE,VLOOKUP(E325,Store_VAM!B2:H273,7, FALSE),VLOOKUP(E325,Store_SRP!B2:H110,7, FALSE)), VLOOKUP(E325,Store_Showcase!B2:H144,7, FALSE))</f>
      </c>
      <c r="S325" s="1">
        <f>IF(IFERROR(VLOOKUP(E325,Store_Showcase!B2:I144,8, FALSE), TRUE)=TRUE, IF(IFERROR(VLOOKUP(E325,Store_SRP!B2:I110,8, FALSE), TRUE)=TRUE,VLOOKUP(E325,Store_VAM!B2:I273,8, FALSE),VLOOKUP(E325,Store_SRP!B2:I110,8, FALSE)), VLOOKUP(E325,Store_Showcase!B2:I144,8, FALSE))</f>
      </c>
      <c r="T325" s="1">
        <f>VLOOKUP(G325,Sku_Consolidated!A2:R957,18,FALSE)</f>
      </c>
      <c r="U325" s="1" t="s">
        <v>965</v>
      </c>
      <c r="V325" s="1">
        <f>IF(VLOOKUP(G325,Sku_Consolidated!A2:S957,19,FALSE)="SHOWCASE", VLOOKUP(E325,Store_Showcase!B2:L144,11, FALSE), IF(VLOOKUP(G325,Sku_Consolidated!A2:S957,19,FALSE)="VAM",VLOOKUP(E325,Store_VAM!B2:L273,11, FALSE),VLOOKUP(E325,Store_SRP!B2:L110,11, FALSE)))</f>
      </c>
      <c r="W325" s="1">
        <f>VLOOKUP(G325,Sku_Consolidated!A2:W957,11,FALSE)</f>
      </c>
      <c r="X325" s="1">
        <f>VLOOKUP(G325,Sku_Consolidated!A2:H957,8,FALSE)</f>
      </c>
      <c r="Y325" s="1">
        <f>VLOOKUP(G325,Sku_Consolidated!A2:I957,9,FALSE)</f>
      </c>
      <c r="Z325" s="1" t="s">
        <v>41</v>
      </c>
      <c r="AA325" s="1">
        <f>VLOOKUP(G325,Sku_Consolidated!A2:E957,5,FALSE)</f>
      </c>
      <c r="AB325" s="1">
        <f>IF(VLOOKUP(G325,Sku_Consolidated!A2:S957,19,FALSE)="SHOWCASE", VLOOKUP(E325,Store_Showcase!B2:N144,13, FALSE), IF(VLOOKUP(G325,Sku_Consolidated!A2:S957,19,FALSE)="VAM",VLOOKUP(E325,Store_VAM!B2:N273,13, FALSE),VLOOKUP(E325,Store_SRP!B2:N110,13, FALSE)))</f>
      </c>
      <c r="AC325" s="1">
        <f>IF(IFERROR(AB325,TRUE)=TRUE, "-","OK")</f>
      </c>
      <c r="AD325" s="11" t="s">
        <v>37</v>
      </c>
      <c r="AE325" s="11" t="s">
        <v>37</v>
      </c>
      <c r="AF325" s="1">
        <f>IF(IFERROR(VLOOKUP(E325,Store_Showcase!B2:H144,{5}, FALSE), TRUE)=TRUE, IF(IFERROR(VLOOKUP(E325,Store_SRP!B2:H110,{5}, FALSE), TRUE)=TRUE,VLOOKUP(E325,Store_VAM!B2:H273,{5}, FALSE),VLOOKUP(E325,Store_SRP!B2:H110,{5}, FALSE)), VLOOKUP(E325,Store_Showcase!B2:H144,{5}, FALSE))</f>
      </c>
      <c r="AG325" s="1">
        <f>IF(IFERROR(VLOOKUP(E325,Store_Showcase!B2:H144,{6}, FALSE), TRUE)=TRUE, IF(IFERROR(VLOOKUP(E325,Store_SRP!B2:H110,{6}, FALSE), TRUE)=TRUE,VLOOKUP(E325,Store_VAM!B2:H273,{6}, FALSE),VLOOKUP(E325,Store_SRP!B2:H110,{6}, FALSE)), VLOOKUP(E325,Store_Showcase!B2:H144,{6}, FALSE))</f>
      </c>
      <c r="AH325" s="1">
        <f>VLOOKUP(G325,Sku_Consolidated!A2:R957,18,FALSE)</f>
      </c>
      <c r="AI325" s="1">
        <f>VLOOKUP(G325,Sku_Consolidated!A2:S957,19,FALSE)</f>
      </c>
      <c r="AJ325" s="1">
        <f>VLOOKUP(G325,Sku_Consolidated!A2:T957,20,FALSE)</f>
      </c>
    </row>
    <row r="326" spans="1:36" x14ac:dyDescent="0.25">
      <c r="A326" s="1">
        <v>2024</v>
      </c>
      <c r="B326" s="1" t="s">
        <v>31</v>
      </c>
      <c r="C326" s="1" t="s">
        <v>32</v>
      </c>
      <c r="D326" s="1" t="s">
        <v>33</v>
      </c>
      <c r="E326" s="9" t="s">
        <v>961</v>
      </c>
      <c r="F326" s="1">
        <f>IF(VLOOKUP(G326,Sku_Consolidated!A2:S957,{19},FALSE)="SHOWCASE", VLOOKUP(E326,Store_Showcase!B2:C144,{2}, FALSE), IF(VLOOKUP(G326,Sku_Consolidated!A2:S957,{19},FALSE)="VAM",VLOOKUP(E326,Store_VAM!B2:C273,{2}, FALSE),VLOOKUP(E326,Store_SRP!B2:C110,{2}, FALSE)))</f>
      </c>
      <c r="G326" s="1">
        <v>61852</v>
      </c>
      <c r="H326" s="1" t="s">
        <v>138</v>
      </c>
      <c r="I326" s="10" t="s">
        <v>1052</v>
      </c>
      <c r="J326" s="1">
        <f>VLOOKUP(G326,Sku_Consolidated!A2:C957, 3, FALSE)</f>
      </c>
      <c r="K326" s="10">
        <f>IF(J326="PACK", I326, 0)</f>
      </c>
      <c r="L326" s="10">
        <f>IF(J326="KG", I326, I326 * VLOOKUP(G326,Sku_Consolidated!A2:U957,21,FALSE))</f>
      </c>
      <c r="M326" s="10" t="s">
        <v>37</v>
      </c>
      <c r="N326" s="11" t="s">
        <v>1053</v>
      </c>
      <c r="O326" s="10" t="s">
        <v>1054</v>
      </c>
      <c r="P326" s="10">
        <f>N326 - O326</f>
      </c>
      <c r="Q326" s="1">
        <f>VLOOKUP(G326,Sku_Consolidated!A2:G957,7, FALSE)</f>
      </c>
      <c r="R326" s="1">
        <f>IF(IFERROR(VLOOKUP(E326,Store_Showcase!B2:H144,7, FALSE), TRUE)=TRUE, IF(IFERROR(VLOOKUP(E326,Store_SRP!B2:H110,7, FALSE), TRUE)=TRUE,VLOOKUP(E326,Store_VAM!B2:H273,7, FALSE),VLOOKUP(E326,Store_SRP!B2:H110,7, FALSE)), VLOOKUP(E326,Store_Showcase!B2:H144,7, FALSE))</f>
      </c>
      <c r="S326" s="1">
        <f>IF(IFERROR(VLOOKUP(E326,Store_Showcase!B2:I144,8, FALSE), TRUE)=TRUE, IF(IFERROR(VLOOKUP(E326,Store_SRP!B2:I110,8, FALSE), TRUE)=TRUE,VLOOKUP(E326,Store_VAM!B2:I273,8, FALSE),VLOOKUP(E326,Store_SRP!B2:I110,8, FALSE)), VLOOKUP(E326,Store_Showcase!B2:I144,8, FALSE))</f>
      </c>
      <c r="T326" s="1">
        <f>VLOOKUP(G326,Sku_Consolidated!A2:R957,18,FALSE)</f>
      </c>
      <c r="U326" s="1" t="s">
        <v>965</v>
      </c>
      <c r="V326" s="1">
        <f>IF(VLOOKUP(G326,Sku_Consolidated!A2:S957,19,FALSE)="SHOWCASE", VLOOKUP(E326,Store_Showcase!B2:L144,11, FALSE), IF(VLOOKUP(G326,Sku_Consolidated!A2:S957,19,FALSE)="VAM",VLOOKUP(E326,Store_VAM!B2:L273,11, FALSE),VLOOKUP(E326,Store_SRP!B2:L110,11, FALSE)))</f>
      </c>
      <c r="W326" s="1">
        <f>VLOOKUP(G326,Sku_Consolidated!A2:W957,11,FALSE)</f>
      </c>
      <c r="X326" s="1">
        <f>VLOOKUP(G326,Sku_Consolidated!A2:H957,8,FALSE)</f>
      </c>
      <c r="Y326" s="1">
        <f>VLOOKUP(G326,Sku_Consolidated!A2:I957,9,FALSE)</f>
      </c>
      <c r="Z326" s="1" t="s">
        <v>41</v>
      </c>
      <c r="AA326" s="1">
        <f>VLOOKUP(G326,Sku_Consolidated!A2:E957,5,FALSE)</f>
      </c>
      <c r="AB326" s="1">
        <f>IF(VLOOKUP(G326,Sku_Consolidated!A2:S957,19,FALSE)="SHOWCASE", VLOOKUP(E326,Store_Showcase!B2:N144,13, FALSE), IF(VLOOKUP(G326,Sku_Consolidated!A2:S957,19,FALSE)="VAM",VLOOKUP(E326,Store_VAM!B2:N273,13, FALSE),VLOOKUP(E326,Store_SRP!B2:N110,13, FALSE)))</f>
      </c>
      <c r="AC326" s="1">
        <f>IF(IFERROR(AB326,TRUE)=TRUE, "-","OK")</f>
      </c>
      <c r="AD326" s="11" t="s">
        <v>37</v>
      </c>
      <c r="AE326" s="11" t="s">
        <v>37</v>
      </c>
      <c r="AF326" s="1">
        <f>IF(IFERROR(VLOOKUP(E326,Store_Showcase!B2:H144,{5}, FALSE), TRUE)=TRUE, IF(IFERROR(VLOOKUP(E326,Store_SRP!B2:H110,{5}, FALSE), TRUE)=TRUE,VLOOKUP(E326,Store_VAM!B2:H273,{5}, FALSE),VLOOKUP(E326,Store_SRP!B2:H110,{5}, FALSE)), VLOOKUP(E326,Store_Showcase!B2:H144,{5}, FALSE))</f>
      </c>
      <c r="AG326" s="1">
        <f>IF(IFERROR(VLOOKUP(E326,Store_Showcase!B2:H144,{6}, FALSE), TRUE)=TRUE, IF(IFERROR(VLOOKUP(E326,Store_SRP!B2:H110,{6}, FALSE), TRUE)=TRUE,VLOOKUP(E326,Store_VAM!B2:H273,{6}, FALSE),VLOOKUP(E326,Store_SRP!B2:H110,{6}, FALSE)), VLOOKUP(E326,Store_Showcase!B2:H144,{6}, FALSE))</f>
      </c>
      <c r="AH326" s="1">
        <f>VLOOKUP(G326,Sku_Consolidated!A2:R957,18,FALSE)</f>
      </c>
      <c r="AI326" s="1">
        <f>VLOOKUP(G326,Sku_Consolidated!A2:S957,19,FALSE)</f>
      </c>
      <c r="AJ326" s="1">
        <f>VLOOKUP(G326,Sku_Consolidated!A2:T957,20,FALSE)</f>
      </c>
    </row>
    <row r="327" spans="1:36" x14ac:dyDescent="0.25">
      <c r="A327" s="1">
        <v>2024</v>
      </c>
      <c r="B327" s="1" t="s">
        <v>31</v>
      </c>
      <c r="C327" s="1" t="s">
        <v>32</v>
      </c>
      <c r="D327" s="1" t="s">
        <v>33</v>
      </c>
      <c r="E327" s="9" t="s">
        <v>1055</v>
      </c>
      <c r="F327" s="1">
        <f>IF(VLOOKUP(G327,Sku_Consolidated!A2:S957,{19},FALSE)="SHOWCASE", VLOOKUP(E327,Store_Showcase!B2:C144,{2}, FALSE), IF(VLOOKUP(G327,Sku_Consolidated!A2:S957,{19},FALSE)="VAM",VLOOKUP(E327,Store_VAM!B2:C273,{2}, FALSE),VLOOKUP(E327,Store_SRP!B2:C110,{2}, FALSE)))</f>
      </c>
      <c r="G327" s="1">
        <v>11295</v>
      </c>
      <c r="H327" s="1" t="s">
        <v>629</v>
      </c>
      <c r="I327" s="10" t="s">
        <v>1056</v>
      </c>
      <c r="J327" s="1">
        <f>VLOOKUP(G327,Sku_Consolidated!A2:C957, 3, FALSE)</f>
      </c>
      <c r="K327" s="10">
        <f>IF(J327="PACK", I327, 0)</f>
      </c>
      <c r="L327" s="10">
        <f>IF(J327="KG", I327, I327 * VLOOKUP(G327,Sku_Consolidated!A2:U957,21,FALSE))</f>
      </c>
      <c r="M327" s="10" t="s">
        <v>37</v>
      </c>
      <c r="N327" s="11" t="s">
        <v>1057</v>
      </c>
      <c r="O327" s="10" t="s">
        <v>1058</v>
      </c>
      <c r="P327" s="10">
        <f>N327 - O327</f>
      </c>
      <c r="Q327" s="1">
        <f>VLOOKUP(G327,Sku_Consolidated!A2:G957,7, FALSE)</f>
      </c>
      <c r="R327" s="1">
        <f>IF(IFERROR(VLOOKUP(E327,Store_Showcase!B2:H144,7, FALSE), TRUE)=TRUE, IF(IFERROR(VLOOKUP(E327,Store_SRP!B2:H110,7, FALSE), TRUE)=TRUE,VLOOKUP(E327,Store_VAM!B2:H273,7, FALSE),VLOOKUP(E327,Store_SRP!B2:H110,7, FALSE)), VLOOKUP(E327,Store_Showcase!B2:H144,7, FALSE))</f>
      </c>
      <c r="S327" s="1">
        <f>IF(IFERROR(VLOOKUP(E327,Store_Showcase!B2:I144,8, FALSE), TRUE)=TRUE, IF(IFERROR(VLOOKUP(E327,Store_SRP!B2:I110,8, FALSE), TRUE)=TRUE,VLOOKUP(E327,Store_VAM!B2:I273,8, FALSE),VLOOKUP(E327,Store_SRP!B2:I110,8, FALSE)), VLOOKUP(E327,Store_Showcase!B2:I144,8, FALSE))</f>
      </c>
      <c r="T327" s="1">
        <f>VLOOKUP(G327,Sku_Consolidated!A2:R957,18,FALSE)</f>
      </c>
      <c r="U327" s="1" t="s">
        <v>1059</v>
      </c>
      <c r="V327" s="1">
        <f>IF(VLOOKUP(G327,Sku_Consolidated!A2:S957,19,FALSE)="SHOWCASE", VLOOKUP(E327,Store_Showcase!B2:L144,11, FALSE), IF(VLOOKUP(G327,Sku_Consolidated!A2:S957,19,FALSE)="VAM",VLOOKUP(E327,Store_VAM!B2:L273,11, FALSE),VLOOKUP(E327,Store_SRP!B2:L110,11, FALSE)))</f>
      </c>
      <c r="W327" s="1">
        <f>VLOOKUP(G327,Sku_Consolidated!A2:W957,11,FALSE)</f>
      </c>
      <c r="X327" s="1">
        <f>VLOOKUP(G327,Sku_Consolidated!A2:H957,8,FALSE)</f>
      </c>
      <c r="Y327" s="1">
        <f>VLOOKUP(G327,Sku_Consolidated!A2:I957,9,FALSE)</f>
      </c>
      <c r="Z327" s="1" t="s">
        <v>41</v>
      </c>
      <c r="AA327" s="1">
        <f>VLOOKUP(G327,Sku_Consolidated!A2:E957,5,FALSE)</f>
      </c>
      <c r="AB327" s="1">
        <f>IF(VLOOKUP(G327,Sku_Consolidated!A2:S957,19,FALSE)="SHOWCASE", VLOOKUP(E327,Store_Showcase!B2:N144,13, FALSE), IF(VLOOKUP(G327,Sku_Consolidated!A2:S957,19,FALSE)="VAM",VLOOKUP(E327,Store_VAM!B2:N273,13, FALSE),VLOOKUP(E327,Store_SRP!B2:N110,13, FALSE)))</f>
      </c>
      <c r="AC327" s="1">
        <f>IF(IFERROR(AB327,TRUE)=TRUE, "-","OK")</f>
      </c>
      <c r="AD327" s="11" t="s">
        <v>37</v>
      </c>
      <c r="AE327" s="11" t="s">
        <v>37</v>
      </c>
      <c r="AF327" s="1">
        <f>IF(IFERROR(VLOOKUP(E327,Store_Showcase!B2:H144,{5}, FALSE), TRUE)=TRUE, IF(IFERROR(VLOOKUP(E327,Store_SRP!B2:H110,{5}, FALSE), TRUE)=TRUE,VLOOKUP(E327,Store_VAM!B2:H273,{5}, FALSE),VLOOKUP(E327,Store_SRP!B2:H110,{5}, FALSE)), VLOOKUP(E327,Store_Showcase!B2:H144,{5}, FALSE))</f>
      </c>
      <c r="AG327" s="1">
        <f>IF(IFERROR(VLOOKUP(E327,Store_Showcase!B2:H144,{6}, FALSE), TRUE)=TRUE, IF(IFERROR(VLOOKUP(E327,Store_SRP!B2:H110,{6}, FALSE), TRUE)=TRUE,VLOOKUP(E327,Store_VAM!B2:H273,{6}, FALSE),VLOOKUP(E327,Store_SRP!B2:H110,{6}, FALSE)), VLOOKUP(E327,Store_Showcase!B2:H144,{6}, FALSE))</f>
      </c>
      <c r="AH327" s="1">
        <f>VLOOKUP(G327,Sku_Consolidated!A2:R957,18,FALSE)</f>
      </c>
      <c r="AI327" s="1">
        <f>VLOOKUP(G327,Sku_Consolidated!A2:S957,19,FALSE)</f>
      </c>
      <c r="AJ327" s="1">
        <f>VLOOKUP(G327,Sku_Consolidated!A2:T957,20,FALSE)</f>
      </c>
    </row>
    <row r="328" spans="1:36" x14ac:dyDescent="0.25">
      <c r="A328" s="1">
        <v>2024</v>
      </c>
      <c r="B328" s="1" t="s">
        <v>31</v>
      </c>
      <c r="C328" s="1" t="s">
        <v>32</v>
      </c>
      <c r="D328" s="1" t="s">
        <v>33</v>
      </c>
      <c r="E328" s="9" t="s">
        <v>1055</v>
      </c>
      <c r="F328" s="1">
        <f>IF(VLOOKUP(G328,Sku_Consolidated!A2:S957,{19},FALSE)="SHOWCASE", VLOOKUP(E328,Store_Showcase!B2:C144,{2}, FALSE), IF(VLOOKUP(G328,Sku_Consolidated!A2:S957,{19},FALSE)="VAM",VLOOKUP(E328,Store_VAM!B2:C273,{2}, FALSE),VLOOKUP(E328,Store_SRP!B2:C110,{2}, FALSE)))</f>
      </c>
      <c r="G328" s="1">
        <v>61719</v>
      </c>
      <c r="H328" s="1" t="s">
        <v>35</v>
      </c>
      <c r="I328" s="10" t="s">
        <v>1060</v>
      </c>
      <c r="J328" s="1">
        <f>VLOOKUP(G328,Sku_Consolidated!A2:C957, 3, FALSE)</f>
      </c>
      <c r="K328" s="10">
        <f>IF(J328="PACK", I328, 0)</f>
      </c>
      <c r="L328" s="10">
        <f>IF(J328="KG", I328, I328 * VLOOKUP(G328,Sku_Consolidated!A2:U957,21,FALSE))</f>
      </c>
      <c r="M328" s="10" t="s">
        <v>37</v>
      </c>
      <c r="N328" s="11" t="s">
        <v>1061</v>
      </c>
      <c r="O328" s="10" t="s">
        <v>1062</v>
      </c>
      <c r="P328" s="10">
        <f>N328 - O328</f>
      </c>
      <c r="Q328" s="1">
        <f>VLOOKUP(G328,Sku_Consolidated!A2:G957,7, FALSE)</f>
      </c>
      <c r="R328" s="1">
        <f>IF(IFERROR(VLOOKUP(E328,Store_Showcase!B2:H144,7, FALSE), TRUE)=TRUE, IF(IFERROR(VLOOKUP(E328,Store_SRP!B2:H110,7, FALSE), TRUE)=TRUE,VLOOKUP(E328,Store_VAM!B2:H273,7, FALSE),VLOOKUP(E328,Store_SRP!B2:H110,7, FALSE)), VLOOKUP(E328,Store_Showcase!B2:H144,7, FALSE))</f>
      </c>
      <c r="S328" s="1">
        <f>IF(IFERROR(VLOOKUP(E328,Store_Showcase!B2:I144,8, FALSE), TRUE)=TRUE, IF(IFERROR(VLOOKUP(E328,Store_SRP!B2:I110,8, FALSE), TRUE)=TRUE,VLOOKUP(E328,Store_VAM!B2:I273,8, FALSE),VLOOKUP(E328,Store_SRP!B2:I110,8, FALSE)), VLOOKUP(E328,Store_Showcase!B2:I144,8, FALSE))</f>
      </c>
      <c r="T328" s="1">
        <f>VLOOKUP(G328,Sku_Consolidated!A2:R957,18,FALSE)</f>
      </c>
      <c r="U328" s="1" t="s">
        <v>1059</v>
      </c>
      <c r="V328" s="1">
        <f>IF(VLOOKUP(G328,Sku_Consolidated!A2:S957,19,FALSE)="SHOWCASE", VLOOKUP(E328,Store_Showcase!B2:L144,11, FALSE), IF(VLOOKUP(G328,Sku_Consolidated!A2:S957,19,FALSE)="VAM",VLOOKUP(E328,Store_VAM!B2:L273,11, FALSE),VLOOKUP(E328,Store_SRP!B2:L110,11, FALSE)))</f>
      </c>
      <c r="W328" s="1">
        <f>VLOOKUP(G328,Sku_Consolidated!A2:W957,11,FALSE)</f>
      </c>
      <c r="X328" s="1">
        <f>VLOOKUP(G328,Sku_Consolidated!A2:H957,8,FALSE)</f>
      </c>
      <c r="Y328" s="1">
        <f>VLOOKUP(G328,Sku_Consolidated!A2:I957,9,FALSE)</f>
      </c>
      <c r="Z328" s="1" t="s">
        <v>41</v>
      </c>
      <c r="AA328" s="1">
        <f>VLOOKUP(G328,Sku_Consolidated!A2:E957,5,FALSE)</f>
      </c>
      <c r="AB328" s="1">
        <f>IF(VLOOKUP(G328,Sku_Consolidated!A2:S957,19,FALSE)="SHOWCASE", VLOOKUP(E328,Store_Showcase!B2:N144,13, FALSE), IF(VLOOKUP(G328,Sku_Consolidated!A2:S957,19,FALSE)="VAM",VLOOKUP(E328,Store_VAM!B2:N273,13, FALSE),VLOOKUP(E328,Store_SRP!B2:N110,13, FALSE)))</f>
      </c>
      <c r="AC328" s="1">
        <f>IF(IFERROR(AB328,TRUE)=TRUE, "-","OK")</f>
      </c>
      <c r="AD328" s="11" t="s">
        <v>37</v>
      </c>
      <c r="AE328" s="11" t="s">
        <v>37</v>
      </c>
      <c r="AF328" s="1">
        <f>IF(IFERROR(VLOOKUP(E328,Store_Showcase!B2:H144,{5}, FALSE), TRUE)=TRUE, IF(IFERROR(VLOOKUP(E328,Store_SRP!B2:H110,{5}, FALSE), TRUE)=TRUE,VLOOKUP(E328,Store_VAM!B2:H273,{5}, FALSE),VLOOKUP(E328,Store_SRP!B2:H110,{5}, FALSE)), VLOOKUP(E328,Store_Showcase!B2:H144,{5}, FALSE))</f>
      </c>
      <c r="AG328" s="1">
        <f>IF(IFERROR(VLOOKUP(E328,Store_Showcase!B2:H144,{6}, FALSE), TRUE)=TRUE, IF(IFERROR(VLOOKUP(E328,Store_SRP!B2:H110,{6}, FALSE), TRUE)=TRUE,VLOOKUP(E328,Store_VAM!B2:H273,{6}, FALSE),VLOOKUP(E328,Store_SRP!B2:H110,{6}, FALSE)), VLOOKUP(E328,Store_Showcase!B2:H144,{6}, FALSE))</f>
      </c>
      <c r="AH328" s="1">
        <f>VLOOKUP(G328,Sku_Consolidated!A2:R957,18,FALSE)</f>
      </c>
      <c r="AI328" s="1">
        <f>VLOOKUP(G328,Sku_Consolidated!A2:S957,19,FALSE)</f>
      </c>
      <c r="AJ328" s="1">
        <f>VLOOKUP(G328,Sku_Consolidated!A2:T957,20,FALSE)</f>
      </c>
    </row>
    <row r="329" spans="1:36" x14ac:dyDescent="0.25">
      <c r="A329" s="1">
        <v>2024</v>
      </c>
      <c r="B329" s="1" t="s">
        <v>31</v>
      </c>
      <c r="C329" s="1" t="s">
        <v>32</v>
      </c>
      <c r="D329" s="1" t="s">
        <v>33</v>
      </c>
      <c r="E329" s="9" t="s">
        <v>1055</v>
      </c>
      <c r="F329" s="1">
        <f>IF(VLOOKUP(G329,Sku_Consolidated!A2:S957,{19},FALSE)="SHOWCASE", VLOOKUP(E329,Store_Showcase!B2:C144,{2}, FALSE), IF(VLOOKUP(G329,Sku_Consolidated!A2:S957,{19},FALSE)="VAM",VLOOKUP(E329,Store_VAM!B2:C273,{2}, FALSE),VLOOKUP(E329,Store_SRP!B2:C110,{2}, FALSE)))</f>
      </c>
      <c r="G329" s="1">
        <v>61721</v>
      </c>
      <c r="H329" s="1" t="s">
        <v>42</v>
      </c>
      <c r="I329" s="10" t="s">
        <v>1063</v>
      </c>
      <c r="J329" s="1">
        <f>VLOOKUP(G329,Sku_Consolidated!A2:C957, 3, FALSE)</f>
      </c>
      <c r="K329" s="10">
        <f>IF(J329="PACK", I329, 0)</f>
      </c>
      <c r="L329" s="10">
        <f>IF(J329="KG", I329, I329 * VLOOKUP(G329,Sku_Consolidated!A2:U957,21,FALSE))</f>
      </c>
      <c r="M329" s="10" t="s">
        <v>37</v>
      </c>
      <c r="N329" s="11" t="s">
        <v>1064</v>
      </c>
      <c r="O329" s="10" t="s">
        <v>1065</v>
      </c>
      <c r="P329" s="10">
        <f>N329 - O329</f>
      </c>
      <c r="Q329" s="1">
        <f>VLOOKUP(G329,Sku_Consolidated!A2:G957,7, FALSE)</f>
      </c>
      <c r="R329" s="1">
        <f>IF(IFERROR(VLOOKUP(E329,Store_Showcase!B2:H144,7, FALSE), TRUE)=TRUE, IF(IFERROR(VLOOKUP(E329,Store_SRP!B2:H110,7, FALSE), TRUE)=TRUE,VLOOKUP(E329,Store_VAM!B2:H273,7, FALSE),VLOOKUP(E329,Store_SRP!B2:H110,7, FALSE)), VLOOKUP(E329,Store_Showcase!B2:H144,7, FALSE))</f>
      </c>
      <c r="S329" s="1">
        <f>IF(IFERROR(VLOOKUP(E329,Store_Showcase!B2:I144,8, FALSE), TRUE)=TRUE, IF(IFERROR(VLOOKUP(E329,Store_SRP!B2:I110,8, FALSE), TRUE)=TRUE,VLOOKUP(E329,Store_VAM!B2:I273,8, FALSE),VLOOKUP(E329,Store_SRP!B2:I110,8, FALSE)), VLOOKUP(E329,Store_Showcase!B2:I144,8, FALSE))</f>
      </c>
      <c r="T329" s="1">
        <f>VLOOKUP(G329,Sku_Consolidated!A2:R957,18,FALSE)</f>
      </c>
      <c r="U329" s="1" t="s">
        <v>1059</v>
      </c>
      <c r="V329" s="1">
        <f>IF(VLOOKUP(G329,Sku_Consolidated!A2:S957,19,FALSE)="SHOWCASE", VLOOKUP(E329,Store_Showcase!B2:L144,11, FALSE), IF(VLOOKUP(G329,Sku_Consolidated!A2:S957,19,FALSE)="VAM",VLOOKUP(E329,Store_VAM!B2:L273,11, FALSE),VLOOKUP(E329,Store_SRP!B2:L110,11, FALSE)))</f>
      </c>
      <c r="W329" s="1">
        <f>VLOOKUP(G329,Sku_Consolidated!A2:W957,11,FALSE)</f>
      </c>
      <c r="X329" s="1">
        <f>VLOOKUP(G329,Sku_Consolidated!A2:H957,8,FALSE)</f>
      </c>
      <c r="Y329" s="1">
        <f>VLOOKUP(G329,Sku_Consolidated!A2:I957,9,FALSE)</f>
      </c>
      <c r="Z329" s="1" t="s">
        <v>41</v>
      </c>
      <c r="AA329" s="1">
        <f>VLOOKUP(G329,Sku_Consolidated!A2:E957,5,FALSE)</f>
      </c>
      <c r="AB329" s="1">
        <f>IF(VLOOKUP(G329,Sku_Consolidated!A2:S957,19,FALSE)="SHOWCASE", VLOOKUP(E329,Store_Showcase!B2:N144,13, FALSE), IF(VLOOKUP(G329,Sku_Consolidated!A2:S957,19,FALSE)="VAM",VLOOKUP(E329,Store_VAM!B2:N273,13, FALSE),VLOOKUP(E329,Store_SRP!B2:N110,13, FALSE)))</f>
      </c>
      <c r="AC329" s="1">
        <f>IF(IFERROR(AB329,TRUE)=TRUE, "-","OK")</f>
      </c>
      <c r="AD329" s="11" t="s">
        <v>37</v>
      </c>
      <c r="AE329" s="11" t="s">
        <v>37</v>
      </c>
      <c r="AF329" s="1">
        <f>IF(IFERROR(VLOOKUP(E329,Store_Showcase!B2:H144,{5}, FALSE), TRUE)=TRUE, IF(IFERROR(VLOOKUP(E329,Store_SRP!B2:H110,{5}, FALSE), TRUE)=TRUE,VLOOKUP(E329,Store_VAM!B2:H273,{5}, FALSE),VLOOKUP(E329,Store_SRP!B2:H110,{5}, FALSE)), VLOOKUP(E329,Store_Showcase!B2:H144,{5}, FALSE))</f>
      </c>
      <c r="AG329" s="1">
        <f>IF(IFERROR(VLOOKUP(E329,Store_Showcase!B2:H144,{6}, FALSE), TRUE)=TRUE, IF(IFERROR(VLOOKUP(E329,Store_SRP!B2:H110,{6}, FALSE), TRUE)=TRUE,VLOOKUP(E329,Store_VAM!B2:H273,{6}, FALSE),VLOOKUP(E329,Store_SRP!B2:H110,{6}, FALSE)), VLOOKUP(E329,Store_Showcase!B2:H144,{6}, FALSE))</f>
      </c>
      <c r="AH329" s="1">
        <f>VLOOKUP(G329,Sku_Consolidated!A2:R957,18,FALSE)</f>
      </c>
      <c r="AI329" s="1">
        <f>VLOOKUP(G329,Sku_Consolidated!A2:S957,19,FALSE)</f>
      </c>
      <c r="AJ329" s="1">
        <f>VLOOKUP(G329,Sku_Consolidated!A2:T957,20,FALSE)</f>
      </c>
    </row>
    <row r="330" spans="1:36" x14ac:dyDescent="0.25">
      <c r="A330" s="1">
        <v>2024</v>
      </c>
      <c r="B330" s="1" t="s">
        <v>31</v>
      </c>
      <c r="C330" s="1" t="s">
        <v>32</v>
      </c>
      <c r="D330" s="1" t="s">
        <v>33</v>
      </c>
      <c r="E330" s="9" t="s">
        <v>1055</v>
      </c>
      <c r="F330" s="1">
        <f>IF(VLOOKUP(G330,Sku_Consolidated!A2:S957,{19},FALSE)="SHOWCASE", VLOOKUP(E330,Store_Showcase!B2:C144,{2}, FALSE), IF(VLOOKUP(G330,Sku_Consolidated!A2:S957,{19},FALSE)="VAM",VLOOKUP(E330,Store_VAM!B2:C273,{2}, FALSE),VLOOKUP(E330,Store_SRP!B2:C110,{2}, FALSE)))</f>
      </c>
      <c r="G330" s="1">
        <v>61722</v>
      </c>
      <c r="H330" s="1" t="s">
        <v>46</v>
      </c>
      <c r="I330" s="10" t="s">
        <v>1066</v>
      </c>
      <c r="J330" s="1">
        <f>VLOOKUP(G330,Sku_Consolidated!A2:C957, 3, FALSE)</f>
      </c>
      <c r="K330" s="10">
        <f>IF(J330="PACK", I330, 0)</f>
      </c>
      <c r="L330" s="10">
        <f>IF(J330="KG", I330, I330 * VLOOKUP(G330,Sku_Consolidated!A2:U957,21,FALSE))</f>
      </c>
      <c r="M330" s="10" t="s">
        <v>37</v>
      </c>
      <c r="N330" s="11" t="s">
        <v>1067</v>
      </c>
      <c r="O330" s="10" t="s">
        <v>1068</v>
      </c>
      <c r="P330" s="10">
        <f>N330 - O330</f>
      </c>
      <c r="Q330" s="1">
        <f>VLOOKUP(G330,Sku_Consolidated!A2:G957,7, FALSE)</f>
      </c>
      <c r="R330" s="1">
        <f>IF(IFERROR(VLOOKUP(E330,Store_Showcase!B2:H144,7, FALSE), TRUE)=TRUE, IF(IFERROR(VLOOKUP(E330,Store_SRP!B2:H110,7, FALSE), TRUE)=TRUE,VLOOKUP(E330,Store_VAM!B2:H273,7, FALSE),VLOOKUP(E330,Store_SRP!B2:H110,7, FALSE)), VLOOKUP(E330,Store_Showcase!B2:H144,7, FALSE))</f>
      </c>
      <c r="S330" s="1">
        <f>IF(IFERROR(VLOOKUP(E330,Store_Showcase!B2:I144,8, FALSE), TRUE)=TRUE, IF(IFERROR(VLOOKUP(E330,Store_SRP!B2:I110,8, FALSE), TRUE)=TRUE,VLOOKUP(E330,Store_VAM!B2:I273,8, FALSE),VLOOKUP(E330,Store_SRP!B2:I110,8, FALSE)), VLOOKUP(E330,Store_Showcase!B2:I144,8, FALSE))</f>
      </c>
      <c r="T330" s="1">
        <f>VLOOKUP(G330,Sku_Consolidated!A2:R957,18,FALSE)</f>
      </c>
      <c r="U330" s="1" t="s">
        <v>1059</v>
      </c>
      <c r="V330" s="1">
        <f>IF(VLOOKUP(G330,Sku_Consolidated!A2:S957,19,FALSE)="SHOWCASE", VLOOKUP(E330,Store_Showcase!B2:L144,11, FALSE), IF(VLOOKUP(G330,Sku_Consolidated!A2:S957,19,FALSE)="VAM",VLOOKUP(E330,Store_VAM!B2:L273,11, FALSE),VLOOKUP(E330,Store_SRP!B2:L110,11, FALSE)))</f>
      </c>
      <c r="W330" s="1">
        <f>VLOOKUP(G330,Sku_Consolidated!A2:W957,11,FALSE)</f>
      </c>
      <c r="X330" s="1">
        <f>VLOOKUP(G330,Sku_Consolidated!A2:H957,8,FALSE)</f>
      </c>
      <c r="Y330" s="1">
        <f>VLOOKUP(G330,Sku_Consolidated!A2:I957,9,FALSE)</f>
      </c>
      <c r="Z330" s="1" t="s">
        <v>41</v>
      </c>
      <c r="AA330" s="1">
        <f>VLOOKUP(G330,Sku_Consolidated!A2:E957,5,FALSE)</f>
      </c>
      <c r="AB330" s="1">
        <f>IF(VLOOKUP(G330,Sku_Consolidated!A2:S957,19,FALSE)="SHOWCASE", VLOOKUP(E330,Store_Showcase!B2:N144,13, FALSE), IF(VLOOKUP(G330,Sku_Consolidated!A2:S957,19,FALSE)="VAM",VLOOKUP(E330,Store_VAM!B2:N273,13, FALSE),VLOOKUP(E330,Store_SRP!B2:N110,13, FALSE)))</f>
      </c>
      <c r="AC330" s="1">
        <f>IF(IFERROR(AB330,TRUE)=TRUE, "-","OK")</f>
      </c>
      <c r="AD330" s="11" t="s">
        <v>37</v>
      </c>
      <c r="AE330" s="11" t="s">
        <v>37</v>
      </c>
      <c r="AF330" s="1">
        <f>IF(IFERROR(VLOOKUP(E330,Store_Showcase!B2:H144,{5}, FALSE), TRUE)=TRUE, IF(IFERROR(VLOOKUP(E330,Store_SRP!B2:H110,{5}, FALSE), TRUE)=TRUE,VLOOKUP(E330,Store_VAM!B2:H273,{5}, FALSE),VLOOKUP(E330,Store_SRP!B2:H110,{5}, FALSE)), VLOOKUP(E330,Store_Showcase!B2:H144,{5}, FALSE))</f>
      </c>
      <c r="AG330" s="1">
        <f>IF(IFERROR(VLOOKUP(E330,Store_Showcase!B2:H144,{6}, FALSE), TRUE)=TRUE, IF(IFERROR(VLOOKUP(E330,Store_SRP!B2:H110,{6}, FALSE), TRUE)=TRUE,VLOOKUP(E330,Store_VAM!B2:H273,{6}, FALSE),VLOOKUP(E330,Store_SRP!B2:H110,{6}, FALSE)), VLOOKUP(E330,Store_Showcase!B2:H144,{6}, FALSE))</f>
      </c>
      <c r="AH330" s="1">
        <f>VLOOKUP(G330,Sku_Consolidated!A2:R957,18,FALSE)</f>
      </c>
      <c r="AI330" s="1">
        <f>VLOOKUP(G330,Sku_Consolidated!A2:S957,19,FALSE)</f>
      </c>
      <c r="AJ330" s="1">
        <f>VLOOKUP(G330,Sku_Consolidated!A2:T957,20,FALSE)</f>
      </c>
    </row>
    <row r="331" spans="1:36" x14ac:dyDescent="0.25">
      <c r="A331" s="1">
        <v>2024</v>
      </c>
      <c r="B331" s="1" t="s">
        <v>31</v>
      </c>
      <c r="C331" s="1" t="s">
        <v>32</v>
      </c>
      <c r="D331" s="1" t="s">
        <v>33</v>
      </c>
      <c r="E331" s="9" t="s">
        <v>1055</v>
      </c>
      <c r="F331" s="1">
        <f>IF(VLOOKUP(G331,Sku_Consolidated!A2:S957,{19},FALSE)="SHOWCASE", VLOOKUP(E331,Store_Showcase!B2:C144,{2}, FALSE), IF(VLOOKUP(G331,Sku_Consolidated!A2:S957,{19},FALSE)="VAM",VLOOKUP(E331,Store_VAM!B2:C273,{2}, FALSE),VLOOKUP(E331,Store_SRP!B2:C110,{2}, FALSE)))</f>
      </c>
      <c r="G331" s="1">
        <v>61732</v>
      </c>
      <c r="H331" s="1" t="s">
        <v>211</v>
      </c>
      <c r="I331" s="10" t="s">
        <v>1069</v>
      </c>
      <c r="J331" s="1">
        <f>VLOOKUP(G331,Sku_Consolidated!A2:C957, 3, FALSE)</f>
      </c>
      <c r="K331" s="10">
        <f>IF(J331="PACK", I331, 0)</f>
      </c>
      <c r="L331" s="10">
        <f>IF(J331="KG", I331, I331 * VLOOKUP(G331,Sku_Consolidated!A2:U957,21,FALSE))</f>
      </c>
      <c r="M331" s="10" t="s">
        <v>37</v>
      </c>
      <c r="N331" s="11" t="s">
        <v>1070</v>
      </c>
      <c r="O331" s="10" t="s">
        <v>1071</v>
      </c>
      <c r="P331" s="10">
        <f>N331 - O331</f>
      </c>
      <c r="Q331" s="1">
        <f>VLOOKUP(G331,Sku_Consolidated!A2:G957,7, FALSE)</f>
      </c>
      <c r="R331" s="1">
        <f>IF(IFERROR(VLOOKUP(E331,Store_Showcase!B2:H144,7, FALSE), TRUE)=TRUE, IF(IFERROR(VLOOKUP(E331,Store_SRP!B2:H110,7, FALSE), TRUE)=TRUE,VLOOKUP(E331,Store_VAM!B2:H273,7, FALSE),VLOOKUP(E331,Store_SRP!B2:H110,7, FALSE)), VLOOKUP(E331,Store_Showcase!B2:H144,7, FALSE))</f>
      </c>
      <c r="S331" s="1">
        <f>IF(IFERROR(VLOOKUP(E331,Store_Showcase!B2:I144,8, FALSE), TRUE)=TRUE, IF(IFERROR(VLOOKUP(E331,Store_SRP!B2:I110,8, FALSE), TRUE)=TRUE,VLOOKUP(E331,Store_VAM!B2:I273,8, FALSE),VLOOKUP(E331,Store_SRP!B2:I110,8, FALSE)), VLOOKUP(E331,Store_Showcase!B2:I144,8, FALSE))</f>
      </c>
      <c r="T331" s="1">
        <f>VLOOKUP(G331,Sku_Consolidated!A2:R957,18,FALSE)</f>
      </c>
      <c r="U331" s="1" t="s">
        <v>1059</v>
      </c>
      <c r="V331" s="1">
        <f>IF(VLOOKUP(G331,Sku_Consolidated!A2:S957,19,FALSE)="SHOWCASE", VLOOKUP(E331,Store_Showcase!B2:L144,11, FALSE), IF(VLOOKUP(G331,Sku_Consolidated!A2:S957,19,FALSE)="VAM",VLOOKUP(E331,Store_VAM!B2:L273,11, FALSE),VLOOKUP(E331,Store_SRP!B2:L110,11, FALSE)))</f>
      </c>
      <c r="W331" s="1">
        <f>VLOOKUP(G331,Sku_Consolidated!A2:W957,11,FALSE)</f>
      </c>
      <c r="X331" s="1">
        <f>VLOOKUP(G331,Sku_Consolidated!A2:H957,8,FALSE)</f>
      </c>
      <c r="Y331" s="1">
        <f>VLOOKUP(G331,Sku_Consolidated!A2:I957,9,FALSE)</f>
      </c>
      <c r="Z331" s="1" t="s">
        <v>41</v>
      </c>
      <c r="AA331" s="1">
        <f>VLOOKUP(G331,Sku_Consolidated!A2:E957,5,FALSE)</f>
      </c>
      <c r="AB331" s="1">
        <f>IF(VLOOKUP(G331,Sku_Consolidated!A2:S957,19,FALSE)="SHOWCASE", VLOOKUP(E331,Store_Showcase!B2:N144,13, FALSE), IF(VLOOKUP(G331,Sku_Consolidated!A2:S957,19,FALSE)="VAM",VLOOKUP(E331,Store_VAM!B2:N273,13, FALSE),VLOOKUP(E331,Store_SRP!B2:N110,13, FALSE)))</f>
      </c>
      <c r="AC331" s="1">
        <f>IF(IFERROR(AB331,TRUE)=TRUE, "-","OK")</f>
      </c>
      <c r="AD331" s="11" t="s">
        <v>37</v>
      </c>
      <c r="AE331" s="11" t="s">
        <v>37</v>
      </c>
      <c r="AF331" s="1">
        <f>IF(IFERROR(VLOOKUP(E331,Store_Showcase!B2:H144,{5}, FALSE), TRUE)=TRUE, IF(IFERROR(VLOOKUP(E331,Store_SRP!B2:H110,{5}, FALSE), TRUE)=TRUE,VLOOKUP(E331,Store_VAM!B2:H273,{5}, FALSE),VLOOKUP(E331,Store_SRP!B2:H110,{5}, FALSE)), VLOOKUP(E331,Store_Showcase!B2:H144,{5}, FALSE))</f>
      </c>
      <c r="AG331" s="1">
        <f>IF(IFERROR(VLOOKUP(E331,Store_Showcase!B2:H144,{6}, FALSE), TRUE)=TRUE, IF(IFERROR(VLOOKUP(E331,Store_SRP!B2:H110,{6}, FALSE), TRUE)=TRUE,VLOOKUP(E331,Store_VAM!B2:H273,{6}, FALSE),VLOOKUP(E331,Store_SRP!B2:H110,{6}, FALSE)), VLOOKUP(E331,Store_Showcase!B2:H144,{6}, FALSE))</f>
      </c>
      <c r="AH331" s="1">
        <f>VLOOKUP(G331,Sku_Consolidated!A2:R957,18,FALSE)</f>
      </c>
      <c r="AI331" s="1">
        <f>VLOOKUP(G331,Sku_Consolidated!A2:S957,19,FALSE)</f>
      </c>
      <c r="AJ331" s="1">
        <f>VLOOKUP(G331,Sku_Consolidated!A2:T957,20,FALSE)</f>
      </c>
    </row>
    <row r="332" spans="1:36" x14ac:dyDescent="0.25">
      <c r="A332" s="1">
        <v>2024</v>
      </c>
      <c r="B332" s="1" t="s">
        <v>31</v>
      </c>
      <c r="C332" s="1" t="s">
        <v>32</v>
      </c>
      <c r="D332" s="1" t="s">
        <v>33</v>
      </c>
      <c r="E332" s="9" t="s">
        <v>1055</v>
      </c>
      <c r="F332" s="1">
        <f>IF(VLOOKUP(G332,Sku_Consolidated!A2:S957,{19},FALSE)="SHOWCASE", VLOOKUP(E332,Store_Showcase!B2:C144,{2}, FALSE), IF(VLOOKUP(G332,Sku_Consolidated!A2:S957,{19},FALSE)="VAM",VLOOKUP(E332,Store_VAM!B2:C273,{2}, FALSE),VLOOKUP(E332,Store_SRP!B2:C110,{2}, FALSE)))</f>
      </c>
      <c r="G332" s="1">
        <v>61733</v>
      </c>
      <c r="H332" s="1" t="s">
        <v>58</v>
      </c>
      <c r="I332" s="10" t="s">
        <v>1072</v>
      </c>
      <c r="J332" s="1">
        <f>VLOOKUP(G332,Sku_Consolidated!A2:C957, 3, FALSE)</f>
      </c>
      <c r="K332" s="10">
        <f>IF(J332="PACK", I332, 0)</f>
      </c>
      <c r="L332" s="10">
        <f>IF(J332="KG", I332, I332 * VLOOKUP(G332,Sku_Consolidated!A2:U957,21,FALSE))</f>
      </c>
      <c r="M332" s="10" t="s">
        <v>37</v>
      </c>
      <c r="N332" s="11" t="s">
        <v>1073</v>
      </c>
      <c r="O332" s="10" t="s">
        <v>1074</v>
      </c>
      <c r="P332" s="10">
        <f>N332 - O332</f>
      </c>
      <c r="Q332" s="1">
        <f>VLOOKUP(G332,Sku_Consolidated!A2:G957,7, FALSE)</f>
      </c>
      <c r="R332" s="1">
        <f>IF(IFERROR(VLOOKUP(E332,Store_Showcase!B2:H144,7, FALSE), TRUE)=TRUE, IF(IFERROR(VLOOKUP(E332,Store_SRP!B2:H110,7, FALSE), TRUE)=TRUE,VLOOKUP(E332,Store_VAM!B2:H273,7, FALSE),VLOOKUP(E332,Store_SRP!B2:H110,7, FALSE)), VLOOKUP(E332,Store_Showcase!B2:H144,7, FALSE))</f>
      </c>
      <c r="S332" s="1">
        <f>IF(IFERROR(VLOOKUP(E332,Store_Showcase!B2:I144,8, FALSE), TRUE)=TRUE, IF(IFERROR(VLOOKUP(E332,Store_SRP!B2:I110,8, FALSE), TRUE)=TRUE,VLOOKUP(E332,Store_VAM!B2:I273,8, FALSE),VLOOKUP(E332,Store_SRP!B2:I110,8, FALSE)), VLOOKUP(E332,Store_Showcase!B2:I144,8, FALSE))</f>
      </c>
      <c r="T332" s="1">
        <f>VLOOKUP(G332,Sku_Consolidated!A2:R957,18,FALSE)</f>
      </c>
      <c r="U332" s="1" t="s">
        <v>1059</v>
      </c>
      <c r="V332" s="1">
        <f>IF(VLOOKUP(G332,Sku_Consolidated!A2:S957,19,FALSE)="SHOWCASE", VLOOKUP(E332,Store_Showcase!B2:L144,11, FALSE), IF(VLOOKUP(G332,Sku_Consolidated!A2:S957,19,FALSE)="VAM",VLOOKUP(E332,Store_VAM!B2:L273,11, FALSE),VLOOKUP(E332,Store_SRP!B2:L110,11, FALSE)))</f>
      </c>
      <c r="W332" s="1">
        <f>VLOOKUP(G332,Sku_Consolidated!A2:W957,11,FALSE)</f>
      </c>
      <c r="X332" s="1">
        <f>VLOOKUP(G332,Sku_Consolidated!A2:H957,8,FALSE)</f>
      </c>
      <c r="Y332" s="1">
        <f>VLOOKUP(G332,Sku_Consolidated!A2:I957,9,FALSE)</f>
      </c>
      <c r="Z332" s="1" t="s">
        <v>41</v>
      </c>
      <c r="AA332" s="1">
        <f>VLOOKUP(G332,Sku_Consolidated!A2:E957,5,FALSE)</f>
      </c>
      <c r="AB332" s="1">
        <f>IF(VLOOKUP(G332,Sku_Consolidated!A2:S957,19,FALSE)="SHOWCASE", VLOOKUP(E332,Store_Showcase!B2:N144,13, FALSE), IF(VLOOKUP(G332,Sku_Consolidated!A2:S957,19,FALSE)="VAM",VLOOKUP(E332,Store_VAM!B2:N273,13, FALSE),VLOOKUP(E332,Store_SRP!B2:N110,13, FALSE)))</f>
      </c>
      <c r="AC332" s="1">
        <f>IF(IFERROR(AB332,TRUE)=TRUE, "-","OK")</f>
      </c>
      <c r="AD332" s="11" t="s">
        <v>37</v>
      </c>
      <c r="AE332" s="11" t="s">
        <v>37</v>
      </c>
      <c r="AF332" s="1">
        <f>IF(IFERROR(VLOOKUP(E332,Store_Showcase!B2:H144,{5}, FALSE), TRUE)=TRUE, IF(IFERROR(VLOOKUP(E332,Store_SRP!B2:H110,{5}, FALSE), TRUE)=TRUE,VLOOKUP(E332,Store_VAM!B2:H273,{5}, FALSE),VLOOKUP(E332,Store_SRP!B2:H110,{5}, FALSE)), VLOOKUP(E332,Store_Showcase!B2:H144,{5}, FALSE))</f>
      </c>
      <c r="AG332" s="1">
        <f>IF(IFERROR(VLOOKUP(E332,Store_Showcase!B2:H144,{6}, FALSE), TRUE)=TRUE, IF(IFERROR(VLOOKUP(E332,Store_SRP!B2:H110,{6}, FALSE), TRUE)=TRUE,VLOOKUP(E332,Store_VAM!B2:H273,{6}, FALSE),VLOOKUP(E332,Store_SRP!B2:H110,{6}, FALSE)), VLOOKUP(E332,Store_Showcase!B2:H144,{6}, FALSE))</f>
      </c>
      <c r="AH332" s="1">
        <f>VLOOKUP(G332,Sku_Consolidated!A2:R957,18,FALSE)</f>
      </c>
      <c r="AI332" s="1">
        <f>VLOOKUP(G332,Sku_Consolidated!A2:S957,19,FALSE)</f>
      </c>
      <c r="AJ332" s="1">
        <f>VLOOKUP(G332,Sku_Consolidated!A2:T957,20,FALSE)</f>
      </c>
    </row>
    <row r="333" spans="1:36" x14ac:dyDescent="0.25">
      <c r="A333" s="1">
        <v>2024</v>
      </c>
      <c r="B333" s="1" t="s">
        <v>31</v>
      </c>
      <c r="C333" s="1" t="s">
        <v>32</v>
      </c>
      <c r="D333" s="1" t="s">
        <v>33</v>
      </c>
      <c r="E333" s="9" t="s">
        <v>1055</v>
      </c>
      <c r="F333" s="1">
        <f>IF(VLOOKUP(G333,Sku_Consolidated!A2:S957,{19},FALSE)="SHOWCASE", VLOOKUP(E333,Store_Showcase!B2:C144,{2}, FALSE), IF(VLOOKUP(G333,Sku_Consolidated!A2:S957,{19},FALSE)="VAM",VLOOKUP(E333,Store_VAM!B2:C273,{2}, FALSE),VLOOKUP(E333,Store_SRP!B2:C110,{2}, FALSE)))</f>
      </c>
      <c r="G333" s="1">
        <v>61734</v>
      </c>
      <c r="H333" s="1" t="s">
        <v>62</v>
      </c>
      <c r="I333" s="10" t="s">
        <v>1075</v>
      </c>
      <c r="J333" s="1">
        <f>VLOOKUP(G333,Sku_Consolidated!A2:C957, 3, FALSE)</f>
      </c>
      <c r="K333" s="10">
        <f>IF(J333="PACK", I333, 0)</f>
      </c>
      <c r="L333" s="10">
        <f>IF(J333="KG", I333, I333 * VLOOKUP(G333,Sku_Consolidated!A2:U957,21,FALSE))</f>
      </c>
      <c r="M333" s="10" t="s">
        <v>37</v>
      </c>
      <c r="N333" s="11" t="s">
        <v>1076</v>
      </c>
      <c r="O333" s="10" t="s">
        <v>1077</v>
      </c>
      <c r="P333" s="10">
        <f>N333 - O333</f>
      </c>
      <c r="Q333" s="1">
        <f>VLOOKUP(G333,Sku_Consolidated!A2:G957,7, FALSE)</f>
      </c>
      <c r="R333" s="1">
        <f>IF(IFERROR(VLOOKUP(E333,Store_Showcase!B2:H144,7, FALSE), TRUE)=TRUE, IF(IFERROR(VLOOKUP(E333,Store_SRP!B2:H110,7, FALSE), TRUE)=TRUE,VLOOKUP(E333,Store_VAM!B2:H273,7, FALSE),VLOOKUP(E333,Store_SRP!B2:H110,7, FALSE)), VLOOKUP(E333,Store_Showcase!B2:H144,7, FALSE))</f>
      </c>
      <c r="S333" s="1">
        <f>IF(IFERROR(VLOOKUP(E333,Store_Showcase!B2:I144,8, FALSE), TRUE)=TRUE, IF(IFERROR(VLOOKUP(E333,Store_SRP!B2:I110,8, FALSE), TRUE)=TRUE,VLOOKUP(E333,Store_VAM!B2:I273,8, FALSE),VLOOKUP(E333,Store_SRP!B2:I110,8, FALSE)), VLOOKUP(E333,Store_Showcase!B2:I144,8, FALSE))</f>
      </c>
      <c r="T333" s="1">
        <f>VLOOKUP(G333,Sku_Consolidated!A2:R957,18,FALSE)</f>
      </c>
      <c r="U333" s="1" t="s">
        <v>1059</v>
      </c>
      <c r="V333" s="1">
        <f>IF(VLOOKUP(G333,Sku_Consolidated!A2:S957,19,FALSE)="SHOWCASE", VLOOKUP(E333,Store_Showcase!B2:L144,11, FALSE), IF(VLOOKUP(G333,Sku_Consolidated!A2:S957,19,FALSE)="VAM",VLOOKUP(E333,Store_VAM!B2:L273,11, FALSE),VLOOKUP(E333,Store_SRP!B2:L110,11, FALSE)))</f>
      </c>
      <c r="W333" s="1">
        <f>VLOOKUP(G333,Sku_Consolidated!A2:W957,11,FALSE)</f>
      </c>
      <c r="X333" s="1">
        <f>VLOOKUP(G333,Sku_Consolidated!A2:H957,8,FALSE)</f>
      </c>
      <c r="Y333" s="1">
        <f>VLOOKUP(G333,Sku_Consolidated!A2:I957,9,FALSE)</f>
      </c>
      <c r="Z333" s="1" t="s">
        <v>41</v>
      </c>
      <c r="AA333" s="1">
        <f>VLOOKUP(G333,Sku_Consolidated!A2:E957,5,FALSE)</f>
      </c>
      <c r="AB333" s="1">
        <f>IF(VLOOKUP(G333,Sku_Consolidated!A2:S957,19,FALSE)="SHOWCASE", VLOOKUP(E333,Store_Showcase!B2:N144,13, FALSE), IF(VLOOKUP(G333,Sku_Consolidated!A2:S957,19,FALSE)="VAM",VLOOKUP(E333,Store_VAM!B2:N273,13, FALSE),VLOOKUP(E333,Store_SRP!B2:N110,13, FALSE)))</f>
      </c>
      <c r="AC333" s="1">
        <f>IF(IFERROR(AB333,TRUE)=TRUE, "-","OK")</f>
      </c>
      <c r="AD333" s="11" t="s">
        <v>37</v>
      </c>
      <c r="AE333" s="11" t="s">
        <v>37</v>
      </c>
      <c r="AF333" s="1">
        <f>IF(IFERROR(VLOOKUP(E333,Store_Showcase!B2:H144,{5}, FALSE), TRUE)=TRUE, IF(IFERROR(VLOOKUP(E333,Store_SRP!B2:H110,{5}, FALSE), TRUE)=TRUE,VLOOKUP(E333,Store_VAM!B2:H273,{5}, FALSE),VLOOKUP(E333,Store_SRP!B2:H110,{5}, FALSE)), VLOOKUP(E333,Store_Showcase!B2:H144,{5}, FALSE))</f>
      </c>
      <c r="AG333" s="1">
        <f>IF(IFERROR(VLOOKUP(E333,Store_Showcase!B2:H144,{6}, FALSE), TRUE)=TRUE, IF(IFERROR(VLOOKUP(E333,Store_SRP!B2:H110,{6}, FALSE), TRUE)=TRUE,VLOOKUP(E333,Store_VAM!B2:H273,{6}, FALSE),VLOOKUP(E333,Store_SRP!B2:H110,{6}, FALSE)), VLOOKUP(E333,Store_Showcase!B2:H144,{6}, FALSE))</f>
      </c>
      <c r="AH333" s="1">
        <f>VLOOKUP(G333,Sku_Consolidated!A2:R957,18,FALSE)</f>
      </c>
      <c r="AI333" s="1">
        <f>VLOOKUP(G333,Sku_Consolidated!A2:S957,19,FALSE)</f>
      </c>
      <c r="AJ333" s="1">
        <f>VLOOKUP(G333,Sku_Consolidated!A2:T957,20,FALSE)</f>
      </c>
    </row>
    <row r="334" spans="1:36" x14ac:dyDescent="0.25">
      <c r="A334" s="1">
        <v>2024</v>
      </c>
      <c r="B334" s="1" t="s">
        <v>31</v>
      </c>
      <c r="C334" s="1" t="s">
        <v>32</v>
      </c>
      <c r="D334" s="1" t="s">
        <v>33</v>
      </c>
      <c r="E334" s="9" t="s">
        <v>1055</v>
      </c>
      <c r="F334" s="1">
        <f>IF(VLOOKUP(G334,Sku_Consolidated!A2:S957,{19},FALSE)="SHOWCASE", VLOOKUP(E334,Store_Showcase!B2:C144,{2}, FALSE), IF(VLOOKUP(G334,Sku_Consolidated!A2:S957,{19},FALSE)="VAM",VLOOKUP(E334,Store_VAM!B2:C273,{2}, FALSE),VLOOKUP(E334,Store_SRP!B2:C110,{2}, FALSE)))</f>
      </c>
      <c r="G334" s="1">
        <v>61735</v>
      </c>
      <c r="H334" s="1" t="s">
        <v>66</v>
      </c>
      <c r="I334" s="10" t="s">
        <v>1078</v>
      </c>
      <c r="J334" s="1">
        <f>VLOOKUP(G334,Sku_Consolidated!A2:C957, 3, FALSE)</f>
      </c>
      <c r="K334" s="10">
        <f>IF(J334="PACK", I334, 0)</f>
      </c>
      <c r="L334" s="10">
        <f>IF(J334="KG", I334, I334 * VLOOKUP(G334,Sku_Consolidated!A2:U957,21,FALSE))</f>
      </c>
      <c r="M334" s="10" t="s">
        <v>37</v>
      </c>
      <c r="N334" s="11" t="s">
        <v>1079</v>
      </c>
      <c r="O334" s="10" t="s">
        <v>1080</v>
      </c>
      <c r="P334" s="10">
        <f>N334 - O334</f>
      </c>
      <c r="Q334" s="1">
        <f>VLOOKUP(G334,Sku_Consolidated!A2:G957,7, FALSE)</f>
      </c>
      <c r="R334" s="1">
        <f>IF(IFERROR(VLOOKUP(E334,Store_Showcase!B2:H144,7, FALSE), TRUE)=TRUE, IF(IFERROR(VLOOKUP(E334,Store_SRP!B2:H110,7, FALSE), TRUE)=TRUE,VLOOKUP(E334,Store_VAM!B2:H273,7, FALSE),VLOOKUP(E334,Store_SRP!B2:H110,7, FALSE)), VLOOKUP(E334,Store_Showcase!B2:H144,7, FALSE))</f>
      </c>
      <c r="S334" s="1">
        <f>IF(IFERROR(VLOOKUP(E334,Store_Showcase!B2:I144,8, FALSE), TRUE)=TRUE, IF(IFERROR(VLOOKUP(E334,Store_SRP!B2:I110,8, FALSE), TRUE)=TRUE,VLOOKUP(E334,Store_VAM!B2:I273,8, FALSE),VLOOKUP(E334,Store_SRP!B2:I110,8, FALSE)), VLOOKUP(E334,Store_Showcase!B2:I144,8, FALSE))</f>
      </c>
      <c r="T334" s="1">
        <f>VLOOKUP(G334,Sku_Consolidated!A2:R957,18,FALSE)</f>
      </c>
      <c r="U334" s="1" t="s">
        <v>1059</v>
      </c>
      <c r="V334" s="1">
        <f>IF(VLOOKUP(G334,Sku_Consolidated!A2:S957,19,FALSE)="SHOWCASE", VLOOKUP(E334,Store_Showcase!B2:L144,11, FALSE), IF(VLOOKUP(G334,Sku_Consolidated!A2:S957,19,FALSE)="VAM",VLOOKUP(E334,Store_VAM!B2:L273,11, FALSE),VLOOKUP(E334,Store_SRP!B2:L110,11, FALSE)))</f>
      </c>
      <c r="W334" s="1">
        <f>VLOOKUP(G334,Sku_Consolidated!A2:W957,11,FALSE)</f>
      </c>
      <c r="X334" s="1">
        <f>VLOOKUP(G334,Sku_Consolidated!A2:H957,8,FALSE)</f>
      </c>
      <c r="Y334" s="1">
        <f>VLOOKUP(G334,Sku_Consolidated!A2:I957,9,FALSE)</f>
      </c>
      <c r="Z334" s="1" t="s">
        <v>41</v>
      </c>
      <c r="AA334" s="1">
        <f>VLOOKUP(G334,Sku_Consolidated!A2:E957,5,FALSE)</f>
      </c>
      <c r="AB334" s="1">
        <f>IF(VLOOKUP(G334,Sku_Consolidated!A2:S957,19,FALSE)="SHOWCASE", VLOOKUP(E334,Store_Showcase!B2:N144,13, FALSE), IF(VLOOKUP(G334,Sku_Consolidated!A2:S957,19,FALSE)="VAM",VLOOKUP(E334,Store_VAM!B2:N273,13, FALSE),VLOOKUP(E334,Store_SRP!B2:N110,13, FALSE)))</f>
      </c>
      <c r="AC334" s="1">
        <f>IF(IFERROR(AB334,TRUE)=TRUE, "-","OK")</f>
      </c>
      <c r="AD334" s="11" t="s">
        <v>37</v>
      </c>
      <c r="AE334" s="11" t="s">
        <v>37</v>
      </c>
      <c r="AF334" s="1">
        <f>IF(IFERROR(VLOOKUP(E334,Store_Showcase!B2:H144,{5}, FALSE), TRUE)=TRUE, IF(IFERROR(VLOOKUP(E334,Store_SRP!B2:H110,{5}, FALSE), TRUE)=TRUE,VLOOKUP(E334,Store_VAM!B2:H273,{5}, FALSE),VLOOKUP(E334,Store_SRP!B2:H110,{5}, FALSE)), VLOOKUP(E334,Store_Showcase!B2:H144,{5}, FALSE))</f>
      </c>
      <c r="AG334" s="1">
        <f>IF(IFERROR(VLOOKUP(E334,Store_Showcase!B2:H144,{6}, FALSE), TRUE)=TRUE, IF(IFERROR(VLOOKUP(E334,Store_SRP!B2:H110,{6}, FALSE), TRUE)=TRUE,VLOOKUP(E334,Store_VAM!B2:H273,{6}, FALSE),VLOOKUP(E334,Store_SRP!B2:H110,{6}, FALSE)), VLOOKUP(E334,Store_Showcase!B2:H144,{6}, FALSE))</f>
      </c>
      <c r="AH334" s="1">
        <f>VLOOKUP(G334,Sku_Consolidated!A2:R957,18,FALSE)</f>
      </c>
      <c r="AI334" s="1">
        <f>VLOOKUP(G334,Sku_Consolidated!A2:S957,19,FALSE)</f>
      </c>
      <c r="AJ334" s="1">
        <f>VLOOKUP(G334,Sku_Consolidated!A2:T957,20,FALSE)</f>
      </c>
    </row>
    <row r="335" spans="1:36" x14ac:dyDescent="0.25">
      <c r="A335" s="1">
        <v>2024</v>
      </c>
      <c r="B335" s="1" t="s">
        <v>31</v>
      </c>
      <c r="C335" s="1" t="s">
        <v>32</v>
      </c>
      <c r="D335" s="1" t="s">
        <v>33</v>
      </c>
      <c r="E335" s="9" t="s">
        <v>1055</v>
      </c>
      <c r="F335" s="1">
        <f>IF(VLOOKUP(G335,Sku_Consolidated!A2:S957,{19},FALSE)="SHOWCASE", VLOOKUP(E335,Store_Showcase!B2:C144,{2}, FALSE), IF(VLOOKUP(G335,Sku_Consolidated!A2:S957,{19},FALSE)="VAM",VLOOKUP(E335,Store_VAM!B2:C273,{2}, FALSE),VLOOKUP(E335,Store_SRP!B2:C110,{2}, FALSE)))</f>
      </c>
      <c r="G335" s="1">
        <v>61736</v>
      </c>
      <c r="H335" s="1" t="s">
        <v>224</v>
      </c>
      <c r="I335" s="10" t="s">
        <v>1081</v>
      </c>
      <c r="J335" s="1">
        <f>VLOOKUP(G335,Sku_Consolidated!A2:C957, 3, FALSE)</f>
      </c>
      <c r="K335" s="10">
        <f>IF(J335="PACK", I335, 0)</f>
      </c>
      <c r="L335" s="10">
        <f>IF(J335="KG", I335, I335 * VLOOKUP(G335,Sku_Consolidated!A2:U957,21,FALSE))</f>
      </c>
      <c r="M335" s="10" t="s">
        <v>37</v>
      </c>
      <c r="N335" s="11" t="s">
        <v>1082</v>
      </c>
      <c r="O335" s="10" t="s">
        <v>1083</v>
      </c>
      <c r="P335" s="10">
        <f>N335 - O335</f>
      </c>
      <c r="Q335" s="1">
        <f>VLOOKUP(G335,Sku_Consolidated!A2:G957,7, FALSE)</f>
      </c>
      <c r="R335" s="1">
        <f>IF(IFERROR(VLOOKUP(E335,Store_Showcase!B2:H144,7, FALSE), TRUE)=TRUE, IF(IFERROR(VLOOKUP(E335,Store_SRP!B2:H110,7, FALSE), TRUE)=TRUE,VLOOKUP(E335,Store_VAM!B2:H273,7, FALSE),VLOOKUP(E335,Store_SRP!B2:H110,7, FALSE)), VLOOKUP(E335,Store_Showcase!B2:H144,7, FALSE))</f>
      </c>
      <c r="S335" s="1">
        <f>IF(IFERROR(VLOOKUP(E335,Store_Showcase!B2:I144,8, FALSE), TRUE)=TRUE, IF(IFERROR(VLOOKUP(E335,Store_SRP!B2:I110,8, FALSE), TRUE)=TRUE,VLOOKUP(E335,Store_VAM!B2:I273,8, FALSE),VLOOKUP(E335,Store_SRP!B2:I110,8, FALSE)), VLOOKUP(E335,Store_Showcase!B2:I144,8, FALSE))</f>
      </c>
      <c r="T335" s="1">
        <f>VLOOKUP(G335,Sku_Consolidated!A2:R957,18,FALSE)</f>
      </c>
      <c r="U335" s="1" t="s">
        <v>1059</v>
      </c>
      <c r="V335" s="1">
        <f>IF(VLOOKUP(G335,Sku_Consolidated!A2:S957,19,FALSE)="SHOWCASE", VLOOKUP(E335,Store_Showcase!B2:L144,11, FALSE), IF(VLOOKUP(G335,Sku_Consolidated!A2:S957,19,FALSE)="VAM",VLOOKUP(E335,Store_VAM!B2:L273,11, FALSE),VLOOKUP(E335,Store_SRP!B2:L110,11, FALSE)))</f>
      </c>
      <c r="W335" s="1">
        <f>VLOOKUP(G335,Sku_Consolidated!A2:W957,11,FALSE)</f>
      </c>
      <c r="X335" s="1">
        <f>VLOOKUP(G335,Sku_Consolidated!A2:H957,8,FALSE)</f>
      </c>
      <c r="Y335" s="1">
        <f>VLOOKUP(G335,Sku_Consolidated!A2:I957,9,FALSE)</f>
      </c>
      <c r="Z335" s="1" t="s">
        <v>41</v>
      </c>
      <c r="AA335" s="1">
        <f>VLOOKUP(G335,Sku_Consolidated!A2:E957,5,FALSE)</f>
      </c>
      <c r="AB335" s="1">
        <f>IF(VLOOKUP(G335,Sku_Consolidated!A2:S957,19,FALSE)="SHOWCASE", VLOOKUP(E335,Store_Showcase!B2:N144,13, FALSE), IF(VLOOKUP(G335,Sku_Consolidated!A2:S957,19,FALSE)="VAM",VLOOKUP(E335,Store_VAM!B2:N273,13, FALSE),VLOOKUP(E335,Store_SRP!B2:N110,13, FALSE)))</f>
      </c>
      <c r="AC335" s="1">
        <f>IF(IFERROR(AB335,TRUE)=TRUE, "-","OK")</f>
      </c>
      <c r="AD335" s="11" t="s">
        <v>37</v>
      </c>
      <c r="AE335" s="11" t="s">
        <v>37</v>
      </c>
      <c r="AF335" s="1">
        <f>IF(IFERROR(VLOOKUP(E335,Store_Showcase!B2:H144,{5}, FALSE), TRUE)=TRUE, IF(IFERROR(VLOOKUP(E335,Store_SRP!B2:H110,{5}, FALSE), TRUE)=TRUE,VLOOKUP(E335,Store_VAM!B2:H273,{5}, FALSE),VLOOKUP(E335,Store_SRP!B2:H110,{5}, FALSE)), VLOOKUP(E335,Store_Showcase!B2:H144,{5}, FALSE))</f>
      </c>
      <c r="AG335" s="1">
        <f>IF(IFERROR(VLOOKUP(E335,Store_Showcase!B2:H144,{6}, FALSE), TRUE)=TRUE, IF(IFERROR(VLOOKUP(E335,Store_SRP!B2:H110,{6}, FALSE), TRUE)=TRUE,VLOOKUP(E335,Store_VAM!B2:H273,{6}, FALSE),VLOOKUP(E335,Store_SRP!B2:H110,{6}, FALSE)), VLOOKUP(E335,Store_Showcase!B2:H144,{6}, FALSE))</f>
      </c>
      <c r="AH335" s="1">
        <f>VLOOKUP(G335,Sku_Consolidated!A2:R957,18,FALSE)</f>
      </c>
      <c r="AI335" s="1">
        <f>VLOOKUP(G335,Sku_Consolidated!A2:S957,19,FALSE)</f>
      </c>
      <c r="AJ335" s="1">
        <f>VLOOKUP(G335,Sku_Consolidated!A2:T957,20,FALSE)</f>
      </c>
    </row>
    <row r="336" spans="1:36" x14ac:dyDescent="0.25">
      <c r="A336" s="1">
        <v>2024</v>
      </c>
      <c r="B336" s="1" t="s">
        <v>31</v>
      </c>
      <c r="C336" s="1" t="s">
        <v>32</v>
      </c>
      <c r="D336" s="1" t="s">
        <v>33</v>
      </c>
      <c r="E336" s="9" t="s">
        <v>1055</v>
      </c>
      <c r="F336" s="1">
        <f>IF(VLOOKUP(G336,Sku_Consolidated!A2:S957,{19},FALSE)="SHOWCASE", VLOOKUP(E336,Store_Showcase!B2:C144,{2}, FALSE), IF(VLOOKUP(G336,Sku_Consolidated!A2:S957,{19},FALSE)="VAM",VLOOKUP(E336,Store_VAM!B2:C273,{2}, FALSE),VLOOKUP(E336,Store_SRP!B2:C110,{2}, FALSE)))</f>
      </c>
      <c r="G336" s="1">
        <v>61737</v>
      </c>
      <c r="H336" s="1" t="s">
        <v>70</v>
      </c>
      <c r="I336" s="10" t="s">
        <v>1084</v>
      </c>
      <c r="J336" s="1">
        <f>VLOOKUP(G336,Sku_Consolidated!A2:C957, 3, FALSE)</f>
      </c>
      <c r="K336" s="10">
        <f>IF(J336="PACK", I336, 0)</f>
      </c>
      <c r="L336" s="10">
        <f>IF(J336="KG", I336, I336 * VLOOKUP(G336,Sku_Consolidated!A2:U957,21,FALSE))</f>
      </c>
      <c r="M336" s="10" t="s">
        <v>37</v>
      </c>
      <c r="N336" s="11" t="s">
        <v>1085</v>
      </c>
      <c r="O336" s="10" t="s">
        <v>1086</v>
      </c>
      <c r="P336" s="10">
        <f>N336 - O336</f>
      </c>
      <c r="Q336" s="1">
        <f>VLOOKUP(G336,Sku_Consolidated!A2:G957,7, FALSE)</f>
      </c>
      <c r="R336" s="1">
        <f>IF(IFERROR(VLOOKUP(E336,Store_Showcase!B2:H144,7, FALSE), TRUE)=TRUE, IF(IFERROR(VLOOKUP(E336,Store_SRP!B2:H110,7, FALSE), TRUE)=TRUE,VLOOKUP(E336,Store_VAM!B2:H273,7, FALSE),VLOOKUP(E336,Store_SRP!B2:H110,7, FALSE)), VLOOKUP(E336,Store_Showcase!B2:H144,7, FALSE))</f>
      </c>
      <c r="S336" s="1">
        <f>IF(IFERROR(VLOOKUP(E336,Store_Showcase!B2:I144,8, FALSE), TRUE)=TRUE, IF(IFERROR(VLOOKUP(E336,Store_SRP!B2:I110,8, FALSE), TRUE)=TRUE,VLOOKUP(E336,Store_VAM!B2:I273,8, FALSE),VLOOKUP(E336,Store_SRP!B2:I110,8, FALSE)), VLOOKUP(E336,Store_Showcase!B2:I144,8, FALSE))</f>
      </c>
      <c r="T336" s="1">
        <f>VLOOKUP(G336,Sku_Consolidated!A2:R957,18,FALSE)</f>
      </c>
      <c r="U336" s="1" t="s">
        <v>1059</v>
      </c>
      <c r="V336" s="1">
        <f>IF(VLOOKUP(G336,Sku_Consolidated!A2:S957,19,FALSE)="SHOWCASE", VLOOKUP(E336,Store_Showcase!B2:L144,11, FALSE), IF(VLOOKUP(G336,Sku_Consolidated!A2:S957,19,FALSE)="VAM",VLOOKUP(E336,Store_VAM!B2:L273,11, FALSE),VLOOKUP(E336,Store_SRP!B2:L110,11, FALSE)))</f>
      </c>
      <c r="W336" s="1">
        <f>VLOOKUP(G336,Sku_Consolidated!A2:W957,11,FALSE)</f>
      </c>
      <c r="X336" s="1">
        <f>VLOOKUP(G336,Sku_Consolidated!A2:H957,8,FALSE)</f>
      </c>
      <c r="Y336" s="1">
        <f>VLOOKUP(G336,Sku_Consolidated!A2:I957,9,FALSE)</f>
      </c>
      <c r="Z336" s="1" t="s">
        <v>41</v>
      </c>
      <c r="AA336" s="1">
        <f>VLOOKUP(G336,Sku_Consolidated!A2:E957,5,FALSE)</f>
      </c>
      <c r="AB336" s="1">
        <f>IF(VLOOKUP(G336,Sku_Consolidated!A2:S957,19,FALSE)="SHOWCASE", VLOOKUP(E336,Store_Showcase!B2:N144,13, FALSE), IF(VLOOKUP(G336,Sku_Consolidated!A2:S957,19,FALSE)="VAM",VLOOKUP(E336,Store_VAM!B2:N273,13, FALSE),VLOOKUP(E336,Store_SRP!B2:N110,13, FALSE)))</f>
      </c>
      <c r="AC336" s="1">
        <f>IF(IFERROR(AB336,TRUE)=TRUE, "-","OK")</f>
      </c>
      <c r="AD336" s="11" t="s">
        <v>37</v>
      </c>
      <c r="AE336" s="11" t="s">
        <v>37</v>
      </c>
      <c r="AF336" s="1">
        <f>IF(IFERROR(VLOOKUP(E336,Store_Showcase!B2:H144,{5}, FALSE), TRUE)=TRUE, IF(IFERROR(VLOOKUP(E336,Store_SRP!B2:H110,{5}, FALSE), TRUE)=TRUE,VLOOKUP(E336,Store_VAM!B2:H273,{5}, FALSE),VLOOKUP(E336,Store_SRP!B2:H110,{5}, FALSE)), VLOOKUP(E336,Store_Showcase!B2:H144,{5}, FALSE))</f>
      </c>
      <c r="AG336" s="1">
        <f>IF(IFERROR(VLOOKUP(E336,Store_Showcase!B2:H144,{6}, FALSE), TRUE)=TRUE, IF(IFERROR(VLOOKUP(E336,Store_SRP!B2:H110,{6}, FALSE), TRUE)=TRUE,VLOOKUP(E336,Store_VAM!B2:H273,{6}, FALSE),VLOOKUP(E336,Store_SRP!B2:H110,{6}, FALSE)), VLOOKUP(E336,Store_Showcase!B2:H144,{6}, FALSE))</f>
      </c>
      <c r="AH336" s="1">
        <f>VLOOKUP(G336,Sku_Consolidated!A2:R957,18,FALSE)</f>
      </c>
      <c r="AI336" s="1">
        <f>VLOOKUP(G336,Sku_Consolidated!A2:S957,19,FALSE)</f>
      </c>
      <c r="AJ336" s="1">
        <f>VLOOKUP(G336,Sku_Consolidated!A2:T957,20,FALSE)</f>
      </c>
    </row>
    <row r="337" spans="1:36" x14ac:dyDescent="0.25">
      <c r="A337" s="1">
        <v>2024</v>
      </c>
      <c r="B337" s="1" t="s">
        <v>31</v>
      </c>
      <c r="C337" s="1" t="s">
        <v>32</v>
      </c>
      <c r="D337" s="1" t="s">
        <v>33</v>
      </c>
      <c r="E337" s="9" t="s">
        <v>1055</v>
      </c>
      <c r="F337" s="1">
        <f>IF(VLOOKUP(G337,Sku_Consolidated!A2:S957,{19},FALSE)="SHOWCASE", VLOOKUP(E337,Store_Showcase!B2:C144,{2}, FALSE), IF(VLOOKUP(G337,Sku_Consolidated!A2:S957,{19},FALSE)="VAM",VLOOKUP(E337,Store_VAM!B2:C273,{2}, FALSE),VLOOKUP(E337,Store_SRP!B2:C110,{2}, FALSE)))</f>
      </c>
      <c r="G337" s="1">
        <v>61744</v>
      </c>
      <c r="H337" s="1" t="s">
        <v>82</v>
      </c>
      <c r="I337" s="10" t="s">
        <v>1087</v>
      </c>
      <c r="J337" s="1">
        <f>VLOOKUP(G337,Sku_Consolidated!A2:C957, 3, FALSE)</f>
      </c>
      <c r="K337" s="10">
        <f>IF(J337="PACK", I337, 0)</f>
      </c>
      <c r="L337" s="10">
        <f>IF(J337="KG", I337, I337 * VLOOKUP(G337,Sku_Consolidated!A2:U957,21,FALSE))</f>
      </c>
      <c r="M337" s="10" t="s">
        <v>37</v>
      </c>
      <c r="N337" s="11" t="s">
        <v>1088</v>
      </c>
      <c r="O337" s="10" t="s">
        <v>1089</v>
      </c>
      <c r="P337" s="10">
        <f>N337 - O337</f>
      </c>
      <c r="Q337" s="1">
        <f>VLOOKUP(G337,Sku_Consolidated!A2:G957,7, FALSE)</f>
      </c>
      <c r="R337" s="1">
        <f>IF(IFERROR(VLOOKUP(E337,Store_Showcase!B2:H144,7, FALSE), TRUE)=TRUE, IF(IFERROR(VLOOKUP(E337,Store_SRP!B2:H110,7, FALSE), TRUE)=TRUE,VLOOKUP(E337,Store_VAM!B2:H273,7, FALSE),VLOOKUP(E337,Store_SRP!B2:H110,7, FALSE)), VLOOKUP(E337,Store_Showcase!B2:H144,7, FALSE))</f>
      </c>
      <c r="S337" s="1">
        <f>IF(IFERROR(VLOOKUP(E337,Store_Showcase!B2:I144,8, FALSE), TRUE)=TRUE, IF(IFERROR(VLOOKUP(E337,Store_SRP!B2:I110,8, FALSE), TRUE)=TRUE,VLOOKUP(E337,Store_VAM!B2:I273,8, FALSE),VLOOKUP(E337,Store_SRP!B2:I110,8, FALSE)), VLOOKUP(E337,Store_Showcase!B2:I144,8, FALSE))</f>
      </c>
      <c r="T337" s="1">
        <f>VLOOKUP(G337,Sku_Consolidated!A2:R957,18,FALSE)</f>
      </c>
      <c r="U337" s="1" t="s">
        <v>1059</v>
      </c>
      <c r="V337" s="1">
        <f>IF(VLOOKUP(G337,Sku_Consolidated!A2:S957,19,FALSE)="SHOWCASE", VLOOKUP(E337,Store_Showcase!B2:L144,11, FALSE), IF(VLOOKUP(G337,Sku_Consolidated!A2:S957,19,FALSE)="VAM",VLOOKUP(E337,Store_VAM!B2:L273,11, FALSE),VLOOKUP(E337,Store_SRP!B2:L110,11, FALSE)))</f>
      </c>
      <c r="W337" s="1">
        <f>VLOOKUP(G337,Sku_Consolidated!A2:W957,11,FALSE)</f>
      </c>
      <c r="X337" s="1">
        <f>VLOOKUP(G337,Sku_Consolidated!A2:H957,8,FALSE)</f>
      </c>
      <c r="Y337" s="1">
        <f>VLOOKUP(G337,Sku_Consolidated!A2:I957,9,FALSE)</f>
      </c>
      <c r="Z337" s="1" t="s">
        <v>41</v>
      </c>
      <c r="AA337" s="1">
        <f>VLOOKUP(G337,Sku_Consolidated!A2:E957,5,FALSE)</f>
      </c>
      <c r="AB337" s="1">
        <f>IF(VLOOKUP(G337,Sku_Consolidated!A2:S957,19,FALSE)="SHOWCASE", VLOOKUP(E337,Store_Showcase!B2:N144,13, FALSE), IF(VLOOKUP(G337,Sku_Consolidated!A2:S957,19,FALSE)="VAM",VLOOKUP(E337,Store_VAM!B2:N273,13, FALSE),VLOOKUP(E337,Store_SRP!B2:N110,13, FALSE)))</f>
      </c>
      <c r="AC337" s="1">
        <f>IF(IFERROR(AB337,TRUE)=TRUE, "-","OK")</f>
      </c>
      <c r="AD337" s="11" t="s">
        <v>37</v>
      </c>
      <c r="AE337" s="11" t="s">
        <v>37</v>
      </c>
      <c r="AF337" s="1">
        <f>IF(IFERROR(VLOOKUP(E337,Store_Showcase!B2:H144,{5}, FALSE), TRUE)=TRUE, IF(IFERROR(VLOOKUP(E337,Store_SRP!B2:H110,{5}, FALSE), TRUE)=TRUE,VLOOKUP(E337,Store_VAM!B2:H273,{5}, FALSE),VLOOKUP(E337,Store_SRP!B2:H110,{5}, FALSE)), VLOOKUP(E337,Store_Showcase!B2:H144,{5}, FALSE))</f>
      </c>
      <c r="AG337" s="1">
        <f>IF(IFERROR(VLOOKUP(E337,Store_Showcase!B2:H144,{6}, FALSE), TRUE)=TRUE, IF(IFERROR(VLOOKUP(E337,Store_SRP!B2:H110,{6}, FALSE), TRUE)=TRUE,VLOOKUP(E337,Store_VAM!B2:H273,{6}, FALSE),VLOOKUP(E337,Store_SRP!B2:H110,{6}, FALSE)), VLOOKUP(E337,Store_Showcase!B2:H144,{6}, FALSE))</f>
      </c>
      <c r="AH337" s="1">
        <f>VLOOKUP(G337,Sku_Consolidated!A2:R957,18,FALSE)</f>
      </c>
      <c r="AI337" s="1">
        <f>VLOOKUP(G337,Sku_Consolidated!A2:S957,19,FALSE)</f>
      </c>
      <c r="AJ337" s="1">
        <f>VLOOKUP(G337,Sku_Consolidated!A2:T957,20,FALSE)</f>
      </c>
    </row>
    <row r="338" spans="1:36" x14ac:dyDescent="0.25">
      <c r="A338" s="1">
        <v>2024</v>
      </c>
      <c r="B338" s="1" t="s">
        <v>31</v>
      </c>
      <c r="C338" s="1" t="s">
        <v>32</v>
      </c>
      <c r="D338" s="1" t="s">
        <v>33</v>
      </c>
      <c r="E338" s="9" t="s">
        <v>1055</v>
      </c>
      <c r="F338" s="1">
        <f>IF(VLOOKUP(G338,Sku_Consolidated!A2:S957,{19},FALSE)="SHOWCASE", VLOOKUP(E338,Store_Showcase!B2:C144,{2}, FALSE), IF(VLOOKUP(G338,Sku_Consolidated!A2:S957,{19},FALSE)="VAM",VLOOKUP(E338,Store_VAM!B2:C273,{2}, FALSE),VLOOKUP(E338,Store_SRP!B2:C110,{2}, FALSE)))</f>
      </c>
      <c r="G338" s="1">
        <v>61755</v>
      </c>
      <c r="H338" s="1" t="s">
        <v>86</v>
      </c>
      <c r="I338" s="10" t="s">
        <v>1090</v>
      </c>
      <c r="J338" s="1">
        <f>VLOOKUP(G338,Sku_Consolidated!A2:C957, 3, FALSE)</f>
      </c>
      <c r="K338" s="10">
        <f>IF(J338="PACK", I338, 0)</f>
      </c>
      <c r="L338" s="10">
        <f>IF(J338="KG", I338, I338 * VLOOKUP(G338,Sku_Consolidated!A2:U957,21,FALSE))</f>
      </c>
      <c r="M338" s="10" t="s">
        <v>37</v>
      </c>
      <c r="N338" s="11" t="s">
        <v>1091</v>
      </c>
      <c r="O338" s="10" t="s">
        <v>1092</v>
      </c>
      <c r="P338" s="10">
        <f>N338 - O338</f>
      </c>
      <c r="Q338" s="1">
        <f>VLOOKUP(G338,Sku_Consolidated!A2:G957,7, FALSE)</f>
      </c>
      <c r="R338" s="1">
        <f>IF(IFERROR(VLOOKUP(E338,Store_Showcase!B2:H144,7, FALSE), TRUE)=TRUE, IF(IFERROR(VLOOKUP(E338,Store_SRP!B2:H110,7, FALSE), TRUE)=TRUE,VLOOKUP(E338,Store_VAM!B2:H273,7, FALSE),VLOOKUP(E338,Store_SRP!B2:H110,7, FALSE)), VLOOKUP(E338,Store_Showcase!B2:H144,7, FALSE))</f>
      </c>
      <c r="S338" s="1">
        <f>IF(IFERROR(VLOOKUP(E338,Store_Showcase!B2:I144,8, FALSE), TRUE)=TRUE, IF(IFERROR(VLOOKUP(E338,Store_SRP!B2:I110,8, FALSE), TRUE)=TRUE,VLOOKUP(E338,Store_VAM!B2:I273,8, FALSE),VLOOKUP(E338,Store_SRP!B2:I110,8, FALSE)), VLOOKUP(E338,Store_Showcase!B2:I144,8, FALSE))</f>
      </c>
      <c r="T338" s="1">
        <f>VLOOKUP(G338,Sku_Consolidated!A2:R957,18,FALSE)</f>
      </c>
      <c r="U338" s="1" t="s">
        <v>1059</v>
      </c>
      <c r="V338" s="1">
        <f>IF(VLOOKUP(G338,Sku_Consolidated!A2:S957,19,FALSE)="SHOWCASE", VLOOKUP(E338,Store_Showcase!B2:L144,11, FALSE), IF(VLOOKUP(G338,Sku_Consolidated!A2:S957,19,FALSE)="VAM",VLOOKUP(E338,Store_VAM!B2:L273,11, FALSE),VLOOKUP(E338,Store_SRP!B2:L110,11, FALSE)))</f>
      </c>
      <c r="W338" s="1">
        <f>VLOOKUP(G338,Sku_Consolidated!A2:W957,11,FALSE)</f>
      </c>
      <c r="X338" s="1">
        <f>VLOOKUP(G338,Sku_Consolidated!A2:H957,8,FALSE)</f>
      </c>
      <c r="Y338" s="1">
        <f>VLOOKUP(G338,Sku_Consolidated!A2:I957,9,FALSE)</f>
      </c>
      <c r="Z338" s="1" t="s">
        <v>41</v>
      </c>
      <c r="AA338" s="1">
        <f>VLOOKUP(G338,Sku_Consolidated!A2:E957,5,FALSE)</f>
      </c>
      <c r="AB338" s="1">
        <f>IF(VLOOKUP(G338,Sku_Consolidated!A2:S957,19,FALSE)="SHOWCASE", VLOOKUP(E338,Store_Showcase!B2:N144,13, FALSE), IF(VLOOKUP(G338,Sku_Consolidated!A2:S957,19,FALSE)="VAM",VLOOKUP(E338,Store_VAM!B2:N273,13, FALSE),VLOOKUP(E338,Store_SRP!B2:N110,13, FALSE)))</f>
      </c>
      <c r="AC338" s="1">
        <f>IF(IFERROR(AB338,TRUE)=TRUE, "-","OK")</f>
      </c>
      <c r="AD338" s="11" t="s">
        <v>37</v>
      </c>
      <c r="AE338" s="11" t="s">
        <v>37</v>
      </c>
      <c r="AF338" s="1">
        <f>IF(IFERROR(VLOOKUP(E338,Store_Showcase!B2:H144,{5}, FALSE), TRUE)=TRUE, IF(IFERROR(VLOOKUP(E338,Store_SRP!B2:H110,{5}, FALSE), TRUE)=TRUE,VLOOKUP(E338,Store_VAM!B2:H273,{5}, FALSE),VLOOKUP(E338,Store_SRP!B2:H110,{5}, FALSE)), VLOOKUP(E338,Store_Showcase!B2:H144,{5}, FALSE))</f>
      </c>
      <c r="AG338" s="1">
        <f>IF(IFERROR(VLOOKUP(E338,Store_Showcase!B2:H144,{6}, FALSE), TRUE)=TRUE, IF(IFERROR(VLOOKUP(E338,Store_SRP!B2:H110,{6}, FALSE), TRUE)=TRUE,VLOOKUP(E338,Store_VAM!B2:H273,{6}, FALSE),VLOOKUP(E338,Store_SRP!B2:H110,{6}, FALSE)), VLOOKUP(E338,Store_Showcase!B2:H144,{6}, FALSE))</f>
      </c>
      <c r="AH338" s="1">
        <f>VLOOKUP(G338,Sku_Consolidated!A2:R957,18,FALSE)</f>
      </c>
      <c r="AI338" s="1">
        <f>VLOOKUP(G338,Sku_Consolidated!A2:S957,19,FALSE)</f>
      </c>
      <c r="AJ338" s="1">
        <f>VLOOKUP(G338,Sku_Consolidated!A2:T957,20,FALSE)</f>
      </c>
    </row>
    <row r="339" spans="1:36" x14ac:dyDescent="0.25">
      <c r="A339" s="1">
        <v>2024</v>
      </c>
      <c r="B339" s="1" t="s">
        <v>31</v>
      </c>
      <c r="C339" s="1" t="s">
        <v>32</v>
      </c>
      <c r="D339" s="1" t="s">
        <v>33</v>
      </c>
      <c r="E339" s="9" t="s">
        <v>1055</v>
      </c>
      <c r="F339" s="1">
        <f>IF(VLOOKUP(G339,Sku_Consolidated!A2:S957,{19},FALSE)="SHOWCASE", VLOOKUP(E339,Store_Showcase!B2:C144,{2}, FALSE), IF(VLOOKUP(G339,Sku_Consolidated!A2:S957,{19},FALSE)="VAM",VLOOKUP(E339,Store_VAM!B2:C273,{2}, FALSE),VLOOKUP(E339,Store_SRP!B2:C110,{2}, FALSE)))</f>
      </c>
      <c r="G339" s="1">
        <v>61757</v>
      </c>
      <c r="H339" s="1" t="s">
        <v>349</v>
      </c>
      <c r="I339" s="10" t="s">
        <v>1093</v>
      </c>
      <c r="J339" s="1">
        <f>VLOOKUP(G339,Sku_Consolidated!A2:C957, 3, FALSE)</f>
      </c>
      <c r="K339" s="10">
        <f>IF(J339="PACK", I339, 0)</f>
      </c>
      <c r="L339" s="10">
        <f>IF(J339="KG", I339, I339 * VLOOKUP(G339,Sku_Consolidated!A2:U957,21,FALSE))</f>
      </c>
      <c r="M339" s="10" t="s">
        <v>37</v>
      </c>
      <c r="N339" s="11" t="s">
        <v>1094</v>
      </c>
      <c r="O339" s="10" t="s">
        <v>1095</v>
      </c>
      <c r="P339" s="10">
        <f>N339 - O339</f>
      </c>
      <c r="Q339" s="1">
        <f>VLOOKUP(G339,Sku_Consolidated!A2:G957,7, FALSE)</f>
      </c>
      <c r="R339" s="1">
        <f>IF(IFERROR(VLOOKUP(E339,Store_Showcase!B2:H144,7, FALSE), TRUE)=TRUE, IF(IFERROR(VLOOKUP(E339,Store_SRP!B2:H110,7, FALSE), TRUE)=TRUE,VLOOKUP(E339,Store_VAM!B2:H273,7, FALSE),VLOOKUP(E339,Store_SRP!B2:H110,7, FALSE)), VLOOKUP(E339,Store_Showcase!B2:H144,7, FALSE))</f>
      </c>
      <c r="S339" s="1">
        <f>IF(IFERROR(VLOOKUP(E339,Store_Showcase!B2:I144,8, FALSE), TRUE)=TRUE, IF(IFERROR(VLOOKUP(E339,Store_SRP!B2:I110,8, FALSE), TRUE)=TRUE,VLOOKUP(E339,Store_VAM!B2:I273,8, FALSE),VLOOKUP(E339,Store_SRP!B2:I110,8, FALSE)), VLOOKUP(E339,Store_Showcase!B2:I144,8, FALSE))</f>
      </c>
      <c r="T339" s="1">
        <f>VLOOKUP(G339,Sku_Consolidated!A2:R957,18,FALSE)</f>
      </c>
      <c r="U339" s="1" t="s">
        <v>1059</v>
      </c>
      <c r="V339" s="1">
        <f>IF(VLOOKUP(G339,Sku_Consolidated!A2:S957,19,FALSE)="SHOWCASE", VLOOKUP(E339,Store_Showcase!B2:L144,11, FALSE), IF(VLOOKUP(G339,Sku_Consolidated!A2:S957,19,FALSE)="VAM",VLOOKUP(E339,Store_VAM!B2:L273,11, FALSE),VLOOKUP(E339,Store_SRP!B2:L110,11, FALSE)))</f>
      </c>
      <c r="W339" s="1">
        <f>VLOOKUP(G339,Sku_Consolidated!A2:W957,11,FALSE)</f>
      </c>
      <c r="X339" s="1">
        <f>VLOOKUP(G339,Sku_Consolidated!A2:H957,8,FALSE)</f>
      </c>
      <c r="Y339" s="1">
        <f>VLOOKUP(G339,Sku_Consolidated!A2:I957,9,FALSE)</f>
      </c>
      <c r="Z339" s="1" t="s">
        <v>41</v>
      </c>
      <c r="AA339" s="1">
        <f>VLOOKUP(G339,Sku_Consolidated!A2:E957,5,FALSE)</f>
      </c>
      <c r="AB339" s="1">
        <f>IF(VLOOKUP(G339,Sku_Consolidated!A2:S957,19,FALSE)="SHOWCASE", VLOOKUP(E339,Store_Showcase!B2:N144,13, FALSE), IF(VLOOKUP(G339,Sku_Consolidated!A2:S957,19,FALSE)="VAM",VLOOKUP(E339,Store_VAM!B2:N273,13, FALSE),VLOOKUP(E339,Store_SRP!B2:N110,13, FALSE)))</f>
      </c>
      <c r="AC339" s="1">
        <f>IF(IFERROR(AB339,TRUE)=TRUE, "-","OK")</f>
      </c>
      <c r="AD339" s="11" t="s">
        <v>37</v>
      </c>
      <c r="AE339" s="11" t="s">
        <v>37</v>
      </c>
      <c r="AF339" s="1">
        <f>IF(IFERROR(VLOOKUP(E339,Store_Showcase!B2:H144,{5}, FALSE), TRUE)=TRUE, IF(IFERROR(VLOOKUP(E339,Store_SRP!B2:H110,{5}, FALSE), TRUE)=TRUE,VLOOKUP(E339,Store_VAM!B2:H273,{5}, FALSE),VLOOKUP(E339,Store_SRP!B2:H110,{5}, FALSE)), VLOOKUP(E339,Store_Showcase!B2:H144,{5}, FALSE))</f>
      </c>
      <c r="AG339" s="1">
        <f>IF(IFERROR(VLOOKUP(E339,Store_Showcase!B2:H144,{6}, FALSE), TRUE)=TRUE, IF(IFERROR(VLOOKUP(E339,Store_SRP!B2:H110,{6}, FALSE), TRUE)=TRUE,VLOOKUP(E339,Store_VAM!B2:H273,{6}, FALSE),VLOOKUP(E339,Store_SRP!B2:H110,{6}, FALSE)), VLOOKUP(E339,Store_Showcase!B2:H144,{6}, FALSE))</f>
      </c>
      <c r="AH339" s="1">
        <f>VLOOKUP(G339,Sku_Consolidated!A2:R957,18,FALSE)</f>
      </c>
      <c r="AI339" s="1">
        <f>VLOOKUP(G339,Sku_Consolidated!A2:S957,19,FALSE)</f>
      </c>
      <c r="AJ339" s="1">
        <f>VLOOKUP(G339,Sku_Consolidated!A2:T957,20,FALSE)</f>
      </c>
    </row>
    <row r="340" spans="1:36" x14ac:dyDescent="0.25">
      <c r="A340" s="1">
        <v>2024</v>
      </c>
      <c r="B340" s="1" t="s">
        <v>31</v>
      </c>
      <c r="C340" s="1" t="s">
        <v>32</v>
      </c>
      <c r="D340" s="1" t="s">
        <v>33</v>
      </c>
      <c r="E340" s="9" t="s">
        <v>1055</v>
      </c>
      <c r="F340" s="1">
        <f>IF(VLOOKUP(G340,Sku_Consolidated!A2:S957,{19},FALSE)="SHOWCASE", VLOOKUP(E340,Store_Showcase!B2:C144,{2}, FALSE), IF(VLOOKUP(G340,Sku_Consolidated!A2:S957,{19},FALSE)="VAM",VLOOKUP(E340,Store_VAM!B2:C273,{2}, FALSE),VLOOKUP(E340,Store_SRP!B2:C110,{2}, FALSE)))</f>
      </c>
      <c r="G340" s="1">
        <v>61758</v>
      </c>
      <c r="H340" s="1" t="s">
        <v>90</v>
      </c>
      <c r="I340" s="10" t="s">
        <v>1096</v>
      </c>
      <c r="J340" s="1">
        <f>VLOOKUP(G340,Sku_Consolidated!A2:C957, 3, FALSE)</f>
      </c>
      <c r="K340" s="10">
        <f>IF(J340="PACK", I340, 0)</f>
      </c>
      <c r="L340" s="10">
        <f>IF(J340="KG", I340, I340 * VLOOKUP(G340,Sku_Consolidated!A2:U957,21,FALSE))</f>
      </c>
      <c r="M340" s="10" t="s">
        <v>37</v>
      </c>
      <c r="N340" s="11" t="s">
        <v>1097</v>
      </c>
      <c r="O340" s="10" t="s">
        <v>1098</v>
      </c>
      <c r="P340" s="10">
        <f>N340 - O340</f>
      </c>
      <c r="Q340" s="1">
        <f>VLOOKUP(G340,Sku_Consolidated!A2:G957,7, FALSE)</f>
      </c>
      <c r="R340" s="1">
        <f>IF(IFERROR(VLOOKUP(E340,Store_Showcase!B2:H144,7, FALSE), TRUE)=TRUE, IF(IFERROR(VLOOKUP(E340,Store_SRP!B2:H110,7, FALSE), TRUE)=TRUE,VLOOKUP(E340,Store_VAM!B2:H273,7, FALSE),VLOOKUP(E340,Store_SRP!B2:H110,7, FALSE)), VLOOKUP(E340,Store_Showcase!B2:H144,7, FALSE))</f>
      </c>
      <c r="S340" s="1">
        <f>IF(IFERROR(VLOOKUP(E340,Store_Showcase!B2:I144,8, FALSE), TRUE)=TRUE, IF(IFERROR(VLOOKUP(E340,Store_SRP!B2:I110,8, FALSE), TRUE)=TRUE,VLOOKUP(E340,Store_VAM!B2:I273,8, FALSE),VLOOKUP(E340,Store_SRP!B2:I110,8, FALSE)), VLOOKUP(E340,Store_Showcase!B2:I144,8, FALSE))</f>
      </c>
      <c r="T340" s="1">
        <f>VLOOKUP(G340,Sku_Consolidated!A2:R957,18,FALSE)</f>
      </c>
      <c r="U340" s="1" t="s">
        <v>1059</v>
      </c>
      <c r="V340" s="1">
        <f>IF(VLOOKUP(G340,Sku_Consolidated!A2:S957,19,FALSE)="SHOWCASE", VLOOKUP(E340,Store_Showcase!B2:L144,11, FALSE), IF(VLOOKUP(G340,Sku_Consolidated!A2:S957,19,FALSE)="VAM",VLOOKUP(E340,Store_VAM!B2:L273,11, FALSE),VLOOKUP(E340,Store_SRP!B2:L110,11, FALSE)))</f>
      </c>
      <c r="W340" s="1">
        <f>VLOOKUP(G340,Sku_Consolidated!A2:W957,11,FALSE)</f>
      </c>
      <c r="X340" s="1">
        <f>VLOOKUP(G340,Sku_Consolidated!A2:H957,8,FALSE)</f>
      </c>
      <c r="Y340" s="1">
        <f>VLOOKUP(G340,Sku_Consolidated!A2:I957,9,FALSE)</f>
      </c>
      <c r="Z340" s="1" t="s">
        <v>41</v>
      </c>
      <c r="AA340" s="1">
        <f>VLOOKUP(G340,Sku_Consolidated!A2:E957,5,FALSE)</f>
      </c>
      <c r="AB340" s="1">
        <f>IF(VLOOKUP(G340,Sku_Consolidated!A2:S957,19,FALSE)="SHOWCASE", VLOOKUP(E340,Store_Showcase!B2:N144,13, FALSE), IF(VLOOKUP(G340,Sku_Consolidated!A2:S957,19,FALSE)="VAM",VLOOKUP(E340,Store_VAM!B2:N273,13, FALSE),VLOOKUP(E340,Store_SRP!B2:N110,13, FALSE)))</f>
      </c>
      <c r="AC340" s="1">
        <f>IF(IFERROR(AB340,TRUE)=TRUE, "-","OK")</f>
      </c>
      <c r="AD340" s="11" t="s">
        <v>37</v>
      </c>
      <c r="AE340" s="11" t="s">
        <v>37</v>
      </c>
      <c r="AF340" s="1">
        <f>IF(IFERROR(VLOOKUP(E340,Store_Showcase!B2:H144,{5}, FALSE), TRUE)=TRUE, IF(IFERROR(VLOOKUP(E340,Store_SRP!B2:H110,{5}, FALSE), TRUE)=TRUE,VLOOKUP(E340,Store_VAM!B2:H273,{5}, FALSE),VLOOKUP(E340,Store_SRP!B2:H110,{5}, FALSE)), VLOOKUP(E340,Store_Showcase!B2:H144,{5}, FALSE))</f>
      </c>
      <c r="AG340" s="1">
        <f>IF(IFERROR(VLOOKUP(E340,Store_Showcase!B2:H144,{6}, FALSE), TRUE)=TRUE, IF(IFERROR(VLOOKUP(E340,Store_SRP!B2:H110,{6}, FALSE), TRUE)=TRUE,VLOOKUP(E340,Store_VAM!B2:H273,{6}, FALSE),VLOOKUP(E340,Store_SRP!B2:H110,{6}, FALSE)), VLOOKUP(E340,Store_Showcase!B2:H144,{6}, FALSE))</f>
      </c>
      <c r="AH340" s="1">
        <f>VLOOKUP(G340,Sku_Consolidated!A2:R957,18,FALSE)</f>
      </c>
      <c r="AI340" s="1">
        <f>VLOOKUP(G340,Sku_Consolidated!A2:S957,19,FALSE)</f>
      </c>
      <c r="AJ340" s="1">
        <f>VLOOKUP(G340,Sku_Consolidated!A2:T957,20,FALSE)</f>
      </c>
    </row>
    <row r="341" spans="1:36" x14ac:dyDescent="0.25">
      <c r="A341" s="1">
        <v>2024</v>
      </c>
      <c r="B341" s="1" t="s">
        <v>31</v>
      </c>
      <c r="C341" s="1" t="s">
        <v>32</v>
      </c>
      <c r="D341" s="1" t="s">
        <v>33</v>
      </c>
      <c r="E341" s="9" t="s">
        <v>1055</v>
      </c>
      <c r="F341" s="1">
        <f>IF(VLOOKUP(G341,Sku_Consolidated!A2:S957,{19},FALSE)="SHOWCASE", VLOOKUP(E341,Store_Showcase!B2:C144,{2}, FALSE), IF(VLOOKUP(G341,Sku_Consolidated!A2:S957,{19},FALSE)="VAM",VLOOKUP(E341,Store_VAM!B2:C273,{2}, FALSE),VLOOKUP(E341,Store_SRP!B2:C110,{2}, FALSE)))</f>
      </c>
      <c r="G341" s="1">
        <v>61759</v>
      </c>
      <c r="H341" s="1" t="s">
        <v>94</v>
      </c>
      <c r="I341" s="10" t="s">
        <v>1099</v>
      </c>
      <c r="J341" s="1">
        <f>VLOOKUP(G341,Sku_Consolidated!A2:C957, 3, FALSE)</f>
      </c>
      <c r="K341" s="10">
        <f>IF(J341="PACK", I341, 0)</f>
      </c>
      <c r="L341" s="10">
        <f>IF(J341="KG", I341, I341 * VLOOKUP(G341,Sku_Consolidated!A2:U957,21,FALSE))</f>
      </c>
      <c r="M341" s="10" t="s">
        <v>37</v>
      </c>
      <c r="N341" s="11" t="s">
        <v>1100</v>
      </c>
      <c r="O341" s="10" t="s">
        <v>1101</v>
      </c>
      <c r="P341" s="10">
        <f>N341 - O341</f>
      </c>
      <c r="Q341" s="1">
        <f>VLOOKUP(G341,Sku_Consolidated!A2:G957,7, FALSE)</f>
      </c>
      <c r="R341" s="1">
        <f>IF(IFERROR(VLOOKUP(E341,Store_Showcase!B2:H144,7, FALSE), TRUE)=TRUE, IF(IFERROR(VLOOKUP(E341,Store_SRP!B2:H110,7, FALSE), TRUE)=TRUE,VLOOKUP(E341,Store_VAM!B2:H273,7, FALSE),VLOOKUP(E341,Store_SRP!B2:H110,7, FALSE)), VLOOKUP(E341,Store_Showcase!B2:H144,7, FALSE))</f>
      </c>
      <c r="S341" s="1">
        <f>IF(IFERROR(VLOOKUP(E341,Store_Showcase!B2:I144,8, FALSE), TRUE)=TRUE, IF(IFERROR(VLOOKUP(E341,Store_SRP!B2:I110,8, FALSE), TRUE)=TRUE,VLOOKUP(E341,Store_VAM!B2:I273,8, FALSE),VLOOKUP(E341,Store_SRP!B2:I110,8, FALSE)), VLOOKUP(E341,Store_Showcase!B2:I144,8, FALSE))</f>
      </c>
      <c r="T341" s="1">
        <f>VLOOKUP(G341,Sku_Consolidated!A2:R957,18,FALSE)</f>
      </c>
      <c r="U341" s="1" t="s">
        <v>1059</v>
      </c>
      <c r="V341" s="1">
        <f>IF(VLOOKUP(G341,Sku_Consolidated!A2:S957,19,FALSE)="SHOWCASE", VLOOKUP(E341,Store_Showcase!B2:L144,11, FALSE), IF(VLOOKUP(G341,Sku_Consolidated!A2:S957,19,FALSE)="VAM",VLOOKUP(E341,Store_VAM!B2:L273,11, FALSE),VLOOKUP(E341,Store_SRP!B2:L110,11, FALSE)))</f>
      </c>
      <c r="W341" s="1">
        <f>VLOOKUP(G341,Sku_Consolidated!A2:W957,11,FALSE)</f>
      </c>
      <c r="X341" s="1">
        <f>VLOOKUP(G341,Sku_Consolidated!A2:H957,8,FALSE)</f>
      </c>
      <c r="Y341" s="1">
        <f>VLOOKUP(G341,Sku_Consolidated!A2:I957,9,FALSE)</f>
      </c>
      <c r="Z341" s="1" t="s">
        <v>41</v>
      </c>
      <c r="AA341" s="1">
        <f>VLOOKUP(G341,Sku_Consolidated!A2:E957,5,FALSE)</f>
      </c>
      <c r="AB341" s="1">
        <f>IF(VLOOKUP(G341,Sku_Consolidated!A2:S957,19,FALSE)="SHOWCASE", VLOOKUP(E341,Store_Showcase!B2:N144,13, FALSE), IF(VLOOKUP(G341,Sku_Consolidated!A2:S957,19,FALSE)="VAM",VLOOKUP(E341,Store_VAM!B2:N273,13, FALSE),VLOOKUP(E341,Store_SRP!B2:N110,13, FALSE)))</f>
      </c>
      <c r="AC341" s="1">
        <f>IF(IFERROR(AB341,TRUE)=TRUE, "-","OK")</f>
      </c>
      <c r="AD341" s="11" t="s">
        <v>37</v>
      </c>
      <c r="AE341" s="11" t="s">
        <v>37</v>
      </c>
      <c r="AF341" s="1">
        <f>IF(IFERROR(VLOOKUP(E341,Store_Showcase!B2:H144,{5}, FALSE), TRUE)=TRUE, IF(IFERROR(VLOOKUP(E341,Store_SRP!B2:H110,{5}, FALSE), TRUE)=TRUE,VLOOKUP(E341,Store_VAM!B2:H273,{5}, FALSE),VLOOKUP(E341,Store_SRP!B2:H110,{5}, FALSE)), VLOOKUP(E341,Store_Showcase!B2:H144,{5}, FALSE))</f>
      </c>
      <c r="AG341" s="1">
        <f>IF(IFERROR(VLOOKUP(E341,Store_Showcase!B2:H144,{6}, FALSE), TRUE)=TRUE, IF(IFERROR(VLOOKUP(E341,Store_SRP!B2:H110,{6}, FALSE), TRUE)=TRUE,VLOOKUP(E341,Store_VAM!B2:H273,{6}, FALSE),VLOOKUP(E341,Store_SRP!B2:H110,{6}, FALSE)), VLOOKUP(E341,Store_Showcase!B2:H144,{6}, FALSE))</f>
      </c>
      <c r="AH341" s="1">
        <f>VLOOKUP(G341,Sku_Consolidated!A2:R957,18,FALSE)</f>
      </c>
      <c r="AI341" s="1">
        <f>VLOOKUP(G341,Sku_Consolidated!A2:S957,19,FALSE)</f>
      </c>
      <c r="AJ341" s="1">
        <f>VLOOKUP(G341,Sku_Consolidated!A2:T957,20,FALSE)</f>
      </c>
    </row>
    <row r="342" spans="1:36" x14ac:dyDescent="0.25">
      <c r="A342" s="1">
        <v>2024</v>
      </c>
      <c r="B342" s="1" t="s">
        <v>31</v>
      </c>
      <c r="C342" s="1" t="s">
        <v>32</v>
      </c>
      <c r="D342" s="1" t="s">
        <v>33</v>
      </c>
      <c r="E342" s="9" t="s">
        <v>1055</v>
      </c>
      <c r="F342" s="1">
        <f>IF(VLOOKUP(G342,Sku_Consolidated!A2:S957,{19},FALSE)="SHOWCASE", VLOOKUP(E342,Store_Showcase!B2:C144,{2}, FALSE), IF(VLOOKUP(G342,Sku_Consolidated!A2:S957,{19},FALSE)="VAM",VLOOKUP(E342,Store_VAM!B2:C273,{2}, FALSE),VLOOKUP(E342,Store_SRP!B2:C110,{2}, FALSE)))</f>
      </c>
      <c r="G342" s="1">
        <v>61760</v>
      </c>
      <c r="H342" s="1" t="s">
        <v>98</v>
      </c>
      <c r="I342" s="10" t="s">
        <v>1102</v>
      </c>
      <c r="J342" s="1">
        <f>VLOOKUP(G342,Sku_Consolidated!A2:C957, 3, FALSE)</f>
      </c>
      <c r="K342" s="10">
        <f>IF(J342="PACK", I342, 0)</f>
      </c>
      <c r="L342" s="10">
        <f>IF(J342="KG", I342, I342 * VLOOKUP(G342,Sku_Consolidated!A2:U957,21,FALSE))</f>
      </c>
      <c r="M342" s="10" t="s">
        <v>37</v>
      </c>
      <c r="N342" s="11" t="s">
        <v>1103</v>
      </c>
      <c r="O342" s="10" t="s">
        <v>1104</v>
      </c>
      <c r="P342" s="10">
        <f>N342 - O342</f>
      </c>
      <c r="Q342" s="1">
        <f>VLOOKUP(G342,Sku_Consolidated!A2:G957,7, FALSE)</f>
      </c>
      <c r="R342" s="1">
        <f>IF(IFERROR(VLOOKUP(E342,Store_Showcase!B2:H144,7, FALSE), TRUE)=TRUE, IF(IFERROR(VLOOKUP(E342,Store_SRP!B2:H110,7, FALSE), TRUE)=TRUE,VLOOKUP(E342,Store_VAM!B2:H273,7, FALSE),VLOOKUP(E342,Store_SRP!B2:H110,7, FALSE)), VLOOKUP(E342,Store_Showcase!B2:H144,7, FALSE))</f>
      </c>
      <c r="S342" s="1">
        <f>IF(IFERROR(VLOOKUP(E342,Store_Showcase!B2:I144,8, FALSE), TRUE)=TRUE, IF(IFERROR(VLOOKUP(E342,Store_SRP!B2:I110,8, FALSE), TRUE)=TRUE,VLOOKUP(E342,Store_VAM!B2:I273,8, FALSE),VLOOKUP(E342,Store_SRP!B2:I110,8, FALSE)), VLOOKUP(E342,Store_Showcase!B2:I144,8, FALSE))</f>
      </c>
      <c r="T342" s="1">
        <f>VLOOKUP(G342,Sku_Consolidated!A2:R957,18,FALSE)</f>
      </c>
      <c r="U342" s="1" t="s">
        <v>1059</v>
      </c>
      <c r="V342" s="1">
        <f>IF(VLOOKUP(G342,Sku_Consolidated!A2:S957,19,FALSE)="SHOWCASE", VLOOKUP(E342,Store_Showcase!B2:L144,11, FALSE), IF(VLOOKUP(G342,Sku_Consolidated!A2:S957,19,FALSE)="VAM",VLOOKUP(E342,Store_VAM!B2:L273,11, FALSE),VLOOKUP(E342,Store_SRP!B2:L110,11, FALSE)))</f>
      </c>
      <c r="W342" s="1">
        <f>VLOOKUP(G342,Sku_Consolidated!A2:W957,11,FALSE)</f>
      </c>
      <c r="X342" s="1">
        <f>VLOOKUP(G342,Sku_Consolidated!A2:H957,8,FALSE)</f>
      </c>
      <c r="Y342" s="1">
        <f>VLOOKUP(G342,Sku_Consolidated!A2:I957,9,FALSE)</f>
      </c>
      <c r="Z342" s="1" t="s">
        <v>41</v>
      </c>
      <c r="AA342" s="1">
        <f>VLOOKUP(G342,Sku_Consolidated!A2:E957,5,FALSE)</f>
      </c>
      <c r="AB342" s="1">
        <f>IF(VLOOKUP(G342,Sku_Consolidated!A2:S957,19,FALSE)="SHOWCASE", VLOOKUP(E342,Store_Showcase!B2:N144,13, FALSE), IF(VLOOKUP(G342,Sku_Consolidated!A2:S957,19,FALSE)="VAM",VLOOKUP(E342,Store_VAM!B2:N273,13, FALSE),VLOOKUP(E342,Store_SRP!B2:N110,13, FALSE)))</f>
      </c>
      <c r="AC342" s="1">
        <f>IF(IFERROR(AB342,TRUE)=TRUE, "-","OK")</f>
      </c>
      <c r="AD342" s="11" t="s">
        <v>37</v>
      </c>
      <c r="AE342" s="11" t="s">
        <v>37</v>
      </c>
      <c r="AF342" s="1">
        <f>IF(IFERROR(VLOOKUP(E342,Store_Showcase!B2:H144,{5}, FALSE), TRUE)=TRUE, IF(IFERROR(VLOOKUP(E342,Store_SRP!B2:H110,{5}, FALSE), TRUE)=TRUE,VLOOKUP(E342,Store_VAM!B2:H273,{5}, FALSE),VLOOKUP(E342,Store_SRP!B2:H110,{5}, FALSE)), VLOOKUP(E342,Store_Showcase!B2:H144,{5}, FALSE))</f>
      </c>
      <c r="AG342" s="1">
        <f>IF(IFERROR(VLOOKUP(E342,Store_Showcase!B2:H144,{6}, FALSE), TRUE)=TRUE, IF(IFERROR(VLOOKUP(E342,Store_SRP!B2:H110,{6}, FALSE), TRUE)=TRUE,VLOOKUP(E342,Store_VAM!B2:H273,{6}, FALSE),VLOOKUP(E342,Store_SRP!B2:H110,{6}, FALSE)), VLOOKUP(E342,Store_Showcase!B2:H144,{6}, FALSE))</f>
      </c>
      <c r="AH342" s="1">
        <f>VLOOKUP(G342,Sku_Consolidated!A2:R957,18,FALSE)</f>
      </c>
      <c r="AI342" s="1">
        <f>VLOOKUP(G342,Sku_Consolidated!A2:S957,19,FALSE)</f>
      </c>
      <c r="AJ342" s="1">
        <f>VLOOKUP(G342,Sku_Consolidated!A2:T957,20,FALSE)</f>
      </c>
    </row>
    <row r="343" spans="1:36" x14ac:dyDescent="0.25">
      <c r="A343" s="1">
        <v>2024</v>
      </c>
      <c r="B343" s="1" t="s">
        <v>31</v>
      </c>
      <c r="C343" s="1" t="s">
        <v>32</v>
      </c>
      <c r="D343" s="1" t="s">
        <v>33</v>
      </c>
      <c r="E343" s="9" t="s">
        <v>1055</v>
      </c>
      <c r="F343" s="1">
        <f>IF(VLOOKUP(G343,Sku_Consolidated!A2:S957,{19},FALSE)="SHOWCASE", VLOOKUP(E343,Store_Showcase!B2:C144,{2}, FALSE), IF(VLOOKUP(G343,Sku_Consolidated!A2:S957,{19},FALSE)="VAM",VLOOKUP(E343,Store_VAM!B2:C273,{2}, FALSE),VLOOKUP(E343,Store_SRP!B2:C110,{2}, FALSE)))</f>
      </c>
      <c r="G343" s="1">
        <v>61781</v>
      </c>
      <c r="H343" s="1" t="s">
        <v>102</v>
      </c>
      <c r="I343" s="10" t="s">
        <v>1105</v>
      </c>
      <c r="J343" s="1">
        <f>VLOOKUP(G343,Sku_Consolidated!A2:C957, 3, FALSE)</f>
      </c>
      <c r="K343" s="10">
        <f>IF(J343="PACK", I343, 0)</f>
      </c>
      <c r="L343" s="10">
        <f>IF(J343="KG", I343, I343 * VLOOKUP(G343,Sku_Consolidated!A2:U957,21,FALSE))</f>
      </c>
      <c r="M343" s="10" t="s">
        <v>37</v>
      </c>
      <c r="N343" s="11" t="s">
        <v>1106</v>
      </c>
      <c r="O343" s="10" t="s">
        <v>1107</v>
      </c>
      <c r="P343" s="10">
        <f>N343 - O343</f>
      </c>
      <c r="Q343" s="1">
        <f>VLOOKUP(G343,Sku_Consolidated!A2:G957,7, FALSE)</f>
      </c>
      <c r="R343" s="1">
        <f>IF(IFERROR(VLOOKUP(E343,Store_Showcase!B2:H144,7, FALSE), TRUE)=TRUE, IF(IFERROR(VLOOKUP(E343,Store_SRP!B2:H110,7, FALSE), TRUE)=TRUE,VLOOKUP(E343,Store_VAM!B2:H273,7, FALSE),VLOOKUP(E343,Store_SRP!B2:H110,7, FALSE)), VLOOKUP(E343,Store_Showcase!B2:H144,7, FALSE))</f>
      </c>
      <c r="S343" s="1">
        <f>IF(IFERROR(VLOOKUP(E343,Store_Showcase!B2:I144,8, FALSE), TRUE)=TRUE, IF(IFERROR(VLOOKUP(E343,Store_SRP!B2:I110,8, FALSE), TRUE)=TRUE,VLOOKUP(E343,Store_VAM!B2:I273,8, FALSE),VLOOKUP(E343,Store_SRP!B2:I110,8, FALSE)), VLOOKUP(E343,Store_Showcase!B2:I144,8, FALSE))</f>
      </c>
      <c r="T343" s="1">
        <f>VLOOKUP(G343,Sku_Consolidated!A2:R957,18,FALSE)</f>
      </c>
      <c r="U343" s="1" t="s">
        <v>1059</v>
      </c>
      <c r="V343" s="1">
        <f>IF(VLOOKUP(G343,Sku_Consolidated!A2:S957,19,FALSE)="SHOWCASE", VLOOKUP(E343,Store_Showcase!B2:L144,11, FALSE), IF(VLOOKUP(G343,Sku_Consolidated!A2:S957,19,FALSE)="VAM",VLOOKUP(E343,Store_VAM!B2:L273,11, FALSE),VLOOKUP(E343,Store_SRP!B2:L110,11, FALSE)))</f>
      </c>
      <c r="W343" s="1">
        <f>VLOOKUP(G343,Sku_Consolidated!A2:W957,11,FALSE)</f>
      </c>
      <c r="X343" s="1">
        <f>VLOOKUP(G343,Sku_Consolidated!A2:H957,8,FALSE)</f>
      </c>
      <c r="Y343" s="1">
        <f>VLOOKUP(G343,Sku_Consolidated!A2:I957,9,FALSE)</f>
      </c>
      <c r="Z343" s="1" t="s">
        <v>41</v>
      </c>
      <c r="AA343" s="1">
        <f>VLOOKUP(G343,Sku_Consolidated!A2:E957,5,FALSE)</f>
      </c>
      <c r="AB343" s="1">
        <f>IF(VLOOKUP(G343,Sku_Consolidated!A2:S957,19,FALSE)="SHOWCASE", VLOOKUP(E343,Store_Showcase!B2:N144,13, FALSE), IF(VLOOKUP(G343,Sku_Consolidated!A2:S957,19,FALSE)="VAM",VLOOKUP(E343,Store_VAM!B2:N273,13, FALSE),VLOOKUP(E343,Store_SRP!B2:N110,13, FALSE)))</f>
      </c>
      <c r="AC343" s="1">
        <f>IF(IFERROR(AB343,TRUE)=TRUE, "-","OK")</f>
      </c>
      <c r="AD343" s="11" t="s">
        <v>37</v>
      </c>
      <c r="AE343" s="11" t="s">
        <v>37</v>
      </c>
      <c r="AF343" s="1">
        <f>IF(IFERROR(VLOOKUP(E343,Store_Showcase!B2:H144,{5}, FALSE), TRUE)=TRUE, IF(IFERROR(VLOOKUP(E343,Store_SRP!B2:H110,{5}, FALSE), TRUE)=TRUE,VLOOKUP(E343,Store_VAM!B2:H273,{5}, FALSE),VLOOKUP(E343,Store_SRP!B2:H110,{5}, FALSE)), VLOOKUP(E343,Store_Showcase!B2:H144,{5}, FALSE))</f>
      </c>
      <c r="AG343" s="1">
        <f>IF(IFERROR(VLOOKUP(E343,Store_Showcase!B2:H144,{6}, FALSE), TRUE)=TRUE, IF(IFERROR(VLOOKUP(E343,Store_SRP!B2:H110,{6}, FALSE), TRUE)=TRUE,VLOOKUP(E343,Store_VAM!B2:H273,{6}, FALSE),VLOOKUP(E343,Store_SRP!B2:H110,{6}, FALSE)), VLOOKUP(E343,Store_Showcase!B2:H144,{6}, FALSE))</f>
      </c>
      <c r="AH343" s="1">
        <f>VLOOKUP(G343,Sku_Consolidated!A2:R957,18,FALSE)</f>
      </c>
      <c r="AI343" s="1">
        <f>VLOOKUP(G343,Sku_Consolidated!A2:S957,19,FALSE)</f>
      </c>
      <c r="AJ343" s="1">
        <f>VLOOKUP(G343,Sku_Consolidated!A2:T957,20,FALSE)</f>
      </c>
    </row>
    <row r="344" spans="1:36" x14ac:dyDescent="0.25">
      <c r="A344" s="1">
        <v>2024</v>
      </c>
      <c r="B344" s="1" t="s">
        <v>31</v>
      </c>
      <c r="C344" s="1" t="s">
        <v>32</v>
      </c>
      <c r="D344" s="1" t="s">
        <v>33</v>
      </c>
      <c r="E344" s="9" t="s">
        <v>1055</v>
      </c>
      <c r="F344" s="1">
        <f>IF(VLOOKUP(G344,Sku_Consolidated!A2:S957,{19},FALSE)="SHOWCASE", VLOOKUP(E344,Store_Showcase!B2:C144,{2}, FALSE), IF(VLOOKUP(G344,Sku_Consolidated!A2:S957,{19},FALSE)="VAM",VLOOKUP(E344,Store_VAM!B2:C273,{2}, FALSE),VLOOKUP(E344,Store_SRP!B2:C110,{2}, FALSE)))</f>
      </c>
      <c r="G344" s="1">
        <v>61787</v>
      </c>
      <c r="H344" s="1" t="s">
        <v>110</v>
      </c>
      <c r="I344" s="10" t="s">
        <v>1108</v>
      </c>
      <c r="J344" s="1">
        <f>VLOOKUP(G344,Sku_Consolidated!A2:C957, 3, FALSE)</f>
      </c>
      <c r="K344" s="10">
        <f>IF(J344="PACK", I344, 0)</f>
      </c>
      <c r="L344" s="10">
        <f>IF(J344="KG", I344, I344 * VLOOKUP(G344,Sku_Consolidated!A2:U957,21,FALSE))</f>
      </c>
      <c r="M344" s="10" t="s">
        <v>37</v>
      </c>
      <c r="N344" s="11" t="s">
        <v>1109</v>
      </c>
      <c r="O344" s="10" t="s">
        <v>1110</v>
      </c>
      <c r="P344" s="10">
        <f>N344 - O344</f>
      </c>
      <c r="Q344" s="1">
        <f>VLOOKUP(G344,Sku_Consolidated!A2:G957,7, FALSE)</f>
      </c>
      <c r="R344" s="1">
        <f>IF(IFERROR(VLOOKUP(E344,Store_Showcase!B2:H144,7, FALSE), TRUE)=TRUE, IF(IFERROR(VLOOKUP(E344,Store_SRP!B2:H110,7, FALSE), TRUE)=TRUE,VLOOKUP(E344,Store_VAM!B2:H273,7, FALSE),VLOOKUP(E344,Store_SRP!B2:H110,7, FALSE)), VLOOKUP(E344,Store_Showcase!B2:H144,7, FALSE))</f>
      </c>
      <c r="S344" s="1">
        <f>IF(IFERROR(VLOOKUP(E344,Store_Showcase!B2:I144,8, FALSE), TRUE)=TRUE, IF(IFERROR(VLOOKUP(E344,Store_SRP!B2:I110,8, FALSE), TRUE)=TRUE,VLOOKUP(E344,Store_VAM!B2:I273,8, FALSE),VLOOKUP(E344,Store_SRP!B2:I110,8, FALSE)), VLOOKUP(E344,Store_Showcase!B2:I144,8, FALSE))</f>
      </c>
      <c r="T344" s="1">
        <f>VLOOKUP(G344,Sku_Consolidated!A2:R957,18,FALSE)</f>
      </c>
      <c r="U344" s="1" t="s">
        <v>1059</v>
      </c>
      <c r="V344" s="1">
        <f>IF(VLOOKUP(G344,Sku_Consolidated!A2:S957,19,FALSE)="SHOWCASE", VLOOKUP(E344,Store_Showcase!B2:L144,11, FALSE), IF(VLOOKUP(G344,Sku_Consolidated!A2:S957,19,FALSE)="VAM",VLOOKUP(E344,Store_VAM!B2:L273,11, FALSE),VLOOKUP(E344,Store_SRP!B2:L110,11, FALSE)))</f>
      </c>
      <c r="W344" s="1">
        <f>VLOOKUP(G344,Sku_Consolidated!A2:W957,11,FALSE)</f>
      </c>
      <c r="X344" s="1">
        <f>VLOOKUP(G344,Sku_Consolidated!A2:H957,8,FALSE)</f>
      </c>
      <c r="Y344" s="1">
        <f>VLOOKUP(G344,Sku_Consolidated!A2:I957,9,FALSE)</f>
      </c>
      <c r="Z344" s="1" t="s">
        <v>41</v>
      </c>
      <c r="AA344" s="1">
        <f>VLOOKUP(G344,Sku_Consolidated!A2:E957,5,FALSE)</f>
      </c>
      <c r="AB344" s="1">
        <f>IF(VLOOKUP(G344,Sku_Consolidated!A2:S957,19,FALSE)="SHOWCASE", VLOOKUP(E344,Store_Showcase!B2:N144,13, FALSE), IF(VLOOKUP(G344,Sku_Consolidated!A2:S957,19,FALSE)="VAM",VLOOKUP(E344,Store_VAM!B2:N273,13, FALSE),VLOOKUP(E344,Store_SRP!B2:N110,13, FALSE)))</f>
      </c>
      <c r="AC344" s="1">
        <f>IF(IFERROR(AB344,TRUE)=TRUE, "-","OK")</f>
      </c>
      <c r="AD344" s="11" t="s">
        <v>37</v>
      </c>
      <c r="AE344" s="11" t="s">
        <v>37</v>
      </c>
      <c r="AF344" s="1">
        <f>IF(IFERROR(VLOOKUP(E344,Store_Showcase!B2:H144,{5}, FALSE), TRUE)=TRUE, IF(IFERROR(VLOOKUP(E344,Store_SRP!B2:H110,{5}, FALSE), TRUE)=TRUE,VLOOKUP(E344,Store_VAM!B2:H273,{5}, FALSE),VLOOKUP(E344,Store_SRP!B2:H110,{5}, FALSE)), VLOOKUP(E344,Store_Showcase!B2:H144,{5}, FALSE))</f>
      </c>
      <c r="AG344" s="1">
        <f>IF(IFERROR(VLOOKUP(E344,Store_Showcase!B2:H144,{6}, FALSE), TRUE)=TRUE, IF(IFERROR(VLOOKUP(E344,Store_SRP!B2:H110,{6}, FALSE), TRUE)=TRUE,VLOOKUP(E344,Store_VAM!B2:H273,{6}, FALSE),VLOOKUP(E344,Store_SRP!B2:H110,{6}, FALSE)), VLOOKUP(E344,Store_Showcase!B2:H144,{6}, FALSE))</f>
      </c>
      <c r="AH344" s="1">
        <f>VLOOKUP(G344,Sku_Consolidated!A2:R957,18,FALSE)</f>
      </c>
      <c r="AI344" s="1">
        <f>VLOOKUP(G344,Sku_Consolidated!A2:S957,19,FALSE)</f>
      </c>
      <c r="AJ344" s="1">
        <f>VLOOKUP(G344,Sku_Consolidated!A2:T957,20,FALSE)</f>
      </c>
    </row>
    <row r="345" spans="1:36" x14ac:dyDescent="0.25">
      <c r="A345" s="1">
        <v>2024</v>
      </c>
      <c r="B345" s="1" t="s">
        <v>31</v>
      </c>
      <c r="C345" s="1" t="s">
        <v>32</v>
      </c>
      <c r="D345" s="1" t="s">
        <v>33</v>
      </c>
      <c r="E345" s="9" t="s">
        <v>1055</v>
      </c>
      <c r="F345" s="1">
        <f>IF(VLOOKUP(G345,Sku_Consolidated!A2:S957,{19},FALSE)="SHOWCASE", VLOOKUP(E345,Store_Showcase!B2:C144,{2}, FALSE), IF(VLOOKUP(G345,Sku_Consolidated!A2:S957,{19},FALSE)="VAM",VLOOKUP(E345,Store_VAM!B2:C273,{2}, FALSE),VLOOKUP(E345,Store_SRP!B2:C110,{2}, FALSE)))</f>
      </c>
      <c r="G345" s="1">
        <v>61833</v>
      </c>
      <c r="H345" s="1" t="s">
        <v>118</v>
      </c>
      <c r="I345" s="10" t="s">
        <v>1111</v>
      </c>
      <c r="J345" s="1">
        <f>VLOOKUP(G345,Sku_Consolidated!A2:C957, 3, FALSE)</f>
      </c>
      <c r="K345" s="10">
        <f>IF(J345="PACK", I345, 0)</f>
      </c>
      <c r="L345" s="10">
        <f>IF(J345="KG", I345, I345 * VLOOKUP(G345,Sku_Consolidated!A2:U957,21,FALSE))</f>
      </c>
      <c r="M345" s="10" t="s">
        <v>37</v>
      </c>
      <c r="N345" s="11" t="s">
        <v>1112</v>
      </c>
      <c r="O345" s="10" t="s">
        <v>1113</v>
      </c>
      <c r="P345" s="10">
        <f>N345 - O345</f>
      </c>
      <c r="Q345" s="1">
        <f>VLOOKUP(G345,Sku_Consolidated!A2:G957,7, FALSE)</f>
      </c>
      <c r="R345" s="1">
        <f>IF(IFERROR(VLOOKUP(E345,Store_Showcase!B2:H144,7, FALSE), TRUE)=TRUE, IF(IFERROR(VLOOKUP(E345,Store_SRP!B2:H110,7, FALSE), TRUE)=TRUE,VLOOKUP(E345,Store_VAM!B2:H273,7, FALSE),VLOOKUP(E345,Store_SRP!B2:H110,7, FALSE)), VLOOKUP(E345,Store_Showcase!B2:H144,7, FALSE))</f>
      </c>
      <c r="S345" s="1">
        <f>IF(IFERROR(VLOOKUP(E345,Store_Showcase!B2:I144,8, FALSE), TRUE)=TRUE, IF(IFERROR(VLOOKUP(E345,Store_SRP!B2:I110,8, FALSE), TRUE)=TRUE,VLOOKUP(E345,Store_VAM!B2:I273,8, FALSE),VLOOKUP(E345,Store_SRP!B2:I110,8, FALSE)), VLOOKUP(E345,Store_Showcase!B2:I144,8, FALSE))</f>
      </c>
      <c r="T345" s="1">
        <f>VLOOKUP(G345,Sku_Consolidated!A2:R957,18,FALSE)</f>
      </c>
      <c r="U345" s="1" t="s">
        <v>1059</v>
      </c>
      <c r="V345" s="1">
        <f>IF(VLOOKUP(G345,Sku_Consolidated!A2:S957,19,FALSE)="SHOWCASE", VLOOKUP(E345,Store_Showcase!B2:L144,11, FALSE), IF(VLOOKUP(G345,Sku_Consolidated!A2:S957,19,FALSE)="VAM",VLOOKUP(E345,Store_VAM!B2:L273,11, FALSE),VLOOKUP(E345,Store_SRP!B2:L110,11, FALSE)))</f>
      </c>
      <c r="W345" s="1">
        <f>VLOOKUP(G345,Sku_Consolidated!A2:W957,11,FALSE)</f>
      </c>
      <c r="X345" s="1">
        <f>VLOOKUP(G345,Sku_Consolidated!A2:H957,8,FALSE)</f>
      </c>
      <c r="Y345" s="1">
        <f>VLOOKUP(G345,Sku_Consolidated!A2:I957,9,FALSE)</f>
      </c>
      <c r="Z345" s="1" t="s">
        <v>41</v>
      </c>
      <c r="AA345" s="1">
        <f>VLOOKUP(G345,Sku_Consolidated!A2:E957,5,FALSE)</f>
      </c>
      <c r="AB345" s="1">
        <f>IF(VLOOKUP(G345,Sku_Consolidated!A2:S957,19,FALSE)="SHOWCASE", VLOOKUP(E345,Store_Showcase!B2:N144,13, FALSE), IF(VLOOKUP(G345,Sku_Consolidated!A2:S957,19,FALSE)="VAM",VLOOKUP(E345,Store_VAM!B2:N273,13, FALSE),VLOOKUP(E345,Store_SRP!B2:N110,13, FALSE)))</f>
      </c>
      <c r="AC345" s="1">
        <f>IF(IFERROR(AB345,TRUE)=TRUE, "-","OK")</f>
      </c>
      <c r="AD345" s="11" t="s">
        <v>37</v>
      </c>
      <c r="AE345" s="11" t="s">
        <v>37</v>
      </c>
      <c r="AF345" s="1">
        <f>IF(IFERROR(VLOOKUP(E345,Store_Showcase!B2:H144,{5}, FALSE), TRUE)=TRUE, IF(IFERROR(VLOOKUP(E345,Store_SRP!B2:H110,{5}, FALSE), TRUE)=TRUE,VLOOKUP(E345,Store_VAM!B2:H273,{5}, FALSE),VLOOKUP(E345,Store_SRP!B2:H110,{5}, FALSE)), VLOOKUP(E345,Store_Showcase!B2:H144,{5}, FALSE))</f>
      </c>
      <c r="AG345" s="1">
        <f>IF(IFERROR(VLOOKUP(E345,Store_Showcase!B2:H144,{6}, FALSE), TRUE)=TRUE, IF(IFERROR(VLOOKUP(E345,Store_SRP!B2:H110,{6}, FALSE), TRUE)=TRUE,VLOOKUP(E345,Store_VAM!B2:H273,{6}, FALSE),VLOOKUP(E345,Store_SRP!B2:H110,{6}, FALSE)), VLOOKUP(E345,Store_Showcase!B2:H144,{6}, FALSE))</f>
      </c>
      <c r="AH345" s="1">
        <f>VLOOKUP(G345,Sku_Consolidated!A2:R957,18,FALSE)</f>
      </c>
      <c r="AI345" s="1">
        <f>VLOOKUP(G345,Sku_Consolidated!A2:S957,19,FALSE)</f>
      </c>
      <c r="AJ345" s="1">
        <f>VLOOKUP(G345,Sku_Consolidated!A2:T957,20,FALSE)</f>
      </c>
    </row>
    <row r="346" spans="1:36" x14ac:dyDescent="0.25">
      <c r="A346" s="1">
        <v>2024</v>
      </c>
      <c r="B346" s="1" t="s">
        <v>31</v>
      </c>
      <c r="C346" s="1" t="s">
        <v>32</v>
      </c>
      <c r="D346" s="1" t="s">
        <v>33</v>
      </c>
      <c r="E346" s="9" t="s">
        <v>1055</v>
      </c>
      <c r="F346" s="1">
        <f>IF(VLOOKUP(G346,Sku_Consolidated!A2:S957,{19},FALSE)="SHOWCASE", VLOOKUP(E346,Store_Showcase!B2:C144,{2}, FALSE), IF(VLOOKUP(G346,Sku_Consolidated!A2:S957,{19},FALSE)="VAM",VLOOKUP(E346,Store_VAM!B2:C273,{2}, FALSE),VLOOKUP(E346,Store_SRP!B2:C110,{2}, FALSE)))</f>
      </c>
      <c r="G346" s="1">
        <v>61834</v>
      </c>
      <c r="H346" s="1" t="s">
        <v>379</v>
      </c>
      <c r="I346" s="10" t="s">
        <v>75</v>
      </c>
      <c r="J346" s="1">
        <f>VLOOKUP(G346,Sku_Consolidated!A2:C957, 3, FALSE)</f>
      </c>
      <c r="K346" s="10">
        <f>IF(J346="PACK", I346, 0)</f>
      </c>
      <c r="L346" s="10">
        <f>IF(J346="KG", I346, I346 * VLOOKUP(G346,Sku_Consolidated!A2:U957,21,FALSE))</f>
      </c>
      <c r="M346" s="10" t="s">
        <v>37</v>
      </c>
      <c r="N346" s="11" t="s">
        <v>1114</v>
      </c>
      <c r="O346" s="10" t="s">
        <v>1115</v>
      </c>
      <c r="P346" s="10">
        <f>N346 - O346</f>
      </c>
      <c r="Q346" s="1">
        <f>VLOOKUP(G346,Sku_Consolidated!A2:G957,7, FALSE)</f>
      </c>
      <c r="R346" s="1">
        <f>IF(IFERROR(VLOOKUP(E346,Store_Showcase!B2:H144,7, FALSE), TRUE)=TRUE, IF(IFERROR(VLOOKUP(E346,Store_SRP!B2:H110,7, FALSE), TRUE)=TRUE,VLOOKUP(E346,Store_VAM!B2:H273,7, FALSE),VLOOKUP(E346,Store_SRP!B2:H110,7, FALSE)), VLOOKUP(E346,Store_Showcase!B2:H144,7, FALSE))</f>
      </c>
      <c r="S346" s="1">
        <f>IF(IFERROR(VLOOKUP(E346,Store_Showcase!B2:I144,8, FALSE), TRUE)=TRUE, IF(IFERROR(VLOOKUP(E346,Store_SRP!B2:I110,8, FALSE), TRUE)=TRUE,VLOOKUP(E346,Store_VAM!B2:I273,8, FALSE),VLOOKUP(E346,Store_SRP!B2:I110,8, FALSE)), VLOOKUP(E346,Store_Showcase!B2:I144,8, FALSE))</f>
      </c>
      <c r="T346" s="1">
        <f>VLOOKUP(G346,Sku_Consolidated!A2:R957,18,FALSE)</f>
      </c>
      <c r="U346" s="1" t="s">
        <v>1059</v>
      </c>
      <c r="V346" s="1">
        <f>IF(VLOOKUP(G346,Sku_Consolidated!A2:S957,19,FALSE)="SHOWCASE", VLOOKUP(E346,Store_Showcase!B2:L144,11, FALSE), IF(VLOOKUP(G346,Sku_Consolidated!A2:S957,19,FALSE)="VAM",VLOOKUP(E346,Store_VAM!B2:L273,11, FALSE),VLOOKUP(E346,Store_SRP!B2:L110,11, FALSE)))</f>
      </c>
      <c r="W346" s="1">
        <f>VLOOKUP(G346,Sku_Consolidated!A2:W957,11,FALSE)</f>
      </c>
      <c r="X346" s="1">
        <f>VLOOKUP(G346,Sku_Consolidated!A2:H957,8,FALSE)</f>
      </c>
      <c r="Y346" s="1">
        <f>VLOOKUP(G346,Sku_Consolidated!A2:I957,9,FALSE)</f>
      </c>
      <c r="Z346" s="1" t="s">
        <v>41</v>
      </c>
      <c r="AA346" s="1">
        <f>VLOOKUP(G346,Sku_Consolidated!A2:E957,5,FALSE)</f>
      </c>
      <c r="AB346" s="1">
        <f>IF(VLOOKUP(G346,Sku_Consolidated!A2:S957,19,FALSE)="SHOWCASE", VLOOKUP(E346,Store_Showcase!B2:N144,13, FALSE), IF(VLOOKUP(G346,Sku_Consolidated!A2:S957,19,FALSE)="VAM",VLOOKUP(E346,Store_VAM!B2:N273,13, FALSE),VLOOKUP(E346,Store_SRP!B2:N110,13, FALSE)))</f>
      </c>
      <c r="AC346" s="1">
        <f>IF(IFERROR(AB346,TRUE)=TRUE, "-","OK")</f>
      </c>
      <c r="AD346" s="11" t="s">
        <v>37</v>
      </c>
      <c r="AE346" s="11" t="s">
        <v>37</v>
      </c>
      <c r="AF346" s="1">
        <f>IF(IFERROR(VLOOKUP(E346,Store_Showcase!B2:H144,{5}, FALSE), TRUE)=TRUE, IF(IFERROR(VLOOKUP(E346,Store_SRP!B2:H110,{5}, FALSE), TRUE)=TRUE,VLOOKUP(E346,Store_VAM!B2:H273,{5}, FALSE),VLOOKUP(E346,Store_SRP!B2:H110,{5}, FALSE)), VLOOKUP(E346,Store_Showcase!B2:H144,{5}, FALSE))</f>
      </c>
      <c r="AG346" s="1">
        <f>IF(IFERROR(VLOOKUP(E346,Store_Showcase!B2:H144,{6}, FALSE), TRUE)=TRUE, IF(IFERROR(VLOOKUP(E346,Store_SRP!B2:H110,{6}, FALSE), TRUE)=TRUE,VLOOKUP(E346,Store_VAM!B2:H273,{6}, FALSE),VLOOKUP(E346,Store_SRP!B2:H110,{6}, FALSE)), VLOOKUP(E346,Store_Showcase!B2:H144,{6}, FALSE))</f>
      </c>
      <c r="AH346" s="1">
        <f>VLOOKUP(G346,Sku_Consolidated!A2:R957,18,FALSE)</f>
      </c>
      <c r="AI346" s="1">
        <f>VLOOKUP(G346,Sku_Consolidated!A2:S957,19,FALSE)</f>
      </c>
      <c r="AJ346" s="1">
        <f>VLOOKUP(G346,Sku_Consolidated!A2:T957,20,FALSE)</f>
      </c>
    </row>
    <row r="347" spans="1:36" x14ac:dyDescent="0.25">
      <c r="A347" s="1">
        <v>2024</v>
      </c>
      <c r="B347" s="1" t="s">
        <v>31</v>
      </c>
      <c r="C347" s="1" t="s">
        <v>32</v>
      </c>
      <c r="D347" s="1" t="s">
        <v>33</v>
      </c>
      <c r="E347" s="9" t="s">
        <v>1055</v>
      </c>
      <c r="F347" s="1">
        <f>IF(VLOOKUP(G347,Sku_Consolidated!A2:S957,{19},FALSE)="SHOWCASE", VLOOKUP(E347,Store_Showcase!B2:C144,{2}, FALSE), IF(VLOOKUP(G347,Sku_Consolidated!A2:S957,{19},FALSE)="VAM",VLOOKUP(E347,Store_VAM!B2:C273,{2}, FALSE),VLOOKUP(E347,Store_SRP!B2:C110,{2}, FALSE)))</f>
      </c>
      <c r="G347" s="1">
        <v>61835</v>
      </c>
      <c r="H347" s="1" t="s">
        <v>680</v>
      </c>
      <c r="I347" s="10" t="s">
        <v>616</v>
      </c>
      <c r="J347" s="1">
        <f>VLOOKUP(G347,Sku_Consolidated!A2:C957, 3, FALSE)</f>
      </c>
      <c r="K347" s="10">
        <f>IF(J347="PACK", I347, 0)</f>
      </c>
      <c r="L347" s="10">
        <f>IF(J347="KG", I347, I347 * VLOOKUP(G347,Sku_Consolidated!A2:U957,21,FALSE))</f>
      </c>
      <c r="M347" s="10" t="s">
        <v>37</v>
      </c>
      <c r="N347" s="11" t="s">
        <v>1116</v>
      </c>
      <c r="O347" s="10" t="s">
        <v>1117</v>
      </c>
      <c r="P347" s="10">
        <f>N347 - O347</f>
      </c>
      <c r="Q347" s="1">
        <f>VLOOKUP(G347,Sku_Consolidated!A2:G957,7, FALSE)</f>
      </c>
      <c r="R347" s="1">
        <f>IF(IFERROR(VLOOKUP(E347,Store_Showcase!B2:H144,7, FALSE), TRUE)=TRUE, IF(IFERROR(VLOOKUP(E347,Store_SRP!B2:H110,7, FALSE), TRUE)=TRUE,VLOOKUP(E347,Store_VAM!B2:H273,7, FALSE),VLOOKUP(E347,Store_SRP!B2:H110,7, FALSE)), VLOOKUP(E347,Store_Showcase!B2:H144,7, FALSE))</f>
      </c>
      <c r="S347" s="1">
        <f>IF(IFERROR(VLOOKUP(E347,Store_Showcase!B2:I144,8, FALSE), TRUE)=TRUE, IF(IFERROR(VLOOKUP(E347,Store_SRP!B2:I110,8, FALSE), TRUE)=TRUE,VLOOKUP(E347,Store_VAM!B2:I273,8, FALSE),VLOOKUP(E347,Store_SRP!B2:I110,8, FALSE)), VLOOKUP(E347,Store_Showcase!B2:I144,8, FALSE))</f>
      </c>
      <c r="T347" s="1">
        <f>VLOOKUP(G347,Sku_Consolidated!A2:R957,18,FALSE)</f>
      </c>
      <c r="U347" s="1" t="s">
        <v>1059</v>
      </c>
      <c r="V347" s="1">
        <f>IF(VLOOKUP(G347,Sku_Consolidated!A2:S957,19,FALSE)="SHOWCASE", VLOOKUP(E347,Store_Showcase!B2:L144,11, FALSE), IF(VLOOKUP(G347,Sku_Consolidated!A2:S957,19,FALSE)="VAM",VLOOKUP(E347,Store_VAM!B2:L273,11, FALSE),VLOOKUP(E347,Store_SRP!B2:L110,11, FALSE)))</f>
      </c>
      <c r="W347" s="1">
        <f>VLOOKUP(G347,Sku_Consolidated!A2:W957,11,FALSE)</f>
      </c>
      <c r="X347" s="1">
        <f>VLOOKUP(G347,Sku_Consolidated!A2:H957,8,FALSE)</f>
      </c>
      <c r="Y347" s="1">
        <f>VLOOKUP(G347,Sku_Consolidated!A2:I957,9,FALSE)</f>
      </c>
      <c r="Z347" s="1" t="s">
        <v>41</v>
      </c>
      <c r="AA347" s="1">
        <f>VLOOKUP(G347,Sku_Consolidated!A2:E957,5,FALSE)</f>
      </c>
      <c r="AB347" s="1">
        <f>IF(VLOOKUP(G347,Sku_Consolidated!A2:S957,19,FALSE)="SHOWCASE", VLOOKUP(E347,Store_Showcase!B2:N144,13, FALSE), IF(VLOOKUP(G347,Sku_Consolidated!A2:S957,19,FALSE)="VAM",VLOOKUP(E347,Store_VAM!B2:N273,13, FALSE),VLOOKUP(E347,Store_SRP!B2:N110,13, FALSE)))</f>
      </c>
      <c r="AC347" s="1">
        <f>IF(IFERROR(AB347,TRUE)=TRUE, "-","OK")</f>
      </c>
      <c r="AD347" s="11" t="s">
        <v>37</v>
      </c>
      <c r="AE347" s="11" t="s">
        <v>37</v>
      </c>
      <c r="AF347" s="1">
        <f>IF(IFERROR(VLOOKUP(E347,Store_Showcase!B2:H144,{5}, FALSE), TRUE)=TRUE, IF(IFERROR(VLOOKUP(E347,Store_SRP!B2:H110,{5}, FALSE), TRUE)=TRUE,VLOOKUP(E347,Store_VAM!B2:H273,{5}, FALSE),VLOOKUP(E347,Store_SRP!B2:H110,{5}, FALSE)), VLOOKUP(E347,Store_Showcase!B2:H144,{5}, FALSE))</f>
      </c>
      <c r="AG347" s="1">
        <f>IF(IFERROR(VLOOKUP(E347,Store_Showcase!B2:H144,{6}, FALSE), TRUE)=TRUE, IF(IFERROR(VLOOKUP(E347,Store_SRP!B2:H110,{6}, FALSE), TRUE)=TRUE,VLOOKUP(E347,Store_VAM!B2:H273,{6}, FALSE),VLOOKUP(E347,Store_SRP!B2:H110,{6}, FALSE)), VLOOKUP(E347,Store_Showcase!B2:H144,{6}, FALSE))</f>
      </c>
      <c r="AH347" s="1">
        <f>VLOOKUP(G347,Sku_Consolidated!A2:R957,18,FALSE)</f>
      </c>
      <c r="AI347" s="1">
        <f>VLOOKUP(G347,Sku_Consolidated!A2:S957,19,FALSE)</f>
      </c>
      <c r="AJ347" s="1">
        <f>VLOOKUP(G347,Sku_Consolidated!A2:T957,20,FALSE)</f>
      </c>
    </row>
    <row r="348" spans="1:36" x14ac:dyDescent="0.25">
      <c r="A348" s="1">
        <v>2024</v>
      </c>
      <c r="B348" s="1" t="s">
        <v>31</v>
      </c>
      <c r="C348" s="1" t="s">
        <v>32</v>
      </c>
      <c r="D348" s="1" t="s">
        <v>33</v>
      </c>
      <c r="E348" s="9" t="s">
        <v>1055</v>
      </c>
      <c r="F348" s="1">
        <f>IF(VLOOKUP(G348,Sku_Consolidated!A2:S957,{19},FALSE)="SHOWCASE", VLOOKUP(E348,Store_Showcase!B2:C144,{2}, FALSE), IF(VLOOKUP(G348,Sku_Consolidated!A2:S957,{19},FALSE)="VAM",VLOOKUP(E348,Store_VAM!B2:C273,{2}, FALSE),VLOOKUP(E348,Store_SRP!B2:C110,{2}, FALSE)))</f>
      </c>
      <c r="G348" s="1">
        <v>61840</v>
      </c>
      <c r="H348" s="1" t="s">
        <v>171</v>
      </c>
      <c r="I348" s="10" t="s">
        <v>1118</v>
      </c>
      <c r="J348" s="1">
        <f>VLOOKUP(G348,Sku_Consolidated!A2:C957, 3, FALSE)</f>
      </c>
      <c r="K348" s="10">
        <f>IF(J348="PACK", I348, 0)</f>
      </c>
      <c r="L348" s="10">
        <f>IF(J348="KG", I348, I348 * VLOOKUP(G348,Sku_Consolidated!A2:U957,21,FALSE))</f>
      </c>
      <c r="M348" s="10" t="s">
        <v>37</v>
      </c>
      <c r="N348" s="11" t="s">
        <v>1119</v>
      </c>
      <c r="O348" s="10" t="s">
        <v>1120</v>
      </c>
      <c r="P348" s="10">
        <f>N348 - O348</f>
      </c>
      <c r="Q348" s="1">
        <f>VLOOKUP(G348,Sku_Consolidated!A2:G957,7, FALSE)</f>
      </c>
      <c r="R348" s="1">
        <f>IF(IFERROR(VLOOKUP(E348,Store_Showcase!B2:H144,7, FALSE), TRUE)=TRUE, IF(IFERROR(VLOOKUP(E348,Store_SRP!B2:H110,7, FALSE), TRUE)=TRUE,VLOOKUP(E348,Store_VAM!B2:H273,7, FALSE),VLOOKUP(E348,Store_SRP!B2:H110,7, FALSE)), VLOOKUP(E348,Store_Showcase!B2:H144,7, FALSE))</f>
      </c>
      <c r="S348" s="1">
        <f>IF(IFERROR(VLOOKUP(E348,Store_Showcase!B2:I144,8, FALSE), TRUE)=TRUE, IF(IFERROR(VLOOKUP(E348,Store_SRP!B2:I110,8, FALSE), TRUE)=TRUE,VLOOKUP(E348,Store_VAM!B2:I273,8, FALSE),VLOOKUP(E348,Store_SRP!B2:I110,8, FALSE)), VLOOKUP(E348,Store_Showcase!B2:I144,8, FALSE))</f>
      </c>
      <c r="T348" s="1">
        <f>VLOOKUP(G348,Sku_Consolidated!A2:R957,18,FALSE)</f>
      </c>
      <c r="U348" s="1" t="s">
        <v>1059</v>
      </c>
      <c r="V348" s="1">
        <f>IF(VLOOKUP(G348,Sku_Consolidated!A2:S957,19,FALSE)="SHOWCASE", VLOOKUP(E348,Store_Showcase!B2:L144,11, FALSE), IF(VLOOKUP(G348,Sku_Consolidated!A2:S957,19,FALSE)="VAM",VLOOKUP(E348,Store_VAM!B2:L273,11, FALSE),VLOOKUP(E348,Store_SRP!B2:L110,11, FALSE)))</f>
      </c>
      <c r="W348" s="1">
        <f>VLOOKUP(G348,Sku_Consolidated!A2:W957,11,FALSE)</f>
      </c>
      <c r="X348" s="1">
        <f>VLOOKUP(G348,Sku_Consolidated!A2:H957,8,FALSE)</f>
      </c>
      <c r="Y348" s="1">
        <f>VLOOKUP(G348,Sku_Consolidated!A2:I957,9,FALSE)</f>
      </c>
      <c r="Z348" s="1" t="s">
        <v>41</v>
      </c>
      <c r="AA348" s="1">
        <f>VLOOKUP(G348,Sku_Consolidated!A2:E957,5,FALSE)</f>
      </c>
      <c r="AB348" s="1">
        <f>IF(VLOOKUP(G348,Sku_Consolidated!A2:S957,19,FALSE)="SHOWCASE", VLOOKUP(E348,Store_Showcase!B2:N144,13, FALSE), IF(VLOOKUP(G348,Sku_Consolidated!A2:S957,19,FALSE)="VAM",VLOOKUP(E348,Store_VAM!B2:N273,13, FALSE),VLOOKUP(E348,Store_SRP!B2:N110,13, FALSE)))</f>
      </c>
      <c r="AC348" s="1">
        <f>IF(IFERROR(AB348,TRUE)=TRUE, "-","OK")</f>
      </c>
      <c r="AD348" s="11" t="s">
        <v>37</v>
      </c>
      <c r="AE348" s="11" t="s">
        <v>37</v>
      </c>
      <c r="AF348" s="1">
        <f>IF(IFERROR(VLOOKUP(E348,Store_Showcase!B2:H144,{5}, FALSE), TRUE)=TRUE, IF(IFERROR(VLOOKUP(E348,Store_SRP!B2:H110,{5}, FALSE), TRUE)=TRUE,VLOOKUP(E348,Store_VAM!B2:H273,{5}, FALSE),VLOOKUP(E348,Store_SRP!B2:H110,{5}, FALSE)), VLOOKUP(E348,Store_Showcase!B2:H144,{5}, FALSE))</f>
      </c>
      <c r="AG348" s="1">
        <f>IF(IFERROR(VLOOKUP(E348,Store_Showcase!B2:H144,{6}, FALSE), TRUE)=TRUE, IF(IFERROR(VLOOKUP(E348,Store_SRP!B2:H110,{6}, FALSE), TRUE)=TRUE,VLOOKUP(E348,Store_VAM!B2:H273,{6}, FALSE),VLOOKUP(E348,Store_SRP!B2:H110,{6}, FALSE)), VLOOKUP(E348,Store_Showcase!B2:H144,{6}, FALSE))</f>
      </c>
      <c r="AH348" s="1">
        <f>VLOOKUP(G348,Sku_Consolidated!A2:R957,18,FALSE)</f>
      </c>
      <c r="AI348" s="1">
        <f>VLOOKUP(G348,Sku_Consolidated!A2:S957,19,FALSE)</f>
      </c>
      <c r="AJ348" s="1">
        <f>VLOOKUP(G348,Sku_Consolidated!A2:T957,20,FALSE)</f>
      </c>
    </row>
    <row r="349" spans="1:36" x14ac:dyDescent="0.25">
      <c r="A349" s="1">
        <v>2024</v>
      </c>
      <c r="B349" s="1" t="s">
        <v>31</v>
      </c>
      <c r="C349" s="1" t="s">
        <v>32</v>
      </c>
      <c r="D349" s="1" t="s">
        <v>33</v>
      </c>
      <c r="E349" s="9" t="s">
        <v>1055</v>
      </c>
      <c r="F349" s="1">
        <f>IF(VLOOKUP(G349,Sku_Consolidated!A2:S957,{19},FALSE)="SHOWCASE", VLOOKUP(E349,Store_Showcase!B2:C144,{2}, FALSE), IF(VLOOKUP(G349,Sku_Consolidated!A2:S957,{19},FALSE)="VAM",VLOOKUP(E349,Store_VAM!B2:C273,{2}, FALSE),VLOOKUP(E349,Store_SRP!B2:C110,{2}, FALSE)))</f>
      </c>
      <c r="G349" s="1">
        <v>61841</v>
      </c>
      <c r="H349" s="1" t="s">
        <v>122</v>
      </c>
      <c r="I349" s="10" t="s">
        <v>1121</v>
      </c>
      <c r="J349" s="1">
        <f>VLOOKUP(G349,Sku_Consolidated!A2:C957, 3, FALSE)</f>
      </c>
      <c r="K349" s="10">
        <f>IF(J349="PACK", I349, 0)</f>
      </c>
      <c r="L349" s="10">
        <f>IF(J349="KG", I349, I349 * VLOOKUP(G349,Sku_Consolidated!A2:U957,21,FALSE))</f>
      </c>
      <c r="M349" s="10" t="s">
        <v>37</v>
      </c>
      <c r="N349" s="11" t="s">
        <v>1122</v>
      </c>
      <c r="O349" s="10" t="s">
        <v>1123</v>
      </c>
      <c r="P349" s="10">
        <f>N349 - O349</f>
      </c>
      <c r="Q349" s="1">
        <f>VLOOKUP(G349,Sku_Consolidated!A2:G957,7, FALSE)</f>
      </c>
      <c r="R349" s="1">
        <f>IF(IFERROR(VLOOKUP(E349,Store_Showcase!B2:H144,7, FALSE), TRUE)=TRUE, IF(IFERROR(VLOOKUP(E349,Store_SRP!B2:H110,7, FALSE), TRUE)=TRUE,VLOOKUP(E349,Store_VAM!B2:H273,7, FALSE),VLOOKUP(E349,Store_SRP!B2:H110,7, FALSE)), VLOOKUP(E349,Store_Showcase!B2:H144,7, FALSE))</f>
      </c>
      <c r="S349" s="1">
        <f>IF(IFERROR(VLOOKUP(E349,Store_Showcase!B2:I144,8, FALSE), TRUE)=TRUE, IF(IFERROR(VLOOKUP(E349,Store_SRP!B2:I110,8, FALSE), TRUE)=TRUE,VLOOKUP(E349,Store_VAM!B2:I273,8, FALSE),VLOOKUP(E349,Store_SRP!B2:I110,8, FALSE)), VLOOKUP(E349,Store_Showcase!B2:I144,8, FALSE))</f>
      </c>
      <c r="T349" s="1">
        <f>VLOOKUP(G349,Sku_Consolidated!A2:R957,18,FALSE)</f>
      </c>
      <c r="U349" s="1" t="s">
        <v>1059</v>
      </c>
      <c r="V349" s="1">
        <f>IF(VLOOKUP(G349,Sku_Consolidated!A2:S957,19,FALSE)="SHOWCASE", VLOOKUP(E349,Store_Showcase!B2:L144,11, FALSE), IF(VLOOKUP(G349,Sku_Consolidated!A2:S957,19,FALSE)="VAM",VLOOKUP(E349,Store_VAM!B2:L273,11, FALSE),VLOOKUP(E349,Store_SRP!B2:L110,11, FALSE)))</f>
      </c>
      <c r="W349" s="1">
        <f>VLOOKUP(G349,Sku_Consolidated!A2:W957,11,FALSE)</f>
      </c>
      <c r="X349" s="1">
        <f>VLOOKUP(G349,Sku_Consolidated!A2:H957,8,FALSE)</f>
      </c>
      <c r="Y349" s="1">
        <f>VLOOKUP(G349,Sku_Consolidated!A2:I957,9,FALSE)</f>
      </c>
      <c r="Z349" s="1" t="s">
        <v>41</v>
      </c>
      <c r="AA349" s="1">
        <f>VLOOKUP(G349,Sku_Consolidated!A2:E957,5,FALSE)</f>
      </c>
      <c r="AB349" s="1">
        <f>IF(VLOOKUP(G349,Sku_Consolidated!A2:S957,19,FALSE)="SHOWCASE", VLOOKUP(E349,Store_Showcase!B2:N144,13, FALSE), IF(VLOOKUP(G349,Sku_Consolidated!A2:S957,19,FALSE)="VAM",VLOOKUP(E349,Store_VAM!B2:N273,13, FALSE),VLOOKUP(E349,Store_SRP!B2:N110,13, FALSE)))</f>
      </c>
      <c r="AC349" s="1">
        <f>IF(IFERROR(AB349,TRUE)=TRUE, "-","OK")</f>
      </c>
      <c r="AD349" s="11" t="s">
        <v>37</v>
      </c>
      <c r="AE349" s="11" t="s">
        <v>37</v>
      </c>
      <c r="AF349" s="1">
        <f>IF(IFERROR(VLOOKUP(E349,Store_Showcase!B2:H144,{5}, FALSE), TRUE)=TRUE, IF(IFERROR(VLOOKUP(E349,Store_SRP!B2:H110,{5}, FALSE), TRUE)=TRUE,VLOOKUP(E349,Store_VAM!B2:H273,{5}, FALSE),VLOOKUP(E349,Store_SRP!B2:H110,{5}, FALSE)), VLOOKUP(E349,Store_Showcase!B2:H144,{5}, FALSE))</f>
      </c>
      <c r="AG349" s="1">
        <f>IF(IFERROR(VLOOKUP(E349,Store_Showcase!B2:H144,{6}, FALSE), TRUE)=TRUE, IF(IFERROR(VLOOKUP(E349,Store_SRP!B2:H110,{6}, FALSE), TRUE)=TRUE,VLOOKUP(E349,Store_VAM!B2:H273,{6}, FALSE),VLOOKUP(E349,Store_SRP!B2:H110,{6}, FALSE)), VLOOKUP(E349,Store_Showcase!B2:H144,{6}, FALSE))</f>
      </c>
      <c r="AH349" s="1">
        <f>VLOOKUP(G349,Sku_Consolidated!A2:R957,18,FALSE)</f>
      </c>
      <c r="AI349" s="1">
        <f>VLOOKUP(G349,Sku_Consolidated!A2:S957,19,FALSE)</f>
      </c>
      <c r="AJ349" s="1">
        <f>VLOOKUP(G349,Sku_Consolidated!A2:T957,20,FALSE)</f>
      </c>
    </row>
    <row r="350" spans="1:36" x14ac:dyDescent="0.25">
      <c r="A350" s="1">
        <v>2024</v>
      </c>
      <c r="B350" s="1" t="s">
        <v>31</v>
      </c>
      <c r="C350" s="1" t="s">
        <v>32</v>
      </c>
      <c r="D350" s="1" t="s">
        <v>33</v>
      </c>
      <c r="E350" s="9" t="s">
        <v>1055</v>
      </c>
      <c r="F350" s="1">
        <f>IF(VLOOKUP(G350,Sku_Consolidated!A2:S957,{19},FALSE)="SHOWCASE", VLOOKUP(E350,Store_Showcase!B2:C144,{2}, FALSE), IF(VLOOKUP(G350,Sku_Consolidated!A2:S957,{19},FALSE)="VAM",VLOOKUP(E350,Store_VAM!B2:C273,{2}, FALSE),VLOOKUP(E350,Store_SRP!B2:C110,{2}, FALSE)))</f>
      </c>
      <c r="G350" s="1">
        <v>61842</v>
      </c>
      <c r="H350" s="1" t="s">
        <v>126</v>
      </c>
      <c r="I350" s="10" t="s">
        <v>441</v>
      </c>
      <c r="J350" s="1">
        <f>VLOOKUP(G350,Sku_Consolidated!A2:C957, 3, FALSE)</f>
      </c>
      <c r="K350" s="10">
        <f>IF(J350="PACK", I350, 0)</f>
      </c>
      <c r="L350" s="10">
        <f>IF(J350="KG", I350, I350 * VLOOKUP(G350,Sku_Consolidated!A2:U957,21,FALSE))</f>
      </c>
      <c r="M350" s="10" t="s">
        <v>37</v>
      </c>
      <c r="N350" s="11" t="s">
        <v>1124</v>
      </c>
      <c r="O350" s="10" t="s">
        <v>1125</v>
      </c>
      <c r="P350" s="10">
        <f>N350 - O350</f>
      </c>
      <c r="Q350" s="1">
        <f>VLOOKUP(G350,Sku_Consolidated!A2:G957,7, FALSE)</f>
      </c>
      <c r="R350" s="1">
        <f>IF(IFERROR(VLOOKUP(E350,Store_Showcase!B2:H144,7, FALSE), TRUE)=TRUE, IF(IFERROR(VLOOKUP(E350,Store_SRP!B2:H110,7, FALSE), TRUE)=TRUE,VLOOKUP(E350,Store_VAM!B2:H273,7, FALSE),VLOOKUP(E350,Store_SRP!B2:H110,7, FALSE)), VLOOKUP(E350,Store_Showcase!B2:H144,7, FALSE))</f>
      </c>
      <c r="S350" s="1">
        <f>IF(IFERROR(VLOOKUP(E350,Store_Showcase!B2:I144,8, FALSE), TRUE)=TRUE, IF(IFERROR(VLOOKUP(E350,Store_SRP!B2:I110,8, FALSE), TRUE)=TRUE,VLOOKUP(E350,Store_VAM!B2:I273,8, FALSE),VLOOKUP(E350,Store_SRP!B2:I110,8, FALSE)), VLOOKUP(E350,Store_Showcase!B2:I144,8, FALSE))</f>
      </c>
      <c r="T350" s="1">
        <f>VLOOKUP(G350,Sku_Consolidated!A2:R957,18,FALSE)</f>
      </c>
      <c r="U350" s="1" t="s">
        <v>1059</v>
      </c>
      <c r="V350" s="1">
        <f>IF(VLOOKUP(G350,Sku_Consolidated!A2:S957,19,FALSE)="SHOWCASE", VLOOKUP(E350,Store_Showcase!B2:L144,11, FALSE), IF(VLOOKUP(G350,Sku_Consolidated!A2:S957,19,FALSE)="VAM",VLOOKUP(E350,Store_VAM!B2:L273,11, FALSE),VLOOKUP(E350,Store_SRP!B2:L110,11, FALSE)))</f>
      </c>
      <c r="W350" s="1">
        <f>VLOOKUP(G350,Sku_Consolidated!A2:W957,11,FALSE)</f>
      </c>
      <c r="X350" s="1">
        <f>VLOOKUP(G350,Sku_Consolidated!A2:H957,8,FALSE)</f>
      </c>
      <c r="Y350" s="1">
        <f>VLOOKUP(G350,Sku_Consolidated!A2:I957,9,FALSE)</f>
      </c>
      <c r="Z350" s="1" t="s">
        <v>41</v>
      </c>
      <c r="AA350" s="1">
        <f>VLOOKUP(G350,Sku_Consolidated!A2:E957,5,FALSE)</f>
      </c>
      <c r="AB350" s="1">
        <f>IF(VLOOKUP(G350,Sku_Consolidated!A2:S957,19,FALSE)="SHOWCASE", VLOOKUP(E350,Store_Showcase!B2:N144,13, FALSE), IF(VLOOKUP(G350,Sku_Consolidated!A2:S957,19,FALSE)="VAM",VLOOKUP(E350,Store_VAM!B2:N273,13, FALSE),VLOOKUP(E350,Store_SRP!B2:N110,13, FALSE)))</f>
      </c>
      <c r="AC350" s="1">
        <f>IF(IFERROR(AB350,TRUE)=TRUE, "-","OK")</f>
      </c>
      <c r="AD350" s="11" t="s">
        <v>37</v>
      </c>
      <c r="AE350" s="11" t="s">
        <v>37</v>
      </c>
      <c r="AF350" s="1">
        <f>IF(IFERROR(VLOOKUP(E350,Store_Showcase!B2:H144,{5}, FALSE), TRUE)=TRUE, IF(IFERROR(VLOOKUP(E350,Store_SRP!B2:H110,{5}, FALSE), TRUE)=TRUE,VLOOKUP(E350,Store_VAM!B2:H273,{5}, FALSE),VLOOKUP(E350,Store_SRP!B2:H110,{5}, FALSE)), VLOOKUP(E350,Store_Showcase!B2:H144,{5}, FALSE))</f>
      </c>
      <c r="AG350" s="1">
        <f>IF(IFERROR(VLOOKUP(E350,Store_Showcase!B2:H144,{6}, FALSE), TRUE)=TRUE, IF(IFERROR(VLOOKUP(E350,Store_SRP!B2:H110,{6}, FALSE), TRUE)=TRUE,VLOOKUP(E350,Store_VAM!B2:H273,{6}, FALSE),VLOOKUP(E350,Store_SRP!B2:H110,{6}, FALSE)), VLOOKUP(E350,Store_Showcase!B2:H144,{6}, FALSE))</f>
      </c>
      <c r="AH350" s="1">
        <f>VLOOKUP(G350,Sku_Consolidated!A2:R957,18,FALSE)</f>
      </c>
      <c r="AI350" s="1">
        <f>VLOOKUP(G350,Sku_Consolidated!A2:S957,19,FALSE)</f>
      </c>
      <c r="AJ350" s="1">
        <f>VLOOKUP(G350,Sku_Consolidated!A2:T957,20,FALSE)</f>
      </c>
    </row>
    <row r="351" spans="1:36" x14ac:dyDescent="0.25">
      <c r="A351" s="1">
        <v>2024</v>
      </c>
      <c r="B351" s="1" t="s">
        <v>31</v>
      </c>
      <c r="C351" s="1" t="s">
        <v>32</v>
      </c>
      <c r="D351" s="1" t="s">
        <v>33</v>
      </c>
      <c r="E351" s="9" t="s">
        <v>1055</v>
      </c>
      <c r="F351" s="1">
        <f>IF(VLOOKUP(G351,Sku_Consolidated!A2:S957,{19},FALSE)="SHOWCASE", VLOOKUP(E351,Store_Showcase!B2:C144,{2}, FALSE), IF(VLOOKUP(G351,Sku_Consolidated!A2:S957,{19},FALSE)="VAM",VLOOKUP(E351,Store_VAM!B2:C273,{2}, FALSE),VLOOKUP(E351,Store_SRP!B2:C110,{2}, FALSE)))</f>
      </c>
      <c r="G351" s="1">
        <v>61844</v>
      </c>
      <c r="H351" s="1" t="s">
        <v>178</v>
      </c>
      <c r="I351" s="10" t="s">
        <v>691</v>
      </c>
      <c r="J351" s="1">
        <f>VLOOKUP(G351,Sku_Consolidated!A2:C957, 3, FALSE)</f>
      </c>
      <c r="K351" s="10">
        <f>IF(J351="PACK", I351, 0)</f>
      </c>
      <c r="L351" s="10">
        <f>IF(J351="KG", I351, I351 * VLOOKUP(G351,Sku_Consolidated!A2:U957,21,FALSE))</f>
      </c>
      <c r="M351" s="10" t="s">
        <v>37</v>
      </c>
      <c r="N351" s="11" t="s">
        <v>1126</v>
      </c>
      <c r="O351" s="10" t="s">
        <v>1127</v>
      </c>
      <c r="P351" s="10">
        <f>N351 - O351</f>
      </c>
      <c r="Q351" s="1">
        <f>VLOOKUP(G351,Sku_Consolidated!A2:G957,7, FALSE)</f>
      </c>
      <c r="R351" s="1">
        <f>IF(IFERROR(VLOOKUP(E351,Store_Showcase!B2:H144,7, FALSE), TRUE)=TRUE, IF(IFERROR(VLOOKUP(E351,Store_SRP!B2:H110,7, FALSE), TRUE)=TRUE,VLOOKUP(E351,Store_VAM!B2:H273,7, FALSE),VLOOKUP(E351,Store_SRP!B2:H110,7, FALSE)), VLOOKUP(E351,Store_Showcase!B2:H144,7, FALSE))</f>
      </c>
      <c r="S351" s="1">
        <f>IF(IFERROR(VLOOKUP(E351,Store_Showcase!B2:I144,8, FALSE), TRUE)=TRUE, IF(IFERROR(VLOOKUP(E351,Store_SRP!B2:I110,8, FALSE), TRUE)=TRUE,VLOOKUP(E351,Store_VAM!B2:I273,8, FALSE),VLOOKUP(E351,Store_SRP!B2:I110,8, FALSE)), VLOOKUP(E351,Store_Showcase!B2:I144,8, FALSE))</f>
      </c>
      <c r="T351" s="1">
        <f>VLOOKUP(G351,Sku_Consolidated!A2:R957,18,FALSE)</f>
      </c>
      <c r="U351" s="1" t="s">
        <v>1059</v>
      </c>
      <c r="V351" s="1">
        <f>IF(VLOOKUP(G351,Sku_Consolidated!A2:S957,19,FALSE)="SHOWCASE", VLOOKUP(E351,Store_Showcase!B2:L144,11, FALSE), IF(VLOOKUP(G351,Sku_Consolidated!A2:S957,19,FALSE)="VAM",VLOOKUP(E351,Store_VAM!B2:L273,11, FALSE),VLOOKUP(E351,Store_SRP!B2:L110,11, FALSE)))</f>
      </c>
      <c r="W351" s="1">
        <f>VLOOKUP(G351,Sku_Consolidated!A2:W957,11,FALSE)</f>
      </c>
      <c r="X351" s="1">
        <f>VLOOKUP(G351,Sku_Consolidated!A2:H957,8,FALSE)</f>
      </c>
      <c r="Y351" s="1">
        <f>VLOOKUP(G351,Sku_Consolidated!A2:I957,9,FALSE)</f>
      </c>
      <c r="Z351" s="1" t="s">
        <v>41</v>
      </c>
      <c r="AA351" s="1">
        <f>VLOOKUP(G351,Sku_Consolidated!A2:E957,5,FALSE)</f>
      </c>
      <c r="AB351" s="1">
        <f>IF(VLOOKUP(G351,Sku_Consolidated!A2:S957,19,FALSE)="SHOWCASE", VLOOKUP(E351,Store_Showcase!B2:N144,13, FALSE), IF(VLOOKUP(G351,Sku_Consolidated!A2:S957,19,FALSE)="VAM",VLOOKUP(E351,Store_VAM!B2:N273,13, FALSE),VLOOKUP(E351,Store_SRP!B2:N110,13, FALSE)))</f>
      </c>
      <c r="AC351" s="1">
        <f>IF(IFERROR(AB351,TRUE)=TRUE, "-","OK")</f>
      </c>
      <c r="AD351" s="11" t="s">
        <v>37</v>
      </c>
      <c r="AE351" s="11" t="s">
        <v>37</v>
      </c>
      <c r="AF351" s="1">
        <f>IF(IFERROR(VLOOKUP(E351,Store_Showcase!B2:H144,{5}, FALSE), TRUE)=TRUE, IF(IFERROR(VLOOKUP(E351,Store_SRP!B2:H110,{5}, FALSE), TRUE)=TRUE,VLOOKUP(E351,Store_VAM!B2:H273,{5}, FALSE),VLOOKUP(E351,Store_SRP!B2:H110,{5}, FALSE)), VLOOKUP(E351,Store_Showcase!B2:H144,{5}, FALSE))</f>
      </c>
      <c r="AG351" s="1">
        <f>IF(IFERROR(VLOOKUP(E351,Store_Showcase!B2:H144,{6}, FALSE), TRUE)=TRUE, IF(IFERROR(VLOOKUP(E351,Store_SRP!B2:H110,{6}, FALSE), TRUE)=TRUE,VLOOKUP(E351,Store_VAM!B2:H273,{6}, FALSE),VLOOKUP(E351,Store_SRP!B2:H110,{6}, FALSE)), VLOOKUP(E351,Store_Showcase!B2:H144,{6}, FALSE))</f>
      </c>
      <c r="AH351" s="1">
        <f>VLOOKUP(G351,Sku_Consolidated!A2:R957,18,FALSE)</f>
      </c>
      <c r="AI351" s="1">
        <f>VLOOKUP(G351,Sku_Consolidated!A2:S957,19,FALSE)</f>
      </c>
      <c r="AJ351" s="1">
        <f>VLOOKUP(G351,Sku_Consolidated!A2:T957,20,FALSE)</f>
      </c>
    </row>
    <row r="352" spans="1:36" x14ac:dyDescent="0.25">
      <c r="A352" s="1">
        <v>2024</v>
      </c>
      <c r="B352" s="1" t="s">
        <v>31</v>
      </c>
      <c r="C352" s="1" t="s">
        <v>32</v>
      </c>
      <c r="D352" s="1" t="s">
        <v>33</v>
      </c>
      <c r="E352" s="9" t="s">
        <v>1055</v>
      </c>
      <c r="F352" s="1">
        <f>IF(VLOOKUP(G352,Sku_Consolidated!A2:S957,{19},FALSE)="SHOWCASE", VLOOKUP(E352,Store_Showcase!B2:C144,{2}, FALSE), IF(VLOOKUP(G352,Sku_Consolidated!A2:S957,{19},FALSE)="VAM",VLOOKUP(E352,Store_VAM!B2:C273,{2}, FALSE),VLOOKUP(E352,Store_SRP!B2:C110,{2}, FALSE)))</f>
      </c>
      <c r="G352" s="1">
        <v>61850</v>
      </c>
      <c r="H352" s="1" t="s">
        <v>134</v>
      </c>
      <c r="I352" s="10" t="s">
        <v>1128</v>
      </c>
      <c r="J352" s="1">
        <f>VLOOKUP(G352,Sku_Consolidated!A2:C957, 3, FALSE)</f>
      </c>
      <c r="K352" s="10">
        <f>IF(J352="PACK", I352, 0)</f>
      </c>
      <c r="L352" s="10">
        <f>IF(J352="KG", I352, I352 * VLOOKUP(G352,Sku_Consolidated!A2:U957,21,FALSE))</f>
      </c>
      <c r="M352" s="10" t="s">
        <v>37</v>
      </c>
      <c r="N352" s="11" t="s">
        <v>1129</v>
      </c>
      <c r="O352" s="10" t="s">
        <v>1130</v>
      </c>
      <c r="P352" s="10">
        <f>N352 - O352</f>
      </c>
      <c r="Q352" s="1">
        <f>VLOOKUP(G352,Sku_Consolidated!A2:G957,7, FALSE)</f>
      </c>
      <c r="R352" s="1">
        <f>IF(IFERROR(VLOOKUP(E352,Store_Showcase!B2:H144,7, FALSE), TRUE)=TRUE, IF(IFERROR(VLOOKUP(E352,Store_SRP!B2:H110,7, FALSE), TRUE)=TRUE,VLOOKUP(E352,Store_VAM!B2:H273,7, FALSE),VLOOKUP(E352,Store_SRP!B2:H110,7, FALSE)), VLOOKUP(E352,Store_Showcase!B2:H144,7, FALSE))</f>
      </c>
      <c r="S352" s="1">
        <f>IF(IFERROR(VLOOKUP(E352,Store_Showcase!B2:I144,8, FALSE), TRUE)=TRUE, IF(IFERROR(VLOOKUP(E352,Store_SRP!B2:I110,8, FALSE), TRUE)=TRUE,VLOOKUP(E352,Store_VAM!B2:I273,8, FALSE),VLOOKUP(E352,Store_SRP!B2:I110,8, FALSE)), VLOOKUP(E352,Store_Showcase!B2:I144,8, FALSE))</f>
      </c>
      <c r="T352" s="1">
        <f>VLOOKUP(G352,Sku_Consolidated!A2:R957,18,FALSE)</f>
      </c>
      <c r="U352" s="1" t="s">
        <v>1059</v>
      </c>
      <c r="V352" s="1">
        <f>IF(VLOOKUP(G352,Sku_Consolidated!A2:S957,19,FALSE)="SHOWCASE", VLOOKUP(E352,Store_Showcase!B2:L144,11, FALSE), IF(VLOOKUP(G352,Sku_Consolidated!A2:S957,19,FALSE)="VAM",VLOOKUP(E352,Store_VAM!B2:L273,11, FALSE),VLOOKUP(E352,Store_SRP!B2:L110,11, FALSE)))</f>
      </c>
      <c r="W352" s="1">
        <f>VLOOKUP(G352,Sku_Consolidated!A2:W957,11,FALSE)</f>
      </c>
      <c r="X352" s="1">
        <f>VLOOKUP(G352,Sku_Consolidated!A2:H957,8,FALSE)</f>
      </c>
      <c r="Y352" s="1">
        <f>VLOOKUP(G352,Sku_Consolidated!A2:I957,9,FALSE)</f>
      </c>
      <c r="Z352" s="1" t="s">
        <v>41</v>
      </c>
      <c r="AA352" s="1">
        <f>VLOOKUP(G352,Sku_Consolidated!A2:E957,5,FALSE)</f>
      </c>
      <c r="AB352" s="1">
        <f>IF(VLOOKUP(G352,Sku_Consolidated!A2:S957,19,FALSE)="SHOWCASE", VLOOKUP(E352,Store_Showcase!B2:N144,13, FALSE), IF(VLOOKUP(G352,Sku_Consolidated!A2:S957,19,FALSE)="VAM",VLOOKUP(E352,Store_VAM!B2:N273,13, FALSE),VLOOKUP(E352,Store_SRP!B2:N110,13, FALSE)))</f>
      </c>
      <c r="AC352" s="1">
        <f>IF(IFERROR(AB352,TRUE)=TRUE, "-","OK")</f>
      </c>
      <c r="AD352" s="11" t="s">
        <v>37</v>
      </c>
      <c r="AE352" s="11" t="s">
        <v>37</v>
      </c>
      <c r="AF352" s="1">
        <f>IF(IFERROR(VLOOKUP(E352,Store_Showcase!B2:H144,{5}, FALSE), TRUE)=TRUE, IF(IFERROR(VLOOKUP(E352,Store_SRP!B2:H110,{5}, FALSE), TRUE)=TRUE,VLOOKUP(E352,Store_VAM!B2:H273,{5}, FALSE),VLOOKUP(E352,Store_SRP!B2:H110,{5}, FALSE)), VLOOKUP(E352,Store_Showcase!B2:H144,{5}, FALSE))</f>
      </c>
      <c r="AG352" s="1">
        <f>IF(IFERROR(VLOOKUP(E352,Store_Showcase!B2:H144,{6}, FALSE), TRUE)=TRUE, IF(IFERROR(VLOOKUP(E352,Store_SRP!B2:H110,{6}, FALSE), TRUE)=TRUE,VLOOKUP(E352,Store_VAM!B2:H273,{6}, FALSE),VLOOKUP(E352,Store_SRP!B2:H110,{6}, FALSE)), VLOOKUP(E352,Store_Showcase!B2:H144,{6}, FALSE))</f>
      </c>
      <c r="AH352" s="1">
        <f>VLOOKUP(G352,Sku_Consolidated!A2:R957,18,FALSE)</f>
      </c>
      <c r="AI352" s="1">
        <f>VLOOKUP(G352,Sku_Consolidated!A2:S957,19,FALSE)</f>
      </c>
      <c r="AJ352" s="1">
        <f>VLOOKUP(G352,Sku_Consolidated!A2:T957,20,FALSE)</f>
      </c>
    </row>
    <row r="353" spans="1:36" x14ac:dyDescent="0.25">
      <c r="A353" s="1">
        <v>2024</v>
      </c>
      <c r="B353" s="1" t="s">
        <v>31</v>
      </c>
      <c r="C353" s="1" t="s">
        <v>32</v>
      </c>
      <c r="D353" s="1" t="s">
        <v>33</v>
      </c>
      <c r="E353" s="9" t="s">
        <v>1055</v>
      </c>
      <c r="F353" s="1">
        <f>IF(VLOOKUP(G353,Sku_Consolidated!A2:S957,{19},FALSE)="SHOWCASE", VLOOKUP(E353,Store_Showcase!B2:C144,{2}, FALSE), IF(VLOOKUP(G353,Sku_Consolidated!A2:S957,{19},FALSE)="VAM",VLOOKUP(E353,Store_VAM!B2:C273,{2}, FALSE),VLOOKUP(E353,Store_SRP!B2:C110,{2}, FALSE)))</f>
      </c>
      <c r="G353" s="1">
        <v>61852</v>
      </c>
      <c r="H353" s="1" t="s">
        <v>138</v>
      </c>
      <c r="I353" s="10" t="s">
        <v>1131</v>
      </c>
      <c r="J353" s="1">
        <f>VLOOKUP(G353,Sku_Consolidated!A2:C957, 3, FALSE)</f>
      </c>
      <c r="K353" s="10">
        <f>IF(J353="PACK", I353, 0)</f>
      </c>
      <c r="L353" s="10">
        <f>IF(J353="KG", I353, I353 * VLOOKUP(G353,Sku_Consolidated!A2:U957,21,FALSE))</f>
      </c>
      <c r="M353" s="10" t="s">
        <v>37</v>
      </c>
      <c r="N353" s="11" t="s">
        <v>1132</v>
      </c>
      <c r="O353" s="10" t="s">
        <v>1133</v>
      </c>
      <c r="P353" s="10">
        <f>N353 - O353</f>
      </c>
      <c r="Q353" s="1">
        <f>VLOOKUP(G353,Sku_Consolidated!A2:G957,7, FALSE)</f>
      </c>
      <c r="R353" s="1">
        <f>IF(IFERROR(VLOOKUP(E353,Store_Showcase!B2:H144,7, FALSE), TRUE)=TRUE, IF(IFERROR(VLOOKUP(E353,Store_SRP!B2:H110,7, FALSE), TRUE)=TRUE,VLOOKUP(E353,Store_VAM!B2:H273,7, FALSE),VLOOKUP(E353,Store_SRP!B2:H110,7, FALSE)), VLOOKUP(E353,Store_Showcase!B2:H144,7, FALSE))</f>
      </c>
      <c r="S353" s="1">
        <f>IF(IFERROR(VLOOKUP(E353,Store_Showcase!B2:I144,8, FALSE), TRUE)=TRUE, IF(IFERROR(VLOOKUP(E353,Store_SRP!B2:I110,8, FALSE), TRUE)=TRUE,VLOOKUP(E353,Store_VAM!B2:I273,8, FALSE),VLOOKUP(E353,Store_SRP!B2:I110,8, FALSE)), VLOOKUP(E353,Store_Showcase!B2:I144,8, FALSE))</f>
      </c>
      <c r="T353" s="1">
        <f>VLOOKUP(G353,Sku_Consolidated!A2:R957,18,FALSE)</f>
      </c>
      <c r="U353" s="1" t="s">
        <v>1059</v>
      </c>
      <c r="V353" s="1">
        <f>IF(VLOOKUP(G353,Sku_Consolidated!A2:S957,19,FALSE)="SHOWCASE", VLOOKUP(E353,Store_Showcase!B2:L144,11, FALSE), IF(VLOOKUP(G353,Sku_Consolidated!A2:S957,19,FALSE)="VAM",VLOOKUP(E353,Store_VAM!B2:L273,11, FALSE),VLOOKUP(E353,Store_SRP!B2:L110,11, FALSE)))</f>
      </c>
      <c r="W353" s="1">
        <f>VLOOKUP(G353,Sku_Consolidated!A2:W957,11,FALSE)</f>
      </c>
      <c r="X353" s="1">
        <f>VLOOKUP(G353,Sku_Consolidated!A2:H957,8,FALSE)</f>
      </c>
      <c r="Y353" s="1">
        <f>VLOOKUP(G353,Sku_Consolidated!A2:I957,9,FALSE)</f>
      </c>
      <c r="Z353" s="1" t="s">
        <v>41</v>
      </c>
      <c r="AA353" s="1">
        <f>VLOOKUP(G353,Sku_Consolidated!A2:E957,5,FALSE)</f>
      </c>
      <c r="AB353" s="1">
        <f>IF(VLOOKUP(G353,Sku_Consolidated!A2:S957,19,FALSE)="SHOWCASE", VLOOKUP(E353,Store_Showcase!B2:N144,13, FALSE), IF(VLOOKUP(G353,Sku_Consolidated!A2:S957,19,FALSE)="VAM",VLOOKUP(E353,Store_VAM!B2:N273,13, FALSE),VLOOKUP(E353,Store_SRP!B2:N110,13, FALSE)))</f>
      </c>
      <c r="AC353" s="1">
        <f>IF(IFERROR(AB353,TRUE)=TRUE, "-","OK")</f>
      </c>
      <c r="AD353" s="11" t="s">
        <v>37</v>
      </c>
      <c r="AE353" s="11" t="s">
        <v>37</v>
      </c>
      <c r="AF353" s="1">
        <f>IF(IFERROR(VLOOKUP(E353,Store_Showcase!B2:H144,{5}, FALSE), TRUE)=TRUE, IF(IFERROR(VLOOKUP(E353,Store_SRP!B2:H110,{5}, FALSE), TRUE)=TRUE,VLOOKUP(E353,Store_VAM!B2:H273,{5}, FALSE),VLOOKUP(E353,Store_SRP!B2:H110,{5}, FALSE)), VLOOKUP(E353,Store_Showcase!B2:H144,{5}, FALSE))</f>
      </c>
      <c r="AG353" s="1">
        <f>IF(IFERROR(VLOOKUP(E353,Store_Showcase!B2:H144,{6}, FALSE), TRUE)=TRUE, IF(IFERROR(VLOOKUP(E353,Store_SRP!B2:H110,{6}, FALSE), TRUE)=TRUE,VLOOKUP(E353,Store_VAM!B2:H273,{6}, FALSE),VLOOKUP(E353,Store_SRP!B2:H110,{6}, FALSE)), VLOOKUP(E353,Store_Showcase!B2:H144,{6}, FALSE))</f>
      </c>
      <c r="AH353" s="1">
        <f>VLOOKUP(G353,Sku_Consolidated!A2:R957,18,FALSE)</f>
      </c>
      <c r="AI353" s="1">
        <f>VLOOKUP(G353,Sku_Consolidated!A2:S957,19,FALSE)</f>
      </c>
      <c r="AJ353" s="1">
        <f>VLOOKUP(G353,Sku_Consolidated!A2:T957,20,FALSE)</f>
      </c>
    </row>
    <row r="354" spans="1:36" x14ac:dyDescent="0.25">
      <c r="A354" s="1">
        <v>2024</v>
      </c>
      <c r="B354" s="1" t="s">
        <v>31</v>
      </c>
      <c r="C354" s="1" t="s">
        <v>32</v>
      </c>
      <c r="D354" s="1" t="s">
        <v>33</v>
      </c>
      <c r="E354" s="9" t="s">
        <v>961</v>
      </c>
      <c r="F354" s="1">
        <f>IF(VLOOKUP(G354,Sku_Consolidated!A2:S957,{19},FALSE)="SHOWCASE", VLOOKUP(E354,Store_Showcase!B2:C144,{2}, FALSE), IF(VLOOKUP(G354,Sku_Consolidated!A2:S957,{19},FALSE)="VAM",VLOOKUP(E354,Store_VAM!B2:C273,{2}, FALSE),VLOOKUP(E354,Store_SRP!B2:C110,{2}, FALSE)))</f>
      </c>
      <c r="G354" s="1">
        <v>61788</v>
      </c>
      <c r="H354" s="1" t="s">
        <v>286</v>
      </c>
      <c r="I354" s="10" t="s">
        <v>766</v>
      </c>
      <c r="J354" s="1">
        <f>VLOOKUP(G354,Sku_Consolidated!A2:C957, 3, FALSE)</f>
      </c>
      <c r="K354" s="10">
        <f>IF(J354="PACK", I354, 0)</f>
      </c>
      <c r="L354" s="10">
        <f>IF(J354="KG", I354, I354 * VLOOKUP(G354,Sku_Consolidated!A2:U957,21,FALSE))</f>
      </c>
      <c r="M354" s="10" t="s">
        <v>37</v>
      </c>
      <c r="N354" s="11" t="s">
        <v>1134</v>
      </c>
      <c r="O354" s="10" t="s">
        <v>1135</v>
      </c>
      <c r="P354" s="10">
        <f>N354 - O354</f>
      </c>
      <c r="Q354" s="1">
        <f>VLOOKUP(G354,Sku_Consolidated!A2:G957,7, FALSE)</f>
      </c>
      <c r="R354" s="1">
        <f>IF(IFERROR(VLOOKUP(E354,Store_Showcase!B2:H144,7, FALSE), TRUE)=TRUE, IF(IFERROR(VLOOKUP(E354,Store_SRP!B2:H110,7, FALSE), TRUE)=TRUE,VLOOKUP(E354,Store_VAM!B2:H273,7, FALSE),VLOOKUP(E354,Store_SRP!B2:H110,7, FALSE)), VLOOKUP(E354,Store_Showcase!B2:H144,7, FALSE))</f>
      </c>
      <c r="S354" s="1">
        <f>IF(IFERROR(VLOOKUP(E354,Store_Showcase!B2:I144,8, FALSE), TRUE)=TRUE, IF(IFERROR(VLOOKUP(E354,Store_SRP!B2:I110,8, FALSE), TRUE)=TRUE,VLOOKUP(E354,Store_VAM!B2:I273,8, FALSE),VLOOKUP(E354,Store_SRP!B2:I110,8, FALSE)), VLOOKUP(E354,Store_Showcase!B2:I144,8, FALSE))</f>
      </c>
      <c r="T354" s="1">
        <f>VLOOKUP(G354,Sku_Consolidated!A2:R957,18,FALSE)</f>
      </c>
      <c r="U354" s="1" t="s">
        <v>1136</v>
      </c>
      <c r="V354" s="1">
        <f>IF(VLOOKUP(G354,Sku_Consolidated!A2:S957,19,FALSE)="SHOWCASE", VLOOKUP(E354,Store_Showcase!B2:L144,11, FALSE), IF(VLOOKUP(G354,Sku_Consolidated!A2:S957,19,FALSE)="VAM",VLOOKUP(E354,Store_VAM!B2:L273,11, FALSE),VLOOKUP(E354,Store_SRP!B2:L110,11, FALSE)))</f>
      </c>
      <c r="W354" s="1">
        <f>VLOOKUP(G354,Sku_Consolidated!A2:W957,11,FALSE)</f>
      </c>
      <c r="X354" s="1">
        <f>VLOOKUP(G354,Sku_Consolidated!A2:H957,8,FALSE)</f>
      </c>
      <c r="Y354" s="1">
        <f>VLOOKUP(G354,Sku_Consolidated!A2:I957,9,FALSE)</f>
      </c>
      <c r="Z354" s="1" t="s">
        <v>41</v>
      </c>
      <c r="AA354" s="1">
        <f>VLOOKUP(G354,Sku_Consolidated!A2:E957,5,FALSE)</f>
      </c>
      <c r="AB354" s="1">
        <f>IF(VLOOKUP(G354,Sku_Consolidated!A2:S957,19,FALSE)="SHOWCASE", VLOOKUP(E354,Store_Showcase!B2:N144,13, FALSE), IF(VLOOKUP(G354,Sku_Consolidated!A2:S957,19,FALSE)="VAM",VLOOKUP(E354,Store_VAM!B2:N273,13, FALSE),VLOOKUP(E354,Store_SRP!B2:N110,13, FALSE)))</f>
      </c>
      <c r="AC354" s="1">
        <f>IF(IFERROR(AB354,TRUE)=TRUE, "-","OK")</f>
      </c>
      <c r="AD354" s="11" t="s">
        <v>37</v>
      </c>
      <c r="AE354" s="11" t="s">
        <v>37</v>
      </c>
      <c r="AF354" s="1">
        <f>IF(IFERROR(VLOOKUP(E354,Store_Showcase!B2:H144,{5}, FALSE), TRUE)=TRUE, IF(IFERROR(VLOOKUP(E354,Store_SRP!B2:H110,{5}, FALSE), TRUE)=TRUE,VLOOKUP(E354,Store_VAM!B2:H273,{5}, FALSE),VLOOKUP(E354,Store_SRP!B2:H110,{5}, FALSE)), VLOOKUP(E354,Store_Showcase!B2:H144,{5}, FALSE))</f>
      </c>
      <c r="AG354" s="1">
        <f>IF(IFERROR(VLOOKUP(E354,Store_Showcase!B2:H144,{6}, FALSE), TRUE)=TRUE, IF(IFERROR(VLOOKUP(E354,Store_SRP!B2:H110,{6}, FALSE), TRUE)=TRUE,VLOOKUP(E354,Store_VAM!B2:H273,{6}, FALSE),VLOOKUP(E354,Store_SRP!B2:H110,{6}, FALSE)), VLOOKUP(E354,Store_Showcase!B2:H144,{6}, FALSE))</f>
      </c>
      <c r="AH354" s="1">
        <f>VLOOKUP(G354,Sku_Consolidated!A2:R957,18,FALSE)</f>
      </c>
      <c r="AI354" s="1">
        <f>VLOOKUP(G354,Sku_Consolidated!A2:S957,19,FALSE)</f>
      </c>
      <c r="AJ354" s="1">
        <f>VLOOKUP(G354,Sku_Consolidated!A2:T957,20,FALSE)</f>
      </c>
    </row>
    <row r="355" spans="1:36" x14ac:dyDescent="0.25">
      <c r="A355" s="1">
        <v>2024</v>
      </c>
      <c r="B355" s="1" t="s">
        <v>31</v>
      </c>
      <c r="C355" s="1" t="s">
        <v>32</v>
      </c>
      <c r="D355" s="1" t="s">
        <v>33</v>
      </c>
      <c r="E355" s="9" t="s">
        <v>961</v>
      </c>
      <c r="F355" s="1">
        <f>IF(VLOOKUP(G355,Sku_Consolidated!A2:S957,{19},FALSE)="SHOWCASE", VLOOKUP(E355,Store_Showcase!B2:C144,{2}, FALSE), IF(VLOOKUP(G355,Sku_Consolidated!A2:S957,{19},FALSE)="VAM",VLOOKUP(E355,Store_VAM!B2:C273,{2}, FALSE),VLOOKUP(E355,Store_SRP!B2:C110,{2}, FALSE)))</f>
      </c>
      <c r="G355" s="1">
        <v>61793</v>
      </c>
      <c r="H355" s="1" t="s">
        <v>299</v>
      </c>
      <c r="I355" s="10" t="s">
        <v>1137</v>
      </c>
      <c r="J355" s="1">
        <f>VLOOKUP(G355,Sku_Consolidated!A2:C957, 3, FALSE)</f>
      </c>
      <c r="K355" s="10">
        <f>IF(J355="PACK", I355, 0)</f>
      </c>
      <c r="L355" s="10">
        <f>IF(J355="KG", I355, I355 * VLOOKUP(G355,Sku_Consolidated!A2:U957,21,FALSE))</f>
      </c>
      <c r="M355" s="10" t="s">
        <v>37</v>
      </c>
      <c r="N355" s="11" t="s">
        <v>1138</v>
      </c>
      <c r="O355" s="10" t="s">
        <v>1139</v>
      </c>
      <c r="P355" s="10">
        <f>N355 - O355</f>
      </c>
      <c r="Q355" s="1">
        <f>VLOOKUP(G355,Sku_Consolidated!A2:G957,7, FALSE)</f>
      </c>
      <c r="R355" s="1">
        <f>IF(IFERROR(VLOOKUP(E355,Store_Showcase!B2:H144,7, FALSE), TRUE)=TRUE, IF(IFERROR(VLOOKUP(E355,Store_SRP!B2:H110,7, FALSE), TRUE)=TRUE,VLOOKUP(E355,Store_VAM!B2:H273,7, FALSE),VLOOKUP(E355,Store_SRP!B2:H110,7, FALSE)), VLOOKUP(E355,Store_Showcase!B2:H144,7, FALSE))</f>
      </c>
      <c r="S355" s="1">
        <f>IF(IFERROR(VLOOKUP(E355,Store_Showcase!B2:I144,8, FALSE), TRUE)=TRUE, IF(IFERROR(VLOOKUP(E355,Store_SRP!B2:I110,8, FALSE), TRUE)=TRUE,VLOOKUP(E355,Store_VAM!B2:I273,8, FALSE),VLOOKUP(E355,Store_SRP!B2:I110,8, FALSE)), VLOOKUP(E355,Store_Showcase!B2:I144,8, FALSE))</f>
      </c>
      <c r="T355" s="1">
        <f>VLOOKUP(G355,Sku_Consolidated!A2:R957,18,FALSE)</f>
      </c>
      <c r="U355" s="1" t="s">
        <v>1136</v>
      </c>
      <c r="V355" s="1">
        <f>IF(VLOOKUP(G355,Sku_Consolidated!A2:S957,19,FALSE)="SHOWCASE", VLOOKUP(E355,Store_Showcase!B2:L144,11, FALSE), IF(VLOOKUP(G355,Sku_Consolidated!A2:S957,19,FALSE)="VAM",VLOOKUP(E355,Store_VAM!B2:L273,11, FALSE),VLOOKUP(E355,Store_SRP!B2:L110,11, FALSE)))</f>
      </c>
      <c r="W355" s="1">
        <f>VLOOKUP(G355,Sku_Consolidated!A2:W957,11,FALSE)</f>
      </c>
      <c r="X355" s="1">
        <f>VLOOKUP(G355,Sku_Consolidated!A2:H957,8,FALSE)</f>
      </c>
      <c r="Y355" s="1">
        <f>VLOOKUP(G355,Sku_Consolidated!A2:I957,9,FALSE)</f>
      </c>
      <c r="Z355" s="1" t="s">
        <v>41</v>
      </c>
      <c r="AA355" s="1">
        <f>VLOOKUP(G355,Sku_Consolidated!A2:E957,5,FALSE)</f>
      </c>
      <c r="AB355" s="1">
        <f>IF(VLOOKUP(G355,Sku_Consolidated!A2:S957,19,FALSE)="SHOWCASE", VLOOKUP(E355,Store_Showcase!B2:N144,13, FALSE), IF(VLOOKUP(G355,Sku_Consolidated!A2:S957,19,FALSE)="VAM",VLOOKUP(E355,Store_VAM!B2:N273,13, FALSE),VLOOKUP(E355,Store_SRP!B2:N110,13, FALSE)))</f>
      </c>
      <c r="AC355" s="1">
        <f>IF(IFERROR(AB355,TRUE)=TRUE, "-","OK")</f>
      </c>
      <c r="AD355" s="11" t="s">
        <v>37</v>
      </c>
      <c r="AE355" s="11" t="s">
        <v>37</v>
      </c>
      <c r="AF355" s="1">
        <f>IF(IFERROR(VLOOKUP(E355,Store_Showcase!B2:H144,{5}, FALSE), TRUE)=TRUE, IF(IFERROR(VLOOKUP(E355,Store_SRP!B2:H110,{5}, FALSE), TRUE)=TRUE,VLOOKUP(E355,Store_VAM!B2:H273,{5}, FALSE),VLOOKUP(E355,Store_SRP!B2:H110,{5}, FALSE)), VLOOKUP(E355,Store_Showcase!B2:H144,{5}, FALSE))</f>
      </c>
      <c r="AG355" s="1">
        <f>IF(IFERROR(VLOOKUP(E355,Store_Showcase!B2:H144,{6}, FALSE), TRUE)=TRUE, IF(IFERROR(VLOOKUP(E355,Store_SRP!B2:H110,{6}, FALSE), TRUE)=TRUE,VLOOKUP(E355,Store_VAM!B2:H273,{6}, FALSE),VLOOKUP(E355,Store_SRP!B2:H110,{6}, FALSE)), VLOOKUP(E355,Store_Showcase!B2:H144,{6}, FALSE))</f>
      </c>
      <c r="AH355" s="1">
        <f>VLOOKUP(G355,Sku_Consolidated!A2:R957,18,FALSE)</f>
      </c>
      <c r="AI355" s="1">
        <f>VLOOKUP(G355,Sku_Consolidated!A2:S957,19,FALSE)</f>
      </c>
      <c r="AJ355" s="1">
        <f>VLOOKUP(G355,Sku_Consolidated!A2:T957,20,FALSE)</f>
      </c>
    </row>
    <row r="356" spans="1:36" x14ac:dyDescent="0.25">
      <c r="A356" s="1">
        <v>2024</v>
      </c>
      <c r="B356" s="1" t="s">
        <v>31</v>
      </c>
      <c r="C356" s="1" t="s">
        <v>32</v>
      </c>
      <c r="D356" s="1" t="s">
        <v>33</v>
      </c>
      <c r="E356" s="9" t="s">
        <v>1140</v>
      </c>
      <c r="F356" s="1">
        <f>IF(VLOOKUP(G356,Sku_Consolidated!A2:S957,{19},FALSE)="SHOWCASE", VLOOKUP(E356,Store_Showcase!B2:C144,{2}, FALSE), IF(VLOOKUP(G356,Sku_Consolidated!A2:S957,{19},FALSE)="VAM",VLOOKUP(E356,Store_VAM!B2:C273,{2}, FALSE),VLOOKUP(E356,Store_SRP!B2:C110,{2}, FALSE)))</f>
      </c>
      <c r="G356" s="1">
        <v>61719</v>
      </c>
      <c r="H356" s="1" t="s">
        <v>35</v>
      </c>
      <c r="I356" s="10" t="s">
        <v>1141</v>
      </c>
      <c r="J356" s="1">
        <f>VLOOKUP(G356,Sku_Consolidated!A2:C957, 3, FALSE)</f>
      </c>
      <c r="K356" s="10">
        <f>IF(J356="PACK", I356, 0)</f>
      </c>
      <c r="L356" s="10">
        <f>IF(J356="KG", I356, I356 * VLOOKUP(G356,Sku_Consolidated!A2:U957,21,FALSE))</f>
      </c>
      <c r="M356" s="10" t="s">
        <v>37</v>
      </c>
      <c r="N356" s="11" t="s">
        <v>1142</v>
      </c>
      <c r="O356" s="10" t="s">
        <v>1143</v>
      </c>
      <c r="P356" s="10">
        <f>N356 - O356</f>
      </c>
      <c r="Q356" s="1">
        <f>VLOOKUP(G356,Sku_Consolidated!A2:G957,7, FALSE)</f>
      </c>
      <c r="R356" s="1">
        <f>IF(IFERROR(VLOOKUP(E356,Store_Showcase!B2:H144,7, FALSE), TRUE)=TRUE, IF(IFERROR(VLOOKUP(E356,Store_SRP!B2:H110,7, FALSE), TRUE)=TRUE,VLOOKUP(E356,Store_VAM!B2:H273,7, FALSE),VLOOKUP(E356,Store_SRP!B2:H110,7, FALSE)), VLOOKUP(E356,Store_Showcase!B2:H144,7, FALSE))</f>
      </c>
      <c r="S356" s="1">
        <f>IF(IFERROR(VLOOKUP(E356,Store_Showcase!B2:I144,8, FALSE), TRUE)=TRUE, IF(IFERROR(VLOOKUP(E356,Store_SRP!B2:I110,8, FALSE), TRUE)=TRUE,VLOOKUP(E356,Store_VAM!B2:I273,8, FALSE),VLOOKUP(E356,Store_SRP!B2:I110,8, FALSE)), VLOOKUP(E356,Store_Showcase!B2:I144,8, FALSE))</f>
      </c>
      <c r="T356" s="1">
        <f>VLOOKUP(G356,Sku_Consolidated!A2:R957,18,FALSE)</f>
      </c>
      <c r="U356" s="1" t="s">
        <v>1144</v>
      </c>
      <c r="V356" s="1">
        <f>IF(VLOOKUP(G356,Sku_Consolidated!A2:S957,19,FALSE)="SHOWCASE", VLOOKUP(E356,Store_Showcase!B2:L144,11, FALSE), IF(VLOOKUP(G356,Sku_Consolidated!A2:S957,19,FALSE)="VAM",VLOOKUP(E356,Store_VAM!B2:L273,11, FALSE),VLOOKUP(E356,Store_SRP!B2:L110,11, FALSE)))</f>
      </c>
      <c r="W356" s="1">
        <f>VLOOKUP(G356,Sku_Consolidated!A2:W957,11,FALSE)</f>
      </c>
      <c r="X356" s="1">
        <f>VLOOKUP(G356,Sku_Consolidated!A2:H957,8,FALSE)</f>
      </c>
      <c r="Y356" s="1">
        <f>VLOOKUP(G356,Sku_Consolidated!A2:I957,9,FALSE)</f>
      </c>
      <c r="Z356" s="1" t="s">
        <v>41</v>
      </c>
      <c r="AA356" s="1">
        <f>VLOOKUP(G356,Sku_Consolidated!A2:E957,5,FALSE)</f>
      </c>
      <c r="AB356" s="1">
        <f>IF(VLOOKUP(G356,Sku_Consolidated!A2:S957,19,FALSE)="SHOWCASE", VLOOKUP(E356,Store_Showcase!B2:N144,13, FALSE), IF(VLOOKUP(G356,Sku_Consolidated!A2:S957,19,FALSE)="VAM",VLOOKUP(E356,Store_VAM!B2:N273,13, FALSE),VLOOKUP(E356,Store_SRP!B2:N110,13, FALSE)))</f>
      </c>
      <c r="AC356" s="1">
        <f>IF(IFERROR(AB356,TRUE)=TRUE, "-","OK")</f>
      </c>
      <c r="AD356" s="11" t="s">
        <v>37</v>
      </c>
      <c r="AE356" s="11" t="s">
        <v>37</v>
      </c>
      <c r="AF356" s="1">
        <f>IF(IFERROR(VLOOKUP(E356,Store_Showcase!B2:H144,{5}, FALSE), TRUE)=TRUE, IF(IFERROR(VLOOKUP(E356,Store_SRP!B2:H110,{5}, FALSE), TRUE)=TRUE,VLOOKUP(E356,Store_VAM!B2:H273,{5}, FALSE),VLOOKUP(E356,Store_SRP!B2:H110,{5}, FALSE)), VLOOKUP(E356,Store_Showcase!B2:H144,{5}, FALSE))</f>
      </c>
      <c r="AG356" s="1">
        <f>IF(IFERROR(VLOOKUP(E356,Store_Showcase!B2:H144,{6}, FALSE), TRUE)=TRUE, IF(IFERROR(VLOOKUP(E356,Store_SRP!B2:H110,{6}, FALSE), TRUE)=TRUE,VLOOKUP(E356,Store_VAM!B2:H273,{6}, FALSE),VLOOKUP(E356,Store_SRP!B2:H110,{6}, FALSE)), VLOOKUP(E356,Store_Showcase!B2:H144,{6}, FALSE))</f>
      </c>
      <c r="AH356" s="1">
        <f>VLOOKUP(G356,Sku_Consolidated!A2:R957,18,FALSE)</f>
      </c>
      <c r="AI356" s="1">
        <f>VLOOKUP(G356,Sku_Consolidated!A2:S957,19,FALSE)</f>
      </c>
      <c r="AJ356" s="1">
        <f>VLOOKUP(G356,Sku_Consolidated!A2:T957,20,FALSE)</f>
      </c>
    </row>
    <row r="357" spans="1:36" x14ac:dyDescent="0.25">
      <c r="A357" s="1">
        <v>2024</v>
      </c>
      <c r="B357" s="1" t="s">
        <v>31</v>
      </c>
      <c r="C357" s="1" t="s">
        <v>32</v>
      </c>
      <c r="D357" s="1" t="s">
        <v>33</v>
      </c>
      <c r="E357" s="9" t="s">
        <v>1140</v>
      </c>
      <c r="F357" s="1">
        <f>IF(VLOOKUP(G357,Sku_Consolidated!A2:S957,{19},FALSE)="SHOWCASE", VLOOKUP(E357,Store_Showcase!B2:C144,{2}, FALSE), IF(VLOOKUP(G357,Sku_Consolidated!A2:S957,{19},FALSE)="VAM",VLOOKUP(E357,Store_VAM!B2:C273,{2}, FALSE),VLOOKUP(E357,Store_SRP!B2:C110,{2}, FALSE)))</f>
      </c>
      <c r="G357" s="1">
        <v>61720</v>
      </c>
      <c r="H357" s="1" t="s">
        <v>143</v>
      </c>
      <c r="I357" s="10" t="s">
        <v>674</v>
      </c>
      <c r="J357" s="1">
        <f>VLOOKUP(G357,Sku_Consolidated!A2:C957, 3, FALSE)</f>
      </c>
      <c r="K357" s="10">
        <f>IF(J357="PACK", I357, 0)</f>
      </c>
      <c r="L357" s="10">
        <f>IF(J357="KG", I357, I357 * VLOOKUP(G357,Sku_Consolidated!A2:U957,21,FALSE))</f>
      </c>
      <c r="M357" s="10" t="s">
        <v>37</v>
      </c>
      <c r="N357" s="11" t="s">
        <v>1145</v>
      </c>
      <c r="O357" s="10" t="s">
        <v>1146</v>
      </c>
      <c r="P357" s="10">
        <f>N357 - O357</f>
      </c>
      <c r="Q357" s="1">
        <f>VLOOKUP(G357,Sku_Consolidated!A2:G957,7, FALSE)</f>
      </c>
      <c r="R357" s="1">
        <f>IF(IFERROR(VLOOKUP(E357,Store_Showcase!B2:H144,7, FALSE), TRUE)=TRUE, IF(IFERROR(VLOOKUP(E357,Store_SRP!B2:H110,7, FALSE), TRUE)=TRUE,VLOOKUP(E357,Store_VAM!B2:H273,7, FALSE),VLOOKUP(E357,Store_SRP!B2:H110,7, FALSE)), VLOOKUP(E357,Store_Showcase!B2:H144,7, FALSE))</f>
      </c>
      <c r="S357" s="1">
        <f>IF(IFERROR(VLOOKUP(E357,Store_Showcase!B2:I144,8, FALSE), TRUE)=TRUE, IF(IFERROR(VLOOKUP(E357,Store_SRP!B2:I110,8, FALSE), TRUE)=TRUE,VLOOKUP(E357,Store_VAM!B2:I273,8, FALSE),VLOOKUP(E357,Store_SRP!B2:I110,8, FALSE)), VLOOKUP(E357,Store_Showcase!B2:I144,8, FALSE))</f>
      </c>
      <c r="T357" s="1">
        <f>VLOOKUP(G357,Sku_Consolidated!A2:R957,18,FALSE)</f>
      </c>
      <c r="U357" s="1" t="s">
        <v>1144</v>
      </c>
      <c r="V357" s="1">
        <f>IF(VLOOKUP(G357,Sku_Consolidated!A2:S957,19,FALSE)="SHOWCASE", VLOOKUP(E357,Store_Showcase!B2:L144,11, FALSE), IF(VLOOKUP(G357,Sku_Consolidated!A2:S957,19,FALSE)="VAM",VLOOKUP(E357,Store_VAM!B2:L273,11, FALSE),VLOOKUP(E357,Store_SRP!B2:L110,11, FALSE)))</f>
      </c>
      <c r="W357" s="1">
        <f>VLOOKUP(G357,Sku_Consolidated!A2:W957,11,FALSE)</f>
      </c>
      <c r="X357" s="1">
        <f>VLOOKUP(G357,Sku_Consolidated!A2:H957,8,FALSE)</f>
      </c>
      <c r="Y357" s="1">
        <f>VLOOKUP(G357,Sku_Consolidated!A2:I957,9,FALSE)</f>
      </c>
      <c r="Z357" s="1" t="s">
        <v>41</v>
      </c>
      <c r="AA357" s="1">
        <f>VLOOKUP(G357,Sku_Consolidated!A2:E957,5,FALSE)</f>
      </c>
      <c r="AB357" s="1">
        <f>IF(VLOOKUP(G357,Sku_Consolidated!A2:S957,19,FALSE)="SHOWCASE", VLOOKUP(E357,Store_Showcase!B2:N144,13, FALSE), IF(VLOOKUP(G357,Sku_Consolidated!A2:S957,19,FALSE)="VAM",VLOOKUP(E357,Store_VAM!B2:N273,13, FALSE),VLOOKUP(E357,Store_SRP!B2:N110,13, FALSE)))</f>
      </c>
      <c r="AC357" s="1">
        <f>IF(IFERROR(AB357,TRUE)=TRUE, "-","OK")</f>
      </c>
      <c r="AD357" s="11" t="s">
        <v>37</v>
      </c>
      <c r="AE357" s="11" t="s">
        <v>37</v>
      </c>
      <c r="AF357" s="1">
        <f>IF(IFERROR(VLOOKUP(E357,Store_Showcase!B2:H144,{5}, FALSE), TRUE)=TRUE, IF(IFERROR(VLOOKUP(E357,Store_SRP!B2:H110,{5}, FALSE), TRUE)=TRUE,VLOOKUP(E357,Store_VAM!B2:H273,{5}, FALSE),VLOOKUP(E357,Store_SRP!B2:H110,{5}, FALSE)), VLOOKUP(E357,Store_Showcase!B2:H144,{5}, FALSE))</f>
      </c>
      <c r="AG357" s="1">
        <f>IF(IFERROR(VLOOKUP(E357,Store_Showcase!B2:H144,{6}, FALSE), TRUE)=TRUE, IF(IFERROR(VLOOKUP(E357,Store_SRP!B2:H110,{6}, FALSE), TRUE)=TRUE,VLOOKUP(E357,Store_VAM!B2:H273,{6}, FALSE),VLOOKUP(E357,Store_SRP!B2:H110,{6}, FALSE)), VLOOKUP(E357,Store_Showcase!B2:H144,{6}, FALSE))</f>
      </c>
      <c r="AH357" s="1">
        <f>VLOOKUP(G357,Sku_Consolidated!A2:R957,18,FALSE)</f>
      </c>
      <c r="AI357" s="1">
        <f>VLOOKUP(G357,Sku_Consolidated!A2:S957,19,FALSE)</f>
      </c>
      <c r="AJ357" s="1">
        <f>VLOOKUP(G357,Sku_Consolidated!A2:T957,20,FALSE)</f>
      </c>
    </row>
    <row r="358" spans="1:36" x14ac:dyDescent="0.25">
      <c r="A358" s="1">
        <v>2024</v>
      </c>
      <c r="B358" s="1" t="s">
        <v>31</v>
      </c>
      <c r="C358" s="1" t="s">
        <v>32</v>
      </c>
      <c r="D358" s="1" t="s">
        <v>33</v>
      </c>
      <c r="E358" s="9" t="s">
        <v>1140</v>
      </c>
      <c r="F358" s="1">
        <f>IF(VLOOKUP(G358,Sku_Consolidated!A2:S957,{19},FALSE)="SHOWCASE", VLOOKUP(E358,Store_Showcase!B2:C144,{2}, FALSE), IF(VLOOKUP(G358,Sku_Consolidated!A2:S957,{19},FALSE)="VAM",VLOOKUP(E358,Store_VAM!B2:C273,{2}, FALSE),VLOOKUP(E358,Store_SRP!B2:C110,{2}, FALSE)))</f>
      </c>
      <c r="G358" s="1">
        <v>61721</v>
      </c>
      <c r="H358" s="1" t="s">
        <v>42</v>
      </c>
      <c r="I358" s="10" t="s">
        <v>1147</v>
      </c>
      <c r="J358" s="1">
        <f>VLOOKUP(G358,Sku_Consolidated!A2:C957, 3, FALSE)</f>
      </c>
      <c r="K358" s="10">
        <f>IF(J358="PACK", I358, 0)</f>
      </c>
      <c r="L358" s="10">
        <f>IF(J358="KG", I358, I358 * VLOOKUP(G358,Sku_Consolidated!A2:U957,21,FALSE))</f>
      </c>
      <c r="M358" s="10" t="s">
        <v>37</v>
      </c>
      <c r="N358" s="11" t="s">
        <v>1148</v>
      </c>
      <c r="O358" s="10" t="s">
        <v>1149</v>
      </c>
      <c r="P358" s="10">
        <f>N358 - O358</f>
      </c>
      <c r="Q358" s="1">
        <f>VLOOKUP(G358,Sku_Consolidated!A2:G957,7, FALSE)</f>
      </c>
      <c r="R358" s="1">
        <f>IF(IFERROR(VLOOKUP(E358,Store_Showcase!B2:H144,7, FALSE), TRUE)=TRUE, IF(IFERROR(VLOOKUP(E358,Store_SRP!B2:H110,7, FALSE), TRUE)=TRUE,VLOOKUP(E358,Store_VAM!B2:H273,7, FALSE),VLOOKUP(E358,Store_SRP!B2:H110,7, FALSE)), VLOOKUP(E358,Store_Showcase!B2:H144,7, FALSE))</f>
      </c>
      <c r="S358" s="1">
        <f>IF(IFERROR(VLOOKUP(E358,Store_Showcase!B2:I144,8, FALSE), TRUE)=TRUE, IF(IFERROR(VLOOKUP(E358,Store_SRP!B2:I110,8, FALSE), TRUE)=TRUE,VLOOKUP(E358,Store_VAM!B2:I273,8, FALSE),VLOOKUP(E358,Store_SRP!B2:I110,8, FALSE)), VLOOKUP(E358,Store_Showcase!B2:I144,8, FALSE))</f>
      </c>
      <c r="T358" s="1">
        <f>VLOOKUP(G358,Sku_Consolidated!A2:R957,18,FALSE)</f>
      </c>
      <c r="U358" s="1" t="s">
        <v>1144</v>
      </c>
      <c r="V358" s="1">
        <f>IF(VLOOKUP(G358,Sku_Consolidated!A2:S957,19,FALSE)="SHOWCASE", VLOOKUP(E358,Store_Showcase!B2:L144,11, FALSE), IF(VLOOKUP(G358,Sku_Consolidated!A2:S957,19,FALSE)="VAM",VLOOKUP(E358,Store_VAM!B2:L273,11, FALSE),VLOOKUP(E358,Store_SRP!B2:L110,11, FALSE)))</f>
      </c>
      <c r="W358" s="1">
        <f>VLOOKUP(G358,Sku_Consolidated!A2:W957,11,FALSE)</f>
      </c>
      <c r="X358" s="1">
        <f>VLOOKUP(G358,Sku_Consolidated!A2:H957,8,FALSE)</f>
      </c>
      <c r="Y358" s="1">
        <f>VLOOKUP(G358,Sku_Consolidated!A2:I957,9,FALSE)</f>
      </c>
      <c r="Z358" s="1" t="s">
        <v>41</v>
      </c>
      <c r="AA358" s="1">
        <f>VLOOKUP(G358,Sku_Consolidated!A2:E957,5,FALSE)</f>
      </c>
      <c r="AB358" s="1">
        <f>IF(VLOOKUP(G358,Sku_Consolidated!A2:S957,19,FALSE)="SHOWCASE", VLOOKUP(E358,Store_Showcase!B2:N144,13, FALSE), IF(VLOOKUP(G358,Sku_Consolidated!A2:S957,19,FALSE)="VAM",VLOOKUP(E358,Store_VAM!B2:N273,13, FALSE),VLOOKUP(E358,Store_SRP!B2:N110,13, FALSE)))</f>
      </c>
      <c r="AC358" s="1">
        <f>IF(IFERROR(AB358,TRUE)=TRUE, "-","OK")</f>
      </c>
      <c r="AD358" s="11" t="s">
        <v>37</v>
      </c>
      <c r="AE358" s="11" t="s">
        <v>37</v>
      </c>
      <c r="AF358" s="1">
        <f>IF(IFERROR(VLOOKUP(E358,Store_Showcase!B2:H144,{5}, FALSE), TRUE)=TRUE, IF(IFERROR(VLOOKUP(E358,Store_SRP!B2:H110,{5}, FALSE), TRUE)=TRUE,VLOOKUP(E358,Store_VAM!B2:H273,{5}, FALSE),VLOOKUP(E358,Store_SRP!B2:H110,{5}, FALSE)), VLOOKUP(E358,Store_Showcase!B2:H144,{5}, FALSE))</f>
      </c>
      <c r="AG358" s="1">
        <f>IF(IFERROR(VLOOKUP(E358,Store_Showcase!B2:H144,{6}, FALSE), TRUE)=TRUE, IF(IFERROR(VLOOKUP(E358,Store_SRP!B2:H110,{6}, FALSE), TRUE)=TRUE,VLOOKUP(E358,Store_VAM!B2:H273,{6}, FALSE),VLOOKUP(E358,Store_SRP!B2:H110,{6}, FALSE)), VLOOKUP(E358,Store_Showcase!B2:H144,{6}, FALSE))</f>
      </c>
      <c r="AH358" s="1">
        <f>VLOOKUP(G358,Sku_Consolidated!A2:R957,18,FALSE)</f>
      </c>
      <c r="AI358" s="1">
        <f>VLOOKUP(G358,Sku_Consolidated!A2:S957,19,FALSE)</f>
      </c>
      <c r="AJ358" s="1">
        <f>VLOOKUP(G358,Sku_Consolidated!A2:T957,20,FALSE)</f>
      </c>
    </row>
    <row r="359" spans="1:36" x14ac:dyDescent="0.25">
      <c r="A359" s="1">
        <v>2024</v>
      </c>
      <c r="B359" s="1" t="s">
        <v>31</v>
      </c>
      <c r="C359" s="1" t="s">
        <v>32</v>
      </c>
      <c r="D359" s="1" t="s">
        <v>33</v>
      </c>
      <c r="E359" s="9" t="s">
        <v>1140</v>
      </c>
      <c r="F359" s="1">
        <f>IF(VLOOKUP(G359,Sku_Consolidated!A2:S957,{19},FALSE)="SHOWCASE", VLOOKUP(E359,Store_Showcase!B2:C144,{2}, FALSE), IF(VLOOKUP(G359,Sku_Consolidated!A2:S957,{19},FALSE)="VAM",VLOOKUP(E359,Store_VAM!B2:C273,{2}, FALSE),VLOOKUP(E359,Store_SRP!B2:C110,{2}, FALSE)))</f>
      </c>
      <c r="G359" s="1">
        <v>61722</v>
      </c>
      <c r="H359" s="1" t="s">
        <v>46</v>
      </c>
      <c r="I359" s="10" t="s">
        <v>1150</v>
      </c>
      <c r="J359" s="1">
        <f>VLOOKUP(G359,Sku_Consolidated!A2:C957, 3, FALSE)</f>
      </c>
      <c r="K359" s="10">
        <f>IF(J359="PACK", I359, 0)</f>
      </c>
      <c r="L359" s="10">
        <f>IF(J359="KG", I359, I359 * VLOOKUP(G359,Sku_Consolidated!A2:U957,21,FALSE))</f>
      </c>
      <c r="M359" s="10" t="s">
        <v>37</v>
      </c>
      <c r="N359" s="11" t="s">
        <v>1151</v>
      </c>
      <c r="O359" s="10" t="s">
        <v>1152</v>
      </c>
      <c r="P359" s="10">
        <f>N359 - O359</f>
      </c>
      <c r="Q359" s="1">
        <f>VLOOKUP(G359,Sku_Consolidated!A2:G957,7, FALSE)</f>
      </c>
      <c r="R359" s="1">
        <f>IF(IFERROR(VLOOKUP(E359,Store_Showcase!B2:H144,7, FALSE), TRUE)=TRUE, IF(IFERROR(VLOOKUP(E359,Store_SRP!B2:H110,7, FALSE), TRUE)=TRUE,VLOOKUP(E359,Store_VAM!B2:H273,7, FALSE),VLOOKUP(E359,Store_SRP!B2:H110,7, FALSE)), VLOOKUP(E359,Store_Showcase!B2:H144,7, FALSE))</f>
      </c>
      <c r="S359" s="1">
        <f>IF(IFERROR(VLOOKUP(E359,Store_Showcase!B2:I144,8, FALSE), TRUE)=TRUE, IF(IFERROR(VLOOKUP(E359,Store_SRP!B2:I110,8, FALSE), TRUE)=TRUE,VLOOKUP(E359,Store_VAM!B2:I273,8, FALSE),VLOOKUP(E359,Store_SRP!B2:I110,8, FALSE)), VLOOKUP(E359,Store_Showcase!B2:I144,8, FALSE))</f>
      </c>
      <c r="T359" s="1">
        <f>VLOOKUP(G359,Sku_Consolidated!A2:R957,18,FALSE)</f>
      </c>
      <c r="U359" s="1" t="s">
        <v>1144</v>
      </c>
      <c r="V359" s="1">
        <f>IF(VLOOKUP(G359,Sku_Consolidated!A2:S957,19,FALSE)="SHOWCASE", VLOOKUP(E359,Store_Showcase!B2:L144,11, FALSE), IF(VLOOKUP(G359,Sku_Consolidated!A2:S957,19,FALSE)="VAM",VLOOKUP(E359,Store_VAM!B2:L273,11, FALSE),VLOOKUP(E359,Store_SRP!B2:L110,11, FALSE)))</f>
      </c>
      <c r="W359" s="1">
        <f>VLOOKUP(G359,Sku_Consolidated!A2:W957,11,FALSE)</f>
      </c>
      <c r="X359" s="1">
        <f>VLOOKUP(G359,Sku_Consolidated!A2:H957,8,FALSE)</f>
      </c>
      <c r="Y359" s="1">
        <f>VLOOKUP(G359,Sku_Consolidated!A2:I957,9,FALSE)</f>
      </c>
      <c r="Z359" s="1" t="s">
        <v>41</v>
      </c>
      <c r="AA359" s="1">
        <f>VLOOKUP(G359,Sku_Consolidated!A2:E957,5,FALSE)</f>
      </c>
      <c r="AB359" s="1">
        <f>IF(VLOOKUP(G359,Sku_Consolidated!A2:S957,19,FALSE)="SHOWCASE", VLOOKUP(E359,Store_Showcase!B2:N144,13, FALSE), IF(VLOOKUP(G359,Sku_Consolidated!A2:S957,19,FALSE)="VAM",VLOOKUP(E359,Store_VAM!B2:N273,13, FALSE),VLOOKUP(E359,Store_SRP!B2:N110,13, FALSE)))</f>
      </c>
      <c r="AC359" s="1">
        <f>IF(IFERROR(AB359,TRUE)=TRUE, "-","OK")</f>
      </c>
      <c r="AD359" s="11" t="s">
        <v>37</v>
      </c>
      <c r="AE359" s="11" t="s">
        <v>37</v>
      </c>
      <c r="AF359" s="1">
        <f>IF(IFERROR(VLOOKUP(E359,Store_Showcase!B2:H144,{5}, FALSE), TRUE)=TRUE, IF(IFERROR(VLOOKUP(E359,Store_SRP!B2:H110,{5}, FALSE), TRUE)=TRUE,VLOOKUP(E359,Store_VAM!B2:H273,{5}, FALSE),VLOOKUP(E359,Store_SRP!B2:H110,{5}, FALSE)), VLOOKUP(E359,Store_Showcase!B2:H144,{5}, FALSE))</f>
      </c>
      <c r="AG359" s="1">
        <f>IF(IFERROR(VLOOKUP(E359,Store_Showcase!B2:H144,{6}, FALSE), TRUE)=TRUE, IF(IFERROR(VLOOKUP(E359,Store_SRP!B2:H110,{6}, FALSE), TRUE)=TRUE,VLOOKUP(E359,Store_VAM!B2:H273,{6}, FALSE),VLOOKUP(E359,Store_SRP!B2:H110,{6}, FALSE)), VLOOKUP(E359,Store_Showcase!B2:H144,{6}, FALSE))</f>
      </c>
      <c r="AH359" s="1">
        <f>VLOOKUP(G359,Sku_Consolidated!A2:R957,18,FALSE)</f>
      </c>
      <c r="AI359" s="1">
        <f>VLOOKUP(G359,Sku_Consolidated!A2:S957,19,FALSE)</f>
      </c>
      <c r="AJ359" s="1">
        <f>VLOOKUP(G359,Sku_Consolidated!A2:T957,20,FALSE)</f>
      </c>
    </row>
    <row r="360" spans="1:36" x14ac:dyDescent="0.25">
      <c r="A360" s="1">
        <v>2024</v>
      </c>
      <c r="B360" s="1" t="s">
        <v>31</v>
      </c>
      <c r="C360" s="1" t="s">
        <v>32</v>
      </c>
      <c r="D360" s="1" t="s">
        <v>33</v>
      </c>
      <c r="E360" s="9" t="s">
        <v>1140</v>
      </c>
      <c r="F360" s="1">
        <f>IF(VLOOKUP(G360,Sku_Consolidated!A2:S957,{19},FALSE)="SHOWCASE", VLOOKUP(E360,Store_Showcase!B2:C144,{2}, FALSE), IF(VLOOKUP(G360,Sku_Consolidated!A2:S957,{19},FALSE)="VAM",VLOOKUP(E360,Store_VAM!B2:C273,{2}, FALSE),VLOOKUP(E360,Store_SRP!B2:C110,{2}, FALSE)))</f>
      </c>
      <c r="G360" s="1">
        <v>61732</v>
      </c>
      <c r="H360" s="1" t="s">
        <v>211</v>
      </c>
      <c r="I360" s="10" t="s">
        <v>1153</v>
      </c>
      <c r="J360" s="1">
        <f>VLOOKUP(G360,Sku_Consolidated!A2:C957, 3, FALSE)</f>
      </c>
      <c r="K360" s="10">
        <f>IF(J360="PACK", I360, 0)</f>
      </c>
      <c r="L360" s="10">
        <f>IF(J360="KG", I360, I360 * VLOOKUP(G360,Sku_Consolidated!A2:U957,21,FALSE))</f>
      </c>
      <c r="M360" s="10" t="s">
        <v>37</v>
      </c>
      <c r="N360" s="11" t="s">
        <v>1154</v>
      </c>
      <c r="O360" s="10" t="s">
        <v>1155</v>
      </c>
      <c r="P360" s="10">
        <f>N360 - O360</f>
      </c>
      <c r="Q360" s="1">
        <f>VLOOKUP(G360,Sku_Consolidated!A2:G957,7, FALSE)</f>
      </c>
      <c r="R360" s="1">
        <f>IF(IFERROR(VLOOKUP(E360,Store_Showcase!B2:H144,7, FALSE), TRUE)=TRUE, IF(IFERROR(VLOOKUP(E360,Store_SRP!B2:H110,7, FALSE), TRUE)=TRUE,VLOOKUP(E360,Store_VAM!B2:H273,7, FALSE),VLOOKUP(E360,Store_SRP!B2:H110,7, FALSE)), VLOOKUP(E360,Store_Showcase!B2:H144,7, FALSE))</f>
      </c>
      <c r="S360" s="1">
        <f>IF(IFERROR(VLOOKUP(E360,Store_Showcase!B2:I144,8, FALSE), TRUE)=TRUE, IF(IFERROR(VLOOKUP(E360,Store_SRP!B2:I110,8, FALSE), TRUE)=TRUE,VLOOKUP(E360,Store_VAM!B2:I273,8, FALSE),VLOOKUP(E360,Store_SRP!B2:I110,8, FALSE)), VLOOKUP(E360,Store_Showcase!B2:I144,8, FALSE))</f>
      </c>
      <c r="T360" s="1">
        <f>VLOOKUP(G360,Sku_Consolidated!A2:R957,18,FALSE)</f>
      </c>
      <c r="U360" s="1" t="s">
        <v>1144</v>
      </c>
      <c r="V360" s="1">
        <f>IF(VLOOKUP(G360,Sku_Consolidated!A2:S957,19,FALSE)="SHOWCASE", VLOOKUP(E360,Store_Showcase!B2:L144,11, FALSE), IF(VLOOKUP(G360,Sku_Consolidated!A2:S957,19,FALSE)="VAM",VLOOKUP(E360,Store_VAM!B2:L273,11, FALSE),VLOOKUP(E360,Store_SRP!B2:L110,11, FALSE)))</f>
      </c>
      <c r="W360" s="1">
        <f>VLOOKUP(G360,Sku_Consolidated!A2:W957,11,FALSE)</f>
      </c>
      <c r="X360" s="1">
        <f>VLOOKUP(G360,Sku_Consolidated!A2:H957,8,FALSE)</f>
      </c>
      <c r="Y360" s="1">
        <f>VLOOKUP(G360,Sku_Consolidated!A2:I957,9,FALSE)</f>
      </c>
      <c r="Z360" s="1" t="s">
        <v>41</v>
      </c>
      <c r="AA360" s="1">
        <f>VLOOKUP(G360,Sku_Consolidated!A2:E957,5,FALSE)</f>
      </c>
      <c r="AB360" s="1">
        <f>IF(VLOOKUP(G360,Sku_Consolidated!A2:S957,19,FALSE)="SHOWCASE", VLOOKUP(E360,Store_Showcase!B2:N144,13, FALSE), IF(VLOOKUP(G360,Sku_Consolidated!A2:S957,19,FALSE)="VAM",VLOOKUP(E360,Store_VAM!B2:N273,13, FALSE),VLOOKUP(E360,Store_SRP!B2:N110,13, FALSE)))</f>
      </c>
      <c r="AC360" s="1">
        <f>IF(IFERROR(AB360,TRUE)=TRUE, "-","OK")</f>
      </c>
      <c r="AD360" s="11" t="s">
        <v>37</v>
      </c>
      <c r="AE360" s="11" t="s">
        <v>37</v>
      </c>
      <c r="AF360" s="1">
        <f>IF(IFERROR(VLOOKUP(E360,Store_Showcase!B2:H144,{5}, FALSE), TRUE)=TRUE, IF(IFERROR(VLOOKUP(E360,Store_SRP!B2:H110,{5}, FALSE), TRUE)=TRUE,VLOOKUP(E360,Store_VAM!B2:H273,{5}, FALSE),VLOOKUP(E360,Store_SRP!B2:H110,{5}, FALSE)), VLOOKUP(E360,Store_Showcase!B2:H144,{5}, FALSE))</f>
      </c>
      <c r="AG360" s="1">
        <f>IF(IFERROR(VLOOKUP(E360,Store_Showcase!B2:H144,{6}, FALSE), TRUE)=TRUE, IF(IFERROR(VLOOKUP(E360,Store_SRP!B2:H110,{6}, FALSE), TRUE)=TRUE,VLOOKUP(E360,Store_VAM!B2:H273,{6}, FALSE),VLOOKUP(E360,Store_SRP!B2:H110,{6}, FALSE)), VLOOKUP(E360,Store_Showcase!B2:H144,{6}, FALSE))</f>
      </c>
      <c r="AH360" s="1">
        <f>VLOOKUP(G360,Sku_Consolidated!A2:R957,18,FALSE)</f>
      </c>
      <c r="AI360" s="1">
        <f>VLOOKUP(G360,Sku_Consolidated!A2:S957,19,FALSE)</f>
      </c>
      <c r="AJ360" s="1">
        <f>VLOOKUP(G360,Sku_Consolidated!A2:T957,20,FALSE)</f>
      </c>
    </row>
    <row r="361" spans="1:36" x14ac:dyDescent="0.25">
      <c r="A361" s="1">
        <v>2024</v>
      </c>
      <c r="B361" s="1" t="s">
        <v>31</v>
      </c>
      <c r="C361" s="1" t="s">
        <v>32</v>
      </c>
      <c r="D361" s="1" t="s">
        <v>33</v>
      </c>
      <c r="E361" s="9" t="s">
        <v>1140</v>
      </c>
      <c r="F361" s="1">
        <f>IF(VLOOKUP(G361,Sku_Consolidated!A2:S957,{19},FALSE)="SHOWCASE", VLOOKUP(E361,Store_Showcase!B2:C144,{2}, FALSE), IF(VLOOKUP(G361,Sku_Consolidated!A2:S957,{19},FALSE)="VAM",VLOOKUP(E361,Store_VAM!B2:C273,{2}, FALSE),VLOOKUP(E361,Store_SRP!B2:C110,{2}, FALSE)))</f>
      </c>
      <c r="G361" s="1">
        <v>61733</v>
      </c>
      <c r="H361" s="1" t="s">
        <v>58</v>
      </c>
      <c r="I361" s="10" t="s">
        <v>1156</v>
      </c>
      <c r="J361" s="1">
        <f>VLOOKUP(G361,Sku_Consolidated!A2:C957, 3, FALSE)</f>
      </c>
      <c r="K361" s="10">
        <f>IF(J361="PACK", I361, 0)</f>
      </c>
      <c r="L361" s="10">
        <f>IF(J361="KG", I361, I361 * VLOOKUP(G361,Sku_Consolidated!A2:U957,21,FALSE))</f>
      </c>
      <c r="M361" s="10" t="s">
        <v>37</v>
      </c>
      <c r="N361" s="11" t="s">
        <v>1157</v>
      </c>
      <c r="O361" s="10" t="s">
        <v>1158</v>
      </c>
      <c r="P361" s="10">
        <f>N361 - O361</f>
      </c>
      <c r="Q361" s="1">
        <f>VLOOKUP(G361,Sku_Consolidated!A2:G957,7, FALSE)</f>
      </c>
      <c r="R361" s="1">
        <f>IF(IFERROR(VLOOKUP(E361,Store_Showcase!B2:H144,7, FALSE), TRUE)=TRUE, IF(IFERROR(VLOOKUP(E361,Store_SRP!B2:H110,7, FALSE), TRUE)=TRUE,VLOOKUP(E361,Store_VAM!B2:H273,7, FALSE),VLOOKUP(E361,Store_SRP!B2:H110,7, FALSE)), VLOOKUP(E361,Store_Showcase!B2:H144,7, FALSE))</f>
      </c>
      <c r="S361" s="1">
        <f>IF(IFERROR(VLOOKUP(E361,Store_Showcase!B2:I144,8, FALSE), TRUE)=TRUE, IF(IFERROR(VLOOKUP(E361,Store_SRP!B2:I110,8, FALSE), TRUE)=TRUE,VLOOKUP(E361,Store_VAM!B2:I273,8, FALSE),VLOOKUP(E361,Store_SRP!B2:I110,8, FALSE)), VLOOKUP(E361,Store_Showcase!B2:I144,8, FALSE))</f>
      </c>
      <c r="T361" s="1">
        <f>VLOOKUP(G361,Sku_Consolidated!A2:R957,18,FALSE)</f>
      </c>
      <c r="U361" s="1" t="s">
        <v>1144</v>
      </c>
      <c r="V361" s="1">
        <f>IF(VLOOKUP(G361,Sku_Consolidated!A2:S957,19,FALSE)="SHOWCASE", VLOOKUP(E361,Store_Showcase!B2:L144,11, FALSE), IF(VLOOKUP(G361,Sku_Consolidated!A2:S957,19,FALSE)="VAM",VLOOKUP(E361,Store_VAM!B2:L273,11, FALSE),VLOOKUP(E361,Store_SRP!B2:L110,11, FALSE)))</f>
      </c>
      <c r="W361" s="1">
        <f>VLOOKUP(G361,Sku_Consolidated!A2:W957,11,FALSE)</f>
      </c>
      <c r="X361" s="1">
        <f>VLOOKUP(G361,Sku_Consolidated!A2:H957,8,FALSE)</f>
      </c>
      <c r="Y361" s="1">
        <f>VLOOKUP(G361,Sku_Consolidated!A2:I957,9,FALSE)</f>
      </c>
      <c r="Z361" s="1" t="s">
        <v>41</v>
      </c>
      <c r="AA361" s="1">
        <f>VLOOKUP(G361,Sku_Consolidated!A2:E957,5,FALSE)</f>
      </c>
      <c r="AB361" s="1">
        <f>IF(VLOOKUP(G361,Sku_Consolidated!A2:S957,19,FALSE)="SHOWCASE", VLOOKUP(E361,Store_Showcase!B2:N144,13, FALSE), IF(VLOOKUP(G361,Sku_Consolidated!A2:S957,19,FALSE)="VAM",VLOOKUP(E361,Store_VAM!B2:N273,13, FALSE),VLOOKUP(E361,Store_SRP!B2:N110,13, FALSE)))</f>
      </c>
      <c r="AC361" s="1">
        <f>IF(IFERROR(AB361,TRUE)=TRUE, "-","OK")</f>
      </c>
      <c r="AD361" s="11" t="s">
        <v>37</v>
      </c>
      <c r="AE361" s="11" t="s">
        <v>37</v>
      </c>
      <c r="AF361" s="1">
        <f>IF(IFERROR(VLOOKUP(E361,Store_Showcase!B2:H144,{5}, FALSE), TRUE)=TRUE, IF(IFERROR(VLOOKUP(E361,Store_SRP!B2:H110,{5}, FALSE), TRUE)=TRUE,VLOOKUP(E361,Store_VAM!B2:H273,{5}, FALSE),VLOOKUP(E361,Store_SRP!B2:H110,{5}, FALSE)), VLOOKUP(E361,Store_Showcase!B2:H144,{5}, FALSE))</f>
      </c>
      <c r="AG361" s="1">
        <f>IF(IFERROR(VLOOKUP(E361,Store_Showcase!B2:H144,{6}, FALSE), TRUE)=TRUE, IF(IFERROR(VLOOKUP(E361,Store_SRP!B2:H110,{6}, FALSE), TRUE)=TRUE,VLOOKUP(E361,Store_VAM!B2:H273,{6}, FALSE),VLOOKUP(E361,Store_SRP!B2:H110,{6}, FALSE)), VLOOKUP(E361,Store_Showcase!B2:H144,{6}, FALSE))</f>
      </c>
      <c r="AH361" s="1">
        <f>VLOOKUP(G361,Sku_Consolidated!A2:R957,18,FALSE)</f>
      </c>
      <c r="AI361" s="1">
        <f>VLOOKUP(G361,Sku_Consolidated!A2:S957,19,FALSE)</f>
      </c>
      <c r="AJ361" s="1">
        <f>VLOOKUP(G361,Sku_Consolidated!A2:T957,20,FALSE)</f>
      </c>
    </row>
    <row r="362" spans="1:36" x14ac:dyDescent="0.25">
      <c r="A362" s="1">
        <v>2024</v>
      </c>
      <c r="B362" s="1" t="s">
        <v>31</v>
      </c>
      <c r="C362" s="1" t="s">
        <v>32</v>
      </c>
      <c r="D362" s="1" t="s">
        <v>33</v>
      </c>
      <c r="E362" s="9" t="s">
        <v>1140</v>
      </c>
      <c r="F362" s="1">
        <f>IF(VLOOKUP(G362,Sku_Consolidated!A2:S957,{19},FALSE)="SHOWCASE", VLOOKUP(E362,Store_Showcase!B2:C144,{2}, FALSE), IF(VLOOKUP(G362,Sku_Consolidated!A2:S957,{19},FALSE)="VAM",VLOOKUP(E362,Store_VAM!B2:C273,{2}, FALSE),VLOOKUP(E362,Store_SRP!B2:C110,{2}, FALSE)))</f>
      </c>
      <c r="G362" s="1">
        <v>61734</v>
      </c>
      <c r="H362" s="1" t="s">
        <v>62</v>
      </c>
      <c r="I362" s="10" t="s">
        <v>1159</v>
      </c>
      <c r="J362" s="1">
        <f>VLOOKUP(G362,Sku_Consolidated!A2:C957, 3, FALSE)</f>
      </c>
      <c r="K362" s="10">
        <f>IF(J362="PACK", I362, 0)</f>
      </c>
      <c r="L362" s="10">
        <f>IF(J362="KG", I362, I362 * VLOOKUP(G362,Sku_Consolidated!A2:U957,21,FALSE))</f>
      </c>
      <c r="M362" s="10" t="s">
        <v>37</v>
      </c>
      <c r="N362" s="11" t="s">
        <v>1160</v>
      </c>
      <c r="O362" s="10" t="s">
        <v>1161</v>
      </c>
      <c r="P362" s="10">
        <f>N362 - O362</f>
      </c>
      <c r="Q362" s="1">
        <f>VLOOKUP(G362,Sku_Consolidated!A2:G957,7, FALSE)</f>
      </c>
      <c r="R362" s="1">
        <f>IF(IFERROR(VLOOKUP(E362,Store_Showcase!B2:H144,7, FALSE), TRUE)=TRUE, IF(IFERROR(VLOOKUP(E362,Store_SRP!B2:H110,7, FALSE), TRUE)=TRUE,VLOOKUP(E362,Store_VAM!B2:H273,7, FALSE),VLOOKUP(E362,Store_SRP!B2:H110,7, FALSE)), VLOOKUP(E362,Store_Showcase!B2:H144,7, FALSE))</f>
      </c>
      <c r="S362" s="1">
        <f>IF(IFERROR(VLOOKUP(E362,Store_Showcase!B2:I144,8, FALSE), TRUE)=TRUE, IF(IFERROR(VLOOKUP(E362,Store_SRP!B2:I110,8, FALSE), TRUE)=TRUE,VLOOKUP(E362,Store_VAM!B2:I273,8, FALSE),VLOOKUP(E362,Store_SRP!B2:I110,8, FALSE)), VLOOKUP(E362,Store_Showcase!B2:I144,8, FALSE))</f>
      </c>
      <c r="T362" s="1">
        <f>VLOOKUP(G362,Sku_Consolidated!A2:R957,18,FALSE)</f>
      </c>
      <c r="U362" s="1" t="s">
        <v>1144</v>
      </c>
      <c r="V362" s="1">
        <f>IF(VLOOKUP(G362,Sku_Consolidated!A2:S957,19,FALSE)="SHOWCASE", VLOOKUP(E362,Store_Showcase!B2:L144,11, FALSE), IF(VLOOKUP(G362,Sku_Consolidated!A2:S957,19,FALSE)="VAM",VLOOKUP(E362,Store_VAM!B2:L273,11, FALSE),VLOOKUP(E362,Store_SRP!B2:L110,11, FALSE)))</f>
      </c>
      <c r="W362" s="1">
        <f>VLOOKUP(G362,Sku_Consolidated!A2:W957,11,FALSE)</f>
      </c>
      <c r="X362" s="1">
        <f>VLOOKUP(G362,Sku_Consolidated!A2:H957,8,FALSE)</f>
      </c>
      <c r="Y362" s="1">
        <f>VLOOKUP(G362,Sku_Consolidated!A2:I957,9,FALSE)</f>
      </c>
      <c r="Z362" s="1" t="s">
        <v>41</v>
      </c>
      <c r="AA362" s="1">
        <f>VLOOKUP(G362,Sku_Consolidated!A2:E957,5,FALSE)</f>
      </c>
      <c r="AB362" s="1">
        <f>IF(VLOOKUP(G362,Sku_Consolidated!A2:S957,19,FALSE)="SHOWCASE", VLOOKUP(E362,Store_Showcase!B2:N144,13, FALSE), IF(VLOOKUP(G362,Sku_Consolidated!A2:S957,19,FALSE)="VAM",VLOOKUP(E362,Store_VAM!B2:N273,13, FALSE),VLOOKUP(E362,Store_SRP!B2:N110,13, FALSE)))</f>
      </c>
      <c r="AC362" s="1">
        <f>IF(IFERROR(AB362,TRUE)=TRUE, "-","OK")</f>
      </c>
      <c r="AD362" s="11" t="s">
        <v>37</v>
      </c>
      <c r="AE362" s="11" t="s">
        <v>37</v>
      </c>
      <c r="AF362" s="1">
        <f>IF(IFERROR(VLOOKUP(E362,Store_Showcase!B2:H144,{5}, FALSE), TRUE)=TRUE, IF(IFERROR(VLOOKUP(E362,Store_SRP!B2:H110,{5}, FALSE), TRUE)=TRUE,VLOOKUP(E362,Store_VAM!B2:H273,{5}, FALSE),VLOOKUP(E362,Store_SRP!B2:H110,{5}, FALSE)), VLOOKUP(E362,Store_Showcase!B2:H144,{5}, FALSE))</f>
      </c>
      <c r="AG362" s="1">
        <f>IF(IFERROR(VLOOKUP(E362,Store_Showcase!B2:H144,{6}, FALSE), TRUE)=TRUE, IF(IFERROR(VLOOKUP(E362,Store_SRP!B2:H110,{6}, FALSE), TRUE)=TRUE,VLOOKUP(E362,Store_VAM!B2:H273,{6}, FALSE),VLOOKUP(E362,Store_SRP!B2:H110,{6}, FALSE)), VLOOKUP(E362,Store_Showcase!B2:H144,{6}, FALSE))</f>
      </c>
      <c r="AH362" s="1">
        <f>VLOOKUP(G362,Sku_Consolidated!A2:R957,18,FALSE)</f>
      </c>
      <c r="AI362" s="1">
        <f>VLOOKUP(G362,Sku_Consolidated!A2:S957,19,FALSE)</f>
      </c>
      <c r="AJ362" s="1">
        <f>VLOOKUP(G362,Sku_Consolidated!A2:T957,20,FALSE)</f>
      </c>
    </row>
    <row r="363" spans="1:36" x14ac:dyDescent="0.25">
      <c r="A363" s="1">
        <v>2024</v>
      </c>
      <c r="B363" s="1" t="s">
        <v>31</v>
      </c>
      <c r="C363" s="1" t="s">
        <v>32</v>
      </c>
      <c r="D363" s="1" t="s">
        <v>33</v>
      </c>
      <c r="E363" s="9" t="s">
        <v>1140</v>
      </c>
      <c r="F363" s="1">
        <f>IF(VLOOKUP(G363,Sku_Consolidated!A2:S957,{19},FALSE)="SHOWCASE", VLOOKUP(E363,Store_Showcase!B2:C144,{2}, FALSE), IF(VLOOKUP(G363,Sku_Consolidated!A2:S957,{19},FALSE)="VAM",VLOOKUP(E363,Store_VAM!B2:C273,{2}, FALSE),VLOOKUP(E363,Store_SRP!B2:C110,{2}, FALSE)))</f>
      </c>
      <c r="G363" s="1">
        <v>61735</v>
      </c>
      <c r="H363" s="1" t="s">
        <v>66</v>
      </c>
      <c r="I363" s="10" t="s">
        <v>1162</v>
      </c>
      <c r="J363" s="1">
        <f>VLOOKUP(G363,Sku_Consolidated!A2:C957, 3, FALSE)</f>
      </c>
      <c r="K363" s="10">
        <f>IF(J363="PACK", I363, 0)</f>
      </c>
      <c r="L363" s="10">
        <f>IF(J363="KG", I363, I363 * VLOOKUP(G363,Sku_Consolidated!A2:U957,21,FALSE))</f>
      </c>
      <c r="M363" s="10" t="s">
        <v>37</v>
      </c>
      <c r="N363" s="11" t="s">
        <v>1163</v>
      </c>
      <c r="O363" s="10" t="s">
        <v>1164</v>
      </c>
      <c r="P363" s="10">
        <f>N363 - O363</f>
      </c>
      <c r="Q363" s="1">
        <f>VLOOKUP(G363,Sku_Consolidated!A2:G957,7, FALSE)</f>
      </c>
      <c r="R363" s="1">
        <f>IF(IFERROR(VLOOKUP(E363,Store_Showcase!B2:H144,7, FALSE), TRUE)=TRUE, IF(IFERROR(VLOOKUP(E363,Store_SRP!B2:H110,7, FALSE), TRUE)=TRUE,VLOOKUP(E363,Store_VAM!B2:H273,7, FALSE),VLOOKUP(E363,Store_SRP!B2:H110,7, FALSE)), VLOOKUP(E363,Store_Showcase!B2:H144,7, FALSE))</f>
      </c>
      <c r="S363" s="1">
        <f>IF(IFERROR(VLOOKUP(E363,Store_Showcase!B2:I144,8, FALSE), TRUE)=TRUE, IF(IFERROR(VLOOKUP(E363,Store_SRP!B2:I110,8, FALSE), TRUE)=TRUE,VLOOKUP(E363,Store_VAM!B2:I273,8, FALSE),VLOOKUP(E363,Store_SRP!B2:I110,8, FALSE)), VLOOKUP(E363,Store_Showcase!B2:I144,8, FALSE))</f>
      </c>
      <c r="T363" s="1">
        <f>VLOOKUP(G363,Sku_Consolidated!A2:R957,18,FALSE)</f>
      </c>
      <c r="U363" s="1" t="s">
        <v>1144</v>
      </c>
      <c r="V363" s="1">
        <f>IF(VLOOKUP(G363,Sku_Consolidated!A2:S957,19,FALSE)="SHOWCASE", VLOOKUP(E363,Store_Showcase!B2:L144,11, FALSE), IF(VLOOKUP(G363,Sku_Consolidated!A2:S957,19,FALSE)="VAM",VLOOKUP(E363,Store_VAM!B2:L273,11, FALSE),VLOOKUP(E363,Store_SRP!B2:L110,11, FALSE)))</f>
      </c>
      <c r="W363" s="1">
        <f>VLOOKUP(G363,Sku_Consolidated!A2:W957,11,FALSE)</f>
      </c>
      <c r="X363" s="1">
        <f>VLOOKUP(G363,Sku_Consolidated!A2:H957,8,FALSE)</f>
      </c>
      <c r="Y363" s="1">
        <f>VLOOKUP(G363,Sku_Consolidated!A2:I957,9,FALSE)</f>
      </c>
      <c r="Z363" s="1" t="s">
        <v>41</v>
      </c>
      <c r="AA363" s="1">
        <f>VLOOKUP(G363,Sku_Consolidated!A2:E957,5,FALSE)</f>
      </c>
      <c r="AB363" s="1">
        <f>IF(VLOOKUP(G363,Sku_Consolidated!A2:S957,19,FALSE)="SHOWCASE", VLOOKUP(E363,Store_Showcase!B2:N144,13, FALSE), IF(VLOOKUP(G363,Sku_Consolidated!A2:S957,19,FALSE)="VAM",VLOOKUP(E363,Store_VAM!B2:N273,13, FALSE),VLOOKUP(E363,Store_SRP!B2:N110,13, FALSE)))</f>
      </c>
      <c r="AC363" s="1">
        <f>IF(IFERROR(AB363,TRUE)=TRUE, "-","OK")</f>
      </c>
      <c r="AD363" s="11" t="s">
        <v>37</v>
      </c>
      <c r="AE363" s="11" t="s">
        <v>37</v>
      </c>
      <c r="AF363" s="1">
        <f>IF(IFERROR(VLOOKUP(E363,Store_Showcase!B2:H144,{5}, FALSE), TRUE)=TRUE, IF(IFERROR(VLOOKUP(E363,Store_SRP!B2:H110,{5}, FALSE), TRUE)=TRUE,VLOOKUP(E363,Store_VAM!B2:H273,{5}, FALSE),VLOOKUP(E363,Store_SRP!B2:H110,{5}, FALSE)), VLOOKUP(E363,Store_Showcase!B2:H144,{5}, FALSE))</f>
      </c>
      <c r="AG363" s="1">
        <f>IF(IFERROR(VLOOKUP(E363,Store_Showcase!B2:H144,{6}, FALSE), TRUE)=TRUE, IF(IFERROR(VLOOKUP(E363,Store_SRP!B2:H110,{6}, FALSE), TRUE)=TRUE,VLOOKUP(E363,Store_VAM!B2:H273,{6}, FALSE),VLOOKUP(E363,Store_SRP!B2:H110,{6}, FALSE)), VLOOKUP(E363,Store_Showcase!B2:H144,{6}, FALSE))</f>
      </c>
      <c r="AH363" s="1">
        <f>VLOOKUP(G363,Sku_Consolidated!A2:R957,18,FALSE)</f>
      </c>
      <c r="AI363" s="1">
        <f>VLOOKUP(G363,Sku_Consolidated!A2:S957,19,FALSE)</f>
      </c>
      <c r="AJ363" s="1">
        <f>VLOOKUP(G363,Sku_Consolidated!A2:T957,20,FALSE)</f>
      </c>
    </row>
    <row r="364" spans="1:36" x14ac:dyDescent="0.25">
      <c r="A364" s="1">
        <v>2024</v>
      </c>
      <c r="B364" s="1" t="s">
        <v>31</v>
      </c>
      <c r="C364" s="1" t="s">
        <v>32</v>
      </c>
      <c r="D364" s="1" t="s">
        <v>33</v>
      </c>
      <c r="E364" s="9" t="s">
        <v>1140</v>
      </c>
      <c r="F364" s="1">
        <f>IF(VLOOKUP(G364,Sku_Consolidated!A2:S957,{19},FALSE)="SHOWCASE", VLOOKUP(E364,Store_Showcase!B2:C144,{2}, FALSE), IF(VLOOKUP(G364,Sku_Consolidated!A2:S957,{19},FALSE)="VAM",VLOOKUP(E364,Store_VAM!B2:C273,{2}, FALSE),VLOOKUP(E364,Store_SRP!B2:C110,{2}, FALSE)))</f>
      </c>
      <c r="G364" s="1">
        <v>61736</v>
      </c>
      <c r="H364" s="1" t="s">
        <v>224</v>
      </c>
      <c r="I364" s="10" t="s">
        <v>1165</v>
      </c>
      <c r="J364" s="1">
        <f>VLOOKUP(G364,Sku_Consolidated!A2:C957, 3, FALSE)</f>
      </c>
      <c r="K364" s="10">
        <f>IF(J364="PACK", I364, 0)</f>
      </c>
      <c r="L364" s="10">
        <f>IF(J364="KG", I364, I364 * VLOOKUP(G364,Sku_Consolidated!A2:U957,21,FALSE))</f>
      </c>
      <c r="M364" s="10" t="s">
        <v>37</v>
      </c>
      <c r="N364" s="11" t="s">
        <v>1166</v>
      </c>
      <c r="O364" s="10" t="s">
        <v>1167</v>
      </c>
      <c r="P364" s="10">
        <f>N364 - O364</f>
      </c>
      <c r="Q364" s="1">
        <f>VLOOKUP(G364,Sku_Consolidated!A2:G957,7, FALSE)</f>
      </c>
      <c r="R364" s="1">
        <f>IF(IFERROR(VLOOKUP(E364,Store_Showcase!B2:H144,7, FALSE), TRUE)=TRUE, IF(IFERROR(VLOOKUP(E364,Store_SRP!B2:H110,7, FALSE), TRUE)=TRUE,VLOOKUP(E364,Store_VAM!B2:H273,7, FALSE),VLOOKUP(E364,Store_SRP!B2:H110,7, FALSE)), VLOOKUP(E364,Store_Showcase!B2:H144,7, FALSE))</f>
      </c>
      <c r="S364" s="1">
        <f>IF(IFERROR(VLOOKUP(E364,Store_Showcase!B2:I144,8, FALSE), TRUE)=TRUE, IF(IFERROR(VLOOKUP(E364,Store_SRP!B2:I110,8, FALSE), TRUE)=TRUE,VLOOKUP(E364,Store_VAM!B2:I273,8, FALSE),VLOOKUP(E364,Store_SRP!B2:I110,8, FALSE)), VLOOKUP(E364,Store_Showcase!B2:I144,8, FALSE))</f>
      </c>
      <c r="T364" s="1">
        <f>VLOOKUP(G364,Sku_Consolidated!A2:R957,18,FALSE)</f>
      </c>
      <c r="U364" s="1" t="s">
        <v>1144</v>
      </c>
      <c r="V364" s="1">
        <f>IF(VLOOKUP(G364,Sku_Consolidated!A2:S957,19,FALSE)="SHOWCASE", VLOOKUP(E364,Store_Showcase!B2:L144,11, FALSE), IF(VLOOKUP(G364,Sku_Consolidated!A2:S957,19,FALSE)="VAM",VLOOKUP(E364,Store_VAM!B2:L273,11, FALSE),VLOOKUP(E364,Store_SRP!B2:L110,11, FALSE)))</f>
      </c>
      <c r="W364" s="1">
        <f>VLOOKUP(G364,Sku_Consolidated!A2:W957,11,FALSE)</f>
      </c>
      <c r="X364" s="1">
        <f>VLOOKUP(G364,Sku_Consolidated!A2:H957,8,FALSE)</f>
      </c>
      <c r="Y364" s="1">
        <f>VLOOKUP(G364,Sku_Consolidated!A2:I957,9,FALSE)</f>
      </c>
      <c r="Z364" s="1" t="s">
        <v>41</v>
      </c>
      <c r="AA364" s="1">
        <f>VLOOKUP(G364,Sku_Consolidated!A2:E957,5,FALSE)</f>
      </c>
      <c r="AB364" s="1">
        <f>IF(VLOOKUP(G364,Sku_Consolidated!A2:S957,19,FALSE)="SHOWCASE", VLOOKUP(E364,Store_Showcase!B2:N144,13, FALSE), IF(VLOOKUP(G364,Sku_Consolidated!A2:S957,19,FALSE)="VAM",VLOOKUP(E364,Store_VAM!B2:N273,13, FALSE),VLOOKUP(E364,Store_SRP!B2:N110,13, FALSE)))</f>
      </c>
      <c r="AC364" s="1">
        <f>IF(IFERROR(AB364,TRUE)=TRUE, "-","OK")</f>
      </c>
      <c r="AD364" s="11" t="s">
        <v>37</v>
      </c>
      <c r="AE364" s="11" t="s">
        <v>37</v>
      </c>
      <c r="AF364" s="1">
        <f>IF(IFERROR(VLOOKUP(E364,Store_Showcase!B2:H144,{5}, FALSE), TRUE)=TRUE, IF(IFERROR(VLOOKUP(E364,Store_SRP!B2:H110,{5}, FALSE), TRUE)=TRUE,VLOOKUP(E364,Store_VAM!B2:H273,{5}, FALSE),VLOOKUP(E364,Store_SRP!B2:H110,{5}, FALSE)), VLOOKUP(E364,Store_Showcase!B2:H144,{5}, FALSE))</f>
      </c>
      <c r="AG364" s="1">
        <f>IF(IFERROR(VLOOKUP(E364,Store_Showcase!B2:H144,{6}, FALSE), TRUE)=TRUE, IF(IFERROR(VLOOKUP(E364,Store_SRP!B2:H110,{6}, FALSE), TRUE)=TRUE,VLOOKUP(E364,Store_VAM!B2:H273,{6}, FALSE),VLOOKUP(E364,Store_SRP!B2:H110,{6}, FALSE)), VLOOKUP(E364,Store_Showcase!B2:H144,{6}, FALSE))</f>
      </c>
      <c r="AH364" s="1">
        <f>VLOOKUP(G364,Sku_Consolidated!A2:R957,18,FALSE)</f>
      </c>
      <c r="AI364" s="1">
        <f>VLOOKUP(G364,Sku_Consolidated!A2:S957,19,FALSE)</f>
      </c>
      <c r="AJ364" s="1">
        <f>VLOOKUP(G364,Sku_Consolidated!A2:T957,20,FALSE)</f>
      </c>
    </row>
    <row r="365" spans="1:36" x14ac:dyDescent="0.25">
      <c r="A365" s="1">
        <v>2024</v>
      </c>
      <c r="B365" s="1" t="s">
        <v>31</v>
      </c>
      <c r="C365" s="1" t="s">
        <v>32</v>
      </c>
      <c r="D365" s="1" t="s">
        <v>33</v>
      </c>
      <c r="E365" s="9" t="s">
        <v>1140</v>
      </c>
      <c r="F365" s="1">
        <f>IF(VLOOKUP(G365,Sku_Consolidated!A2:S957,{19},FALSE)="SHOWCASE", VLOOKUP(E365,Store_Showcase!B2:C144,{2}, FALSE), IF(VLOOKUP(G365,Sku_Consolidated!A2:S957,{19},FALSE)="VAM",VLOOKUP(E365,Store_VAM!B2:C273,{2}, FALSE),VLOOKUP(E365,Store_SRP!B2:C110,{2}, FALSE)))</f>
      </c>
      <c r="G365" s="1">
        <v>61737</v>
      </c>
      <c r="H365" s="1" t="s">
        <v>70</v>
      </c>
      <c r="I365" s="10" t="s">
        <v>283</v>
      </c>
      <c r="J365" s="1">
        <f>VLOOKUP(G365,Sku_Consolidated!A2:C957, 3, FALSE)</f>
      </c>
      <c r="K365" s="10">
        <f>IF(J365="PACK", I365, 0)</f>
      </c>
      <c r="L365" s="10">
        <f>IF(J365="KG", I365, I365 * VLOOKUP(G365,Sku_Consolidated!A2:U957,21,FALSE))</f>
      </c>
      <c r="M365" s="10" t="s">
        <v>37</v>
      </c>
      <c r="N365" s="11" t="s">
        <v>1168</v>
      </c>
      <c r="O365" s="10" t="s">
        <v>1169</v>
      </c>
      <c r="P365" s="10">
        <f>N365 - O365</f>
      </c>
      <c r="Q365" s="1">
        <f>VLOOKUP(G365,Sku_Consolidated!A2:G957,7, FALSE)</f>
      </c>
      <c r="R365" s="1">
        <f>IF(IFERROR(VLOOKUP(E365,Store_Showcase!B2:H144,7, FALSE), TRUE)=TRUE, IF(IFERROR(VLOOKUP(E365,Store_SRP!B2:H110,7, FALSE), TRUE)=TRUE,VLOOKUP(E365,Store_VAM!B2:H273,7, FALSE),VLOOKUP(E365,Store_SRP!B2:H110,7, FALSE)), VLOOKUP(E365,Store_Showcase!B2:H144,7, FALSE))</f>
      </c>
      <c r="S365" s="1">
        <f>IF(IFERROR(VLOOKUP(E365,Store_Showcase!B2:I144,8, FALSE), TRUE)=TRUE, IF(IFERROR(VLOOKUP(E365,Store_SRP!B2:I110,8, FALSE), TRUE)=TRUE,VLOOKUP(E365,Store_VAM!B2:I273,8, FALSE),VLOOKUP(E365,Store_SRP!B2:I110,8, FALSE)), VLOOKUP(E365,Store_Showcase!B2:I144,8, FALSE))</f>
      </c>
      <c r="T365" s="1">
        <f>VLOOKUP(G365,Sku_Consolidated!A2:R957,18,FALSE)</f>
      </c>
      <c r="U365" s="1" t="s">
        <v>1144</v>
      </c>
      <c r="V365" s="1">
        <f>IF(VLOOKUP(G365,Sku_Consolidated!A2:S957,19,FALSE)="SHOWCASE", VLOOKUP(E365,Store_Showcase!B2:L144,11, FALSE), IF(VLOOKUP(G365,Sku_Consolidated!A2:S957,19,FALSE)="VAM",VLOOKUP(E365,Store_VAM!B2:L273,11, FALSE),VLOOKUP(E365,Store_SRP!B2:L110,11, FALSE)))</f>
      </c>
      <c r="W365" s="1">
        <f>VLOOKUP(G365,Sku_Consolidated!A2:W957,11,FALSE)</f>
      </c>
      <c r="X365" s="1">
        <f>VLOOKUP(G365,Sku_Consolidated!A2:H957,8,FALSE)</f>
      </c>
      <c r="Y365" s="1">
        <f>VLOOKUP(G365,Sku_Consolidated!A2:I957,9,FALSE)</f>
      </c>
      <c r="Z365" s="1" t="s">
        <v>41</v>
      </c>
      <c r="AA365" s="1">
        <f>VLOOKUP(G365,Sku_Consolidated!A2:E957,5,FALSE)</f>
      </c>
      <c r="AB365" s="1">
        <f>IF(VLOOKUP(G365,Sku_Consolidated!A2:S957,19,FALSE)="SHOWCASE", VLOOKUP(E365,Store_Showcase!B2:N144,13, FALSE), IF(VLOOKUP(G365,Sku_Consolidated!A2:S957,19,FALSE)="VAM",VLOOKUP(E365,Store_VAM!B2:N273,13, FALSE),VLOOKUP(E365,Store_SRP!B2:N110,13, FALSE)))</f>
      </c>
      <c r="AC365" s="1">
        <f>IF(IFERROR(AB365,TRUE)=TRUE, "-","OK")</f>
      </c>
      <c r="AD365" s="11" t="s">
        <v>37</v>
      </c>
      <c r="AE365" s="11" t="s">
        <v>37</v>
      </c>
      <c r="AF365" s="1">
        <f>IF(IFERROR(VLOOKUP(E365,Store_Showcase!B2:H144,{5}, FALSE), TRUE)=TRUE, IF(IFERROR(VLOOKUP(E365,Store_SRP!B2:H110,{5}, FALSE), TRUE)=TRUE,VLOOKUP(E365,Store_VAM!B2:H273,{5}, FALSE),VLOOKUP(E365,Store_SRP!B2:H110,{5}, FALSE)), VLOOKUP(E365,Store_Showcase!B2:H144,{5}, FALSE))</f>
      </c>
      <c r="AG365" s="1">
        <f>IF(IFERROR(VLOOKUP(E365,Store_Showcase!B2:H144,{6}, FALSE), TRUE)=TRUE, IF(IFERROR(VLOOKUP(E365,Store_SRP!B2:H110,{6}, FALSE), TRUE)=TRUE,VLOOKUP(E365,Store_VAM!B2:H273,{6}, FALSE),VLOOKUP(E365,Store_SRP!B2:H110,{6}, FALSE)), VLOOKUP(E365,Store_Showcase!B2:H144,{6}, FALSE))</f>
      </c>
      <c r="AH365" s="1">
        <f>VLOOKUP(G365,Sku_Consolidated!A2:R957,18,FALSE)</f>
      </c>
      <c r="AI365" s="1">
        <f>VLOOKUP(G365,Sku_Consolidated!A2:S957,19,FALSE)</f>
      </c>
      <c r="AJ365" s="1">
        <f>VLOOKUP(G365,Sku_Consolidated!A2:T957,20,FALSE)</f>
      </c>
    </row>
    <row r="366" spans="1:36" x14ac:dyDescent="0.25">
      <c r="A366" s="1">
        <v>2024</v>
      </c>
      <c r="B366" s="1" t="s">
        <v>31</v>
      </c>
      <c r="C366" s="1" t="s">
        <v>32</v>
      </c>
      <c r="D366" s="1" t="s">
        <v>33</v>
      </c>
      <c r="E366" s="9" t="s">
        <v>1140</v>
      </c>
      <c r="F366" s="1">
        <f>IF(VLOOKUP(G366,Sku_Consolidated!A2:S957,{19},FALSE)="SHOWCASE", VLOOKUP(E366,Store_Showcase!B2:C144,{2}, FALSE), IF(VLOOKUP(G366,Sku_Consolidated!A2:S957,{19},FALSE)="VAM",VLOOKUP(E366,Store_VAM!B2:C273,{2}, FALSE),VLOOKUP(E366,Store_SRP!B2:C110,{2}, FALSE)))</f>
      </c>
      <c r="G366" s="1">
        <v>61740</v>
      </c>
      <c r="H366" s="1" t="s">
        <v>231</v>
      </c>
      <c r="I366" s="10" t="s">
        <v>1170</v>
      </c>
      <c r="J366" s="1">
        <f>VLOOKUP(G366,Sku_Consolidated!A2:C957, 3, FALSE)</f>
      </c>
      <c r="K366" s="10">
        <f>IF(J366="PACK", I366, 0)</f>
      </c>
      <c r="L366" s="10">
        <f>IF(J366="KG", I366, I366 * VLOOKUP(G366,Sku_Consolidated!A2:U957,21,FALSE))</f>
      </c>
      <c r="M366" s="10" t="s">
        <v>37</v>
      </c>
      <c r="N366" s="11" t="s">
        <v>1171</v>
      </c>
      <c r="O366" s="10" t="s">
        <v>1172</v>
      </c>
      <c r="P366" s="10">
        <f>N366 - O366</f>
      </c>
      <c r="Q366" s="1">
        <f>VLOOKUP(G366,Sku_Consolidated!A2:G957,7, FALSE)</f>
      </c>
      <c r="R366" s="1">
        <f>IF(IFERROR(VLOOKUP(E366,Store_Showcase!B2:H144,7, FALSE), TRUE)=TRUE, IF(IFERROR(VLOOKUP(E366,Store_SRP!B2:H110,7, FALSE), TRUE)=TRUE,VLOOKUP(E366,Store_VAM!B2:H273,7, FALSE),VLOOKUP(E366,Store_SRP!B2:H110,7, FALSE)), VLOOKUP(E366,Store_Showcase!B2:H144,7, FALSE))</f>
      </c>
      <c r="S366" s="1">
        <f>IF(IFERROR(VLOOKUP(E366,Store_Showcase!B2:I144,8, FALSE), TRUE)=TRUE, IF(IFERROR(VLOOKUP(E366,Store_SRP!B2:I110,8, FALSE), TRUE)=TRUE,VLOOKUP(E366,Store_VAM!B2:I273,8, FALSE),VLOOKUP(E366,Store_SRP!B2:I110,8, FALSE)), VLOOKUP(E366,Store_Showcase!B2:I144,8, FALSE))</f>
      </c>
      <c r="T366" s="1">
        <f>VLOOKUP(G366,Sku_Consolidated!A2:R957,18,FALSE)</f>
      </c>
      <c r="U366" s="1" t="s">
        <v>1144</v>
      </c>
      <c r="V366" s="1">
        <f>IF(VLOOKUP(G366,Sku_Consolidated!A2:S957,19,FALSE)="SHOWCASE", VLOOKUP(E366,Store_Showcase!B2:L144,11, FALSE), IF(VLOOKUP(G366,Sku_Consolidated!A2:S957,19,FALSE)="VAM",VLOOKUP(E366,Store_VAM!B2:L273,11, FALSE),VLOOKUP(E366,Store_SRP!B2:L110,11, FALSE)))</f>
      </c>
      <c r="W366" s="1">
        <f>VLOOKUP(G366,Sku_Consolidated!A2:W957,11,FALSE)</f>
      </c>
      <c r="X366" s="1">
        <f>VLOOKUP(G366,Sku_Consolidated!A2:H957,8,FALSE)</f>
      </c>
      <c r="Y366" s="1">
        <f>VLOOKUP(G366,Sku_Consolidated!A2:I957,9,FALSE)</f>
      </c>
      <c r="Z366" s="1" t="s">
        <v>41</v>
      </c>
      <c r="AA366" s="1">
        <f>VLOOKUP(G366,Sku_Consolidated!A2:E957,5,FALSE)</f>
      </c>
      <c r="AB366" s="1">
        <f>IF(VLOOKUP(G366,Sku_Consolidated!A2:S957,19,FALSE)="SHOWCASE", VLOOKUP(E366,Store_Showcase!B2:N144,13, FALSE), IF(VLOOKUP(G366,Sku_Consolidated!A2:S957,19,FALSE)="VAM",VLOOKUP(E366,Store_VAM!B2:N273,13, FALSE),VLOOKUP(E366,Store_SRP!B2:N110,13, FALSE)))</f>
      </c>
      <c r="AC366" s="1">
        <f>IF(IFERROR(AB366,TRUE)=TRUE, "-","OK")</f>
      </c>
      <c r="AD366" s="11" t="s">
        <v>37</v>
      </c>
      <c r="AE366" s="11" t="s">
        <v>37</v>
      </c>
      <c r="AF366" s="1">
        <f>IF(IFERROR(VLOOKUP(E366,Store_Showcase!B2:H144,{5}, FALSE), TRUE)=TRUE, IF(IFERROR(VLOOKUP(E366,Store_SRP!B2:H110,{5}, FALSE), TRUE)=TRUE,VLOOKUP(E366,Store_VAM!B2:H273,{5}, FALSE),VLOOKUP(E366,Store_SRP!B2:H110,{5}, FALSE)), VLOOKUP(E366,Store_Showcase!B2:H144,{5}, FALSE))</f>
      </c>
      <c r="AG366" s="1">
        <f>IF(IFERROR(VLOOKUP(E366,Store_Showcase!B2:H144,{6}, FALSE), TRUE)=TRUE, IF(IFERROR(VLOOKUP(E366,Store_SRP!B2:H110,{6}, FALSE), TRUE)=TRUE,VLOOKUP(E366,Store_VAM!B2:H273,{6}, FALSE),VLOOKUP(E366,Store_SRP!B2:H110,{6}, FALSE)), VLOOKUP(E366,Store_Showcase!B2:H144,{6}, FALSE))</f>
      </c>
      <c r="AH366" s="1">
        <f>VLOOKUP(G366,Sku_Consolidated!A2:R957,18,FALSE)</f>
      </c>
      <c r="AI366" s="1">
        <f>VLOOKUP(G366,Sku_Consolidated!A2:S957,19,FALSE)</f>
      </c>
      <c r="AJ366" s="1">
        <f>VLOOKUP(G366,Sku_Consolidated!A2:T957,20,FALSE)</f>
      </c>
    </row>
    <row r="367" spans="1:36" x14ac:dyDescent="0.25">
      <c r="A367" s="1">
        <v>2024</v>
      </c>
      <c r="B367" s="1" t="s">
        <v>31</v>
      </c>
      <c r="C367" s="1" t="s">
        <v>32</v>
      </c>
      <c r="D367" s="1" t="s">
        <v>33</v>
      </c>
      <c r="E367" s="9" t="s">
        <v>1140</v>
      </c>
      <c r="F367" s="1">
        <f>IF(VLOOKUP(G367,Sku_Consolidated!A2:S957,{19},FALSE)="SHOWCASE", VLOOKUP(E367,Store_Showcase!B2:C144,{2}, FALSE), IF(VLOOKUP(G367,Sku_Consolidated!A2:S957,{19},FALSE)="VAM",VLOOKUP(E367,Store_VAM!B2:C273,{2}, FALSE),VLOOKUP(E367,Store_SRP!B2:C110,{2}, FALSE)))</f>
      </c>
      <c r="G367" s="1">
        <v>61742</v>
      </c>
      <c r="H367" s="1" t="s">
        <v>78</v>
      </c>
      <c r="I367" s="10" t="s">
        <v>1173</v>
      </c>
      <c r="J367" s="1">
        <f>VLOOKUP(G367,Sku_Consolidated!A2:C957, 3, FALSE)</f>
      </c>
      <c r="K367" s="10">
        <f>IF(J367="PACK", I367, 0)</f>
      </c>
      <c r="L367" s="10">
        <f>IF(J367="KG", I367, I367 * VLOOKUP(G367,Sku_Consolidated!A2:U957,21,FALSE))</f>
      </c>
      <c r="M367" s="10" t="s">
        <v>37</v>
      </c>
      <c r="N367" s="11" t="s">
        <v>1174</v>
      </c>
      <c r="O367" s="10" t="s">
        <v>1175</v>
      </c>
      <c r="P367" s="10">
        <f>N367 - O367</f>
      </c>
      <c r="Q367" s="1">
        <f>VLOOKUP(G367,Sku_Consolidated!A2:G957,7, FALSE)</f>
      </c>
      <c r="R367" s="1">
        <f>IF(IFERROR(VLOOKUP(E367,Store_Showcase!B2:H144,7, FALSE), TRUE)=TRUE, IF(IFERROR(VLOOKUP(E367,Store_SRP!B2:H110,7, FALSE), TRUE)=TRUE,VLOOKUP(E367,Store_VAM!B2:H273,7, FALSE),VLOOKUP(E367,Store_SRP!B2:H110,7, FALSE)), VLOOKUP(E367,Store_Showcase!B2:H144,7, FALSE))</f>
      </c>
      <c r="S367" s="1">
        <f>IF(IFERROR(VLOOKUP(E367,Store_Showcase!B2:I144,8, FALSE), TRUE)=TRUE, IF(IFERROR(VLOOKUP(E367,Store_SRP!B2:I110,8, FALSE), TRUE)=TRUE,VLOOKUP(E367,Store_VAM!B2:I273,8, FALSE),VLOOKUP(E367,Store_SRP!B2:I110,8, FALSE)), VLOOKUP(E367,Store_Showcase!B2:I144,8, FALSE))</f>
      </c>
      <c r="T367" s="1">
        <f>VLOOKUP(G367,Sku_Consolidated!A2:R957,18,FALSE)</f>
      </c>
      <c r="U367" s="1" t="s">
        <v>1144</v>
      </c>
      <c r="V367" s="1">
        <f>IF(VLOOKUP(G367,Sku_Consolidated!A2:S957,19,FALSE)="SHOWCASE", VLOOKUP(E367,Store_Showcase!B2:L144,11, FALSE), IF(VLOOKUP(G367,Sku_Consolidated!A2:S957,19,FALSE)="VAM",VLOOKUP(E367,Store_VAM!B2:L273,11, FALSE),VLOOKUP(E367,Store_SRP!B2:L110,11, FALSE)))</f>
      </c>
      <c r="W367" s="1">
        <f>VLOOKUP(G367,Sku_Consolidated!A2:W957,11,FALSE)</f>
      </c>
      <c r="X367" s="1">
        <f>VLOOKUP(G367,Sku_Consolidated!A2:H957,8,FALSE)</f>
      </c>
      <c r="Y367" s="1">
        <f>VLOOKUP(G367,Sku_Consolidated!A2:I957,9,FALSE)</f>
      </c>
      <c r="Z367" s="1" t="s">
        <v>41</v>
      </c>
      <c r="AA367" s="1">
        <f>VLOOKUP(G367,Sku_Consolidated!A2:E957,5,FALSE)</f>
      </c>
      <c r="AB367" s="1">
        <f>IF(VLOOKUP(G367,Sku_Consolidated!A2:S957,19,FALSE)="SHOWCASE", VLOOKUP(E367,Store_Showcase!B2:N144,13, FALSE), IF(VLOOKUP(G367,Sku_Consolidated!A2:S957,19,FALSE)="VAM",VLOOKUP(E367,Store_VAM!B2:N273,13, FALSE),VLOOKUP(E367,Store_SRP!B2:N110,13, FALSE)))</f>
      </c>
      <c r="AC367" s="1">
        <f>IF(IFERROR(AB367,TRUE)=TRUE, "-","OK")</f>
      </c>
      <c r="AD367" s="11" t="s">
        <v>37</v>
      </c>
      <c r="AE367" s="11" t="s">
        <v>37</v>
      </c>
      <c r="AF367" s="1">
        <f>IF(IFERROR(VLOOKUP(E367,Store_Showcase!B2:H144,{5}, FALSE), TRUE)=TRUE, IF(IFERROR(VLOOKUP(E367,Store_SRP!B2:H110,{5}, FALSE), TRUE)=TRUE,VLOOKUP(E367,Store_VAM!B2:H273,{5}, FALSE),VLOOKUP(E367,Store_SRP!B2:H110,{5}, FALSE)), VLOOKUP(E367,Store_Showcase!B2:H144,{5}, FALSE))</f>
      </c>
      <c r="AG367" s="1">
        <f>IF(IFERROR(VLOOKUP(E367,Store_Showcase!B2:H144,{6}, FALSE), TRUE)=TRUE, IF(IFERROR(VLOOKUP(E367,Store_SRP!B2:H110,{6}, FALSE), TRUE)=TRUE,VLOOKUP(E367,Store_VAM!B2:H273,{6}, FALSE),VLOOKUP(E367,Store_SRP!B2:H110,{6}, FALSE)), VLOOKUP(E367,Store_Showcase!B2:H144,{6}, FALSE))</f>
      </c>
      <c r="AH367" s="1">
        <f>VLOOKUP(G367,Sku_Consolidated!A2:R957,18,FALSE)</f>
      </c>
      <c r="AI367" s="1">
        <f>VLOOKUP(G367,Sku_Consolidated!A2:S957,19,FALSE)</f>
      </c>
      <c r="AJ367" s="1">
        <f>VLOOKUP(G367,Sku_Consolidated!A2:T957,20,FALSE)</f>
      </c>
    </row>
    <row r="368" spans="1:36" x14ac:dyDescent="0.25">
      <c r="A368" s="1">
        <v>2024</v>
      </c>
      <c r="B368" s="1" t="s">
        <v>31</v>
      </c>
      <c r="C368" s="1" t="s">
        <v>32</v>
      </c>
      <c r="D368" s="1" t="s">
        <v>33</v>
      </c>
      <c r="E368" s="9" t="s">
        <v>1140</v>
      </c>
      <c r="F368" s="1">
        <f>IF(VLOOKUP(G368,Sku_Consolidated!A2:S957,{19},FALSE)="SHOWCASE", VLOOKUP(E368,Store_Showcase!B2:C144,{2}, FALSE), IF(VLOOKUP(G368,Sku_Consolidated!A2:S957,{19},FALSE)="VAM",VLOOKUP(E368,Store_VAM!B2:C273,{2}, FALSE),VLOOKUP(E368,Store_SRP!B2:C110,{2}, FALSE)))</f>
      </c>
      <c r="G368" s="1">
        <v>61749</v>
      </c>
      <c r="H368" s="1" t="s">
        <v>154</v>
      </c>
      <c r="I368" s="10" t="s">
        <v>1176</v>
      </c>
      <c r="J368" s="1">
        <f>VLOOKUP(G368,Sku_Consolidated!A2:C957, 3, FALSE)</f>
      </c>
      <c r="K368" s="10">
        <f>IF(J368="PACK", I368, 0)</f>
      </c>
      <c r="L368" s="10">
        <f>IF(J368="KG", I368, I368 * VLOOKUP(G368,Sku_Consolidated!A2:U957,21,FALSE))</f>
      </c>
      <c r="M368" s="10" t="s">
        <v>37</v>
      </c>
      <c r="N368" s="11" t="s">
        <v>1177</v>
      </c>
      <c r="O368" s="10" t="s">
        <v>1178</v>
      </c>
      <c r="P368" s="10">
        <f>N368 - O368</f>
      </c>
      <c r="Q368" s="1">
        <f>VLOOKUP(G368,Sku_Consolidated!A2:G957,7, FALSE)</f>
      </c>
      <c r="R368" s="1">
        <f>IF(IFERROR(VLOOKUP(E368,Store_Showcase!B2:H144,7, FALSE), TRUE)=TRUE, IF(IFERROR(VLOOKUP(E368,Store_SRP!B2:H110,7, FALSE), TRUE)=TRUE,VLOOKUP(E368,Store_VAM!B2:H273,7, FALSE),VLOOKUP(E368,Store_SRP!B2:H110,7, FALSE)), VLOOKUP(E368,Store_Showcase!B2:H144,7, FALSE))</f>
      </c>
      <c r="S368" s="1">
        <f>IF(IFERROR(VLOOKUP(E368,Store_Showcase!B2:I144,8, FALSE), TRUE)=TRUE, IF(IFERROR(VLOOKUP(E368,Store_SRP!B2:I110,8, FALSE), TRUE)=TRUE,VLOOKUP(E368,Store_VAM!B2:I273,8, FALSE),VLOOKUP(E368,Store_SRP!B2:I110,8, FALSE)), VLOOKUP(E368,Store_Showcase!B2:I144,8, FALSE))</f>
      </c>
      <c r="T368" s="1">
        <f>VLOOKUP(G368,Sku_Consolidated!A2:R957,18,FALSE)</f>
      </c>
      <c r="U368" s="1" t="s">
        <v>1144</v>
      </c>
      <c r="V368" s="1">
        <f>IF(VLOOKUP(G368,Sku_Consolidated!A2:S957,19,FALSE)="SHOWCASE", VLOOKUP(E368,Store_Showcase!B2:L144,11, FALSE), IF(VLOOKUP(G368,Sku_Consolidated!A2:S957,19,FALSE)="VAM",VLOOKUP(E368,Store_VAM!B2:L273,11, FALSE),VLOOKUP(E368,Store_SRP!B2:L110,11, FALSE)))</f>
      </c>
      <c r="W368" s="1">
        <f>VLOOKUP(G368,Sku_Consolidated!A2:W957,11,FALSE)</f>
      </c>
      <c r="X368" s="1">
        <f>VLOOKUP(G368,Sku_Consolidated!A2:H957,8,FALSE)</f>
      </c>
      <c r="Y368" s="1">
        <f>VLOOKUP(G368,Sku_Consolidated!A2:I957,9,FALSE)</f>
      </c>
      <c r="Z368" s="1" t="s">
        <v>41</v>
      </c>
      <c r="AA368" s="1">
        <f>VLOOKUP(G368,Sku_Consolidated!A2:E957,5,FALSE)</f>
      </c>
      <c r="AB368" s="1">
        <f>IF(VLOOKUP(G368,Sku_Consolidated!A2:S957,19,FALSE)="SHOWCASE", VLOOKUP(E368,Store_Showcase!B2:N144,13, FALSE), IF(VLOOKUP(G368,Sku_Consolidated!A2:S957,19,FALSE)="VAM",VLOOKUP(E368,Store_VAM!B2:N273,13, FALSE),VLOOKUP(E368,Store_SRP!B2:N110,13, FALSE)))</f>
      </c>
      <c r="AC368" s="1">
        <f>IF(IFERROR(AB368,TRUE)=TRUE, "-","OK")</f>
      </c>
      <c r="AD368" s="11" t="s">
        <v>37</v>
      </c>
      <c r="AE368" s="11" t="s">
        <v>37</v>
      </c>
      <c r="AF368" s="1">
        <f>IF(IFERROR(VLOOKUP(E368,Store_Showcase!B2:H144,{5}, FALSE), TRUE)=TRUE, IF(IFERROR(VLOOKUP(E368,Store_SRP!B2:H110,{5}, FALSE), TRUE)=TRUE,VLOOKUP(E368,Store_VAM!B2:H273,{5}, FALSE),VLOOKUP(E368,Store_SRP!B2:H110,{5}, FALSE)), VLOOKUP(E368,Store_Showcase!B2:H144,{5}, FALSE))</f>
      </c>
      <c r="AG368" s="1">
        <f>IF(IFERROR(VLOOKUP(E368,Store_Showcase!B2:H144,{6}, FALSE), TRUE)=TRUE, IF(IFERROR(VLOOKUP(E368,Store_SRP!B2:H110,{6}, FALSE), TRUE)=TRUE,VLOOKUP(E368,Store_VAM!B2:H273,{6}, FALSE),VLOOKUP(E368,Store_SRP!B2:H110,{6}, FALSE)), VLOOKUP(E368,Store_Showcase!B2:H144,{6}, FALSE))</f>
      </c>
      <c r="AH368" s="1">
        <f>VLOOKUP(G368,Sku_Consolidated!A2:R957,18,FALSE)</f>
      </c>
      <c r="AI368" s="1">
        <f>VLOOKUP(G368,Sku_Consolidated!A2:S957,19,FALSE)</f>
      </c>
      <c r="AJ368" s="1">
        <f>VLOOKUP(G368,Sku_Consolidated!A2:T957,20,FALSE)</f>
      </c>
    </row>
    <row r="369" spans="1:36" x14ac:dyDescent="0.25">
      <c r="A369" s="1">
        <v>2024</v>
      </c>
      <c r="B369" s="1" t="s">
        <v>31</v>
      </c>
      <c r="C369" s="1" t="s">
        <v>32</v>
      </c>
      <c r="D369" s="1" t="s">
        <v>33</v>
      </c>
      <c r="E369" s="9" t="s">
        <v>1140</v>
      </c>
      <c r="F369" s="1">
        <f>IF(VLOOKUP(G369,Sku_Consolidated!A2:S957,{19},FALSE)="SHOWCASE", VLOOKUP(E369,Store_Showcase!B2:C144,{2}, FALSE), IF(VLOOKUP(G369,Sku_Consolidated!A2:S957,{19},FALSE)="VAM",VLOOKUP(E369,Store_VAM!B2:C273,{2}, FALSE),VLOOKUP(E369,Store_SRP!B2:C110,{2}, FALSE)))</f>
      </c>
      <c r="G369" s="1">
        <v>61755</v>
      </c>
      <c r="H369" s="1" t="s">
        <v>86</v>
      </c>
      <c r="I369" s="10" t="s">
        <v>1179</v>
      </c>
      <c r="J369" s="1">
        <f>VLOOKUP(G369,Sku_Consolidated!A2:C957, 3, FALSE)</f>
      </c>
      <c r="K369" s="10">
        <f>IF(J369="PACK", I369, 0)</f>
      </c>
      <c r="L369" s="10">
        <f>IF(J369="KG", I369, I369 * VLOOKUP(G369,Sku_Consolidated!A2:U957,21,FALSE))</f>
      </c>
      <c r="M369" s="10" t="s">
        <v>37</v>
      </c>
      <c r="N369" s="11" t="s">
        <v>1180</v>
      </c>
      <c r="O369" s="10" t="s">
        <v>1181</v>
      </c>
      <c r="P369" s="10">
        <f>N369 - O369</f>
      </c>
      <c r="Q369" s="1">
        <f>VLOOKUP(G369,Sku_Consolidated!A2:G957,7, FALSE)</f>
      </c>
      <c r="R369" s="1">
        <f>IF(IFERROR(VLOOKUP(E369,Store_Showcase!B2:H144,7, FALSE), TRUE)=TRUE, IF(IFERROR(VLOOKUP(E369,Store_SRP!B2:H110,7, FALSE), TRUE)=TRUE,VLOOKUP(E369,Store_VAM!B2:H273,7, FALSE),VLOOKUP(E369,Store_SRP!B2:H110,7, FALSE)), VLOOKUP(E369,Store_Showcase!B2:H144,7, FALSE))</f>
      </c>
      <c r="S369" s="1">
        <f>IF(IFERROR(VLOOKUP(E369,Store_Showcase!B2:I144,8, FALSE), TRUE)=TRUE, IF(IFERROR(VLOOKUP(E369,Store_SRP!B2:I110,8, FALSE), TRUE)=TRUE,VLOOKUP(E369,Store_VAM!B2:I273,8, FALSE),VLOOKUP(E369,Store_SRP!B2:I110,8, FALSE)), VLOOKUP(E369,Store_Showcase!B2:I144,8, FALSE))</f>
      </c>
      <c r="T369" s="1">
        <f>VLOOKUP(G369,Sku_Consolidated!A2:R957,18,FALSE)</f>
      </c>
      <c r="U369" s="1" t="s">
        <v>1144</v>
      </c>
      <c r="V369" s="1">
        <f>IF(VLOOKUP(G369,Sku_Consolidated!A2:S957,19,FALSE)="SHOWCASE", VLOOKUP(E369,Store_Showcase!B2:L144,11, FALSE), IF(VLOOKUP(G369,Sku_Consolidated!A2:S957,19,FALSE)="VAM",VLOOKUP(E369,Store_VAM!B2:L273,11, FALSE),VLOOKUP(E369,Store_SRP!B2:L110,11, FALSE)))</f>
      </c>
      <c r="W369" s="1">
        <f>VLOOKUP(G369,Sku_Consolidated!A2:W957,11,FALSE)</f>
      </c>
      <c r="X369" s="1">
        <f>VLOOKUP(G369,Sku_Consolidated!A2:H957,8,FALSE)</f>
      </c>
      <c r="Y369" s="1">
        <f>VLOOKUP(G369,Sku_Consolidated!A2:I957,9,FALSE)</f>
      </c>
      <c r="Z369" s="1" t="s">
        <v>41</v>
      </c>
      <c r="AA369" s="1">
        <f>VLOOKUP(G369,Sku_Consolidated!A2:E957,5,FALSE)</f>
      </c>
      <c r="AB369" s="1">
        <f>IF(VLOOKUP(G369,Sku_Consolidated!A2:S957,19,FALSE)="SHOWCASE", VLOOKUP(E369,Store_Showcase!B2:N144,13, FALSE), IF(VLOOKUP(G369,Sku_Consolidated!A2:S957,19,FALSE)="VAM",VLOOKUP(E369,Store_VAM!B2:N273,13, FALSE),VLOOKUP(E369,Store_SRP!B2:N110,13, FALSE)))</f>
      </c>
      <c r="AC369" s="1">
        <f>IF(IFERROR(AB369,TRUE)=TRUE, "-","OK")</f>
      </c>
      <c r="AD369" s="11" t="s">
        <v>37</v>
      </c>
      <c r="AE369" s="11" t="s">
        <v>37</v>
      </c>
      <c r="AF369" s="1">
        <f>IF(IFERROR(VLOOKUP(E369,Store_Showcase!B2:H144,{5}, FALSE), TRUE)=TRUE, IF(IFERROR(VLOOKUP(E369,Store_SRP!B2:H110,{5}, FALSE), TRUE)=TRUE,VLOOKUP(E369,Store_VAM!B2:H273,{5}, FALSE),VLOOKUP(E369,Store_SRP!B2:H110,{5}, FALSE)), VLOOKUP(E369,Store_Showcase!B2:H144,{5}, FALSE))</f>
      </c>
      <c r="AG369" s="1">
        <f>IF(IFERROR(VLOOKUP(E369,Store_Showcase!B2:H144,{6}, FALSE), TRUE)=TRUE, IF(IFERROR(VLOOKUP(E369,Store_SRP!B2:H110,{6}, FALSE), TRUE)=TRUE,VLOOKUP(E369,Store_VAM!B2:H273,{6}, FALSE),VLOOKUP(E369,Store_SRP!B2:H110,{6}, FALSE)), VLOOKUP(E369,Store_Showcase!B2:H144,{6}, FALSE))</f>
      </c>
      <c r="AH369" s="1">
        <f>VLOOKUP(G369,Sku_Consolidated!A2:R957,18,FALSE)</f>
      </c>
      <c r="AI369" s="1">
        <f>VLOOKUP(G369,Sku_Consolidated!A2:S957,19,FALSE)</f>
      </c>
      <c r="AJ369" s="1">
        <f>VLOOKUP(G369,Sku_Consolidated!A2:T957,20,FALSE)</f>
      </c>
    </row>
    <row r="370" spans="1:36" x14ac:dyDescent="0.25">
      <c r="A370" s="1">
        <v>2024</v>
      </c>
      <c r="B370" s="1" t="s">
        <v>31</v>
      </c>
      <c r="C370" s="1" t="s">
        <v>32</v>
      </c>
      <c r="D370" s="1" t="s">
        <v>33</v>
      </c>
      <c r="E370" s="9" t="s">
        <v>1140</v>
      </c>
      <c r="F370" s="1">
        <f>IF(VLOOKUP(G370,Sku_Consolidated!A2:S957,{19},FALSE)="SHOWCASE", VLOOKUP(E370,Store_Showcase!B2:C144,{2}, FALSE), IF(VLOOKUP(G370,Sku_Consolidated!A2:S957,{19},FALSE)="VAM",VLOOKUP(E370,Store_VAM!B2:C273,{2}, FALSE),VLOOKUP(E370,Store_SRP!B2:C110,{2}, FALSE)))</f>
      </c>
      <c r="G370" s="1">
        <v>61758</v>
      </c>
      <c r="H370" s="1" t="s">
        <v>90</v>
      </c>
      <c r="I370" s="10" t="s">
        <v>1182</v>
      </c>
      <c r="J370" s="1">
        <f>VLOOKUP(G370,Sku_Consolidated!A2:C957, 3, FALSE)</f>
      </c>
      <c r="K370" s="10">
        <f>IF(J370="PACK", I370, 0)</f>
      </c>
      <c r="L370" s="10">
        <f>IF(J370="KG", I370, I370 * VLOOKUP(G370,Sku_Consolidated!A2:U957,21,FALSE))</f>
      </c>
      <c r="M370" s="10" t="s">
        <v>37</v>
      </c>
      <c r="N370" s="11" t="s">
        <v>1183</v>
      </c>
      <c r="O370" s="10" t="s">
        <v>1184</v>
      </c>
      <c r="P370" s="10">
        <f>N370 - O370</f>
      </c>
      <c r="Q370" s="1">
        <f>VLOOKUP(G370,Sku_Consolidated!A2:G957,7, FALSE)</f>
      </c>
      <c r="R370" s="1">
        <f>IF(IFERROR(VLOOKUP(E370,Store_Showcase!B2:H144,7, FALSE), TRUE)=TRUE, IF(IFERROR(VLOOKUP(E370,Store_SRP!B2:H110,7, FALSE), TRUE)=TRUE,VLOOKUP(E370,Store_VAM!B2:H273,7, FALSE),VLOOKUP(E370,Store_SRP!B2:H110,7, FALSE)), VLOOKUP(E370,Store_Showcase!B2:H144,7, FALSE))</f>
      </c>
      <c r="S370" s="1">
        <f>IF(IFERROR(VLOOKUP(E370,Store_Showcase!B2:I144,8, FALSE), TRUE)=TRUE, IF(IFERROR(VLOOKUP(E370,Store_SRP!B2:I110,8, FALSE), TRUE)=TRUE,VLOOKUP(E370,Store_VAM!B2:I273,8, FALSE),VLOOKUP(E370,Store_SRP!B2:I110,8, FALSE)), VLOOKUP(E370,Store_Showcase!B2:I144,8, FALSE))</f>
      </c>
      <c r="T370" s="1">
        <f>VLOOKUP(G370,Sku_Consolidated!A2:R957,18,FALSE)</f>
      </c>
      <c r="U370" s="1" t="s">
        <v>1144</v>
      </c>
      <c r="V370" s="1">
        <f>IF(VLOOKUP(G370,Sku_Consolidated!A2:S957,19,FALSE)="SHOWCASE", VLOOKUP(E370,Store_Showcase!B2:L144,11, FALSE), IF(VLOOKUP(G370,Sku_Consolidated!A2:S957,19,FALSE)="VAM",VLOOKUP(E370,Store_VAM!B2:L273,11, FALSE),VLOOKUP(E370,Store_SRP!B2:L110,11, FALSE)))</f>
      </c>
      <c r="W370" s="1">
        <f>VLOOKUP(G370,Sku_Consolidated!A2:W957,11,FALSE)</f>
      </c>
      <c r="X370" s="1">
        <f>VLOOKUP(G370,Sku_Consolidated!A2:H957,8,FALSE)</f>
      </c>
      <c r="Y370" s="1">
        <f>VLOOKUP(G370,Sku_Consolidated!A2:I957,9,FALSE)</f>
      </c>
      <c r="Z370" s="1" t="s">
        <v>41</v>
      </c>
      <c r="AA370" s="1">
        <f>VLOOKUP(G370,Sku_Consolidated!A2:E957,5,FALSE)</f>
      </c>
      <c r="AB370" s="1">
        <f>IF(VLOOKUP(G370,Sku_Consolidated!A2:S957,19,FALSE)="SHOWCASE", VLOOKUP(E370,Store_Showcase!B2:N144,13, FALSE), IF(VLOOKUP(G370,Sku_Consolidated!A2:S957,19,FALSE)="VAM",VLOOKUP(E370,Store_VAM!B2:N273,13, FALSE),VLOOKUP(E370,Store_SRP!B2:N110,13, FALSE)))</f>
      </c>
      <c r="AC370" s="1">
        <f>IF(IFERROR(AB370,TRUE)=TRUE, "-","OK")</f>
      </c>
      <c r="AD370" s="11" t="s">
        <v>37</v>
      </c>
      <c r="AE370" s="11" t="s">
        <v>37</v>
      </c>
      <c r="AF370" s="1">
        <f>IF(IFERROR(VLOOKUP(E370,Store_Showcase!B2:H144,{5}, FALSE), TRUE)=TRUE, IF(IFERROR(VLOOKUP(E370,Store_SRP!B2:H110,{5}, FALSE), TRUE)=TRUE,VLOOKUP(E370,Store_VAM!B2:H273,{5}, FALSE),VLOOKUP(E370,Store_SRP!B2:H110,{5}, FALSE)), VLOOKUP(E370,Store_Showcase!B2:H144,{5}, FALSE))</f>
      </c>
      <c r="AG370" s="1">
        <f>IF(IFERROR(VLOOKUP(E370,Store_Showcase!B2:H144,{6}, FALSE), TRUE)=TRUE, IF(IFERROR(VLOOKUP(E370,Store_SRP!B2:H110,{6}, FALSE), TRUE)=TRUE,VLOOKUP(E370,Store_VAM!B2:H273,{6}, FALSE),VLOOKUP(E370,Store_SRP!B2:H110,{6}, FALSE)), VLOOKUP(E370,Store_Showcase!B2:H144,{6}, FALSE))</f>
      </c>
      <c r="AH370" s="1">
        <f>VLOOKUP(G370,Sku_Consolidated!A2:R957,18,FALSE)</f>
      </c>
      <c r="AI370" s="1">
        <f>VLOOKUP(G370,Sku_Consolidated!A2:S957,19,FALSE)</f>
      </c>
      <c r="AJ370" s="1">
        <f>VLOOKUP(G370,Sku_Consolidated!A2:T957,20,FALSE)</f>
      </c>
    </row>
    <row r="371" spans="1:36" x14ac:dyDescent="0.25">
      <c r="A371" s="1">
        <v>2024</v>
      </c>
      <c r="B371" s="1" t="s">
        <v>31</v>
      </c>
      <c r="C371" s="1" t="s">
        <v>32</v>
      </c>
      <c r="D371" s="1" t="s">
        <v>33</v>
      </c>
      <c r="E371" s="9" t="s">
        <v>1140</v>
      </c>
      <c r="F371" s="1">
        <f>IF(VLOOKUP(G371,Sku_Consolidated!A2:S957,{19},FALSE)="SHOWCASE", VLOOKUP(E371,Store_Showcase!B2:C144,{2}, FALSE), IF(VLOOKUP(G371,Sku_Consolidated!A2:S957,{19},FALSE)="VAM",VLOOKUP(E371,Store_VAM!B2:C273,{2}, FALSE),VLOOKUP(E371,Store_SRP!B2:C110,{2}, FALSE)))</f>
      </c>
      <c r="G371" s="1">
        <v>61759</v>
      </c>
      <c r="H371" s="1" t="s">
        <v>94</v>
      </c>
      <c r="I371" s="10" t="s">
        <v>1185</v>
      </c>
      <c r="J371" s="1">
        <f>VLOOKUP(G371,Sku_Consolidated!A2:C957, 3, FALSE)</f>
      </c>
      <c r="K371" s="10">
        <f>IF(J371="PACK", I371, 0)</f>
      </c>
      <c r="L371" s="10">
        <f>IF(J371="KG", I371, I371 * VLOOKUP(G371,Sku_Consolidated!A2:U957,21,FALSE))</f>
      </c>
      <c r="M371" s="10" t="s">
        <v>37</v>
      </c>
      <c r="N371" s="11" t="s">
        <v>1186</v>
      </c>
      <c r="O371" s="10" t="s">
        <v>1187</v>
      </c>
      <c r="P371" s="10">
        <f>N371 - O371</f>
      </c>
      <c r="Q371" s="1">
        <f>VLOOKUP(G371,Sku_Consolidated!A2:G957,7, FALSE)</f>
      </c>
      <c r="R371" s="1">
        <f>IF(IFERROR(VLOOKUP(E371,Store_Showcase!B2:H144,7, FALSE), TRUE)=TRUE, IF(IFERROR(VLOOKUP(E371,Store_SRP!B2:H110,7, FALSE), TRUE)=TRUE,VLOOKUP(E371,Store_VAM!B2:H273,7, FALSE),VLOOKUP(E371,Store_SRP!B2:H110,7, FALSE)), VLOOKUP(E371,Store_Showcase!B2:H144,7, FALSE))</f>
      </c>
      <c r="S371" s="1">
        <f>IF(IFERROR(VLOOKUP(E371,Store_Showcase!B2:I144,8, FALSE), TRUE)=TRUE, IF(IFERROR(VLOOKUP(E371,Store_SRP!B2:I110,8, FALSE), TRUE)=TRUE,VLOOKUP(E371,Store_VAM!B2:I273,8, FALSE),VLOOKUP(E371,Store_SRP!B2:I110,8, FALSE)), VLOOKUP(E371,Store_Showcase!B2:I144,8, FALSE))</f>
      </c>
      <c r="T371" s="1">
        <f>VLOOKUP(G371,Sku_Consolidated!A2:R957,18,FALSE)</f>
      </c>
      <c r="U371" s="1" t="s">
        <v>1144</v>
      </c>
      <c r="V371" s="1">
        <f>IF(VLOOKUP(G371,Sku_Consolidated!A2:S957,19,FALSE)="SHOWCASE", VLOOKUP(E371,Store_Showcase!B2:L144,11, FALSE), IF(VLOOKUP(G371,Sku_Consolidated!A2:S957,19,FALSE)="VAM",VLOOKUP(E371,Store_VAM!B2:L273,11, FALSE),VLOOKUP(E371,Store_SRP!B2:L110,11, FALSE)))</f>
      </c>
      <c r="W371" s="1">
        <f>VLOOKUP(G371,Sku_Consolidated!A2:W957,11,FALSE)</f>
      </c>
      <c r="X371" s="1">
        <f>VLOOKUP(G371,Sku_Consolidated!A2:H957,8,FALSE)</f>
      </c>
      <c r="Y371" s="1">
        <f>VLOOKUP(G371,Sku_Consolidated!A2:I957,9,FALSE)</f>
      </c>
      <c r="Z371" s="1" t="s">
        <v>41</v>
      </c>
      <c r="AA371" s="1">
        <f>VLOOKUP(G371,Sku_Consolidated!A2:E957,5,FALSE)</f>
      </c>
      <c r="AB371" s="1">
        <f>IF(VLOOKUP(G371,Sku_Consolidated!A2:S957,19,FALSE)="SHOWCASE", VLOOKUP(E371,Store_Showcase!B2:N144,13, FALSE), IF(VLOOKUP(G371,Sku_Consolidated!A2:S957,19,FALSE)="VAM",VLOOKUP(E371,Store_VAM!B2:N273,13, FALSE),VLOOKUP(E371,Store_SRP!B2:N110,13, FALSE)))</f>
      </c>
      <c r="AC371" s="1">
        <f>IF(IFERROR(AB371,TRUE)=TRUE, "-","OK")</f>
      </c>
      <c r="AD371" s="11" t="s">
        <v>37</v>
      </c>
      <c r="AE371" s="11" t="s">
        <v>37</v>
      </c>
      <c r="AF371" s="1">
        <f>IF(IFERROR(VLOOKUP(E371,Store_Showcase!B2:H144,{5}, FALSE), TRUE)=TRUE, IF(IFERROR(VLOOKUP(E371,Store_SRP!B2:H110,{5}, FALSE), TRUE)=TRUE,VLOOKUP(E371,Store_VAM!B2:H273,{5}, FALSE),VLOOKUP(E371,Store_SRP!B2:H110,{5}, FALSE)), VLOOKUP(E371,Store_Showcase!B2:H144,{5}, FALSE))</f>
      </c>
      <c r="AG371" s="1">
        <f>IF(IFERROR(VLOOKUP(E371,Store_Showcase!B2:H144,{6}, FALSE), TRUE)=TRUE, IF(IFERROR(VLOOKUP(E371,Store_SRP!B2:H110,{6}, FALSE), TRUE)=TRUE,VLOOKUP(E371,Store_VAM!B2:H273,{6}, FALSE),VLOOKUP(E371,Store_SRP!B2:H110,{6}, FALSE)), VLOOKUP(E371,Store_Showcase!B2:H144,{6}, FALSE))</f>
      </c>
      <c r="AH371" s="1">
        <f>VLOOKUP(G371,Sku_Consolidated!A2:R957,18,FALSE)</f>
      </c>
      <c r="AI371" s="1">
        <f>VLOOKUP(G371,Sku_Consolidated!A2:S957,19,FALSE)</f>
      </c>
      <c r="AJ371" s="1">
        <f>VLOOKUP(G371,Sku_Consolidated!A2:T957,20,FALSE)</f>
      </c>
    </row>
    <row r="372" spans="1:36" x14ac:dyDescent="0.25">
      <c r="A372" s="1">
        <v>2024</v>
      </c>
      <c r="B372" s="1" t="s">
        <v>31</v>
      </c>
      <c r="C372" s="1" t="s">
        <v>32</v>
      </c>
      <c r="D372" s="1" t="s">
        <v>33</v>
      </c>
      <c r="E372" s="9" t="s">
        <v>1140</v>
      </c>
      <c r="F372" s="1">
        <f>IF(VLOOKUP(G372,Sku_Consolidated!A2:S957,{19},FALSE)="SHOWCASE", VLOOKUP(E372,Store_Showcase!B2:C144,{2}, FALSE), IF(VLOOKUP(G372,Sku_Consolidated!A2:S957,{19},FALSE)="VAM",VLOOKUP(E372,Store_VAM!B2:C273,{2}, FALSE),VLOOKUP(E372,Store_SRP!B2:C110,{2}, FALSE)))</f>
      </c>
      <c r="G372" s="1">
        <v>61760</v>
      </c>
      <c r="H372" s="1" t="s">
        <v>98</v>
      </c>
      <c r="I372" s="10" t="s">
        <v>1188</v>
      </c>
      <c r="J372" s="1">
        <f>VLOOKUP(G372,Sku_Consolidated!A2:C957, 3, FALSE)</f>
      </c>
      <c r="K372" s="10">
        <f>IF(J372="PACK", I372, 0)</f>
      </c>
      <c r="L372" s="10">
        <f>IF(J372="KG", I372, I372 * VLOOKUP(G372,Sku_Consolidated!A2:U957,21,FALSE))</f>
      </c>
      <c r="M372" s="10" t="s">
        <v>37</v>
      </c>
      <c r="N372" s="11" t="s">
        <v>1189</v>
      </c>
      <c r="O372" s="10" t="s">
        <v>1190</v>
      </c>
      <c r="P372" s="10">
        <f>N372 - O372</f>
      </c>
      <c r="Q372" s="1">
        <f>VLOOKUP(G372,Sku_Consolidated!A2:G957,7, FALSE)</f>
      </c>
      <c r="R372" s="1">
        <f>IF(IFERROR(VLOOKUP(E372,Store_Showcase!B2:H144,7, FALSE), TRUE)=TRUE, IF(IFERROR(VLOOKUP(E372,Store_SRP!B2:H110,7, FALSE), TRUE)=TRUE,VLOOKUP(E372,Store_VAM!B2:H273,7, FALSE),VLOOKUP(E372,Store_SRP!B2:H110,7, FALSE)), VLOOKUP(E372,Store_Showcase!B2:H144,7, FALSE))</f>
      </c>
      <c r="S372" s="1">
        <f>IF(IFERROR(VLOOKUP(E372,Store_Showcase!B2:I144,8, FALSE), TRUE)=TRUE, IF(IFERROR(VLOOKUP(E372,Store_SRP!B2:I110,8, FALSE), TRUE)=TRUE,VLOOKUP(E372,Store_VAM!B2:I273,8, FALSE),VLOOKUP(E372,Store_SRP!B2:I110,8, FALSE)), VLOOKUP(E372,Store_Showcase!B2:I144,8, FALSE))</f>
      </c>
      <c r="T372" s="1">
        <f>VLOOKUP(G372,Sku_Consolidated!A2:R957,18,FALSE)</f>
      </c>
      <c r="U372" s="1" t="s">
        <v>1144</v>
      </c>
      <c r="V372" s="1">
        <f>IF(VLOOKUP(G372,Sku_Consolidated!A2:S957,19,FALSE)="SHOWCASE", VLOOKUP(E372,Store_Showcase!B2:L144,11, FALSE), IF(VLOOKUP(G372,Sku_Consolidated!A2:S957,19,FALSE)="VAM",VLOOKUP(E372,Store_VAM!B2:L273,11, FALSE),VLOOKUP(E372,Store_SRP!B2:L110,11, FALSE)))</f>
      </c>
      <c r="W372" s="1">
        <f>VLOOKUP(G372,Sku_Consolidated!A2:W957,11,FALSE)</f>
      </c>
      <c r="X372" s="1">
        <f>VLOOKUP(G372,Sku_Consolidated!A2:H957,8,FALSE)</f>
      </c>
      <c r="Y372" s="1">
        <f>VLOOKUP(G372,Sku_Consolidated!A2:I957,9,FALSE)</f>
      </c>
      <c r="Z372" s="1" t="s">
        <v>41</v>
      </c>
      <c r="AA372" s="1">
        <f>VLOOKUP(G372,Sku_Consolidated!A2:E957,5,FALSE)</f>
      </c>
      <c r="AB372" s="1">
        <f>IF(VLOOKUP(G372,Sku_Consolidated!A2:S957,19,FALSE)="SHOWCASE", VLOOKUP(E372,Store_Showcase!B2:N144,13, FALSE), IF(VLOOKUP(G372,Sku_Consolidated!A2:S957,19,FALSE)="VAM",VLOOKUP(E372,Store_VAM!B2:N273,13, FALSE),VLOOKUP(E372,Store_SRP!B2:N110,13, FALSE)))</f>
      </c>
      <c r="AC372" s="1">
        <f>IF(IFERROR(AB372,TRUE)=TRUE, "-","OK")</f>
      </c>
      <c r="AD372" s="11" t="s">
        <v>37</v>
      </c>
      <c r="AE372" s="11" t="s">
        <v>37</v>
      </c>
      <c r="AF372" s="1">
        <f>IF(IFERROR(VLOOKUP(E372,Store_Showcase!B2:H144,{5}, FALSE), TRUE)=TRUE, IF(IFERROR(VLOOKUP(E372,Store_SRP!B2:H110,{5}, FALSE), TRUE)=TRUE,VLOOKUP(E372,Store_VAM!B2:H273,{5}, FALSE),VLOOKUP(E372,Store_SRP!B2:H110,{5}, FALSE)), VLOOKUP(E372,Store_Showcase!B2:H144,{5}, FALSE))</f>
      </c>
      <c r="AG372" s="1">
        <f>IF(IFERROR(VLOOKUP(E372,Store_Showcase!B2:H144,{6}, FALSE), TRUE)=TRUE, IF(IFERROR(VLOOKUP(E372,Store_SRP!B2:H110,{6}, FALSE), TRUE)=TRUE,VLOOKUP(E372,Store_VAM!B2:H273,{6}, FALSE),VLOOKUP(E372,Store_SRP!B2:H110,{6}, FALSE)), VLOOKUP(E372,Store_Showcase!B2:H144,{6}, FALSE))</f>
      </c>
      <c r="AH372" s="1">
        <f>VLOOKUP(G372,Sku_Consolidated!A2:R957,18,FALSE)</f>
      </c>
      <c r="AI372" s="1">
        <f>VLOOKUP(G372,Sku_Consolidated!A2:S957,19,FALSE)</f>
      </c>
      <c r="AJ372" s="1">
        <f>VLOOKUP(G372,Sku_Consolidated!A2:T957,20,FALSE)</f>
      </c>
    </row>
    <row r="373" spans="1:36" x14ac:dyDescent="0.25">
      <c r="A373" s="1">
        <v>2024</v>
      </c>
      <c r="B373" s="1" t="s">
        <v>31</v>
      </c>
      <c r="C373" s="1" t="s">
        <v>32</v>
      </c>
      <c r="D373" s="1" t="s">
        <v>33</v>
      </c>
      <c r="E373" s="9" t="s">
        <v>1140</v>
      </c>
      <c r="F373" s="1">
        <f>IF(VLOOKUP(G373,Sku_Consolidated!A2:S957,{19},FALSE)="SHOWCASE", VLOOKUP(E373,Store_Showcase!B2:C144,{2}, FALSE), IF(VLOOKUP(G373,Sku_Consolidated!A2:S957,{19},FALSE)="VAM",VLOOKUP(E373,Store_VAM!B2:C273,{2}, FALSE),VLOOKUP(E373,Store_SRP!B2:C110,{2}, FALSE)))</f>
      </c>
      <c r="G373" s="1">
        <v>61761</v>
      </c>
      <c r="H373" s="1" t="s">
        <v>524</v>
      </c>
      <c r="I373" s="10" t="s">
        <v>1191</v>
      </c>
      <c r="J373" s="1">
        <f>VLOOKUP(G373,Sku_Consolidated!A2:C957, 3, FALSE)</f>
      </c>
      <c r="K373" s="10">
        <f>IF(J373="PACK", I373, 0)</f>
      </c>
      <c r="L373" s="10">
        <f>IF(J373="KG", I373, I373 * VLOOKUP(G373,Sku_Consolidated!A2:U957,21,FALSE))</f>
      </c>
      <c r="M373" s="10" t="s">
        <v>37</v>
      </c>
      <c r="N373" s="11" t="s">
        <v>1192</v>
      </c>
      <c r="O373" s="10" t="s">
        <v>1193</v>
      </c>
      <c r="P373" s="10">
        <f>N373 - O373</f>
      </c>
      <c r="Q373" s="1">
        <f>VLOOKUP(G373,Sku_Consolidated!A2:G957,7, FALSE)</f>
      </c>
      <c r="R373" s="1">
        <f>IF(IFERROR(VLOOKUP(E373,Store_Showcase!B2:H144,7, FALSE), TRUE)=TRUE, IF(IFERROR(VLOOKUP(E373,Store_SRP!B2:H110,7, FALSE), TRUE)=TRUE,VLOOKUP(E373,Store_VAM!B2:H273,7, FALSE),VLOOKUP(E373,Store_SRP!B2:H110,7, FALSE)), VLOOKUP(E373,Store_Showcase!B2:H144,7, FALSE))</f>
      </c>
      <c r="S373" s="1">
        <f>IF(IFERROR(VLOOKUP(E373,Store_Showcase!B2:I144,8, FALSE), TRUE)=TRUE, IF(IFERROR(VLOOKUP(E373,Store_SRP!B2:I110,8, FALSE), TRUE)=TRUE,VLOOKUP(E373,Store_VAM!B2:I273,8, FALSE),VLOOKUP(E373,Store_SRP!B2:I110,8, FALSE)), VLOOKUP(E373,Store_Showcase!B2:I144,8, FALSE))</f>
      </c>
      <c r="T373" s="1">
        <f>VLOOKUP(G373,Sku_Consolidated!A2:R957,18,FALSE)</f>
      </c>
      <c r="U373" s="1" t="s">
        <v>1144</v>
      </c>
      <c r="V373" s="1">
        <f>IF(VLOOKUP(G373,Sku_Consolidated!A2:S957,19,FALSE)="SHOWCASE", VLOOKUP(E373,Store_Showcase!B2:L144,11, FALSE), IF(VLOOKUP(G373,Sku_Consolidated!A2:S957,19,FALSE)="VAM",VLOOKUP(E373,Store_VAM!B2:L273,11, FALSE),VLOOKUP(E373,Store_SRP!B2:L110,11, FALSE)))</f>
      </c>
      <c r="W373" s="1">
        <f>VLOOKUP(G373,Sku_Consolidated!A2:W957,11,FALSE)</f>
      </c>
      <c r="X373" s="1">
        <f>VLOOKUP(G373,Sku_Consolidated!A2:H957,8,FALSE)</f>
      </c>
      <c r="Y373" s="1">
        <f>VLOOKUP(G373,Sku_Consolidated!A2:I957,9,FALSE)</f>
      </c>
      <c r="Z373" s="1" t="s">
        <v>41</v>
      </c>
      <c r="AA373" s="1">
        <f>VLOOKUP(G373,Sku_Consolidated!A2:E957,5,FALSE)</f>
      </c>
      <c r="AB373" s="1">
        <f>IF(VLOOKUP(G373,Sku_Consolidated!A2:S957,19,FALSE)="SHOWCASE", VLOOKUP(E373,Store_Showcase!B2:N144,13, FALSE), IF(VLOOKUP(G373,Sku_Consolidated!A2:S957,19,FALSE)="VAM",VLOOKUP(E373,Store_VAM!B2:N273,13, FALSE),VLOOKUP(E373,Store_SRP!B2:N110,13, FALSE)))</f>
      </c>
      <c r="AC373" s="1">
        <f>IF(IFERROR(AB373,TRUE)=TRUE, "-","OK")</f>
      </c>
      <c r="AD373" s="11" t="s">
        <v>37</v>
      </c>
      <c r="AE373" s="11" t="s">
        <v>37</v>
      </c>
      <c r="AF373" s="1">
        <f>IF(IFERROR(VLOOKUP(E373,Store_Showcase!B2:H144,{5}, FALSE), TRUE)=TRUE, IF(IFERROR(VLOOKUP(E373,Store_SRP!B2:H110,{5}, FALSE), TRUE)=TRUE,VLOOKUP(E373,Store_VAM!B2:H273,{5}, FALSE),VLOOKUP(E373,Store_SRP!B2:H110,{5}, FALSE)), VLOOKUP(E373,Store_Showcase!B2:H144,{5}, FALSE))</f>
      </c>
      <c r="AG373" s="1">
        <f>IF(IFERROR(VLOOKUP(E373,Store_Showcase!B2:H144,{6}, FALSE), TRUE)=TRUE, IF(IFERROR(VLOOKUP(E373,Store_SRP!B2:H110,{6}, FALSE), TRUE)=TRUE,VLOOKUP(E373,Store_VAM!B2:H273,{6}, FALSE),VLOOKUP(E373,Store_SRP!B2:H110,{6}, FALSE)), VLOOKUP(E373,Store_Showcase!B2:H144,{6}, FALSE))</f>
      </c>
      <c r="AH373" s="1">
        <f>VLOOKUP(G373,Sku_Consolidated!A2:R957,18,FALSE)</f>
      </c>
      <c r="AI373" s="1">
        <f>VLOOKUP(G373,Sku_Consolidated!A2:S957,19,FALSE)</f>
      </c>
      <c r="AJ373" s="1">
        <f>VLOOKUP(G373,Sku_Consolidated!A2:T957,20,FALSE)</f>
      </c>
    </row>
    <row r="374" spans="1:36" x14ac:dyDescent="0.25">
      <c r="A374" s="1">
        <v>2024</v>
      </c>
      <c r="B374" s="1" t="s">
        <v>31</v>
      </c>
      <c r="C374" s="1" t="s">
        <v>32</v>
      </c>
      <c r="D374" s="1" t="s">
        <v>33</v>
      </c>
      <c r="E374" s="9" t="s">
        <v>1140</v>
      </c>
      <c r="F374" s="1">
        <f>IF(VLOOKUP(G374,Sku_Consolidated!A2:S957,{19},FALSE)="SHOWCASE", VLOOKUP(E374,Store_Showcase!B2:C144,{2}, FALSE), IF(VLOOKUP(G374,Sku_Consolidated!A2:S957,{19},FALSE)="VAM",VLOOKUP(E374,Store_VAM!B2:C273,{2}, FALSE),VLOOKUP(E374,Store_SRP!B2:C110,{2}, FALSE)))</f>
      </c>
      <c r="G374" s="1">
        <v>61781</v>
      </c>
      <c r="H374" s="1" t="s">
        <v>102</v>
      </c>
      <c r="I374" s="10" t="s">
        <v>1194</v>
      </c>
      <c r="J374" s="1">
        <f>VLOOKUP(G374,Sku_Consolidated!A2:C957, 3, FALSE)</f>
      </c>
      <c r="K374" s="10">
        <f>IF(J374="PACK", I374, 0)</f>
      </c>
      <c r="L374" s="10">
        <f>IF(J374="KG", I374, I374 * VLOOKUP(G374,Sku_Consolidated!A2:U957,21,FALSE))</f>
      </c>
      <c r="M374" s="10" t="s">
        <v>37</v>
      </c>
      <c r="N374" s="11" t="s">
        <v>1195</v>
      </c>
      <c r="O374" s="10" t="s">
        <v>1196</v>
      </c>
      <c r="P374" s="10">
        <f>N374 - O374</f>
      </c>
      <c r="Q374" s="1">
        <f>VLOOKUP(G374,Sku_Consolidated!A2:G957,7, FALSE)</f>
      </c>
      <c r="R374" s="1">
        <f>IF(IFERROR(VLOOKUP(E374,Store_Showcase!B2:H144,7, FALSE), TRUE)=TRUE, IF(IFERROR(VLOOKUP(E374,Store_SRP!B2:H110,7, FALSE), TRUE)=TRUE,VLOOKUP(E374,Store_VAM!B2:H273,7, FALSE),VLOOKUP(E374,Store_SRP!B2:H110,7, FALSE)), VLOOKUP(E374,Store_Showcase!B2:H144,7, FALSE))</f>
      </c>
      <c r="S374" s="1">
        <f>IF(IFERROR(VLOOKUP(E374,Store_Showcase!B2:I144,8, FALSE), TRUE)=TRUE, IF(IFERROR(VLOOKUP(E374,Store_SRP!B2:I110,8, FALSE), TRUE)=TRUE,VLOOKUP(E374,Store_VAM!B2:I273,8, FALSE),VLOOKUP(E374,Store_SRP!B2:I110,8, FALSE)), VLOOKUP(E374,Store_Showcase!B2:I144,8, FALSE))</f>
      </c>
      <c r="T374" s="1">
        <f>VLOOKUP(G374,Sku_Consolidated!A2:R957,18,FALSE)</f>
      </c>
      <c r="U374" s="1" t="s">
        <v>1144</v>
      </c>
      <c r="V374" s="1">
        <f>IF(VLOOKUP(G374,Sku_Consolidated!A2:S957,19,FALSE)="SHOWCASE", VLOOKUP(E374,Store_Showcase!B2:L144,11, FALSE), IF(VLOOKUP(G374,Sku_Consolidated!A2:S957,19,FALSE)="VAM",VLOOKUP(E374,Store_VAM!B2:L273,11, FALSE),VLOOKUP(E374,Store_SRP!B2:L110,11, FALSE)))</f>
      </c>
      <c r="W374" s="1">
        <f>VLOOKUP(G374,Sku_Consolidated!A2:W957,11,FALSE)</f>
      </c>
      <c r="X374" s="1">
        <f>VLOOKUP(G374,Sku_Consolidated!A2:H957,8,FALSE)</f>
      </c>
      <c r="Y374" s="1">
        <f>VLOOKUP(G374,Sku_Consolidated!A2:I957,9,FALSE)</f>
      </c>
      <c r="Z374" s="1" t="s">
        <v>41</v>
      </c>
      <c r="AA374" s="1">
        <f>VLOOKUP(G374,Sku_Consolidated!A2:E957,5,FALSE)</f>
      </c>
      <c r="AB374" s="1">
        <f>IF(VLOOKUP(G374,Sku_Consolidated!A2:S957,19,FALSE)="SHOWCASE", VLOOKUP(E374,Store_Showcase!B2:N144,13, FALSE), IF(VLOOKUP(G374,Sku_Consolidated!A2:S957,19,FALSE)="VAM",VLOOKUP(E374,Store_VAM!B2:N273,13, FALSE),VLOOKUP(E374,Store_SRP!B2:N110,13, FALSE)))</f>
      </c>
      <c r="AC374" s="1">
        <f>IF(IFERROR(AB374,TRUE)=TRUE, "-","OK")</f>
      </c>
      <c r="AD374" s="11" t="s">
        <v>37</v>
      </c>
      <c r="AE374" s="11" t="s">
        <v>37</v>
      </c>
      <c r="AF374" s="1">
        <f>IF(IFERROR(VLOOKUP(E374,Store_Showcase!B2:H144,{5}, FALSE), TRUE)=TRUE, IF(IFERROR(VLOOKUP(E374,Store_SRP!B2:H110,{5}, FALSE), TRUE)=TRUE,VLOOKUP(E374,Store_VAM!B2:H273,{5}, FALSE),VLOOKUP(E374,Store_SRP!B2:H110,{5}, FALSE)), VLOOKUP(E374,Store_Showcase!B2:H144,{5}, FALSE))</f>
      </c>
      <c r="AG374" s="1">
        <f>IF(IFERROR(VLOOKUP(E374,Store_Showcase!B2:H144,{6}, FALSE), TRUE)=TRUE, IF(IFERROR(VLOOKUP(E374,Store_SRP!B2:H110,{6}, FALSE), TRUE)=TRUE,VLOOKUP(E374,Store_VAM!B2:H273,{6}, FALSE),VLOOKUP(E374,Store_SRP!B2:H110,{6}, FALSE)), VLOOKUP(E374,Store_Showcase!B2:H144,{6}, FALSE))</f>
      </c>
      <c r="AH374" s="1">
        <f>VLOOKUP(G374,Sku_Consolidated!A2:R957,18,FALSE)</f>
      </c>
      <c r="AI374" s="1">
        <f>VLOOKUP(G374,Sku_Consolidated!A2:S957,19,FALSE)</f>
      </c>
      <c r="AJ374" s="1">
        <f>VLOOKUP(G374,Sku_Consolidated!A2:T957,20,FALSE)</f>
      </c>
    </row>
    <row r="375" spans="1:36" x14ac:dyDescent="0.25">
      <c r="A375" s="1">
        <v>2024</v>
      </c>
      <c r="B375" s="1" t="s">
        <v>31</v>
      </c>
      <c r="C375" s="1" t="s">
        <v>32</v>
      </c>
      <c r="D375" s="1" t="s">
        <v>33</v>
      </c>
      <c r="E375" s="9" t="s">
        <v>1140</v>
      </c>
      <c r="F375" s="1">
        <f>IF(VLOOKUP(G375,Sku_Consolidated!A2:S957,{19},FALSE)="SHOWCASE", VLOOKUP(E375,Store_Showcase!B2:C144,{2}, FALSE), IF(VLOOKUP(G375,Sku_Consolidated!A2:S957,{19},FALSE)="VAM",VLOOKUP(E375,Store_VAM!B2:C273,{2}, FALSE),VLOOKUP(E375,Store_SRP!B2:C110,{2}, FALSE)))</f>
      </c>
      <c r="G375" s="1">
        <v>61786</v>
      </c>
      <c r="H375" s="1" t="s">
        <v>106</v>
      </c>
      <c r="I375" s="10" t="s">
        <v>735</v>
      </c>
      <c r="J375" s="1">
        <f>VLOOKUP(G375,Sku_Consolidated!A2:C957, 3, FALSE)</f>
      </c>
      <c r="K375" s="10">
        <f>IF(J375="PACK", I375, 0)</f>
      </c>
      <c r="L375" s="10">
        <f>IF(J375="KG", I375, I375 * VLOOKUP(G375,Sku_Consolidated!A2:U957,21,FALSE))</f>
      </c>
      <c r="M375" s="10" t="s">
        <v>37</v>
      </c>
      <c r="N375" s="11" t="s">
        <v>1197</v>
      </c>
      <c r="O375" s="10" t="s">
        <v>1198</v>
      </c>
      <c r="P375" s="10">
        <f>N375 - O375</f>
      </c>
      <c r="Q375" s="1">
        <f>VLOOKUP(G375,Sku_Consolidated!A2:G957,7, FALSE)</f>
      </c>
      <c r="R375" s="1">
        <f>IF(IFERROR(VLOOKUP(E375,Store_Showcase!B2:H144,7, FALSE), TRUE)=TRUE, IF(IFERROR(VLOOKUP(E375,Store_SRP!B2:H110,7, FALSE), TRUE)=TRUE,VLOOKUP(E375,Store_VAM!B2:H273,7, FALSE),VLOOKUP(E375,Store_SRP!B2:H110,7, FALSE)), VLOOKUP(E375,Store_Showcase!B2:H144,7, FALSE))</f>
      </c>
      <c r="S375" s="1">
        <f>IF(IFERROR(VLOOKUP(E375,Store_Showcase!B2:I144,8, FALSE), TRUE)=TRUE, IF(IFERROR(VLOOKUP(E375,Store_SRP!B2:I110,8, FALSE), TRUE)=TRUE,VLOOKUP(E375,Store_VAM!B2:I273,8, FALSE),VLOOKUP(E375,Store_SRP!B2:I110,8, FALSE)), VLOOKUP(E375,Store_Showcase!B2:I144,8, FALSE))</f>
      </c>
      <c r="T375" s="1">
        <f>VLOOKUP(G375,Sku_Consolidated!A2:R957,18,FALSE)</f>
      </c>
      <c r="U375" s="1" t="s">
        <v>1144</v>
      </c>
      <c r="V375" s="1">
        <f>IF(VLOOKUP(G375,Sku_Consolidated!A2:S957,19,FALSE)="SHOWCASE", VLOOKUP(E375,Store_Showcase!B2:L144,11, FALSE), IF(VLOOKUP(G375,Sku_Consolidated!A2:S957,19,FALSE)="VAM",VLOOKUP(E375,Store_VAM!B2:L273,11, FALSE),VLOOKUP(E375,Store_SRP!B2:L110,11, FALSE)))</f>
      </c>
      <c r="W375" s="1">
        <f>VLOOKUP(G375,Sku_Consolidated!A2:W957,11,FALSE)</f>
      </c>
      <c r="X375" s="1">
        <f>VLOOKUP(G375,Sku_Consolidated!A2:H957,8,FALSE)</f>
      </c>
      <c r="Y375" s="1">
        <f>VLOOKUP(G375,Sku_Consolidated!A2:I957,9,FALSE)</f>
      </c>
      <c r="Z375" s="1" t="s">
        <v>41</v>
      </c>
      <c r="AA375" s="1">
        <f>VLOOKUP(G375,Sku_Consolidated!A2:E957,5,FALSE)</f>
      </c>
      <c r="AB375" s="1">
        <f>IF(VLOOKUP(G375,Sku_Consolidated!A2:S957,19,FALSE)="SHOWCASE", VLOOKUP(E375,Store_Showcase!B2:N144,13, FALSE), IF(VLOOKUP(G375,Sku_Consolidated!A2:S957,19,FALSE)="VAM",VLOOKUP(E375,Store_VAM!B2:N273,13, FALSE),VLOOKUP(E375,Store_SRP!B2:N110,13, FALSE)))</f>
      </c>
      <c r="AC375" s="1">
        <f>IF(IFERROR(AB375,TRUE)=TRUE, "-","OK")</f>
      </c>
      <c r="AD375" s="11" t="s">
        <v>37</v>
      </c>
      <c r="AE375" s="11" t="s">
        <v>37</v>
      </c>
      <c r="AF375" s="1">
        <f>IF(IFERROR(VLOOKUP(E375,Store_Showcase!B2:H144,{5}, FALSE), TRUE)=TRUE, IF(IFERROR(VLOOKUP(E375,Store_SRP!B2:H110,{5}, FALSE), TRUE)=TRUE,VLOOKUP(E375,Store_VAM!B2:H273,{5}, FALSE),VLOOKUP(E375,Store_SRP!B2:H110,{5}, FALSE)), VLOOKUP(E375,Store_Showcase!B2:H144,{5}, FALSE))</f>
      </c>
      <c r="AG375" s="1">
        <f>IF(IFERROR(VLOOKUP(E375,Store_Showcase!B2:H144,{6}, FALSE), TRUE)=TRUE, IF(IFERROR(VLOOKUP(E375,Store_SRP!B2:H110,{6}, FALSE), TRUE)=TRUE,VLOOKUP(E375,Store_VAM!B2:H273,{6}, FALSE),VLOOKUP(E375,Store_SRP!B2:H110,{6}, FALSE)), VLOOKUP(E375,Store_Showcase!B2:H144,{6}, FALSE))</f>
      </c>
      <c r="AH375" s="1">
        <f>VLOOKUP(G375,Sku_Consolidated!A2:R957,18,FALSE)</f>
      </c>
      <c r="AI375" s="1">
        <f>VLOOKUP(G375,Sku_Consolidated!A2:S957,19,FALSE)</f>
      </c>
      <c r="AJ375" s="1">
        <f>VLOOKUP(G375,Sku_Consolidated!A2:T957,20,FALSE)</f>
      </c>
    </row>
    <row r="376" spans="1:36" x14ac:dyDescent="0.25">
      <c r="A376" s="1">
        <v>2024</v>
      </c>
      <c r="B376" s="1" t="s">
        <v>31</v>
      </c>
      <c r="C376" s="1" t="s">
        <v>32</v>
      </c>
      <c r="D376" s="1" t="s">
        <v>33</v>
      </c>
      <c r="E376" s="9" t="s">
        <v>1140</v>
      </c>
      <c r="F376" s="1">
        <f>IF(VLOOKUP(G376,Sku_Consolidated!A2:S957,{19},FALSE)="SHOWCASE", VLOOKUP(E376,Store_Showcase!B2:C144,{2}, FALSE), IF(VLOOKUP(G376,Sku_Consolidated!A2:S957,{19},FALSE)="VAM",VLOOKUP(E376,Store_VAM!B2:C273,{2}, FALSE),VLOOKUP(E376,Store_SRP!B2:C110,{2}, FALSE)))</f>
      </c>
      <c r="G376" s="1">
        <v>61787</v>
      </c>
      <c r="H376" s="1" t="s">
        <v>110</v>
      </c>
      <c r="I376" s="10" t="s">
        <v>828</v>
      </c>
      <c r="J376" s="1">
        <f>VLOOKUP(G376,Sku_Consolidated!A2:C957, 3, FALSE)</f>
      </c>
      <c r="K376" s="10">
        <f>IF(J376="PACK", I376, 0)</f>
      </c>
      <c r="L376" s="10">
        <f>IF(J376="KG", I376, I376 * VLOOKUP(G376,Sku_Consolidated!A2:U957,21,FALSE))</f>
      </c>
      <c r="M376" s="10" t="s">
        <v>37</v>
      </c>
      <c r="N376" s="11" t="s">
        <v>1199</v>
      </c>
      <c r="O376" s="10" t="s">
        <v>1200</v>
      </c>
      <c r="P376" s="10">
        <f>N376 - O376</f>
      </c>
      <c r="Q376" s="1">
        <f>VLOOKUP(G376,Sku_Consolidated!A2:G957,7, FALSE)</f>
      </c>
      <c r="R376" s="1">
        <f>IF(IFERROR(VLOOKUP(E376,Store_Showcase!B2:H144,7, FALSE), TRUE)=TRUE, IF(IFERROR(VLOOKUP(E376,Store_SRP!B2:H110,7, FALSE), TRUE)=TRUE,VLOOKUP(E376,Store_VAM!B2:H273,7, FALSE),VLOOKUP(E376,Store_SRP!B2:H110,7, FALSE)), VLOOKUP(E376,Store_Showcase!B2:H144,7, FALSE))</f>
      </c>
      <c r="S376" s="1">
        <f>IF(IFERROR(VLOOKUP(E376,Store_Showcase!B2:I144,8, FALSE), TRUE)=TRUE, IF(IFERROR(VLOOKUP(E376,Store_SRP!B2:I110,8, FALSE), TRUE)=TRUE,VLOOKUP(E376,Store_VAM!B2:I273,8, FALSE),VLOOKUP(E376,Store_SRP!B2:I110,8, FALSE)), VLOOKUP(E376,Store_Showcase!B2:I144,8, FALSE))</f>
      </c>
      <c r="T376" s="1">
        <f>VLOOKUP(G376,Sku_Consolidated!A2:R957,18,FALSE)</f>
      </c>
      <c r="U376" s="1" t="s">
        <v>1144</v>
      </c>
      <c r="V376" s="1">
        <f>IF(VLOOKUP(G376,Sku_Consolidated!A2:S957,19,FALSE)="SHOWCASE", VLOOKUP(E376,Store_Showcase!B2:L144,11, FALSE), IF(VLOOKUP(G376,Sku_Consolidated!A2:S957,19,FALSE)="VAM",VLOOKUP(E376,Store_VAM!B2:L273,11, FALSE),VLOOKUP(E376,Store_SRP!B2:L110,11, FALSE)))</f>
      </c>
      <c r="W376" s="1">
        <f>VLOOKUP(G376,Sku_Consolidated!A2:W957,11,FALSE)</f>
      </c>
      <c r="X376" s="1">
        <f>VLOOKUP(G376,Sku_Consolidated!A2:H957,8,FALSE)</f>
      </c>
      <c r="Y376" s="1">
        <f>VLOOKUP(G376,Sku_Consolidated!A2:I957,9,FALSE)</f>
      </c>
      <c r="Z376" s="1" t="s">
        <v>41</v>
      </c>
      <c r="AA376" s="1">
        <f>VLOOKUP(G376,Sku_Consolidated!A2:E957,5,FALSE)</f>
      </c>
      <c r="AB376" s="1">
        <f>IF(VLOOKUP(G376,Sku_Consolidated!A2:S957,19,FALSE)="SHOWCASE", VLOOKUP(E376,Store_Showcase!B2:N144,13, FALSE), IF(VLOOKUP(G376,Sku_Consolidated!A2:S957,19,FALSE)="VAM",VLOOKUP(E376,Store_VAM!B2:N273,13, FALSE),VLOOKUP(E376,Store_SRP!B2:N110,13, FALSE)))</f>
      </c>
      <c r="AC376" s="1">
        <f>IF(IFERROR(AB376,TRUE)=TRUE, "-","OK")</f>
      </c>
      <c r="AD376" s="11" t="s">
        <v>37</v>
      </c>
      <c r="AE376" s="11" t="s">
        <v>37</v>
      </c>
      <c r="AF376" s="1">
        <f>IF(IFERROR(VLOOKUP(E376,Store_Showcase!B2:H144,{5}, FALSE), TRUE)=TRUE, IF(IFERROR(VLOOKUP(E376,Store_SRP!B2:H110,{5}, FALSE), TRUE)=TRUE,VLOOKUP(E376,Store_VAM!B2:H273,{5}, FALSE),VLOOKUP(E376,Store_SRP!B2:H110,{5}, FALSE)), VLOOKUP(E376,Store_Showcase!B2:H144,{5}, FALSE))</f>
      </c>
      <c r="AG376" s="1">
        <f>IF(IFERROR(VLOOKUP(E376,Store_Showcase!B2:H144,{6}, FALSE), TRUE)=TRUE, IF(IFERROR(VLOOKUP(E376,Store_SRP!B2:H110,{6}, FALSE), TRUE)=TRUE,VLOOKUP(E376,Store_VAM!B2:H273,{6}, FALSE),VLOOKUP(E376,Store_SRP!B2:H110,{6}, FALSE)), VLOOKUP(E376,Store_Showcase!B2:H144,{6}, FALSE))</f>
      </c>
      <c r="AH376" s="1">
        <f>VLOOKUP(G376,Sku_Consolidated!A2:R957,18,FALSE)</f>
      </c>
      <c r="AI376" s="1">
        <f>VLOOKUP(G376,Sku_Consolidated!A2:S957,19,FALSE)</f>
      </c>
      <c r="AJ376" s="1">
        <f>VLOOKUP(G376,Sku_Consolidated!A2:T957,20,FALSE)</f>
      </c>
    </row>
    <row r="377" spans="1:36" x14ac:dyDescent="0.25">
      <c r="A377" s="1">
        <v>2024</v>
      </c>
      <c r="B377" s="1" t="s">
        <v>31</v>
      </c>
      <c r="C377" s="1" t="s">
        <v>32</v>
      </c>
      <c r="D377" s="1" t="s">
        <v>33</v>
      </c>
      <c r="E377" s="9" t="s">
        <v>1140</v>
      </c>
      <c r="F377" s="1">
        <f>IF(VLOOKUP(G377,Sku_Consolidated!A2:S957,{19},FALSE)="SHOWCASE", VLOOKUP(E377,Store_Showcase!B2:C144,{2}, FALSE), IF(VLOOKUP(G377,Sku_Consolidated!A2:S957,{19},FALSE)="VAM",VLOOKUP(E377,Store_VAM!B2:C273,{2}, FALSE),VLOOKUP(E377,Store_SRP!B2:C110,{2}, FALSE)))</f>
      </c>
      <c r="G377" s="1">
        <v>61820</v>
      </c>
      <c r="H377" s="1" t="s">
        <v>114</v>
      </c>
      <c r="I377" s="10" t="s">
        <v>1201</v>
      </c>
      <c r="J377" s="1">
        <f>VLOOKUP(G377,Sku_Consolidated!A2:C957, 3, FALSE)</f>
      </c>
      <c r="K377" s="10">
        <f>IF(J377="PACK", I377, 0)</f>
      </c>
      <c r="L377" s="10">
        <f>IF(J377="KG", I377, I377 * VLOOKUP(G377,Sku_Consolidated!A2:U957,21,FALSE))</f>
      </c>
      <c r="M377" s="10" t="s">
        <v>37</v>
      </c>
      <c r="N377" s="11" t="s">
        <v>1202</v>
      </c>
      <c r="O377" s="10" t="s">
        <v>1203</v>
      </c>
      <c r="P377" s="10">
        <f>N377 - O377</f>
      </c>
      <c r="Q377" s="1">
        <f>VLOOKUP(G377,Sku_Consolidated!A2:G957,7, FALSE)</f>
      </c>
      <c r="R377" s="1">
        <f>IF(IFERROR(VLOOKUP(E377,Store_Showcase!B2:H144,7, FALSE), TRUE)=TRUE, IF(IFERROR(VLOOKUP(E377,Store_SRP!B2:H110,7, FALSE), TRUE)=TRUE,VLOOKUP(E377,Store_VAM!B2:H273,7, FALSE),VLOOKUP(E377,Store_SRP!B2:H110,7, FALSE)), VLOOKUP(E377,Store_Showcase!B2:H144,7, FALSE))</f>
      </c>
      <c r="S377" s="1">
        <f>IF(IFERROR(VLOOKUP(E377,Store_Showcase!B2:I144,8, FALSE), TRUE)=TRUE, IF(IFERROR(VLOOKUP(E377,Store_SRP!B2:I110,8, FALSE), TRUE)=TRUE,VLOOKUP(E377,Store_VAM!B2:I273,8, FALSE),VLOOKUP(E377,Store_SRP!B2:I110,8, FALSE)), VLOOKUP(E377,Store_Showcase!B2:I144,8, FALSE))</f>
      </c>
      <c r="T377" s="1">
        <f>VLOOKUP(G377,Sku_Consolidated!A2:R957,18,FALSE)</f>
      </c>
      <c r="U377" s="1" t="s">
        <v>1144</v>
      </c>
      <c r="V377" s="1">
        <f>IF(VLOOKUP(G377,Sku_Consolidated!A2:S957,19,FALSE)="SHOWCASE", VLOOKUP(E377,Store_Showcase!B2:L144,11, FALSE), IF(VLOOKUP(G377,Sku_Consolidated!A2:S957,19,FALSE)="VAM",VLOOKUP(E377,Store_VAM!B2:L273,11, FALSE),VLOOKUP(E377,Store_SRP!B2:L110,11, FALSE)))</f>
      </c>
      <c r="W377" s="1">
        <f>VLOOKUP(G377,Sku_Consolidated!A2:W957,11,FALSE)</f>
      </c>
      <c r="X377" s="1">
        <f>VLOOKUP(G377,Sku_Consolidated!A2:H957,8,FALSE)</f>
      </c>
      <c r="Y377" s="1">
        <f>VLOOKUP(G377,Sku_Consolidated!A2:I957,9,FALSE)</f>
      </c>
      <c r="Z377" s="1" t="s">
        <v>41</v>
      </c>
      <c r="AA377" s="1">
        <f>VLOOKUP(G377,Sku_Consolidated!A2:E957,5,FALSE)</f>
      </c>
      <c r="AB377" s="1">
        <f>IF(VLOOKUP(G377,Sku_Consolidated!A2:S957,19,FALSE)="SHOWCASE", VLOOKUP(E377,Store_Showcase!B2:N144,13, FALSE), IF(VLOOKUP(G377,Sku_Consolidated!A2:S957,19,FALSE)="VAM",VLOOKUP(E377,Store_VAM!B2:N273,13, FALSE),VLOOKUP(E377,Store_SRP!B2:N110,13, FALSE)))</f>
      </c>
      <c r="AC377" s="1">
        <f>IF(IFERROR(AB377,TRUE)=TRUE, "-","OK")</f>
      </c>
      <c r="AD377" s="11" t="s">
        <v>37</v>
      </c>
      <c r="AE377" s="11" t="s">
        <v>37</v>
      </c>
      <c r="AF377" s="1">
        <f>IF(IFERROR(VLOOKUP(E377,Store_Showcase!B2:H144,{5}, FALSE), TRUE)=TRUE, IF(IFERROR(VLOOKUP(E377,Store_SRP!B2:H110,{5}, FALSE), TRUE)=TRUE,VLOOKUP(E377,Store_VAM!B2:H273,{5}, FALSE),VLOOKUP(E377,Store_SRP!B2:H110,{5}, FALSE)), VLOOKUP(E377,Store_Showcase!B2:H144,{5}, FALSE))</f>
      </c>
      <c r="AG377" s="1">
        <f>IF(IFERROR(VLOOKUP(E377,Store_Showcase!B2:H144,{6}, FALSE), TRUE)=TRUE, IF(IFERROR(VLOOKUP(E377,Store_SRP!B2:H110,{6}, FALSE), TRUE)=TRUE,VLOOKUP(E377,Store_VAM!B2:H273,{6}, FALSE),VLOOKUP(E377,Store_SRP!B2:H110,{6}, FALSE)), VLOOKUP(E377,Store_Showcase!B2:H144,{6}, FALSE))</f>
      </c>
      <c r="AH377" s="1">
        <f>VLOOKUP(G377,Sku_Consolidated!A2:R957,18,FALSE)</f>
      </c>
      <c r="AI377" s="1">
        <f>VLOOKUP(G377,Sku_Consolidated!A2:S957,19,FALSE)</f>
      </c>
      <c r="AJ377" s="1">
        <f>VLOOKUP(G377,Sku_Consolidated!A2:T957,20,FALSE)</f>
      </c>
    </row>
    <row r="378" spans="1:36" x14ac:dyDescent="0.25">
      <c r="A378" s="1">
        <v>2024</v>
      </c>
      <c r="B378" s="1" t="s">
        <v>31</v>
      </c>
      <c r="C378" s="1" t="s">
        <v>32</v>
      </c>
      <c r="D378" s="1" t="s">
        <v>33</v>
      </c>
      <c r="E378" s="9" t="s">
        <v>1140</v>
      </c>
      <c r="F378" s="1">
        <f>IF(VLOOKUP(G378,Sku_Consolidated!A2:S957,{19},FALSE)="SHOWCASE", VLOOKUP(E378,Store_Showcase!B2:C144,{2}, FALSE), IF(VLOOKUP(G378,Sku_Consolidated!A2:S957,{19},FALSE)="VAM",VLOOKUP(E378,Store_VAM!B2:C273,{2}, FALSE),VLOOKUP(E378,Store_SRP!B2:C110,{2}, FALSE)))</f>
      </c>
      <c r="G378" s="1">
        <v>61826</v>
      </c>
      <c r="H378" s="1" t="s">
        <v>762</v>
      </c>
      <c r="I378" s="10" t="s">
        <v>720</v>
      </c>
      <c r="J378" s="1">
        <f>VLOOKUP(G378,Sku_Consolidated!A2:C957, 3, FALSE)</f>
      </c>
      <c r="K378" s="10">
        <f>IF(J378="PACK", I378, 0)</f>
      </c>
      <c r="L378" s="10">
        <f>IF(J378="KG", I378, I378 * VLOOKUP(G378,Sku_Consolidated!A2:U957,21,FALSE))</f>
      </c>
      <c r="M378" s="10" t="s">
        <v>37</v>
      </c>
      <c r="N378" s="11" t="s">
        <v>1204</v>
      </c>
      <c r="O378" s="10" t="s">
        <v>1205</v>
      </c>
      <c r="P378" s="10">
        <f>N378 - O378</f>
      </c>
      <c r="Q378" s="1">
        <f>VLOOKUP(G378,Sku_Consolidated!A2:G957,7, FALSE)</f>
      </c>
      <c r="R378" s="1">
        <f>IF(IFERROR(VLOOKUP(E378,Store_Showcase!B2:H144,7, FALSE), TRUE)=TRUE, IF(IFERROR(VLOOKUP(E378,Store_SRP!B2:H110,7, FALSE), TRUE)=TRUE,VLOOKUP(E378,Store_VAM!B2:H273,7, FALSE),VLOOKUP(E378,Store_SRP!B2:H110,7, FALSE)), VLOOKUP(E378,Store_Showcase!B2:H144,7, FALSE))</f>
      </c>
      <c r="S378" s="1">
        <f>IF(IFERROR(VLOOKUP(E378,Store_Showcase!B2:I144,8, FALSE), TRUE)=TRUE, IF(IFERROR(VLOOKUP(E378,Store_SRP!B2:I110,8, FALSE), TRUE)=TRUE,VLOOKUP(E378,Store_VAM!B2:I273,8, FALSE),VLOOKUP(E378,Store_SRP!B2:I110,8, FALSE)), VLOOKUP(E378,Store_Showcase!B2:I144,8, FALSE))</f>
      </c>
      <c r="T378" s="1">
        <f>VLOOKUP(G378,Sku_Consolidated!A2:R957,18,FALSE)</f>
      </c>
      <c r="U378" s="1" t="s">
        <v>1144</v>
      </c>
      <c r="V378" s="1">
        <f>IF(VLOOKUP(G378,Sku_Consolidated!A2:S957,19,FALSE)="SHOWCASE", VLOOKUP(E378,Store_Showcase!B2:L144,11, FALSE), IF(VLOOKUP(G378,Sku_Consolidated!A2:S957,19,FALSE)="VAM",VLOOKUP(E378,Store_VAM!B2:L273,11, FALSE),VLOOKUP(E378,Store_SRP!B2:L110,11, FALSE)))</f>
      </c>
      <c r="W378" s="1">
        <f>VLOOKUP(G378,Sku_Consolidated!A2:W957,11,FALSE)</f>
      </c>
      <c r="X378" s="1">
        <f>VLOOKUP(G378,Sku_Consolidated!A2:H957,8,FALSE)</f>
      </c>
      <c r="Y378" s="1">
        <f>VLOOKUP(G378,Sku_Consolidated!A2:I957,9,FALSE)</f>
      </c>
      <c r="Z378" s="1" t="s">
        <v>41</v>
      </c>
      <c r="AA378" s="1">
        <f>VLOOKUP(G378,Sku_Consolidated!A2:E957,5,FALSE)</f>
      </c>
      <c r="AB378" s="1">
        <f>IF(VLOOKUP(G378,Sku_Consolidated!A2:S957,19,FALSE)="SHOWCASE", VLOOKUP(E378,Store_Showcase!B2:N144,13, FALSE), IF(VLOOKUP(G378,Sku_Consolidated!A2:S957,19,FALSE)="VAM",VLOOKUP(E378,Store_VAM!B2:N273,13, FALSE),VLOOKUP(E378,Store_SRP!B2:N110,13, FALSE)))</f>
      </c>
      <c r="AC378" s="1">
        <f>IF(IFERROR(AB378,TRUE)=TRUE, "-","OK")</f>
      </c>
      <c r="AD378" s="11" t="s">
        <v>37</v>
      </c>
      <c r="AE378" s="11" t="s">
        <v>37</v>
      </c>
      <c r="AF378" s="1">
        <f>IF(IFERROR(VLOOKUP(E378,Store_Showcase!B2:H144,{5}, FALSE), TRUE)=TRUE, IF(IFERROR(VLOOKUP(E378,Store_SRP!B2:H110,{5}, FALSE), TRUE)=TRUE,VLOOKUP(E378,Store_VAM!B2:H273,{5}, FALSE),VLOOKUP(E378,Store_SRP!B2:H110,{5}, FALSE)), VLOOKUP(E378,Store_Showcase!B2:H144,{5}, FALSE))</f>
      </c>
      <c r="AG378" s="1">
        <f>IF(IFERROR(VLOOKUP(E378,Store_Showcase!B2:H144,{6}, FALSE), TRUE)=TRUE, IF(IFERROR(VLOOKUP(E378,Store_SRP!B2:H110,{6}, FALSE), TRUE)=TRUE,VLOOKUP(E378,Store_VAM!B2:H273,{6}, FALSE),VLOOKUP(E378,Store_SRP!B2:H110,{6}, FALSE)), VLOOKUP(E378,Store_Showcase!B2:H144,{6}, FALSE))</f>
      </c>
      <c r="AH378" s="1">
        <f>VLOOKUP(G378,Sku_Consolidated!A2:R957,18,FALSE)</f>
      </c>
      <c r="AI378" s="1">
        <f>VLOOKUP(G378,Sku_Consolidated!A2:S957,19,FALSE)</f>
      </c>
      <c r="AJ378" s="1">
        <f>VLOOKUP(G378,Sku_Consolidated!A2:T957,20,FALSE)</f>
      </c>
    </row>
    <row r="379" spans="1:36" x14ac:dyDescent="0.25">
      <c r="A379" s="1">
        <v>2024</v>
      </c>
      <c r="B379" s="1" t="s">
        <v>31</v>
      </c>
      <c r="C379" s="1" t="s">
        <v>32</v>
      </c>
      <c r="D379" s="1" t="s">
        <v>33</v>
      </c>
      <c r="E379" s="9" t="s">
        <v>1140</v>
      </c>
      <c r="F379" s="1">
        <f>IF(VLOOKUP(G379,Sku_Consolidated!A2:S957,{19},FALSE)="SHOWCASE", VLOOKUP(E379,Store_Showcase!B2:C144,{2}, FALSE), IF(VLOOKUP(G379,Sku_Consolidated!A2:S957,{19},FALSE)="VAM",VLOOKUP(E379,Store_VAM!B2:C273,{2}, FALSE),VLOOKUP(E379,Store_SRP!B2:C110,{2}, FALSE)))</f>
      </c>
      <c r="G379" s="1">
        <v>61833</v>
      </c>
      <c r="H379" s="1" t="s">
        <v>118</v>
      </c>
      <c r="I379" s="10" t="s">
        <v>1206</v>
      </c>
      <c r="J379" s="1">
        <f>VLOOKUP(G379,Sku_Consolidated!A2:C957, 3, FALSE)</f>
      </c>
      <c r="K379" s="10">
        <f>IF(J379="PACK", I379, 0)</f>
      </c>
      <c r="L379" s="10">
        <f>IF(J379="KG", I379, I379 * VLOOKUP(G379,Sku_Consolidated!A2:U957,21,FALSE))</f>
      </c>
      <c r="M379" s="10" t="s">
        <v>37</v>
      </c>
      <c r="N379" s="11" t="s">
        <v>1207</v>
      </c>
      <c r="O379" s="10" t="s">
        <v>1208</v>
      </c>
      <c r="P379" s="10">
        <f>N379 - O379</f>
      </c>
      <c r="Q379" s="1">
        <f>VLOOKUP(G379,Sku_Consolidated!A2:G957,7, FALSE)</f>
      </c>
      <c r="R379" s="1">
        <f>IF(IFERROR(VLOOKUP(E379,Store_Showcase!B2:H144,7, FALSE), TRUE)=TRUE, IF(IFERROR(VLOOKUP(E379,Store_SRP!B2:H110,7, FALSE), TRUE)=TRUE,VLOOKUP(E379,Store_VAM!B2:H273,7, FALSE),VLOOKUP(E379,Store_SRP!B2:H110,7, FALSE)), VLOOKUP(E379,Store_Showcase!B2:H144,7, FALSE))</f>
      </c>
      <c r="S379" s="1">
        <f>IF(IFERROR(VLOOKUP(E379,Store_Showcase!B2:I144,8, FALSE), TRUE)=TRUE, IF(IFERROR(VLOOKUP(E379,Store_SRP!B2:I110,8, FALSE), TRUE)=TRUE,VLOOKUP(E379,Store_VAM!B2:I273,8, FALSE),VLOOKUP(E379,Store_SRP!B2:I110,8, FALSE)), VLOOKUP(E379,Store_Showcase!B2:I144,8, FALSE))</f>
      </c>
      <c r="T379" s="1">
        <f>VLOOKUP(G379,Sku_Consolidated!A2:R957,18,FALSE)</f>
      </c>
      <c r="U379" s="1" t="s">
        <v>1144</v>
      </c>
      <c r="V379" s="1">
        <f>IF(VLOOKUP(G379,Sku_Consolidated!A2:S957,19,FALSE)="SHOWCASE", VLOOKUP(E379,Store_Showcase!B2:L144,11, FALSE), IF(VLOOKUP(G379,Sku_Consolidated!A2:S957,19,FALSE)="VAM",VLOOKUP(E379,Store_VAM!B2:L273,11, FALSE),VLOOKUP(E379,Store_SRP!B2:L110,11, FALSE)))</f>
      </c>
      <c r="W379" s="1">
        <f>VLOOKUP(G379,Sku_Consolidated!A2:W957,11,FALSE)</f>
      </c>
      <c r="X379" s="1">
        <f>VLOOKUP(G379,Sku_Consolidated!A2:H957,8,FALSE)</f>
      </c>
      <c r="Y379" s="1">
        <f>VLOOKUP(G379,Sku_Consolidated!A2:I957,9,FALSE)</f>
      </c>
      <c r="Z379" s="1" t="s">
        <v>41</v>
      </c>
      <c r="AA379" s="1">
        <f>VLOOKUP(G379,Sku_Consolidated!A2:E957,5,FALSE)</f>
      </c>
      <c r="AB379" s="1">
        <f>IF(VLOOKUP(G379,Sku_Consolidated!A2:S957,19,FALSE)="SHOWCASE", VLOOKUP(E379,Store_Showcase!B2:N144,13, FALSE), IF(VLOOKUP(G379,Sku_Consolidated!A2:S957,19,FALSE)="VAM",VLOOKUP(E379,Store_VAM!B2:N273,13, FALSE),VLOOKUP(E379,Store_SRP!B2:N110,13, FALSE)))</f>
      </c>
      <c r="AC379" s="1">
        <f>IF(IFERROR(AB379,TRUE)=TRUE, "-","OK")</f>
      </c>
      <c r="AD379" s="11" t="s">
        <v>37</v>
      </c>
      <c r="AE379" s="11" t="s">
        <v>37</v>
      </c>
      <c r="AF379" s="1">
        <f>IF(IFERROR(VLOOKUP(E379,Store_Showcase!B2:H144,{5}, FALSE), TRUE)=TRUE, IF(IFERROR(VLOOKUP(E379,Store_SRP!B2:H110,{5}, FALSE), TRUE)=TRUE,VLOOKUP(E379,Store_VAM!B2:H273,{5}, FALSE),VLOOKUP(E379,Store_SRP!B2:H110,{5}, FALSE)), VLOOKUP(E379,Store_Showcase!B2:H144,{5}, FALSE))</f>
      </c>
      <c r="AG379" s="1">
        <f>IF(IFERROR(VLOOKUP(E379,Store_Showcase!B2:H144,{6}, FALSE), TRUE)=TRUE, IF(IFERROR(VLOOKUP(E379,Store_SRP!B2:H110,{6}, FALSE), TRUE)=TRUE,VLOOKUP(E379,Store_VAM!B2:H273,{6}, FALSE),VLOOKUP(E379,Store_SRP!B2:H110,{6}, FALSE)), VLOOKUP(E379,Store_Showcase!B2:H144,{6}, FALSE))</f>
      </c>
      <c r="AH379" s="1">
        <f>VLOOKUP(G379,Sku_Consolidated!A2:R957,18,FALSE)</f>
      </c>
      <c r="AI379" s="1">
        <f>VLOOKUP(G379,Sku_Consolidated!A2:S957,19,FALSE)</f>
      </c>
      <c r="AJ379" s="1">
        <f>VLOOKUP(G379,Sku_Consolidated!A2:T957,20,FALSE)</f>
      </c>
    </row>
    <row r="380" spans="1:36" x14ac:dyDescent="0.25">
      <c r="A380" s="1">
        <v>2024</v>
      </c>
      <c r="B380" s="1" t="s">
        <v>31</v>
      </c>
      <c r="C380" s="1" t="s">
        <v>32</v>
      </c>
      <c r="D380" s="1" t="s">
        <v>33</v>
      </c>
      <c r="E380" s="9" t="s">
        <v>1140</v>
      </c>
      <c r="F380" s="1">
        <f>IF(VLOOKUP(G380,Sku_Consolidated!A2:S957,{19},FALSE)="SHOWCASE", VLOOKUP(E380,Store_Showcase!B2:C144,{2}, FALSE), IF(VLOOKUP(G380,Sku_Consolidated!A2:S957,{19},FALSE)="VAM",VLOOKUP(E380,Store_VAM!B2:C273,{2}, FALSE),VLOOKUP(E380,Store_SRP!B2:C110,{2}, FALSE)))</f>
      </c>
      <c r="G380" s="1">
        <v>61835</v>
      </c>
      <c r="H380" s="1" t="s">
        <v>680</v>
      </c>
      <c r="I380" s="10" t="s">
        <v>1209</v>
      </c>
      <c r="J380" s="1">
        <f>VLOOKUP(G380,Sku_Consolidated!A2:C957, 3, FALSE)</f>
      </c>
      <c r="K380" s="10">
        <f>IF(J380="PACK", I380, 0)</f>
      </c>
      <c r="L380" s="10">
        <f>IF(J380="KG", I380, I380 * VLOOKUP(G380,Sku_Consolidated!A2:U957,21,FALSE))</f>
      </c>
      <c r="M380" s="10" t="s">
        <v>37</v>
      </c>
      <c r="N380" s="11" t="s">
        <v>1210</v>
      </c>
      <c r="O380" s="10" t="s">
        <v>1211</v>
      </c>
      <c r="P380" s="10">
        <f>N380 - O380</f>
      </c>
      <c r="Q380" s="1">
        <f>VLOOKUP(G380,Sku_Consolidated!A2:G957,7, FALSE)</f>
      </c>
      <c r="R380" s="1">
        <f>IF(IFERROR(VLOOKUP(E380,Store_Showcase!B2:H144,7, FALSE), TRUE)=TRUE, IF(IFERROR(VLOOKUP(E380,Store_SRP!B2:H110,7, FALSE), TRUE)=TRUE,VLOOKUP(E380,Store_VAM!B2:H273,7, FALSE),VLOOKUP(E380,Store_SRP!B2:H110,7, FALSE)), VLOOKUP(E380,Store_Showcase!B2:H144,7, FALSE))</f>
      </c>
      <c r="S380" s="1">
        <f>IF(IFERROR(VLOOKUP(E380,Store_Showcase!B2:I144,8, FALSE), TRUE)=TRUE, IF(IFERROR(VLOOKUP(E380,Store_SRP!B2:I110,8, FALSE), TRUE)=TRUE,VLOOKUP(E380,Store_VAM!B2:I273,8, FALSE),VLOOKUP(E380,Store_SRP!B2:I110,8, FALSE)), VLOOKUP(E380,Store_Showcase!B2:I144,8, FALSE))</f>
      </c>
      <c r="T380" s="1">
        <f>VLOOKUP(G380,Sku_Consolidated!A2:R957,18,FALSE)</f>
      </c>
      <c r="U380" s="1" t="s">
        <v>1144</v>
      </c>
      <c r="V380" s="1">
        <f>IF(VLOOKUP(G380,Sku_Consolidated!A2:S957,19,FALSE)="SHOWCASE", VLOOKUP(E380,Store_Showcase!B2:L144,11, FALSE), IF(VLOOKUP(G380,Sku_Consolidated!A2:S957,19,FALSE)="VAM",VLOOKUP(E380,Store_VAM!B2:L273,11, FALSE),VLOOKUP(E380,Store_SRP!B2:L110,11, FALSE)))</f>
      </c>
      <c r="W380" s="1">
        <f>VLOOKUP(G380,Sku_Consolidated!A2:W957,11,FALSE)</f>
      </c>
      <c r="X380" s="1">
        <f>VLOOKUP(G380,Sku_Consolidated!A2:H957,8,FALSE)</f>
      </c>
      <c r="Y380" s="1">
        <f>VLOOKUP(G380,Sku_Consolidated!A2:I957,9,FALSE)</f>
      </c>
      <c r="Z380" s="1" t="s">
        <v>41</v>
      </c>
      <c r="AA380" s="1">
        <f>VLOOKUP(G380,Sku_Consolidated!A2:E957,5,FALSE)</f>
      </c>
      <c r="AB380" s="1">
        <f>IF(VLOOKUP(G380,Sku_Consolidated!A2:S957,19,FALSE)="SHOWCASE", VLOOKUP(E380,Store_Showcase!B2:N144,13, FALSE), IF(VLOOKUP(G380,Sku_Consolidated!A2:S957,19,FALSE)="VAM",VLOOKUP(E380,Store_VAM!B2:N273,13, FALSE),VLOOKUP(E380,Store_SRP!B2:N110,13, FALSE)))</f>
      </c>
      <c r="AC380" s="1">
        <f>IF(IFERROR(AB380,TRUE)=TRUE, "-","OK")</f>
      </c>
      <c r="AD380" s="11" t="s">
        <v>37</v>
      </c>
      <c r="AE380" s="11" t="s">
        <v>37</v>
      </c>
      <c r="AF380" s="1">
        <f>IF(IFERROR(VLOOKUP(E380,Store_Showcase!B2:H144,{5}, FALSE), TRUE)=TRUE, IF(IFERROR(VLOOKUP(E380,Store_SRP!B2:H110,{5}, FALSE), TRUE)=TRUE,VLOOKUP(E380,Store_VAM!B2:H273,{5}, FALSE),VLOOKUP(E380,Store_SRP!B2:H110,{5}, FALSE)), VLOOKUP(E380,Store_Showcase!B2:H144,{5}, FALSE))</f>
      </c>
      <c r="AG380" s="1">
        <f>IF(IFERROR(VLOOKUP(E380,Store_Showcase!B2:H144,{6}, FALSE), TRUE)=TRUE, IF(IFERROR(VLOOKUP(E380,Store_SRP!B2:H110,{6}, FALSE), TRUE)=TRUE,VLOOKUP(E380,Store_VAM!B2:H273,{6}, FALSE),VLOOKUP(E380,Store_SRP!B2:H110,{6}, FALSE)), VLOOKUP(E380,Store_Showcase!B2:H144,{6}, FALSE))</f>
      </c>
      <c r="AH380" s="1">
        <f>VLOOKUP(G380,Sku_Consolidated!A2:R957,18,FALSE)</f>
      </c>
      <c r="AI380" s="1">
        <f>VLOOKUP(G380,Sku_Consolidated!A2:S957,19,FALSE)</f>
      </c>
      <c r="AJ380" s="1">
        <f>VLOOKUP(G380,Sku_Consolidated!A2:T957,20,FALSE)</f>
      </c>
    </row>
    <row r="381" spans="1:36" x14ac:dyDescent="0.25">
      <c r="A381" s="1">
        <v>2024</v>
      </c>
      <c r="B381" s="1" t="s">
        <v>31</v>
      </c>
      <c r="C381" s="1" t="s">
        <v>32</v>
      </c>
      <c r="D381" s="1" t="s">
        <v>33</v>
      </c>
      <c r="E381" s="9" t="s">
        <v>1140</v>
      </c>
      <c r="F381" s="1">
        <f>IF(VLOOKUP(G381,Sku_Consolidated!A2:S957,{19},FALSE)="SHOWCASE", VLOOKUP(E381,Store_Showcase!B2:C144,{2}, FALSE), IF(VLOOKUP(G381,Sku_Consolidated!A2:S957,{19},FALSE)="VAM",VLOOKUP(E381,Store_VAM!B2:C273,{2}, FALSE),VLOOKUP(E381,Store_SRP!B2:C110,{2}, FALSE)))</f>
      </c>
      <c r="G381" s="1">
        <v>61840</v>
      </c>
      <c r="H381" s="1" t="s">
        <v>171</v>
      </c>
      <c r="I381" s="10" t="s">
        <v>1212</v>
      </c>
      <c r="J381" s="1">
        <f>VLOOKUP(G381,Sku_Consolidated!A2:C957, 3, FALSE)</f>
      </c>
      <c r="K381" s="10">
        <f>IF(J381="PACK", I381, 0)</f>
      </c>
      <c r="L381" s="10">
        <f>IF(J381="KG", I381, I381 * VLOOKUP(G381,Sku_Consolidated!A2:U957,21,FALSE))</f>
      </c>
      <c r="M381" s="10" t="s">
        <v>37</v>
      </c>
      <c r="N381" s="11" t="s">
        <v>1213</v>
      </c>
      <c r="O381" s="10" t="s">
        <v>1214</v>
      </c>
      <c r="P381" s="10">
        <f>N381 - O381</f>
      </c>
      <c r="Q381" s="1">
        <f>VLOOKUP(G381,Sku_Consolidated!A2:G957,7, FALSE)</f>
      </c>
      <c r="R381" s="1">
        <f>IF(IFERROR(VLOOKUP(E381,Store_Showcase!B2:H144,7, FALSE), TRUE)=TRUE, IF(IFERROR(VLOOKUP(E381,Store_SRP!B2:H110,7, FALSE), TRUE)=TRUE,VLOOKUP(E381,Store_VAM!B2:H273,7, FALSE),VLOOKUP(E381,Store_SRP!B2:H110,7, FALSE)), VLOOKUP(E381,Store_Showcase!B2:H144,7, FALSE))</f>
      </c>
      <c r="S381" s="1">
        <f>IF(IFERROR(VLOOKUP(E381,Store_Showcase!B2:I144,8, FALSE), TRUE)=TRUE, IF(IFERROR(VLOOKUP(E381,Store_SRP!B2:I110,8, FALSE), TRUE)=TRUE,VLOOKUP(E381,Store_VAM!B2:I273,8, FALSE),VLOOKUP(E381,Store_SRP!B2:I110,8, FALSE)), VLOOKUP(E381,Store_Showcase!B2:I144,8, FALSE))</f>
      </c>
      <c r="T381" s="1">
        <f>VLOOKUP(G381,Sku_Consolidated!A2:R957,18,FALSE)</f>
      </c>
      <c r="U381" s="1" t="s">
        <v>1144</v>
      </c>
      <c r="V381" s="1">
        <f>IF(VLOOKUP(G381,Sku_Consolidated!A2:S957,19,FALSE)="SHOWCASE", VLOOKUP(E381,Store_Showcase!B2:L144,11, FALSE), IF(VLOOKUP(G381,Sku_Consolidated!A2:S957,19,FALSE)="VAM",VLOOKUP(E381,Store_VAM!B2:L273,11, FALSE),VLOOKUP(E381,Store_SRP!B2:L110,11, FALSE)))</f>
      </c>
      <c r="W381" s="1">
        <f>VLOOKUP(G381,Sku_Consolidated!A2:W957,11,FALSE)</f>
      </c>
      <c r="X381" s="1">
        <f>VLOOKUP(G381,Sku_Consolidated!A2:H957,8,FALSE)</f>
      </c>
      <c r="Y381" s="1">
        <f>VLOOKUP(G381,Sku_Consolidated!A2:I957,9,FALSE)</f>
      </c>
      <c r="Z381" s="1" t="s">
        <v>41</v>
      </c>
      <c r="AA381" s="1">
        <f>VLOOKUP(G381,Sku_Consolidated!A2:E957,5,FALSE)</f>
      </c>
      <c r="AB381" s="1">
        <f>IF(VLOOKUP(G381,Sku_Consolidated!A2:S957,19,FALSE)="SHOWCASE", VLOOKUP(E381,Store_Showcase!B2:N144,13, FALSE), IF(VLOOKUP(G381,Sku_Consolidated!A2:S957,19,FALSE)="VAM",VLOOKUP(E381,Store_VAM!B2:N273,13, FALSE),VLOOKUP(E381,Store_SRP!B2:N110,13, FALSE)))</f>
      </c>
      <c r="AC381" s="1">
        <f>IF(IFERROR(AB381,TRUE)=TRUE, "-","OK")</f>
      </c>
      <c r="AD381" s="11" t="s">
        <v>37</v>
      </c>
      <c r="AE381" s="11" t="s">
        <v>37</v>
      </c>
      <c r="AF381" s="1">
        <f>IF(IFERROR(VLOOKUP(E381,Store_Showcase!B2:H144,{5}, FALSE), TRUE)=TRUE, IF(IFERROR(VLOOKUP(E381,Store_SRP!B2:H110,{5}, FALSE), TRUE)=TRUE,VLOOKUP(E381,Store_VAM!B2:H273,{5}, FALSE),VLOOKUP(E381,Store_SRP!B2:H110,{5}, FALSE)), VLOOKUP(E381,Store_Showcase!B2:H144,{5}, FALSE))</f>
      </c>
      <c r="AG381" s="1">
        <f>IF(IFERROR(VLOOKUP(E381,Store_Showcase!B2:H144,{6}, FALSE), TRUE)=TRUE, IF(IFERROR(VLOOKUP(E381,Store_SRP!B2:H110,{6}, FALSE), TRUE)=TRUE,VLOOKUP(E381,Store_VAM!B2:H273,{6}, FALSE),VLOOKUP(E381,Store_SRP!B2:H110,{6}, FALSE)), VLOOKUP(E381,Store_Showcase!B2:H144,{6}, FALSE))</f>
      </c>
      <c r="AH381" s="1">
        <f>VLOOKUP(G381,Sku_Consolidated!A2:R957,18,FALSE)</f>
      </c>
      <c r="AI381" s="1">
        <f>VLOOKUP(G381,Sku_Consolidated!A2:S957,19,FALSE)</f>
      </c>
      <c r="AJ381" s="1">
        <f>VLOOKUP(G381,Sku_Consolidated!A2:T957,20,FALSE)</f>
      </c>
    </row>
    <row r="382" spans="1:36" x14ac:dyDescent="0.25">
      <c r="A382" s="1">
        <v>2024</v>
      </c>
      <c r="B382" s="1" t="s">
        <v>31</v>
      </c>
      <c r="C382" s="1" t="s">
        <v>32</v>
      </c>
      <c r="D382" s="1" t="s">
        <v>33</v>
      </c>
      <c r="E382" s="9" t="s">
        <v>1140</v>
      </c>
      <c r="F382" s="1">
        <f>IF(VLOOKUP(G382,Sku_Consolidated!A2:S957,{19},FALSE)="SHOWCASE", VLOOKUP(E382,Store_Showcase!B2:C144,{2}, FALSE), IF(VLOOKUP(G382,Sku_Consolidated!A2:S957,{19},FALSE)="VAM",VLOOKUP(E382,Store_VAM!B2:C273,{2}, FALSE),VLOOKUP(E382,Store_SRP!B2:C110,{2}, FALSE)))</f>
      </c>
      <c r="G382" s="1">
        <v>61841</v>
      </c>
      <c r="H382" s="1" t="s">
        <v>122</v>
      </c>
      <c r="I382" s="10" t="s">
        <v>1215</v>
      </c>
      <c r="J382" s="1">
        <f>VLOOKUP(G382,Sku_Consolidated!A2:C957, 3, FALSE)</f>
      </c>
      <c r="K382" s="10">
        <f>IF(J382="PACK", I382, 0)</f>
      </c>
      <c r="L382" s="10">
        <f>IF(J382="KG", I382, I382 * VLOOKUP(G382,Sku_Consolidated!A2:U957,21,FALSE))</f>
      </c>
      <c r="M382" s="10" t="s">
        <v>37</v>
      </c>
      <c r="N382" s="11" t="s">
        <v>1216</v>
      </c>
      <c r="O382" s="10" t="s">
        <v>1217</v>
      </c>
      <c r="P382" s="10">
        <f>N382 - O382</f>
      </c>
      <c r="Q382" s="1">
        <f>VLOOKUP(G382,Sku_Consolidated!A2:G957,7, FALSE)</f>
      </c>
      <c r="R382" s="1">
        <f>IF(IFERROR(VLOOKUP(E382,Store_Showcase!B2:H144,7, FALSE), TRUE)=TRUE, IF(IFERROR(VLOOKUP(E382,Store_SRP!B2:H110,7, FALSE), TRUE)=TRUE,VLOOKUP(E382,Store_VAM!B2:H273,7, FALSE),VLOOKUP(E382,Store_SRP!B2:H110,7, FALSE)), VLOOKUP(E382,Store_Showcase!B2:H144,7, FALSE))</f>
      </c>
      <c r="S382" s="1">
        <f>IF(IFERROR(VLOOKUP(E382,Store_Showcase!B2:I144,8, FALSE), TRUE)=TRUE, IF(IFERROR(VLOOKUP(E382,Store_SRP!B2:I110,8, FALSE), TRUE)=TRUE,VLOOKUP(E382,Store_VAM!B2:I273,8, FALSE),VLOOKUP(E382,Store_SRP!B2:I110,8, FALSE)), VLOOKUP(E382,Store_Showcase!B2:I144,8, FALSE))</f>
      </c>
      <c r="T382" s="1">
        <f>VLOOKUP(G382,Sku_Consolidated!A2:R957,18,FALSE)</f>
      </c>
      <c r="U382" s="1" t="s">
        <v>1144</v>
      </c>
      <c r="V382" s="1">
        <f>IF(VLOOKUP(G382,Sku_Consolidated!A2:S957,19,FALSE)="SHOWCASE", VLOOKUP(E382,Store_Showcase!B2:L144,11, FALSE), IF(VLOOKUP(G382,Sku_Consolidated!A2:S957,19,FALSE)="VAM",VLOOKUP(E382,Store_VAM!B2:L273,11, FALSE),VLOOKUP(E382,Store_SRP!B2:L110,11, FALSE)))</f>
      </c>
      <c r="W382" s="1">
        <f>VLOOKUP(G382,Sku_Consolidated!A2:W957,11,FALSE)</f>
      </c>
      <c r="X382" s="1">
        <f>VLOOKUP(G382,Sku_Consolidated!A2:H957,8,FALSE)</f>
      </c>
      <c r="Y382" s="1">
        <f>VLOOKUP(G382,Sku_Consolidated!A2:I957,9,FALSE)</f>
      </c>
      <c r="Z382" s="1" t="s">
        <v>41</v>
      </c>
      <c r="AA382" s="1">
        <f>VLOOKUP(G382,Sku_Consolidated!A2:E957,5,FALSE)</f>
      </c>
      <c r="AB382" s="1">
        <f>IF(VLOOKUP(G382,Sku_Consolidated!A2:S957,19,FALSE)="SHOWCASE", VLOOKUP(E382,Store_Showcase!B2:N144,13, FALSE), IF(VLOOKUP(G382,Sku_Consolidated!A2:S957,19,FALSE)="VAM",VLOOKUP(E382,Store_VAM!B2:N273,13, FALSE),VLOOKUP(E382,Store_SRP!B2:N110,13, FALSE)))</f>
      </c>
      <c r="AC382" s="1">
        <f>IF(IFERROR(AB382,TRUE)=TRUE, "-","OK")</f>
      </c>
      <c r="AD382" s="11" t="s">
        <v>37</v>
      </c>
      <c r="AE382" s="11" t="s">
        <v>37</v>
      </c>
      <c r="AF382" s="1">
        <f>IF(IFERROR(VLOOKUP(E382,Store_Showcase!B2:H144,{5}, FALSE), TRUE)=TRUE, IF(IFERROR(VLOOKUP(E382,Store_SRP!B2:H110,{5}, FALSE), TRUE)=TRUE,VLOOKUP(E382,Store_VAM!B2:H273,{5}, FALSE),VLOOKUP(E382,Store_SRP!B2:H110,{5}, FALSE)), VLOOKUP(E382,Store_Showcase!B2:H144,{5}, FALSE))</f>
      </c>
      <c r="AG382" s="1">
        <f>IF(IFERROR(VLOOKUP(E382,Store_Showcase!B2:H144,{6}, FALSE), TRUE)=TRUE, IF(IFERROR(VLOOKUP(E382,Store_SRP!B2:H110,{6}, FALSE), TRUE)=TRUE,VLOOKUP(E382,Store_VAM!B2:H273,{6}, FALSE),VLOOKUP(E382,Store_SRP!B2:H110,{6}, FALSE)), VLOOKUP(E382,Store_Showcase!B2:H144,{6}, FALSE))</f>
      </c>
      <c r="AH382" s="1">
        <f>VLOOKUP(G382,Sku_Consolidated!A2:R957,18,FALSE)</f>
      </c>
      <c r="AI382" s="1">
        <f>VLOOKUP(G382,Sku_Consolidated!A2:S957,19,FALSE)</f>
      </c>
      <c r="AJ382" s="1">
        <f>VLOOKUP(G382,Sku_Consolidated!A2:T957,20,FALSE)</f>
      </c>
    </row>
    <row r="383" spans="1:36" x14ac:dyDescent="0.25">
      <c r="A383" s="1">
        <v>2024</v>
      </c>
      <c r="B383" s="1" t="s">
        <v>31</v>
      </c>
      <c r="C383" s="1" t="s">
        <v>32</v>
      </c>
      <c r="D383" s="1" t="s">
        <v>33</v>
      </c>
      <c r="E383" s="9" t="s">
        <v>1140</v>
      </c>
      <c r="F383" s="1">
        <f>IF(VLOOKUP(G383,Sku_Consolidated!A2:S957,{19},FALSE)="SHOWCASE", VLOOKUP(E383,Store_Showcase!B2:C144,{2}, FALSE), IF(VLOOKUP(G383,Sku_Consolidated!A2:S957,{19},FALSE)="VAM",VLOOKUP(E383,Store_VAM!B2:C273,{2}, FALSE),VLOOKUP(E383,Store_SRP!B2:C110,{2}, FALSE)))</f>
      </c>
      <c r="G383" s="1">
        <v>61842</v>
      </c>
      <c r="H383" s="1" t="s">
        <v>126</v>
      </c>
      <c r="I383" s="10" t="s">
        <v>107</v>
      </c>
      <c r="J383" s="1">
        <f>VLOOKUP(G383,Sku_Consolidated!A2:C957, 3, FALSE)</f>
      </c>
      <c r="K383" s="10">
        <f>IF(J383="PACK", I383, 0)</f>
      </c>
      <c r="L383" s="10">
        <f>IF(J383="KG", I383, I383 * VLOOKUP(G383,Sku_Consolidated!A2:U957,21,FALSE))</f>
      </c>
      <c r="M383" s="10" t="s">
        <v>37</v>
      </c>
      <c r="N383" s="11" t="s">
        <v>1218</v>
      </c>
      <c r="O383" s="10" t="s">
        <v>1219</v>
      </c>
      <c r="P383" s="10">
        <f>N383 - O383</f>
      </c>
      <c r="Q383" s="1">
        <f>VLOOKUP(G383,Sku_Consolidated!A2:G957,7, FALSE)</f>
      </c>
      <c r="R383" s="1">
        <f>IF(IFERROR(VLOOKUP(E383,Store_Showcase!B2:H144,7, FALSE), TRUE)=TRUE, IF(IFERROR(VLOOKUP(E383,Store_SRP!B2:H110,7, FALSE), TRUE)=TRUE,VLOOKUP(E383,Store_VAM!B2:H273,7, FALSE),VLOOKUP(E383,Store_SRP!B2:H110,7, FALSE)), VLOOKUP(E383,Store_Showcase!B2:H144,7, FALSE))</f>
      </c>
      <c r="S383" s="1">
        <f>IF(IFERROR(VLOOKUP(E383,Store_Showcase!B2:I144,8, FALSE), TRUE)=TRUE, IF(IFERROR(VLOOKUP(E383,Store_SRP!B2:I110,8, FALSE), TRUE)=TRUE,VLOOKUP(E383,Store_VAM!B2:I273,8, FALSE),VLOOKUP(E383,Store_SRP!B2:I110,8, FALSE)), VLOOKUP(E383,Store_Showcase!B2:I144,8, FALSE))</f>
      </c>
      <c r="T383" s="1">
        <f>VLOOKUP(G383,Sku_Consolidated!A2:R957,18,FALSE)</f>
      </c>
      <c r="U383" s="1" t="s">
        <v>1144</v>
      </c>
      <c r="V383" s="1">
        <f>IF(VLOOKUP(G383,Sku_Consolidated!A2:S957,19,FALSE)="SHOWCASE", VLOOKUP(E383,Store_Showcase!B2:L144,11, FALSE), IF(VLOOKUP(G383,Sku_Consolidated!A2:S957,19,FALSE)="VAM",VLOOKUP(E383,Store_VAM!B2:L273,11, FALSE),VLOOKUP(E383,Store_SRP!B2:L110,11, FALSE)))</f>
      </c>
      <c r="W383" s="1">
        <f>VLOOKUP(G383,Sku_Consolidated!A2:W957,11,FALSE)</f>
      </c>
      <c r="X383" s="1">
        <f>VLOOKUP(G383,Sku_Consolidated!A2:H957,8,FALSE)</f>
      </c>
      <c r="Y383" s="1">
        <f>VLOOKUP(G383,Sku_Consolidated!A2:I957,9,FALSE)</f>
      </c>
      <c r="Z383" s="1" t="s">
        <v>41</v>
      </c>
      <c r="AA383" s="1">
        <f>VLOOKUP(G383,Sku_Consolidated!A2:E957,5,FALSE)</f>
      </c>
      <c r="AB383" s="1">
        <f>IF(VLOOKUP(G383,Sku_Consolidated!A2:S957,19,FALSE)="SHOWCASE", VLOOKUP(E383,Store_Showcase!B2:N144,13, FALSE), IF(VLOOKUP(G383,Sku_Consolidated!A2:S957,19,FALSE)="VAM",VLOOKUP(E383,Store_VAM!B2:N273,13, FALSE),VLOOKUP(E383,Store_SRP!B2:N110,13, FALSE)))</f>
      </c>
      <c r="AC383" s="1">
        <f>IF(IFERROR(AB383,TRUE)=TRUE, "-","OK")</f>
      </c>
      <c r="AD383" s="11" t="s">
        <v>37</v>
      </c>
      <c r="AE383" s="11" t="s">
        <v>37</v>
      </c>
      <c r="AF383" s="1">
        <f>IF(IFERROR(VLOOKUP(E383,Store_Showcase!B2:H144,{5}, FALSE), TRUE)=TRUE, IF(IFERROR(VLOOKUP(E383,Store_SRP!B2:H110,{5}, FALSE), TRUE)=TRUE,VLOOKUP(E383,Store_VAM!B2:H273,{5}, FALSE),VLOOKUP(E383,Store_SRP!B2:H110,{5}, FALSE)), VLOOKUP(E383,Store_Showcase!B2:H144,{5}, FALSE))</f>
      </c>
      <c r="AG383" s="1">
        <f>IF(IFERROR(VLOOKUP(E383,Store_Showcase!B2:H144,{6}, FALSE), TRUE)=TRUE, IF(IFERROR(VLOOKUP(E383,Store_SRP!B2:H110,{6}, FALSE), TRUE)=TRUE,VLOOKUP(E383,Store_VAM!B2:H273,{6}, FALSE),VLOOKUP(E383,Store_SRP!B2:H110,{6}, FALSE)), VLOOKUP(E383,Store_Showcase!B2:H144,{6}, FALSE))</f>
      </c>
      <c r="AH383" s="1">
        <f>VLOOKUP(G383,Sku_Consolidated!A2:R957,18,FALSE)</f>
      </c>
      <c r="AI383" s="1">
        <f>VLOOKUP(G383,Sku_Consolidated!A2:S957,19,FALSE)</f>
      </c>
      <c r="AJ383" s="1">
        <f>VLOOKUP(G383,Sku_Consolidated!A2:T957,20,FALSE)</f>
      </c>
    </row>
    <row r="384" spans="1:36" x14ac:dyDescent="0.25">
      <c r="A384" s="1">
        <v>2024</v>
      </c>
      <c r="B384" s="1" t="s">
        <v>31</v>
      </c>
      <c r="C384" s="1" t="s">
        <v>32</v>
      </c>
      <c r="D384" s="1" t="s">
        <v>33</v>
      </c>
      <c r="E384" s="9" t="s">
        <v>1140</v>
      </c>
      <c r="F384" s="1">
        <f>IF(VLOOKUP(G384,Sku_Consolidated!A2:S957,{19},FALSE)="SHOWCASE", VLOOKUP(E384,Store_Showcase!B2:C144,{2}, FALSE), IF(VLOOKUP(G384,Sku_Consolidated!A2:S957,{19},FALSE)="VAM",VLOOKUP(E384,Store_VAM!B2:C273,{2}, FALSE),VLOOKUP(E384,Store_SRP!B2:C110,{2}, FALSE)))</f>
      </c>
      <c r="G384" s="1">
        <v>61850</v>
      </c>
      <c r="H384" s="1" t="s">
        <v>134</v>
      </c>
      <c r="I384" s="10" t="s">
        <v>1220</v>
      </c>
      <c r="J384" s="1">
        <f>VLOOKUP(G384,Sku_Consolidated!A2:C957, 3, FALSE)</f>
      </c>
      <c r="K384" s="10">
        <f>IF(J384="PACK", I384, 0)</f>
      </c>
      <c r="L384" s="10">
        <f>IF(J384="KG", I384, I384 * VLOOKUP(G384,Sku_Consolidated!A2:U957,21,FALSE))</f>
      </c>
      <c r="M384" s="10" t="s">
        <v>37</v>
      </c>
      <c r="N384" s="11" t="s">
        <v>1221</v>
      </c>
      <c r="O384" s="10" t="s">
        <v>1222</v>
      </c>
      <c r="P384" s="10">
        <f>N384 - O384</f>
      </c>
      <c r="Q384" s="1">
        <f>VLOOKUP(G384,Sku_Consolidated!A2:G957,7, FALSE)</f>
      </c>
      <c r="R384" s="1">
        <f>IF(IFERROR(VLOOKUP(E384,Store_Showcase!B2:H144,7, FALSE), TRUE)=TRUE, IF(IFERROR(VLOOKUP(E384,Store_SRP!B2:H110,7, FALSE), TRUE)=TRUE,VLOOKUP(E384,Store_VAM!B2:H273,7, FALSE),VLOOKUP(E384,Store_SRP!B2:H110,7, FALSE)), VLOOKUP(E384,Store_Showcase!B2:H144,7, FALSE))</f>
      </c>
      <c r="S384" s="1">
        <f>IF(IFERROR(VLOOKUP(E384,Store_Showcase!B2:I144,8, FALSE), TRUE)=TRUE, IF(IFERROR(VLOOKUP(E384,Store_SRP!B2:I110,8, FALSE), TRUE)=TRUE,VLOOKUP(E384,Store_VAM!B2:I273,8, FALSE),VLOOKUP(E384,Store_SRP!B2:I110,8, FALSE)), VLOOKUP(E384,Store_Showcase!B2:I144,8, FALSE))</f>
      </c>
      <c r="T384" s="1">
        <f>VLOOKUP(G384,Sku_Consolidated!A2:R957,18,FALSE)</f>
      </c>
      <c r="U384" s="1" t="s">
        <v>1144</v>
      </c>
      <c r="V384" s="1">
        <f>IF(VLOOKUP(G384,Sku_Consolidated!A2:S957,19,FALSE)="SHOWCASE", VLOOKUP(E384,Store_Showcase!B2:L144,11, FALSE), IF(VLOOKUP(G384,Sku_Consolidated!A2:S957,19,FALSE)="VAM",VLOOKUP(E384,Store_VAM!B2:L273,11, FALSE),VLOOKUP(E384,Store_SRP!B2:L110,11, FALSE)))</f>
      </c>
      <c r="W384" s="1">
        <f>VLOOKUP(G384,Sku_Consolidated!A2:W957,11,FALSE)</f>
      </c>
      <c r="X384" s="1">
        <f>VLOOKUP(G384,Sku_Consolidated!A2:H957,8,FALSE)</f>
      </c>
      <c r="Y384" s="1">
        <f>VLOOKUP(G384,Sku_Consolidated!A2:I957,9,FALSE)</f>
      </c>
      <c r="Z384" s="1" t="s">
        <v>41</v>
      </c>
      <c r="AA384" s="1">
        <f>VLOOKUP(G384,Sku_Consolidated!A2:E957,5,FALSE)</f>
      </c>
      <c r="AB384" s="1">
        <f>IF(VLOOKUP(G384,Sku_Consolidated!A2:S957,19,FALSE)="SHOWCASE", VLOOKUP(E384,Store_Showcase!B2:N144,13, FALSE), IF(VLOOKUP(G384,Sku_Consolidated!A2:S957,19,FALSE)="VAM",VLOOKUP(E384,Store_VAM!B2:N273,13, FALSE),VLOOKUP(E384,Store_SRP!B2:N110,13, FALSE)))</f>
      </c>
      <c r="AC384" s="1">
        <f>IF(IFERROR(AB384,TRUE)=TRUE, "-","OK")</f>
      </c>
      <c r="AD384" s="11" t="s">
        <v>37</v>
      </c>
      <c r="AE384" s="11" t="s">
        <v>37</v>
      </c>
      <c r="AF384" s="1">
        <f>IF(IFERROR(VLOOKUP(E384,Store_Showcase!B2:H144,{5}, FALSE), TRUE)=TRUE, IF(IFERROR(VLOOKUP(E384,Store_SRP!B2:H110,{5}, FALSE), TRUE)=TRUE,VLOOKUP(E384,Store_VAM!B2:H273,{5}, FALSE),VLOOKUP(E384,Store_SRP!B2:H110,{5}, FALSE)), VLOOKUP(E384,Store_Showcase!B2:H144,{5}, FALSE))</f>
      </c>
      <c r="AG384" s="1">
        <f>IF(IFERROR(VLOOKUP(E384,Store_Showcase!B2:H144,{6}, FALSE), TRUE)=TRUE, IF(IFERROR(VLOOKUP(E384,Store_SRP!B2:H110,{6}, FALSE), TRUE)=TRUE,VLOOKUP(E384,Store_VAM!B2:H273,{6}, FALSE),VLOOKUP(E384,Store_SRP!B2:H110,{6}, FALSE)), VLOOKUP(E384,Store_Showcase!B2:H144,{6}, FALSE))</f>
      </c>
      <c r="AH384" s="1">
        <f>VLOOKUP(G384,Sku_Consolidated!A2:R957,18,FALSE)</f>
      </c>
      <c r="AI384" s="1">
        <f>VLOOKUP(G384,Sku_Consolidated!A2:S957,19,FALSE)</f>
      </c>
      <c r="AJ384" s="1">
        <f>VLOOKUP(G384,Sku_Consolidated!A2:T957,20,FALSE)</f>
      </c>
    </row>
    <row r="385" spans="1:36" x14ac:dyDescent="0.25">
      <c r="A385" s="1">
        <v>2024</v>
      </c>
      <c r="B385" s="1" t="s">
        <v>31</v>
      </c>
      <c r="C385" s="1" t="s">
        <v>32</v>
      </c>
      <c r="D385" s="1" t="s">
        <v>33</v>
      </c>
      <c r="E385" s="9" t="s">
        <v>1140</v>
      </c>
      <c r="F385" s="1">
        <f>IF(VLOOKUP(G385,Sku_Consolidated!A2:S957,{19},FALSE)="SHOWCASE", VLOOKUP(E385,Store_Showcase!B2:C144,{2}, FALSE), IF(VLOOKUP(G385,Sku_Consolidated!A2:S957,{19},FALSE)="VAM",VLOOKUP(E385,Store_VAM!B2:C273,{2}, FALSE),VLOOKUP(E385,Store_SRP!B2:C110,{2}, FALSE)))</f>
      </c>
      <c r="G385" s="1">
        <v>61852</v>
      </c>
      <c r="H385" s="1" t="s">
        <v>138</v>
      </c>
      <c r="I385" s="10" t="s">
        <v>1223</v>
      </c>
      <c r="J385" s="1">
        <f>VLOOKUP(G385,Sku_Consolidated!A2:C957, 3, FALSE)</f>
      </c>
      <c r="K385" s="10">
        <f>IF(J385="PACK", I385, 0)</f>
      </c>
      <c r="L385" s="10">
        <f>IF(J385="KG", I385, I385 * VLOOKUP(G385,Sku_Consolidated!A2:U957,21,FALSE))</f>
      </c>
      <c r="M385" s="10" t="s">
        <v>37</v>
      </c>
      <c r="N385" s="11" t="s">
        <v>1224</v>
      </c>
      <c r="O385" s="10" t="s">
        <v>1225</v>
      </c>
      <c r="P385" s="10">
        <f>N385 - O385</f>
      </c>
      <c r="Q385" s="1">
        <f>VLOOKUP(G385,Sku_Consolidated!A2:G957,7, FALSE)</f>
      </c>
      <c r="R385" s="1">
        <f>IF(IFERROR(VLOOKUP(E385,Store_Showcase!B2:H144,7, FALSE), TRUE)=TRUE, IF(IFERROR(VLOOKUP(E385,Store_SRP!B2:H110,7, FALSE), TRUE)=TRUE,VLOOKUP(E385,Store_VAM!B2:H273,7, FALSE),VLOOKUP(E385,Store_SRP!B2:H110,7, FALSE)), VLOOKUP(E385,Store_Showcase!B2:H144,7, FALSE))</f>
      </c>
      <c r="S385" s="1">
        <f>IF(IFERROR(VLOOKUP(E385,Store_Showcase!B2:I144,8, FALSE), TRUE)=TRUE, IF(IFERROR(VLOOKUP(E385,Store_SRP!B2:I110,8, FALSE), TRUE)=TRUE,VLOOKUP(E385,Store_VAM!B2:I273,8, FALSE),VLOOKUP(E385,Store_SRP!B2:I110,8, FALSE)), VLOOKUP(E385,Store_Showcase!B2:I144,8, FALSE))</f>
      </c>
      <c r="T385" s="1">
        <f>VLOOKUP(G385,Sku_Consolidated!A2:R957,18,FALSE)</f>
      </c>
      <c r="U385" s="1" t="s">
        <v>1144</v>
      </c>
      <c r="V385" s="1">
        <f>IF(VLOOKUP(G385,Sku_Consolidated!A2:S957,19,FALSE)="SHOWCASE", VLOOKUP(E385,Store_Showcase!B2:L144,11, FALSE), IF(VLOOKUP(G385,Sku_Consolidated!A2:S957,19,FALSE)="VAM",VLOOKUP(E385,Store_VAM!B2:L273,11, FALSE),VLOOKUP(E385,Store_SRP!B2:L110,11, FALSE)))</f>
      </c>
      <c r="W385" s="1">
        <f>VLOOKUP(G385,Sku_Consolidated!A2:W957,11,FALSE)</f>
      </c>
      <c r="X385" s="1">
        <f>VLOOKUP(G385,Sku_Consolidated!A2:H957,8,FALSE)</f>
      </c>
      <c r="Y385" s="1">
        <f>VLOOKUP(G385,Sku_Consolidated!A2:I957,9,FALSE)</f>
      </c>
      <c r="Z385" s="1" t="s">
        <v>41</v>
      </c>
      <c r="AA385" s="1">
        <f>VLOOKUP(G385,Sku_Consolidated!A2:E957,5,FALSE)</f>
      </c>
      <c r="AB385" s="1">
        <f>IF(VLOOKUP(G385,Sku_Consolidated!A2:S957,19,FALSE)="SHOWCASE", VLOOKUP(E385,Store_Showcase!B2:N144,13, FALSE), IF(VLOOKUP(G385,Sku_Consolidated!A2:S957,19,FALSE)="VAM",VLOOKUP(E385,Store_VAM!B2:N273,13, FALSE),VLOOKUP(E385,Store_SRP!B2:N110,13, FALSE)))</f>
      </c>
      <c r="AC385" s="1">
        <f>IF(IFERROR(AB385,TRUE)=TRUE, "-","OK")</f>
      </c>
      <c r="AD385" s="11" t="s">
        <v>37</v>
      </c>
      <c r="AE385" s="11" t="s">
        <v>37</v>
      </c>
      <c r="AF385" s="1">
        <f>IF(IFERROR(VLOOKUP(E385,Store_Showcase!B2:H144,{5}, FALSE), TRUE)=TRUE, IF(IFERROR(VLOOKUP(E385,Store_SRP!B2:H110,{5}, FALSE), TRUE)=TRUE,VLOOKUP(E385,Store_VAM!B2:H273,{5}, FALSE),VLOOKUP(E385,Store_SRP!B2:H110,{5}, FALSE)), VLOOKUP(E385,Store_Showcase!B2:H144,{5}, FALSE))</f>
      </c>
      <c r="AG385" s="1">
        <f>IF(IFERROR(VLOOKUP(E385,Store_Showcase!B2:H144,{6}, FALSE), TRUE)=TRUE, IF(IFERROR(VLOOKUP(E385,Store_SRP!B2:H110,{6}, FALSE), TRUE)=TRUE,VLOOKUP(E385,Store_VAM!B2:H273,{6}, FALSE),VLOOKUP(E385,Store_SRP!B2:H110,{6}, FALSE)), VLOOKUP(E385,Store_Showcase!B2:H144,{6}, FALSE))</f>
      </c>
      <c r="AH385" s="1">
        <f>VLOOKUP(G385,Sku_Consolidated!A2:R957,18,FALSE)</f>
      </c>
      <c r="AI385" s="1">
        <f>VLOOKUP(G385,Sku_Consolidated!A2:S957,19,FALSE)</f>
      </c>
      <c r="AJ385" s="1">
        <f>VLOOKUP(G385,Sku_Consolidated!A2:T957,20,FALSE)</f>
      </c>
    </row>
    <row r="386" spans="1:36" x14ac:dyDescent="0.25">
      <c r="A386" s="1">
        <v>2024</v>
      </c>
      <c r="B386" s="1" t="s">
        <v>31</v>
      </c>
      <c r="C386" s="1" t="s">
        <v>32</v>
      </c>
      <c r="D386" s="1" t="s">
        <v>33</v>
      </c>
      <c r="E386" s="9" t="s">
        <v>1140</v>
      </c>
      <c r="F386" s="1">
        <f>IF(VLOOKUP(G386,Sku_Consolidated!A2:S957,{19},FALSE)="SHOWCASE", VLOOKUP(E386,Store_Showcase!B2:C144,{2}, FALSE), IF(VLOOKUP(G386,Sku_Consolidated!A2:S957,{19},FALSE)="VAM",VLOOKUP(E386,Store_VAM!B2:C273,{2}, FALSE),VLOOKUP(E386,Store_SRP!B2:C110,{2}, FALSE)))</f>
      </c>
      <c r="G386" s="1">
        <v>61853</v>
      </c>
      <c r="H386" s="1" t="s">
        <v>189</v>
      </c>
      <c r="I386" s="10" t="s">
        <v>538</v>
      </c>
      <c r="J386" s="1">
        <f>VLOOKUP(G386,Sku_Consolidated!A2:C957, 3, FALSE)</f>
      </c>
      <c r="K386" s="10">
        <f>IF(J386="PACK", I386, 0)</f>
      </c>
      <c r="L386" s="10">
        <f>IF(J386="KG", I386, I386 * VLOOKUP(G386,Sku_Consolidated!A2:U957,21,FALSE))</f>
      </c>
      <c r="M386" s="10" t="s">
        <v>37</v>
      </c>
      <c r="N386" s="11" t="s">
        <v>1226</v>
      </c>
      <c r="O386" s="10" t="s">
        <v>1227</v>
      </c>
      <c r="P386" s="10">
        <f>N386 - O386</f>
      </c>
      <c r="Q386" s="1">
        <f>VLOOKUP(G386,Sku_Consolidated!A2:G957,7, FALSE)</f>
      </c>
      <c r="R386" s="1">
        <f>IF(IFERROR(VLOOKUP(E386,Store_Showcase!B2:H144,7, FALSE), TRUE)=TRUE, IF(IFERROR(VLOOKUP(E386,Store_SRP!B2:H110,7, FALSE), TRUE)=TRUE,VLOOKUP(E386,Store_VAM!B2:H273,7, FALSE),VLOOKUP(E386,Store_SRP!B2:H110,7, FALSE)), VLOOKUP(E386,Store_Showcase!B2:H144,7, FALSE))</f>
      </c>
      <c r="S386" s="1">
        <f>IF(IFERROR(VLOOKUP(E386,Store_Showcase!B2:I144,8, FALSE), TRUE)=TRUE, IF(IFERROR(VLOOKUP(E386,Store_SRP!B2:I110,8, FALSE), TRUE)=TRUE,VLOOKUP(E386,Store_VAM!B2:I273,8, FALSE),VLOOKUP(E386,Store_SRP!B2:I110,8, FALSE)), VLOOKUP(E386,Store_Showcase!B2:I144,8, FALSE))</f>
      </c>
      <c r="T386" s="1">
        <f>VLOOKUP(G386,Sku_Consolidated!A2:R957,18,FALSE)</f>
      </c>
      <c r="U386" s="1" t="s">
        <v>1144</v>
      </c>
      <c r="V386" s="1">
        <f>IF(VLOOKUP(G386,Sku_Consolidated!A2:S957,19,FALSE)="SHOWCASE", VLOOKUP(E386,Store_Showcase!B2:L144,11, FALSE), IF(VLOOKUP(G386,Sku_Consolidated!A2:S957,19,FALSE)="VAM",VLOOKUP(E386,Store_VAM!B2:L273,11, FALSE),VLOOKUP(E386,Store_SRP!B2:L110,11, FALSE)))</f>
      </c>
      <c r="W386" s="1">
        <f>VLOOKUP(G386,Sku_Consolidated!A2:W957,11,FALSE)</f>
      </c>
      <c r="X386" s="1">
        <f>VLOOKUP(G386,Sku_Consolidated!A2:H957,8,FALSE)</f>
      </c>
      <c r="Y386" s="1">
        <f>VLOOKUP(G386,Sku_Consolidated!A2:I957,9,FALSE)</f>
      </c>
      <c r="Z386" s="1" t="s">
        <v>41</v>
      </c>
      <c r="AA386" s="1">
        <f>VLOOKUP(G386,Sku_Consolidated!A2:E957,5,FALSE)</f>
      </c>
      <c r="AB386" s="1">
        <f>IF(VLOOKUP(G386,Sku_Consolidated!A2:S957,19,FALSE)="SHOWCASE", VLOOKUP(E386,Store_Showcase!B2:N144,13, FALSE), IF(VLOOKUP(G386,Sku_Consolidated!A2:S957,19,FALSE)="VAM",VLOOKUP(E386,Store_VAM!B2:N273,13, FALSE),VLOOKUP(E386,Store_SRP!B2:N110,13, FALSE)))</f>
      </c>
      <c r="AC386" s="1">
        <f>IF(IFERROR(AB386,TRUE)=TRUE, "-","OK")</f>
      </c>
      <c r="AD386" s="11" t="s">
        <v>37</v>
      </c>
      <c r="AE386" s="11" t="s">
        <v>37</v>
      </c>
      <c r="AF386" s="1">
        <f>IF(IFERROR(VLOOKUP(E386,Store_Showcase!B2:H144,{5}, FALSE), TRUE)=TRUE, IF(IFERROR(VLOOKUP(E386,Store_SRP!B2:H110,{5}, FALSE), TRUE)=TRUE,VLOOKUP(E386,Store_VAM!B2:H273,{5}, FALSE),VLOOKUP(E386,Store_SRP!B2:H110,{5}, FALSE)), VLOOKUP(E386,Store_Showcase!B2:H144,{5}, FALSE))</f>
      </c>
      <c r="AG386" s="1">
        <f>IF(IFERROR(VLOOKUP(E386,Store_Showcase!B2:H144,{6}, FALSE), TRUE)=TRUE, IF(IFERROR(VLOOKUP(E386,Store_SRP!B2:H110,{6}, FALSE), TRUE)=TRUE,VLOOKUP(E386,Store_VAM!B2:H273,{6}, FALSE),VLOOKUP(E386,Store_SRP!B2:H110,{6}, FALSE)), VLOOKUP(E386,Store_Showcase!B2:H144,{6}, FALSE))</f>
      </c>
      <c r="AH386" s="1">
        <f>VLOOKUP(G386,Sku_Consolidated!A2:R957,18,FALSE)</f>
      </c>
      <c r="AI386" s="1">
        <f>VLOOKUP(G386,Sku_Consolidated!A2:S957,19,FALSE)</f>
      </c>
      <c r="AJ386" s="1">
        <f>VLOOKUP(G386,Sku_Consolidated!A2:T957,20,FALSE)</f>
      </c>
    </row>
    <row r="387" spans="1:36" x14ac:dyDescent="0.25">
      <c r="A387" s="1">
        <v>2024</v>
      </c>
      <c r="B387" s="1" t="s">
        <v>31</v>
      </c>
      <c r="C387" s="1" t="s">
        <v>32</v>
      </c>
      <c r="D387" s="1" t="s">
        <v>33</v>
      </c>
      <c r="E387" s="9" t="s">
        <v>1140</v>
      </c>
      <c r="F387" s="1">
        <f>IF(VLOOKUP(G387,Sku_Consolidated!A2:S957,{19},FALSE)="SHOWCASE", VLOOKUP(E387,Store_Showcase!B2:C144,{2}, FALSE), IF(VLOOKUP(G387,Sku_Consolidated!A2:S957,{19},FALSE)="VAM",VLOOKUP(E387,Store_VAM!B2:C273,{2}, FALSE),VLOOKUP(E387,Store_SRP!B2:C110,{2}, FALSE)))</f>
      </c>
      <c r="G387" s="1">
        <v>61863</v>
      </c>
      <c r="H387" s="1" t="s">
        <v>1228</v>
      </c>
      <c r="I387" s="10" t="s">
        <v>1229</v>
      </c>
      <c r="J387" s="1">
        <f>VLOOKUP(G387,Sku_Consolidated!A2:C957, 3, FALSE)</f>
      </c>
      <c r="K387" s="10">
        <f>IF(J387="PACK", I387, 0)</f>
      </c>
      <c r="L387" s="10">
        <f>IF(J387="KG", I387, I387 * VLOOKUP(G387,Sku_Consolidated!A2:U957,21,FALSE))</f>
      </c>
      <c r="M387" s="10" t="s">
        <v>37</v>
      </c>
      <c r="N387" s="11" t="s">
        <v>1230</v>
      </c>
      <c r="O387" s="10" t="s">
        <v>1231</v>
      </c>
      <c r="P387" s="10">
        <f>N387 - O387</f>
      </c>
      <c r="Q387" s="1">
        <f>VLOOKUP(G387,Sku_Consolidated!A2:G957,7, FALSE)</f>
      </c>
      <c r="R387" s="1">
        <f>IF(IFERROR(VLOOKUP(E387,Store_Showcase!B2:H144,7, FALSE), TRUE)=TRUE, IF(IFERROR(VLOOKUP(E387,Store_SRP!B2:H110,7, FALSE), TRUE)=TRUE,VLOOKUP(E387,Store_VAM!B2:H273,7, FALSE),VLOOKUP(E387,Store_SRP!B2:H110,7, FALSE)), VLOOKUP(E387,Store_Showcase!B2:H144,7, FALSE))</f>
      </c>
      <c r="S387" s="1">
        <f>IF(IFERROR(VLOOKUP(E387,Store_Showcase!B2:I144,8, FALSE), TRUE)=TRUE, IF(IFERROR(VLOOKUP(E387,Store_SRP!B2:I110,8, FALSE), TRUE)=TRUE,VLOOKUP(E387,Store_VAM!B2:I273,8, FALSE),VLOOKUP(E387,Store_SRP!B2:I110,8, FALSE)), VLOOKUP(E387,Store_Showcase!B2:I144,8, FALSE))</f>
      </c>
      <c r="T387" s="1">
        <f>VLOOKUP(G387,Sku_Consolidated!A2:R957,18,FALSE)</f>
      </c>
      <c r="U387" s="1" t="s">
        <v>1144</v>
      </c>
      <c r="V387" s="1">
        <f>IF(VLOOKUP(G387,Sku_Consolidated!A2:S957,19,FALSE)="SHOWCASE", VLOOKUP(E387,Store_Showcase!B2:L144,11, FALSE), IF(VLOOKUP(G387,Sku_Consolidated!A2:S957,19,FALSE)="VAM",VLOOKUP(E387,Store_VAM!B2:L273,11, FALSE),VLOOKUP(E387,Store_SRP!B2:L110,11, FALSE)))</f>
      </c>
      <c r="W387" s="1">
        <f>VLOOKUP(G387,Sku_Consolidated!A2:W957,11,FALSE)</f>
      </c>
      <c r="X387" s="1">
        <f>VLOOKUP(G387,Sku_Consolidated!A2:H957,8,FALSE)</f>
      </c>
      <c r="Y387" s="1">
        <f>VLOOKUP(G387,Sku_Consolidated!A2:I957,9,FALSE)</f>
      </c>
      <c r="Z387" s="1" t="s">
        <v>41</v>
      </c>
      <c r="AA387" s="1">
        <f>VLOOKUP(G387,Sku_Consolidated!A2:E957,5,FALSE)</f>
      </c>
      <c r="AB387" s="1">
        <f>IF(VLOOKUP(G387,Sku_Consolidated!A2:S957,19,FALSE)="SHOWCASE", VLOOKUP(E387,Store_Showcase!B2:N144,13, FALSE), IF(VLOOKUP(G387,Sku_Consolidated!A2:S957,19,FALSE)="VAM",VLOOKUP(E387,Store_VAM!B2:N273,13, FALSE),VLOOKUP(E387,Store_SRP!B2:N110,13, FALSE)))</f>
      </c>
      <c r="AC387" s="1">
        <f>IF(IFERROR(AB387,TRUE)=TRUE, "-","OK")</f>
      </c>
      <c r="AD387" s="11" t="s">
        <v>37</v>
      </c>
      <c r="AE387" s="11" t="s">
        <v>37</v>
      </c>
      <c r="AF387" s="1">
        <f>IF(IFERROR(VLOOKUP(E387,Store_Showcase!B2:H144,{5}, FALSE), TRUE)=TRUE, IF(IFERROR(VLOOKUP(E387,Store_SRP!B2:H110,{5}, FALSE), TRUE)=TRUE,VLOOKUP(E387,Store_VAM!B2:H273,{5}, FALSE),VLOOKUP(E387,Store_SRP!B2:H110,{5}, FALSE)), VLOOKUP(E387,Store_Showcase!B2:H144,{5}, FALSE))</f>
      </c>
      <c r="AG387" s="1">
        <f>IF(IFERROR(VLOOKUP(E387,Store_Showcase!B2:H144,{6}, FALSE), TRUE)=TRUE, IF(IFERROR(VLOOKUP(E387,Store_SRP!B2:H110,{6}, FALSE), TRUE)=TRUE,VLOOKUP(E387,Store_VAM!B2:H273,{6}, FALSE),VLOOKUP(E387,Store_SRP!B2:H110,{6}, FALSE)), VLOOKUP(E387,Store_Showcase!B2:H144,{6}, FALSE))</f>
      </c>
      <c r="AH387" s="1">
        <f>VLOOKUP(G387,Sku_Consolidated!A2:R957,18,FALSE)</f>
      </c>
      <c r="AI387" s="1">
        <f>VLOOKUP(G387,Sku_Consolidated!A2:S957,19,FALSE)</f>
      </c>
      <c r="AJ387" s="1">
        <f>VLOOKUP(G387,Sku_Consolidated!A2:T957,20,FALSE)</f>
      </c>
    </row>
    <row r="388" spans="1:36" x14ac:dyDescent="0.25">
      <c r="A388" s="1">
        <v>2024</v>
      </c>
      <c r="B388" s="1" t="s">
        <v>31</v>
      </c>
      <c r="C388" s="1" t="s">
        <v>32</v>
      </c>
      <c r="D388" s="1" t="s">
        <v>33</v>
      </c>
      <c r="E388" s="9" t="s">
        <v>1140</v>
      </c>
      <c r="F388" s="1">
        <f>IF(VLOOKUP(G388,Sku_Consolidated!A2:S957,{19},FALSE)="SHOWCASE", VLOOKUP(E388,Store_Showcase!B2:C144,{2}, FALSE), IF(VLOOKUP(G388,Sku_Consolidated!A2:S957,{19},FALSE)="VAM",VLOOKUP(E388,Store_VAM!B2:C273,{2}, FALSE),VLOOKUP(E388,Store_SRP!B2:C110,{2}, FALSE)))</f>
      </c>
      <c r="G388" s="1">
        <v>61904</v>
      </c>
      <c r="H388" s="1" t="s">
        <v>1232</v>
      </c>
      <c r="I388" s="10" t="s">
        <v>547</v>
      </c>
      <c r="J388" s="1">
        <f>VLOOKUP(G388,Sku_Consolidated!A2:C957, 3, FALSE)</f>
      </c>
      <c r="K388" s="10">
        <f>IF(J388="PACK", I388, 0)</f>
      </c>
      <c r="L388" s="10">
        <f>IF(J388="KG", I388, I388 * VLOOKUP(G388,Sku_Consolidated!A2:U957,21,FALSE))</f>
      </c>
      <c r="M388" s="10" t="s">
        <v>37</v>
      </c>
      <c r="N388" s="11" t="s">
        <v>1233</v>
      </c>
      <c r="O388" s="10" t="s">
        <v>1234</v>
      </c>
      <c r="P388" s="10">
        <f>N388 - O388</f>
      </c>
      <c r="Q388" s="1">
        <f>VLOOKUP(G388,Sku_Consolidated!A2:G957,7, FALSE)</f>
      </c>
      <c r="R388" s="1">
        <f>IF(IFERROR(VLOOKUP(E388,Store_Showcase!B2:H144,7, FALSE), TRUE)=TRUE, IF(IFERROR(VLOOKUP(E388,Store_SRP!B2:H110,7, FALSE), TRUE)=TRUE,VLOOKUP(E388,Store_VAM!B2:H273,7, FALSE),VLOOKUP(E388,Store_SRP!B2:H110,7, FALSE)), VLOOKUP(E388,Store_Showcase!B2:H144,7, FALSE))</f>
      </c>
      <c r="S388" s="1">
        <f>IF(IFERROR(VLOOKUP(E388,Store_Showcase!B2:I144,8, FALSE), TRUE)=TRUE, IF(IFERROR(VLOOKUP(E388,Store_SRP!B2:I110,8, FALSE), TRUE)=TRUE,VLOOKUP(E388,Store_VAM!B2:I273,8, FALSE),VLOOKUP(E388,Store_SRP!B2:I110,8, FALSE)), VLOOKUP(E388,Store_Showcase!B2:I144,8, FALSE))</f>
      </c>
      <c r="T388" s="1">
        <f>VLOOKUP(G388,Sku_Consolidated!A2:R957,18,FALSE)</f>
      </c>
      <c r="U388" s="1" t="s">
        <v>1144</v>
      </c>
      <c r="V388" s="1">
        <f>IF(VLOOKUP(G388,Sku_Consolidated!A2:S957,19,FALSE)="SHOWCASE", VLOOKUP(E388,Store_Showcase!B2:L144,11, FALSE), IF(VLOOKUP(G388,Sku_Consolidated!A2:S957,19,FALSE)="VAM",VLOOKUP(E388,Store_VAM!B2:L273,11, FALSE),VLOOKUP(E388,Store_SRP!B2:L110,11, FALSE)))</f>
      </c>
      <c r="W388" s="1">
        <f>VLOOKUP(G388,Sku_Consolidated!A2:W957,11,FALSE)</f>
      </c>
      <c r="X388" s="1">
        <f>VLOOKUP(G388,Sku_Consolidated!A2:H957,8,FALSE)</f>
      </c>
      <c r="Y388" s="1">
        <f>VLOOKUP(G388,Sku_Consolidated!A2:I957,9,FALSE)</f>
      </c>
      <c r="Z388" s="1" t="s">
        <v>41</v>
      </c>
      <c r="AA388" s="1">
        <f>VLOOKUP(G388,Sku_Consolidated!A2:E957,5,FALSE)</f>
      </c>
      <c r="AB388" s="1">
        <f>IF(VLOOKUP(G388,Sku_Consolidated!A2:S957,19,FALSE)="SHOWCASE", VLOOKUP(E388,Store_Showcase!B2:N144,13, FALSE), IF(VLOOKUP(G388,Sku_Consolidated!A2:S957,19,FALSE)="VAM",VLOOKUP(E388,Store_VAM!B2:N273,13, FALSE),VLOOKUP(E388,Store_SRP!B2:N110,13, FALSE)))</f>
      </c>
      <c r="AC388" s="1">
        <f>IF(IFERROR(AB388,TRUE)=TRUE, "-","OK")</f>
      </c>
      <c r="AD388" s="11" t="s">
        <v>37</v>
      </c>
      <c r="AE388" s="11" t="s">
        <v>37</v>
      </c>
      <c r="AF388" s="1">
        <f>IF(IFERROR(VLOOKUP(E388,Store_Showcase!B2:H144,{5}, FALSE), TRUE)=TRUE, IF(IFERROR(VLOOKUP(E388,Store_SRP!B2:H110,{5}, FALSE), TRUE)=TRUE,VLOOKUP(E388,Store_VAM!B2:H273,{5}, FALSE),VLOOKUP(E388,Store_SRP!B2:H110,{5}, FALSE)), VLOOKUP(E388,Store_Showcase!B2:H144,{5}, FALSE))</f>
      </c>
      <c r="AG388" s="1">
        <f>IF(IFERROR(VLOOKUP(E388,Store_Showcase!B2:H144,{6}, FALSE), TRUE)=TRUE, IF(IFERROR(VLOOKUP(E388,Store_SRP!B2:H110,{6}, FALSE), TRUE)=TRUE,VLOOKUP(E388,Store_VAM!B2:H273,{6}, FALSE),VLOOKUP(E388,Store_SRP!B2:H110,{6}, FALSE)), VLOOKUP(E388,Store_Showcase!B2:H144,{6}, FALSE))</f>
      </c>
      <c r="AH388" s="1">
        <f>VLOOKUP(G388,Sku_Consolidated!A2:R957,18,FALSE)</f>
      </c>
      <c r="AI388" s="1">
        <f>VLOOKUP(G388,Sku_Consolidated!A2:S957,19,FALSE)</f>
      </c>
      <c r="AJ388" s="1">
        <f>VLOOKUP(G388,Sku_Consolidated!A2:T957,20,FALSE)</f>
      </c>
    </row>
    <row r="389" spans="1:36" x14ac:dyDescent="0.25">
      <c r="A389" s="1">
        <v>2024</v>
      </c>
      <c r="B389" s="1" t="s">
        <v>31</v>
      </c>
      <c r="C389" s="1" t="s">
        <v>32</v>
      </c>
      <c r="D389" s="1" t="s">
        <v>33</v>
      </c>
      <c r="E389" s="9" t="s">
        <v>1235</v>
      </c>
      <c r="F389" s="1">
        <f>IF(VLOOKUP(G389,Sku_Consolidated!A2:S957,{19},FALSE)="SHOWCASE", VLOOKUP(E389,Store_Showcase!B2:C144,{2}, FALSE), IF(VLOOKUP(G389,Sku_Consolidated!A2:S957,{19},FALSE)="VAM",VLOOKUP(E389,Store_VAM!B2:C273,{2}, FALSE),VLOOKUP(E389,Store_SRP!B2:C110,{2}, FALSE)))</f>
      </c>
      <c r="G389" s="1">
        <v>61719</v>
      </c>
      <c r="H389" s="1" t="s">
        <v>35</v>
      </c>
      <c r="I389" s="10" t="s">
        <v>1236</v>
      </c>
      <c r="J389" s="1">
        <f>VLOOKUP(G389,Sku_Consolidated!A2:C957, 3, FALSE)</f>
      </c>
      <c r="K389" s="10">
        <f>IF(J389="PACK", I389, 0)</f>
      </c>
      <c r="L389" s="10">
        <f>IF(J389="KG", I389, I389 * VLOOKUP(G389,Sku_Consolidated!A2:U957,21,FALSE))</f>
      </c>
      <c r="M389" s="10" t="s">
        <v>37</v>
      </c>
      <c r="N389" s="11" t="s">
        <v>1237</v>
      </c>
      <c r="O389" s="10" t="s">
        <v>1238</v>
      </c>
      <c r="P389" s="10">
        <f>N389 - O389</f>
      </c>
      <c r="Q389" s="1">
        <f>VLOOKUP(G389,Sku_Consolidated!A2:G957,7, FALSE)</f>
      </c>
      <c r="R389" s="1">
        <f>IF(IFERROR(VLOOKUP(E389,Store_Showcase!B2:H144,7, FALSE), TRUE)=TRUE, IF(IFERROR(VLOOKUP(E389,Store_SRP!B2:H110,7, FALSE), TRUE)=TRUE,VLOOKUP(E389,Store_VAM!B2:H273,7, FALSE),VLOOKUP(E389,Store_SRP!B2:H110,7, FALSE)), VLOOKUP(E389,Store_Showcase!B2:H144,7, FALSE))</f>
      </c>
      <c r="S389" s="1">
        <f>IF(IFERROR(VLOOKUP(E389,Store_Showcase!B2:I144,8, FALSE), TRUE)=TRUE, IF(IFERROR(VLOOKUP(E389,Store_SRP!B2:I110,8, FALSE), TRUE)=TRUE,VLOOKUP(E389,Store_VAM!B2:I273,8, FALSE),VLOOKUP(E389,Store_SRP!B2:I110,8, FALSE)), VLOOKUP(E389,Store_Showcase!B2:I144,8, FALSE))</f>
      </c>
      <c r="T389" s="1">
        <f>VLOOKUP(G389,Sku_Consolidated!A2:R957,18,FALSE)</f>
      </c>
      <c r="U389" s="1" t="s">
        <v>1239</v>
      </c>
      <c r="V389" s="1">
        <f>IF(VLOOKUP(G389,Sku_Consolidated!A2:S957,19,FALSE)="SHOWCASE", VLOOKUP(E389,Store_Showcase!B2:L144,11, FALSE), IF(VLOOKUP(G389,Sku_Consolidated!A2:S957,19,FALSE)="VAM",VLOOKUP(E389,Store_VAM!B2:L273,11, FALSE),VLOOKUP(E389,Store_SRP!B2:L110,11, FALSE)))</f>
      </c>
      <c r="W389" s="1">
        <f>VLOOKUP(G389,Sku_Consolidated!A2:W957,11,FALSE)</f>
      </c>
      <c r="X389" s="1">
        <f>VLOOKUP(G389,Sku_Consolidated!A2:H957,8,FALSE)</f>
      </c>
      <c r="Y389" s="1">
        <f>VLOOKUP(G389,Sku_Consolidated!A2:I957,9,FALSE)</f>
      </c>
      <c r="Z389" s="1" t="s">
        <v>41</v>
      </c>
      <c r="AA389" s="1">
        <f>VLOOKUP(G389,Sku_Consolidated!A2:E957,5,FALSE)</f>
      </c>
      <c r="AB389" s="1">
        <f>IF(VLOOKUP(G389,Sku_Consolidated!A2:S957,19,FALSE)="SHOWCASE", VLOOKUP(E389,Store_Showcase!B2:N144,13, FALSE), IF(VLOOKUP(G389,Sku_Consolidated!A2:S957,19,FALSE)="VAM",VLOOKUP(E389,Store_VAM!B2:N273,13, FALSE),VLOOKUP(E389,Store_SRP!B2:N110,13, FALSE)))</f>
      </c>
      <c r="AC389" s="1">
        <f>IF(IFERROR(AB389,TRUE)=TRUE, "-","OK")</f>
      </c>
      <c r="AD389" s="11" t="s">
        <v>37</v>
      </c>
      <c r="AE389" s="11" t="s">
        <v>37</v>
      </c>
      <c r="AF389" s="1">
        <f>IF(IFERROR(VLOOKUP(E389,Store_Showcase!B2:H144,{5}, FALSE), TRUE)=TRUE, IF(IFERROR(VLOOKUP(E389,Store_SRP!B2:H110,{5}, FALSE), TRUE)=TRUE,VLOOKUP(E389,Store_VAM!B2:H273,{5}, FALSE),VLOOKUP(E389,Store_SRP!B2:H110,{5}, FALSE)), VLOOKUP(E389,Store_Showcase!B2:H144,{5}, FALSE))</f>
      </c>
      <c r="AG389" s="1">
        <f>IF(IFERROR(VLOOKUP(E389,Store_Showcase!B2:H144,{6}, FALSE), TRUE)=TRUE, IF(IFERROR(VLOOKUP(E389,Store_SRP!B2:H110,{6}, FALSE), TRUE)=TRUE,VLOOKUP(E389,Store_VAM!B2:H273,{6}, FALSE),VLOOKUP(E389,Store_SRP!B2:H110,{6}, FALSE)), VLOOKUP(E389,Store_Showcase!B2:H144,{6}, FALSE))</f>
      </c>
      <c r="AH389" s="1">
        <f>VLOOKUP(G389,Sku_Consolidated!A2:R957,18,FALSE)</f>
      </c>
      <c r="AI389" s="1">
        <f>VLOOKUP(G389,Sku_Consolidated!A2:S957,19,FALSE)</f>
      </c>
      <c r="AJ389" s="1">
        <f>VLOOKUP(G389,Sku_Consolidated!A2:T957,20,FALSE)</f>
      </c>
    </row>
    <row r="390" spans="1:36" x14ac:dyDescent="0.25">
      <c r="A390" s="1">
        <v>2024</v>
      </c>
      <c r="B390" s="1" t="s">
        <v>31</v>
      </c>
      <c r="C390" s="1" t="s">
        <v>32</v>
      </c>
      <c r="D390" s="1" t="s">
        <v>33</v>
      </c>
      <c r="E390" s="9" t="s">
        <v>1235</v>
      </c>
      <c r="F390" s="1">
        <f>IF(VLOOKUP(G390,Sku_Consolidated!A2:S957,{19},FALSE)="SHOWCASE", VLOOKUP(E390,Store_Showcase!B2:C144,{2}, FALSE), IF(VLOOKUP(G390,Sku_Consolidated!A2:S957,{19},FALSE)="VAM",VLOOKUP(E390,Store_VAM!B2:C273,{2}, FALSE),VLOOKUP(E390,Store_SRP!B2:C110,{2}, FALSE)))</f>
      </c>
      <c r="G390" s="1">
        <v>61721</v>
      </c>
      <c r="H390" s="1" t="s">
        <v>42</v>
      </c>
      <c r="I390" s="10" t="s">
        <v>79</v>
      </c>
      <c r="J390" s="1">
        <f>VLOOKUP(G390,Sku_Consolidated!A2:C957, 3, FALSE)</f>
      </c>
      <c r="K390" s="10">
        <f>IF(J390="PACK", I390, 0)</f>
      </c>
      <c r="L390" s="10">
        <f>IF(J390="KG", I390, I390 * VLOOKUP(G390,Sku_Consolidated!A2:U957,21,FALSE))</f>
      </c>
      <c r="M390" s="10" t="s">
        <v>37</v>
      </c>
      <c r="N390" s="11" t="s">
        <v>1240</v>
      </c>
      <c r="O390" s="10" t="s">
        <v>1241</v>
      </c>
      <c r="P390" s="10">
        <f>N390 - O390</f>
      </c>
      <c r="Q390" s="1">
        <f>VLOOKUP(G390,Sku_Consolidated!A2:G957,7, FALSE)</f>
      </c>
      <c r="R390" s="1">
        <f>IF(IFERROR(VLOOKUP(E390,Store_Showcase!B2:H144,7, FALSE), TRUE)=TRUE, IF(IFERROR(VLOOKUP(E390,Store_SRP!B2:H110,7, FALSE), TRUE)=TRUE,VLOOKUP(E390,Store_VAM!B2:H273,7, FALSE),VLOOKUP(E390,Store_SRP!B2:H110,7, FALSE)), VLOOKUP(E390,Store_Showcase!B2:H144,7, FALSE))</f>
      </c>
      <c r="S390" s="1">
        <f>IF(IFERROR(VLOOKUP(E390,Store_Showcase!B2:I144,8, FALSE), TRUE)=TRUE, IF(IFERROR(VLOOKUP(E390,Store_SRP!B2:I110,8, FALSE), TRUE)=TRUE,VLOOKUP(E390,Store_VAM!B2:I273,8, FALSE),VLOOKUP(E390,Store_SRP!B2:I110,8, FALSE)), VLOOKUP(E390,Store_Showcase!B2:I144,8, FALSE))</f>
      </c>
      <c r="T390" s="1">
        <f>VLOOKUP(G390,Sku_Consolidated!A2:R957,18,FALSE)</f>
      </c>
      <c r="U390" s="1" t="s">
        <v>1239</v>
      </c>
      <c r="V390" s="1">
        <f>IF(VLOOKUP(G390,Sku_Consolidated!A2:S957,19,FALSE)="SHOWCASE", VLOOKUP(E390,Store_Showcase!B2:L144,11, FALSE), IF(VLOOKUP(G390,Sku_Consolidated!A2:S957,19,FALSE)="VAM",VLOOKUP(E390,Store_VAM!B2:L273,11, FALSE),VLOOKUP(E390,Store_SRP!B2:L110,11, FALSE)))</f>
      </c>
      <c r="W390" s="1">
        <f>VLOOKUP(G390,Sku_Consolidated!A2:W957,11,FALSE)</f>
      </c>
      <c r="X390" s="1">
        <f>VLOOKUP(G390,Sku_Consolidated!A2:H957,8,FALSE)</f>
      </c>
      <c r="Y390" s="1">
        <f>VLOOKUP(G390,Sku_Consolidated!A2:I957,9,FALSE)</f>
      </c>
      <c r="Z390" s="1" t="s">
        <v>41</v>
      </c>
      <c r="AA390" s="1">
        <f>VLOOKUP(G390,Sku_Consolidated!A2:E957,5,FALSE)</f>
      </c>
      <c r="AB390" s="1">
        <f>IF(VLOOKUP(G390,Sku_Consolidated!A2:S957,19,FALSE)="SHOWCASE", VLOOKUP(E390,Store_Showcase!B2:N144,13, FALSE), IF(VLOOKUP(G390,Sku_Consolidated!A2:S957,19,FALSE)="VAM",VLOOKUP(E390,Store_VAM!B2:N273,13, FALSE),VLOOKUP(E390,Store_SRP!B2:N110,13, FALSE)))</f>
      </c>
      <c r="AC390" s="1">
        <f>IF(IFERROR(AB390,TRUE)=TRUE, "-","OK")</f>
      </c>
      <c r="AD390" s="11" t="s">
        <v>37</v>
      </c>
      <c r="AE390" s="11" t="s">
        <v>37</v>
      </c>
      <c r="AF390" s="1">
        <f>IF(IFERROR(VLOOKUP(E390,Store_Showcase!B2:H144,{5}, FALSE), TRUE)=TRUE, IF(IFERROR(VLOOKUP(E390,Store_SRP!B2:H110,{5}, FALSE), TRUE)=TRUE,VLOOKUP(E390,Store_VAM!B2:H273,{5}, FALSE),VLOOKUP(E390,Store_SRP!B2:H110,{5}, FALSE)), VLOOKUP(E390,Store_Showcase!B2:H144,{5}, FALSE))</f>
      </c>
      <c r="AG390" s="1">
        <f>IF(IFERROR(VLOOKUP(E390,Store_Showcase!B2:H144,{6}, FALSE), TRUE)=TRUE, IF(IFERROR(VLOOKUP(E390,Store_SRP!B2:H110,{6}, FALSE), TRUE)=TRUE,VLOOKUP(E390,Store_VAM!B2:H273,{6}, FALSE),VLOOKUP(E390,Store_SRP!B2:H110,{6}, FALSE)), VLOOKUP(E390,Store_Showcase!B2:H144,{6}, FALSE))</f>
      </c>
      <c r="AH390" s="1">
        <f>VLOOKUP(G390,Sku_Consolidated!A2:R957,18,FALSE)</f>
      </c>
      <c r="AI390" s="1">
        <f>VLOOKUP(G390,Sku_Consolidated!A2:S957,19,FALSE)</f>
      </c>
      <c r="AJ390" s="1">
        <f>VLOOKUP(G390,Sku_Consolidated!A2:T957,20,FALSE)</f>
      </c>
    </row>
    <row r="391" spans="1:36" x14ac:dyDescent="0.25">
      <c r="A391" s="1">
        <v>2024</v>
      </c>
      <c r="B391" s="1" t="s">
        <v>31</v>
      </c>
      <c r="C391" s="1" t="s">
        <v>32</v>
      </c>
      <c r="D391" s="1" t="s">
        <v>33</v>
      </c>
      <c r="E391" s="9" t="s">
        <v>1235</v>
      </c>
      <c r="F391" s="1">
        <f>IF(VLOOKUP(G391,Sku_Consolidated!A2:S957,{19},FALSE)="SHOWCASE", VLOOKUP(E391,Store_Showcase!B2:C144,{2}, FALSE), IF(VLOOKUP(G391,Sku_Consolidated!A2:S957,{19},FALSE)="VAM",VLOOKUP(E391,Store_VAM!B2:C273,{2}, FALSE),VLOOKUP(E391,Store_SRP!B2:C110,{2}, FALSE)))</f>
      </c>
      <c r="G391" s="1">
        <v>61722</v>
      </c>
      <c r="H391" s="1" t="s">
        <v>46</v>
      </c>
      <c r="I391" s="10" t="s">
        <v>1242</v>
      </c>
      <c r="J391" s="1">
        <f>VLOOKUP(G391,Sku_Consolidated!A2:C957, 3, FALSE)</f>
      </c>
      <c r="K391" s="10">
        <f>IF(J391="PACK", I391, 0)</f>
      </c>
      <c r="L391" s="10">
        <f>IF(J391="KG", I391, I391 * VLOOKUP(G391,Sku_Consolidated!A2:U957,21,FALSE))</f>
      </c>
      <c r="M391" s="10" t="s">
        <v>37</v>
      </c>
      <c r="N391" s="11" t="s">
        <v>1243</v>
      </c>
      <c r="O391" s="10" t="s">
        <v>1244</v>
      </c>
      <c r="P391" s="10">
        <f>N391 - O391</f>
      </c>
      <c r="Q391" s="1">
        <f>VLOOKUP(G391,Sku_Consolidated!A2:G957,7, FALSE)</f>
      </c>
      <c r="R391" s="1">
        <f>IF(IFERROR(VLOOKUP(E391,Store_Showcase!B2:H144,7, FALSE), TRUE)=TRUE, IF(IFERROR(VLOOKUP(E391,Store_SRP!B2:H110,7, FALSE), TRUE)=TRUE,VLOOKUP(E391,Store_VAM!B2:H273,7, FALSE),VLOOKUP(E391,Store_SRP!B2:H110,7, FALSE)), VLOOKUP(E391,Store_Showcase!B2:H144,7, FALSE))</f>
      </c>
      <c r="S391" s="1">
        <f>IF(IFERROR(VLOOKUP(E391,Store_Showcase!B2:I144,8, FALSE), TRUE)=TRUE, IF(IFERROR(VLOOKUP(E391,Store_SRP!B2:I110,8, FALSE), TRUE)=TRUE,VLOOKUP(E391,Store_VAM!B2:I273,8, FALSE),VLOOKUP(E391,Store_SRP!B2:I110,8, FALSE)), VLOOKUP(E391,Store_Showcase!B2:I144,8, FALSE))</f>
      </c>
      <c r="T391" s="1">
        <f>VLOOKUP(G391,Sku_Consolidated!A2:R957,18,FALSE)</f>
      </c>
      <c r="U391" s="1" t="s">
        <v>1239</v>
      </c>
      <c r="V391" s="1">
        <f>IF(VLOOKUP(G391,Sku_Consolidated!A2:S957,19,FALSE)="SHOWCASE", VLOOKUP(E391,Store_Showcase!B2:L144,11, FALSE), IF(VLOOKUP(G391,Sku_Consolidated!A2:S957,19,FALSE)="VAM",VLOOKUP(E391,Store_VAM!B2:L273,11, FALSE),VLOOKUP(E391,Store_SRP!B2:L110,11, FALSE)))</f>
      </c>
      <c r="W391" s="1">
        <f>VLOOKUP(G391,Sku_Consolidated!A2:W957,11,FALSE)</f>
      </c>
      <c r="X391" s="1">
        <f>VLOOKUP(G391,Sku_Consolidated!A2:H957,8,FALSE)</f>
      </c>
      <c r="Y391" s="1">
        <f>VLOOKUP(G391,Sku_Consolidated!A2:I957,9,FALSE)</f>
      </c>
      <c r="Z391" s="1" t="s">
        <v>41</v>
      </c>
      <c r="AA391" s="1">
        <f>VLOOKUP(G391,Sku_Consolidated!A2:E957,5,FALSE)</f>
      </c>
      <c r="AB391" s="1">
        <f>IF(VLOOKUP(G391,Sku_Consolidated!A2:S957,19,FALSE)="SHOWCASE", VLOOKUP(E391,Store_Showcase!B2:N144,13, FALSE), IF(VLOOKUP(G391,Sku_Consolidated!A2:S957,19,FALSE)="VAM",VLOOKUP(E391,Store_VAM!B2:N273,13, FALSE),VLOOKUP(E391,Store_SRP!B2:N110,13, FALSE)))</f>
      </c>
      <c r="AC391" s="1">
        <f>IF(IFERROR(AB391,TRUE)=TRUE, "-","OK")</f>
      </c>
      <c r="AD391" s="11" t="s">
        <v>37</v>
      </c>
      <c r="AE391" s="11" t="s">
        <v>37</v>
      </c>
      <c r="AF391" s="1">
        <f>IF(IFERROR(VLOOKUP(E391,Store_Showcase!B2:H144,{5}, FALSE), TRUE)=TRUE, IF(IFERROR(VLOOKUP(E391,Store_SRP!B2:H110,{5}, FALSE), TRUE)=TRUE,VLOOKUP(E391,Store_VAM!B2:H273,{5}, FALSE),VLOOKUP(E391,Store_SRP!B2:H110,{5}, FALSE)), VLOOKUP(E391,Store_Showcase!B2:H144,{5}, FALSE))</f>
      </c>
      <c r="AG391" s="1">
        <f>IF(IFERROR(VLOOKUP(E391,Store_Showcase!B2:H144,{6}, FALSE), TRUE)=TRUE, IF(IFERROR(VLOOKUP(E391,Store_SRP!B2:H110,{6}, FALSE), TRUE)=TRUE,VLOOKUP(E391,Store_VAM!B2:H273,{6}, FALSE),VLOOKUP(E391,Store_SRP!B2:H110,{6}, FALSE)), VLOOKUP(E391,Store_Showcase!B2:H144,{6}, FALSE))</f>
      </c>
      <c r="AH391" s="1">
        <f>VLOOKUP(G391,Sku_Consolidated!A2:R957,18,FALSE)</f>
      </c>
      <c r="AI391" s="1">
        <f>VLOOKUP(G391,Sku_Consolidated!A2:S957,19,FALSE)</f>
      </c>
      <c r="AJ391" s="1">
        <f>VLOOKUP(G391,Sku_Consolidated!A2:T957,20,FALSE)</f>
      </c>
    </row>
    <row r="392" spans="1:36" x14ac:dyDescent="0.25">
      <c r="A392" s="1">
        <v>2024</v>
      </c>
      <c r="B392" s="1" t="s">
        <v>31</v>
      </c>
      <c r="C392" s="1" t="s">
        <v>32</v>
      </c>
      <c r="D392" s="1" t="s">
        <v>33</v>
      </c>
      <c r="E392" s="9" t="s">
        <v>1235</v>
      </c>
      <c r="F392" s="1">
        <f>IF(VLOOKUP(G392,Sku_Consolidated!A2:S957,{19},FALSE)="SHOWCASE", VLOOKUP(E392,Store_Showcase!B2:C144,{2}, FALSE), IF(VLOOKUP(G392,Sku_Consolidated!A2:S957,{19},FALSE)="VAM",VLOOKUP(E392,Store_VAM!B2:C273,{2}, FALSE),VLOOKUP(E392,Store_SRP!B2:C110,{2}, FALSE)))</f>
      </c>
      <c r="G392" s="1">
        <v>61733</v>
      </c>
      <c r="H392" s="1" t="s">
        <v>58</v>
      </c>
      <c r="I392" s="10" t="s">
        <v>1245</v>
      </c>
      <c r="J392" s="1">
        <f>VLOOKUP(G392,Sku_Consolidated!A2:C957, 3, FALSE)</f>
      </c>
      <c r="K392" s="10">
        <f>IF(J392="PACK", I392, 0)</f>
      </c>
      <c r="L392" s="10">
        <f>IF(J392="KG", I392, I392 * VLOOKUP(G392,Sku_Consolidated!A2:U957,21,FALSE))</f>
      </c>
      <c r="M392" s="10" t="s">
        <v>37</v>
      </c>
      <c r="N392" s="11" t="s">
        <v>1246</v>
      </c>
      <c r="O392" s="10" t="s">
        <v>1247</v>
      </c>
      <c r="P392" s="10">
        <f>N392 - O392</f>
      </c>
      <c r="Q392" s="1">
        <f>VLOOKUP(G392,Sku_Consolidated!A2:G957,7, FALSE)</f>
      </c>
      <c r="R392" s="1">
        <f>IF(IFERROR(VLOOKUP(E392,Store_Showcase!B2:H144,7, FALSE), TRUE)=TRUE, IF(IFERROR(VLOOKUP(E392,Store_SRP!B2:H110,7, FALSE), TRUE)=TRUE,VLOOKUP(E392,Store_VAM!B2:H273,7, FALSE),VLOOKUP(E392,Store_SRP!B2:H110,7, FALSE)), VLOOKUP(E392,Store_Showcase!B2:H144,7, FALSE))</f>
      </c>
      <c r="S392" s="1">
        <f>IF(IFERROR(VLOOKUP(E392,Store_Showcase!B2:I144,8, FALSE), TRUE)=TRUE, IF(IFERROR(VLOOKUP(E392,Store_SRP!B2:I110,8, FALSE), TRUE)=TRUE,VLOOKUP(E392,Store_VAM!B2:I273,8, FALSE),VLOOKUP(E392,Store_SRP!B2:I110,8, FALSE)), VLOOKUP(E392,Store_Showcase!B2:I144,8, FALSE))</f>
      </c>
      <c r="T392" s="1">
        <f>VLOOKUP(G392,Sku_Consolidated!A2:R957,18,FALSE)</f>
      </c>
      <c r="U392" s="1" t="s">
        <v>1239</v>
      </c>
      <c r="V392" s="1">
        <f>IF(VLOOKUP(G392,Sku_Consolidated!A2:S957,19,FALSE)="SHOWCASE", VLOOKUP(E392,Store_Showcase!B2:L144,11, FALSE), IF(VLOOKUP(G392,Sku_Consolidated!A2:S957,19,FALSE)="VAM",VLOOKUP(E392,Store_VAM!B2:L273,11, FALSE),VLOOKUP(E392,Store_SRP!B2:L110,11, FALSE)))</f>
      </c>
      <c r="W392" s="1">
        <f>VLOOKUP(G392,Sku_Consolidated!A2:W957,11,FALSE)</f>
      </c>
      <c r="X392" s="1">
        <f>VLOOKUP(G392,Sku_Consolidated!A2:H957,8,FALSE)</f>
      </c>
      <c r="Y392" s="1">
        <f>VLOOKUP(G392,Sku_Consolidated!A2:I957,9,FALSE)</f>
      </c>
      <c r="Z392" s="1" t="s">
        <v>41</v>
      </c>
      <c r="AA392" s="1">
        <f>VLOOKUP(G392,Sku_Consolidated!A2:E957,5,FALSE)</f>
      </c>
      <c r="AB392" s="1">
        <f>IF(VLOOKUP(G392,Sku_Consolidated!A2:S957,19,FALSE)="SHOWCASE", VLOOKUP(E392,Store_Showcase!B2:N144,13, FALSE), IF(VLOOKUP(G392,Sku_Consolidated!A2:S957,19,FALSE)="VAM",VLOOKUP(E392,Store_VAM!B2:N273,13, FALSE),VLOOKUP(E392,Store_SRP!B2:N110,13, FALSE)))</f>
      </c>
      <c r="AC392" s="1">
        <f>IF(IFERROR(AB392,TRUE)=TRUE, "-","OK")</f>
      </c>
      <c r="AD392" s="11" t="s">
        <v>37</v>
      </c>
      <c r="AE392" s="11" t="s">
        <v>37</v>
      </c>
      <c r="AF392" s="1">
        <f>IF(IFERROR(VLOOKUP(E392,Store_Showcase!B2:H144,{5}, FALSE), TRUE)=TRUE, IF(IFERROR(VLOOKUP(E392,Store_SRP!B2:H110,{5}, FALSE), TRUE)=TRUE,VLOOKUP(E392,Store_VAM!B2:H273,{5}, FALSE),VLOOKUP(E392,Store_SRP!B2:H110,{5}, FALSE)), VLOOKUP(E392,Store_Showcase!B2:H144,{5}, FALSE))</f>
      </c>
      <c r="AG392" s="1">
        <f>IF(IFERROR(VLOOKUP(E392,Store_Showcase!B2:H144,{6}, FALSE), TRUE)=TRUE, IF(IFERROR(VLOOKUP(E392,Store_SRP!B2:H110,{6}, FALSE), TRUE)=TRUE,VLOOKUP(E392,Store_VAM!B2:H273,{6}, FALSE),VLOOKUP(E392,Store_SRP!B2:H110,{6}, FALSE)), VLOOKUP(E392,Store_Showcase!B2:H144,{6}, FALSE))</f>
      </c>
      <c r="AH392" s="1">
        <f>VLOOKUP(G392,Sku_Consolidated!A2:R957,18,FALSE)</f>
      </c>
      <c r="AI392" s="1">
        <f>VLOOKUP(G392,Sku_Consolidated!A2:S957,19,FALSE)</f>
      </c>
      <c r="AJ392" s="1">
        <f>VLOOKUP(G392,Sku_Consolidated!A2:T957,20,FALSE)</f>
      </c>
    </row>
    <row r="393" spans="1:36" x14ac:dyDescent="0.25">
      <c r="A393" s="1">
        <v>2024</v>
      </c>
      <c r="B393" s="1" t="s">
        <v>31</v>
      </c>
      <c r="C393" s="1" t="s">
        <v>32</v>
      </c>
      <c r="D393" s="1" t="s">
        <v>33</v>
      </c>
      <c r="E393" s="9" t="s">
        <v>1235</v>
      </c>
      <c r="F393" s="1">
        <f>IF(VLOOKUP(G393,Sku_Consolidated!A2:S957,{19},FALSE)="SHOWCASE", VLOOKUP(E393,Store_Showcase!B2:C144,{2}, FALSE), IF(VLOOKUP(G393,Sku_Consolidated!A2:S957,{19},FALSE)="VAM",VLOOKUP(E393,Store_VAM!B2:C273,{2}, FALSE),VLOOKUP(E393,Store_SRP!B2:C110,{2}, FALSE)))</f>
      </c>
      <c r="G393" s="1">
        <v>61734</v>
      </c>
      <c r="H393" s="1" t="s">
        <v>62</v>
      </c>
      <c r="I393" s="10" t="s">
        <v>107</v>
      </c>
      <c r="J393" s="1">
        <f>VLOOKUP(G393,Sku_Consolidated!A2:C957, 3, FALSE)</f>
      </c>
      <c r="K393" s="10">
        <f>IF(J393="PACK", I393, 0)</f>
      </c>
      <c r="L393" s="10">
        <f>IF(J393="KG", I393, I393 * VLOOKUP(G393,Sku_Consolidated!A2:U957,21,FALSE))</f>
      </c>
      <c r="M393" s="10" t="s">
        <v>37</v>
      </c>
      <c r="N393" s="11" t="s">
        <v>1248</v>
      </c>
      <c r="O393" s="10" t="s">
        <v>1249</v>
      </c>
      <c r="P393" s="10">
        <f>N393 - O393</f>
      </c>
      <c r="Q393" s="1">
        <f>VLOOKUP(G393,Sku_Consolidated!A2:G957,7, FALSE)</f>
      </c>
      <c r="R393" s="1">
        <f>IF(IFERROR(VLOOKUP(E393,Store_Showcase!B2:H144,7, FALSE), TRUE)=TRUE, IF(IFERROR(VLOOKUP(E393,Store_SRP!B2:H110,7, FALSE), TRUE)=TRUE,VLOOKUP(E393,Store_VAM!B2:H273,7, FALSE),VLOOKUP(E393,Store_SRP!B2:H110,7, FALSE)), VLOOKUP(E393,Store_Showcase!B2:H144,7, FALSE))</f>
      </c>
      <c r="S393" s="1">
        <f>IF(IFERROR(VLOOKUP(E393,Store_Showcase!B2:I144,8, FALSE), TRUE)=TRUE, IF(IFERROR(VLOOKUP(E393,Store_SRP!B2:I110,8, FALSE), TRUE)=TRUE,VLOOKUP(E393,Store_VAM!B2:I273,8, FALSE),VLOOKUP(E393,Store_SRP!B2:I110,8, FALSE)), VLOOKUP(E393,Store_Showcase!B2:I144,8, FALSE))</f>
      </c>
      <c r="T393" s="1">
        <f>VLOOKUP(G393,Sku_Consolidated!A2:R957,18,FALSE)</f>
      </c>
      <c r="U393" s="1" t="s">
        <v>1239</v>
      </c>
      <c r="V393" s="1">
        <f>IF(VLOOKUP(G393,Sku_Consolidated!A2:S957,19,FALSE)="SHOWCASE", VLOOKUP(E393,Store_Showcase!B2:L144,11, FALSE), IF(VLOOKUP(G393,Sku_Consolidated!A2:S957,19,FALSE)="VAM",VLOOKUP(E393,Store_VAM!B2:L273,11, FALSE),VLOOKUP(E393,Store_SRP!B2:L110,11, FALSE)))</f>
      </c>
      <c r="W393" s="1">
        <f>VLOOKUP(G393,Sku_Consolidated!A2:W957,11,FALSE)</f>
      </c>
      <c r="X393" s="1">
        <f>VLOOKUP(G393,Sku_Consolidated!A2:H957,8,FALSE)</f>
      </c>
      <c r="Y393" s="1">
        <f>VLOOKUP(G393,Sku_Consolidated!A2:I957,9,FALSE)</f>
      </c>
      <c r="Z393" s="1" t="s">
        <v>41</v>
      </c>
      <c r="AA393" s="1">
        <f>VLOOKUP(G393,Sku_Consolidated!A2:E957,5,FALSE)</f>
      </c>
      <c r="AB393" s="1">
        <f>IF(VLOOKUP(G393,Sku_Consolidated!A2:S957,19,FALSE)="SHOWCASE", VLOOKUP(E393,Store_Showcase!B2:N144,13, FALSE), IF(VLOOKUP(G393,Sku_Consolidated!A2:S957,19,FALSE)="VAM",VLOOKUP(E393,Store_VAM!B2:N273,13, FALSE),VLOOKUP(E393,Store_SRP!B2:N110,13, FALSE)))</f>
      </c>
      <c r="AC393" s="1">
        <f>IF(IFERROR(AB393,TRUE)=TRUE, "-","OK")</f>
      </c>
      <c r="AD393" s="11" t="s">
        <v>37</v>
      </c>
      <c r="AE393" s="11" t="s">
        <v>37</v>
      </c>
      <c r="AF393" s="1">
        <f>IF(IFERROR(VLOOKUP(E393,Store_Showcase!B2:H144,{5}, FALSE), TRUE)=TRUE, IF(IFERROR(VLOOKUP(E393,Store_SRP!B2:H110,{5}, FALSE), TRUE)=TRUE,VLOOKUP(E393,Store_VAM!B2:H273,{5}, FALSE),VLOOKUP(E393,Store_SRP!B2:H110,{5}, FALSE)), VLOOKUP(E393,Store_Showcase!B2:H144,{5}, FALSE))</f>
      </c>
      <c r="AG393" s="1">
        <f>IF(IFERROR(VLOOKUP(E393,Store_Showcase!B2:H144,{6}, FALSE), TRUE)=TRUE, IF(IFERROR(VLOOKUP(E393,Store_SRP!B2:H110,{6}, FALSE), TRUE)=TRUE,VLOOKUP(E393,Store_VAM!B2:H273,{6}, FALSE),VLOOKUP(E393,Store_SRP!B2:H110,{6}, FALSE)), VLOOKUP(E393,Store_Showcase!B2:H144,{6}, FALSE))</f>
      </c>
      <c r="AH393" s="1">
        <f>VLOOKUP(G393,Sku_Consolidated!A2:R957,18,FALSE)</f>
      </c>
      <c r="AI393" s="1">
        <f>VLOOKUP(G393,Sku_Consolidated!A2:S957,19,FALSE)</f>
      </c>
      <c r="AJ393" s="1">
        <f>VLOOKUP(G393,Sku_Consolidated!A2:T957,20,FALSE)</f>
      </c>
    </row>
    <row r="394" spans="1:36" x14ac:dyDescent="0.25">
      <c r="A394" s="1">
        <v>2024</v>
      </c>
      <c r="B394" s="1" t="s">
        <v>31</v>
      </c>
      <c r="C394" s="1" t="s">
        <v>32</v>
      </c>
      <c r="D394" s="1" t="s">
        <v>33</v>
      </c>
      <c r="E394" s="9" t="s">
        <v>1235</v>
      </c>
      <c r="F394" s="1">
        <f>IF(VLOOKUP(G394,Sku_Consolidated!A2:S957,{19},FALSE)="SHOWCASE", VLOOKUP(E394,Store_Showcase!B2:C144,{2}, FALSE), IF(VLOOKUP(G394,Sku_Consolidated!A2:S957,{19},FALSE)="VAM",VLOOKUP(E394,Store_VAM!B2:C273,{2}, FALSE),VLOOKUP(E394,Store_SRP!B2:C110,{2}, FALSE)))</f>
      </c>
      <c r="G394" s="1">
        <v>61735</v>
      </c>
      <c r="H394" s="1" t="s">
        <v>66</v>
      </c>
      <c r="I394" s="10" t="s">
        <v>1250</v>
      </c>
      <c r="J394" s="1">
        <f>VLOOKUP(G394,Sku_Consolidated!A2:C957, 3, FALSE)</f>
      </c>
      <c r="K394" s="10">
        <f>IF(J394="PACK", I394, 0)</f>
      </c>
      <c r="L394" s="10">
        <f>IF(J394="KG", I394, I394 * VLOOKUP(G394,Sku_Consolidated!A2:U957,21,FALSE))</f>
      </c>
      <c r="M394" s="10" t="s">
        <v>37</v>
      </c>
      <c r="N394" s="11" t="s">
        <v>1251</v>
      </c>
      <c r="O394" s="10" t="s">
        <v>1252</v>
      </c>
      <c r="P394" s="10">
        <f>N394 - O394</f>
      </c>
      <c r="Q394" s="1">
        <f>VLOOKUP(G394,Sku_Consolidated!A2:G957,7, FALSE)</f>
      </c>
      <c r="R394" s="1">
        <f>IF(IFERROR(VLOOKUP(E394,Store_Showcase!B2:H144,7, FALSE), TRUE)=TRUE, IF(IFERROR(VLOOKUP(E394,Store_SRP!B2:H110,7, FALSE), TRUE)=TRUE,VLOOKUP(E394,Store_VAM!B2:H273,7, FALSE),VLOOKUP(E394,Store_SRP!B2:H110,7, FALSE)), VLOOKUP(E394,Store_Showcase!B2:H144,7, FALSE))</f>
      </c>
      <c r="S394" s="1">
        <f>IF(IFERROR(VLOOKUP(E394,Store_Showcase!B2:I144,8, FALSE), TRUE)=TRUE, IF(IFERROR(VLOOKUP(E394,Store_SRP!B2:I110,8, FALSE), TRUE)=TRUE,VLOOKUP(E394,Store_VAM!B2:I273,8, FALSE),VLOOKUP(E394,Store_SRP!B2:I110,8, FALSE)), VLOOKUP(E394,Store_Showcase!B2:I144,8, FALSE))</f>
      </c>
      <c r="T394" s="1">
        <f>VLOOKUP(G394,Sku_Consolidated!A2:R957,18,FALSE)</f>
      </c>
      <c r="U394" s="1" t="s">
        <v>1239</v>
      </c>
      <c r="V394" s="1">
        <f>IF(VLOOKUP(G394,Sku_Consolidated!A2:S957,19,FALSE)="SHOWCASE", VLOOKUP(E394,Store_Showcase!B2:L144,11, FALSE), IF(VLOOKUP(G394,Sku_Consolidated!A2:S957,19,FALSE)="VAM",VLOOKUP(E394,Store_VAM!B2:L273,11, FALSE),VLOOKUP(E394,Store_SRP!B2:L110,11, FALSE)))</f>
      </c>
      <c r="W394" s="1">
        <f>VLOOKUP(G394,Sku_Consolidated!A2:W957,11,FALSE)</f>
      </c>
      <c r="X394" s="1">
        <f>VLOOKUP(G394,Sku_Consolidated!A2:H957,8,FALSE)</f>
      </c>
      <c r="Y394" s="1">
        <f>VLOOKUP(G394,Sku_Consolidated!A2:I957,9,FALSE)</f>
      </c>
      <c r="Z394" s="1" t="s">
        <v>41</v>
      </c>
      <c r="AA394" s="1">
        <f>VLOOKUP(G394,Sku_Consolidated!A2:E957,5,FALSE)</f>
      </c>
      <c r="AB394" s="1">
        <f>IF(VLOOKUP(G394,Sku_Consolidated!A2:S957,19,FALSE)="SHOWCASE", VLOOKUP(E394,Store_Showcase!B2:N144,13, FALSE), IF(VLOOKUP(G394,Sku_Consolidated!A2:S957,19,FALSE)="VAM",VLOOKUP(E394,Store_VAM!B2:N273,13, FALSE),VLOOKUP(E394,Store_SRP!B2:N110,13, FALSE)))</f>
      </c>
      <c r="AC394" s="1">
        <f>IF(IFERROR(AB394,TRUE)=TRUE, "-","OK")</f>
      </c>
      <c r="AD394" s="11" t="s">
        <v>37</v>
      </c>
      <c r="AE394" s="11" t="s">
        <v>37</v>
      </c>
      <c r="AF394" s="1">
        <f>IF(IFERROR(VLOOKUP(E394,Store_Showcase!B2:H144,{5}, FALSE), TRUE)=TRUE, IF(IFERROR(VLOOKUP(E394,Store_SRP!B2:H110,{5}, FALSE), TRUE)=TRUE,VLOOKUP(E394,Store_VAM!B2:H273,{5}, FALSE),VLOOKUP(E394,Store_SRP!B2:H110,{5}, FALSE)), VLOOKUP(E394,Store_Showcase!B2:H144,{5}, FALSE))</f>
      </c>
      <c r="AG394" s="1">
        <f>IF(IFERROR(VLOOKUP(E394,Store_Showcase!B2:H144,{6}, FALSE), TRUE)=TRUE, IF(IFERROR(VLOOKUP(E394,Store_SRP!B2:H110,{6}, FALSE), TRUE)=TRUE,VLOOKUP(E394,Store_VAM!B2:H273,{6}, FALSE),VLOOKUP(E394,Store_SRP!B2:H110,{6}, FALSE)), VLOOKUP(E394,Store_Showcase!B2:H144,{6}, FALSE))</f>
      </c>
      <c r="AH394" s="1">
        <f>VLOOKUP(G394,Sku_Consolidated!A2:R957,18,FALSE)</f>
      </c>
      <c r="AI394" s="1">
        <f>VLOOKUP(G394,Sku_Consolidated!A2:S957,19,FALSE)</f>
      </c>
      <c r="AJ394" s="1">
        <f>VLOOKUP(G394,Sku_Consolidated!A2:T957,20,FALSE)</f>
      </c>
    </row>
    <row r="395" spans="1:36" x14ac:dyDescent="0.25">
      <c r="A395" s="1">
        <v>2024</v>
      </c>
      <c r="B395" s="1" t="s">
        <v>31</v>
      </c>
      <c r="C395" s="1" t="s">
        <v>32</v>
      </c>
      <c r="D395" s="1" t="s">
        <v>33</v>
      </c>
      <c r="E395" s="9" t="s">
        <v>1235</v>
      </c>
      <c r="F395" s="1">
        <f>IF(VLOOKUP(G395,Sku_Consolidated!A2:S957,{19},FALSE)="SHOWCASE", VLOOKUP(E395,Store_Showcase!B2:C144,{2}, FALSE), IF(VLOOKUP(G395,Sku_Consolidated!A2:S957,{19},FALSE)="VAM",VLOOKUP(E395,Store_VAM!B2:C273,{2}, FALSE),VLOOKUP(E395,Store_SRP!B2:C110,{2}, FALSE)))</f>
      </c>
      <c r="G395" s="1">
        <v>61755</v>
      </c>
      <c r="H395" s="1" t="s">
        <v>86</v>
      </c>
      <c r="I395" s="10" t="s">
        <v>1253</v>
      </c>
      <c r="J395" s="1">
        <f>VLOOKUP(G395,Sku_Consolidated!A2:C957, 3, FALSE)</f>
      </c>
      <c r="K395" s="10">
        <f>IF(J395="PACK", I395, 0)</f>
      </c>
      <c r="L395" s="10">
        <f>IF(J395="KG", I395, I395 * VLOOKUP(G395,Sku_Consolidated!A2:U957,21,FALSE))</f>
      </c>
      <c r="M395" s="10" t="s">
        <v>37</v>
      </c>
      <c r="N395" s="11" t="s">
        <v>1254</v>
      </c>
      <c r="O395" s="10" t="s">
        <v>1255</v>
      </c>
      <c r="P395" s="10">
        <f>N395 - O395</f>
      </c>
      <c r="Q395" s="1">
        <f>VLOOKUP(G395,Sku_Consolidated!A2:G957,7, FALSE)</f>
      </c>
      <c r="R395" s="1">
        <f>IF(IFERROR(VLOOKUP(E395,Store_Showcase!B2:H144,7, FALSE), TRUE)=TRUE, IF(IFERROR(VLOOKUP(E395,Store_SRP!B2:H110,7, FALSE), TRUE)=TRUE,VLOOKUP(E395,Store_VAM!B2:H273,7, FALSE),VLOOKUP(E395,Store_SRP!B2:H110,7, FALSE)), VLOOKUP(E395,Store_Showcase!B2:H144,7, FALSE))</f>
      </c>
      <c r="S395" s="1">
        <f>IF(IFERROR(VLOOKUP(E395,Store_Showcase!B2:I144,8, FALSE), TRUE)=TRUE, IF(IFERROR(VLOOKUP(E395,Store_SRP!B2:I110,8, FALSE), TRUE)=TRUE,VLOOKUP(E395,Store_VAM!B2:I273,8, FALSE),VLOOKUP(E395,Store_SRP!B2:I110,8, FALSE)), VLOOKUP(E395,Store_Showcase!B2:I144,8, FALSE))</f>
      </c>
      <c r="T395" s="1">
        <f>VLOOKUP(G395,Sku_Consolidated!A2:R957,18,FALSE)</f>
      </c>
      <c r="U395" s="1" t="s">
        <v>1239</v>
      </c>
      <c r="V395" s="1">
        <f>IF(VLOOKUP(G395,Sku_Consolidated!A2:S957,19,FALSE)="SHOWCASE", VLOOKUP(E395,Store_Showcase!B2:L144,11, FALSE), IF(VLOOKUP(G395,Sku_Consolidated!A2:S957,19,FALSE)="VAM",VLOOKUP(E395,Store_VAM!B2:L273,11, FALSE),VLOOKUP(E395,Store_SRP!B2:L110,11, FALSE)))</f>
      </c>
      <c r="W395" s="1">
        <f>VLOOKUP(G395,Sku_Consolidated!A2:W957,11,FALSE)</f>
      </c>
      <c r="X395" s="1">
        <f>VLOOKUP(G395,Sku_Consolidated!A2:H957,8,FALSE)</f>
      </c>
      <c r="Y395" s="1">
        <f>VLOOKUP(G395,Sku_Consolidated!A2:I957,9,FALSE)</f>
      </c>
      <c r="Z395" s="1" t="s">
        <v>41</v>
      </c>
      <c r="AA395" s="1">
        <f>VLOOKUP(G395,Sku_Consolidated!A2:E957,5,FALSE)</f>
      </c>
      <c r="AB395" s="1">
        <f>IF(VLOOKUP(G395,Sku_Consolidated!A2:S957,19,FALSE)="SHOWCASE", VLOOKUP(E395,Store_Showcase!B2:N144,13, FALSE), IF(VLOOKUP(G395,Sku_Consolidated!A2:S957,19,FALSE)="VAM",VLOOKUP(E395,Store_VAM!B2:N273,13, FALSE),VLOOKUP(E395,Store_SRP!B2:N110,13, FALSE)))</f>
      </c>
      <c r="AC395" s="1">
        <f>IF(IFERROR(AB395,TRUE)=TRUE, "-","OK")</f>
      </c>
      <c r="AD395" s="11" t="s">
        <v>37</v>
      </c>
      <c r="AE395" s="11" t="s">
        <v>37</v>
      </c>
      <c r="AF395" s="1">
        <f>IF(IFERROR(VLOOKUP(E395,Store_Showcase!B2:H144,{5}, FALSE), TRUE)=TRUE, IF(IFERROR(VLOOKUP(E395,Store_SRP!B2:H110,{5}, FALSE), TRUE)=TRUE,VLOOKUP(E395,Store_VAM!B2:H273,{5}, FALSE),VLOOKUP(E395,Store_SRP!B2:H110,{5}, FALSE)), VLOOKUP(E395,Store_Showcase!B2:H144,{5}, FALSE))</f>
      </c>
      <c r="AG395" s="1">
        <f>IF(IFERROR(VLOOKUP(E395,Store_Showcase!B2:H144,{6}, FALSE), TRUE)=TRUE, IF(IFERROR(VLOOKUP(E395,Store_SRP!B2:H110,{6}, FALSE), TRUE)=TRUE,VLOOKUP(E395,Store_VAM!B2:H273,{6}, FALSE),VLOOKUP(E395,Store_SRP!B2:H110,{6}, FALSE)), VLOOKUP(E395,Store_Showcase!B2:H144,{6}, FALSE))</f>
      </c>
      <c r="AH395" s="1">
        <f>VLOOKUP(G395,Sku_Consolidated!A2:R957,18,FALSE)</f>
      </c>
      <c r="AI395" s="1">
        <f>VLOOKUP(G395,Sku_Consolidated!A2:S957,19,FALSE)</f>
      </c>
      <c r="AJ395" s="1">
        <f>VLOOKUP(G395,Sku_Consolidated!A2:T957,20,FALSE)</f>
      </c>
    </row>
    <row r="396" spans="1:36" x14ac:dyDescent="0.25">
      <c r="A396" s="1">
        <v>2024</v>
      </c>
      <c r="B396" s="1" t="s">
        <v>31</v>
      </c>
      <c r="C396" s="1" t="s">
        <v>32</v>
      </c>
      <c r="D396" s="1" t="s">
        <v>33</v>
      </c>
      <c r="E396" s="9" t="s">
        <v>1235</v>
      </c>
      <c r="F396" s="1">
        <f>IF(VLOOKUP(G396,Sku_Consolidated!A2:S957,{19},FALSE)="SHOWCASE", VLOOKUP(E396,Store_Showcase!B2:C144,{2}, FALSE), IF(VLOOKUP(G396,Sku_Consolidated!A2:S957,{19},FALSE)="VAM",VLOOKUP(E396,Store_VAM!B2:C273,{2}, FALSE),VLOOKUP(E396,Store_SRP!B2:C110,{2}, FALSE)))</f>
      </c>
      <c r="G396" s="1">
        <v>61758</v>
      </c>
      <c r="H396" s="1" t="s">
        <v>90</v>
      </c>
      <c r="I396" s="10" t="s">
        <v>855</v>
      </c>
      <c r="J396" s="1">
        <f>VLOOKUP(G396,Sku_Consolidated!A2:C957, 3, FALSE)</f>
      </c>
      <c r="K396" s="10">
        <f>IF(J396="PACK", I396, 0)</f>
      </c>
      <c r="L396" s="10">
        <f>IF(J396="KG", I396, I396 * VLOOKUP(G396,Sku_Consolidated!A2:U957,21,FALSE))</f>
      </c>
      <c r="M396" s="10" t="s">
        <v>37</v>
      </c>
      <c r="N396" s="11" t="s">
        <v>1256</v>
      </c>
      <c r="O396" s="10" t="s">
        <v>1257</v>
      </c>
      <c r="P396" s="10">
        <f>N396 - O396</f>
      </c>
      <c r="Q396" s="1">
        <f>VLOOKUP(G396,Sku_Consolidated!A2:G957,7, FALSE)</f>
      </c>
      <c r="R396" s="1">
        <f>IF(IFERROR(VLOOKUP(E396,Store_Showcase!B2:H144,7, FALSE), TRUE)=TRUE, IF(IFERROR(VLOOKUP(E396,Store_SRP!B2:H110,7, FALSE), TRUE)=TRUE,VLOOKUP(E396,Store_VAM!B2:H273,7, FALSE),VLOOKUP(E396,Store_SRP!B2:H110,7, FALSE)), VLOOKUP(E396,Store_Showcase!B2:H144,7, FALSE))</f>
      </c>
      <c r="S396" s="1">
        <f>IF(IFERROR(VLOOKUP(E396,Store_Showcase!B2:I144,8, FALSE), TRUE)=TRUE, IF(IFERROR(VLOOKUP(E396,Store_SRP!B2:I110,8, FALSE), TRUE)=TRUE,VLOOKUP(E396,Store_VAM!B2:I273,8, FALSE),VLOOKUP(E396,Store_SRP!B2:I110,8, FALSE)), VLOOKUP(E396,Store_Showcase!B2:I144,8, FALSE))</f>
      </c>
      <c r="T396" s="1">
        <f>VLOOKUP(G396,Sku_Consolidated!A2:R957,18,FALSE)</f>
      </c>
      <c r="U396" s="1" t="s">
        <v>1239</v>
      </c>
      <c r="V396" s="1">
        <f>IF(VLOOKUP(G396,Sku_Consolidated!A2:S957,19,FALSE)="SHOWCASE", VLOOKUP(E396,Store_Showcase!B2:L144,11, FALSE), IF(VLOOKUP(G396,Sku_Consolidated!A2:S957,19,FALSE)="VAM",VLOOKUP(E396,Store_VAM!B2:L273,11, FALSE),VLOOKUP(E396,Store_SRP!B2:L110,11, FALSE)))</f>
      </c>
      <c r="W396" s="1">
        <f>VLOOKUP(G396,Sku_Consolidated!A2:W957,11,FALSE)</f>
      </c>
      <c r="X396" s="1">
        <f>VLOOKUP(G396,Sku_Consolidated!A2:H957,8,FALSE)</f>
      </c>
      <c r="Y396" s="1">
        <f>VLOOKUP(G396,Sku_Consolidated!A2:I957,9,FALSE)</f>
      </c>
      <c r="Z396" s="1" t="s">
        <v>41</v>
      </c>
      <c r="AA396" s="1">
        <f>VLOOKUP(G396,Sku_Consolidated!A2:E957,5,FALSE)</f>
      </c>
      <c r="AB396" s="1">
        <f>IF(VLOOKUP(G396,Sku_Consolidated!A2:S957,19,FALSE)="SHOWCASE", VLOOKUP(E396,Store_Showcase!B2:N144,13, FALSE), IF(VLOOKUP(G396,Sku_Consolidated!A2:S957,19,FALSE)="VAM",VLOOKUP(E396,Store_VAM!B2:N273,13, FALSE),VLOOKUP(E396,Store_SRP!B2:N110,13, FALSE)))</f>
      </c>
      <c r="AC396" s="1">
        <f>IF(IFERROR(AB396,TRUE)=TRUE, "-","OK")</f>
      </c>
      <c r="AD396" s="11" t="s">
        <v>37</v>
      </c>
      <c r="AE396" s="11" t="s">
        <v>37</v>
      </c>
      <c r="AF396" s="1">
        <f>IF(IFERROR(VLOOKUP(E396,Store_Showcase!B2:H144,{5}, FALSE), TRUE)=TRUE, IF(IFERROR(VLOOKUP(E396,Store_SRP!B2:H110,{5}, FALSE), TRUE)=TRUE,VLOOKUP(E396,Store_VAM!B2:H273,{5}, FALSE),VLOOKUP(E396,Store_SRP!B2:H110,{5}, FALSE)), VLOOKUP(E396,Store_Showcase!B2:H144,{5}, FALSE))</f>
      </c>
      <c r="AG396" s="1">
        <f>IF(IFERROR(VLOOKUP(E396,Store_Showcase!B2:H144,{6}, FALSE), TRUE)=TRUE, IF(IFERROR(VLOOKUP(E396,Store_SRP!B2:H110,{6}, FALSE), TRUE)=TRUE,VLOOKUP(E396,Store_VAM!B2:H273,{6}, FALSE),VLOOKUP(E396,Store_SRP!B2:H110,{6}, FALSE)), VLOOKUP(E396,Store_Showcase!B2:H144,{6}, FALSE))</f>
      </c>
      <c r="AH396" s="1">
        <f>VLOOKUP(G396,Sku_Consolidated!A2:R957,18,FALSE)</f>
      </c>
      <c r="AI396" s="1">
        <f>VLOOKUP(G396,Sku_Consolidated!A2:S957,19,FALSE)</f>
      </c>
      <c r="AJ396" s="1">
        <f>VLOOKUP(G396,Sku_Consolidated!A2:T957,20,FALSE)</f>
      </c>
    </row>
    <row r="397" spans="1:36" x14ac:dyDescent="0.25">
      <c r="A397" s="1">
        <v>2024</v>
      </c>
      <c r="B397" s="1" t="s">
        <v>31</v>
      </c>
      <c r="C397" s="1" t="s">
        <v>32</v>
      </c>
      <c r="D397" s="1" t="s">
        <v>33</v>
      </c>
      <c r="E397" s="9" t="s">
        <v>1235</v>
      </c>
      <c r="F397" s="1">
        <f>IF(VLOOKUP(G397,Sku_Consolidated!A2:S957,{19},FALSE)="SHOWCASE", VLOOKUP(E397,Store_Showcase!B2:C144,{2}, FALSE), IF(VLOOKUP(G397,Sku_Consolidated!A2:S957,{19},FALSE)="VAM",VLOOKUP(E397,Store_VAM!B2:C273,{2}, FALSE),VLOOKUP(E397,Store_SRP!B2:C110,{2}, FALSE)))</f>
      </c>
      <c r="G397" s="1">
        <v>61762</v>
      </c>
      <c r="H397" s="1" t="s">
        <v>252</v>
      </c>
      <c r="I397" s="10" t="s">
        <v>115</v>
      </c>
      <c r="J397" s="1">
        <f>VLOOKUP(G397,Sku_Consolidated!A2:C957, 3, FALSE)</f>
      </c>
      <c r="K397" s="10">
        <f>IF(J397="PACK", I397, 0)</f>
      </c>
      <c r="L397" s="10">
        <f>IF(J397="KG", I397, I397 * VLOOKUP(G397,Sku_Consolidated!A2:U957,21,FALSE))</f>
      </c>
      <c r="M397" s="10" t="s">
        <v>37</v>
      </c>
      <c r="N397" s="11" t="s">
        <v>1258</v>
      </c>
      <c r="O397" s="10" t="s">
        <v>1259</v>
      </c>
      <c r="P397" s="10">
        <f>N397 - O397</f>
      </c>
      <c r="Q397" s="1">
        <f>VLOOKUP(G397,Sku_Consolidated!A2:G957,7, FALSE)</f>
      </c>
      <c r="R397" s="1">
        <f>IF(IFERROR(VLOOKUP(E397,Store_Showcase!B2:H144,7, FALSE), TRUE)=TRUE, IF(IFERROR(VLOOKUP(E397,Store_SRP!B2:H110,7, FALSE), TRUE)=TRUE,VLOOKUP(E397,Store_VAM!B2:H273,7, FALSE),VLOOKUP(E397,Store_SRP!B2:H110,7, FALSE)), VLOOKUP(E397,Store_Showcase!B2:H144,7, FALSE))</f>
      </c>
      <c r="S397" s="1">
        <f>IF(IFERROR(VLOOKUP(E397,Store_Showcase!B2:I144,8, FALSE), TRUE)=TRUE, IF(IFERROR(VLOOKUP(E397,Store_SRP!B2:I110,8, FALSE), TRUE)=TRUE,VLOOKUP(E397,Store_VAM!B2:I273,8, FALSE),VLOOKUP(E397,Store_SRP!B2:I110,8, FALSE)), VLOOKUP(E397,Store_Showcase!B2:I144,8, FALSE))</f>
      </c>
      <c r="T397" s="1">
        <f>VLOOKUP(G397,Sku_Consolidated!A2:R957,18,FALSE)</f>
      </c>
      <c r="U397" s="1" t="s">
        <v>1239</v>
      </c>
      <c r="V397" s="1">
        <f>IF(VLOOKUP(G397,Sku_Consolidated!A2:S957,19,FALSE)="SHOWCASE", VLOOKUP(E397,Store_Showcase!B2:L144,11, FALSE), IF(VLOOKUP(G397,Sku_Consolidated!A2:S957,19,FALSE)="VAM",VLOOKUP(E397,Store_VAM!B2:L273,11, FALSE),VLOOKUP(E397,Store_SRP!B2:L110,11, FALSE)))</f>
      </c>
      <c r="W397" s="1">
        <f>VLOOKUP(G397,Sku_Consolidated!A2:W957,11,FALSE)</f>
      </c>
      <c r="X397" s="1">
        <f>VLOOKUP(G397,Sku_Consolidated!A2:H957,8,FALSE)</f>
      </c>
      <c r="Y397" s="1">
        <f>VLOOKUP(G397,Sku_Consolidated!A2:I957,9,FALSE)</f>
      </c>
      <c r="Z397" s="1" t="s">
        <v>41</v>
      </c>
      <c r="AA397" s="1">
        <f>VLOOKUP(G397,Sku_Consolidated!A2:E957,5,FALSE)</f>
      </c>
      <c r="AB397" s="1">
        <f>IF(VLOOKUP(G397,Sku_Consolidated!A2:S957,19,FALSE)="SHOWCASE", VLOOKUP(E397,Store_Showcase!B2:N144,13, FALSE), IF(VLOOKUP(G397,Sku_Consolidated!A2:S957,19,FALSE)="VAM",VLOOKUP(E397,Store_VAM!B2:N273,13, FALSE),VLOOKUP(E397,Store_SRP!B2:N110,13, FALSE)))</f>
      </c>
      <c r="AC397" s="1">
        <f>IF(IFERROR(AB397,TRUE)=TRUE, "-","OK")</f>
      </c>
      <c r="AD397" s="11" t="s">
        <v>37</v>
      </c>
      <c r="AE397" s="11" t="s">
        <v>37</v>
      </c>
      <c r="AF397" s="1">
        <f>IF(IFERROR(VLOOKUP(E397,Store_Showcase!B2:H144,{5}, FALSE), TRUE)=TRUE, IF(IFERROR(VLOOKUP(E397,Store_SRP!B2:H110,{5}, FALSE), TRUE)=TRUE,VLOOKUP(E397,Store_VAM!B2:H273,{5}, FALSE),VLOOKUP(E397,Store_SRP!B2:H110,{5}, FALSE)), VLOOKUP(E397,Store_Showcase!B2:H144,{5}, FALSE))</f>
      </c>
      <c r="AG397" s="1">
        <f>IF(IFERROR(VLOOKUP(E397,Store_Showcase!B2:H144,{6}, FALSE), TRUE)=TRUE, IF(IFERROR(VLOOKUP(E397,Store_SRP!B2:H110,{6}, FALSE), TRUE)=TRUE,VLOOKUP(E397,Store_VAM!B2:H273,{6}, FALSE),VLOOKUP(E397,Store_SRP!B2:H110,{6}, FALSE)), VLOOKUP(E397,Store_Showcase!B2:H144,{6}, FALSE))</f>
      </c>
      <c r="AH397" s="1">
        <f>VLOOKUP(G397,Sku_Consolidated!A2:R957,18,FALSE)</f>
      </c>
      <c r="AI397" s="1">
        <f>VLOOKUP(G397,Sku_Consolidated!A2:S957,19,FALSE)</f>
      </c>
      <c r="AJ397" s="1">
        <f>VLOOKUP(G397,Sku_Consolidated!A2:T957,20,FALSE)</f>
      </c>
    </row>
    <row r="398" spans="1:36" x14ac:dyDescent="0.25">
      <c r="A398" s="1">
        <v>2024</v>
      </c>
      <c r="B398" s="1" t="s">
        <v>31</v>
      </c>
      <c r="C398" s="1" t="s">
        <v>32</v>
      </c>
      <c r="D398" s="1" t="s">
        <v>33</v>
      </c>
      <c r="E398" s="9" t="s">
        <v>1235</v>
      </c>
      <c r="F398" s="1">
        <f>IF(VLOOKUP(G398,Sku_Consolidated!A2:S957,{19},FALSE)="SHOWCASE", VLOOKUP(E398,Store_Showcase!B2:C144,{2}, FALSE), IF(VLOOKUP(G398,Sku_Consolidated!A2:S957,{19},FALSE)="VAM",VLOOKUP(E398,Store_VAM!B2:C273,{2}, FALSE),VLOOKUP(E398,Store_SRP!B2:C110,{2}, FALSE)))</f>
      </c>
      <c r="G398" s="1">
        <v>61787</v>
      </c>
      <c r="H398" s="1" t="s">
        <v>110</v>
      </c>
      <c r="I398" s="10" t="s">
        <v>855</v>
      </c>
      <c r="J398" s="1">
        <f>VLOOKUP(G398,Sku_Consolidated!A2:C957, 3, FALSE)</f>
      </c>
      <c r="K398" s="10">
        <f>IF(J398="PACK", I398, 0)</f>
      </c>
      <c r="L398" s="10">
        <f>IF(J398="KG", I398, I398 * VLOOKUP(G398,Sku_Consolidated!A2:U957,21,FALSE))</f>
      </c>
      <c r="M398" s="10" t="s">
        <v>37</v>
      </c>
      <c r="N398" s="11" t="s">
        <v>1260</v>
      </c>
      <c r="O398" s="10" t="s">
        <v>1261</v>
      </c>
      <c r="P398" s="10">
        <f>N398 - O398</f>
      </c>
      <c r="Q398" s="1">
        <f>VLOOKUP(G398,Sku_Consolidated!A2:G957,7, FALSE)</f>
      </c>
      <c r="R398" s="1">
        <f>IF(IFERROR(VLOOKUP(E398,Store_Showcase!B2:H144,7, FALSE), TRUE)=TRUE, IF(IFERROR(VLOOKUP(E398,Store_SRP!B2:H110,7, FALSE), TRUE)=TRUE,VLOOKUP(E398,Store_VAM!B2:H273,7, FALSE),VLOOKUP(E398,Store_SRP!B2:H110,7, FALSE)), VLOOKUP(E398,Store_Showcase!B2:H144,7, FALSE))</f>
      </c>
      <c r="S398" s="1">
        <f>IF(IFERROR(VLOOKUP(E398,Store_Showcase!B2:I144,8, FALSE), TRUE)=TRUE, IF(IFERROR(VLOOKUP(E398,Store_SRP!B2:I110,8, FALSE), TRUE)=TRUE,VLOOKUP(E398,Store_VAM!B2:I273,8, FALSE),VLOOKUP(E398,Store_SRP!B2:I110,8, FALSE)), VLOOKUP(E398,Store_Showcase!B2:I144,8, FALSE))</f>
      </c>
      <c r="T398" s="1">
        <f>VLOOKUP(G398,Sku_Consolidated!A2:R957,18,FALSE)</f>
      </c>
      <c r="U398" s="1" t="s">
        <v>1239</v>
      </c>
      <c r="V398" s="1">
        <f>IF(VLOOKUP(G398,Sku_Consolidated!A2:S957,19,FALSE)="SHOWCASE", VLOOKUP(E398,Store_Showcase!B2:L144,11, FALSE), IF(VLOOKUP(G398,Sku_Consolidated!A2:S957,19,FALSE)="VAM",VLOOKUP(E398,Store_VAM!B2:L273,11, FALSE),VLOOKUP(E398,Store_SRP!B2:L110,11, FALSE)))</f>
      </c>
      <c r="W398" s="1">
        <f>VLOOKUP(G398,Sku_Consolidated!A2:W957,11,FALSE)</f>
      </c>
      <c r="X398" s="1">
        <f>VLOOKUP(G398,Sku_Consolidated!A2:H957,8,FALSE)</f>
      </c>
      <c r="Y398" s="1">
        <f>VLOOKUP(G398,Sku_Consolidated!A2:I957,9,FALSE)</f>
      </c>
      <c r="Z398" s="1" t="s">
        <v>41</v>
      </c>
      <c r="AA398" s="1">
        <f>VLOOKUP(G398,Sku_Consolidated!A2:E957,5,FALSE)</f>
      </c>
      <c r="AB398" s="1">
        <f>IF(VLOOKUP(G398,Sku_Consolidated!A2:S957,19,FALSE)="SHOWCASE", VLOOKUP(E398,Store_Showcase!B2:N144,13, FALSE), IF(VLOOKUP(G398,Sku_Consolidated!A2:S957,19,FALSE)="VAM",VLOOKUP(E398,Store_VAM!B2:N273,13, FALSE),VLOOKUP(E398,Store_SRP!B2:N110,13, FALSE)))</f>
      </c>
      <c r="AC398" s="1">
        <f>IF(IFERROR(AB398,TRUE)=TRUE, "-","OK")</f>
      </c>
      <c r="AD398" s="11" t="s">
        <v>37</v>
      </c>
      <c r="AE398" s="11" t="s">
        <v>37</v>
      </c>
      <c r="AF398" s="1">
        <f>IF(IFERROR(VLOOKUP(E398,Store_Showcase!B2:H144,{5}, FALSE), TRUE)=TRUE, IF(IFERROR(VLOOKUP(E398,Store_SRP!B2:H110,{5}, FALSE), TRUE)=TRUE,VLOOKUP(E398,Store_VAM!B2:H273,{5}, FALSE),VLOOKUP(E398,Store_SRP!B2:H110,{5}, FALSE)), VLOOKUP(E398,Store_Showcase!B2:H144,{5}, FALSE))</f>
      </c>
      <c r="AG398" s="1">
        <f>IF(IFERROR(VLOOKUP(E398,Store_Showcase!B2:H144,{6}, FALSE), TRUE)=TRUE, IF(IFERROR(VLOOKUP(E398,Store_SRP!B2:H110,{6}, FALSE), TRUE)=TRUE,VLOOKUP(E398,Store_VAM!B2:H273,{6}, FALSE),VLOOKUP(E398,Store_SRP!B2:H110,{6}, FALSE)), VLOOKUP(E398,Store_Showcase!B2:H144,{6}, FALSE))</f>
      </c>
      <c r="AH398" s="1">
        <f>VLOOKUP(G398,Sku_Consolidated!A2:R957,18,FALSE)</f>
      </c>
      <c r="AI398" s="1">
        <f>VLOOKUP(G398,Sku_Consolidated!A2:S957,19,FALSE)</f>
      </c>
      <c r="AJ398" s="1">
        <f>VLOOKUP(G398,Sku_Consolidated!A2:T957,20,FALSE)</f>
      </c>
    </row>
    <row r="399" spans="1:36" x14ac:dyDescent="0.25">
      <c r="A399" s="1">
        <v>2024</v>
      </c>
      <c r="B399" s="1" t="s">
        <v>31</v>
      </c>
      <c r="C399" s="1" t="s">
        <v>32</v>
      </c>
      <c r="D399" s="1" t="s">
        <v>33</v>
      </c>
      <c r="E399" s="9" t="s">
        <v>1235</v>
      </c>
      <c r="F399" s="1">
        <f>IF(VLOOKUP(G399,Sku_Consolidated!A2:S957,{19},FALSE)="SHOWCASE", VLOOKUP(E399,Store_Showcase!B2:C144,{2}, FALSE), IF(VLOOKUP(G399,Sku_Consolidated!A2:S957,{19},FALSE)="VAM",VLOOKUP(E399,Store_VAM!B2:C273,{2}, FALSE),VLOOKUP(E399,Store_SRP!B2:C110,{2}, FALSE)))</f>
      </c>
      <c r="G399" s="1">
        <v>61841</v>
      </c>
      <c r="H399" s="1" t="s">
        <v>122</v>
      </c>
      <c r="I399" s="10" t="s">
        <v>1262</v>
      </c>
      <c r="J399" s="1">
        <f>VLOOKUP(G399,Sku_Consolidated!A2:C957, 3, FALSE)</f>
      </c>
      <c r="K399" s="10">
        <f>IF(J399="PACK", I399, 0)</f>
      </c>
      <c r="L399" s="10">
        <f>IF(J399="KG", I399, I399 * VLOOKUP(G399,Sku_Consolidated!A2:U957,21,FALSE))</f>
      </c>
      <c r="M399" s="10" t="s">
        <v>37</v>
      </c>
      <c r="N399" s="11" t="s">
        <v>1263</v>
      </c>
      <c r="O399" s="10" t="s">
        <v>1264</v>
      </c>
      <c r="P399" s="10">
        <f>N399 - O399</f>
      </c>
      <c r="Q399" s="1">
        <f>VLOOKUP(G399,Sku_Consolidated!A2:G957,7, FALSE)</f>
      </c>
      <c r="R399" s="1">
        <f>IF(IFERROR(VLOOKUP(E399,Store_Showcase!B2:H144,7, FALSE), TRUE)=TRUE, IF(IFERROR(VLOOKUP(E399,Store_SRP!B2:H110,7, FALSE), TRUE)=TRUE,VLOOKUP(E399,Store_VAM!B2:H273,7, FALSE),VLOOKUP(E399,Store_SRP!B2:H110,7, FALSE)), VLOOKUP(E399,Store_Showcase!B2:H144,7, FALSE))</f>
      </c>
      <c r="S399" s="1">
        <f>IF(IFERROR(VLOOKUP(E399,Store_Showcase!B2:I144,8, FALSE), TRUE)=TRUE, IF(IFERROR(VLOOKUP(E399,Store_SRP!B2:I110,8, FALSE), TRUE)=TRUE,VLOOKUP(E399,Store_VAM!B2:I273,8, FALSE),VLOOKUP(E399,Store_SRP!B2:I110,8, FALSE)), VLOOKUP(E399,Store_Showcase!B2:I144,8, FALSE))</f>
      </c>
      <c r="T399" s="1">
        <f>VLOOKUP(G399,Sku_Consolidated!A2:R957,18,FALSE)</f>
      </c>
      <c r="U399" s="1" t="s">
        <v>1239</v>
      </c>
      <c r="V399" s="1">
        <f>IF(VLOOKUP(G399,Sku_Consolidated!A2:S957,19,FALSE)="SHOWCASE", VLOOKUP(E399,Store_Showcase!B2:L144,11, FALSE), IF(VLOOKUP(G399,Sku_Consolidated!A2:S957,19,FALSE)="VAM",VLOOKUP(E399,Store_VAM!B2:L273,11, FALSE),VLOOKUP(E399,Store_SRP!B2:L110,11, FALSE)))</f>
      </c>
      <c r="W399" s="1">
        <f>VLOOKUP(G399,Sku_Consolidated!A2:W957,11,FALSE)</f>
      </c>
      <c r="X399" s="1">
        <f>VLOOKUP(G399,Sku_Consolidated!A2:H957,8,FALSE)</f>
      </c>
      <c r="Y399" s="1">
        <f>VLOOKUP(G399,Sku_Consolidated!A2:I957,9,FALSE)</f>
      </c>
      <c r="Z399" s="1" t="s">
        <v>41</v>
      </c>
      <c r="AA399" s="1">
        <f>VLOOKUP(G399,Sku_Consolidated!A2:E957,5,FALSE)</f>
      </c>
      <c r="AB399" s="1">
        <f>IF(VLOOKUP(G399,Sku_Consolidated!A2:S957,19,FALSE)="SHOWCASE", VLOOKUP(E399,Store_Showcase!B2:N144,13, FALSE), IF(VLOOKUP(G399,Sku_Consolidated!A2:S957,19,FALSE)="VAM",VLOOKUP(E399,Store_VAM!B2:N273,13, FALSE),VLOOKUP(E399,Store_SRP!B2:N110,13, FALSE)))</f>
      </c>
      <c r="AC399" s="1">
        <f>IF(IFERROR(AB399,TRUE)=TRUE, "-","OK")</f>
      </c>
      <c r="AD399" s="11" t="s">
        <v>37</v>
      </c>
      <c r="AE399" s="11" t="s">
        <v>37</v>
      </c>
      <c r="AF399" s="1">
        <f>IF(IFERROR(VLOOKUP(E399,Store_Showcase!B2:H144,{5}, FALSE), TRUE)=TRUE, IF(IFERROR(VLOOKUP(E399,Store_SRP!B2:H110,{5}, FALSE), TRUE)=TRUE,VLOOKUP(E399,Store_VAM!B2:H273,{5}, FALSE),VLOOKUP(E399,Store_SRP!B2:H110,{5}, FALSE)), VLOOKUP(E399,Store_Showcase!B2:H144,{5}, FALSE))</f>
      </c>
      <c r="AG399" s="1">
        <f>IF(IFERROR(VLOOKUP(E399,Store_Showcase!B2:H144,{6}, FALSE), TRUE)=TRUE, IF(IFERROR(VLOOKUP(E399,Store_SRP!B2:H110,{6}, FALSE), TRUE)=TRUE,VLOOKUP(E399,Store_VAM!B2:H273,{6}, FALSE),VLOOKUP(E399,Store_SRP!B2:H110,{6}, FALSE)), VLOOKUP(E399,Store_Showcase!B2:H144,{6}, FALSE))</f>
      </c>
      <c r="AH399" s="1">
        <f>VLOOKUP(G399,Sku_Consolidated!A2:R957,18,FALSE)</f>
      </c>
      <c r="AI399" s="1">
        <f>VLOOKUP(G399,Sku_Consolidated!A2:S957,19,FALSE)</f>
      </c>
      <c r="AJ399" s="1">
        <f>VLOOKUP(G399,Sku_Consolidated!A2:T957,20,FALSE)</f>
      </c>
    </row>
    <row r="400" spans="1:36" x14ac:dyDescent="0.25">
      <c r="A400" s="1">
        <v>2024</v>
      </c>
      <c r="B400" s="1" t="s">
        <v>31</v>
      </c>
      <c r="C400" s="1" t="s">
        <v>32</v>
      </c>
      <c r="D400" s="1" t="s">
        <v>33</v>
      </c>
      <c r="E400" s="9" t="s">
        <v>1235</v>
      </c>
      <c r="F400" s="1">
        <f>IF(VLOOKUP(G400,Sku_Consolidated!A2:S957,{19},FALSE)="SHOWCASE", VLOOKUP(E400,Store_Showcase!B2:C144,{2}, FALSE), IF(VLOOKUP(G400,Sku_Consolidated!A2:S957,{19},FALSE)="VAM",VLOOKUP(E400,Store_VAM!B2:C273,{2}, FALSE),VLOOKUP(E400,Store_SRP!B2:C110,{2}, FALSE)))</f>
      </c>
      <c r="G400" s="1">
        <v>61852</v>
      </c>
      <c r="H400" s="1" t="s">
        <v>138</v>
      </c>
      <c r="I400" s="10" t="s">
        <v>860</v>
      </c>
      <c r="J400" s="1">
        <f>VLOOKUP(G400,Sku_Consolidated!A2:C957, 3, FALSE)</f>
      </c>
      <c r="K400" s="10">
        <f>IF(J400="PACK", I400, 0)</f>
      </c>
      <c r="L400" s="10">
        <f>IF(J400="KG", I400, I400 * VLOOKUP(G400,Sku_Consolidated!A2:U957,21,FALSE))</f>
      </c>
      <c r="M400" s="10" t="s">
        <v>37</v>
      </c>
      <c r="N400" s="11" t="s">
        <v>1265</v>
      </c>
      <c r="O400" s="10" t="s">
        <v>1266</v>
      </c>
      <c r="P400" s="10">
        <f>N400 - O400</f>
      </c>
      <c r="Q400" s="1">
        <f>VLOOKUP(G400,Sku_Consolidated!A2:G957,7, FALSE)</f>
      </c>
      <c r="R400" s="1">
        <f>IF(IFERROR(VLOOKUP(E400,Store_Showcase!B2:H144,7, FALSE), TRUE)=TRUE, IF(IFERROR(VLOOKUP(E400,Store_SRP!B2:H110,7, FALSE), TRUE)=TRUE,VLOOKUP(E400,Store_VAM!B2:H273,7, FALSE),VLOOKUP(E400,Store_SRP!B2:H110,7, FALSE)), VLOOKUP(E400,Store_Showcase!B2:H144,7, FALSE))</f>
      </c>
      <c r="S400" s="1">
        <f>IF(IFERROR(VLOOKUP(E400,Store_Showcase!B2:I144,8, FALSE), TRUE)=TRUE, IF(IFERROR(VLOOKUP(E400,Store_SRP!B2:I110,8, FALSE), TRUE)=TRUE,VLOOKUP(E400,Store_VAM!B2:I273,8, FALSE),VLOOKUP(E400,Store_SRP!B2:I110,8, FALSE)), VLOOKUP(E400,Store_Showcase!B2:I144,8, FALSE))</f>
      </c>
      <c r="T400" s="1">
        <f>VLOOKUP(G400,Sku_Consolidated!A2:R957,18,FALSE)</f>
      </c>
      <c r="U400" s="1" t="s">
        <v>1239</v>
      </c>
      <c r="V400" s="1">
        <f>IF(VLOOKUP(G400,Sku_Consolidated!A2:S957,19,FALSE)="SHOWCASE", VLOOKUP(E400,Store_Showcase!B2:L144,11, FALSE), IF(VLOOKUP(G400,Sku_Consolidated!A2:S957,19,FALSE)="VAM",VLOOKUP(E400,Store_VAM!B2:L273,11, FALSE),VLOOKUP(E400,Store_SRP!B2:L110,11, FALSE)))</f>
      </c>
      <c r="W400" s="1">
        <f>VLOOKUP(G400,Sku_Consolidated!A2:W957,11,FALSE)</f>
      </c>
      <c r="X400" s="1">
        <f>VLOOKUP(G400,Sku_Consolidated!A2:H957,8,FALSE)</f>
      </c>
      <c r="Y400" s="1">
        <f>VLOOKUP(G400,Sku_Consolidated!A2:I957,9,FALSE)</f>
      </c>
      <c r="Z400" s="1" t="s">
        <v>41</v>
      </c>
      <c r="AA400" s="1">
        <f>VLOOKUP(G400,Sku_Consolidated!A2:E957,5,FALSE)</f>
      </c>
      <c r="AB400" s="1">
        <f>IF(VLOOKUP(G400,Sku_Consolidated!A2:S957,19,FALSE)="SHOWCASE", VLOOKUP(E400,Store_Showcase!B2:N144,13, FALSE), IF(VLOOKUP(G400,Sku_Consolidated!A2:S957,19,FALSE)="VAM",VLOOKUP(E400,Store_VAM!B2:N273,13, FALSE),VLOOKUP(E400,Store_SRP!B2:N110,13, FALSE)))</f>
      </c>
      <c r="AC400" s="1">
        <f>IF(IFERROR(AB400,TRUE)=TRUE, "-","OK")</f>
      </c>
      <c r="AD400" s="11" t="s">
        <v>37</v>
      </c>
      <c r="AE400" s="11" t="s">
        <v>37</v>
      </c>
      <c r="AF400" s="1">
        <f>IF(IFERROR(VLOOKUP(E400,Store_Showcase!B2:H144,{5}, FALSE), TRUE)=TRUE, IF(IFERROR(VLOOKUP(E400,Store_SRP!B2:H110,{5}, FALSE), TRUE)=TRUE,VLOOKUP(E400,Store_VAM!B2:H273,{5}, FALSE),VLOOKUP(E400,Store_SRP!B2:H110,{5}, FALSE)), VLOOKUP(E400,Store_Showcase!B2:H144,{5}, FALSE))</f>
      </c>
      <c r="AG400" s="1">
        <f>IF(IFERROR(VLOOKUP(E400,Store_Showcase!B2:H144,{6}, FALSE), TRUE)=TRUE, IF(IFERROR(VLOOKUP(E400,Store_SRP!B2:H110,{6}, FALSE), TRUE)=TRUE,VLOOKUP(E400,Store_VAM!B2:H273,{6}, FALSE),VLOOKUP(E400,Store_SRP!B2:H110,{6}, FALSE)), VLOOKUP(E400,Store_Showcase!B2:H144,{6}, FALSE))</f>
      </c>
      <c r="AH400" s="1">
        <f>VLOOKUP(G400,Sku_Consolidated!A2:R957,18,FALSE)</f>
      </c>
      <c r="AI400" s="1">
        <f>VLOOKUP(G400,Sku_Consolidated!A2:S957,19,FALSE)</f>
      </c>
      <c r="AJ400" s="1">
        <f>VLOOKUP(G400,Sku_Consolidated!A2:T957,20,FALSE)</f>
      </c>
    </row>
    <row r="401" spans="1:36" x14ac:dyDescent="0.25">
      <c r="A401" s="1">
        <v>2024</v>
      </c>
      <c r="B401" s="1" t="s">
        <v>31</v>
      </c>
      <c r="C401" s="1" t="s">
        <v>32</v>
      </c>
      <c r="D401" s="1" t="s">
        <v>33</v>
      </c>
      <c r="E401" s="9" t="s">
        <v>1267</v>
      </c>
      <c r="F401" s="1">
        <f>IF(VLOOKUP(G401,Sku_Consolidated!A2:S957,{19},FALSE)="SHOWCASE", VLOOKUP(E401,Store_Showcase!B2:C144,{2}, FALSE), IF(VLOOKUP(G401,Sku_Consolidated!A2:S957,{19},FALSE)="VAM",VLOOKUP(E401,Store_VAM!B2:C273,{2}, FALSE),VLOOKUP(E401,Store_SRP!B2:C110,{2}, FALSE)))</f>
      </c>
      <c r="G401" s="1">
        <v>61719</v>
      </c>
      <c r="H401" s="1" t="s">
        <v>35</v>
      </c>
      <c r="I401" s="10" t="s">
        <v>1268</v>
      </c>
      <c r="J401" s="1">
        <f>VLOOKUP(G401,Sku_Consolidated!A2:C957, 3, FALSE)</f>
      </c>
      <c r="K401" s="10">
        <f>IF(J401="PACK", I401, 0)</f>
      </c>
      <c r="L401" s="10">
        <f>IF(J401="KG", I401, I401 * VLOOKUP(G401,Sku_Consolidated!A2:U957,21,FALSE))</f>
      </c>
      <c r="M401" s="10" t="s">
        <v>37</v>
      </c>
      <c r="N401" s="11" t="s">
        <v>1269</v>
      </c>
      <c r="O401" s="10" t="s">
        <v>1270</v>
      </c>
      <c r="P401" s="10">
        <f>N401 - O401</f>
      </c>
      <c r="Q401" s="1">
        <f>VLOOKUP(G401,Sku_Consolidated!A2:G957,7, FALSE)</f>
      </c>
      <c r="R401" s="1">
        <f>IF(IFERROR(VLOOKUP(E401,Store_Showcase!B2:H144,7, FALSE), TRUE)=TRUE, IF(IFERROR(VLOOKUP(E401,Store_SRP!B2:H110,7, FALSE), TRUE)=TRUE,VLOOKUP(E401,Store_VAM!B2:H273,7, FALSE),VLOOKUP(E401,Store_SRP!B2:H110,7, FALSE)), VLOOKUP(E401,Store_Showcase!B2:H144,7, FALSE))</f>
      </c>
      <c r="S401" s="1">
        <f>IF(IFERROR(VLOOKUP(E401,Store_Showcase!B2:I144,8, FALSE), TRUE)=TRUE, IF(IFERROR(VLOOKUP(E401,Store_SRP!B2:I110,8, FALSE), TRUE)=TRUE,VLOOKUP(E401,Store_VAM!B2:I273,8, FALSE),VLOOKUP(E401,Store_SRP!B2:I110,8, FALSE)), VLOOKUP(E401,Store_Showcase!B2:I144,8, FALSE))</f>
      </c>
      <c r="T401" s="1">
        <f>VLOOKUP(G401,Sku_Consolidated!A2:R957,18,FALSE)</f>
      </c>
      <c r="U401" s="1" t="s">
        <v>1271</v>
      </c>
      <c r="V401" s="1">
        <f>IF(VLOOKUP(G401,Sku_Consolidated!A2:S957,19,FALSE)="SHOWCASE", VLOOKUP(E401,Store_Showcase!B2:L144,11, FALSE), IF(VLOOKUP(G401,Sku_Consolidated!A2:S957,19,FALSE)="VAM",VLOOKUP(E401,Store_VAM!B2:L273,11, FALSE),VLOOKUP(E401,Store_SRP!B2:L110,11, FALSE)))</f>
      </c>
      <c r="W401" s="1">
        <f>VLOOKUP(G401,Sku_Consolidated!A2:W957,11,FALSE)</f>
      </c>
      <c r="X401" s="1">
        <f>VLOOKUP(G401,Sku_Consolidated!A2:H957,8,FALSE)</f>
      </c>
      <c r="Y401" s="1">
        <f>VLOOKUP(G401,Sku_Consolidated!A2:I957,9,FALSE)</f>
      </c>
      <c r="Z401" s="1" t="s">
        <v>41</v>
      </c>
      <c r="AA401" s="1">
        <f>VLOOKUP(G401,Sku_Consolidated!A2:E957,5,FALSE)</f>
      </c>
      <c r="AB401" s="1">
        <f>IF(VLOOKUP(G401,Sku_Consolidated!A2:S957,19,FALSE)="SHOWCASE", VLOOKUP(E401,Store_Showcase!B2:N144,13, FALSE), IF(VLOOKUP(G401,Sku_Consolidated!A2:S957,19,FALSE)="VAM",VLOOKUP(E401,Store_VAM!B2:N273,13, FALSE),VLOOKUP(E401,Store_SRP!B2:N110,13, FALSE)))</f>
      </c>
      <c r="AC401" s="1">
        <f>IF(IFERROR(AB401,TRUE)=TRUE, "-","OK")</f>
      </c>
      <c r="AD401" s="11" t="s">
        <v>37</v>
      </c>
      <c r="AE401" s="11" t="s">
        <v>37</v>
      </c>
      <c r="AF401" s="1">
        <f>IF(IFERROR(VLOOKUP(E401,Store_Showcase!B2:H144,{5}, FALSE), TRUE)=TRUE, IF(IFERROR(VLOOKUP(E401,Store_SRP!B2:H110,{5}, FALSE), TRUE)=TRUE,VLOOKUP(E401,Store_VAM!B2:H273,{5}, FALSE),VLOOKUP(E401,Store_SRP!B2:H110,{5}, FALSE)), VLOOKUP(E401,Store_Showcase!B2:H144,{5}, FALSE))</f>
      </c>
      <c r="AG401" s="1">
        <f>IF(IFERROR(VLOOKUP(E401,Store_Showcase!B2:H144,{6}, FALSE), TRUE)=TRUE, IF(IFERROR(VLOOKUP(E401,Store_SRP!B2:H110,{6}, FALSE), TRUE)=TRUE,VLOOKUP(E401,Store_VAM!B2:H273,{6}, FALSE),VLOOKUP(E401,Store_SRP!B2:H110,{6}, FALSE)), VLOOKUP(E401,Store_Showcase!B2:H144,{6}, FALSE))</f>
      </c>
      <c r="AH401" s="1">
        <f>VLOOKUP(G401,Sku_Consolidated!A2:R957,18,FALSE)</f>
      </c>
      <c r="AI401" s="1">
        <f>VLOOKUP(G401,Sku_Consolidated!A2:S957,19,FALSE)</f>
      </c>
      <c r="AJ401" s="1">
        <f>VLOOKUP(G401,Sku_Consolidated!A2:T957,20,FALSE)</f>
      </c>
    </row>
    <row r="402" spans="1:36" x14ac:dyDescent="0.25">
      <c r="A402" s="1">
        <v>2024</v>
      </c>
      <c r="B402" s="1" t="s">
        <v>31</v>
      </c>
      <c r="C402" s="1" t="s">
        <v>32</v>
      </c>
      <c r="D402" s="1" t="s">
        <v>33</v>
      </c>
      <c r="E402" s="9" t="s">
        <v>1267</v>
      </c>
      <c r="F402" s="1">
        <f>IF(VLOOKUP(G402,Sku_Consolidated!A2:S957,{19},FALSE)="SHOWCASE", VLOOKUP(E402,Store_Showcase!B2:C144,{2}, FALSE), IF(VLOOKUP(G402,Sku_Consolidated!A2:S957,{19},FALSE)="VAM",VLOOKUP(E402,Store_VAM!B2:C273,{2}, FALSE),VLOOKUP(E402,Store_SRP!B2:C110,{2}, FALSE)))</f>
      </c>
      <c r="G402" s="1">
        <v>61721</v>
      </c>
      <c r="H402" s="1" t="s">
        <v>42</v>
      </c>
      <c r="I402" s="10" t="s">
        <v>1272</v>
      </c>
      <c r="J402" s="1">
        <f>VLOOKUP(G402,Sku_Consolidated!A2:C957, 3, FALSE)</f>
      </c>
      <c r="K402" s="10">
        <f>IF(J402="PACK", I402, 0)</f>
      </c>
      <c r="L402" s="10">
        <f>IF(J402="KG", I402, I402 * VLOOKUP(G402,Sku_Consolidated!A2:U957,21,FALSE))</f>
      </c>
      <c r="M402" s="10" t="s">
        <v>37</v>
      </c>
      <c r="N402" s="11" t="s">
        <v>1273</v>
      </c>
      <c r="O402" s="10" t="s">
        <v>1274</v>
      </c>
      <c r="P402" s="10">
        <f>N402 - O402</f>
      </c>
      <c r="Q402" s="1">
        <f>VLOOKUP(G402,Sku_Consolidated!A2:G957,7, FALSE)</f>
      </c>
      <c r="R402" s="1">
        <f>IF(IFERROR(VLOOKUP(E402,Store_Showcase!B2:H144,7, FALSE), TRUE)=TRUE, IF(IFERROR(VLOOKUP(E402,Store_SRP!B2:H110,7, FALSE), TRUE)=TRUE,VLOOKUP(E402,Store_VAM!B2:H273,7, FALSE),VLOOKUP(E402,Store_SRP!B2:H110,7, FALSE)), VLOOKUP(E402,Store_Showcase!B2:H144,7, FALSE))</f>
      </c>
      <c r="S402" s="1">
        <f>IF(IFERROR(VLOOKUP(E402,Store_Showcase!B2:I144,8, FALSE), TRUE)=TRUE, IF(IFERROR(VLOOKUP(E402,Store_SRP!B2:I110,8, FALSE), TRUE)=TRUE,VLOOKUP(E402,Store_VAM!B2:I273,8, FALSE),VLOOKUP(E402,Store_SRP!B2:I110,8, FALSE)), VLOOKUP(E402,Store_Showcase!B2:I144,8, FALSE))</f>
      </c>
      <c r="T402" s="1">
        <f>VLOOKUP(G402,Sku_Consolidated!A2:R957,18,FALSE)</f>
      </c>
      <c r="U402" s="1" t="s">
        <v>1271</v>
      </c>
      <c r="V402" s="1">
        <f>IF(VLOOKUP(G402,Sku_Consolidated!A2:S957,19,FALSE)="SHOWCASE", VLOOKUP(E402,Store_Showcase!B2:L144,11, FALSE), IF(VLOOKUP(G402,Sku_Consolidated!A2:S957,19,FALSE)="VAM",VLOOKUP(E402,Store_VAM!B2:L273,11, FALSE),VLOOKUP(E402,Store_SRP!B2:L110,11, FALSE)))</f>
      </c>
      <c r="W402" s="1">
        <f>VLOOKUP(G402,Sku_Consolidated!A2:W957,11,FALSE)</f>
      </c>
      <c r="X402" s="1">
        <f>VLOOKUP(G402,Sku_Consolidated!A2:H957,8,FALSE)</f>
      </c>
      <c r="Y402" s="1">
        <f>VLOOKUP(G402,Sku_Consolidated!A2:I957,9,FALSE)</f>
      </c>
      <c r="Z402" s="1" t="s">
        <v>41</v>
      </c>
      <c r="AA402" s="1">
        <f>VLOOKUP(G402,Sku_Consolidated!A2:E957,5,FALSE)</f>
      </c>
      <c r="AB402" s="1">
        <f>IF(VLOOKUP(G402,Sku_Consolidated!A2:S957,19,FALSE)="SHOWCASE", VLOOKUP(E402,Store_Showcase!B2:N144,13, FALSE), IF(VLOOKUP(G402,Sku_Consolidated!A2:S957,19,FALSE)="VAM",VLOOKUP(E402,Store_VAM!B2:N273,13, FALSE),VLOOKUP(E402,Store_SRP!B2:N110,13, FALSE)))</f>
      </c>
      <c r="AC402" s="1">
        <f>IF(IFERROR(AB402,TRUE)=TRUE, "-","OK")</f>
      </c>
      <c r="AD402" s="11" t="s">
        <v>37</v>
      </c>
      <c r="AE402" s="11" t="s">
        <v>37</v>
      </c>
      <c r="AF402" s="1">
        <f>IF(IFERROR(VLOOKUP(E402,Store_Showcase!B2:H144,{5}, FALSE), TRUE)=TRUE, IF(IFERROR(VLOOKUP(E402,Store_SRP!B2:H110,{5}, FALSE), TRUE)=TRUE,VLOOKUP(E402,Store_VAM!B2:H273,{5}, FALSE),VLOOKUP(E402,Store_SRP!B2:H110,{5}, FALSE)), VLOOKUP(E402,Store_Showcase!B2:H144,{5}, FALSE))</f>
      </c>
      <c r="AG402" s="1">
        <f>IF(IFERROR(VLOOKUP(E402,Store_Showcase!B2:H144,{6}, FALSE), TRUE)=TRUE, IF(IFERROR(VLOOKUP(E402,Store_SRP!B2:H110,{6}, FALSE), TRUE)=TRUE,VLOOKUP(E402,Store_VAM!B2:H273,{6}, FALSE),VLOOKUP(E402,Store_SRP!B2:H110,{6}, FALSE)), VLOOKUP(E402,Store_Showcase!B2:H144,{6}, FALSE))</f>
      </c>
      <c r="AH402" s="1">
        <f>VLOOKUP(G402,Sku_Consolidated!A2:R957,18,FALSE)</f>
      </c>
      <c r="AI402" s="1">
        <f>VLOOKUP(G402,Sku_Consolidated!A2:S957,19,FALSE)</f>
      </c>
      <c r="AJ402" s="1">
        <f>VLOOKUP(G402,Sku_Consolidated!A2:T957,20,FALSE)</f>
      </c>
    </row>
    <row r="403" spans="1:36" x14ac:dyDescent="0.25">
      <c r="A403" s="1">
        <v>2024</v>
      </c>
      <c r="B403" s="1" t="s">
        <v>31</v>
      </c>
      <c r="C403" s="1" t="s">
        <v>32</v>
      </c>
      <c r="D403" s="1" t="s">
        <v>33</v>
      </c>
      <c r="E403" s="9" t="s">
        <v>1267</v>
      </c>
      <c r="F403" s="1">
        <f>IF(VLOOKUP(G403,Sku_Consolidated!A2:S957,{19},FALSE)="SHOWCASE", VLOOKUP(E403,Store_Showcase!B2:C144,{2}, FALSE), IF(VLOOKUP(G403,Sku_Consolidated!A2:S957,{19},FALSE)="VAM",VLOOKUP(E403,Store_VAM!B2:C273,{2}, FALSE),VLOOKUP(E403,Store_SRP!B2:C110,{2}, FALSE)))</f>
      </c>
      <c r="G403" s="1">
        <v>61722</v>
      </c>
      <c r="H403" s="1" t="s">
        <v>46</v>
      </c>
      <c r="I403" s="10" t="s">
        <v>1275</v>
      </c>
      <c r="J403" s="1">
        <f>VLOOKUP(G403,Sku_Consolidated!A2:C957, 3, FALSE)</f>
      </c>
      <c r="K403" s="10">
        <f>IF(J403="PACK", I403, 0)</f>
      </c>
      <c r="L403" s="10">
        <f>IF(J403="KG", I403, I403 * VLOOKUP(G403,Sku_Consolidated!A2:U957,21,FALSE))</f>
      </c>
      <c r="M403" s="10" t="s">
        <v>37</v>
      </c>
      <c r="N403" s="11" t="s">
        <v>1276</v>
      </c>
      <c r="O403" s="10" t="s">
        <v>1277</v>
      </c>
      <c r="P403" s="10">
        <f>N403 - O403</f>
      </c>
      <c r="Q403" s="1">
        <f>VLOOKUP(G403,Sku_Consolidated!A2:G957,7, FALSE)</f>
      </c>
      <c r="R403" s="1">
        <f>IF(IFERROR(VLOOKUP(E403,Store_Showcase!B2:H144,7, FALSE), TRUE)=TRUE, IF(IFERROR(VLOOKUP(E403,Store_SRP!B2:H110,7, FALSE), TRUE)=TRUE,VLOOKUP(E403,Store_VAM!B2:H273,7, FALSE),VLOOKUP(E403,Store_SRP!B2:H110,7, FALSE)), VLOOKUP(E403,Store_Showcase!B2:H144,7, FALSE))</f>
      </c>
      <c r="S403" s="1">
        <f>IF(IFERROR(VLOOKUP(E403,Store_Showcase!B2:I144,8, FALSE), TRUE)=TRUE, IF(IFERROR(VLOOKUP(E403,Store_SRP!B2:I110,8, FALSE), TRUE)=TRUE,VLOOKUP(E403,Store_VAM!B2:I273,8, FALSE),VLOOKUP(E403,Store_SRP!B2:I110,8, FALSE)), VLOOKUP(E403,Store_Showcase!B2:I144,8, FALSE))</f>
      </c>
      <c r="T403" s="1">
        <f>VLOOKUP(G403,Sku_Consolidated!A2:R957,18,FALSE)</f>
      </c>
      <c r="U403" s="1" t="s">
        <v>1271</v>
      </c>
      <c r="V403" s="1">
        <f>IF(VLOOKUP(G403,Sku_Consolidated!A2:S957,19,FALSE)="SHOWCASE", VLOOKUP(E403,Store_Showcase!B2:L144,11, FALSE), IF(VLOOKUP(G403,Sku_Consolidated!A2:S957,19,FALSE)="VAM",VLOOKUP(E403,Store_VAM!B2:L273,11, FALSE),VLOOKUP(E403,Store_SRP!B2:L110,11, FALSE)))</f>
      </c>
      <c r="W403" s="1">
        <f>VLOOKUP(G403,Sku_Consolidated!A2:W957,11,FALSE)</f>
      </c>
      <c r="X403" s="1">
        <f>VLOOKUP(G403,Sku_Consolidated!A2:H957,8,FALSE)</f>
      </c>
      <c r="Y403" s="1">
        <f>VLOOKUP(G403,Sku_Consolidated!A2:I957,9,FALSE)</f>
      </c>
      <c r="Z403" s="1" t="s">
        <v>41</v>
      </c>
      <c r="AA403" s="1">
        <f>VLOOKUP(G403,Sku_Consolidated!A2:E957,5,FALSE)</f>
      </c>
      <c r="AB403" s="1">
        <f>IF(VLOOKUP(G403,Sku_Consolidated!A2:S957,19,FALSE)="SHOWCASE", VLOOKUP(E403,Store_Showcase!B2:N144,13, FALSE), IF(VLOOKUP(G403,Sku_Consolidated!A2:S957,19,FALSE)="VAM",VLOOKUP(E403,Store_VAM!B2:N273,13, FALSE),VLOOKUP(E403,Store_SRP!B2:N110,13, FALSE)))</f>
      </c>
      <c r="AC403" s="1">
        <f>IF(IFERROR(AB403,TRUE)=TRUE, "-","OK")</f>
      </c>
      <c r="AD403" s="11" t="s">
        <v>37</v>
      </c>
      <c r="AE403" s="11" t="s">
        <v>37</v>
      </c>
      <c r="AF403" s="1">
        <f>IF(IFERROR(VLOOKUP(E403,Store_Showcase!B2:H144,{5}, FALSE), TRUE)=TRUE, IF(IFERROR(VLOOKUP(E403,Store_SRP!B2:H110,{5}, FALSE), TRUE)=TRUE,VLOOKUP(E403,Store_VAM!B2:H273,{5}, FALSE),VLOOKUP(E403,Store_SRP!B2:H110,{5}, FALSE)), VLOOKUP(E403,Store_Showcase!B2:H144,{5}, FALSE))</f>
      </c>
      <c r="AG403" s="1">
        <f>IF(IFERROR(VLOOKUP(E403,Store_Showcase!B2:H144,{6}, FALSE), TRUE)=TRUE, IF(IFERROR(VLOOKUP(E403,Store_SRP!B2:H110,{6}, FALSE), TRUE)=TRUE,VLOOKUP(E403,Store_VAM!B2:H273,{6}, FALSE),VLOOKUP(E403,Store_SRP!B2:H110,{6}, FALSE)), VLOOKUP(E403,Store_Showcase!B2:H144,{6}, FALSE))</f>
      </c>
      <c r="AH403" s="1">
        <f>VLOOKUP(G403,Sku_Consolidated!A2:R957,18,FALSE)</f>
      </c>
      <c r="AI403" s="1">
        <f>VLOOKUP(G403,Sku_Consolidated!A2:S957,19,FALSE)</f>
      </c>
      <c r="AJ403" s="1">
        <f>VLOOKUP(G403,Sku_Consolidated!A2:T957,20,FALSE)</f>
      </c>
    </row>
    <row r="404" spans="1:36" x14ac:dyDescent="0.25">
      <c r="A404" s="1">
        <v>2024</v>
      </c>
      <c r="B404" s="1" t="s">
        <v>31</v>
      </c>
      <c r="C404" s="1" t="s">
        <v>32</v>
      </c>
      <c r="D404" s="1" t="s">
        <v>33</v>
      </c>
      <c r="E404" s="9" t="s">
        <v>1267</v>
      </c>
      <c r="F404" s="1">
        <f>IF(VLOOKUP(G404,Sku_Consolidated!A2:S957,{19},FALSE)="SHOWCASE", VLOOKUP(E404,Store_Showcase!B2:C144,{2}, FALSE), IF(VLOOKUP(G404,Sku_Consolidated!A2:S957,{19},FALSE)="VAM",VLOOKUP(E404,Store_VAM!B2:C273,{2}, FALSE),VLOOKUP(E404,Store_SRP!B2:C110,{2}, FALSE)))</f>
      </c>
      <c r="G404" s="1">
        <v>61725</v>
      </c>
      <c r="H404" s="1" t="s">
        <v>54</v>
      </c>
      <c r="I404" s="10" t="s">
        <v>1278</v>
      </c>
      <c r="J404" s="1">
        <f>VLOOKUP(G404,Sku_Consolidated!A2:C957, 3, FALSE)</f>
      </c>
      <c r="K404" s="10">
        <f>IF(J404="PACK", I404, 0)</f>
      </c>
      <c r="L404" s="10">
        <f>IF(J404="KG", I404, I404 * VLOOKUP(G404,Sku_Consolidated!A2:U957,21,FALSE))</f>
      </c>
      <c r="M404" s="10" t="s">
        <v>37</v>
      </c>
      <c r="N404" s="11" t="s">
        <v>1279</v>
      </c>
      <c r="O404" s="10" t="s">
        <v>1280</v>
      </c>
      <c r="P404" s="10">
        <f>N404 - O404</f>
      </c>
      <c r="Q404" s="1">
        <f>VLOOKUP(G404,Sku_Consolidated!A2:G957,7, FALSE)</f>
      </c>
      <c r="R404" s="1">
        <f>IF(IFERROR(VLOOKUP(E404,Store_Showcase!B2:H144,7, FALSE), TRUE)=TRUE, IF(IFERROR(VLOOKUP(E404,Store_SRP!B2:H110,7, FALSE), TRUE)=TRUE,VLOOKUP(E404,Store_VAM!B2:H273,7, FALSE),VLOOKUP(E404,Store_SRP!B2:H110,7, FALSE)), VLOOKUP(E404,Store_Showcase!B2:H144,7, FALSE))</f>
      </c>
      <c r="S404" s="1">
        <f>IF(IFERROR(VLOOKUP(E404,Store_Showcase!B2:I144,8, FALSE), TRUE)=TRUE, IF(IFERROR(VLOOKUP(E404,Store_SRP!B2:I110,8, FALSE), TRUE)=TRUE,VLOOKUP(E404,Store_VAM!B2:I273,8, FALSE),VLOOKUP(E404,Store_SRP!B2:I110,8, FALSE)), VLOOKUP(E404,Store_Showcase!B2:I144,8, FALSE))</f>
      </c>
      <c r="T404" s="1">
        <f>VLOOKUP(G404,Sku_Consolidated!A2:R957,18,FALSE)</f>
      </c>
      <c r="U404" s="1" t="s">
        <v>1271</v>
      </c>
      <c r="V404" s="1">
        <f>IF(VLOOKUP(G404,Sku_Consolidated!A2:S957,19,FALSE)="SHOWCASE", VLOOKUP(E404,Store_Showcase!B2:L144,11, FALSE), IF(VLOOKUP(G404,Sku_Consolidated!A2:S957,19,FALSE)="VAM",VLOOKUP(E404,Store_VAM!B2:L273,11, FALSE),VLOOKUP(E404,Store_SRP!B2:L110,11, FALSE)))</f>
      </c>
      <c r="W404" s="1">
        <f>VLOOKUP(G404,Sku_Consolidated!A2:W957,11,FALSE)</f>
      </c>
      <c r="X404" s="1">
        <f>VLOOKUP(G404,Sku_Consolidated!A2:H957,8,FALSE)</f>
      </c>
      <c r="Y404" s="1">
        <f>VLOOKUP(G404,Sku_Consolidated!A2:I957,9,FALSE)</f>
      </c>
      <c r="Z404" s="1" t="s">
        <v>41</v>
      </c>
      <c r="AA404" s="1">
        <f>VLOOKUP(G404,Sku_Consolidated!A2:E957,5,FALSE)</f>
      </c>
      <c r="AB404" s="1">
        <f>IF(VLOOKUP(G404,Sku_Consolidated!A2:S957,19,FALSE)="SHOWCASE", VLOOKUP(E404,Store_Showcase!B2:N144,13, FALSE), IF(VLOOKUP(G404,Sku_Consolidated!A2:S957,19,FALSE)="VAM",VLOOKUP(E404,Store_VAM!B2:N273,13, FALSE),VLOOKUP(E404,Store_SRP!B2:N110,13, FALSE)))</f>
      </c>
      <c r="AC404" s="1">
        <f>IF(IFERROR(AB404,TRUE)=TRUE, "-","OK")</f>
      </c>
      <c r="AD404" s="11" t="s">
        <v>37</v>
      </c>
      <c r="AE404" s="11" t="s">
        <v>37</v>
      </c>
      <c r="AF404" s="1">
        <f>IF(IFERROR(VLOOKUP(E404,Store_Showcase!B2:H144,{5}, FALSE), TRUE)=TRUE, IF(IFERROR(VLOOKUP(E404,Store_SRP!B2:H110,{5}, FALSE), TRUE)=TRUE,VLOOKUP(E404,Store_VAM!B2:H273,{5}, FALSE),VLOOKUP(E404,Store_SRP!B2:H110,{5}, FALSE)), VLOOKUP(E404,Store_Showcase!B2:H144,{5}, FALSE))</f>
      </c>
      <c r="AG404" s="1">
        <f>IF(IFERROR(VLOOKUP(E404,Store_Showcase!B2:H144,{6}, FALSE), TRUE)=TRUE, IF(IFERROR(VLOOKUP(E404,Store_SRP!B2:H110,{6}, FALSE), TRUE)=TRUE,VLOOKUP(E404,Store_VAM!B2:H273,{6}, FALSE),VLOOKUP(E404,Store_SRP!B2:H110,{6}, FALSE)), VLOOKUP(E404,Store_Showcase!B2:H144,{6}, FALSE))</f>
      </c>
      <c r="AH404" s="1">
        <f>VLOOKUP(G404,Sku_Consolidated!A2:R957,18,FALSE)</f>
      </c>
      <c r="AI404" s="1">
        <f>VLOOKUP(G404,Sku_Consolidated!A2:S957,19,FALSE)</f>
      </c>
      <c r="AJ404" s="1">
        <f>VLOOKUP(G404,Sku_Consolidated!A2:T957,20,FALSE)</f>
      </c>
    </row>
    <row r="405" spans="1:36" x14ac:dyDescent="0.25">
      <c r="A405" s="1">
        <v>2024</v>
      </c>
      <c r="B405" s="1" t="s">
        <v>31</v>
      </c>
      <c r="C405" s="1" t="s">
        <v>32</v>
      </c>
      <c r="D405" s="1" t="s">
        <v>33</v>
      </c>
      <c r="E405" s="9" t="s">
        <v>1267</v>
      </c>
      <c r="F405" s="1">
        <f>IF(VLOOKUP(G405,Sku_Consolidated!A2:S957,{19},FALSE)="SHOWCASE", VLOOKUP(E405,Store_Showcase!B2:C144,{2}, FALSE), IF(VLOOKUP(G405,Sku_Consolidated!A2:S957,{19},FALSE)="VAM",VLOOKUP(E405,Store_VAM!B2:C273,{2}, FALSE),VLOOKUP(E405,Store_SRP!B2:C110,{2}, FALSE)))</f>
      </c>
      <c r="G405" s="1">
        <v>61732</v>
      </c>
      <c r="H405" s="1" t="s">
        <v>211</v>
      </c>
      <c r="I405" s="10" t="s">
        <v>1281</v>
      </c>
      <c r="J405" s="1">
        <f>VLOOKUP(G405,Sku_Consolidated!A2:C957, 3, FALSE)</f>
      </c>
      <c r="K405" s="10">
        <f>IF(J405="PACK", I405, 0)</f>
      </c>
      <c r="L405" s="10">
        <f>IF(J405="KG", I405, I405 * VLOOKUP(G405,Sku_Consolidated!A2:U957,21,FALSE))</f>
      </c>
      <c r="M405" s="10" t="s">
        <v>37</v>
      </c>
      <c r="N405" s="11" t="s">
        <v>1282</v>
      </c>
      <c r="O405" s="10" t="s">
        <v>1283</v>
      </c>
      <c r="P405" s="10">
        <f>N405 - O405</f>
      </c>
      <c r="Q405" s="1">
        <f>VLOOKUP(G405,Sku_Consolidated!A2:G957,7, FALSE)</f>
      </c>
      <c r="R405" s="1">
        <f>IF(IFERROR(VLOOKUP(E405,Store_Showcase!B2:H144,7, FALSE), TRUE)=TRUE, IF(IFERROR(VLOOKUP(E405,Store_SRP!B2:H110,7, FALSE), TRUE)=TRUE,VLOOKUP(E405,Store_VAM!B2:H273,7, FALSE),VLOOKUP(E405,Store_SRP!B2:H110,7, FALSE)), VLOOKUP(E405,Store_Showcase!B2:H144,7, FALSE))</f>
      </c>
      <c r="S405" s="1">
        <f>IF(IFERROR(VLOOKUP(E405,Store_Showcase!B2:I144,8, FALSE), TRUE)=TRUE, IF(IFERROR(VLOOKUP(E405,Store_SRP!B2:I110,8, FALSE), TRUE)=TRUE,VLOOKUP(E405,Store_VAM!B2:I273,8, FALSE),VLOOKUP(E405,Store_SRP!B2:I110,8, FALSE)), VLOOKUP(E405,Store_Showcase!B2:I144,8, FALSE))</f>
      </c>
      <c r="T405" s="1">
        <f>VLOOKUP(G405,Sku_Consolidated!A2:R957,18,FALSE)</f>
      </c>
      <c r="U405" s="1" t="s">
        <v>1271</v>
      </c>
      <c r="V405" s="1">
        <f>IF(VLOOKUP(G405,Sku_Consolidated!A2:S957,19,FALSE)="SHOWCASE", VLOOKUP(E405,Store_Showcase!B2:L144,11, FALSE), IF(VLOOKUP(G405,Sku_Consolidated!A2:S957,19,FALSE)="VAM",VLOOKUP(E405,Store_VAM!B2:L273,11, FALSE),VLOOKUP(E405,Store_SRP!B2:L110,11, FALSE)))</f>
      </c>
      <c r="W405" s="1">
        <f>VLOOKUP(G405,Sku_Consolidated!A2:W957,11,FALSE)</f>
      </c>
      <c r="X405" s="1">
        <f>VLOOKUP(G405,Sku_Consolidated!A2:H957,8,FALSE)</f>
      </c>
      <c r="Y405" s="1">
        <f>VLOOKUP(G405,Sku_Consolidated!A2:I957,9,FALSE)</f>
      </c>
      <c r="Z405" s="1" t="s">
        <v>41</v>
      </c>
      <c r="AA405" s="1">
        <f>VLOOKUP(G405,Sku_Consolidated!A2:E957,5,FALSE)</f>
      </c>
      <c r="AB405" s="1">
        <f>IF(VLOOKUP(G405,Sku_Consolidated!A2:S957,19,FALSE)="SHOWCASE", VLOOKUP(E405,Store_Showcase!B2:N144,13, FALSE), IF(VLOOKUP(G405,Sku_Consolidated!A2:S957,19,FALSE)="VAM",VLOOKUP(E405,Store_VAM!B2:N273,13, FALSE),VLOOKUP(E405,Store_SRP!B2:N110,13, FALSE)))</f>
      </c>
      <c r="AC405" s="1">
        <f>IF(IFERROR(AB405,TRUE)=TRUE, "-","OK")</f>
      </c>
      <c r="AD405" s="11" t="s">
        <v>37</v>
      </c>
      <c r="AE405" s="11" t="s">
        <v>37</v>
      </c>
      <c r="AF405" s="1">
        <f>IF(IFERROR(VLOOKUP(E405,Store_Showcase!B2:H144,{5}, FALSE), TRUE)=TRUE, IF(IFERROR(VLOOKUP(E405,Store_SRP!B2:H110,{5}, FALSE), TRUE)=TRUE,VLOOKUP(E405,Store_VAM!B2:H273,{5}, FALSE),VLOOKUP(E405,Store_SRP!B2:H110,{5}, FALSE)), VLOOKUP(E405,Store_Showcase!B2:H144,{5}, FALSE))</f>
      </c>
      <c r="AG405" s="1">
        <f>IF(IFERROR(VLOOKUP(E405,Store_Showcase!B2:H144,{6}, FALSE), TRUE)=TRUE, IF(IFERROR(VLOOKUP(E405,Store_SRP!B2:H110,{6}, FALSE), TRUE)=TRUE,VLOOKUP(E405,Store_VAM!B2:H273,{6}, FALSE),VLOOKUP(E405,Store_SRP!B2:H110,{6}, FALSE)), VLOOKUP(E405,Store_Showcase!B2:H144,{6}, FALSE))</f>
      </c>
      <c r="AH405" s="1">
        <f>VLOOKUP(G405,Sku_Consolidated!A2:R957,18,FALSE)</f>
      </c>
      <c r="AI405" s="1">
        <f>VLOOKUP(G405,Sku_Consolidated!A2:S957,19,FALSE)</f>
      </c>
      <c r="AJ405" s="1">
        <f>VLOOKUP(G405,Sku_Consolidated!A2:T957,20,FALSE)</f>
      </c>
    </row>
    <row r="406" spans="1:36" x14ac:dyDescent="0.25">
      <c r="A406" s="1">
        <v>2024</v>
      </c>
      <c r="B406" s="1" t="s">
        <v>31</v>
      </c>
      <c r="C406" s="1" t="s">
        <v>32</v>
      </c>
      <c r="D406" s="1" t="s">
        <v>33</v>
      </c>
      <c r="E406" s="9" t="s">
        <v>1267</v>
      </c>
      <c r="F406" s="1">
        <f>IF(VLOOKUP(G406,Sku_Consolidated!A2:S957,{19},FALSE)="SHOWCASE", VLOOKUP(E406,Store_Showcase!B2:C144,{2}, FALSE), IF(VLOOKUP(G406,Sku_Consolidated!A2:S957,{19},FALSE)="VAM",VLOOKUP(E406,Store_VAM!B2:C273,{2}, FALSE),VLOOKUP(E406,Store_SRP!B2:C110,{2}, FALSE)))</f>
      </c>
      <c r="G406" s="1">
        <v>61733</v>
      </c>
      <c r="H406" s="1" t="s">
        <v>58</v>
      </c>
      <c r="I406" s="10" t="s">
        <v>1284</v>
      </c>
      <c r="J406" s="1">
        <f>VLOOKUP(G406,Sku_Consolidated!A2:C957, 3, FALSE)</f>
      </c>
      <c r="K406" s="10">
        <f>IF(J406="PACK", I406, 0)</f>
      </c>
      <c r="L406" s="10">
        <f>IF(J406="KG", I406, I406 * VLOOKUP(G406,Sku_Consolidated!A2:U957,21,FALSE))</f>
      </c>
      <c r="M406" s="10" t="s">
        <v>37</v>
      </c>
      <c r="N406" s="11" t="s">
        <v>1285</v>
      </c>
      <c r="O406" s="10" t="s">
        <v>1286</v>
      </c>
      <c r="P406" s="10">
        <f>N406 - O406</f>
      </c>
      <c r="Q406" s="1">
        <f>VLOOKUP(G406,Sku_Consolidated!A2:G957,7, FALSE)</f>
      </c>
      <c r="R406" s="1">
        <f>IF(IFERROR(VLOOKUP(E406,Store_Showcase!B2:H144,7, FALSE), TRUE)=TRUE, IF(IFERROR(VLOOKUP(E406,Store_SRP!B2:H110,7, FALSE), TRUE)=TRUE,VLOOKUP(E406,Store_VAM!B2:H273,7, FALSE),VLOOKUP(E406,Store_SRP!B2:H110,7, FALSE)), VLOOKUP(E406,Store_Showcase!B2:H144,7, FALSE))</f>
      </c>
      <c r="S406" s="1">
        <f>IF(IFERROR(VLOOKUP(E406,Store_Showcase!B2:I144,8, FALSE), TRUE)=TRUE, IF(IFERROR(VLOOKUP(E406,Store_SRP!B2:I110,8, FALSE), TRUE)=TRUE,VLOOKUP(E406,Store_VAM!B2:I273,8, FALSE),VLOOKUP(E406,Store_SRP!B2:I110,8, FALSE)), VLOOKUP(E406,Store_Showcase!B2:I144,8, FALSE))</f>
      </c>
      <c r="T406" s="1">
        <f>VLOOKUP(G406,Sku_Consolidated!A2:R957,18,FALSE)</f>
      </c>
      <c r="U406" s="1" t="s">
        <v>1271</v>
      </c>
      <c r="V406" s="1">
        <f>IF(VLOOKUP(G406,Sku_Consolidated!A2:S957,19,FALSE)="SHOWCASE", VLOOKUP(E406,Store_Showcase!B2:L144,11, FALSE), IF(VLOOKUP(G406,Sku_Consolidated!A2:S957,19,FALSE)="VAM",VLOOKUP(E406,Store_VAM!B2:L273,11, FALSE),VLOOKUP(E406,Store_SRP!B2:L110,11, FALSE)))</f>
      </c>
      <c r="W406" s="1">
        <f>VLOOKUP(G406,Sku_Consolidated!A2:W957,11,FALSE)</f>
      </c>
      <c r="X406" s="1">
        <f>VLOOKUP(G406,Sku_Consolidated!A2:H957,8,FALSE)</f>
      </c>
      <c r="Y406" s="1">
        <f>VLOOKUP(G406,Sku_Consolidated!A2:I957,9,FALSE)</f>
      </c>
      <c r="Z406" s="1" t="s">
        <v>41</v>
      </c>
      <c r="AA406" s="1">
        <f>VLOOKUP(G406,Sku_Consolidated!A2:E957,5,FALSE)</f>
      </c>
      <c r="AB406" s="1">
        <f>IF(VLOOKUP(G406,Sku_Consolidated!A2:S957,19,FALSE)="SHOWCASE", VLOOKUP(E406,Store_Showcase!B2:N144,13, FALSE), IF(VLOOKUP(G406,Sku_Consolidated!A2:S957,19,FALSE)="VAM",VLOOKUP(E406,Store_VAM!B2:N273,13, FALSE),VLOOKUP(E406,Store_SRP!B2:N110,13, FALSE)))</f>
      </c>
      <c r="AC406" s="1">
        <f>IF(IFERROR(AB406,TRUE)=TRUE, "-","OK")</f>
      </c>
      <c r="AD406" s="11" t="s">
        <v>37</v>
      </c>
      <c r="AE406" s="11" t="s">
        <v>37</v>
      </c>
      <c r="AF406" s="1">
        <f>IF(IFERROR(VLOOKUP(E406,Store_Showcase!B2:H144,{5}, FALSE), TRUE)=TRUE, IF(IFERROR(VLOOKUP(E406,Store_SRP!B2:H110,{5}, FALSE), TRUE)=TRUE,VLOOKUP(E406,Store_VAM!B2:H273,{5}, FALSE),VLOOKUP(E406,Store_SRP!B2:H110,{5}, FALSE)), VLOOKUP(E406,Store_Showcase!B2:H144,{5}, FALSE))</f>
      </c>
      <c r="AG406" s="1">
        <f>IF(IFERROR(VLOOKUP(E406,Store_Showcase!B2:H144,{6}, FALSE), TRUE)=TRUE, IF(IFERROR(VLOOKUP(E406,Store_SRP!B2:H110,{6}, FALSE), TRUE)=TRUE,VLOOKUP(E406,Store_VAM!B2:H273,{6}, FALSE),VLOOKUP(E406,Store_SRP!B2:H110,{6}, FALSE)), VLOOKUP(E406,Store_Showcase!B2:H144,{6}, FALSE))</f>
      </c>
      <c r="AH406" s="1">
        <f>VLOOKUP(G406,Sku_Consolidated!A2:R957,18,FALSE)</f>
      </c>
      <c r="AI406" s="1">
        <f>VLOOKUP(G406,Sku_Consolidated!A2:S957,19,FALSE)</f>
      </c>
      <c r="AJ406" s="1">
        <f>VLOOKUP(G406,Sku_Consolidated!A2:T957,20,FALSE)</f>
      </c>
    </row>
    <row r="407" spans="1:36" x14ac:dyDescent="0.25">
      <c r="A407" s="1">
        <v>2024</v>
      </c>
      <c r="B407" s="1" t="s">
        <v>31</v>
      </c>
      <c r="C407" s="1" t="s">
        <v>32</v>
      </c>
      <c r="D407" s="1" t="s">
        <v>33</v>
      </c>
      <c r="E407" s="9" t="s">
        <v>1267</v>
      </c>
      <c r="F407" s="1">
        <f>IF(VLOOKUP(G407,Sku_Consolidated!A2:S957,{19},FALSE)="SHOWCASE", VLOOKUP(E407,Store_Showcase!B2:C144,{2}, FALSE), IF(VLOOKUP(G407,Sku_Consolidated!A2:S957,{19},FALSE)="VAM",VLOOKUP(E407,Store_VAM!B2:C273,{2}, FALSE),VLOOKUP(E407,Store_SRP!B2:C110,{2}, FALSE)))</f>
      </c>
      <c r="G407" s="1">
        <v>61734</v>
      </c>
      <c r="H407" s="1" t="s">
        <v>62</v>
      </c>
      <c r="I407" s="10" t="s">
        <v>1287</v>
      </c>
      <c r="J407" s="1">
        <f>VLOOKUP(G407,Sku_Consolidated!A2:C957, 3, FALSE)</f>
      </c>
      <c r="K407" s="10">
        <f>IF(J407="PACK", I407, 0)</f>
      </c>
      <c r="L407" s="10">
        <f>IF(J407="KG", I407, I407 * VLOOKUP(G407,Sku_Consolidated!A2:U957,21,FALSE))</f>
      </c>
      <c r="M407" s="10" t="s">
        <v>37</v>
      </c>
      <c r="N407" s="11" t="s">
        <v>1288</v>
      </c>
      <c r="O407" s="10" t="s">
        <v>1289</v>
      </c>
      <c r="P407" s="10">
        <f>N407 - O407</f>
      </c>
      <c r="Q407" s="1">
        <f>VLOOKUP(G407,Sku_Consolidated!A2:G957,7, FALSE)</f>
      </c>
      <c r="R407" s="1">
        <f>IF(IFERROR(VLOOKUP(E407,Store_Showcase!B2:H144,7, FALSE), TRUE)=TRUE, IF(IFERROR(VLOOKUP(E407,Store_SRP!B2:H110,7, FALSE), TRUE)=TRUE,VLOOKUP(E407,Store_VAM!B2:H273,7, FALSE),VLOOKUP(E407,Store_SRP!B2:H110,7, FALSE)), VLOOKUP(E407,Store_Showcase!B2:H144,7, FALSE))</f>
      </c>
      <c r="S407" s="1">
        <f>IF(IFERROR(VLOOKUP(E407,Store_Showcase!B2:I144,8, FALSE), TRUE)=TRUE, IF(IFERROR(VLOOKUP(E407,Store_SRP!B2:I110,8, FALSE), TRUE)=TRUE,VLOOKUP(E407,Store_VAM!B2:I273,8, FALSE),VLOOKUP(E407,Store_SRP!B2:I110,8, FALSE)), VLOOKUP(E407,Store_Showcase!B2:I144,8, FALSE))</f>
      </c>
      <c r="T407" s="1">
        <f>VLOOKUP(G407,Sku_Consolidated!A2:R957,18,FALSE)</f>
      </c>
      <c r="U407" s="1" t="s">
        <v>1271</v>
      </c>
      <c r="V407" s="1">
        <f>IF(VLOOKUP(G407,Sku_Consolidated!A2:S957,19,FALSE)="SHOWCASE", VLOOKUP(E407,Store_Showcase!B2:L144,11, FALSE), IF(VLOOKUP(G407,Sku_Consolidated!A2:S957,19,FALSE)="VAM",VLOOKUP(E407,Store_VAM!B2:L273,11, FALSE),VLOOKUP(E407,Store_SRP!B2:L110,11, FALSE)))</f>
      </c>
      <c r="W407" s="1">
        <f>VLOOKUP(G407,Sku_Consolidated!A2:W957,11,FALSE)</f>
      </c>
      <c r="X407" s="1">
        <f>VLOOKUP(G407,Sku_Consolidated!A2:H957,8,FALSE)</f>
      </c>
      <c r="Y407" s="1">
        <f>VLOOKUP(G407,Sku_Consolidated!A2:I957,9,FALSE)</f>
      </c>
      <c r="Z407" s="1" t="s">
        <v>41</v>
      </c>
      <c r="AA407" s="1">
        <f>VLOOKUP(G407,Sku_Consolidated!A2:E957,5,FALSE)</f>
      </c>
      <c r="AB407" s="1">
        <f>IF(VLOOKUP(G407,Sku_Consolidated!A2:S957,19,FALSE)="SHOWCASE", VLOOKUP(E407,Store_Showcase!B2:N144,13, FALSE), IF(VLOOKUP(G407,Sku_Consolidated!A2:S957,19,FALSE)="VAM",VLOOKUP(E407,Store_VAM!B2:N273,13, FALSE),VLOOKUP(E407,Store_SRP!B2:N110,13, FALSE)))</f>
      </c>
      <c r="AC407" s="1">
        <f>IF(IFERROR(AB407,TRUE)=TRUE, "-","OK")</f>
      </c>
      <c r="AD407" s="11" t="s">
        <v>37</v>
      </c>
      <c r="AE407" s="11" t="s">
        <v>37</v>
      </c>
      <c r="AF407" s="1">
        <f>IF(IFERROR(VLOOKUP(E407,Store_Showcase!B2:H144,{5}, FALSE), TRUE)=TRUE, IF(IFERROR(VLOOKUP(E407,Store_SRP!B2:H110,{5}, FALSE), TRUE)=TRUE,VLOOKUP(E407,Store_VAM!B2:H273,{5}, FALSE),VLOOKUP(E407,Store_SRP!B2:H110,{5}, FALSE)), VLOOKUP(E407,Store_Showcase!B2:H144,{5}, FALSE))</f>
      </c>
      <c r="AG407" s="1">
        <f>IF(IFERROR(VLOOKUP(E407,Store_Showcase!B2:H144,{6}, FALSE), TRUE)=TRUE, IF(IFERROR(VLOOKUP(E407,Store_SRP!B2:H110,{6}, FALSE), TRUE)=TRUE,VLOOKUP(E407,Store_VAM!B2:H273,{6}, FALSE),VLOOKUP(E407,Store_SRP!B2:H110,{6}, FALSE)), VLOOKUP(E407,Store_Showcase!B2:H144,{6}, FALSE))</f>
      </c>
      <c r="AH407" s="1">
        <f>VLOOKUP(G407,Sku_Consolidated!A2:R957,18,FALSE)</f>
      </c>
      <c r="AI407" s="1">
        <f>VLOOKUP(G407,Sku_Consolidated!A2:S957,19,FALSE)</f>
      </c>
      <c r="AJ407" s="1">
        <f>VLOOKUP(G407,Sku_Consolidated!A2:T957,20,FALSE)</f>
      </c>
    </row>
    <row r="408" spans="1:36" x14ac:dyDescent="0.25">
      <c r="A408" s="1">
        <v>2024</v>
      </c>
      <c r="B408" s="1" t="s">
        <v>31</v>
      </c>
      <c r="C408" s="1" t="s">
        <v>32</v>
      </c>
      <c r="D408" s="1" t="s">
        <v>33</v>
      </c>
      <c r="E408" s="9" t="s">
        <v>1267</v>
      </c>
      <c r="F408" s="1">
        <f>IF(VLOOKUP(G408,Sku_Consolidated!A2:S957,{19},FALSE)="SHOWCASE", VLOOKUP(E408,Store_Showcase!B2:C144,{2}, FALSE), IF(VLOOKUP(G408,Sku_Consolidated!A2:S957,{19},FALSE)="VAM",VLOOKUP(E408,Store_VAM!B2:C273,{2}, FALSE),VLOOKUP(E408,Store_SRP!B2:C110,{2}, FALSE)))</f>
      </c>
      <c r="G408" s="1">
        <v>61735</v>
      </c>
      <c r="H408" s="1" t="s">
        <v>66</v>
      </c>
      <c r="I408" s="10" t="s">
        <v>927</v>
      </c>
      <c r="J408" s="1">
        <f>VLOOKUP(G408,Sku_Consolidated!A2:C957, 3, FALSE)</f>
      </c>
      <c r="K408" s="10">
        <f>IF(J408="PACK", I408, 0)</f>
      </c>
      <c r="L408" s="10">
        <f>IF(J408="KG", I408, I408 * VLOOKUP(G408,Sku_Consolidated!A2:U957,21,FALSE))</f>
      </c>
      <c r="M408" s="10" t="s">
        <v>37</v>
      </c>
      <c r="N408" s="11" t="s">
        <v>1290</v>
      </c>
      <c r="O408" s="10" t="s">
        <v>1291</v>
      </c>
      <c r="P408" s="10">
        <f>N408 - O408</f>
      </c>
      <c r="Q408" s="1">
        <f>VLOOKUP(G408,Sku_Consolidated!A2:G957,7, FALSE)</f>
      </c>
      <c r="R408" s="1">
        <f>IF(IFERROR(VLOOKUP(E408,Store_Showcase!B2:H144,7, FALSE), TRUE)=TRUE, IF(IFERROR(VLOOKUP(E408,Store_SRP!B2:H110,7, FALSE), TRUE)=TRUE,VLOOKUP(E408,Store_VAM!B2:H273,7, FALSE),VLOOKUP(E408,Store_SRP!B2:H110,7, FALSE)), VLOOKUP(E408,Store_Showcase!B2:H144,7, FALSE))</f>
      </c>
      <c r="S408" s="1">
        <f>IF(IFERROR(VLOOKUP(E408,Store_Showcase!B2:I144,8, FALSE), TRUE)=TRUE, IF(IFERROR(VLOOKUP(E408,Store_SRP!B2:I110,8, FALSE), TRUE)=TRUE,VLOOKUP(E408,Store_VAM!B2:I273,8, FALSE),VLOOKUP(E408,Store_SRP!B2:I110,8, FALSE)), VLOOKUP(E408,Store_Showcase!B2:I144,8, FALSE))</f>
      </c>
      <c r="T408" s="1">
        <f>VLOOKUP(G408,Sku_Consolidated!A2:R957,18,FALSE)</f>
      </c>
      <c r="U408" s="1" t="s">
        <v>1271</v>
      </c>
      <c r="V408" s="1">
        <f>IF(VLOOKUP(G408,Sku_Consolidated!A2:S957,19,FALSE)="SHOWCASE", VLOOKUP(E408,Store_Showcase!B2:L144,11, FALSE), IF(VLOOKUP(G408,Sku_Consolidated!A2:S957,19,FALSE)="VAM",VLOOKUP(E408,Store_VAM!B2:L273,11, FALSE),VLOOKUP(E408,Store_SRP!B2:L110,11, FALSE)))</f>
      </c>
      <c r="W408" s="1">
        <f>VLOOKUP(G408,Sku_Consolidated!A2:W957,11,FALSE)</f>
      </c>
      <c r="X408" s="1">
        <f>VLOOKUP(G408,Sku_Consolidated!A2:H957,8,FALSE)</f>
      </c>
      <c r="Y408" s="1">
        <f>VLOOKUP(G408,Sku_Consolidated!A2:I957,9,FALSE)</f>
      </c>
      <c r="Z408" s="1" t="s">
        <v>41</v>
      </c>
      <c r="AA408" s="1">
        <f>VLOOKUP(G408,Sku_Consolidated!A2:E957,5,FALSE)</f>
      </c>
      <c r="AB408" s="1">
        <f>IF(VLOOKUP(G408,Sku_Consolidated!A2:S957,19,FALSE)="SHOWCASE", VLOOKUP(E408,Store_Showcase!B2:N144,13, FALSE), IF(VLOOKUP(G408,Sku_Consolidated!A2:S957,19,FALSE)="VAM",VLOOKUP(E408,Store_VAM!B2:N273,13, FALSE),VLOOKUP(E408,Store_SRP!B2:N110,13, FALSE)))</f>
      </c>
      <c r="AC408" s="1">
        <f>IF(IFERROR(AB408,TRUE)=TRUE, "-","OK")</f>
      </c>
      <c r="AD408" s="11" t="s">
        <v>37</v>
      </c>
      <c r="AE408" s="11" t="s">
        <v>37</v>
      </c>
      <c r="AF408" s="1">
        <f>IF(IFERROR(VLOOKUP(E408,Store_Showcase!B2:H144,{5}, FALSE), TRUE)=TRUE, IF(IFERROR(VLOOKUP(E408,Store_SRP!B2:H110,{5}, FALSE), TRUE)=TRUE,VLOOKUP(E408,Store_VAM!B2:H273,{5}, FALSE),VLOOKUP(E408,Store_SRP!B2:H110,{5}, FALSE)), VLOOKUP(E408,Store_Showcase!B2:H144,{5}, FALSE))</f>
      </c>
      <c r="AG408" s="1">
        <f>IF(IFERROR(VLOOKUP(E408,Store_Showcase!B2:H144,{6}, FALSE), TRUE)=TRUE, IF(IFERROR(VLOOKUP(E408,Store_SRP!B2:H110,{6}, FALSE), TRUE)=TRUE,VLOOKUP(E408,Store_VAM!B2:H273,{6}, FALSE),VLOOKUP(E408,Store_SRP!B2:H110,{6}, FALSE)), VLOOKUP(E408,Store_Showcase!B2:H144,{6}, FALSE))</f>
      </c>
      <c r="AH408" s="1">
        <f>VLOOKUP(G408,Sku_Consolidated!A2:R957,18,FALSE)</f>
      </c>
      <c r="AI408" s="1">
        <f>VLOOKUP(G408,Sku_Consolidated!A2:S957,19,FALSE)</f>
      </c>
      <c r="AJ408" s="1">
        <f>VLOOKUP(G408,Sku_Consolidated!A2:T957,20,FALSE)</f>
      </c>
    </row>
    <row r="409" spans="1:36" x14ac:dyDescent="0.25">
      <c r="A409" s="1">
        <v>2024</v>
      </c>
      <c r="B409" s="1" t="s">
        <v>31</v>
      </c>
      <c r="C409" s="1" t="s">
        <v>32</v>
      </c>
      <c r="D409" s="1" t="s">
        <v>33</v>
      </c>
      <c r="E409" s="9" t="s">
        <v>1267</v>
      </c>
      <c r="F409" s="1">
        <f>IF(VLOOKUP(G409,Sku_Consolidated!A2:S957,{19},FALSE)="SHOWCASE", VLOOKUP(E409,Store_Showcase!B2:C144,{2}, FALSE), IF(VLOOKUP(G409,Sku_Consolidated!A2:S957,{19},FALSE)="VAM",VLOOKUP(E409,Store_VAM!B2:C273,{2}, FALSE),VLOOKUP(E409,Store_SRP!B2:C110,{2}, FALSE)))</f>
      </c>
      <c r="G409" s="1">
        <v>61740</v>
      </c>
      <c r="H409" s="1" t="s">
        <v>231</v>
      </c>
      <c r="I409" s="10" t="s">
        <v>604</v>
      </c>
      <c r="J409" s="1">
        <f>VLOOKUP(G409,Sku_Consolidated!A2:C957, 3, FALSE)</f>
      </c>
      <c r="K409" s="10">
        <f>IF(J409="PACK", I409, 0)</f>
      </c>
      <c r="L409" s="10">
        <f>IF(J409="KG", I409, I409 * VLOOKUP(G409,Sku_Consolidated!A2:U957,21,FALSE))</f>
      </c>
      <c r="M409" s="10" t="s">
        <v>37</v>
      </c>
      <c r="N409" s="11" t="s">
        <v>1292</v>
      </c>
      <c r="O409" s="10" t="s">
        <v>1293</v>
      </c>
      <c r="P409" s="10">
        <f>N409 - O409</f>
      </c>
      <c r="Q409" s="1">
        <f>VLOOKUP(G409,Sku_Consolidated!A2:G957,7, FALSE)</f>
      </c>
      <c r="R409" s="1">
        <f>IF(IFERROR(VLOOKUP(E409,Store_Showcase!B2:H144,7, FALSE), TRUE)=TRUE, IF(IFERROR(VLOOKUP(E409,Store_SRP!B2:H110,7, FALSE), TRUE)=TRUE,VLOOKUP(E409,Store_VAM!B2:H273,7, FALSE),VLOOKUP(E409,Store_SRP!B2:H110,7, FALSE)), VLOOKUP(E409,Store_Showcase!B2:H144,7, FALSE))</f>
      </c>
      <c r="S409" s="1">
        <f>IF(IFERROR(VLOOKUP(E409,Store_Showcase!B2:I144,8, FALSE), TRUE)=TRUE, IF(IFERROR(VLOOKUP(E409,Store_SRP!B2:I110,8, FALSE), TRUE)=TRUE,VLOOKUP(E409,Store_VAM!B2:I273,8, FALSE),VLOOKUP(E409,Store_SRP!B2:I110,8, FALSE)), VLOOKUP(E409,Store_Showcase!B2:I144,8, FALSE))</f>
      </c>
      <c r="T409" s="1">
        <f>VLOOKUP(G409,Sku_Consolidated!A2:R957,18,FALSE)</f>
      </c>
      <c r="U409" s="1" t="s">
        <v>1271</v>
      </c>
      <c r="V409" s="1">
        <f>IF(VLOOKUP(G409,Sku_Consolidated!A2:S957,19,FALSE)="SHOWCASE", VLOOKUP(E409,Store_Showcase!B2:L144,11, FALSE), IF(VLOOKUP(G409,Sku_Consolidated!A2:S957,19,FALSE)="VAM",VLOOKUP(E409,Store_VAM!B2:L273,11, FALSE),VLOOKUP(E409,Store_SRP!B2:L110,11, FALSE)))</f>
      </c>
      <c r="W409" s="1">
        <f>VLOOKUP(G409,Sku_Consolidated!A2:W957,11,FALSE)</f>
      </c>
      <c r="X409" s="1">
        <f>VLOOKUP(G409,Sku_Consolidated!A2:H957,8,FALSE)</f>
      </c>
      <c r="Y409" s="1">
        <f>VLOOKUP(G409,Sku_Consolidated!A2:I957,9,FALSE)</f>
      </c>
      <c r="Z409" s="1" t="s">
        <v>41</v>
      </c>
      <c r="AA409" s="1">
        <f>VLOOKUP(G409,Sku_Consolidated!A2:E957,5,FALSE)</f>
      </c>
      <c r="AB409" s="1">
        <f>IF(VLOOKUP(G409,Sku_Consolidated!A2:S957,19,FALSE)="SHOWCASE", VLOOKUP(E409,Store_Showcase!B2:N144,13, FALSE), IF(VLOOKUP(G409,Sku_Consolidated!A2:S957,19,FALSE)="VAM",VLOOKUP(E409,Store_VAM!B2:N273,13, FALSE),VLOOKUP(E409,Store_SRP!B2:N110,13, FALSE)))</f>
      </c>
      <c r="AC409" s="1">
        <f>IF(IFERROR(AB409,TRUE)=TRUE, "-","OK")</f>
      </c>
      <c r="AD409" s="11" t="s">
        <v>37</v>
      </c>
      <c r="AE409" s="11" t="s">
        <v>37</v>
      </c>
      <c r="AF409" s="1">
        <f>IF(IFERROR(VLOOKUP(E409,Store_Showcase!B2:H144,{5}, FALSE), TRUE)=TRUE, IF(IFERROR(VLOOKUP(E409,Store_SRP!B2:H110,{5}, FALSE), TRUE)=TRUE,VLOOKUP(E409,Store_VAM!B2:H273,{5}, FALSE),VLOOKUP(E409,Store_SRP!B2:H110,{5}, FALSE)), VLOOKUP(E409,Store_Showcase!B2:H144,{5}, FALSE))</f>
      </c>
      <c r="AG409" s="1">
        <f>IF(IFERROR(VLOOKUP(E409,Store_Showcase!B2:H144,{6}, FALSE), TRUE)=TRUE, IF(IFERROR(VLOOKUP(E409,Store_SRP!B2:H110,{6}, FALSE), TRUE)=TRUE,VLOOKUP(E409,Store_VAM!B2:H273,{6}, FALSE),VLOOKUP(E409,Store_SRP!B2:H110,{6}, FALSE)), VLOOKUP(E409,Store_Showcase!B2:H144,{6}, FALSE))</f>
      </c>
      <c r="AH409" s="1">
        <f>VLOOKUP(G409,Sku_Consolidated!A2:R957,18,FALSE)</f>
      </c>
      <c r="AI409" s="1">
        <f>VLOOKUP(G409,Sku_Consolidated!A2:S957,19,FALSE)</f>
      </c>
      <c r="AJ409" s="1">
        <f>VLOOKUP(G409,Sku_Consolidated!A2:T957,20,FALSE)</f>
      </c>
    </row>
    <row r="410" spans="1:36" x14ac:dyDescent="0.25">
      <c r="A410" s="1">
        <v>2024</v>
      </c>
      <c r="B410" s="1" t="s">
        <v>31</v>
      </c>
      <c r="C410" s="1" t="s">
        <v>32</v>
      </c>
      <c r="D410" s="1" t="s">
        <v>33</v>
      </c>
      <c r="E410" s="9" t="s">
        <v>1267</v>
      </c>
      <c r="F410" s="1">
        <f>IF(VLOOKUP(G410,Sku_Consolidated!A2:S957,{19},FALSE)="SHOWCASE", VLOOKUP(E410,Store_Showcase!B2:C144,{2}, FALSE), IF(VLOOKUP(G410,Sku_Consolidated!A2:S957,{19},FALSE)="VAM",VLOOKUP(E410,Store_VAM!B2:C273,{2}, FALSE),VLOOKUP(E410,Store_SRP!B2:C110,{2}, FALSE)))</f>
      </c>
      <c r="G410" s="1">
        <v>61742</v>
      </c>
      <c r="H410" s="1" t="s">
        <v>78</v>
      </c>
      <c r="I410" s="10" t="s">
        <v>1294</v>
      </c>
      <c r="J410" s="1">
        <f>VLOOKUP(G410,Sku_Consolidated!A2:C957, 3, FALSE)</f>
      </c>
      <c r="K410" s="10">
        <f>IF(J410="PACK", I410, 0)</f>
      </c>
      <c r="L410" s="10">
        <f>IF(J410="KG", I410, I410 * VLOOKUP(G410,Sku_Consolidated!A2:U957,21,FALSE))</f>
      </c>
      <c r="M410" s="10" t="s">
        <v>37</v>
      </c>
      <c r="N410" s="11" t="s">
        <v>1295</v>
      </c>
      <c r="O410" s="10" t="s">
        <v>1296</v>
      </c>
      <c r="P410" s="10">
        <f>N410 - O410</f>
      </c>
      <c r="Q410" s="1">
        <f>VLOOKUP(G410,Sku_Consolidated!A2:G957,7, FALSE)</f>
      </c>
      <c r="R410" s="1">
        <f>IF(IFERROR(VLOOKUP(E410,Store_Showcase!B2:H144,7, FALSE), TRUE)=TRUE, IF(IFERROR(VLOOKUP(E410,Store_SRP!B2:H110,7, FALSE), TRUE)=TRUE,VLOOKUP(E410,Store_VAM!B2:H273,7, FALSE),VLOOKUP(E410,Store_SRP!B2:H110,7, FALSE)), VLOOKUP(E410,Store_Showcase!B2:H144,7, FALSE))</f>
      </c>
      <c r="S410" s="1">
        <f>IF(IFERROR(VLOOKUP(E410,Store_Showcase!B2:I144,8, FALSE), TRUE)=TRUE, IF(IFERROR(VLOOKUP(E410,Store_SRP!B2:I110,8, FALSE), TRUE)=TRUE,VLOOKUP(E410,Store_VAM!B2:I273,8, FALSE),VLOOKUP(E410,Store_SRP!B2:I110,8, FALSE)), VLOOKUP(E410,Store_Showcase!B2:I144,8, FALSE))</f>
      </c>
      <c r="T410" s="1">
        <f>VLOOKUP(G410,Sku_Consolidated!A2:R957,18,FALSE)</f>
      </c>
      <c r="U410" s="1" t="s">
        <v>1271</v>
      </c>
      <c r="V410" s="1">
        <f>IF(VLOOKUP(G410,Sku_Consolidated!A2:S957,19,FALSE)="SHOWCASE", VLOOKUP(E410,Store_Showcase!B2:L144,11, FALSE), IF(VLOOKUP(G410,Sku_Consolidated!A2:S957,19,FALSE)="VAM",VLOOKUP(E410,Store_VAM!B2:L273,11, FALSE),VLOOKUP(E410,Store_SRP!B2:L110,11, FALSE)))</f>
      </c>
      <c r="W410" s="1">
        <f>VLOOKUP(G410,Sku_Consolidated!A2:W957,11,FALSE)</f>
      </c>
      <c r="X410" s="1">
        <f>VLOOKUP(G410,Sku_Consolidated!A2:H957,8,FALSE)</f>
      </c>
      <c r="Y410" s="1">
        <f>VLOOKUP(G410,Sku_Consolidated!A2:I957,9,FALSE)</f>
      </c>
      <c r="Z410" s="1" t="s">
        <v>41</v>
      </c>
      <c r="AA410" s="1">
        <f>VLOOKUP(G410,Sku_Consolidated!A2:E957,5,FALSE)</f>
      </c>
      <c r="AB410" s="1">
        <f>IF(VLOOKUP(G410,Sku_Consolidated!A2:S957,19,FALSE)="SHOWCASE", VLOOKUP(E410,Store_Showcase!B2:N144,13, FALSE), IF(VLOOKUP(G410,Sku_Consolidated!A2:S957,19,FALSE)="VAM",VLOOKUP(E410,Store_VAM!B2:N273,13, FALSE),VLOOKUP(E410,Store_SRP!B2:N110,13, FALSE)))</f>
      </c>
      <c r="AC410" s="1">
        <f>IF(IFERROR(AB410,TRUE)=TRUE, "-","OK")</f>
      </c>
      <c r="AD410" s="11" t="s">
        <v>37</v>
      </c>
      <c r="AE410" s="11" t="s">
        <v>37</v>
      </c>
      <c r="AF410" s="1">
        <f>IF(IFERROR(VLOOKUP(E410,Store_Showcase!B2:H144,{5}, FALSE), TRUE)=TRUE, IF(IFERROR(VLOOKUP(E410,Store_SRP!B2:H110,{5}, FALSE), TRUE)=TRUE,VLOOKUP(E410,Store_VAM!B2:H273,{5}, FALSE),VLOOKUP(E410,Store_SRP!B2:H110,{5}, FALSE)), VLOOKUP(E410,Store_Showcase!B2:H144,{5}, FALSE))</f>
      </c>
      <c r="AG410" s="1">
        <f>IF(IFERROR(VLOOKUP(E410,Store_Showcase!B2:H144,{6}, FALSE), TRUE)=TRUE, IF(IFERROR(VLOOKUP(E410,Store_SRP!B2:H110,{6}, FALSE), TRUE)=TRUE,VLOOKUP(E410,Store_VAM!B2:H273,{6}, FALSE),VLOOKUP(E410,Store_SRP!B2:H110,{6}, FALSE)), VLOOKUP(E410,Store_Showcase!B2:H144,{6}, FALSE))</f>
      </c>
      <c r="AH410" s="1">
        <f>VLOOKUP(G410,Sku_Consolidated!A2:R957,18,FALSE)</f>
      </c>
      <c r="AI410" s="1">
        <f>VLOOKUP(G410,Sku_Consolidated!A2:S957,19,FALSE)</f>
      </c>
      <c r="AJ410" s="1">
        <f>VLOOKUP(G410,Sku_Consolidated!A2:T957,20,FALSE)</f>
      </c>
    </row>
    <row r="411" spans="1:36" x14ac:dyDescent="0.25">
      <c r="A411" s="1">
        <v>2024</v>
      </c>
      <c r="B411" s="1" t="s">
        <v>31</v>
      </c>
      <c r="C411" s="1" t="s">
        <v>32</v>
      </c>
      <c r="D411" s="1" t="s">
        <v>33</v>
      </c>
      <c r="E411" s="9" t="s">
        <v>1267</v>
      </c>
      <c r="F411" s="1">
        <f>IF(VLOOKUP(G411,Sku_Consolidated!A2:S957,{19},FALSE)="SHOWCASE", VLOOKUP(E411,Store_Showcase!B2:C144,{2}, FALSE), IF(VLOOKUP(G411,Sku_Consolidated!A2:S957,{19},FALSE)="VAM",VLOOKUP(E411,Store_VAM!B2:C273,{2}, FALSE),VLOOKUP(E411,Store_SRP!B2:C110,{2}, FALSE)))</f>
      </c>
      <c r="G411" s="1">
        <v>61749</v>
      </c>
      <c r="H411" s="1" t="s">
        <v>154</v>
      </c>
      <c r="I411" s="10" t="s">
        <v>1297</v>
      </c>
      <c r="J411" s="1">
        <f>VLOOKUP(G411,Sku_Consolidated!A2:C957, 3, FALSE)</f>
      </c>
      <c r="K411" s="10">
        <f>IF(J411="PACK", I411, 0)</f>
      </c>
      <c r="L411" s="10">
        <f>IF(J411="KG", I411, I411 * VLOOKUP(G411,Sku_Consolidated!A2:U957,21,FALSE))</f>
      </c>
      <c r="M411" s="10" t="s">
        <v>37</v>
      </c>
      <c r="N411" s="11" t="s">
        <v>1298</v>
      </c>
      <c r="O411" s="10" t="s">
        <v>1299</v>
      </c>
      <c r="P411" s="10">
        <f>N411 - O411</f>
      </c>
      <c r="Q411" s="1">
        <f>VLOOKUP(G411,Sku_Consolidated!A2:G957,7, FALSE)</f>
      </c>
      <c r="R411" s="1">
        <f>IF(IFERROR(VLOOKUP(E411,Store_Showcase!B2:H144,7, FALSE), TRUE)=TRUE, IF(IFERROR(VLOOKUP(E411,Store_SRP!B2:H110,7, FALSE), TRUE)=TRUE,VLOOKUP(E411,Store_VAM!B2:H273,7, FALSE),VLOOKUP(E411,Store_SRP!B2:H110,7, FALSE)), VLOOKUP(E411,Store_Showcase!B2:H144,7, FALSE))</f>
      </c>
      <c r="S411" s="1">
        <f>IF(IFERROR(VLOOKUP(E411,Store_Showcase!B2:I144,8, FALSE), TRUE)=TRUE, IF(IFERROR(VLOOKUP(E411,Store_SRP!B2:I110,8, FALSE), TRUE)=TRUE,VLOOKUP(E411,Store_VAM!B2:I273,8, FALSE),VLOOKUP(E411,Store_SRP!B2:I110,8, FALSE)), VLOOKUP(E411,Store_Showcase!B2:I144,8, FALSE))</f>
      </c>
      <c r="T411" s="1">
        <f>VLOOKUP(G411,Sku_Consolidated!A2:R957,18,FALSE)</f>
      </c>
      <c r="U411" s="1" t="s">
        <v>1271</v>
      </c>
      <c r="V411" s="1">
        <f>IF(VLOOKUP(G411,Sku_Consolidated!A2:S957,19,FALSE)="SHOWCASE", VLOOKUP(E411,Store_Showcase!B2:L144,11, FALSE), IF(VLOOKUP(G411,Sku_Consolidated!A2:S957,19,FALSE)="VAM",VLOOKUP(E411,Store_VAM!B2:L273,11, FALSE),VLOOKUP(E411,Store_SRP!B2:L110,11, FALSE)))</f>
      </c>
      <c r="W411" s="1">
        <f>VLOOKUP(G411,Sku_Consolidated!A2:W957,11,FALSE)</f>
      </c>
      <c r="X411" s="1">
        <f>VLOOKUP(G411,Sku_Consolidated!A2:H957,8,FALSE)</f>
      </c>
      <c r="Y411" s="1">
        <f>VLOOKUP(G411,Sku_Consolidated!A2:I957,9,FALSE)</f>
      </c>
      <c r="Z411" s="1" t="s">
        <v>41</v>
      </c>
      <c r="AA411" s="1">
        <f>VLOOKUP(G411,Sku_Consolidated!A2:E957,5,FALSE)</f>
      </c>
      <c r="AB411" s="1">
        <f>IF(VLOOKUP(G411,Sku_Consolidated!A2:S957,19,FALSE)="SHOWCASE", VLOOKUP(E411,Store_Showcase!B2:N144,13, FALSE), IF(VLOOKUP(G411,Sku_Consolidated!A2:S957,19,FALSE)="VAM",VLOOKUP(E411,Store_VAM!B2:N273,13, FALSE),VLOOKUP(E411,Store_SRP!B2:N110,13, FALSE)))</f>
      </c>
      <c r="AC411" s="1">
        <f>IF(IFERROR(AB411,TRUE)=TRUE, "-","OK")</f>
      </c>
      <c r="AD411" s="11" t="s">
        <v>37</v>
      </c>
      <c r="AE411" s="11" t="s">
        <v>37</v>
      </c>
      <c r="AF411" s="1">
        <f>IF(IFERROR(VLOOKUP(E411,Store_Showcase!B2:H144,{5}, FALSE), TRUE)=TRUE, IF(IFERROR(VLOOKUP(E411,Store_SRP!B2:H110,{5}, FALSE), TRUE)=TRUE,VLOOKUP(E411,Store_VAM!B2:H273,{5}, FALSE),VLOOKUP(E411,Store_SRP!B2:H110,{5}, FALSE)), VLOOKUP(E411,Store_Showcase!B2:H144,{5}, FALSE))</f>
      </c>
      <c r="AG411" s="1">
        <f>IF(IFERROR(VLOOKUP(E411,Store_Showcase!B2:H144,{6}, FALSE), TRUE)=TRUE, IF(IFERROR(VLOOKUP(E411,Store_SRP!B2:H110,{6}, FALSE), TRUE)=TRUE,VLOOKUP(E411,Store_VAM!B2:H273,{6}, FALSE),VLOOKUP(E411,Store_SRP!B2:H110,{6}, FALSE)), VLOOKUP(E411,Store_Showcase!B2:H144,{6}, FALSE))</f>
      </c>
      <c r="AH411" s="1">
        <f>VLOOKUP(G411,Sku_Consolidated!A2:R957,18,FALSE)</f>
      </c>
      <c r="AI411" s="1">
        <f>VLOOKUP(G411,Sku_Consolidated!A2:S957,19,FALSE)</f>
      </c>
      <c r="AJ411" s="1">
        <f>VLOOKUP(G411,Sku_Consolidated!A2:T957,20,FALSE)</f>
      </c>
    </row>
    <row r="412" spans="1:36" x14ac:dyDescent="0.25">
      <c r="A412" s="1">
        <v>2024</v>
      </c>
      <c r="B412" s="1" t="s">
        <v>31</v>
      </c>
      <c r="C412" s="1" t="s">
        <v>32</v>
      </c>
      <c r="D412" s="1" t="s">
        <v>33</v>
      </c>
      <c r="E412" s="9" t="s">
        <v>1267</v>
      </c>
      <c r="F412" s="1">
        <f>IF(VLOOKUP(G412,Sku_Consolidated!A2:S957,{19},FALSE)="SHOWCASE", VLOOKUP(E412,Store_Showcase!B2:C144,{2}, FALSE), IF(VLOOKUP(G412,Sku_Consolidated!A2:S957,{19},FALSE)="VAM",VLOOKUP(E412,Store_VAM!B2:C273,{2}, FALSE),VLOOKUP(E412,Store_SRP!B2:C110,{2}, FALSE)))</f>
      </c>
      <c r="G412" s="1">
        <v>61755</v>
      </c>
      <c r="H412" s="1" t="s">
        <v>86</v>
      </c>
      <c r="I412" s="10" t="s">
        <v>1300</v>
      </c>
      <c r="J412" s="1">
        <f>VLOOKUP(G412,Sku_Consolidated!A2:C957, 3, FALSE)</f>
      </c>
      <c r="K412" s="10">
        <f>IF(J412="PACK", I412, 0)</f>
      </c>
      <c r="L412" s="10">
        <f>IF(J412="KG", I412, I412 * VLOOKUP(G412,Sku_Consolidated!A2:U957,21,FALSE))</f>
      </c>
      <c r="M412" s="10" t="s">
        <v>37</v>
      </c>
      <c r="N412" s="11" t="s">
        <v>1301</v>
      </c>
      <c r="O412" s="10" t="s">
        <v>1302</v>
      </c>
      <c r="P412" s="10">
        <f>N412 - O412</f>
      </c>
      <c r="Q412" s="1">
        <f>VLOOKUP(G412,Sku_Consolidated!A2:G957,7, FALSE)</f>
      </c>
      <c r="R412" s="1">
        <f>IF(IFERROR(VLOOKUP(E412,Store_Showcase!B2:H144,7, FALSE), TRUE)=TRUE, IF(IFERROR(VLOOKUP(E412,Store_SRP!B2:H110,7, FALSE), TRUE)=TRUE,VLOOKUP(E412,Store_VAM!B2:H273,7, FALSE),VLOOKUP(E412,Store_SRP!B2:H110,7, FALSE)), VLOOKUP(E412,Store_Showcase!B2:H144,7, FALSE))</f>
      </c>
      <c r="S412" s="1">
        <f>IF(IFERROR(VLOOKUP(E412,Store_Showcase!B2:I144,8, FALSE), TRUE)=TRUE, IF(IFERROR(VLOOKUP(E412,Store_SRP!B2:I110,8, FALSE), TRUE)=TRUE,VLOOKUP(E412,Store_VAM!B2:I273,8, FALSE),VLOOKUP(E412,Store_SRP!B2:I110,8, FALSE)), VLOOKUP(E412,Store_Showcase!B2:I144,8, FALSE))</f>
      </c>
      <c r="T412" s="1">
        <f>VLOOKUP(G412,Sku_Consolidated!A2:R957,18,FALSE)</f>
      </c>
      <c r="U412" s="1" t="s">
        <v>1271</v>
      </c>
      <c r="V412" s="1">
        <f>IF(VLOOKUP(G412,Sku_Consolidated!A2:S957,19,FALSE)="SHOWCASE", VLOOKUP(E412,Store_Showcase!B2:L144,11, FALSE), IF(VLOOKUP(G412,Sku_Consolidated!A2:S957,19,FALSE)="VAM",VLOOKUP(E412,Store_VAM!B2:L273,11, FALSE),VLOOKUP(E412,Store_SRP!B2:L110,11, FALSE)))</f>
      </c>
      <c r="W412" s="1">
        <f>VLOOKUP(G412,Sku_Consolidated!A2:W957,11,FALSE)</f>
      </c>
      <c r="X412" s="1">
        <f>VLOOKUP(G412,Sku_Consolidated!A2:H957,8,FALSE)</f>
      </c>
      <c r="Y412" s="1">
        <f>VLOOKUP(G412,Sku_Consolidated!A2:I957,9,FALSE)</f>
      </c>
      <c r="Z412" s="1" t="s">
        <v>41</v>
      </c>
      <c r="AA412" s="1">
        <f>VLOOKUP(G412,Sku_Consolidated!A2:E957,5,FALSE)</f>
      </c>
      <c r="AB412" s="1">
        <f>IF(VLOOKUP(G412,Sku_Consolidated!A2:S957,19,FALSE)="SHOWCASE", VLOOKUP(E412,Store_Showcase!B2:N144,13, FALSE), IF(VLOOKUP(G412,Sku_Consolidated!A2:S957,19,FALSE)="VAM",VLOOKUP(E412,Store_VAM!B2:N273,13, FALSE),VLOOKUP(E412,Store_SRP!B2:N110,13, FALSE)))</f>
      </c>
      <c r="AC412" s="1">
        <f>IF(IFERROR(AB412,TRUE)=TRUE, "-","OK")</f>
      </c>
      <c r="AD412" s="11" t="s">
        <v>37</v>
      </c>
      <c r="AE412" s="11" t="s">
        <v>37</v>
      </c>
      <c r="AF412" s="1">
        <f>IF(IFERROR(VLOOKUP(E412,Store_Showcase!B2:H144,{5}, FALSE), TRUE)=TRUE, IF(IFERROR(VLOOKUP(E412,Store_SRP!B2:H110,{5}, FALSE), TRUE)=TRUE,VLOOKUP(E412,Store_VAM!B2:H273,{5}, FALSE),VLOOKUP(E412,Store_SRP!B2:H110,{5}, FALSE)), VLOOKUP(E412,Store_Showcase!B2:H144,{5}, FALSE))</f>
      </c>
      <c r="AG412" s="1">
        <f>IF(IFERROR(VLOOKUP(E412,Store_Showcase!B2:H144,{6}, FALSE), TRUE)=TRUE, IF(IFERROR(VLOOKUP(E412,Store_SRP!B2:H110,{6}, FALSE), TRUE)=TRUE,VLOOKUP(E412,Store_VAM!B2:H273,{6}, FALSE),VLOOKUP(E412,Store_SRP!B2:H110,{6}, FALSE)), VLOOKUP(E412,Store_Showcase!B2:H144,{6}, FALSE))</f>
      </c>
      <c r="AH412" s="1">
        <f>VLOOKUP(G412,Sku_Consolidated!A2:R957,18,FALSE)</f>
      </c>
      <c r="AI412" s="1">
        <f>VLOOKUP(G412,Sku_Consolidated!A2:S957,19,FALSE)</f>
      </c>
      <c r="AJ412" s="1">
        <f>VLOOKUP(G412,Sku_Consolidated!A2:T957,20,FALSE)</f>
      </c>
    </row>
    <row r="413" spans="1:36" x14ac:dyDescent="0.25">
      <c r="A413" s="1">
        <v>2024</v>
      </c>
      <c r="B413" s="1" t="s">
        <v>31</v>
      </c>
      <c r="C413" s="1" t="s">
        <v>32</v>
      </c>
      <c r="D413" s="1" t="s">
        <v>33</v>
      </c>
      <c r="E413" s="9" t="s">
        <v>1267</v>
      </c>
      <c r="F413" s="1">
        <f>IF(VLOOKUP(G413,Sku_Consolidated!A2:S957,{19},FALSE)="SHOWCASE", VLOOKUP(E413,Store_Showcase!B2:C144,{2}, FALSE), IF(VLOOKUP(G413,Sku_Consolidated!A2:S957,{19},FALSE)="VAM",VLOOKUP(E413,Store_VAM!B2:C273,{2}, FALSE),VLOOKUP(E413,Store_SRP!B2:C110,{2}, FALSE)))</f>
      </c>
      <c r="G413" s="1">
        <v>61758</v>
      </c>
      <c r="H413" s="1" t="s">
        <v>90</v>
      </c>
      <c r="I413" s="10" t="s">
        <v>1303</v>
      </c>
      <c r="J413" s="1">
        <f>VLOOKUP(G413,Sku_Consolidated!A2:C957, 3, FALSE)</f>
      </c>
      <c r="K413" s="10">
        <f>IF(J413="PACK", I413, 0)</f>
      </c>
      <c r="L413" s="10">
        <f>IF(J413="KG", I413, I413 * VLOOKUP(G413,Sku_Consolidated!A2:U957,21,FALSE))</f>
      </c>
      <c r="M413" s="10" t="s">
        <v>37</v>
      </c>
      <c r="N413" s="11" t="s">
        <v>1304</v>
      </c>
      <c r="O413" s="10" t="s">
        <v>1305</v>
      </c>
      <c r="P413" s="10">
        <f>N413 - O413</f>
      </c>
      <c r="Q413" s="1">
        <f>VLOOKUP(G413,Sku_Consolidated!A2:G957,7, FALSE)</f>
      </c>
      <c r="R413" s="1">
        <f>IF(IFERROR(VLOOKUP(E413,Store_Showcase!B2:H144,7, FALSE), TRUE)=TRUE, IF(IFERROR(VLOOKUP(E413,Store_SRP!B2:H110,7, FALSE), TRUE)=TRUE,VLOOKUP(E413,Store_VAM!B2:H273,7, FALSE),VLOOKUP(E413,Store_SRP!B2:H110,7, FALSE)), VLOOKUP(E413,Store_Showcase!B2:H144,7, FALSE))</f>
      </c>
      <c r="S413" s="1">
        <f>IF(IFERROR(VLOOKUP(E413,Store_Showcase!B2:I144,8, FALSE), TRUE)=TRUE, IF(IFERROR(VLOOKUP(E413,Store_SRP!B2:I110,8, FALSE), TRUE)=TRUE,VLOOKUP(E413,Store_VAM!B2:I273,8, FALSE),VLOOKUP(E413,Store_SRP!B2:I110,8, FALSE)), VLOOKUP(E413,Store_Showcase!B2:I144,8, FALSE))</f>
      </c>
      <c r="T413" s="1">
        <f>VLOOKUP(G413,Sku_Consolidated!A2:R957,18,FALSE)</f>
      </c>
      <c r="U413" s="1" t="s">
        <v>1271</v>
      </c>
      <c r="V413" s="1">
        <f>IF(VLOOKUP(G413,Sku_Consolidated!A2:S957,19,FALSE)="SHOWCASE", VLOOKUP(E413,Store_Showcase!B2:L144,11, FALSE), IF(VLOOKUP(G413,Sku_Consolidated!A2:S957,19,FALSE)="VAM",VLOOKUP(E413,Store_VAM!B2:L273,11, FALSE),VLOOKUP(E413,Store_SRP!B2:L110,11, FALSE)))</f>
      </c>
      <c r="W413" s="1">
        <f>VLOOKUP(G413,Sku_Consolidated!A2:W957,11,FALSE)</f>
      </c>
      <c r="X413" s="1">
        <f>VLOOKUP(G413,Sku_Consolidated!A2:H957,8,FALSE)</f>
      </c>
      <c r="Y413" s="1">
        <f>VLOOKUP(G413,Sku_Consolidated!A2:I957,9,FALSE)</f>
      </c>
      <c r="Z413" s="1" t="s">
        <v>41</v>
      </c>
      <c r="AA413" s="1">
        <f>VLOOKUP(G413,Sku_Consolidated!A2:E957,5,FALSE)</f>
      </c>
      <c r="AB413" s="1">
        <f>IF(VLOOKUP(G413,Sku_Consolidated!A2:S957,19,FALSE)="SHOWCASE", VLOOKUP(E413,Store_Showcase!B2:N144,13, FALSE), IF(VLOOKUP(G413,Sku_Consolidated!A2:S957,19,FALSE)="VAM",VLOOKUP(E413,Store_VAM!B2:N273,13, FALSE),VLOOKUP(E413,Store_SRP!B2:N110,13, FALSE)))</f>
      </c>
      <c r="AC413" s="1">
        <f>IF(IFERROR(AB413,TRUE)=TRUE, "-","OK")</f>
      </c>
      <c r="AD413" s="11" t="s">
        <v>37</v>
      </c>
      <c r="AE413" s="11" t="s">
        <v>37</v>
      </c>
      <c r="AF413" s="1">
        <f>IF(IFERROR(VLOOKUP(E413,Store_Showcase!B2:H144,{5}, FALSE), TRUE)=TRUE, IF(IFERROR(VLOOKUP(E413,Store_SRP!B2:H110,{5}, FALSE), TRUE)=TRUE,VLOOKUP(E413,Store_VAM!B2:H273,{5}, FALSE),VLOOKUP(E413,Store_SRP!B2:H110,{5}, FALSE)), VLOOKUP(E413,Store_Showcase!B2:H144,{5}, FALSE))</f>
      </c>
      <c r="AG413" s="1">
        <f>IF(IFERROR(VLOOKUP(E413,Store_Showcase!B2:H144,{6}, FALSE), TRUE)=TRUE, IF(IFERROR(VLOOKUP(E413,Store_SRP!B2:H110,{6}, FALSE), TRUE)=TRUE,VLOOKUP(E413,Store_VAM!B2:H273,{6}, FALSE),VLOOKUP(E413,Store_SRP!B2:H110,{6}, FALSE)), VLOOKUP(E413,Store_Showcase!B2:H144,{6}, FALSE))</f>
      </c>
      <c r="AH413" s="1">
        <f>VLOOKUP(G413,Sku_Consolidated!A2:R957,18,FALSE)</f>
      </c>
      <c r="AI413" s="1">
        <f>VLOOKUP(G413,Sku_Consolidated!A2:S957,19,FALSE)</f>
      </c>
      <c r="AJ413" s="1">
        <f>VLOOKUP(G413,Sku_Consolidated!A2:T957,20,FALSE)</f>
      </c>
    </row>
    <row r="414" spans="1:36" x14ac:dyDescent="0.25">
      <c r="A414" s="1">
        <v>2024</v>
      </c>
      <c r="B414" s="1" t="s">
        <v>31</v>
      </c>
      <c r="C414" s="1" t="s">
        <v>32</v>
      </c>
      <c r="D414" s="1" t="s">
        <v>33</v>
      </c>
      <c r="E414" s="9" t="s">
        <v>1267</v>
      </c>
      <c r="F414" s="1">
        <f>IF(VLOOKUP(G414,Sku_Consolidated!A2:S957,{19},FALSE)="SHOWCASE", VLOOKUP(E414,Store_Showcase!B2:C144,{2}, FALSE), IF(VLOOKUP(G414,Sku_Consolidated!A2:S957,{19},FALSE)="VAM",VLOOKUP(E414,Store_VAM!B2:C273,{2}, FALSE),VLOOKUP(E414,Store_SRP!B2:C110,{2}, FALSE)))</f>
      </c>
      <c r="G414" s="1">
        <v>61759</v>
      </c>
      <c r="H414" s="1" t="s">
        <v>94</v>
      </c>
      <c r="I414" s="10" t="s">
        <v>1306</v>
      </c>
      <c r="J414" s="1">
        <f>VLOOKUP(G414,Sku_Consolidated!A2:C957, 3, FALSE)</f>
      </c>
      <c r="K414" s="10">
        <f>IF(J414="PACK", I414, 0)</f>
      </c>
      <c r="L414" s="10">
        <f>IF(J414="KG", I414, I414 * VLOOKUP(G414,Sku_Consolidated!A2:U957,21,FALSE))</f>
      </c>
      <c r="M414" s="10" t="s">
        <v>37</v>
      </c>
      <c r="N414" s="11" t="s">
        <v>1307</v>
      </c>
      <c r="O414" s="10" t="s">
        <v>1308</v>
      </c>
      <c r="P414" s="10">
        <f>N414 - O414</f>
      </c>
      <c r="Q414" s="1">
        <f>VLOOKUP(G414,Sku_Consolidated!A2:G957,7, FALSE)</f>
      </c>
      <c r="R414" s="1">
        <f>IF(IFERROR(VLOOKUP(E414,Store_Showcase!B2:H144,7, FALSE), TRUE)=TRUE, IF(IFERROR(VLOOKUP(E414,Store_SRP!B2:H110,7, FALSE), TRUE)=TRUE,VLOOKUP(E414,Store_VAM!B2:H273,7, FALSE),VLOOKUP(E414,Store_SRP!B2:H110,7, FALSE)), VLOOKUP(E414,Store_Showcase!B2:H144,7, FALSE))</f>
      </c>
      <c r="S414" s="1">
        <f>IF(IFERROR(VLOOKUP(E414,Store_Showcase!B2:I144,8, FALSE), TRUE)=TRUE, IF(IFERROR(VLOOKUP(E414,Store_SRP!B2:I110,8, FALSE), TRUE)=TRUE,VLOOKUP(E414,Store_VAM!B2:I273,8, FALSE),VLOOKUP(E414,Store_SRP!B2:I110,8, FALSE)), VLOOKUP(E414,Store_Showcase!B2:I144,8, FALSE))</f>
      </c>
      <c r="T414" s="1">
        <f>VLOOKUP(G414,Sku_Consolidated!A2:R957,18,FALSE)</f>
      </c>
      <c r="U414" s="1" t="s">
        <v>1271</v>
      </c>
      <c r="V414" s="1">
        <f>IF(VLOOKUP(G414,Sku_Consolidated!A2:S957,19,FALSE)="SHOWCASE", VLOOKUP(E414,Store_Showcase!B2:L144,11, FALSE), IF(VLOOKUP(G414,Sku_Consolidated!A2:S957,19,FALSE)="VAM",VLOOKUP(E414,Store_VAM!B2:L273,11, FALSE),VLOOKUP(E414,Store_SRP!B2:L110,11, FALSE)))</f>
      </c>
      <c r="W414" s="1">
        <f>VLOOKUP(G414,Sku_Consolidated!A2:W957,11,FALSE)</f>
      </c>
      <c r="X414" s="1">
        <f>VLOOKUP(G414,Sku_Consolidated!A2:H957,8,FALSE)</f>
      </c>
      <c r="Y414" s="1">
        <f>VLOOKUP(G414,Sku_Consolidated!A2:I957,9,FALSE)</f>
      </c>
      <c r="Z414" s="1" t="s">
        <v>41</v>
      </c>
      <c r="AA414" s="1">
        <f>VLOOKUP(G414,Sku_Consolidated!A2:E957,5,FALSE)</f>
      </c>
      <c r="AB414" s="1">
        <f>IF(VLOOKUP(G414,Sku_Consolidated!A2:S957,19,FALSE)="SHOWCASE", VLOOKUP(E414,Store_Showcase!B2:N144,13, FALSE), IF(VLOOKUP(G414,Sku_Consolidated!A2:S957,19,FALSE)="VAM",VLOOKUP(E414,Store_VAM!B2:N273,13, FALSE),VLOOKUP(E414,Store_SRP!B2:N110,13, FALSE)))</f>
      </c>
      <c r="AC414" s="1">
        <f>IF(IFERROR(AB414,TRUE)=TRUE, "-","OK")</f>
      </c>
      <c r="AD414" s="11" t="s">
        <v>37</v>
      </c>
      <c r="AE414" s="11" t="s">
        <v>37</v>
      </c>
      <c r="AF414" s="1">
        <f>IF(IFERROR(VLOOKUP(E414,Store_Showcase!B2:H144,{5}, FALSE), TRUE)=TRUE, IF(IFERROR(VLOOKUP(E414,Store_SRP!B2:H110,{5}, FALSE), TRUE)=TRUE,VLOOKUP(E414,Store_VAM!B2:H273,{5}, FALSE),VLOOKUP(E414,Store_SRP!B2:H110,{5}, FALSE)), VLOOKUP(E414,Store_Showcase!B2:H144,{5}, FALSE))</f>
      </c>
      <c r="AG414" s="1">
        <f>IF(IFERROR(VLOOKUP(E414,Store_Showcase!B2:H144,{6}, FALSE), TRUE)=TRUE, IF(IFERROR(VLOOKUP(E414,Store_SRP!B2:H110,{6}, FALSE), TRUE)=TRUE,VLOOKUP(E414,Store_VAM!B2:H273,{6}, FALSE),VLOOKUP(E414,Store_SRP!B2:H110,{6}, FALSE)), VLOOKUP(E414,Store_Showcase!B2:H144,{6}, FALSE))</f>
      </c>
      <c r="AH414" s="1">
        <f>VLOOKUP(G414,Sku_Consolidated!A2:R957,18,FALSE)</f>
      </c>
      <c r="AI414" s="1">
        <f>VLOOKUP(G414,Sku_Consolidated!A2:S957,19,FALSE)</f>
      </c>
      <c r="AJ414" s="1">
        <f>VLOOKUP(G414,Sku_Consolidated!A2:T957,20,FALSE)</f>
      </c>
    </row>
    <row r="415" spans="1:36" x14ac:dyDescent="0.25">
      <c r="A415" s="1">
        <v>2024</v>
      </c>
      <c r="B415" s="1" t="s">
        <v>31</v>
      </c>
      <c r="C415" s="1" t="s">
        <v>32</v>
      </c>
      <c r="D415" s="1" t="s">
        <v>33</v>
      </c>
      <c r="E415" s="9" t="s">
        <v>1267</v>
      </c>
      <c r="F415" s="1">
        <f>IF(VLOOKUP(G415,Sku_Consolidated!A2:S957,{19},FALSE)="SHOWCASE", VLOOKUP(E415,Store_Showcase!B2:C144,{2}, FALSE), IF(VLOOKUP(G415,Sku_Consolidated!A2:S957,{19},FALSE)="VAM",VLOOKUP(E415,Store_VAM!B2:C273,{2}, FALSE),VLOOKUP(E415,Store_SRP!B2:C110,{2}, FALSE)))</f>
      </c>
      <c r="G415" s="1">
        <v>61760</v>
      </c>
      <c r="H415" s="1" t="s">
        <v>98</v>
      </c>
      <c r="I415" s="10" t="s">
        <v>343</v>
      </c>
      <c r="J415" s="1">
        <f>VLOOKUP(G415,Sku_Consolidated!A2:C957, 3, FALSE)</f>
      </c>
      <c r="K415" s="10">
        <f>IF(J415="PACK", I415, 0)</f>
      </c>
      <c r="L415" s="10">
        <f>IF(J415="KG", I415, I415 * VLOOKUP(G415,Sku_Consolidated!A2:U957,21,FALSE))</f>
      </c>
      <c r="M415" s="10" t="s">
        <v>37</v>
      </c>
      <c r="N415" s="11" t="s">
        <v>1309</v>
      </c>
      <c r="O415" s="10" t="s">
        <v>1310</v>
      </c>
      <c r="P415" s="10">
        <f>N415 - O415</f>
      </c>
      <c r="Q415" s="1">
        <f>VLOOKUP(G415,Sku_Consolidated!A2:G957,7, FALSE)</f>
      </c>
      <c r="R415" s="1">
        <f>IF(IFERROR(VLOOKUP(E415,Store_Showcase!B2:H144,7, FALSE), TRUE)=TRUE, IF(IFERROR(VLOOKUP(E415,Store_SRP!B2:H110,7, FALSE), TRUE)=TRUE,VLOOKUP(E415,Store_VAM!B2:H273,7, FALSE),VLOOKUP(E415,Store_SRP!B2:H110,7, FALSE)), VLOOKUP(E415,Store_Showcase!B2:H144,7, FALSE))</f>
      </c>
      <c r="S415" s="1">
        <f>IF(IFERROR(VLOOKUP(E415,Store_Showcase!B2:I144,8, FALSE), TRUE)=TRUE, IF(IFERROR(VLOOKUP(E415,Store_SRP!B2:I110,8, FALSE), TRUE)=TRUE,VLOOKUP(E415,Store_VAM!B2:I273,8, FALSE),VLOOKUP(E415,Store_SRP!B2:I110,8, FALSE)), VLOOKUP(E415,Store_Showcase!B2:I144,8, FALSE))</f>
      </c>
      <c r="T415" s="1">
        <f>VLOOKUP(G415,Sku_Consolidated!A2:R957,18,FALSE)</f>
      </c>
      <c r="U415" s="1" t="s">
        <v>1271</v>
      </c>
      <c r="V415" s="1">
        <f>IF(VLOOKUP(G415,Sku_Consolidated!A2:S957,19,FALSE)="SHOWCASE", VLOOKUP(E415,Store_Showcase!B2:L144,11, FALSE), IF(VLOOKUP(G415,Sku_Consolidated!A2:S957,19,FALSE)="VAM",VLOOKUP(E415,Store_VAM!B2:L273,11, FALSE),VLOOKUP(E415,Store_SRP!B2:L110,11, FALSE)))</f>
      </c>
      <c r="W415" s="1">
        <f>VLOOKUP(G415,Sku_Consolidated!A2:W957,11,FALSE)</f>
      </c>
      <c r="X415" s="1">
        <f>VLOOKUP(G415,Sku_Consolidated!A2:H957,8,FALSE)</f>
      </c>
      <c r="Y415" s="1">
        <f>VLOOKUP(G415,Sku_Consolidated!A2:I957,9,FALSE)</f>
      </c>
      <c r="Z415" s="1" t="s">
        <v>41</v>
      </c>
      <c r="AA415" s="1">
        <f>VLOOKUP(G415,Sku_Consolidated!A2:E957,5,FALSE)</f>
      </c>
      <c r="AB415" s="1">
        <f>IF(VLOOKUP(G415,Sku_Consolidated!A2:S957,19,FALSE)="SHOWCASE", VLOOKUP(E415,Store_Showcase!B2:N144,13, FALSE), IF(VLOOKUP(G415,Sku_Consolidated!A2:S957,19,FALSE)="VAM",VLOOKUP(E415,Store_VAM!B2:N273,13, FALSE),VLOOKUP(E415,Store_SRP!B2:N110,13, FALSE)))</f>
      </c>
      <c r="AC415" s="1">
        <f>IF(IFERROR(AB415,TRUE)=TRUE, "-","OK")</f>
      </c>
      <c r="AD415" s="11" t="s">
        <v>37</v>
      </c>
      <c r="AE415" s="11" t="s">
        <v>37</v>
      </c>
      <c r="AF415" s="1">
        <f>IF(IFERROR(VLOOKUP(E415,Store_Showcase!B2:H144,{5}, FALSE), TRUE)=TRUE, IF(IFERROR(VLOOKUP(E415,Store_SRP!B2:H110,{5}, FALSE), TRUE)=TRUE,VLOOKUP(E415,Store_VAM!B2:H273,{5}, FALSE),VLOOKUP(E415,Store_SRP!B2:H110,{5}, FALSE)), VLOOKUP(E415,Store_Showcase!B2:H144,{5}, FALSE))</f>
      </c>
      <c r="AG415" s="1">
        <f>IF(IFERROR(VLOOKUP(E415,Store_Showcase!B2:H144,{6}, FALSE), TRUE)=TRUE, IF(IFERROR(VLOOKUP(E415,Store_SRP!B2:H110,{6}, FALSE), TRUE)=TRUE,VLOOKUP(E415,Store_VAM!B2:H273,{6}, FALSE),VLOOKUP(E415,Store_SRP!B2:H110,{6}, FALSE)), VLOOKUP(E415,Store_Showcase!B2:H144,{6}, FALSE))</f>
      </c>
      <c r="AH415" s="1">
        <f>VLOOKUP(G415,Sku_Consolidated!A2:R957,18,FALSE)</f>
      </c>
      <c r="AI415" s="1">
        <f>VLOOKUP(G415,Sku_Consolidated!A2:S957,19,FALSE)</f>
      </c>
      <c r="AJ415" s="1">
        <f>VLOOKUP(G415,Sku_Consolidated!A2:T957,20,FALSE)</f>
      </c>
    </row>
    <row r="416" spans="1:36" x14ac:dyDescent="0.25">
      <c r="A416" s="1">
        <v>2024</v>
      </c>
      <c r="B416" s="1" t="s">
        <v>31</v>
      </c>
      <c r="C416" s="1" t="s">
        <v>32</v>
      </c>
      <c r="D416" s="1" t="s">
        <v>33</v>
      </c>
      <c r="E416" s="9" t="s">
        <v>1267</v>
      </c>
      <c r="F416" s="1">
        <f>IF(VLOOKUP(G416,Sku_Consolidated!A2:S957,{19},FALSE)="SHOWCASE", VLOOKUP(E416,Store_Showcase!B2:C144,{2}, FALSE), IF(VLOOKUP(G416,Sku_Consolidated!A2:S957,{19},FALSE)="VAM",VLOOKUP(E416,Store_VAM!B2:C273,{2}, FALSE),VLOOKUP(E416,Store_SRP!B2:C110,{2}, FALSE)))</f>
      </c>
      <c r="G416" s="1">
        <v>61781</v>
      </c>
      <c r="H416" s="1" t="s">
        <v>102</v>
      </c>
      <c r="I416" s="10" t="s">
        <v>1311</v>
      </c>
      <c r="J416" s="1">
        <f>VLOOKUP(G416,Sku_Consolidated!A2:C957, 3, FALSE)</f>
      </c>
      <c r="K416" s="10">
        <f>IF(J416="PACK", I416, 0)</f>
      </c>
      <c r="L416" s="10">
        <f>IF(J416="KG", I416, I416 * VLOOKUP(G416,Sku_Consolidated!A2:U957,21,FALSE))</f>
      </c>
      <c r="M416" s="10" t="s">
        <v>37</v>
      </c>
      <c r="N416" s="11" t="s">
        <v>1312</v>
      </c>
      <c r="O416" s="10" t="s">
        <v>1313</v>
      </c>
      <c r="P416" s="10">
        <f>N416 - O416</f>
      </c>
      <c r="Q416" s="1">
        <f>VLOOKUP(G416,Sku_Consolidated!A2:G957,7, FALSE)</f>
      </c>
      <c r="R416" s="1">
        <f>IF(IFERROR(VLOOKUP(E416,Store_Showcase!B2:H144,7, FALSE), TRUE)=TRUE, IF(IFERROR(VLOOKUP(E416,Store_SRP!B2:H110,7, FALSE), TRUE)=TRUE,VLOOKUP(E416,Store_VAM!B2:H273,7, FALSE),VLOOKUP(E416,Store_SRP!B2:H110,7, FALSE)), VLOOKUP(E416,Store_Showcase!B2:H144,7, FALSE))</f>
      </c>
      <c r="S416" s="1">
        <f>IF(IFERROR(VLOOKUP(E416,Store_Showcase!B2:I144,8, FALSE), TRUE)=TRUE, IF(IFERROR(VLOOKUP(E416,Store_SRP!B2:I110,8, FALSE), TRUE)=TRUE,VLOOKUP(E416,Store_VAM!B2:I273,8, FALSE),VLOOKUP(E416,Store_SRP!B2:I110,8, FALSE)), VLOOKUP(E416,Store_Showcase!B2:I144,8, FALSE))</f>
      </c>
      <c r="T416" s="1">
        <f>VLOOKUP(G416,Sku_Consolidated!A2:R957,18,FALSE)</f>
      </c>
      <c r="U416" s="1" t="s">
        <v>1271</v>
      </c>
      <c r="V416" s="1">
        <f>IF(VLOOKUP(G416,Sku_Consolidated!A2:S957,19,FALSE)="SHOWCASE", VLOOKUP(E416,Store_Showcase!B2:L144,11, FALSE), IF(VLOOKUP(G416,Sku_Consolidated!A2:S957,19,FALSE)="VAM",VLOOKUP(E416,Store_VAM!B2:L273,11, FALSE),VLOOKUP(E416,Store_SRP!B2:L110,11, FALSE)))</f>
      </c>
      <c r="W416" s="1">
        <f>VLOOKUP(G416,Sku_Consolidated!A2:W957,11,FALSE)</f>
      </c>
      <c r="X416" s="1">
        <f>VLOOKUP(G416,Sku_Consolidated!A2:H957,8,FALSE)</f>
      </c>
      <c r="Y416" s="1">
        <f>VLOOKUP(G416,Sku_Consolidated!A2:I957,9,FALSE)</f>
      </c>
      <c r="Z416" s="1" t="s">
        <v>41</v>
      </c>
      <c r="AA416" s="1">
        <f>VLOOKUP(G416,Sku_Consolidated!A2:E957,5,FALSE)</f>
      </c>
      <c r="AB416" s="1">
        <f>IF(VLOOKUP(G416,Sku_Consolidated!A2:S957,19,FALSE)="SHOWCASE", VLOOKUP(E416,Store_Showcase!B2:N144,13, FALSE), IF(VLOOKUP(G416,Sku_Consolidated!A2:S957,19,FALSE)="VAM",VLOOKUP(E416,Store_VAM!B2:N273,13, FALSE),VLOOKUP(E416,Store_SRP!B2:N110,13, FALSE)))</f>
      </c>
      <c r="AC416" s="1">
        <f>IF(IFERROR(AB416,TRUE)=TRUE, "-","OK")</f>
      </c>
      <c r="AD416" s="11" t="s">
        <v>37</v>
      </c>
      <c r="AE416" s="11" t="s">
        <v>37</v>
      </c>
      <c r="AF416" s="1">
        <f>IF(IFERROR(VLOOKUP(E416,Store_Showcase!B2:H144,{5}, FALSE), TRUE)=TRUE, IF(IFERROR(VLOOKUP(E416,Store_SRP!B2:H110,{5}, FALSE), TRUE)=TRUE,VLOOKUP(E416,Store_VAM!B2:H273,{5}, FALSE),VLOOKUP(E416,Store_SRP!B2:H110,{5}, FALSE)), VLOOKUP(E416,Store_Showcase!B2:H144,{5}, FALSE))</f>
      </c>
      <c r="AG416" s="1">
        <f>IF(IFERROR(VLOOKUP(E416,Store_Showcase!B2:H144,{6}, FALSE), TRUE)=TRUE, IF(IFERROR(VLOOKUP(E416,Store_SRP!B2:H110,{6}, FALSE), TRUE)=TRUE,VLOOKUP(E416,Store_VAM!B2:H273,{6}, FALSE),VLOOKUP(E416,Store_SRP!B2:H110,{6}, FALSE)), VLOOKUP(E416,Store_Showcase!B2:H144,{6}, FALSE))</f>
      </c>
      <c r="AH416" s="1">
        <f>VLOOKUP(G416,Sku_Consolidated!A2:R957,18,FALSE)</f>
      </c>
      <c r="AI416" s="1">
        <f>VLOOKUP(G416,Sku_Consolidated!A2:S957,19,FALSE)</f>
      </c>
      <c r="AJ416" s="1">
        <f>VLOOKUP(G416,Sku_Consolidated!A2:T957,20,FALSE)</f>
      </c>
    </row>
    <row r="417" spans="1:36" x14ac:dyDescent="0.25">
      <c r="A417" s="1">
        <v>2024</v>
      </c>
      <c r="B417" s="1" t="s">
        <v>31</v>
      </c>
      <c r="C417" s="1" t="s">
        <v>32</v>
      </c>
      <c r="D417" s="1" t="s">
        <v>33</v>
      </c>
      <c r="E417" s="9" t="s">
        <v>1267</v>
      </c>
      <c r="F417" s="1">
        <f>IF(VLOOKUP(G417,Sku_Consolidated!A2:S957,{19},FALSE)="SHOWCASE", VLOOKUP(E417,Store_Showcase!B2:C144,{2}, FALSE), IF(VLOOKUP(G417,Sku_Consolidated!A2:S957,{19},FALSE)="VAM",VLOOKUP(E417,Store_VAM!B2:C273,{2}, FALSE),VLOOKUP(E417,Store_SRP!B2:C110,{2}, FALSE)))</f>
      </c>
      <c r="G417" s="1">
        <v>61786</v>
      </c>
      <c r="H417" s="1" t="s">
        <v>106</v>
      </c>
      <c r="I417" s="10" t="s">
        <v>1314</v>
      </c>
      <c r="J417" s="1">
        <f>VLOOKUP(G417,Sku_Consolidated!A2:C957, 3, FALSE)</f>
      </c>
      <c r="K417" s="10">
        <f>IF(J417="PACK", I417, 0)</f>
      </c>
      <c r="L417" s="10">
        <f>IF(J417="KG", I417, I417 * VLOOKUP(G417,Sku_Consolidated!A2:U957,21,FALSE))</f>
      </c>
      <c r="M417" s="10" t="s">
        <v>37</v>
      </c>
      <c r="N417" s="11" t="s">
        <v>1315</v>
      </c>
      <c r="O417" s="10" t="s">
        <v>1316</v>
      </c>
      <c r="P417" s="10">
        <f>N417 - O417</f>
      </c>
      <c r="Q417" s="1">
        <f>VLOOKUP(G417,Sku_Consolidated!A2:G957,7, FALSE)</f>
      </c>
      <c r="R417" s="1">
        <f>IF(IFERROR(VLOOKUP(E417,Store_Showcase!B2:H144,7, FALSE), TRUE)=TRUE, IF(IFERROR(VLOOKUP(E417,Store_SRP!B2:H110,7, FALSE), TRUE)=TRUE,VLOOKUP(E417,Store_VAM!B2:H273,7, FALSE),VLOOKUP(E417,Store_SRP!B2:H110,7, FALSE)), VLOOKUP(E417,Store_Showcase!B2:H144,7, FALSE))</f>
      </c>
      <c r="S417" s="1">
        <f>IF(IFERROR(VLOOKUP(E417,Store_Showcase!B2:I144,8, FALSE), TRUE)=TRUE, IF(IFERROR(VLOOKUP(E417,Store_SRP!B2:I110,8, FALSE), TRUE)=TRUE,VLOOKUP(E417,Store_VAM!B2:I273,8, FALSE),VLOOKUP(E417,Store_SRP!B2:I110,8, FALSE)), VLOOKUP(E417,Store_Showcase!B2:I144,8, FALSE))</f>
      </c>
      <c r="T417" s="1">
        <f>VLOOKUP(G417,Sku_Consolidated!A2:R957,18,FALSE)</f>
      </c>
      <c r="U417" s="1" t="s">
        <v>1271</v>
      </c>
      <c r="V417" s="1">
        <f>IF(VLOOKUP(G417,Sku_Consolidated!A2:S957,19,FALSE)="SHOWCASE", VLOOKUP(E417,Store_Showcase!B2:L144,11, FALSE), IF(VLOOKUP(G417,Sku_Consolidated!A2:S957,19,FALSE)="VAM",VLOOKUP(E417,Store_VAM!B2:L273,11, FALSE),VLOOKUP(E417,Store_SRP!B2:L110,11, FALSE)))</f>
      </c>
      <c r="W417" s="1">
        <f>VLOOKUP(G417,Sku_Consolidated!A2:W957,11,FALSE)</f>
      </c>
      <c r="X417" s="1">
        <f>VLOOKUP(G417,Sku_Consolidated!A2:H957,8,FALSE)</f>
      </c>
      <c r="Y417" s="1">
        <f>VLOOKUP(G417,Sku_Consolidated!A2:I957,9,FALSE)</f>
      </c>
      <c r="Z417" s="1" t="s">
        <v>41</v>
      </c>
      <c r="AA417" s="1">
        <f>VLOOKUP(G417,Sku_Consolidated!A2:E957,5,FALSE)</f>
      </c>
      <c r="AB417" s="1">
        <f>IF(VLOOKUP(G417,Sku_Consolidated!A2:S957,19,FALSE)="SHOWCASE", VLOOKUP(E417,Store_Showcase!B2:N144,13, FALSE), IF(VLOOKUP(G417,Sku_Consolidated!A2:S957,19,FALSE)="VAM",VLOOKUP(E417,Store_VAM!B2:N273,13, FALSE),VLOOKUP(E417,Store_SRP!B2:N110,13, FALSE)))</f>
      </c>
      <c r="AC417" s="1">
        <f>IF(IFERROR(AB417,TRUE)=TRUE, "-","OK")</f>
      </c>
      <c r="AD417" s="11" t="s">
        <v>37</v>
      </c>
      <c r="AE417" s="11" t="s">
        <v>37</v>
      </c>
      <c r="AF417" s="1">
        <f>IF(IFERROR(VLOOKUP(E417,Store_Showcase!B2:H144,{5}, FALSE), TRUE)=TRUE, IF(IFERROR(VLOOKUP(E417,Store_SRP!B2:H110,{5}, FALSE), TRUE)=TRUE,VLOOKUP(E417,Store_VAM!B2:H273,{5}, FALSE),VLOOKUP(E417,Store_SRP!B2:H110,{5}, FALSE)), VLOOKUP(E417,Store_Showcase!B2:H144,{5}, FALSE))</f>
      </c>
      <c r="AG417" s="1">
        <f>IF(IFERROR(VLOOKUP(E417,Store_Showcase!B2:H144,{6}, FALSE), TRUE)=TRUE, IF(IFERROR(VLOOKUP(E417,Store_SRP!B2:H110,{6}, FALSE), TRUE)=TRUE,VLOOKUP(E417,Store_VAM!B2:H273,{6}, FALSE),VLOOKUP(E417,Store_SRP!B2:H110,{6}, FALSE)), VLOOKUP(E417,Store_Showcase!B2:H144,{6}, FALSE))</f>
      </c>
      <c r="AH417" s="1">
        <f>VLOOKUP(G417,Sku_Consolidated!A2:R957,18,FALSE)</f>
      </c>
      <c r="AI417" s="1">
        <f>VLOOKUP(G417,Sku_Consolidated!A2:S957,19,FALSE)</f>
      </c>
      <c r="AJ417" s="1">
        <f>VLOOKUP(G417,Sku_Consolidated!A2:T957,20,FALSE)</f>
      </c>
    </row>
    <row r="418" spans="1:36" x14ac:dyDescent="0.25">
      <c r="A418" s="1">
        <v>2024</v>
      </c>
      <c r="B418" s="1" t="s">
        <v>31</v>
      </c>
      <c r="C418" s="1" t="s">
        <v>32</v>
      </c>
      <c r="D418" s="1" t="s">
        <v>33</v>
      </c>
      <c r="E418" s="9" t="s">
        <v>1267</v>
      </c>
      <c r="F418" s="1">
        <f>IF(VLOOKUP(G418,Sku_Consolidated!A2:S957,{19},FALSE)="SHOWCASE", VLOOKUP(E418,Store_Showcase!B2:C144,{2}, FALSE), IF(VLOOKUP(G418,Sku_Consolidated!A2:S957,{19},FALSE)="VAM",VLOOKUP(E418,Store_VAM!B2:C273,{2}, FALSE),VLOOKUP(E418,Store_SRP!B2:C110,{2}, FALSE)))</f>
      </c>
      <c r="G418" s="1">
        <v>61833</v>
      </c>
      <c r="H418" s="1" t="s">
        <v>118</v>
      </c>
      <c r="I418" s="10" t="s">
        <v>577</v>
      </c>
      <c r="J418" s="1">
        <f>VLOOKUP(G418,Sku_Consolidated!A2:C957, 3, FALSE)</f>
      </c>
      <c r="K418" s="10">
        <f>IF(J418="PACK", I418, 0)</f>
      </c>
      <c r="L418" s="10">
        <f>IF(J418="KG", I418, I418 * VLOOKUP(G418,Sku_Consolidated!A2:U957,21,FALSE))</f>
      </c>
      <c r="M418" s="10" t="s">
        <v>37</v>
      </c>
      <c r="N418" s="11" t="s">
        <v>1317</v>
      </c>
      <c r="O418" s="10" t="s">
        <v>1318</v>
      </c>
      <c r="P418" s="10">
        <f>N418 - O418</f>
      </c>
      <c r="Q418" s="1">
        <f>VLOOKUP(G418,Sku_Consolidated!A2:G957,7, FALSE)</f>
      </c>
      <c r="R418" s="1">
        <f>IF(IFERROR(VLOOKUP(E418,Store_Showcase!B2:H144,7, FALSE), TRUE)=TRUE, IF(IFERROR(VLOOKUP(E418,Store_SRP!B2:H110,7, FALSE), TRUE)=TRUE,VLOOKUP(E418,Store_VAM!B2:H273,7, FALSE),VLOOKUP(E418,Store_SRP!B2:H110,7, FALSE)), VLOOKUP(E418,Store_Showcase!B2:H144,7, FALSE))</f>
      </c>
      <c r="S418" s="1">
        <f>IF(IFERROR(VLOOKUP(E418,Store_Showcase!B2:I144,8, FALSE), TRUE)=TRUE, IF(IFERROR(VLOOKUP(E418,Store_SRP!B2:I110,8, FALSE), TRUE)=TRUE,VLOOKUP(E418,Store_VAM!B2:I273,8, FALSE),VLOOKUP(E418,Store_SRP!B2:I110,8, FALSE)), VLOOKUP(E418,Store_Showcase!B2:I144,8, FALSE))</f>
      </c>
      <c r="T418" s="1">
        <f>VLOOKUP(G418,Sku_Consolidated!A2:R957,18,FALSE)</f>
      </c>
      <c r="U418" s="1" t="s">
        <v>1271</v>
      </c>
      <c r="V418" s="1">
        <f>IF(VLOOKUP(G418,Sku_Consolidated!A2:S957,19,FALSE)="SHOWCASE", VLOOKUP(E418,Store_Showcase!B2:L144,11, FALSE), IF(VLOOKUP(G418,Sku_Consolidated!A2:S957,19,FALSE)="VAM",VLOOKUP(E418,Store_VAM!B2:L273,11, FALSE),VLOOKUP(E418,Store_SRP!B2:L110,11, FALSE)))</f>
      </c>
      <c r="W418" s="1">
        <f>VLOOKUP(G418,Sku_Consolidated!A2:W957,11,FALSE)</f>
      </c>
      <c r="X418" s="1">
        <f>VLOOKUP(G418,Sku_Consolidated!A2:H957,8,FALSE)</f>
      </c>
      <c r="Y418" s="1">
        <f>VLOOKUP(G418,Sku_Consolidated!A2:I957,9,FALSE)</f>
      </c>
      <c r="Z418" s="1" t="s">
        <v>41</v>
      </c>
      <c r="AA418" s="1">
        <f>VLOOKUP(G418,Sku_Consolidated!A2:E957,5,FALSE)</f>
      </c>
      <c r="AB418" s="1">
        <f>IF(VLOOKUP(G418,Sku_Consolidated!A2:S957,19,FALSE)="SHOWCASE", VLOOKUP(E418,Store_Showcase!B2:N144,13, FALSE), IF(VLOOKUP(G418,Sku_Consolidated!A2:S957,19,FALSE)="VAM",VLOOKUP(E418,Store_VAM!B2:N273,13, FALSE),VLOOKUP(E418,Store_SRP!B2:N110,13, FALSE)))</f>
      </c>
      <c r="AC418" s="1">
        <f>IF(IFERROR(AB418,TRUE)=TRUE, "-","OK")</f>
      </c>
      <c r="AD418" s="11" t="s">
        <v>37</v>
      </c>
      <c r="AE418" s="11" t="s">
        <v>37</v>
      </c>
      <c r="AF418" s="1">
        <f>IF(IFERROR(VLOOKUP(E418,Store_Showcase!B2:H144,{5}, FALSE), TRUE)=TRUE, IF(IFERROR(VLOOKUP(E418,Store_SRP!B2:H110,{5}, FALSE), TRUE)=TRUE,VLOOKUP(E418,Store_VAM!B2:H273,{5}, FALSE),VLOOKUP(E418,Store_SRP!B2:H110,{5}, FALSE)), VLOOKUP(E418,Store_Showcase!B2:H144,{5}, FALSE))</f>
      </c>
      <c r="AG418" s="1">
        <f>IF(IFERROR(VLOOKUP(E418,Store_Showcase!B2:H144,{6}, FALSE), TRUE)=TRUE, IF(IFERROR(VLOOKUP(E418,Store_SRP!B2:H110,{6}, FALSE), TRUE)=TRUE,VLOOKUP(E418,Store_VAM!B2:H273,{6}, FALSE),VLOOKUP(E418,Store_SRP!B2:H110,{6}, FALSE)), VLOOKUP(E418,Store_Showcase!B2:H144,{6}, FALSE))</f>
      </c>
      <c r="AH418" s="1">
        <f>VLOOKUP(G418,Sku_Consolidated!A2:R957,18,FALSE)</f>
      </c>
      <c r="AI418" s="1">
        <f>VLOOKUP(G418,Sku_Consolidated!A2:S957,19,FALSE)</f>
      </c>
      <c r="AJ418" s="1">
        <f>VLOOKUP(G418,Sku_Consolidated!A2:T957,20,FALSE)</f>
      </c>
    </row>
    <row r="419" spans="1:36" x14ac:dyDescent="0.25">
      <c r="A419" s="1">
        <v>2024</v>
      </c>
      <c r="B419" s="1" t="s">
        <v>31</v>
      </c>
      <c r="C419" s="1" t="s">
        <v>32</v>
      </c>
      <c r="D419" s="1" t="s">
        <v>33</v>
      </c>
      <c r="E419" s="9" t="s">
        <v>1267</v>
      </c>
      <c r="F419" s="1">
        <f>IF(VLOOKUP(G419,Sku_Consolidated!A2:S957,{19},FALSE)="SHOWCASE", VLOOKUP(E419,Store_Showcase!B2:C144,{2}, FALSE), IF(VLOOKUP(G419,Sku_Consolidated!A2:S957,{19},FALSE)="VAM",VLOOKUP(E419,Store_VAM!B2:C273,{2}, FALSE),VLOOKUP(E419,Store_SRP!B2:C110,{2}, FALSE)))</f>
      </c>
      <c r="G419" s="1">
        <v>61834</v>
      </c>
      <c r="H419" s="1" t="s">
        <v>379</v>
      </c>
      <c r="I419" s="10" t="s">
        <v>1319</v>
      </c>
      <c r="J419" s="1">
        <f>VLOOKUP(G419,Sku_Consolidated!A2:C957, 3, FALSE)</f>
      </c>
      <c r="K419" s="10">
        <f>IF(J419="PACK", I419, 0)</f>
      </c>
      <c r="L419" s="10">
        <f>IF(J419="KG", I419, I419 * VLOOKUP(G419,Sku_Consolidated!A2:U957,21,FALSE))</f>
      </c>
      <c r="M419" s="10" t="s">
        <v>37</v>
      </c>
      <c r="N419" s="11" t="s">
        <v>1320</v>
      </c>
      <c r="O419" s="10" t="s">
        <v>1321</v>
      </c>
      <c r="P419" s="10">
        <f>N419 - O419</f>
      </c>
      <c r="Q419" s="1">
        <f>VLOOKUP(G419,Sku_Consolidated!A2:G957,7, FALSE)</f>
      </c>
      <c r="R419" s="1">
        <f>IF(IFERROR(VLOOKUP(E419,Store_Showcase!B2:H144,7, FALSE), TRUE)=TRUE, IF(IFERROR(VLOOKUP(E419,Store_SRP!B2:H110,7, FALSE), TRUE)=TRUE,VLOOKUP(E419,Store_VAM!B2:H273,7, FALSE),VLOOKUP(E419,Store_SRP!B2:H110,7, FALSE)), VLOOKUP(E419,Store_Showcase!B2:H144,7, FALSE))</f>
      </c>
      <c r="S419" s="1">
        <f>IF(IFERROR(VLOOKUP(E419,Store_Showcase!B2:I144,8, FALSE), TRUE)=TRUE, IF(IFERROR(VLOOKUP(E419,Store_SRP!B2:I110,8, FALSE), TRUE)=TRUE,VLOOKUP(E419,Store_VAM!B2:I273,8, FALSE),VLOOKUP(E419,Store_SRP!B2:I110,8, FALSE)), VLOOKUP(E419,Store_Showcase!B2:I144,8, FALSE))</f>
      </c>
      <c r="T419" s="1">
        <f>VLOOKUP(G419,Sku_Consolidated!A2:R957,18,FALSE)</f>
      </c>
      <c r="U419" s="1" t="s">
        <v>1271</v>
      </c>
      <c r="V419" s="1">
        <f>IF(VLOOKUP(G419,Sku_Consolidated!A2:S957,19,FALSE)="SHOWCASE", VLOOKUP(E419,Store_Showcase!B2:L144,11, FALSE), IF(VLOOKUP(G419,Sku_Consolidated!A2:S957,19,FALSE)="VAM",VLOOKUP(E419,Store_VAM!B2:L273,11, FALSE),VLOOKUP(E419,Store_SRP!B2:L110,11, FALSE)))</f>
      </c>
      <c r="W419" s="1">
        <f>VLOOKUP(G419,Sku_Consolidated!A2:W957,11,FALSE)</f>
      </c>
      <c r="X419" s="1">
        <f>VLOOKUP(G419,Sku_Consolidated!A2:H957,8,FALSE)</f>
      </c>
      <c r="Y419" s="1">
        <f>VLOOKUP(G419,Sku_Consolidated!A2:I957,9,FALSE)</f>
      </c>
      <c r="Z419" s="1" t="s">
        <v>41</v>
      </c>
      <c r="AA419" s="1">
        <f>VLOOKUP(G419,Sku_Consolidated!A2:E957,5,FALSE)</f>
      </c>
      <c r="AB419" s="1">
        <f>IF(VLOOKUP(G419,Sku_Consolidated!A2:S957,19,FALSE)="SHOWCASE", VLOOKUP(E419,Store_Showcase!B2:N144,13, FALSE), IF(VLOOKUP(G419,Sku_Consolidated!A2:S957,19,FALSE)="VAM",VLOOKUP(E419,Store_VAM!B2:N273,13, FALSE),VLOOKUP(E419,Store_SRP!B2:N110,13, FALSE)))</f>
      </c>
      <c r="AC419" s="1">
        <f>IF(IFERROR(AB419,TRUE)=TRUE, "-","OK")</f>
      </c>
      <c r="AD419" s="11" t="s">
        <v>37</v>
      </c>
      <c r="AE419" s="11" t="s">
        <v>37</v>
      </c>
      <c r="AF419" s="1">
        <f>IF(IFERROR(VLOOKUP(E419,Store_Showcase!B2:H144,{5}, FALSE), TRUE)=TRUE, IF(IFERROR(VLOOKUP(E419,Store_SRP!B2:H110,{5}, FALSE), TRUE)=TRUE,VLOOKUP(E419,Store_VAM!B2:H273,{5}, FALSE),VLOOKUP(E419,Store_SRP!B2:H110,{5}, FALSE)), VLOOKUP(E419,Store_Showcase!B2:H144,{5}, FALSE))</f>
      </c>
      <c r="AG419" s="1">
        <f>IF(IFERROR(VLOOKUP(E419,Store_Showcase!B2:H144,{6}, FALSE), TRUE)=TRUE, IF(IFERROR(VLOOKUP(E419,Store_SRP!B2:H110,{6}, FALSE), TRUE)=TRUE,VLOOKUP(E419,Store_VAM!B2:H273,{6}, FALSE),VLOOKUP(E419,Store_SRP!B2:H110,{6}, FALSE)), VLOOKUP(E419,Store_Showcase!B2:H144,{6}, FALSE))</f>
      </c>
      <c r="AH419" s="1">
        <f>VLOOKUP(G419,Sku_Consolidated!A2:R957,18,FALSE)</f>
      </c>
      <c r="AI419" s="1">
        <f>VLOOKUP(G419,Sku_Consolidated!A2:S957,19,FALSE)</f>
      </c>
      <c r="AJ419" s="1">
        <f>VLOOKUP(G419,Sku_Consolidated!A2:T957,20,FALSE)</f>
      </c>
    </row>
    <row r="420" spans="1:36" x14ac:dyDescent="0.25">
      <c r="A420" s="1">
        <v>2024</v>
      </c>
      <c r="B420" s="1" t="s">
        <v>31</v>
      </c>
      <c r="C420" s="1" t="s">
        <v>32</v>
      </c>
      <c r="D420" s="1" t="s">
        <v>33</v>
      </c>
      <c r="E420" s="9" t="s">
        <v>1267</v>
      </c>
      <c r="F420" s="1">
        <f>IF(VLOOKUP(G420,Sku_Consolidated!A2:S957,{19},FALSE)="SHOWCASE", VLOOKUP(E420,Store_Showcase!B2:C144,{2}, FALSE), IF(VLOOKUP(G420,Sku_Consolidated!A2:S957,{19},FALSE)="VAM",VLOOKUP(E420,Store_VAM!B2:C273,{2}, FALSE),VLOOKUP(E420,Store_SRP!B2:C110,{2}, FALSE)))</f>
      </c>
      <c r="G420" s="1">
        <v>61840</v>
      </c>
      <c r="H420" s="1" t="s">
        <v>171</v>
      </c>
      <c r="I420" s="10" t="s">
        <v>1322</v>
      </c>
      <c r="J420" s="1">
        <f>VLOOKUP(G420,Sku_Consolidated!A2:C957, 3, FALSE)</f>
      </c>
      <c r="K420" s="10">
        <f>IF(J420="PACK", I420, 0)</f>
      </c>
      <c r="L420" s="10">
        <f>IF(J420="KG", I420, I420 * VLOOKUP(G420,Sku_Consolidated!A2:U957,21,FALSE))</f>
      </c>
      <c r="M420" s="10" t="s">
        <v>37</v>
      </c>
      <c r="N420" s="11" t="s">
        <v>1323</v>
      </c>
      <c r="O420" s="10" t="s">
        <v>1324</v>
      </c>
      <c r="P420" s="10">
        <f>N420 - O420</f>
      </c>
      <c r="Q420" s="1">
        <f>VLOOKUP(G420,Sku_Consolidated!A2:G957,7, FALSE)</f>
      </c>
      <c r="R420" s="1">
        <f>IF(IFERROR(VLOOKUP(E420,Store_Showcase!B2:H144,7, FALSE), TRUE)=TRUE, IF(IFERROR(VLOOKUP(E420,Store_SRP!B2:H110,7, FALSE), TRUE)=TRUE,VLOOKUP(E420,Store_VAM!B2:H273,7, FALSE),VLOOKUP(E420,Store_SRP!B2:H110,7, FALSE)), VLOOKUP(E420,Store_Showcase!B2:H144,7, FALSE))</f>
      </c>
      <c r="S420" s="1">
        <f>IF(IFERROR(VLOOKUP(E420,Store_Showcase!B2:I144,8, FALSE), TRUE)=TRUE, IF(IFERROR(VLOOKUP(E420,Store_SRP!B2:I110,8, FALSE), TRUE)=TRUE,VLOOKUP(E420,Store_VAM!B2:I273,8, FALSE),VLOOKUP(E420,Store_SRP!B2:I110,8, FALSE)), VLOOKUP(E420,Store_Showcase!B2:I144,8, FALSE))</f>
      </c>
      <c r="T420" s="1">
        <f>VLOOKUP(G420,Sku_Consolidated!A2:R957,18,FALSE)</f>
      </c>
      <c r="U420" s="1" t="s">
        <v>1271</v>
      </c>
      <c r="V420" s="1">
        <f>IF(VLOOKUP(G420,Sku_Consolidated!A2:S957,19,FALSE)="SHOWCASE", VLOOKUP(E420,Store_Showcase!B2:L144,11, FALSE), IF(VLOOKUP(G420,Sku_Consolidated!A2:S957,19,FALSE)="VAM",VLOOKUP(E420,Store_VAM!B2:L273,11, FALSE),VLOOKUP(E420,Store_SRP!B2:L110,11, FALSE)))</f>
      </c>
      <c r="W420" s="1">
        <f>VLOOKUP(G420,Sku_Consolidated!A2:W957,11,FALSE)</f>
      </c>
      <c r="X420" s="1">
        <f>VLOOKUP(G420,Sku_Consolidated!A2:H957,8,FALSE)</f>
      </c>
      <c r="Y420" s="1">
        <f>VLOOKUP(G420,Sku_Consolidated!A2:I957,9,FALSE)</f>
      </c>
      <c r="Z420" s="1" t="s">
        <v>41</v>
      </c>
      <c r="AA420" s="1">
        <f>VLOOKUP(G420,Sku_Consolidated!A2:E957,5,FALSE)</f>
      </c>
      <c r="AB420" s="1">
        <f>IF(VLOOKUP(G420,Sku_Consolidated!A2:S957,19,FALSE)="SHOWCASE", VLOOKUP(E420,Store_Showcase!B2:N144,13, FALSE), IF(VLOOKUP(G420,Sku_Consolidated!A2:S957,19,FALSE)="VAM",VLOOKUP(E420,Store_VAM!B2:N273,13, FALSE),VLOOKUP(E420,Store_SRP!B2:N110,13, FALSE)))</f>
      </c>
      <c r="AC420" s="1">
        <f>IF(IFERROR(AB420,TRUE)=TRUE, "-","OK")</f>
      </c>
      <c r="AD420" s="11" t="s">
        <v>37</v>
      </c>
      <c r="AE420" s="11" t="s">
        <v>37</v>
      </c>
      <c r="AF420" s="1">
        <f>IF(IFERROR(VLOOKUP(E420,Store_Showcase!B2:H144,{5}, FALSE), TRUE)=TRUE, IF(IFERROR(VLOOKUP(E420,Store_SRP!B2:H110,{5}, FALSE), TRUE)=TRUE,VLOOKUP(E420,Store_VAM!B2:H273,{5}, FALSE),VLOOKUP(E420,Store_SRP!B2:H110,{5}, FALSE)), VLOOKUP(E420,Store_Showcase!B2:H144,{5}, FALSE))</f>
      </c>
      <c r="AG420" s="1">
        <f>IF(IFERROR(VLOOKUP(E420,Store_Showcase!B2:H144,{6}, FALSE), TRUE)=TRUE, IF(IFERROR(VLOOKUP(E420,Store_SRP!B2:H110,{6}, FALSE), TRUE)=TRUE,VLOOKUP(E420,Store_VAM!B2:H273,{6}, FALSE),VLOOKUP(E420,Store_SRP!B2:H110,{6}, FALSE)), VLOOKUP(E420,Store_Showcase!B2:H144,{6}, FALSE))</f>
      </c>
      <c r="AH420" s="1">
        <f>VLOOKUP(G420,Sku_Consolidated!A2:R957,18,FALSE)</f>
      </c>
      <c r="AI420" s="1">
        <f>VLOOKUP(G420,Sku_Consolidated!A2:S957,19,FALSE)</f>
      </c>
      <c r="AJ420" s="1">
        <f>VLOOKUP(G420,Sku_Consolidated!A2:T957,20,FALSE)</f>
      </c>
    </row>
    <row r="421" spans="1:36" x14ac:dyDescent="0.25">
      <c r="A421" s="1">
        <v>2024</v>
      </c>
      <c r="B421" s="1" t="s">
        <v>31</v>
      </c>
      <c r="C421" s="1" t="s">
        <v>32</v>
      </c>
      <c r="D421" s="1" t="s">
        <v>33</v>
      </c>
      <c r="E421" s="9" t="s">
        <v>1267</v>
      </c>
      <c r="F421" s="1">
        <f>IF(VLOOKUP(G421,Sku_Consolidated!A2:S957,{19},FALSE)="SHOWCASE", VLOOKUP(E421,Store_Showcase!B2:C144,{2}, FALSE), IF(VLOOKUP(G421,Sku_Consolidated!A2:S957,{19},FALSE)="VAM",VLOOKUP(E421,Store_VAM!B2:C273,{2}, FALSE),VLOOKUP(E421,Store_SRP!B2:C110,{2}, FALSE)))</f>
      </c>
      <c r="G421" s="1">
        <v>61841</v>
      </c>
      <c r="H421" s="1" t="s">
        <v>122</v>
      </c>
      <c r="I421" s="10" t="s">
        <v>441</v>
      </c>
      <c r="J421" s="1">
        <f>VLOOKUP(G421,Sku_Consolidated!A2:C957, 3, FALSE)</f>
      </c>
      <c r="K421" s="10">
        <f>IF(J421="PACK", I421, 0)</f>
      </c>
      <c r="L421" s="10">
        <f>IF(J421="KG", I421, I421 * VLOOKUP(G421,Sku_Consolidated!A2:U957,21,FALSE))</f>
      </c>
      <c r="M421" s="10" t="s">
        <v>37</v>
      </c>
      <c r="N421" s="11" t="s">
        <v>1325</v>
      </c>
      <c r="O421" s="10" t="s">
        <v>1326</v>
      </c>
      <c r="P421" s="10">
        <f>N421 - O421</f>
      </c>
      <c r="Q421" s="1">
        <f>VLOOKUP(G421,Sku_Consolidated!A2:G957,7, FALSE)</f>
      </c>
      <c r="R421" s="1">
        <f>IF(IFERROR(VLOOKUP(E421,Store_Showcase!B2:H144,7, FALSE), TRUE)=TRUE, IF(IFERROR(VLOOKUP(E421,Store_SRP!B2:H110,7, FALSE), TRUE)=TRUE,VLOOKUP(E421,Store_VAM!B2:H273,7, FALSE),VLOOKUP(E421,Store_SRP!B2:H110,7, FALSE)), VLOOKUP(E421,Store_Showcase!B2:H144,7, FALSE))</f>
      </c>
      <c r="S421" s="1">
        <f>IF(IFERROR(VLOOKUP(E421,Store_Showcase!B2:I144,8, FALSE), TRUE)=TRUE, IF(IFERROR(VLOOKUP(E421,Store_SRP!B2:I110,8, FALSE), TRUE)=TRUE,VLOOKUP(E421,Store_VAM!B2:I273,8, FALSE),VLOOKUP(E421,Store_SRP!B2:I110,8, FALSE)), VLOOKUP(E421,Store_Showcase!B2:I144,8, FALSE))</f>
      </c>
      <c r="T421" s="1">
        <f>VLOOKUP(G421,Sku_Consolidated!A2:R957,18,FALSE)</f>
      </c>
      <c r="U421" s="1" t="s">
        <v>1271</v>
      </c>
      <c r="V421" s="1">
        <f>IF(VLOOKUP(G421,Sku_Consolidated!A2:S957,19,FALSE)="SHOWCASE", VLOOKUP(E421,Store_Showcase!B2:L144,11, FALSE), IF(VLOOKUP(G421,Sku_Consolidated!A2:S957,19,FALSE)="VAM",VLOOKUP(E421,Store_VAM!B2:L273,11, FALSE),VLOOKUP(E421,Store_SRP!B2:L110,11, FALSE)))</f>
      </c>
      <c r="W421" s="1">
        <f>VLOOKUP(G421,Sku_Consolidated!A2:W957,11,FALSE)</f>
      </c>
      <c r="X421" s="1">
        <f>VLOOKUP(G421,Sku_Consolidated!A2:H957,8,FALSE)</f>
      </c>
      <c r="Y421" s="1">
        <f>VLOOKUP(G421,Sku_Consolidated!A2:I957,9,FALSE)</f>
      </c>
      <c r="Z421" s="1" t="s">
        <v>41</v>
      </c>
      <c r="AA421" s="1">
        <f>VLOOKUP(G421,Sku_Consolidated!A2:E957,5,FALSE)</f>
      </c>
      <c r="AB421" s="1">
        <f>IF(VLOOKUP(G421,Sku_Consolidated!A2:S957,19,FALSE)="SHOWCASE", VLOOKUP(E421,Store_Showcase!B2:N144,13, FALSE), IF(VLOOKUP(G421,Sku_Consolidated!A2:S957,19,FALSE)="VAM",VLOOKUP(E421,Store_VAM!B2:N273,13, FALSE),VLOOKUP(E421,Store_SRP!B2:N110,13, FALSE)))</f>
      </c>
      <c r="AC421" s="1">
        <f>IF(IFERROR(AB421,TRUE)=TRUE, "-","OK")</f>
      </c>
      <c r="AD421" s="11" t="s">
        <v>37</v>
      </c>
      <c r="AE421" s="11" t="s">
        <v>37</v>
      </c>
      <c r="AF421" s="1">
        <f>IF(IFERROR(VLOOKUP(E421,Store_Showcase!B2:H144,{5}, FALSE), TRUE)=TRUE, IF(IFERROR(VLOOKUP(E421,Store_SRP!B2:H110,{5}, FALSE), TRUE)=TRUE,VLOOKUP(E421,Store_VAM!B2:H273,{5}, FALSE),VLOOKUP(E421,Store_SRP!B2:H110,{5}, FALSE)), VLOOKUP(E421,Store_Showcase!B2:H144,{5}, FALSE))</f>
      </c>
      <c r="AG421" s="1">
        <f>IF(IFERROR(VLOOKUP(E421,Store_Showcase!B2:H144,{6}, FALSE), TRUE)=TRUE, IF(IFERROR(VLOOKUP(E421,Store_SRP!B2:H110,{6}, FALSE), TRUE)=TRUE,VLOOKUP(E421,Store_VAM!B2:H273,{6}, FALSE),VLOOKUP(E421,Store_SRP!B2:H110,{6}, FALSE)), VLOOKUP(E421,Store_Showcase!B2:H144,{6}, FALSE))</f>
      </c>
      <c r="AH421" s="1">
        <f>VLOOKUP(G421,Sku_Consolidated!A2:R957,18,FALSE)</f>
      </c>
      <c r="AI421" s="1">
        <f>VLOOKUP(G421,Sku_Consolidated!A2:S957,19,FALSE)</f>
      </c>
      <c r="AJ421" s="1">
        <f>VLOOKUP(G421,Sku_Consolidated!A2:T957,20,FALSE)</f>
      </c>
    </row>
    <row r="422" spans="1:36" x14ac:dyDescent="0.25">
      <c r="A422" s="1">
        <v>2024</v>
      </c>
      <c r="B422" s="1" t="s">
        <v>31</v>
      </c>
      <c r="C422" s="1" t="s">
        <v>32</v>
      </c>
      <c r="D422" s="1" t="s">
        <v>33</v>
      </c>
      <c r="E422" s="9" t="s">
        <v>1267</v>
      </c>
      <c r="F422" s="1">
        <f>IF(VLOOKUP(G422,Sku_Consolidated!A2:S957,{19},FALSE)="SHOWCASE", VLOOKUP(E422,Store_Showcase!B2:C144,{2}, FALSE), IF(VLOOKUP(G422,Sku_Consolidated!A2:S957,{19},FALSE)="VAM",VLOOKUP(E422,Store_VAM!B2:C273,{2}, FALSE),VLOOKUP(E422,Store_SRP!B2:C110,{2}, FALSE)))</f>
      </c>
      <c r="G422" s="1">
        <v>61842</v>
      </c>
      <c r="H422" s="1" t="s">
        <v>126</v>
      </c>
      <c r="I422" s="10" t="s">
        <v>1327</v>
      </c>
      <c r="J422" s="1">
        <f>VLOOKUP(G422,Sku_Consolidated!A2:C957, 3, FALSE)</f>
      </c>
      <c r="K422" s="10">
        <f>IF(J422="PACK", I422, 0)</f>
      </c>
      <c r="L422" s="10">
        <f>IF(J422="KG", I422, I422 * VLOOKUP(G422,Sku_Consolidated!A2:U957,21,FALSE))</f>
      </c>
      <c r="M422" s="10" t="s">
        <v>37</v>
      </c>
      <c r="N422" s="11" t="s">
        <v>1328</v>
      </c>
      <c r="O422" s="10" t="s">
        <v>1329</v>
      </c>
      <c r="P422" s="10">
        <f>N422 - O422</f>
      </c>
      <c r="Q422" s="1">
        <f>VLOOKUP(G422,Sku_Consolidated!A2:G957,7, FALSE)</f>
      </c>
      <c r="R422" s="1">
        <f>IF(IFERROR(VLOOKUP(E422,Store_Showcase!B2:H144,7, FALSE), TRUE)=TRUE, IF(IFERROR(VLOOKUP(E422,Store_SRP!B2:H110,7, FALSE), TRUE)=TRUE,VLOOKUP(E422,Store_VAM!B2:H273,7, FALSE),VLOOKUP(E422,Store_SRP!B2:H110,7, FALSE)), VLOOKUP(E422,Store_Showcase!B2:H144,7, FALSE))</f>
      </c>
      <c r="S422" s="1">
        <f>IF(IFERROR(VLOOKUP(E422,Store_Showcase!B2:I144,8, FALSE), TRUE)=TRUE, IF(IFERROR(VLOOKUP(E422,Store_SRP!B2:I110,8, FALSE), TRUE)=TRUE,VLOOKUP(E422,Store_VAM!B2:I273,8, FALSE),VLOOKUP(E422,Store_SRP!B2:I110,8, FALSE)), VLOOKUP(E422,Store_Showcase!B2:I144,8, FALSE))</f>
      </c>
      <c r="T422" s="1">
        <f>VLOOKUP(G422,Sku_Consolidated!A2:R957,18,FALSE)</f>
      </c>
      <c r="U422" s="1" t="s">
        <v>1271</v>
      </c>
      <c r="V422" s="1">
        <f>IF(VLOOKUP(G422,Sku_Consolidated!A2:S957,19,FALSE)="SHOWCASE", VLOOKUP(E422,Store_Showcase!B2:L144,11, FALSE), IF(VLOOKUP(G422,Sku_Consolidated!A2:S957,19,FALSE)="VAM",VLOOKUP(E422,Store_VAM!B2:L273,11, FALSE),VLOOKUP(E422,Store_SRP!B2:L110,11, FALSE)))</f>
      </c>
      <c r="W422" s="1">
        <f>VLOOKUP(G422,Sku_Consolidated!A2:W957,11,FALSE)</f>
      </c>
      <c r="X422" s="1">
        <f>VLOOKUP(G422,Sku_Consolidated!A2:H957,8,FALSE)</f>
      </c>
      <c r="Y422" s="1">
        <f>VLOOKUP(G422,Sku_Consolidated!A2:I957,9,FALSE)</f>
      </c>
      <c r="Z422" s="1" t="s">
        <v>41</v>
      </c>
      <c r="AA422" s="1">
        <f>VLOOKUP(G422,Sku_Consolidated!A2:E957,5,FALSE)</f>
      </c>
      <c r="AB422" s="1">
        <f>IF(VLOOKUP(G422,Sku_Consolidated!A2:S957,19,FALSE)="SHOWCASE", VLOOKUP(E422,Store_Showcase!B2:N144,13, FALSE), IF(VLOOKUP(G422,Sku_Consolidated!A2:S957,19,FALSE)="VAM",VLOOKUP(E422,Store_VAM!B2:N273,13, FALSE),VLOOKUP(E422,Store_SRP!B2:N110,13, FALSE)))</f>
      </c>
      <c r="AC422" s="1">
        <f>IF(IFERROR(AB422,TRUE)=TRUE, "-","OK")</f>
      </c>
      <c r="AD422" s="11" t="s">
        <v>37</v>
      </c>
      <c r="AE422" s="11" t="s">
        <v>37</v>
      </c>
      <c r="AF422" s="1">
        <f>IF(IFERROR(VLOOKUP(E422,Store_Showcase!B2:H144,{5}, FALSE), TRUE)=TRUE, IF(IFERROR(VLOOKUP(E422,Store_SRP!B2:H110,{5}, FALSE), TRUE)=TRUE,VLOOKUP(E422,Store_VAM!B2:H273,{5}, FALSE),VLOOKUP(E422,Store_SRP!B2:H110,{5}, FALSE)), VLOOKUP(E422,Store_Showcase!B2:H144,{5}, FALSE))</f>
      </c>
      <c r="AG422" s="1">
        <f>IF(IFERROR(VLOOKUP(E422,Store_Showcase!B2:H144,{6}, FALSE), TRUE)=TRUE, IF(IFERROR(VLOOKUP(E422,Store_SRP!B2:H110,{6}, FALSE), TRUE)=TRUE,VLOOKUP(E422,Store_VAM!B2:H273,{6}, FALSE),VLOOKUP(E422,Store_SRP!B2:H110,{6}, FALSE)), VLOOKUP(E422,Store_Showcase!B2:H144,{6}, FALSE))</f>
      </c>
      <c r="AH422" s="1">
        <f>VLOOKUP(G422,Sku_Consolidated!A2:R957,18,FALSE)</f>
      </c>
      <c r="AI422" s="1">
        <f>VLOOKUP(G422,Sku_Consolidated!A2:S957,19,FALSE)</f>
      </c>
      <c r="AJ422" s="1">
        <f>VLOOKUP(G422,Sku_Consolidated!A2:T957,20,FALSE)</f>
      </c>
    </row>
    <row r="423" spans="1:36" x14ac:dyDescent="0.25">
      <c r="A423" s="1">
        <v>2024</v>
      </c>
      <c r="B423" s="1" t="s">
        <v>31</v>
      </c>
      <c r="C423" s="1" t="s">
        <v>32</v>
      </c>
      <c r="D423" s="1" t="s">
        <v>33</v>
      </c>
      <c r="E423" s="9" t="s">
        <v>1267</v>
      </c>
      <c r="F423" s="1">
        <f>IF(VLOOKUP(G423,Sku_Consolidated!A2:S957,{19},FALSE)="SHOWCASE", VLOOKUP(E423,Store_Showcase!B2:C144,{2}, FALSE), IF(VLOOKUP(G423,Sku_Consolidated!A2:S957,{19},FALSE)="VAM",VLOOKUP(E423,Store_VAM!B2:C273,{2}, FALSE),VLOOKUP(E423,Store_SRP!B2:C110,{2}, FALSE)))</f>
      </c>
      <c r="G423" s="1">
        <v>61850</v>
      </c>
      <c r="H423" s="1" t="s">
        <v>134</v>
      </c>
      <c r="I423" s="10" t="s">
        <v>268</v>
      </c>
      <c r="J423" s="1">
        <f>VLOOKUP(G423,Sku_Consolidated!A2:C957, 3, FALSE)</f>
      </c>
      <c r="K423" s="10">
        <f>IF(J423="PACK", I423, 0)</f>
      </c>
      <c r="L423" s="10">
        <f>IF(J423="KG", I423, I423 * VLOOKUP(G423,Sku_Consolidated!A2:U957,21,FALSE))</f>
      </c>
      <c r="M423" s="10" t="s">
        <v>37</v>
      </c>
      <c r="N423" s="11" t="s">
        <v>1330</v>
      </c>
      <c r="O423" s="10" t="s">
        <v>1331</v>
      </c>
      <c r="P423" s="10">
        <f>N423 - O423</f>
      </c>
      <c r="Q423" s="1">
        <f>VLOOKUP(G423,Sku_Consolidated!A2:G957,7, FALSE)</f>
      </c>
      <c r="R423" s="1">
        <f>IF(IFERROR(VLOOKUP(E423,Store_Showcase!B2:H144,7, FALSE), TRUE)=TRUE, IF(IFERROR(VLOOKUP(E423,Store_SRP!B2:H110,7, FALSE), TRUE)=TRUE,VLOOKUP(E423,Store_VAM!B2:H273,7, FALSE),VLOOKUP(E423,Store_SRP!B2:H110,7, FALSE)), VLOOKUP(E423,Store_Showcase!B2:H144,7, FALSE))</f>
      </c>
      <c r="S423" s="1">
        <f>IF(IFERROR(VLOOKUP(E423,Store_Showcase!B2:I144,8, FALSE), TRUE)=TRUE, IF(IFERROR(VLOOKUP(E423,Store_SRP!B2:I110,8, FALSE), TRUE)=TRUE,VLOOKUP(E423,Store_VAM!B2:I273,8, FALSE),VLOOKUP(E423,Store_SRP!B2:I110,8, FALSE)), VLOOKUP(E423,Store_Showcase!B2:I144,8, FALSE))</f>
      </c>
      <c r="T423" s="1">
        <f>VLOOKUP(G423,Sku_Consolidated!A2:R957,18,FALSE)</f>
      </c>
      <c r="U423" s="1" t="s">
        <v>1271</v>
      </c>
      <c r="V423" s="1">
        <f>IF(VLOOKUP(G423,Sku_Consolidated!A2:S957,19,FALSE)="SHOWCASE", VLOOKUP(E423,Store_Showcase!B2:L144,11, FALSE), IF(VLOOKUP(G423,Sku_Consolidated!A2:S957,19,FALSE)="VAM",VLOOKUP(E423,Store_VAM!B2:L273,11, FALSE),VLOOKUP(E423,Store_SRP!B2:L110,11, FALSE)))</f>
      </c>
      <c r="W423" s="1">
        <f>VLOOKUP(G423,Sku_Consolidated!A2:W957,11,FALSE)</f>
      </c>
      <c r="X423" s="1">
        <f>VLOOKUP(G423,Sku_Consolidated!A2:H957,8,FALSE)</f>
      </c>
      <c r="Y423" s="1">
        <f>VLOOKUP(G423,Sku_Consolidated!A2:I957,9,FALSE)</f>
      </c>
      <c r="Z423" s="1" t="s">
        <v>41</v>
      </c>
      <c r="AA423" s="1">
        <f>VLOOKUP(G423,Sku_Consolidated!A2:E957,5,FALSE)</f>
      </c>
      <c r="AB423" s="1">
        <f>IF(VLOOKUP(G423,Sku_Consolidated!A2:S957,19,FALSE)="SHOWCASE", VLOOKUP(E423,Store_Showcase!B2:N144,13, FALSE), IF(VLOOKUP(G423,Sku_Consolidated!A2:S957,19,FALSE)="VAM",VLOOKUP(E423,Store_VAM!B2:N273,13, FALSE),VLOOKUP(E423,Store_SRP!B2:N110,13, FALSE)))</f>
      </c>
      <c r="AC423" s="1">
        <f>IF(IFERROR(AB423,TRUE)=TRUE, "-","OK")</f>
      </c>
      <c r="AD423" s="11" t="s">
        <v>37</v>
      </c>
      <c r="AE423" s="11" t="s">
        <v>37</v>
      </c>
      <c r="AF423" s="1">
        <f>IF(IFERROR(VLOOKUP(E423,Store_Showcase!B2:H144,{5}, FALSE), TRUE)=TRUE, IF(IFERROR(VLOOKUP(E423,Store_SRP!B2:H110,{5}, FALSE), TRUE)=TRUE,VLOOKUP(E423,Store_VAM!B2:H273,{5}, FALSE),VLOOKUP(E423,Store_SRP!B2:H110,{5}, FALSE)), VLOOKUP(E423,Store_Showcase!B2:H144,{5}, FALSE))</f>
      </c>
      <c r="AG423" s="1">
        <f>IF(IFERROR(VLOOKUP(E423,Store_Showcase!B2:H144,{6}, FALSE), TRUE)=TRUE, IF(IFERROR(VLOOKUP(E423,Store_SRP!B2:H110,{6}, FALSE), TRUE)=TRUE,VLOOKUP(E423,Store_VAM!B2:H273,{6}, FALSE),VLOOKUP(E423,Store_SRP!B2:H110,{6}, FALSE)), VLOOKUP(E423,Store_Showcase!B2:H144,{6}, FALSE))</f>
      </c>
      <c r="AH423" s="1">
        <f>VLOOKUP(G423,Sku_Consolidated!A2:R957,18,FALSE)</f>
      </c>
      <c r="AI423" s="1">
        <f>VLOOKUP(G423,Sku_Consolidated!A2:S957,19,FALSE)</f>
      </c>
      <c r="AJ423" s="1">
        <f>VLOOKUP(G423,Sku_Consolidated!A2:T957,20,FALSE)</f>
      </c>
    </row>
    <row r="424" spans="1:36" x14ac:dyDescent="0.25">
      <c r="A424" s="1">
        <v>2024</v>
      </c>
      <c r="B424" s="1" t="s">
        <v>31</v>
      </c>
      <c r="C424" s="1" t="s">
        <v>32</v>
      </c>
      <c r="D424" s="1" t="s">
        <v>33</v>
      </c>
      <c r="E424" s="9" t="s">
        <v>1267</v>
      </c>
      <c r="F424" s="1">
        <f>IF(VLOOKUP(G424,Sku_Consolidated!A2:S957,{19},FALSE)="SHOWCASE", VLOOKUP(E424,Store_Showcase!B2:C144,{2}, FALSE), IF(VLOOKUP(G424,Sku_Consolidated!A2:S957,{19},FALSE)="VAM",VLOOKUP(E424,Store_VAM!B2:C273,{2}, FALSE),VLOOKUP(E424,Store_SRP!B2:C110,{2}, FALSE)))</f>
      </c>
      <c r="G424" s="1">
        <v>61852</v>
      </c>
      <c r="H424" s="1" t="s">
        <v>138</v>
      </c>
      <c r="I424" s="10" t="s">
        <v>1332</v>
      </c>
      <c r="J424" s="1">
        <f>VLOOKUP(G424,Sku_Consolidated!A2:C957, 3, FALSE)</f>
      </c>
      <c r="K424" s="10">
        <f>IF(J424="PACK", I424, 0)</f>
      </c>
      <c r="L424" s="10">
        <f>IF(J424="KG", I424, I424 * VLOOKUP(G424,Sku_Consolidated!A2:U957,21,FALSE))</f>
      </c>
      <c r="M424" s="10" t="s">
        <v>37</v>
      </c>
      <c r="N424" s="11" t="s">
        <v>1333</v>
      </c>
      <c r="O424" s="10" t="s">
        <v>1334</v>
      </c>
      <c r="P424" s="10">
        <f>N424 - O424</f>
      </c>
      <c r="Q424" s="1">
        <f>VLOOKUP(G424,Sku_Consolidated!A2:G957,7, FALSE)</f>
      </c>
      <c r="R424" s="1">
        <f>IF(IFERROR(VLOOKUP(E424,Store_Showcase!B2:H144,7, FALSE), TRUE)=TRUE, IF(IFERROR(VLOOKUP(E424,Store_SRP!B2:H110,7, FALSE), TRUE)=TRUE,VLOOKUP(E424,Store_VAM!B2:H273,7, FALSE),VLOOKUP(E424,Store_SRP!B2:H110,7, FALSE)), VLOOKUP(E424,Store_Showcase!B2:H144,7, FALSE))</f>
      </c>
      <c r="S424" s="1">
        <f>IF(IFERROR(VLOOKUP(E424,Store_Showcase!B2:I144,8, FALSE), TRUE)=TRUE, IF(IFERROR(VLOOKUP(E424,Store_SRP!B2:I110,8, FALSE), TRUE)=TRUE,VLOOKUP(E424,Store_VAM!B2:I273,8, FALSE),VLOOKUP(E424,Store_SRP!B2:I110,8, FALSE)), VLOOKUP(E424,Store_Showcase!B2:I144,8, FALSE))</f>
      </c>
      <c r="T424" s="1">
        <f>VLOOKUP(G424,Sku_Consolidated!A2:R957,18,FALSE)</f>
      </c>
      <c r="U424" s="1" t="s">
        <v>1271</v>
      </c>
      <c r="V424" s="1">
        <f>IF(VLOOKUP(G424,Sku_Consolidated!A2:S957,19,FALSE)="SHOWCASE", VLOOKUP(E424,Store_Showcase!B2:L144,11, FALSE), IF(VLOOKUP(G424,Sku_Consolidated!A2:S957,19,FALSE)="VAM",VLOOKUP(E424,Store_VAM!B2:L273,11, FALSE),VLOOKUP(E424,Store_SRP!B2:L110,11, FALSE)))</f>
      </c>
      <c r="W424" s="1">
        <f>VLOOKUP(G424,Sku_Consolidated!A2:W957,11,FALSE)</f>
      </c>
      <c r="X424" s="1">
        <f>VLOOKUP(G424,Sku_Consolidated!A2:H957,8,FALSE)</f>
      </c>
      <c r="Y424" s="1">
        <f>VLOOKUP(G424,Sku_Consolidated!A2:I957,9,FALSE)</f>
      </c>
      <c r="Z424" s="1" t="s">
        <v>41</v>
      </c>
      <c r="AA424" s="1">
        <f>VLOOKUP(G424,Sku_Consolidated!A2:E957,5,FALSE)</f>
      </c>
      <c r="AB424" s="1">
        <f>IF(VLOOKUP(G424,Sku_Consolidated!A2:S957,19,FALSE)="SHOWCASE", VLOOKUP(E424,Store_Showcase!B2:N144,13, FALSE), IF(VLOOKUP(G424,Sku_Consolidated!A2:S957,19,FALSE)="VAM",VLOOKUP(E424,Store_VAM!B2:N273,13, FALSE),VLOOKUP(E424,Store_SRP!B2:N110,13, FALSE)))</f>
      </c>
      <c r="AC424" s="1">
        <f>IF(IFERROR(AB424,TRUE)=TRUE, "-","OK")</f>
      </c>
      <c r="AD424" s="11" t="s">
        <v>37</v>
      </c>
      <c r="AE424" s="11" t="s">
        <v>37</v>
      </c>
      <c r="AF424" s="1">
        <f>IF(IFERROR(VLOOKUP(E424,Store_Showcase!B2:H144,{5}, FALSE), TRUE)=TRUE, IF(IFERROR(VLOOKUP(E424,Store_SRP!B2:H110,{5}, FALSE), TRUE)=TRUE,VLOOKUP(E424,Store_VAM!B2:H273,{5}, FALSE),VLOOKUP(E424,Store_SRP!B2:H110,{5}, FALSE)), VLOOKUP(E424,Store_Showcase!B2:H144,{5}, FALSE))</f>
      </c>
      <c r="AG424" s="1">
        <f>IF(IFERROR(VLOOKUP(E424,Store_Showcase!B2:H144,{6}, FALSE), TRUE)=TRUE, IF(IFERROR(VLOOKUP(E424,Store_SRP!B2:H110,{6}, FALSE), TRUE)=TRUE,VLOOKUP(E424,Store_VAM!B2:H273,{6}, FALSE),VLOOKUP(E424,Store_SRP!B2:H110,{6}, FALSE)), VLOOKUP(E424,Store_Showcase!B2:H144,{6}, FALSE))</f>
      </c>
      <c r="AH424" s="1">
        <f>VLOOKUP(G424,Sku_Consolidated!A2:R957,18,FALSE)</f>
      </c>
      <c r="AI424" s="1">
        <f>VLOOKUP(G424,Sku_Consolidated!A2:S957,19,FALSE)</f>
      </c>
      <c r="AJ424" s="1">
        <f>VLOOKUP(G424,Sku_Consolidated!A2:T957,20,FALSE)</f>
      </c>
    </row>
    <row r="425" spans="1:36" x14ac:dyDescent="0.25">
      <c r="A425" s="1">
        <v>2024</v>
      </c>
      <c r="B425" s="1" t="s">
        <v>31</v>
      </c>
      <c r="C425" s="1" t="s">
        <v>32</v>
      </c>
      <c r="D425" s="1" t="s">
        <v>33</v>
      </c>
      <c r="E425" s="9" t="s">
        <v>1335</v>
      </c>
      <c r="F425" s="1">
        <f>IF(VLOOKUP(G425,Sku_Consolidated!A2:S957,{19},FALSE)="SHOWCASE", VLOOKUP(E425,Store_Showcase!B2:C144,{2}, FALSE), IF(VLOOKUP(G425,Sku_Consolidated!A2:S957,{19},FALSE)="VAM",VLOOKUP(E425,Store_VAM!B2:C273,{2}, FALSE),VLOOKUP(E425,Store_SRP!B2:C110,{2}, FALSE)))</f>
      </c>
      <c r="G425" s="1">
        <v>61732</v>
      </c>
      <c r="H425" s="1" t="s">
        <v>211</v>
      </c>
      <c r="I425" s="10" t="s">
        <v>1336</v>
      </c>
      <c r="J425" s="1">
        <f>VLOOKUP(G425,Sku_Consolidated!A2:C957, 3, FALSE)</f>
      </c>
      <c r="K425" s="10">
        <f>IF(J425="PACK", I425, 0)</f>
      </c>
      <c r="L425" s="10">
        <f>IF(J425="KG", I425, I425 * VLOOKUP(G425,Sku_Consolidated!A2:U957,21,FALSE))</f>
      </c>
      <c r="M425" s="10" t="s">
        <v>37</v>
      </c>
      <c r="N425" s="11" t="s">
        <v>1337</v>
      </c>
      <c r="O425" s="10" t="s">
        <v>1338</v>
      </c>
      <c r="P425" s="10">
        <f>N425 - O425</f>
      </c>
      <c r="Q425" s="1">
        <f>VLOOKUP(G425,Sku_Consolidated!A2:G957,7, FALSE)</f>
      </c>
      <c r="R425" s="1">
        <f>IF(IFERROR(VLOOKUP(E425,Store_Showcase!B2:H144,7, FALSE), TRUE)=TRUE, IF(IFERROR(VLOOKUP(E425,Store_SRP!B2:H110,7, FALSE), TRUE)=TRUE,VLOOKUP(E425,Store_VAM!B2:H273,7, FALSE),VLOOKUP(E425,Store_SRP!B2:H110,7, FALSE)), VLOOKUP(E425,Store_Showcase!B2:H144,7, FALSE))</f>
      </c>
      <c r="S425" s="1">
        <f>IF(IFERROR(VLOOKUP(E425,Store_Showcase!B2:I144,8, FALSE), TRUE)=TRUE, IF(IFERROR(VLOOKUP(E425,Store_SRP!B2:I110,8, FALSE), TRUE)=TRUE,VLOOKUP(E425,Store_VAM!B2:I273,8, FALSE),VLOOKUP(E425,Store_SRP!B2:I110,8, FALSE)), VLOOKUP(E425,Store_Showcase!B2:I144,8, FALSE))</f>
      </c>
      <c r="T425" s="1">
        <f>VLOOKUP(G425,Sku_Consolidated!A2:R957,18,FALSE)</f>
      </c>
      <c r="U425" s="1" t="s">
        <v>1339</v>
      </c>
      <c r="V425" s="1">
        <f>IF(VLOOKUP(G425,Sku_Consolidated!A2:S957,19,FALSE)="SHOWCASE", VLOOKUP(E425,Store_Showcase!B2:L144,11, FALSE), IF(VLOOKUP(G425,Sku_Consolidated!A2:S957,19,FALSE)="VAM",VLOOKUP(E425,Store_VAM!B2:L273,11, FALSE),VLOOKUP(E425,Store_SRP!B2:L110,11, FALSE)))</f>
      </c>
      <c r="W425" s="1">
        <f>VLOOKUP(G425,Sku_Consolidated!A2:W957,11,FALSE)</f>
      </c>
      <c r="X425" s="1">
        <f>VLOOKUP(G425,Sku_Consolidated!A2:H957,8,FALSE)</f>
      </c>
      <c r="Y425" s="1">
        <f>VLOOKUP(G425,Sku_Consolidated!A2:I957,9,FALSE)</f>
      </c>
      <c r="Z425" s="1" t="s">
        <v>41</v>
      </c>
      <c r="AA425" s="1">
        <f>VLOOKUP(G425,Sku_Consolidated!A2:E957,5,FALSE)</f>
      </c>
      <c r="AB425" s="1">
        <f>IF(VLOOKUP(G425,Sku_Consolidated!A2:S957,19,FALSE)="SHOWCASE", VLOOKUP(E425,Store_Showcase!B2:N144,13, FALSE), IF(VLOOKUP(G425,Sku_Consolidated!A2:S957,19,FALSE)="VAM",VLOOKUP(E425,Store_VAM!B2:N273,13, FALSE),VLOOKUP(E425,Store_SRP!B2:N110,13, FALSE)))</f>
      </c>
      <c r="AC425" s="1">
        <f>IF(IFERROR(AB425,TRUE)=TRUE, "-","OK")</f>
      </c>
      <c r="AD425" s="11" t="s">
        <v>37</v>
      </c>
      <c r="AE425" s="11" t="s">
        <v>37</v>
      </c>
      <c r="AF425" s="1">
        <f>IF(IFERROR(VLOOKUP(E425,Store_Showcase!B2:H144,{5}, FALSE), TRUE)=TRUE, IF(IFERROR(VLOOKUP(E425,Store_SRP!B2:H110,{5}, FALSE), TRUE)=TRUE,VLOOKUP(E425,Store_VAM!B2:H273,{5}, FALSE),VLOOKUP(E425,Store_SRP!B2:H110,{5}, FALSE)), VLOOKUP(E425,Store_Showcase!B2:H144,{5}, FALSE))</f>
      </c>
      <c r="AG425" s="1">
        <f>IF(IFERROR(VLOOKUP(E425,Store_Showcase!B2:H144,{6}, FALSE), TRUE)=TRUE, IF(IFERROR(VLOOKUP(E425,Store_SRP!B2:H110,{6}, FALSE), TRUE)=TRUE,VLOOKUP(E425,Store_VAM!B2:H273,{6}, FALSE),VLOOKUP(E425,Store_SRP!B2:H110,{6}, FALSE)), VLOOKUP(E425,Store_Showcase!B2:H144,{6}, FALSE))</f>
      </c>
      <c r="AH425" s="1">
        <f>VLOOKUP(G425,Sku_Consolidated!A2:R957,18,FALSE)</f>
      </c>
      <c r="AI425" s="1">
        <f>VLOOKUP(G425,Sku_Consolidated!A2:S957,19,FALSE)</f>
      </c>
      <c r="AJ425" s="1">
        <f>VLOOKUP(G425,Sku_Consolidated!A2:T957,20,FALSE)</f>
      </c>
    </row>
    <row r="426" spans="1:36" x14ac:dyDescent="0.25">
      <c r="A426" s="1">
        <v>2024</v>
      </c>
      <c r="B426" s="1" t="s">
        <v>31</v>
      </c>
      <c r="C426" s="1" t="s">
        <v>32</v>
      </c>
      <c r="D426" s="1" t="s">
        <v>33</v>
      </c>
      <c r="E426" s="9" t="s">
        <v>1335</v>
      </c>
      <c r="F426" s="1">
        <f>IF(VLOOKUP(G426,Sku_Consolidated!A2:S957,{19},FALSE)="SHOWCASE", VLOOKUP(E426,Store_Showcase!B2:C144,{2}, FALSE), IF(VLOOKUP(G426,Sku_Consolidated!A2:S957,{19},FALSE)="VAM",VLOOKUP(E426,Store_VAM!B2:C273,{2}, FALSE),VLOOKUP(E426,Store_SRP!B2:C110,{2}, FALSE)))</f>
      </c>
      <c r="G426" s="1">
        <v>61733</v>
      </c>
      <c r="H426" s="1" t="s">
        <v>58</v>
      </c>
      <c r="I426" s="10" t="s">
        <v>1340</v>
      </c>
      <c r="J426" s="1">
        <f>VLOOKUP(G426,Sku_Consolidated!A2:C957, 3, FALSE)</f>
      </c>
      <c r="K426" s="10">
        <f>IF(J426="PACK", I426, 0)</f>
      </c>
      <c r="L426" s="10">
        <f>IF(J426="KG", I426, I426 * VLOOKUP(G426,Sku_Consolidated!A2:U957,21,FALSE))</f>
      </c>
      <c r="M426" s="10" t="s">
        <v>37</v>
      </c>
      <c r="N426" s="11" t="s">
        <v>1341</v>
      </c>
      <c r="O426" s="10" t="s">
        <v>1342</v>
      </c>
      <c r="P426" s="10">
        <f>N426 - O426</f>
      </c>
      <c r="Q426" s="1">
        <f>VLOOKUP(G426,Sku_Consolidated!A2:G957,7, FALSE)</f>
      </c>
      <c r="R426" s="1">
        <f>IF(IFERROR(VLOOKUP(E426,Store_Showcase!B2:H144,7, FALSE), TRUE)=TRUE, IF(IFERROR(VLOOKUP(E426,Store_SRP!B2:H110,7, FALSE), TRUE)=TRUE,VLOOKUP(E426,Store_VAM!B2:H273,7, FALSE),VLOOKUP(E426,Store_SRP!B2:H110,7, FALSE)), VLOOKUP(E426,Store_Showcase!B2:H144,7, FALSE))</f>
      </c>
      <c r="S426" s="1">
        <f>IF(IFERROR(VLOOKUP(E426,Store_Showcase!B2:I144,8, FALSE), TRUE)=TRUE, IF(IFERROR(VLOOKUP(E426,Store_SRP!B2:I110,8, FALSE), TRUE)=TRUE,VLOOKUP(E426,Store_VAM!B2:I273,8, FALSE),VLOOKUP(E426,Store_SRP!B2:I110,8, FALSE)), VLOOKUP(E426,Store_Showcase!B2:I144,8, FALSE))</f>
      </c>
      <c r="T426" s="1">
        <f>VLOOKUP(G426,Sku_Consolidated!A2:R957,18,FALSE)</f>
      </c>
      <c r="U426" s="1" t="s">
        <v>1339</v>
      </c>
      <c r="V426" s="1">
        <f>IF(VLOOKUP(G426,Sku_Consolidated!A2:S957,19,FALSE)="SHOWCASE", VLOOKUP(E426,Store_Showcase!B2:L144,11, FALSE), IF(VLOOKUP(G426,Sku_Consolidated!A2:S957,19,FALSE)="VAM",VLOOKUP(E426,Store_VAM!B2:L273,11, FALSE),VLOOKUP(E426,Store_SRP!B2:L110,11, FALSE)))</f>
      </c>
      <c r="W426" s="1">
        <f>VLOOKUP(G426,Sku_Consolidated!A2:W957,11,FALSE)</f>
      </c>
      <c r="X426" s="1">
        <f>VLOOKUP(G426,Sku_Consolidated!A2:H957,8,FALSE)</f>
      </c>
      <c r="Y426" s="1">
        <f>VLOOKUP(G426,Sku_Consolidated!A2:I957,9,FALSE)</f>
      </c>
      <c r="Z426" s="1" t="s">
        <v>41</v>
      </c>
      <c r="AA426" s="1">
        <f>VLOOKUP(G426,Sku_Consolidated!A2:E957,5,FALSE)</f>
      </c>
      <c r="AB426" s="1">
        <f>IF(VLOOKUP(G426,Sku_Consolidated!A2:S957,19,FALSE)="SHOWCASE", VLOOKUP(E426,Store_Showcase!B2:N144,13, FALSE), IF(VLOOKUP(G426,Sku_Consolidated!A2:S957,19,FALSE)="VAM",VLOOKUP(E426,Store_VAM!B2:N273,13, FALSE),VLOOKUP(E426,Store_SRP!B2:N110,13, FALSE)))</f>
      </c>
      <c r="AC426" s="1">
        <f>IF(IFERROR(AB426,TRUE)=TRUE, "-","OK")</f>
      </c>
      <c r="AD426" s="11" t="s">
        <v>37</v>
      </c>
      <c r="AE426" s="11" t="s">
        <v>37</v>
      </c>
      <c r="AF426" s="1">
        <f>IF(IFERROR(VLOOKUP(E426,Store_Showcase!B2:H144,{5}, FALSE), TRUE)=TRUE, IF(IFERROR(VLOOKUP(E426,Store_SRP!B2:H110,{5}, FALSE), TRUE)=TRUE,VLOOKUP(E426,Store_VAM!B2:H273,{5}, FALSE),VLOOKUP(E426,Store_SRP!B2:H110,{5}, FALSE)), VLOOKUP(E426,Store_Showcase!B2:H144,{5}, FALSE))</f>
      </c>
      <c r="AG426" s="1">
        <f>IF(IFERROR(VLOOKUP(E426,Store_Showcase!B2:H144,{6}, FALSE), TRUE)=TRUE, IF(IFERROR(VLOOKUP(E426,Store_SRP!B2:H110,{6}, FALSE), TRUE)=TRUE,VLOOKUP(E426,Store_VAM!B2:H273,{6}, FALSE),VLOOKUP(E426,Store_SRP!B2:H110,{6}, FALSE)), VLOOKUP(E426,Store_Showcase!B2:H144,{6}, FALSE))</f>
      </c>
      <c r="AH426" s="1">
        <f>VLOOKUP(G426,Sku_Consolidated!A2:R957,18,FALSE)</f>
      </c>
      <c r="AI426" s="1">
        <f>VLOOKUP(G426,Sku_Consolidated!A2:S957,19,FALSE)</f>
      </c>
      <c r="AJ426" s="1">
        <f>VLOOKUP(G426,Sku_Consolidated!A2:T957,20,FALSE)</f>
      </c>
    </row>
    <row r="427" spans="1:36" x14ac:dyDescent="0.25">
      <c r="A427" s="1">
        <v>2024</v>
      </c>
      <c r="B427" s="1" t="s">
        <v>31</v>
      </c>
      <c r="C427" s="1" t="s">
        <v>32</v>
      </c>
      <c r="D427" s="1" t="s">
        <v>33</v>
      </c>
      <c r="E427" s="9" t="s">
        <v>1335</v>
      </c>
      <c r="F427" s="1">
        <f>IF(VLOOKUP(G427,Sku_Consolidated!A2:S957,{19},FALSE)="SHOWCASE", VLOOKUP(E427,Store_Showcase!B2:C144,{2}, FALSE), IF(VLOOKUP(G427,Sku_Consolidated!A2:S957,{19},FALSE)="VAM",VLOOKUP(E427,Store_VAM!B2:C273,{2}, FALSE),VLOOKUP(E427,Store_SRP!B2:C110,{2}, FALSE)))</f>
      </c>
      <c r="G427" s="1">
        <v>61737</v>
      </c>
      <c r="H427" s="1" t="s">
        <v>70</v>
      </c>
      <c r="I427" s="10" t="s">
        <v>592</v>
      </c>
      <c r="J427" s="1">
        <f>VLOOKUP(G427,Sku_Consolidated!A2:C957, 3, FALSE)</f>
      </c>
      <c r="K427" s="10">
        <f>IF(J427="PACK", I427, 0)</f>
      </c>
      <c r="L427" s="10">
        <f>IF(J427="KG", I427, I427 * VLOOKUP(G427,Sku_Consolidated!A2:U957,21,FALSE))</f>
      </c>
      <c r="M427" s="10" t="s">
        <v>37</v>
      </c>
      <c r="N427" s="11" t="s">
        <v>1343</v>
      </c>
      <c r="O427" s="10" t="s">
        <v>1344</v>
      </c>
      <c r="P427" s="10">
        <f>N427 - O427</f>
      </c>
      <c r="Q427" s="1">
        <f>VLOOKUP(G427,Sku_Consolidated!A2:G957,7, FALSE)</f>
      </c>
      <c r="R427" s="1">
        <f>IF(IFERROR(VLOOKUP(E427,Store_Showcase!B2:H144,7, FALSE), TRUE)=TRUE, IF(IFERROR(VLOOKUP(E427,Store_SRP!B2:H110,7, FALSE), TRUE)=TRUE,VLOOKUP(E427,Store_VAM!B2:H273,7, FALSE),VLOOKUP(E427,Store_SRP!B2:H110,7, FALSE)), VLOOKUP(E427,Store_Showcase!B2:H144,7, FALSE))</f>
      </c>
      <c r="S427" s="1">
        <f>IF(IFERROR(VLOOKUP(E427,Store_Showcase!B2:I144,8, FALSE), TRUE)=TRUE, IF(IFERROR(VLOOKUP(E427,Store_SRP!B2:I110,8, FALSE), TRUE)=TRUE,VLOOKUP(E427,Store_VAM!B2:I273,8, FALSE),VLOOKUP(E427,Store_SRP!B2:I110,8, FALSE)), VLOOKUP(E427,Store_Showcase!B2:I144,8, FALSE))</f>
      </c>
      <c r="T427" s="1">
        <f>VLOOKUP(G427,Sku_Consolidated!A2:R957,18,FALSE)</f>
      </c>
      <c r="U427" s="1" t="s">
        <v>1339</v>
      </c>
      <c r="V427" s="1">
        <f>IF(VLOOKUP(G427,Sku_Consolidated!A2:S957,19,FALSE)="SHOWCASE", VLOOKUP(E427,Store_Showcase!B2:L144,11, FALSE), IF(VLOOKUP(G427,Sku_Consolidated!A2:S957,19,FALSE)="VAM",VLOOKUP(E427,Store_VAM!B2:L273,11, FALSE),VLOOKUP(E427,Store_SRP!B2:L110,11, FALSE)))</f>
      </c>
      <c r="W427" s="1">
        <f>VLOOKUP(G427,Sku_Consolidated!A2:W957,11,FALSE)</f>
      </c>
      <c r="X427" s="1">
        <f>VLOOKUP(G427,Sku_Consolidated!A2:H957,8,FALSE)</f>
      </c>
      <c r="Y427" s="1">
        <f>VLOOKUP(G427,Sku_Consolidated!A2:I957,9,FALSE)</f>
      </c>
      <c r="Z427" s="1" t="s">
        <v>41</v>
      </c>
      <c r="AA427" s="1">
        <f>VLOOKUP(G427,Sku_Consolidated!A2:E957,5,FALSE)</f>
      </c>
      <c r="AB427" s="1">
        <f>IF(VLOOKUP(G427,Sku_Consolidated!A2:S957,19,FALSE)="SHOWCASE", VLOOKUP(E427,Store_Showcase!B2:N144,13, FALSE), IF(VLOOKUP(G427,Sku_Consolidated!A2:S957,19,FALSE)="VAM",VLOOKUP(E427,Store_VAM!B2:N273,13, FALSE),VLOOKUP(E427,Store_SRP!B2:N110,13, FALSE)))</f>
      </c>
      <c r="AC427" s="1">
        <f>IF(IFERROR(AB427,TRUE)=TRUE, "-","OK")</f>
      </c>
      <c r="AD427" s="11" t="s">
        <v>37</v>
      </c>
      <c r="AE427" s="11" t="s">
        <v>37</v>
      </c>
      <c r="AF427" s="1">
        <f>IF(IFERROR(VLOOKUP(E427,Store_Showcase!B2:H144,{5}, FALSE), TRUE)=TRUE, IF(IFERROR(VLOOKUP(E427,Store_SRP!B2:H110,{5}, FALSE), TRUE)=TRUE,VLOOKUP(E427,Store_VAM!B2:H273,{5}, FALSE),VLOOKUP(E427,Store_SRP!B2:H110,{5}, FALSE)), VLOOKUP(E427,Store_Showcase!B2:H144,{5}, FALSE))</f>
      </c>
      <c r="AG427" s="1">
        <f>IF(IFERROR(VLOOKUP(E427,Store_Showcase!B2:H144,{6}, FALSE), TRUE)=TRUE, IF(IFERROR(VLOOKUP(E427,Store_SRP!B2:H110,{6}, FALSE), TRUE)=TRUE,VLOOKUP(E427,Store_VAM!B2:H273,{6}, FALSE),VLOOKUP(E427,Store_SRP!B2:H110,{6}, FALSE)), VLOOKUP(E427,Store_Showcase!B2:H144,{6}, FALSE))</f>
      </c>
      <c r="AH427" s="1">
        <f>VLOOKUP(G427,Sku_Consolidated!A2:R957,18,FALSE)</f>
      </c>
      <c r="AI427" s="1">
        <f>VLOOKUP(G427,Sku_Consolidated!A2:S957,19,FALSE)</f>
      </c>
      <c r="AJ427" s="1">
        <f>VLOOKUP(G427,Sku_Consolidated!A2:T957,20,FALSE)</f>
      </c>
    </row>
    <row r="428" spans="1:36" x14ac:dyDescent="0.25">
      <c r="A428" s="1">
        <v>2024</v>
      </c>
      <c r="B428" s="1" t="s">
        <v>31</v>
      </c>
      <c r="C428" s="1" t="s">
        <v>32</v>
      </c>
      <c r="D428" s="1" t="s">
        <v>33</v>
      </c>
      <c r="E428" s="9" t="s">
        <v>1335</v>
      </c>
      <c r="F428" s="1">
        <f>IF(VLOOKUP(G428,Sku_Consolidated!A2:S957,{19},FALSE)="SHOWCASE", VLOOKUP(E428,Store_Showcase!B2:C144,{2}, FALSE), IF(VLOOKUP(G428,Sku_Consolidated!A2:S957,{19},FALSE)="VAM",VLOOKUP(E428,Store_VAM!B2:C273,{2}, FALSE),VLOOKUP(E428,Store_SRP!B2:C110,{2}, FALSE)))</f>
      </c>
      <c r="G428" s="1">
        <v>61740</v>
      </c>
      <c r="H428" s="1" t="s">
        <v>231</v>
      </c>
      <c r="I428" s="10" t="s">
        <v>1345</v>
      </c>
      <c r="J428" s="1">
        <f>VLOOKUP(G428,Sku_Consolidated!A2:C957, 3, FALSE)</f>
      </c>
      <c r="K428" s="10">
        <f>IF(J428="PACK", I428, 0)</f>
      </c>
      <c r="L428" s="10">
        <f>IF(J428="KG", I428, I428 * VLOOKUP(G428,Sku_Consolidated!A2:U957,21,FALSE))</f>
      </c>
      <c r="M428" s="10" t="s">
        <v>37</v>
      </c>
      <c r="N428" s="11" t="s">
        <v>1346</v>
      </c>
      <c r="O428" s="10" t="s">
        <v>1347</v>
      </c>
      <c r="P428" s="10">
        <f>N428 - O428</f>
      </c>
      <c r="Q428" s="1">
        <f>VLOOKUP(G428,Sku_Consolidated!A2:G957,7, FALSE)</f>
      </c>
      <c r="R428" s="1">
        <f>IF(IFERROR(VLOOKUP(E428,Store_Showcase!B2:H144,7, FALSE), TRUE)=TRUE, IF(IFERROR(VLOOKUP(E428,Store_SRP!B2:H110,7, FALSE), TRUE)=TRUE,VLOOKUP(E428,Store_VAM!B2:H273,7, FALSE),VLOOKUP(E428,Store_SRP!B2:H110,7, FALSE)), VLOOKUP(E428,Store_Showcase!B2:H144,7, FALSE))</f>
      </c>
      <c r="S428" s="1">
        <f>IF(IFERROR(VLOOKUP(E428,Store_Showcase!B2:I144,8, FALSE), TRUE)=TRUE, IF(IFERROR(VLOOKUP(E428,Store_SRP!B2:I110,8, FALSE), TRUE)=TRUE,VLOOKUP(E428,Store_VAM!B2:I273,8, FALSE),VLOOKUP(E428,Store_SRP!B2:I110,8, FALSE)), VLOOKUP(E428,Store_Showcase!B2:I144,8, FALSE))</f>
      </c>
      <c r="T428" s="1">
        <f>VLOOKUP(G428,Sku_Consolidated!A2:R957,18,FALSE)</f>
      </c>
      <c r="U428" s="1" t="s">
        <v>1339</v>
      </c>
      <c r="V428" s="1">
        <f>IF(VLOOKUP(G428,Sku_Consolidated!A2:S957,19,FALSE)="SHOWCASE", VLOOKUP(E428,Store_Showcase!B2:L144,11, FALSE), IF(VLOOKUP(G428,Sku_Consolidated!A2:S957,19,FALSE)="VAM",VLOOKUP(E428,Store_VAM!B2:L273,11, FALSE),VLOOKUP(E428,Store_SRP!B2:L110,11, FALSE)))</f>
      </c>
      <c r="W428" s="1">
        <f>VLOOKUP(G428,Sku_Consolidated!A2:W957,11,FALSE)</f>
      </c>
      <c r="X428" s="1">
        <f>VLOOKUP(G428,Sku_Consolidated!A2:H957,8,FALSE)</f>
      </c>
      <c r="Y428" s="1">
        <f>VLOOKUP(G428,Sku_Consolidated!A2:I957,9,FALSE)</f>
      </c>
      <c r="Z428" s="1" t="s">
        <v>41</v>
      </c>
      <c r="AA428" s="1">
        <f>VLOOKUP(G428,Sku_Consolidated!A2:E957,5,FALSE)</f>
      </c>
      <c r="AB428" s="1">
        <f>IF(VLOOKUP(G428,Sku_Consolidated!A2:S957,19,FALSE)="SHOWCASE", VLOOKUP(E428,Store_Showcase!B2:N144,13, FALSE), IF(VLOOKUP(G428,Sku_Consolidated!A2:S957,19,FALSE)="VAM",VLOOKUP(E428,Store_VAM!B2:N273,13, FALSE),VLOOKUP(E428,Store_SRP!B2:N110,13, FALSE)))</f>
      </c>
      <c r="AC428" s="1">
        <f>IF(IFERROR(AB428,TRUE)=TRUE, "-","OK")</f>
      </c>
      <c r="AD428" s="11" t="s">
        <v>37</v>
      </c>
      <c r="AE428" s="11" t="s">
        <v>37</v>
      </c>
      <c r="AF428" s="1">
        <f>IF(IFERROR(VLOOKUP(E428,Store_Showcase!B2:H144,{5}, FALSE), TRUE)=TRUE, IF(IFERROR(VLOOKUP(E428,Store_SRP!B2:H110,{5}, FALSE), TRUE)=TRUE,VLOOKUP(E428,Store_VAM!B2:H273,{5}, FALSE),VLOOKUP(E428,Store_SRP!B2:H110,{5}, FALSE)), VLOOKUP(E428,Store_Showcase!B2:H144,{5}, FALSE))</f>
      </c>
      <c r="AG428" s="1">
        <f>IF(IFERROR(VLOOKUP(E428,Store_Showcase!B2:H144,{6}, FALSE), TRUE)=TRUE, IF(IFERROR(VLOOKUP(E428,Store_SRP!B2:H110,{6}, FALSE), TRUE)=TRUE,VLOOKUP(E428,Store_VAM!B2:H273,{6}, FALSE),VLOOKUP(E428,Store_SRP!B2:H110,{6}, FALSE)), VLOOKUP(E428,Store_Showcase!B2:H144,{6}, FALSE))</f>
      </c>
      <c r="AH428" s="1">
        <f>VLOOKUP(G428,Sku_Consolidated!A2:R957,18,FALSE)</f>
      </c>
      <c r="AI428" s="1">
        <f>VLOOKUP(G428,Sku_Consolidated!A2:S957,19,FALSE)</f>
      </c>
      <c r="AJ428" s="1">
        <f>VLOOKUP(G428,Sku_Consolidated!A2:T957,20,FALSE)</f>
      </c>
    </row>
    <row r="429" spans="1:36" x14ac:dyDescent="0.25">
      <c r="A429" s="1">
        <v>2024</v>
      </c>
      <c r="B429" s="1" t="s">
        <v>31</v>
      </c>
      <c r="C429" s="1" t="s">
        <v>32</v>
      </c>
      <c r="D429" s="1" t="s">
        <v>33</v>
      </c>
      <c r="E429" s="9" t="s">
        <v>1335</v>
      </c>
      <c r="F429" s="1">
        <f>IF(VLOOKUP(G429,Sku_Consolidated!A2:S957,{19},FALSE)="SHOWCASE", VLOOKUP(E429,Store_Showcase!B2:C144,{2}, FALSE), IF(VLOOKUP(G429,Sku_Consolidated!A2:S957,{19},FALSE)="VAM",VLOOKUP(E429,Store_VAM!B2:C273,{2}, FALSE),VLOOKUP(E429,Store_SRP!B2:C110,{2}, FALSE)))</f>
      </c>
      <c r="G429" s="1">
        <v>61744</v>
      </c>
      <c r="H429" s="1" t="s">
        <v>82</v>
      </c>
      <c r="I429" s="10" t="s">
        <v>1348</v>
      </c>
      <c r="J429" s="1">
        <f>VLOOKUP(G429,Sku_Consolidated!A2:C957, 3, FALSE)</f>
      </c>
      <c r="K429" s="10">
        <f>IF(J429="PACK", I429, 0)</f>
      </c>
      <c r="L429" s="10">
        <f>IF(J429="KG", I429, I429 * VLOOKUP(G429,Sku_Consolidated!A2:U957,21,FALSE))</f>
      </c>
      <c r="M429" s="10" t="s">
        <v>37</v>
      </c>
      <c r="N429" s="11" t="s">
        <v>1349</v>
      </c>
      <c r="O429" s="10" t="s">
        <v>1350</v>
      </c>
      <c r="P429" s="10">
        <f>N429 - O429</f>
      </c>
      <c r="Q429" s="1">
        <f>VLOOKUP(G429,Sku_Consolidated!A2:G957,7, FALSE)</f>
      </c>
      <c r="R429" s="1">
        <f>IF(IFERROR(VLOOKUP(E429,Store_Showcase!B2:H144,7, FALSE), TRUE)=TRUE, IF(IFERROR(VLOOKUP(E429,Store_SRP!B2:H110,7, FALSE), TRUE)=TRUE,VLOOKUP(E429,Store_VAM!B2:H273,7, FALSE),VLOOKUP(E429,Store_SRP!B2:H110,7, FALSE)), VLOOKUP(E429,Store_Showcase!B2:H144,7, FALSE))</f>
      </c>
      <c r="S429" s="1">
        <f>IF(IFERROR(VLOOKUP(E429,Store_Showcase!B2:I144,8, FALSE), TRUE)=TRUE, IF(IFERROR(VLOOKUP(E429,Store_SRP!B2:I110,8, FALSE), TRUE)=TRUE,VLOOKUP(E429,Store_VAM!B2:I273,8, FALSE),VLOOKUP(E429,Store_SRP!B2:I110,8, FALSE)), VLOOKUP(E429,Store_Showcase!B2:I144,8, FALSE))</f>
      </c>
      <c r="T429" s="1">
        <f>VLOOKUP(G429,Sku_Consolidated!A2:R957,18,FALSE)</f>
      </c>
      <c r="U429" s="1" t="s">
        <v>1339</v>
      </c>
      <c r="V429" s="1">
        <f>IF(VLOOKUP(G429,Sku_Consolidated!A2:S957,19,FALSE)="SHOWCASE", VLOOKUP(E429,Store_Showcase!B2:L144,11, FALSE), IF(VLOOKUP(G429,Sku_Consolidated!A2:S957,19,FALSE)="VAM",VLOOKUP(E429,Store_VAM!B2:L273,11, FALSE),VLOOKUP(E429,Store_SRP!B2:L110,11, FALSE)))</f>
      </c>
      <c r="W429" s="1">
        <f>VLOOKUP(G429,Sku_Consolidated!A2:W957,11,FALSE)</f>
      </c>
      <c r="X429" s="1">
        <f>VLOOKUP(G429,Sku_Consolidated!A2:H957,8,FALSE)</f>
      </c>
      <c r="Y429" s="1">
        <f>VLOOKUP(G429,Sku_Consolidated!A2:I957,9,FALSE)</f>
      </c>
      <c r="Z429" s="1" t="s">
        <v>41</v>
      </c>
      <c r="AA429" s="1">
        <f>VLOOKUP(G429,Sku_Consolidated!A2:E957,5,FALSE)</f>
      </c>
      <c r="AB429" s="1">
        <f>IF(VLOOKUP(G429,Sku_Consolidated!A2:S957,19,FALSE)="SHOWCASE", VLOOKUP(E429,Store_Showcase!B2:N144,13, FALSE), IF(VLOOKUP(G429,Sku_Consolidated!A2:S957,19,FALSE)="VAM",VLOOKUP(E429,Store_VAM!B2:N273,13, FALSE),VLOOKUP(E429,Store_SRP!B2:N110,13, FALSE)))</f>
      </c>
      <c r="AC429" s="1">
        <f>IF(IFERROR(AB429,TRUE)=TRUE, "-","OK")</f>
      </c>
      <c r="AD429" s="11" t="s">
        <v>37</v>
      </c>
      <c r="AE429" s="11" t="s">
        <v>37</v>
      </c>
      <c r="AF429" s="1">
        <f>IF(IFERROR(VLOOKUP(E429,Store_Showcase!B2:H144,{5}, FALSE), TRUE)=TRUE, IF(IFERROR(VLOOKUP(E429,Store_SRP!B2:H110,{5}, FALSE), TRUE)=TRUE,VLOOKUP(E429,Store_VAM!B2:H273,{5}, FALSE),VLOOKUP(E429,Store_SRP!B2:H110,{5}, FALSE)), VLOOKUP(E429,Store_Showcase!B2:H144,{5}, FALSE))</f>
      </c>
      <c r="AG429" s="1">
        <f>IF(IFERROR(VLOOKUP(E429,Store_Showcase!B2:H144,{6}, FALSE), TRUE)=TRUE, IF(IFERROR(VLOOKUP(E429,Store_SRP!B2:H110,{6}, FALSE), TRUE)=TRUE,VLOOKUP(E429,Store_VAM!B2:H273,{6}, FALSE),VLOOKUP(E429,Store_SRP!B2:H110,{6}, FALSE)), VLOOKUP(E429,Store_Showcase!B2:H144,{6}, FALSE))</f>
      </c>
      <c r="AH429" s="1">
        <f>VLOOKUP(G429,Sku_Consolidated!A2:R957,18,FALSE)</f>
      </c>
      <c r="AI429" s="1">
        <f>VLOOKUP(G429,Sku_Consolidated!A2:S957,19,FALSE)</f>
      </c>
      <c r="AJ429" s="1">
        <f>VLOOKUP(G429,Sku_Consolidated!A2:T957,20,FALSE)</f>
      </c>
    </row>
    <row r="430" spans="1:36" x14ac:dyDescent="0.25">
      <c r="A430" s="1">
        <v>2024</v>
      </c>
      <c r="B430" s="1" t="s">
        <v>31</v>
      </c>
      <c r="C430" s="1" t="s">
        <v>32</v>
      </c>
      <c r="D430" s="1" t="s">
        <v>33</v>
      </c>
      <c r="E430" s="9" t="s">
        <v>1335</v>
      </c>
      <c r="F430" s="1">
        <f>IF(VLOOKUP(G430,Sku_Consolidated!A2:S957,{19},FALSE)="SHOWCASE", VLOOKUP(E430,Store_Showcase!B2:C144,{2}, FALSE), IF(VLOOKUP(G430,Sku_Consolidated!A2:S957,{19},FALSE)="VAM",VLOOKUP(E430,Store_VAM!B2:C273,{2}, FALSE),VLOOKUP(E430,Store_SRP!B2:C110,{2}, FALSE)))</f>
      </c>
      <c r="G430" s="1">
        <v>61749</v>
      </c>
      <c r="H430" s="1" t="s">
        <v>154</v>
      </c>
      <c r="I430" s="10" t="s">
        <v>1351</v>
      </c>
      <c r="J430" s="1">
        <f>VLOOKUP(G430,Sku_Consolidated!A2:C957, 3, FALSE)</f>
      </c>
      <c r="K430" s="10">
        <f>IF(J430="PACK", I430, 0)</f>
      </c>
      <c r="L430" s="10">
        <f>IF(J430="KG", I430, I430 * VLOOKUP(G430,Sku_Consolidated!A2:U957,21,FALSE))</f>
      </c>
      <c r="M430" s="10" t="s">
        <v>37</v>
      </c>
      <c r="N430" s="11" t="s">
        <v>1352</v>
      </c>
      <c r="O430" s="10" t="s">
        <v>1353</v>
      </c>
      <c r="P430" s="10">
        <f>N430 - O430</f>
      </c>
      <c r="Q430" s="1">
        <f>VLOOKUP(G430,Sku_Consolidated!A2:G957,7, FALSE)</f>
      </c>
      <c r="R430" s="1">
        <f>IF(IFERROR(VLOOKUP(E430,Store_Showcase!B2:H144,7, FALSE), TRUE)=TRUE, IF(IFERROR(VLOOKUP(E430,Store_SRP!B2:H110,7, FALSE), TRUE)=TRUE,VLOOKUP(E430,Store_VAM!B2:H273,7, FALSE),VLOOKUP(E430,Store_SRP!B2:H110,7, FALSE)), VLOOKUP(E430,Store_Showcase!B2:H144,7, FALSE))</f>
      </c>
      <c r="S430" s="1">
        <f>IF(IFERROR(VLOOKUP(E430,Store_Showcase!B2:I144,8, FALSE), TRUE)=TRUE, IF(IFERROR(VLOOKUP(E430,Store_SRP!B2:I110,8, FALSE), TRUE)=TRUE,VLOOKUP(E430,Store_VAM!B2:I273,8, FALSE),VLOOKUP(E430,Store_SRP!B2:I110,8, FALSE)), VLOOKUP(E430,Store_Showcase!B2:I144,8, FALSE))</f>
      </c>
      <c r="T430" s="1">
        <f>VLOOKUP(G430,Sku_Consolidated!A2:R957,18,FALSE)</f>
      </c>
      <c r="U430" s="1" t="s">
        <v>1339</v>
      </c>
      <c r="V430" s="1">
        <f>IF(VLOOKUP(G430,Sku_Consolidated!A2:S957,19,FALSE)="SHOWCASE", VLOOKUP(E430,Store_Showcase!B2:L144,11, FALSE), IF(VLOOKUP(G430,Sku_Consolidated!A2:S957,19,FALSE)="VAM",VLOOKUP(E430,Store_VAM!B2:L273,11, FALSE),VLOOKUP(E430,Store_SRP!B2:L110,11, FALSE)))</f>
      </c>
      <c r="W430" s="1">
        <f>VLOOKUP(G430,Sku_Consolidated!A2:W957,11,FALSE)</f>
      </c>
      <c r="X430" s="1">
        <f>VLOOKUP(G430,Sku_Consolidated!A2:H957,8,FALSE)</f>
      </c>
      <c r="Y430" s="1">
        <f>VLOOKUP(G430,Sku_Consolidated!A2:I957,9,FALSE)</f>
      </c>
      <c r="Z430" s="1" t="s">
        <v>41</v>
      </c>
      <c r="AA430" s="1">
        <f>VLOOKUP(G430,Sku_Consolidated!A2:E957,5,FALSE)</f>
      </c>
      <c r="AB430" s="1">
        <f>IF(VLOOKUP(G430,Sku_Consolidated!A2:S957,19,FALSE)="SHOWCASE", VLOOKUP(E430,Store_Showcase!B2:N144,13, FALSE), IF(VLOOKUP(G430,Sku_Consolidated!A2:S957,19,FALSE)="VAM",VLOOKUP(E430,Store_VAM!B2:N273,13, FALSE),VLOOKUP(E430,Store_SRP!B2:N110,13, FALSE)))</f>
      </c>
      <c r="AC430" s="1">
        <f>IF(IFERROR(AB430,TRUE)=TRUE, "-","OK")</f>
      </c>
      <c r="AD430" s="11" t="s">
        <v>37</v>
      </c>
      <c r="AE430" s="11" t="s">
        <v>37</v>
      </c>
      <c r="AF430" s="1">
        <f>IF(IFERROR(VLOOKUP(E430,Store_Showcase!B2:H144,{5}, FALSE), TRUE)=TRUE, IF(IFERROR(VLOOKUP(E430,Store_SRP!B2:H110,{5}, FALSE), TRUE)=TRUE,VLOOKUP(E430,Store_VAM!B2:H273,{5}, FALSE),VLOOKUP(E430,Store_SRP!B2:H110,{5}, FALSE)), VLOOKUP(E430,Store_Showcase!B2:H144,{5}, FALSE))</f>
      </c>
      <c r="AG430" s="1">
        <f>IF(IFERROR(VLOOKUP(E430,Store_Showcase!B2:H144,{6}, FALSE), TRUE)=TRUE, IF(IFERROR(VLOOKUP(E430,Store_SRP!B2:H110,{6}, FALSE), TRUE)=TRUE,VLOOKUP(E430,Store_VAM!B2:H273,{6}, FALSE),VLOOKUP(E430,Store_SRP!B2:H110,{6}, FALSE)), VLOOKUP(E430,Store_Showcase!B2:H144,{6}, FALSE))</f>
      </c>
      <c r="AH430" s="1">
        <f>VLOOKUP(G430,Sku_Consolidated!A2:R957,18,FALSE)</f>
      </c>
      <c r="AI430" s="1">
        <f>VLOOKUP(G430,Sku_Consolidated!A2:S957,19,FALSE)</f>
      </c>
      <c r="AJ430" s="1">
        <f>VLOOKUP(G430,Sku_Consolidated!A2:T957,20,FALSE)</f>
      </c>
    </row>
    <row r="431" spans="1:36" x14ac:dyDescent="0.25">
      <c r="A431" s="1">
        <v>2024</v>
      </c>
      <c r="B431" s="1" t="s">
        <v>31</v>
      </c>
      <c r="C431" s="1" t="s">
        <v>32</v>
      </c>
      <c r="D431" s="1" t="s">
        <v>33</v>
      </c>
      <c r="E431" s="9" t="s">
        <v>1335</v>
      </c>
      <c r="F431" s="1">
        <f>IF(VLOOKUP(G431,Sku_Consolidated!A2:S957,{19},FALSE)="SHOWCASE", VLOOKUP(E431,Store_Showcase!B2:C144,{2}, FALSE), IF(VLOOKUP(G431,Sku_Consolidated!A2:S957,{19},FALSE)="VAM",VLOOKUP(E431,Store_VAM!B2:C273,{2}, FALSE),VLOOKUP(E431,Store_SRP!B2:C110,{2}, FALSE)))</f>
      </c>
      <c r="G431" s="1">
        <v>61755</v>
      </c>
      <c r="H431" s="1" t="s">
        <v>86</v>
      </c>
      <c r="I431" s="10" t="s">
        <v>1354</v>
      </c>
      <c r="J431" s="1">
        <f>VLOOKUP(G431,Sku_Consolidated!A2:C957, 3, FALSE)</f>
      </c>
      <c r="K431" s="10">
        <f>IF(J431="PACK", I431, 0)</f>
      </c>
      <c r="L431" s="10">
        <f>IF(J431="KG", I431, I431 * VLOOKUP(G431,Sku_Consolidated!A2:U957,21,FALSE))</f>
      </c>
      <c r="M431" s="10" t="s">
        <v>37</v>
      </c>
      <c r="N431" s="11" t="s">
        <v>1355</v>
      </c>
      <c r="O431" s="10" t="s">
        <v>1356</v>
      </c>
      <c r="P431" s="10">
        <f>N431 - O431</f>
      </c>
      <c r="Q431" s="1">
        <f>VLOOKUP(G431,Sku_Consolidated!A2:G957,7, FALSE)</f>
      </c>
      <c r="R431" s="1">
        <f>IF(IFERROR(VLOOKUP(E431,Store_Showcase!B2:H144,7, FALSE), TRUE)=TRUE, IF(IFERROR(VLOOKUP(E431,Store_SRP!B2:H110,7, FALSE), TRUE)=TRUE,VLOOKUP(E431,Store_VAM!B2:H273,7, FALSE),VLOOKUP(E431,Store_SRP!B2:H110,7, FALSE)), VLOOKUP(E431,Store_Showcase!B2:H144,7, FALSE))</f>
      </c>
      <c r="S431" s="1">
        <f>IF(IFERROR(VLOOKUP(E431,Store_Showcase!B2:I144,8, FALSE), TRUE)=TRUE, IF(IFERROR(VLOOKUP(E431,Store_SRP!B2:I110,8, FALSE), TRUE)=TRUE,VLOOKUP(E431,Store_VAM!B2:I273,8, FALSE),VLOOKUP(E431,Store_SRP!B2:I110,8, FALSE)), VLOOKUP(E431,Store_Showcase!B2:I144,8, FALSE))</f>
      </c>
      <c r="T431" s="1">
        <f>VLOOKUP(G431,Sku_Consolidated!A2:R957,18,FALSE)</f>
      </c>
      <c r="U431" s="1" t="s">
        <v>1339</v>
      </c>
      <c r="V431" s="1">
        <f>IF(VLOOKUP(G431,Sku_Consolidated!A2:S957,19,FALSE)="SHOWCASE", VLOOKUP(E431,Store_Showcase!B2:L144,11, FALSE), IF(VLOOKUP(G431,Sku_Consolidated!A2:S957,19,FALSE)="VAM",VLOOKUP(E431,Store_VAM!B2:L273,11, FALSE),VLOOKUP(E431,Store_SRP!B2:L110,11, FALSE)))</f>
      </c>
      <c r="W431" s="1">
        <f>VLOOKUP(G431,Sku_Consolidated!A2:W957,11,FALSE)</f>
      </c>
      <c r="X431" s="1">
        <f>VLOOKUP(G431,Sku_Consolidated!A2:H957,8,FALSE)</f>
      </c>
      <c r="Y431" s="1">
        <f>VLOOKUP(G431,Sku_Consolidated!A2:I957,9,FALSE)</f>
      </c>
      <c r="Z431" s="1" t="s">
        <v>41</v>
      </c>
      <c r="AA431" s="1">
        <f>VLOOKUP(G431,Sku_Consolidated!A2:E957,5,FALSE)</f>
      </c>
      <c r="AB431" s="1">
        <f>IF(VLOOKUP(G431,Sku_Consolidated!A2:S957,19,FALSE)="SHOWCASE", VLOOKUP(E431,Store_Showcase!B2:N144,13, FALSE), IF(VLOOKUP(G431,Sku_Consolidated!A2:S957,19,FALSE)="VAM",VLOOKUP(E431,Store_VAM!B2:N273,13, FALSE),VLOOKUP(E431,Store_SRP!B2:N110,13, FALSE)))</f>
      </c>
      <c r="AC431" s="1">
        <f>IF(IFERROR(AB431,TRUE)=TRUE, "-","OK")</f>
      </c>
      <c r="AD431" s="11" t="s">
        <v>37</v>
      </c>
      <c r="AE431" s="11" t="s">
        <v>37</v>
      </c>
      <c r="AF431" s="1">
        <f>IF(IFERROR(VLOOKUP(E431,Store_Showcase!B2:H144,{5}, FALSE), TRUE)=TRUE, IF(IFERROR(VLOOKUP(E431,Store_SRP!B2:H110,{5}, FALSE), TRUE)=TRUE,VLOOKUP(E431,Store_VAM!B2:H273,{5}, FALSE),VLOOKUP(E431,Store_SRP!B2:H110,{5}, FALSE)), VLOOKUP(E431,Store_Showcase!B2:H144,{5}, FALSE))</f>
      </c>
      <c r="AG431" s="1">
        <f>IF(IFERROR(VLOOKUP(E431,Store_Showcase!B2:H144,{6}, FALSE), TRUE)=TRUE, IF(IFERROR(VLOOKUP(E431,Store_SRP!B2:H110,{6}, FALSE), TRUE)=TRUE,VLOOKUP(E431,Store_VAM!B2:H273,{6}, FALSE),VLOOKUP(E431,Store_SRP!B2:H110,{6}, FALSE)), VLOOKUP(E431,Store_Showcase!B2:H144,{6}, FALSE))</f>
      </c>
      <c r="AH431" s="1">
        <f>VLOOKUP(G431,Sku_Consolidated!A2:R957,18,FALSE)</f>
      </c>
      <c r="AI431" s="1">
        <f>VLOOKUP(G431,Sku_Consolidated!A2:S957,19,FALSE)</f>
      </c>
      <c r="AJ431" s="1">
        <f>VLOOKUP(G431,Sku_Consolidated!A2:T957,20,FALSE)</f>
      </c>
    </row>
    <row r="432" spans="1:36" x14ac:dyDescent="0.25">
      <c r="A432" s="1">
        <v>2024</v>
      </c>
      <c r="B432" s="1" t="s">
        <v>31</v>
      </c>
      <c r="C432" s="1" t="s">
        <v>32</v>
      </c>
      <c r="D432" s="1" t="s">
        <v>33</v>
      </c>
      <c r="E432" s="9" t="s">
        <v>1335</v>
      </c>
      <c r="F432" s="1">
        <f>IF(VLOOKUP(G432,Sku_Consolidated!A2:S957,{19},FALSE)="SHOWCASE", VLOOKUP(E432,Store_Showcase!B2:C144,{2}, FALSE), IF(VLOOKUP(G432,Sku_Consolidated!A2:S957,{19},FALSE)="VAM",VLOOKUP(E432,Store_VAM!B2:C273,{2}, FALSE),VLOOKUP(E432,Store_SRP!B2:C110,{2}, FALSE)))</f>
      </c>
      <c r="G432" s="1">
        <v>61758</v>
      </c>
      <c r="H432" s="1" t="s">
        <v>90</v>
      </c>
      <c r="I432" s="10" t="s">
        <v>1357</v>
      </c>
      <c r="J432" s="1">
        <f>VLOOKUP(G432,Sku_Consolidated!A2:C957, 3, FALSE)</f>
      </c>
      <c r="K432" s="10">
        <f>IF(J432="PACK", I432, 0)</f>
      </c>
      <c r="L432" s="10">
        <f>IF(J432="KG", I432, I432 * VLOOKUP(G432,Sku_Consolidated!A2:U957,21,FALSE))</f>
      </c>
      <c r="M432" s="10" t="s">
        <v>37</v>
      </c>
      <c r="N432" s="11" t="s">
        <v>1358</v>
      </c>
      <c r="O432" s="10" t="s">
        <v>1359</v>
      </c>
      <c r="P432" s="10">
        <f>N432 - O432</f>
      </c>
      <c r="Q432" s="1">
        <f>VLOOKUP(G432,Sku_Consolidated!A2:G957,7, FALSE)</f>
      </c>
      <c r="R432" s="1">
        <f>IF(IFERROR(VLOOKUP(E432,Store_Showcase!B2:H144,7, FALSE), TRUE)=TRUE, IF(IFERROR(VLOOKUP(E432,Store_SRP!B2:H110,7, FALSE), TRUE)=TRUE,VLOOKUP(E432,Store_VAM!B2:H273,7, FALSE),VLOOKUP(E432,Store_SRP!B2:H110,7, FALSE)), VLOOKUP(E432,Store_Showcase!B2:H144,7, FALSE))</f>
      </c>
      <c r="S432" s="1">
        <f>IF(IFERROR(VLOOKUP(E432,Store_Showcase!B2:I144,8, FALSE), TRUE)=TRUE, IF(IFERROR(VLOOKUP(E432,Store_SRP!B2:I110,8, FALSE), TRUE)=TRUE,VLOOKUP(E432,Store_VAM!B2:I273,8, FALSE),VLOOKUP(E432,Store_SRP!B2:I110,8, FALSE)), VLOOKUP(E432,Store_Showcase!B2:I144,8, FALSE))</f>
      </c>
      <c r="T432" s="1">
        <f>VLOOKUP(G432,Sku_Consolidated!A2:R957,18,FALSE)</f>
      </c>
      <c r="U432" s="1" t="s">
        <v>1339</v>
      </c>
      <c r="V432" s="1">
        <f>IF(VLOOKUP(G432,Sku_Consolidated!A2:S957,19,FALSE)="SHOWCASE", VLOOKUP(E432,Store_Showcase!B2:L144,11, FALSE), IF(VLOOKUP(G432,Sku_Consolidated!A2:S957,19,FALSE)="VAM",VLOOKUP(E432,Store_VAM!B2:L273,11, FALSE),VLOOKUP(E432,Store_SRP!B2:L110,11, FALSE)))</f>
      </c>
      <c r="W432" s="1">
        <f>VLOOKUP(G432,Sku_Consolidated!A2:W957,11,FALSE)</f>
      </c>
      <c r="X432" s="1">
        <f>VLOOKUP(G432,Sku_Consolidated!A2:H957,8,FALSE)</f>
      </c>
      <c r="Y432" s="1">
        <f>VLOOKUP(G432,Sku_Consolidated!A2:I957,9,FALSE)</f>
      </c>
      <c r="Z432" s="1" t="s">
        <v>41</v>
      </c>
      <c r="AA432" s="1">
        <f>VLOOKUP(G432,Sku_Consolidated!A2:E957,5,FALSE)</f>
      </c>
      <c r="AB432" s="1">
        <f>IF(VLOOKUP(G432,Sku_Consolidated!A2:S957,19,FALSE)="SHOWCASE", VLOOKUP(E432,Store_Showcase!B2:N144,13, FALSE), IF(VLOOKUP(G432,Sku_Consolidated!A2:S957,19,FALSE)="VAM",VLOOKUP(E432,Store_VAM!B2:N273,13, FALSE),VLOOKUP(E432,Store_SRP!B2:N110,13, FALSE)))</f>
      </c>
      <c r="AC432" s="1">
        <f>IF(IFERROR(AB432,TRUE)=TRUE, "-","OK")</f>
      </c>
      <c r="AD432" s="11" t="s">
        <v>37</v>
      </c>
      <c r="AE432" s="11" t="s">
        <v>37</v>
      </c>
      <c r="AF432" s="1">
        <f>IF(IFERROR(VLOOKUP(E432,Store_Showcase!B2:H144,{5}, FALSE), TRUE)=TRUE, IF(IFERROR(VLOOKUP(E432,Store_SRP!B2:H110,{5}, FALSE), TRUE)=TRUE,VLOOKUP(E432,Store_VAM!B2:H273,{5}, FALSE),VLOOKUP(E432,Store_SRP!B2:H110,{5}, FALSE)), VLOOKUP(E432,Store_Showcase!B2:H144,{5}, FALSE))</f>
      </c>
      <c r="AG432" s="1">
        <f>IF(IFERROR(VLOOKUP(E432,Store_Showcase!B2:H144,{6}, FALSE), TRUE)=TRUE, IF(IFERROR(VLOOKUP(E432,Store_SRP!B2:H110,{6}, FALSE), TRUE)=TRUE,VLOOKUP(E432,Store_VAM!B2:H273,{6}, FALSE),VLOOKUP(E432,Store_SRP!B2:H110,{6}, FALSE)), VLOOKUP(E432,Store_Showcase!B2:H144,{6}, FALSE))</f>
      </c>
      <c r="AH432" s="1">
        <f>VLOOKUP(G432,Sku_Consolidated!A2:R957,18,FALSE)</f>
      </c>
      <c r="AI432" s="1">
        <f>VLOOKUP(G432,Sku_Consolidated!A2:S957,19,FALSE)</f>
      </c>
      <c r="AJ432" s="1">
        <f>VLOOKUP(G432,Sku_Consolidated!A2:T957,20,FALSE)</f>
      </c>
    </row>
    <row r="433" spans="1:36" x14ac:dyDescent="0.25">
      <c r="A433" s="1">
        <v>2024</v>
      </c>
      <c r="B433" s="1" t="s">
        <v>31</v>
      </c>
      <c r="C433" s="1" t="s">
        <v>32</v>
      </c>
      <c r="D433" s="1" t="s">
        <v>33</v>
      </c>
      <c r="E433" s="9" t="s">
        <v>1335</v>
      </c>
      <c r="F433" s="1">
        <f>IF(VLOOKUP(G433,Sku_Consolidated!A2:S957,{19},FALSE)="SHOWCASE", VLOOKUP(E433,Store_Showcase!B2:C144,{2}, FALSE), IF(VLOOKUP(G433,Sku_Consolidated!A2:S957,{19},FALSE)="VAM",VLOOKUP(E433,Store_VAM!B2:C273,{2}, FALSE),VLOOKUP(E433,Store_SRP!B2:C110,{2}, FALSE)))</f>
      </c>
      <c r="G433" s="1">
        <v>61762</v>
      </c>
      <c r="H433" s="1" t="s">
        <v>252</v>
      </c>
      <c r="I433" s="10" t="s">
        <v>1360</v>
      </c>
      <c r="J433" s="1">
        <f>VLOOKUP(G433,Sku_Consolidated!A2:C957, 3, FALSE)</f>
      </c>
      <c r="K433" s="10">
        <f>IF(J433="PACK", I433, 0)</f>
      </c>
      <c r="L433" s="10">
        <f>IF(J433="KG", I433, I433 * VLOOKUP(G433,Sku_Consolidated!A2:U957,21,FALSE))</f>
      </c>
      <c r="M433" s="10" t="s">
        <v>37</v>
      </c>
      <c r="N433" s="11" t="s">
        <v>1361</v>
      </c>
      <c r="O433" s="10" t="s">
        <v>1362</v>
      </c>
      <c r="P433" s="10">
        <f>N433 - O433</f>
      </c>
      <c r="Q433" s="1">
        <f>VLOOKUP(G433,Sku_Consolidated!A2:G957,7, FALSE)</f>
      </c>
      <c r="R433" s="1">
        <f>IF(IFERROR(VLOOKUP(E433,Store_Showcase!B2:H144,7, FALSE), TRUE)=TRUE, IF(IFERROR(VLOOKUP(E433,Store_SRP!B2:H110,7, FALSE), TRUE)=TRUE,VLOOKUP(E433,Store_VAM!B2:H273,7, FALSE),VLOOKUP(E433,Store_SRP!B2:H110,7, FALSE)), VLOOKUP(E433,Store_Showcase!B2:H144,7, FALSE))</f>
      </c>
      <c r="S433" s="1">
        <f>IF(IFERROR(VLOOKUP(E433,Store_Showcase!B2:I144,8, FALSE), TRUE)=TRUE, IF(IFERROR(VLOOKUP(E433,Store_SRP!B2:I110,8, FALSE), TRUE)=TRUE,VLOOKUP(E433,Store_VAM!B2:I273,8, FALSE),VLOOKUP(E433,Store_SRP!B2:I110,8, FALSE)), VLOOKUP(E433,Store_Showcase!B2:I144,8, FALSE))</f>
      </c>
      <c r="T433" s="1">
        <f>VLOOKUP(G433,Sku_Consolidated!A2:R957,18,FALSE)</f>
      </c>
      <c r="U433" s="1" t="s">
        <v>1339</v>
      </c>
      <c r="V433" s="1">
        <f>IF(VLOOKUP(G433,Sku_Consolidated!A2:S957,19,FALSE)="SHOWCASE", VLOOKUP(E433,Store_Showcase!B2:L144,11, FALSE), IF(VLOOKUP(G433,Sku_Consolidated!A2:S957,19,FALSE)="VAM",VLOOKUP(E433,Store_VAM!B2:L273,11, FALSE),VLOOKUP(E433,Store_SRP!B2:L110,11, FALSE)))</f>
      </c>
      <c r="W433" s="1">
        <f>VLOOKUP(G433,Sku_Consolidated!A2:W957,11,FALSE)</f>
      </c>
      <c r="X433" s="1">
        <f>VLOOKUP(G433,Sku_Consolidated!A2:H957,8,FALSE)</f>
      </c>
      <c r="Y433" s="1">
        <f>VLOOKUP(G433,Sku_Consolidated!A2:I957,9,FALSE)</f>
      </c>
      <c r="Z433" s="1" t="s">
        <v>41</v>
      </c>
      <c r="AA433" s="1">
        <f>VLOOKUP(G433,Sku_Consolidated!A2:E957,5,FALSE)</f>
      </c>
      <c r="AB433" s="1">
        <f>IF(VLOOKUP(G433,Sku_Consolidated!A2:S957,19,FALSE)="SHOWCASE", VLOOKUP(E433,Store_Showcase!B2:N144,13, FALSE), IF(VLOOKUP(G433,Sku_Consolidated!A2:S957,19,FALSE)="VAM",VLOOKUP(E433,Store_VAM!B2:N273,13, FALSE),VLOOKUP(E433,Store_SRP!B2:N110,13, FALSE)))</f>
      </c>
      <c r="AC433" s="1">
        <f>IF(IFERROR(AB433,TRUE)=TRUE, "-","OK")</f>
      </c>
      <c r="AD433" s="11" t="s">
        <v>37</v>
      </c>
      <c r="AE433" s="11" t="s">
        <v>37</v>
      </c>
      <c r="AF433" s="1">
        <f>IF(IFERROR(VLOOKUP(E433,Store_Showcase!B2:H144,{5}, FALSE), TRUE)=TRUE, IF(IFERROR(VLOOKUP(E433,Store_SRP!B2:H110,{5}, FALSE), TRUE)=TRUE,VLOOKUP(E433,Store_VAM!B2:H273,{5}, FALSE),VLOOKUP(E433,Store_SRP!B2:H110,{5}, FALSE)), VLOOKUP(E433,Store_Showcase!B2:H144,{5}, FALSE))</f>
      </c>
      <c r="AG433" s="1">
        <f>IF(IFERROR(VLOOKUP(E433,Store_Showcase!B2:H144,{6}, FALSE), TRUE)=TRUE, IF(IFERROR(VLOOKUP(E433,Store_SRP!B2:H110,{6}, FALSE), TRUE)=TRUE,VLOOKUP(E433,Store_VAM!B2:H273,{6}, FALSE),VLOOKUP(E433,Store_SRP!B2:H110,{6}, FALSE)), VLOOKUP(E433,Store_Showcase!B2:H144,{6}, FALSE))</f>
      </c>
      <c r="AH433" s="1">
        <f>VLOOKUP(G433,Sku_Consolidated!A2:R957,18,FALSE)</f>
      </c>
      <c r="AI433" s="1">
        <f>VLOOKUP(G433,Sku_Consolidated!A2:S957,19,FALSE)</f>
      </c>
      <c r="AJ433" s="1">
        <f>VLOOKUP(G433,Sku_Consolidated!A2:T957,20,FALSE)</f>
      </c>
    </row>
    <row r="434" spans="1:36" x14ac:dyDescent="0.25">
      <c r="A434" s="1">
        <v>2024</v>
      </c>
      <c r="B434" s="1" t="s">
        <v>31</v>
      </c>
      <c r="C434" s="1" t="s">
        <v>32</v>
      </c>
      <c r="D434" s="1" t="s">
        <v>33</v>
      </c>
      <c r="E434" s="9" t="s">
        <v>1335</v>
      </c>
      <c r="F434" s="1">
        <f>IF(VLOOKUP(G434,Sku_Consolidated!A2:S957,{19},FALSE)="SHOWCASE", VLOOKUP(E434,Store_Showcase!B2:C144,{2}, FALSE), IF(VLOOKUP(G434,Sku_Consolidated!A2:S957,{19},FALSE)="VAM",VLOOKUP(E434,Store_VAM!B2:C273,{2}, FALSE),VLOOKUP(E434,Store_SRP!B2:C110,{2}, FALSE)))</f>
      </c>
      <c r="G434" s="1">
        <v>61781</v>
      </c>
      <c r="H434" s="1" t="s">
        <v>102</v>
      </c>
      <c r="I434" s="10" t="s">
        <v>1363</v>
      </c>
      <c r="J434" s="1">
        <f>VLOOKUP(G434,Sku_Consolidated!A2:C957, 3, FALSE)</f>
      </c>
      <c r="K434" s="10">
        <f>IF(J434="PACK", I434, 0)</f>
      </c>
      <c r="L434" s="10">
        <f>IF(J434="KG", I434, I434 * VLOOKUP(G434,Sku_Consolidated!A2:U957,21,FALSE))</f>
      </c>
      <c r="M434" s="10" t="s">
        <v>37</v>
      </c>
      <c r="N434" s="11" t="s">
        <v>1364</v>
      </c>
      <c r="O434" s="10" t="s">
        <v>1365</v>
      </c>
      <c r="P434" s="10">
        <f>N434 - O434</f>
      </c>
      <c r="Q434" s="1">
        <f>VLOOKUP(G434,Sku_Consolidated!A2:G957,7, FALSE)</f>
      </c>
      <c r="R434" s="1">
        <f>IF(IFERROR(VLOOKUP(E434,Store_Showcase!B2:H144,7, FALSE), TRUE)=TRUE, IF(IFERROR(VLOOKUP(E434,Store_SRP!B2:H110,7, FALSE), TRUE)=TRUE,VLOOKUP(E434,Store_VAM!B2:H273,7, FALSE),VLOOKUP(E434,Store_SRP!B2:H110,7, FALSE)), VLOOKUP(E434,Store_Showcase!B2:H144,7, FALSE))</f>
      </c>
      <c r="S434" s="1">
        <f>IF(IFERROR(VLOOKUP(E434,Store_Showcase!B2:I144,8, FALSE), TRUE)=TRUE, IF(IFERROR(VLOOKUP(E434,Store_SRP!B2:I110,8, FALSE), TRUE)=TRUE,VLOOKUP(E434,Store_VAM!B2:I273,8, FALSE),VLOOKUP(E434,Store_SRP!B2:I110,8, FALSE)), VLOOKUP(E434,Store_Showcase!B2:I144,8, FALSE))</f>
      </c>
      <c r="T434" s="1">
        <f>VLOOKUP(G434,Sku_Consolidated!A2:R957,18,FALSE)</f>
      </c>
      <c r="U434" s="1" t="s">
        <v>1339</v>
      </c>
      <c r="V434" s="1">
        <f>IF(VLOOKUP(G434,Sku_Consolidated!A2:S957,19,FALSE)="SHOWCASE", VLOOKUP(E434,Store_Showcase!B2:L144,11, FALSE), IF(VLOOKUP(G434,Sku_Consolidated!A2:S957,19,FALSE)="VAM",VLOOKUP(E434,Store_VAM!B2:L273,11, FALSE),VLOOKUP(E434,Store_SRP!B2:L110,11, FALSE)))</f>
      </c>
      <c r="W434" s="1">
        <f>VLOOKUP(G434,Sku_Consolidated!A2:W957,11,FALSE)</f>
      </c>
      <c r="X434" s="1">
        <f>VLOOKUP(G434,Sku_Consolidated!A2:H957,8,FALSE)</f>
      </c>
      <c r="Y434" s="1">
        <f>VLOOKUP(G434,Sku_Consolidated!A2:I957,9,FALSE)</f>
      </c>
      <c r="Z434" s="1" t="s">
        <v>41</v>
      </c>
      <c r="AA434" s="1">
        <f>VLOOKUP(G434,Sku_Consolidated!A2:E957,5,FALSE)</f>
      </c>
      <c r="AB434" s="1">
        <f>IF(VLOOKUP(G434,Sku_Consolidated!A2:S957,19,FALSE)="SHOWCASE", VLOOKUP(E434,Store_Showcase!B2:N144,13, FALSE), IF(VLOOKUP(G434,Sku_Consolidated!A2:S957,19,FALSE)="VAM",VLOOKUP(E434,Store_VAM!B2:N273,13, FALSE),VLOOKUP(E434,Store_SRP!B2:N110,13, FALSE)))</f>
      </c>
      <c r="AC434" s="1">
        <f>IF(IFERROR(AB434,TRUE)=TRUE, "-","OK")</f>
      </c>
      <c r="AD434" s="11" t="s">
        <v>37</v>
      </c>
      <c r="AE434" s="11" t="s">
        <v>37</v>
      </c>
      <c r="AF434" s="1">
        <f>IF(IFERROR(VLOOKUP(E434,Store_Showcase!B2:H144,{5}, FALSE), TRUE)=TRUE, IF(IFERROR(VLOOKUP(E434,Store_SRP!B2:H110,{5}, FALSE), TRUE)=TRUE,VLOOKUP(E434,Store_VAM!B2:H273,{5}, FALSE),VLOOKUP(E434,Store_SRP!B2:H110,{5}, FALSE)), VLOOKUP(E434,Store_Showcase!B2:H144,{5}, FALSE))</f>
      </c>
      <c r="AG434" s="1">
        <f>IF(IFERROR(VLOOKUP(E434,Store_Showcase!B2:H144,{6}, FALSE), TRUE)=TRUE, IF(IFERROR(VLOOKUP(E434,Store_SRP!B2:H110,{6}, FALSE), TRUE)=TRUE,VLOOKUP(E434,Store_VAM!B2:H273,{6}, FALSE),VLOOKUP(E434,Store_SRP!B2:H110,{6}, FALSE)), VLOOKUP(E434,Store_Showcase!B2:H144,{6}, FALSE))</f>
      </c>
      <c r="AH434" s="1">
        <f>VLOOKUP(G434,Sku_Consolidated!A2:R957,18,FALSE)</f>
      </c>
      <c r="AI434" s="1">
        <f>VLOOKUP(G434,Sku_Consolidated!A2:S957,19,FALSE)</f>
      </c>
      <c r="AJ434" s="1">
        <f>VLOOKUP(G434,Sku_Consolidated!A2:T957,20,FALSE)</f>
      </c>
    </row>
    <row r="435" spans="1:36" x14ac:dyDescent="0.25">
      <c r="A435" s="1">
        <v>2024</v>
      </c>
      <c r="B435" s="1" t="s">
        <v>31</v>
      </c>
      <c r="C435" s="1" t="s">
        <v>32</v>
      </c>
      <c r="D435" s="1" t="s">
        <v>33</v>
      </c>
      <c r="E435" s="9" t="s">
        <v>1335</v>
      </c>
      <c r="F435" s="1">
        <f>IF(VLOOKUP(G435,Sku_Consolidated!A2:S957,{19},FALSE)="SHOWCASE", VLOOKUP(E435,Store_Showcase!B2:C144,{2}, FALSE), IF(VLOOKUP(G435,Sku_Consolidated!A2:S957,{19},FALSE)="VAM",VLOOKUP(E435,Store_VAM!B2:C273,{2}, FALSE),VLOOKUP(E435,Store_SRP!B2:C110,{2}, FALSE)))</f>
      </c>
      <c r="G435" s="1">
        <v>61833</v>
      </c>
      <c r="H435" s="1" t="s">
        <v>118</v>
      </c>
      <c r="I435" s="10" t="s">
        <v>71</v>
      </c>
      <c r="J435" s="1">
        <f>VLOOKUP(G435,Sku_Consolidated!A2:C957, 3, FALSE)</f>
      </c>
      <c r="K435" s="10">
        <f>IF(J435="PACK", I435, 0)</f>
      </c>
      <c r="L435" s="10">
        <f>IF(J435="KG", I435, I435 * VLOOKUP(G435,Sku_Consolidated!A2:U957,21,FALSE))</f>
      </c>
      <c r="M435" s="10" t="s">
        <v>37</v>
      </c>
      <c r="N435" s="11" t="s">
        <v>1366</v>
      </c>
      <c r="O435" s="10" t="s">
        <v>1367</v>
      </c>
      <c r="P435" s="10">
        <f>N435 - O435</f>
      </c>
      <c r="Q435" s="1">
        <f>VLOOKUP(G435,Sku_Consolidated!A2:G957,7, FALSE)</f>
      </c>
      <c r="R435" s="1">
        <f>IF(IFERROR(VLOOKUP(E435,Store_Showcase!B2:H144,7, FALSE), TRUE)=TRUE, IF(IFERROR(VLOOKUP(E435,Store_SRP!B2:H110,7, FALSE), TRUE)=TRUE,VLOOKUP(E435,Store_VAM!B2:H273,7, FALSE),VLOOKUP(E435,Store_SRP!B2:H110,7, FALSE)), VLOOKUP(E435,Store_Showcase!B2:H144,7, FALSE))</f>
      </c>
      <c r="S435" s="1">
        <f>IF(IFERROR(VLOOKUP(E435,Store_Showcase!B2:I144,8, FALSE), TRUE)=TRUE, IF(IFERROR(VLOOKUP(E435,Store_SRP!B2:I110,8, FALSE), TRUE)=TRUE,VLOOKUP(E435,Store_VAM!B2:I273,8, FALSE),VLOOKUP(E435,Store_SRP!B2:I110,8, FALSE)), VLOOKUP(E435,Store_Showcase!B2:I144,8, FALSE))</f>
      </c>
      <c r="T435" s="1">
        <f>VLOOKUP(G435,Sku_Consolidated!A2:R957,18,FALSE)</f>
      </c>
      <c r="U435" s="1" t="s">
        <v>1339</v>
      </c>
      <c r="V435" s="1">
        <f>IF(VLOOKUP(G435,Sku_Consolidated!A2:S957,19,FALSE)="SHOWCASE", VLOOKUP(E435,Store_Showcase!B2:L144,11, FALSE), IF(VLOOKUP(G435,Sku_Consolidated!A2:S957,19,FALSE)="VAM",VLOOKUP(E435,Store_VAM!B2:L273,11, FALSE),VLOOKUP(E435,Store_SRP!B2:L110,11, FALSE)))</f>
      </c>
      <c r="W435" s="1">
        <f>VLOOKUP(G435,Sku_Consolidated!A2:W957,11,FALSE)</f>
      </c>
      <c r="X435" s="1">
        <f>VLOOKUP(G435,Sku_Consolidated!A2:H957,8,FALSE)</f>
      </c>
      <c r="Y435" s="1">
        <f>VLOOKUP(G435,Sku_Consolidated!A2:I957,9,FALSE)</f>
      </c>
      <c r="Z435" s="1" t="s">
        <v>41</v>
      </c>
      <c r="AA435" s="1">
        <f>VLOOKUP(G435,Sku_Consolidated!A2:E957,5,FALSE)</f>
      </c>
      <c r="AB435" s="1">
        <f>IF(VLOOKUP(G435,Sku_Consolidated!A2:S957,19,FALSE)="SHOWCASE", VLOOKUP(E435,Store_Showcase!B2:N144,13, FALSE), IF(VLOOKUP(G435,Sku_Consolidated!A2:S957,19,FALSE)="VAM",VLOOKUP(E435,Store_VAM!B2:N273,13, FALSE),VLOOKUP(E435,Store_SRP!B2:N110,13, FALSE)))</f>
      </c>
      <c r="AC435" s="1">
        <f>IF(IFERROR(AB435,TRUE)=TRUE, "-","OK")</f>
      </c>
      <c r="AD435" s="11" t="s">
        <v>37</v>
      </c>
      <c r="AE435" s="11" t="s">
        <v>37</v>
      </c>
      <c r="AF435" s="1">
        <f>IF(IFERROR(VLOOKUP(E435,Store_Showcase!B2:H144,{5}, FALSE), TRUE)=TRUE, IF(IFERROR(VLOOKUP(E435,Store_SRP!B2:H110,{5}, FALSE), TRUE)=TRUE,VLOOKUP(E435,Store_VAM!B2:H273,{5}, FALSE),VLOOKUP(E435,Store_SRP!B2:H110,{5}, FALSE)), VLOOKUP(E435,Store_Showcase!B2:H144,{5}, FALSE))</f>
      </c>
      <c r="AG435" s="1">
        <f>IF(IFERROR(VLOOKUP(E435,Store_Showcase!B2:H144,{6}, FALSE), TRUE)=TRUE, IF(IFERROR(VLOOKUP(E435,Store_SRP!B2:H110,{6}, FALSE), TRUE)=TRUE,VLOOKUP(E435,Store_VAM!B2:H273,{6}, FALSE),VLOOKUP(E435,Store_SRP!B2:H110,{6}, FALSE)), VLOOKUP(E435,Store_Showcase!B2:H144,{6}, FALSE))</f>
      </c>
      <c r="AH435" s="1">
        <f>VLOOKUP(G435,Sku_Consolidated!A2:R957,18,FALSE)</f>
      </c>
      <c r="AI435" s="1">
        <f>VLOOKUP(G435,Sku_Consolidated!A2:S957,19,FALSE)</f>
      </c>
      <c r="AJ435" s="1">
        <f>VLOOKUP(G435,Sku_Consolidated!A2:T957,20,FALSE)</f>
      </c>
    </row>
    <row r="436" spans="1:36" x14ac:dyDescent="0.25">
      <c r="A436" s="1">
        <v>2024</v>
      </c>
      <c r="B436" s="1" t="s">
        <v>31</v>
      </c>
      <c r="C436" s="1" t="s">
        <v>32</v>
      </c>
      <c r="D436" s="1" t="s">
        <v>33</v>
      </c>
      <c r="E436" s="9" t="s">
        <v>1335</v>
      </c>
      <c r="F436" s="1">
        <f>IF(VLOOKUP(G436,Sku_Consolidated!A2:S957,{19},FALSE)="SHOWCASE", VLOOKUP(E436,Store_Showcase!B2:C144,{2}, FALSE), IF(VLOOKUP(G436,Sku_Consolidated!A2:S957,{19},FALSE)="VAM",VLOOKUP(E436,Store_VAM!B2:C273,{2}, FALSE),VLOOKUP(E436,Store_SRP!B2:C110,{2}, FALSE)))</f>
      </c>
      <c r="G436" s="1">
        <v>61834</v>
      </c>
      <c r="H436" s="1" t="s">
        <v>379</v>
      </c>
      <c r="I436" s="10" t="s">
        <v>1368</v>
      </c>
      <c r="J436" s="1">
        <f>VLOOKUP(G436,Sku_Consolidated!A2:C957, 3, FALSE)</f>
      </c>
      <c r="K436" s="10">
        <f>IF(J436="PACK", I436, 0)</f>
      </c>
      <c r="L436" s="10">
        <f>IF(J436="KG", I436, I436 * VLOOKUP(G436,Sku_Consolidated!A2:U957,21,FALSE))</f>
      </c>
      <c r="M436" s="10" t="s">
        <v>37</v>
      </c>
      <c r="N436" s="11" t="s">
        <v>1369</v>
      </c>
      <c r="O436" s="10" t="s">
        <v>1370</v>
      </c>
      <c r="P436" s="10">
        <f>N436 - O436</f>
      </c>
      <c r="Q436" s="1">
        <f>VLOOKUP(G436,Sku_Consolidated!A2:G957,7, FALSE)</f>
      </c>
      <c r="R436" s="1">
        <f>IF(IFERROR(VLOOKUP(E436,Store_Showcase!B2:H144,7, FALSE), TRUE)=TRUE, IF(IFERROR(VLOOKUP(E436,Store_SRP!B2:H110,7, FALSE), TRUE)=TRUE,VLOOKUP(E436,Store_VAM!B2:H273,7, FALSE),VLOOKUP(E436,Store_SRP!B2:H110,7, FALSE)), VLOOKUP(E436,Store_Showcase!B2:H144,7, FALSE))</f>
      </c>
      <c r="S436" s="1">
        <f>IF(IFERROR(VLOOKUP(E436,Store_Showcase!B2:I144,8, FALSE), TRUE)=TRUE, IF(IFERROR(VLOOKUP(E436,Store_SRP!B2:I110,8, FALSE), TRUE)=TRUE,VLOOKUP(E436,Store_VAM!B2:I273,8, FALSE),VLOOKUP(E436,Store_SRP!B2:I110,8, FALSE)), VLOOKUP(E436,Store_Showcase!B2:I144,8, FALSE))</f>
      </c>
      <c r="T436" s="1">
        <f>VLOOKUP(G436,Sku_Consolidated!A2:R957,18,FALSE)</f>
      </c>
      <c r="U436" s="1" t="s">
        <v>1339</v>
      </c>
      <c r="V436" s="1">
        <f>IF(VLOOKUP(G436,Sku_Consolidated!A2:S957,19,FALSE)="SHOWCASE", VLOOKUP(E436,Store_Showcase!B2:L144,11, FALSE), IF(VLOOKUP(G436,Sku_Consolidated!A2:S957,19,FALSE)="VAM",VLOOKUP(E436,Store_VAM!B2:L273,11, FALSE),VLOOKUP(E436,Store_SRP!B2:L110,11, FALSE)))</f>
      </c>
      <c r="W436" s="1">
        <f>VLOOKUP(G436,Sku_Consolidated!A2:W957,11,FALSE)</f>
      </c>
      <c r="X436" s="1">
        <f>VLOOKUP(G436,Sku_Consolidated!A2:H957,8,FALSE)</f>
      </c>
      <c r="Y436" s="1">
        <f>VLOOKUP(G436,Sku_Consolidated!A2:I957,9,FALSE)</f>
      </c>
      <c r="Z436" s="1" t="s">
        <v>41</v>
      </c>
      <c r="AA436" s="1">
        <f>VLOOKUP(G436,Sku_Consolidated!A2:E957,5,FALSE)</f>
      </c>
      <c r="AB436" s="1">
        <f>IF(VLOOKUP(G436,Sku_Consolidated!A2:S957,19,FALSE)="SHOWCASE", VLOOKUP(E436,Store_Showcase!B2:N144,13, FALSE), IF(VLOOKUP(G436,Sku_Consolidated!A2:S957,19,FALSE)="VAM",VLOOKUP(E436,Store_VAM!B2:N273,13, FALSE),VLOOKUP(E436,Store_SRP!B2:N110,13, FALSE)))</f>
      </c>
      <c r="AC436" s="1">
        <f>IF(IFERROR(AB436,TRUE)=TRUE, "-","OK")</f>
      </c>
      <c r="AD436" s="11" t="s">
        <v>37</v>
      </c>
      <c r="AE436" s="11" t="s">
        <v>37</v>
      </c>
      <c r="AF436" s="1">
        <f>IF(IFERROR(VLOOKUP(E436,Store_Showcase!B2:H144,{5}, FALSE), TRUE)=TRUE, IF(IFERROR(VLOOKUP(E436,Store_SRP!B2:H110,{5}, FALSE), TRUE)=TRUE,VLOOKUP(E436,Store_VAM!B2:H273,{5}, FALSE),VLOOKUP(E436,Store_SRP!B2:H110,{5}, FALSE)), VLOOKUP(E436,Store_Showcase!B2:H144,{5}, FALSE))</f>
      </c>
      <c r="AG436" s="1">
        <f>IF(IFERROR(VLOOKUP(E436,Store_Showcase!B2:H144,{6}, FALSE), TRUE)=TRUE, IF(IFERROR(VLOOKUP(E436,Store_SRP!B2:H110,{6}, FALSE), TRUE)=TRUE,VLOOKUP(E436,Store_VAM!B2:H273,{6}, FALSE),VLOOKUP(E436,Store_SRP!B2:H110,{6}, FALSE)), VLOOKUP(E436,Store_Showcase!B2:H144,{6}, FALSE))</f>
      </c>
      <c r="AH436" s="1">
        <f>VLOOKUP(G436,Sku_Consolidated!A2:R957,18,FALSE)</f>
      </c>
      <c r="AI436" s="1">
        <f>VLOOKUP(G436,Sku_Consolidated!A2:S957,19,FALSE)</f>
      </c>
      <c r="AJ436" s="1">
        <f>VLOOKUP(G436,Sku_Consolidated!A2:T957,20,FALSE)</f>
      </c>
    </row>
    <row r="437" spans="1:36" x14ac:dyDescent="0.25">
      <c r="A437" s="1">
        <v>2024</v>
      </c>
      <c r="B437" s="1" t="s">
        <v>31</v>
      </c>
      <c r="C437" s="1" t="s">
        <v>32</v>
      </c>
      <c r="D437" s="1" t="s">
        <v>33</v>
      </c>
      <c r="E437" s="9" t="s">
        <v>1335</v>
      </c>
      <c r="F437" s="1">
        <f>IF(VLOOKUP(G437,Sku_Consolidated!A2:S957,{19},FALSE)="SHOWCASE", VLOOKUP(E437,Store_Showcase!B2:C144,{2}, FALSE), IF(VLOOKUP(G437,Sku_Consolidated!A2:S957,{19},FALSE)="VAM",VLOOKUP(E437,Store_VAM!B2:C273,{2}, FALSE),VLOOKUP(E437,Store_SRP!B2:C110,{2}, FALSE)))</f>
      </c>
      <c r="G437" s="1">
        <v>61840</v>
      </c>
      <c r="H437" s="1" t="s">
        <v>171</v>
      </c>
      <c r="I437" s="10" t="s">
        <v>1371</v>
      </c>
      <c r="J437" s="1">
        <f>VLOOKUP(G437,Sku_Consolidated!A2:C957, 3, FALSE)</f>
      </c>
      <c r="K437" s="10">
        <f>IF(J437="PACK", I437, 0)</f>
      </c>
      <c r="L437" s="10">
        <f>IF(J437="KG", I437, I437 * VLOOKUP(G437,Sku_Consolidated!A2:U957,21,FALSE))</f>
      </c>
      <c r="M437" s="10" t="s">
        <v>37</v>
      </c>
      <c r="N437" s="11" t="s">
        <v>1372</v>
      </c>
      <c r="O437" s="10" t="s">
        <v>1373</v>
      </c>
      <c r="P437" s="10">
        <f>N437 - O437</f>
      </c>
      <c r="Q437" s="1">
        <f>VLOOKUP(G437,Sku_Consolidated!A2:G957,7, FALSE)</f>
      </c>
      <c r="R437" s="1">
        <f>IF(IFERROR(VLOOKUP(E437,Store_Showcase!B2:H144,7, FALSE), TRUE)=TRUE, IF(IFERROR(VLOOKUP(E437,Store_SRP!B2:H110,7, FALSE), TRUE)=TRUE,VLOOKUP(E437,Store_VAM!B2:H273,7, FALSE),VLOOKUP(E437,Store_SRP!B2:H110,7, FALSE)), VLOOKUP(E437,Store_Showcase!B2:H144,7, FALSE))</f>
      </c>
      <c r="S437" s="1">
        <f>IF(IFERROR(VLOOKUP(E437,Store_Showcase!B2:I144,8, FALSE), TRUE)=TRUE, IF(IFERROR(VLOOKUP(E437,Store_SRP!B2:I110,8, FALSE), TRUE)=TRUE,VLOOKUP(E437,Store_VAM!B2:I273,8, FALSE),VLOOKUP(E437,Store_SRP!B2:I110,8, FALSE)), VLOOKUP(E437,Store_Showcase!B2:I144,8, FALSE))</f>
      </c>
      <c r="T437" s="1">
        <f>VLOOKUP(G437,Sku_Consolidated!A2:R957,18,FALSE)</f>
      </c>
      <c r="U437" s="1" t="s">
        <v>1339</v>
      </c>
      <c r="V437" s="1">
        <f>IF(VLOOKUP(G437,Sku_Consolidated!A2:S957,19,FALSE)="SHOWCASE", VLOOKUP(E437,Store_Showcase!B2:L144,11, FALSE), IF(VLOOKUP(G437,Sku_Consolidated!A2:S957,19,FALSE)="VAM",VLOOKUP(E437,Store_VAM!B2:L273,11, FALSE),VLOOKUP(E437,Store_SRP!B2:L110,11, FALSE)))</f>
      </c>
      <c r="W437" s="1">
        <f>VLOOKUP(G437,Sku_Consolidated!A2:W957,11,FALSE)</f>
      </c>
      <c r="X437" s="1">
        <f>VLOOKUP(G437,Sku_Consolidated!A2:H957,8,FALSE)</f>
      </c>
      <c r="Y437" s="1">
        <f>VLOOKUP(G437,Sku_Consolidated!A2:I957,9,FALSE)</f>
      </c>
      <c r="Z437" s="1" t="s">
        <v>41</v>
      </c>
      <c r="AA437" s="1">
        <f>VLOOKUP(G437,Sku_Consolidated!A2:E957,5,FALSE)</f>
      </c>
      <c r="AB437" s="1">
        <f>IF(VLOOKUP(G437,Sku_Consolidated!A2:S957,19,FALSE)="SHOWCASE", VLOOKUP(E437,Store_Showcase!B2:N144,13, FALSE), IF(VLOOKUP(G437,Sku_Consolidated!A2:S957,19,FALSE)="VAM",VLOOKUP(E437,Store_VAM!B2:N273,13, FALSE),VLOOKUP(E437,Store_SRP!B2:N110,13, FALSE)))</f>
      </c>
      <c r="AC437" s="1">
        <f>IF(IFERROR(AB437,TRUE)=TRUE, "-","OK")</f>
      </c>
      <c r="AD437" s="11" t="s">
        <v>37</v>
      </c>
      <c r="AE437" s="11" t="s">
        <v>37</v>
      </c>
      <c r="AF437" s="1">
        <f>IF(IFERROR(VLOOKUP(E437,Store_Showcase!B2:H144,{5}, FALSE), TRUE)=TRUE, IF(IFERROR(VLOOKUP(E437,Store_SRP!B2:H110,{5}, FALSE), TRUE)=TRUE,VLOOKUP(E437,Store_VAM!B2:H273,{5}, FALSE),VLOOKUP(E437,Store_SRP!B2:H110,{5}, FALSE)), VLOOKUP(E437,Store_Showcase!B2:H144,{5}, FALSE))</f>
      </c>
      <c r="AG437" s="1">
        <f>IF(IFERROR(VLOOKUP(E437,Store_Showcase!B2:H144,{6}, FALSE), TRUE)=TRUE, IF(IFERROR(VLOOKUP(E437,Store_SRP!B2:H110,{6}, FALSE), TRUE)=TRUE,VLOOKUP(E437,Store_VAM!B2:H273,{6}, FALSE),VLOOKUP(E437,Store_SRP!B2:H110,{6}, FALSE)), VLOOKUP(E437,Store_Showcase!B2:H144,{6}, FALSE))</f>
      </c>
      <c r="AH437" s="1">
        <f>VLOOKUP(G437,Sku_Consolidated!A2:R957,18,FALSE)</f>
      </c>
      <c r="AI437" s="1">
        <f>VLOOKUP(G437,Sku_Consolidated!A2:S957,19,FALSE)</f>
      </c>
      <c r="AJ437" s="1">
        <f>VLOOKUP(G437,Sku_Consolidated!A2:T957,20,FALSE)</f>
      </c>
    </row>
    <row r="438" spans="1:36" x14ac:dyDescent="0.25">
      <c r="A438" s="1">
        <v>2024</v>
      </c>
      <c r="B438" s="1" t="s">
        <v>31</v>
      </c>
      <c r="C438" s="1" t="s">
        <v>32</v>
      </c>
      <c r="D438" s="1" t="s">
        <v>33</v>
      </c>
      <c r="E438" s="9" t="s">
        <v>1335</v>
      </c>
      <c r="F438" s="1">
        <f>IF(VLOOKUP(G438,Sku_Consolidated!A2:S957,{19},FALSE)="SHOWCASE", VLOOKUP(E438,Store_Showcase!B2:C144,{2}, FALSE), IF(VLOOKUP(G438,Sku_Consolidated!A2:S957,{19},FALSE)="VAM",VLOOKUP(E438,Store_VAM!B2:C273,{2}, FALSE),VLOOKUP(E438,Store_SRP!B2:C110,{2}, FALSE)))</f>
      </c>
      <c r="G438" s="1">
        <v>61841</v>
      </c>
      <c r="H438" s="1" t="s">
        <v>122</v>
      </c>
      <c r="I438" s="10" t="s">
        <v>1374</v>
      </c>
      <c r="J438" s="1">
        <f>VLOOKUP(G438,Sku_Consolidated!A2:C957, 3, FALSE)</f>
      </c>
      <c r="K438" s="10">
        <f>IF(J438="PACK", I438, 0)</f>
      </c>
      <c r="L438" s="10">
        <f>IF(J438="KG", I438, I438 * VLOOKUP(G438,Sku_Consolidated!A2:U957,21,FALSE))</f>
      </c>
      <c r="M438" s="10" t="s">
        <v>37</v>
      </c>
      <c r="N438" s="11" t="s">
        <v>1375</v>
      </c>
      <c r="O438" s="10" t="s">
        <v>1376</v>
      </c>
      <c r="P438" s="10">
        <f>N438 - O438</f>
      </c>
      <c r="Q438" s="1">
        <f>VLOOKUP(G438,Sku_Consolidated!A2:G957,7, FALSE)</f>
      </c>
      <c r="R438" s="1">
        <f>IF(IFERROR(VLOOKUP(E438,Store_Showcase!B2:H144,7, FALSE), TRUE)=TRUE, IF(IFERROR(VLOOKUP(E438,Store_SRP!B2:H110,7, FALSE), TRUE)=TRUE,VLOOKUP(E438,Store_VAM!B2:H273,7, FALSE),VLOOKUP(E438,Store_SRP!B2:H110,7, FALSE)), VLOOKUP(E438,Store_Showcase!B2:H144,7, FALSE))</f>
      </c>
      <c r="S438" s="1">
        <f>IF(IFERROR(VLOOKUP(E438,Store_Showcase!B2:I144,8, FALSE), TRUE)=TRUE, IF(IFERROR(VLOOKUP(E438,Store_SRP!B2:I110,8, FALSE), TRUE)=TRUE,VLOOKUP(E438,Store_VAM!B2:I273,8, FALSE),VLOOKUP(E438,Store_SRP!B2:I110,8, FALSE)), VLOOKUP(E438,Store_Showcase!B2:I144,8, FALSE))</f>
      </c>
      <c r="T438" s="1">
        <f>VLOOKUP(G438,Sku_Consolidated!A2:R957,18,FALSE)</f>
      </c>
      <c r="U438" s="1" t="s">
        <v>1339</v>
      </c>
      <c r="V438" s="1">
        <f>IF(VLOOKUP(G438,Sku_Consolidated!A2:S957,19,FALSE)="SHOWCASE", VLOOKUP(E438,Store_Showcase!B2:L144,11, FALSE), IF(VLOOKUP(G438,Sku_Consolidated!A2:S957,19,FALSE)="VAM",VLOOKUP(E438,Store_VAM!B2:L273,11, FALSE),VLOOKUP(E438,Store_SRP!B2:L110,11, FALSE)))</f>
      </c>
      <c r="W438" s="1">
        <f>VLOOKUP(G438,Sku_Consolidated!A2:W957,11,FALSE)</f>
      </c>
      <c r="X438" s="1">
        <f>VLOOKUP(G438,Sku_Consolidated!A2:H957,8,FALSE)</f>
      </c>
      <c r="Y438" s="1">
        <f>VLOOKUP(G438,Sku_Consolidated!A2:I957,9,FALSE)</f>
      </c>
      <c r="Z438" s="1" t="s">
        <v>41</v>
      </c>
      <c r="AA438" s="1">
        <f>VLOOKUP(G438,Sku_Consolidated!A2:E957,5,FALSE)</f>
      </c>
      <c r="AB438" s="1">
        <f>IF(VLOOKUP(G438,Sku_Consolidated!A2:S957,19,FALSE)="SHOWCASE", VLOOKUP(E438,Store_Showcase!B2:N144,13, FALSE), IF(VLOOKUP(G438,Sku_Consolidated!A2:S957,19,FALSE)="VAM",VLOOKUP(E438,Store_VAM!B2:N273,13, FALSE),VLOOKUP(E438,Store_SRP!B2:N110,13, FALSE)))</f>
      </c>
      <c r="AC438" s="1">
        <f>IF(IFERROR(AB438,TRUE)=TRUE, "-","OK")</f>
      </c>
      <c r="AD438" s="11" t="s">
        <v>37</v>
      </c>
      <c r="AE438" s="11" t="s">
        <v>37</v>
      </c>
      <c r="AF438" s="1">
        <f>IF(IFERROR(VLOOKUP(E438,Store_Showcase!B2:H144,{5}, FALSE), TRUE)=TRUE, IF(IFERROR(VLOOKUP(E438,Store_SRP!B2:H110,{5}, FALSE), TRUE)=TRUE,VLOOKUP(E438,Store_VAM!B2:H273,{5}, FALSE),VLOOKUP(E438,Store_SRP!B2:H110,{5}, FALSE)), VLOOKUP(E438,Store_Showcase!B2:H144,{5}, FALSE))</f>
      </c>
      <c r="AG438" s="1">
        <f>IF(IFERROR(VLOOKUP(E438,Store_Showcase!B2:H144,{6}, FALSE), TRUE)=TRUE, IF(IFERROR(VLOOKUP(E438,Store_SRP!B2:H110,{6}, FALSE), TRUE)=TRUE,VLOOKUP(E438,Store_VAM!B2:H273,{6}, FALSE),VLOOKUP(E438,Store_SRP!B2:H110,{6}, FALSE)), VLOOKUP(E438,Store_Showcase!B2:H144,{6}, FALSE))</f>
      </c>
      <c r="AH438" s="1">
        <f>VLOOKUP(G438,Sku_Consolidated!A2:R957,18,FALSE)</f>
      </c>
      <c r="AI438" s="1">
        <f>VLOOKUP(G438,Sku_Consolidated!A2:S957,19,FALSE)</f>
      </c>
      <c r="AJ438" s="1">
        <f>VLOOKUP(G438,Sku_Consolidated!A2:T957,20,FALSE)</f>
      </c>
    </row>
    <row r="439" spans="1:36" x14ac:dyDescent="0.25">
      <c r="A439" s="1">
        <v>2024</v>
      </c>
      <c r="B439" s="1" t="s">
        <v>31</v>
      </c>
      <c r="C439" s="1" t="s">
        <v>32</v>
      </c>
      <c r="D439" s="1" t="s">
        <v>33</v>
      </c>
      <c r="E439" s="9" t="s">
        <v>1335</v>
      </c>
      <c r="F439" s="1">
        <f>IF(VLOOKUP(G439,Sku_Consolidated!A2:S957,{19},FALSE)="SHOWCASE", VLOOKUP(E439,Store_Showcase!B2:C144,{2}, FALSE), IF(VLOOKUP(G439,Sku_Consolidated!A2:S957,{19},FALSE)="VAM",VLOOKUP(E439,Store_VAM!B2:C273,{2}, FALSE),VLOOKUP(E439,Store_SRP!B2:C110,{2}, FALSE)))</f>
      </c>
      <c r="G439" s="1">
        <v>61842</v>
      </c>
      <c r="H439" s="1" t="s">
        <v>126</v>
      </c>
      <c r="I439" s="10" t="s">
        <v>843</v>
      </c>
      <c r="J439" s="1">
        <f>VLOOKUP(G439,Sku_Consolidated!A2:C957, 3, FALSE)</f>
      </c>
      <c r="K439" s="10">
        <f>IF(J439="PACK", I439, 0)</f>
      </c>
      <c r="L439" s="10">
        <f>IF(J439="KG", I439, I439 * VLOOKUP(G439,Sku_Consolidated!A2:U957,21,FALSE))</f>
      </c>
      <c r="M439" s="10" t="s">
        <v>37</v>
      </c>
      <c r="N439" s="11" t="s">
        <v>1377</v>
      </c>
      <c r="O439" s="10" t="s">
        <v>1378</v>
      </c>
      <c r="P439" s="10">
        <f>N439 - O439</f>
      </c>
      <c r="Q439" s="1">
        <f>VLOOKUP(G439,Sku_Consolidated!A2:G957,7, FALSE)</f>
      </c>
      <c r="R439" s="1">
        <f>IF(IFERROR(VLOOKUP(E439,Store_Showcase!B2:H144,7, FALSE), TRUE)=TRUE, IF(IFERROR(VLOOKUP(E439,Store_SRP!B2:H110,7, FALSE), TRUE)=TRUE,VLOOKUP(E439,Store_VAM!B2:H273,7, FALSE),VLOOKUP(E439,Store_SRP!B2:H110,7, FALSE)), VLOOKUP(E439,Store_Showcase!B2:H144,7, FALSE))</f>
      </c>
      <c r="S439" s="1">
        <f>IF(IFERROR(VLOOKUP(E439,Store_Showcase!B2:I144,8, FALSE), TRUE)=TRUE, IF(IFERROR(VLOOKUP(E439,Store_SRP!B2:I110,8, FALSE), TRUE)=TRUE,VLOOKUP(E439,Store_VAM!B2:I273,8, FALSE),VLOOKUP(E439,Store_SRP!B2:I110,8, FALSE)), VLOOKUP(E439,Store_Showcase!B2:I144,8, FALSE))</f>
      </c>
      <c r="T439" s="1">
        <f>VLOOKUP(G439,Sku_Consolidated!A2:R957,18,FALSE)</f>
      </c>
      <c r="U439" s="1" t="s">
        <v>1339</v>
      </c>
      <c r="V439" s="1">
        <f>IF(VLOOKUP(G439,Sku_Consolidated!A2:S957,19,FALSE)="SHOWCASE", VLOOKUP(E439,Store_Showcase!B2:L144,11, FALSE), IF(VLOOKUP(G439,Sku_Consolidated!A2:S957,19,FALSE)="VAM",VLOOKUP(E439,Store_VAM!B2:L273,11, FALSE),VLOOKUP(E439,Store_SRP!B2:L110,11, FALSE)))</f>
      </c>
      <c r="W439" s="1">
        <f>VLOOKUP(G439,Sku_Consolidated!A2:W957,11,FALSE)</f>
      </c>
      <c r="X439" s="1">
        <f>VLOOKUP(G439,Sku_Consolidated!A2:H957,8,FALSE)</f>
      </c>
      <c r="Y439" s="1">
        <f>VLOOKUP(G439,Sku_Consolidated!A2:I957,9,FALSE)</f>
      </c>
      <c r="Z439" s="1" t="s">
        <v>41</v>
      </c>
      <c r="AA439" s="1">
        <f>VLOOKUP(G439,Sku_Consolidated!A2:E957,5,FALSE)</f>
      </c>
      <c r="AB439" s="1">
        <f>IF(VLOOKUP(G439,Sku_Consolidated!A2:S957,19,FALSE)="SHOWCASE", VLOOKUP(E439,Store_Showcase!B2:N144,13, FALSE), IF(VLOOKUP(G439,Sku_Consolidated!A2:S957,19,FALSE)="VAM",VLOOKUP(E439,Store_VAM!B2:N273,13, FALSE),VLOOKUP(E439,Store_SRP!B2:N110,13, FALSE)))</f>
      </c>
      <c r="AC439" s="1">
        <f>IF(IFERROR(AB439,TRUE)=TRUE, "-","OK")</f>
      </c>
      <c r="AD439" s="11" t="s">
        <v>37</v>
      </c>
      <c r="AE439" s="11" t="s">
        <v>37</v>
      </c>
      <c r="AF439" s="1">
        <f>IF(IFERROR(VLOOKUP(E439,Store_Showcase!B2:H144,{5}, FALSE), TRUE)=TRUE, IF(IFERROR(VLOOKUP(E439,Store_SRP!B2:H110,{5}, FALSE), TRUE)=TRUE,VLOOKUP(E439,Store_VAM!B2:H273,{5}, FALSE),VLOOKUP(E439,Store_SRP!B2:H110,{5}, FALSE)), VLOOKUP(E439,Store_Showcase!B2:H144,{5}, FALSE))</f>
      </c>
      <c r="AG439" s="1">
        <f>IF(IFERROR(VLOOKUP(E439,Store_Showcase!B2:H144,{6}, FALSE), TRUE)=TRUE, IF(IFERROR(VLOOKUP(E439,Store_SRP!B2:H110,{6}, FALSE), TRUE)=TRUE,VLOOKUP(E439,Store_VAM!B2:H273,{6}, FALSE),VLOOKUP(E439,Store_SRP!B2:H110,{6}, FALSE)), VLOOKUP(E439,Store_Showcase!B2:H144,{6}, FALSE))</f>
      </c>
      <c r="AH439" s="1">
        <f>VLOOKUP(G439,Sku_Consolidated!A2:R957,18,FALSE)</f>
      </c>
      <c r="AI439" s="1">
        <f>VLOOKUP(G439,Sku_Consolidated!A2:S957,19,FALSE)</f>
      </c>
      <c r="AJ439" s="1">
        <f>VLOOKUP(G439,Sku_Consolidated!A2:T957,20,FALSE)</f>
      </c>
    </row>
    <row r="440" spans="1:36" x14ac:dyDescent="0.25">
      <c r="A440" s="1">
        <v>2024</v>
      </c>
      <c r="B440" s="1" t="s">
        <v>31</v>
      </c>
      <c r="C440" s="1" t="s">
        <v>32</v>
      </c>
      <c r="D440" s="1" t="s">
        <v>33</v>
      </c>
      <c r="E440" s="9" t="s">
        <v>1335</v>
      </c>
      <c r="F440" s="1">
        <f>IF(VLOOKUP(G440,Sku_Consolidated!A2:S957,{19},FALSE)="SHOWCASE", VLOOKUP(E440,Store_Showcase!B2:C144,{2}, FALSE), IF(VLOOKUP(G440,Sku_Consolidated!A2:S957,{19},FALSE)="VAM",VLOOKUP(E440,Store_VAM!B2:C273,{2}, FALSE),VLOOKUP(E440,Store_SRP!B2:C110,{2}, FALSE)))</f>
      </c>
      <c r="G440" s="1">
        <v>61845</v>
      </c>
      <c r="H440" s="1" t="s">
        <v>130</v>
      </c>
      <c r="I440" s="10" t="s">
        <v>459</v>
      </c>
      <c r="J440" s="1">
        <f>VLOOKUP(G440,Sku_Consolidated!A2:C957, 3, FALSE)</f>
      </c>
      <c r="K440" s="10">
        <f>IF(J440="PACK", I440, 0)</f>
      </c>
      <c r="L440" s="10">
        <f>IF(J440="KG", I440, I440 * VLOOKUP(G440,Sku_Consolidated!A2:U957,21,FALSE))</f>
      </c>
      <c r="M440" s="10" t="s">
        <v>37</v>
      </c>
      <c r="N440" s="11" t="s">
        <v>1379</v>
      </c>
      <c r="O440" s="10" t="s">
        <v>1380</v>
      </c>
      <c r="P440" s="10">
        <f>N440 - O440</f>
      </c>
      <c r="Q440" s="1">
        <f>VLOOKUP(G440,Sku_Consolidated!A2:G957,7, FALSE)</f>
      </c>
      <c r="R440" s="1">
        <f>IF(IFERROR(VLOOKUP(E440,Store_Showcase!B2:H144,7, FALSE), TRUE)=TRUE, IF(IFERROR(VLOOKUP(E440,Store_SRP!B2:H110,7, FALSE), TRUE)=TRUE,VLOOKUP(E440,Store_VAM!B2:H273,7, FALSE),VLOOKUP(E440,Store_SRP!B2:H110,7, FALSE)), VLOOKUP(E440,Store_Showcase!B2:H144,7, FALSE))</f>
      </c>
      <c r="S440" s="1">
        <f>IF(IFERROR(VLOOKUP(E440,Store_Showcase!B2:I144,8, FALSE), TRUE)=TRUE, IF(IFERROR(VLOOKUP(E440,Store_SRP!B2:I110,8, FALSE), TRUE)=TRUE,VLOOKUP(E440,Store_VAM!B2:I273,8, FALSE),VLOOKUP(E440,Store_SRP!B2:I110,8, FALSE)), VLOOKUP(E440,Store_Showcase!B2:I144,8, FALSE))</f>
      </c>
      <c r="T440" s="1">
        <f>VLOOKUP(G440,Sku_Consolidated!A2:R957,18,FALSE)</f>
      </c>
      <c r="U440" s="1" t="s">
        <v>1339</v>
      </c>
      <c r="V440" s="1">
        <f>IF(VLOOKUP(G440,Sku_Consolidated!A2:S957,19,FALSE)="SHOWCASE", VLOOKUP(E440,Store_Showcase!B2:L144,11, FALSE), IF(VLOOKUP(G440,Sku_Consolidated!A2:S957,19,FALSE)="VAM",VLOOKUP(E440,Store_VAM!B2:L273,11, FALSE),VLOOKUP(E440,Store_SRP!B2:L110,11, FALSE)))</f>
      </c>
      <c r="W440" s="1">
        <f>VLOOKUP(G440,Sku_Consolidated!A2:W957,11,FALSE)</f>
      </c>
      <c r="X440" s="1">
        <f>VLOOKUP(G440,Sku_Consolidated!A2:H957,8,FALSE)</f>
      </c>
      <c r="Y440" s="1">
        <f>VLOOKUP(G440,Sku_Consolidated!A2:I957,9,FALSE)</f>
      </c>
      <c r="Z440" s="1" t="s">
        <v>41</v>
      </c>
      <c r="AA440" s="1">
        <f>VLOOKUP(G440,Sku_Consolidated!A2:E957,5,FALSE)</f>
      </c>
      <c r="AB440" s="1">
        <f>IF(VLOOKUP(G440,Sku_Consolidated!A2:S957,19,FALSE)="SHOWCASE", VLOOKUP(E440,Store_Showcase!B2:N144,13, FALSE), IF(VLOOKUP(G440,Sku_Consolidated!A2:S957,19,FALSE)="VAM",VLOOKUP(E440,Store_VAM!B2:N273,13, FALSE),VLOOKUP(E440,Store_SRP!B2:N110,13, FALSE)))</f>
      </c>
      <c r="AC440" s="1">
        <f>IF(IFERROR(AB440,TRUE)=TRUE, "-","OK")</f>
      </c>
      <c r="AD440" s="11" t="s">
        <v>37</v>
      </c>
      <c r="AE440" s="11" t="s">
        <v>37</v>
      </c>
      <c r="AF440" s="1">
        <f>IF(IFERROR(VLOOKUP(E440,Store_Showcase!B2:H144,{5}, FALSE), TRUE)=TRUE, IF(IFERROR(VLOOKUP(E440,Store_SRP!B2:H110,{5}, FALSE), TRUE)=TRUE,VLOOKUP(E440,Store_VAM!B2:H273,{5}, FALSE),VLOOKUP(E440,Store_SRP!B2:H110,{5}, FALSE)), VLOOKUP(E440,Store_Showcase!B2:H144,{5}, FALSE))</f>
      </c>
      <c r="AG440" s="1">
        <f>IF(IFERROR(VLOOKUP(E440,Store_Showcase!B2:H144,{6}, FALSE), TRUE)=TRUE, IF(IFERROR(VLOOKUP(E440,Store_SRP!B2:H110,{6}, FALSE), TRUE)=TRUE,VLOOKUP(E440,Store_VAM!B2:H273,{6}, FALSE),VLOOKUP(E440,Store_SRP!B2:H110,{6}, FALSE)), VLOOKUP(E440,Store_Showcase!B2:H144,{6}, FALSE))</f>
      </c>
      <c r="AH440" s="1">
        <f>VLOOKUP(G440,Sku_Consolidated!A2:R957,18,FALSE)</f>
      </c>
      <c r="AI440" s="1">
        <f>VLOOKUP(G440,Sku_Consolidated!A2:S957,19,FALSE)</f>
      </c>
      <c r="AJ440" s="1">
        <f>VLOOKUP(G440,Sku_Consolidated!A2:T957,20,FALSE)</f>
      </c>
    </row>
    <row r="441" spans="1:36" x14ac:dyDescent="0.25">
      <c r="A441" s="1">
        <v>2024</v>
      </c>
      <c r="B441" s="1" t="s">
        <v>31</v>
      </c>
      <c r="C441" s="1" t="s">
        <v>32</v>
      </c>
      <c r="D441" s="1" t="s">
        <v>33</v>
      </c>
      <c r="E441" s="9" t="s">
        <v>1335</v>
      </c>
      <c r="F441" s="1">
        <f>IF(VLOOKUP(G441,Sku_Consolidated!A2:S957,{19},FALSE)="SHOWCASE", VLOOKUP(E441,Store_Showcase!B2:C144,{2}, FALSE), IF(VLOOKUP(G441,Sku_Consolidated!A2:S957,{19},FALSE)="VAM",VLOOKUP(E441,Store_VAM!B2:C273,{2}, FALSE),VLOOKUP(E441,Store_SRP!B2:C110,{2}, FALSE)))</f>
      </c>
      <c r="G441" s="1">
        <v>61846</v>
      </c>
      <c r="H441" s="1" t="s">
        <v>1381</v>
      </c>
      <c r="I441" s="10" t="s">
        <v>315</v>
      </c>
      <c r="J441" s="1">
        <f>VLOOKUP(G441,Sku_Consolidated!A2:C957, 3, FALSE)</f>
      </c>
      <c r="K441" s="10">
        <f>IF(J441="PACK", I441, 0)</f>
      </c>
      <c r="L441" s="10">
        <f>IF(J441="KG", I441, I441 * VLOOKUP(G441,Sku_Consolidated!A2:U957,21,FALSE))</f>
      </c>
      <c r="M441" s="10" t="s">
        <v>37</v>
      </c>
      <c r="N441" s="11" t="s">
        <v>1382</v>
      </c>
      <c r="O441" s="10" t="s">
        <v>1383</v>
      </c>
      <c r="P441" s="10">
        <f>N441 - O441</f>
      </c>
      <c r="Q441" s="1">
        <f>VLOOKUP(G441,Sku_Consolidated!A2:G957,7, FALSE)</f>
      </c>
      <c r="R441" s="1">
        <f>IF(IFERROR(VLOOKUP(E441,Store_Showcase!B2:H144,7, FALSE), TRUE)=TRUE, IF(IFERROR(VLOOKUP(E441,Store_SRP!B2:H110,7, FALSE), TRUE)=TRUE,VLOOKUP(E441,Store_VAM!B2:H273,7, FALSE),VLOOKUP(E441,Store_SRP!B2:H110,7, FALSE)), VLOOKUP(E441,Store_Showcase!B2:H144,7, FALSE))</f>
      </c>
      <c r="S441" s="1">
        <f>IF(IFERROR(VLOOKUP(E441,Store_Showcase!B2:I144,8, FALSE), TRUE)=TRUE, IF(IFERROR(VLOOKUP(E441,Store_SRP!B2:I110,8, FALSE), TRUE)=TRUE,VLOOKUP(E441,Store_VAM!B2:I273,8, FALSE),VLOOKUP(E441,Store_SRP!B2:I110,8, FALSE)), VLOOKUP(E441,Store_Showcase!B2:I144,8, FALSE))</f>
      </c>
      <c r="T441" s="1">
        <f>VLOOKUP(G441,Sku_Consolidated!A2:R957,18,FALSE)</f>
      </c>
      <c r="U441" s="1" t="s">
        <v>1339</v>
      </c>
      <c r="V441" s="1">
        <f>IF(VLOOKUP(G441,Sku_Consolidated!A2:S957,19,FALSE)="SHOWCASE", VLOOKUP(E441,Store_Showcase!B2:L144,11, FALSE), IF(VLOOKUP(G441,Sku_Consolidated!A2:S957,19,FALSE)="VAM",VLOOKUP(E441,Store_VAM!B2:L273,11, FALSE),VLOOKUP(E441,Store_SRP!B2:L110,11, FALSE)))</f>
      </c>
      <c r="W441" s="1">
        <f>VLOOKUP(G441,Sku_Consolidated!A2:W957,11,FALSE)</f>
      </c>
      <c r="X441" s="1">
        <f>VLOOKUP(G441,Sku_Consolidated!A2:H957,8,FALSE)</f>
      </c>
      <c r="Y441" s="1">
        <f>VLOOKUP(G441,Sku_Consolidated!A2:I957,9,FALSE)</f>
      </c>
      <c r="Z441" s="1" t="s">
        <v>41</v>
      </c>
      <c r="AA441" s="1">
        <f>VLOOKUP(G441,Sku_Consolidated!A2:E957,5,FALSE)</f>
      </c>
      <c r="AB441" s="1">
        <f>IF(VLOOKUP(G441,Sku_Consolidated!A2:S957,19,FALSE)="SHOWCASE", VLOOKUP(E441,Store_Showcase!B2:N144,13, FALSE), IF(VLOOKUP(G441,Sku_Consolidated!A2:S957,19,FALSE)="VAM",VLOOKUP(E441,Store_VAM!B2:N273,13, FALSE),VLOOKUP(E441,Store_SRP!B2:N110,13, FALSE)))</f>
      </c>
      <c r="AC441" s="1">
        <f>IF(IFERROR(AB441,TRUE)=TRUE, "-","OK")</f>
      </c>
      <c r="AD441" s="11" t="s">
        <v>37</v>
      </c>
      <c r="AE441" s="11" t="s">
        <v>37</v>
      </c>
      <c r="AF441" s="1">
        <f>IF(IFERROR(VLOOKUP(E441,Store_Showcase!B2:H144,{5}, FALSE), TRUE)=TRUE, IF(IFERROR(VLOOKUP(E441,Store_SRP!B2:H110,{5}, FALSE), TRUE)=TRUE,VLOOKUP(E441,Store_VAM!B2:H273,{5}, FALSE),VLOOKUP(E441,Store_SRP!B2:H110,{5}, FALSE)), VLOOKUP(E441,Store_Showcase!B2:H144,{5}, FALSE))</f>
      </c>
      <c r="AG441" s="1">
        <f>IF(IFERROR(VLOOKUP(E441,Store_Showcase!B2:H144,{6}, FALSE), TRUE)=TRUE, IF(IFERROR(VLOOKUP(E441,Store_SRP!B2:H110,{6}, FALSE), TRUE)=TRUE,VLOOKUP(E441,Store_VAM!B2:H273,{6}, FALSE),VLOOKUP(E441,Store_SRP!B2:H110,{6}, FALSE)), VLOOKUP(E441,Store_Showcase!B2:H144,{6}, FALSE))</f>
      </c>
      <c r="AH441" s="1">
        <f>VLOOKUP(G441,Sku_Consolidated!A2:R957,18,FALSE)</f>
      </c>
      <c r="AI441" s="1">
        <f>VLOOKUP(G441,Sku_Consolidated!A2:S957,19,FALSE)</f>
      </c>
      <c r="AJ441" s="1">
        <f>VLOOKUP(G441,Sku_Consolidated!A2:T957,20,FALSE)</f>
      </c>
    </row>
    <row r="442" spans="1:36" x14ac:dyDescent="0.25">
      <c r="A442" s="1">
        <v>2024</v>
      </c>
      <c r="B442" s="1" t="s">
        <v>31</v>
      </c>
      <c r="C442" s="1" t="s">
        <v>32</v>
      </c>
      <c r="D442" s="1" t="s">
        <v>33</v>
      </c>
      <c r="E442" s="9" t="s">
        <v>1335</v>
      </c>
      <c r="F442" s="1">
        <f>IF(VLOOKUP(G442,Sku_Consolidated!A2:S957,{19},FALSE)="SHOWCASE", VLOOKUP(E442,Store_Showcase!B2:C144,{2}, FALSE), IF(VLOOKUP(G442,Sku_Consolidated!A2:S957,{19},FALSE)="VAM",VLOOKUP(E442,Store_VAM!B2:C273,{2}, FALSE),VLOOKUP(E442,Store_SRP!B2:C110,{2}, FALSE)))</f>
      </c>
      <c r="G442" s="1">
        <v>61852</v>
      </c>
      <c r="H442" s="1" t="s">
        <v>138</v>
      </c>
      <c r="I442" s="10" t="s">
        <v>1384</v>
      </c>
      <c r="J442" s="1">
        <f>VLOOKUP(G442,Sku_Consolidated!A2:C957, 3, FALSE)</f>
      </c>
      <c r="K442" s="10">
        <f>IF(J442="PACK", I442, 0)</f>
      </c>
      <c r="L442" s="10">
        <f>IF(J442="KG", I442, I442 * VLOOKUP(G442,Sku_Consolidated!A2:U957,21,FALSE))</f>
      </c>
      <c r="M442" s="10" t="s">
        <v>37</v>
      </c>
      <c r="N442" s="11" t="s">
        <v>1385</v>
      </c>
      <c r="O442" s="10" t="s">
        <v>1386</v>
      </c>
      <c r="P442" s="10">
        <f>N442 - O442</f>
      </c>
      <c r="Q442" s="1">
        <f>VLOOKUP(G442,Sku_Consolidated!A2:G957,7, FALSE)</f>
      </c>
      <c r="R442" s="1">
        <f>IF(IFERROR(VLOOKUP(E442,Store_Showcase!B2:H144,7, FALSE), TRUE)=TRUE, IF(IFERROR(VLOOKUP(E442,Store_SRP!B2:H110,7, FALSE), TRUE)=TRUE,VLOOKUP(E442,Store_VAM!B2:H273,7, FALSE),VLOOKUP(E442,Store_SRP!B2:H110,7, FALSE)), VLOOKUP(E442,Store_Showcase!B2:H144,7, FALSE))</f>
      </c>
      <c r="S442" s="1">
        <f>IF(IFERROR(VLOOKUP(E442,Store_Showcase!B2:I144,8, FALSE), TRUE)=TRUE, IF(IFERROR(VLOOKUP(E442,Store_SRP!B2:I110,8, FALSE), TRUE)=TRUE,VLOOKUP(E442,Store_VAM!B2:I273,8, FALSE),VLOOKUP(E442,Store_SRP!B2:I110,8, FALSE)), VLOOKUP(E442,Store_Showcase!B2:I144,8, FALSE))</f>
      </c>
      <c r="T442" s="1">
        <f>VLOOKUP(G442,Sku_Consolidated!A2:R957,18,FALSE)</f>
      </c>
      <c r="U442" s="1" t="s">
        <v>1339</v>
      </c>
      <c r="V442" s="1">
        <f>IF(VLOOKUP(G442,Sku_Consolidated!A2:S957,19,FALSE)="SHOWCASE", VLOOKUP(E442,Store_Showcase!B2:L144,11, FALSE), IF(VLOOKUP(G442,Sku_Consolidated!A2:S957,19,FALSE)="VAM",VLOOKUP(E442,Store_VAM!B2:L273,11, FALSE),VLOOKUP(E442,Store_SRP!B2:L110,11, FALSE)))</f>
      </c>
      <c r="W442" s="1">
        <f>VLOOKUP(G442,Sku_Consolidated!A2:W957,11,FALSE)</f>
      </c>
      <c r="X442" s="1">
        <f>VLOOKUP(G442,Sku_Consolidated!A2:H957,8,FALSE)</f>
      </c>
      <c r="Y442" s="1">
        <f>VLOOKUP(G442,Sku_Consolidated!A2:I957,9,FALSE)</f>
      </c>
      <c r="Z442" s="1" t="s">
        <v>41</v>
      </c>
      <c r="AA442" s="1">
        <f>VLOOKUP(G442,Sku_Consolidated!A2:E957,5,FALSE)</f>
      </c>
      <c r="AB442" s="1">
        <f>IF(VLOOKUP(G442,Sku_Consolidated!A2:S957,19,FALSE)="SHOWCASE", VLOOKUP(E442,Store_Showcase!B2:N144,13, FALSE), IF(VLOOKUP(G442,Sku_Consolidated!A2:S957,19,FALSE)="VAM",VLOOKUP(E442,Store_VAM!B2:N273,13, FALSE),VLOOKUP(E442,Store_SRP!B2:N110,13, FALSE)))</f>
      </c>
      <c r="AC442" s="1">
        <f>IF(IFERROR(AB442,TRUE)=TRUE, "-","OK")</f>
      </c>
      <c r="AD442" s="11" t="s">
        <v>37</v>
      </c>
      <c r="AE442" s="11" t="s">
        <v>37</v>
      </c>
      <c r="AF442" s="1">
        <f>IF(IFERROR(VLOOKUP(E442,Store_Showcase!B2:H144,{5}, FALSE), TRUE)=TRUE, IF(IFERROR(VLOOKUP(E442,Store_SRP!B2:H110,{5}, FALSE), TRUE)=TRUE,VLOOKUP(E442,Store_VAM!B2:H273,{5}, FALSE),VLOOKUP(E442,Store_SRP!B2:H110,{5}, FALSE)), VLOOKUP(E442,Store_Showcase!B2:H144,{5}, FALSE))</f>
      </c>
      <c r="AG442" s="1">
        <f>IF(IFERROR(VLOOKUP(E442,Store_Showcase!B2:H144,{6}, FALSE), TRUE)=TRUE, IF(IFERROR(VLOOKUP(E442,Store_SRP!B2:H110,{6}, FALSE), TRUE)=TRUE,VLOOKUP(E442,Store_VAM!B2:H273,{6}, FALSE),VLOOKUP(E442,Store_SRP!B2:H110,{6}, FALSE)), VLOOKUP(E442,Store_Showcase!B2:H144,{6}, FALSE))</f>
      </c>
      <c r="AH442" s="1">
        <f>VLOOKUP(G442,Sku_Consolidated!A2:R957,18,FALSE)</f>
      </c>
      <c r="AI442" s="1">
        <f>VLOOKUP(G442,Sku_Consolidated!A2:S957,19,FALSE)</f>
      </c>
      <c r="AJ442" s="1">
        <f>VLOOKUP(G442,Sku_Consolidated!A2:T957,20,FALSE)</f>
      </c>
    </row>
    <row r="443" spans="1:36" x14ac:dyDescent="0.25">
      <c r="A443" s="1">
        <v>2024</v>
      </c>
      <c r="B443" s="1" t="s">
        <v>31</v>
      </c>
      <c r="C443" s="1" t="s">
        <v>32</v>
      </c>
      <c r="D443" s="1" t="s">
        <v>33</v>
      </c>
      <c r="E443" s="9" t="s">
        <v>1335</v>
      </c>
      <c r="F443" s="1">
        <f>IF(VLOOKUP(G443,Sku_Consolidated!A2:S957,{19},FALSE)="SHOWCASE", VLOOKUP(E443,Store_Showcase!B2:C144,{2}, FALSE), IF(VLOOKUP(G443,Sku_Consolidated!A2:S957,{19},FALSE)="VAM",VLOOKUP(E443,Store_VAM!B2:C273,{2}, FALSE),VLOOKUP(E443,Store_SRP!B2:C110,{2}, FALSE)))</f>
      </c>
      <c r="G443" s="1">
        <v>61904</v>
      </c>
      <c r="H443" s="1" t="s">
        <v>1232</v>
      </c>
      <c r="I443" s="10" t="s">
        <v>625</v>
      </c>
      <c r="J443" s="1">
        <f>VLOOKUP(G443,Sku_Consolidated!A2:C957, 3, FALSE)</f>
      </c>
      <c r="K443" s="10">
        <f>IF(J443="PACK", I443, 0)</f>
      </c>
      <c r="L443" s="10">
        <f>IF(J443="KG", I443, I443 * VLOOKUP(G443,Sku_Consolidated!A2:U957,21,FALSE))</f>
      </c>
      <c r="M443" s="10" t="s">
        <v>37</v>
      </c>
      <c r="N443" s="11" t="s">
        <v>1387</v>
      </c>
      <c r="O443" s="10" t="s">
        <v>1388</v>
      </c>
      <c r="P443" s="10">
        <f>N443 - O443</f>
      </c>
      <c r="Q443" s="1">
        <f>VLOOKUP(G443,Sku_Consolidated!A2:G957,7, FALSE)</f>
      </c>
      <c r="R443" s="1">
        <f>IF(IFERROR(VLOOKUP(E443,Store_Showcase!B2:H144,7, FALSE), TRUE)=TRUE, IF(IFERROR(VLOOKUP(E443,Store_SRP!B2:H110,7, FALSE), TRUE)=TRUE,VLOOKUP(E443,Store_VAM!B2:H273,7, FALSE),VLOOKUP(E443,Store_SRP!B2:H110,7, FALSE)), VLOOKUP(E443,Store_Showcase!B2:H144,7, FALSE))</f>
      </c>
      <c r="S443" s="1">
        <f>IF(IFERROR(VLOOKUP(E443,Store_Showcase!B2:I144,8, FALSE), TRUE)=TRUE, IF(IFERROR(VLOOKUP(E443,Store_SRP!B2:I110,8, FALSE), TRUE)=TRUE,VLOOKUP(E443,Store_VAM!B2:I273,8, FALSE),VLOOKUP(E443,Store_SRP!B2:I110,8, FALSE)), VLOOKUP(E443,Store_Showcase!B2:I144,8, FALSE))</f>
      </c>
      <c r="T443" s="1">
        <f>VLOOKUP(G443,Sku_Consolidated!A2:R957,18,FALSE)</f>
      </c>
      <c r="U443" s="1" t="s">
        <v>1339</v>
      </c>
      <c r="V443" s="1">
        <f>IF(VLOOKUP(G443,Sku_Consolidated!A2:S957,19,FALSE)="SHOWCASE", VLOOKUP(E443,Store_Showcase!B2:L144,11, FALSE), IF(VLOOKUP(G443,Sku_Consolidated!A2:S957,19,FALSE)="VAM",VLOOKUP(E443,Store_VAM!B2:L273,11, FALSE),VLOOKUP(E443,Store_SRP!B2:L110,11, FALSE)))</f>
      </c>
      <c r="W443" s="1">
        <f>VLOOKUP(G443,Sku_Consolidated!A2:W957,11,FALSE)</f>
      </c>
      <c r="X443" s="1">
        <f>VLOOKUP(G443,Sku_Consolidated!A2:H957,8,FALSE)</f>
      </c>
      <c r="Y443" s="1">
        <f>VLOOKUP(G443,Sku_Consolidated!A2:I957,9,FALSE)</f>
      </c>
      <c r="Z443" s="1" t="s">
        <v>41</v>
      </c>
      <c r="AA443" s="1">
        <f>VLOOKUP(G443,Sku_Consolidated!A2:E957,5,FALSE)</f>
      </c>
      <c r="AB443" s="1">
        <f>IF(VLOOKUP(G443,Sku_Consolidated!A2:S957,19,FALSE)="SHOWCASE", VLOOKUP(E443,Store_Showcase!B2:N144,13, FALSE), IF(VLOOKUP(G443,Sku_Consolidated!A2:S957,19,FALSE)="VAM",VLOOKUP(E443,Store_VAM!B2:N273,13, FALSE),VLOOKUP(E443,Store_SRP!B2:N110,13, FALSE)))</f>
      </c>
      <c r="AC443" s="1">
        <f>IF(IFERROR(AB443,TRUE)=TRUE, "-","OK")</f>
      </c>
      <c r="AD443" s="11" t="s">
        <v>37</v>
      </c>
      <c r="AE443" s="11" t="s">
        <v>37</v>
      </c>
      <c r="AF443" s="1">
        <f>IF(IFERROR(VLOOKUP(E443,Store_Showcase!B2:H144,{5}, FALSE), TRUE)=TRUE, IF(IFERROR(VLOOKUP(E443,Store_SRP!B2:H110,{5}, FALSE), TRUE)=TRUE,VLOOKUP(E443,Store_VAM!B2:H273,{5}, FALSE),VLOOKUP(E443,Store_SRP!B2:H110,{5}, FALSE)), VLOOKUP(E443,Store_Showcase!B2:H144,{5}, FALSE))</f>
      </c>
      <c r="AG443" s="1">
        <f>IF(IFERROR(VLOOKUP(E443,Store_Showcase!B2:H144,{6}, FALSE), TRUE)=TRUE, IF(IFERROR(VLOOKUP(E443,Store_SRP!B2:H110,{6}, FALSE), TRUE)=TRUE,VLOOKUP(E443,Store_VAM!B2:H273,{6}, FALSE),VLOOKUP(E443,Store_SRP!B2:H110,{6}, FALSE)), VLOOKUP(E443,Store_Showcase!B2:H144,{6}, FALSE))</f>
      </c>
      <c r="AH443" s="1">
        <f>VLOOKUP(G443,Sku_Consolidated!A2:R957,18,FALSE)</f>
      </c>
      <c r="AI443" s="1">
        <f>VLOOKUP(G443,Sku_Consolidated!A2:S957,19,FALSE)</f>
      </c>
      <c r="AJ443" s="1">
        <f>VLOOKUP(G443,Sku_Consolidated!A2:T957,20,FALSE)</f>
      </c>
    </row>
    <row r="444" spans="1:36" x14ac:dyDescent="0.25">
      <c r="A444" s="1">
        <v>2024</v>
      </c>
      <c r="B444" s="1" t="s">
        <v>31</v>
      </c>
      <c r="C444" s="1" t="s">
        <v>32</v>
      </c>
      <c r="D444" s="1" t="s">
        <v>33</v>
      </c>
      <c r="E444" s="9" t="s">
        <v>1140</v>
      </c>
      <c r="F444" s="1">
        <f>IF(VLOOKUP(G444,Sku_Consolidated!A2:S957,{19},FALSE)="SHOWCASE", VLOOKUP(E444,Store_Showcase!B2:C144,{2}, FALSE), IF(VLOOKUP(G444,Sku_Consolidated!A2:S957,{19},FALSE)="VAM",VLOOKUP(E444,Store_VAM!B2:C273,{2}, FALSE),VLOOKUP(E444,Store_SRP!B2:C110,{2}, FALSE)))</f>
      </c>
      <c r="G444" s="1">
        <v>12928</v>
      </c>
      <c r="H444" s="1" t="s">
        <v>1389</v>
      </c>
      <c r="I444" s="10" t="s">
        <v>1201</v>
      </c>
      <c r="J444" s="1">
        <f>VLOOKUP(G444,Sku_Consolidated!A2:C957, 3, FALSE)</f>
      </c>
      <c r="K444" s="10">
        <f>IF(J444="PACK", I444, 0)</f>
      </c>
      <c r="L444" s="10">
        <f>IF(J444="KG", I444, I444 * VLOOKUP(G444,Sku_Consolidated!A2:U957,21,FALSE))</f>
      </c>
      <c r="M444" s="10" t="s">
        <v>37</v>
      </c>
      <c r="N444" s="11" t="s">
        <v>1390</v>
      </c>
      <c r="O444" s="10" t="s">
        <v>1391</v>
      </c>
      <c r="P444" s="10">
        <f>N444 - O444</f>
      </c>
      <c r="Q444" s="1">
        <f>VLOOKUP(G444,Sku_Consolidated!A2:G957,7, FALSE)</f>
      </c>
      <c r="R444" s="1">
        <f>IF(IFERROR(VLOOKUP(E444,Store_Showcase!B2:H144,7, FALSE), TRUE)=TRUE, IF(IFERROR(VLOOKUP(E444,Store_SRP!B2:H110,7, FALSE), TRUE)=TRUE,VLOOKUP(E444,Store_VAM!B2:H273,7, FALSE),VLOOKUP(E444,Store_SRP!B2:H110,7, FALSE)), VLOOKUP(E444,Store_Showcase!B2:H144,7, FALSE))</f>
      </c>
      <c r="S444" s="1">
        <f>IF(IFERROR(VLOOKUP(E444,Store_Showcase!B2:I144,8, FALSE), TRUE)=TRUE, IF(IFERROR(VLOOKUP(E444,Store_SRP!B2:I110,8, FALSE), TRUE)=TRUE,VLOOKUP(E444,Store_VAM!B2:I273,8, FALSE),VLOOKUP(E444,Store_SRP!B2:I110,8, FALSE)), VLOOKUP(E444,Store_Showcase!B2:I144,8, FALSE))</f>
      </c>
      <c r="T444" s="1">
        <f>VLOOKUP(G444,Sku_Consolidated!A2:R957,18,FALSE)</f>
      </c>
      <c r="U444" s="1" t="s">
        <v>1392</v>
      </c>
      <c r="V444" s="1">
        <f>IF(VLOOKUP(G444,Sku_Consolidated!A2:S957,19,FALSE)="SHOWCASE", VLOOKUP(E444,Store_Showcase!B2:L144,11, FALSE), IF(VLOOKUP(G444,Sku_Consolidated!A2:S957,19,FALSE)="VAM",VLOOKUP(E444,Store_VAM!B2:L273,11, FALSE),VLOOKUP(E444,Store_SRP!B2:L110,11, FALSE)))</f>
      </c>
      <c r="W444" s="1">
        <f>VLOOKUP(G444,Sku_Consolidated!A2:W957,11,FALSE)</f>
      </c>
      <c r="X444" s="1">
        <f>VLOOKUP(G444,Sku_Consolidated!A2:H957,8,FALSE)</f>
      </c>
      <c r="Y444" s="1">
        <f>VLOOKUP(G444,Sku_Consolidated!A2:I957,9,FALSE)</f>
      </c>
      <c r="Z444" s="1" t="s">
        <v>41</v>
      </c>
      <c r="AA444" s="1">
        <f>VLOOKUP(G444,Sku_Consolidated!A2:E957,5,FALSE)</f>
      </c>
      <c r="AB444" s="1">
        <f>IF(VLOOKUP(G444,Sku_Consolidated!A2:S957,19,FALSE)="SHOWCASE", VLOOKUP(E444,Store_Showcase!B2:N144,13, FALSE), IF(VLOOKUP(G444,Sku_Consolidated!A2:S957,19,FALSE)="VAM",VLOOKUP(E444,Store_VAM!B2:N273,13, FALSE),VLOOKUP(E444,Store_SRP!B2:N110,13, FALSE)))</f>
      </c>
      <c r="AC444" s="1">
        <f>IF(IFERROR(AB444,TRUE)=TRUE, "-","OK")</f>
      </c>
      <c r="AD444" s="11" t="s">
        <v>37</v>
      </c>
      <c r="AE444" s="11" t="s">
        <v>37</v>
      </c>
      <c r="AF444" s="1">
        <f>IF(IFERROR(VLOOKUP(E444,Store_Showcase!B2:H144,{5}, FALSE), TRUE)=TRUE, IF(IFERROR(VLOOKUP(E444,Store_SRP!B2:H110,{5}, FALSE), TRUE)=TRUE,VLOOKUP(E444,Store_VAM!B2:H273,{5}, FALSE),VLOOKUP(E444,Store_SRP!B2:H110,{5}, FALSE)), VLOOKUP(E444,Store_Showcase!B2:H144,{5}, FALSE))</f>
      </c>
      <c r="AG444" s="1">
        <f>IF(IFERROR(VLOOKUP(E444,Store_Showcase!B2:H144,{6}, FALSE), TRUE)=TRUE, IF(IFERROR(VLOOKUP(E444,Store_SRP!B2:H110,{6}, FALSE), TRUE)=TRUE,VLOOKUP(E444,Store_VAM!B2:H273,{6}, FALSE),VLOOKUP(E444,Store_SRP!B2:H110,{6}, FALSE)), VLOOKUP(E444,Store_Showcase!B2:H144,{6}, FALSE))</f>
      </c>
      <c r="AH444" s="1">
        <f>VLOOKUP(G444,Sku_Consolidated!A2:R957,18,FALSE)</f>
      </c>
      <c r="AI444" s="1">
        <f>VLOOKUP(G444,Sku_Consolidated!A2:S957,19,FALSE)</f>
      </c>
      <c r="AJ444" s="1">
        <f>VLOOKUP(G444,Sku_Consolidated!A2:T957,20,FALSE)</f>
      </c>
    </row>
    <row r="445" spans="1:36" x14ac:dyDescent="0.25">
      <c r="A445" s="1">
        <v>2024</v>
      </c>
      <c r="B445" s="1" t="s">
        <v>31</v>
      </c>
      <c r="C445" s="1" t="s">
        <v>32</v>
      </c>
      <c r="D445" s="1" t="s">
        <v>33</v>
      </c>
      <c r="E445" s="9" t="s">
        <v>1140</v>
      </c>
      <c r="F445" s="1">
        <f>IF(VLOOKUP(G445,Sku_Consolidated!A2:S957,{19},FALSE)="SHOWCASE", VLOOKUP(E445,Store_Showcase!B2:C144,{2}, FALSE), IF(VLOOKUP(G445,Sku_Consolidated!A2:S957,{19},FALSE)="VAM",VLOOKUP(E445,Store_VAM!B2:C273,{2}, FALSE),VLOOKUP(E445,Store_SRP!B2:C110,{2}, FALSE)))</f>
      </c>
      <c r="G445" s="1">
        <v>61788</v>
      </c>
      <c r="H445" s="1" t="s">
        <v>286</v>
      </c>
      <c r="I445" s="10" t="s">
        <v>1393</v>
      </c>
      <c r="J445" s="1">
        <f>VLOOKUP(G445,Sku_Consolidated!A2:C957, 3, FALSE)</f>
      </c>
      <c r="K445" s="10">
        <f>IF(J445="PACK", I445, 0)</f>
      </c>
      <c r="L445" s="10">
        <f>IF(J445="KG", I445, I445 * VLOOKUP(G445,Sku_Consolidated!A2:U957,21,FALSE))</f>
      </c>
      <c r="M445" s="10" t="s">
        <v>37</v>
      </c>
      <c r="N445" s="11" t="s">
        <v>1394</v>
      </c>
      <c r="O445" s="10" t="s">
        <v>1395</v>
      </c>
      <c r="P445" s="10">
        <f>N445 - O445</f>
      </c>
      <c r="Q445" s="1">
        <f>VLOOKUP(G445,Sku_Consolidated!A2:G957,7, FALSE)</f>
      </c>
      <c r="R445" s="1">
        <f>IF(IFERROR(VLOOKUP(E445,Store_Showcase!B2:H144,7, FALSE), TRUE)=TRUE, IF(IFERROR(VLOOKUP(E445,Store_SRP!B2:H110,7, FALSE), TRUE)=TRUE,VLOOKUP(E445,Store_VAM!B2:H273,7, FALSE),VLOOKUP(E445,Store_SRP!B2:H110,7, FALSE)), VLOOKUP(E445,Store_Showcase!B2:H144,7, FALSE))</f>
      </c>
      <c r="S445" s="1">
        <f>IF(IFERROR(VLOOKUP(E445,Store_Showcase!B2:I144,8, FALSE), TRUE)=TRUE, IF(IFERROR(VLOOKUP(E445,Store_SRP!B2:I110,8, FALSE), TRUE)=TRUE,VLOOKUP(E445,Store_VAM!B2:I273,8, FALSE),VLOOKUP(E445,Store_SRP!B2:I110,8, FALSE)), VLOOKUP(E445,Store_Showcase!B2:I144,8, FALSE))</f>
      </c>
      <c r="T445" s="1">
        <f>VLOOKUP(G445,Sku_Consolidated!A2:R957,18,FALSE)</f>
      </c>
      <c r="U445" s="1" t="s">
        <v>1392</v>
      </c>
      <c r="V445" s="1">
        <f>IF(VLOOKUP(G445,Sku_Consolidated!A2:S957,19,FALSE)="SHOWCASE", VLOOKUP(E445,Store_Showcase!B2:L144,11, FALSE), IF(VLOOKUP(G445,Sku_Consolidated!A2:S957,19,FALSE)="VAM",VLOOKUP(E445,Store_VAM!B2:L273,11, FALSE),VLOOKUP(E445,Store_SRP!B2:L110,11, FALSE)))</f>
      </c>
      <c r="W445" s="1">
        <f>VLOOKUP(G445,Sku_Consolidated!A2:W957,11,FALSE)</f>
      </c>
      <c r="X445" s="1">
        <f>VLOOKUP(G445,Sku_Consolidated!A2:H957,8,FALSE)</f>
      </c>
      <c r="Y445" s="1">
        <f>VLOOKUP(G445,Sku_Consolidated!A2:I957,9,FALSE)</f>
      </c>
      <c r="Z445" s="1" t="s">
        <v>41</v>
      </c>
      <c r="AA445" s="1">
        <f>VLOOKUP(G445,Sku_Consolidated!A2:E957,5,FALSE)</f>
      </c>
      <c r="AB445" s="1">
        <f>IF(VLOOKUP(G445,Sku_Consolidated!A2:S957,19,FALSE)="SHOWCASE", VLOOKUP(E445,Store_Showcase!B2:N144,13, FALSE), IF(VLOOKUP(G445,Sku_Consolidated!A2:S957,19,FALSE)="VAM",VLOOKUP(E445,Store_VAM!B2:N273,13, FALSE),VLOOKUP(E445,Store_SRP!B2:N110,13, FALSE)))</f>
      </c>
      <c r="AC445" s="1">
        <f>IF(IFERROR(AB445,TRUE)=TRUE, "-","OK")</f>
      </c>
      <c r="AD445" s="11" t="s">
        <v>37</v>
      </c>
      <c r="AE445" s="11" t="s">
        <v>37</v>
      </c>
      <c r="AF445" s="1">
        <f>IF(IFERROR(VLOOKUP(E445,Store_Showcase!B2:H144,{5}, FALSE), TRUE)=TRUE, IF(IFERROR(VLOOKUP(E445,Store_SRP!B2:H110,{5}, FALSE), TRUE)=TRUE,VLOOKUP(E445,Store_VAM!B2:H273,{5}, FALSE),VLOOKUP(E445,Store_SRP!B2:H110,{5}, FALSE)), VLOOKUP(E445,Store_Showcase!B2:H144,{5}, FALSE))</f>
      </c>
      <c r="AG445" s="1">
        <f>IF(IFERROR(VLOOKUP(E445,Store_Showcase!B2:H144,{6}, FALSE), TRUE)=TRUE, IF(IFERROR(VLOOKUP(E445,Store_SRP!B2:H110,{6}, FALSE), TRUE)=TRUE,VLOOKUP(E445,Store_VAM!B2:H273,{6}, FALSE),VLOOKUP(E445,Store_SRP!B2:H110,{6}, FALSE)), VLOOKUP(E445,Store_Showcase!B2:H144,{6}, FALSE))</f>
      </c>
      <c r="AH445" s="1">
        <f>VLOOKUP(G445,Sku_Consolidated!A2:R957,18,FALSE)</f>
      </c>
      <c r="AI445" s="1">
        <f>VLOOKUP(G445,Sku_Consolidated!A2:S957,19,FALSE)</f>
      </c>
      <c r="AJ445" s="1">
        <f>VLOOKUP(G445,Sku_Consolidated!A2:T957,20,FALSE)</f>
      </c>
    </row>
    <row r="446" spans="1:36" x14ac:dyDescent="0.25">
      <c r="A446" s="1">
        <v>2024</v>
      </c>
      <c r="B446" s="1" t="s">
        <v>31</v>
      </c>
      <c r="C446" s="1" t="s">
        <v>32</v>
      </c>
      <c r="D446" s="1" t="s">
        <v>33</v>
      </c>
      <c r="E446" s="9" t="s">
        <v>1140</v>
      </c>
      <c r="F446" s="1">
        <f>IF(VLOOKUP(G446,Sku_Consolidated!A2:S957,{19},FALSE)="SHOWCASE", VLOOKUP(E446,Store_Showcase!B2:C144,{2}, FALSE), IF(VLOOKUP(G446,Sku_Consolidated!A2:S957,{19},FALSE)="VAM",VLOOKUP(E446,Store_VAM!B2:C273,{2}, FALSE),VLOOKUP(E446,Store_SRP!B2:C110,{2}, FALSE)))</f>
      </c>
      <c r="G446" s="1">
        <v>61790</v>
      </c>
      <c r="H446" s="1" t="s">
        <v>295</v>
      </c>
      <c r="I446" s="10" t="s">
        <v>1396</v>
      </c>
      <c r="J446" s="1">
        <f>VLOOKUP(G446,Sku_Consolidated!A2:C957, 3, FALSE)</f>
      </c>
      <c r="K446" s="10">
        <f>IF(J446="PACK", I446, 0)</f>
      </c>
      <c r="L446" s="10">
        <f>IF(J446="KG", I446, I446 * VLOOKUP(G446,Sku_Consolidated!A2:U957,21,FALSE))</f>
      </c>
      <c r="M446" s="10" t="s">
        <v>37</v>
      </c>
      <c r="N446" s="11" t="s">
        <v>1397</v>
      </c>
      <c r="O446" s="10" t="s">
        <v>1398</v>
      </c>
      <c r="P446" s="10">
        <f>N446 - O446</f>
      </c>
      <c r="Q446" s="1">
        <f>VLOOKUP(G446,Sku_Consolidated!A2:G957,7, FALSE)</f>
      </c>
      <c r="R446" s="1">
        <f>IF(IFERROR(VLOOKUP(E446,Store_Showcase!B2:H144,7, FALSE), TRUE)=TRUE, IF(IFERROR(VLOOKUP(E446,Store_SRP!B2:H110,7, FALSE), TRUE)=TRUE,VLOOKUP(E446,Store_VAM!B2:H273,7, FALSE),VLOOKUP(E446,Store_SRP!B2:H110,7, FALSE)), VLOOKUP(E446,Store_Showcase!B2:H144,7, FALSE))</f>
      </c>
      <c r="S446" s="1">
        <f>IF(IFERROR(VLOOKUP(E446,Store_Showcase!B2:I144,8, FALSE), TRUE)=TRUE, IF(IFERROR(VLOOKUP(E446,Store_SRP!B2:I110,8, FALSE), TRUE)=TRUE,VLOOKUP(E446,Store_VAM!B2:I273,8, FALSE),VLOOKUP(E446,Store_SRP!B2:I110,8, FALSE)), VLOOKUP(E446,Store_Showcase!B2:I144,8, FALSE))</f>
      </c>
      <c r="T446" s="1">
        <f>VLOOKUP(G446,Sku_Consolidated!A2:R957,18,FALSE)</f>
      </c>
      <c r="U446" s="1" t="s">
        <v>1392</v>
      </c>
      <c r="V446" s="1">
        <f>IF(VLOOKUP(G446,Sku_Consolidated!A2:S957,19,FALSE)="SHOWCASE", VLOOKUP(E446,Store_Showcase!B2:L144,11, FALSE), IF(VLOOKUP(G446,Sku_Consolidated!A2:S957,19,FALSE)="VAM",VLOOKUP(E446,Store_VAM!B2:L273,11, FALSE),VLOOKUP(E446,Store_SRP!B2:L110,11, FALSE)))</f>
      </c>
      <c r="W446" s="1">
        <f>VLOOKUP(G446,Sku_Consolidated!A2:W957,11,FALSE)</f>
      </c>
      <c r="X446" s="1">
        <f>VLOOKUP(G446,Sku_Consolidated!A2:H957,8,FALSE)</f>
      </c>
      <c r="Y446" s="1">
        <f>VLOOKUP(G446,Sku_Consolidated!A2:I957,9,FALSE)</f>
      </c>
      <c r="Z446" s="1" t="s">
        <v>41</v>
      </c>
      <c r="AA446" s="1">
        <f>VLOOKUP(G446,Sku_Consolidated!A2:E957,5,FALSE)</f>
      </c>
      <c r="AB446" s="1">
        <f>IF(VLOOKUP(G446,Sku_Consolidated!A2:S957,19,FALSE)="SHOWCASE", VLOOKUP(E446,Store_Showcase!B2:N144,13, FALSE), IF(VLOOKUP(G446,Sku_Consolidated!A2:S957,19,FALSE)="VAM",VLOOKUP(E446,Store_VAM!B2:N273,13, FALSE),VLOOKUP(E446,Store_SRP!B2:N110,13, FALSE)))</f>
      </c>
      <c r="AC446" s="1">
        <f>IF(IFERROR(AB446,TRUE)=TRUE, "-","OK")</f>
      </c>
      <c r="AD446" s="11" t="s">
        <v>37</v>
      </c>
      <c r="AE446" s="11" t="s">
        <v>37</v>
      </c>
      <c r="AF446" s="1">
        <f>IF(IFERROR(VLOOKUP(E446,Store_Showcase!B2:H144,{5}, FALSE), TRUE)=TRUE, IF(IFERROR(VLOOKUP(E446,Store_SRP!B2:H110,{5}, FALSE), TRUE)=TRUE,VLOOKUP(E446,Store_VAM!B2:H273,{5}, FALSE),VLOOKUP(E446,Store_SRP!B2:H110,{5}, FALSE)), VLOOKUP(E446,Store_Showcase!B2:H144,{5}, FALSE))</f>
      </c>
      <c r="AG446" s="1">
        <f>IF(IFERROR(VLOOKUP(E446,Store_Showcase!B2:H144,{6}, FALSE), TRUE)=TRUE, IF(IFERROR(VLOOKUP(E446,Store_SRP!B2:H110,{6}, FALSE), TRUE)=TRUE,VLOOKUP(E446,Store_VAM!B2:H273,{6}, FALSE),VLOOKUP(E446,Store_SRP!B2:H110,{6}, FALSE)), VLOOKUP(E446,Store_Showcase!B2:H144,{6}, FALSE))</f>
      </c>
      <c r="AH446" s="1">
        <f>VLOOKUP(G446,Sku_Consolidated!A2:R957,18,FALSE)</f>
      </c>
      <c r="AI446" s="1">
        <f>VLOOKUP(G446,Sku_Consolidated!A2:S957,19,FALSE)</f>
      </c>
      <c r="AJ446" s="1">
        <f>VLOOKUP(G446,Sku_Consolidated!A2:T957,20,FALSE)</f>
      </c>
    </row>
    <row r="447" spans="1:36" x14ac:dyDescent="0.25">
      <c r="A447" s="1">
        <v>2024</v>
      </c>
      <c r="B447" s="1" t="s">
        <v>31</v>
      </c>
      <c r="C447" s="1" t="s">
        <v>32</v>
      </c>
      <c r="D447" s="1" t="s">
        <v>33</v>
      </c>
      <c r="E447" s="9" t="s">
        <v>1140</v>
      </c>
      <c r="F447" s="1">
        <f>IF(VLOOKUP(G447,Sku_Consolidated!A2:S957,{19},FALSE)="SHOWCASE", VLOOKUP(E447,Store_Showcase!B2:C144,{2}, FALSE), IF(VLOOKUP(G447,Sku_Consolidated!A2:S957,{19},FALSE)="VAM",VLOOKUP(E447,Store_VAM!B2:C273,{2}, FALSE),VLOOKUP(E447,Store_SRP!B2:C110,{2}, FALSE)))</f>
      </c>
      <c r="G447" s="1">
        <v>61793</v>
      </c>
      <c r="H447" s="1" t="s">
        <v>299</v>
      </c>
      <c r="I447" s="10" t="s">
        <v>1399</v>
      </c>
      <c r="J447" s="1">
        <f>VLOOKUP(G447,Sku_Consolidated!A2:C957, 3, FALSE)</f>
      </c>
      <c r="K447" s="10">
        <f>IF(J447="PACK", I447, 0)</f>
      </c>
      <c r="L447" s="10">
        <f>IF(J447="KG", I447, I447 * VLOOKUP(G447,Sku_Consolidated!A2:U957,21,FALSE))</f>
      </c>
      <c r="M447" s="10" t="s">
        <v>37</v>
      </c>
      <c r="N447" s="11" t="s">
        <v>1400</v>
      </c>
      <c r="O447" s="10" t="s">
        <v>1401</v>
      </c>
      <c r="P447" s="10">
        <f>N447 - O447</f>
      </c>
      <c r="Q447" s="1">
        <f>VLOOKUP(G447,Sku_Consolidated!A2:G957,7, FALSE)</f>
      </c>
      <c r="R447" s="1">
        <f>IF(IFERROR(VLOOKUP(E447,Store_Showcase!B2:H144,7, FALSE), TRUE)=TRUE, IF(IFERROR(VLOOKUP(E447,Store_SRP!B2:H110,7, FALSE), TRUE)=TRUE,VLOOKUP(E447,Store_VAM!B2:H273,7, FALSE),VLOOKUP(E447,Store_SRP!B2:H110,7, FALSE)), VLOOKUP(E447,Store_Showcase!B2:H144,7, FALSE))</f>
      </c>
      <c r="S447" s="1">
        <f>IF(IFERROR(VLOOKUP(E447,Store_Showcase!B2:I144,8, FALSE), TRUE)=TRUE, IF(IFERROR(VLOOKUP(E447,Store_SRP!B2:I110,8, FALSE), TRUE)=TRUE,VLOOKUP(E447,Store_VAM!B2:I273,8, FALSE),VLOOKUP(E447,Store_SRP!B2:I110,8, FALSE)), VLOOKUP(E447,Store_Showcase!B2:I144,8, FALSE))</f>
      </c>
      <c r="T447" s="1">
        <f>VLOOKUP(G447,Sku_Consolidated!A2:R957,18,FALSE)</f>
      </c>
      <c r="U447" s="1" t="s">
        <v>1392</v>
      </c>
      <c r="V447" s="1">
        <f>IF(VLOOKUP(G447,Sku_Consolidated!A2:S957,19,FALSE)="SHOWCASE", VLOOKUP(E447,Store_Showcase!B2:L144,11, FALSE), IF(VLOOKUP(G447,Sku_Consolidated!A2:S957,19,FALSE)="VAM",VLOOKUP(E447,Store_VAM!B2:L273,11, FALSE),VLOOKUP(E447,Store_SRP!B2:L110,11, FALSE)))</f>
      </c>
      <c r="W447" s="1">
        <f>VLOOKUP(G447,Sku_Consolidated!A2:W957,11,FALSE)</f>
      </c>
      <c r="X447" s="1">
        <f>VLOOKUP(G447,Sku_Consolidated!A2:H957,8,FALSE)</f>
      </c>
      <c r="Y447" s="1">
        <f>VLOOKUP(G447,Sku_Consolidated!A2:I957,9,FALSE)</f>
      </c>
      <c r="Z447" s="1" t="s">
        <v>41</v>
      </c>
      <c r="AA447" s="1">
        <f>VLOOKUP(G447,Sku_Consolidated!A2:E957,5,FALSE)</f>
      </c>
      <c r="AB447" s="1">
        <f>IF(VLOOKUP(G447,Sku_Consolidated!A2:S957,19,FALSE)="SHOWCASE", VLOOKUP(E447,Store_Showcase!B2:N144,13, FALSE), IF(VLOOKUP(G447,Sku_Consolidated!A2:S957,19,FALSE)="VAM",VLOOKUP(E447,Store_VAM!B2:N273,13, FALSE),VLOOKUP(E447,Store_SRP!B2:N110,13, FALSE)))</f>
      </c>
      <c r="AC447" s="1">
        <f>IF(IFERROR(AB447,TRUE)=TRUE, "-","OK")</f>
      </c>
      <c r="AD447" s="11" t="s">
        <v>37</v>
      </c>
      <c r="AE447" s="11" t="s">
        <v>37</v>
      </c>
      <c r="AF447" s="1">
        <f>IF(IFERROR(VLOOKUP(E447,Store_Showcase!B2:H144,{5}, FALSE), TRUE)=TRUE, IF(IFERROR(VLOOKUP(E447,Store_SRP!B2:H110,{5}, FALSE), TRUE)=TRUE,VLOOKUP(E447,Store_VAM!B2:H273,{5}, FALSE),VLOOKUP(E447,Store_SRP!B2:H110,{5}, FALSE)), VLOOKUP(E447,Store_Showcase!B2:H144,{5}, FALSE))</f>
      </c>
      <c r="AG447" s="1">
        <f>IF(IFERROR(VLOOKUP(E447,Store_Showcase!B2:H144,{6}, FALSE), TRUE)=TRUE, IF(IFERROR(VLOOKUP(E447,Store_SRP!B2:H110,{6}, FALSE), TRUE)=TRUE,VLOOKUP(E447,Store_VAM!B2:H273,{6}, FALSE),VLOOKUP(E447,Store_SRP!B2:H110,{6}, FALSE)), VLOOKUP(E447,Store_Showcase!B2:H144,{6}, FALSE))</f>
      </c>
      <c r="AH447" s="1">
        <f>VLOOKUP(G447,Sku_Consolidated!A2:R957,18,FALSE)</f>
      </c>
      <c r="AI447" s="1">
        <f>VLOOKUP(G447,Sku_Consolidated!A2:S957,19,FALSE)</f>
      </c>
      <c r="AJ447" s="1">
        <f>VLOOKUP(G447,Sku_Consolidated!A2:T957,20,FALSE)</f>
      </c>
    </row>
    <row r="448" spans="1:36" x14ac:dyDescent="0.25">
      <c r="A448" s="1">
        <v>2024</v>
      </c>
      <c r="B448" s="1" t="s">
        <v>31</v>
      </c>
      <c r="C448" s="1" t="s">
        <v>32</v>
      </c>
      <c r="D448" s="1" t="s">
        <v>33</v>
      </c>
      <c r="E448" s="9" t="s">
        <v>1140</v>
      </c>
      <c r="F448" s="1">
        <f>IF(VLOOKUP(G448,Sku_Consolidated!A2:S957,{19},FALSE)="SHOWCASE", VLOOKUP(E448,Store_Showcase!B2:C144,{2}, FALSE), IF(VLOOKUP(G448,Sku_Consolidated!A2:S957,{19},FALSE)="VAM",VLOOKUP(E448,Store_VAM!B2:C273,{2}, FALSE),VLOOKUP(E448,Store_SRP!B2:C110,{2}, FALSE)))</f>
      </c>
      <c r="G448" s="1">
        <v>61814</v>
      </c>
      <c r="H448" s="1" t="s">
        <v>1402</v>
      </c>
      <c r="I448" s="10" t="s">
        <v>1403</v>
      </c>
      <c r="J448" s="1">
        <f>VLOOKUP(G448,Sku_Consolidated!A2:C957, 3, FALSE)</f>
      </c>
      <c r="K448" s="10">
        <f>IF(J448="PACK", I448, 0)</f>
      </c>
      <c r="L448" s="10">
        <f>IF(J448="KG", I448, I448 * VLOOKUP(G448,Sku_Consolidated!A2:U957,21,FALSE))</f>
      </c>
      <c r="M448" s="10" t="s">
        <v>37</v>
      </c>
      <c r="N448" s="11" t="s">
        <v>1404</v>
      </c>
      <c r="O448" s="10" t="s">
        <v>1405</v>
      </c>
      <c r="P448" s="10">
        <f>N448 - O448</f>
      </c>
      <c r="Q448" s="1">
        <f>VLOOKUP(G448,Sku_Consolidated!A2:G957,7, FALSE)</f>
      </c>
      <c r="R448" s="1">
        <f>IF(IFERROR(VLOOKUP(E448,Store_Showcase!B2:H144,7, FALSE), TRUE)=TRUE, IF(IFERROR(VLOOKUP(E448,Store_SRP!B2:H110,7, FALSE), TRUE)=TRUE,VLOOKUP(E448,Store_VAM!B2:H273,7, FALSE),VLOOKUP(E448,Store_SRP!B2:H110,7, FALSE)), VLOOKUP(E448,Store_Showcase!B2:H144,7, FALSE))</f>
      </c>
      <c r="S448" s="1">
        <f>IF(IFERROR(VLOOKUP(E448,Store_Showcase!B2:I144,8, FALSE), TRUE)=TRUE, IF(IFERROR(VLOOKUP(E448,Store_SRP!B2:I110,8, FALSE), TRUE)=TRUE,VLOOKUP(E448,Store_VAM!B2:I273,8, FALSE),VLOOKUP(E448,Store_SRP!B2:I110,8, FALSE)), VLOOKUP(E448,Store_Showcase!B2:I144,8, FALSE))</f>
      </c>
      <c r="T448" s="1">
        <f>VLOOKUP(G448,Sku_Consolidated!A2:R957,18,FALSE)</f>
      </c>
      <c r="U448" s="1" t="s">
        <v>1392</v>
      </c>
      <c r="V448" s="1">
        <f>IF(VLOOKUP(G448,Sku_Consolidated!A2:S957,19,FALSE)="SHOWCASE", VLOOKUP(E448,Store_Showcase!B2:L144,11, FALSE), IF(VLOOKUP(G448,Sku_Consolidated!A2:S957,19,FALSE)="VAM",VLOOKUP(E448,Store_VAM!B2:L273,11, FALSE),VLOOKUP(E448,Store_SRP!B2:L110,11, FALSE)))</f>
      </c>
      <c r="W448" s="1">
        <f>VLOOKUP(G448,Sku_Consolidated!A2:W957,11,FALSE)</f>
      </c>
      <c r="X448" s="1">
        <f>VLOOKUP(G448,Sku_Consolidated!A2:H957,8,FALSE)</f>
      </c>
      <c r="Y448" s="1">
        <f>VLOOKUP(G448,Sku_Consolidated!A2:I957,9,FALSE)</f>
      </c>
      <c r="Z448" s="1" t="s">
        <v>41</v>
      </c>
      <c r="AA448" s="1">
        <f>VLOOKUP(G448,Sku_Consolidated!A2:E957,5,FALSE)</f>
      </c>
      <c r="AB448" s="1">
        <f>IF(VLOOKUP(G448,Sku_Consolidated!A2:S957,19,FALSE)="SHOWCASE", VLOOKUP(E448,Store_Showcase!B2:N144,13, FALSE), IF(VLOOKUP(G448,Sku_Consolidated!A2:S957,19,FALSE)="VAM",VLOOKUP(E448,Store_VAM!B2:N273,13, FALSE),VLOOKUP(E448,Store_SRP!B2:N110,13, FALSE)))</f>
      </c>
      <c r="AC448" s="1">
        <f>IF(IFERROR(AB448,TRUE)=TRUE, "-","OK")</f>
      </c>
      <c r="AD448" s="11" t="s">
        <v>37</v>
      </c>
      <c r="AE448" s="11" t="s">
        <v>37</v>
      </c>
      <c r="AF448" s="1">
        <f>IF(IFERROR(VLOOKUP(E448,Store_Showcase!B2:H144,{5}, FALSE), TRUE)=TRUE, IF(IFERROR(VLOOKUP(E448,Store_SRP!B2:H110,{5}, FALSE), TRUE)=TRUE,VLOOKUP(E448,Store_VAM!B2:H273,{5}, FALSE),VLOOKUP(E448,Store_SRP!B2:H110,{5}, FALSE)), VLOOKUP(E448,Store_Showcase!B2:H144,{5}, FALSE))</f>
      </c>
      <c r="AG448" s="1">
        <f>IF(IFERROR(VLOOKUP(E448,Store_Showcase!B2:H144,{6}, FALSE), TRUE)=TRUE, IF(IFERROR(VLOOKUP(E448,Store_SRP!B2:H110,{6}, FALSE), TRUE)=TRUE,VLOOKUP(E448,Store_VAM!B2:H273,{6}, FALSE),VLOOKUP(E448,Store_SRP!B2:H110,{6}, FALSE)), VLOOKUP(E448,Store_Showcase!B2:H144,{6}, FALSE))</f>
      </c>
      <c r="AH448" s="1">
        <f>VLOOKUP(G448,Sku_Consolidated!A2:R957,18,FALSE)</f>
      </c>
      <c r="AI448" s="1">
        <f>VLOOKUP(G448,Sku_Consolidated!A2:S957,19,FALSE)</f>
      </c>
      <c r="AJ448" s="1">
        <f>VLOOKUP(G448,Sku_Consolidated!A2:T957,20,FALSE)</f>
      </c>
    </row>
    <row r="449" spans="1:36" x14ac:dyDescent="0.25">
      <c r="A449" s="1">
        <v>2024</v>
      </c>
      <c r="B449" s="1" t="s">
        <v>31</v>
      </c>
      <c r="C449" s="1" t="s">
        <v>32</v>
      </c>
      <c r="D449" s="1" t="s">
        <v>33</v>
      </c>
      <c r="E449" s="9" t="s">
        <v>1140</v>
      </c>
      <c r="F449" s="1">
        <f>IF(VLOOKUP(G449,Sku_Consolidated!A2:S957,{19},FALSE)="SHOWCASE", VLOOKUP(E449,Store_Showcase!B2:C144,{2}, FALSE), IF(VLOOKUP(G449,Sku_Consolidated!A2:S957,{19},FALSE)="VAM",VLOOKUP(E449,Store_VAM!B2:C273,{2}, FALSE),VLOOKUP(E449,Store_SRP!B2:C110,{2}, FALSE)))</f>
      </c>
      <c r="G449" s="1">
        <v>61815</v>
      </c>
      <c r="H449" s="1" t="s">
        <v>1406</v>
      </c>
      <c r="I449" s="10" t="s">
        <v>1137</v>
      </c>
      <c r="J449" s="1">
        <f>VLOOKUP(G449,Sku_Consolidated!A2:C957, 3, FALSE)</f>
      </c>
      <c r="K449" s="10">
        <f>IF(J449="PACK", I449, 0)</f>
      </c>
      <c r="L449" s="10">
        <f>IF(J449="KG", I449, I449 * VLOOKUP(G449,Sku_Consolidated!A2:U957,21,FALSE))</f>
      </c>
      <c r="M449" s="10" t="s">
        <v>37</v>
      </c>
      <c r="N449" s="11" t="s">
        <v>1407</v>
      </c>
      <c r="O449" s="10" t="s">
        <v>1408</v>
      </c>
      <c r="P449" s="10">
        <f>N449 - O449</f>
      </c>
      <c r="Q449" s="1">
        <f>VLOOKUP(G449,Sku_Consolidated!A2:G957,7, FALSE)</f>
      </c>
      <c r="R449" s="1">
        <f>IF(IFERROR(VLOOKUP(E449,Store_Showcase!B2:H144,7, FALSE), TRUE)=TRUE, IF(IFERROR(VLOOKUP(E449,Store_SRP!B2:H110,7, FALSE), TRUE)=TRUE,VLOOKUP(E449,Store_VAM!B2:H273,7, FALSE),VLOOKUP(E449,Store_SRP!B2:H110,7, FALSE)), VLOOKUP(E449,Store_Showcase!B2:H144,7, FALSE))</f>
      </c>
      <c r="S449" s="1">
        <f>IF(IFERROR(VLOOKUP(E449,Store_Showcase!B2:I144,8, FALSE), TRUE)=TRUE, IF(IFERROR(VLOOKUP(E449,Store_SRP!B2:I110,8, FALSE), TRUE)=TRUE,VLOOKUP(E449,Store_VAM!B2:I273,8, FALSE),VLOOKUP(E449,Store_SRP!B2:I110,8, FALSE)), VLOOKUP(E449,Store_Showcase!B2:I144,8, FALSE))</f>
      </c>
      <c r="T449" s="1">
        <f>VLOOKUP(G449,Sku_Consolidated!A2:R957,18,FALSE)</f>
      </c>
      <c r="U449" s="1" t="s">
        <v>1392</v>
      </c>
      <c r="V449" s="1">
        <f>IF(VLOOKUP(G449,Sku_Consolidated!A2:S957,19,FALSE)="SHOWCASE", VLOOKUP(E449,Store_Showcase!B2:L144,11, FALSE), IF(VLOOKUP(G449,Sku_Consolidated!A2:S957,19,FALSE)="VAM",VLOOKUP(E449,Store_VAM!B2:L273,11, FALSE),VLOOKUP(E449,Store_SRP!B2:L110,11, FALSE)))</f>
      </c>
      <c r="W449" s="1">
        <f>VLOOKUP(G449,Sku_Consolidated!A2:W957,11,FALSE)</f>
      </c>
      <c r="X449" s="1">
        <f>VLOOKUP(G449,Sku_Consolidated!A2:H957,8,FALSE)</f>
      </c>
      <c r="Y449" s="1">
        <f>VLOOKUP(G449,Sku_Consolidated!A2:I957,9,FALSE)</f>
      </c>
      <c r="Z449" s="1" t="s">
        <v>41</v>
      </c>
      <c r="AA449" s="1">
        <f>VLOOKUP(G449,Sku_Consolidated!A2:E957,5,FALSE)</f>
      </c>
      <c r="AB449" s="1">
        <f>IF(VLOOKUP(G449,Sku_Consolidated!A2:S957,19,FALSE)="SHOWCASE", VLOOKUP(E449,Store_Showcase!B2:N144,13, FALSE), IF(VLOOKUP(G449,Sku_Consolidated!A2:S957,19,FALSE)="VAM",VLOOKUP(E449,Store_VAM!B2:N273,13, FALSE),VLOOKUP(E449,Store_SRP!B2:N110,13, FALSE)))</f>
      </c>
      <c r="AC449" s="1">
        <f>IF(IFERROR(AB449,TRUE)=TRUE, "-","OK")</f>
      </c>
      <c r="AD449" s="11" t="s">
        <v>37</v>
      </c>
      <c r="AE449" s="11" t="s">
        <v>37</v>
      </c>
      <c r="AF449" s="1">
        <f>IF(IFERROR(VLOOKUP(E449,Store_Showcase!B2:H144,{5}, FALSE), TRUE)=TRUE, IF(IFERROR(VLOOKUP(E449,Store_SRP!B2:H110,{5}, FALSE), TRUE)=TRUE,VLOOKUP(E449,Store_VAM!B2:H273,{5}, FALSE),VLOOKUP(E449,Store_SRP!B2:H110,{5}, FALSE)), VLOOKUP(E449,Store_Showcase!B2:H144,{5}, FALSE))</f>
      </c>
      <c r="AG449" s="1">
        <f>IF(IFERROR(VLOOKUP(E449,Store_Showcase!B2:H144,{6}, FALSE), TRUE)=TRUE, IF(IFERROR(VLOOKUP(E449,Store_SRP!B2:H110,{6}, FALSE), TRUE)=TRUE,VLOOKUP(E449,Store_VAM!B2:H273,{6}, FALSE),VLOOKUP(E449,Store_SRP!B2:H110,{6}, FALSE)), VLOOKUP(E449,Store_Showcase!B2:H144,{6}, FALSE))</f>
      </c>
      <c r="AH449" s="1">
        <f>VLOOKUP(G449,Sku_Consolidated!A2:R957,18,FALSE)</f>
      </c>
      <c r="AI449" s="1">
        <f>VLOOKUP(G449,Sku_Consolidated!A2:S957,19,FALSE)</f>
      </c>
      <c r="AJ449" s="1">
        <f>VLOOKUP(G449,Sku_Consolidated!A2:T957,20,FALSE)</f>
      </c>
    </row>
    <row r="450" spans="1:36" x14ac:dyDescent="0.25">
      <c r="A450" s="1">
        <v>2024</v>
      </c>
      <c r="B450" s="1" t="s">
        <v>31</v>
      </c>
      <c r="C450" s="1" t="s">
        <v>32</v>
      </c>
      <c r="D450" s="1" t="s">
        <v>33</v>
      </c>
      <c r="E450" s="9" t="s">
        <v>1267</v>
      </c>
      <c r="F450" s="1">
        <f>IF(VLOOKUP(G450,Sku_Consolidated!A2:S957,{19},FALSE)="SHOWCASE", VLOOKUP(E450,Store_Showcase!B2:C144,{2}, FALSE), IF(VLOOKUP(G450,Sku_Consolidated!A2:S957,{19},FALSE)="VAM",VLOOKUP(E450,Store_VAM!B2:C273,{2}, FALSE),VLOOKUP(E450,Store_SRP!B2:C110,{2}, FALSE)))</f>
      </c>
      <c r="G450" s="1">
        <v>61793</v>
      </c>
      <c r="H450" s="1" t="s">
        <v>299</v>
      </c>
      <c r="I450" s="10" t="s">
        <v>849</v>
      </c>
      <c r="J450" s="1">
        <f>VLOOKUP(G450,Sku_Consolidated!A2:C957, 3, FALSE)</f>
      </c>
      <c r="K450" s="10">
        <f>IF(J450="PACK", I450, 0)</f>
      </c>
      <c r="L450" s="10">
        <f>IF(J450="KG", I450, I450 * VLOOKUP(G450,Sku_Consolidated!A2:U957,21,FALSE))</f>
      </c>
      <c r="M450" s="10" t="s">
        <v>37</v>
      </c>
      <c r="N450" s="11" t="s">
        <v>1409</v>
      </c>
      <c r="O450" s="10" t="s">
        <v>1410</v>
      </c>
      <c r="P450" s="10">
        <f>N450 - O450</f>
      </c>
      <c r="Q450" s="1">
        <f>VLOOKUP(G450,Sku_Consolidated!A2:G957,7, FALSE)</f>
      </c>
      <c r="R450" s="1">
        <f>IF(IFERROR(VLOOKUP(E450,Store_Showcase!B2:H144,7, FALSE), TRUE)=TRUE, IF(IFERROR(VLOOKUP(E450,Store_SRP!B2:H110,7, FALSE), TRUE)=TRUE,VLOOKUP(E450,Store_VAM!B2:H273,7, FALSE),VLOOKUP(E450,Store_SRP!B2:H110,7, FALSE)), VLOOKUP(E450,Store_Showcase!B2:H144,7, FALSE))</f>
      </c>
      <c r="S450" s="1">
        <f>IF(IFERROR(VLOOKUP(E450,Store_Showcase!B2:I144,8, FALSE), TRUE)=TRUE, IF(IFERROR(VLOOKUP(E450,Store_SRP!B2:I110,8, FALSE), TRUE)=TRUE,VLOOKUP(E450,Store_VAM!B2:I273,8, FALSE),VLOOKUP(E450,Store_SRP!B2:I110,8, FALSE)), VLOOKUP(E450,Store_Showcase!B2:I144,8, FALSE))</f>
      </c>
      <c r="T450" s="1">
        <f>VLOOKUP(G450,Sku_Consolidated!A2:R957,18,FALSE)</f>
      </c>
      <c r="U450" s="1" t="s">
        <v>1411</v>
      </c>
      <c r="V450" s="1">
        <f>IF(VLOOKUP(G450,Sku_Consolidated!A2:S957,19,FALSE)="SHOWCASE", VLOOKUP(E450,Store_Showcase!B2:L144,11, FALSE), IF(VLOOKUP(G450,Sku_Consolidated!A2:S957,19,FALSE)="VAM",VLOOKUP(E450,Store_VAM!B2:L273,11, FALSE),VLOOKUP(E450,Store_SRP!B2:L110,11, FALSE)))</f>
      </c>
      <c r="W450" s="1">
        <f>VLOOKUP(G450,Sku_Consolidated!A2:W957,11,FALSE)</f>
      </c>
      <c r="X450" s="1">
        <f>VLOOKUP(G450,Sku_Consolidated!A2:H957,8,FALSE)</f>
      </c>
      <c r="Y450" s="1">
        <f>VLOOKUP(G450,Sku_Consolidated!A2:I957,9,FALSE)</f>
      </c>
      <c r="Z450" s="1" t="s">
        <v>41</v>
      </c>
      <c r="AA450" s="1">
        <f>VLOOKUP(G450,Sku_Consolidated!A2:E957,5,FALSE)</f>
      </c>
      <c r="AB450" s="1">
        <f>IF(VLOOKUP(G450,Sku_Consolidated!A2:S957,19,FALSE)="SHOWCASE", VLOOKUP(E450,Store_Showcase!B2:N144,13, FALSE), IF(VLOOKUP(G450,Sku_Consolidated!A2:S957,19,FALSE)="VAM",VLOOKUP(E450,Store_VAM!B2:N273,13, FALSE),VLOOKUP(E450,Store_SRP!B2:N110,13, FALSE)))</f>
      </c>
      <c r="AC450" s="1">
        <f>IF(IFERROR(AB450,TRUE)=TRUE, "-","OK")</f>
      </c>
      <c r="AD450" s="11" t="s">
        <v>37</v>
      </c>
      <c r="AE450" s="11" t="s">
        <v>37</v>
      </c>
      <c r="AF450" s="1">
        <f>IF(IFERROR(VLOOKUP(E450,Store_Showcase!B2:H144,{5}, FALSE), TRUE)=TRUE, IF(IFERROR(VLOOKUP(E450,Store_SRP!B2:H110,{5}, FALSE), TRUE)=TRUE,VLOOKUP(E450,Store_VAM!B2:H273,{5}, FALSE),VLOOKUP(E450,Store_SRP!B2:H110,{5}, FALSE)), VLOOKUP(E450,Store_Showcase!B2:H144,{5}, FALSE))</f>
      </c>
      <c r="AG450" s="1">
        <f>IF(IFERROR(VLOOKUP(E450,Store_Showcase!B2:H144,{6}, FALSE), TRUE)=TRUE, IF(IFERROR(VLOOKUP(E450,Store_SRP!B2:H110,{6}, FALSE), TRUE)=TRUE,VLOOKUP(E450,Store_VAM!B2:H273,{6}, FALSE),VLOOKUP(E450,Store_SRP!B2:H110,{6}, FALSE)), VLOOKUP(E450,Store_Showcase!B2:H144,{6}, FALSE))</f>
      </c>
      <c r="AH450" s="1">
        <f>VLOOKUP(G450,Sku_Consolidated!A2:R957,18,FALSE)</f>
      </c>
      <c r="AI450" s="1">
        <f>VLOOKUP(G450,Sku_Consolidated!A2:S957,19,FALSE)</f>
      </c>
      <c r="AJ450" s="1">
        <f>VLOOKUP(G450,Sku_Consolidated!A2:T957,20,FALSE)</f>
      </c>
    </row>
    <row r="451" spans="1:36" x14ac:dyDescent="0.25">
      <c r="A451" s="1">
        <v>2024</v>
      </c>
      <c r="B451" s="1" t="s">
        <v>31</v>
      </c>
      <c r="C451" s="1" t="s">
        <v>32</v>
      </c>
      <c r="D451" s="1" t="s">
        <v>33</v>
      </c>
      <c r="E451" s="9" t="s">
        <v>1412</v>
      </c>
      <c r="F451" s="1">
        <f>IF(VLOOKUP(G451,Sku_Consolidated!A2:S957,{19},FALSE)="SHOWCASE", VLOOKUP(E451,Store_Showcase!B2:C144,{2}, FALSE), IF(VLOOKUP(G451,Sku_Consolidated!A2:S957,{19},FALSE)="VAM",VLOOKUP(E451,Store_VAM!B2:C273,{2}, FALSE),VLOOKUP(E451,Store_SRP!B2:C110,{2}, FALSE)))</f>
      </c>
      <c r="G451" s="1">
        <v>795722</v>
      </c>
      <c r="H451" s="1" t="s">
        <v>1413</v>
      </c>
      <c r="I451" s="10" t="s">
        <v>1137</v>
      </c>
      <c r="J451" s="1">
        <f>VLOOKUP(G451,Sku_Consolidated!A2:C957, 3, FALSE)</f>
      </c>
      <c r="K451" s="10">
        <f>IF(J451="PACK", I451, 0)</f>
      </c>
      <c r="L451" s="10">
        <f>IF(J451="KG", I451, I451 * VLOOKUP(G451,Sku_Consolidated!A2:U957,21,FALSE))</f>
      </c>
      <c r="M451" s="10" t="s">
        <v>37</v>
      </c>
      <c r="N451" s="11" t="s">
        <v>1414</v>
      </c>
      <c r="O451" s="10" t="s">
        <v>1415</v>
      </c>
      <c r="P451" s="10">
        <f>N451 - O451</f>
      </c>
      <c r="Q451" s="1">
        <f>VLOOKUP(G451,Sku_Consolidated!A2:G957,7, FALSE)</f>
      </c>
      <c r="R451" s="1">
        <f>IF(IFERROR(VLOOKUP(E451,Store_Showcase!B2:H144,7, FALSE), TRUE)=TRUE, IF(IFERROR(VLOOKUP(E451,Store_SRP!B2:H110,7, FALSE), TRUE)=TRUE,VLOOKUP(E451,Store_VAM!B2:H273,7, FALSE),VLOOKUP(E451,Store_SRP!B2:H110,7, FALSE)), VLOOKUP(E451,Store_Showcase!B2:H144,7, FALSE))</f>
      </c>
      <c r="S451" s="1">
        <f>IF(IFERROR(VLOOKUP(E451,Store_Showcase!B2:I144,8, FALSE), TRUE)=TRUE, IF(IFERROR(VLOOKUP(E451,Store_SRP!B2:I110,8, FALSE), TRUE)=TRUE,VLOOKUP(E451,Store_VAM!B2:I273,8, FALSE),VLOOKUP(E451,Store_SRP!B2:I110,8, FALSE)), VLOOKUP(E451,Store_Showcase!B2:I144,8, FALSE))</f>
      </c>
      <c r="T451" s="1">
        <f>VLOOKUP(G451,Sku_Consolidated!A2:R957,18,FALSE)</f>
      </c>
      <c r="U451" s="1" t="s">
        <v>1416</v>
      </c>
      <c r="V451" s="1">
        <f>IF(VLOOKUP(G451,Sku_Consolidated!A2:S957,19,FALSE)="SHOWCASE", VLOOKUP(E451,Store_Showcase!B2:L144,11, FALSE), IF(VLOOKUP(G451,Sku_Consolidated!A2:S957,19,FALSE)="VAM",VLOOKUP(E451,Store_VAM!B2:L273,11, FALSE),VLOOKUP(E451,Store_SRP!B2:L110,11, FALSE)))</f>
      </c>
      <c r="W451" s="1">
        <f>VLOOKUP(G451,Sku_Consolidated!A2:W957,11,FALSE)</f>
      </c>
      <c r="X451" s="1">
        <f>VLOOKUP(G451,Sku_Consolidated!A2:H957,8,FALSE)</f>
      </c>
      <c r="Y451" s="1">
        <f>VLOOKUP(G451,Sku_Consolidated!A2:I957,9,FALSE)</f>
      </c>
      <c r="Z451" s="1" t="s">
        <v>41</v>
      </c>
      <c r="AA451" s="1">
        <f>VLOOKUP(G451,Sku_Consolidated!A2:E957,5,FALSE)</f>
      </c>
      <c r="AB451" s="1">
        <f>IF(VLOOKUP(G451,Sku_Consolidated!A2:S957,19,FALSE)="SHOWCASE", VLOOKUP(E451,Store_Showcase!B2:N144,13, FALSE), IF(VLOOKUP(G451,Sku_Consolidated!A2:S957,19,FALSE)="VAM",VLOOKUP(E451,Store_VAM!B2:N273,13, FALSE),VLOOKUP(E451,Store_SRP!B2:N110,13, FALSE)))</f>
      </c>
      <c r="AC451" s="1">
        <f>IF(IFERROR(AB451,TRUE)=TRUE, "-","OK")</f>
      </c>
      <c r="AD451" s="11" t="s">
        <v>37</v>
      </c>
      <c r="AE451" s="11" t="s">
        <v>37</v>
      </c>
      <c r="AF451" s="1">
        <f>IF(IFERROR(VLOOKUP(E451,Store_Showcase!B2:H144,{5}, FALSE), TRUE)=TRUE, IF(IFERROR(VLOOKUP(E451,Store_SRP!B2:H110,{5}, FALSE), TRUE)=TRUE,VLOOKUP(E451,Store_VAM!B2:H273,{5}, FALSE),VLOOKUP(E451,Store_SRP!B2:H110,{5}, FALSE)), VLOOKUP(E451,Store_Showcase!B2:H144,{5}, FALSE))</f>
      </c>
      <c r="AG451" s="1">
        <f>IF(IFERROR(VLOOKUP(E451,Store_Showcase!B2:H144,{6}, FALSE), TRUE)=TRUE, IF(IFERROR(VLOOKUP(E451,Store_SRP!B2:H110,{6}, FALSE), TRUE)=TRUE,VLOOKUP(E451,Store_VAM!B2:H273,{6}, FALSE),VLOOKUP(E451,Store_SRP!B2:H110,{6}, FALSE)), VLOOKUP(E451,Store_Showcase!B2:H144,{6}, FALSE))</f>
      </c>
      <c r="AH451" s="1">
        <f>VLOOKUP(G451,Sku_Consolidated!A2:R957,18,FALSE)</f>
      </c>
      <c r="AI451" s="1">
        <f>VLOOKUP(G451,Sku_Consolidated!A2:S957,19,FALSE)</f>
      </c>
      <c r="AJ451" s="1">
        <f>VLOOKUP(G451,Sku_Consolidated!A2:T957,20,FALSE)</f>
      </c>
    </row>
    <row r="452" spans="1:36" x14ac:dyDescent="0.25">
      <c r="A452" s="1">
        <v>2024</v>
      </c>
      <c r="B452" s="1" t="s">
        <v>31</v>
      </c>
      <c r="C452" s="1" t="s">
        <v>32</v>
      </c>
      <c r="D452" s="1" t="s">
        <v>33</v>
      </c>
      <c r="E452" s="9" t="s">
        <v>1412</v>
      </c>
      <c r="F452" s="1">
        <f>IF(VLOOKUP(G452,Sku_Consolidated!A2:S957,{19},FALSE)="SHOWCASE", VLOOKUP(E452,Store_Showcase!B2:C144,{2}, FALSE), IF(VLOOKUP(G452,Sku_Consolidated!A2:S957,{19},FALSE)="VAM",VLOOKUP(E452,Store_VAM!B2:C273,{2}, FALSE),VLOOKUP(E452,Store_SRP!B2:C110,{2}, FALSE)))</f>
      </c>
      <c r="G452" s="1">
        <v>795725</v>
      </c>
      <c r="H452" s="1" t="s">
        <v>1417</v>
      </c>
      <c r="I452" s="10" t="s">
        <v>1137</v>
      </c>
      <c r="J452" s="1">
        <f>VLOOKUP(G452,Sku_Consolidated!A2:C957, 3, FALSE)</f>
      </c>
      <c r="K452" s="10">
        <f>IF(J452="PACK", I452, 0)</f>
      </c>
      <c r="L452" s="10">
        <f>IF(J452="KG", I452, I452 * VLOOKUP(G452,Sku_Consolidated!A2:U957,21,FALSE))</f>
      </c>
      <c r="M452" s="10" t="s">
        <v>37</v>
      </c>
      <c r="N452" s="11" t="s">
        <v>1418</v>
      </c>
      <c r="O452" s="10" t="s">
        <v>1419</v>
      </c>
      <c r="P452" s="10">
        <f>N452 - O452</f>
      </c>
      <c r="Q452" s="1">
        <f>VLOOKUP(G452,Sku_Consolidated!A2:G957,7, FALSE)</f>
      </c>
      <c r="R452" s="1">
        <f>IF(IFERROR(VLOOKUP(E452,Store_Showcase!B2:H144,7, FALSE), TRUE)=TRUE, IF(IFERROR(VLOOKUP(E452,Store_SRP!B2:H110,7, FALSE), TRUE)=TRUE,VLOOKUP(E452,Store_VAM!B2:H273,7, FALSE),VLOOKUP(E452,Store_SRP!B2:H110,7, FALSE)), VLOOKUP(E452,Store_Showcase!B2:H144,7, FALSE))</f>
      </c>
      <c r="S452" s="1">
        <f>IF(IFERROR(VLOOKUP(E452,Store_Showcase!B2:I144,8, FALSE), TRUE)=TRUE, IF(IFERROR(VLOOKUP(E452,Store_SRP!B2:I110,8, FALSE), TRUE)=TRUE,VLOOKUP(E452,Store_VAM!B2:I273,8, FALSE),VLOOKUP(E452,Store_SRP!B2:I110,8, FALSE)), VLOOKUP(E452,Store_Showcase!B2:I144,8, FALSE))</f>
      </c>
      <c r="T452" s="1">
        <f>VLOOKUP(G452,Sku_Consolidated!A2:R957,18,FALSE)</f>
      </c>
      <c r="U452" s="1" t="s">
        <v>1416</v>
      </c>
      <c r="V452" s="1">
        <f>IF(VLOOKUP(G452,Sku_Consolidated!A2:S957,19,FALSE)="SHOWCASE", VLOOKUP(E452,Store_Showcase!B2:L144,11, FALSE), IF(VLOOKUP(G452,Sku_Consolidated!A2:S957,19,FALSE)="VAM",VLOOKUP(E452,Store_VAM!B2:L273,11, FALSE),VLOOKUP(E452,Store_SRP!B2:L110,11, FALSE)))</f>
      </c>
      <c r="W452" s="1">
        <f>VLOOKUP(G452,Sku_Consolidated!A2:W957,11,FALSE)</f>
      </c>
      <c r="X452" s="1">
        <f>VLOOKUP(G452,Sku_Consolidated!A2:H957,8,FALSE)</f>
      </c>
      <c r="Y452" s="1">
        <f>VLOOKUP(G452,Sku_Consolidated!A2:I957,9,FALSE)</f>
      </c>
      <c r="Z452" s="1" t="s">
        <v>41</v>
      </c>
      <c r="AA452" s="1">
        <f>VLOOKUP(G452,Sku_Consolidated!A2:E957,5,FALSE)</f>
      </c>
      <c r="AB452" s="1">
        <f>IF(VLOOKUP(G452,Sku_Consolidated!A2:S957,19,FALSE)="SHOWCASE", VLOOKUP(E452,Store_Showcase!B2:N144,13, FALSE), IF(VLOOKUP(G452,Sku_Consolidated!A2:S957,19,FALSE)="VAM",VLOOKUP(E452,Store_VAM!B2:N273,13, FALSE),VLOOKUP(E452,Store_SRP!B2:N110,13, FALSE)))</f>
      </c>
      <c r="AC452" s="1">
        <f>IF(IFERROR(AB452,TRUE)=TRUE, "-","OK")</f>
      </c>
      <c r="AD452" s="11" t="s">
        <v>37</v>
      </c>
      <c r="AE452" s="11" t="s">
        <v>37</v>
      </c>
      <c r="AF452" s="1">
        <f>IF(IFERROR(VLOOKUP(E452,Store_Showcase!B2:H144,{5}, FALSE), TRUE)=TRUE, IF(IFERROR(VLOOKUP(E452,Store_SRP!B2:H110,{5}, FALSE), TRUE)=TRUE,VLOOKUP(E452,Store_VAM!B2:H273,{5}, FALSE),VLOOKUP(E452,Store_SRP!B2:H110,{5}, FALSE)), VLOOKUP(E452,Store_Showcase!B2:H144,{5}, FALSE))</f>
      </c>
      <c r="AG452" s="1">
        <f>IF(IFERROR(VLOOKUP(E452,Store_Showcase!B2:H144,{6}, FALSE), TRUE)=TRUE, IF(IFERROR(VLOOKUP(E452,Store_SRP!B2:H110,{6}, FALSE), TRUE)=TRUE,VLOOKUP(E452,Store_VAM!B2:H273,{6}, FALSE),VLOOKUP(E452,Store_SRP!B2:H110,{6}, FALSE)), VLOOKUP(E452,Store_Showcase!B2:H144,{6}, FALSE))</f>
      </c>
      <c r="AH452" s="1">
        <f>VLOOKUP(G452,Sku_Consolidated!A2:R957,18,FALSE)</f>
      </c>
      <c r="AI452" s="1">
        <f>VLOOKUP(G452,Sku_Consolidated!A2:S957,19,FALSE)</f>
      </c>
      <c r="AJ452" s="1">
        <f>VLOOKUP(G452,Sku_Consolidated!A2:T957,20,FALSE)</f>
      </c>
    </row>
    <row r="453" spans="1:36" x14ac:dyDescent="0.25">
      <c r="A453" s="1">
        <v>2024</v>
      </c>
      <c r="B453" s="1" t="s">
        <v>31</v>
      </c>
      <c r="C453" s="1" t="s">
        <v>32</v>
      </c>
      <c r="D453" s="1" t="s">
        <v>33</v>
      </c>
      <c r="E453" s="9" t="s">
        <v>1412</v>
      </c>
      <c r="F453" s="1">
        <f>IF(VLOOKUP(G453,Sku_Consolidated!A2:S957,{19},FALSE)="SHOWCASE", VLOOKUP(E453,Store_Showcase!B2:C144,{2}, FALSE), IF(VLOOKUP(G453,Sku_Consolidated!A2:S957,{19},FALSE)="VAM",VLOOKUP(E453,Store_VAM!B2:C273,{2}, FALSE),VLOOKUP(E453,Store_SRP!B2:C110,{2}, FALSE)))</f>
      </c>
      <c r="G453" s="1">
        <v>795727</v>
      </c>
      <c r="H453" s="1" t="s">
        <v>1420</v>
      </c>
      <c r="I453" s="10" t="s">
        <v>1137</v>
      </c>
      <c r="J453" s="1">
        <f>VLOOKUP(G453,Sku_Consolidated!A2:C957, 3, FALSE)</f>
      </c>
      <c r="K453" s="10">
        <f>IF(J453="PACK", I453, 0)</f>
      </c>
      <c r="L453" s="10">
        <f>IF(J453="KG", I453, I453 * VLOOKUP(G453,Sku_Consolidated!A2:U957,21,FALSE))</f>
      </c>
      <c r="M453" s="10" t="s">
        <v>37</v>
      </c>
      <c r="N453" s="11" t="s">
        <v>1421</v>
      </c>
      <c r="O453" s="10" t="s">
        <v>1422</v>
      </c>
      <c r="P453" s="10">
        <f>N453 - O453</f>
      </c>
      <c r="Q453" s="1">
        <f>VLOOKUP(G453,Sku_Consolidated!A2:G957,7, FALSE)</f>
      </c>
      <c r="R453" s="1">
        <f>IF(IFERROR(VLOOKUP(E453,Store_Showcase!B2:H144,7, FALSE), TRUE)=TRUE, IF(IFERROR(VLOOKUP(E453,Store_SRP!B2:H110,7, FALSE), TRUE)=TRUE,VLOOKUP(E453,Store_VAM!B2:H273,7, FALSE),VLOOKUP(E453,Store_SRP!B2:H110,7, FALSE)), VLOOKUP(E453,Store_Showcase!B2:H144,7, FALSE))</f>
      </c>
      <c r="S453" s="1">
        <f>IF(IFERROR(VLOOKUP(E453,Store_Showcase!B2:I144,8, FALSE), TRUE)=TRUE, IF(IFERROR(VLOOKUP(E453,Store_SRP!B2:I110,8, FALSE), TRUE)=TRUE,VLOOKUP(E453,Store_VAM!B2:I273,8, FALSE),VLOOKUP(E453,Store_SRP!B2:I110,8, FALSE)), VLOOKUP(E453,Store_Showcase!B2:I144,8, FALSE))</f>
      </c>
      <c r="T453" s="1">
        <f>VLOOKUP(G453,Sku_Consolidated!A2:R957,18,FALSE)</f>
      </c>
      <c r="U453" s="1" t="s">
        <v>1416</v>
      </c>
      <c r="V453" s="1">
        <f>IF(VLOOKUP(G453,Sku_Consolidated!A2:S957,19,FALSE)="SHOWCASE", VLOOKUP(E453,Store_Showcase!B2:L144,11, FALSE), IF(VLOOKUP(G453,Sku_Consolidated!A2:S957,19,FALSE)="VAM",VLOOKUP(E453,Store_VAM!B2:L273,11, FALSE),VLOOKUP(E453,Store_SRP!B2:L110,11, FALSE)))</f>
      </c>
      <c r="W453" s="1">
        <f>VLOOKUP(G453,Sku_Consolidated!A2:W957,11,FALSE)</f>
      </c>
      <c r="X453" s="1">
        <f>VLOOKUP(G453,Sku_Consolidated!A2:H957,8,FALSE)</f>
      </c>
      <c r="Y453" s="1">
        <f>VLOOKUP(G453,Sku_Consolidated!A2:I957,9,FALSE)</f>
      </c>
      <c r="Z453" s="1" t="s">
        <v>41</v>
      </c>
      <c r="AA453" s="1">
        <f>VLOOKUP(G453,Sku_Consolidated!A2:E957,5,FALSE)</f>
      </c>
      <c r="AB453" s="1">
        <f>IF(VLOOKUP(G453,Sku_Consolidated!A2:S957,19,FALSE)="SHOWCASE", VLOOKUP(E453,Store_Showcase!B2:N144,13, FALSE), IF(VLOOKUP(G453,Sku_Consolidated!A2:S957,19,FALSE)="VAM",VLOOKUP(E453,Store_VAM!B2:N273,13, FALSE),VLOOKUP(E453,Store_SRP!B2:N110,13, FALSE)))</f>
      </c>
      <c r="AC453" s="1">
        <f>IF(IFERROR(AB453,TRUE)=TRUE, "-","OK")</f>
      </c>
      <c r="AD453" s="11" t="s">
        <v>37</v>
      </c>
      <c r="AE453" s="11" t="s">
        <v>37</v>
      </c>
      <c r="AF453" s="1">
        <f>IF(IFERROR(VLOOKUP(E453,Store_Showcase!B2:H144,{5}, FALSE), TRUE)=TRUE, IF(IFERROR(VLOOKUP(E453,Store_SRP!B2:H110,{5}, FALSE), TRUE)=TRUE,VLOOKUP(E453,Store_VAM!B2:H273,{5}, FALSE),VLOOKUP(E453,Store_SRP!B2:H110,{5}, FALSE)), VLOOKUP(E453,Store_Showcase!B2:H144,{5}, FALSE))</f>
      </c>
      <c r="AG453" s="1">
        <f>IF(IFERROR(VLOOKUP(E453,Store_Showcase!B2:H144,{6}, FALSE), TRUE)=TRUE, IF(IFERROR(VLOOKUP(E453,Store_SRP!B2:H110,{6}, FALSE), TRUE)=TRUE,VLOOKUP(E453,Store_VAM!B2:H273,{6}, FALSE),VLOOKUP(E453,Store_SRP!B2:H110,{6}, FALSE)), VLOOKUP(E453,Store_Showcase!B2:H144,{6}, FALSE))</f>
      </c>
      <c r="AH453" s="1">
        <f>VLOOKUP(G453,Sku_Consolidated!A2:R957,18,FALSE)</f>
      </c>
      <c r="AI453" s="1">
        <f>VLOOKUP(G453,Sku_Consolidated!A2:S957,19,FALSE)</f>
      </c>
      <c r="AJ453" s="1">
        <f>VLOOKUP(G453,Sku_Consolidated!A2:T957,20,FALSE)</f>
      </c>
    </row>
    <row r="454" spans="1:36" x14ac:dyDescent="0.25">
      <c r="A454" s="1">
        <v>2024</v>
      </c>
      <c r="B454" s="1" t="s">
        <v>31</v>
      </c>
      <c r="C454" s="1" t="s">
        <v>32</v>
      </c>
      <c r="D454" s="1" t="s">
        <v>33</v>
      </c>
      <c r="E454" s="9" t="s">
        <v>1412</v>
      </c>
      <c r="F454" s="1">
        <f>IF(VLOOKUP(G454,Sku_Consolidated!A2:S957,{19},FALSE)="SHOWCASE", VLOOKUP(E454,Store_Showcase!B2:C144,{2}, FALSE), IF(VLOOKUP(G454,Sku_Consolidated!A2:S957,{19},FALSE)="VAM",VLOOKUP(E454,Store_VAM!B2:C273,{2}, FALSE),VLOOKUP(E454,Store_SRP!B2:C110,{2}, FALSE)))</f>
      </c>
      <c r="G454" s="1">
        <v>795730</v>
      </c>
      <c r="H454" s="1" t="s">
        <v>1423</v>
      </c>
      <c r="I454" s="10" t="s">
        <v>1424</v>
      </c>
      <c r="J454" s="1">
        <f>VLOOKUP(G454,Sku_Consolidated!A2:C957, 3, FALSE)</f>
      </c>
      <c r="K454" s="10">
        <f>IF(J454="PACK", I454, 0)</f>
      </c>
      <c r="L454" s="10">
        <f>IF(J454="KG", I454, I454 * VLOOKUP(G454,Sku_Consolidated!A2:U957,21,FALSE))</f>
      </c>
      <c r="M454" s="10" t="s">
        <v>37</v>
      </c>
      <c r="N454" s="11" t="s">
        <v>1425</v>
      </c>
      <c r="O454" s="10" t="s">
        <v>1426</v>
      </c>
      <c r="P454" s="10">
        <f>N454 - O454</f>
      </c>
      <c r="Q454" s="1">
        <f>VLOOKUP(G454,Sku_Consolidated!A2:G957,7, FALSE)</f>
      </c>
      <c r="R454" s="1">
        <f>IF(IFERROR(VLOOKUP(E454,Store_Showcase!B2:H144,7, FALSE), TRUE)=TRUE, IF(IFERROR(VLOOKUP(E454,Store_SRP!B2:H110,7, FALSE), TRUE)=TRUE,VLOOKUP(E454,Store_VAM!B2:H273,7, FALSE),VLOOKUP(E454,Store_SRP!B2:H110,7, FALSE)), VLOOKUP(E454,Store_Showcase!B2:H144,7, FALSE))</f>
      </c>
      <c r="S454" s="1">
        <f>IF(IFERROR(VLOOKUP(E454,Store_Showcase!B2:I144,8, FALSE), TRUE)=TRUE, IF(IFERROR(VLOOKUP(E454,Store_SRP!B2:I110,8, FALSE), TRUE)=TRUE,VLOOKUP(E454,Store_VAM!B2:I273,8, FALSE),VLOOKUP(E454,Store_SRP!B2:I110,8, FALSE)), VLOOKUP(E454,Store_Showcase!B2:I144,8, FALSE))</f>
      </c>
      <c r="T454" s="1">
        <f>VLOOKUP(G454,Sku_Consolidated!A2:R957,18,FALSE)</f>
      </c>
      <c r="U454" s="1" t="s">
        <v>1416</v>
      </c>
      <c r="V454" s="1">
        <f>IF(VLOOKUP(G454,Sku_Consolidated!A2:S957,19,FALSE)="SHOWCASE", VLOOKUP(E454,Store_Showcase!B2:L144,11, FALSE), IF(VLOOKUP(G454,Sku_Consolidated!A2:S957,19,FALSE)="VAM",VLOOKUP(E454,Store_VAM!B2:L273,11, FALSE),VLOOKUP(E454,Store_SRP!B2:L110,11, FALSE)))</f>
      </c>
      <c r="W454" s="1">
        <f>VLOOKUP(G454,Sku_Consolidated!A2:W957,11,FALSE)</f>
      </c>
      <c r="X454" s="1">
        <f>VLOOKUP(G454,Sku_Consolidated!A2:H957,8,FALSE)</f>
      </c>
      <c r="Y454" s="1">
        <f>VLOOKUP(G454,Sku_Consolidated!A2:I957,9,FALSE)</f>
      </c>
      <c r="Z454" s="1" t="s">
        <v>41</v>
      </c>
      <c r="AA454" s="1">
        <f>VLOOKUP(G454,Sku_Consolidated!A2:E957,5,FALSE)</f>
      </c>
      <c r="AB454" s="1">
        <f>IF(VLOOKUP(G454,Sku_Consolidated!A2:S957,19,FALSE)="SHOWCASE", VLOOKUP(E454,Store_Showcase!B2:N144,13, FALSE), IF(VLOOKUP(G454,Sku_Consolidated!A2:S957,19,FALSE)="VAM",VLOOKUP(E454,Store_VAM!B2:N273,13, FALSE),VLOOKUP(E454,Store_SRP!B2:N110,13, FALSE)))</f>
      </c>
      <c r="AC454" s="1">
        <f>IF(IFERROR(AB454,TRUE)=TRUE, "-","OK")</f>
      </c>
      <c r="AD454" s="11" t="s">
        <v>37</v>
      </c>
      <c r="AE454" s="11" t="s">
        <v>37</v>
      </c>
      <c r="AF454" s="1">
        <f>IF(IFERROR(VLOOKUP(E454,Store_Showcase!B2:H144,{5}, FALSE), TRUE)=TRUE, IF(IFERROR(VLOOKUP(E454,Store_SRP!B2:H110,{5}, FALSE), TRUE)=TRUE,VLOOKUP(E454,Store_VAM!B2:H273,{5}, FALSE),VLOOKUP(E454,Store_SRP!B2:H110,{5}, FALSE)), VLOOKUP(E454,Store_Showcase!B2:H144,{5}, FALSE))</f>
      </c>
      <c r="AG454" s="1">
        <f>IF(IFERROR(VLOOKUP(E454,Store_Showcase!B2:H144,{6}, FALSE), TRUE)=TRUE, IF(IFERROR(VLOOKUP(E454,Store_SRP!B2:H110,{6}, FALSE), TRUE)=TRUE,VLOOKUP(E454,Store_VAM!B2:H273,{6}, FALSE),VLOOKUP(E454,Store_SRP!B2:H110,{6}, FALSE)), VLOOKUP(E454,Store_Showcase!B2:H144,{6}, FALSE))</f>
      </c>
      <c r="AH454" s="1">
        <f>VLOOKUP(G454,Sku_Consolidated!A2:R957,18,FALSE)</f>
      </c>
      <c r="AI454" s="1">
        <f>VLOOKUP(G454,Sku_Consolidated!A2:S957,19,FALSE)</f>
      </c>
      <c r="AJ454" s="1">
        <f>VLOOKUP(G454,Sku_Consolidated!A2:T957,20,FALSE)</f>
      </c>
    </row>
    <row r="455" spans="1:36" x14ac:dyDescent="0.25">
      <c r="A455" s="1">
        <v>2024</v>
      </c>
      <c r="B455" s="1" t="s">
        <v>31</v>
      </c>
      <c r="C455" s="1" t="s">
        <v>32</v>
      </c>
      <c r="D455" s="1" t="s">
        <v>33</v>
      </c>
      <c r="E455" s="9" t="s">
        <v>1412</v>
      </c>
      <c r="F455" s="1">
        <f>IF(VLOOKUP(G455,Sku_Consolidated!A2:S957,{19},FALSE)="SHOWCASE", VLOOKUP(E455,Store_Showcase!B2:C144,{2}, FALSE), IF(VLOOKUP(G455,Sku_Consolidated!A2:S957,{19},FALSE)="VAM",VLOOKUP(E455,Store_VAM!B2:C273,{2}, FALSE),VLOOKUP(E455,Store_SRP!B2:C110,{2}, FALSE)))</f>
      </c>
      <c r="G455" s="1">
        <v>795732</v>
      </c>
      <c r="H455" s="1" t="s">
        <v>1427</v>
      </c>
      <c r="I455" s="10" t="s">
        <v>1137</v>
      </c>
      <c r="J455" s="1">
        <f>VLOOKUP(G455,Sku_Consolidated!A2:C957, 3, FALSE)</f>
      </c>
      <c r="K455" s="10">
        <f>IF(J455="PACK", I455, 0)</f>
      </c>
      <c r="L455" s="10">
        <f>IF(J455="KG", I455, I455 * VLOOKUP(G455,Sku_Consolidated!A2:U957,21,FALSE))</f>
      </c>
      <c r="M455" s="10" t="s">
        <v>37</v>
      </c>
      <c r="N455" s="11" t="s">
        <v>1428</v>
      </c>
      <c r="O455" s="10" t="s">
        <v>1429</v>
      </c>
      <c r="P455" s="10">
        <f>N455 - O455</f>
      </c>
      <c r="Q455" s="1">
        <f>VLOOKUP(G455,Sku_Consolidated!A2:G957,7, FALSE)</f>
      </c>
      <c r="R455" s="1">
        <f>IF(IFERROR(VLOOKUP(E455,Store_Showcase!B2:H144,7, FALSE), TRUE)=TRUE, IF(IFERROR(VLOOKUP(E455,Store_SRP!B2:H110,7, FALSE), TRUE)=TRUE,VLOOKUP(E455,Store_VAM!B2:H273,7, FALSE),VLOOKUP(E455,Store_SRP!B2:H110,7, FALSE)), VLOOKUP(E455,Store_Showcase!B2:H144,7, FALSE))</f>
      </c>
      <c r="S455" s="1">
        <f>IF(IFERROR(VLOOKUP(E455,Store_Showcase!B2:I144,8, FALSE), TRUE)=TRUE, IF(IFERROR(VLOOKUP(E455,Store_SRP!B2:I110,8, FALSE), TRUE)=TRUE,VLOOKUP(E455,Store_VAM!B2:I273,8, FALSE),VLOOKUP(E455,Store_SRP!B2:I110,8, FALSE)), VLOOKUP(E455,Store_Showcase!B2:I144,8, FALSE))</f>
      </c>
      <c r="T455" s="1">
        <f>VLOOKUP(G455,Sku_Consolidated!A2:R957,18,FALSE)</f>
      </c>
      <c r="U455" s="1" t="s">
        <v>1416</v>
      </c>
      <c r="V455" s="1">
        <f>IF(VLOOKUP(G455,Sku_Consolidated!A2:S957,19,FALSE)="SHOWCASE", VLOOKUP(E455,Store_Showcase!B2:L144,11, FALSE), IF(VLOOKUP(G455,Sku_Consolidated!A2:S957,19,FALSE)="VAM",VLOOKUP(E455,Store_VAM!B2:L273,11, FALSE),VLOOKUP(E455,Store_SRP!B2:L110,11, FALSE)))</f>
      </c>
      <c r="W455" s="1">
        <f>VLOOKUP(G455,Sku_Consolidated!A2:W957,11,FALSE)</f>
      </c>
      <c r="X455" s="1">
        <f>VLOOKUP(G455,Sku_Consolidated!A2:H957,8,FALSE)</f>
      </c>
      <c r="Y455" s="1">
        <f>VLOOKUP(G455,Sku_Consolidated!A2:I957,9,FALSE)</f>
      </c>
      <c r="Z455" s="1" t="s">
        <v>41</v>
      </c>
      <c r="AA455" s="1">
        <f>VLOOKUP(G455,Sku_Consolidated!A2:E957,5,FALSE)</f>
      </c>
      <c r="AB455" s="1">
        <f>IF(VLOOKUP(G455,Sku_Consolidated!A2:S957,19,FALSE)="SHOWCASE", VLOOKUP(E455,Store_Showcase!B2:N144,13, FALSE), IF(VLOOKUP(G455,Sku_Consolidated!A2:S957,19,FALSE)="VAM",VLOOKUP(E455,Store_VAM!B2:N273,13, FALSE),VLOOKUP(E455,Store_SRP!B2:N110,13, FALSE)))</f>
      </c>
      <c r="AC455" s="1">
        <f>IF(IFERROR(AB455,TRUE)=TRUE, "-","OK")</f>
      </c>
      <c r="AD455" s="11" t="s">
        <v>37</v>
      </c>
      <c r="AE455" s="11" t="s">
        <v>37</v>
      </c>
      <c r="AF455" s="1">
        <f>IF(IFERROR(VLOOKUP(E455,Store_Showcase!B2:H144,{5}, FALSE), TRUE)=TRUE, IF(IFERROR(VLOOKUP(E455,Store_SRP!B2:H110,{5}, FALSE), TRUE)=TRUE,VLOOKUP(E455,Store_VAM!B2:H273,{5}, FALSE),VLOOKUP(E455,Store_SRP!B2:H110,{5}, FALSE)), VLOOKUP(E455,Store_Showcase!B2:H144,{5}, FALSE))</f>
      </c>
      <c r="AG455" s="1">
        <f>IF(IFERROR(VLOOKUP(E455,Store_Showcase!B2:H144,{6}, FALSE), TRUE)=TRUE, IF(IFERROR(VLOOKUP(E455,Store_SRP!B2:H110,{6}, FALSE), TRUE)=TRUE,VLOOKUP(E455,Store_VAM!B2:H273,{6}, FALSE),VLOOKUP(E455,Store_SRP!B2:H110,{6}, FALSE)), VLOOKUP(E455,Store_Showcase!B2:H144,{6}, FALSE))</f>
      </c>
      <c r="AH455" s="1">
        <f>VLOOKUP(G455,Sku_Consolidated!A2:R957,18,FALSE)</f>
      </c>
      <c r="AI455" s="1">
        <f>VLOOKUP(G455,Sku_Consolidated!A2:S957,19,FALSE)</f>
      </c>
      <c r="AJ455" s="1">
        <f>VLOOKUP(G455,Sku_Consolidated!A2:T957,20,FALSE)</f>
      </c>
    </row>
    <row r="456" spans="1:36" x14ac:dyDescent="0.25">
      <c r="A456" s="1">
        <v>2024</v>
      </c>
      <c r="B456" s="1" t="s">
        <v>31</v>
      </c>
      <c r="C456" s="1" t="s">
        <v>32</v>
      </c>
      <c r="D456" s="1" t="s">
        <v>33</v>
      </c>
      <c r="E456" s="9" t="s">
        <v>1412</v>
      </c>
      <c r="F456" s="1">
        <f>IF(VLOOKUP(G456,Sku_Consolidated!A2:S957,{19},FALSE)="SHOWCASE", VLOOKUP(E456,Store_Showcase!B2:C144,{2}, FALSE), IF(VLOOKUP(G456,Sku_Consolidated!A2:S957,{19},FALSE)="VAM",VLOOKUP(E456,Store_VAM!B2:C273,{2}, FALSE),VLOOKUP(E456,Store_SRP!B2:C110,{2}, FALSE)))</f>
      </c>
      <c r="G456" s="1">
        <v>795733</v>
      </c>
      <c r="H456" s="1" t="s">
        <v>1430</v>
      </c>
      <c r="I456" s="10" t="s">
        <v>1137</v>
      </c>
      <c r="J456" s="1">
        <f>VLOOKUP(G456,Sku_Consolidated!A2:C957, 3, FALSE)</f>
      </c>
      <c r="K456" s="10">
        <f>IF(J456="PACK", I456, 0)</f>
      </c>
      <c r="L456" s="10">
        <f>IF(J456="KG", I456, I456 * VLOOKUP(G456,Sku_Consolidated!A2:U957,21,FALSE))</f>
      </c>
      <c r="M456" s="10" t="s">
        <v>37</v>
      </c>
      <c r="N456" s="11" t="s">
        <v>1431</v>
      </c>
      <c r="O456" s="10" t="s">
        <v>1432</v>
      </c>
      <c r="P456" s="10">
        <f>N456 - O456</f>
      </c>
      <c r="Q456" s="1">
        <f>VLOOKUP(G456,Sku_Consolidated!A2:G957,7, FALSE)</f>
      </c>
      <c r="R456" s="1">
        <f>IF(IFERROR(VLOOKUP(E456,Store_Showcase!B2:H144,7, FALSE), TRUE)=TRUE, IF(IFERROR(VLOOKUP(E456,Store_SRP!B2:H110,7, FALSE), TRUE)=TRUE,VLOOKUP(E456,Store_VAM!B2:H273,7, FALSE),VLOOKUP(E456,Store_SRP!B2:H110,7, FALSE)), VLOOKUP(E456,Store_Showcase!B2:H144,7, FALSE))</f>
      </c>
      <c r="S456" s="1">
        <f>IF(IFERROR(VLOOKUP(E456,Store_Showcase!B2:I144,8, FALSE), TRUE)=TRUE, IF(IFERROR(VLOOKUP(E456,Store_SRP!B2:I110,8, FALSE), TRUE)=TRUE,VLOOKUP(E456,Store_VAM!B2:I273,8, FALSE),VLOOKUP(E456,Store_SRP!B2:I110,8, FALSE)), VLOOKUP(E456,Store_Showcase!B2:I144,8, FALSE))</f>
      </c>
      <c r="T456" s="1">
        <f>VLOOKUP(G456,Sku_Consolidated!A2:R957,18,FALSE)</f>
      </c>
      <c r="U456" s="1" t="s">
        <v>1416</v>
      </c>
      <c r="V456" s="1">
        <f>IF(VLOOKUP(G456,Sku_Consolidated!A2:S957,19,FALSE)="SHOWCASE", VLOOKUP(E456,Store_Showcase!B2:L144,11, FALSE), IF(VLOOKUP(G456,Sku_Consolidated!A2:S957,19,FALSE)="VAM",VLOOKUP(E456,Store_VAM!B2:L273,11, FALSE),VLOOKUP(E456,Store_SRP!B2:L110,11, FALSE)))</f>
      </c>
      <c r="W456" s="1">
        <f>VLOOKUP(G456,Sku_Consolidated!A2:W957,11,FALSE)</f>
      </c>
      <c r="X456" s="1">
        <f>VLOOKUP(G456,Sku_Consolidated!A2:H957,8,FALSE)</f>
      </c>
      <c r="Y456" s="1">
        <f>VLOOKUP(G456,Sku_Consolidated!A2:I957,9,FALSE)</f>
      </c>
      <c r="Z456" s="1" t="s">
        <v>41</v>
      </c>
      <c r="AA456" s="1">
        <f>VLOOKUP(G456,Sku_Consolidated!A2:E957,5,FALSE)</f>
      </c>
      <c r="AB456" s="1">
        <f>IF(VLOOKUP(G456,Sku_Consolidated!A2:S957,19,FALSE)="SHOWCASE", VLOOKUP(E456,Store_Showcase!B2:N144,13, FALSE), IF(VLOOKUP(G456,Sku_Consolidated!A2:S957,19,FALSE)="VAM",VLOOKUP(E456,Store_VAM!B2:N273,13, FALSE),VLOOKUP(E456,Store_SRP!B2:N110,13, FALSE)))</f>
      </c>
      <c r="AC456" s="1">
        <f>IF(IFERROR(AB456,TRUE)=TRUE, "-","OK")</f>
      </c>
      <c r="AD456" s="11" t="s">
        <v>37</v>
      </c>
      <c r="AE456" s="11" t="s">
        <v>37</v>
      </c>
      <c r="AF456" s="1">
        <f>IF(IFERROR(VLOOKUP(E456,Store_Showcase!B2:H144,{5}, FALSE), TRUE)=TRUE, IF(IFERROR(VLOOKUP(E456,Store_SRP!B2:H110,{5}, FALSE), TRUE)=TRUE,VLOOKUP(E456,Store_VAM!B2:H273,{5}, FALSE),VLOOKUP(E456,Store_SRP!B2:H110,{5}, FALSE)), VLOOKUP(E456,Store_Showcase!B2:H144,{5}, FALSE))</f>
      </c>
      <c r="AG456" s="1">
        <f>IF(IFERROR(VLOOKUP(E456,Store_Showcase!B2:H144,{6}, FALSE), TRUE)=TRUE, IF(IFERROR(VLOOKUP(E456,Store_SRP!B2:H110,{6}, FALSE), TRUE)=TRUE,VLOOKUP(E456,Store_VAM!B2:H273,{6}, FALSE),VLOOKUP(E456,Store_SRP!B2:H110,{6}, FALSE)), VLOOKUP(E456,Store_Showcase!B2:H144,{6}, FALSE))</f>
      </c>
      <c r="AH456" s="1">
        <f>VLOOKUP(G456,Sku_Consolidated!A2:R957,18,FALSE)</f>
      </c>
      <c r="AI456" s="1">
        <f>VLOOKUP(G456,Sku_Consolidated!A2:S957,19,FALSE)</f>
      </c>
      <c r="AJ456" s="1">
        <f>VLOOKUP(G456,Sku_Consolidated!A2:T957,20,FALSE)</f>
      </c>
    </row>
    <row r="457" spans="1:36" x14ac:dyDescent="0.25">
      <c r="A457" s="1">
        <v>2024</v>
      </c>
      <c r="B457" s="1" t="s">
        <v>31</v>
      </c>
      <c r="C457" s="1" t="s">
        <v>32</v>
      </c>
      <c r="D457" s="1" t="s">
        <v>33</v>
      </c>
      <c r="E457" s="9" t="s">
        <v>1335</v>
      </c>
      <c r="F457" s="1">
        <f>IF(VLOOKUP(G457,Sku_Consolidated!A2:S957,{19},FALSE)="SHOWCASE", VLOOKUP(E457,Store_Showcase!B2:C144,{2}, FALSE), IF(VLOOKUP(G457,Sku_Consolidated!A2:S957,{19},FALSE)="VAM",VLOOKUP(E457,Store_VAM!B2:C273,{2}, FALSE),VLOOKUP(E457,Store_SRP!B2:C110,{2}, FALSE)))</f>
      </c>
      <c r="G457" s="1">
        <v>14266</v>
      </c>
      <c r="H457" s="1" t="s">
        <v>1433</v>
      </c>
      <c r="I457" s="10" t="s">
        <v>1434</v>
      </c>
      <c r="J457" s="1">
        <f>VLOOKUP(G457,Sku_Consolidated!A2:C957, 3, FALSE)</f>
      </c>
      <c r="K457" s="10">
        <f>IF(J457="PACK", I457, 0)</f>
      </c>
      <c r="L457" s="10">
        <f>IF(J457="KG", I457, I457 * VLOOKUP(G457,Sku_Consolidated!A2:U957,21,FALSE))</f>
      </c>
      <c r="M457" s="10" t="s">
        <v>37</v>
      </c>
      <c r="N457" s="11" t="s">
        <v>1435</v>
      </c>
      <c r="O457" s="10" t="s">
        <v>1436</v>
      </c>
      <c r="P457" s="10">
        <f>N457 - O457</f>
      </c>
      <c r="Q457" s="1">
        <f>VLOOKUP(G457,Sku_Consolidated!A2:G957,7, FALSE)</f>
      </c>
      <c r="R457" s="1">
        <f>IF(IFERROR(VLOOKUP(E457,Store_Showcase!B2:H144,7, FALSE), TRUE)=TRUE, IF(IFERROR(VLOOKUP(E457,Store_SRP!B2:H110,7, FALSE), TRUE)=TRUE,VLOOKUP(E457,Store_VAM!B2:H273,7, FALSE),VLOOKUP(E457,Store_SRP!B2:H110,7, FALSE)), VLOOKUP(E457,Store_Showcase!B2:H144,7, FALSE))</f>
      </c>
      <c r="S457" s="1">
        <f>IF(IFERROR(VLOOKUP(E457,Store_Showcase!B2:I144,8, FALSE), TRUE)=TRUE, IF(IFERROR(VLOOKUP(E457,Store_SRP!B2:I110,8, FALSE), TRUE)=TRUE,VLOOKUP(E457,Store_VAM!B2:I273,8, FALSE),VLOOKUP(E457,Store_SRP!B2:I110,8, FALSE)), VLOOKUP(E457,Store_Showcase!B2:I144,8, FALSE))</f>
      </c>
      <c r="T457" s="1">
        <f>VLOOKUP(G457,Sku_Consolidated!A2:R957,18,FALSE)</f>
      </c>
      <c r="U457" s="1" t="s">
        <v>1437</v>
      </c>
      <c r="V457" s="1">
        <f>IF(VLOOKUP(G457,Sku_Consolidated!A2:S957,19,FALSE)="SHOWCASE", VLOOKUP(E457,Store_Showcase!B2:L144,11, FALSE), IF(VLOOKUP(G457,Sku_Consolidated!A2:S957,19,FALSE)="VAM",VLOOKUP(E457,Store_VAM!B2:L273,11, FALSE),VLOOKUP(E457,Store_SRP!B2:L110,11, FALSE)))</f>
      </c>
      <c r="W457" s="1">
        <f>VLOOKUP(G457,Sku_Consolidated!A2:W957,11,FALSE)</f>
      </c>
      <c r="X457" s="1">
        <f>VLOOKUP(G457,Sku_Consolidated!A2:H957,8,FALSE)</f>
      </c>
      <c r="Y457" s="1">
        <f>VLOOKUP(G457,Sku_Consolidated!A2:I957,9,FALSE)</f>
      </c>
      <c r="Z457" s="1" t="s">
        <v>41</v>
      </c>
      <c r="AA457" s="1">
        <f>VLOOKUP(G457,Sku_Consolidated!A2:E957,5,FALSE)</f>
      </c>
      <c r="AB457" s="1">
        <f>IF(VLOOKUP(G457,Sku_Consolidated!A2:S957,19,FALSE)="SHOWCASE", VLOOKUP(E457,Store_Showcase!B2:N144,13, FALSE), IF(VLOOKUP(G457,Sku_Consolidated!A2:S957,19,FALSE)="VAM",VLOOKUP(E457,Store_VAM!B2:N273,13, FALSE),VLOOKUP(E457,Store_SRP!B2:N110,13, FALSE)))</f>
      </c>
      <c r="AC457" s="1">
        <f>IF(IFERROR(AB457,TRUE)=TRUE, "-","OK")</f>
      </c>
      <c r="AD457" s="11" t="s">
        <v>37</v>
      </c>
      <c r="AE457" s="11" t="s">
        <v>37</v>
      </c>
      <c r="AF457" s="1">
        <f>IF(IFERROR(VLOOKUP(E457,Store_Showcase!B2:H144,{5}, FALSE), TRUE)=TRUE, IF(IFERROR(VLOOKUP(E457,Store_SRP!B2:H110,{5}, FALSE), TRUE)=TRUE,VLOOKUP(E457,Store_VAM!B2:H273,{5}, FALSE),VLOOKUP(E457,Store_SRP!B2:H110,{5}, FALSE)), VLOOKUP(E457,Store_Showcase!B2:H144,{5}, FALSE))</f>
      </c>
      <c r="AG457" s="1">
        <f>IF(IFERROR(VLOOKUP(E457,Store_Showcase!B2:H144,{6}, FALSE), TRUE)=TRUE, IF(IFERROR(VLOOKUP(E457,Store_SRP!B2:H110,{6}, FALSE), TRUE)=TRUE,VLOOKUP(E457,Store_VAM!B2:H273,{6}, FALSE),VLOOKUP(E457,Store_SRP!B2:H110,{6}, FALSE)), VLOOKUP(E457,Store_Showcase!B2:H144,{6}, FALSE))</f>
      </c>
      <c r="AH457" s="1">
        <f>VLOOKUP(G457,Sku_Consolidated!A2:R957,18,FALSE)</f>
      </c>
      <c r="AI457" s="1">
        <f>VLOOKUP(G457,Sku_Consolidated!A2:S957,19,FALSE)</f>
      </c>
      <c r="AJ457" s="1">
        <f>VLOOKUP(G457,Sku_Consolidated!A2:T957,20,FALSE)</f>
      </c>
    </row>
    <row r="458" spans="1:36" x14ac:dyDescent="0.25">
      <c r="A458" s="1">
        <v>2024</v>
      </c>
      <c r="B458" s="1" t="s">
        <v>31</v>
      </c>
      <c r="C458" s="1" t="s">
        <v>32</v>
      </c>
      <c r="D458" s="1" t="s">
        <v>33</v>
      </c>
      <c r="E458" s="9" t="s">
        <v>1335</v>
      </c>
      <c r="F458" s="1">
        <f>IF(VLOOKUP(G458,Sku_Consolidated!A2:S957,{19},FALSE)="SHOWCASE", VLOOKUP(E458,Store_Showcase!B2:C144,{2}, FALSE), IF(VLOOKUP(G458,Sku_Consolidated!A2:S957,{19},FALSE)="VAM",VLOOKUP(E458,Store_VAM!B2:C273,{2}, FALSE),VLOOKUP(E458,Store_SRP!B2:C110,{2}, FALSE)))</f>
      </c>
      <c r="G458" s="1">
        <v>14267</v>
      </c>
      <c r="H458" s="1" t="s">
        <v>1438</v>
      </c>
      <c r="I458" s="10" t="s">
        <v>1439</v>
      </c>
      <c r="J458" s="1">
        <f>VLOOKUP(G458,Sku_Consolidated!A2:C957, 3, FALSE)</f>
      </c>
      <c r="K458" s="10">
        <f>IF(J458="PACK", I458, 0)</f>
      </c>
      <c r="L458" s="10">
        <f>IF(J458="KG", I458, I458 * VLOOKUP(G458,Sku_Consolidated!A2:U957,21,FALSE))</f>
      </c>
      <c r="M458" s="10" t="s">
        <v>37</v>
      </c>
      <c r="N458" s="11" t="s">
        <v>1440</v>
      </c>
      <c r="O458" s="10" t="s">
        <v>1441</v>
      </c>
      <c r="P458" s="10">
        <f>N458 - O458</f>
      </c>
      <c r="Q458" s="1">
        <f>VLOOKUP(G458,Sku_Consolidated!A2:G957,7, FALSE)</f>
      </c>
      <c r="R458" s="1">
        <f>IF(IFERROR(VLOOKUP(E458,Store_Showcase!B2:H144,7, FALSE), TRUE)=TRUE, IF(IFERROR(VLOOKUP(E458,Store_SRP!B2:H110,7, FALSE), TRUE)=TRUE,VLOOKUP(E458,Store_VAM!B2:H273,7, FALSE),VLOOKUP(E458,Store_SRP!B2:H110,7, FALSE)), VLOOKUP(E458,Store_Showcase!B2:H144,7, FALSE))</f>
      </c>
      <c r="S458" s="1">
        <f>IF(IFERROR(VLOOKUP(E458,Store_Showcase!B2:I144,8, FALSE), TRUE)=TRUE, IF(IFERROR(VLOOKUP(E458,Store_SRP!B2:I110,8, FALSE), TRUE)=TRUE,VLOOKUP(E458,Store_VAM!B2:I273,8, FALSE),VLOOKUP(E458,Store_SRP!B2:I110,8, FALSE)), VLOOKUP(E458,Store_Showcase!B2:I144,8, FALSE))</f>
      </c>
      <c r="T458" s="1">
        <f>VLOOKUP(G458,Sku_Consolidated!A2:R957,18,FALSE)</f>
      </c>
      <c r="U458" s="1" t="s">
        <v>1437</v>
      </c>
      <c r="V458" s="1">
        <f>IF(VLOOKUP(G458,Sku_Consolidated!A2:S957,19,FALSE)="SHOWCASE", VLOOKUP(E458,Store_Showcase!B2:L144,11, FALSE), IF(VLOOKUP(G458,Sku_Consolidated!A2:S957,19,FALSE)="VAM",VLOOKUP(E458,Store_VAM!B2:L273,11, FALSE),VLOOKUP(E458,Store_SRP!B2:L110,11, FALSE)))</f>
      </c>
      <c r="W458" s="1">
        <f>VLOOKUP(G458,Sku_Consolidated!A2:W957,11,FALSE)</f>
      </c>
      <c r="X458" s="1">
        <f>VLOOKUP(G458,Sku_Consolidated!A2:H957,8,FALSE)</f>
      </c>
      <c r="Y458" s="1">
        <f>VLOOKUP(G458,Sku_Consolidated!A2:I957,9,FALSE)</f>
      </c>
      <c r="Z458" s="1" t="s">
        <v>41</v>
      </c>
      <c r="AA458" s="1">
        <f>VLOOKUP(G458,Sku_Consolidated!A2:E957,5,FALSE)</f>
      </c>
      <c r="AB458" s="1">
        <f>IF(VLOOKUP(G458,Sku_Consolidated!A2:S957,19,FALSE)="SHOWCASE", VLOOKUP(E458,Store_Showcase!B2:N144,13, FALSE), IF(VLOOKUP(G458,Sku_Consolidated!A2:S957,19,FALSE)="VAM",VLOOKUP(E458,Store_VAM!B2:N273,13, FALSE),VLOOKUP(E458,Store_SRP!B2:N110,13, FALSE)))</f>
      </c>
      <c r="AC458" s="1">
        <f>IF(IFERROR(AB458,TRUE)=TRUE, "-","OK")</f>
      </c>
      <c r="AD458" s="11" t="s">
        <v>37</v>
      </c>
      <c r="AE458" s="11" t="s">
        <v>37</v>
      </c>
      <c r="AF458" s="1">
        <f>IF(IFERROR(VLOOKUP(E458,Store_Showcase!B2:H144,{5}, FALSE), TRUE)=TRUE, IF(IFERROR(VLOOKUP(E458,Store_SRP!B2:H110,{5}, FALSE), TRUE)=TRUE,VLOOKUP(E458,Store_VAM!B2:H273,{5}, FALSE),VLOOKUP(E458,Store_SRP!B2:H110,{5}, FALSE)), VLOOKUP(E458,Store_Showcase!B2:H144,{5}, FALSE))</f>
      </c>
      <c r="AG458" s="1">
        <f>IF(IFERROR(VLOOKUP(E458,Store_Showcase!B2:H144,{6}, FALSE), TRUE)=TRUE, IF(IFERROR(VLOOKUP(E458,Store_SRP!B2:H110,{6}, FALSE), TRUE)=TRUE,VLOOKUP(E458,Store_VAM!B2:H273,{6}, FALSE),VLOOKUP(E458,Store_SRP!B2:H110,{6}, FALSE)), VLOOKUP(E458,Store_Showcase!B2:H144,{6}, FALSE))</f>
      </c>
      <c r="AH458" s="1">
        <f>VLOOKUP(G458,Sku_Consolidated!A2:R957,18,FALSE)</f>
      </c>
      <c r="AI458" s="1">
        <f>VLOOKUP(G458,Sku_Consolidated!A2:S957,19,FALSE)</f>
      </c>
      <c r="AJ458" s="1">
        <f>VLOOKUP(G458,Sku_Consolidated!A2:T957,20,FALSE)</f>
      </c>
    </row>
    <row r="459" spans="1:36" x14ac:dyDescent="0.25">
      <c r="A459" s="1">
        <v>2024</v>
      </c>
      <c r="B459" s="1" t="s">
        <v>31</v>
      </c>
      <c r="C459" s="1" t="s">
        <v>32</v>
      </c>
      <c r="D459" s="1" t="s">
        <v>33</v>
      </c>
      <c r="E459" s="9" t="s">
        <v>1335</v>
      </c>
      <c r="F459" s="1">
        <f>IF(VLOOKUP(G459,Sku_Consolidated!A2:S957,{19},FALSE)="SHOWCASE", VLOOKUP(E459,Store_Showcase!B2:C144,{2}, FALSE), IF(VLOOKUP(G459,Sku_Consolidated!A2:S957,{19},FALSE)="VAM",VLOOKUP(E459,Store_VAM!B2:C273,{2}, FALSE),VLOOKUP(E459,Store_SRP!B2:C110,{2}, FALSE)))</f>
      </c>
      <c r="G459" s="1">
        <v>14268</v>
      </c>
      <c r="H459" s="1" t="s">
        <v>1442</v>
      </c>
      <c r="I459" s="10" t="s">
        <v>1443</v>
      </c>
      <c r="J459" s="1">
        <f>VLOOKUP(G459,Sku_Consolidated!A2:C957, 3, FALSE)</f>
      </c>
      <c r="K459" s="10">
        <f>IF(J459="PACK", I459, 0)</f>
      </c>
      <c r="L459" s="10">
        <f>IF(J459="KG", I459, I459 * VLOOKUP(G459,Sku_Consolidated!A2:U957,21,FALSE))</f>
      </c>
      <c r="M459" s="10" t="s">
        <v>37</v>
      </c>
      <c r="N459" s="11" t="s">
        <v>1444</v>
      </c>
      <c r="O459" s="10" t="s">
        <v>1445</v>
      </c>
      <c r="P459" s="10">
        <f>N459 - O459</f>
      </c>
      <c r="Q459" s="1">
        <f>VLOOKUP(G459,Sku_Consolidated!A2:G957,7, FALSE)</f>
      </c>
      <c r="R459" s="1">
        <f>IF(IFERROR(VLOOKUP(E459,Store_Showcase!B2:H144,7, FALSE), TRUE)=TRUE, IF(IFERROR(VLOOKUP(E459,Store_SRP!B2:H110,7, FALSE), TRUE)=TRUE,VLOOKUP(E459,Store_VAM!B2:H273,7, FALSE),VLOOKUP(E459,Store_SRP!B2:H110,7, FALSE)), VLOOKUP(E459,Store_Showcase!B2:H144,7, FALSE))</f>
      </c>
      <c r="S459" s="1">
        <f>IF(IFERROR(VLOOKUP(E459,Store_Showcase!B2:I144,8, FALSE), TRUE)=TRUE, IF(IFERROR(VLOOKUP(E459,Store_SRP!B2:I110,8, FALSE), TRUE)=TRUE,VLOOKUP(E459,Store_VAM!B2:I273,8, FALSE),VLOOKUP(E459,Store_SRP!B2:I110,8, FALSE)), VLOOKUP(E459,Store_Showcase!B2:I144,8, FALSE))</f>
      </c>
      <c r="T459" s="1">
        <f>VLOOKUP(G459,Sku_Consolidated!A2:R957,18,FALSE)</f>
      </c>
      <c r="U459" s="1" t="s">
        <v>1437</v>
      </c>
      <c r="V459" s="1">
        <f>IF(VLOOKUP(G459,Sku_Consolidated!A2:S957,19,FALSE)="SHOWCASE", VLOOKUP(E459,Store_Showcase!B2:L144,11, FALSE), IF(VLOOKUP(G459,Sku_Consolidated!A2:S957,19,FALSE)="VAM",VLOOKUP(E459,Store_VAM!B2:L273,11, FALSE),VLOOKUP(E459,Store_SRP!B2:L110,11, FALSE)))</f>
      </c>
      <c r="W459" s="1">
        <f>VLOOKUP(G459,Sku_Consolidated!A2:W957,11,FALSE)</f>
      </c>
      <c r="X459" s="1">
        <f>VLOOKUP(G459,Sku_Consolidated!A2:H957,8,FALSE)</f>
      </c>
      <c r="Y459" s="1">
        <f>VLOOKUP(G459,Sku_Consolidated!A2:I957,9,FALSE)</f>
      </c>
      <c r="Z459" s="1" t="s">
        <v>41</v>
      </c>
      <c r="AA459" s="1">
        <f>VLOOKUP(G459,Sku_Consolidated!A2:E957,5,FALSE)</f>
      </c>
      <c r="AB459" s="1">
        <f>IF(VLOOKUP(G459,Sku_Consolidated!A2:S957,19,FALSE)="SHOWCASE", VLOOKUP(E459,Store_Showcase!B2:N144,13, FALSE), IF(VLOOKUP(G459,Sku_Consolidated!A2:S957,19,FALSE)="VAM",VLOOKUP(E459,Store_VAM!B2:N273,13, FALSE),VLOOKUP(E459,Store_SRP!B2:N110,13, FALSE)))</f>
      </c>
      <c r="AC459" s="1">
        <f>IF(IFERROR(AB459,TRUE)=TRUE, "-","OK")</f>
      </c>
      <c r="AD459" s="11" t="s">
        <v>37</v>
      </c>
      <c r="AE459" s="11" t="s">
        <v>37</v>
      </c>
      <c r="AF459" s="1">
        <f>IF(IFERROR(VLOOKUP(E459,Store_Showcase!B2:H144,{5}, FALSE), TRUE)=TRUE, IF(IFERROR(VLOOKUP(E459,Store_SRP!B2:H110,{5}, FALSE), TRUE)=TRUE,VLOOKUP(E459,Store_VAM!B2:H273,{5}, FALSE),VLOOKUP(E459,Store_SRP!B2:H110,{5}, FALSE)), VLOOKUP(E459,Store_Showcase!B2:H144,{5}, FALSE))</f>
      </c>
      <c r="AG459" s="1">
        <f>IF(IFERROR(VLOOKUP(E459,Store_Showcase!B2:H144,{6}, FALSE), TRUE)=TRUE, IF(IFERROR(VLOOKUP(E459,Store_SRP!B2:H110,{6}, FALSE), TRUE)=TRUE,VLOOKUP(E459,Store_VAM!B2:H273,{6}, FALSE),VLOOKUP(E459,Store_SRP!B2:H110,{6}, FALSE)), VLOOKUP(E459,Store_Showcase!B2:H144,{6}, FALSE))</f>
      </c>
      <c r="AH459" s="1">
        <f>VLOOKUP(G459,Sku_Consolidated!A2:R957,18,FALSE)</f>
      </c>
      <c r="AI459" s="1">
        <f>VLOOKUP(G459,Sku_Consolidated!A2:S957,19,FALSE)</f>
      </c>
      <c r="AJ459" s="1">
        <f>VLOOKUP(G459,Sku_Consolidated!A2:T957,20,FALSE)</f>
      </c>
    </row>
    <row r="460" spans="1:36" x14ac:dyDescent="0.25">
      <c r="A460" s="1">
        <v>2024</v>
      </c>
      <c r="B460" s="1" t="s">
        <v>31</v>
      </c>
      <c r="C460" s="1" t="s">
        <v>32</v>
      </c>
      <c r="D460" s="1" t="s">
        <v>33</v>
      </c>
      <c r="E460" s="9" t="s">
        <v>1335</v>
      </c>
      <c r="F460" s="1">
        <f>IF(VLOOKUP(G460,Sku_Consolidated!A2:S957,{19},FALSE)="SHOWCASE", VLOOKUP(E460,Store_Showcase!B2:C144,{2}, FALSE), IF(VLOOKUP(G460,Sku_Consolidated!A2:S957,{19},FALSE)="VAM",VLOOKUP(E460,Store_VAM!B2:C273,{2}, FALSE),VLOOKUP(E460,Store_SRP!B2:C110,{2}, FALSE)))</f>
      </c>
      <c r="G460" s="1">
        <v>14269</v>
      </c>
      <c r="H460" s="1" t="s">
        <v>1446</v>
      </c>
      <c r="I460" s="10" t="s">
        <v>1447</v>
      </c>
      <c r="J460" s="1">
        <f>VLOOKUP(G460,Sku_Consolidated!A2:C957, 3, FALSE)</f>
      </c>
      <c r="K460" s="10">
        <f>IF(J460="PACK", I460, 0)</f>
      </c>
      <c r="L460" s="10">
        <f>IF(J460="KG", I460, I460 * VLOOKUP(G460,Sku_Consolidated!A2:U957,21,FALSE))</f>
      </c>
      <c r="M460" s="10" t="s">
        <v>37</v>
      </c>
      <c r="N460" s="11" t="s">
        <v>1448</v>
      </c>
      <c r="O460" s="10" t="s">
        <v>1449</v>
      </c>
      <c r="P460" s="10">
        <f>N460 - O460</f>
      </c>
      <c r="Q460" s="1">
        <f>VLOOKUP(G460,Sku_Consolidated!A2:G957,7, FALSE)</f>
      </c>
      <c r="R460" s="1">
        <f>IF(IFERROR(VLOOKUP(E460,Store_Showcase!B2:H144,7, FALSE), TRUE)=TRUE, IF(IFERROR(VLOOKUP(E460,Store_SRP!B2:H110,7, FALSE), TRUE)=TRUE,VLOOKUP(E460,Store_VAM!B2:H273,7, FALSE),VLOOKUP(E460,Store_SRP!B2:H110,7, FALSE)), VLOOKUP(E460,Store_Showcase!B2:H144,7, FALSE))</f>
      </c>
      <c r="S460" s="1">
        <f>IF(IFERROR(VLOOKUP(E460,Store_Showcase!B2:I144,8, FALSE), TRUE)=TRUE, IF(IFERROR(VLOOKUP(E460,Store_SRP!B2:I110,8, FALSE), TRUE)=TRUE,VLOOKUP(E460,Store_VAM!B2:I273,8, FALSE),VLOOKUP(E460,Store_SRP!B2:I110,8, FALSE)), VLOOKUP(E460,Store_Showcase!B2:I144,8, FALSE))</f>
      </c>
      <c r="T460" s="1">
        <f>VLOOKUP(G460,Sku_Consolidated!A2:R957,18,FALSE)</f>
      </c>
      <c r="U460" s="1" t="s">
        <v>1437</v>
      </c>
      <c r="V460" s="1">
        <f>IF(VLOOKUP(G460,Sku_Consolidated!A2:S957,19,FALSE)="SHOWCASE", VLOOKUP(E460,Store_Showcase!B2:L144,11, FALSE), IF(VLOOKUP(G460,Sku_Consolidated!A2:S957,19,FALSE)="VAM",VLOOKUP(E460,Store_VAM!B2:L273,11, FALSE),VLOOKUP(E460,Store_SRP!B2:L110,11, FALSE)))</f>
      </c>
      <c r="W460" s="1">
        <f>VLOOKUP(G460,Sku_Consolidated!A2:W957,11,FALSE)</f>
      </c>
      <c r="X460" s="1">
        <f>VLOOKUP(G460,Sku_Consolidated!A2:H957,8,FALSE)</f>
      </c>
      <c r="Y460" s="1">
        <f>VLOOKUP(G460,Sku_Consolidated!A2:I957,9,FALSE)</f>
      </c>
      <c r="Z460" s="1" t="s">
        <v>41</v>
      </c>
      <c r="AA460" s="1">
        <f>VLOOKUP(G460,Sku_Consolidated!A2:E957,5,FALSE)</f>
      </c>
      <c r="AB460" s="1">
        <f>IF(VLOOKUP(G460,Sku_Consolidated!A2:S957,19,FALSE)="SHOWCASE", VLOOKUP(E460,Store_Showcase!B2:N144,13, FALSE), IF(VLOOKUP(G460,Sku_Consolidated!A2:S957,19,FALSE)="VAM",VLOOKUP(E460,Store_VAM!B2:N273,13, FALSE),VLOOKUP(E460,Store_SRP!B2:N110,13, FALSE)))</f>
      </c>
      <c r="AC460" s="1">
        <f>IF(IFERROR(AB460,TRUE)=TRUE, "-","OK")</f>
      </c>
      <c r="AD460" s="11" t="s">
        <v>37</v>
      </c>
      <c r="AE460" s="11" t="s">
        <v>37</v>
      </c>
      <c r="AF460" s="1">
        <f>IF(IFERROR(VLOOKUP(E460,Store_Showcase!B2:H144,{5}, FALSE), TRUE)=TRUE, IF(IFERROR(VLOOKUP(E460,Store_SRP!B2:H110,{5}, FALSE), TRUE)=TRUE,VLOOKUP(E460,Store_VAM!B2:H273,{5}, FALSE),VLOOKUP(E460,Store_SRP!B2:H110,{5}, FALSE)), VLOOKUP(E460,Store_Showcase!B2:H144,{5}, FALSE))</f>
      </c>
      <c r="AG460" s="1">
        <f>IF(IFERROR(VLOOKUP(E460,Store_Showcase!B2:H144,{6}, FALSE), TRUE)=TRUE, IF(IFERROR(VLOOKUP(E460,Store_SRP!B2:H110,{6}, FALSE), TRUE)=TRUE,VLOOKUP(E460,Store_VAM!B2:H273,{6}, FALSE),VLOOKUP(E460,Store_SRP!B2:H110,{6}, FALSE)), VLOOKUP(E460,Store_Showcase!B2:H144,{6}, FALSE))</f>
      </c>
      <c r="AH460" s="1">
        <f>VLOOKUP(G460,Sku_Consolidated!A2:R957,18,FALSE)</f>
      </c>
      <c r="AI460" s="1">
        <f>VLOOKUP(G460,Sku_Consolidated!A2:S957,19,FALSE)</f>
      </c>
      <c r="AJ460" s="1">
        <f>VLOOKUP(G460,Sku_Consolidated!A2:T957,20,FALSE)</f>
      </c>
    </row>
    <row r="461" spans="1:36" x14ac:dyDescent="0.25">
      <c r="A461" s="1">
        <v>2024</v>
      </c>
      <c r="B461" s="1" t="s">
        <v>31</v>
      </c>
      <c r="C461" s="1" t="s">
        <v>32</v>
      </c>
      <c r="D461" s="1" t="s">
        <v>33</v>
      </c>
      <c r="E461" s="9" t="s">
        <v>1335</v>
      </c>
      <c r="F461" s="1">
        <f>IF(VLOOKUP(G461,Sku_Consolidated!A2:S957,{19},FALSE)="SHOWCASE", VLOOKUP(E461,Store_Showcase!B2:C144,{2}, FALSE), IF(VLOOKUP(G461,Sku_Consolidated!A2:S957,{19},FALSE)="VAM",VLOOKUP(E461,Store_VAM!B2:C273,{2}, FALSE),VLOOKUP(E461,Store_SRP!B2:C110,{2}, FALSE)))</f>
      </c>
      <c r="G461" s="1">
        <v>14270</v>
      </c>
      <c r="H461" s="1" t="s">
        <v>1450</v>
      </c>
      <c r="I461" s="10" t="s">
        <v>1451</v>
      </c>
      <c r="J461" s="1">
        <f>VLOOKUP(G461,Sku_Consolidated!A2:C957, 3, FALSE)</f>
      </c>
      <c r="K461" s="10">
        <f>IF(J461="PACK", I461, 0)</f>
      </c>
      <c r="L461" s="10">
        <f>IF(J461="KG", I461, I461 * VLOOKUP(G461,Sku_Consolidated!A2:U957,21,FALSE))</f>
      </c>
      <c r="M461" s="10" t="s">
        <v>37</v>
      </c>
      <c r="N461" s="11" t="s">
        <v>1452</v>
      </c>
      <c r="O461" s="10" t="s">
        <v>1453</v>
      </c>
      <c r="P461" s="10">
        <f>N461 - O461</f>
      </c>
      <c r="Q461" s="1">
        <f>VLOOKUP(G461,Sku_Consolidated!A2:G957,7, FALSE)</f>
      </c>
      <c r="R461" s="1">
        <f>IF(IFERROR(VLOOKUP(E461,Store_Showcase!B2:H144,7, FALSE), TRUE)=TRUE, IF(IFERROR(VLOOKUP(E461,Store_SRP!B2:H110,7, FALSE), TRUE)=TRUE,VLOOKUP(E461,Store_VAM!B2:H273,7, FALSE),VLOOKUP(E461,Store_SRP!B2:H110,7, FALSE)), VLOOKUP(E461,Store_Showcase!B2:H144,7, FALSE))</f>
      </c>
      <c r="S461" s="1">
        <f>IF(IFERROR(VLOOKUP(E461,Store_Showcase!B2:I144,8, FALSE), TRUE)=TRUE, IF(IFERROR(VLOOKUP(E461,Store_SRP!B2:I110,8, FALSE), TRUE)=TRUE,VLOOKUP(E461,Store_VAM!B2:I273,8, FALSE),VLOOKUP(E461,Store_SRP!B2:I110,8, FALSE)), VLOOKUP(E461,Store_Showcase!B2:I144,8, FALSE))</f>
      </c>
      <c r="T461" s="1">
        <f>VLOOKUP(G461,Sku_Consolidated!A2:R957,18,FALSE)</f>
      </c>
      <c r="U461" s="1" t="s">
        <v>1437</v>
      </c>
      <c r="V461" s="1">
        <f>IF(VLOOKUP(G461,Sku_Consolidated!A2:S957,19,FALSE)="SHOWCASE", VLOOKUP(E461,Store_Showcase!B2:L144,11, FALSE), IF(VLOOKUP(G461,Sku_Consolidated!A2:S957,19,FALSE)="VAM",VLOOKUP(E461,Store_VAM!B2:L273,11, FALSE),VLOOKUP(E461,Store_SRP!B2:L110,11, FALSE)))</f>
      </c>
      <c r="W461" s="1">
        <f>VLOOKUP(G461,Sku_Consolidated!A2:W957,11,FALSE)</f>
      </c>
      <c r="X461" s="1">
        <f>VLOOKUP(G461,Sku_Consolidated!A2:H957,8,FALSE)</f>
      </c>
      <c r="Y461" s="1">
        <f>VLOOKUP(G461,Sku_Consolidated!A2:I957,9,FALSE)</f>
      </c>
      <c r="Z461" s="1" t="s">
        <v>41</v>
      </c>
      <c r="AA461" s="1">
        <f>VLOOKUP(G461,Sku_Consolidated!A2:E957,5,FALSE)</f>
      </c>
      <c r="AB461" s="1">
        <f>IF(VLOOKUP(G461,Sku_Consolidated!A2:S957,19,FALSE)="SHOWCASE", VLOOKUP(E461,Store_Showcase!B2:N144,13, FALSE), IF(VLOOKUP(G461,Sku_Consolidated!A2:S957,19,FALSE)="VAM",VLOOKUP(E461,Store_VAM!B2:N273,13, FALSE),VLOOKUP(E461,Store_SRP!B2:N110,13, FALSE)))</f>
      </c>
      <c r="AC461" s="1">
        <f>IF(IFERROR(AB461,TRUE)=TRUE, "-","OK")</f>
      </c>
      <c r="AD461" s="11" t="s">
        <v>37</v>
      </c>
      <c r="AE461" s="11" t="s">
        <v>37</v>
      </c>
      <c r="AF461" s="1">
        <f>IF(IFERROR(VLOOKUP(E461,Store_Showcase!B2:H144,{5}, FALSE), TRUE)=TRUE, IF(IFERROR(VLOOKUP(E461,Store_SRP!B2:H110,{5}, FALSE), TRUE)=TRUE,VLOOKUP(E461,Store_VAM!B2:H273,{5}, FALSE),VLOOKUP(E461,Store_SRP!B2:H110,{5}, FALSE)), VLOOKUP(E461,Store_Showcase!B2:H144,{5}, FALSE))</f>
      </c>
      <c r="AG461" s="1">
        <f>IF(IFERROR(VLOOKUP(E461,Store_Showcase!B2:H144,{6}, FALSE), TRUE)=TRUE, IF(IFERROR(VLOOKUP(E461,Store_SRP!B2:H110,{6}, FALSE), TRUE)=TRUE,VLOOKUP(E461,Store_VAM!B2:H273,{6}, FALSE),VLOOKUP(E461,Store_SRP!B2:H110,{6}, FALSE)), VLOOKUP(E461,Store_Showcase!B2:H144,{6}, FALSE))</f>
      </c>
      <c r="AH461" s="1">
        <f>VLOOKUP(G461,Sku_Consolidated!A2:R957,18,FALSE)</f>
      </c>
      <c r="AI461" s="1">
        <f>VLOOKUP(G461,Sku_Consolidated!A2:S957,19,FALSE)</f>
      </c>
      <c r="AJ461" s="1">
        <f>VLOOKUP(G461,Sku_Consolidated!A2:T957,20,FALSE)</f>
      </c>
    </row>
    <row r="462" spans="1:36" x14ac:dyDescent="0.25">
      <c r="A462" s="1">
        <v>2024</v>
      </c>
      <c r="B462" s="1" t="s">
        <v>31</v>
      </c>
      <c r="C462" s="1" t="s">
        <v>32</v>
      </c>
      <c r="D462" s="1" t="s">
        <v>33</v>
      </c>
      <c r="E462" s="9" t="s">
        <v>1335</v>
      </c>
      <c r="F462" s="1">
        <f>IF(VLOOKUP(G462,Sku_Consolidated!A2:S957,{19},FALSE)="SHOWCASE", VLOOKUP(E462,Store_Showcase!B2:C144,{2}, FALSE), IF(VLOOKUP(G462,Sku_Consolidated!A2:S957,{19},FALSE)="VAM",VLOOKUP(E462,Store_VAM!B2:C273,{2}, FALSE),VLOOKUP(E462,Store_SRP!B2:C110,{2}, FALSE)))</f>
      </c>
      <c r="G462" s="1">
        <v>14275</v>
      </c>
      <c r="H462" s="1" t="s">
        <v>1454</v>
      </c>
      <c r="I462" s="10" t="s">
        <v>1455</v>
      </c>
      <c r="J462" s="1">
        <f>VLOOKUP(G462,Sku_Consolidated!A2:C957, 3, FALSE)</f>
      </c>
      <c r="K462" s="10">
        <f>IF(J462="PACK", I462, 0)</f>
      </c>
      <c r="L462" s="10">
        <f>IF(J462="KG", I462, I462 * VLOOKUP(G462,Sku_Consolidated!A2:U957,21,FALSE))</f>
      </c>
      <c r="M462" s="10" t="s">
        <v>37</v>
      </c>
      <c r="N462" s="11" t="s">
        <v>1456</v>
      </c>
      <c r="O462" s="10" t="s">
        <v>1457</v>
      </c>
      <c r="P462" s="10">
        <f>N462 - O462</f>
      </c>
      <c r="Q462" s="1">
        <f>VLOOKUP(G462,Sku_Consolidated!A2:G957,7, FALSE)</f>
      </c>
      <c r="R462" s="1">
        <f>IF(IFERROR(VLOOKUP(E462,Store_Showcase!B2:H144,7, FALSE), TRUE)=TRUE, IF(IFERROR(VLOOKUP(E462,Store_SRP!B2:H110,7, FALSE), TRUE)=TRUE,VLOOKUP(E462,Store_VAM!B2:H273,7, FALSE),VLOOKUP(E462,Store_SRP!B2:H110,7, FALSE)), VLOOKUP(E462,Store_Showcase!B2:H144,7, FALSE))</f>
      </c>
      <c r="S462" s="1">
        <f>IF(IFERROR(VLOOKUP(E462,Store_Showcase!B2:I144,8, FALSE), TRUE)=TRUE, IF(IFERROR(VLOOKUP(E462,Store_SRP!B2:I110,8, FALSE), TRUE)=TRUE,VLOOKUP(E462,Store_VAM!B2:I273,8, FALSE),VLOOKUP(E462,Store_SRP!B2:I110,8, FALSE)), VLOOKUP(E462,Store_Showcase!B2:I144,8, FALSE))</f>
      </c>
      <c r="T462" s="1">
        <f>VLOOKUP(G462,Sku_Consolidated!A2:R957,18,FALSE)</f>
      </c>
      <c r="U462" s="1" t="s">
        <v>1437</v>
      </c>
      <c r="V462" s="1">
        <f>IF(VLOOKUP(G462,Sku_Consolidated!A2:S957,19,FALSE)="SHOWCASE", VLOOKUP(E462,Store_Showcase!B2:L144,11, FALSE), IF(VLOOKUP(G462,Sku_Consolidated!A2:S957,19,FALSE)="VAM",VLOOKUP(E462,Store_VAM!B2:L273,11, FALSE),VLOOKUP(E462,Store_SRP!B2:L110,11, FALSE)))</f>
      </c>
      <c r="W462" s="1">
        <f>VLOOKUP(G462,Sku_Consolidated!A2:W957,11,FALSE)</f>
      </c>
      <c r="X462" s="1">
        <f>VLOOKUP(G462,Sku_Consolidated!A2:H957,8,FALSE)</f>
      </c>
      <c r="Y462" s="1">
        <f>VLOOKUP(G462,Sku_Consolidated!A2:I957,9,FALSE)</f>
      </c>
      <c r="Z462" s="1" t="s">
        <v>41</v>
      </c>
      <c r="AA462" s="1">
        <f>VLOOKUP(G462,Sku_Consolidated!A2:E957,5,FALSE)</f>
      </c>
      <c r="AB462" s="1">
        <f>IF(VLOOKUP(G462,Sku_Consolidated!A2:S957,19,FALSE)="SHOWCASE", VLOOKUP(E462,Store_Showcase!B2:N144,13, FALSE), IF(VLOOKUP(G462,Sku_Consolidated!A2:S957,19,FALSE)="VAM",VLOOKUP(E462,Store_VAM!B2:N273,13, FALSE),VLOOKUP(E462,Store_SRP!B2:N110,13, FALSE)))</f>
      </c>
      <c r="AC462" s="1">
        <f>IF(IFERROR(AB462,TRUE)=TRUE, "-","OK")</f>
      </c>
      <c r="AD462" s="11" t="s">
        <v>37</v>
      </c>
      <c r="AE462" s="11" t="s">
        <v>37</v>
      </c>
      <c r="AF462" s="1">
        <f>IF(IFERROR(VLOOKUP(E462,Store_Showcase!B2:H144,{5}, FALSE), TRUE)=TRUE, IF(IFERROR(VLOOKUP(E462,Store_SRP!B2:H110,{5}, FALSE), TRUE)=TRUE,VLOOKUP(E462,Store_VAM!B2:H273,{5}, FALSE),VLOOKUP(E462,Store_SRP!B2:H110,{5}, FALSE)), VLOOKUP(E462,Store_Showcase!B2:H144,{5}, FALSE))</f>
      </c>
      <c r="AG462" s="1">
        <f>IF(IFERROR(VLOOKUP(E462,Store_Showcase!B2:H144,{6}, FALSE), TRUE)=TRUE, IF(IFERROR(VLOOKUP(E462,Store_SRP!B2:H110,{6}, FALSE), TRUE)=TRUE,VLOOKUP(E462,Store_VAM!B2:H273,{6}, FALSE),VLOOKUP(E462,Store_SRP!B2:H110,{6}, FALSE)), VLOOKUP(E462,Store_Showcase!B2:H144,{6}, FALSE))</f>
      </c>
      <c r="AH462" s="1">
        <f>VLOOKUP(G462,Sku_Consolidated!A2:R957,18,FALSE)</f>
      </c>
      <c r="AI462" s="1">
        <f>VLOOKUP(G462,Sku_Consolidated!A2:S957,19,FALSE)</f>
      </c>
      <c r="AJ462" s="1">
        <f>VLOOKUP(G462,Sku_Consolidated!A2:T957,20,FALSE)</f>
      </c>
    </row>
    <row r="463" spans="1:36" x14ac:dyDescent="0.25">
      <c r="A463" s="1">
        <v>2024</v>
      </c>
      <c r="B463" s="1" t="s">
        <v>31</v>
      </c>
      <c r="C463" s="1" t="s">
        <v>32</v>
      </c>
      <c r="D463" s="1" t="s">
        <v>33</v>
      </c>
      <c r="E463" s="9" t="s">
        <v>1335</v>
      </c>
      <c r="F463" s="1">
        <f>IF(VLOOKUP(G463,Sku_Consolidated!A2:S957,{19},FALSE)="SHOWCASE", VLOOKUP(E463,Store_Showcase!B2:C144,{2}, FALSE), IF(VLOOKUP(G463,Sku_Consolidated!A2:S957,{19},FALSE)="VAM",VLOOKUP(E463,Store_VAM!B2:C273,{2}, FALSE),VLOOKUP(E463,Store_SRP!B2:C110,{2}, FALSE)))</f>
      </c>
      <c r="G463" s="1">
        <v>14280</v>
      </c>
      <c r="H463" s="1" t="s">
        <v>1458</v>
      </c>
      <c r="I463" s="10" t="s">
        <v>1459</v>
      </c>
      <c r="J463" s="1">
        <f>VLOOKUP(G463,Sku_Consolidated!A2:C957, 3, FALSE)</f>
      </c>
      <c r="K463" s="10">
        <f>IF(J463="PACK", I463, 0)</f>
      </c>
      <c r="L463" s="10">
        <f>IF(J463="KG", I463, I463 * VLOOKUP(G463,Sku_Consolidated!A2:U957,21,FALSE))</f>
      </c>
      <c r="M463" s="10" t="s">
        <v>37</v>
      </c>
      <c r="N463" s="11" t="s">
        <v>1460</v>
      </c>
      <c r="O463" s="10" t="s">
        <v>1461</v>
      </c>
      <c r="P463" s="10">
        <f>N463 - O463</f>
      </c>
      <c r="Q463" s="1">
        <f>VLOOKUP(G463,Sku_Consolidated!A2:G957,7, FALSE)</f>
      </c>
      <c r="R463" s="1">
        <f>IF(IFERROR(VLOOKUP(E463,Store_Showcase!B2:H144,7, FALSE), TRUE)=TRUE, IF(IFERROR(VLOOKUP(E463,Store_SRP!B2:H110,7, FALSE), TRUE)=TRUE,VLOOKUP(E463,Store_VAM!B2:H273,7, FALSE),VLOOKUP(E463,Store_SRP!B2:H110,7, FALSE)), VLOOKUP(E463,Store_Showcase!B2:H144,7, FALSE))</f>
      </c>
      <c r="S463" s="1">
        <f>IF(IFERROR(VLOOKUP(E463,Store_Showcase!B2:I144,8, FALSE), TRUE)=TRUE, IF(IFERROR(VLOOKUP(E463,Store_SRP!B2:I110,8, FALSE), TRUE)=TRUE,VLOOKUP(E463,Store_VAM!B2:I273,8, FALSE),VLOOKUP(E463,Store_SRP!B2:I110,8, FALSE)), VLOOKUP(E463,Store_Showcase!B2:I144,8, FALSE))</f>
      </c>
      <c r="T463" s="1">
        <f>VLOOKUP(G463,Sku_Consolidated!A2:R957,18,FALSE)</f>
      </c>
      <c r="U463" s="1" t="s">
        <v>1437</v>
      </c>
      <c r="V463" s="1">
        <f>IF(VLOOKUP(G463,Sku_Consolidated!A2:S957,19,FALSE)="SHOWCASE", VLOOKUP(E463,Store_Showcase!B2:L144,11, FALSE), IF(VLOOKUP(G463,Sku_Consolidated!A2:S957,19,FALSE)="VAM",VLOOKUP(E463,Store_VAM!B2:L273,11, FALSE),VLOOKUP(E463,Store_SRP!B2:L110,11, FALSE)))</f>
      </c>
      <c r="W463" s="1">
        <f>VLOOKUP(G463,Sku_Consolidated!A2:W957,11,FALSE)</f>
      </c>
      <c r="X463" s="1">
        <f>VLOOKUP(G463,Sku_Consolidated!A2:H957,8,FALSE)</f>
      </c>
      <c r="Y463" s="1">
        <f>VLOOKUP(G463,Sku_Consolidated!A2:I957,9,FALSE)</f>
      </c>
      <c r="Z463" s="1" t="s">
        <v>41</v>
      </c>
      <c r="AA463" s="1">
        <f>VLOOKUP(G463,Sku_Consolidated!A2:E957,5,FALSE)</f>
      </c>
      <c r="AB463" s="1">
        <f>IF(VLOOKUP(G463,Sku_Consolidated!A2:S957,19,FALSE)="SHOWCASE", VLOOKUP(E463,Store_Showcase!B2:N144,13, FALSE), IF(VLOOKUP(G463,Sku_Consolidated!A2:S957,19,FALSE)="VAM",VLOOKUP(E463,Store_VAM!B2:N273,13, FALSE),VLOOKUP(E463,Store_SRP!B2:N110,13, FALSE)))</f>
      </c>
      <c r="AC463" s="1">
        <f>IF(IFERROR(AB463,TRUE)=TRUE, "-","OK")</f>
      </c>
      <c r="AD463" s="11" t="s">
        <v>37</v>
      </c>
      <c r="AE463" s="11" t="s">
        <v>37</v>
      </c>
      <c r="AF463" s="1">
        <f>IF(IFERROR(VLOOKUP(E463,Store_Showcase!B2:H144,{5}, FALSE), TRUE)=TRUE, IF(IFERROR(VLOOKUP(E463,Store_SRP!B2:H110,{5}, FALSE), TRUE)=TRUE,VLOOKUP(E463,Store_VAM!B2:H273,{5}, FALSE),VLOOKUP(E463,Store_SRP!B2:H110,{5}, FALSE)), VLOOKUP(E463,Store_Showcase!B2:H144,{5}, FALSE))</f>
      </c>
      <c r="AG463" s="1">
        <f>IF(IFERROR(VLOOKUP(E463,Store_Showcase!B2:H144,{6}, FALSE), TRUE)=TRUE, IF(IFERROR(VLOOKUP(E463,Store_SRP!B2:H110,{6}, FALSE), TRUE)=TRUE,VLOOKUP(E463,Store_VAM!B2:H273,{6}, FALSE),VLOOKUP(E463,Store_SRP!B2:H110,{6}, FALSE)), VLOOKUP(E463,Store_Showcase!B2:H144,{6}, FALSE))</f>
      </c>
      <c r="AH463" s="1">
        <f>VLOOKUP(G463,Sku_Consolidated!A2:R957,18,FALSE)</f>
      </c>
      <c r="AI463" s="1">
        <f>VLOOKUP(G463,Sku_Consolidated!A2:S957,19,FALSE)</f>
      </c>
      <c r="AJ463" s="1">
        <f>VLOOKUP(G463,Sku_Consolidated!A2:T957,20,FALSE)</f>
      </c>
    </row>
    <row r="464" spans="1:36" x14ac:dyDescent="0.25">
      <c r="A464" s="1">
        <v>2024</v>
      </c>
      <c r="B464" s="1" t="s">
        <v>31</v>
      </c>
      <c r="C464" s="1" t="s">
        <v>32</v>
      </c>
      <c r="D464" s="1" t="s">
        <v>33</v>
      </c>
      <c r="E464" s="9" t="s">
        <v>1335</v>
      </c>
      <c r="F464" s="1">
        <f>IF(VLOOKUP(G464,Sku_Consolidated!A2:S957,{19},FALSE)="SHOWCASE", VLOOKUP(E464,Store_Showcase!B2:C144,{2}, FALSE), IF(VLOOKUP(G464,Sku_Consolidated!A2:S957,{19},FALSE)="VAM",VLOOKUP(E464,Store_VAM!B2:C273,{2}, FALSE),VLOOKUP(E464,Store_SRP!B2:C110,{2}, FALSE)))</f>
      </c>
      <c r="G464" s="1">
        <v>16639</v>
      </c>
      <c r="H464" s="1" t="s">
        <v>1462</v>
      </c>
      <c r="I464" s="10" t="s">
        <v>1463</v>
      </c>
      <c r="J464" s="1">
        <f>VLOOKUP(G464,Sku_Consolidated!A2:C957, 3, FALSE)</f>
      </c>
      <c r="K464" s="10">
        <f>IF(J464="PACK", I464, 0)</f>
      </c>
      <c r="L464" s="10">
        <f>IF(J464="KG", I464, I464 * VLOOKUP(G464,Sku_Consolidated!A2:U957,21,FALSE))</f>
      </c>
      <c r="M464" s="10" t="s">
        <v>37</v>
      </c>
      <c r="N464" s="11" t="s">
        <v>1464</v>
      </c>
      <c r="O464" s="10" t="s">
        <v>1465</v>
      </c>
      <c r="P464" s="10">
        <f>N464 - O464</f>
      </c>
      <c r="Q464" s="1">
        <f>VLOOKUP(G464,Sku_Consolidated!A2:G957,7, FALSE)</f>
      </c>
      <c r="R464" s="1">
        <f>IF(IFERROR(VLOOKUP(E464,Store_Showcase!B2:H144,7, FALSE), TRUE)=TRUE, IF(IFERROR(VLOOKUP(E464,Store_SRP!B2:H110,7, FALSE), TRUE)=TRUE,VLOOKUP(E464,Store_VAM!B2:H273,7, FALSE),VLOOKUP(E464,Store_SRP!B2:H110,7, FALSE)), VLOOKUP(E464,Store_Showcase!B2:H144,7, FALSE))</f>
      </c>
      <c r="S464" s="1">
        <f>IF(IFERROR(VLOOKUP(E464,Store_Showcase!B2:I144,8, FALSE), TRUE)=TRUE, IF(IFERROR(VLOOKUP(E464,Store_SRP!B2:I110,8, FALSE), TRUE)=TRUE,VLOOKUP(E464,Store_VAM!B2:I273,8, FALSE),VLOOKUP(E464,Store_SRP!B2:I110,8, FALSE)), VLOOKUP(E464,Store_Showcase!B2:I144,8, FALSE))</f>
      </c>
      <c r="T464" s="1">
        <f>VLOOKUP(G464,Sku_Consolidated!A2:R957,18,FALSE)</f>
      </c>
      <c r="U464" s="1" t="s">
        <v>1437</v>
      </c>
      <c r="V464" s="1">
        <f>IF(VLOOKUP(G464,Sku_Consolidated!A2:S957,19,FALSE)="SHOWCASE", VLOOKUP(E464,Store_Showcase!B2:L144,11, FALSE), IF(VLOOKUP(G464,Sku_Consolidated!A2:S957,19,FALSE)="VAM",VLOOKUP(E464,Store_VAM!B2:L273,11, FALSE),VLOOKUP(E464,Store_SRP!B2:L110,11, FALSE)))</f>
      </c>
      <c r="W464" s="1">
        <f>VLOOKUP(G464,Sku_Consolidated!A2:W957,11,FALSE)</f>
      </c>
      <c r="X464" s="1">
        <f>VLOOKUP(G464,Sku_Consolidated!A2:H957,8,FALSE)</f>
      </c>
      <c r="Y464" s="1">
        <f>VLOOKUP(G464,Sku_Consolidated!A2:I957,9,FALSE)</f>
      </c>
      <c r="Z464" s="1" t="s">
        <v>41</v>
      </c>
      <c r="AA464" s="1">
        <f>VLOOKUP(G464,Sku_Consolidated!A2:E957,5,FALSE)</f>
      </c>
      <c r="AB464" s="1">
        <f>IF(VLOOKUP(G464,Sku_Consolidated!A2:S957,19,FALSE)="SHOWCASE", VLOOKUP(E464,Store_Showcase!B2:N144,13, FALSE), IF(VLOOKUP(G464,Sku_Consolidated!A2:S957,19,FALSE)="VAM",VLOOKUP(E464,Store_VAM!B2:N273,13, FALSE),VLOOKUP(E464,Store_SRP!B2:N110,13, FALSE)))</f>
      </c>
      <c r="AC464" s="1">
        <f>IF(IFERROR(AB464,TRUE)=TRUE, "-","OK")</f>
      </c>
      <c r="AD464" s="11" t="s">
        <v>37</v>
      </c>
      <c r="AE464" s="11" t="s">
        <v>37</v>
      </c>
      <c r="AF464" s="1">
        <f>IF(IFERROR(VLOOKUP(E464,Store_Showcase!B2:H144,{5}, FALSE), TRUE)=TRUE, IF(IFERROR(VLOOKUP(E464,Store_SRP!B2:H110,{5}, FALSE), TRUE)=TRUE,VLOOKUP(E464,Store_VAM!B2:H273,{5}, FALSE),VLOOKUP(E464,Store_SRP!B2:H110,{5}, FALSE)), VLOOKUP(E464,Store_Showcase!B2:H144,{5}, FALSE))</f>
      </c>
      <c r="AG464" s="1">
        <f>IF(IFERROR(VLOOKUP(E464,Store_Showcase!B2:H144,{6}, FALSE), TRUE)=TRUE, IF(IFERROR(VLOOKUP(E464,Store_SRP!B2:H110,{6}, FALSE), TRUE)=TRUE,VLOOKUP(E464,Store_VAM!B2:H273,{6}, FALSE),VLOOKUP(E464,Store_SRP!B2:H110,{6}, FALSE)), VLOOKUP(E464,Store_Showcase!B2:H144,{6}, FALSE))</f>
      </c>
      <c r="AH464" s="1">
        <f>VLOOKUP(G464,Sku_Consolidated!A2:R957,18,FALSE)</f>
      </c>
      <c r="AI464" s="1">
        <f>VLOOKUP(G464,Sku_Consolidated!A2:S957,19,FALSE)</f>
      </c>
      <c r="AJ464" s="1">
        <f>VLOOKUP(G464,Sku_Consolidated!A2:T957,20,FALSE)</f>
      </c>
    </row>
    <row r="465" spans="1:36" x14ac:dyDescent="0.25">
      <c r="A465" s="1">
        <v>2024</v>
      </c>
      <c r="B465" s="1" t="s">
        <v>31</v>
      </c>
      <c r="C465" s="1" t="s">
        <v>32</v>
      </c>
      <c r="D465" s="1" t="s">
        <v>33</v>
      </c>
      <c r="E465" s="9" t="s">
        <v>1335</v>
      </c>
      <c r="F465" s="1">
        <f>IF(VLOOKUP(G465,Sku_Consolidated!A2:S957,{19},FALSE)="SHOWCASE", VLOOKUP(E465,Store_Showcase!B2:C144,{2}, FALSE), IF(VLOOKUP(G465,Sku_Consolidated!A2:S957,{19},FALSE)="VAM",VLOOKUP(E465,Store_VAM!B2:C273,{2}, FALSE),VLOOKUP(E465,Store_SRP!B2:C110,{2}, FALSE)))</f>
      </c>
      <c r="G465" s="1">
        <v>795719</v>
      </c>
      <c r="H465" s="1" t="s">
        <v>1466</v>
      </c>
      <c r="I465" s="10" t="s">
        <v>1467</v>
      </c>
      <c r="J465" s="1">
        <f>VLOOKUP(G465,Sku_Consolidated!A2:C957, 3, FALSE)</f>
      </c>
      <c r="K465" s="10">
        <f>IF(J465="PACK", I465, 0)</f>
      </c>
      <c r="L465" s="10">
        <f>IF(J465="KG", I465, I465 * VLOOKUP(G465,Sku_Consolidated!A2:U957,21,FALSE))</f>
      </c>
      <c r="M465" s="10" t="s">
        <v>37</v>
      </c>
      <c r="N465" s="11" t="s">
        <v>1468</v>
      </c>
      <c r="O465" s="10" t="s">
        <v>1469</v>
      </c>
      <c r="P465" s="10">
        <f>N465 - O465</f>
      </c>
      <c r="Q465" s="1">
        <f>VLOOKUP(G465,Sku_Consolidated!A2:G957,7, FALSE)</f>
      </c>
      <c r="R465" s="1">
        <f>IF(IFERROR(VLOOKUP(E465,Store_Showcase!B2:H144,7, FALSE), TRUE)=TRUE, IF(IFERROR(VLOOKUP(E465,Store_SRP!B2:H110,7, FALSE), TRUE)=TRUE,VLOOKUP(E465,Store_VAM!B2:H273,7, FALSE),VLOOKUP(E465,Store_SRP!B2:H110,7, FALSE)), VLOOKUP(E465,Store_Showcase!B2:H144,7, FALSE))</f>
      </c>
      <c r="S465" s="1">
        <f>IF(IFERROR(VLOOKUP(E465,Store_Showcase!B2:I144,8, FALSE), TRUE)=TRUE, IF(IFERROR(VLOOKUP(E465,Store_SRP!B2:I110,8, FALSE), TRUE)=TRUE,VLOOKUP(E465,Store_VAM!B2:I273,8, FALSE),VLOOKUP(E465,Store_SRP!B2:I110,8, FALSE)), VLOOKUP(E465,Store_Showcase!B2:I144,8, FALSE))</f>
      </c>
      <c r="T465" s="1">
        <f>VLOOKUP(G465,Sku_Consolidated!A2:R957,18,FALSE)</f>
      </c>
      <c r="U465" s="1" t="s">
        <v>1437</v>
      </c>
      <c r="V465" s="1">
        <f>IF(VLOOKUP(G465,Sku_Consolidated!A2:S957,19,FALSE)="SHOWCASE", VLOOKUP(E465,Store_Showcase!B2:L144,11, FALSE), IF(VLOOKUP(G465,Sku_Consolidated!A2:S957,19,FALSE)="VAM",VLOOKUP(E465,Store_VAM!B2:L273,11, FALSE),VLOOKUP(E465,Store_SRP!B2:L110,11, FALSE)))</f>
      </c>
      <c r="W465" s="1">
        <f>VLOOKUP(G465,Sku_Consolidated!A2:W957,11,FALSE)</f>
      </c>
      <c r="X465" s="1">
        <f>VLOOKUP(G465,Sku_Consolidated!A2:H957,8,FALSE)</f>
      </c>
      <c r="Y465" s="1">
        <f>VLOOKUP(G465,Sku_Consolidated!A2:I957,9,FALSE)</f>
      </c>
      <c r="Z465" s="1" t="s">
        <v>41</v>
      </c>
      <c r="AA465" s="1">
        <f>VLOOKUP(G465,Sku_Consolidated!A2:E957,5,FALSE)</f>
      </c>
      <c r="AB465" s="1">
        <f>IF(VLOOKUP(G465,Sku_Consolidated!A2:S957,19,FALSE)="SHOWCASE", VLOOKUP(E465,Store_Showcase!B2:N144,13, FALSE), IF(VLOOKUP(G465,Sku_Consolidated!A2:S957,19,FALSE)="VAM",VLOOKUP(E465,Store_VAM!B2:N273,13, FALSE),VLOOKUP(E465,Store_SRP!B2:N110,13, FALSE)))</f>
      </c>
      <c r="AC465" s="1">
        <f>IF(IFERROR(AB465,TRUE)=TRUE, "-","OK")</f>
      </c>
      <c r="AD465" s="11" t="s">
        <v>37</v>
      </c>
      <c r="AE465" s="11" t="s">
        <v>37</v>
      </c>
      <c r="AF465" s="1">
        <f>IF(IFERROR(VLOOKUP(E465,Store_Showcase!B2:H144,{5}, FALSE), TRUE)=TRUE, IF(IFERROR(VLOOKUP(E465,Store_SRP!B2:H110,{5}, FALSE), TRUE)=TRUE,VLOOKUP(E465,Store_VAM!B2:H273,{5}, FALSE),VLOOKUP(E465,Store_SRP!B2:H110,{5}, FALSE)), VLOOKUP(E465,Store_Showcase!B2:H144,{5}, FALSE))</f>
      </c>
      <c r="AG465" s="1">
        <f>IF(IFERROR(VLOOKUP(E465,Store_Showcase!B2:H144,{6}, FALSE), TRUE)=TRUE, IF(IFERROR(VLOOKUP(E465,Store_SRP!B2:H110,{6}, FALSE), TRUE)=TRUE,VLOOKUP(E465,Store_VAM!B2:H273,{6}, FALSE),VLOOKUP(E465,Store_SRP!B2:H110,{6}, FALSE)), VLOOKUP(E465,Store_Showcase!B2:H144,{6}, FALSE))</f>
      </c>
      <c r="AH465" s="1">
        <f>VLOOKUP(G465,Sku_Consolidated!A2:R957,18,FALSE)</f>
      </c>
      <c r="AI465" s="1">
        <f>VLOOKUP(G465,Sku_Consolidated!A2:S957,19,FALSE)</f>
      </c>
      <c r="AJ465" s="1">
        <f>VLOOKUP(G465,Sku_Consolidated!A2:T957,20,FALSE)</f>
      </c>
    </row>
    <row r="466" spans="1:36" x14ac:dyDescent="0.25">
      <c r="A466" s="1">
        <v>2024</v>
      </c>
      <c r="B466" s="1" t="s">
        <v>31</v>
      </c>
      <c r="C466" s="1" t="s">
        <v>32</v>
      </c>
      <c r="D466" s="1" t="s">
        <v>33</v>
      </c>
      <c r="E466" s="9" t="s">
        <v>1335</v>
      </c>
      <c r="F466" s="1">
        <f>IF(VLOOKUP(G466,Sku_Consolidated!A2:S957,{19},FALSE)="SHOWCASE", VLOOKUP(E466,Store_Showcase!B2:C144,{2}, FALSE), IF(VLOOKUP(G466,Sku_Consolidated!A2:S957,{19},FALSE)="VAM",VLOOKUP(E466,Store_VAM!B2:C273,{2}, FALSE),VLOOKUP(E466,Store_SRP!B2:C110,{2}, FALSE)))</f>
      </c>
      <c r="G466" s="1">
        <v>795722</v>
      </c>
      <c r="H466" s="1" t="s">
        <v>1413</v>
      </c>
      <c r="I466" s="10" t="s">
        <v>1424</v>
      </c>
      <c r="J466" s="1">
        <f>VLOOKUP(G466,Sku_Consolidated!A2:C957, 3, FALSE)</f>
      </c>
      <c r="K466" s="10">
        <f>IF(J466="PACK", I466, 0)</f>
      </c>
      <c r="L466" s="10">
        <f>IF(J466="KG", I466, I466 * VLOOKUP(G466,Sku_Consolidated!A2:U957,21,FALSE))</f>
      </c>
      <c r="M466" s="10" t="s">
        <v>37</v>
      </c>
      <c r="N466" s="11" t="s">
        <v>1470</v>
      </c>
      <c r="O466" s="10" t="s">
        <v>1471</v>
      </c>
      <c r="P466" s="10">
        <f>N466 - O466</f>
      </c>
      <c r="Q466" s="1">
        <f>VLOOKUP(G466,Sku_Consolidated!A2:G957,7, FALSE)</f>
      </c>
      <c r="R466" s="1">
        <f>IF(IFERROR(VLOOKUP(E466,Store_Showcase!B2:H144,7, FALSE), TRUE)=TRUE, IF(IFERROR(VLOOKUP(E466,Store_SRP!B2:H110,7, FALSE), TRUE)=TRUE,VLOOKUP(E466,Store_VAM!B2:H273,7, FALSE),VLOOKUP(E466,Store_SRP!B2:H110,7, FALSE)), VLOOKUP(E466,Store_Showcase!B2:H144,7, FALSE))</f>
      </c>
      <c r="S466" s="1">
        <f>IF(IFERROR(VLOOKUP(E466,Store_Showcase!B2:I144,8, FALSE), TRUE)=TRUE, IF(IFERROR(VLOOKUP(E466,Store_SRP!B2:I110,8, FALSE), TRUE)=TRUE,VLOOKUP(E466,Store_VAM!B2:I273,8, FALSE),VLOOKUP(E466,Store_SRP!B2:I110,8, FALSE)), VLOOKUP(E466,Store_Showcase!B2:I144,8, FALSE))</f>
      </c>
      <c r="T466" s="1">
        <f>VLOOKUP(G466,Sku_Consolidated!A2:R957,18,FALSE)</f>
      </c>
      <c r="U466" s="1" t="s">
        <v>1437</v>
      </c>
      <c r="V466" s="1">
        <f>IF(VLOOKUP(G466,Sku_Consolidated!A2:S957,19,FALSE)="SHOWCASE", VLOOKUP(E466,Store_Showcase!B2:L144,11, FALSE), IF(VLOOKUP(G466,Sku_Consolidated!A2:S957,19,FALSE)="VAM",VLOOKUP(E466,Store_VAM!B2:L273,11, FALSE),VLOOKUP(E466,Store_SRP!B2:L110,11, FALSE)))</f>
      </c>
      <c r="W466" s="1">
        <f>VLOOKUP(G466,Sku_Consolidated!A2:W957,11,FALSE)</f>
      </c>
      <c r="X466" s="1">
        <f>VLOOKUP(G466,Sku_Consolidated!A2:H957,8,FALSE)</f>
      </c>
      <c r="Y466" s="1">
        <f>VLOOKUP(G466,Sku_Consolidated!A2:I957,9,FALSE)</f>
      </c>
      <c r="Z466" s="1" t="s">
        <v>41</v>
      </c>
      <c r="AA466" s="1">
        <f>VLOOKUP(G466,Sku_Consolidated!A2:E957,5,FALSE)</f>
      </c>
      <c r="AB466" s="1">
        <f>IF(VLOOKUP(G466,Sku_Consolidated!A2:S957,19,FALSE)="SHOWCASE", VLOOKUP(E466,Store_Showcase!B2:N144,13, FALSE), IF(VLOOKUP(G466,Sku_Consolidated!A2:S957,19,FALSE)="VAM",VLOOKUP(E466,Store_VAM!B2:N273,13, FALSE),VLOOKUP(E466,Store_SRP!B2:N110,13, FALSE)))</f>
      </c>
      <c r="AC466" s="1">
        <f>IF(IFERROR(AB466,TRUE)=TRUE, "-","OK")</f>
      </c>
      <c r="AD466" s="11" t="s">
        <v>37</v>
      </c>
      <c r="AE466" s="11" t="s">
        <v>37</v>
      </c>
      <c r="AF466" s="1">
        <f>IF(IFERROR(VLOOKUP(E466,Store_Showcase!B2:H144,{5}, FALSE), TRUE)=TRUE, IF(IFERROR(VLOOKUP(E466,Store_SRP!B2:H110,{5}, FALSE), TRUE)=TRUE,VLOOKUP(E466,Store_VAM!B2:H273,{5}, FALSE),VLOOKUP(E466,Store_SRP!B2:H110,{5}, FALSE)), VLOOKUP(E466,Store_Showcase!B2:H144,{5}, FALSE))</f>
      </c>
      <c r="AG466" s="1">
        <f>IF(IFERROR(VLOOKUP(E466,Store_Showcase!B2:H144,{6}, FALSE), TRUE)=TRUE, IF(IFERROR(VLOOKUP(E466,Store_SRP!B2:H110,{6}, FALSE), TRUE)=TRUE,VLOOKUP(E466,Store_VAM!B2:H273,{6}, FALSE),VLOOKUP(E466,Store_SRP!B2:H110,{6}, FALSE)), VLOOKUP(E466,Store_Showcase!B2:H144,{6}, FALSE))</f>
      </c>
      <c r="AH466" s="1">
        <f>VLOOKUP(G466,Sku_Consolidated!A2:R957,18,FALSE)</f>
      </c>
      <c r="AI466" s="1">
        <f>VLOOKUP(G466,Sku_Consolidated!A2:S957,19,FALSE)</f>
      </c>
      <c r="AJ466" s="1">
        <f>VLOOKUP(G466,Sku_Consolidated!A2:T957,20,FALSE)</f>
      </c>
    </row>
    <row r="467" spans="1:36" x14ac:dyDescent="0.25">
      <c r="A467" s="1">
        <v>2024</v>
      </c>
      <c r="B467" s="1" t="s">
        <v>31</v>
      </c>
      <c r="C467" s="1" t="s">
        <v>32</v>
      </c>
      <c r="D467" s="1" t="s">
        <v>33</v>
      </c>
      <c r="E467" s="9" t="s">
        <v>1335</v>
      </c>
      <c r="F467" s="1">
        <f>IF(VLOOKUP(G467,Sku_Consolidated!A2:S957,{19},FALSE)="SHOWCASE", VLOOKUP(E467,Store_Showcase!B2:C144,{2}, FALSE), IF(VLOOKUP(G467,Sku_Consolidated!A2:S957,{19},FALSE)="VAM",VLOOKUP(E467,Store_VAM!B2:C273,{2}, FALSE),VLOOKUP(E467,Store_SRP!B2:C110,{2}, FALSE)))</f>
      </c>
      <c r="G467" s="1">
        <v>795725</v>
      </c>
      <c r="H467" s="1" t="s">
        <v>1417</v>
      </c>
      <c r="I467" s="10" t="s">
        <v>1424</v>
      </c>
      <c r="J467" s="1">
        <f>VLOOKUP(G467,Sku_Consolidated!A2:C957, 3, FALSE)</f>
      </c>
      <c r="K467" s="10">
        <f>IF(J467="PACK", I467, 0)</f>
      </c>
      <c r="L467" s="10">
        <f>IF(J467="KG", I467, I467 * VLOOKUP(G467,Sku_Consolidated!A2:U957,21,FALSE))</f>
      </c>
      <c r="M467" s="10" t="s">
        <v>37</v>
      </c>
      <c r="N467" s="11" t="s">
        <v>1472</v>
      </c>
      <c r="O467" s="10" t="s">
        <v>1473</v>
      </c>
      <c r="P467" s="10">
        <f>N467 - O467</f>
      </c>
      <c r="Q467" s="1">
        <f>VLOOKUP(G467,Sku_Consolidated!A2:G957,7, FALSE)</f>
      </c>
      <c r="R467" s="1">
        <f>IF(IFERROR(VLOOKUP(E467,Store_Showcase!B2:H144,7, FALSE), TRUE)=TRUE, IF(IFERROR(VLOOKUP(E467,Store_SRP!B2:H110,7, FALSE), TRUE)=TRUE,VLOOKUP(E467,Store_VAM!B2:H273,7, FALSE),VLOOKUP(E467,Store_SRP!B2:H110,7, FALSE)), VLOOKUP(E467,Store_Showcase!B2:H144,7, FALSE))</f>
      </c>
      <c r="S467" s="1">
        <f>IF(IFERROR(VLOOKUP(E467,Store_Showcase!B2:I144,8, FALSE), TRUE)=TRUE, IF(IFERROR(VLOOKUP(E467,Store_SRP!B2:I110,8, FALSE), TRUE)=TRUE,VLOOKUP(E467,Store_VAM!B2:I273,8, FALSE),VLOOKUP(E467,Store_SRP!B2:I110,8, FALSE)), VLOOKUP(E467,Store_Showcase!B2:I144,8, FALSE))</f>
      </c>
      <c r="T467" s="1">
        <f>VLOOKUP(G467,Sku_Consolidated!A2:R957,18,FALSE)</f>
      </c>
      <c r="U467" s="1" t="s">
        <v>1437</v>
      </c>
      <c r="V467" s="1">
        <f>IF(VLOOKUP(G467,Sku_Consolidated!A2:S957,19,FALSE)="SHOWCASE", VLOOKUP(E467,Store_Showcase!B2:L144,11, FALSE), IF(VLOOKUP(G467,Sku_Consolidated!A2:S957,19,FALSE)="VAM",VLOOKUP(E467,Store_VAM!B2:L273,11, FALSE),VLOOKUP(E467,Store_SRP!B2:L110,11, FALSE)))</f>
      </c>
      <c r="W467" s="1">
        <f>VLOOKUP(G467,Sku_Consolidated!A2:W957,11,FALSE)</f>
      </c>
      <c r="X467" s="1">
        <f>VLOOKUP(G467,Sku_Consolidated!A2:H957,8,FALSE)</f>
      </c>
      <c r="Y467" s="1">
        <f>VLOOKUP(G467,Sku_Consolidated!A2:I957,9,FALSE)</f>
      </c>
      <c r="Z467" s="1" t="s">
        <v>41</v>
      </c>
      <c r="AA467" s="1">
        <f>VLOOKUP(G467,Sku_Consolidated!A2:E957,5,FALSE)</f>
      </c>
      <c r="AB467" s="1">
        <f>IF(VLOOKUP(G467,Sku_Consolidated!A2:S957,19,FALSE)="SHOWCASE", VLOOKUP(E467,Store_Showcase!B2:N144,13, FALSE), IF(VLOOKUP(G467,Sku_Consolidated!A2:S957,19,FALSE)="VAM",VLOOKUP(E467,Store_VAM!B2:N273,13, FALSE),VLOOKUP(E467,Store_SRP!B2:N110,13, FALSE)))</f>
      </c>
      <c r="AC467" s="1">
        <f>IF(IFERROR(AB467,TRUE)=TRUE, "-","OK")</f>
      </c>
      <c r="AD467" s="11" t="s">
        <v>37</v>
      </c>
      <c r="AE467" s="11" t="s">
        <v>37</v>
      </c>
      <c r="AF467" s="1">
        <f>IF(IFERROR(VLOOKUP(E467,Store_Showcase!B2:H144,{5}, FALSE), TRUE)=TRUE, IF(IFERROR(VLOOKUP(E467,Store_SRP!B2:H110,{5}, FALSE), TRUE)=TRUE,VLOOKUP(E467,Store_VAM!B2:H273,{5}, FALSE),VLOOKUP(E467,Store_SRP!B2:H110,{5}, FALSE)), VLOOKUP(E467,Store_Showcase!B2:H144,{5}, FALSE))</f>
      </c>
      <c r="AG467" s="1">
        <f>IF(IFERROR(VLOOKUP(E467,Store_Showcase!B2:H144,{6}, FALSE), TRUE)=TRUE, IF(IFERROR(VLOOKUP(E467,Store_SRP!B2:H110,{6}, FALSE), TRUE)=TRUE,VLOOKUP(E467,Store_VAM!B2:H273,{6}, FALSE),VLOOKUP(E467,Store_SRP!B2:H110,{6}, FALSE)), VLOOKUP(E467,Store_Showcase!B2:H144,{6}, FALSE))</f>
      </c>
      <c r="AH467" s="1">
        <f>VLOOKUP(G467,Sku_Consolidated!A2:R957,18,FALSE)</f>
      </c>
      <c r="AI467" s="1">
        <f>VLOOKUP(G467,Sku_Consolidated!A2:S957,19,FALSE)</f>
      </c>
      <c r="AJ467" s="1">
        <f>VLOOKUP(G467,Sku_Consolidated!A2:T957,20,FALSE)</f>
      </c>
    </row>
    <row r="468" spans="1:36" x14ac:dyDescent="0.25">
      <c r="A468" s="1">
        <v>2024</v>
      </c>
      <c r="B468" s="1" t="s">
        <v>31</v>
      </c>
      <c r="C468" s="1" t="s">
        <v>32</v>
      </c>
      <c r="D468" s="1" t="s">
        <v>33</v>
      </c>
      <c r="E468" s="9" t="s">
        <v>1335</v>
      </c>
      <c r="F468" s="1">
        <f>IF(VLOOKUP(G468,Sku_Consolidated!A2:S957,{19},FALSE)="SHOWCASE", VLOOKUP(E468,Store_Showcase!B2:C144,{2}, FALSE), IF(VLOOKUP(G468,Sku_Consolidated!A2:S957,{19},FALSE)="VAM",VLOOKUP(E468,Store_VAM!B2:C273,{2}, FALSE),VLOOKUP(E468,Store_SRP!B2:C110,{2}, FALSE)))</f>
      </c>
      <c r="G468" s="1">
        <v>795730</v>
      </c>
      <c r="H468" s="1" t="s">
        <v>1423</v>
      </c>
      <c r="I468" s="10" t="s">
        <v>1474</v>
      </c>
      <c r="J468" s="1">
        <f>VLOOKUP(G468,Sku_Consolidated!A2:C957, 3, FALSE)</f>
      </c>
      <c r="K468" s="10">
        <f>IF(J468="PACK", I468, 0)</f>
      </c>
      <c r="L468" s="10">
        <f>IF(J468="KG", I468, I468 * VLOOKUP(G468,Sku_Consolidated!A2:U957,21,FALSE))</f>
      </c>
      <c r="M468" s="10" t="s">
        <v>37</v>
      </c>
      <c r="N468" s="11" t="s">
        <v>1475</v>
      </c>
      <c r="O468" s="10" t="s">
        <v>1476</v>
      </c>
      <c r="P468" s="10">
        <f>N468 - O468</f>
      </c>
      <c r="Q468" s="1">
        <f>VLOOKUP(G468,Sku_Consolidated!A2:G957,7, FALSE)</f>
      </c>
      <c r="R468" s="1">
        <f>IF(IFERROR(VLOOKUP(E468,Store_Showcase!B2:H144,7, FALSE), TRUE)=TRUE, IF(IFERROR(VLOOKUP(E468,Store_SRP!B2:H110,7, FALSE), TRUE)=TRUE,VLOOKUP(E468,Store_VAM!B2:H273,7, FALSE),VLOOKUP(E468,Store_SRP!B2:H110,7, FALSE)), VLOOKUP(E468,Store_Showcase!B2:H144,7, FALSE))</f>
      </c>
      <c r="S468" s="1">
        <f>IF(IFERROR(VLOOKUP(E468,Store_Showcase!B2:I144,8, FALSE), TRUE)=TRUE, IF(IFERROR(VLOOKUP(E468,Store_SRP!B2:I110,8, FALSE), TRUE)=TRUE,VLOOKUP(E468,Store_VAM!B2:I273,8, FALSE),VLOOKUP(E468,Store_SRP!B2:I110,8, FALSE)), VLOOKUP(E468,Store_Showcase!B2:I144,8, FALSE))</f>
      </c>
      <c r="T468" s="1">
        <f>VLOOKUP(G468,Sku_Consolidated!A2:R957,18,FALSE)</f>
      </c>
      <c r="U468" s="1" t="s">
        <v>1437</v>
      </c>
      <c r="V468" s="1">
        <f>IF(VLOOKUP(G468,Sku_Consolidated!A2:S957,19,FALSE)="SHOWCASE", VLOOKUP(E468,Store_Showcase!B2:L144,11, FALSE), IF(VLOOKUP(G468,Sku_Consolidated!A2:S957,19,FALSE)="VAM",VLOOKUP(E468,Store_VAM!B2:L273,11, FALSE),VLOOKUP(E468,Store_SRP!B2:L110,11, FALSE)))</f>
      </c>
      <c r="W468" s="1">
        <f>VLOOKUP(G468,Sku_Consolidated!A2:W957,11,FALSE)</f>
      </c>
      <c r="X468" s="1">
        <f>VLOOKUP(G468,Sku_Consolidated!A2:H957,8,FALSE)</f>
      </c>
      <c r="Y468" s="1">
        <f>VLOOKUP(G468,Sku_Consolidated!A2:I957,9,FALSE)</f>
      </c>
      <c r="Z468" s="1" t="s">
        <v>41</v>
      </c>
      <c r="AA468" s="1">
        <f>VLOOKUP(G468,Sku_Consolidated!A2:E957,5,FALSE)</f>
      </c>
      <c r="AB468" s="1">
        <f>IF(VLOOKUP(G468,Sku_Consolidated!A2:S957,19,FALSE)="SHOWCASE", VLOOKUP(E468,Store_Showcase!B2:N144,13, FALSE), IF(VLOOKUP(G468,Sku_Consolidated!A2:S957,19,FALSE)="VAM",VLOOKUP(E468,Store_VAM!B2:N273,13, FALSE),VLOOKUP(E468,Store_SRP!B2:N110,13, FALSE)))</f>
      </c>
      <c r="AC468" s="1">
        <f>IF(IFERROR(AB468,TRUE)=TRUE, "-","OK")</f>
      </c>
      <c r="AD468" s="11" t="s">
        <v>37</v>
      </c>
      <c r="AE468" s="11" t="s">
        <v>37</v>
      </c>
      <c r="AF468" s="1">
        <f>IF(IFERROR(VLOOKUP(E468,Store_Showcase!B2:H144,{5}, FALSE), TRUE)=TRUE, IF(IFERROR(VLOOKUP(E468,Store_SRP!B2:H110,{5}, FALSE), TRUE)=TRUE,VLOOKUP(E468,Store_VAM!B2:H273,{5}, FALSE),VLOOKUP(E468,Store_SRP!B2:H110,{5}, FALSE)), VLOOKUP(E468,Store_Showcase!B2:H144,{5}, FALSE))</f>
      </c>
      <c r="AG468" s="1">
        <f>IF(IFERROR(VLOOKUP(E468,Store_Showcase!B2:H144,{6}, FALSE), TRUE)=TRUE, IF(IFERROR(VLOOKUP(E468,Store_SRP!B2:H110,{6}, FALSE), TRUE)=TRUE,VLOOKUP(E468,Store_VAM!B2:H273,{6}, FALSE),VLOOKUP(E468,Store_SRP!B2:H110,{6}, FALSE)), VLOOKUP(E468,Store_Showcase!B2:H144,{6}, FALSE))</f>
      </c>
      <c r="AH468" s="1">
        <f>VLOOKUP(G468,Sku_Consolidated!A2:R957,18,FALSE)</f>
      </c>
      <c r="AI468" s="1">
        <f>VLOOKUP(G468,Sku_Consolidated!A2:S957,19,FALSE)</f>
      </c>
      <c r="AJ468" s="1">
        <f>VLOOKUP(G468,Sku_Consolidated!A2:T957,20,FALSE)</f>
      </c>
    </row>
    <row r="469" spans="1:36" x14ac:dyDescent="0.25">
      <c r="A469" s="1">
        <v>2024</v>
      </c>
      <c r="B469" s="1" t="s">
        <v>31</v>
      </c>
      <c r="C469" s="1" t="s">
        <v>32</v>
      </c>
      <c r="D469" s="1" t="s">
        <v>33</v>
      </c>
      <c r="E469" s="9" t="s">
        <v>1335</v>
      </c>
      <c r="F469" s="1">
        <f>IF(VLOOKUP(G469,Sku_Consolidated!A2:S957,{19},FALSE)="SHOWCASE", VLOOKUP(E469,Store_Showcase!B2:C144,{2}, FALSE), IF(VLOOKUP(G469,Sku_Consolidated!A2:S957,{19},FALSE)="VAM",VLOOKUP(E469,Store_VAM!B2:C273,{2}, FALSE),VLOOKUP(E469,Store_SRP!B2:C110,{2}, FALSE)))</f>
      </c>
      <c r="G469" s="1">
        <v>795733</v>
      </c>
      <c r="H469" s="1" t="s">
        <v>1430</v>
      </c>
      <c r="I469" s="10" t="s">
        <v>1477</v>
      </c>
      <c r="J469" s="1">
        <f>VLOOKUP(G469,Sku_Consolidated!A2:C957, 3, FALSE)</f>
      </c>
      <c r="K469" s="10">
        <f>IF(J469="PACK", I469, 0)</f>
      </c>
      <c r="L469" s="10">
        <f>IF(J469="KG", I469, I469 * VLOOKUP(G469,Sku_Consolidated!A2:U957,21,FALSE))</f>
      </c>
      <c r="M469" s="10" t="s">
        <v>37</v>
      </c>
      <c r="N469" s="11" t="s">
        <v>1478</v>
      </c>
      <c r="O469" s="10" t="s">
        <v>1479</v>
      </c>
      <c r="P469" s="10">
        <f>N469 - O469</f>
      </c>
      <c r="Q469" s="1">
        <f>VLOOKUP(G469,Sku_Consolidated!A2:G957,7, FALSE)</f>
      </c>
      <c r="R469" s="1">
        <f>IF(IFERROR(VLOOKUP(E469,Store_Showcase!B2:H144,7, FALSE), TRUE)=TRUE, IF(IFERROR(VLOOKUP(E469,Store_SRP!B2:H110,7, FALSE), TRUE)=TRUE,VLOOKUP(E469,Store_VAM!B2:H273,7, FALSE),VLOOKUP(E469,Store_SRP!B2:H110,7, FALSE)), VLOOKUP(E469,Store_Showcase!B2:H144,7, FALSE))</f>
      </c>
      <c r="S469" s="1">
        <f>IF(IFERROR(VLOOKUP(E469,Store_Showcase!B2:I144,8, FALSE), TRUE)=TRUE, IF(IFERROR(VLOOKUP(E469,Store_SRP!B2:I110,8, FALSE), TRUE)=TRUE,VLOOKUP(E469,Store_VAM!B2:I273,8, FALSE),VLOOKUP(E469,Store_SRP!B2:I110,8, FALSE)), VLOOKUP(E469,Store_Showcase!B2:I144,8, FALSE))</f>
      </c>
      <c r="T469" s="1">
        <f>VLOOKUP(G469,Sku_Consolidated!A2:R957,18,FALSE)</f>
      </c>
      <c r="U469" s="1" t="s">
        <v>1437</v>
      </c>
      <c r="V469" s="1">
        <f>IF(VLOOKUP(G469,Sku_Consolidated!A2:S957,19,FALSE)="SHOWCASE", VLOOKUP(E469,Store_Showcase!B2:L144,11, FALSE), IF(VLOOKUP(G469,Sku_Consolidated!A2:S957,19,FALSE)="VAM",VLOOKUP(E469,Store_VAM!B2:L273,11, FALSE),VLOOKUP(E469,Store_SRP!B2:L110,11, FALSE)))</f>
      </c>
      <c r="W469" s="1">
        <f>VLOOKUP(G469,Sku_Consolidated!A2:W957,11,FALSE)</f>
      </c>
      <c r="X469" s="1">
        <f>VLOOKUP(G469,Sku_Consolidated!A2:H957,8,FALSE)</f>
      </c>
      <c r="Y469" s="1">
        <f>VLOOKUP(G469,Sku_Consolidated!A2:I957,9,FALSE)</f>
      </c>
      <c r="Z469" s="1" t="s">
        <v>41</v>
      </c>
      <c r="AA469" s="1">
        <f>VLOOKUP(G469,Sku_Consolidated!A2:E957,5,FALSE)</f>
      </c>
      <c r="AB469" s="1">
        <f>IF(VLOOKUP(G469,Sku_Consolidated!A2:S957,19,FALSE)="SHOWCASE", VLOOKUP(E469,Store_Showcase!B2:N144,13, FALSE), IF(VLOOKUP(G469,Sku_Consolidated!A2:S957,19,FALSE)="VAM",VLOOKUP(E469,Store_VAM!B2:N273,13, FALSE),VLOOKUP(E469,Store_SRP!B2:N110,13, FALSE)))</f>
      </c>
      <c r="AC469" s="1">
        <f>IF(IFERROR(AB469,TRUE)=TRUE, "-","OK")</f>
      </c>
      <c r="AD469" s="11" t="s">
        <v>37</v>
      </c>
      <c r="AE469" s="11" t="s">
        <v>37</v>
      </c>
      <c r="AF469" s="1">
        <f>IF(IFERROR(VLOOKUP(E469,Store_Showcase!B2:H144,{5}, FALSE), TRUE)=TRUE, IF(IFERROR(VLOOKUP(E469,Store_SRP!B2:H110,{5}, FALSE), TRUE)=TRUE,VLOOKUP(E469,Store_VAM!B2:H273,{5}, FALSE),VLOOKUP(E469,Store_SRP!B2:H110,{5}, FALSE)), VLOOKUP(E469,Store_Showcase!B2:H144,{5}, FALSE))</f>
      </c>
      <c r="AG469" s="1">
        <f>IF(IFERROR(VLOOKUP(E469,Store_Showcase!B2:H144,{6}, FALSE), TRUE)=TRUE, IF(IFERROR(VLOOKUP(E469,Store_SRP!B2:H110,{6}, FALSE), TRUE)=TRUE,VLOOKUP(E469,Store_VAM!B2:H273,{6}, FALSE),VLOOKUP(E469,Store_SRP!B2:H110,{6}, FALSE)), VLOOKUP(E469,Store_Showcase!B2:H144,{6}, FALSE))</f>
      </c>
      <c r="AH469" s="1">
        <f>VLOOKUP(G469,Sku_Consolidated!A2:R957,18,FALSE)</f>
      </c>
      <c r="AI469" s="1">
        <f>VLOOKUP(G469,Sku_Consolidated!A2:S957,19,FALSE)</f>
      </c>
      <c r="AJ469" s="1">
        <f>VLOOKUP(G469,Sku_Consolidated!A2:T957,20,FALSE)</f>
      </c>
    </row>
    <row r="470" spans="1:36" x14ac:dyDescent="0.25">
      <c r="A470" s="1">
        <v>2024</v>
      </c>
      <c r="B470" s="1" t="s">
        <v>31</v>
      </c>
      <c r="C470" s="1" t="s">
        <v>32</v>
      </c>
      <c r="D470" s="1" t="s">
        <v>33</v>
      </c>
      <c r="E470" s="9" t="s">
        <v>1480</v>
      </c>
      <c r="F470" s="1">
        <f>IF(VLOOKUP(G470,Sku_Consolidated!A2:S957,{19},FALSE)="SHOWCASE", VLOOKUP(E470,Store_Showcase!B2:C144,{2}, FALSE), IF(VLOOKUP(G470,Sku_Consolidated!A2:S957,{19},FALSE)="VAM",VLOOKUP(E470,Store_VAM!B2:C273,{2}, FALSE),VLOOKUP(E470,Store_SRP!B2:C110,{2}, FALSE)))</f>
      </c>
      <c r="G470" s="1">
        <v>61732</v>
      </c>
      <c r="H470" s="1" t="s">
        <v>211</v>
      </c>
      <c r="I470" s="10" t="s">
        <v>1481</v>
      </c>
      <c r="J470" s="1">
        <f>VLOOKUP(G470,Sku_Consolidated!A2:C957, 3, FALSE)</f>
      </c>
      <c r="K470" s="10">
        <f>IF(J470="PACK", I470, 0)</f>
      </c>
      <c r="L470" s="10">
        <f>IF(J470="KG", I470, I470 * VLOOKUP(G470,Sku_Consolidated!A2:U957,21,FALSE))</f>
      </c>
      <c r="M470" s="10" t="s">
        <v>37</v>
      </c>
      <c r="N470" s="11" t="s">
        <v>1482</v>
      </c>
      <c r="O470" s="10" t="s">
        <v>1483</v>
      </c>
      <c r="P470" s="10">
        <f>N470 - O470</f>
      </c>
      <c r="Q470" s="1">
        <f>VLOOKUP(G470,Sku_Consolidated!A2:G957,7, FALSE)</f>
      </c>
      <c r="R470" s="1">
        <f>IF(IFERROR(VLOOKUP(E470,Store_Showcase!B2:H144,7, FALSE), TRUE)=TRUE, IF(IFERROR(VLOOKUP(E470,Store_SRP!B2:H110,7, FALSE), TRUE)=TRUE,VLOOKUP(E470,Store_VAM!B2:H273,7, FALSE),VLOOKUP(E470,Store_SRP!B2:H110,7, FALSE)), VLOOKUP(E470,Store_Showcase!B2:H144,7, FALSE))</f>
      </c>
      <c r="S470" s="1">
        <f>IF(IFERROR(VLOOKUP(E470,Store_Showcase!B2:I144,8, FALSE), TRUE)=TRUE, IF(IFERROR(VLOOKUP(E470,Store_SRP!B2:I110,8, FALSE), TRUE)=TRUE,VLOOKUP(E470,Store_VAM!B2:I273,8, FALSE),VLOOKUP(E470,Store_SRP!B2:I110,8, FALSE)), VLOOKUP(E470,Store_Showcase!B2:I144,8, FALSE))</f>
      </c>
      <c r="T470" s="1">
        <f>VLOOKUP(G470,Sku_Consolidated!A2:R957,18,FALSE)</f>
      </c>
      <c r="U470" s="1" t="s">
        <v>1484</v>
      </c>
      <c r="V470" s="1">
        <f>IF(VLOOKUP(G470,Sku_Consolidated!A2:S957,19,FALSE)="SHOWCASE", VLOOKUP(E470,Store_Showcase!B2:L144,11, FALSE), IF(VLOOKUP(G470,Sku_Consolidated!A2:S957,19,FALSE)="VAM",VLOOKUP(E470,Store_VAM!B2:L273,11, FALSE),VLOOKUP(E470,Store_SRP!B2:L110,11, FALSE)))</f>
      </c>
      <c r="W470" s="1">
        <f>VLOOKUP(G470,Sku_Consolidated!A2:W957,11,FALSE)</f>
      </c>
      <c r="X470" s="1">
        <f>VLOOKUP(G470,Sku_Consolidated!A2:H957,8,FALSE)</f>
      </c>
      <c r="Y470" s="1">
        <f>VLOOKUP(G470,Sku_Consolidated!A2:I957,9,FALSE)</f>
      </c>
      <c r="Z470" s="1" t="s">
        <v>41</v>
      </c>
      <c r="AA470" s="1">
        <f>VLOOKUP(G470,Sku_Consolidated!A2:E957,5,FALSE)</f>
      </c>
      <c r="AB470" s="1">
        <f>IF(VLOOKUP(G470,Sku_Consolidated!A2:S957,19,FALSE)="SHOWCASE", VLOOKUP(E470,Store_Showcase!B2:N144,13, FALSE), IF(VLOOKUP(G470,Sku_Consolidated!A2:S957,19,FALSE)="VAM",VLOOKUP(E470,Store_VAM!B2:N273,13, FALSE),VLOOKUP(E470,Store_SRP!B2:N110,13, FALSE)))</f>
      </c>
      <c r="AC470" s="1">
        <f>IF(IFERROR(AB470,TRUE)=TRUE, "-","OK")</f>
      </c>
      <c r="AD470" s="11" t="s">
        <v>37</v>
      </c>
      <c r="AE470" s="11" t="s">
        <v>37</v>
      </c>
      <c r="AF470" s="1">
        <f>IF(IFERROR(VLOOKUP(E470,Store_Showcase!B2:H144,{5}, FALSE), TRUE)=TRUE, IF(IFERROR(VLOOKUP(E470,Store_SRP!B2:H110,{5}, FALSE), TRUE)=TRUE,VLOOKUP(E470,Store_VAM!B2:H273,{5}, FALSE),VLOOKUP(E470,Store_SRP!B2:H110,{5}, FALSE)), VLOOKUP(E470,Store_Showcase!B2:H144,{5}, FALSE))</f>
      </c>
      <c r="AG470" s="1">
        <f>IF(IFERROR(VLOOKUP(E470,Store_Showcase!B2:H144,{6}, FALSE), TRUE)=TRUE, IF(IFERROR(VLOOKUP(E470,Store_SRP!B2:H110,{6}, FALSE), TRUE)=TRUE,VLOOKUP(E470,Store_VAM!B2:H273,{6}, FALSE),VLOOKUP(E470,Store_SRP!B2:H110,{6}, FALSE)), VLOOKUP(E470,Store_Showcase!B2:H144,{6}, FALSE))</f>
      </c>
      <c r="AH470" s="1">
        <f>VLOOKUP(G470,Sku_Consolidated!A2:R957,18,FALSE)</f>
      </c>
      <c r="AI470" s="1">
        <f>VLOOKUP(G470,Sku_Consolidated!A2:S957,19,FALSE)</f>
      </c>
      <c r="AJ470" s="1">
        <f>VLOOKUP(G470,Sku_Consolidated!A2:T957,20,FALSE)</f>
      </c>
    </row>
    <row r="471" spans="1:36" x14ac:dyDescent="0.25">
      <c r="A471" s="1">
        <v>2024</v>
      </c>
      <c r="B471" s="1" t="s">
        <v>31</v>
      </c>
      <c r="C471" s="1" t="s">
        <v>32</v>
      </c>
      <c r="D471" s="1" t="s">
        <v>33</v>
      </c>
      <c r="E471" s="9" t="s">
        <v>1480</v>
      </c>
      <c r="F471" s="1">
        <f>IF(VLOOKUP(G471,Sku_Consolidated!A2:S957,{19},FALSE)="SHOWCASE", VLOOKUP(E471,Store_Showcase!B2:C144,{2}, FALSE), IF(VLOOKUP(G471,Sku_Consolidated!A2:S957,{19},FALSE)="VAM",VLOOKUP(E471,Store_VAM!B2:C273,{2}, FALSE),VLOOKUP(E471,Store_SRP!B2:C110,{2}, FALSE)))</f>
      </c>
      <c r="G471" s="1">
        <v>61755</v>
      </c>
      <c r="H471" s="1" t="s">
        <v>86</v>
      </c>
      <c r="I471" s="10" t="s">
        <v>1093</v>
      </c>
      <c r="J471" s="1">
        <f>VLOOKUP(G471,Sku_Consolidated!A2:C957, 3, FALSE)</f>
      </c>
      <c r="K471" s="10">
        <f>IF(J471="PACK", I471, 0)</f>
      </c>
      <c r="L471" s="10">
        <f>IF(J471="KG", I471, I471 * VLOOKUP(G471,Sku_Consolidated!A2:U957,21,FALSE))</f>
      </c>
      <c r="M471" s="10" t="s">
        <v>37</v>
      </c>
      <c r="N471" s="11" t="s">
        <v>1485</v>
      </c>
      <c r="O471" s="10" t="s">
        <v>1486</v>
      </c>
      <c r="P471" s="10">
        <f>N471 - O471</f>
      </c>
      <c r="Q471" s="1">
        <f>VLOOKUP(G471,Sku_Consolidated!A2:G957,7, FALSE)</f>
      </c>
      <c r="R471" s="1">
        <f>IF(IFERROR(VLOOKUP(E471,Store_Showcase!B2:H144,7, FALSE), TRUE)=TRUE, IF(IFERROR(VLOOKUP(E471,Store_SRP!B2:H110,7, FALSE), TRUE)=TRUE,VLOOKUP(E471,Store_VAM!B2:H273,7, FALSE),VLOOKUP(E471,Store_SRP!B2:H110,7, FALSE)), VLOOKUP(E471,Store_Showcase!B2:H144,7, FALSE))</f>
      </c>
      <c r="S471" s="1">
        <f>IF(IFERROR(VLOOKUP(E471,Store_Showcase!B2:I144,8, FALSE), TRUE)=TRUE, IF(IFERROR(VLOOKUP(E471,Store_SRP!B2:I110,8, FALSE), TRUE)=TRUE,VLOOKUP(E471,Store_VAM!B2:I273,8, FALSE),VLOOKUP(E471,Store_SRP!B2:I110,8, FALSE)), VLOOKUP(E471,Store_Showcase!B2:I144,8, FALSE))</f>
      </c>
      <c r="T471" s="1">
        <f>VLOOKUP(G471,Sku_Consolidated!A2:R957,18,FALSE)</f>
      </c>
      <c r="U471" s="1" t="s">
        <v>1484</v>
      </c>
      <c r="V471" s="1">
        <f>IF(VLOOKUP(G471,Sku_Consolidated!A2:S957,19,FALSE)="SHOWCASE", VLOOKUP(E471,Store_Showcase!B2:L144,11, FALSE), IF(VLOOKUP(G471,Sku_Consolidated!A2:S957,19,FALSE)="VAM",VLOOKUP(E471,Store_VAM!B2:L273,11, FALSE),VLOOKUP(E471,Store_SRP!B2:L110,11, FALSE)))</f>
      </c>
      <c r="W471" s="1">
        <f>VLOOKUP(G471,Sku_Consolidated!A2:W957,11,FALSE)</f>
      </c>
      <c r="X471" s="1">
        <f>VLOOKUP(G471,Sku_Consolidated!A2:H957,8,FALSE)</f>
      </c>
      <c r="Y471" s="1">
        <f>VLOOKUP(G471,Sku_Consolidated!A2:I957,9,FALSE)</f>
      </c>
      <c r="Z471" s="1" t="s">
        <v>41</v>
      </c>
      <c r="AA471" s="1">
        <f>VLOOKUP(G471,Sku_Consolidated!A2:E957,5,FALSE)</f>
      </c>
      <c r="AB471" s="1">
        <f>IF(VLOOKUP(G471,Sku_Consolidated!A2:S957,19,FALSE)="SHOWCASE", VLOOKUP(E471,Store_Showcase!B2:N144,13, FALSE), IF(VLOOKUP(G471,Sku_Consolidated!A2:S957,19,FALSE)="VAM",VLOOKUP(E471,Store_VAM!B2:N273,13, FALSE),VLOOKUP(E471,Store_SRP!B2:N110,13, FALSE)))</f>
      </c>
      <c r="AC471" s="1">
        <f>IF(IFERROR(AB471,TRUE)=TRUE, "-","OK")</f>
      </c>
      <c r="AD471" s="11" t="s">
        <v>37</v>
      </c>
      <c r="AE471" s="11" t="s">
        <v>37</v>
      </c>
      <c r="AF471" s="1">
        <f>IF(IFERROR(VLOOKUP(E471,Store_Showcase!B2:H144,{5}, FALSE), TRUE)=TRUE, IF(IFERROR(VLOOKUP(E471,Store_SRP!B2:H110,{5}, FALSE), TRUE)=TRUE,VLOOKUP(E471,Store_VAM!B2:H273,{5}, FALSE),VLOOKUP(E471,Store_SRP!B2:H110,{5}, FALSE)), VLOOKUP(E471,Store_Showcase!B2:H144,{5}, FALSE))</f>
      </c>
      <c r="AG471" s="1">
        <f>IF(IFERROR(VLOOKUP(E471,Store_Showcase!B2:H144,{6}, FALSE), TRUE)=TRUE, IF(IFERROR(VLOOKUP(E471,Store_SRP!B2:H110,{6}, FALSE), TRUE)=TRUE,VLOOKUP(E471,Store_VAM!B2:H273,{6}, FALSE),VLOOKUP(E471,Store_SRP!B2:H110,{6}, FALSE)), VLOOKUP(E471,Store_Showcase!B2:H144,{6}, FALSE))</f>
      </c>
      <c r="AH471" s="1">
        <f>VLOOKUP(G471,Sku_Consolidated!A2:R957,18,FALSE)</f>
      </c>
      <c r="AI471" s="1">
        <f>VLOOKUP(G471,Sku_Consolidated!A2:S957,19,FALSE)</f>
      </c>
      <c r="AJ471" s="1">
        <f>VLOOKUP(G471,Sku_Consolidated!A2:T957,20,FALSE)</f>
      </c>
    </row>
    <row r="472" spans="1:36" x14ac:dyDescent="0.25">
      <c r="A472" s="1">
        <v>2024</v>
      </c>
      <c r="B472" s="1" t="s">
        <v>31</v>
      </c>
      <c r="C472" s="1" t="s">
        <v>32</v>
      </c>
      <c r="D472" s="1" t="s">
        <v>33</v>
      </c>
      <c r="E472" s="9" t="s">
        <v>1480</v>
      </c>
      <c r="F472" s="1">
        <f>IF(VLOOKUP(G472,Sku_Consolidated!A2:S957,{19},FALSE)="SHOWCASE", VLOOKUP(E472,Store_Showcase!B2:C144,{2}, FALSE), IF(VLOOKUP(G472,Sku_Consolidated!A2:S957,{19},FALSE)="VAM",VLOOKUP(E472,Store_VAM!B2:C273,{2}, FALSE),VLOOKUP(E472,Store_SRP!B2:C110,{2}, FALSE)))</f>
      </c>
      <c r="G472" s="1">
        <v>61759</v>
      </c>
      <c r="H472" s="1" t="s">
        <v>94</v>
      </c>
      <c r="I472" s="10" t="s">
        <v>1487</v>
      </c>
      <c r="J472" s="1">
        <f>VLOOKUP(G472,Sku_Consolidated!A2:C957, 3, FALSE)</f>
      </c>
      <c r="K472" s="10">
        <f>IF(J472="PACK", I472, 0)</f>
      </c>
      <c r="L472" s="10">
        <f>IF(J472="KG", I472, I472 * VLOOKUP(G472,Sku_Consolidated!A2:U957,21,FALSE))</f>
      </c>
      <c r="M472" s="10" t="s">
        <v>37</v>
      </c>
      <c r="N472" s="11" t="s">
        <v>1488</v>
      </c>
      <c r="O472" s="10" t="s">
        <v>1489</v>
      </c>
      <c r="P472" s="10">
        <f>N472 - O472</f>
      </c>
      <c r="Q472" s="1">
        <f>VLOOKUP(G472,Sku_Consolidated!A2:G957,7, FALSE)</f>
      </c>
      <c r="R472" s="1">
        <f>IF(IFERROR(VLOOKUP(E472,Store_Showcase!B2:H144,7, FALSE), TRUE)=TRUE, IF(IFERROR(VLOOKUP(E472,Store_SRP!B2:H110,7, FALSE), TRUE)=TRUE,VLOOKUP(E472,Store_VAM!B2:H273,7, FALSE),VLOOKUP(E472,Store_SRP!B2:H110,7, FALSE)), VLOOKUP(E472,Store_Showcase!B2:H144,7, FALSE))</f>
      </c>
      <c r="S472" s="1">
        <f>IF(IFERROR(VLOOKUP(E472,Store_Showcase!B2:I144,8, FALSE), TRUE)=TRUE, IF(IFERROR(VLOOKUP(E472,Store_SRP!B2:I110,8, FALSE), TRUE)=TRUE,VLOOKUP(E472,Store_VAM!B2:I273,8, FALSE),VLOOKUP(E472,Store_SRP!B2:I110,8, FALSE)), VLOOKUP(E472,Store_Showcase!B2:I144,8, FALSE))</f>
      </c>
      <c r="T472" s="1">
        <f>VLOOKUP(G472,Sku_Consolidated!A2:R957,18,FALSE)</f>
      </c>
      <c r="U472" s="1" t="s">
        <v>1484</v>
      </c>
      <c r="V472" s="1">
        <f>IF(VLOOKUP(G472,Sku_Consolidated!A2:S957,19,FALSE)="SHOWCASE", VLOOKUP(E472,Store_Showcase!B2:L144,11, FALSE), IF(VLOOKUP(G472,Sku_Consolidated!A2:S957,19,FALSE)="VAM",VLOOKUP(E472,Store_VAM!B2:L273,11, FALSE),VLOOKUP(E472,Store_SRP!B2:L110,11, FALSE)))</f>
      </c>
      <c r="W472" s="1">
        <f>VLOOKUP(G472,Sku_Consolidated!A2:W957,11,FALSE)</f>
      </c>
      <c r="X472" s="1">
        <f>VLOOKUP(G472,Sku_Consolidated!A2:H957,8,FALSE)</f>
      </c>
      <c r="Y472" s="1">
        <f>VLOOKUP(G472,Sku_Consolidated!A2:I957,9,FALSE)</f>
      </c>
      <c r="Z472" s="1" t="s">
        <v>41</v>
      </c>
      <c r="AA472" s="1">
        <f>VLOOKUP(G472,Sku_Consolidated!A2:E957,5,FALSE)</f>
      </c>
      <c r="AB472" s="1">
        <f>IF(VLOOKUP(G472,Sku_Consolidated!A2:S957,19,FALSE)="SHOWCASE", VLOOKUP(E472,Store_Showcase!B2:N144,13, FALSE), IF(VLOOKUP(G472,Sku_Consolidated!A2:S957,19,FALSE)="VAM",VLOOKUP(E472,Store_VAM!B2:N273,13, FALSE),VLOOKUP(E472,Store_SRP!B2:N110,13, FALSE)))</f>
      </c>
      <c r="AC472" s="1">
        <f>IF(IFERROR(AB472,TRUE)=TRUE, "-","OK")</f>
      </c>
      <c r="AD472" s="11" t="s">
        <v>37</v>
      </c>
      <c r="AE472" s="11" t="s">
        <v>37</v>
      </c>
      <c r="AF472" s="1">
        <f>IF(IFERROR(VLOOKUP(E472,Store_Showcase!B2:H144,{5}, FALSE), TRUE)=TRUE, IF(IFERROR(VLOOKUP(E472,Store_SRP!B2:H110,{5}, FALSE), TRUE)=TRUE,VLOOKUP(E472,Store_VAM!B2:H273,{5}, FALSE),VLOOKUP(E472,Store_SRP!B2:H110,{5}, FALSE)), VLOOKUP(E472,Store_Showcase!B2:H144,{5}, FALSE))</f>
      </c>
      <c r="AG472" s="1">
        <f>IF(IFERROR(VLOOKUP(E472,Store_Showcase!B2:H144,{6}, FALSE), TRUE)=TRUE, IF(IFERROR(VLOOKUP(E472,Store_SRP!B2:H110,{6}, FALSE), TRUE)=TRUE,VLOOKUP(E472,Store_VAM!B2:H273,{6}, FALSE),VLOOKUP(E472,Store_SRP!B2:H110,{6}, FALSE)), VLOOKUP(E472,Store_Showcase!B2:H144,{6}, FALSE))</f>
      </c>
      <c r="AH472" s="1">
        <f>VLOOKUP(G472,Sku_Consolidated!A2:R957,18,FALSE)</f>
      </c>
      <c r="AI472" s="1">
        <f>VLOOKUP(G472,Sku_Consolidated!A2:S957,19,FALSE)</f>
      </c>
      <c r="AJ472" s="1">
        <f>VLOOKUP(G472,Sku_Consolidated!A2:T957,20,FALSE)</f>
      </c>
    </row>
    <row r="473" spans="1:36" x14ac:dyDescent="0.25">
      <c r="A473" s="1">
        <v>2024</v>
      </c>
      <c r="B473" s="1" t="s">
        <v>31</v>
      </c>
      <c r="C473" s="1" t="s">
        <v>32</v>
      </c>
      <c r="D473" s="1" t="s">
        <v>33</v>
      </c>
      <c r="E473" s="9" t="s">
        <v>1480</v>
      </c>
      <c r="F473" s="1">
        <f>IF(VLOOKUP(G473,Sku_Consolidated!A2:S957,{19},FALSE)="SHOWCASE", VLOOKUP(E473,Store_Showcase!B2:C144,{2}, FALSE), IF(VLOOKUP(G473,Sku_Consolidated!A2:S957,{19},FALSE)="VAM",VLOOKUP(E473,Store_VAM!B2:C273,{2}, FALSE),VLOOKUP(E473,Store_SRP!B2:C110,{2}, FALSE)))</f>
      </c>
      <c r="G473" s="1">
        <v>61762</v>
      </c>
      <c r="H473" s="1" t="s">
        <v>252</v>
      </c>
      <c r="I473" s="10" t="s">
        <v>1490</v>
      </c>
      <c r="J473" s="1">
        <f>VLOOKUP(G473,Sku_Consolidated!A2:C957, 3, FALSE)</f>
      </c>
      <c r="K473" s="10">
        <f>IF(J473="PACK", I473, 0)</f>
      </c>
      <c r="L473" s="10">
        <f>IF(J473="KG", I473, I473 * VLOOKUP(G473,Sku_Consolidated!A2:U957,21,FALSE))</f>
      </c>
      <c r="M473" s="10" t="s">
        <v>37</v>
      </c>
      <c r="N473" s="11" t="s">
        <v>1491</v>
      </c>
      <c r="O473" s="10" t="s">
        <v>1492</v>
      </c>
      <c r="P473" s="10">
        <f>N473 - O473</f>
      </c>
      <c r="Q473" s="1">
        <f>VLOOKUP(G473,Sku_Consolidated!A2:G957,7, FALSE)</f>
      </c>
      <c r="R473" s="1">
        <f>IF(IFERROR(VLOOKUP(E473,Store_Showcase!B2:H144,7, FALSE), TRUE)=TRUE, IF(IFERROR(VLOOKUP(E473,Store_SRP!B2:H110,7, FALSE), TRUE)=TRUE,VLOOKUP(E473,Store_VAM!B2:H273,7, FALSE),VLOOKUP(E473,Store_SRP!B2:H110,7, FALSE)), VLOOKUP(E473,Store_Showcase!B2:H144,7, FALSE))</f>
      </c>
      <c r="S473" s="1">
        <f>IF(IFERROR(VLOOKUP(E473,Store_Showcase!B2:I144,8, FALSE), TRUE)=TRUE, IF(IFERROR(VLOOKUP(E473,Store_SRP!B2:I110,8, FALSE), TRUE)=TRUE,VLOOKUP(E473,Store_VAM!B2:I273,8, FALSE),VLOOKUP(E473,Store_SRP!B2:I110,8, FALSE)), VLOOKUP(E473,Store_Showcase!B2:I144,8, FALSE))</f>
      </c>
      <c r="T473" s="1">
        <f>VLOOKUP(G473,Sku_Consolidated!A2:R957,18,FALSE)</f>
      </c>
      <c r="U473" s="1" t="s">
        <v>1484</v>
      </c>
      <c r="V473" s="1">
        <f>IF(VLOOKUP(G473,Sku_Consolidated!A2:S957,19,FALSE)="SHOWCASE", VLOOKUP(E473,Store_Showcase!B2:L144,11, FALSE), IF(VLOOKUP(G473,Sku_Consolidated!A2:S957,19,FALSE)="VAM",VLOOKUP(E473,Store_VAM!B2:L273,11, FALSE),VLOOKUP(E473,Store_SRP!B2:L110,11, FALSE)))</f>
      </c>
      <c r="W473" s="1">
        <f>VLOOKUP(G473,Sku_Consolidated!A2:W957,11,FALSE)</f>
      </c>
      <c r="X473" s="1">
        <f>VLOOKUP(G473,Sku_Consolidated!A2:H957,8,FALSE)</f>
      </c>
      <c r="Y473" s="1">
        <f>VLOOKUP(G473,Sku_Consolidated!A2:I957,9,FALSE)</f>
      </c>
      <c r="Z473" s="1" t="s">
        <v>41</v>
      </c>
      <c r="AA473" s="1">
        <f>VLOOKUP(G473,Sku_Consolidated!A2:E957,5,FALSE)</f>
      </c>
      <c r="AB473" s="1">
        <f>IF(VLOOKUP(G473,Sku_Consolidated!A2:S957,19,FALSE)="SHOWCASE", VLOOKUP(E473,Store_Showcase!B2:N144,13, FALSE), IF(VLOOKUP(G473,Sku_Consolidated!A2:S957,19,FALSE)="VAM",VLOOKUP(E473,Store_VAM!B2:N273,13, FALSE),VLOOKUP(E473,Store_SRP!B2:N110,13, FALSE)))</f>
      </c>
      <c r="AC473" s="1">
        <f>IF(IFERROR(AB473,TRUE)=TRUE, "-","OK")</f>
      </c>
      <c r="AD473" s="11" t="s">
        <v>37</v>
      </c>
      <c r="AE473" s="11" t="s">
        <v>37</v>
      </c>
      <c r="AF473" s="1">
        <f>IF(IFERROR(VLOOKUP(E473,Store_Showcase!B2:H144,{5}, FALSE), TRUE)=TRUE, IF(IFERROR(VLOOKUP(E473,Store_SRP!B2:H110,{5}, FALSE), TRUE)=TRUE,VLOOKUP(E473,Store_VAM!B2:H273,{5}, FALSE),VLOOKUP(E473,Store_SRP!B2:H110,{5}, FALSE)), VLOOKUP(E473,Store_Showcase!B2:H144,{5}, FALSE))</f>
      </c>
      <c r="AG473" s="1">
        <f>IF(IFERROR(VLOOKUP(E473,Store_Showcase!B2:H144,{6}, FALSE), TRUE)=TRUE, IF(IFERROR(VLOOKUP(E473,Store_SRP!B2:H110,{6}, FALSE), TRUE)=TRUE,VLOOKUP(E473,Store_VAM!B2:H273,{6}, FALSE),VLOOKUP(E473,Store_SRP!B2:H110,{6}, FALSE)), VLOOKUP(E473,Store_Showcase!B2:H144,{6}, FALSE))</f>
      </c>
      <c r="AH473" s="1">
        <f>VLOOKUP(G473,Sku_Consolidated!A2:R957,18,FALSE)</f>
      </c>
      <c r="AI473" s="1">
        <f>VLOOKUP(G473,Sku_Consolidated!A2:S957,19,FALSE)</f>
      </c>
      <c r="AJ473" s="1">
        <f>VLOOKUP(G473,Sku_Consolidated!A2:T957,20,FALSE)</f>
      </c>
    </row>
    <row r="474" spans="1:36" x14ac:dyDescent="0.25">
      <c r="A474" s="1">
        <v>2024</v>
      </c>
      <c r="B474" s="1" t="s">
        <v>31</v>
      </c>
      <c r="C474" s="1" t="s">
        <v>32</v>
      </c>
      <c r="D474" s="1" t="s">
        <v>33</v>
      </c>
      <c r="E474" s="9" t="s">
        <v>1480</v>
      </c>
      <c r="F474" s="1">
        <f>IF(VLOOKUP(G474,Sku_Consolidated!A2:S957,{19},FALSE)="SHOWCASE", VLOOKUP(E474,Store_Showcase!B2:C144,{2}, FALSE), IF(VLOOKUP(G474,Sku_Consolidated!A2:S957,{19},FALSE)="VAM",VLOOKUP(E474,Store_VAM!B2:C273,{2}, FALSE),VLOOKUP(E474,Store_SRP!B2:C110,{2}, FALSE)))</f>
      </c>
      <c r="G474" s="1">
        <v>61787</v>
      </c>
      <c r="H474" s="1" t="s">
        <v>110</v>
      </c>
      <c r="I474" s="10" t="s">
        <v>1493</v>
      </c>
      <c r="J474" s="1">
        <f>VLOOKUP(G474,Sku_Consolidated!A2:C957, 3, FALSE)</f>
      </c>
      <c r="K474" s="10">
        <f>IF(J474="PACK", I474, 0)</f>
      </c>
      <c r="L474" s="10">
        <f>IF(J474="KG", I474, I474 * VLOOKUP(G474,Sku_Consolidated!A2:U957,21,FALSE))</f>
      </c>
      <c r="M474" s="10" t="s">
        <v>37</v>
      </c>
      <c r="N474" s="11" t="s">
        <v>1494</v>
      </c>
      <c r="O474" s="10" t="s">
        <v>1495</v>
      </c>
      <c r="P474" s="10">
        <f>N474 - O474</f>
      </c>
      <c r="Q474" s="1">
        <f>VLOOKUP(G474,Sku_Consolidated!A2:G957,7, FALSE)</f>
      </c>
      <c r="R474" s="1">
        <f>IF(IFERROR(VLOOKUP(E474,Store_Showcase!B2:H144,7, FALSE), TRUE)=TRUE, IF(IFERROR(VLOOKUP(E474,Store_SRP!B2:H110,7, FALSE), TRUE)=TRUE,VLOOKUP(E474,Store_VAM!B2:H273,7, FALSE),VLOOKUP(E474,Store_SRP!B2:H110,7, FALSE)), VLOOKUP(E474,Store_Showcase!B2:H144,7, FALSE))</f>
      </c>
      <c r="S474" s="1">
        <f>IF(IFERROR(VLOOKUP(E474,Store_Showcase!B2:I144,8, FALSE), TRUE)=TRUE, IF(IFERROR(VLOOKUP(E474,Store_SRP!B2:I110,8, FALSE), TRUE)=TRUE,VLOOKUP(E474,Store_VAM!B2:I273,8, FALSE),VLOOKUP(E474,Store_SRP!B2:I110,8, FALSE)), VLOOKUP(E474,Store_Showcase!B2:I144,8, FALSE))</f>
      </c>
      <c r="T474" s="1">
        <f>VLOOKUP(G474,Sku_Consolidated!A2:R957,18,FALSE)</f>
      </c>
      <c r="U474" s="1" t="s">
        <v>1484</v>
      </c>
      <c r="V474" s="1">
        <f>IF(VLOOKUP(G474,Sku_Consolidated!A2:S957,19,FALSE)="SHOWCASE", VLOOKUP(E474,Store_Showcase!B2:L144,11, FALSE), IF(VLOOKUP(G474,Sku_Consolidated!A2:S957,19,FALSE)="VAM",VLOOKUP(E474,Store_VAM!B2:L273,11, FALSE),VLOOKUP(E474,Store_SRP!B2:L110,11, FALSE)))</f>
      </c>
      <c r="W474" s="1">
        <f>VLOOKUP(G474,Sku_Consolidated!A2:W957,11,FALSE)</f>
      </c>
      <c r="X474" s="1">
        <f>VLOOKUP(G474,Sku_Consolidated!A2:H957,8,FALSE)</f>
      </c>
      <c r="Y474" s="1">
        <f>VLOOKUP(G474,Sku_Consolidated!A2:I957,9,FALSE)</f>
      </c>
      <c r="Z474" s="1" t="s">
        <v>41</v>
      </c>
      <c r="AA474" s="1">
        <f>VLOOKUP(G474,Sku_Consolidated!A2:E957,5,FALSE)</f>
      </c>
      <c r="AB474" s="1">
        <f>IF(VLOOKUP(G474,Sku_Consolidated!A2:S957,19,FALSE)="SHOWCASE", VLOOKUP(E474,Store_Showcase!B2:N144,13, FALSE), IF(VLOOKUP(G474,Sku_Consolidated!A2:S957,19,FALSE)="VAM",VLOOKUP(E474,Store_VAM!B2:N273,13, FALSE),VLOOKUP(E474,Store_SRP!B2:N110,13, FALSE)))</f>
      </c>
      <c r="AC474" s="1">
        <f>IF(IFERROR(AB474,TRUE)=TRUE, "-","OK")</f>
      </c>
      <c r="AD474" s="11" t="s">
        <v>37</v>
      </c>
      <c r="AE474" s="11" t="s">
        <v>37</v>
      </c>
      <c r="AF474" s="1">
        <f>IF(IFERROR(VLOOKUP(E474,Store_Showcase!B2:H144,{5}, FALSE), TRUE)=TRUE, IF(IFERROR(VLOOKUP(E474,Store_SRP!B2:H110,{5}, FALSE), TRUE)=TRUE,VLOOKUP(E474,Store_VAM!B2:H273,{5}, FALSE),VLOOKUP(E474,Store_SRP!B2:H110,{5}, FALSE)), VLOOKUP(E474,Store_Showcase!B2:H144,{5}, FALSE))</f>
      </c>
      <c r="AG474" s="1">
        <f>IF(IFERROR(VLOOKUP(E474,Store_Showcase!B2:H144,{6}, FALSE), TRUE)=TRUE, IF(IFERROR(VLOOKUP(E474,Store_SRP!B2:H110,{6}, FALSE), TRUE)=TRUE,VLOOKUP(E474,Store_VAM!B2:H273,{6}, FALSE),VLOOKUP(E474,Store_SRP!B2:H110,{6}, FALSE)), VLOOKUP(E474,Store_Showcase!B2:H144,{6}, FALSE))</f>
      </c>
      <c r="AH474" s="1">
        <f>VLOOKUP(G474,Sku_Consolidated!A2:R957,18,FALSE)</f>
      </c>
      <c r="AI474" s="1">
        <f>VLOOKUP(G474,Sku_Consolidated!A2:S957,19,FALSE)</f>
      </c>
      <c r="AJ474" s="1">
        <f>VLOOKUP(G474,Sku_Consolidated!A2:T957,20,FALSE)</f>
      </c>
    </row>
    <row r="475" spans="1:36" x14ac:dyDescent="0.25">
      <c r="A475" s="1">
        <v>2024</v>
      </c>
      <c r="B475" s="1" t="s">
        <v>31</v>
      </c>
      <c r="C475" s="1" t="s">
        <v>32</v>
      </c>
      <c r="D475" s="1" t="s">
        <v>33</v>
      </c>
      <c r="E475" s="9" t="s">
        <v>1480</v>
      </c>
      <c r="F475" s="1">
        <f>IF(VLOOKUP(G475,Sku_Consolidated!A2:S957,{19},FALSE)="SHOWCASE", VLOOKUP(E475,Store_Showcase!B2:C144,{2}, FALSE), IF(VLOOKUP(G475,Sku_Consolidated!A2:S957,{19},FALSE)="VAM",VLOOKUP(E475,Store_VAM!B2:C273,{2}, FALSE),VLOOKUP(E475,Store_SRP!B2:C110,{2}, FALSE)))</f>
      </c>
      <c r="G475" s="1">
        <v>61833</v>
      </c>
      <c r="H475" s="1" t="s">
        <v>118</v>
      </c>
      <c r="I475" s="10" t="s">
        <v>1424</v>
      </c>
      <c r="J475" s="1">
        <f>VLOOKUP(G475,Sku_Consolidated!A2:C957, 3, FALSE)</f>
      </c>
      <c r="K475" s="10">
        <f>IF(J475="PACK", I475, 0)</f>
      </c>
      <c r="L475" s="10">
        <f>IF(J475="KG", I475, I475 * VLOOKUP(G475,Sku_Consolidated!A2:U957,21,FALSE))</f>
      </c>
      <c r="M475" s="10" t="s">
        <v>37</v>
      </c>
      <c r="N475" s="11" t="s">
        <v>1496</v>
      </c>
      <c r="O475" s="10" t="s">
        <v>1497</v>
      </c>
      <c r="P475" s="10">
        <f>N475 - O475</f>
      </c>
      <c r="Q475" s="1">
        <f>VLOOKUP(G475,Sku_Consolidated!A2:G957,7, FALSE)</f>
      </c>
      <c r="R475" s="1">
        <f>IF(IFERROR(VLOOKUP(E475,Store_Showcase!B2:H144,7, FALSE), TRUE)=TRUE, IF(IFERROR(VLOOKUP(E475,Store_SRP!B2:H110,7, FALSE), TRUE)=TRUE,VLOOKUP(E475,Store_VAM!B2:H273,7, FALSE),VLOOKUP(E475,Store_SRP!B2:H110,7, FALSE)), VLOOKUP(E475,Store_Showcase!B2:H144,7, FALSE))</f>
      </c>
      <c r="S475" s="1">
        <f>IF(IFERROR(VLOOKUP(E475,Store_Showcase!B2:I144,8, FALSE), TRUE)=TRUE, IF(IFERROR(VLOOKUP(E475,Store_SRP!B2:I110,8, FALSE), TRUE)=TRUE,VLOOKUP(E475,Store_VAM!B2:I273,8, FALSE),VLOOKUP(E475,Store_SRP!B2:I110,8, FALSE)), VLOOKUP(E475,Store_Showcase!B2:I144,8, FALSE))</f>
      </c>
      <c r="T475" s="1">
        <f>VLOOKUP(G475,Sku_Consolidated!A2:R957,18,FALSE)</f>
      </c>
      <c r="U475" s="1" t="s">
        <v>1484</v>
      </c>
      <c r="V475" s="1">
        <f>IF(VLOOKUP(G475,Sku_Consolidated!A2:S957,19,FALSE)="SHOWCASE", VLOOKUP(E475,Store_Showcase!B2:L144,11, FALSE), IF(VLOOKUP(G475,Sku_Consolidated!A2:S957,19,FALSE)="VAM",VLOOKUP(E475,Store_VAM!B2:L273,11, FALSE),VLOOKUP(E475,Store_SRP!B2:L110,11, FALSE)))</f>
      </c>
      <c r="W475" s="1">
        <f>VLOOKUP(G475,Sku_Consolidated!A2:W957,11,FALSE)</f>
      </c>
      <c r="X475" s="1">
        <f>VLOOKUP(G475,Sku_Consolidated!A2:H957,8,FALSE)</f>
      </c>
      <c r="Y475" s="1">
        <f>VLOOKUP(G475,Sku_Consolidated!A2:I957,9,FALSE)</f>
      </c>
      <c r="Z475" s="1" t="s">
        <v>41</v>
      </c>
      <c r="AA475" s="1">
        <f>VLOOKUP(G475,Sku_Consolidated!A2:E957,5,FALSE)</f>
      </c>
      <c r="AB475" s="1">
        <f>IF(VLOOKUP(G475,Sku_Consolidated!A2:S957,19,FALSE)="SHOWCASE", VLOOKUP(E475,Store_Showcase!B2:N144,13, FALSE), IF(VLOOKUP(G475,Sku_Consolidated!A2:S957,19,FALSE)="VAM",VLOOKUP(E475,Store_VAM!B2:N273,13, FALSE),VLOOKUP(E475,Store_SRP!B2:N110,13, FALSE)))</f>
      </c>
      <c r="AC475" s="1">
        <f>IF(IFERROR(AB475,TRUE)=TRUE, "-","OK")</f>
      </c>
      <c r="AD475" s="11" t="s">
        <v>37</v>
      </c>
      <c r="AE475" s="11" t="s">
        <v>37</v>
      </c>
      <c r="AF475" s="1">
        <f>IF(IFERROR(VLOOKUP(E475,Store_Showcase!B2:H144,{5}, FALSE), TRUE)=TRUE, IF(IFERROR(VLOOKUP(E475,Store_SRP!B2:H110,{5}, FALSE), TRUE)=TRUE,VLOOKUP(E475,Store_VAM!B2:H273,{5}, FALSE),VLOOKUP(E475,Store_SRP!B2:H110,{5}, FALSE)), VLOOKUP(E475,Store_Showcase!B2:H144,{5}, FALSE))</f>
      </c>
      <c r="AG475" s="1">
        <f>IF(IFERROR(VLOOKUP(E475,Store_Showcase!B2:H144,{6}, FALSE), TRUE)=TRUE, IF(IFERROR(VLOOKUP(E475,Store_SRP!B2:H110,{6}, FALSE), TRUE)=TRUE,VLOOKUP(E475,Store_VAM!B2:H273,{6}, FALSE),VLOOKUP(E475,Store_SRP!B2:H110,{6}, FALSE)), VLOOKUP(E475,Store_Showcase!B2:H144,{6}, FALSE))</f>
      </c>
      <c r="AH475" s="1">
        <f>VLOOKUP(G475,Sku_Consolidated!A2:R957,18,FALSE)</f>
      </c>
      <c r="AI475" s="1">
        <f>VLOOKUP(G475,Sku_Consolidated!A2:S957,19,FALSE)</f>
      </c>
      <c r="AJ475" s="1">
        <f>VLOOKUP(G475,Sku_Consolidated!A2:T957,20,FALSE)</f>
      </c>
    </row>
    <row r="476" spans="1:36" x14ac:dyDescent="0.25">
      <c r="A476" s="1">
        <v>2024</v>
      </c>
      <c r="B476" s="1" t="s">
        <v>31</v>
      </c>
      <c r="C476" s="1" t="s">
        <v>32</v>
      </c>
      <c r="D476" s="1" t="s">
        <v>33</v>
      </c>
      <c r="E476" s="9" t="s">
        <v>1480</v>
      </c>
      <c r="F476" s="1">
        <f>IF(VLOOKUP(G476,Sku_Consolidated!A2:S957,{19},FALSE)="SHOWCASE", VLOOKUP(E476,Store_Showcase!B2:C144,{2}, FALSE), IF(VLOOKUP(G476,Sku_Consolidated!A2:S957,{19},FALSE)="VAM",VLOOKUP(E476,Store_VAM!B2:C273,{2}, FALSE),VLOOKUP(E476,Store_SRP!B2:C110,{2}, FALSE)))</f>
      </c>
      <c r="G476" s="1">
        <v>61834</v>
      </c>
      <c r="H476" s="1" t="s">
        <v>379</v>
      </c>
      <c r="I476" s="10" t="s">
        <v>1327</v>
      </c>
      <c r="J476" s="1">
        <f>VLOOKUP(G476,Sku_Consolidated!A2:C957, 3, FALSE)</f>
      </c>
      <c r="K476" s="10">
        <f>IF(J476="PACK", I476, 0)</f>
      </c>
      <c r="L476" s="10">
        <f>IF(J476="KG", I476, I476 * VLOOKUP(G476,Sku_Consolidated!A2:U957,21,FALSE))</f>
      </c>
      <c r="M476" s="10" t="s">
        <v>37</v>
      </c>
      <c r="N476" s="11" t="s">
        <v>1498</v>
      </c>
      <c r="O476" s="10" t="s">
        <v>1499</v>
      </c>
      <c r="P476" s="10">
        <f>N476 - O476</f>
      </c>
      <c r="Q476" s="1">
        <f>VLOOKUP(G476,Sku_Consolidated!A2:G957,7, FALSE)</f>
      </c>
      <c r="R476" s="1">
        <f>IF(IFERROR(VLOOKUP(E476,Store_Showcase!B2:H144,7, FALSE), TRUE)=TRUE, IF(IFERROR(VLOOKUP(E476,Store_SRP!B2:H110,7, FALSE), TRUE)=TRUE,VLOOKUP(E476,Store_VAM!B2:H273,7, FALSE),VLOOKUP(E476,Store_SRP!B2:H110,7, FALSE)), VLOOKUP(E476,Store_Showcase!B2:H144,7, FALSE))</f>
      </c>
      <c r="S476" s="1">
        <f>IF(IFERROR(VLOOKUP(E476,Store_Showcase!B2:I144,8, FALSE), TRUE)=TRUE, IF(IFERROR(VLOOKUP(E476,Store_SRP!B2:I110,8, FALSE), TRUE)=TRUE,VLOOKUP(E476,Store_VAM!B2:I273,8, FALSE),VLOOKUP(E476,Store_SRP!B2:I110,8, FALSE)), VLOOKUP(E476,Store_Showcase!B2:I144,8, FALSE))</f>
      </c>
      <c r="T476" s="1">
        <f>VLOOKUP(G476,Sku_Consolidated!A2:R957,18,FALSE)</f>
      </c>
      <c r="U476" s="1" t="s">
        <v>1484</v>
      </c>
      <c r="V476" s="1">
        <f>IF(VLOOKUP(G476,Sku_Consolidated!A2:S957,19,FALSE)="SHOWCASE", VLOOKUP(E476,Store_Showcase!B2:L144,11, FALSE), IF(VLOOKUP(G476,Sku_Consolidated!A2:S957,19,FALSE)="VAM",VLOOKUP(E476,Store_VAM!B2:L273,11, FALSE),VLOOKUP(E476,Store_SRP!B2:L110,11, FALSE)))</f>
      </c>
      <c r="W476" s="1">
        <f>VLOOKUP(G476,Sku_Consolidated!A2:W957,11,FALSE)</f>
      </c>
      <c r="X476" s="1">
        <f>VLOOKUP(G476,Sku_Consolidated!A2:H957,8,FALSE)</f>
      </c>
      <c r="Y476" s="1">
        <f>VLOOKUP(G476,Sku_Consolidated!A2:I957,9,FALSE)</f>
      </c>
      <c r="Z476" s="1" t="s">
        <v>41</v>
      </c>
      <c r="AA476" s="1">
        <f>VLOOKUP(G476,Sku_Consolidated!A2:E957,5,FALSE)</f>
      </c>
      <c r="AB476" s="1">
        <f>IF(VLOOKUP(G476,Sku_Consolidated!A2:S957,19,FALSE)="SHOWCASE", VLOOKUP(E476,Store_Showcase!B2:N144,13, FALSE), IF(VLOOKUP(G476,Sku_Consolidated!A2:S957,19,FALSE)="VAM",VLOOKUP(E476,Store_VAM!B2:N273,13, FALSE),VLOOKUP(E476,Store_SRP!B2:N110,13, FALSE)))</f>
      </c>
      <c r="AC476" s="1">
        <f>IF(IFERROR(AB476,TRUE)=TRUE, "-","OK")</f>
      </c>
      <c r="AD476" s="11" t="s">
        <v>37</v>
      </c>
      <c r="AE476" s="11" t="s">
        <v>37</v>
      </c>
      <c r="AF476" s="1">
        <f>IF(IFERROR(VLOOKUP(E476,Store_Showcase!B2:H144,{5}, FALSE), TRUE)=TRUE, IF(IFERROR(VLOOKUP(E476,Store_SRP!B2:H110,{5}, FALSE), TRUE)=TRUE,VLOOKUP(E476,Store_VAM!B2:H273,{5}, FALSE),VLOOKUP(E476,Store_SRP!B2:H110,{5}, FALSE)), VLOOKUP(E476,Store_Showcase!B2:H144,{5}, FALSE))</f>
      </c>
      <c r="AG476" s="1">
        <f>IF(IFERROR(VLOOKUP(E476,Store_Showcase!B2:H144,{6}, FALSE), TRUE)=TRUE, IF(IFERROR(VLOOKUP(E476,Store_SRP!B2:H110,{6}, FALSE), TRUE)=TRUE,VLOOKUP(E476,Store_VAM!B2:H273,{6}, FALSE),VLOOKUP(E476,Store_SRP!B2:H110,{6}, FALSE)), VLOOKUP(E476,Store_Showcase!B2:H144,{6}, FALSE))</f>
      </c>
      <c r="AH476" s="1">
        <f>VLOOKUP(G476,Sku_Consolidated!A2:R957,18,FALSE)</f>
      </c>
      <c r="AI476" s="1">
        <f>VLOOKUP(G476,Sku_Consolidated!A2:S957,19,FALSE)</f>
      </c>
      <c r="AJ476" s="1">
        <f>VLOOKUP(G476,Sku_Consolidated!A2:T957,20,FALSE)</f>
      </c>
    </row>
    <row r="477" spans="1:36" x14ac:dyDescent="0.25">
      <c r="A477" s="1">
        <v>2024</v>
      </c>
      <c r="B477" s="1" t="s">
        <v>31</v>
      </c>
      <c r="C477" s="1" t="s">
        <v>32</v>
      </c>
      <c r="D477" s="1" t="s">
        <v>33</v>
      </c>
      <c r="E477" s="9" t="s">
        <v>1480</v>
      </c>
      <c r="F477" s="1">
        <f>IF(VLOOKUP(G477,Sku_Consolidated!A2:S957,{19},FALSE)="SHOWCASE", VLOOKUP(E477,Store_Showcase!B2:C144,{2}, FALSE), IF(VLOOKUP(G477,Sku_Consolidated!A2:S957,{19},FALSE)="VAM",VLOOKUP(E477,Store_VAM!B2:C273,{2}, FALSE),VLOOKUP(E477,Store_SRP!B2:C110,{2}, FALSE)))</f>
      </c>
      <c r="G477" s="1">
        <v>61835</v>
      </c>
      <c r="H477" s="1" t="s">
        <v>680</v>
      </c>
      <c r="I477" s="10" t="s">
        <v>1500</v>
      </c>
      <c r="J477" s="1">
        <f>VLOOKUP(G477,Sku_Consolidated!A2:C957, 3, FALSE)</f>
      </c>
      <c r="K477" s="10">
        <f>IF(J477="PACK", I477, 0)</f>
      </c>
      <c r="L477" s="10">
        <f>IF(J477="KG", I477, I477 * VLOOKUP(G477,Sku_Consolidated!A2:U957,21,FALSE))</f>
      </c>
      <c r="M477" s="10" t="s">
        <v>37</v>
      </c>
      <c r="N477" s="11" t="s">
        <v>1501</v>
      </c>
      <c r="O477" s="10" t="s">
        <v>1502</v>
      </c>
      <c r="P477" s="10">
        <f>N477 - O477</f>
      </c>
      <c r="Q477" s="1">
        <f>VLOOKUP(G477,Sku_Consolidated!A2:G957,7, FALSE)</f>
      </c>
      <c r="R477" s="1">
        <f>IF(IFERROR(VLOOKUP(E477,Store_Showcase!B2:H144,7, FALSE), TRUE)=TRUE, IF(IFERROR(VLOOKUP(E477,Store_SRP!B2:H110,7, FALSE), TRUE)=TRUE,VLOOKUP(E477,Store_VAM!B2:H273,7, FALSE),VLOOKUP(E477,Store_SRP!B2:H110,7, FALSE)), VLOOKUP(E477,Store_Showcase!B2:H144,7, FALSE))</f>
      </c>
      <c r="S477" s="1">
        <f>IF(IFERROR(VLOOKUP(E477,Store_Showcase!B2:I144,8, FALSE), TRUE)=TRUE, IF(IFERROR(VLOOKUP(E477,Store_SRP!B2:I110,8, FALSE), TRUE)=TRUE,VLOOKUP(E477,Store_VAM!B2:I273,8, FALSE),VLOOKUP(E477,Store_SRP!B2:I110,8, FALSE)), VLOOKUP(E477,Store_Showcase!B2:I144,8, FALSE))</f>
      </c>
      <c r="T477" s="1">
        <f>VLOOKUP(G477,Sku_Consolidated!A2:R957,18,FALSE)</f>
      </c>
      <c r="U477" s="1" t="s">
        <v>1484</v>
      </c>
      <c r="V477" s="1">
        <f>IF(VLOOKUP(G477,Sku_Consolidated!A2:S957,19,FALSE)="SHOWCASE", VLOOKUP(E477,Store_Showcase!B2:L144,11, FALSE), IF(VLOOKUP(G477,Sku_Consolidated!A2:S957,19,FALSE)="VAM",VLOOKUP(E477,Store_VAM!B2:L273,11, FALSE),VLOOKUP(E477,Store_SRP!B2:L110,11, FALSE)))</f>
      </c>
      <c r="W477" s="1">
        <f>VLOOKUP(G477,Sku_Consolidated!A2:W957,11,FALSE)</f>
      </c>
      <c r="X477" s="1">
        <f>VLOOKUP(G477,Sku_Consolidated!A2:H957,8,FALSE)</f>
      </c>
      <c r="Y477" s="1">
        <f>VLOOKUP(G477,Sku_Consolidated!A2:I957,9,FALSE)</f>
      </c>
      <c r="Z477" s="1" t="s">
        <v>41</v>
      </c>
      <c r="AA477" s="1">
        <f>VLOOKUP(G477,Sku_Consolidated!A2:E957,5,FALSE)</f>
      </c>
      <c r="AB477" s="1">
        <f>IF(VLOOKUP(G477,Sku_Consolidated!A2:S957,19,FALSE)="SHOWCASE", VLOOKUP(E477,Store_Showcase!B2:N144,13, FALSE), IF(VLOOKUP(G477,Sku_Consolidated!A2:S957,19,FALSE)="VAM",VLOOKUP(E477,Store_VAM!B2:N273,13, FALSE),VLOOKUP(E477,Store_SRP!B2:N110,13, FALSE)))</f>
      </c>
      <c r="AC477" s="1">
        <f>IF(IFERROR(AB477,TRUE)=TRUE, "-","OK")</f>
      </c>
      <c r="AD477" s="11" t="s">
        <v>37</v>
      </c>
      <c r="AE477" s="11" t="s">
        <v>37</v>
      </c>
      <c r="AF477" s="1">
        <f>IF(IFERROR(VLOOKUP(E477,Store_Showcase!B2:H144,{5}, FALSE), TRUE)=TRUE, IF(IFERROR(VLOOKUP(E477,Store_SRP!B2:H110,{5}, FALSE), TRUE)=TRUE,VLOOKUP(E477,Store_VAM!B2:H273,{5}, FALSE),VLOOKUP(E477,Store_SRP!B2:H110,{5}, FALSE)), VLOOKUP(E477,Store_Showcase!B2:H144,{5}, FALSE))</f>
      </c>
      <c r="AG477" s="1">
        <f>IF(IFERROR(VLOOKUP(E477,Store_Showcase!B2:H144,{6}, FALSE), TRUE)=TRUE, IF(IFERROR(VLOOKUP(E477,Store_SRP!B2:H110,{6}, FALSE), TRUE)=TRUE,VLOOKUP(E477,Store_VAM!B2:H273,{6}, FALSE),VLOOKUP(E477,Store_SRP!B2:H110,{6}, FALSE)), VLOOKUP(E477,Store_Showcase!B2:H144,{6}, FALSE))</f>
      </c>
      <c r="AH477" s="1">
        <f>VLOOKUP(G477,Sku_Consolidated!A2:R957,18,FALSE)</f>
      </c>
      <c r="AI477" s="1">
        <f>VLOOKUP(G477,Sku_Consolidated!A2:S957,19,FALSE)</f>
      </c>
      <c r="AJ477" s="1">
        <f>VLOOKUP(G477,Sku_Consolidated!A2:T957,20,FALSE)</f>
      </c>
    </row>
    <row r="478" spans="1:36" x14ac:dyDescent="0.25">
      <c r="A478" s="1">
        <v>2024</v>
      </c>
      <c r="B478" s="1" t="s">
        <v>31</v>
      </c>
      <c r="C478" s="1" t="s">
        <v>32</v>
      </c>
      <c r="D478" s="1" t="s">
        <v>33</v>
      </c>
      <c r="E478" s="9" t="s">
        <v>1480</v>
      </c>
      <c r="F478" s="1">
        <f>IF(VLOOKUP(G478,Sku_Consolidated!A2:S957,{19},FALSE)="SHOWCASE", VLOOKUP(E478,Store_Showcase!B2:C144,{2}, FALSE), IF(VLOOKUP(G478,Sku_Consolidated!A2:S957,{19},FALSE)="VAM",VLOOKUP(E478,Store_VAM!B2:C273,{2}, FALSE),VLOOKUP(E478,Store_SRP!B2:C110,{2}, FALSE)))</f>
      </c>
      <c r="G478" s="1">
        <v>61845</v>
      </c>
      <c r="H478" s="1" t="s">
        <v>130</v>
      </c>
      <c r="I478" s="10" t="s">
        <v>168</v>
      </c>
      <c r="J478" s="1">
        <f>VLOOKUP(G478,Sku_Consolidated!A2:C957, 3, FALSE)</f>
      </c>
      <c r="K478" s="10">
        <f>IF(J478="PACK", I478, 0)</f>
      </c>
      <c r="L478" s="10">
        <f>IF(J478="KG", I478, I478 * VLOOKUP(G478,Sku_Consolidated!A2:U957,21,FALSE))</f>
      </c>
      <c r="M478" s="10" t="s">
        <v>37</v>
      </c>
      <c r="N478" s="11" t="s">
        <v>1503</v>
      </c>
      <c r="O478" s="10" t="s">
        <v>1504</v>
      </c>
      <c r="P478" s="10">
        <f>N478 - O478</f>
      </c>
      <c r="Q478" s="1">
        <f>VLOOKUP(G478,Sku_Consolidated!A2:G957,7, FALSE)</f>
      </c>
      <c r="R478" s="1">
        <f>IF(IFERROR(VLOOKUP(E478,Store_Showcase!B2:H144,7, FALSE), TRUE)=TRUE, IF(IFERROR(VLOOKUP(E478,Store_SRP!B2:H110,7, FALSE), TRUE)=TRUE,VLOOKUP(E478,Store_VAM!B2:H273,7, FALSE),VLOOKUP(E478,Store_SRP!B2:H110,7, FALSE)), VLOOKUP(E478,Store_Showcase!B2:H144,7, FALSE))</f>
      </c>
      <c r="S478" s="1">
        <f>IF(IFERROR(VLOOKUP(E478,Store_Showcase!B2:I144,8, FALSE), TRUE)=TRUE, IF(IFERROR(VLOOKUP(E478,Store_SRP!B2:I110,8, FALSE), TRUE)=TRUE,VLOOKUP(E478,Store_VAM!B2:I273,8, FALSE),VLOOKUP(E478,Store_SRP!B2:I110,8, FALSE)), VLOOKUP(E478,Store_Showcase!B2:I144,8, FALSE))</f>
      </c>
      <c r="T478" s="1">
        <f>VLOOKUP(G478,Sku_Consolidated!A2:R957,18,FALSE)</f>
      </c>
      <c r="U478" s="1" t="s">
        <v>1484</v>
      </c>
      <c r="V478" s="1">
        <f>IF(VLOOKUP(G478,Sku_Consolidated!A2:S957,19,FALSE)="SHOWCASE", VLOOKUP(E478,Store_Showcase!B2:L144,11, FALSE), IF(VLOOKUP(G478,Sku_Consolidated!A2:S957,19,FALSE)="VAM",VLOOKUP(E478,Store_VAM!B2:L273,11, FALSE),VLOOKUP(E478,Store_SRP!B2:L110,11, FALSE)))</f>
      </c>
      <c r="W478" s="1">
        <f>VLOOKUP(G478,Sku_Consolidated!A2:W957,11,FALSE)</f>
      </c>
      <c r="X478" s="1">
        <f>VLOOKUP(G478,Sku_Consolidated!A2:H957,8,FALSE)</f>
      </c>
      <c r="Y478" s="1">
        <f>VLOOKUP(G478,Sku_Consolidated!A2:I957,9,FALSE)</f>
      </c>
      <c r="Z478" s="1" t="s">
        <v>41</v>
      </c>
      <c r="AA478" s="1">
        <f>VLOOKUP(G478,Sku_Consolidated!A2:E957,5,FALSE)</f>
      </c>
      <c r="AB478" s="1">
        <f>IF(VLOOKUP(G478,Sku_Consolidated!A2:S957,19,FALSE)="SHOWCASE", VLOOKUP(E478,Store_Showcase!B2:N144,13, FALSE), IF(VLOOKUP(G478,Sku_Consolidated!A2:S957,19,FALSE)="VAM",VLOOKUP(E478,Store_VAM!B2:N273,13, FALSE),VLOOKUP(E478,Store_SRP!B2:N110,13, FALSE)))</f>
      </c>
      <c r="AC478" s="1">
        <f>IF(IFERROR(AB478,TRUE)=TRUE, "-","OK")</f>
      </c>
      <c r="AD478" s="11" t="s">
        <v>37</v>
      </c>
      <c r="AE478" s="11" t="s">
        <v>37</v>
      </c>
      <c r="AF478" s="1">
        <f>IF(IFERROR(VLOOKUP(E478,Store_Showcase!B2:H144,{5}, FALSE), TRUE)=TRUE, IF(IFERROR(VLOOKUP(E478,Store_SRP!B2:H110,{5}, FALSE), TRUE)=TRUE,VLOOKUP(E478,Store_VAM!B2:H273,{5}, FALSE),VLOOKUP(E478,Store_SRP!B2:H110,{5}, FALSE)), VLOOKUP(E478,Store_Showcase!B2:H144,{5}, FALSE))</f>
      </c>
      <c r="AG478" s="1">
        <f>IF(IFERROR(VLOOKUP(E478,Store_Showcase!B2:H144,{6}, FALSE), TRUE)=TRUE, IF(IFERROR(VLOOKUP(E478,Store_SRP!B2:H110,{6}, FALSE), TRUE)=TRUE,VLOOKUP(E478,Store_VAM!B2:H273,{6}, FALSE),VLOOKUP(E478,Store_SRP!B2:H110,{6}, FALSE)), VLOOKUP(E478,Store_Showcase!B2:H144,{6}, FALSE))</f>
      </c>
      <c r="AH478" s="1">
        <f>VLOOKUP(G478,Sku_Consolidated!A2:R957,18,FALSE)</f>
      </c>
      <c r="AI478" s="1">
        <f>VLOOKUP(G478,Sku_Consolidated!A2:S957,19,FALSE)</f>
      </c>
      <c r="AJ478" s="1">
        <f>VLOOKUP(G478,Sku_Consolidated!A2:T957,20,FALSE)</f>
      </c>
    </row>
    <row r="479" spans="1:36" x14ac:dyDescent="0.25">
      <c r="A479" s="1">
        <v>2024</v>
      </c>
      <c r="B479" s="1" t="s">
        <v>31</v>
      </c>
      <c r="C479" s="1" t="s">
        <v>32</v>
      </c>
      <c r="D479" s="1" t="s">
        <v>33</v>
      </c>
      <c r="E479" s="9" t="s">
        <v>1480</v>
      </c>
      <c r="F479" s="1">
        <f>IF(VLOOKUP(G479,Sku_Consolidated!A2:S957,{19},FALSE)="SHOWCASE", VLOOKUP(E479,Store_Showcase!B2:C144,{2}, FALSE), IF(VLOOKUP(G479,Sku_Consolidated!A2:S957,{19},FALSE)="VAM",VLOOKUP(E479,Store_VAM!B2:C273,{2}, FALSE),VLOOKUP(E479,Store_SRP!B2:C110,{2}, FALSE)))</f>
      </c>
      <c r="G479" s="1">
        <v>61852</v>
      </c>
      <c r="H479" s="1" t="s">
        <v>138</v>
      </c>
      <c r="I479" s="10" t="s">
        <v>1505</v>
      </c>
      <c r="J479" s="1">
        <f>VLOOKUP(G479,Sku_Consolidated!A2:C957, 3, FALSE)</f>
      </c>
      <c r="K479" s="10">
        <f>IF(J479="PACK", I479, 0)</f>
      </c>
      <c r="L479" s="10">
        <f>IF(J479="KG", I479, I479 * VLOOKUP(G479,Sku_Consolidated!A2:U957,21,FALSE))</f>
      </c>
      <c r="M479" s="10" t="s">
        <v>37</v>
      </c>
      <c r="N479" s="11" t="s">
        <v>1506</v>
      </c>
      <c r="O479" s="10" t="s">
        <v>1507</v>
      </c>
      <c r="P479" s="10">
        <f>N479 - O479</f>
      </c>
      <c r="Q479" s="1">
        <f>VLOOKUP(G479,Sku_Consolidated!A2:G957,7, FALSE)</f>
      </c>
      <c r="R479" s="1">
        <f>IF(IFERROR(VLOOKUP(E479,Store_Showcase!B2:H144,7, FALSE), TRUE)=TRUE, IF(IFERROR(VLOOKUP(E479,Store_SRP!B2:H110,7, FALSE), TRUE)=TRUE,VLOOKUP(E479,Store_VAM!B2:H273,7, FALSE),VLOOKUP(E479,Store_SRP!B2:H110,7, FALSE)), VLOOKUP(E479,Store_Showcase!B2:H144,7, FALSE))</f>
      </c>
      <c r="S479" s="1">
        <f>IF(IFERROR(VLOOKUP(E479,Store_Showcase!B2:I144,8, FALSE), TRUE)=TRUE, IF(IFERROR(VLOOKUP(E479,Store_SRP!B2:I110,8, FALSE), TRUE)=TRUE,VLOOKUP(E479,Store_VAM!B2:I273,8, FALSE),VLOOKUP(E479,Store_SRP!B2:I110,8, FALSE)), VLOOKUP(E479,Store_Showcase!B2:I144,8, FALSE))</f>
      </c>
      <c r="T479" s="1">
        <f>VLOOKUP(G479,Sku_Consolidated!A2:R957,18,FALSE)</f>
      </c>
      <c r="U479" s="1" t="s">
        <v>1484</v>
      </c>
      <c r="V479" s="1">
        <f>IF(VLOOKUP(G479,Sku_Consolidated!A2:S957,19,FALSE)="SHOWCASE", VLOOKUP(E479,Store_Showcase!B2:L144,11, FALSE), IF(VLOOKUP(G479,Sku_Consolidated!A2:S957,19,FALSE)="VAM",VLOOKUP(E479,Store_VAM!B2:L273,11, FALSE),VLOOKUP(E479,Store_SRP!B2:L110,11, FALSE)))</f>
      </c>
      <c r="W479" s="1">
        <f>VLOOKUP(G479,Sku_Consolidated!A2:W957,11,FALSE)</f>
      </c>
      <c r="X479" s="1">
        <f>VLOOKUP(G479,Sku_Consolidated!A2:H957,8,FALSE)</f>
      </c>
      <c r="Y479" s="1">
        <f>VLOOKUP(G479,Sku_Consolidated!A2:I957,9,FALSE)</f>
      </c>
      <c r="Z479" s="1" t="s">
        <v>41</v>
      </c>
      <c r="AA479" s="1">
        <f>VLOOKUP(G479,Sku_Consolidated!A2:E957,5,FALSE)</f>
      </c>
      <c r="AB479" s="1">
        <f>IF(VLOOKUP(G479,Sku_Consolidated!A2:S957,19,FALSE)="SHOWCASE", VLOOKUP(E479,Store_Showcase!B2:N144,13, FALSE), IF(VLOOKUP(G479,Sku_Consolidated!A2:S957,19,FALSE)="VAM",VLOOKUP(E479,Store_VAM!B2:N273,13, FALSE),VLOOKUP(E479,Store_SRP!B2:N110,13, FALSE)))</f>
      </c>
      <c r="AC479" s="1">
        <f>IF(IFERROR(AB479,TRUE)=TRUE, "-","OK")</f>
      </c>
      <c r="AD479" s="11" t="s">
        <v>37</v>
      </c>
      <c r="AE479" s="11" t="s">
        <v>37</v>
      </c>
      <c r="AF479" s="1">
        <f>IF(IFERROR(VLOOKUP(E479,Store_Showcase!B2:H144,{5}, FALSE), TRUE)=TRUE, IF(IFERROR(VLOOKUP(E479,Store_SRP!B2:H110,{5}, FALSE), TRUE)=TRUE,VLOOKUP(E479,Store_VAM!B2:H273,{5}, FALSE),VLOOKUP(E479,Store_SRP!B2:H110,{5}, FALSE)), VLOOKUP(E479,Store_Showcase!B2:H144,{5}, FALSE))</f>
      </c>
      <c r="AG479" s="1">
        <f>IF(IFERROR(VLOOKUP(E479,Store_Showcase!B2:H144,{6}, FALSE), TRUE)=TRUE, IF(IFERROR(VLOOKUP(E479,Store_SRP!B2:H110,{6}, FALSE), TRUE)=TRUE,VLOOKUP(E479,Store_VAM!B2:H273,{6}, FALSE),VLOOKUP(E479,Store_SRP!B2:H110,{6}, FALSE)), VLOOKUP(E479,Store_Showcase!B2:H144,{6}, FALSE))</f>
      </c>
      <c r="AH479" s="1">
        <f>VLOOKUP(G479,Sku_Consolidated!A2:R957,18,FALSE)</f>
      </c>
      <c r="AI479" s="1">
        <f>VLOOKUP(G479,Sku_Consolidated!A2:S957,19,FALSE)</f>
      </c>
      <c r="AJ479" s="1">
        <f>VLOOKUP(G479,Sku_Consolidated!A2:T957,20,FALSE)</f>
      </c>
    </row>
    <row r="480" spans="1:36" x14ac:dyDescent="0.25">
      <c r="A480" s="1">
        <v>2024</v>
      </c>
      <c r="B480" s="1" t="s">
        <v>31</v>
      </c>
      <c r="C480" s="1" t="s">
        <v>32</v>
      </c>
      <c r="D480" s="1" t="s">
        <v>33</v>
      </c>
      <c r="E480" s="9" t="s">
        <v>1508</v>
      </c>
      <c r="F480" s="1">
        <f>IF(VLOOKUP(G480,Sku_Consolidated!A2:S957,{19},FALSE)="SHOWCASE", VLOOKUP(E480,Store_Showcase!B2:C144,{2}, FALSE), IF(VLOOKUP(G480,Sku_Consolidated!A2:S957,{19},FALSE)="VAM",VLOOKUP(E480,Store_VAM!B2:C273,{2}, FALSE),VLOOKUP(E480,Store_SRP!B2:C110,{2}, FALSE)))</f>
      </c>
      <c r="G480" s="1">
        <v>10008</v>
      </c>
      <c r="H480" s="1" t="s">
        <v>304</v>
      </c>
      <c r="I480" s="10" t="s">
        <v>1509</v>
      </c>
      <c r="J480" s="1">
        <f>VLOOKUP(G480,Sku_Consolidated!A2:C957, 3, FALSE)</f>
      </c>
      <c r="K480" s="10">
        <f>IF(J480="PACK", I480, 0)</f>
      </c>
      <c r="L480" s="10">
        <f>IF(J480="KG", I480, I480 * VLOOKUP(G480,Sku_Consolidated!A2:U957,21,FALSE))</f>
      </c>
      <c r="M480" s="10" t="s">
        <v>37</v>
      </c>
      <c r="N480" s="11" t="s">
        <v>1510</v>
      </c>
      <c r="O480" s="10" t="s">
        <v>1511</v>
      </c>
      <c r="P480" s="10">
        <f>N480 - O480</f>
      </c>
      <c r="Q480" s="1">
        <f>VLOOKUP(G480,Sku_Consolidated!A2:G957,7, FALSE)</f>
      </c>
      <c r="R480" s="1">
        <f>IF(IFERROR(VLOOKUP(E480,Store_Showcase!B2:H144,7, FALSE), TRUE)=TRUE, IF(IFERROR(VLOOKUP(E480,Store_SRP!B2:H110,7, FALSE), TRUE)=TRUE,VLOOKUP(E480,Store_VAM!B2:H273,7, FALSE),VLOOKUP(E480,Store_SRP!B2:H110,7, FALSE)), VLOOKUP(E480,Store_Showcase!B2:H144,7, FALSE))</f>
      </c>
      <c r="S480" s="1">
        <f>IF(IFERROR(VLOOKUP(E480,Store_Showcase!B2:I144,8, FALSE), TRUE)=TRUE, IF(IFERROR(VLOOKUP(E480,Store_SRP!B2:I110,8, FALSE), TRUE)=TRUE,VLOOKUP(E480,Store_VAM!B2:I273,8, FALSE),VLOOKUP(E480,Store_SRP!B2:I110,8, FALSE)), VLOOKUP(E480,Store_Showcase!B2:I144,8, FALSE))</f>
      </c>
      <c r="T480" s="1">
        <f>VLOOKUP(G480,Sku_Consolidated!A2:R957,18,FALSE)</f>
      </c>
      <c r="U480" s="1" t="s">
        <v>1512</v>
      </c>
      <c r="V480" s="1">
        <f>IF(VLOOKUP(G480,Sku_Consolidated!A2:S957,19,FALSE)="SHOWCASE", VLOOKUP(E480,Store_Showcase!B2:L144,11, FALSE), IF(VLOOKUP(G480,Sku_Consolidated!A2:S957,19,FALSE)="VAM",VLOOKUP(E480,Store_VAM!B2:L273,11, FALSE),VLOOKUP(E480,Store_SRP!B2:L110,11, FALSE)))</f>
      </c>
      <c r="W480" s="1">
        <f>VLOOKUP(G480,Sku_Consolidated!A2:W957,11,FALSE)</f>
      </c>
      <c r="X480" s="1">
        <f>VLOOKUP(G480,Sku_Consolidated!A2:H957,8,FALSE)</f>
      </c>
      <c r="Y480" s="1">
        <f>VLOOKUP(G480,Sku_Consolidated!A2:I957,9,FALSE)</f>
      </c>
      <c r="Z480" s="1" t="s">
        <v>41</v>
      </c>
      <c r="AA480" s="1">
        <f>VLOOKUP(G480,Sku_Consolidated!A2:E957,5,FALSE)</f>
      </c>
      <c r="AB480" s="1">
        <f>IF(VLOOKUP(G480,Sku_Consolidated!A2:S957,19,FALSE)="SHOWCASE", VLOOKUP(E480,Store_Showcase!B2:N144,13, FALSE), IF(VLOOKUP(G480,Sku_Consolidated!A2:S957,19,FALSE)="VAM",VLOOKUP(E480,Store_VAM!B2:N273,13, FALSE),VLOOKUP(E480,Store_SRP!B2:N110,13, FALSE)))</f>
      </c>
      <c r="AC480" s="1">
        <f>IF(IFERROR(AB480,TRUE)=TRUE, "-","OK")</f>
      </c>
      <c r="AD480" s="11" t="s">
        <v>37</v>
      </c>
      <c r="AE480" s="11" t="s">
        <v>37</v>
      </c>
      <c r="AF480" s="1">
        <f>IF(IFERROR(VLOOKUP(E480,Store_Showcase!B2:H144,{5}, FALSE), TRUE)=TRUE, IF(IFERROR(VLOOKUP(E480,Store_SRP!B2:H110,{5}, FALSE), TRUE)=TRUE,VLOOKUP(E480,Store_VAM!B2:H273,{5}, FALSE),VLOOKUP(E480,Store_SRP!B2:H110,{5}, FALSE)), VLOOKUP(E480,Store_Showcase!B2:H144,{5}, FALSE))</f>
      </c>
      <c r="AG480" s="1">
        <f>IF(IFERROR(VLOOKUP(E480,Store_Showcase!B2:H144,{6}, FALSE), TRUE)=TRUE, IF(IFERROR(VLOOKUP(E480,Store_SRP!B2:H110,{6}, FALSE), TRUE)=TRUE,VLOOKUP(E480,Store_VAM!B2:H273,{6}, FALSE),VLOOKUP(E480,Store_SRP!B2:H110,{6}, FALSE)), VLOOKUP(E480,Store_Showcase!B2:H144,{6}, FALSE))</f>
      </c>
      <c r="AH480" s="1">
        <f>VLOOKUP(G480,Sku_Consolidated!A2:R957,18,FALSE)</f>
      </c>
      <c r="AI480" s="1">
        <f>VLOOKUP(G480,Sku_Consolidated!A2:S957,19,FALSE)</f>
      </c>
      <c r="AJ480" s="1">
        <f>VLOOKUP(G480,Sku_Consolidated!A2:T957,20,FALSE)</f>
      </c>
    </row>
    <row r="481" spans="1:36" x14ac:dyDescent="0.25">
      <c r="A481" s="1">
        <v>2024</v>
      </c>
      <c r="B481" s="1" t="s">
        <v>31</v>
      </c>
      <c r="C481" s="1" t="s">
        <v>32</v>
      </c>
      <c r="D481" s="1" t="s">
        <v>33</v>
      </c>
      <c r="E481" s="9" t="s">
        <v>1508</v>
      </c>
      <c r="F481" s="1">
        <f>IF(VLOOKUP(G481,Sku_Consolidated!A2:S957,{19},FALSE)="SHOWCASE", VLOOKUP(E481,Store_Showcase!B2:C144,{2}, FALSE), IF(VLOOKUP(G481,Sku_Consolidated!A2:S957,{19},FALSE)="VAM",VLOOKUP(E481,Store_VAM!B2:C273,{2}, FALSE),VLOOKUP(E481,Store_SRP!B2:C110,{2}, FALSE)))</f>
      </c>
      <c r="G481" s="1">
        <v>61719</v>
      </c>
      <c r="H481" s="1" t="s">
        <v>35</v>
      </c>
      <c r="I481" s="10" t="s">
        <v>1513</v>
      </c>
      <c r="J481" s="1">
        <f>VLOOKUP(G481,Sku_Consolidated!A2:C957, 3, FALSE)</f>
      </c>
      <c r="K481" s="10">
        <f>IF(J481="PACK", I481, 0)</f>
      </c>
      <c r="L481" s="10">
        <f>IF(J481="KG", I481, I481 * VLOOKUP(G481,Sku_Consolidated!A2:U957,21,FALSE))</f>
      </c>
      <c r="M481" s="10" t="s">
        <v>37</v>
      </c>
      <c r="N481" s="11" t="s">
        <v>1514</v>
      </c>
      <c r="O481" s="10" t="s">
        <v>1515</v>
      </c>
      <c r="P481" s="10">
        <f>N481 - O481</f>
      </c>
      <c r="Q481" s="1">
        <f>VLOOKUP(G481,Sku_Consolidated!A2:G957,7, FALSE)</f>
      </c>
      <c r="R481" s="1">
        <f>IF(IFERROR(VLOOKUP(E481,Store_Showcase!B2:H144,7, FALSE), TRUE)=TRUE, IF(IFERROR(VLOOKUP(E481,Store_SRP!B2:H110,7, FALSE), TRUE)=TRUE,VLOOKUP(E481,Store_VAM!B2:H273,7, FALSE),VLOOKUP(E481,Store_SRP!B2:H110,7, FALSE)), VLOOKUP(E481,Store_Showcase!B2:H144,7, FALSE))</f>
      </c>
      <c r="S481" s="1">
        <f>IF(IFERROR(VLOOKUP(E481,Store_Showcase!B2:I144,8, FALSE), TRUE)=TRUE, IF(IFERROR(VLOOKUP(E481,Store_SRP!B2:I110,8, FALSE), TRUE)=TRUE,VLOOKUP(E481,Store_VAM!B2:I273,8, FALSE),VLOOKUP(E481,Store_SRP!B2:I110,8, FALSE)), VLOOKUP(E481,Store_Showcase!B2:I144,8, FALSE))</f>
      </c>
      <c r="T481" s="1">
        <f>VLOOKUP(G481,Sku_Consolidated!A2:R957,18,FALSE)</f>
      </c>
      <c r="U481" s="1" t="s">
        <v>1512</v>
      </c>
      <c r="V481" s="1">
        <f>IF(VLOOKUP(G481,Sku_Consolidated!A2:S957,19,FALSE)="SHOWCASE", VLOOKUP(E481,Store_Showcase!B2:L144,11, FALSE), IF(VLOOKUP(G481,Sku_Consolidated!A2:S957,19,FALSE)="VAM",VLOOKUP(E481,Store_VAM!B2:L273,11, FALSE),VLOOKUP(E481,Store_SRP!B2:L110,11, FALSE)))</f>
      </c>
      <c r="W481" s="1">
        <f>VLOOKUP(G481,Sku_Consolidated!A2:W957,11,FALSE)</f>
      </c>
      <c r="X481" s="1">
        <f>VLOOKUP(G481,Sku_Consolidated!A2:H957,8,FALSE)</f>
      </c>
      <c r="Y481" s="1">
        <f>VLOOKUP(G481,Sku_Consolidated!A2:I957,9,FALSE)</f>
      </c>
      <c r="Z481" s="1" t="s">
        <v>41</v>
      </c>
      <c r="AA481" s="1">
        <f>VLOOKUP(G481,Sku_Consolidated!A2:E957,5,FALSE)</f>
      </c>
      <c r="AB481" s="1">
        <f>IF(VLOOKUP(G481,Sku_Consolidated!A2:S957,19,FALSE)="SHOWCASE", VLOOKUP(E481,Store_Showcase!B2:N144,13, FALSE), IF(VLOOKUP(G481,Sku_Consolidated!A2:S957,19,FALSE)="VAM",VLOOKUP(E481,Store_VAM!B2:N273,13, FALSE),VLOOKUP(E481,Store_SRP!B2:N110,13, FALSE)))</f>
      </c>
      <c r="AC481" s="1">
        <f>IF(IFERROR(AB481,TRUE)=TRUE, "-","OK")</f>
      </c>
      <c r="AD481" s="11" t="s">
        <v>37</v>
      </c>
      <c r="AE481" s="11" t="s">
        <v>37</v>
      </c>
      <c r="AF481" s="1">
        <f>IF(IFERROR(VLOOKUP(E481,Store_Showcase!B2:H144,{5}, FALSE), TRUE)=TRUE, IF(IFERROR(VLOOKUP(E481,Store_SRP!B2:H110,{5}, FALSE), TRUE)=TRUE,VLOOKUP(E481,Store_VAM!B2:H273,{5}, FALSE),VLOOKUP(E481,Store_SRP!B2:H110,{5}, FALSE)), VLOOKUP(E481,Store_Showcase!B2:H144,{5}, FALSE))</f>
      </c>
      <c r="AG481" s="1">
        <f>IF(IFERROR(VLOOKUP(E481,Store_Showcase!B2:H144,{6}, FALSE), TRUE)=TRUE, IF(IFERROR(VLOOKUP(E481,Store_SRP!B2:H110,{6}, FALSE), TRUE)=TRUE,VLOOKUP(E481,Store_VAM!B2:H273,{6}, FALSE),VLOOKUP(E481,Store_SRP!B2:H110,{6}, FALSE)), VLOOKUP(E481,Store_Showcase!B2:H144,{6}, FALSE))</f>
      </c>
      <c r="AH481" s="1">
        <f>VLOOKUP(G481,Sku_Consolidated!A2:R957,18,FALSE)</f>
      </c>
      <c r="AI481" s="1">
        <f>VLOOKUP(G481,Sku_Consolidated!A2:S957,19,FALSE)</f>
      </c>
      <c r="AJ481" s="1">
        <f>VLOOKUP(G481,Sku_Consolidated!A2:T957,20,FALSE)</f>
      </c>
    </row>
    <row r="482" spans="1:36" x14ac:dyDescent="0.25">
      <c r="A482" s="1">
        <v>2024</v>
      </c>
      <c r="B482" s="1" t="s">
        <v>31</v>
      </c>
      <c r="C482" s="1" t="s">
        <v>32</v>
      </c>
      <c r="D482" s="1" t="s">
        <v>33</v>
      </c>
      <c r="E482" s="9" t="s">
        <v>1508</v>
      </c>
      <c r="F482" s="1">
        <f>IF(VLOOKUP(G482,Sku_Consolidated!A2:S957,{19},FALSE)="SHOWCASE", VLOOKUP(E482,Store_Showcase!B2:C144,{2}, FALSE), IF(VLOOKUP(G482,Sku_Consolidated!A2:S957,{19},FALSE)="VAM",VLOOKUP(E482,Store_VAM!B2:C273,{2}, FALSE),VLOOKUP(E482,Store_SRP!B2:C110,{2}, FALSE)))</f>
      </c>
      <c r="G482" s="1">
        <v>61720</v>
      </c>
      <c r="H482" s="1" t="s">
        <v>143</v>
      </c>
      <c r="I482" s="10" t="s">
        <v>1010</v>
      </c>
      <c r="J482" s="1">
        <f>VLOOKUP(G482,Sku_Consolidated!A2:C957, 3, FALSE)</f>
      </c>
      <c r="K482" s="10">
        <f>IF(J482="PACK", I482, 0)</f>
      </c>
      <c r="L482" s="10">
        <f>IF(J482="KG", I482, I482 * VLOOKUP(G482,Sku_Consolidated!A2:U957,21,FALSE))</f>
      </c>
      <c r="M482" s="10" t="s">
        <v>37</v>
      </c>
      <c r="N482" s="11" t="s">
        <v>1516</v>
      </c>
      <c r="O482" s="10" t="s">
        <v>1517</v>
      </c>
      <c r="P482" s="10">
        <f>N482 - O482</f>
      </c>
      <c r="Q482" s="1">
        <f>VLOOKUP(G482,Sku_Consolidated!A2:G957,7, FALSE)</f>
      </c>
      <c r="R482" s="1">
        <f>IF(IFERROR(VLOOKUP(E482,Store_Showcase!B2:H144,7, FALSE), TRUE)=TRUE, IF(IFERROR(VLOOKUP(E482,Store_SRP!B2:H110,7, FALSE), TRUE)=TRUE,VLOOKUP(E482,Store_VAM!B2:H273,7, FALSE),VLOOKUP(E482,Store_SRP!B2:H110,7, FALSE)), VLOOKUP(E482,Store_Showcase!B2:H144,7, FALSE))</f>
      </c>
      <c r="S482" s="1">
        <f>IF(IFERROR(VLOOKUP(E482,Store_Showcase!B2:I144,8, FALSE), TRUE)=TRUE, IF(IFERROR(VLOOKUP(E482,Store_SRP!B2:I110,8, FALSE), TRUE)=TRUE,VLOOKUP(E482,Store_VAM!B2:I273,8, FALSE),VLOOKUP(E482,Store_SRP!B2:I110,8, FALSE)), VLOOKUP(E482,Store_Showcase!B2:I144,8, FALSE))</f>
      </c>
      <c r="T482" s="1">
        <f>VLOOKUP(G482,Sku_Consolidated!A2:R957,18,FALSE)</f>
      </c>
      <c r="U482" s="1" t="s">
        <v>1512</v>
      </c>
      <c r="V482" s="1">
        <f>IF(VLOOKUP(G482,Sku_Consolidated!A2:S957,19,FALSE)="SHOWCASE", VLOOKUP(E482,Store_Showcase!B2:L144,11, FALSE), IF(VLOOKUP(G482,Sku_Consolidated!A2:S957,19,FALSE)="VAM",VLOOKUP(E482,Store_VAM!B2:L273,11, FALSE),VLOOKUP(E482,Store_SRP!B2:L110,11, FALSE)))</f>
      </c>
      <c r="W482" s="1">
        <f>VLOOKUP(G482,Sku_Consolidated!A2:W957,11,FALSE)</f>
      </c>
      <c r="X482" s="1">
        <f>VLOOKUP(G482,Sku_Consolidated!A2:H957,8,FALSE)</f>
      </c>
      <c r="Y482" s="1">
        <f>VLOOKUP(G482,Sku_Consolidated!A2:I957,9,FALSE)</f>
      </c>
      <c r="Z482" s="1" t="s">
        <v>41</v>
      </c>
      <c r="AA482" s="1">
        <f>VLOOKUP(G482,Sku_Consolidated!A2:E957,5,FALSE)</f>
      </c>
      <c r="AB482" s="1">
        <f>IF(VLOOKUP(G482,Sku_Consolidated!A2:S957,19,FALSE)="SHOWCASE", VLOOKUP(E482,Store_Showcase!B2:N144,13, FALSE), IF(VLOOKUP(G482,Sku_Consolidated!A2:S957,19,FALSE)="VAM",VLOOKUP(E482,Store_VAM!B2:N273,13, FALSE),VLOOKUP(E482,Store_SRP!B2:N110,13, FALSE)))</f>
      </c>
      <c r="AC482" s="1">
        <f>IF(IFERROR(AB482,TRUE)=TRUE, "-","OK")</f>
      </c>
      <c r="AD482" s="11" t="s">
        <v>37</v>
      </c>
      <c r="AE482" s="11" t="s">
        <v>37</v>
      </c>
      <c r="AF482" s="1">
        <f>IF(IFERROR(VLOOKUP(E482,Store_Showcase!B2:H144,{5}, FALSE), TRUE)=TRUE, IF(IFERROR(VLOOKUP(E482,Store_SRP!B2:H110,{5}, FALSE), TRUE)=TRUE,VLOOKUP(E482,Store_VAM!B2:H273,{5}, FALSE),VLOOKUP(E482,Store_SRP!B2:H110,{5}, FALSE)), VLOOKUP(E482,Store_Showcase!B2:H144,{5}, FALSE))</f>
      </c>
      <c r="AG482" s="1">
        <f>IF(IFERROR(VLOOKUP(E482,Store_Showcase!B2:H144,{6}, FALSE), TRUE)=TRUE, IF(IFERROR(VLOOKUP(E482,Store_SRP!B2:H110,{6}, FALSE), TRUE)=TRUE,VLOOKUP(E482,Store_VAM!B2:H273,{6}, FALSE),VLOOKUP(E482,Store_SRP!B2:H110,{6}, FALSE)), VLOOKUP(E482,Store_Showcase!B2:H144,{6}, FALSE))</f>
      </c>
      <c r="AH482" s="1">
        <f>VLOOKUP(G482,Sku_Consolidated!A2:R957,18,FALSE)</f>
      </c>
      <c r="AI482" s="1">
        <f>VLOOKUP(G482,Sku_Consolidated!A2:S957,19,FALSE)</f>
      </c>
      <c r="AJ482" s="1">
        <f>VLOOKUP(G482,Sku_Consolidated!A2:T957,20,FALSE)</f>
      </c>
    </row>
    <row r="483" spans="1:36" x14ac:dyDescent="0.25">
      <c r="A483" s="1">
        <v>2024</v>
      </c>
      <c r="B483" s="1" t="s">
        <v>31</v>
      </c>
      <c r="C483" s="1" t="s">
        <v>32</v>
      </c>
      <c r="D483" s="1" t="s">
        <v>33</v>
      </c>
      <c r="E483" s="9" t="s">
        <v>1508</v>
      </c>
      <c r="F483" s="1">
        <f>IF(VLOOKUP(G483,Sku_Consolidated!A2:S957,{19},FALSE)="SHOWCASE", VLOOKUP(E483,Store_Showcase!B2:C144,{2}, FALSE), IF(VLOOKUP(G483,Sku_Consolidated!A2:S957,{19},FALSE)="VAM",VLOOKUP(E483,Store_VAM!B2:C273,{2}, FALSE),VLOOKUP(E483,Store_SRP!B2:C110,{2}, FALSE)))</f>
      </c>
      <c r="G483" s="1">
        <v>61721</v>
      </c>
      <c r="H483" s="1" t="s">
        <v>42</v>
      </c>
      <c r="I483" s="10" t="s">
        <v>1518</v>
      </c>
      <c r="J483" s="1">
        <f>VLOOKUP(G483,Sku_Consolidated!A2:C957, 3, FALSE)</f>
      </c>
      <c r="K483" s="10">
        <f>IF(J483="PACK", I483, 0)</f>
      </c>
      <c r="L483" s="10">
        <f>IF(J483="KG", I483, I483 * VLOOKUP(G483,Sku_Consolidated!A2:U957,21,FALSE))</f>
      </c>
      <c r="M483" s="10" t="s">
        <v>37</v>
      </c>
      <c r="N483" s="11" t="s">
        <v>1519</v>
      </c>
      <c r="O483" s="10" t="s">
        <v>1520</v>
      </c>
      <c r="P483" s="10">
        <f>N483 - O483</f>
      </c>
      <c r="Q483" s="1">
        <f>VLOOKUP(G483,Sku_Consolidated!A2:G957,7, FALSE)</f>
      </c>
      <c r="R483" s="1">
        <f>IF(IFERROR(VLOOKUP(E483,Store_Showcase!B2:H144,7, FALSE), TRUE)=TRUE, IF(IFERROR(VLOOKUP(E483,Store_SRP!B2:H110,7, FALSE), TRUE)=TRUE,VLOOKUP(E483,Store_VAM!B2:H273,7, FALSE),VLOOKUP(E483,Store_SRP!B2:H110,7, FALSE)), VLOOKUP(E483,Store_Showcase!B2:H144,7, FALSE))</f>
      </c>
      <c r="S483" s="1">
        <f>IF(IFERROR(VLOOKUP(E483,Store_Showcase!B2:I144,8, FALSE), TRUE)=TRUE, IF(IFERROR(VLOOKUP(E483,Store_SRP!B2:I110,8, FALSE), TRUE)=TRUE,VLOOKUP(E483,Store_VAM!B2:I273,8, FALSE),VLOOKUP(E483,Store_SRP!B2:I110,8, FALSE)), VLOOKUP(E483,Store_Showcase!B2:I144,8, FALSE))</f>
      </c>
      <c r="T483" s="1">
        <f>VLOOKUP(G483,Sku_Consolidated!A2:R957,18,FALSE)</f>
      </c>
      <c r="U483" s="1" t="s">
        <v>1512</v>
      </c>
      <c r="V483" s="1">
        <f>IF(VLOOKUP(G483,Sku_Consolidated!A2:S957,19,FALSE)="SHOWCASE", VLOOKUP(E483,Store_Showcase!B2:L144,11, FALSE), IF(VLOOKUP(G483,Sku_Consolidated!A2:S957,19,FALSE)="VAM",VLOOKUP(E483,Store_VAM!B2:L273,11, FALSE),VLOOKUP(E483,Store_SRP!B2:L110,11, FALSE)))</f>
      </c>
      <c r="W483" s="1">
        <f>VLOOKUP(G483,Sku_Consolidated!A2:W957,11,FALSE)</f>
      </c>
      <c r="X483" s="1">
        <f>VLOOKUP(G483,Sku_Consolidated!A2:H957,8,FALSE)</f>
      </c>
      <c r="Y483" s="1">
        <f>VLOOKUP(G483,Sku_Consolidated!A2:I957,9,FALSE)</f>
      </c>
      <c r="Z483" s="1" t="s">
        <v>41</v>
      </c>
      <c r="AA483" s="1">
        <f>VLOOKUP(G483,Sku_Consolidated!A2:E957,5,FALSE)</f>
      </c>
      <c r="AB483" s="1">
        <f>IF(VLOOKUP(G483,Sku_Consolidated!A2:S957,19,FALSE)="SHOWCASE", VLOOKUP(E483,Store_Showcase!B2:N144,13, FALSE), IF(VLOOKUP(G483,Sku_Consolidated!A2:S957,19,FALSE)="VAM",VLOOKUP(E483,Store_VAM!B2:N273,13, FALSE),VLOOKUP(E483,Store_SRP!B2:N110,13, FALSE)))</f>
      </c>
      <c r="AC483" s="1">
        <f>IF(IFERROR(AB483,TRUE)=TRUE, "-","OK")</f>
      </c>
      <c r="AD483" s="11" t="s">
        <v>37</v>
      </c>
      <c r="AE483" s="11" t="s">
        <v>37</v>
      </c>
      <c r="AF483" s="1">
        <f>IF(IFERROR(VLOOKUP(E483,Store_Showcase!B2:H144,{5}, FALSE), TRUE)=TRUE, IF(IFERROR(VLOOKUP(E483,Store_SRP!B2:H110,{5}, FALSE), TRUE)=TRUE,VLOOKUP(E483,Store_VAM!B2:H273,{5}, FALSE),VLOOKUP(E483,Store_SRP!B2:H110,{5}, FALSE)), VLOOKUP(E483,Store_Showcase!B2:H144,{5}, FALSE))</f>
      </c>
      <c r="AG483" s="1">
        <f>IF(IFERROR(VLOOKUP(E483,Store_Showcase!B2:H144,{6}, FALSE), TRUE)=TRUE, IF(IFERROR(VLOOKUP(E483,Store_SRP!B2:H110,{6}, FALSE), TRUE)=TRUE,VLOOKUP(E483,Store_VAM!B2:H273,{6}, FALSE),VLOOKUP(E483,Store_SRP!B2:H110,{6}, FALSE)), VLOOKUP(E483,Store_Showcase!B2:H144,{6}, FALSE))</f>
      </c>
      <c r="AH483" s="1">
        <f>VLOOKUP(G483,Sku_Consolidated!A2:R957,18,FALSE)</f>
      </c>
      <c r="AI483" s="1">
        <f>VLOOKUP(G483,Sku_Consolidated!A2:S957,19,FALSE)</f>
      </c>
      <c r="AJ483" s="1">
        <f>VLOOKUP(G483,Sku_Consolidated!A2:T957,20,FALSE)</f>
      </c>
    </row>
    <row r="484" spans="1:36" x14ac:dyDescent="0.25">
      <c r="A484" s="1">
        <v>2024</v>
      </c>
      <c r="B484" s="1" t="s">
        <v>31</v>
      </c>
      <c r="C484" s="1" t="s">
        <v>32</v>
      </c>
      <c r="D484" s="1" t="s">
        <v>33</v>
      </c>
      <c r="E484" s="9" t="s">
        <v>1508</v>
      </c>
      <c r="F484" s="1">
        <f>IF(VLOOKUP(G484,Sku_Consolidated!A2:S957,{19},FALSE)="SHOWCASE", VLOOKUP(E484,Store_Showcase!B2:C144,{2}, FALSE), IF(VLOOKUP(G484,Sku_Consolidated!A2:S957,{19},FALSE)="VAM",VLOOKUP(E484,Store_VAM!B2:C273,{2}, FALSE),VLOOKUP(E484,Store_SRP!B2:C110,{2}, FALSE)))</f>
      </c>
      <c r="G484" s="1">
        <v>61722</v>
      </c>
      <c r="H484" s="1" t="s">
        <v>46</v>
      </c>
      <c r="I484" s="10" t="s">
        <v>1521</v>
      </c>
      <c r="J484" s="1">
        <f>VLOOKUP(G484,Sku_Consolidated!A2:C957, 3, FALSE)</f>
      </c>
      <c r="K484" s="10">
        <f>IF(J484="PACK", I484, 0)</f>
      </c>
      <c r="L484" s="10">
        <f>IF(J484="KG", I484, I484 * VLOOKUP(G484,Sku_Consolidated!A2:U957,21,FALSE))</f>
      </c>
      <c r="M484" s="10" t="s">
        <v>37</v>
      </c>
      <c r="N484" s="11" t="s">
        <v>1522</v>
      </c>
      <c r="O484" s="10" t="s">
        <v>1523</v>
      </c>
      <c r="P484" s="10">
        <f>N484 - O484</f>
      </c>
      <c r="Q484" s="1">
        <f>VLOOKUP(G484,Sku_Consolidated!A2:G957,7, FALSE)</f>
      </c>
      <c r="R484" s="1">
        <f>IF(IFERROR(VLOOKUP(E484,Store_Showcase!B2:H144,7, FALSE), TRUE)=TRUE, IF(IFERROR(VLOOKUP(E484,Store_SRP!B2:H110,7, FALSE), TRUE)=TRUE,VLOOKUP(E484,Store_VAM!B2:H273,7, FALSE),VLOOKUP(E484,Store_SRP!B2:H110,7, FALSE)), VLOOKUP(E484,Store_Showcase!B2:H144,7, FALSE))</f>
      </c>
      <c r="S484" s="1">
        <f>IF(IFERROR(VLOOKUP(E484,Store_Showcase!B2:I144,8, FALSE), TRUE)=TRUE, IF(IFERROR(VLOOKUP(E484,Store_SRP!B2:I110,8, FALSE), TRUE)=TRUE,VLOOKUP(E484,Store_VAM!B2:I273,8, FALSE),VLOOKUP(E484,Store_SRP!B2:I110,8, FALSE)), VLOOKUP(E484,Store_Showcase!B2:I144,8, FALSE))</f>
      </c>
      <c r="T484" s="1">
        <f>VLOOKUP(G484,Sku_Consolidated!A2:R957,18,FALSE)</f>
      </c>
      <c r="U484" s="1" t="s">
        <v>1512</v>
      </c>
      <c r="V484" s="1">
        <f>IF(VLOOKUP(G484,Sku_Consolidated!A2:S957,19,FALSE)="SHOWCASE", VLOOKUP(E484,Store_Showcase!B2:L144,11, FALSE), IF(VLOOKUP(G484,Sku_Consolidated!A2:S957,19,FALSE)="VAM",VLOOKUP(E484,Store_VAM!B2:L273,11, FALSE),VLOOKUP(E484,Store_SRP!B2:L110,11, FALSE)))</f>
      </c>
      <c r="W484" s="1">
        <f>VLOOKUP(G484,Sku_Consolidated!A2:W957,11,FALSE)</f>
      </c>
      <c r="X484" s="1">
        <f>VLOOKUP(G484,Sku_Consolidated!A2:H957,8,FALSE)</f>
      </c>
      <c r="Y484" s="1">
        <f>VLOOKUP(G484,Sku_Consolidated!A2:I957,9,FALSE)</f>
      </c>
      <c r="Z484" s="1" t="s">
        <v>41</v>
      </c>
      <c r="AA484" s="1">
        <f>VLOOKUP(G484,Sku_Consolidated!A2:E957,5,FALSE)</f>
      </c>
      <c r="AB484" s="1">
        <f>IF(VLOOKUP(G484,Sku_Consolidated!A2:S957,19,FALSE)="SHOWCASE", VLOOKUP(E484,Store_Showcase!B2:N144,13, FALSE), IF(VLOOKUP(G484,Sku_Consolidated!A2:S957,19,FALSE)="VAM",VLOOKUP(E484,Store_VAM!B2:N273,13, FALSE),VLOOKUP(E484,Store_SRP!B2:N110,13, FALSE)))</f>
      </c>
      <c r="AC484" s="1">
        <f>IF(IFERROR(AB484,TRUE)=TRUE, "-","OK")</f>
      </c>
      <c r="AD484" s="11" t="s">
        <v>37</v>
      </c>
      <c r="AE484" s="11" t="s">
        <v>37</v>
      </c>
      <c r="AF484" s="1">
        <f>IF(IFERROR(VLOOKUP(E484,Store_Showcase!B2:H144,{5}, FALSE), TRUE)=TRUE, IF(IFERROR(VLOOKUP(E484,Store_SRP!B2:H110,{5}, FALSE), TRUE)=TRUE,VLOOKUP(E484,Store_VAM!B2:H273,{5}, FALSE),VLOOKUP(E484,Store_SRP!B2:H110,{5}, FALSE)), VLOOKUP(E484,Store_Showcase!B2:H144,{5}, FALSE))</f>
      </c>
      <c r="AG484" s="1">
        <f>IF(IFERROR(VLOOKUP(E484,Store_Showcase!B2:H144,{6}, FALSE), TRUE)=TRUE, IF(IFERROR(VLOOKUP(E484,Store_SRP!B2:H110,{6}, FALSE), TRUE)=TRUE,VLOOKUP(E484,Store_VAM!B2:H273,{6}, FALSE),VLOOKUP(E484,Store_SRP!B2:H110,{6}, FALSE)), VLOOKUP(E484,Store_Showcase!B2:H144,{6}, FALSE))</f>
      </c>
      <c r="AH484" s="1">
        <f>VLOOKUP(G484,Sku_Consolidated!A2:R957,18,FALSE)</f>
      </c>
      <c r="AI484" s="1">
        <f>VLOOKUP(G484,Sku_Consolidated!A2:S957,19,FALSE)</f>
      </c>
      <c r="AJ484" s="1">
        <f>VLOOKUP(G484,Sku_Consolidated!A2:T957,20,FALSE)</f>
      </c>
    </row>
    <row r="485" spans="1:36" x14ac:dyDescent="0.25">
      <c r="A485" s="1">
        <v>2024</v>
      </c>
      <c r="B485" s="1" t="s">
        <v>31</v>
      </c>
      <c r="C485" s="1" t="s">
        <v>32</v>
      </c>
      <c r="D485" s="1" t="s">
        <v>33</v>
      </c>
      <c r="E485" s="9" t="s">
        <v>1508</v>
      </c>
      <c r="F485" s="1">
        <f>IF(VLOOKUP(G485,Sku_Consolidated!A2:S957,{19},FALSE)="SHOWCASE", VLOOKUP(E485,Store_Showcase!B2:C144,{2}, FALSE), IF(VLOOKUP(G485,Sku_Consolidated!A2:S957,{19},FALSE)="VAM",VLOOKUP(E485,Store_VAM!B2:C273,{2}, FALSE),VLOOKUP(E485,Store_SRP!B2:C110,{2}, FALSE)))</f>
      </c>
      <c r="G485" s="1">
        <v>61723</v>
      </c>
      <c r="H485" s="1" t="s">
        <v>207</v>
      </c>
      <c r="I485" s="10" t="s">
        <v>1524</v>
      </c>
      <c r="J485" s="1">
        <f>VLOOKUP(G485,Sku_Consolidated!A2:C957, 3, FALSE)</f>
      </c>
      <c r="K485" s="10">
        <f>IF(J485="PACK", I485, 0)</f>
      </c>
      <c r="L485" s="10">
        <f>IF(J485="KG", I485, I485 * VLOOKUP(G485,Sku_Consolidated!A2:U957,21,FALSE))</f>
      </c>
      <c r="M485" s="10" t="s">
        <v>37</v>
      </c>
      <c r="N485" s="11" t="s">
        <v>1525</v>
      </c>
      <c r="O485" s="10" t="s">
        <v>1526</v>
      </c>
      <c r="P485" s="10">
        <f>N485 - O485</f>
      </c>
      <c r="Q485" s="1">
        <f>VLOOKUP(G485,Sku_Consolidated!A2:G957,7, FALSE)</f>
      </c>
      <c r="R485" s="1">
        <f>IF(IFERROR(VLOOKUP(E485,Store_Showcase!B2:H144,7, FALSE), TRUE)=TRUE, IF(IFERROR(VLOOKUP(E485,Store_SRP!B2:H110,7, FALSE), TRUE)=TRUE,VLOOKUP(E485,Store_VAM!B2:H273,7, FALSE),VLOOKUP(E485,Store_SRP!B2:H110,7, FALSE)), VLOOKUP(E485,Store_Showcase!B2:H144,7, FALSE))</f>
      </c>
      <c r="S485" s="1">
        <f>IF(IFERROR(VLOOKUP(E485,Store_Showcase!B2:I144,8, FALSE), TRUE)=TRUE, IF(IFERROR(VLOOKUP(E485,Store_SRP!B2:I110,8, FALSE), TRUE)=TRUE,VLOOKUP(E485,Store_VAM!B2:I273,8, FALSE),VLOOKUP(E485,Store_SRP!B2:I110,8, FALSE)), VLOOKUP(E485,Store_Showcase!B2:I144,8, FALSE))</f>
      </c>
      <c r="T485" s="1">
        <f>VLOOKUP(G485,Sku_Consolidated!A2:R957,18,FALSE)</f>
      </c>
      <c r="U485" s="1" t="s">
        <v>1512</v>
      </c>
      <c r="V485" s="1">
        <f>IF(VLOOKUP(G485,Sku_Consolidated!A2:S957,19,FALSE)="SHOWCASE", VLOOKUP(E485,Store_Showcase!B2:L144,11, FALSE), IF(VLOOKUP(G485,Sku_Consolidated!A2:S957,19,FALSE)="VAM",VLOOKUP(E485,Store_VAM!B2:L273,11, FALSE),VLOOKUP(E485,Store_SRP!B2:L110,11, FALSE)))</f>
      </c>
      <c r="W485" s="1">
        <f>VLOOKUP(G485,Sku_Consolidated!A2:W957,11,FALSE)</f>
      </c>
      <c r="X485" s="1">
        <f>VLOOKUP(G485,Sku_Consolidated!A2:H957,8,FALSE)</f>
      </c>
      <c r="Y485" s="1">
        <f>VLOOKUP(G485,Sku_Consolidated!A2:I957,9,FALSE)</f>
      </c>
      <c r="Z485" s="1" t="s">
        <v>41</v>
      </c>
      <c r="AA485" s="1">
        <f>VLOOKUP(G485,Sku_Consolidated!A2:E957,5,FALSE)</f>
      </c>
      <c r="AB485" s="1">
        <f>IF(VLOOKUP(G485,Sku_Consolidated!A2:S957,19,FALSE)="SHOWCASE", VLOOKUP(E485,Store_Showcase!B2:N144,13, FALSE), IF(VLOOKUP(G485,Sku_Consolidated!A2:S957,19,FALSE)="VAM",VLOOKUP(E485,Store_VAM!B2:N273,13, FALSE),VLOOKUP(E485,Store_SRP!B2:N110,13, FALSE)))</f>
      </c>
      <c r="AC485" s="1">
        <f>IF(IFERROR(AB485,TRUE)=TRUE, "-","OK")</f>
      </c>
      <c r="AD485" s="11" t="s">
        <v>37</v>
      </c>
      <c r="AE485" s="11" t="s">
        <v>37</v>
      </c>
      <c r="AF485" s="1">
        <f>IF(IFERROR(VLOOKUP(E485,Store_Showcase!B2:H144,{5}, FALSE), TRUE)=TRUE, IF(IFERROR(VLOOKUP(E485,Store_SRP!B2:H110,{5}, FALSE), TRUE)=TRUE,VLOOKUP(E485,Store_VAM!B2:H273,{5}, FALSE),VLOOKUP(E485,Store_SRP!B2:H110,{5}, FALSE)), VLOOKUP(E485,Store_Showcase!B2:H144,{5}, FALSE))</f>
      </c>
      <c r="AG485" s="1">
        <f>IF(IFERROR(VLOOKUP(E485,Store_Showcase!B2:H144,{6}, FALSE), TRUE)=TRUE, IF(IFERROR(VLOOKUP(E485,Store_SRP!B2:H110,{6}, FALSE), TRUE)=TRUE,VLOOKUP(E485,Store_VAM!B2:H273,{6}, FALSE),VLOOKUP(E485,Store_SRP!B2:H110,{6}, FALSE)), VLOOKUP(E485,Store_Showcase!B2:H144,{6}, FALSE))</f>
      </c>
      <c r="AH485" s="1">
        <f>VLOOKUP(G485,Sku_Consolidated!A2:R957,18,FALSE)</f>
      </c>
      <c r="AI485" s="1">
        <f>VLOOKUP(G485,Sku_Consolidated!A2:S957,19,FALSE)</f>
      </c>
      <c r="AJ485" s="1">
        <f>VLOOKUP(G485,Sku_Consolidated!A2:T957,20,FALSE)</f>
      </c>
    </row>
    <row r="486" spans="1:36" x14ac:dyDescent="0.25">
      <c r="A486" s="1">
        <v>2024</v>
      </c>
      <c r="B486" s="1" t="s">
        <v>31</v>
      </c>
      <c r="C486" s="1" t="s">
        <v>32</v>
      </c>
      <c r="D486" s="1" t="s">
        <v>33</v>
      </c>
      <c r="E486" s="9" t="s">
        <v>1508</v>
      </c>
      <c r="F486" s="1">
        <f>IF(VLOOKUP(G486,Sku_Consolidated!A2:S957,{19},FALSE)="SHOWCASE", VLOOKUP(E486,Store_Showcase!B2:C144,{2}, FALSE), IF(VLOOKUP(G486,Sku_Consolidated!A2:S957,{19},FALSE)="VAM",VLOOKUP(E486,Store_VAM!B2:C273,{2}, FALSE),VLOOKUP(E486,Store_SRP!B2:C110,{2}, FALSE)))</f>
      </c>
      <c r="G486" s="1">
        <v>61724</v>
      </c>
      <c r="H486" s="1" t="s">
        <v>50</v>
      </c>
      <c r="I486" s="10" t="s">
        <v>1004</v>
      </c>
      <c r="J486" s="1">
        <f>VLOOKUP(G486,Sku_Consolidated!A2:C957, 3, FALSE)</f>
      </c>
      <c r="K486" s="10">
        <f>IF(J486="PACK", I486, 0)</f>
      </c>
      <c r="L486" s="10">
        <f>IF(J486="KG", I486, I486 * VLOOKUP(G486,Sku_Consolidated!A2:U957,21,FALSE))</f>
      </c>
      <c r="M486" s="10" t="s">
        <v>37</v>
      </c>
      <c r="N486" s="11" t="s">
        <v>1527</v>
      </c>
      <c r="O486" s="10" t="s">
        <v>1528</v>
      </c>
      <c r="P486" s="10">
        <f>N486 - O486</f>
      </c>
      <c r="Q486" s="1">
        <f>VLOOKUP(G486,Sku_Consolidated!A2:G957,7, FALSE)</f>
      </c>
      <c r="R486" s="1">
        <f>IF(IFERROR(VLOOKUP(E486,Store_Showcase!B2:H144,7, FALSE), TRUE)=TRUE, IF(IFERROR(VLOOKUP(E486,Store_SRP!B2:H110,7, FALSE), TRUE)=TRUE,VLOOKUP(E486,Store_VAM!B2:H273,7, FALSE),VLOOKUP(E486,Store_SRP!B2:H110,7, FALSE)), VLOOKUP(E486,Store_Showcase!B2:H144,7, FALSE))</f>
      </c>
      <c r="S486" s="1">
        <f>IF(IFERROR(VLOOKUP(E486,Store_Showcase!B2:I144,8, FALSE), TRUE)=TRUE, IF(IFERROR(VLOOKUP(E486,Store_SRP!B2:I110,8, FALSE), TRUE)=TRUE,VLOOKUP(E486,Store_VAM!B2:I273,8, FALSE),VLOOKUP(E486,Store_SRP!B2:I110,8, FALSE)), VLOOKUP(E486,Store_Showcase!B2:I144,8, FALSE))</f>
      </c>
      <c r="T486" s="1">
        <f>VLOOKUP(G486,Sku_Consolidated!A2:R957,18,FALSE)</f>
      </c>
      <c r="U486" s="1" t="s">
        <v>1512</v>
      </c>
      <c r="V486" s="1">
        <f>IF(VLOOKUP(G486,Sku_Consolidated!A2:S957,19,FALSE)="SHOWCASE", VLOOKUP(E486,Store_Showcase!B2:L144,11, FALSE), IF(VLOOKUP(G486,Sku_Consolidated!A2:S957,19,FALSE)="VAM",VLOOKUP(E486,Store_VAM!B2:L273,11, FALSE),VLOOKUP(E486,Store_SRP!B2:L110,11, FALSE)))</f>
      </c>
      <c r="W486" s="1">
        <f>VLOOKUP(G486,Sku_Consolidated!A2:W957,11,FALSE)</f>
      </c>
      <c r="X486" s="1">
        <f>VLOOKUP(G486,Sku_Consolidated!A2:H957,8,FALSE)</f>
      </c>
      <c r="Y486" s="1">
        <f>VLOOKUP(G486,Sku_Consolidated!A2:I957,9,FALSE)</f>
      </c>
      <c r="Z486" s="1" t="s">
        <v>41</v>
      </c>
      <c r="AA486" s="1">
        <f>VLOOKUP(G486,Sku_Consolidated!A2:E957,5,FALSE)</f>
      </c>
      <c r="AB486" s="1">
        <f>IF(VLOOKUP(G486,Sku_Consolidated!A2:S957,19,FALSE)="SHOWCASE", VLOOKUP(E486,Store_Showcase!B2:N144,13, FALSE), IF(VLOOKUP(G486,Sku_Consolidated!A2:S957,19,FALSE)="VAM",VLOOKUP(E486,Store_VAM!B2:N273,13, FALSE),VLOOKUP(E486,Store_SRP!B2:N110,13, FALSE)))</f>
      </c>
      <c r="AC486" s="1">
        <f>IF(IFERROR(AB486,TRUE)=TRUE, "-","OK")</f>
      </c>
      <c r="AD486" s="11" t="s">
        <v>37</v>
      </c>
      <c r="AE486" s="11" t="s">
        <v>37</v>
      </c>
      <c r="AF486" s="1">
        <f>IF(IFERROR(VLOOKUP(E486,Store_Showcase!B2:H144,{5}, FALSE), TRUE)=TRUE, IF(IFERROR(VLOOKUP(E486,Store_SRP!B2:H110,{5}, FALSE), TRUE)=TRUE,VLOOKUP(E486,Store_VAM!B2:H273,{5}, FALSE),VLOOKUP(E486,Store_SRP!B2:H110,{5}, FALSE)), VLOOKUP(E486,Store_Showcase!B2:H144,{5}, FALSE))</f>
      </c>
      <c r="AG486" s="1">
        <f>IF(IFERROR(VLOOKUP(E486,Store_Showcase!B2:H144,{6}, FALSE), TRUE)=TRUE, IF(IFERROR(VLOOKUP(E486,Store_SRP!B2:H110,{6}, FALSE), TRUE)=TRUE,VLOOKUP(E486,Store_VAM!B2:H273,{6}, FALSE),VLOOKUP(E486,Store_SRP!B2:H110,{6}, FALSE)), VLOOKUP(E486,Store_Showcase!B2:H144,{6}, FALSE))</f>
      </c>
      <c r="AH486" s="1">
        <f>VLOOKUP(G486,Sku_Consolidated!A2:R957,18,FALSE)</f>
      </c>
      <c r="AI486" s="1">
        <f>VLOOKUP(G486,Sku_Consolidated!A2:S957,19,FALSE)</f>
      </c>
      <c r="AJ486" s="1">
        <f>VLOOKUP(G486,Sku_Consolidated!A2:T957,20,FALSE)</f>
      </c>
    </row>
    <row r="487" spans="1:36" x14ac:dyDescent="0.25">
      <c r="A487" s="1">
        <v>2024</v>
      </c>
      <c r="B487" s="1" t="s">
        <v>31</v>
      </c>
      <c r="C487" s="1" t="s">
        <v>32</v>
      </c>
      <c r="D487" s="1" t="s">
        <v>33</v>
      </c>
      <c r="E487" s="9" t="s">
        <v>1508</v>
      </c>
      <c r="F487" s="1">
        <f>IF(VLOOKUP(G487,Sku_Consolidated!A2:S957,{19},FALSE)="SHOWCASE", VLOOKUP(E487,Store_Showcase!B2:C144,{2}, FALSE), IF(VLOOKUP(G487,Sku_Consolidated!A2:S957,{19},FALSE)="VAM",VLOOKUP(E487,Store_VAM!B2:C273,{2}, FALSE),VLOOKUP(E487,Store_SRP!B2:C110,{2}, FALSE)))</f>
      </c>
      <c r="G487" s="1">
        <v>61733</v>
      </c>
      <c r="H487" s="1" t="s">
        <v>58</v>
      </c>
      <c r="I487" s="10" t="s">
        <v>1529</v>
      </c>
      <c r="J487" s="1">
        <f>VLOOKUP(G487,Sku_Consolidated!A2:C957, 3, FALSE)</f>
      </c>
      <c r="K487" s="10">
        <f>IF(J487="PACK", I487, 0)</f>
      </c>
      <c r="L487" s="10">
        <f>IF(J487="KG", I487, I487 * VLOOKUP(G487,Sku_Consolidated!A2:U957,21,FALSE))</f>
      </c>
      <c r="M487" s="10" t="s">
        <v>37</v>
      </c>
      <c r="N487" s="11" t="s">
        <v>1530</v>
      </c>
      <c r="O487" s="10" t="s">
        <v>1531</v>
      </c>
      <c r="P487" s="10">
        <f>N487 - O487</f>
      </c>
      <c r="Q487" s="1">
        <f>VLOOKUP(G487,Sku_Consolidated!A2:G957,7, FALSE)</f>
      </c>
      <c r="R487" s="1">
        <f>IF(IFERROR(VLOOKUP(E487,Store_Showcase!B2:H144,7, FALSE), TRUE)=TRUE, IF(IFERROR(VLOOKUP(E487,Store_SRP!B2:H110,7, FALSE), TRUE)=TRUE,VLOOKUP(E487,Store_VAM!B2:H273,7, FALSE),VLOOKUP(E487,Store_SRP!B2:H110,7, FALSE)), VLOOKUP(E487,Store_Showcase!B2:H144,7, FALSE))</f>
      </c>
      <c r="S487" s="1">
        <f>IF(IFERROR(VLOOKUP(E487,Store_Showcase!B2:I144,8, FALSE), TRUE)=TRUE, IF(IFERROR(VLOOKUP(E487,Store_SRP!B2:I110,8, FALSE), TRUE)=TRUE,VLOOKUP(E487,Store_VAM!B2:I273,8, FALSE),VLOOKUP(E487,Store_SRP!B2:I110,8, FALSE)), VLOOKUP(E487,Store_Showcase!B2:I144,8, FALSE))</f>
      </c>
      <c r="T487" s="1">
        <f>VLOOKUP(G487,Sku_Consolidated!A2:R957,18,FALSE)</f>
      </c>
      <c r="U487" s="1" t="s">
        <v>1512</v>
      </c>
      <c r="V487" s="1">
        <f>IF(VLOOKUP(G487,Sku_Consolidated!A2:S957,19,FALSE)="SHOWCASE", VLOOKUP(E487,Store_Showcase!B2:L144,11, FALSE), IF(VLOOKUP(G487,Sku_Consolidated!A2:S957,19,FALSE)="VAM",VLOOKUP(E487,Store_VAM!B2:L273,11, FALSE),VLOOKUP(E487,Store_SRP!B2:L110,11, FALSE)))</f>
      </c>
      <c r="W487" s="1">
        <f>VLOOKUP(G487,Sku_Consolidated!A2:W957,11,FALSE)</f>
      </c>
      <c r="X487" s="1">
        <f>VLOOKUP(G487,Sku_Consolidated!A2:H957,8,FALSE)</f>
      </c>
      <c r="Y487" s="1">
        <f>VLOOKUP(G487,Sku_Consolidated!A2:I957,9,FALSE)</f>
      </c>
      <c r="Z487" s="1" t="s">
        <v>41</v>
      </c>
      <c r="AA487" s="1">
        <f>VLOOKUP(G487,Sku_Consolidated!A2:E957,5,FALSE)</f>
      </c>
      <c r="AB487" s="1">
        <f>IF(VLOOKUP(G487,Sku_Consolidated!A2:S957,19,FALSE)="SHOWCASE", VLOOKUP(E487,Store_Showcase!B2:N144,13, FALSE), IF(VLOOKUP(G487,Sku_Consolidated!A2:S957,19,FALSE)="VAM",VLOOKUP(E487,Store_VAM!B2:N273,13, FALSE),VLOOKUP(E487,Store_SRP!B2:N110,13, FALSE)))</f>
      </c>
      <c r="AC487" s="1">
        <f>IF(IFERROR(AB487,TRUE)=TRUE, "-","OK")</f>
      </c>
      <c r="AD487" s="11" t="s">
        <v>37</v>
      </c>
      <c r="AE487" s="11" t="s">
        <v>37</v>
      </c>
      <c r="AF487" s="1">
        <f>IF(IFERROR(VLOOKUP(E487,Store_Showcase!B2:H144,{5}, FALSE), TRUE)=TRUE, IF(IFERROR(VLOOKUP(E487,Store_SRP!B2:H110,{5}, FALSE), TRUE)=TRUE,VLOOKUP(E487,Store_VAM!B2:H273,{5}, FALSE),VLOOKUP(E487,Store_SRP!B2:H110,{5}, FALSE)), VLOOKUP(E487,Store_Showcase!B2:H144,{5}, FALSE))</f>
      </c>
      <c r="AG487" s="1">
        <f>IF(IFERROR(VLOOKUP(E487,Store_Showcase!B2:H144,{6}, FALSE), TRUE)=TRUE, IF(IFERROR(VLOOKUP(E487,Store_SRP!B2:H110,{6}, FALSE), TRUE)=TRUE,VLOOKUP(E487,Store_VAM!B2:H273,{6}, FALSE),VLOOKUP(E487,Store_SRP!B2:H110,{6}, FALSE)), VLOOKUP(E487,Store_Showcase!B2:H144,{6}, FALSE))</f>
      </c>
      <c r="AH487" s="1">
        <f>VLOOKUP(G487,Sku_Consolidated!A2:R957,18,FALSE)</f>
      </c>
      <c r="AI487" s="1">
        <f>VLOOKUP(G487,Sku_Consolidated!A2:S957,19,FALSE)</f>
      </c>
      <c r="AJ487" s="1">
        <f>VLOOKUP(G487,Sku_Consolidated!A2:T957,20,FALSE)</f>
      </c>
    </row>
    <row r="488" spans="1:36" x14ac:dyDescent="0.25">
      <c r="A488" s="1">
        <v>2024</v>
      </c>
      <c r="B488" s="1" t="s">
        <v>31</v>
      </c>
      <c r="C488" s="1" t="s">
        <v>32</v>
      </c>
      <c r="D488" s="1" t="s">
        <v>33</v>
      </c>
      <c r="E488" s="9" t="s">
        <v>1508</v>
      </c>
      <c r="F488" s="1">
        <f>IF(VLOOKUP(G488,Sku_Consolidated!A2:S957,{19},FALSE)="SHOWCASE", VLOOKUP(E488,Store_Showcase!B2:C144,{2}, FALSE), IF(VLOOKUP(G488,Sku_Consolidated!A2:S957,{19},FALSE)="VAM",VLOOKUP(E488,Store_VAM!B2:C273,{2}, FALSE),VLOOKUP(E488,Store_SRP!B2:C110,{2}, FALSE)))</f>
      </c>
      <c r="G488" s="1">
        <v>61734</v>
      </c>
      <c r="H488" s="1" t="s">
        <v>62</v>
      </c>
      <c r="I488" s="10" t="s">
        <v>277</v>
      </c>
      <c r="J488" s="1">
        <f>VLOOKUP(G488,Sku_Consolidated!A2:C957, 3, FALSE)</f>
      </c>
      <c r="K488" s="10">
        <f>IF(J488="PACK", I488, 0)</f>
      </c>
      <c r="L488" s="10">
        <f>IF(J488="KG", I488, I488 * VLOOKUP(G488,Sku_Consolidated!A2:U957,21,FALSE))</f>
      </c>
      <c r="M488" s="10" t="s">
        <v>37</v>
      </c>
      <c r="N488" s="11" t="s">
        <v>1532</v>
      </c>
      <c r="O488" s="10" t="s">
        <v>1533</v>
      </c>
      <c r="P488" s="10">
        <f>N488 - O488</f>
      </c>
      <c r="Q488" s="1">
        <f>VLOOKUP(G488,Sku_Consolidated!A2:G957,7, FALSE)</f>
      </c>
      <c r="R488" s="1">
        <f>IF(IFERROR(VLOOKUP(E488,Store_Showcase!B2:H144,7, FALSE), TRUE)=TRUE, IF(IFERROR(VLOOKUP(E488,Store_SRP!B2:H110,7, FALSE), TRUE)=TRUE,VLOOKUP(E488,Store_VAM!B2:H273,7, FALSE),VLOOKUP(E488,Store_SRP!B2:H110,7, FALSE)), VLOOKUP(E488,Store_Showcase!B2:H144,7, FALSE))</f>
      </c>
      <c r="S488" s="1">
        <f>IF(IFERROR(VLOOKUP(E488,Store_Showcase!B2:I144,8, FALSE), TRUE)=TRUE, IF(IFERROR(VLOOKUP(E488,Store_SRP!B2:I110,8, FALSE), TRUE)=TRUE,VLOOKUP(E488,Store_VAM!B2:I273,8, FALSE),VLOOKUP(E488,Store_SRP!B2:I110,8, FALSE)), VLOOKUP(E488,Store_Showcase!B2:I144,8, FALSE))</f>
      </c>
      <c r="T488" s="1">
        <f>VLOOKUP(G488,Sku_Consolidated!A2:R957,18,FALSE)</f>
      </c>
      <c r="U488" s="1" t="s">
        <v>1512</v>
      </c>
      <c r="V488" s="1">
        <f>IF(VLOOKUP(G488,Sku_Consolidated!A2:S957,19,FALSE)="SHOWCASE", VLOOKUP(E488,Store_Showcase!B2:L144,11, FALSE), IF(VLOOKUP(G488,Sku_Consolidated!A2:S957,19,FALSE)="VAM",VLOOKUP(E488,Store_VAM!B2:L273,11, FALSE),VLOOKUP(E488,Store_SRP!B2:L110,11, FALSE)))</f>
      </c>
      <c r="W488" s="1">
        <f>VLOOKUP(G488,Sku_Consolidated!A2:W957,11,FALSE)</f>
      </c>
      <c r="X488" s="1">
        <f>VLOOKUP(G488,Sku_Consolidated!A2:H957,8,FALSE)</f>
      </c>
      <c r="Y488" s="1">
        <f>VLOOKUP(G488,Sku_Consolidated!A2:I957,9,FALSE)</f>
      </c>
      <c r="Z488" s="1" t="s">
        <v>41</v>
      </c>
      <c r="AA488" s="1">
        <f>VLOOKUP(G488,Sku_Consolidated!A2:E957,5,FALSE)</f>
      </c>
      <c r="AB488" s="1">
        <f>IF(VLOOKUP(G488,Sku_Consolidated!A2:S957,19,FALSE)="SHOWCASE", VLOOKUP(E488,Store_Showcase!B2:N144,13, FALSE), IF(VLOOKUP(G488,Sku_Consolidated!A2:S957,19,FALSE)="VAM",VLOOKUP(E488,Store_VAM!B2:N273,13, FALSE),VLOOKUP(E488,Store_SRP!B2:N110,13, FALSE)))</f>
      </c>
      <c r="AC488" s="1">
        <f>IF(IFERROR(AB488,TRUE)=TRUE, "-","OK")</f>
      </c>
      <c r="AD488" s="11" t="s">
        <v>37</v>
      </c>
      <c r="AE488" s="11" t="s">
        <v>37</v>
      </c>
      <c r="AF488" s="1">
        <f>IF(IFERROR(VLOOKUP(E488,Store_Showcase!B2:H144,{5}, FALSE), TRUE)=TRUE, IF(IFERROR(VLOOKUP(E488,Store_SRP!B2:H110,{5}, FALSE), TRUE)=TRUE,VLOOKUP(E488,Store_VAM!B2:H273,{5}, FALSE),VLOOKUP(E488,Store_SRP!B2:H110,{5}, FALSE)), VLOOKUP(E488,Store_Showcase!B2:H144,{5}, FALSE))</f>
      </c>
      <c r="AG488" s="1">
        <f>IF(IFERROR(VLOOKUP(E488,Store_Showcase!B2:H144,{6}, FALSE), TRUE)=TRUE, IF(IFERROR(VLOOKUP(E488,Store_SRP!B2:H110,{6}, FALSE), TRUE)=TRUE,VLOOKUP(E488,Store_VAM!B2:H273,{6}, FALSE),VLOOKUP(E488,Store_SRP!B2:H110,{6}, FALSE)), VLOOKUP(E488,Store_Showcase!B2:H144,{6}, FALSE))</f>
      </c>
      <c r="AH488" s="1">
        <f>VLOOKUP(G488,Sku_Consolidated!A2:R957,18,FALSE)</f>
      </c>
      <c r="AI488" s="1">
        <f>VLOOKUP(G488,Sku_Consolidated!A2:S957,19,FALSE)</f>
      </c>
      <c r="AJ488" s="1">
        <f>VLOOKUP(G488,Sku_Consolidated!A2:T957,20,FALSE)</f>
      </c>
    </row>
    <row r="489" spans="1:36" x14ac:dyDescent="0.25">
      <c r="A489" s="1">
        <v>2024</v>
      </c>
      <c r="B489" s="1" t="s">
        <v>31</v>
      </c>
      <c r="C489" s="1" t="s">
        <v>32</v>
      </c>
      <c r="D489" s="1" t="s">
        <v>33</v>
      </c>
      <c r="E489" s="9" t="s">
        <v>1508</v>
      </c>
      <c r="F489" s="1">
        <f>IF(VLOOKUP(G489,Sku_Consolidated!A2:S957,{19},FALSE)="SHOWCASE", VLOOKUP(E489,Store_Showcase!B2:C144,{2}, FALSE), IF(VLOOKUP(G489,Sku_Consolidated!A2:S957,{19},FALSE)="VAM",VLOOKUP(E489,Store_VAM!B2:C273,{2}, FALSE),VLOOKUP(E489,Store_SRP!B2:C110,{2}, FALSE)))</f>
      </c>
      <c r="G489" s="1">
        <v>61735</v>
      </c>
      <c r="H489" s="1" t="s">
        <v>66</v>
      </c>
      <c r="I489" s="10" t="s">
        <v>1534</v>
      </c>
      <c r="J489" s="1">
        <f>VLOOKUP(G489,Sku_Consolidated!A2:C957, 3, FALSE)</f>
      </c>
      <c r="K489" s="10">
        <f>IF(J489="PACK", I489, 0)</f>
      </c>
      <c r="L489" s="10">
        <f>IF(J489="KG", I489, I489 * VLOOKUP(G489,Sku_Consolidated!A2:U957,21,FALSE))</f>
      </c>
      <c r="M489" s="10" t="s">
        <v>37</v>
      </c>
      <c r="N489" s="11" t="s">
        <v>1535</v>
      </c>
      <c r="O489" s="10" t="s">
        <v>1536</v>
      </c>
      <c r="P489" s="10">
        <f>N489 - O489</f>
      </c>
      <c r="Q489" s="1">
        <f>VLOOKUP(G489,Sku_Consolidated!A2:G957,7, FALSE)</f>
      </c>
      <c r="R489" s="1">
        <f>IF(IFERROR(VLOOKUP(E489,Store_Showcase!B2:H144,7, FALSE), TRUE)=TRUE, IF(IFERROR(VLOOKUP(E489,Store_SRP!B2:H110,7, FALSE), TRUE)=TRUE,VLOOKUP(E489,Store_VAM!B2:H273,7, FALSE),VLOOKUP(E489,Store_SRP!B2:H110,7, FALSE)), VLOOKUP(E489,Store_Showcase!B2:H144,7, FALSE))</f>
      </c>
      <c r="S489" s="1">
        <f>IF(IFERROR(VLOOKUP(E489,Store_Showcase!B2:I144,8, FALSE), TRUE)=TRUE, IF(IFERROR(VLOOKUP(E489,Store_SRP!B2:I110,8, FALSE), TRUE)=TRUE,VLOOKUP(E489,Store_VAM!B2:I273,8, FALSE),VLOOKUP(E489,Store_SRP!B2:I110,8, FALSE)), VLOOKUP(E489,Store_Showcase!B2:I144,8, FALSE))</f>
      </c>
      <c r="T489" s="1">
        <f>VLOOKUP(G489,Sku_Consolidated!A2:R957,18,FALSE)</f>
      </c>
      <c r="U489" s="1" t="s">
        <v>1512</v>
      </c>
      <c r="V489" s="1">
        <f>IF(VLOOKUP(G489,Sku_Consolidated!A2:S957,19,FALSE)="SHOWCASE", VLOOKUP(E489,Store_Showcase!B2:L144,11, FALSE), IF(VLOOKUP(G489,Sku_Consolidated!A2:S957,19,FALSE)="VAM",VLOOKUP(E489,Store_VAM!B2:L273,11, FALSE),VLOOKUP(E489,Store_SRP!B2:L110,11, FALSE)))</f>
      </c>
      <c r="W489" s="1">
        <f>VLOOKUP(G489,Sku_Consolidated!A2:W957,11,FALSE)</f>
      </c>
      <c r="X489" s="1">
        <f>VLOOKUP(G489,Sku_Consolidated!A2:H957,8,FALSE)</f>
      </c>
      <c r="Y489" s="1">
        <f>VLOOKUP(G489,Sku_Consolidated!A2:I957,9,FALSE)</f>
      </c>
      <c r="Z489" s="1" t="s">
        <v>41</v>
      </c>
      <c r="AA489" s="1">
        <f>VLOOKUP(G489,Sku_Consolidated!A2:E957,5,FALSE)</f>
      </c>
      <c r="AB489" s="1">
        <f>IF(VLOOKUP(G489,Sku_Consolidated!A2:S957,19,FALSE)="SHOWCASE", VLOOKUP(E489,Store_Showcase!B2:N144,13, FALSE), IF(VLOOKUP(G489,Sku_Consolidated!A2:S957,19,FALSE)="VAM",VLOOKUP(E489,Store_VAM!B2:N273,13, FALSE),VLOOKUP(E489,Store_SRP!B2:N110,13, FALSE)))</f>
      </c>
      <c r="AC489" s="1">
        <f>IF(IFERROR(AB489,TRUE)=TRUE, "-","OK")</f>
      </c>
      <c r="AD489" s="11" t="s">
        <v>37</v>
      </c>
      <c r="AE489" s="11" t="s">
        <v>37</v>
      </c>
      <c r="AF489" s="1">
        <f>IF(IFERROR(VLOOKUP(E489,Store_Showcase!B2:H144,{5}, FALSE), TRUE)=TRUE, IF(IFERROR(VLOOKUP(E489,Store_SRP!B2:H110,{5}, FALSE), TRUE)=TRUE,VLOOKUP(E489,Store_VAM!B2:H273,{5}, FALSE),VLOOKUP(E489,Store_SRP!B2:H110,{5}, FALSE)), VLOOKUP(E489,Store_Showcase!B2:H144,{5}, FALSE))</f>
      </c>
      <c r="AG489" s="1">
        <f>IF(IFERROR(VLOOKUP(E489,Store_Showcase!B2:H144,{6}, FALSE), TRUE)=TRUE, IF(IFERROR(VLOOKUP(E489,Store_SRP!B2:H110,{6}, FALSE), TRUE)=TRUE,VLOOKUP(E489,Store_VAM!B2:H273,{6}, FALSE),VLOOKUP(E489,Store_SRP!B2:H110,{6}, FALSE)), VLOOKUP(E489,Store_Showcase!B2:H144,{6}, FALSE))</f>
      </c>
      <c r="AH489" s="1">
        <f>VLOOKUP(G489,Sku_Consolidated!A2:R957,18,FALSE)</f>
      </c>
      <c r="AI489" s="1">
        <f>VLOOKUP(G489,Sku_Consolidated!A2:S957,19,FALSE)</f>
      </c>
      <c r="AJ489" s="1">
        <f>VLOOKUP(G489,Sku_Consolidated!A2:T957,20,FALSE)</f>
      </c>
    </row>
    <row r="490" spans="1:36" x14ac:dyDescent="0.25">
      <c r="A490" s="1">
        <v>2024</v>
      </c>
      <c r="B490" s="1" t="s">
        <v>31</v>
      </c>
      <c r="C490" s="1" t="s">
        <v>32</v>
      </c>
      <c r="D490" s="1" t="s">
        <v>33</v>
      </c>
      <c r="E490" s="9" t="s">
        <v>1508</v>
      </c>
      <c r="F490" s="1">
        <f>IF(VLOOKUP(G490,Sku_Consolidated!A2:S957,{19},FALSE)="SHOWCASE", VLOOKUP(E490,Store_Showcase!B2:C144,{2}, FALSE), IF(VLOOKUP(G490,Sku_Consolidated!A2:S957,{19},FALSE)="VAM",VLOOKUP(E490,Store_VAM!B2:C273,{2}, FALSE),VLOOKUP(E490,Store_SRP!B2:C110,{2}, FALSE)))</f>
      </c>
      <c r="G490" s="1">
        <v>61736</v>
      </c>
      <c r="H490" s="1" t="s">
        <v>224</v>
      </c>
      <c r="I490" s="10" t="s">
        <v>1537</v>
      </c>
      <c r="J490" s="1">
        <f>VLOOKUP(G490,Sku_Consolidated!A2:C957, 3, FALSE)</f>
      </c>
      <c r="K490" s="10">
        <f>IF(J490="PACK", I490, 0)</f>
      </c>
      <c r="L490" s="10">
        <f>IF(J490="KG", I490, I490 * VLOOKUP(G490,Sku_Consolidated!A2:U957,21,FALSE))</f>
      </c>
      <c r="M490" s="10" t="s">
        <v>37</v>
      </c>
      <c r="N490" s="11" t="s">
        <v>1538</v>
      </c>
      <c r="O490" s="10" t="s">
        <v>1539</v>
      </c>
      <c r="P490" s="10">
        <f>N490 - O490</f>
      </c>
      <c r="Q490" s="1">
        <f>VLOOKUP(G490,Sku_Consolidated!A2:G957,7, FALSE)</f>
      </c>
      <c r="R490" s="1">
        <f>IF(IFERROR(VLOOKUP(E490,Store_Showcase!B2:H144,7, FALSE), TRUE)=TRUE, IF(IFERROR(VLOOKUP(E490,Store_SRP!B2:H110,7, FALSE), TRUE)=TRUE,VLOOKUP(E490,Store_VAM!B2:H273,7, FALSE),VLOOKUP(E490,Store_SRP!B2:H110,7, FALSE)), VLOOKUP(E490,Store_Showcase!B2:H144,7, FALSE))</f>
      </c>
      <c r="S490" s="1">
        <f>IF(IFERROR(VLOOKUP(E490,Store_Showcase!B2:I144,8, FALSE), TRUE)=TRUE, IF(IFERROR(VLOOKUP(E490,Store_SRP!B2:I110,8, FALSE), TRUE)=TRUE,VLOOKUP(E490,Store_VAM!B2:I273,8, FALSE),VLOOKUP(E490,Store_SRP!B2:I110,8, FALSE)), VLOOKUP(E490,Store_Showcase!B2:I144,8, FALSE))</f>
      </c>
      <c r="T490" s="1">
        <f>VLOOKUP(G490,Sku_Consolidated!A2:R957,18,FALSE)</f>
      </c>
      <c r="U490" s="1" t="s">
        <v>1512</v>
      </c>
      <c r="V490" s="1">
        <f>IF(VLOOKUP(G490,Sku_Consolidated!A2:S957,19,FALSE)="SHOWCASE", VLOOKUP(E490,Store_Showcase!B2:L144,11, FALSE), IF(VLOOKUP(G490,Sku_Consolidated!A2:S957,19,FALSE)="VAM",VLOOKUP(E490,Store_VAM!B2:L273,11, FALSE),VLOOKUP(E490,Store_SRP!B2:L110,11, FALSE)))</f>
      </c>
      <c r="W490" s="1">
        <f>VLOOKUP(G490,Sku_Consolidated!A2:W957,11,FALSE)</f>
      </c>
      <c r="X490" s="1">
        <f>VLOOKUP(G490,Sku_Consolidated!A2:H957,8,FALSE)</f>
      </c>
      <c r="Y490" s="1">
        <f>VLOOKUP(G490,Sku_Consolidated!A2:I957,9,FALSE)</f>
      </c>
      <c r="Z490" s="1" t="s">
        <v>41</v>
      </c>
      <c r="AA490" s="1">
        <f>VLOOKUP(G490,Sku_Consolidated!A2:E957,5,FALSE)</f>
      </c>
      <c r="AB490" s="1">
        <f>IF(VLOOKUP(G490,Sku_Consolidated!A2:S957,19,FALSE)="SHOWCASE", VLOOKUP(E490,Store_Showcase!B2:N144,13, FALSE), IF(VLOOKUP(G490,Sku_Consolidated!A2:S957,19,FALSE)="VAM",VLOOKUP(E490,Store_VAM!B2:N273,13, FALSE),VLOOKUP(E490,Store_SRP!B2:N110,13, FALSE)))</f>
      </c>
      <c r="AC490" s="1">
        <f>IF(IFERROR(AB490,TRUE)=TRUE, "-","OK")</f>
      </c>
      <c r="AD490" s="11" t="s">
        <v>37</v>
      </c>
      <c r="AE490" s="11" t="s">
        <v>37</v>
      </c>
      <c r="AF490" s="1">
        <f>IF(IFERROR(VLOOKUP(E490,Store_Showcase!B2:H144,{5}, FALSE), TRUE)=TRUE, IF(IFERROR(VLOOKUP(E490,Store_SRP!B2:H110,{5}, FALSE), TRUE)=TRUE,VLOOKUP(E490,Store_VAM!B2:H273,{5}, FALSE),VLOOKUP(E490,Store_SRP!B2:H110,{5}, FALSE)), VLOOKUP(E490,Store_Showcase!B2:H144,{5}, FALSE))</f>
      </c>
      <c r="AG490" s="1">
        <f>IF(IFERROR(VLOOKUP(E490,Store_Showcase!B2:H144,{6}, FALSE), TRUE)=TRUE, IF(IFERROR(VLOOKUP(E490,Store_SRP!B2:H110,{6}, FALSE), TRUE)=TRUE,VLOOKUP(E490,Store_VAM!B2:H273,{6}, FALSE),VLOOKUP(E490,Store_SRP!B2:H110,{6}, FALSE)), VLOOKUP(E490,Store_Showcase!B2:H144,{6}, FALSE))</f>
      </c>
      <c r="AH490" s="1">
        <f>VLOOKUP(G490,Sku_Consolidated!A2:R957,18,FALSE)</f>
      </c>
      <c r="AI490" s="1">
        <f>VLOOKUP(G490,Sku_Consolidated!A2:S957,19,FALSE)</f>
      </c>
      <c r="AJ490" s="1">
        <f>VLOOKUP(G490,Sku_Consolidated!A2:T957,20,FALSE)</f>
      </c>
    </row>
    <row r="491" spans="1:36" x14ac:dyDescent="0.25">
      <c r="A491" s="1">
        <v>2024</v>
      </c>
      <c r="B491" s="1" t="s">
        <v>31</v>
      </c>
      <c r="C491" s="1" t="s">
        <v>32</v>
      </c>
      <c r="D491" s="1" t="s">
        <v>33</v>
      </c>
      <c r="E491" s="9" t="s">
        <v>1508</v>
      </c>
      <c r="F491" s="1">
        <f>IF(VLOOKUP(G491,Sku_Consolidated!A2:S957,{19},FALSE)="SHOWCASE", VLOOKUP(E491,Store_Showcase!B2:C144,{2}, FALSE), IF(VLOOKUP(G491,Sku_Consolidated!A2:S957,{19},FALSE)="VAM",VLOOKUP(E491,Store_VAM!B2:C273,{2}, FALSE),VLOOKUP(E491,Store_SRP!B2:C110,{2}, FALSE)))</f>
      </c>
      <c r="G491" s="1">
        <v>61737</v>
      </c>
      <c r="H491" s="1" t="s">
        <v>70</v>
      </c>
      <c r="I491" s="10" t="s">
        <v>1540</v>
      </c>
      <c r="J491" s="1">
        <f>VLOOKUP(G491,Sku_Consolidated!A2:C957, 3, FALSE)</f>
      </c>
      <c r="K491" s="10">
        <f>IF(J491="PACK", I491, 0)</f>
      </c>
      <c r="L491" s="10">
        <f>IF(J491="KG", I491, I491 * VLOOKUP(G491,Sku_Consolidated!A2:U957,21,FALSE))</f>
      </c>
      <c r="M491" s="10" t="s">
        <v>37</v>
      </c>
      <c r="N491" s="11" t="s">
        <v>1541</v>
      </c>
      <c r="O491" s="10" t="s">
        <v>1542</v>
      </c>
      <c r="P491" s="10">
        <f>N491 - O491</f>
      </c>
      <c r="Q491" s="1">
        <f>VLOOKUP(G491,Sku_Consolidated!A2:G957,7, FALSE)</f>
      </c>
      <c r="R491" s="1">
        <f>IF(IFERROR(VLOOKUP(E491,Store_Showcase!B2:H144,7, FALSE), TRUE)=TRUE, IF(IFERROR(VLOOKUP(E491,Store_SRP!B2:H110,7, FALSE), TRUE)=TRUE,VLOOKUP(E491,Store_VAM!B2:H273,7, FALSE),VLOOKUP(E491,Store_SRP!B2:H110,7, FALSE)), VLOOKUP(E491,Store_Showcase!B2:H144,7, FALSE))</f>
      </c>
      <c r="S491" s="1">
        <f>IF(IFERROR(VLOOKUP(E491,Store_Showcase!B2:I144,8, FALSE), TRUE)=TRUE, IF(IFERROR(VLOOKUP(E491,Store_SRP!B2:I110,8, FALSE), TRUE)=TRUE,VLOOKUP(E491,Store_VAM!B2:I273,8, FALSE),VLOOKUP(E491,Store_SRP!B2:I110,8, FALSE)), VLOOKUP(E491,Store_Showcase!B2:I144,8, FALSE))</f>
      </c>
      <c r="T491" s="1">
        <f>VLOOKUP(G491,Sku_Consolidated!A2:R957,18,FALSE)</f>
      </c>
      <c r="U491" s="1" t="s">
        <v>1512</v>
      </c>
      <c r="V491" s="1">
        <f>IF(VLOOKUP(G491,Sku_Consolidated!A2:S957,19,FALSE)="SHOWCASE", VLOOKUP(E491,Store_Showcase!B2:L144,11, FALSE), IF(VLOOKUP(G491,Sku_Consolidated!A2:S957,19,FALSE)="VAM",VLOOKUP(E491,Store_VAM!B2:L273,11, FALSE),VLOOKUP(E491,Store_SRP!B2:L110,11, FALSE)))</f>
      </c>
      <c r="W491" s="1">
        <f>VLOOKUP(G491,Sku_Consolidated!A2:W957,11,FALSE)</f>
      </c>
      <c r="X491" s="1">
        <f>VLOOKUP(G491,Sku_Consolidated!A2:H957,8,FALSE)</f>
      </c>
      <c r="Y491" s="1">
        <f>VLOOKUP(G491,Sku_Consolidated!A2:I957,9,FALSE)</f>
      </c>
      <c r="Z491" s="1" t="s">
        <v>41</v>
      </c>
      <c r="AA491" s="1">
        <f>VLOOKUP(G491,Sku_Consolidated!A2:E957,5,FALSE)</f>
      </c>
      <c r="AB491" s="1">
        <f>IF(VLOOKUP(G491,Sku_Consolidated!A2:S957,19,FALSE)="SHOWCASE", VLOOKUP(E491,Store_Showcase!B2:N144,13, FALSE), IF(VLOOKUP(G491,Sku_Consolidated!A2:S957,19,FALSE)="VAM",VLOOKUP(E491,Store_VAM!B2:N273,13, FALSE),VLOOKUP(E491,Store_SRP!B2:N110,13, FALSE)))</f>
      </c>
      <c r="AC491" s="1">
        <f>IF(IFERROR(AB491,TRUE)=TRUE, "-","OK")</f>
      </c>
      <c r="AD491" s="11" t="s">
        <v>37</v>
      </c>
      <c r="AE491" s="11" t="s">
        <v>37</v>
      </c>
      <c r="AF491" s="1">
        <f>IF(IFERROR(VLOOKUP(E491,Store_Showcase!B2:H144,{5}, FALSE), TRUE)=TRUE, IF(IFERROR(VLOOKUP(E491,Store_SRP!B2:H110,{5}, FALSE), TRUE)=TRUE,VLOOKUP(E491,Store_VAM!B2:H273,{5}, FALSE),VLOOKUP(E491,Store_SRP!B2:H110,{5}, FALSE)), VLOOKUP(E491,Store_Showcase!B2:H144,{5}, FALSE))</f>
      </c>
      <c r="AG491" s="1">
        <f>IF(IFERROR(VLOOKUP(E491,Store_Showcase!B2:H144,{6}, FALSE), TRUE)=TRUE, IF(IFERROR(VLOOKUP(E491,Store_SRP!B2:H110,{6}, FALSE), TRUE)=TRUE,VLOOKUP(E491,Store_VAM!B2:H273,{6}, FALSE),VLOOKUP(E491,Store_SRP!B2:H110,{6}, FALSE)), VLOOKUP(E491,Store_Showcase!B2:H144,{6}, FALSE))</f>
      </c>
      <c r="AH491" s="1">
        <f>VLOOKUP(G491,Sku_Consolidated!A2:R957,18,FALSE)</f>
      </c>
      <c r="AI491" s="1">
        <f>VLOOKUP(G491,Sku_Consolidated!A2:S957,19,FALSE)</f>
      </c>
      <c r="AJ491" s="1">
        <f>VLOOKUP(G491,Sku_Consolidated!A2:T957,20,FALSE)</f>
      </c>
    </row>
    <row r="492" spans="1:36" x14ac:dyDescent="0.25">
      <c r="A492" s="1">
        <v>2024</v>
      </c>
      <c r="B492" s="1" t="s">
        <v>31</v>
      </c>
      <c r="C492" s="1" t="s">
        <v>32</v>
      </c>
      <c r="D492" s="1" t="s">
        <v>33</v>
      </c>
      <c r="E492" s="9" t="s">
        <v>1508</v>
      </c>
      <c r="F492" s="1">
        <f>IF(VLOOKUP(G492,Sku_Consolidated!A2:S957,{19},FALSE)="SHOWCASE", VLOOKUP(E492,Store_Showcase!B2:C144,{2}, FALSE), IF(VLOOKUP(G492,Sku_Consolidated!A2:S957,{19},FALSE)="VAM",VLOOKUP(E492,Store_VAM!B2:C273,{2}, FALSE),VLOOKUP(E492,Store_SRP!B2:C110,{2}, FALSE)))</f>
      </c>
      <c r="G492" s="1">
        <v>61742</v>
      </c>
      <c r="H492" s="1" t="s">
        <v>78</v>
      </c>
      <c r="I492" s="10" t="s">
        <v>1543</v>
      </c>
      <c r="J492" s="1">
        <f>VLOOKUP(G492,Sku_Consolidated!A2:C957, 3, FALSE)</f>
      </c>
      <c r="K492" s="10">
        <f>IF(J492="PACK", I492, 0)</f>
      </c>
      <c r="L492" s="10">
        <f>IF(J492="KG", I492, I492 * VLOOKUP(G492,Sku_Consolidated!A2:U957,21,FALSE))</f>
      </c>
      <c r="M492" s="10" t="s">
        <v>37</v>
      </c>
      <c r="N492" s="11" t="s">
        <v>1544</v>
      </c>
      <c r="O492" s="10" t="s">
        <v>1545</v>
      </c>
      <c r="P492" s="10">
        <f>N492 - O492</f>
      </c>
      <c r="Q492" s="1">
        <f>VLOOKUP(G492,Sku_Consolidated!A2:G957,7, FALSE)</f>
      </c>
      <c r="R492" s="1">
        <f>IF(IFERROR(VLOOKUP(E492,Store_Showcase!B2:H144,7, FALSE), TRUE)=TRUE, IF(IFERROR(VLOOKUP(E492,Store_SRP!B2:H110,7, FALSE), TRUE)=TRUE,VLOOKUP(E492,Store_VAM!B2:H273,7, FALSE),VLOOKUP(E492,Store_SRP!B2:H110,7, FALSE)), VLOOKUP(E492,Store_Showcase!B2:H144,7, FALSE))</f>
      </c>
      <c r="S492" s="1">
        <f>IF(IFERROR(VLOOKUP(E492,Store_Showcase!B2:I144,8, FALSE), TRUE)=TRUE, IF(IFERROR(VLOOKUP(E492,Store_SRP!B2:I110,8, FALSE), TRUE)=TRUE,VLOOKUP(E492,Store_VAM!B2:I273,8, FALSE),VLOOKUP(E492,Store_SRP!B2:I110,8, FALSE)), VLOOKUP(E492,Store_Showcase!B2:I144,8, FALSE))</f>
      </c>
      <c r="T492" s="1">
        <f>VLOOKUP(G492,Sku_Consolidated!A2:R957,18,FALSE)</f>
      </c>
      <c r="U492" s="1" t="s">
        <v>1512</v>
      </c>
      <c r="V492" s="1">
        <f>IF(VLOOKUP(G492,Sku_Consolidated!A2:S957,19,FALSE)="SHOWCASE", VLOOKUP(E492,Store_Showcase!B2:L144,11, FALSE), IF(VLOOKUP(G492,Sku_Consolidated!A2:S957,19,FALSE)="VAM",VLOOKUP(E492,Store_VAM!B2:L273,11, FALSE),VLOOKUP(E492,Store_SRP!B2:L110,11, FALSE)))</f>
      </c>
      <c r="W492" s="1">
        <f>VLOOKUP(G492,Sku_Consolidated!A2:W957,11,FALSE)</f>
      </c>
      <c r="X492" s="1">
        <f>VLOOKUP(G492,Sku_Consolidated!A2:H957,8,FALSE)</f>
      </c>
      <c r="Y492" s="1">
        <f>VLOOKUP(G492,Sku_Consolidated!A2:I957,9,FALSE)</f>
      </c>
      <c r="Z492" s="1" t="s">
        <v>41</v>
      </c>
      <c r="AA492" s="1">
        <f>VLOOKUP(G492,Sku_Consolidated!A2:E957,5,FALSE)</f>
      </c>
      <c r="AB492" s="1">
        <f>IF(VLOOKUP(G492,Sku_Consolidated!A2:S957,19,FALSE)="SHOWCASE", VLOOKUP(E492,Store_Showcase!B2:N144,13, FALSE), IF(VLOOKUP(G492,Sku_Consolidated!A2:S957,19,FALSE)="VAM",VLOOKUP(E492,Store_VAM!B2:N273,13, FALSE),VLOOKUP(E492,Store_SRP!B2:N110,13, FALSE)))</f>
      </c>
      <c r="AC492" s="1">
        <f>IF(IFERROR(AB492,TRUE)=TRUE, "-","OK")</f>
      </c>
      <c r="AD492" s="11" t="s">
        <v>37</v>
      </c>
      <c r="AE492" s="11" t="s">
        <v>37</v>
      </c>
      <c r="AF492" s="1">
        <f>IF(IFERROR(VLOOKUP(E492,Store_Showcase!B2:H144,{5}, FALSE), TRUE)=TRUE, IF(IFERROR(VLOOKUP(E492,Store_SRP!B2:H110,{5}, FALSE), TRUE)=TRUE,VLOOKUP(E492,Store_VAM!B2:H273,{5}, FALSE),VLOOKUP(E492,Store_SRP!B2:H110,{5}, FALSE)), VLOOKUP(E492,Store_Showcase!B2:H144,{5}, FALSE))</f>
      </c>
      <c r="AG492" s="1">
        <f>IF(IFERROR(VLOOKUP(E492,Store_Showcase!B2:H144,{6}, FALSE), TRUE)=TRUE, IF(IFERROR(VLOOKUP(E492,Store_SRP!B2:H110,{6}, FALSE), TRUE)=TRUE,VLOOKUP(E492,Store_VAM!B2:H273,{6}, FALSE),VLOOKUP(E492,Store_SRP!B2:H110,{6}, FALSE)), VLOOKUP(E492,Store_Showcase!B2:H144,{6}, FALSE))</f>
      </c>
      <c r="AH492" s="1">
        <f>VLOOKUP(G492,Sku_Consolidated!A2:R957,18,FALSE)</f>
      </c>
      <c r="AI492" s="1">
        <f>VLOOKUP(G492,Sku_Consolidated!A2:S957,19,FALSE)</f>
      </c>
      <c r="AJ492" s="1">
        <f>VLOOKUP(G492,Sku_Consolidated!A2:T957,20,FALSE)</f>
      </c>
    </row>
    <row r="493" spans="1:36" x14ac:dyDescent="0.25">
      <c r="A493" s="1">
        <v>2024</v>
      </c>
      <c r="B493" s="1" t="s">
        <v>31</v>
      </c>
      <c r="C493" s="1" t="s">
        <v>32</v>
      </c>
      <c r="D493" s="1" t="s">
        <v>33</v>
      </c>
      <c r="E493" s="9" t="s">
        <v>1508</v>
      </c>
      <c r="F493" s="1">
        <f>IF(VLOOKUP(G493,Sku_Consolidated!A2:S957,{19},FALSE)="SHOWCASE", VLOOKUP(E493,Store_Showcase!B2:C144,{2}, FALSE), IF(VLOOKUP(G493,Sku_Consolidated!A2:S957,{19},FALSE)="VAM",VLOOKUP(E493,Store_VAM!B2:C273,{2}, FALSE),VLOOKUP(E493,Store_SRP!B2:C110,{2}, FALSE)))</f>
      </c>
      <c r="G493" s="1">
        <v>61749</v>
      </c>
      <c r="H493" s="1" t="s">
        <v>154</v>
      </c>
      <c r="I493" s="10" t="s">
        <v>1546</v>
      </c>
      <c r="J493" s="1">
        <f>VLOOKUP(G493,Sku_Consolidated!A2:C957, 3, FALSE)</f>
      </c>
      <c r="K493" s="10">
        <f>IF(J493="PACK", I493, 0)</f>
      </c>
      <c r="L493" s="10">
        <f>IF(J493="KG", I493, I493 * VLOOKUP(G493,Sku_Consolidated!A2:U957,21,FALSE))</f>
      </c>
      <c r="M493" s="10" t="s">
        <v>37</v>
      </c>
      <c r="N493" s="11" t="s">
        <v>1547</v>
      </c>
      <c r="O493" s="10" t="s">
        <v>1548</v>
      </c>
      <c r="P493" s="10">
        <f>N493 - O493</f>
      </c>
      <c r="Q493" s="1">
        <f>VLOOKUP(G493,Sku_Consolidated!A2:G957,7, FALSE)</f>
      </c>
      <c r="R493" s="1">
        <f>IF(IFERROR(VLOOKUP(E493,Store_Showcase!B2:H144,7, FALSE), TRUE)=TRUE, IF(IFERROR(VLOOKUP(E493,Store_SRP!B2:H110,7, FALSE), TRUE)=TRUE,VLOOKUP(E493,Store_VAM!B2:H273,7, FALSE),VLOOKUP(E493,Store_SRP!B2:H110,7, FALSE)), VLOOKUP(E493,Store_Showcase!B2:H144,7, FALSE))</f>
      </c>
      <c r="S493" s="1">
        <f>IF(IFERROR(VLOOKUP(E493,Store_Showcase!B2:I144,8, FALSE), TRUE)=TRUE, IF(IFERROR(VLOOKUP(E493,Store_SRP!B2:I110,8, FALSE), TRUE)=TRUE,VLOOKUP(E493,Store_VAM!B2:I273,8, FALSE),VLOOKUP(E493,Store_SRP!B2:I110,8, FALSE)), VLOOKUP(E493,Store_Showcase!B2:I144,8, FALSE))</f>
      </c>
      <c r="T493" s="1">
        <f>VLOOKUP(G493,Sku_Consolidated!A2:R957,18,FALSE)</f>
      </c>
      <c r="U493" s="1" t="s">
        <v>1512</v>
      </c>
      <c r="V493" s="1">
        <f>IF(VLOOKUP(G493,Sku_Consolidated!A2:S957,19,FALSE)="SHOWCASE", VLOOKUP(E493,Store_Showcase!B2:L144,11, FALSE), IF(VLOOKUP(G493,Sku_Consolidated!A2:S957,19,FALSE)="VAM",VLOOKUP(E493,Store_VAM!B2:L273,11, FALSE),VLOOKUP(E493,Store_SRP!B2:L110,11, FALSE)))</f>
      </c>
      <c r="W493" s="1">
        <f>VLOOKUP(G493,Sku_Consolidated!A2:W957,11,FALSE)</f>
      </c>
      <c r="X493" s="1">
        <f>VLOOKUP(G493,Sku_Consolidated!A2:H957,8,FALSE)</f>
      </c>
      <c r="Y493" s="1">
        <f>VLOOKUP(G493,Sku_Consolidated!A2:I957,9,FALSE)</f>
      </c>
      <c r="Z493" s="1" t="s">
        <v>41</v>
      </c>
      <c r="AA493" s="1">
        <f>VLOOKUP(G493,Sku_Consolidated!A2:E957,5,FALSE)</f>
      </c>
      <c r="AB493" s="1">
        <f>IF(VLOOKUP(G493,Sku_Consolidated!A2:S957,19,FALSE)="SHOWCASE", VLOOKUP(E493,Store_Showcase!B2:N144,13, FALSE), IF(VLOOKUP(G493,Sku_Consolidated!A2:S957,19,FALSE)="VAM",VLOOKUP(E493,Store_VAM!B2:N273,13, FALSE),VLOOKUP(E493,Store_SRP!B2:N110,13, FALSE)))</f>
      </c>
      <c r="AC493" s="1">
        <f>IF(IFERROR(AB493,TRUE)=TRUE, "-","OK")</f>
      </c>
      <c r="AD493" s="11" t="s">
        <v>37</v>
      </c>
      <c r="AE493" s="11" t="s">
        <v>37</v>
      </c>
      <c r="AF493" s="1">
        <f>IF(IFERROR(VLOOKUP(E493,Store_Showcase!B2:H144,{5}, FALSE), TRUE)=TRUE, IF(IFERROR(VLOOKUP(E493,Store_SRP!B2:H110,{5}, FALSE), TRUE)=TRUE,VLOOKUP(E493,Store_VAM!B2:H273,{5}, FALSE),VLOOKUP(E493,Store_SRP!B2:H110,{5}, FALSE)), VLOOKUP(E493,Store_Showcase!B2:H144,{5}, FALSE))</f>
      </c>
      <c r="AG493" s="1">
        <f>IF(IFERROR(VLOOKUP(E493,Store_Showcase!B2:H144,{6}, FALSE), TRUE)=TRUE, IF(IFERROR(VLOOKUP(E493,Store_SRP!B2:H110,{6}, FALSE), TRUE)=TRUE,VLOOKUP(E493,Store_VAM!B2:H273,{6}, FALSE),VLOOKUP(E493,Store_SRP!B2:H110,{6}, FALSE)), VLOOKUP(E493,Store_Showcase!B2:H144,{6}, FALSE))</f>
      </c>
      <c r="AH493" s="1">
        <f>VLOOKUP(G493,Sku_Consolidated!A2:R957,18,FALSE)</f>
      </c>
      <c r="AI493" s="1">
        <f>VLOOKUP(G493,Sku_Consolidated!A2:S957,19,FALSE)</f>
      </c>
      <c r="AJ493" s="1">
        <f>VLOOKUP(G493,Sku_Consolidated!A2:T957,20,FALSE)</f>
      </c>
    </row>
    <row r="494" spans="1:36" x14ac:dyDescent="0.25">
      <c r="A494" s="1">
        <v>2024</v>
      </c>
      <c r="B494" s="1" t="s">
        <v>31</v>
      </c>
      <c r="C494" s="1" t="s">
        <v>32</v>
      </c>
      <c r="D494" s="1" t="s">
        <v>33</v>
      </c>
      <c r="E494" s="9" t="s">
        <v>1508</v>
      </c>
      <c r="F494" s="1">
        <f>IF(VLOOKUP(G494,Sku_Consolidated!A2:S957,{19},FALSE)="SHOWCASE", VLOOKUP(E494,Store_Showcase!B2:C144,{2}, FALSE), IF(VLOOKUP(G494,Sku_Consolidated!A2:S957,{19},FALSE)="VAM",VLOOKUP(E494,Store_VAM!B2:C273,{2}, FALSE),VLOOKUP(E494,Store_SRP!B2:C110,{2}, FALSE)))</f>
      </c>
      <c r="G494" s="1">
        <v>61755</v>
      </c>
      <c r="H494" s="1" t="s">
        <v>86</v>
      </c>
      <c r="I494" s="10" t="s">
        <v>1549</v>
      </c>
      <c r="J494" s="1">
        <f>VLOOKUP(G494,Sku_Consolidated!A2:C957, 3, FALSE)</f>
      </c>
      <c r="K494" s="10">
        <f>IF(J494="PACK", I494, 0)</f>
      </c>
      <c r="L494" s="10">
        <f>IF(J494="KG", I494, I494 * VLOOKUP(G494,Sku_Consolidated!A2:U957,21,FALSE))</f>
      </c>
      <c r="M494" s="10" t="s">
        <v>37</v>
      </c>
      <c r="N494" s="11" t="s">
        <v>1550</v>
      </c>
      <c r="O494" s="10" t="s">
        <v>1551</v>
      </c>
      <c r="P494" s="10">
        <f>N494 - O494</f>
      </c>
      <c r="Q494" s="1">
        <f>VLOOKUP(G494,Sku_Consolidated!A2:G957,7, FALSE)</f>
      </c>
      <c r="R494" s="1">
        <f>IF(IFERROR(VLOOKUP(E494,Store_Showcase!B2:H144,7, FALSE), TRUE)=TRUE, IF(IFERROR(VLOOKUP(E494,Store_SRP!B2:H110,7, FALSE), TRUE)=TRUE,VLOOKUP(E494,Store_VAM!B2:H273,7, FALSE),VLOOKUP(E494,Store_SRP!B2:H110,7, FALSE)), VLOOKUP(E494,Store_Showcase!B2:H144,7, FALSE))</f>
      </c>
      <c r="S494" s="1">
        <f>IF(IFERROR(VLOOKUP(E494,Store_Showcase!B2:I144,8, FALSE), TRUE)=TRUE, IF(IFERROR(VLOOKUP(E494,Store_SRP!B2:I110,8, FALSE), TRUE)=TRUE,VLOOKUP(E494,Store_VAM!B2:I273,8, FALSE),VLOOKUP(E494,Store_SRP!B2:I110,8, FALSE)), VLOOKUP(E494,Store_Showcase!B2:I144,8, FALSE))</f>
      </c>
      <c r="T494" s="1">
        <f>VLOOKUP(G494,Sku_Consolidated!A2:R957,18,FALSE)</f>
      </c>
      <c r="U494" s="1" t="s">
        <v>1512</v>
      </c>
      <c r="V494" s="1">
        <f>IF(VLOOKUP(G494,Sku_Consolidated!A2:S957,19,FALSE)="SHOWCASE", VLOOKUP(E494,Store_Showcase!B2:L144,11, FALSE), IF(VLOOKUP(G494,Sku_Consolidated!A2:S957,19,FALSE)="VAM",VLOOKUP(E494,Store_VAM!B2:L273,11, FALSE),VLOOKUP(E494,Store_SRP!B2:L110,11, FALSE)))</f>
      </c>
      <c r="W494" s="1">
        <f>VLOOKUP(G494,Sku_Consolidated!A2:W957,11,FALSE)</f>
      </c>
      <c r="X494" s="1">
        <f>VLOOKUP(G494,Sku_Consolidated!A2:H957,8,FALSE)</f>
      </c>
      <c r="Y494" s="1">
        <f>VLOOKUP(G494,Sku_Consolidated!A2:I957,9,FALSE)</f>
      </c>
      <c r="Z494" s="1" t="s">
        <v>41</v>
      </c>
      <c r="AA494" s="1">
        <f>VLOOKUP(G494,Sku_Consolidated!A2:E957,5,FALSE)</f>
      </c>
      <c r="AB494" s="1">
        <f>IF(VLOOKUP(G494,Sku_Consolidated!A2:S957,19,FALSE)="SHOWCASE", VLOOKUP(E494,Store_Showcase!B2:N144,13, FALSE), IF(VLOOKUP(G494,Sku_Consolidated!A2:S957,19,FALSE)="VAM",VLOOKUP(E494,Store_VAM!B2:N273,13, FALSE),VLOOKUP(E494,Store_SRP!B2:N110,13, FALSE)))</f>
      </c>
      <c r="AC494" s="1">
        <f>IF(IFERROR(AB494,TRUE)=TRUE, "-","OK")</f>
      </c>
      <c r="AD494" s="11" t="s">
        <v>37</v>
      </c>
      <c r="AE494" s="11" t="s">
        <v>37</v>
      </c>
      <c r="AF494" s="1">
        <f>IF(IFERROR(VLOOKUP(E494,Store_Showcase!B2:H144,{5}, FALSE), TRUE)=TRUE, IF(IFERROR(VLOOKUP(E494,Store_SRP!B2:H110,{5}, FALSE), TRUE)=TRUE,VLOOKUP(E494,Store_VAM!B2:H273,{5}, FALSE),VLOOKUP(E494,Store_SRP!B2:H110,{5}, FALSE)), VLOOKUP(E494,Store_Showcase!B2:H144,{5}, FALSE))</f>
      </c>
      <c r="AG494" s="1">
        <f>IF(IFERROR(VLOOKUP(E494,Store_Showcase!B2:H144,{6}, FALSE), TRUE)=TRUE, IF(IFERROR(VLOOKUP(E494,Store_SRP!B2:H110,{6}, FALSE), TRUE)=TRUE,VLOOKUP(E494,Store_VAM!B2:H273,{6}, FALSE),VLOOKUP(E494,Store_SRP!B2:H110,{6}, FALSE)), VLOOKUP(E494,Store_Showcase!B2:H144,{6}, FALSE))</f>
      </c>
      <c r="AH494" s="1">
        <f>VLOOKUP(G494,Sku_Consolidated!A2:R957,18,FALSE)</f>
      </c>
      <c r="AI494" s="1">
        <f>VLOOKUP(G494,Sku_Consolidated!A2:S957,19,FALSE)</f>
      </c>
      <c r="AJ494" s="1">
        <f>VLOOKUP(G494,Sku_Consolidated!A2:T957,20,FALSE)</f>
      </c>
    </row>
    <row r="495" spans="1:36" x14ac:dyDescent="0.25">
      <c r="A495" s="1">
        <v>2024</v>
      </c>
      <c r="B495" s="1" t="s">
        <v>31</v>
      </c>
      <c r="C495" s="1" t="s">
        <v>32</v>
      </c>
      <c r="D495" s="1" t="s">
        <v>33</v>
      </c>
      <c r="E495" s="9" t="s">
        <v>1508</v>
      </c>
      <c r="F495" s="1">
        <f>IF(VLOOKUP(G495,Sku_Consolidated!A2:S957,{19},FALSE)="SHOWCASE", VLOOKUP(E495,Store_Showcase!B2:C144,{2}, FALSE), IF(VLOOKUP(G495,Sku_Consolidated!A2:S957,{19},FALSE)="VAM",VLOOKUP(E495,Store_VAM!B2:C273,{2}, FALSE),VLOOKUP(E495,Store_SRP!B2:C110,{2}, FALSE)))</f>
      </c>
      <c r="G495" s="1">
        <v>61758</v>
      </c>
      <c r="H495" s="1" t="s">
        <v>90</v>
      </c>
      <c r="I495" s="10" t="s">
        <v>1552</v>
      </c>
      <c r="J495" s="1">
        <f>VLOOKUP(G495,Sku_Consolidated!A2:C957, 3, FALSE)</f>
      </c>
      <c r="K495" s="10">
        <f>IF(J495="PACK", I495, 0)</f>
      </c>
      <c r="L495" s="10">
        <f>IF(J495="KG", I495, I495 * VLOOKUP(G495,Sku_Consolidated!A2:U957,21,FALSE))</f>
      </c>
      <c r="M495" s="10" t="s">
        <v>37</v>
      </c>
      <c r="N495" s="11" t="s">
        <v>1553</v>
      </c>
      <c r="O495" s="10" t="s">
        <v>1554</v>
      </c>
      <c r="P495" s="10">
        <f>N495 - O495</f>
      </c>
      <c r="Q495" s="1">
        <f>VLOOKUP(G495,Sku_Consolidated!A2:G957,7, FALSE)</f>
      </c>
      <c r="R495" s="1">
        <f>IF(IFERROR(VLOOKUP(E495,Store_Showcase!B2:H144,7, FALSE), TRUE)=TRUE, IF(IFERROR(VLOOKUP(E495,Store_SRP!B2:H110,7, FALSE), TRUE)=TRUE,VLOOKUP(E495,Store_VAM!B2:H273,7, FALSE),VLOOKUP(E495,Store_SRP!B2:H110,7, FALSE)), VLOOKUP(E495,Store_Showcase!B2:H144,7, FALSE))</f>
      </c>
      <c r="S495" s="1">
        <f>IF(IFERROR(VLOOKUP(E495,Store_Showcase!B2:I144,8, FALSE), TRUE)=TRUE, IF(IFERROR(VLOOKUP(E495,Store_SRP!B2:I110,8, FALSE), TRUE)=TRUE,VLOOKUP(E495,Store_VAM!B2:I273,8, FALSE),VLOOKUP(E495,Store_SRP!B2:I110,8, FALSE)), VLOOKUP(E495,Store_Showcase!B2:I144,8, FALSE))</f>
      </c>
      <c r="T495" s="1">
        <f>VLOOKUP(G495,Sku_Consolidated!A2:R957,18,FALSE)</f>
      </c>
      <c r="U495" s="1" t="s">
        <v>1512</v>
      </c>
      <c r="V495" s="1">
        <f>IF(VLOOKUP(G495,Sku_Consolidated!A2:S957,19,FALSE)="SHOWCASE", VLOOKUP(E495,Store_Showcase!B2:L144,11, FALSE), IF(VLOOKUP(G495,Sku_Consolidated!A2:S957,19,FALSE)="VAM",VLOOKUP(E495,Store_VAM!B2:L273,11, FALSE),VLOOKUP(E495,Store_SRP!B2:L110,11, FALSE)))</f>
      </c>
      <c r="W495" s="1">
        <f>VLOOKUP(G495,Sku_Consolidated!A2:W957,11,FALSE)</f>
      </c>
      <c r="X495" s="1">
        <f>VLOOKUP(G495,Sku_Consolidated!A2:H957,8,FALSE)</f>
      </c>
      <c r="Y495" s="1">
        <f>VLOOKUP(G495,Sku_Consolidated!A2:I957,9,FALSE)</f>
      </c>
      <c r="Z495" s="1" t="s">
        <v>41</v>
      </c>
      <c r="AA495" s="1">
        <f>VLOOKUP(G495,Sku_Consolidated!A2:E957,5,FALSE)</f>
      </c>
      <c r="AB495" s="1">
        <f>IF(VLOOKUP(G495,Sku_Consolidated!A2:S957,19,FALSE)="SHOWCASE", VLOOKUP(E495,Store_Showcase!B2:N144,13, FALSE), IF(VLOOKUP(G495,Sku_Consolidated!A2:S957,19,FALSE)="VAM",VLOOKUP(E495,Store_VAM!B2:N273,13, FALSE),VLOOKUP(E495,Store_SRP!B2:N110,13, FALSE)))</f>
      </c>
      <c r="AC495" s="1">
        <f>IF(IFERROR(AB495,TRUE)=TRUE, "-","OK")</f>
      </c>
      <c r="AD495" s="11" t="s">
        <v>37</v>
      </c>
      <c r="AE495" s="11" t="s">
        <v>37</v>
      </c>
      <c r="AF495" s="1">
        <f>IF(IFERROR(VLOOKUP(E495,Store_Showcase!B2:H144,{5}, FALSE), TRUE)=TRUE, IF(IFERROR(VLOOKUP(E495,Store_SRP!B2:H110,{5}, FALSE), TRUE)=TRUE,VLOOKUP(E495,Store_VAM!B2:H273,{5}, FALSE),VLOOKUP(E495,Store_SRP!B2:H110,{5}, FALSE)), VLOOKUP(E495,Store_Showcase!B2:H144,{5}, FALSE))</f>
      </c>
      <c r="AG495" s="1">
        <f>IF(IFERROR(VLOOKUP(E495,Store_Showcase!B2:H144,{6}, FALSE), TRUE)=TRUE, IF(IFERROR(VLOOKUP(E495,Store_SRP!B2:H110,{6}, FALSE), TRUE)=TRUE,VLOOKUP(E495,Store_VAM!B2:H273,{6}, FALSE),VLOOKUP(E495,Store_SRP!B2:H110,{6}, FALSE)), VLOOKUP(E495,Store_Showcase!B2:H144,{6}, FALSE))</f>
      </c>
      <c r="AH495" s="1">
        <f>VLOOKUP(G495,Sku_Consolidated!A2:R957,18,FALSE)</f>
      </c>
      <c r="AI495" s="1">
        <f>VLOOKUP(G495,Sku_Consolidated!A2:S957,19,FALSE)</f>
      </c>
      <c r="AJ495" s="1">
        <f>VLOOKUP(G495,Sku_Consolidated!A2:T957,20,FALSE)</f>
      </c>
    </row>
    <row r="496" spans="1:36" x14ac:dyDescent="0.25">
      <c r="A496" s="1">
        <v>2024</v>
      </c>
      <c r="B496" s="1" t="s">
        <v>31</v>
      </c>
      <c r="C496" s="1" t="s">
        <v>32</v>
      </c>
      <c r="D496" s="1" t="s">
        <v>33</v>
      </c>
      <c r="E496" s="9" t="s">
        <v>1508</v>
      </c>
      <c r="F496" s="1">
        <f>IF(VLOOKUP(G496,Sku_Consolidated!A2:S957,{19},FALSE)="SHOWCASE", VLOOKUP(E496,Store_Showcase!B2:C144,{2}, FALSE), IF(VLOOKUP(G496,Sku_Consolidated!A2:S957,{19},FALSE)="VAM",VLOOKUP(E496,Store_VAM!B2:C273,{2}, FALSE),VLOOKUP(E496,Store_SRP!B2:C110,{2}, FALSE)))</f>
      </c>
      <c r="G496" s="1">
        <v>61760</v>
      </c>
      <c r="H496" s="1" t="s">
        <v>98</v>
      </c>
      <c r="I496" s="10" t="s">
        <v>1555</v>
      </c>
      <c r="J496" s="1">
        <f>VLOOKUP(G496,Sku_Consolidated!A2:C957, 3, FALSE)</f>
      </c>
      <c r="K496" s="10">
        <f>IF(J496="PACK", I496, 0)</f>
      </c>
      <c r="L496" s="10">
        <f>IF(J496="KG", I496, I496 * VLOOKUP(G496,Sku_Consolidated!A2:U957,21,FALSE))</f>
      </c>
      <c r="M496" s="10" t="s">
        <v>37</v>
      </c>
      <c r="N496" s="11" t="s">
        <v>1556</v>
      </c>
      <c r="O496" s="10" t="s">
        <v>1557</v>
      </c>
      <c r="P496" s="10">
        <f>N496 - O496</f>
      </c>
      <c r="Q496" s="1">
        <f>VLOOKUP(G496,Sku_Consolidated!A2:G957,7, FALSE)</f>
      </c>
      <c r="R496" s="1">
        <f>IF(IFERROR(VLOOKUP(E496,Store_Showcase!B2:H144,7, FALSE), TRUE)=TRUE, IF(IFERROR(VLOOKUP(E496,Store_SRP!B2:H110,7, FALSE), TRUE)=TRUE,VLOOKUP(E496,Store_VAM!B2:H273,7, FALSE),VLOOKUP(E496,Store_SRP!B2:H110,7, FALSE)), VLOOKUP(E496,Store_Showcase!B2:H144,7, FALSE))</f>
      </c>
      <c r="S496" s="1">
        <f>IF(IFERROR(VLOOKUP(E496,Store_Showcase!B2:I144,8, FALSE), TRUE)=TRUE, IF(IFERROR(VLOOKUP(E496,Store_SRP!B2:I110,8, FALSE), TRUE)=TRUE,VLOOKUP(E496,Store_VAM!B2:I273,8, FALSE),VLOOKUP(E496,Store_SRP!B2:I110,8, FALSE)), VLOOKUP(E496,Store_Showcase!B2:I144,8, FALSE))</f>
      </c>
      <c r="T496" s="1">
        <f>VLOOKUP(G496,Sku_Consolidated!A2:R957,18,FALSE)</f>
      </c>
      <c r="U496" s="1" t="s">
        <v>1512</v>
      </c>
      <c r="V496" s="1">
        <f>IF(VLOOKUP(G496,Sku_Consolidated!A2:S957,19,FALSE)="SHOWCASE", VLOOKUP(E496,Store_Showcase!B2:L144,11, FALSE), IF(VLOOKUP(G496,Sku_Consolidated!A2:S957,19,FALSE)="VAM",VLOOKUP(E496,Store_VAM!B2:L273,11, FALSE),VLOOKUP(E496,Store_SRP!B2:L110,11, FALSE)))</f>
      </c>
      <c r="W496" s="1">
        <f>VLOOKUP(G496,Sku_Consolidated!A2:W957,11,FALSE)</f>
      </c>
      <c r="X496" s="1">
        <f>VLOOKUP(G496,Sku_Consolidated!A2:H957,8,FALSE)</f>
      </c>
      <c r="Y496" s="1">
        <f>VLOOKUP(G496,Sku_Consolidated!A2:I957,9,FALSE)</f>
      </c>
      <c r="Z496" s="1" t="s">
        <v>41</v>
      </c>
      <c r="AA496" s="1">
        <f>VLOOKUP(G496,Sku_Consolidated!A2:E957,5,FALSE)</f>
      </c>
      <c r="AB496" s="1">
        <f>IF(VLOOKUP(G496,Sku_Consolidated!A2:S957,19,FALSE)="SHOWCASE", VLOOKUP(E496,Store_Showcase!B2:N144,13, FALSE), IF(VLOOKUP(G496,Sku_Consolidated!A2:S957,19,FALSE)="VAM",VLOOKUP(E496,Store_VAM!B2:N273,13, FALSE),VLOOKUP(E496,Store_SRP!B2:N110,13, FALSE)))</f>
      </c>
      <c r="AC496" s="1">
        <f>IF(IFERROR(AB496,TRUE)=TRUE, "-","OK")</f>
      </c>
      <c r="AD496" s="11" t="s">
        <v>37</v>
      </c>
      <c r="AE496" s="11" t="s">
        <v>37</v>
      </c>
      <c r="AF496" s="1">
        <f>IF(IFERROR(VLOOKUP(E496,Store_Showcase!B2:H144,{5}, FALSE), TRUE)=TRUE, IF(IFERROR(VLOOKUP(E496,Store_SRP!B2:H110,{5}, FALSE), TRUE)=TRUE,VLOOKUP(E496,Store_VAM!B2:H273,{5}, FALSE),VLOOKUP(E496,Store_SRP!B2:H110,{5}, FALSE)), VLOOKUP(E496,Store_Showcase!B2:H144,{5}, FALSE))</f>
      </c>
      <c r="AG496" s="1">
        <f>IF(IFERROR(VLOOKUP(E496,Store_Showcase!B2:H144,{6}, FALSE), TRUE)=TRUE, IF(IFERROR(VLOOKUP(E496,Store_SRP!B2:H110,{6}, FALSE), TRUE)=TRUE,VLOOKUP(E496,Store_VAM!B2:H273,{6}, FALSE),VLOOKUP(E496,Store_SRP!B2:H110,{6}, FALSE)), VLOOKUP(E496,Store_Showcase!B2:H144,{6}, FALSE))</f>
      </c>
      <c r="AH496" s="1">
        <f>VLOOKUP(G496,Sku_Consolidated!A2:R957,18,FALSE)</f>
      </c>
      <c r="AI496" s="1">
        <f>VLOOKUP(G496,Sku_Consolidated!A2:S957,19,FALSE)</f>
      </c>
      <c r="AJ496" s="1">
        <f>VLOOKUP(G496,Sku_Consolidated!A2:T957,20,FALSE)</f>
      </c>
    </row>
    <row r="497" spans="1:36" x14ac:dyDescent="0.25">
      <c r="A497" s="1">
        <v>2024</v>
      </c>
      <c r="B497" s="1" t="s">
        <v>31</v>
      </c>
      <c r="C497" s="1" t="s">
        <v>32</v>
      </c>
      <c r="D497" s="1" t="s">
        <v>33</v>
      </c>
      <c r="E497" s="9" t="s">
        <v>1508</v>
      </c>
      <c r="F497" s="1">
        <f>IF(VLOOKUP(G497,Sku_Consolidated!A2:S957,{19},FALSE)="SHOWCASE", VLOOKUP(E497,Store_Showcase!B2:C144,{2}, FALSE), IF(VLOOKUP(G497,Sku_Consolidated!A2:S957,{19},FALSE)="VAM",VLOOKUP(E497,Store_VAM!B2:C273,{2}, FALSE),VLOOKUP(E497,Store_SRP!B2:C110,{2}, FALSE)))</f>
      </c>
      <c r="G497" s="1">
        <v>61762</v>
      </c>
      <c r="H497" s="1" t="s">
        <v>252</v>
      </c>
      <c r="I497" s="10" t="s">
        <v>1558</v>
      </c>
      <c r="J497" s="1">
        <f>VLOOKUP(G497,Sku_Consolidated!A2:C957, 3, FALSE)</f>
      </c>
      <c r="K497" s="10">
        <f>IF(J497="PACK", I497, 0)</f>
      </c>
      <c r="L497" s="10">
        <f>IF(J497="KG", I497, I497 * VLOOKUP(G497,Sku_Consolidated!A2:U957,21,FALSE))</f>
      </c>
      <c r="M497" s="10" t="s">
        <v>37</v>
      </c>
      <c r="N497" s="11" t="s">
        <v>1559</v>
      </c>
      <c r="O497" s="10" t="s">
        <v>1560</v>
      </c>
      <c r="P497" s="10">
        <f>N497 - O497</f>
      </c>
      <c r="Q497" s="1">
        <f>VLOOKUP(G497,Sku_Consolidated!A2:G957,7, FALSE)</f>
      </c>
      <c r="R497" s="1">
        <f>IF(IFERROR(VLOOKUP(E497,Store_Showcase!B2:H144,7, FALSE), TRUE)=TRUE, IF(IFERROR(VLOOKUP(E497,Store_SRP!B2:H110,7, FALSE), TRUE)=TRUE,VLOOKUP(E497,Store_VAM!B2:H273,7, FALSE),VLOOKUP(E497,Store_SRP!B2:H110,7, FALSE)), VLOOKUP(E497,Store_Showcase!B2:H144,7, FALSE))</f>
      </c>
      <c r="S497" s="1">
        <f>IF(IFERROR(VLOOKUP(E497,Store_Showcase!B2:I144,8, FALSE), TRUE)=TRUE, IF(IFERROR(VLOOKUP(E497,Store_SRP!B2:I110,8, FALSE), TRUE)=TRUE,VLOOKUP(E497,Store_VAM!B2:I273,8, FALSE),VLOOKUP(E497,Store_SRP!B2:I110,8, FALSE)), VLOOKUP(E497,Store_Showcase!B2:I144,8, FALSE))</f>
      </c>
      <c r="T497" s="1">
        <f>VLOOKUP(G497,Sku_Consolidated!A2:R957,18,FALSE)</f>
      </c>
      <c r="U497" s="1" t="s">
        <v>1512</v>
      </c>
      <c r="V497" s="1">
        <f>IF(VLOOKUP(G497,Sku_Consolidated!A2:S957,19,FALSE)="SHOWCASE", VLOOKUP(E497,Store_Showcase!B2:L144,11, FALSE), IF(VLOOKUP(G497,Sku_Consolidated!A2:S957,19,FALSE)="VAM",VLOOKUP(E497,Store_VAM!B2:L273,11, FALSE),VLOOKUP(E497,Store_SRP!B2:L110,11, FALSE)))</f>
      </c>
      <c r="W497" s="1">
        <f>VLOOKUP(G497,Sku_Consolidated!A2:W957,11,FALSE)</f>
      </c>
      <c r="X497" s="1">
        <f>VLOOKUP(G497,Sku_Consolidated!A2:H957,8,FALSE)</f>
      </c>
      <c r="Y497" s="1">
        <f>VLOOKUP(G497,Sku_Consolidated!A2:I957,9,FALSE)</f>
      </c>
      <c r="Z497" s="1" t="s">
        <v>41</v>
      </c>
      <c r="AA497" s="1">
        <f>VLOOKUP(G497,Sku_Consolidated!A2:E957,5,FALSE)</f>
      </c>
      <c r="AB497" s="1">
        <f>IF(VLOOKUP(G497,Sku_Consolidated!A2:S957,19,FALSE)="SHOWCASE", VLOOKUP(E497,Store_Showcase!B2:N144,13, FALSE), IF(VLOOKUP(G497,Sku_Consolidated!A2:S957,19,FALSE)="VAM",VLOOKUP(E497,Store_VAM!B2:N273,13, FALSE),VLOOKUP(E497,Store_SRP!B2:N110,13, FALSE)))</f>
      </c>
      <c r="AC497" s="1">
        <f>IF(IFERROR(AB497,TRUE)=TRUE, "-","OK")</f>
      </c>
      <c r="AD497" s="11" t="s">
        <v>37</v>
      </c>
      <c r="AE497" s="11" t="s">
        <v>37</v>
      </c>
      <c r="AF497" s="1">
        <f>IF(IFERROR(VLOOKUP(E497,Store_Showcase!B2:H144,{5}, FALSE), TRUE)=TRUE, IF(IFERROR(VLOOKUP(E497,Store_SRP!B2:H110,{5}, FALSE), TRUE)=TRUE,VLOOKUP(E497,Store_VAM!B2:H273,{5}, FALSE),VLOOKUP(E497,Store_SRP!B2:H110,{5}, FALSE)), VLOOKUP(E497,Store_Showcase!B2:H144,{5}, FALSE))</f>
      </c>
      <c r="AG497" s="1">
        <f>IF(IFERROR(VLOOKUP(E497,Store_Showcase!B2:H144,{6}, FALSE), TRUE)=TRUE, IF(IFERROR(VLOOKUP(E497,Store_SRP!B2:H110,{6}, FALSE), TRUE)=TRUE,VLOOKUP(E497,Store_VAM!B2:H273,{6}, FALSE),VLOOKUP(E497,Store_SRP!B2:H110,{6}, FALSE)), VLOOKUP(E497,Store_Showcase!B2:H144,{6}, FALSE))</f>
      </c>
      <c r="AH497" s="1">
        <f>VLOOKUP(G497,Sku_Consolidated!A2:R957,18,FALSE)</f>
      </c>
      <c r="AI497" s="1">
        <f>VLOOKUP(G497,Sku_Consolidated!A2:S957,19,FALSE)</f>
      </c>
      <c r="AJ497" s="1">
        <f>VLOOKUP(G497,Sku_Consolidated!A2:T957,20,FALSE)</f>
      </c>
    </row>
    <row r="498" spans="1:36" x14ac:dyDescent="0.25">
      <c r="A498" s="1">
        <v>2024</v>
      </c>
      <c r="B498" s="1" t="s">
        <v>31</v>
      </c>
      <c r="C498" s="1" t="s">
        <v>32</v>
      </c>
      <c r="D498" s="1" t="s">
        <v>33</v>
      </c>
      <c r="E498" s="9" t="s">
        <v>1508</v>
      </c>
      <c r="F498" s="1">
        <f>IF(VLOOKUP(G498,Sku_Consolidated!A2:S957,{19},FALSE)="SHOWCASE", VLOOKUP(E498,Store_Showcase!B2:C144,{2}, FALSE), IF(VLOOKUP(G498,Sku_Consolidated!A2:S957,{19},FALSE)="VAM",VLOOKUP(E498,Store_VAM!B2:C273,{2}, FALSE),VLOOKUP(E498,Store_SRP!B2:C110,{2}, FALSE)))</f>
      </c>
      <c r="G498" s="1">
        <v>61781</v>
      </c>
      <c r="H498" s="1" t="s">
        <v>102</v>
      </c>
      <c r="I498" s="10" t="s">
        <v>1561</v>
      </c>
      <c r="J498" s="1">
        <f>VLOOKUP(G498,Sku_Consolidated!A2:C957, 3, FALSE)</f>
      </c>
      <c r="K498" s="10">
        <f>IF(J498="PACK", I498, 0)</f>
      </c>
      <c r="L498" s="10">
        <f>IF(J498="KG", I498, I498 * VLOOKUP(G498,Sku_Consolidated!A2:U957,21,FALSE))</f>
      </c>
      <c r="M498" s="10" t="s">
        <v>37</v>
      </c>
      <c r="N498" s="11" t="s">
        <v>1562</v>
      </c>
      <c r="O498" s="10" t="s">
        <v>1563</v>
      </c>
      <c r="P498" s="10">
        <f>N498 - O498</f>
      </c>
      <c r="Q498" s="1">
        <f>VLOOKUP(G498,Sku_Consolidated!A2:G957,7, FALSE)</f>
      </c>
      <c r="R498" s="1">
        <f>IF(IFERROR(VLOOKUP(E498,Store_Showcase!B2:H144,7, FALSE), TRUE)=TRUE, IF(IFERROR(VLOOKUP(E498,Store_SRP!B2:H110,7, FALSE), TRUE)=TRUE,VLOOKUP(E498,Store_VAM!B2:H273,7, FALSE),VLOOKUP(E498,Store_SRP!B2:H110,7, FALSE)), VLOOKUP(E498,Store_Showcase!B2:H144,7, FALSE))</f>
      </c>
      <c r="S498" s="1">
        <f>IF(IFERROR(VLOOKUP(E498,Store_Showcase!B2:I144,8, FALSE), TRUE)=TRUE, IF(IFERROR(VLOOKUP(E498,Store_SRP!B2:I110,8, FALSE), TRUE)=TRUE,VLOOKUP(E498,Store_VAM!B2:I273,8, FALSE),VLOOKUP(E498,Store_SRP!B2:I110,8, FALSE)), VLOOKUP(E498,Store_Showcase!B2:I144,8, FALSE))</f>
      </c>
      <c r="T498" s="1">
        <f>VLOOKUP(G498,Sku_Consolidated!A2:R957,18,FALSE)</f>
      </c>
      <c r="U498" s="1" t="s">
        <v>1512</v>
      </c>
      <c r="V498" s="1">
        <f>IF(VLOOKUP(G498,Sku_Consolidated!A2:S957,19,FALSE)="SHOWCASE", VLOOKUP(E498,Store_Showcase!B2:L144,11, FALSE), IF(VLOOKUP(G498,Sku_Consolidated!A2:S957,19,FALSE)="VAM",VLOOKUP(E498,Store_VAM!B2:L273,11, FALSE),VLOOKUP(E498,Store_SRP!B2:L110,11, FALSE)))</f>
      </c>
      <c r="W498" s="1">
        <f>VLOOKUP(G498,Sku_Consolidated!A2:W957,11,FALSE)</f>
      </c>
      <c r="X498" s="1">
        <f>VLOOKUP(G498,Sku_Consolidated!A2:H957,8,FALSE)</f>
      </c>
      <c r="Y498" s="1">
        <f>VLOOKUP(G498,Sku_Consolidated!A2:I957,9,FALSE)</f>
      </c>
      <c r="Z498" s="1" t="s">
        <v>41</v>
      </c>
      <c r="AA498" s="1">
        <f>VLOOKUP(G498,Sku_Consolidated!A2:E957,5,FALSE)</f>
      </c>
      <c r="AB498" s="1">
        <f>IF(VLOOKUP(G498,Sku_Consolidated!A2:S957,19,FALSE)="SHOWCASE", VLOOKUP(E498,Store_Showcase!B2:N144,13, FALSE), IF(VLOOKUP(G498,Sku_Consolidated!A2:S957,19,FALSE)="VAM",VLOOKUP(E498,Store_VAM!B2:N273,13, FALSE),VLOOKUP(E498,Store_SRP!B2:N110,13, FALSE)))</f>
      </c>
      <c r="AC498" s="1">
        <f>IF(IFERROR(AB498,TRUE)=TRUE, "-","OK")</f>
      </c>
      <c r="AD498" s="11" t="s">
        <v>37</v>
      </c>
      <c r="AE498" s="11" t="s">
        <v>37</v>
      </c>
      <c r="AF498" s="1">
        <f>IF(IFERROR(VLOOKUP(E498,Store_Showcase!B2:H144,{5}, FALSE), TRUE)=TRUE, IF(IFERROR(VLOOKUP(E498,Store_SRP!B2:H110,{5}, FALSE), TRUE)=TRUE,VLOOKUP(E498,Store_VAM!B2:H273,{5}, FALSE),VLOOKUP(E498,Store_SRP!B2:H110,{5}, FALSE)), VLOOKUP(E498,Store_Showcase!B2:H144,{5}, FALSE))</f>
      </c>
      <c r="AG498" s="1">
        <f>IF(IFERROR(VLOOKUP(E498,Store_Showcase!B2:H144,{6}, FALSE), TRUE)=TRUE, IF(IFERROR(VLOOKUP(E498,Store_SRP!B2:H110,{6}, FALSE), TRUE)=TRUE,VLOOKUP(E498,Store_VAM!B2:H273,{6}, FALSE),VLOOKUP(E498,Store_SRP!B2:H110,{6}, FALSE)), VLOOKUP(E498,Store_Showcase!B2:H144,{6}, FALSE))</f>
      </c>
      <c r="AH498" s="1">
        <f>VLOOKUP(G498,Sku_Consolidated!A2:R957,18,FALSE)</f>
      </c>
      <c r="AI498" s="1">
        <f>VLOOKUP(G498,Sku_Consolidated!A2:S957,19,FALSE)</f>
      </c>
      <c r="AJ498" s="1">
        <f>VLOOKUP(G498,Sku_Consolidated!A2:T957,20,FALSE)</f>
      </c>
    </row>
    <row r="499" spans="1:36" x14ac:dyDescent="0.25">
      <c r="A499" s="1">
        <v>2024</v>
      </c>
      <c r="B499" s="1" t="s">
        <v>31</v>
      </c>
      <c r="C499" s="1" t="s">
        <v>32</v>
      </c>
      <c r="D499" s="1" t="s">
        <v>33</v>
      </c>
      <c r="E499" s="9" t="s">
        <v>1508</v>
      </c>
      <c r="F499" s="1">
        <f>IF(VLOOKUP(G499,Sku_Consolidated!A2:S957,{19},FALSE)="SHOWCASE", VLOOKUP(E499,Store_Showcase!B2:C144,{2}, FALSE), IF(VLOOKUP(G499,Sku_Consolidated!A2:S957,{19},FALSE)="VAM",VLOOKUP(E499,Store_VAM!B2:C273,{2}, FALSE),VLOOKUP(E499,Store_SRP!B2:C110,{2}, FALSE)))</f>
      </c>
      <c r="G499" s="1">
        <v>61786</v>
      </c>
      <c r="H499" s="1" t="s">
        <v>106</v>
      </c>
      <c r="I499" s="10" t="s">
        <v>1564</v>
      </c>
      <c r="J499" s="1">
        <f>VLOOKUP(G499,Sku_Consolidated!A2:C957, 3, FALSE)</f>
      </c>
      <c r="K499" s="10">
        <f>IF(J499="PACK", I499, 0)</f>
      </c>
      <c r="L499" s="10">
        <f>IF(J499="KG", I499, I499 * VLOOKUP(G499,Sku_Consolidated!A2:U957,21,FALSE))</f>
      </c>
      <c r="M499" s="10" t="s">
        <v>37</v>
      </c>
      <c r="N499" s="11" t="s">
        <v>1565</v>
      </c>
      <c r="O499" s="10" t="s">
        <v>1566</v>
      </c>
      <c r="P499" s="10">
        <f>N499 - O499</f>
      </c>
      <c r="Q499" s="1">
        <f>VLOOKUP(G499,Sku_Consolidated!A2:G957,7, FALSE)</f>
      </c>
      <c r="R499" s="1">
        <f>IF(IFERROR(VLOOKUP(E499,Store_Showcase!B2:H144,7, FALSE), TRUE)=TRUE, IF(IFERROR(VLOOKUP(E499,Store_SRP!B2:H110,7, FALSE), TRUE)=TRUE,VLOOKUP(E499,Store_VAM!B2:H273,7, FALSE),VLOOKUP(E499,Store_SRP!B2:H110,7, FALSE)), VLOOKUP(E499,Store_Showcase!B2:H144,7, FALSE))</f>
      </c>
      <c r="S499" s="1">
        <f>IF(IFERROR(VLOOKUP(E499,Store_Showcase!B2:I144,8, FALSE), TRUE)=TRUE, IF(IFERROR(VLOOKUP(E499,Store_SRP!B2:I110,8, FALSE), TRUE)=TRUE,VLOOKUP(E499,Store_VAM!B2:I273,8, FALSE),VLOOKUP(E499,Store_SRP!B2:I110,8, FALSE)), VLOOKUP(E499,Store_Showcase!B2:I144,8, FALSE))</f>
      </c>
      <c r="T499" s="1">
        <f>VLOOKUP(G499,Sku_Consolidated!A2:R957,18,FALSE)</f>
      </c>
      <c r="U499" s="1" t="s">
        <v>1512</v>
      </c>
      <c r="V499" s="1">
        <f>IF(VLOOKUP(G499,Sku_Consolidated!A2:S957,19,FALSE)="SHOWCASE", VLOOKUP(E499,Store_Showcase!B2:L144,11, FALSE), IF(VLOOKUP(G499,Sku_Consolidated!A2:S957,19,FALSE)="VAM",VLOOKUP(E499,Store_VAM!B2:L273,11, FALSE),VLOOKUP(E499,Store_SRP!B2:L110,11, FALSE)))</f>
      </c>
      <c r="W499" s="1">
        <f>VLOOKUP(G499,Sku_Consolidated!A2:W957,11,FALSE)</f>
      </c>
      <c r="X499" s="1">
        <f>VLOOKUP(G499,Sku_Consolidated!A2:H957,8,FALSE)</f>
      </c>
      <c r="Y499" s="1">
        <f>VLOOKUP(G499,Sku_Consolidated!A2:I957,9,FALSE)</f>
      </c>
      <c r="Z499" s="1" t="s">
        <v>41</v>
      </c>
      <c r="AA499" s="1">
        <f>VLOOKUP(G499,Sku_Consolidated!A2:E957,5,FALSE)</f>
      </c>
      <c r="AB499" s="1">
        <f>IF(VLOOKUP(G499,Sku_Consolidated!A2:S957,19,FALSE)="SHOWCASE", VLOOKUP(E499,Store_Showcase!B2:N144,13, FALSE), IF(VLOOKUP(G499,Sku_Consolidated!A2:S957,19,FALSE)="VAM",VLOOKUP(E499,Store_VAM!B2:N273,13, FALSE),VLOOKUP(E499,Store_SRP!B2:N110,13, FALSE)))</f>
      </c>
      <c r="AC499" s="1">
        <f>IF(IFERROR(AB499,TRUE)=TRUE, "-","OK")</f>
      </c>
      <c r="AD499" s="11" t="s">
        <v>37</v>
      </c>
      <c r="AE499" s="11" t="s">
        <v>37</v>
      </c>
      <c r="AF499" s="1">
        <f>IF(IFERROR(VLOOKUP(E499,Store_Showcase!B2:H144,{5}, FALSE), TRUE)=TRUE, IF(IFERROR(VLOOKUP(E499,Store_SRP!B2:H110,{5}, FALSE), TRUE)=TRUE,VLOOKUP(E499,Store_VAM!B2:H273,{5}, FALSE),VLOOKUP(E499,Store_SRP!B2:H110,{5}, FALSE)), VLOOKUP(E499,Store_Showcase!B2:H144,{5}, FALSE))</f>
      </c>
      <c r="AG499" s="1">
        <f>IF(IFERROR(VLOOKUP(E499,Store_Showcase!B2:H144,{6}, FALSE), TRUE)=TRUE, IF(IFERROR(VLOOKUP(E499,Store_SRP!B2:H110,{6}, FALSE), TRUE)=TRUE,VLOOKUP(E499,Store_VAM!B2:H273,{6}, FALSE),VLOOKUP(E499,Store_SRP!B2:H110,{6}, FALSE)), VLOOKUP(E499,Store_Showcase!B2:H144,{6}, FALSE))</f>
      </c>
      <c r="AH499" s="1">
        <f>VLOOKUP(G499,Sku_Consolidated!A2:R957,18,FALSE)</f>
      </c>
      <c r="AI499" s="1">
        <f>VLOOKUP(G499,Sku_Consolidated!A2:S957,19,FALSE)</f>
      </c>
      <c r="AJ499" s="1">
        <f>VLOOKUP(G499,Sku_Consolidated!A2:T957,20,FALSE)</f>
      </c>
    </row>
    <row r="500" spans="1:36" x14ac:dyDescent="0.25">
      <c r="A500" s="1">
        <v>2024</v>
      </c>
      <c r="B500" s="1" t="s">
        <v>31</v>
      </c>
      <c r="C500" s="1" t="s">
        <v>32</v>
      </c>
      <c r="D500" s="1" t="s">
        <v>33</v>
      </c>
      <c r="E500" s="9" t="s">
        <v>1508</v>
      </c>
      <c r="F500" s="1">
        <f>IF(VLOOKUP(G500,Sku_Consolidated!A2:S957,{19},FALSE)="SHOWCASE", VLOOKUP(E500,Store_Showcase!B2:C144,{2}, FALSE), IF(VLOOKUP(G500,Sku_Consolidated!A2:S957,{19},FALSE)="VAM",VLOOKUP(E500,Store_VAM!B2:C273,{2}, FALSE),VLOOKUP(E500,Store_SRP!B2:C110,{2}, FALSE)))</f>
      </c>
      <c r="G500" s="1">
        <v>61787</v>
      </c>
      <c r="H500" s="1" t="s">
        <v>110</v>
      </c>
      <c r="I500" s="10" t="s">
        <v>1567</v>
      </c>
      <c r="J500" s="1">
        <f>VLOOKUP(G500,Sku_Consolidated!A2:C957, 3, FALSE)</f>
      </c>
      <c r="K500" s="10">
        <f>IF(J500="PACK", I500, 0)</f>
      </c>
      <c r="L500" s="10">
        <f>IF(J500="KG", I500, I500 * VLOOKUP(G500,Sku_Consolidated!A2:U957,21,FALSE))</f>
      </c>
      <c r="M500" s="10" t="s">
        <v>37</v>
      </c>
      <c r="N500" s="11" t="s">
        <v>1568</v>
      </c>
      <c r="O500" s="10" t="s">
        <v>1569</v>
      </c>
      <c r="P500" s="10">
        <f>N500 - O500</f>
      </c>
      <c r="Q500" s="1">
        <f>VLOOKUP(G500,Sku_Consolidated!A2:G957,7, FALSE)</f>
      </c>
      <c r="R500" s="1">
        <f>IF(IFERROR(VLOOKUP(E500,Store_Showcase!B2:H144,7, FALSE), TRUE)=TRUE, IF(IFERROR(VLOOKUP(E500,Store_SRP!B2:H110,7, FALSE), TRUE)=TRUE,VLOOKUP(E500,Store_VAM!B2:H273,7, FALSE),VLOOKUP(E500,Store_SRP!B2:H110,7, FALSE)), VLOOKUP(E500,Store_Showcase!B2:H144,7, FALSE))</f>
      </c>
      <c r="S500" s="1">
        <f>IF(IFERROR(VLOOKUP(E500,Store_Showcase!B2:I144,8, FALSE), TRUE)=TRUE, IF(IFERROR(VLOOKUP(E500,Store_SRP!B2:I110,8, FALSE), TRUE)=TRUE,VLOOKUP(E500,Store_VAM!B2:I273,8, FALSE),VLOOKUP(E500,Store_SRP!B2:I110,8, FALSE)), VLOOKUP(E500,Store_Showcase!B2:I144,8, FALSE))</f>
      </c>
      <c r="T500" s="1">
        <f>VLOOKUP(G500,Sku_Consolidated!A2:R957,18,FALSE)</f>
      </c>
      <c r="U500" s="1" t="s">
        <v>1512</v>
      </c>
      <c r="V500" s="1">
        <f>IF(VLOOKUP(G500,Sku_Consolidated!A2:S957,19,FALSE)="SHOWCASE", VLOOKUP(E500,Store_Showcase!B2:L144,11, FALSE), IF(VLOOKUP(G500,Sku_Consolidated!A2:S957,19,FALSE)="VAM",VLOOKUP(E500,Store_VAM!B2:L273,11, FALSE),VLOOKUP(E500,Store_SRP!B2:L110,11, FALSE)))</f>
      </c>
      <c r="W500" s="1">
        <f>VLOOKUP(G500,Sku_Consolidated!A2:W957,11,FALSE)</f>
      </c>
      <c r="X500" s="1">
        <f>VLOOKUP(G500,Sku_Consolidated!A2:H957,8,FALSE)</f>
      </c>
      <c r="Y500" s="1">
        <f>VLOOKUP(G500,Sku_Consolidated!A2:I957,9,FALSE)</f>
      </c>
      <c r="Z500" s="1" t="s">
        <v>41</v>
      </c>
      <c r="AA500" s="1">
        <f>VLOOKUP(G500,Sku_Consolidated!A2:E957,5,FALSE)</f>
      </c>
      <c r="AB500" s="1">
        <f>IF(VLOOKUP(G500,Sku_Consolidated!A2:S957,19,FALSE)="SHOWCASE", VLOOKUP(E500,Store_Showcase!B2:N144,13, FALSE), IF(VLOOKUP(G500,Sku_Consolidated!A2:S957,19,FALSE)="VAM",VLOOKUP(E500,Store_VAM!B2:N273,13, FALSE),VLOOKUP(E500,Store_SRP!B2:N110,13, FALSE)))</f>
      </c>
      <c r="AC500" s="1">
        <f>IF(IFERROR(AB500,TRUE)=TRUE, "-","OK")</f>
      </c>
      <c r="AD500" s="11" t="s">
        <v>37</v>
      </c>
      <c r="AE500" s="11" t="s">
        <v>37</v>
      </c>
      <c r="AF500" s="1">
        <f>IF(IFERROR(VLOOKUP(E500,Store_Showcase!B2:H144,{5}, FALSE), TRUE)=TRUE, IF(IFERROR(VLOOKUP(E500,Store_SRP!B2:H110,{5}, FALSE), TRUE)=TRUE,VLOOKUP(E500,Store_VAM!B2:H273,{5}, FALSE),VLOOKUP(E500,Store_SRP!B2:H110,{5}, FALSE)), VLOOKUP(E500,Store_Showcase!B2:H144,{5}, FALSE))</f>
      </c>
      <c r="AG500" s="1">
        <f>IF(IFERROR(VLOOKUP(E500,Store_Showcase!B2:H144,{6}, FALSE), TRUE)=TRUE, IF(IFERROR(VLOOKUP(E500,Store_SRP!B2:H110,{6}, FALSE), TRUE)=TRUE,VLOOKUP(E500,Store_VAM!B2:H273,{6}, FALSE),VLOOKUP(E500,Store_SRP!B2:H110,{6}, FALSE)), VLOOKUP(E500,Store_Showcase!B2:H144,{6}, FALSE))</f>
      </c>
      <c r="AH500" s="1">
        <f>VLOOKUP(G500,Sku_Consolidated!A2:R957,18,FALSE)</f>
      </c>
      <c r="AI500" s="1">
        <f>VLOOKUP(G500,Sku_Consolidated!A2:S957,19,FALSE)</f>
      </c>
      <c r="AJ500" s="1">
        <f>VLOOKUP(G500,Sku_Consolidated!A2:T957,20,FALSE)</f>
      </c>
    </row>
    <row r="501" spans="1:36" x14ac:dyDescent="0.25">
      <c r="A501" s="1">
        <v>2024</v>
      </c>
      <c r="B501" s="1" t="s">
        <v>31</v>
      </c>
      <c r="C501" s="1" t="s">
        <v>32</v>
      </c>
      <c r="D501" s="1" t="s">
        <v>33</v>
      </c>
      <c r="E501" s="9" t="s">
        <v>1508</v>
      </c>
      <c r="F501" s="1">
        <f>IF(VLOOKUP(G501,Sku_Consolidated!A2:S957,{19},FALSE)="SHOWCASE", VLOOKUP(E501,Store_Showcase!B2:C144,{2}, FALSE), IF(VLOOKUP(G501,Sku_Consolidated!A2:S957,{19},FALSE)="VAM",VLOOKUP(E501,Store_VAM!B2:C273,{2}, FALSE),VLOOKUP(E501,Store_SRP!B2:C110,{2}, FALSE)))</f>
      </c>
      <c r="G501" s="1">
        <v>61820</v>
      </c>
      <c r="H501" s="1" t="s">
        <v>114</v>
      </c>
      <c r="I501" s="10" t="s">
        <v>1570</v>
      </c>
      <c r="J501" s="1">
        <f>VLOOKUP(G501,Sku_Consolidated!A2:C957, 3, FALSE)</f>
      </c>
      <c r="K501" s="10">
        <f>IF(J501="PACK", I501, 0)</f>
      </c>
      <c r="L501" s="10">
        <f>IF(J501="KG", I501, I501 * VLOOKUP(G501,Sku_Consolidated!A2:U957,21,FALSE))</f>
      </c>
      <c r="M501" s="10" t="s">
        <v>37</v>
      </c>
      <c r="N501" s="11" t="s">
        <v>1571</v>
      </c>
      <c r="O501" s="10" t="s">
        <v>1572</v>
      </c>
      <c r="P501" s="10">
        <f>N501 - O501</f>
      </c>
      <c r="Q501" s="1">
        <f>VLOOKUP(G501,Sku_Consolidated!A2:G957,7, FALSE)</f>
      </c>
      <c r="R501" s="1">
        <f>IF(IFERROR(VLOOKUP(E501,Store_Showcase!B2:H144,7, FALSE), TRUE)=TRUE, IF(IFERROR(VLOOKUP(E501,Store_SRP!B2:H110,7, FALSE), TRUE)=TRUE,VLOOKUP(E501,Store_VAM!B2:H273,7, FALSE),VLOOKUP(E501,Store_SRP!B2:H110,7, FALSE)), VLOOKUP(E501,Store_Showcase!B2:H144,7, FALSE))</f>
      </c>
      <c r="S501" s="1">
        <f>IF(IFERROR(VLOOKUP(E501,Store_Showcase!B2:I144,8, FALSE), TRUE)=TRUE, IF(IFERROR(VLOOKUP(E501,Store_SRP!B2:I110,8, FALSE), TRUE)=TRUE,VLOOKUP(E501,Store_VAM!B2:I273,8, FALSE),VLOOKUP(E501,Store_SRP!B2:I110,8, FALSE)), VLOOKUP(E501,Store_Showcase!B2:I144,8, FALSE))</f>
      </c>
      <c r="T501" s="1">
        <f>VLOOKUP(G501,Sku_Consolidated!A2:R957,18,FALSE)</f>
      </c>
      <c r="U501" s="1" t="s">
        <v>1512</v>
      </c>
      <c r="V501" s="1">
        <f>IF(VLOOKUP(G501,Sku_Consolidated!A2:S957,19,FALSE)="SHOWCASE", VLOOKUP(E501,Store_Showcase!B2:L144,11, FALSE), IF(VLOOKUP(G501,Sku_Consolidated!A2:S957,19,FALSE)="VAM",VLOOKUP(E501,Store_VAM!B2:L273,11, FALSE),VLOOKUP(E501,Store_SRP!B2:L110,11, FALSE)))</f>
      </c>
      <c r="W501" s="1">
        <f>VLOOKUP(G501,Sku_Consolidated!A2:W957,11,FALSE)</f>
      </c>
      <c r="X501" s="1">
        <f>VLOOKUP(G501,Sku_Consolidated!A2:H957,8,FALSE)</f>
      </c>
      <c r="Y501" s="1">
        <f>VLOOKUP(G501,Sku_Consolidated!A2:I957,9,FALSE)</f>
      </c>
      <c r="Z501" s="1" t="s">
        <v>41</v>
      </c>
      <c r="AA501" s="1">
        <f>VLOOKUP(G501,Sku_Consolidated!A2:E957,5,FALSE)</f>
      </c>
      <c r="AB501" s="1">
        <f>IF(VLOOKUP(G501,Sku_Consolidated!A2:S957,19,FALSE)="SHOWCASE", VLOOKUP(E501,Store_Showcase!B2:N144,13, FALSE), IF(VLOOKUP(G501,Sku_Consolidated!A2:S957,19,FALSE)="VAM",VLOOKUP(E501,Store_VAM!B2:N273,13, FALSE),VLOOKUP(E501,Store_SRP!B2:N110,13, FALSE)))</f>
      </c>
      <c r="AC501" s="1">
        <f>IF(IFERROR(AB501,TRUE)=TRUE, "-","OK")</f>
      </c>
      <c r="AD501" s="11" t="s">
        <v>37</v>
      </c>
      <c r="AE501" s="11" t="s">
        <v>37</v>
      </c>
      <c r="AF501" s="1">
        <f>IF(IFERROR(VLOOKUP(E501,Store_Showcase!B2:H144,{5}, FALSE), TRUE)=TRUE, IF(IFERROR(VLOOKUP(E501,Store_SRP!B2:H110,{5}, FALSE), TRUE)=TRUE,VLOOKUP(E501,Store_VAM!B2:H273,{5}, FALSE),VLOOKUP(E501,Store_SRP!B2:H110,{5}, FALSE)), VLOOKUP(E501,Store_Showcase!B2:H144,{5}, FALSE))</f>
      </c>
      <c r="AG501" s="1">
        <f>IF(IFERROR(VLOOKUP(E501,Store_Showcase!B2:H144,{6}, FALSE), TRUE)=TRUE, IF(IFERROR(VLOOKUP(E501,Store_SRP!B2:H110,{6}, FALSE), TRUE)=TRUE,VLOOKUP(E501,Store_VAM!B2:H273,{6}, FALSE),VLOOKUP(E501,Store_SRP!B2:H110,{6}, FALSE)), VLOOKUP(E501,Store_Showcase!B2:H144,{6}, FALSE))</f>
      </c>
      <c r="AH501" s="1">
        <f>VLOOKUP(G501,Sku_Consolidated!A2:R957,18,FALSE)</f>
      </c>
      <c r="AI501" s="1">
        <f>VLOOKUP(G501,Sku_Consolidated!A2:S957,19,FALSE)</f>
      </c>
      <c r="AJ501" s="1">
        <f>VLOOKUP(G501,Sku_Consolidated!A2:T957,20,FALSE)</f>
      </c>
    </row>
    <row r="502" spans="1:36" x14ac:dyDescent="0.25">
      <c r="A502" s="1">
        <v>2024</v>
      </c>
      <c r="B502" s="1" t="s">
        <v>31</v>
      </c>
      <c r="C502" s="1" t="s">
        <v>32</v>
      </c>
      <c r="D502" s="1" t="s">
        <v>33</v>
      </c>
      <c r="E502" s="9" t="s">
        <v>1508</v>
      </c>
      <c r="F502" s="1">
        <f>IF(VLOOKUP(G502,Sku_Consolidated!A2:S957,{19},FALSE)="SHOWCASE", VLOOKUP(E502,Store_Showcase!B2:C144,{2}, FALSE), IF(VLOOKUP(G502,Sku_Consolidated!A2:S957,{19},FALSE)="VAM",VLOOKUP(E502,Store_VAM!B2:C273,{2}, FALSE),VLOOKUP(E502,Store_SRP!B2:C110,{2}, FALSE)))</f>
      </c>
      <c r="G502" s="1">
        <v>61833</v>
      </c>
      <c r="H502" s="1" t="s">
        <v>118</v>
      </c>
      <c r="I502" s="10" t="s">
        <v>1573</v>
      </c>
      <c r="J502" s="1">
        <f>VLOOKUP(G502,Sku_Consolidated!A2:C957, 3, FALSE)</f>
      </c>
      <c r="K502" s="10">
        <f>IF(J502="PACK", I502, 0)</f>
      </c>
      <c r="L502" s="10">
        <f>IF(J502="KG", I502, I502 * VLOOKUP(G502,Sku_Consolidated!A2:U957,21,FALSE))</f>
      </c>
      <c r="M502" s="10" t="s">
        <v>37</v>
      </c>
      <c r="N502" s="11" t="s">
        <v>1574</v>
      </c>
      <c r="O502" s="10" t="s">
        <v>1575</v>
      </c>
      <c r="P502" s="10">
        <f>N502 - O502</f>
      </c>
      <c r="Q502" s="1">
        <f>VLOOKUP(G502,Sku_Consolidated!A2:G957,7, FALSE)</f>
      </c>
      <c r="R502" s="1">
        <f>IF(IFERROR(VLOOKUP(E502,Store_Showcase!B2:H144,7, FALSE), TRUE)=TRUE, IF(IFERROR(VLOOKUP(E502,Store_SRP!B2:H110,7, FALSE), TRUE)=TRUE,VLOOKUP(E502,Store_VAM!B2:H273,7, FALSE),VLOOKUP(E502,Store_SRP!B2:H110,7, FALSE)), VLOOKUP(E502,Store_Showcase!B2:H144,7, FALSE))</f>
      </c>
      <c r="S502" s="1">
        <f>IF(IFERROR(VLOOKUP(E502,Store_Showcase!B2:I144,8, FALSE), TRUE)=TRUE, IF(IFERROR(VLOOKUP(E502,Store_SRP!B2:I110,8, FALSE), TRUE)=TRUE,VLOOKUP(E502,Store_VAM!B2:I273,8, FALSE),VLOOKUP(E502,Store_SRP!B2:I110,8, FALSE)), VLOOKUP(E502,Store_Showcase!B2:I144,8, FALSE))</f>
      </c>
      <c r="T502" s="1">
        <f>VLOOKUP(G502,Sku_Consolidated!A2:R957,18,FALSE)</f>
      </c>
      <c r="U502" s="1" t="s">
        <v>1512</v>
      </c>
      <c r="V502" s="1">
        <f>IF(VLOOKUP(G502,Sku_Consolidated!A2:S957,19,FALSE)="SHOWCASE", VLOOKUP(E502,Store_Showcase!B2:L144,11, FALSE), IF(VLOOKUP(G502,Sku_Consolidated!A2:S957,19,FALSE)="VAM",VLOOKUP(E502,Store_VAM!B2:L273,11, FALSE),VLOOKUP(E502,Store_SRP!B2:L110,11, FALSE)))</f>
      </c>
      <c r="W502" s="1">
        <f>VLOOKUP(G502,Sku_Consolidated!A2:W957,11,FALSE)</f>
      </c>
      <c r="X502" s="1">
        <f>VLOOKUP(G502,Sku_Consolidated!A2:H957,8,FALSE)</f>
      </c>
      <c r="Y502" s="1">
        <f>VLOOKUP(G502,Sku_Consolidated!A2:I957,9,FALSE)</f>
      </c>
      <c r="Z502" s="1" t="s">
        <v>41</v>
      </c>
      <c r="AA502" s="1">
        <f>VLOOKUP(G502,Sku_Consolidated!A2:E957,5,FALSE)</f>
      </c>
      <c r="AB502" s="1">
        <f>IF(VLOOKUP(G502,Sku_Consolidated!A2:S957,19,FALSE)="SHOWCASE", VLOOKUP(E502,Store_Showcase!B2:N144,13, FALSE), IF(VLOOKUP(G502,Sku_Consolidated!A2:S957,19,FALSE)="VAM",VLOOKUP(E502,Store_VAM!B2:N273,13, FALSE),VLOOKUP(E502,Store_SRP!B2:N110,13, FALSE)))</f>
      </c>
      <c r="AC502" s="1">
        <f>IF(IFERROR(AB502,TRUE)=TRUE, "-","OK")</f>
      </c>
      <c r="AD502" s="11" t="s">
        <v>37</v>
      </c>
      <c r="AE502" s="11" t="s">
        <v>37</v>
      </c>
      <c r="AF502" s="1">
        <f>IF(IFERROR(VLOOKUP(E502,Store_Showcase!B2:H144,{5}, FALSE), TRUE)=TRUE, IF(IFERROR(VLOOKUP(E502,Store_SRP!B2:H110,{5}, FALSE), TRUE)=TRUE,VLOOKUP(E502,Store_VAM!B2:H273,{5}, FALSE),VLOOKUP(E502,Store_SRP!B2:H110,{5}, FALSE)), VLOOKUP(E502,Store_Showcase!B2:H144,{5}, FALSE))</f>
      </c>
      <c r="AG502" s="1">
        <f>IF(IFERROR(VLOOKUP(E502,Store_Showcase!B2:H144,{6}, FALSE), TRUE)=TRUE, IF(IFERROR(VLOOKUP(E502,Store_SRP!B2:H110,{6}, FALSE), TRUE)=TRUE,VLOOKUP(E502,Store_VAM!B2:H273,{6}, FALSE),VLOOKUP(E502,Store_SRP!B2:H110,{6}, FALSE)), VLOOKUP(E502,Store_Showcase!B2:H144,{6}, FALSE))</f>
      </c>
      <c r="AH502" s="1">
        <f>VLOOKUP(G502,Sku_Consolidated!A2:R957,18,FALSE)</f>
      </c>
      <c r="AI502" s="1">
        <f>VLOOKUP(G502,Sku_Consolidated!A2:S957,19,FALSE)</f>
      </c>
      <c r="AJ502" s="1">
        <f>VLOOKUP(G502,Sku_Consolidated!A2:T957,20,FALSE)</f>
      </c>
    </row>
    <row r="503" spans="1:36" x14ac:dyDescent="0.25">
      <c r="A503" s="1">
        <v>2024</v>
      </c>
      <c r="B503" s="1" t="s">
        <v>31</v>
      </c>
      <c r="C503" s="1" t="s">
        <v>32</v>
      </c>
      <c r="D503" s="1" t="s">
        <v>33</v>
      </c>
      <c r="E503" s="9" t="s">
        <v>1508</v>
      </c>
      <c r="F503" s="1">
        <f>IF(VLOOKUP(G503,Sku_Consolidated!A2:S957,{19},FALSE)="SHOWCASE", VLOOKUP(E503,Store_Showcase!B2:C144,{2}, FALSE), IF(VLOOKUP(G503,Sku_Consolidated!A2:S957,{19},FALSE)="VAM",VLOOKUP(E503,Store_VAM!B2:C273,{2}, FALSE),VLOOKUP(E503,Store_SRP!B2:C110,{2}, FALSE)))</f>
      </c>
      <c r="G503" s="1">
        <v>61834</v>
      </c>
      <c r="H503" s="1" t="s">
        <v>379</v>
      </c>
      <c r="I503" s="10" t="s">
        <v>1576</v>
      </c>
      <c r="J503" s="1">
        <f>VLOOKUP(G503,Sku_Consolidated!A2:C957, 3, FALSE)</f>
      </c>
      <c r="K503" s="10">
        <f>IF(J503="PACK", I503, 0)</f>
      </c>
      <c r="L503" s="10">
        <f>IF(J503="KG", I503, I503 * VLOOKUP(G503,Sku_Consolidated!A2:U957,21,FALSE))</f>
      </c>
      <c r="M503" s="10" t="s">
        <v>37</v>
      </c>
      <c r="N503" s="11" t="s">
        <v>1577</v>
      </c>
      <c r="O503" s="10" t="s">
        <v>1578</v>
      </c>
      <c r="P503" s="10">
        <f>N503 - O503</f>
      </c>
      <c r="Q503" s="1">
        <f>VLOOKUP(G503,Sku_Consolidated!A2:G957,7, FALSE)</f>
      </c>
      <c r="R503" s="1">
        <f>IF(IFERROR(VLOOKUP(E503,Store_Showcase!B2:H144,7, FALSE), TRUE)=TRUE, IF(IFERROR(VLOOKUP(E503,Store_SRP!B2:H110,7, FALSE), TRUE)=TRUE,VLOOKUP(E503,Store_VAM!B2:H273,7, FALSE),VLOOKUP(E503,Store_SRP!B2:H110,7, FALSE)), VLOOKUP(E503,Store_Showcase!B2:H144,7, FALSE))</f>
      </c>
      <c r="S503" s="1">
        <f>IF(IFERROR(VLOOKUP(E503,Store_Showcase!B2:I144,8, FALSE), TRUE)=TRUE, IF(IFERROR(VLOOKUP(E503,Store_SRP!B2:I110,8, FALSE), TRUE)=TRUE,VLOOKUP(E503,Store_VAM!B2:I273,8, FALSE),VLOOKUP(E503,Store_SRP!B2:I110,8, FALSE)), VLOOKUP(E503,Store_Showcase!B2:I144,8, FALSE))</f>
      </c>
      <c r="T503" s="1">
        <f>VLOOKUP(G503,Sku_Consolidated!A2:R957,18,FALSE)</f>
      </c>
      <c r="U503" s="1" t="s">
        <v>1512</v>
      </c>
      <c r="V503" s="1">
        <f>IF(VLOOKUP(G503,Sku_Consolidated!A2:S957,19,FALSE)="SHOWCASE", VLOOKUP(E503,Store_Showcase!B2:L144,11, FALSE), IF(VLOOKUP(G503,Sku_Consolidated!A2:S957,19,FALSE)="VAM",VLOOKUP(E503,Store_VAM!B2:L273,11, FALSE),VLOOKUP(E503,Store_SRP!B2:L110,11, FALSE)))</f>
      </c>
      <c r="W503" s="1">
        <f>VLOOKUP(G503,Sku_Consolidated!A2:W957,11,FALSE)</f>
      </c>
      <c r="X503" s="1">
        <f>VLOOKUP(G503,Sku_Consolidated!A2:H957,8,FALSE)</f>
      </c>
      <c r="Y503" s="1">
        <f>VLOOKUP(G503,Sku_Consolidated!A2:I957,9,FALSE)</f>
      </c>
      <c r="Z503" s="1" t="s">
        <v>41</v>
      </c>
      <c r="AA503" s="1">
        <f>VLOOKUP(G503,Sku_Consolidated!A2:E957,5,FALSE)</f>
      </c>
      <c r="AB503" s="1">
        <f>IF(VLOOKUP(G503,Sku_Consolidated!A2:S957,19,FALSE)="SHOWCASE", VLOOKUP(E503,Store_Showcase!B2:N144,13, FALSE), IF(VLOOKUP(G503,Sku_Consolidated!A2:S957,19,FALSE)="VAM",VLOOKUP(E503,Store_VAM!B2:N273,13, FALSE),VLOOKUP(E503,Store_SRP!B2:N110,13, FALSE)))</f>
      </c>
      <c r="AC503" s="1">
        <f>IF(IFERROR(AB503,TRUE)=TRUE, "-","OK")</f>
      </c>
      <c r="AD503" s="11" t="s">
        <v>37</v>
      </c>
      <c r="AE503" s="11" t="s">
        <v>37</v>
      </c>
      <c r="AF503" s="1">
        <f>IF(IFERROR(VLOOKUP(E503,Store_Showcase!B2:H144,{5}, FALSE), TRUE)=TRUE, IF(IFERROR(VLOOKUP(E503,Store_SRP!B2:H110,{5}, FALSE), TRUE)=TRUE,VLOOKUP(E503,Store_VAM!B2:H273,{5}, FALSE),VLOOKUP(E503,Store_SRP!B2:H110,{5}, FALSE)), VLOOKUP(E503,Store_Showcase!B2:H144,{5}, FALSE))</f>
      </c>
      <c r="AG503" s="1">
        <f>IF(IFERROR(VLOOKUP(E503,Store_Showcase!B2:H144,{6}, FALSE), TRUE)=TRUE, IF(IFERROR(VLOOKUP(E503,Store_SRP!B2:H110,{6}, FALSE), TRUE)=TRUE,VLOOKUP(E503,Store_VAM!B2:H273,{6}, FALSE),VLOOKUP(E503,Store_SRP!B2:H110,{6}, FALSE)), VLOOKUP(E503,Store_Showcase!B2:H144,{6}, FALSE))</f>
      </c>
      <c r="AH503" s="1">
        <f>VLOOKUP(G503,Sku_Consolidated!A2:R957,18,FALSE)</f>
      </c>
      <c r="AI503" s="1">
        <f>VLOOKUP(G503,Sku_Consolidated!A2:S957,19,FALSE)</f>
      </c>
      <c r="AJ503" s="1">
        <f>VLOOKUP(G503,Sku_Consolidated!A2:T957,20,FALSE)</f>
      </c>
    </row>
    <row r="504" spans="1:36" x14ac:dyDescent="0.25">
      <c r="A504" s="1">
        <v>2024</v>
      </c>
      <c r="B504" s="1" t="s">
        <v>31</v>
      </c>
      <c r="C504" s="1" t="s">
        <v>32</v>
      </c>
      <c r="D504" s="1" t="s">
        <v>33</v>
      </c>
      <c r="E504" s="9" t="s">
        <v>1508</v>
      </c>
      <c r="F504" s="1">
        <f>IF(VLOOKUP(G504,Sku_Consolidated!A2:S957,{19},FALSE)="SHOWCASE", VLOOKUP(E504,Store_Showcase!B2:C144,{2}, FALSE), IF(VLOOKUP(G504,Sku_Consolidated!A2:S957,{19},FALSE)="VAM",VLOOKUP(E504,Store_VAM!B2:C273,{2}, FALSE),VLOOKUP(E504,Store_SRP!B2:C110,{2}, FALSE)))</f>
      </c>
      <c r="G504" s="1">
        <v>61835</v>
      </c>
      <c r="H504" s="1" t="s">
        <v>680</v>
      </c>
      <c r="I504" s="10" t="s">
        <v>151</v>
      </c>
      <c r="J504" s="1">
        <f>VLOOKUP(G504,Sku_Consolidated!A2:C957, 3, FALSE)</f>
      </c>
      <c r="K504" s="10">
        <f>IF(J504="PACK", I504, 0)</f>
      </c>
      <c r="L504" s="10">
        <f>IF(J504="KG", I504, I504 * VLOOKUP(G504,Sku_Consolidated!A2:U957,21,FALSE))</f>
      </c>
      <c r="M504" s="10" t="s">
        <v>37</v>
      </c>
      <c r="N504" s="11" t="s">
        <v>1579</v>
      </c>
      <c r="O504" s="10" t="s">
        <v>1580</v>
      </c>
      <c r="P504" s="10">
        <f>N504 - O504</f>
      </c>
      <c r="Q504" s="1">
        <f>VLOOKUP(G504,Sku_Consolidated!A2:G957,7, FALSE)</f>
      </c>
      <c r="R504" s="1">
        <f>IF(IFERROR(VLOOKUP(E504,Store_Showcase!B2:H144,7, FALSE), TRUE)=TRUE, IF(IFERROR(VLOOKUP(E504,Store_SRP!B2:H110,7, FALSE), TRUE)=TRUE,VLOOKUP(E504,Store_VAM!B2:H273,7, FALSE),VLOOKUP(E504,Store_SRP!B2:H110,7, FALSE)), VLOOKUP(E504,Store_Showcase!B2:H144,7, FALSE))</f>
      </c>
      <c r="S504" s="1">
        <f>IF(IFERROR(VLOOKUP(E504,Store_Showcase!B2:I144,8, FALSE), TRUE)=TRUE, IF(IFERROR(VLOOKUP(E504,Store_SRP!B2:I110,8, FALSE), TRUE)=TRUE,VLOOKUP(E504,Store_VAM!B2:I273,8, FALSE),VLOOKUP(E504,Store_SRP!B2:I110,8, FALSE)), VLOOKUP(E504,Store_Showcase!B2:I144,8, FALSE))</f>
      </c>
      <c r="T504" s="1">
        <f>VLOOKUP(G504,Sku_Consolidated!A2:R957,18,FALSE)</f>
      </c>
      <c r="U504" s="1" t="s">
        <v>1512</v>
      </c>
      <c r="V504" s="1">
        <f>IF(VLOOKUP(G504,Sku_Consolidated!A2:S957,19,FALSE)="SHOWCASE", VLOOKUP(E504,Store_Showcase!B2:L144,11, FALSE), IF(VLOOKUP(G504,Sku_Consolidated!A2:S957,19,FALSE)="VAM",VLOOKUP(E504,Store_VAM!B2:L273,11, FALSE),VLOOKUP(E504,Store_SRP!B2:L110,11, FALSE)))</f>
      </c>
      <c r="W504" s="1">
        <f>VLOOKUP(G504,Sku_Consolidated!A2:W957,11,FALSE)</f>
      </c>
      <c r="X504" s="1">
        <f>VLOOKUP(G504,Sku_Consolidated!A2:H957,8,FALSE)</f>
      </c>
      <c r="Y504" s="1">
        <f>VLOOKUP(G504,Sku_Consolidated!A2:I957,9,FALSE)</f>
      </c>
      <c r="Z504" s="1" t="s">
        <v>41</v>
      </c>
      <c r="AA504" s="1">
        <f>VLOOKUP(G504,Sku_Consolidated!A2:E957,5,FALSE)</f>
      </c>
      <c r="AB504" s="1">
        <f>IF(VLOOKUP(G504,Sku_Consolidated!A2:S957,19,FALSE)="SHOWCASE", VLOOKUP(E504,Store_Showcase!B2:N144,13, FALSE), IF(VLOOKUP(G504,Sku_Consolidated!A2:S957,19,FALSE)="VAM",VLOOKUP(E504,Store_VAM!B2:N273,13, FALSE),VLOOKUP(E504,Store_SRP!B2:N110,13, FALSE)))</f>
      </c>
      <c r="AC504" s="1">
        <f>IF(IFERROR(AB504,TRUE)=TRUE, "-","OK")</f>
      </c>
      <c r="AD504" s="11" t="s">
        <v>37</v>
      </c>
      <c r="AE504" s="11" t="s">
        <v>37</v>
      </c>
      <c r="AF504" s="1">
        <f>IF(IFERROR(VLOOKUP(E504,Store_Showcase!B2:H144,{5}, FALSE), TRUE)=TRUE, IF(IFERROR(VLOOKUP(E504,Store_SRP!B2:H110,{5}, FALSE), TRUE)=TRUE,VLOOKUP(E504,Store_VAM!B2:H273,{5}, FALSE),VLOOKUP(E504,Store_SRP!B2:H110,{5}, FALSE)), VLOOKUP(E504,Store_Showcase!B2:H144,{5}, FALSE))</f>
      </c>
      <c r="AG504" s="1">
        <f>IF(IFERROR(VLOOKUP(E504,Store_Showcase!B2:H144,{6}, FALSE), TRUE)=TRUE, IF(IFERROR(VLOOKUP(E504,Store_SRP!B2:H110,{6}, FALSE), TRUE)=TRUE,VLOOKUP(E504,Store_VAM!B2:H273,{6}, FALSE),VLOOKUP(E504,Store_SRP!B2:H110,{6}, FALSE)), VLOOKUP(E504,Store_Showcase!B2:H144,{6}, FALSE))</f>
      </c>
      <c r="AH504" s="1">
        <f>VLOOKUP(G504,Sku_Consolidated!A2:R957,18,FALSE)</f>
      </c>
      <c r="AI504" s="1">
        <f>VLOOKUP(G504,Sku_Consolidated!A2:S957,19,FALSE)</f>
      </c>
      <c r="AJ504" s="1">
        <f>VLOOKUP(G504,Sku_Consolidated!A2:T957,20,FALSE)</f>
      </c>
    </row>
    <row r="505" spans="1:36" x14ac:dyDescent="0.25">
      <c r="A505" s="1">
        <v>2024</v>
      </c>
      <c r="B505" s="1" t="s">
        <v>31</v>
      </c>
      <c r="C505" s="1" t="s">
        <v>32</v>
      </c>
      <c r="D505" s="1" t="s">
        <v>33</v>
      </c>
      <c r="E505" s="9" t="s">
        <v>1508</v>
      </c>
      <c r="F505" s="1">
        <f>IF(VLOOKUP(G505,Sku_Consolidated!A2:S957,{19},FALSE)="SHOWCASE", VLOOKUP(E505,Store_Showcase!B2:C144,{2}, FALSE), IF(VLOOKUP(G505,Sku_Consolidated!A2:S957,{19},FALSE)="VAM",VLOOKUP(E505,Store_VAM!B2:C273,{2}, FALSE),VLOOKUP(E505,Store_SRP!B2:C110,{2}, FALSE)))</f>
      </c>
      <c r="G505" s="1">
        <v>61840</v>
      </c>
      <c r="H505" s="1" t="s">
        <v>171</v>
      </c>
      <c r="I505" s="10" t="s">
        <v>1581</v>
      </c>
      <c r="J505" s="1">
        <f>VLOOKUP(G505,Sku_Consolidated!A2:C957, 3, FALSE)</f>
      </c>
      <c r="K505" s="10">
        <f>IF(J505="PACK", I505, 0)</f>
      </c>
      <c r="L505" s="10">
        <f>IF(J505="KG", I505, I505 * VLOOKUP(G505,Sku_Consolidated!A2:U957,21,FALSE))</f>
      </c>
      <c r="M505" s="10" t="s">
        <v>37</v>
      </c>
      <c r="N505" s="11" t="s">
        <v>1582</v>
      </c>
      <c r="O505" s="10" t="s">
        <v>1583</v>
      </c>
      <c r="P505" s="10">
        <f>N505 - O505</f>
      </c>
      <c r="Q505" s="1">
        <f>VLOOKUP(G505,Sku_Consolidated!A2:G957,7, FALSE)</f>
      </c>
      <c r="R505" s="1">
        <f>IF(IFERROR(VLOOKUP(E505,Store_Showcase!B2:H144,7, FALSE), TRUE)=TRUE, IF(IFERROR(VLOOKUP(E505,Store_SRP!B2:H110,7, FALSE), TRUE)=TRUE,VLOOKUP(E505,Store_VAM!B2:H273,7, FALSE),VLOOKUP(E505,Store_SRP!B2:H110,7, FALSE)), VLOOKUP(E505,Store_Showcase!B2:H144,7, FALSE))</f>
      </c>
      <c r="S505" s="1">
        <f>IF(IFERROR(VLOOKUP(E505,Store_Showcase!B2:I144,8, FALSE), TRUE)=TRUE, IF(IFERROR(VLOOKUP(E505,Store_SRP!B2:I110,8, FALSE), TRUE)=TRUE,VLOOKUP(E505,Store_VAM!B2:I273,8, FALSE),VLOOKUP(E505,Store_SRP!B2:I110,8, FALSE)), VLOOKUP(E505,Store_Showcase!B2:I144,8, FALSE))</f>
      </c>
      <c r="T505" s="1">
        <f>VLOOKUP(G505,Sku_Consolidated!A2:R957,18,FALSE)</f>
      </c>
      <c r="U505" s="1" t="s">
        <v>1512</v>
      </c>
      <c r="V505" s="1">
        <f>IF(VLOOKUP(G505,Sku_Consolidated!A2:S957,19,FALSE)="SHOWCASE", VLOOKUP(E505,Store_Showcase!B2:L144,11, FALSE), IF(VLOOKUP(G505,Sku_Consolidated!A2:S957,19,FALSE)="VAM",VLOOKUP(E505,Store_VAM!B2:L273,11, FALSE),VLOOKUP(E505,Store_SRP!B2:L110,11, FALSE)))</f>
      </c>
      <c r="W505" s="1">
        <f>VLOOKUP(G505,Sku_Consolidated!A2:W957,11,FALSE)</f>
      </c>
      <c r="X505" s="1">
        <f>VLOOKUP(G505,Sku_Consolidated!A2:H957,8,FALSE)</f>
      </c>
      <c r="Y505" s="1">
        <f>VLOOKUP(G505,Sku_Consolidated!A2:I957,9,FALSE)</f>
      </c>
      <c r="Z505" s="1" t="s">
        <v>41</v>
      </c>
      <c r="AA505" s="1">
        <f>VLOOKUP(G505,Sku_Consolidated!A2:E957,5,FALSE)</f>
      </c>
      <c r="AB505" s="1">
        <f>IF(VLOOKUP(G505,Sku_Consolidated!A2:S957,19,FALSE)="SHOWCASE", VLOOKUP(E505,Store_Showcase!B2:N144,13, FALSE), IF(VLOOKUP(G505,Sku_Consolidated!A2:S957,19,FALSE)="VAM",VLOOKUP(E505,Store_VAM!B2:N273,13, FALSE),VLOOKUP(E505,Store_SRP!B2:N110,13, FALSE)))</f>
      </c>
      <c r="AC505" s="1">
        <f>IF(IFERROR(AB505,TRUE)=TRUE, "-","OK")</f>
      </c>
      <c r="AD505" s="11" t="s">
        <v>37</v>
      </c>
      <c r="AE505" s="11" t="s">
        <v>37</v>
      </c>
      <c r="AF505" s="1">
        <f>IF(IFERROR(VLOOKUP(E505,Store_Showcase!B2:H144,{5}, FALSE), TRUE)=TRUE, IF(IFERROR(VLOOKUP(E505,Store_SRP!B2:H110,{5}, FALSE), TRUE)=TRUE,VLOOKUP(E505,Store_VAM!B2:H273,{5}, FALSE),VLOOKUP(E505,Store_SRP!B2:H110,{5}, FALSE)), VLOOKUP(E505,Store_Showcase!B2:H144,{5}, FALSE))</f>
      </c>
      <c r="AG505" s="1">
        <f>IF(IFERROR(VLOOKUP(E505,Store_Showcase!B2:H144,{6}, FALSE), TRUE)=TRUE, IF(IFERROR(VLOOKUP(E505,Store_SRP!B2:H110,{6}, FALSE), TRUE)=TRUE,VLOOKUP(E505,Store_VAM!B2:H273,{6}, FALSE),VLOOKUP(E505,Store_SRP!B2:H110,{6}, FALSE)), VLOOKUP(E505,Store_Showcase!B2:H144,{6}, FALSE))</f>
      </c>
      <c r="AH505" s="1">
        <f>VLOOKUP(G505,Sku_Consolidated!A2:R957,18,FALSE)</f>
      </c>
      <c r="AI505" s="1">
        <f>VLOOKUP(G505,Sku_Consolidated!A2:S957,19,FALSE)</f>
      </c>
      <c r="AJ505" s="1">
        <f>VLOOKUP(G505,Sku_Consolidated!A2:T957,20,FALSE)</f>
      </c>
    </row>
    <row r="506" spans="1:36" x14ac:dyDescent="0.25">
      <c r="A506" s="1">
        <v>2024</v>
      </c>
      <c r="B506" s="1" t="s">
        <v>31</v>
      </c>
      <c r="C506" s="1" t="s">
        <v>32</v>
      </c>
      <c r="D506" s="1" t="s">
        <v>33</v>
      </c>
      <c r="E506" s="9" t="s">
        <v>1508</v>
      </c>
      <c r="F506" s="1">
        <f>IF(VLOOKUP(G506,Sku_Consolidated!A2:S957,{19},FALSE)="SHOWCASE", VLOOKUP(E506,Store_Showcase!B2:C144,{2}, FALSE), IF(VLOOKUP(G506,Sku_Consolidated!A2:S957,{19},FALSE)="VAM",VLOOKUP(E506,Store_VAM!B2:C273,{2}, FALSE),VLOOKUP(E506,Store_SRP!B2:C110,{2}, FALSE)))</f>
      </c>
      <c r="G506" s="1">
        <v>61841</v>
      </c>
      <c r="H506" s="1" t="s">
        <v>122</v>
      </c>
      <c r="I506" s="10" t="s">
        <v>1584</v>
      </c>
      <c r="J506" s="1">
        <f>VLOOKUP(G506,Sku_Consolidated!A2:C957, 3, FALSE)</f>
      </c>
      <c r="K506" s="10">
        <f>IF(J506="PACK", I506, 0)</f>
      </c>
      <c r="L506" s="10">
        <f>IF(J506="KG", I506, I506 * VLOOKUP(G506,Sku_Consolidated!A2:U957,21,FALSE))</f>
      </c>
      <c r="M506" s="10" t="s">
        <v>37</v>
      </c>
      <c r="N506" s="11" t="s">
        <v>1585</v>
      </c>
      <c r="O506" s="10" t="s">
        <v>1586</v>
      </c>
      <c r="P506" s="10">
        <f>N506 - O506</f>
      </c>
      <c r="Q506" s="1">
        <f>VLOOKUP(G506,Sku_Consolidated!A2:G957,7, FALSE)</f>
      </c>
      <c r="R506" s="1">
        <f>IF(IFERROR(VLOOKUP(E506,Store_Showcase!B2:H144,7, FALSE), TRUE)=TRUE, IF(IFERROR(VLOOKUP(E506,Store_SRP!B2:H110,7, FALSE), TRUE)=TRUE,VLOOKUP(E506,Store_VAM!B2:H273,7, FALSE),VLOOKUP(E506,Store_SRP!B2:H110,7, FALSE)), VLOOKUP(E506,Store_Showcase!B2:H144,7, FALSE))</f>
      </c>
      <c r="S506" s="1">
        <f>IF(IFERROR(VLOOKUP(E506,Store_Showcase!B2:I144,8, FALSE), TRUE)=TRUE, IF(IFERROR(VLOOKUP(E506,Store_SRP!B2:I110,8, FALSE), TRUE)=TRUE,VLOOKUP(E506,Store_VAM!B2:I273,8, FALSE),VLOOKUP(E506,Store_SRP!B2:I110,8, FALSE)), VLOOKUP(E506,Store_Showcase!B2:I144,8, FALSE))</f>
      </c>
      <c r="T506" s="1">
        <f>VLOOKUP(G506,Sku_Consolidated!A2:R957,18,FALSE)</f>
      </c>
      <c r="U506" s="1" t="s">
        <v>1512</v>
      </c>
      <c r="V506" s="1">
        <f>IF(VLOOKUP(G506,Sku_Consolidated!A2:S957,19,FALSE)="SHOWCASE", VLOOKUP(E506,Store_Showcase!B2:L144,11, FALSE), IF(VLOOKUP(G506,Sku_Consolidated!A2:S957,19,FALSE)="VAM",VLOOKUP(E506,Store_VAM!B2:L273,11, FALSE),VLOOKUP(E506,Store_SRP!B2:L110,11, FALSE)))</f>
      </c>
      <c r="W506" s="1">
        <f>VLOOKUP(G506,Sku_Consolidated!A2:W957,11,FALSE)</f>
      </c>
      <c r="X506" s="1">
        <f>VLOOKUP(G506,Sku_Consolidated!A2:H957,8,FALSE)</f>
      </c>
      <c r="Y506" s="1">
        <f>VLOOKUP(G506,Sku_Consolidated!A2:I957,9,FALSE)</f>
      </c>
      <c r="Z506" s="1" t="s">
        <v>41</v>
      </c>
      <c r="AA506" s="1">
        <f>VLOOKUP(G506,Sku_Consolidated!A2:E957,5,FALSE)</f>
      </c>
      <c r="AB506" s="1">
        <f>IF(VLOOKUP(G506,Sku_Consolidated!A2:S957,19,FALSE)="SHOWCASE", VLOOKUP(E506,Store_Showcase!B2:N144,13, FALSE), IF(VLOOKUP(G506,Sku_Consolidated!A2:S957,19,FALSE)="VAM",VLOOKUP(E506,Store_VAM!B2:N273,13, FALSE),VLOOKUP(E506,Store_SRP!B2:N110,13, FALSE)))</f>
      </c>
      <c r="AC506" s="1">
        <f>IF(IFERROR(AB506,TRUE)=TRUE, "-","OK")</f>
      </c>
      <c r="AD506" s="11" t="s">
        <v>37</v>
      </c>
      <c r="AE506" s="11" t="s">
        <v>37</v>
      </c>
      <c r="AF506" s="1">
        <f>IF(IFERROR(VLOOKUP(E506,Store_Showcase!B2:H144,{5}, FALSE), TRUE)=TRUE, IF(IFERROR(VLOOKUP(E506,Store_SRP!B2:H110,{5}, FALSE), TRUE)=TRUE,VLOOKUP(E506,Store_VAM!B2:H273,{5}, FALSE),VLOOKUP(E506,Store_SRP!B2:H110,{5}, FALSE)), VLOOKUP(E506,Store_Showcase!B2:H144,{5}, FALSE))</f>
      </c>
      <c r="AG506" s="1">
        <f>IF(IFERROR(VLOOKUP(E506,Store_Showcase!B2:H144,{6}, FALSE), TRUE)=TRUE, IF(IFERROR(VLOOKUP(E506,Store_SRP!B2:H110,{6}, FALSE), TRUE)=TRUE,VLOOKUP(E506,Store_VAM!B2:H273,{6}, FALSE),VLOOKUP(E506,Store_SRP!B2:H110,{6}, FALSE)), VLOOKUP(E506,Store_Showcase!B2:H144,{6}, FALSE))</f>
      </c>
      <c r="AH506" s="1">
        <f>VLOOKUP(G506,Sku_Consolidated!A2:R957,18,FALSE)</f>
      </c>
      <c r="AI506" s="1">
        <f>VLOOKUP(G506,Sku_Consolidated!A2:S957,19,FALSE)</f>
      </c>
      <c r="AJ506" s="1">
        <f>VLOOKUP(G506,Sku_Consolidated!A2:T957,20,FALSE)</f>
      </c>
    </row>
    <row r="507" spans="1:36" x14ac:dyDescent="0.25">
      <c r="A507" s="1">
        <v>2024</v>
      </c>
      <c r="B507" s="1" t="s">
        <v>31</v>
      </c>
      <c r="C507" s="1" t="s">
        <v>32</v>
      </c>
      <c r="D507" s="1" t="s">
        <v>33</v>
      </c>
      <c r="E507" s="9" t="s">
        <v>1508</v>
      </c>
      <c r="F507" s="1">
        <f>IF(VLOOKUP(G507,Sku_Consolidated!A2:S957,{19},FALSE)="SHOWCASE", VLOOKUP(E507,Store_Showcase!B2:C144,{2}, FALSE), IF(VLOOKUP(G507,Sku_Consolidated!A2:S957,{19},FALSE)="VAM",VLOOKUP(E507,Store_VAM!B2:C273,{2}, FALSE),VLOOKUP(E507,Store_SRP!B2:C110,{2}, FALSE)))</f>
      </c>
      <c r="G507" s="1">
        <v>61842</v>
      </c>
      <c r="H507" s="1" t="s">
        <v>126</v>
      </c>
      <c r="I507" s="10" t="s">
        <v>1587</v>
      </c>
      <c r="J507" s="1">
        <f>VLOOKUP(G507,Sku_Consolidated!A2:C957, 3, FALSE)</f>
      </c>
      <c r="K507" s="10">
        <f>IF(J507="PACK", I507, 0)</f>
      </c>
      <c r="L507" s="10">
        <f>IF(J507="KG", I507, I507 * VLOOKUP(G507,Sku_Consolidated!A2:U957,21,FALSE))</f>
      </c>
      <c r="M507" s="10" t="s">
        <v>37</v>
      </c>
      <c r="N507" s="11" t="s">
        <v>1588</v>
      </c>
      <c r="O507" s="10" t="s">
        <v>1589</v>
      </c>
      <c r="P507" s="10">
        <f>N507 - O507</f>
      </c>
      <c r="Q507" s="1">
        <f>VLOOKUP(G507,Sku_Consolidated!A2:G957,7, FALSE)</f>
      </c>
      <c r="R507" s="1">
        <f>IF(IFERROR(VLOOKUP(E507,Store_Showcase!B2:H144,7, FALSE), TRUE)=TRUE, IF(IFERROR(VLOOKUP(E507,Store_SRP!B2:H110,7, FALSE), TRUE)=TRUE,VLOOKUP(E507,Store_VAM!B2:H273,7, FALSE),VLOOKUP(E507,Store_SRP!B2:H110,7, FALSE)), VLOOKUP(E507,Store_Showcase!B2:H144,7, FALSE))</f>
      </c>
      <c r="S507" s="1">
        <f>IF(IFERROR(VLOOKUP(E507,Store_Showcase!B2:I144,8, FALSE), TRUE)=TRUE, IF(IFERROR(VLOOKUP(E507,Store_SRP!B2:I110,8, FALSE), TRUE)=TRUE,VLOOKUP(E507,Store_VAM!B2:I273,8, FALSE),VLOOKUP(E507,Store_SRP!B2:I110,8, FALSE)), VLOOKUP(E507,Store_Showcase!B2:I144,8, FALSE))</f>
      </c>
      <c r="T507" s="1">
        <f>VLOOKUP(G507,Sku_Consolidated!A2:R957,18,FALSE)</f>
      </c>
      <c r="U507" s="1" t="s">
        <v>1512</v>
      </c>
      <c r="V507" s="1">
        <f>IF(VLOOKUP(G507,Sku_Consolidated!A2:S957,19,FALSE)="SHOWCASE", VLOOKUP(E507,Store_Showcase!B2:L144,11, FALSE), IF(VLOOKUP(G507,Sku_Consolidated!A2:S957,19,FALSE)="VAM",VLOOKUP(E507,Store_VAM!B2:L273,11, FALSE),VLOOKUP(E507,Store_SRP!B2:L110,11, FALSE)))</f>
      </c>
      <c r="W507" s="1">
        <f>VLOOKUP(G507,Sku_Consolidated!A2:W957,11,FALSE)</f>
      </c>
      <c r="X507" s="1">
        <f>VLOOKUP(G507,Sku_Consolidated!A2:H957,8,FALSE)</f>
      </c>
      <c r="Y507" s="1">
        <f>VLOOKUP(G507,Sku_Consolidated!A2:I957,9,FALSE)</f>
      </c>
      <c r="Z507" s="1" t="s">
        <v>41</v>
      </c>
      <c r="AA507" s="1">
        <f>VLOOKUP(G507,Sku_Consolidated!A2:E957,5,FALSE)</f>
      </c>
      <c r="AB507" s="1">
        <f>IF(VLOOKUP(G507,Sku_Consolidated!A2:S957,19,FALSE)="SHOWCASE", VLOOKUP(E507,Store_Showcase!B2:N144,13, FALSE), IF(VLOOKUP(G507,Sku_Consolidated!A2:S957,19,FALSE)="VAM",VLOOKUP(E507,Store_VAM!B2:N273,13, FALSE),VLOOKUP(E507,Store_SRP!B2:N110,13, FALSE)))</f>
      </c>
      <c r="AC507" s="1">
        <f>IF(IFERROR(AB507,TRUE)=TRUE, "-","OK")</f>
      </c>
      <c r="AD507" s="11" t="s">
        <v>37</v>
      </c>
      <c r="AE507" s="11" t="s">
        <v>37</v>
      </c>
      <c r="AF507" s="1">
        <f>IF(IFERROR(VLOOKUP(E507,Store_Showcase!B2:H144,{5}, FALSE), TRUE)=TRUE, IF(IFERROR(VLOOKUP(E507,Store_SRP!B2:H110,{5}, FALSE), TRUE)=TRUE,VLOOKUP(E507,Store_VAM!B2:H273,{5}, FALSE),VLOOKUP(E507,Store_SRP!B2:H110,{5}, FALSE)), VLOOKUP(E507,Store_Showcase!B2:H144,{5}, FALSE))</f>
      </c>
      <c r="AG507" s="1">
        <f>IF(IFERROR(VLOOKUP(E507,Store_Showcase!B2:H144,{6}, FALSE), TRUE)=TRUE, IF(IFERROR(VLOOKUP(E507,Store_SRP!B2:H110,{6}, FALSE), TRUE)=TRUE,VLOOKUP(E507,Store_VAM!B2:H273,{6}, FALSE),VLOOKUP(E507,Store_SRP!B2:H110,{6}, FALSE)), VLOOKUP(E507,Store_Showcase!B2:H144,{6}, FALSE))</f>
      </c>
      <c r="AH507" s="1">
        <f>VLOOKUP(G507,Sku_Consolidated!A2:R957,18,FALSE)</f>
      </c>
      <c r="AI507" s="1">
        <f>VLOOKUP(G507,Sku_Consolidated!A2:S957,19,FALSE)</f>
      </c>
      <c r="AJ507" s="1">
        <f>VLOOKUP(G507,Sku_Consolidated!A2:T957,20,FALSE)</f>
      </c>
    </row>
    <row r="508" spans="1:36" x14ac:dyDescent="0.25">
      <c r="A508" s="1">
        <v>2024</v>
      </c>
      <c r="B508" s="1" t="s">
        <v>31</v>
      </c>
      <c r="C508" s="1" t="s">
        <v>32</v>
      </c>
      <c r="D508" s="1" t="s">
        <v>33</v>
      </c>
      <c r="E508" s="9" t="s">
        <v>1508</v>
      </c>
      <c r="F508" s="1">
        <f>IF(VLOOKUP(G508,Sku_Consolidated!A2:S957,{19},FALSE)="SHOWCASE", VLOOKUP(E508,Store_Showcase!B2:C144,{2}, FALSE), IF(VLOOKUP(G508,Sku_Consolidated!A2:S957,{19},FALSE)="VAM",VLOOKUP(E508,Store_VAM!B2:C273,{2}, FALSE),VLOOKUP(E508,Store_SRP!B2:C110,{2}, FALSE)))</f>
      </c>
      <c r="G508" s="1">
        <v>61844</v>
      </c>
      <c r="H508" s="1" t="s">
        <v>178</v>
      </c>
      <c r="I508" s="10" t="s">
        <v>1555</v>
      </c>
      <c r="J508" s="1">
        <f>VLOOKUP(G508,Sku_Consolidated!A2:C957, 3, FALSE)</f>
      </c>
      <c r="K508" s="10">
        <f>IF(J508="PACK", I508, 0)</f>
      </c>
      <c r="L508" s="10">
        <f>IF(J508="KG", I508, I508 * VLOOKUP(G508,Sku_Consolidated!A2:U957,21,FALSE))</f>
      </c>
      <c r="M508" s="10" t="s">
        <v>37</v>
      </c>
      <c r="N508" s="11" t="s">
        <v>1590</v>
      </c>
      <c r="O508" s="10" t="s">
        <v>1591</v>
      </c>
      <c r="P508" s="10">
        <f>N508 - O508</f>
      </c>
      <c r="Q508" s="1">
        <f>VLOOKUP(G508,Sku_Consolidated!A2:G957,7, FALSE)</f>
      </c>
      <c r="R508" s="1">
        <f>IF(IFERROR(VLOOKUP(E508,Store_Showcase!B2:H144,7, FALSE), TRUE)=TRUE, IF(IFERROR(VLOOKUP(E508,Store_SRP!B2:H110,7, FALSE), TRUE)=TRUE,VLOOKUP(E508,Store_VAM!B2:H273,7, FALSE),VLOOKUP(E508,Store_SRP!B2:H110,7, FALSE)), VLOOKUP(E508,Store_Showcase!B2:H144,7, FALSE))</f>
      </c>
      <c r="S508" s="1">
        <f>IF(IFERROR(VLOOKUP(E508,Store_Showcase!B2:I144,8, FALSE), TRUE)=TRUE, IF(IFERROR(VLOOKUP(E508,Store_SRP!B2:I110,8, FALSE), TRUE)=TRUE,VLOOKUP(E508,Store_VAM!B2:I273,8, FALSE),VLOOKUP(E508,Store_SRP!B2:I110,8, FALSE)), VLOOKUP(E508,Store_Showcase!B2:I144,8, FALSE))</f>
      </c>
      <c r="T508" s="1">
        <f>VLOOKUP(G508,Sku_Consolidated!A2:R957,18,FALSE)</f>
      </c>
      <c r="U508" s="1" t="s">
        <v>1512</v>
      </c>
      <c r="V508" s="1">
        <f>IF(VLOOKUP(G508,Sku_Consolidated!A2:S957,19,FALSE)="SHOWCASE", VLOOKUP(E508,Store_Showcase!B2:L144,11, FALSE), IF(VLOOKUP(G508,Sku_Consolidated!A2:S957,19,FALSE)="VAM",VLOOKUP(E508,Store_VAM!B2:L273,11, FALSE),VLOOKUP(E508,Store_SRP!B2:L110,11, FALSE)))</f>
      </c>
      <c r="W508" s="1">
        <f>VLOOKUP(G508,Sku_Consolidated!A2:W957,11,FALSE)</f>
      </c>
      <c r="X508" s="1">
        <f>VLOOKUP(G508,Sku_Consolidated!A2:H957,8,FALSE)</f>
      </c>
      <c r="Y508" s="1">
        <f>VLOOKUP(G508,Sku_Consolidated!A2:I957,9,FALSE)</f>
      </c>
      <c r="Z508" s="1" t="s">
        <v>41</v>
      </c>
      <c r="AA508" s="1">
        <f>VLOOKUP(G508,Sku_Consolidated!A2:E957,5,FALSE)</f>
      </c>
      <c r="AB508" s="1">
        <f>IF(VLOOKUP(G508,Sku_Consolidated!A2:S957,19,FALSE)="SHOWCASE", VLOOKUP(E508,Store_Showcase!B2:N144,13, FALSE), IF(VLOOKUP(G508,Sku_Consolidated!A2:S957,19,FALSE)="VAM",VLOOKUP(E508,Store_VAM!B2:N273,13, FALSE),VLOOKUP(E508,Store_SRP!B2:N110,13, FALSE)))</f>
      </c>
      <c r="AC508" s="1">
        <f>IF(IFERROR(AB508,TRUE)=TRUE, "-","OK")</f>
      </c>
      <c r="AD508" s="11" t="s">
        <v>37</v>
      </c>
      <c r="AE508" s="11" t="s">
        <v>37</v>
      </c>
      <c r="AF508" s="1">
        <f>IF(IFERROR(VLOOKUP(E508,Store_Showcase!B2:H144,{5}, FALSE), TRUE)=TRUE, IF(IFERROR(VLOOKUP(E508,Store_SRP!B2:H110,{5}, FALSE), TRUE)=TRUE,VLOOKUP(E508,Store_VAM!B2:H273,{5}, FALSE),VLOOKUP(E508,Store_SRP!B2:H110,{5}, FALSE)), VLOOKUP(E508,Store_Showcase!B2:H144,{5}, FALSE))</f>
      </c>
      <c r="AG508" s="1">
        <f>IF(IFERROR(VLOOKUP(E508,Store_Showcase!B2:H144,{6}, FALSE), TRUE)=TRUE, IF(IFERROR(VLOOKUP(E508,Store_SRP!B2:H110,{6}, FALSE), TRUE)=TRUE,VLOOKUP(E508,Store_VAM!B2:H273,{6}, FALSE),VLOOKUP(E508,Store_SRP!B2:H110,{6}, FALSE)), VLOOKUP(E508,Store_Showcase!B2:H144,{6}, FALSE))</f>
      </c>
      <c r="AH508" s="1">
        <f>VLOOKUP(G508,Sku_Consolidated!A2:R957,18,FALSE)</f>
      </c>
      <c r="AI508" s="1">
        <f>VLOOKUP(G508,Sku_Consolidated!A2:S957,19,FALSE)</f>
      </c>
      <c r="AJ508" s="1">
        <f>VLOOKUP(G508,Sku_Consolidated!A2:T957,20,FALSE)</f>
      </c>
    </row>
    <row r="509" spans="1:36" x14ac:dyDescent="0.25">
      <c r="A509" s="1">
        <v>2024</v>
      </c>
      <c r="B509" s="1" t="s">
        <v>31</v>
      </c>
      <c r="C509" s="1" t="s">
        <v>32</v>
      </c>
      <c r="D509" s="1" t="s">
        <v>33</v>
      </c>
      <c r="E509" s="9" t="s">
        <v>1508</v>
      </c>
      <c r="F509" s="1">
        <f>IF(VLOOKUP(G509,Sku_Consolidated!A2:S957,{19},FALSE)="SHOWCASE", VLOOKUP(E509,Store_Showcase!B2:C144,{2}, FALSE), IF(VLOOKUP(G509,Sku_Consolidated!A2:S957,{19},FALSE)="VAM",VLOOKUP(E509,Store_VAM!B2:C273,{2}, FALSE),VLOOKUP(E509,Store_SRP!B2:C110,{2}, FALSE)))</f>
      </c>
      <c r="G509" s="1">
        <v>61845</v>
      </c>
      <c r="H509" s="1" t="s">
        <v>130</v>
      </c>
      <c r="I509" s="10" t="s">
        <v>1592</v>
      </c>
      <c r="J509" s="1">
        <f>VLOOKUP(G509,Sku_Consolidated!A2:C957, 3, FALSE)</f>
      </c>
      <c r="K509" s="10">
        <f>IF(J509="PACK", I509, 0)</f>
      </c>
      <c r="L509" s="10">
        <f>IF(J509="KG", I509, I509 * VLOOKUP(G509,Sku_Consolidated!A2:U957,21,FALSE))</f>
      </c>
      <c r="M509" s="10" t="s">
        <v>37</v>
      </c>
      <c r="N509" s="11" t="s">
        <v>1593</v>
      </c>
      <c r="O509" s="10" t="s">
        <v>1594</v>
      </c>
      <c r="P509" s="10">
        <f>N509 - O509</f>
      </c>
      <c r="Q509" s="1">
        <f>VLOOKUP(G509,Sku_Consolidated!A2:G957,7, FALSE)</f>
      </c>
      <c r="R509" s="1">
        <f>IF(IFERROR(VLOOKUP(E509,Store_Showcase!B2:H144,7, FALSE), TRUE)=TRUE, IF(IFERROR(VLOOKUP(E509,Store_SRP!B2:H110,7, FALSE), TRUE)=TRUE,VLOOKUP(E509,Store_VAM!B2:H273,7, FALSE),VLOOKUP(E509,Store_SRP!B2:H110,7, FALSE)), VLOOKUP(E509,Store_Showcase!B2:H144,7, FALSE))</f>
      </c>
      <c r="S509" s="1">
        <f>IF(IFERROR(VLOOKUP(E509,Store_Showcase!B2:I144,8, FALSE), TRUE)=TRUE, IF(IFERROR(VLOOKUP(E509,Store_SRP!B2:I110,8, FALSE), TRUE)=TRUE,VLOOKUP(E509,Store_VAM!B2:I273,8, FALSE),VLOOKUP(E509,Store_SRP!B2:I110,8, FALSE)), VLOOKUP(E509,Store_Showcase!B2:I144,8, FALSE))</f>
      </c>
      <c r="T509" s="1">
        <f>VLOOKUP(G509,Sku_Consolidated!A2:R957,18,FALSE)</f>
      </c>
      <c r="U509" s="1" t="s">
        <v>1512</v>
      </c>
      <c r="V509" s="1">
        <f>IF(VLOOKUP(G509,Sku_Consolidated!A2:S957,19,FALSE)="SHOWCASE", VLOOKUP(E509,Store_Showcase!B2:L144,11, FALSE), IF(VLOOKUP(G509,Sku_Consolidated!A2:S957,19,FALSE)="VAM",VLOOKUP(E509,Store_VAM!B2:L273,11, FALSE),VLOOKUP(E509,Store_SRP!B2:L110,11, FALSE)))</f>
      </c>
      <c r="W509" s="1">
        <f>VLOOKUP(G509,Sku_Consolidated!A2:W957,11,FALSE)</f>
      </c>
      <c r="X509" s="1">
        <f>VLOOKUP(G509,Sku_Consolidated!A2:H957,8,FALSE)</f>
      </c>
      <c r="Y509" s="1">
        <f>VLOOKUP(G509,Sku_Consolidated!A2:I957,9,FALSE)</f>
      </c>
      <c r="Z509" s="1" t="s">
        <v>41</v>
      </c>
      <c r="AA509" s="1">
        <f>VLOOKUP(G509,Sku_Consolidated!A2:E957,5,FALSE)</f>
      </c>
      <c r="AB509" s="1">
        <f>IF(VLOOKUP(G509,Sku_Consolidated!A2:S957,19,FALSE)="SHOWCASE", VLOOKUP(E509,Store_Showcase!B2:N144,13, FALSE), IF(VLOOKUP(G509,Sku_Consolidated!A2:S957,19,FALSE)="VAM",VLOOKUP(E509,Store_VAM!B2:N273,13, FALSE),VLOOKUP(E509,Store_SRP!B2:N110,13, FALSE)))</f>
      </c>
      <c r="AC509" s="1">
        <f>IF(IFERROR(AB509,TRUE)=TRUE, "-","OK")</f>
      </c>
      <c r="AD509" s="11" t="s">
        <v>37</v>
      </c>
      <c r="AE509" s="11" t="s">
        <v>37</v>
      </c>
      <c r="AF509" s="1">
        <f>IF(IFERROR(VLOOKUP(E509,Store_Showcase!B2:H144,{5}, FALSE), TRUE)=TRUE, IF(IFERROR(VLOOKUP(E509,Store_SRP!B2:H110,{5}, FALSE), TRUE)=TRUE,VLOOKUP(E509,Store_VAM!B2:H273,{5}, FALSE),VLOOKUP(E509,Store_SRP!B2:H110,{5}, FALSE)), VLOOKUP(E509,Store_Showcase!B2:H144,{5}, FALSE))</f>
      </c>
      <c r="AG509" s="1">
        <f>IF(IFERROR(VLOOKUP(E509,Store_Showcase!B2:H144,{6}, FALSE), TRUE)=TRUE, IF(IFERROR(VLOOKUP(E509,Store_SRP!B2:H110,{6}, FALSE), TRUE)=TRUE,VLOOKUP(E509,Store_VAM!B2:H273,{6}, FALSE),VLOOKUP(E509,Store_SRP!B2:H110,{6}, FALSE)), VLOOKUP(E509,Store_Showcase!B2:H144,{6}, FALSE))</f>
      </c>
      <c r="AH509" s="1">
        <f>VLOOKUP(G509,Sku_Consolidated!A2:R957,18,FALSE)</f>
      </c>
      <c r="AI509" s="1">
        <f>VLOOKUP(G509,Sku_Consolidated!A2:S957,19,FALSE)</f>
      </c>
      <c r="AJ509" s="1">
        <f>VLOOKUP(G509,Sku_Consolidated!A2:T957,20,FALSE)</f>
      </c>
    </row>
    <row r="510" spans="1:36" x14ac:dyDescent="0.25">
      <c r="A510" s="1">
        <v>2024</v>
      </c>
      <c r="B510" s="1" t="s">
        <v>31</v>
      </c>
      <c r="C510" s="1" t="s">
        <v>32</v>
      </c>
      <c r="D510" s="1" t="s">
        <v>33</v>
      </c>
      <c r="E510" s="9" t="s">
        <v>1508</v>
      </c>
      <c r="F510" s="1">
        <f>IF(VLOOKUP(G510,Sku_Consolidated!A2:S957,{19},FALSE)="SHOWCASE", VLOOKUP(E510,Store_Showcase!B2:C144,{2}, FALSE), IF(VLOOKUP(G510,Sku_Consolidated!A2:S957,{19},FALSE)="VAM",VLOOKUP(E510,Store_VAM!B2:C273,{2}, FALSE),VLOOKUP(E510,Store_SRP!B2:C110,{2}, FALSE)))</f>
      </c>
      <c r="G510" s="1">
        <v>61850</v>
      </c>
      <c r="H510" s="1" t="s">
        <v>134</v>
      </c>
      <c r="I510" s="10" t="s">
        <v>1595</v>
      </c>
      <c r="J510" s="1">
        <f>VLOOKUP(G510,Sku_Consolidated!A2:C957, 3, FALSE)</f>
      </c>
      <c r="K510" s="10">
        <f>IF(J510="PACK", I510, 0)</f>
      </c>
      <c r="L510" s="10">
        <f>IF(J510="KG", I510, I510 * VLOOKUP(G510,Sku_Consolidated!A2:U957,21,FALSE))</f>
      </c>
      <c r="M510" s="10" t="s">
        <v>37</v>
      </c>
      <c r="N510" s="11" t="s">
        <v>1596</v>
      </c>
      <c r="O510" s="10" t="s">
        <v>1597</v>
      </c>
      <c r="P510" s="10">
        <f>N510 - O510</f>
      </c>
      <c r="Q510" s="1">
        <f>VLOOKUP(G510,Sku_Consolidated!A2:G957,7, FALSE)</f>
      </c>
      <c r="R510" s="1">
        <f>IF(IFERROR(VLOOKUP(E510,Store_Showcase!B2:H144,7, FALSE), TRUE)=TRUE, IF(IFERROR(VLOOKUP(E510,Store_SRP!B2:H110,7, FALSE), TRUE)=TRUE,VLOOKUP(E510,Store_VAM!B2:H273,7, FALSE),VLOOKUP(E510,Store_SRP!B2:H110,7, FALSE)), VLOOKUP(E510,Store_Showcase!B2:H144,7, FALSE))</f>
      </c>
      <c r="S510" s="1">
        <f>IF(IFERROR(VLOOKUP(E510,Store_Showcase!B2:I144,8, FALSE), TRUE)=TRUE, IF(IFERROR(VLOOKUP(E510,Store_SRP!B2:I110,8, FALSE), TRUE)=TRUE,VLOOKUP(E510,Store_VAM!B2:I273,8, FALSE),VLOOKUP(E510,Store_SRP!B2:I110,8, FALSE)), VLOOKUP(E510,Store_Showcase!B2:I144,8, FALSE))</f>
      </c>
      <c r="T510" s="1">
        <f>VLOOKUP(G510,Sku_Consolidated!A2:R957,18,FALSE)</f>
      </c>
      <c r="U510" s="1" t="s">
        <v>1512</v>
      </c>
      <c r="V510" s="1">
        <f>IF(VLOOKUP(G510,Sku_Consolidated!A2:S957,19,FALSE)="SHOWCASE", VLOOKUP(E510,Store_Showcase!B2:L144,11, FALSE), IF(VLOOKUP(G510,Sku_Consolidated!A2:S957,19,FALSE)="VAM",VLOOKUP(E510,Store_VAM!B2:L273,11, FALSE),VLOOKUP(E510,Store_SRP!B2:L110,11, FALSE)))</f>
      </c>
      <c r="W510" s="1">
        <f>VLOOKUP(G510,Sku_Consolidated!A2:W957,11,FALSE)</f>
      </c>
      <c r="X510" s="1">
        <f>VLOOKUP(G510,Sku_Consolidated!A2:H957,8,FALSE)</f>
      </c>
      <c r="Y510" s="1">
        <f>VLOOKUP(G510,Sku_Consolidated!A2:I957,9,FALSE)</f>
      </c>
      <c r="Z510" s="1" t="s">
        <v>41</v>
      </c>
      <c r="AA510" s="1">
        <f>VLOOKUP(G510,Sku_Consolidated!A2:E957,5,FALSE)</f>
      </c>
      <c r="AB510" s="1">
        <f>IF(VLOOKUP(G510,Sku_Consolidated!A2:S957,19,FALSE)="SHOWCASE", VLOOKUP(E510,Store_Showcase!B2:N144,13, FALSE), IF(VLOOKUP(G510,Sku_Consolidated!A2:S957,19,FALSE)="VAM",VLOOKUP(E510,Store_VAM!B2:N273,13, FALSE),VLOOKUP(E510,Store_SRP!B2:N110,13, FALSE)))</f>
      </c>
      <c r="AC510" s="1">
        <f>IF(IFERROR(AB510,TRUE)=TRUE, "-","OK")</f>
      </c>
      <c r="AD510" s="11" t="s">
        <v>37</v>
      </c>
      <c r="AE510" s="11" t="s">
        <v>37</v>
      </c>
      <c r="AF510" s="1">
        <f>IF(IFERROR(VLOOKUP(E510,Store_Showcase!B2:H144,{5}, FALSE), TRUE)=TRUE, IF(IFERROR(VLOOKUP(E510,Store_SRP!B2:H110,{5}, FALSE), TRUE)=TRUE,VLOOKUP(E510,Store_VAM!B2:H273,{5}, FALSE),VLOOKUP(E510,Store_SRP!B2:H110,{5}, FALSE)), VLOOKUP(E510,Store_Showcase!B2:H144,{5}, FALSE))</f>
      </c>
      <c r="AG510" s="1">
        <f>IF(IFERROR(VLOOKUP(E510,Store_Showcase!B2:H144,{6}, FALSE), TRUE)=TRUE, IF(IFERROR(VLOOKUP(E510,Store_SRP!B2:H110,{6}, FALSE), TRUE)=TRUE,VLOOKUP(E510,Store_VAM!B2:H273,{6}, FALSE),VLOOKUP(E510,Store_SRP!B2:H110,{6}, FALSE)), VLOOKUP(E510,Store_Showcase!B2:H144,{6}, FALSE))</f>
      </c>
      <c r="AH510" s="1">
        <f>VLOOKUP(G510,Sku_Consolidated!A2:R957,18,FALSE)</f>
      </c>
      <c r="AI510" s="1">
        <f>VLOOKUP(G510,Sku_Consolidated!A2:S957,19,FALSE)</f>
      </c>
      <c r="AJ510" s="1">
        <f>VLOOKUP(G510,Sku_Consolidated!A2:T957,20,FALSE)</f>
      </c>
    </row>
    <row r="511" spans="1:36" x14ac:dyDescent="0.25">
      <c r="A511" s="1">
        <v>2024</v>
      </c>
      <c r="B511" s="1" t="s">
        <v>31</v>
      </c>
      <c r="C511" s="1" t="s">
        <v>32</v>
      </c>
      <c r="D511" s="1" t="s">
        <v>33</v>
      </c>
      <c r="E511" s="9" t="s">
        <v>1480</v>
      </c>
      <c r="F511" s="1">
        <f>IF(VLOOKUP(G511,Sku_Consolidated!A2:S957,{19},FALSE)="SHOWCASE", VLOOKUP(E511,Store_Showcase!B2:C144,{2}, FALSE), IF(VLOOKUP(G511,Sku_Consolidated!A2:S957,{19},FALSE)="VAM",VLOOKUP(E511,Store_VAM!B2:C273,{2}, FALSE),VLOOKUP(E511,Store_SRP!B2:C110,{2}, FALSE)))</f>
      </c>
      <c r="G511" s="1">
        <v>61788</v>
      </c>
      <c r="H511" s="1" t="s">
        <v>286</v>
      </c>
      <c r="I511" s="10" t="s">
        <v>601</v>
      </c>
      <c r="J511" s="1">
        <f>VLOOKUP(G511,Sku_Consolidated!A2:C957, 3, FALSE)</f>
      </c>
      <c r="K511" s="10">
        <f>IF(J511="PACK", I511, 0)</f>
      </c>
      <c r="L511" s="10">
        <f>IF(J511="KG", I511, I511 * VLOOKUP(G511,Sku_Consolidated!A2:U957,21,FALSE))</f>
      </c>
      <c r="M511" s="10" t="s">
        <v>37</v>
      </c>
      <c r="N511" s="11" t="s">
        <v>1598</v>
      </c>
      <c r="O511" s="10" t="s">
        <v>1599</v>
      </c>
      <c r="P511" s="10">
        <f>N511 - O511</f>
      </c>
      <c r="Q511" s="1">
        <f>VLOOKUP(G511,Sku_Consolidated!A2:G957,7, FALSE)</f>
      </c>
      <c r="R511" s="1">
        <f>IF(IFERROR(VLOOKUP(E511,Store_Showcase!B2:H144,7, FALSE), TRUE)=TRUE, IF(IFERROR(VLOOKUP(E511,Store_SRP!B2:H110,7, FALSE), TRUE)=TRUE,VLOOKUP(E511,Store_VAM!B2:H273,7, FALSE),VLOOKUP(E511,Store_SRP!B2:H110,7, FALSE)), VLOOKUP(E511,Store_Showcase!B2:H144,7, FALSE))</f>
      </c>
      <c r="S511" s="1">
        <f>IF(IFERROR(VLOOKUP(E511,Store_Showcase!B2:I144,8, FALSE), TRUE)=TRUE, IF(IFERROR(VLOOKUP(E511,Store_SRP!B2:I110,8, FALSE), TRUE)=TRUE,VLOOKUP(E511,Store_VAM!B2:I273,8, FALSE),VLOOKUP(E511,Store_SRP!B2:I110,8, FALSE)), VLOOKUP(E511,Store_Showcase!B2:I144,8, FALSE))</f>
      </c>
      <c r="T511" s="1">
        <f>VLOOKUP(G511,Sku_Consolidated!A2:R957,18,FALSE)</f>
      </c>
      <c r="U511" s="1" t="s">
        <v>1600</v>
      </c>
      <c r="V511" s="1">
        <f>IF(VLOOKUP(G511,Sku_Consolidated!A2:S957,19,FALSE)="SHOWCASE", VLOOKUP(E511,Store_Showcase!B2:L144,11, FALSE), IF(VLOOKUP(G511,Sku_Consolidated!A2:S957,19,FALSE)="VAM",VLOOKUP(E511,Store_VAM!B2:L273,11, FALSE),VLOOKUP(E511,Store_SRP!B2:L110,11, FALSE)))</f>
      </c>
      <c r="W511" s="1">
        <f>VLOOKUP(G511,Sku_Consolidated!A2:W957,11,FALSE)</f>
      </c>
      <c r="X511" s="1">
        <f>VLOOKUP(G511,Sku_Consolidated!A2:H957,8,FALSE)</f>
      </c>
      <c r="Y511" s="1">
        <f>VLOOKUP(G511,Sku_Consolidated!A2:I957,9,FALSE)</f>
      </c>
      <c r="Z511" s="1" t="s">
        <v>41</v>
      </c>
      <c r="AA511" s="1">
        <f>VLOOKUP(G511,Sku_Consolidated!A2:E957,5,FALSE)</f>
      </c>
      <c r="AB511" s="1">
        <f>IF(VLOOKUP(G511,Sku_Consolidated!A2:S957,19,FALSE)="SHOWCASE", VLOOKUP(E511,Store_Showcase!B2:N144,13, FALSE), IF(VLOOKUP(G511,Sku_Consolidated!A2:S957,19,FALSE)="VAM",VLOOKUP(E511,Store_VAM!B2:N273,13, FALSE),VLOOKUP(E511,Store_SRP!B2:N110,13, FALSE)))</f>
      </c>
      <c r="AC511" s="1">
        <f>IF(IFERROR(AB511,TRUE)=TRUE, "-","OK")</f>
      </c>
      <c r="AD511" s="11" t="s">
        <v>37</v>
      </c>
      <c r="AE511" s="11" t="s">
        <v>37</v>
      </c>
      <c r="AF511" s="1">
        <f>IF(IFERROR(VLOOKUP(E511,Store_Showcase!B2:H144,{5}, FALSE), TRUE)=TRUE, IF(IFERROR(VLOOKUP(E511,Store_SRP!B2:H110,{5}, FALSE), TRUE)=TRUE,VLOOKUP(E511,Store_VAM!B2:H273,{5}, FALSE),VLOOKUP(E511,Store_SRP!B2:H110,{5}, FALSE)), VLOOKUP(E511,Store_Showcase!B2:H144,{5}, FALSE))</f>
      </c>
      <c r="AG511" s="1">
        <f>IF(IFERROR(VLOOKUP(E511,Store_Showcase!B2:H144,{6}, FALSE), TRUE)=TRUE, IF(IFERROR(VLOOKUP(E511,Store_SRP!B2:H110,{6}, FALSE), TRUE)=TRUE,VLOOKUP(E511,Store_VAM!B2:H273,{6}, FALSE),VLOOKUP(E511,Store_SRP!B2:H110,{6}, FALSE)), VLOOKUP(E511,Store_Showcase!B2:H144,{6}, FALSE))</f>
      </c>
      <c r="AH511" s="1">
        <f>VLOOKUP(G511,Sku_Consolidated!A2:R957,18,FALSE)</f>
      </c>
      <c r="AI511" s="1">
        <f>VLOOKUP(G511,Sku_Consolidated!A2:S957,19,FALSE)</f>
      </c>
      <c r="AJ511" s="1">
        <f>VLOOKUP(G511,Sku_Consolidated!A2:T957,20,FALSE)</f>
      </c>
    </row>
    <row r="512" spans="1:36" x14ac:dyDescent="0.25">
      <c r="A512" s="1">
        <v>2024</v>
      </c>
      <c r="B512" s="1" t="s">
        <v>31</v>
      </c>
      <c r="C512" s="1" t="s">
        <v>32</v>
      </c>
      <c r="D512" s="1" t="s">
        <v>33</v>
      </c>
      <c r="E512" s="9" t="s">
        <v>1480</v>
      </c>
      <c r="F512" s="1">
        <f>IF(VLOOKUP(G512,Sku_Consolidated!A2:S957,{19},FALSE)="SHOWCASE", VLOOKUP(E512,Store_Showcase!B2:C144,{2}, FALSE), IF(VLOOKUP(G512,Sku_Consolidated!A2:S957,{19},FALSE)="VAM",VLOOKUP(E512,Store_VAM!B2:C273,{2}, FALSE),VLOOKUP(E512,Store_SRP!B2:C110,{2}, FALSE)))</f>
      </c>
      <c r="G512" s="1">
        <v>61793</v>
      </c>
      <c r="H512" s="1" t="s">
        <v>299</v>
      </c>
      <c r="I512" s="10" t="s">
        <v>1601</v>
      </c>
      <c r="J512" s="1">
        <f>VLOOKUP(G512,Sku_Consolidated!A2:C957, 3, FALSE)</f>
      </c>
      <c r="K512" s="10">
        <f>IF(J512="PACK", I512, 0)</f>
      </c>
      <c r="L512" s="10">
        <f>IF(J512="KG", I512, I512 * VLOOKUP(G512,Sku_Consolidated!A2:U957,21,FALSE))</f>
      </c>
      <c r="M512" s="10" t="s">
        <v>37</v>
      </c>
      <c r="N512" s="11" t="s">
        <v>1602</v>
      </c>
      <c r="O512" s="10" t="s">
        <v>1603</v>
      </c>
      <c r="P512" s="10">
        <f>N512 - O512</f>
      </c>
      <c r="Q512" s="1">
        <f>VLOOKUP(G512,Sku_Consolidated!A2:G957,7, FALSE)</f>
      </c>
      <c r="R512" s="1">
        <f>IF(IFERROR(VLOOKUP(E512,Store_Showcase!B2:H144,7, FALSE), TRUE)=TRUE, IF(IFERROR(VLOOKUP(E512,Store_SRP!B2:H110,7, FALSE), TRUE)=TRUE,VLOOKUP(E512,Store_VAM!B2:H273,7, FALSE),VLOOKUP(E512,Store_SRP!B2:H110,7, FALSE)), VLOOKUP(E512,Store_Showcase!B2:H144,7, FALSE))</f>
      </c>
      <c r="S512" s="1">
        <f>IF(IFERROR(VLOOKUP(E512,Store_Showcase!B2:I144,8, FALSE), TRUE)=TRUE, IF(IFERROR(VLOOKUP(E512,Store_SRP!B2:I110,8, FALSE), TRUE)=TRUE,VLOOKUP(E512,Store_VAM!B2:I273,8, FALSE),VLOOKUP(E512,Store_SRP!B2:I110,8, FALSE)), VLOOKUP(E512,Store_Showcase!B2:I144,8, FALSE))</f>
      </c>
      <c r="T512" s="1">
        <f>VLOOKUP(G512,Sku_Consolidated!A2:R957,18,FALSE)</f>
      </c>
      <c r="U512" s="1" t="s">
        <v>1600</v>
      </c>
      <c r="V512" s="1">
        <f>IF(VLOOKUP(G512,Sku_Consolidated!A2:S957,19,FALSE)="SHOWCASE", VLOOKUP(E512,Store_Showcase!B2:L144,11, FALSE), IF(VLOOKUP(G512,Sku_Consolidated!A2:S957,19,FALSE)="VAM",VLOOKUP(E512,Store_VAM!B2:L273,11, FALSE),VLOOKUP(E512,Store_SRP!B2:L110,11, FALSE)))</f>
      </c>
      <c r="W512" s="1">
        <f>VLOOKUP(G512,Sku_Consolidated!A2:W957,11,FALSE)</f>
      </c>
      <c r="X512" s="1">
        <f>VLOOKUP(G512,Sku_Consolidated!A2:H957,8,FALSE)</f>
      </c>
      <c r="Y512" s="1">
        <f>VLOOKUP(G512,Sku_Consolidated!A2:I957,9,FALSE)</f>
      </c>
      <c r="Z512" s="1" t="s">
        <v>41</v>
      </c>
      <c r="AA512" s="1">
        <f>VLOOKUP(G512,Sku_Consolidated!A2:E957,5,FALSE)</f>
      </c>
      <c r="AB512" s="1">
        <f>IF(VLOOKUP(G512,Sku_Consolidated!A2:S957,19,FALSE)="SHOWCASE", VLOOKUP(E512,Store_Showcase!B2:N144,13, FALSE), IF(VLOOKUP(G512,Sku_Consolidated!A2:S957,19,FALSE)="VAM",VLOOKUP(E512,Store_VAM!B2:N273,13, FALSE),VLOOKUP(E512,Store_SRP!B2:N110,13, FALSE)))</f>
      </c>
      <c r="AC512" s="1">
        <f>IF(IFERROR(AB512,TRUE)=TRUE, "-","OK")</f>
      </c>
      <c r="AD512" s="11" t="s">
        <v>37</v>
      </c>
      <c r="AE512" s="11" t="s">
        <v>37</v>
      </c>
      <c r="AF512" s="1">
        <f>IF(IFERROR(VLOOKUP(E512,Store_Showcase!B2:H144,{5}, FALSE), TRUE)=TRUE, IF(IFERROR(VLOOKUP(E512,Store_SRP!B2:H110,{5}, FALSE), TRUE)=TRUE,VLOOKUP(E512,Store_VAM!B2:H273,{5}, FALSE),VLOOKUP(E512,Store_SRP!B2:H110,{5}, FALSE)), VLOOKUP(E512,Store_Showcase!B2:H144,{5}, FALSE))</f>
      </c>
      <c r="AG512" s="1">
        <f>IF(IFERROR(VLOOKUP(E512,Store_Showcase!B2:H144,{6}, FALSE), TRUE)=TRUE, IF(IFERROR(VLOOKUP(E512,Store_SRP!B2:H110,{6}, FALSE), TRUE)=TRUE,VLOOKUP(E512,Store_VAM!B2:H273,{6}, FALSE),VLOOKUP(E512,Store_SRP!B2:H110,{6}, FALSE)), VLOOKUP(E512,Store_Showcase!B2:H144,{6}, FALSE))</f>
      </c>
      <c r="AH512" s="1">
        <f>VLOOKUP(G512,Sku_Consolidated!A2:R957,18,FALSE)</f>
      </c>
      <c r="AI512" s="1">
        <f>VLOOKUP(G512,Sku_Consolidated!A2:S957,19,FALSE)</f>
      </c>
      <c r="AJ512" s="1">
        <f>VLOOKUP(G512,Sku_Consolidated!A2:T957,20,FALSE)</f>
      </c>
    </row>
    <row r="513" spans="1:36" x14ac:dyDescent="0.25">
      <c r="A513" s="1">
        <v>2024</v>
      </c>
      <c r="B513" s="1" t="s">
        <v>31</v>
      </c>
      <c r="C513" s="1" t="s">
        <v>32</v>
      </c>
      <c r="D513" s="1" t="s">
        <v>33</v>
      </c>
      <c r="E513" s="9" t="s">
        <v>1508</v>
      </c>
      <c r="F513" s="1">
        <f>IF(VLOOKUP(G513,Sku_Consolidated!A2:S957,{19},FALSE)="SHOWCASE", VLOOKUP(E513,Store_Showcase!B2:C144,{2}, FALSE), IF(VLOOKUP(G513,Sku_Consolidated!A2:S957,{19},FALSE)="VAM",VLOOKUP(E513,Store_VAM!B2:C273,{2}, FALSE),VLOOKUP(E513,Store_SRP!B2:C110,{2}, FALSE)))</f>
      </c>
      <c r="G513" s="1">
        <v>61788</v>
      </c>
      <c r="H513" s="1" t="s">
        <v>286</v>
      </c>
      <c r="I513" s="10" t="s">
        <v>1604</v>
      </c>
      <c r="J513" s="1">
        <f>VLOOKUP(G513,Sku_Consolidated!A2:C957, 3, FALSE)</f>
      </c>
      <c r="K513" s="10">
        <f>IF(J513="PACK", I513, 0)</f>
      </c>
      <c r="L513" s="10">
        <f>IF(J513="KG", I513, I513 * VLOOKUP(G513,Sku_Consolidated!A2:U957,21,FALSE))</f>
      </c>
      <c r="M513" s="10" t="s">
        <v>37</v>
      </c>
      <c r="N513" s="11" t="s">
        <v>1605</v>
      </c>
      <c r="O513" s="10" t="s">
        <v>1606</v>
      </c>
      <c r="P513" s="10">
        <f>N513 - O513</f>
      </c>
      <c r="Q513" s="1">
        <f>VLOOKUP(G513,Sku_Consolidated!A2:G957,7, FALSE)</f>
      </c>
      <c r="R513" s="1">
        <f>IF(IFERROR(VLOOKUP(E513,Store_Showcase!B2:H144,7, FALSE), TRUE)=TRUE, IF(IFERROR(VLOOKUP(E513,Store_SRP!B2:H110,7, FALSE), TRUE)=TRUE,VLOOKUP(E513,Store_VAM!B2:H273,7, FALSE),VLOOKUP(E513,Store_SRP!B2:H110,7, FALSE)), VLOOKUP(E513,Store_Showcase!B2:H144,7, FALSE))</f>
      </c>
      <c r="S513" s="1">
        <f>IF(IFERROR(VLOOKUP(E513,Store_Showcase!B2:I144,8, FALSE), TRUE)=TRUE, IF(IFERROR(VLOOKUP(E513,Store_SRP!B2:I110,8, FALSE), TRUE)=TRUE,VLOOKUP(E513,Store_VAM!B2:I273,8, FALSE),VLOOKUP(E513,Store_SRP!B2:I110,8, FALSE)), VLOOKUP(E513,Store_Showcase!B2:I144,8, FALSE))</f>
      </c>
      <c r="T513" s="1">
        <f>VLOOKUP(G513,Sku_Consolidated!A2:R957,18,FALSE)</f>
      </c>
      <c r="U513" s="1" t="s">
        <v>1607</v>
      </c>
      <c r="V513" s="1">
        <f>IF(VLOOKUP(G513,Sku_Consolidated!A2:S957,19,FALSE)="SHOWCASE", VLOOKUP(E513,Store_Showcase!B2:L144,11, FALSE), IF(VLOOKUP(G513,Sku_Consolidated!A2:S957,19,FALSE)="VAM",VLOOKUP(E513,Store_VAM!B2:L273,11, FALSE),VLOOKUP(E513,Store_SRP!B2:L110,11, FALSE)))</f>
      </c>
      <c r="W513" s="1">
        <f>VLOOKUP(G513,Sku_Consolidated!A2:W957,11,FALSE)</f>
      </c>
      <c r="X513" s="1">
        <f>VLOOKUP(G513,Sku_Consolidated!A2:H957,8,FALSE)</f>
      </c>
      <c r="Y513" s="1">
        <f>VLOOKUP(G513,Sku_Consolidated!A2:I957,9,FALSE)</f>
      </c>
      <c r="Z513" s="1" t="s">
        <v>41</v>
      </c>
      <c r="AA513" s="1">
        <f>VLOOKUP(G513,Sku_Consolidated!A2:E957,5,FALSE)</f>
      </c>
      <c r="AB513" s="1">
        <f>IF(VLOOKUP(G513,Sku_Consolidated!A2:S957,19,FALSE)="SHOWCASE", VLOOKUP(E513,Store_Showcase!B2:N144,13, FALSE), IF(VLOOKUP(G513,Sku_Consolidated!A2:S957,19,FALSE)="VAM",VLOOKUP(E513,Store_VAM!B2:N273,13, FALSE),VLOOKUP(E513,Store_SRP!B2:N110,13, FALSE)))</f>
      </c>
      <c r="AC513" s="1">
        <f>IF(IFERROR(AB513,TRUE)=TRUE, "-","OK")</f>
      </c>
      <c r="AD513" s="11" t="s">
        <v>37</v>
      </c>
      <c r="AE513" s="11" t="s">
        <v>37</v>
      </c>
      <c r="AF513" s="1">
        <f>IF(IFERROR(VLOOKUP(E513,Store_Showcase!B2:H144,{5}, FALSE), TRUE)=TRUE, IF(IFERROR(VLOOKUP(E513,Store_SRP!B2:H110,{5}, FALSE), TRUE)=TRUE,VLOOKUP(E513,Store_VAM!B2:H273,{5}, FALSE),VLOOKUP(E513,Store_SRP!B2:H110,{5}, FALSE)), VLOOKUP(E513,Store_Showcase!B2:H144,{5}, FALSE))</f>
      </c>
      <c r="AG513" s="1">
        <f>IF(IFERROR(VLOOKUP(E513,Store_Showcase!B2:H144,{6}, FALSE), TRUE)=TRUE, IF(IFERROR(VLOOKUP(E513,Store_SRP!B2:H110,{6}, FALSE), TRUE)=TRUE,VLOOKUP(E513,Store_VAM!B2:H273,{6}, FALSE),VLOOKUP(E513,Store_SRP!B2:H110,{6}, FALSE)), VLOOKUP(E513,Store_Showcase!B2:H144,{6}, FALSE))</f>
      </c>
      <c r="AH513" s="1">
        <f>VLOOKUP(G513,Sku_Consolidated!A2:R957,18,FALSE)</f>
      </c>
      <c r="AI513" s="1">
        <f>VLOOKUP(G513,Sku_Consolidated!A2:S957,19,FALSE)</f>
      </c>
      <c r="AJ513" s="1">
        <f>VLOOKUP(G513,Sku_Consolidated!A2:T957,20,FALSE)</f>
      </c>
    </row>
    <row r="514" spans="1:36" x14ac:dyDescent="0.25">
      <c r="A514" s="1">
        <v>2024</v>
      </c>
      <c r="B514" s="1" t="s">
        <v>31</v>
      </c>
      <c r="C514" s="1" t="s">
        <v>32</v>
      </c>
      <c r="D514" s="1" t="s">
        <v>33</v>
      </c>
      <c r="E514" s="9" t="s">
        <v>1508</v>
      </c>
      <c r="F514" s="1">
        <f>IF(VLOOKUP(G514,Sku_Consolidated!A2:S957,{19},FALSE)="SHOWCASE", VLOOKUP(E514,Store_Showcase!B2:C144,{2}, FALSE), IF(VLOOKUP(G514,Sku_Consolidated!A2:S957,{19},FALSE)="VAM",VLOOKUP(E514,Store_VAM!B2:C273,{2}, FALSE),VLOOKUP(E514,Store_SRP!B2:C110,{2}, FALSE)))</f>
      </c>
      <c r="G514" s="1">
        <v>61793</v>
      </c>
      <c r="H514" s="1" t="s">
        <v>299</v>
      </c>
      <c r="I514" s="10" t="s">
        <v>625</v>
      </c>
      <c r="J514" s="1">
        <f>VLOOKUP(G514,Sku_Consolidated!A2:C957, 3, FALSE)</f>
      </c>
      <c r="K514" s="10">
        <f>IF(J514="PACK", I514, 0)</f>
      </c>
      <c r="L514" s="10">
        <f>IF(J514="KG", I514, I514 * VLOOKUP(G514,Sku_Consolidated!A2:U957,21,FALSE))</f>
      </c>
      <c r="M514" s="10" t="s">
        <v>37</v>
      </c>
      <c r="N514" s="11" t="s">
        <v>1608</v>
      </c>
      <c r="O514" s="10" t="s">
        <v>1609</v>
      </c>
      <c r="P514" s="10">
        <f>N514 - O514</f>
      </c>
      <c r="Q514" s="1">
        <f>VLOOKUP(G514,Sku_Consolidated!A2:G957,7, FALSE)</f>
      </c>
      <c r="R514" s="1">
        <f>IF(IFERROR(VLOOKUP(E514,Store_Showcase!B2:H144,7, FALSE), TRUE)=TRUE, IF(IFERROR(VLOOKUP(E514,Store_SRP!B2:H110,7, FALSE), TRUE)=TRUE,VLOOKUP(E514,Store_VAM!B2:H273,7, FALSE),VLOOKUP(E514,Store_SRP!B2:H110,7, FALSE)), VLOOKUP(E514,Store_Showcase!B2:H144,7, FALSE))</f>
      </c>
      <c r="S514" s="1">
        <f>IF(IFERROR(VLOOKUP(E514,Store_Showcase!B2:I144,8, FALSE), TRUE)=TRUE, IF(IFERROR(VLOOKUP(E514,Store_SRP!B2:I110,8, FALSE), TRUE)=TRUE,VLOOKUP(E514,Store_VAM!B2:I273,8, FALSE),VLOOKUP(E514,Store_SRP!B2:I110,8, FALSE)), VLOOKUP(E514,Store_Showcase!B2:I144,8, FALSE))</f>
      </c>
      <c r="T514" s="1">
        <f>VLOOKUP(G514,Sku_Consolidated!A2:R957,18,FALSE)</f>
      </c>
      <c r="U514" s="1" t="s">
        <v>1607</v>
      </c>
      <c r="V514" s="1">
        <f>IF(VLOOKUP(G514,Sku_Consolidated!A2:S957,19,FALSE)="SHOWCASE", VLOOKUP(E514,Store_Showcase!B2:L144,11, FALSE), IF(VLOOKUP(G514,Sku_Consolidated!A2:S957,19,FALSE)="VAM",VLOOKUP(E514,Store_VAM!B2:L273,11, FALSE),VLOOKUP(E514,Store_SRP!B2:L110,11, FALSE)))</f>
      </c>
      <c r="W514" s="1">
        <f>VLOOKUP(G514,Sku_Consolidated!A2:W957,11,FALSE)</f>
      </c>
      <c r="X514" s="1">
        <f>VLOOKUP(G514,Sku_Consolidated!A2:H957,8,FALSE)</f>
      </c>
      <c r="Y514" s="1">
        <f>VLOOKUP(G514,Sku_Consolidated!A2:I957,9,FALSE)</f>
      </c>
      <c r="Z514" s="1" t="s">
        <v>41</v>
      </c>
      <c r="AA514" s="1">
        <f>VLOOKUP(G514,Sku_Consolidated!A2:E957,5,FALSE)</f>
      </c>
      <c r="AB514" s="1">
        <f>IF(VLOOKUP(G514,Sku_Consolidated!A2:S957,19,FALSE)="SHOWCASE", VLOOKUP(E514,Store_Showcase!B2:N144,13, FALSE), IF(VLOOKUP(G514,Sku_Consolidated!A2:S957,19,FALSE)="VAM",VLOOKUP(E514,Store_VAM!B2:N273,13, FALSE),VLOOKUP(E514,Store_SRP!B2:N110,13, FALSE)))</f>
      </c>
      <c r="AC514" s="1">
        <f>IF(IFERROR(AB514,TRUE)=TRUE, "-","OK")</f>
      </c>
      <c r="AD514" s="11" t="s">
        <v>37</v>
      </c>
      <c r="AE514" s="11" t="s">
        <v>37</v>
      </c>
      <c r="AF514" s="1">
        <f>IF(IFERROR(VLOOKUP(E514,Store_Showcase!B2:H144,{5}, FALSE), TRUE)=TRUE, IF(IFERROR(VLOOKUP(E514,Store_SRP!B2:H110,{5}, FALSE), TRUE)=TRUE,VLOOKUP(E514,Store_VAM!B2:H273,{5}, FALSE),VLOOKUP(E514,Store_SRP!B2:H110,{5}, FALSE)), VLOOKUP(E514,Store_Showcase!B2:H144,{5}, FALSE))</f>
      </c>
      <c r="AG514" s="1">
        <f>IF(IFERROR(VLOOKUP(E514,Store_Showcase!B2:H144,{6}, FALSE), TRUE)=TRUE, IF(IFERROR(VLOOKUP(E514,Store_SRP!B2:H110,{6}, FALSE), TRUE)=TRUE,VLOOKUP(E514,Store_VAM!B2:H273,{6}, FALSE),VLOOKUP(E514,Store_SRP!B2:H110,{6}, FALSE)), VLOOKUP(E514,Store_Showcase!B2:H144,{6}, FALSE))</f>
      </c>
      <c r="AH514" s="1">
        <f>VLOOKUP(G514,Sku_Consolidated!A2:R957,18,FALSE)</f>
      </c>
      <c r="AI514" s="1">
        <f>VLOOKUP(G514,Sku_Consolidated!A2:S957,19,FALSE)</f>
      </c>
      <c r="AJ514" s="1">
        <f>VLOOKUP(G514,Sku_Consolidated!A2:T957,20,FALSE)</f>
      </c>
    </row>
    <row r="515" spans="1:36" x14ac:dyDescent="0.25">
      <c r="A515" s="1">
        <v>2024</v>
      </c>
      <c r="B515" s="1" t="s">
        <v>31</v>
      </c>
      <c r="C515" s="1" t="s">
        <v>32</v>
      </c>
      <c r="D515" s="1" t="s">
        <v>33</v>
      </c>
      <c r="E515" s="9" t="s">
        <v>1508</v>
      </c>
      <c r="F515" s="1">
        <f>IF(VLOOKUP(G515,Sku_Consolidated!A2:S957,{19},FALSE)="SHOWCASE", VLOOKUP(E515,Store_Showcase!B2:C144,{2}, FALSE), IF(VLOOKUP(G515,Sku_Consolidated!A2:S957,{19},FALSE)="VAM",VLOOKUP(E515,Store_VAM!B2:C273,{2}, FALSE),VLOOKUP(E515,Store_SRP!B2:C110,{2}, FALSE)))</f>
      </c>
      <c r="G515" s="1">
        <v>14266</v>
      </c>
      <c r="H515" s="1" t="s">
        <v>1433</v>
      </c>
      <c r="I515" s="10" t="s">
        <v>589</v>
      </c>
      <c r="J515" s="1">
        <f>VLOOKUP(G515,Sku_Consolidated!A2:C957, 3, FALSE)</f>
      </c>
      <c r="K515" s="10">
        <f>IF(J515="PACK", I515, 0)</f>
      </c>
      <c r="L515" s="10">
        <f>IF(J515="KG", I515, I515 * VLOOKUP(G515,Sku_Consolidated!A2:U957,21,FALSE))</f>
      </c>
      <c r="M515" s="10" t="s">
        <v>37</v>
      </c>
      <c r="N515" s="11" t="s">
        <v>1610</v>
      </c>
      <c r="O515" s="10" t="s">
        <v>1611</v>
      </c>
      <c r="P515" s="10">
        <f>N515 - O515</f>
      </c>
      <c r="Q515" s="1">
        <f>VLOOKUP(G515,Sku_Consolidated!A2:G957,7, FALSE)</f>
      </c>
      <c r="R515" s="1">
        <f>IF(IFERROR(VLOOKUP(E515,Store_Showcase!B2:H144,7, FALSE), TRUE)=TRUE, IF(IFERROR(VLOOKUP(E515,Store_SRP!B2:H110,7, FALSE), TRUE)=TRUE,VLOOKUP(E515,Store_VAM!B2:H273,7, FALSE),VLOOKUP(E515,Store_SRP!B2:H110,7, FALSE)), VLOOKUP(E515,Store_Showcase!B2:H144,7, FALSE))</f>
      </c>
      <c r="S515" s="1">
        <f>IF(IFERROR(VLOOKUP(E515,Store_Showcase!B2:I144,8, FALSE), TRUE)=TRUE, IF(IFERROR(VLOOKUP(E515,Store_SRP!B2:I110,8, FALSE), TRUE)=TRUE,VLOOKUP(E515,Store_VAM!B2:I273,8, FALSE),VLOOKUP(E515,Store_SRP!B2:I110,8, FALSE)), VLOOKUP(E515,Store_Showcase!B2:I144,8, FALSE))</f>
      </c>
      <c r="T515" s="1">
        <f>VLOOKUP(G515,Sku_Consolidated!A2:R957,18,FALSE)</f>
      </c>
      <c r="U515" s="1" t="s">
        <v>1612</v>
      </c>
      <c r="V515" s="1">
        <f>IF(VLOOKUP(G515,Sku_Consolidated!A2:S957,19,FALSE)="SHOWCASE", VLOOKUP(E515,Store_Showcase!B2:L144,11, FALSE), IF(VLOOKUP(G515,Sku_Consolidated!A2:S957,19,FALSE)="VAM",VLOOKUP(E515,Store_VAM!B2:L273,11, FALSE),VLOOKUP(E515,Store_SRP!B2:L110,11, FALSE)))</f>
      </c>
      <c r="W515" s="1">
        <f>VLOOKUP(G515,Sku_Consolidated!A2:W957,11,FALSE)</f>
      </c>
      <c r="X515" s="1">
        <f>VLOOKUP(G515,Sku_Consolidated!A2:H957,8,FALSE)</f>
      </c>
      <c r="Y515" s="1">
        <f>VLOOKUP(G515,Sku_Consolidated!A2:I957,9,FALSE)</f>
      </c>
      <c r="Z515" s="1" t="s">
        <v>41</v>
      </c>
      <c r="AA515" s="1">
        <f>VLOOKUP(G515,Sku_Consolidated!A2:E957,5,FALSE)</f>
      </c>
      <c r="AB515" s="1">
        <f>IF(VLOOKUP(G515,Sku_Consolidated!A2:S957,19,FALSE)="SHOWCASE", VLOOKUP(E515,Store_Showcase!B2:N144,13, FALSE), IF(VLOOKUP(G515,Sku_Consolidated!A2:S957,19,FALSE)="VAM",VLOOKUP(E515,Store_VAM!B2:N273,13, FALSE),VLOOKUP(E515,Store_SRP!B2:N110,13, FALSE)))</f>
      </c>
      <c r="AC515" s="1">
        <f>IF(IFERROR(AB515,TRUE)=TRUE, "-","OK")</f>
      </c>
      <c r="AD515" s="11" t="s">
        <v>37</v>
      </c>
      <c r="AE515" s="11" t="s">
        <v>37</v>
      </c>
      <c r="AF515" s="1">
        <f>IF(IFERROR(VLOOKUP(E515,Store_Showcase!B2:H144,{5}, FALSE), TRUE)=TRUE, IF(IFERROR(VLOOKUP(E515,Store_SRP!B2:H110,{5}, FALSE), TRUE)=TRUE,VLOOKUP(E515,Store_VAM!B2:H273,{5}, FALSE),VLOOKUP(E515,Store_SRP!B2:H110,{5}, FALSE)), VLOOKUP(E515,Store_Showcase!B2:H144,{5}, FALSE))</f>
      </c>
      <c r="AG515" s="1">
        <f>IF(IFERROR(VLOOKUP(E515,Store_Showcase!B2:H144,{6}, FALSE), TRUE)=TRUE, IF(IFERROR(VLOOKUP(E515,Store_SRP!B2:H110,{6}, FALSE), TRUE)=TRUE,VLOOKUP(E515,Store_VAM!B2:H273,{6}, FALSE),VLOOKUP(E515,Store_SRP!B2:H110,{6}, FALSE)), VLOOKUP(E515,Store_Showcase!B2:H144,{6}, FALSE))</f>
      </c>
      <c r="AH515" s="1">
        <f>VLOOKUP(G515,Sku_Consolidated!A2:R957,18,FALSE)</f>
      </c>
      <c r="AI515" s="1">
        <f>VLOOKUP(G515,Sku_Consolidated!A2:S957,19,FALSE)</f>
      </c>
      <c r="AJ515" s="1">
        <f>VLOOKUP(G515,Sku_Consolidated!A2:T957,20,FALSE)</f>
      </c>
    </row>
    <row r="516" spans="1:36" x14ac:dyDescent="0.25">
      <c r="A516" s="1">
        <v>2024</v>
      </c>
      <c r="B516" s="1" t="s">
        <v>31</v>
      </c>
      <c r="C516" s="1" t="s">
        <v>32</v>
      </c>
      <c r="D516" s="1" t="s">
        <v>33</v>
      </c>
      <c r="E516" s="9" t="s">
        <v>1508</v>
      </c>
      <c r="F516" s="1">
        <f>IF(VLOOKUP(G516,Sku_Consolidated!A2:S957,{19},FALSE)="SHOWCASE", VLOOKUP(E516,Store_Showcase!B2:C144,{2}, FALSE), IF(VLOOKUP(G516,Sku_Consolidated!A2:S957,{19},FALSE)="VAM",VLOOKUP(E516,Store_VAM!B2:C273,{2}, FALSE),VLOOKUP(E516,Store_SRP!B2:C110,{2}, FALSE)))</f>
      </c>
      <c r="G516" s="1">
        <v>14267</v>
      </c>
      <c r="H516" s="1" t="s">
        <v>1438</v>
      </c>
      <c r="I516" s="10" t="s">
        <v>483</v>
      </c>
      <c r="J516" s="1">
        <f>VLOOKUP(G516,Sku_Consolidated!A2:C957, 3, FALSE)</f>
      </c>
      <c r="K516" s="10">
        <f>IF(J516="PACK", I516, 0)</f>
      </c>
      <c r="L516" s="10">
        <f>IF(J516="KG", I516, I516 * VLOOKUP(G516,Sku_Consolidated!A2:U957,21,FALSE))</f>
      </c>
      <c r="M516" s="10" t="s">
        <v>37</v>
      </c>
      <c r="N516" s="11" t="s">
        <v>1613</v>
      </c>
      <c r="O516" s="10" t="s">
        <v>1614</v>
      </c>
      <c r="P516" s="10">
        <f>N516 - O516</f>
      </c>
      <c r="Q516" s="1">
        <f>VLOOKUP(G516,Sku_Consolidated!A2:G957,7, FALSE)</f>
      </c>
      <c r="R516" s="1">
        <f>IF(IFERROR(VLOOKUP(E516,Store_Showcase!B2:H144,7, FALSE), TRUE)=TRUE, IF(IFERROR(VLOOKUP(E516,Store_SRP!B2:H110,7, FALSE), TRUE)=TRUE,VLOOKUP(E516,Store_VAM!B2:H273,7, FALSE),VLOOKUP(E516,Store_SRP!B2:H110,7, FALSE)), VLOOKUP(E516,Store_Showcase!B2:H144,7, FALSE))</f>
      </c>
      <c r="S516" s="1">
        <f>IF(IFERROR(VLOOKUP(E516,Store_Showcase!B2:I144,8, FALSE), TRUE)=TRUE, IF(IFERROR(VLOOKUP(E516,Store_SRP!B2:I110,8, FALSE), TRUE)=TRUE,VLOOKUP(E516,Store_VAM!B2:I273,8, FALSE),VLOOKUP(E516,Store_SRP!B2:I110,8, FALSE)), VLOOKUP(E516,Store_Showcase!B2:I144,8, FALSE))</f>
      </c>
      <c r="T516" s="1">
        <f>VLOOKUP(G516,Sku_Consolidated!A2:R957,18,FALSE)</f>
      </c>
      <c r="U516" s="1" t="s">
        <v>1612</v>
      </c>
      <c r="V516" s="1">
        <f>IF(VLOOKUP(G516,Sku_Consolidated!A2:S957,19,FALSE)="SHOWCASE", VLOOKUP(E516,Store_Showcase!B2:L144,11, FALSE), IF(VLOOKUP(G516,Sku_Consolidated!A2:S957,19,FALSE)="VAM",VLOOKUP(E516,Store_VAM!B2:L273,11, FALSE),VLOOKUP(E516,Store_SRP!B2:L110,11, FALSE)))</f>
      </c>
      <c r="W516" s="1">
        <f>VLOOKUP(G516,Sku_Consolidated!A2:W957,11,FALSE)</f>
      </c>
      <c r="X516" s="1">
        <f>VLOOKUP(G516,Sku_Consolidated!A2:H957,8,FALSE)</f>
      </c>
      <c r="Y516" s="1">
        <f>VLOOKUP(G516,Sku_Consolidated!A2:I957,9,FALSE)</f>
      </c>
      <c r="Z516" s="1" t="s">
        <v>41</v>
      </c>
      <c r="AA516" s="1">
        <f>VLOOKUP(G516,Sku_Consolidated!A2:E957,5,FALSE)</f>
      </c>
      <c r="AB516" s="1">
        <f>IF(VLOOKUP(G516,Sku_Consolidated!A2:S957,19,FALSE)="SHOWCASE", VLOOKUP(E516,Store_Showcase!B2:N144,13, FALSE), IF(VLOOKUP(G516,Sku_Consolidated!A2:S957,19,FALSE)="VAM",VLOOKUP(E516,Store_VAM!B2:N273,13, FALSE),VLOOKUP(E516,Store_SRP!B2:N110,13, FALSE)))</f>
      </c>
      <c r="AC516" s="1">
        <f>IF(IFERROR(AB516,TRUE)=TRUE, "-","OK")</f>
      </c>
      <c r="AD516" s="11" t="s">
        <v>37</v>
      </c>
      <c r="AE516" s="11" t="s">
        <v>37</v>
      </c>
      <c r="AF516" s="1">
        <f>IF(IFERROR(VLOOKUP(E516,Store_Showcase!B2:H144,{5}, FALSE), TRUE)=TRUE, IF(IFERROR(VLOOKUP(E516,Store_SRP!B2:H110,{5}, FALSE), TRUE)=TRUE,VLOOKUP(E516,Store_VAM!B2:H273,{5}, FALSE),VLOOKUP(E516,Store_SRP!B2:H110,{5}, FALSE)), VLOOKUP(E516,Store_Showcase!B2:H144,{5}, FALSE))</f>
      </c>
      <c r="AG516" s="1">
        <f>IF(IFERROR(VLOOKUP(E516,Store_Showcase!B2:H144,{6}, FALSE), TRUE)=TRUE, IF(IFERROR(VLOOKUP(E516,Store_SRP!B2:H110,{6}, FALSE), TRUE)=TRUE,VLOOKUP(E516,Store_VAM!B2:H273,{6}, FALSE),VLOOKUP(E516,Store_SRP!B2:H110,{6}, FALSE)), VLOOKUP(E516,Store_Showcase!B2:H144,{6}, FALSE))</f>
      </c>
      <c r="AH516" s="1">
        <f>VLOOKUP(G516,Sku_Consolidated!A2:R957,18,FALSE)</f>
      </c>
      <c r="AI516" s="1">
        <f>VLOOKUP(G516,Sku_Consolidated!A2:S957,19,FALSE)</f>
      </c>
      <c r="AJ516" s="1">
        <f>VLOOKUP(G516,Sku_Consolidated!A2:T957,20,FALSE)</f>
      </c>
    </row>
    <row r="517" spans="1:36" x14ac:dyDescent="0.25">
      <c r="A517" s="1">
        <v>2024</v>
      </c>
      <c r="B517" s="1" t="s">
        <v>31</v>
      </c>
      <c r="C517" s="1" t="s">
        <v>32</v>
      </c>
      <c r="D517" s="1" t="s">
        <v>33</v>
      </c>
      <c r="E517" s="9" t="s">
        <v>1508</v>
      </c>
      <c r="F517" s="1">
        <f>IF(VLOOKUP(G517,Sku_Consolidated!A2:S957,{19},FALSE)="SHOWCASE", VLOOKUP(E517,Store_Showcase!B2:C144,{2}, FALSE), IF(VLOOKUP(G517,Sku_Consolidated!A2:S957,{19},FALSE)="VAM",VLOOKUP(E517,Store_VAM!B2:C273,{2}, FALSE),VLOOKUP(E517,Store_SRP!B2:C110,{2}, FALSE)))</f>
      </c>
      <c r="G517" s="1">
        <v>14275</v>
      </c>
      <c r="H517" s="1" t="s">
        <v>1454</v>
      </c>
      <c r="I517" s="10" t="s">
        <v>1615</v>
      </c>
      <c r="J517" s="1">
        <f>VLOOKUP(G517,Sku_Consolidated!A2:C957, 3, FALSE)</f>
      </c>
      <c r="K517" s="10">
        <f>IF(J517="PACK", I517, 0)</f>
      </c>
      <c r="L517" s="10">
        <f>IF(J517="KG", I517, I517 * VLOOKUP(G517,Sku_Consolidated!A2:U957,21,FALSE))</f>
      </c>
      <c r="M517" s="10" t="s">
        <v>37</v>
      </c>
      <c r="N517" s="11" t="s">
        <v>1616</v>
      </c>
      <c r="O517" s="10" t="s">
        <v>1617</v>
      </c>
      <c r="P517" s="10">
        <f>N517 - O517</f>
      </c>
      <c r="Q517" s="1">
        <f>VLOOKUP(G517,Sku_Consolidated!A2:G957,7, FALSE)</f>
      </c>
      <c r="R517" s="1">
        <f>IF(IFERROR(VLOOKUP(E517,Store_Showcase!B2:H144,7, FALSE), TRUE)=TRUE, IF(IFERROR(VLOOKUP(E517,Store_SRP!B2:H110,7, FALSE), TRUE)=TRUE,VLOOKUP(E517,Store_VAM!B2:H273,7, FALSE),VLOOKUP(E517,Store_SRP!B2:H110,7, FALSE)), VLOOKUP(E517,Store_Showcase!B2:H144,7, FALSE))</f>
      </c>
      <c r="S517" s="1">
        <f>IF(IFERROR(VLOOKUP(E517,Store_Showcase!B2:I144,8, FALSE), TRUE)=TRUE, IF(IFERROR(VLOOKUP(E517,Store_SRP!B2:I110,8, FALSE), TRUE)=TRUE,VLOOKUP(E517,Store_VAM!B2:I273,8, FALSE),VLOOKUP(E517,Store_SRP!B2:I110,8, FALSE)), VLOOKUP(E517,Store_Showcase!B2:I144,8, FALSE))</f>
      </c>
      <c r="T517" s="1">
        <f>VLOOKUP(G517,Sku_Consolidated!A2:R957,18,FALSE)</f>
      </c>
      <c r="U517" s="1" t="s">
        <v>1612</v>
      </c>
      <c r="V517" s="1">
        <f>IF(VLOOKUP(G517,Sku_Consolidated!A2:S957,19,FALSE)="SHOWCASE", VLOOKUP(E517,Store_Showcase!B2:L144,11, FALSE), IF(VLOOKUP(G517,Sku_Consolidated!A2:S957,19,FALSE)="VAM",VLOOKUP(E517,Store_VAM!B2:L273,11, FALSE),VLOOKUP(E517,Store_SRP!B2:L110,11, FALSE)))</f>
      </c>
      <c r="W517" s="1">
        <f>VLOOKUP(G517,Sku_Consolidated!A2:W957,11,FALSE)</f>
      </c>
      <c r="X517" s="1">
        <f>VLOOKUP(G517,Sku_Consolidated!A2:H957,8,FALSE)</f>
      </c>
      <c r="Y517" s="1">
        <f>VLOOKUP(G517,Sku_Consolidated!A2:I957,9,FALSE)</f>
      </c>
      <c r="Z517" s="1" t="s">
        <v>41</v>
      </c>
      <c r="AA517" s="1">
        <f>VLOOKUP(G517,Sku_Consolidated!A2:E957,5,FALSE)</f>
      </c>
      <c r="AB517" s="1">
        <f>IF(VLOOKUP(G517,Sku_Consolidated!A2:S957,19,FALSE)="SHOWCASE", VLOOKUP(E517,Store_Showcase!B2:N144,13, FALSE), IF(VLOOKUP(G517,Sku_Consolidated!A2:S957,19,FALSE)="VAM",VLOOKUP(E517,Store_VAM!B2:N273,13, FALSE),VLOOKUP(E517,Store_SRP!B2:N110,13, FALSE)))</f>
      </c>
      <c r="AC517" s="1">
        <f>IF(IFERROR(AB517,TRUE)=TRUE, "-","OK")</f>
      </c>
      <c r="AD517" s="11" t="s">
        <v>37</v>
      </c>
      <c r="AE517" s="11" t="s">
        <v>37</v>
      </c>
      <c r="AF517" s="1">
        <f>IF(IFERROR(VLOOKUP(E517,Store_Showcase!B2:H144,{5}, FALSE), TRUE)=TRUE, IF(IFERROR(VLOOKUP(E517,Store_SRP!B2:H110,{5}, FALSE), TRUE)=TRUE,VLOOKUP(E517,Store_VAM!B2:H273,{5}, FALSE),VLOOKUP(E517,Store_SRP!B2:H110,{5}, FALSE)), VLOOKUP(E517,Store_Showcase!B2:H144,{5}, FALSE))</f>
      </c>
      <c r="AG517" s="1">
        <f>IF(IFERROR(VLOOKUP(E517,Store_Showcase!B2:H144,{6}, FALSE), TRUE)=TRUE, IF(IFERROR(VLOOKUP(E517,Store_SRP!B2:H110,{6}, FALSE), TRUE)=TRUE,VLOOKUP(E517,Store_VAM!B2:H273,{6}, FALSE),VLOOKUP(E517,Store_SRP!B2:H110,{6}, FALSE)), VLOOKUP(E517,Store_Showcase!B2:H144,{6}, FALSE))</f>
      </c>
      <c r="AH517" s="1">
        <f>VLOOKUP(G517,Sku_Consolidated!A2:R957,18,FALSE)</f>
      </c>
      <c r="AI517" s="1">
        <f>VLOOKUP(G517,Sku_Consolidated!A2:S957,19,FALSE)</f>
      </c>
      <c r="AJ517" s="1">
        <f>VLOOKUP(G517,Sku_Consolidated!A2:T957,20,FALSE)</f>
      </c>
    </row>
    <row r="518" spans="1:36" x14ac:dyDescent="0.25">
      <c r="A518" s="1">
        <v>2024</v>
      </c>
      <c r="B518" s="1" t="s">
        <v>31</v>
      </c>
      <c r="C518" s="1" t="s">
        <v>32</v>
      </c>
      <c r="D518" s="1" t="s">
        <v>33</v>
      </c>
      <c r="E518" s="9" t="s">
        <v>1508</v>
      </c>
      <c r="F518" s="1">
        <f>IF(VLOOKUP(G518,Sku_Consolidated!A2:S957,{19},FALSE)="SHOWCASE", VLOOKUP(E518,Store_Showcase!B2:C144,{2}, FALSE), IF(VLOOKUP(G518,Sku_Consolidated!A2:S957,{19},FALSE)="VAM",VLOOKUP(E518,Store_VAM!B2:C273,{2}, FALSE),VLOOKUP(E518,Store_SRP!B2:C110,{2}, FALSE)))</f>
      </c>
      <c r="G518" s="1">
        <v>14280</v>
      </c>
      <c r="H518" s="1" t="s">
        <v>1458</v>
      </c>
      <c r="I518" s="10" t="s">
        <v>1618</v>
      </c>
      <c r="J518" s="1">
        <f>VLOOKUP(G518,Sku_Consolidated!A2:C957, 3, FALSE)</f>
      </c>
      <c r="K518" s="10">
        <f>IF(J518="PACK", I518, 0)</f>
      </c>
      <c r="L518" s="10">
        <f>IF(J518="KG", I518, I518 * VLOOKUP(G518,Sku_Consolidated!A2:U957,21,FALSE))</f>
      </c>
      <c r="M518" s="10" t="s">
        <v>37</v>
      </c>
      <c r="N518" s="11" t="s">
        <v>1619</v>
      </c>
      <c r="O518" s="10" t="s">
        <v>1620</v>
      </c>
      <c r="P518" s="10">
        <f>N518 - O518</f>
      </c>
      <c r="Q518" s="1">
        <f>VLOOKUP(G518,Sku_Consolidated!A2:G957,7, FALSE)</f>
      </c>
      <c r="R518" s="1">
        <f>IF(IFERROR(VLOOKUP(E518,Store_Showcase!B2:H144,7, FALSE), TRUE)=TRUE, IF(IFERROR(VLOOKUP(E518,Store_SRP!B2:H110,7, FALSE), TRUE)=TRUE,VLOOKUP(E518,Store_VAM!B2:H273,7, FALSE),VLOOKUP(E518,Store_SRP!B2:H110,7, FALSE)), VLOOKUP(E518,Store_Showcase!B2:H144,7, FALSE))</f>
      </c>
      <c r="S518" s="1">
        <f>IF(IFERROR(VLOOKUP(E518,Store_Showcase!B2:I144,8, FALSE), TRUE)=TRUE, IF(IFERROR(VLOOKUP(E518,Store_SRP!B2:I110,8, FALSE), TRUE)=TRUE,VLOOKUP(E518,Store_VAM!B2:I273,8, FALSE),VLOOKUP(E518,Store_SRP!B2:I110,8, FALSE)), VLOOKUP(E518,Store_Showcase!B2:I144,8, FALSE))</f>
      </c>
      <c r="T518" s="1">
        <f>VLOOKUP(G518,Sku_Consolidated!A2:R957,18,FALSE)</f>
      </c>
      <c r="U518" s="1" t="s">
        <v>1612</v>
      </c>
      <c r="V518" s="1">
        <f>IF(VLOOKUP(G518,Sku_Consolidated!A2:S957,19,FALSE)="SHOWCASE", VLOOKUP(E518,Store_Showcase!B2:L144,11, FALSE), IF(VLOOKUP(G518,Sku_Consolidated!A2:S957,19,FALSE)="VAM",VLOOKUP(E518,Store_VAM!B2:L273,11, FALSE),VLOOKUP(E518,Store_SRP!B2:L110,11, FALSE)))</f>
      </c>
      <c r="W518" s="1">
        <f>VLOOKUP(G518,Sku_Consolidated!A2:W957,11,FALSE)</f>
      </c>
      <c r="X518" s="1">
        <f>VLOOKUP(G518,Sku_Consolidated!A2:H957,8,FALSE)</f>
      </c>
      <c r="Y518" s="1">
        <f>VLOOKUP(G518,Sku_Consolidated!A2:I957,9,FALSE)</f>
      </c>
      <c r="Z518" s="1" t="s">
        <v>41</v>
      </c>
      <c r="AA518" s="1">
        <f>VLOOKUP(G518,Sku_Consolidated!A2:E957,5,FALSE)</f>
      </c>
      <c r="AB518" s="1">
        <f>IF(VLOOKUP(G518,Sku_Consolidated!A2:S957,19,FALSE)="SHOWCASE", VLOOKUP(E518,Store_Showcase!B2:N144,13, FALSE), IF(VLOOKUP(G518,Sku_Consolidated!A2:S957,19,FALSE)="VAM",VLOOKUP(E518,Store_VAM!B2:N273,13, FALSE),VLOOKUP(E518,Store_SRP!B2:N110,13, FALSE)))</f>
      </c>
      <c r="AC518" s="1">
        <f>IF(IFERROR(AB518,TRUE)=TRUE, "-","OK")</f>
      </c>
      <c r="AD518" s="11" t="s">
        <v>37</v>
      </c>
      <c r="AE518" s="11" t="s">
        <v>37</v>
      </c>
      <c r="AF518" s="1">
        <f>IF(IFERROR(VLOOKUP(E518,Store_Showcase!B2:H144,{5}, FALSE), TRUE)=TRUE, IF(IFERROR(VLOOKUP(E518,Store_SRP!B2:H110,{5}, FALSE), TRUE)=TRUE,VLOOKUP(E518,Store_VAM!B2:H273,{5}, FALSE),VLOOKUP(E518,Store_SRP!B2:H110,{5}, FALSE)), VLOOKUP(E518,Store_Showcase!B2:H144,{5}, FALSE))</f>
      </c>
      <c r="AG518" s="1">
        <f>IF(IFERROR(VLOOKUP(E518,Store_Showcase!B2:H144,{6}, FALSE), TRUE)=TRUE, IF(IFERROR(VLOOKUP(E518,Store_SRP!B2:H110,{6}, FALSE), TRUE)=TRUE,VLOOKUP(E518,Store_VAM!B2:H273,{6}, FALSE),VLOOKUP(E518,Store_SRP!B2:H110,{6}, FALSE)), VLOOKUP(E518,Store_Showcase!B2:H144,{6}, FALSE))</f>
      </c>
      <c r="AH518" s="1">
        <f>VLOOKUP(G518,Sku_Consolidated!A2:R957,18,FALSE)</f>
      </c>
      <c r="AI518" s="1">
        <f>VLOOKUP(G518,Sku_Consolidated!A2:S957,19,FALSE)</f>
      </c>
      <c r="AJ518" s="1">
        <f>VLOOKUP(G518,Sku_Consolidated!A2:T957,20,FALSE)</f>
      </c>
    </row>
    <row r="519" spans="1:36" x14ac:dyDescent="0.25">
      <c r="A519" s="1">
        <v>2024</v>
      </c>
      <c r="B519" s="1" t="s">
        <v>31</v>
      </c>
      <c r="C519" s="1" t="s">
        <v>32</v>
      </c>
      <c r="D519" s="1" t="s">
        <v>33</v>
      </c>
      <c r="E519" s="9" t="s">
        <v>1508</v>
      </c>
      <c r="F519" s="1">
        <f>IF(VLOOKUP(G519,Sku_Consolidated!A2:S957,{19},FALSE)="SHOWCASE", VLOOKUP(E519,Store_Showcase!B2:C144,{2}, FALSE), IF(VLOOKUP(G519,Sku_Consolidated!A2:S957,{19},FALSE)="VAM",VLOOKUP(E519,Store_VAM!B2:C273,{2}, FALSE),VLOOKUP(E519,Store_SRP!B2:C110,{2}, FALSE)))</f>
      </c>
      <c r="G519" s="1">
        <v>14281</v>
      </c>
      <c r="H519" s="1" t="s">
        <v>1621</v>
      </c>
      <c r="I519" s="10" t="s">
        <v>1622</v>
      </c>
      <c r="J519" s="1">
        <f>VLOOKUP(G519,Sku_Consolidated!A2:C957, 3, FALSE)</f>
      </c>
      <c r="K519" s="10">
        <f>IF(J519="PACK", I519, 0)</f>
      </c>
      <c r="L519" s="10">
        <f>IF(J519="KG", I519, I519 * VLOOKUP(G519,Sku_Consolidated!A2:U957,21,FALSE))</f>
      </c>
      <c r="M519" s="10" t="s">
        <v>37</v>
      </c>
      <c r="N519" s="11" t="s">
        <v>1623</v>
      </c>
      <c r="O519" s="10" t="s">
        <v>1624</v>
      </c>
      <c r="P519" s="10">
        <f>N519 - O519</f>
      </c>
      <c r="Q519" s="1">
        <f>VLOOKUP(G519,Sku_Consolidated!A2:G957,7, FALSE)</f>
      </c>
      <c r="R519" s="1">
        <f>IF(IFERROR(VLOOKUP(E519,Store_Showcase!B2:H144,7, FALSE), TRUE)=TRUE, IF(IFERROR(VLOOKUP(E519,Store_SRP!B2:H110,7, FALSE), TRUE)=TRUE,VLOOKUP(E519,Store_VAM!B2:H273,7, FALSE),VLOOKUP(E519,Store_SRP!B2:H110,7, FALSE)), VLOOKUP(E519,Store_Showcase!B2:H144,7, FALSE))</f>
      </c>
      <c r="S519" s="1">
        <f>IF(IFERROR(VLOOKUP(E519,Store_Showcase!B2:I144,8, FALSE), TRUE)=TRUE, IF(IFERROR(VLOOKUP(E519,Store_SRP!B2:I110,8, FALSE), TRUE)=TRUE,VLOOKUP(E519,Store_VAM!B2:I273,8, FALSE),VLOOKUP(E519,Store_SRP!B2:I110,8, FALSE)), VLOOKUP(E519,Store_Showcase!B2:I144,8, FALSE))</f>
      </c>
      <c r="T519" s="1">
        <f>VLOOKUP(G519,Sku_Consolidated!A2:R957,18,FALSE)</f>
      </c>
      <c r="U519" s="1" t="s">
        <v>1612</v>
      </c>
      <c r="V519" s="1">
        <f>IF(VLOOKUP(G519,Sku_Consolidated!A2:S957,19,FALSE)="SHOWCASE", VLOOKUP(E519,Store_Showcase!B2:L144,11, FALSE), IF(VLOOKUP(G519,Sku_Consolidated!A2:S957,19,FALSE)="VAM",VLOOKUP(E519,Store_VAM!B2:L273,11, FALSE),VLOOKUP(E519,Store_SRP!B2:L110,11, FALSE)))</f>
      </c>
      <c r="W519" s="1">
        <f>VLOOKUP(G519,Sku_Consolidated!A2:W957,11,FALSE)</f>
      </c>
      <c r="X519" s="1">
        <f>VLOOKUP(G519,Sku_Consolidated!A2:H957,8,FALSE)</f>
      </c>
      <c r="Y519" s="1">
        <f>VLOOKUP(G519,Sku_Consolidated!A2:I957,9,FALSE)</f>
      </c>
      <c r="Z519" s="1" t="s">
        <v>41</v>
      </c>
      <c r="AA519" s="1">
        <f>VLOOKUP(G519,Sku_Consolidated!A2:E957,5,FALSE)</f>
      </c>
      <c r="AB519" s="1">
        <f>IF(VLOOKUP(G519,Sku_Consolidated!A2:S957,19,FALSE)="SHOWCASE", VLOOKUP(E519,Store_Showcase!B2:N144,13, FALSE), IF(VLOOKUP(G519,Sku_Consolidated!A2:S957,19,FALSE)="VAM",VLOOKUP(E519,Store_VAM!B2:N273,13, FALSE),VLOOKUP(E519,Store_SRP!B2:N110,13, FALSE)))</f>
      </c>
      <c r="AC519" s="1">
        <f>IF(IFERROR(AB519,TRUE)=TRUE, "-","OK")</f>
      </c>
      <c r="AD519" s="11" t="s">
        <v>37</v>
      </c>
      <c r="AE519" s="11" t="s">
        <v>37</v>
      </c>
      <c r="AF519" s="1">
        <f>IF(IFERROR(VLOOKUP(E519,Store_Showcase!B2:H144,{5}, FALSE), TRUE)=TRUE, IF(IFERROR(VLOOKUP(E519,Store_SRP!B2:H110,{5}, FALSE), TRUE)=TRUE,VLOOKUP(E519,Store_VAM!B2:H273,{5}, FALSE),VLOOKUP(E519,Store_SRP!B2:H110,{5}, FALSE)), VLOOKUP(E519,Store_Showcase!B2:H144,{5}, FALSE))</f>
      </c>
      <c r="AG519" s="1">
        <f>IF(IFERROR(VLOOKUP(E519,Store_Showcase!B2:H144,{6}, FALSE), TRUE)=TRUE, IF(IFERROR(VLOOKUP(E519,Store_SRP!B2:H110,{6}, FALSE), TRUE)=TRUE,VLOOKUP(E519,Store_VAM!B2:H273,{6}, FALSE),VLOOKUP(E519,Store_SRP!B2:H110,{6}, FALSE)), VLOOKUP(E519,Store_Showcase!B2:H144,{6}, FALSE))</f>
      </c>
      <c r="AH519" s="1">
        <f>VLOOKUP(G519,Sku_Consolidated!A2:R957,18,FALSE)</f>
      </c>
      <c r="AI519" s="1">
        <f>VLOOKUP(G519,Sku_Consolidated!A2:S957,19,FALSE)</f>
      </c>
      <c r="AJ519" s="1">
        <f>VLOOKUP(G519,Sku_Consolidated!A2:T957,20,FALSE)</f>
      </c>
    </row>
    <row r="520" spans="1:36" x14ac:dyDescent="0.25">
      <c r="A520" s="1">
        <v>2024</v>
      </c>
      <c r="B520" s="1" t="s">
        <v>31</v>
      </c>
      <c r="C520" s="1" t="s">
        <v>32</v>
      </c>
      <c r="D520" s="1" t="s">
        <v>33</v>
      </c>
      <c r="E520" s="9" t="s">
        <v>1625</v>
      </c>
      <c r="F520" s="1">
        <f>IF(VLOOKUP(G520,Sku_Consolidated!A2:S957,{19},FALSE)="SHOWCASE", VLOOKUP(E520,Store_Showcase!B2:C144,{2}, FALSE), IF(VLOOKUP(G520,Sku_Consolidated!A2:S957,{19},FALSE)="VAM",VLOOKUP(E520,Store_VAM!B2:C273,{2}, FALSE),VLOOKUP(E520,Store_SRP!B2:C110,{2}, FALSE)))</f>
      </c>
      <c r="G520" s="1">
        <v>795719</v>
      </c>
      <c r="H520" s="1" t="s">
        <v>1466</v>
      </c>
      <c r="I520" s="10" t="s">
        <v>1477</v>
      </c>
      <c r="J520" s="1">
        <f>VLOOKUP(G520,Sku_Consolidated!A2:C957, 3, FALSE)</f>
      </c>
      <c r="K520" s="10">
        <f>IF(J520="PACK", I520, 0)</f>
      </c>
      <c r="L520" s="10">
        <f>IF(J520="KG", I520, I520 * VLOOKUP(G520,Sku_Consolidated!A2:U957,21,FALSE))</f>
      </c>
      <c r="M520" s="10" t="s">
        <v>37</v>
      </c>
      <c r="N520" s="11" t="s">
        <v>1626</v>
      </c>
      <c r="O520" s="10" t="s">
        <v>1627</v>
      </c>
      <c r="P520" s="10">
        <f>N520 - O520</f>
      </c>
      <c r="Q520" s="1">
        <f>VLOOKUP(G520,Sku_Consolidated!A2:G957,7, FALSE)</f>
      </c>
      <c r="R520" s="1">
        <f>IF(IFERROR(VLOOKUP(E520,Store_Showcase!B2:H144,7, FALSE), TRUE)=TRUE, IF(IFERROR(VLOOKUP(E520,Store_SRP!B2:H110,7, FALSE), TRUE)=TRUE,VLOOKUP(E520,Store_VAM!B2:H273,7, FALSE),VLOOKUP(E520,Store_SRP!B2:H110,7, FALSE)), VLOOKUP(E520,Store_Showcase!B2:H144,7, FALSE))</f>
      </c>
      <c r="S520" s="1">
        <f>IF(IFERROR(VLOOKUP(E520,Store_Showcase!B2:I144,8, FALSE), TRUE)=TRUE, IF(IFERROR(VLOOKUP(E520,Store_SRP!B2:I110,8, FALSE), TRUE)=TRUE,VLOOKUP(E520,Store_VAM!B2:I273,8, FALSE),VLOOKUP(E520,Store_SRP!B2:I110,8, FALSE)), VLOOKUP(E520,Store_Showcase!B2:I144,8, FALSE))</f>
      </c>
      <c r="T520" s="1">
        <f>VLOOKUP(G520,Sku_Consolidated!A2:R957,18,FALSE)</f>
      </c>
      <c r="U520" s="1" t="s">
        <v>1628</v>
      </c>
      <c r="V520" s="1">
        <f>IF(VLOOKUP(G520,Sku_Consolidated!A2:S957,19,FALSE)="SHOWCASE", VLOOKUP(E520,Store_Showcase!B2:L144,11, FALSE), IF(VLOOKUP(G520,Sku_Consolidated!A2:S957,19,FALSE)="VAM",VLOOKUP(E520,Store_VAM!B2:L273,11, FALSE),VLOOKUP(E520,Store_SRP!B2:L110,11, FALSE)))</f>
      </c>
      <c r="W520" s="1">
        <f>VLOOKUP(G520,Sku_Consolidated!A2:W957,11,FALSE)</f>
      </c>
      <c r="X520" s="1">
        <f>VLOOKUP(G520,Sku_Consolidated!A2:H957,8,FALSE)</f>
      </c>
      <c r="Y520" s="1">
        <f>VLOOKUP(G520,Sku_Consolidated!A2:I957,9,FALSE)</f>
      </c>
      <c r="Z520" s="1" t="s">
        <v>41</v>
      </c>
      <c r="AA520" s="1">
        <f>VLOOKUP(G520,Sku_Consolidated!A2:E957,5,FALSE)</f>
      </c>
      <c r="AB520" s="1">
        <f>IF(VLOOKUP(G520,Sku_Consolidated!A2:S957,19,FALSE)="SHOWCASE", VLOOKUP(E520,Store_Showcase!B2:N144,13, FALSE), IF(VLOOKUP(G520,Sku_Consolidated!A2:S957,19,FALSE)="VAM",VLOOKUP(E520,Store_VAM!B2:N273,13, FALSE),VLOOKUP(E520,Store_SRP!B2:N110,13, FALSE)))</f>
      </c>
      <c r="AC520" s="1">
        <f>IF(IFERROR(AB520,TRUE)=TRUE, "-","OK")</f>
      </c>
      <c r="AD520" s="11" t="s">
        <v>37</v>
      </c>
      <c r="AE520" s="11" t="s">
        <v>37</v>
      </c>
      <c r="AF520" s="1">
        <f>IF(IFERROR(VLOOKUP(E520,Store_Showcase!B2:H144,{5}, FALSE), TRUE)=TRUE, IF(IFERROR(VLOOKUP(E520,Store_SRP!B2:H110,{5}, FALSE), TRUE)=TRUE,VLOOKUP(E520,Store_VAM!B2:H273,{5}, FALSE),VLOOKUP(E520,Store_SRP!B2:H110,{5}, FALSE)), VLOOKUP(E520,Store_Showcase!B2:H144,{5}, FALSE))</f>
      </c>
      <c r="AG520" s="1">
        <f>IF(IFERROR(VLOOKUP(E520,Store_Showcase!B2:H144,{6}, FALSE), TRUE)=TRUE, IF(IFERROR(VLOOKUP(E520,Store_SRP!B2:H110,{6}, FALSE), TRUE)=TRUE,VLOOKUP(E520,Store_VAM!B2:H273,{6}, FALSE),VLOOKUP(E520,Store_SRP!B2:H110,{6}, FALSE)), VLOOKUP(E520,Store_Showcase!B2:H144,{6}, FALSE))</f>
      </c>
      <c r="AH520" s="1">
        <f>VLOOKUP(G520,Sku_Consolidated!A2:R957,18,FALSE)</f>
      </c>
      <c r="AI520" s="1">
        <f>VLOOKUP(G520,Sku_Consolidated!A2:S957,19,FALSE)</f>
      </c>
      <c r="AJ520" s="1">
        <f>VLOOKUP(G520,Sku_Consolidated!A2:T957,20,FALSE)</f>
      </c>
    </row>
    <row r="521" spans="1:36" x14ac:dyDescent="0.25">
      <c r="A521" s="1">
        <v>2024</v>
      </c>
      <c r="B521" s="1" t="s">
        <v>31</v>
      </c>
      <c r="C521" s="1" t="s">
        <v>32</v>
      </c>
      <c r="D521" s="1" t="s">
        <v>33</v>
      </c>
      <c r="E521" s="9" t="s">
        <v>1625</v>
      </c>
      <c r="F521" s="1">
        <f>IF(VLOOKUP(G521,Sku_Consolidated!A2:S957,{19},FALSE)="SHOWCASE", VLOOKUP(E521,Store_Showcase!B2:C144,{2}, FALSE), IF(VLOOKUP(G521,Sku_Consolidated!A2:S957,{19},FALSE)="VAM",VLOOKUP(E521,Store_VAM!B2:C273,{2}, FALSE),VLOOKUP(E521,Store_SRP!B2:C110,{2}, FALSE)))</f>
      </c>
      <c r="G521" s="1">
        <v>795730</v>
      </c>
      <c r="H521" s="1" t="s">
        <v>1423</v>
      </c>
      <c r="I521" s="10" t="s">
        <v>1137</v>
      </c>
      <c r="J521" s="1">
        <f>VLOOKUP(G521,Sku_Consolidated!A2:C957, 3, FALSE)</f>
      </c>
      <c r="K521" s="10">
        <f>IF(J521="PACK", I521, 0)</f>
      </c>
      <c r="L521" s="10">
        <f>IF(J521="KG", I521, I521 * VLOOKUP(G521,Sku_Consolidated!A2:U957,21,FALSE))</f>
      </c>
      <c r="M521" s="10" t="s">
        <v>37</v>
      </c>
      <c r="N521" s="11" t="s">
        <v>1629</v>
      </c>
      <c r="O521" s="10" t="s">
        <v>1630</v>
      </c>
      <c r="P521" s="10">
        <f>N521 - O521</f>
      </c>
      <c r="Q521" s="1">
        <f>VLOOKUP(G521,Sku_Consolidated!A2:G957,7, FALSE)</f>
      </c>
      <c r="R521" s="1">
        <f>IF(IFERROR(VLOOKUP(E521,Store_Showcase!B2:H144,7, FALSE), TRUE)=TRUE, IF(IFERROR(VLOOKUP(E521,Store_SRP!B2:H110,7, FALSE), TRUE)=TRUE,VLOOKUP(E521,Store_VAM!B2:H273,7, FALSE),VLOOKUP(E521,Store_SRP!B2:H110,7, FALSE)), VLOOKUP(E521,Store_Showcase!B2:H144,7, FALSE))</f>
      </c>
      <c r="S521" s="1">
        <f>IF(IFERROR(VLOOKUP(E521,Store_Showcase!B2:I144,8, FALSE), TRUE)=TRUE, IF(IFERROR(VLOOKUP(E521,Store_SRP!B2:I110,8, FALSE), TRUE)=TRUE,VLOOKUP(E521,Store_VAM!B2:I273,8, FALSE),VLOOKUP(E521,Store_SRP!B2:I110,8, FALSE)), VLOOKUP(E521,Store_Showcase!B2:I144,8, FALSE))</f>
      </c>
      <c r="T521" s="1">
        <f>VLOOKUP(G521,Sku_Consolidated!A2:R957,18,FALSE)</f>
      </c>
      <c r="U521" s="1" t="s">
        <v>1628</v>
      </c>
      <c r="V521" s="1">
        <f>IF(VLOOKUP(G521,Sku_Consolidated!A2:S957,19,FALSE)="SHOWCASE", VLOOKUP(E521,Store_Showcase!B2:L144,11, FALSE), IF(VLOOKUP(G521,Sku_Consolidated!A2:S957,19,FALSE)="VAM",VLOOKUP(E521,Store_VAM!B2:L273,11, FALSE),VLOOKUP(E521,Store_SRP!B2:L110,11, FALSE)))</f>
      </c>
      <c r="W521" s="1">
        <f>VLOOKUP(G521,Sku_Consolidated!A2:W957,11,FALSE)</f>
      </c>
      <c r="X521" s="1">
        <f>VLOOKUP(G521,Sku_Consolidated!A2:H957,8,FALSE)</f>
      </c>
      <c r="Y521" s="1">
        <f>VLOOKUP(G521,Sku_Consolidated!A2:I957,9,FALSE)</f>
      </c>
      <c r="Z521" s="1" t="s">
        <v>41</v>
      </c>
      <c r="AA521" s="1">
        <f>VLOOKUP(G521,Sku_Consolidated!A2:E957,5,FALSE)</f>
      </c>
      <c r="AB521" s="1">
        <f>IF(VLOOKUP(G521,Sku_Consolidated!A2:S957,19,FALSE)="SHOWCASE", VLOOKUP(E521,Store_Showcase!B2:N144,13, FALSE), IF(VLOOKUP(G521,Sku_Consolidated!A2:S957,19,FALSE)="VAM",VLOOKUP(E521,Store_VAM!B2:N273,13, FALSE),VLOOKUP(E521,Store_SRP!B2:N110,13, FALSE)))</f>
      </c>
      <c r="AC521" s="1">
        <f>IF(IFERROR(AB521,TRUE)=TRUE, "-","OK")</f>
      </c>
      <c r="AD521" s="11" t="s">
        <v>37</v>
      </c>
      <c r="AE521" s="11" t="s">
        <v>37</v>
      </c>
      <c r="AF521" s="1">
        <f>IF(IFERROR(VLOOKUP(E521,Store_Showcase!B2:H144,{5}, FALSE), TRUE)=TRUE, IF(IFERROR(VLOOKUP(E521,Store_SRP!B2:H110,{5}, FALSE), TRUE)=TRUE,VLOOKUP(E521,Store_VAM!B2:H273,{5}, FALSE),VLOOKUP(E521,Store_SRP!B2:H110,{5}, FALSE)), VLOOKUP(E521,Store_Showcase!B2:H144,{5}, FALSE))</f>
      </c>
      <c r="AG521" s="1">
        <f>IF(IFERROR(VLOOKUP(E521,Store_Showcase!B2:H144,{6}, FALSE), TRUE)=TRUE, IF(IFERROR(VLOOKUP(E521,Store_SRP!B2:H110,{6}, FALSE), TRUE)=TRUE,VLOOKUP(E521,Store_VAM!B2:H273,{6}, FALSE),VLOOKUP(E521,Store_SRP!B2:H110,{6}, FALSE)), VLOOKUP(E521,Store_Showcase!B2:H144,{6}, FALSE))</f>
      </c>
      <c r="AH521" s="1">
        <f>VLOOKUP(G521,Sku_Consolidated!A2:R957,18,FALSE)</f>
      </c>
      <c r="AI521" s="1">
        <f>VLOOKUP(G521,Sku_Consolidated!A2:S957,19,FALSE)</f>
      </c>
      <c r="AJ521" s="1">
        <f>VLOOKUP(G521,Sku_Consolidated!A2:T957,20,FALSE)</f>
      </c>
    </row>
    <row r="522" spans="1:36" x14ac:dyDescent="0.25">
      <c r="A522" s="1">
        <v>2024</v>
      </c>
      <c r="B522" s="1" t="s">
        <v>31</v>
      </c>
      <c r="C522" s="1" t="s">
        <v>32</v>
      </c>
      <c r="D522" s="1" t="s">
        <v>33</v>
      </c>
      <c r="E522" s="9" t="s">
        <v>1625</v>
      </c>
      <c r="F522" s="1">
        <f>IF(VLOOKUP(G522,Sku_Consolidated!A2:S957,{19},FALSE)="SHOWCASE", VLOOKUP(E522,Store_Showcase!B2:C144,{2}, FALSE), IF(VLOOKUP(G522,Sku_Consolidated!A2:S957,{19},FALSE)="VAM",VLOOKUP(E522,Store_VAM!B2:C273,{2}, FALSE),VLOOKUP(E522,Store_SRP!B2:C110,{2}, FALSE)))</f>
      </c>
      <c r="G522" s="1">
        <v>795732</v>
      </c>
      <c r="H522" s="1" t="s">
        <v>1427</v>
      </c>
      <c r="I522" s="10" t="s">
        <v>1137</v>
      </c>
      <c r="J522" s="1">
        <f>VLOOKUP(G522,Sku_Consolidated!A2:C957, 3, FALSE)</f>
      </c>
      <c r="K522" s="10">
        <f>IF(J522="PACK", I522, 0)</f>
      </c>
      <c r="L522" s="10">
        <f>IF(J522="KG", I522, I522 * VLOOKUP(G522,Sku_Consolidated!A2:U957,21,FALSE))</f>
      </c>
      <c r="M522" s="10" t="s">
        <v>37</v>
      </c>
      <c r="N522" s="11" t="s">
        <v>1428</v>
      </c>
      <c r="O522" s="10" t="s">
        <v>1429</v>
      </c>
      <c r="P522" s="10">
        <f>N522 - O522</f>
      </c>
      <c r="Q522" s="1">
        <f>VLOOKUP(G522,Sku_Consolidated!A2:G957,7, FALSE)</f>
      </c>
      <c r="R522" s="1">
        <f>IF(IFERROR(VLOOKUP(E522,Store_Showcase!B2:H144,7, FALSE), TRUE)=TRUE, IF(IFERROR(VLOOKUP(E522,Store_SRP!B2:H110,7, FALSE), TRUE)=TRUE,VLOOKUP(E522,Store_VAM!B2:H273,7, FALSE),VLOOKUP(E522,Store_SRP!B2:H110,7, FALSE)), VLOOKUP(E522,Store_Showcase!B2:H144,7, FALSE))</f>
      </c>
      <c r="S522" s="1">
        <f>IF(IFERROR(VLOOKUP(E522,Store_Showcase!B2:I144,8, FALSE), TRUE)=TRUE, IF(IFERROR(VLOOKUP(E522,Store_SRP!B2:I110,8, FALSE), TRUE)=TRUE,VLOOKUP(E522,Store_VAM!B2:I273,8, FALSE),VLOOKUP(E522,Store_SRP!B2:I110,8, FALSE)), VLOOKUP(E522,Store_Showcase!B2:I144,8, FALSE))</f>
      </c>
      <c r="T522" s="1">
        <f>VLOOKUP(G522,Sku_Consolidated!A2:R957,18,FALSE)</f>
      </c>
      <c r="U522" s="1" t="s">
        <v>1628</v>
      </c>
      <c r="V522" s="1">
        <f>IF(VLOOKUP(G522,Sku_Consolidated!A2:S957,19,FALSE)="SHOWCASE", VLOOKUP(E522,Store_Showcase!B2:L144,11, FALSE), IF(VLOOKUP(G522,Sku_Consolidated!A2:S957,19,FALSE)="VAM",VLOOKUP(E522,Store_VAM!B2:L273,11, FALSE),VLOOKUP(E522,Store_SRP!B2:L110,11, FALSE)))</f>
      </c>
      <c r="W522" s="1">
        <f>VLOOKUP(G522,Sku_Consolidated!A2:W957,11,FALSE)</f>
      </c>
      <c r="X522" s="1">
        <f>VLOOKUP(G522,Sku_Consolidated!A2:H957,8,FALSE)</f>
      </c>
      <c r="Y522" s="1">
        <f>VLOOKUP(G522,Sku_Consolidated!A2:I957,9,FALSE)</f>
      </c>
      <c r="Z522" s="1" t="s">
        <v>41</v>
      </c>
      <c r="AA522" s="1">
        <f>VLOOKUP(G522,Sku_Consolidated!A2:E957,5,FALSE)</f>
      </c>
      <c r="AB522" s="1">
        <f>IF(VLOOKUP(G522,Sku_Consolidated!A2:S957,19,FALSE)="SHOWCASE", VLOOKUP(E522,Store_Showcase!B2:N144,13, FALSE), IF(VLOOKUP(G522,Sku_Consolidated!A2:S957,19,FALSE)="VAM",VLOOKUP(E522,Store_VAM!B2:N273,13, FALSE),VLOOKUP(E522,Store_SRP!B2:N110,13, FALSE)))</f>
      </c>
      <c r="AC522" s="1">
        <f>IF(IFERROR(AB522,TRUE)=TRUE, "-","OK")</f>
      </c>
      <c r="AD522" s="11" t="s">
        <v>37</v>
      </c>
      <c r="AE522" s="11" t="s">
        <v>37</v>
      </c>
      <c r="AF522" s="1">
        <f>IF(IFERROR(VLOOKUP(E522,Store_Showcase!B2:H144,{5}, FALSE), TRUE)=TRUE, IF(IFERROR(VLOOKUP(E522,Store_SRP!B2:H110,{5}, FALSE), TRUE)=TRUE,VLOOKUP(E522,Store_VAM!B2:H273,{5}, FALSE),VLOOKUP(E522,Store_SRP!B2:H110,{5}, FALSE)), VLOOKUP(E522,Store_Showcase!B2:H144,{5}, FALSE))</f>
      </c>
      <c r="AG522" s="1">
        <f>IF(IFERROR(VLOOKUP(E522,Store_Showcase!B2:H144,{6}, FALSE), TRUE)=TRUE, IF(IFERROR(VLOOKUP(E522,Store_SRP!B2:H110,{6}, FALSE), TRUE)=TRUE,VLOOKUP(E522,Store_VAM!B2:H273,{6}, FALSE),VLOOKUP(E522,Store_SRP!B2:H110,{6}, FALSE)), VLOOKUP(E522,Store_Showcase!B2:H144,{6}, FALSE))</f>
      </c>
      <c r="AH522" s="1">
        <f>VLOOKUP(G522,Sku_Consolidated!A2:R957,18,FALSE)</f>
      </c>
      <c r="AI522" s="1">
        <f>VLOOKUP(G522,Sku_Consolidated!A2:S957,19,FALSE)</f>
      </c>
      <c r="AJ522" s="1">
        <f>VLOOKUP(G522,Sku_Consolidated!A2:T957,20,FALSE)</f>
      </c>
    </row>
    <row r="523" spans="1:36" x14ac:dyDescent="0.25">
      <c r="A523" s="1">
        <v>2024</v>
      </c>
      <c r="B523" s="1" t="s">
        <v>31</v>
      </c>
      <c r="C523" s="1" t="s">
        <v>32</v>
      </c>
      <c r="D523" s="1" t="s">
        <v>33</v>
      </c>
      <c r="E523" s="9" t="s">
        <v>1625</v>
      </c>
      <c r="F523" s="1">
        <f>IF(VLOOKUP(G523,Sku_Consolidated!A2:S957,{19},FALSE)="SHOWCASE", VLOOKUP(E523,Store_Showcase!B2:C144,{2}, FALSE), IF(VLOOKUP(G523,Sku_Consolidated!A2:S957,{19},FALSE)="VAM",VLOOKUP(E523,Store_VAM!B2:C273,{2}, FALSE),VLOOKUP(E523,Store_SRP!B2:C110,{2}, FALSE)))</f>
      </c>
      <c r="G523" s="1">
        <v>795737</v>
      </c>
      <c r="H523" s="1" t="s">
        <v>1631</v>
      </c>
      <c r="I523" s="10" t="s">
        <v>1424</v>
      </c>
      <c r="J523" s="1">
        <f>VLOOKUP(G523,Sku_Consolidated!A2:C957, 3, FALSE)</f>
      </c>
      <c r="K523" s="10">
        <f>IF(J523="PACK", I523, 0)</f>
      </c>
      <c r="L523" s="10">
        <f>IF(J523="KG", I523, I523 * VLOOKUP(G523,Sku_Consolidated!A2:U957,21,FALSE))</f>
      </c>
      <c r="M523" s="10" t="s">
        <v>37</v>
      </c>
      <c r="N523" s="11" t="s">
        <v>1632</v>
      </c>
      <c r="O523" s="10" t="s">
        <v>1633</v>
      </c>
      <c r="P523" s="10">
        <f>N523 - O523</f>
      </c>
      <c r="Q523" s="1">
        <f>VLOOKUP(G523,Sku_Consolidated!A2:G957,7, FALSE)</f>
      </c>
      <c r="R523" s="1">
        <f>IF(IFERROR(VLOOKUP(E523,Store_Showcase!B2:H144,7, FALSE), TRUE)=TRUE, IF(IFERROR(VLOOKUP(E523,Store_SRP!B2:H110,7, FALSE), TRUE)=TRUE,VLOOKUP(E523,Store_VAM!B2:H273,7, FALSE),VLOOKUP(E523,Store_SRP!B2:H110,7, FALSE)), VLOOKUP(E523,Store_Showcase!B2:H144,7, FALSE))</f>
      </c>
      <c r="S523" s="1">
        <f>IF(IFERROR(VLOOKUP(E523,Store_Showcase!B2:I144,8, FALSE), TRUE)=TRUE, IF(IFERROR(VLOOKUP(E523,Store_SRP!B2:I110,8, FALSE), TRUE)=TRUE,VLOOKUP(E523,Store_VAM!B2:I273,8, FALSE),VLOOKUP(E523,Store_SRP!B2:I110,8, FALSE)), VLOOKUP(E523,Store_Showcase!B2:I144,8, FALSE))</f>
      </c>
      <c r="T523" s="1">
        <f>VLOOKUP(G523,Sku_Consolidated!A2:R957,18,FALSE)</f>
      </c>
      <c r="U523" s="1" t="s">
        <v>1628</v>
      </c>
      <c r="V523" s="1">
        <f>IF(VLOOKUP(G523,Sku_Consolidated!A2:S957,19,FALSE)="SHOWCASE", VLOOKUP(E523,Store_Showcase!B2:L144,11, FALSE), IF(VLOOKUP(G523,Sku_Consolidated!A2:S957,19,FALSE)="VAM",VLOOKUP(E523,Store_VAM!B2:L273,11, FALSE),VLOOKUP(E523,Store_SRP!B2:L110,11, FALSE)))</f>
      </c>
      <c r="W523" s="1">
        <f>VLOOKUP(G523,Sku_Consolidated!A2:W957,11,FALSE)</f>
      </c>
      <c r="X523" s="1">
        <f>VLOOKUP(G523,Sku_Consolidated!A2:H957,8,FALSE)</f>
      </c>
      <c r="Y523" s="1">
        <f>VLOOKUP(G523,Sku_Consolidated!A2:I957,9,FALSE)</f>
      </c>
      <c r="Z523" s="1" t="s">
        <v>41</v>
      </c>
      <c r="AA523" s="1">
        <f>VLOOKUP(G523,Sku_Consolidated!A2:E957,5,FALSE)</f>
      </c>
      <c r="AB523" s="1">
        <f>IF(VLOOKUP(G523,Sku_Consolidated!A2:S957,19,FALSE)="SHOWCASE", VLOOKUP(E523,Store_Showcase!B2:N144,13, FALSE), IF(VLOOKUP(G523,Sku_Consolidated!A2:S957,19,FALSE)="VAM",VLOOKUP(E523,Store_VAM!B2:N273,13, FALSE),VLOOKUP(E523,Store_SRP!B2:N110,13, FALSE)))</f>
      </c>
      <c r="AC523" s="1">
        <f>IF(IFERROR(AB523,TRUE)=TRUE, "-","OK")</f>
      </c>
      <c r="AD523" s="11" t="s">
        <v>37</v>
      </c>
      <c r="AE523" s="11" t="s">
        <v>37</v>
      </c>
      <c r="AF523" s="1">
        <f>IF(IFERROR(VLOOKUP(E523,Store_Showcase!B2:H144,{5}, FALSE), TRUE)=TRUE, IF(IFERROR(VLOOKUP(E523,Store_SRP!B2:H110,{5}, FALSE), TRUE)=TRUE,VLOOKUP(E523,Store_VAM!B2:H273,{5}, FALSE),VLOOKUP(E523,Store_SRP!B2:H110,{5}, FALSE)), VLOOKUP(E523,Store_Showcase!B2:H144,{5}, FALSE))</f>
      </c>
      <c r="AG523" s="1">
        <f>IF(IFERROR(VLOOKUP(E523,Store_Showcase!B2:H144,{6}, FALSE), TRUE)=TRUE, IF(IFERROR(VLOOKUP(E523,Store_SRP!B2:H110,{6}, FALSE), TRUE)=TRUE,VLOOKUP(E523,Store_VAM!B2:H273,{6}, FALSE),VLOOKUP(E523,Store_SRP!B2:H110,{6}, FALSE)), VLOOKUP(E523,Store_Showcase!B2:H144,{6}, FALSE))</f>
      </c>
      <c r="AH523" s="1">
        <f>VLOOKUP(G523,Sku_Consolidated!A2:R957,18,FALSE)</f>
      </c>
      <c r="AI523" s="1">
        <f>VLOOKUP(G523,Sku_Consolidated!A2:S957,19,FALSE)</f>
      </c>
      <c r="AJ523" s="1">
        <f>VLOOKUP(G523,Sku_Consolidated!A2:T957,20,FALSE)</f>
      </c>
    </row>
    <row r="524" spans="1:36" x14ac:dyDescent="0.25">
      <c r="A524" s="1">
        <v>2024</v>
      </c>
      <c r="B524" s="1" t="s">
        <v>31</v>
      </c>
      <c r="C524" s="1" t="s">
        <v>32</v>
      </c>
      <c r="D524" s="1" t="s">
        <v>33</v>
      </c>
      <c r="E524" s="9" t="s">
        <v>1625</v>
      </c>
      <c r="F524" s="1">
        <f>IF(VLOOKUP(G524,Sku_Consolidated!A2:S957,{19},FALSE)="SHOWCASE", VLOOKUP(E524,Store_Showcase!B2:C144,{2}, FALSE), IF(VLOOKUP(G524,Sku_Consolidated!A2:S957,{19},FALSE)="VAM",VLOOKUP(E524,Store_VAM!B2:C273,{2}, FALSE),VLOOKUP(E524,Store_SRP!B2:C110,{2}, FALSE)))</f>
      </c>
      <c r="G524" s="1">
        <v>795738</v>
      </c>
      <c r="H524" s="1" t="s">
        <v>1634</v>
      </c>
      <c r="I524" s="10" t="s">
        <v>1424</v>
      </c>
      <c r="J524" s="1">
        <f>VLOOKUP(G524,Sku_Consolidated!A2:C957, 3, FALSE)</f>
      </c>
      <c r="K524" s="10">
        <f>IF(J524="PACK", I524, 0)</f>
      </c>
      <c r="L524" s="10">
        <f>IF(J524="KG", I524, I524 * VLOOKUP(G524,Sku_Consolidated!A2:U957,21,FALSE))</f>
      </c>
      <c r="M524" s="10" t="s">
        <v>37</v>
      </c>
      <c r="N524" s="11" t="s">
        <v>1635</v>
      </c>
      <c r="O524" s="10" t="s">
        <v>1636</v>
      </c>
      <c r="P524" s="10">
        <f>N524 - O524</f>
      </c>
      <c r="Q524" s="1">
        <f>VLOOKUP(G524,Sku_Consolidated!A2:G957,7, FALSE)</f>
      </c>
      <c r="R524" s="1">
        <f>IF(IFERROR(VLOOKUP(E524,Store_Showcase!B2:H144,7, FALSE), TRUE)=TRUE, IF(IFERROR(VLOOKUP(E524,Store_SRP!B2:H110,7, FALSE), TRUE)=TRUE,VLOOKUP(E524,Store_VAM!B2:H273,7, FALSE),VLOOKUP(E524,Store_SRP!B2:H110,7, FALSE)), VLOOKUP(E524,Store_Showcase!B2:H144,7, FALSE))</f>
      </c>
      <c r="S524" s="1">
        <f>IF(IFERROR(VLOOKUP(E524,Store_Showcase!B2:I144,8, FALSE), TRUE)=TRUE, IF(IFERROR(VLOOKUP(E524,Store_SRP!B2:I110,8, FALSE), TRUE)=TRUE,VLOOKUP(E524,Store_VAM!B2:I273,8, FALSE),VLOOKUP(E524,Store_SRP!B2:I110,8, FALSE)), VLOOKUP(E524,Store_Showcase!B2:I144,8, FALSE))</f>
      </c>
      <c r="T524" s="1">
        <f>VLOOKUP(G524,Sku_Consolidated!A2:R957,18,FALSE)</f>
      </c>
      <c r="U524" s="1" t="s">
        <v>1628</v>
      </c>
      <c r="V524" s="1">
        <f>IF(VLOOKUP(G524,Sku_Consolidated!A2:S957,19,FALSE)="SHOWCASE", VLOOKUP(E524,Store_Showcase!B2:L144,11, FALSE), IF(VLOOKUP(G524,Sku_Consolidated!A2:S957,19,FALSE)="VAM",VLOOKUP(E524,Store_VAM!B2:L273,11, FALSE),VLOOKUP(E524,Store_SRP!B2:L110,11, FALSE)))</f>
      </c>
      <c r="W524" s="1">
        <f>VLOOKUP(G524,Sku_Consolidated!A2:W957,11,FALSE)</f>
      </c>
      <c r="X524" s="1">
        <f>VLOOKUP(G524,Sku_Consolidated!A2:H957,8,FALSE)</f>
      </c>
      <c r="Y524" s="1">
        <f>VLOOKUP(G524,Sku_Consolidated!A2:I957,9,FALSE)</f>
      </c>
      <c r="Z524" s="1" t="s">
        <v>41</v>
      </c>
      <c r="AA524" s="1">
        <f>VLOOKUP(G524,Sku_Consolidated!A2:E957,5,FALSE)</f>
      </c>
      <c r="AB524" s="1">
        <f>IF(VLOOKUP(G524,Sku_Consolidated!A2:S957,19,FALSE)="SHOWCASE", VLOOKUP(E524,Store_Showcase!B2:N144,13, FALSE), IF(VLOOKUP(G524,Sku_Consolidated!A2:S957,19,FALSE)="VAM",VLOOKUP(E524,Store_VAM!B2:N273,13, FALSE),VLOOKUP(E524,Store_SRP!B2:N110,13, FALSE)))</f>
      </c>
      <c r="AC524" s="1">
        <f>IF(IFERROR(AB524,TRUE)=TRUE, "-","OK")</f>
      </c>
      <c r="AD524" s="11" t="s">
        <v>37</v>
      </c>
      <c r="AE524" s="11" t="s">
        <v>37</v>
      </c>
      <c r="AF524" s="1">
        <f>IF(IFERROR(VLOOKUP(E524,Store_Showcase!B2:H144,{5}, FALSE), TRUE)=TRUE, IF(IFERROR(VLOOKUP(E524,Store_SRP!B2:H110,{5}, FALSE), TRUE)=TRUE,VLOOKUP(E524,Store_VAM!B2:H273,{5}, FALSE),VLOOKUP(E524,Store_SRP!B2:H110,{5}, FALSE)), VLOOKUP(E524,Store_Showcase!B2:H144,{5}, FALSE))</f>
      </c>
      <c r="AG524" s="1">
        <f>IF(IFERROR(VLOOKUP(E524,Store_Showcase!B2:H144,{6}, FALSE), TRUE)=TRUE, IF(IFERROR(VLOOKUP(E524,Store_SRP!B2:H110,{6}, FALSE), TRUE)=TRUE,VLOOKUP(E524,Store_VAM!B2:H273,{6}, FALSE),VLOOKUP(E524,Store_SRP!B2:H110,{6}, FALSE)), VLOOKUP(E524,Store_Showcase!B2:H144,{6}, FALSE))</f>
      </c>
      <c r="AH524" s="1">
        <f>VLOOKUP(G524,Sku_Consolidated!A2:R957,18,FALSE)</f>
      </c>
      <c r="AI524" s="1">
        <f>VLOOKUP(G524,Sku_Consolidated!A2:S957,19,FALSE)</f>
      </c>
      <c r="AJ524" s="1">
        <f>VLOOKUP(G524,Sku_Consolidated!A2:T957,20,FALSE)</f>
      </c>
    </row>
    <row r="525" spans="1:36" x14ac:dyDescent="0.25">
      <c r="A525" s="1">
        <v>2024</v>
      </c>
      <c r="B525" s="1" t="s">
        <v>31</v>
      </c>
      <c r="C525" s="1" t="s">
        <v>32</v>
      </c>
      <c r="D525" s="1" t="s">
        <v>33</v>
      </c>
      <c r="E525" s="9" t="s">
        <v>1625</v>
      </c>
      <c r="F525" s="1">
        <f>IF(VLOOKUP(G525,Sku_Consolidated!A2:S957,{19},FALSE)="SHOWCASE", VLOOKUP(E525,Store_Showcase!B2:C144,{2}, FALSE), IF(VLOOKUP(G525,Sku_Consolidated!A2:S957,{19},FALSE)="VAM",VLOOKUP(E525,Store_VAM!B2:C273,{2}, FALSE),VLOOKUP(E525,Store_SRP!B2:C110,{2}, FALSE)))</f>
      </c>
      <c r="G525" s="1">
        <v>798588</v>
      </c>
      <c r="H525" s="1" t="s">
        <v>1637</v>
      </c>
      <c r="I525" s="10" t="s">
        <v>1638</v>
      </c>
      <c r="J525" s="1">
        <f>VLOOKUP(G525,Sku_Consolidated!A2:C957, 3, FALSE)</f>
      </c>
      <c r="K525" s="10">
        <f>IF(J525="PACK", I525, 0)</f>
      </c>
      <c r="L525" s="10">
        <f>IF(J525="KG", I525, I525 * VLOOKUP(G525,Sku_Consolidated!A2:U957,21,FALSE))</f>
      </c>
      <c r="M525" s="10" t="s">
        <v>37</v>
      </c>
      <c r="N525" s="11" t="s">
        <v>1639</v>
      </c>
      <c r="O525" s="10" t="s">
        <v>1640</v>
      </c>
      <c r="P525" s="10">
        <f>N525 - O525</f>
      </c>
      <c r="Q525" s="1">
        <f>VLOOKUP(G525,Sku_Consolidated!A2:G957,7, FALSE)</f>
      </c>
      <c r="R525" s="1">
        <f>IF(IFERROR(VLOOKUP(E525,Store_Showcase!B2:H144,7, FALSE), TRUE)=TRUE, IF(IFERROR(VLOOKUP(E525,Store_SRP!B2:H110,7, FALSE), TRUE)=TRUE,VLOOKUP(E525,Store_VAM!B2:H273,7, FALSE),VLOOKUP(E525,Store_SRP!B2:H110,7, FALSE)), VLOOKUP(E525,Store_Showcase!B2:H144,7, FALSE))</f>
      </c>
      <c r="S525" s="1">
        <f>IF(IFERROR(VLOOKUP(E525,Store_Showcase!B2:I144,8, FALSE), TRUE)=TRUE, IF(IFERROR(VLOOKUP(E525,Store_SRP!B2:I110,8, FALSE), TRUE)=TRUE,VLOOKUP(E525,Store_VAM!B2:I273,8, FALSE),VLOOKUP(E525,Store_SRP!B2:I110,8, FALSE)), VLOOKUP(E525,Store_Showcase!B2:I144,8, FALSE))</f>
      </c>
      <c r="T525" s="1">
        <f>VLOOKUP(G525,Sku_Consolidated!A2:R957,18,FALSE)</f>
      </c>
      <c r="U525" s="1" t="s">
        <v>1628</v>
      </c>
      <c r="V525" s="1">
        <f>IF(VLOOKUP(G525,Sku_Consolidated!A2:S957,19,FALSE)="SHOWCASE", VLOOKUP(E525,Store_Showcase!B2:L144,11, FALSE), IF(VLOOKUP(G525,Sku_Consolidated!A2:S957,19,FALSE)="VAM",VLOOKUP(E525,Store_VAM!B2:L273,11, FALSE),VLOOKUP(E525,Store_SRP!B2:L110,11, FALSE)))</f>
      </c>
      <c r="W525" s="1">
        <f>VLOOKUP(G525,Sku_Consolidated!A2:W957,11,FALSE)</f>
      </c>
      <c r="X525" s="1">
        <f>VLOOKUP(G525,Sku_Consolidated!A2:H957,8,FALSE)</f>
      </c>
      <c r="Y525" s="1">
        <f>VLOOKUP(G525,Sku_Consolidated!A2:I957,9,FALSE)</f>
      </c>
      <c r="Z525" s="1" t="s">
        <v>41</v>
      </c>
      <c r="AA525" s="1">
        <f>VLOOKUP(G525,Sku_Consolidated!A2:E957,5,FALSE)</f>
      </c>
      <c r="AB525" s="1">
        <f>IF(VLOOKUP(G525,Sku_Consolidated!A2:S957,19,FALSE)="SHOWCASE", VLOOKUP(E525,Store_Showcase!B2:N144,13, FALSE), IF(VLOOKUP(G525,Sku_Consolidated!A2:S957,19,FALSE)="VAM",VLOOKUP(E525,Store_VAM!B2:N273,13, FALSE),VLOOKUP(E525,Store_SRP!B2:N110,13, FALSE)))</f>
      </c>
      <c r="AC525" s="1">
        <f>IF(IFERROR(AB525,TRUE)=TRUE, "-","OK")</f>
      </c>
      <c r="AD525" s="11" t="s">
        <v>37</v>
      </c>
      <c r="AE525" s="11" t="s">
        <v>37</v>
      </c>
      <c r="AF525" s="1">
        <f>IF(IFERROR(VLOOKUP(E525,Store_Showcase!B2:H144,{5}, FALSE), TRUE)=TRUE, IF(IFERROR(VLOOKUP(E525,Store_SRP!B2:H110,{5}, FALSE), TRUE)=TRUE,VLOOKUP(E525,Store_VAM!B2:H273,{5}, FALSE),VLOOKUP(E525,Store_SRP!B2:H110,{5}, FALSE)), VLOOKUP(E525,Store_Showcase!B2:H144,{5}, FALSE))</f>
      </c>
      <c r="AG525" s="1">
        <f>IF(IFERROR(VLOOKUP(E525,Store_Showcase!B2:H144,{6}, FALSE), TRUE)=TRUE, IF(IFERROR(VLOOKUP(E525,Store_SRP!B2:H110,{6}, FALSE), TRUE)=TRUE,VLOOKUP(E525,Store_VAM!B2:H273,{6}, FALSE),VLOOKUP(E525,Store_SRP!B2:H110,{6}, FALSE)), VLOOKUP(E525,Store_Showcase!B2:H144,{6}, FALSE))</f>
      </c>
      <c r="AH525" s="1">
        <f>VLOOKUP(G525,Sku_Consolidated!A2:R957,18,FALSE)</f>
      </c>
      <c r="AI525" s="1">
        <f>VLOOKUP(G525,Sku_Consolidated!A2:S957,19,FALSE)</f>
      </c>
      <c r="AJ525" s="1">
        <f>VLOOKUP(G525,Sku_Consolidated!A2:T957,20,FALSE)</f>
      </c>
    </row>
    <row r="526" spans="1:36" x14ac:dyDescent="0.25">
      <c r="A526" s="1">
        <v>2024</v>
      </c>
      <c r="B526" s="1" t="s">
        <v>31</v>
      </c>
      <c r="C526" s="1" t="s">
        <v>32</v>
      </c>
      <c r="D526" s="1" t="s">
        <v>33</v>
      </c>
      <c r="E526" s="9" t="s">
        <v>1641</v>
      </c>
      <c r="F526" s="1">
        <f>IF(VLOOKUP(G526,Sku_Consolidated!A2:S957,{19},FALSE)="SHOWCASE", VLOOKUP(E526,Store_Showcase!B2:C144,{2}, FALSE), IF(VLOOKUP(G526,Sku_Consolidated!A2:S957,{19},FALSE)="VAM",VLOOKUP(E526,Store_VAM!B2:C273,{2}, FALSE),VLOOKUP(E526,Store_SRP!B2:C110,{2}, FALSE)))</f>
      </c>
      <c r="G526" s="1">
        <v>795722</v>
      </c>
      <c r="H526" s="1" t="s">
        <v>1413</v>
      </c>
      <c r="I526" s="10" t="s">
        <v>1467</v>
      </c>
      <c r="J526" s="1">
        <f>VLOOKUP(G526,Sku_Consolidated!A2:C957, 3, FALSE)</f>
      </c>
      <c r="K526" s="10">
        <f>IF(J526="PACK", I526, 0)</f>
      </c>
      <c r="L526" s="10">
        <f>IF(J526="KG", I526, I526 * VLOOKUP(G526,Sku_Consolidated!A2:U957,21,FALSE))</f>
      </c>
      <c r="M526" s="10" t="s">
        <v>37</v>
      </c>
      <c r="N526" s="11" t="s">
        <v>1642</v>
      </c>
      <c r="O526" s="10" t="s">
        <v>1643</v>
      </c>
      <c r="P526" s="10">
        <f>N526 - O526</f>
      </c>
      <c r="Q526" s="1">
        <f>VLOOKUP(G526,Sku_Consolidated!A2:G957,7, FALSE)</f>
      </c>
      <c r="R526" s="1">
        <f>IF(IFERROR(VLOOKUP(E526,Store_Showcase!B2:H144,7, FALSE), TRUE)=TRUE, IF(IFERROR(VLOOKUP(E526,Store_SRP!B2:H110,7, FALSE), TRUE)=TRUE,VLOOKUP(E526,Store_VAM!B2:H273,7, FALSE),VLOOKUP(E526,Store_SRP!B2:H110,7, FALSE)), VLOOKUP(E526,Store_Showcase!B2:H144,7, FALSE))</f>
      </c>
      <c r="S526" s="1">
        <f>IF(IFERROR(VLOOKUP(E526,Store_Showcase!B2:I144,8, FALSE), TRUE)=TRUE, IF(IFERROR(VLOOKUP(E526,Store_SRP!B2:I110,8, FALSE), TRUE)=TRUE,VLOOKUP(E526,Store_VAM!B2:I273,8, FALSE),VLOOKUP(E526,Store_SRP!B2:I110,8, FALSE)), VLOOKUP(E526,Store_Showcase!B2:I144,8, FALSE))</f>
      </c>
      <c r="T526" s="1">
        <f>VLOOKUP(G526,Sku_Consolidated!A2:R957,18,FALSE)</f>
      </c>
      <c r="U526" s="1" t="s">
        <v>1644</v>
      </c>
      <c r="V526" s="1">
        <f>IF(VLOOKUP(G526,Sku_Consolidated!A2:S957,19,FALSE)="SHOWCASE", VLOOKUP(E526,Store_Showcase!B2:L144,11, FALSE), IF(VLOOKUP(G526,Sku_Consolidated!A2:S957,19,FALSE)="VAM",VLOOKUP(E526,Store_VAM!B2:L273,11, FALSE),VLOOKUP(E526,Store_SRP!B2:L110,11, FALSE)))</f>
      </c>
      <c r="W526" s="1">
        <f>VLOOKUP(G526,Sku_Consolidated!A2:W957,11,FALSE)</f>
      </c>
      <c r="X526" s="1">
        <f>VLOOKUP(G526,Sku_Consolidated!A2:H957,8,FALSE)</f>
      </c>
      <c r="Y526" s="1">
        <f>VLOOKUP(G526,Sku_Consolidated!A2:I957,9,FALSE)</f>
      </c>
      <c r="Z526" s="1" t="s">
        <v>41</v>
      </c>
      <c r="AA526" s="1">
        <f>VLOOKUP(G526,Sku_Consolidated!A2:E957,5,FALSE)</f>
      </c>
      <c r="AB526" s="1">
        <f>IF(VLOOKUP(G526,Sku_Consolidated!A2:S957,19,FALSE)="SHOWCASE", VLOOKUP(E526,Store_Showcase!B2:N144,13, FALSE), IF(VLOOKUP(G526,Sku_Consolidated!A2:S957,19,FALSE)="VAM",VLOOKUP(E526,Store_VAM!B2:N273,13, FALSE),VLOOKUP(E526,Store_SRP!B2:N110,13, FALSE)))</f>
      </c>
      <c r="AC526" s="1">
        <f>IF(IFERROR(AB526,TRUE)=TRUE, "-","OK")</f>
      </c>
      <c r="AD526" s="11" t="s">
        <v>37</v>
      </c>
      <c r="AE526" s="11" t="s">
        <v>37</v>
      </c>
      <c r="AF526" s="1">
        <f>IF(IFERROR(VLOOKUP(E526,Store_Showcase!B2:H144,{5}, FALSE), TRUE)=TRUE, IF(IFERROR(VLOOKUP(E526,Store_SRP!B2:H110,{5}, FALSE), TRUE)=TRUE,VLOOKUP(E526,Store_VAM!B2:H273,{5}, FALSE),VLOOKUP(E526,Store_SRP!B2:H110,{5}, FALSE)), VLOOKUP(E526,Store_Showcase!B2:H144,{5}, FALSE))</f>
      </c>
      <c r="AG526" s="1">
        <f>IF(IFERROR(VLOOKUP(E526,Store_Showcase!B2:H144,{6}, FALSE), TRUE)=TRUE, IF(IFERROR(VLOOKUP(E526,Store_SRP!B2:H110,{6}, FALSE), TRUE)=TRUE,VLOOKUP(E526,Store_VAM!B2:H273,{6}, FALSE),VLOOKUP(E526,Store_SRP!B2:H110,{6}, FALSE)), VLOOKUP(E526,Store_Showcase!B2:H144,{6}, FALSE))</f>
      </c>
      <c r="AH526" s="1">
        <f>VLOOKUP(G526,Sku_Consolidated!A2:R957,18,FALSE)</f>
      </c>
      <c r="AI526" s="1">
        <f>VLOOKUP(G526,Sku_Consolidated!A2:S957,19,FALSE)</f>
      </c>
      <c r="AJ526" s="1">
        <f>VLOOKUP(G526,Sku_Consolidated!A2:T957,20,FALSE)</f>
      </c>
    </row>
    <row r="527" spans="1:36" x14ac:dyDescent="0.25">
      <c r="A527" s="1">
        <v>2024</v>
      </c>
      <c r="B527" s="1" t="s">
        <v>31</v>
      </c>
      <c r="C527" s="1" t="s">
        <v>32</v>
      </c>
      <c r="D527" s="1" t="s">
        <v>33</v>
      </c>
      <c r="E527" s="9" t="s">
        <v>1641</v>
      </c>
      <c r="F527" s="1">
        <f>IF(VLOOKUP(G527,Sku_Consolidated!A2:S957,{19},FALSE)="SHOWCASE", VLOOKUP(E527,Store_Showcase!B2:C144,{2}, FALSE), IF(VLOOKUP(G527,Sku_Consolidated!A2:S957,{19},FALSE)="VAM",VLOOKUP(E527,Store_VAM!B2:C273,{2}, FALSE),VLOOKUP(E527,Store_SRP!B2:C110,{2}, FALSE)))</f>
      </c>
      <c r="G527" s="1">
        <v>795725</v>
      </c>
      <c r="H527" s="1" t="s">
        <v>1417</v>
      </c>
      <c r="I527" s="10" t="s">
        <v>1638</v>
      </c>
      <c r="J527" s="1">
        <f>VLOOKUP(G527,Sku_Consolidated!A2:C957, 3, FALSE)</f>
      </c>
      <c r="K527" s="10">
        <f>IF(J527="PACK", I527, 0)</f>
      </c>
      <c r="L527" s="10">
        <f>IF(J527="KG", I527, I527 * VLOOKUP(G527,Sku_Consolidated!A2:U957,21,FALSE))</f>
      </c>
      <c r="M527" s="10" t="s">
        <v>37</v>
      </c>
      <c r="N527" s="11" t="s">
        <v>1645</v>
      </c>
      <c r="O527" s="10" t="s">
        <v>1646</v>
      </c>
      <c r="P527" s="10">
        <f>N527 - O527</f>
      </c>
      <c r="Q527" s="1">
        <f>VLOOKUP(G527,Sku_Consolidated!A2:G957,7, FALSE)</f>
      </c>
      <c r="R527" s="1">
        <f>IF(IFERROR(VLOOKUP(E527,Store_Showcase!B2:H144,7, FALSE), TRUE)=TRUE, IF(IFERROR(VLOOKUP(E527,Store_SRP!B2:H110,7, FALSE), TRUE)=TRUE,VLOOKUP(E527,Store_VAM!B2:H273,7, FALSE),VLOOKUP(E527,Store_SRP!B2:H110,7, FALSE)), VLOOKUP(E527,Store_Showcase!B2:H144,7, FALSE))</f>
      </c>
      <c r="S527" s="1">
        <f>IF(IFERROR(VLOOKUP(E527,Store_Showcase!B2:I144,8, FALSE), TRUE)=TRUE, IF(IFERROR(VLOOKUP(E527,Store_SRP!B2:I110,8, FALSE), TRUE)=TRUE,VLOOKUP(E527,Store_VAM!B2:I273,8, FALSE),VLOOKUP(E527,Store_SRP!B2:I110,8, FALSE)), VLOOKUP(E527,Store_Showcase!B2:I144,8, FALSE))</f>
      </c>
      <c r="T527" s="1">
        <f>VLOOKUP(G527,Sku_Consolidated!A2:R957,18,FALSE)</f>
      </c>
      <c r="U527" s="1" t="s">
        <v>1644</v>
      </c>
      <c r="V527" s="1">
        <f>IF(VLOOKUP(G527,Sku_Consolidated!A2:S957,19,FALSE)="SHOWCASE", VLOOKUP(E527,Store_Showcase!B2:L144,11, FALSE), IF(VLOOKUP(G527,Sku_Consolidated!A2:S957,19,FALSE)="VAM",VLOOKUP(E527,Store_VAM!B2:L273,11, FALSE),VLOOKUP(E527,Store_SRP!B2:L110,11, FALSE)))</f>
      </c>
      <c r="W527" s="1">
        <f>VLOOKUP(G527,Sku_Consolidated!A2:W957,11,FALSE)</f>
      </c>
      <c r="X527" s="1">
        <f>VLOOKUP(G527,Sku_Consolidated!A2:H957,8,FALSE)</f>
      </c>
      <c r="Y527" s="1">
        <f>VLOOKUP(G527,Sku_Consolidated!A2:I957,9,FALSE)</f>
      </c>
      <c r="Z527" s="1" t="s">
        <v>41</v>
      </c>
      <c r="AA527" s="1">
        <f>VLOOKUP(G527,Sku_Consolidated!A2:E957,5,FALSE)</f>
      </c>
      <c r="AB527" s="1">
        <f>IF(VLOOKUP(G527,Sku_Consolidated!A2:S957,19,FALSE)="SHOWCASE", VLOOKUP(E527,Store_Showcase!B2:N144,13, FALSE), IF(VLOOKUP(G527,Sku_Consolidated!A2:S957,19,FALSE)="VAM",VLOOKUP(E527,Store_VAM!B2:N273,13, FALSE),VLOOKUP(E527,Store_SRP!B2:N110,13, FALSE)))</f>
      </c>
      <c r="AC527" s="1">
        <f>IF(IFERROR(AB527,TRUE)=TRUE, "-","OK")</f>
      </c>
      <c r="AD527" s="11" t="s">
        <v>37</v>
      </c>
      <c r="AE527" s="11" t="s">
        <v>37</v>
      </c>
      <c r="AF527" s="1">
        <f>IF(IFERROR(VLOOKUP(E527,Store_Showcase!B2:H144,{5}, FALSE), TRUE)=TRUE, IF(IFERROR(VLOOKUP(E527,Store_SRP!B2:H110,{5}, FALSE), TRUE)=TRUE,VLOOKUP(E527,Store_VAM!B2:H273,{5}, FALSE),VLOOKUP(E527,Store_SRP!B2:H110,{5}, FALSE)), VLOOKUP(E527,Store_Showcase!B2:H144,{5}, FALSE))</f>
      </c>
      <c r="AG527" s="1">
        <f>IF(IFERROR(VLOOKUP(E527,Store_Showcase!B2:H144,{6}, FALSE), TRUE)=TRUE, IF(IFERROR(VLOOKUP(E527,Store_SRP!B2:H110,{6}, FALSE), TRUE)=TRUE,VLOOKUP(E527,Store_VAM!B2:H273,{6}, FALSE),VLOOKUP(E527,Store_SRP!B2:H110,{6}, FALSE)), VLOOKUP(E527,Store_Showcase!B2:H144,{6}, FALSE))</f>
      </c>
      <c r="AH527" s="1">
        <f>VLOOKUP(G527,Sku_Consolidated!A2:R957,18,FALSE)</f>
      </c>
      <c r="AI527" s="1">
        <f>VLOOKUP(G527,Sku_Consolidated!A2:S957,19,FALSE)</f>
      </c>
      <c r="AJ527" s="1">
        <f>VLOOKUP(G527,Sku_Consolidated!A2:T957,20,FALSE)</f>
      </c>
    </row>
    <row r="528" spans="1:36" x14ac:dyDescent="0.25">
      <c r="A528" s="1">
        <v>2024</v>
      </c>
      <c r="B528" s="1" t="s">
        <v>31</v>
      </c>
      <c r="C528" s="1" t="s">
        <v>32</v>
      </c>
      <c r="D528" s="1" t="s">
        <v>33</v>
      </c>
      <c r="E528" s="9" t="s">
        <v>1641</v>
      </c>
      <c r="F528" s="1">
        <f>IF(VLOOKUP(G528,Sku_Consolidated!A2:S957,{19},FALSE)="SHOWCASE", VLOOKUP(E528,Store_Showcase!B2:C144,{2}, FALSE), IF(VLOOKUP(G528,Sku_Consolidated!A2:S957,{19},FALSE)="VAM",VLOOKUP(E528,Store_VAM!B2:C273,{2}, FALSE),VLOOKUP(E528,Store_SRP!B2:C110,{2}, FALSE)))</f>
      </c>
      <c r="G528" s="1">
        <v>795728</v>
      </c>
      <c r="H528" s="1" t="s">
        <v>1647</v>
      </c>
      <c r="I528" s="10" t="s">
        <v>1477</v>
      </c>
      <c r="J528" s="1">
        <f>VLOOKUP(G528,Sku_Consolidated!A2:C957, 3, FALSE)</f>
      </c>
      <c r="K528" s="10">
        <f>IF(J528="PACK", I528, 0)</f>
      </c>
      <c r="L528" s="10">
        <f>IF(J528="KG", I528, I528 * VLOOKUP(G528,Sku_Consolidated!A2:U957,21,FALSE))</f>
      </c>
      <c r="M528" s="10" t="s">
        <v>37</v>
      </c>
      <c r="N528" s="11" t="s">
        <v>1648</v>
      </c>
      <c r="O528" s="10" t="s">
        <v>1649</v>
      </c>
      <c r="P528" s="10">
        <f>N528 - O528</f>
      </c>
      <c r="Q528" s="1">
        <f>VLOOKUP(G528,Sku_Consolidated!A2:G957,7, FALSE)</f>
      </c>
      <c r="R528" s="1">
        <f>IF(IFERROR(VLOOKUP(E528,Store_Showcase!B2:H144,7, FALSE), TRUE)=TRUE, IF(IFERROR(VLOOKUP(E528,Store_SRP!B2:H110,7, FALSE), TRUE)=TRUE,VLOOKUP(E528,Store_VAM!B2:H273,7, FALSE),VLOOKUP(E528,Store_SRP!B2:H110,7, FALSE)), VLOOKUP(E528,Store_Showcase!B2:H144,7, FALSE))</f>
      </c>
      <c r="S528" s="1">
        <f>IF(IFERROR(VLOOKUP(E528,Store_Showcase!B2:I144,8, FALSE), TRUE)=TRUE, IF(IFERROR(VLOOKUP(E528,Store_SRP!B2:I110,8, FALSE), TRUE)=TRUE,VLOOKUP(E528,Store_VAM!B2:I273,8, FALSE),VLOOKUP(E528,Store_SRP!B2:I110,8, FALSE)), VLOOKUP(E528,Store_Showcase!B2:I144,8, FALSE))</f>
      </c>
      <c r="T528" s="1">
        <f>VLOOKUP(G528,Sku_Consolidated!A2:R957,18,FALSE)</f>
      </c>
      <c r="U528" s="1" t="s">
        <v>1644</v>
      </c>
      <c r="V528" s="1">
        <f>IF(VLOOKUP(G528,Sku_Consolidated!A2:S957,19,FALSE)="SHOWCASE", VLOOKUP(E528,Store_Showcase!B2:L144,11, FALSE), IF(VLOOKUP(G528,Sku_Consolidated!A2:S957,19,FALSE)="VAM",VLOOKUP(E528,Store_VAM!B2:L273,11, FALSE),VLOOKUP(E528,Store_SRP!B2:L110,11, FALSE)))</f>
      </c>
      <c r="W528" s="1">
        <f>VLOOKUP(G528,Sku_Consolidated!A2:W957,11,FALSE)</f>
      </c>
      <c r="X528" s="1">
        <f>VLOOKUP(G528,Sku_Consolidated!A2:H957,8,FALSE)</f>
      </c>
      <c r="Y528" s="1">
        <f>VLOOKUP(G528,Sku_Consolidated!A2:I957,9,FALSE)</f>
      </c>
      <c r="Z528" s="1" t="s">
        <v>41</v>
      </c>
      <c r="AA528" s="1">
        <f>VLOOKUP(G528,Sku_Consolidated!A2:E957,5,FALSE)</f>
      </c>
      <c r="AB528" s="1">
        <f>IF(VLOOKUP(G528,Sku_Consolidated!A2:S957,19,FALSE)="SHOWCASE", VLOOKUP(E528,Store_Showcase!B2:N144,13, FALSE), IF(VLOOKUP(G528,Sku_Consolidated!A2:S957,19,FALSE)="VAM",VLOOKUP(E528,Store_VAM!B2:N273,13, FALSE),VLOOKUP(E528,Store_SRP!B2:N110,13, FALSE)))</f>
      </c>
      <c r="AC528" s="1">
        <f>IF(IFERROR(AB528,TRUE)=TRUE, "-","OK")</f>
      </c>
      <c r="AD528" s="11" t="s">
        <v>37</v>
      </c>
      <c r="AE528" s="11" t="s">
        <v>37</v>
      </c>
      <c r="AF528" s="1">
        <f>IF(IFERROR(VLOOKUP(E528,Store_Showcase!B2:H144,{5}, FALSE), TRUE)=TRUE, IF(IFERROR(VLOOKUP(E528,Store_SRP!B2:H110,{5}, FALSE), TRUE)=TRUE,VLOOKUP(E528,Store_VAM!B2:H273,{5}, FALSE),VLOOKUP(E528,Store_SRP!B2:H110,{5}, FALSE)), VLOOKUP(E528,Store_Showcase!B2:H144,{5}, FALSE))</f>
      </c>
      <c r="AG528" s="1">
        <f>IF(IFERROR(VLOOKUP(E528,Store_Showcase!B2:H144,{6}, FALSE), TRUE)=TRUE, IF(IFERROR(VLOOKUP(E528,Store_SRP!B2:H110,{6}, FALSE), TRUE)=TRUE,VLOOKUP(E528,Store_VAM!B2:H273,{6}, FALSE),VLOOKUP(E528,Store_SRP!B2:H110,{6}, FALSE)), VLOOKUP(E528,Store_Showcase!B2:H144,{6}, FALSE))</f>
      </c>
      <c r="AH528" s="1">
        <f>VLOOKUP(G528,Sku_Consolidated!A2:R957,18,FALSE)</f>
      </c>
      <c r="AI528" s="1">
        <f>VLOOKUP(G528,Sku_Consolidated!A2:S957,19,FALSE)</f>
      </c>
      <c r="AJ528" s="1">
        <f>VLOOKUP(G528,Sku_Consolidated!A2:T957,20,FALSE)</f>
      </c>
    </row>
    <row r="529" spans="1:36" x14ac:dyDescent="0.25">
      <c r="A529" s="1">
        <v>2024</v>
      </c>
      <c r="B529" s="1" t="s">
        <v>31</v>
      </c>
      <c r="C529" s="1" t="s">
        <v>32</v>
      </c>
      <c r="D529" s="1" t="s">
        <v>33</v>
      </c>
      <c r="E529" s="9" t="s">
        <v>1641</v>
      </c>
      <c r="F529" s="1">
        <f>IF(VLOOKUP(G529,Sku_Consolidated!A2:S957,{19},FALSE)="SHOWCASE", VLOOKUP(E529,Store_Showcase!B2:C144,{2}, FALSE), IF(VLOOKUP(G529,Sku_Consolidated!A2:S957,{19},FALSE)="VAM",VLOOKUP(E529,Store_VAM!B2:C273,{2}, FALSE),VLOOKUP(E529,Store_SRP!B2:C110,{2}, FALSE)))</f>
      </c>
      <c r="G529" s="1">
        <v>795730</v>
      </c>
      <c r="H529" s="1" t="s">
        <v>1423</v>
      </c>
      <c r="I529" s="10" t="s">
        <v>1650</v>
      </c>
      <c r="J529" s="1">
        <f>VLOOKUP(G529,Sku_Consolidated!A2:C957, 3, FALSE)</f>
      </c>
      <c r="K529" s="10">
        <f>IF(J529="PACK", I529, 0)</f>
      </c>
      <c r="L529" s="10">
        <f>IF(J529="KG", I529, I529 * VLOOKUP(G529,Sku_Consolidated!A2:U957,21,FALSE))</f>
      </c>
      <c r="M529" s="10" t="s">
        <v>37</v>
      </c>
      <c r="N529" s="11" t="s">
        <v>1651</v>
      </c>
      <c r="O529" s="10" t="s">
        <v>1652</v>
      </c>
      <c r="P529" s="10">
        <f>N529 - O529</f>
      </c>
      <c r="Q529" s="1">
        <f>VLOOKUP(G529,Sku_Consolidated!A2:G957,7, FALSE)</f>
      </c>
      <c r="R529" s="1">
        <f>IF(IFERROR(VLOOKUP(E529,Store_Showcase!B2:H144,7, FALSE), TRUE)=TRUE, IF(IFERROR(VLOOKUP(E529,Store_SRP!B2:H110,7, FALSE), TRUE)=TRUE,VLOOKUP(E529,Store_VAM!B2:H273,7, FALSE),VLOOKUP(E529,Store_SRP!B2:H110,7, FALSE)), VLOOKUP(E529,Store_Showcase!B2:H144,7, FALSE))</f>
      </c>
      <c r="S529" s="1">
        <f>IF(IFERROR(VLOOKUP(E529,Store_Showcase!B2:I144,8, FALSE), TRUE)=TRUE, IF(IFERROR(VLOOKUP(E529,Store_SRP!B2:I110,8, FALSE), TRUE)=TRUE,VLOOKUP(E529,Store_VAM!B2:I273,8, FALSE),VLOOKUP(E529,Store_SRP!B2:I110,8, FALSE)), VLOOKUP(E529,Store_Showcase!B2:I144,8, FALSE))</f>
      </c>
      <c r="T529" s="1">
        <f>VLOOKUP(G529,Sku_Consolidated!A2:R957,18,FALSE)</f>
      </c>
      <c r="U529" s="1" t="s">
        <v>1644</v>
      </c>
      <c r="V529" s="1">
        <f>IF(VLOOKUP(G529,Sku_Consolidated!A2:S957,19,FALSE)="SHOWCASE", VLOOKUP(E529,Store_Showcase!B2:L144,11, FALSE), IF(VLOOKUP(G529,Sku_Consolidated!A2:S957,19,FALSE)="VAM",VLOOKUP(E529,Store_VAM!B2:L273,11, FALSE),VLOOKUP(E529,Store_SRP!B2:L110,11, FALSE)))</f>
      </c>
      <c r="W529" s="1">
        <f>VLOOKUP(G529,Sku_Consolidated!A2:W957,11,FALSE)</f>
      </c>
      <c r="X529" s="1">
        <f>VLOOKUP(G529,Sku_Consolidated!A2:H957,8,FALSE)</f>
      </c>
      <c r="Y529" s="1">
        <f>VLOOKUP(G529,Sku_Consolidated!A2:I957,9,FALSE)</f>
      </c>
      <c r="Z529" s="1" t="s">
        <v>41</v>
      </c>
      <c r="AA529" s="1">
        <f>VLOOKUP(G529,Sku_Consolidated!A2:E957,5,FALSE)</f>
      </c>
      <c r="AB529" s="1">
        <f>IF(VLOOKUP(G529,Sku_Consolidated!A2:S957,19,FALSE)="SHOWCASE", VLOOKUP(E529,Store_Showcase!B2:N144,13, FALSE), IF(VLOOKUP(G529,Sku_Consolidated!A2:S957,19,FALSE)="VAM",VLOOKUP(E529,Store_VAM!B2:N273,13, FALSE),VLOOKUP(E529,Store_SRP!B2:N110,13, FALSE)))</f>
      </c>
      <c r="AC529" s="1">
        <f>IF(IFERROR(AB529,TRUE)=TRUE, "-","OK")</f>
      </c>
      <c r="AD529" s="11" t="s">
        <v>37</v>
      </c>
      <c r="AE529" s="11" t="s">
        <v>37</v>
      </c>
      <c r="AF529" s="1">
        <f>IF(IFERROR(VLOOKUP(E529,Store_Showcase!B2:H144,{5}, FALSE), TRUE)=TRUE, IF(IFERROR(VLOOKUP(E529,Store_SRP!B2:H110,{5}, FALSE), TRUE)=TRUE,VLOOKUP(E529,Store_VAM!B2:H273,{5}, FALSE),VLOOKUP(E529,Store_SRP!B2:H110,{5}, FALSE)), VLOOKUP(E529,Store_Showcase!B2:H144,{5}, FALSE))</f>
      </c>
      <c r="AG529" s="1">
        <f>IF(IFERROR(VLOOKUP(E529,Store_Showcase!B2:H144,{6}, FALSE), TRUE)=TRUE, IF(IFERROR(VLOOKUP(E529,Store_SRP!B2:H110,{6}, FALSE), TRUE)=TRUE,VLOOKUP(E529,Store_VAM!B2:H273,{6}, FALSE),VLOOKUP(E529,Store_SRP!B2:H110,{6}, FALSE)), VLOOKUP(E529,Store_Showcase!B2:H144,{6}, FALSE))</f>
      </c>
      <c r="AH529" s="1">
        <f>VLOOKUP(G529,Sku_Consolidated!A2:R957,18,FALSE)</f>
      </c>
      <c r="AI529" s="1">
        <f>VLOOKUP(G529,Sku_Consolidated!A2:S957,19,FALSE)</f>
      </c>
      <c r="AJ529" s="1">
        <f>VLOOKUP(G529,Sku_Consolidated!A2:T957,20,FALSE)</f>
      </c>
    </row>
    <row r="530" spans="1:36" x14ac:dyDescent="0.25">
      <c r="A530" s="1">
        <v>2024</v>
      </c>
      <c r="B530" s="1" t="s">
        <v>31</v>
      </c>
      <c r="C530" s="1" t="s">
        <v>32</v>
      </c>
      <c r="D530" s="1" t="s">
        <v>33</v>
      </c>
      <c r="E530" s="9" t="s">
        <v>1641</v>
      </c>
      <c r="F530" s="1">
        <f>IF(VLOOKUP(G530,Sku_Consolidated!A2:S957,{19},FALSE)="SHOWCASE", VLOOKUP(E530,Store_Showcase!B2:C144,{2}, FALSE), IF(VLOOKUP(G530,Sku_Consolidated!A2:S957,{19},FALSE)="VAM",VLOOKUP(E530,Store_VAM!B2:C273,{2}, FALSE),VLOOKUP(E530,Store_SRP!B2:C110,{2}, FALSE)))</f>
      </c>
      <c r="G530" s="1">
        <v>795732</v>
      </c>
      <c r="H530" s="1" t="s">
        <v>1427</v>
      </c>
      <c r="I530" s="10" t="s">
        <v>1638</v>
      </c>
      <c r="J530" s="1">
        <f>VLOOKUP(G530,Sku_Consolidated!A2:C957, 3, FALSE)</f>
      </c>
      <c r="K530" s="10">
        <f>IF(J530="PACK", I530, 0)</f>
      </c>
      <c r="L530" s="10">
        <f>IF(J530="KG", I530, I530 * VLOOKUP(G530,Sku_Consolidated!A2:U957,21,FALSE))</f>
      </c>
      <c r="M530" s="10" t="s">
        <v>37</v>
      </c>
      <c r="N530" s="11" t="s">
        <v>1653</v>
      </c>
      <c r="O530" s="10" t="s">
        <v>1654</v>
      </c>
      <c r="P530" s="10">
        <f>N530 - O530</f>
      </c>
      <c r="Q530" s="1">
        <f>VLOOKUP(G530,Sku_Consolidated!A2:G957,7, FALSE)</f>
      </c>
      <c r="R530" s="1">
        <f>IF(IFERROR(VLOOKUP(E530,Store_Showcase!B2:H144,7, FALSE), TRUE)=TRUE, IF(IFERROR(VLOOKUP(E530,Store_SRP!B2:H110,7, FALSE), TRUE)=TRUE,VLOOKUP(E530,Store_VAM!B2:H273,7, FALSE),VLOOKUP(E530,Store_SRP!B2:H110,7, FALSE)), VLOOKUP(E530,Store_Showcase!B2:H144,7, FALSE))</f>
      </c>
      <c r="S530" s="1">
        <f>IF(IFERROR(VLOOKUP(E530,Store_Showcase!B2:I144,8, FALSE), TRUE)=TRUE, IF(IFERROR(VLOOKUP(E530,Store_SRP!B2:I110,8, FALSE), TRUE)=TRUE,VLOOKUP(E530,Store_VAM!B2:I273,8, FALSE),VLOOKUP(E530,Store_SRP!B2:I110,8, FALSE)), VLOOKUP(E530,Store_Showcase!B2:I144,8, FALSE))</f>
      </c>
      <c r="T530" s="1">
        <f>VLOOKUP(G530,Sku_Consolidated!A2:R957,18,FALSE)</f>
      </c>
      <c r="U530" s="1" t="s">
        <v>1644</v>
      </c>
      <c r="V530" s="1">
        <f>IF(VLOOKUP(G530,Sku_Consolidated!A2:S957,19,FALSE)="SHOWCASE", VLOOKUP(E530,Store_Showcase!B2:L144,11, FALSE), IF(VLOOKUP(G530,Sku_Consolidated!A2:S957,19,FALSE)="VAM",VLOOKUP(E530,Store_VAM!B2:L273,11, FALSE),VLOOKUP(E530,Store_SRP!B2:L110,11, FALSE)))</f>
      </c>
      <c r="W530" s="1">
        <f>VLOOKUP(G530,Sku_Consolidated!A2:W957,11,FALSE)</f>
      </c>
      <c r="X530" s="1">
        <f>VLOOKUP(G530,Sku_Consolidated!A2:H957,8,FALSE)</f>
      </c>
      <c r="Y530" s="1">
        <f>VLOOKUP(G530,Sku_Consolidated!A2:I957,9,FALSE)</f>
      </c>
      <c r="Z530" s="1" t="s">
        <v>41</v>
      </c>
      <c r="AA530" s="1">
        <f>VLOOKUP(G530,Sku_Consolidated!A2:E957,5,FALSE)</f>
      </c>
      <c r="AB530" s="1">
        <f>IF(VLOOKUP(G530,Sku_Consolidated!A2:S957,19,FALSE)="SHOWCASE", VLOOKUP(E530,Store_Showcase!B2:N144,13, FALSE), IF(VLOOKUP(G530,Sku_Consolidated!A2:S957,19,FALSE)="VAM",VLOOKUP(E530,Store_VAM!B2:N273,13, FALSE),VLOOKUP(E530,Store_SRP!B2:N110,13, FALSE)))</f>
      </c>
      <c r="AC530" s="1">
        <f>IF(IFERROR(AB530,TRUE)=TRUE, "-","OK")</f>
      </c>
      <c r="AD530" s="11" t="s">
        <v>37</v>
      </c>
      <c r="AE530" s="11" t="s">
        <v>37</v>
      </c>
      <c r="AF530" s="1">
        <f>IF(IFERROR(VLOOKUP(E530,Store_Showcase!B2:H144,{5}, FALSE), TRUE)=TRUE, IF(IFERROR(VLOOKUP(E530,Store_SRP!B2:H110,{5}, FALSE), TRUE)=TRUE,VLOOKUP(E530,Store_VAM!B2:H273,{5}, FALSE),VLOOKUP(E530,Store_SRP!B2:H110,{5}, FALSE)), VLOOKUP(E530,Store_Showcase!B2:H144,{5}, FALSE))</f>
      </c>
      <c r="AG530" s="1">
        <f>IF(IFERROR(VLOOKUP(E530,Store_Showcase!B2:H144,{6}, FALSE), TRUE)=TRUE, IF(IFERROR(VLOOKUP(E530,Store_SRP!B2:H110,{6}, FALSE), TRUE)=TRUE,VLOOKUP(E530,Store_VAM!B2:H273,{6}, FALSE),VLOOKUP(E530,Store_SRP!B2:H110,{6}, FALSE)), VLOOKUP(E530,Store_Showcase!B2:H144,{6}, FALSE))</f>
      </c>
      <c r="AH530" s="1">
        <f>VLOOKUP(G530,Sku_Consolidated!A2:R957,18,FALSE)</f>
      </c>
      <c r="AI530" s="1">
        <f>VLOOKUP(G530,Sku_Consolidated!A2:S957,19,FALSE)</f>
      </c>
      <c r="AJ530" s="1">
        <f>VLOOKUP(G530,Sku_Consolidated!A2:T957,20,FALSE)</f>
      </c>
    </row>
    <row r="531" spans="1:36" x14ac:dyDescent="0.25">
      <c r="A531" s="1">
        <v>2024</v>
      </c>
      <c r="B531" s="1" t="s">
        <v>31</v>
      </c>
      <c r="C531" s="1" t="s">
        <v>32</v>
      </c>
      <c r="D531" s="1" t="s">
        <v>33</v>
      </c>
      <c r="E531" s="9" t="s">
        <v>1641</v>
      </c>
      <c r="F531" s="1">
        <f>IF(VLOOKUP(G531,Sku_Consolidated!A2:S957,{19},FALSE)="SHOWCASE", VLOOKUP(E531,Store_Showcase!B2:C144,{2}, FALSE), IF(VLOOKUP(G531,Sku_Consolidated!A2:S957,{19},FALSE)="VAM",VLOOKUP(E531,Store_VAM!B2:C273,{2}, FALSE),VLOOKUP(E531,Store_SRP!B2:C110,{2}, FALSE)))</f>
      </c>
      <c r="G531" s="1">
        <v>795733</v>
      </c>
      <c r="H531" s="1" t="s">
        <v>1430</v>
      </c>
      <c r="I531" s="10" t="s">
        <v>1638</v>
      </c>
      <c r="J531" s="1">
        <f>VLOOKUP(G531,Sku_Consolidated!A2:C957, 3, FALSE)</f>
      </c>
      <c r="K531" s="10">
        <f>IF(J531="PACK", I531, 0)</f>
      </c>
      <c r="L531" s="10">
        <f>IF(J531="KG", I531, I531 * VLOOKUP(G531,Sku_Consolidated!A2:U957,21,FALSE))</f>
      </c>
      <c r="M531" s="10" t="s">
        <v>37</v>
      </c>
      <c r="N531" s="11" t="s">
        <v>1655</v>
      </c>
      <c r="O531" s="10" t="s">
        <v>1656</v>
      </c>
      <c r="P531" s="10">
        <f>N531 - O531</f>
      </c>
      <c r="Q531" s="1">
        <f>VLOOKUP(G531,Sku_Consolidated!A2:G957,7, FALSE)</f>
      </c>
      <c r="R531" s="1">
        <f>IF(IFERROR(VLOOKUP(E531,Store_Showcase!B2:H144,7, FALSE), TRUE)=TRUE, IF(IFERROR(VLOOKUP(E531,Store_SRP!B2:H110,7, FALSE), TRUE)=TRUE,VLOOKUP(E531,Store_VAM!B2:H273,7, FALSE),VLOOKUP(E531,Store_SRP!B2:H110,7, FALSE)), VLOOKUP(E531,Store_Showcase!B2:H144,7, FALSE))</f>
      </c>
      <c r="S531" s="1">
        <f>IF(IFERROR(VLOOKUP(E531,Store_Showcase!B2:I144,8, FALSE), TRUE)=TRUE, IF(IFERROR(VLOOKUP(E531,Store_SRP!B2:I110,8, FALSE), TRUE)=TRUE,VLOOKUP(E531,Store_VAM!B2:I273,8, FALSE),VLOOKUP(E531,Store_SRP!B2:I110,8, FALSE)), VLOOKUP(E531,Store_Showcase!B2:I144,8, FALSE))</f>
      </c>
      <c r="T531" s="1">
        <f>VLOOKUP(G531,Sku_Consolidated!A2:R957,18,FALSE)</f>
      </c>
      <c r="U531" s="1" t="s">
        <v>1644</v>
      </c>
      <c r="V531" s="1">
        <f>IF(VLOOKUP(G531,Sku_Consolidated!A2:S957,19,FALSE)="SHOWCASE", VLOOKUP(E531,Store_Showcase!B2:L144,11, FALSE), IF(VLOOKUP(G531,Sku_Consolidated!A2:S957,19,FALSE)="VAM",VLOOKUP(E531,Store_VAM!B2:L273,11, FALSE),VLOOKUP(E531,Store_SRP!B2:L110,11, FALSE)))</f>
      </c>
      <c r="W531" s="1">
        <f>VLOOKUP(G531,Sku_Consolidated!A2:W957,11,FALSE)</f>
      </c>
      <c r="X531" s="1">
        <f>VLOOKUP(G531,Sku_Consolidated!A2:H957,8,FALSE)</f>
      </c>
      <c r="Y531" s="1">
        <f>VLOOKUP(G531,Sku_Consolidated!A2:I957,9,FALSE)</f>
      </c>
      <c r="Z531" s="1" t="s">
        <v>41</v>
      </c>
      <c r="AA531" s="1">
        <f>VLOOKUP(G531,Sku_Consolidated!A2:E957,5,FALSE)</f>
      </c>
      <c r="AB531" s="1">
        <f>IF(VLOOKUP(G531,Sku_Consolidated!A2:S957,19,FALSE)="SHOWCASE", VLOOKUP(E531,Store_Showcase!B2:N144,13, FALSE), IF(VLOOKUP(G531,Sku_Consolidated!A2:S957,19,FALSE)="VAM",VLOOKUP(E531,Store_VAM!B2:N273,13, FALSE),VLOOKUP(E531,Store_SRP!B2:N110,13, FALSE)))</f>
      </c>
      <c r="AC531" s="1">
        <f>IF(IFERROR(AB531,TRUE)=TRUE, "-","OK")</f>
      </c>
      <c r="AD531" s="11" t="s">
        <v>37</v>
      </c>
      <c r="AE531" s="11" t="s">
        <v>37</v>
      </c>
      <c r="AF531" s="1">
        <f>IF(IFERROR(VLOOKUP(E531,Store_Showcase!B2:H144,{5}, FALSE), TRUE)=TRUE, IF(IFERROR(VLOOKUP(E531,Store_SRP!B2:H110,{5}, FALSE), TRUE)=TRUE,VLOOKUP(E531,Store_VAM!B2:H273,{5}, FALSE),VLOOKUP(E531,Store_SRP!B2:H110,{5}, FALSE)), VLOOKUP(E531,Store_Showcase!B2:H144,{5}, FALSE))</f>
      </c>
      <c r="AG531" s="1">
        <f>IF(IFERROR(VLOOKUP(E531,Store_Showcase!B2:H144,{6}, FALSE), TRUE)=TRUE, IF(IFERROR(VLOOKUP(E531,Store_SRP!B2:H110,{6}, FALSE), TRUE)=TRUE,VLOOKUP(E531,Store_VAM!B2:H273,{6}, FALSE),VLOOKUP(E531,Store_SRP!B2:H110,{6}, FALSE)), VLOOKUP(E531,Store_Showcase!B2:H144,{6}, FALSE))</f>
      </c>
      <c r="AH531" s="1">
        <f>VLOOKUP(G531,Sku_Consolidated!A2:R957,18,FALSE)</f>
      </c>
      <c r="AI531" s="1">
        <f>VLOOKUP(G531,Sku_Consolidated!A2:S957,19,FALSE)</f>
      </c>
      <c r="AJ531" s="1">
        <f>VLOOKUP(G531,Sku_Consolidated!A2:T957,20,FALSE)</f>
      </c>
    </row>
    <row r="532" spans="1:36" x14ac:dyDescent="0.25">
      <c r="A532" s="1">
        <v>2024</v>
      </c>
      <c r="B532" s="1" t="s">
        <v>31</v>
      </c>
      <c r="C532" s="1" t="s">
        <v>32</v>
      </c>
      <c r="D532" s="1" t="s">
        <v>33</v>
      </c>
      <c r="E532" s="9" t="s">
        <v>1641</v>
      </c>
      <c r="F532" s="1">
        <f>IF(VLOOKUP(G532,Sku_Consolidated!A2:S957,{19},FALSE)="SHOWCASE", VLOOKUP(E532,Store_Showcase!B2:C144,{2}, FALSE), IF(VLOOKUP(G532,Sku_Consolidated!A2:S957,{19},FALSE)="VAM",VLOOKUP(E532,Store_VAM!B2:C273,{2}, FALSE),VLOOKUP(E532,Store_SRP!B2:C110,{2}, FALSE)))</f>
      </c>
      <c r="G532" s="1">
        <v>795737</v>
      </c>
      <c r="H532" s="1" t="s">
        <v>1631</v>
      </c>
      <c r="I532" s="10" t="s">
        <v>1137</v>
      </c>
      <c r="J532" s="1">
        <f>VLOOKUP(G532,Sku_Consolidated!A2:C957, 3, FALSE)</f>
      </c>
      <c r="K532" s="10">
        <f>IF(J532="PACK", I532, 0)</f>
      </c>
      <c r="L532" s="10">
        <f>IF(J532="KG", I532, I532 * VLOOKUP(G532,Sku_Consolidated!A2:U957,21,FALSE))</f>
      </c>
      <c r="M532" s="10" t="s">
        <v>37</v>
      </c>
      <c r="N532" s="11" t="s">
        <v>1657</v>
      </c>
      <c r="O532" s="10" t="s">
        <v>1658</v>
      </c>
      <c r="P532" s="10">
        <f>N532 - O532</f>
      </c>
      <c r="Q532" s="1">
        <f>VLOOKUP(G532,Sku_Consolidated!A2:G957,7, FALSE)</f>
      </c>
      <c r="R532" s="1">
        <f>IF(IFERROR(VLOOKUP(E532,Store_Showcase!B2:H144,7, FALSE), TRUE)=TRUE, IF(IFERROR(VLOOKUP(E532,Store_SRP!B2:H110,7, FALSE), TRUE)=TRUE,VLOOKUP(E532,Store_VAM!B2:H273,7, FALSE),VLOOKUP(E532,Store_SRP!B2:H110,7, FALSE)), VLOOKUP(E532,Store_Showcase!B2:H144,7, FALSE))</f>
      </c>
      <c r="S532" s="1">
        <f>IF(IFERROR(VLOOKUP(E532,Store_Showcase!B2:I144,8, FALSE), TRUE)=TRUE, IF(IFERROR(VLOOKUP(E532,Store_SRP!B2:I110,8, FALSE), TRUE)=TRUE,VLOOKUP(E532,Store_VAM!B2:I273,8, FALSE),VLOOKUP(E532,Store_SRP!B2:I110,8, FALSE)), VLOOKUP(E532,Store_Showcase!B2:I144,8, FALSE))</f>
      </c>
      <c r="T532" s="1">
        <f>VLOOKUP(G532,Sku_Consolidated!A2:R957,18,FALSE)</f>
      </c>
      <c r="U532" s="1" t="s">
        <v>1644</v>
      </c>
      <c r="V532" s="1">
        <f>IF(VLOOKUP(G532,Sku_Consolidated!A2:S957,19,FALSE)="SHOWCASE", VLOOKUP(E532,Store_Showcase!B2:L144,11, FALSE), IF(VLOOKUP(G532,Sku_Consolidated!A2:S957,19,FALSE)="VAM",VLOOKUP(E532,Store_VAM!B2:L273,11, FALSE),VLOOKUP(E532,Store_SRP!B2:L110,11, FALSE)))</f>
      </c>
      <c r="W532" s="1">
        <f>VLOOKUP(G532,Sku_Consolidated!A2:W957,11,FALSE)</f>
      </c>
      <c r="X532" s="1">
        <f>VLOOKUP(G532,Sku_Consolidated!A2:H957,8,FALSE)</f>
      </c>
      <c r="Y532" s="1">
        <f>VLOOKUP(G532,Sku_Consolidated!A2:I957,9,FALSE)</f>
      </c>
      <c r="Z532" s="1" t="s">
        <v>41</v>
      </c>
      <c r="AA532" s="1">
        <f>VLOOKUP(G532,Sku_Consolidated!A2:E957,5,FALSE)</f>
      </c>
      <c r="AB532" s="1">
        <f>IF(VLOOKUP(G532,Sku_Consolidated!A2:S957,19,FALSE)="SHOWCASE", VLOOKUP(E532,Store_Showcase!B2:N144,13, FALSE), IF(VLOOKUP(G532,Sku_Consolidated!A2:S957,19,FALSE)="VAM",VLOOKUP(E532,Store_VAM!B2:N273,13, FALSE),VLOOKUP(E532,Store_SRP!B2:N110,13, FALSE)))</f>
      </c>
      <c r="AC532" s="1">
        <f>IF(IFERROR(AB532,TRUE)=TRUE, "-","OK")</f>
      </c>
      <c r="AD532" s="11" t="s">
        <v>37</v>
      </c>
      <c r="AE532" s="11" t="s">
        <v>37</v>
      </c>
      <c r="AF532" s="1">
        <f>IF(IFERROR(VLOOKUP(E532,Store_Showcase!B2:H144,{5}, FALSE), TRUE)=TRUE, IF(IFERROR(VLOOKUP(E532,Store_SRP!B2:H110,{5}, FALSE), TRUE)=TRUE,VLOOKUP(E532,Store_VAM!B2:H273,{5}, FALSE),VLOOKUP(E532,Store_SRP!B2:H110,{5}, FALSE)), VLOOKUP(E532,Store_Showcase!B2:H144,{5}, FALSE))</f>
      </c>
      <c r="AG532" s="1">
        <f>IF(IFERROR(VLOOKUP(E532,Store_Showcase!B2:H144,{6}, FALSE), TRUE)=TRUE, IF(IFERROR(VLOOKUP(E532,Store_SRP!B2:H110,{6}, FALSE), TRUE)=TRUE,VLOOKUP(E532,Store_VAM!B2:H273,{6}, FALSE),VLOOKUP(E532,Store_SRP!B2:H110,{6}, FALSE)), VLOOKUP(E532,Store_Showcase!B2:H144,{6}, FALSE))</f>
      </c>
      <c r="AH532" s="1">
        <f>VLOOKUP(G532,Sku_Consolidated!A2:R957,18,FALSE)</f>
      </c>
      <c r="AI532" s="1">
        <f>VLOOKUP(G532,Sku_Consolidated!A2:S957,19,FALSE)</f>
      </c>
      <c r="AJ532" s="1">
        <f>VLOOKUP(G532,Sku_Consolidated!A2:T957,20,FALSE)</f>
      </c>
    </row>
    <row r="533" spans="1:36" x14ac:dyDescent="0.25">
      <c r="A533" s="1">
        <v>2024</v>
      </c>
      <c r="B533" s="1" t="s">
        <v>31</v>
      </c>
      <c r="C533" s="1" t="s">
        <v>32</v>
      </c>
      <c r="D533" s="1" t="s">
        <v>33</v>
      </c>
      <c r="E533" s="9" t="s">
        <v>1641</v>
      </c>
      <c r="F533" s="1">
        <f>IF(VLOOKUP(G533,Sku_Consolidated!A2:S957,{19},FALSE)="SHOWCASE", VLOOKUP(E533,Store_Showcase!B2:C144,{2}, FALSE), IF(VLOOKUP(G533,Sku_Consolidated!A2:S957,{19},FALSE)="VAM",VLOOKUP(E533,Store_VAM!B2:C273,{2}, FALSE),VLOOKUP(E533,Store_SRP!B2:C110,{2}, FALSE)))</f>
      </c>
      <c r="G533" s="1">
        <v>795738</v>
      </c>
      <c r="H533" s="1" t="s">
        <v>1634</v>
      </c>
      <c r="I533" s="10" t="s">
        <v>1424</v>
      </c>
      <c r="J533" s="1">
        <f>VLOOKUP(G533,Sku_Consolidated!A2:C957, 3, FALSE)</f>
      </c>
      <c r="K533" s="10">
        <f>IF(J533="PACK", I533, 0)</f>
      </c>
      <c r="L533" s="10">
        <f>IF(J533="KG", I533, I533 * VLOOKUP(G533,Sku_Consolidated!A2:U957,21,FALSE))</f>
      </c>
      <c r="M533" s="10" t="s">
        <v>37</v>
      </c>
      <c r="N533" s="11" t="s">
        <v>1635</v>
      </c>
      <c r="O533" s="10" t="s">
        <v>1636</v>
      </c>
      <c r="P533" s="10">
        <f>N533 - O533</f>
      </c>
      <c r="Q533" s="1">
        <f>VLOOKUP(G533,Sku_Consolidated!A2:G957,7, FALSE)</f>
      </c>
      <c r="R533" s="1">
        <f>IF(IFERROR(VLOOKUP(E533,Store_Showcase!B2:H144,7, FALSE), TRUE)=TRUE, IF(IFERROR(VLOOKUP(E533,Store_SRP!B2:H110,7, FALSE), TRUE)=TRUE,VLOOKUP(E533,Store_VAM!B2:H273,7, FALSE),VLOOKUP(E533,Store_SRP!B2:H110,7, FALSE)), VLOOKUP(E533,Store_Showcase!B2:H144,7, FALSE))</f>
      </c>
      <c r="S533" s="1">
        <f>IF(IFERROR(VLOOKUP(E533,Store_Showcase!B2:I144,8, FALSE), TRUE)=TRUE, IF(IFERROR(VLOOKUP(E533,Store_SRP!B2:I110,8, FALSE), TRUE)=TRUE,VLOOKUP(E533,Store_VAM!B2:I273,8, FALSE),VLOOKUP(E533,Store_SRP!B2:I110,8, FALSE)), VLOOKUP(E533,Store_Showcase!B2:I144,8, FALSE))</f>
      </c>
      <c r="T533" s="1">
        <f>VLOOKUP(G533,Sku_Consolidated!A2:R957,18,FALSE)</f>
      </c>
      <c r="U533" s="1" t="s">
        <v>1644</v>
      </c>
      <c r="V533" s="1">
        <f>IF(VLOOKUP(G533,Sku_Consolidated!A2:S957,19,FALSE)="SHOWCASE", VLOOKUP(E533,Store_Showcase!B2:L144,11, FALSE), IF(VLOOKUP(G533,Sku_Consolidated!A2:S957,19,FALSE)="VAM",VLOOKUP(E533,Store_VAM!B2:L273,11, FALSE),VLOOKUP(E533,Store_SRP!B2:L110,11, FALSE)))</f>
      </c>
      <c r="W533" s="1">
        <f>VLOOKUP(G533,Sku_Consolidated!A2:W957,11,FALSE)</f>
      </c>
      <c r="X533" s="1">
        <f>VLOOKUP(G533,Sku_Consolidated!A2:H957,8,FALSE)</f>
      </c>
      <c r="Y533" s="1">
        <f>VLOOKUP(G533,Sku_Consolidated!A2:I957,9,FALSE)</f>
      </c>
      <c r="Z533" s="1" t="s">
        <v>41</v>
      </c>
      <c r="AA533" s="1">
        <f>VLOOKUP(G533,Sku_Consolidated!A2:E957,5,FALSE)</f>
      </c>
      <c r="AB533" s="1">
        <f>IF(VLOOKUP(G533,Sku_Consolidated!A2:S957,19,FALSE)="SHOWCASE", VLOOKUP(E533,Store_Showcase!B2:N144,13, FALSE), IF(VLOOKUP(G533,Sku_Consolidated!A2:S957,19,FALSE)="VAM",VLOOKUP(E533,Store_VAM!B2:N273,13, FALSE),VLOOKUP(E533,Store_SRP!B2:N110,13, FALSE)))</f>
      </c>
      <c r="AC533" s="1">
        <f>IF(IFERROR(AB533,TRUE)=TRUE, "-","OK")</f>
      </c>
      <c r="AD533" s="11" t="s">
        <v>37</v>
      </c>
      <c r="AE533" s="11" t="s">
        <v>37</v>
      </c>
      <c r="AF533" s="1">
        <f>IF(IFERROR(VLOOKUP(E533,Store_Showcase!B2:H144,{5}, FALSE), TRUE)=TRUE, IF(IFERROR(VLOOKUP(E533,Store_SRP!B2:H110,{5}, FALSE), TRUE)=TRUE,VLOOKUP(E533,Store_VAM!B2:H273,{5}, FALSE),VLOOKUP(E533,Store_SRP!B2:H110,{5}, FALSE)), VLOOKUP(E533,Store_Showcase!B2:H144,{5}, FALSE))</f>
      </c>
      <c r="AG533" s="1">
        <f>IF(IFERROR(VLOOKUP(E533,Store_Showcase!B2:H144,{6}, FALSE), TRUE)=TRUE, IF(IFERROR(VLOOKUP(E533,Store_SRP!B2:H110,{6}, FALSE), TRUE)=TRUE,VLOOKUP(E533,Store_VAM!B2:H273,{6}, FALSE),VLOOKUP(E533,Store_SRP!B2:H110,{6}, FALSE)), VLOOKUP(E533,Store_Showcase!B2:H144,{6}, FALSE))</f>
      </c>
      <c r="AH533" s="1">
        <f>VLOOKUP(G533,Sku_Consolidated!A2:R957,18,FALSE)</f>
      </c>
      <c r="AI533" s="1">
        <f>VLOOKUP(G533,Sku_Consolidated!A2:S957,19,FALSE)</f>
      </c>
      <c r="AJ533" s="1">
        <f>VLOOKUP(G533,Sku_Consolidated!A2:T957,20,FALSE)</f>
      </c>
    </row>
    <row r="534" spans="1:36" x14ac:dyDescent="0.25">
      <c r="A534" s="1">
        <v>2024</v>
      </c>
      <c r="B534" s="1" t="s">
        <v>31</v>
      </c>
      <c r="C534" s="1" t="s">
        <v>32</v>
      </c>
      <c r="D534" s="1" t="s">
        <v>33</v>
      </c>
      <c r="E534" s="9" t="s">
        <v>1641</v>
      </c>
      <c r="F534" s="1">
        <f>IF(VLOOKUP(G534,Sku_Consolidated!A2:S957,{19},FALSE)="SHOWCASE", VLOOKUP(E534,Store_Showcase!B2:C144,{2}, FALSE), IF(VLOOKUP(G534,Sku_Consolidated!A2:S957,{19},FALSE)="VAM",VLOOKUP(E534,Store_VAM!B2:C273,{2}, FALSE),VLOOKUP(E534,Store_SRP!B2:C110,{2}, FALSE)))</f>
      </c>
      <c r="G534" s="1">
        <v>798587</v>
      </c>
      <c r="H534" s="1" t="s">
        <v>1659</v>
      </c>
      <c r="I534" s="10" t="s">
        <v>1467</v>
      </c>
      <c r="J534" s="1">
        <f>VLOOKUP(G534,Sku_Consolidated!A2:C957, 3, FALSE)</f>
      </c>
      <c r="K534" s="10">
        <f>IF(J534="PACK", I534, 0)</f>
      </c>
      <c r="L534" s="10">
        <f>IF(J534="KG", I534, I534 * VLOOKUP(G534,Sku_Consolidated!A2:U957,21,FALSE))</f>
      </c>
      <c r="M534" s="10" t="s">
        <v>37</v>
      </c>
      <c r="N534" s="11" t="s">
        <v>1660</v>
      </c>
      <c r="O534" s="10" t="s">
        <v>1661</v>
      </c>
      <c r="P534" s="10">
        <f>N534 - O534</f>
      </c>
      <c r="Q534" s="1">
        <f>VLOOKUP(G534,Sku_Consolidated!A2:G957,7, FALSE)</f>
      </c>
      <c r="R534" s="1">
        <f>IF(IFERROR(VLOOKUP(E534,Store_Showcase!B2:H144,7, FALSE), TRUE)=TRUE, IF(IFERROR(VLOOKUP(E534,Store_SRP!B2:H110,7, FALSE), TRUE)=TRUE,VLOOKUP(E534,Store_VAM!B2:H273,7, FALSE),VLOOKUP(E534,Store_SRP!B2:H110,7, FALSE)), VLOOKUP(E534,Store_Showcase!B2:H144,7, FALSE))</f>
      </c>
      <c r="S534" s="1">
        <f>IF(IFERROR(VLOOKUP(E534,Store_Showcase!B2:I144,8, FALSE), TRUE)=TRUE, IF(IFERROR(VLOOKUP(E534,Store_SRP!B2:I110,8, FALSE), TRUE)=TRUE,VLOOKUP(E534,Store_VAM!B2:I273,8, FALSE),VLOOKUP(E534,Store_SRP!B2:I110,8, FALSE)), VLOOKUP(E534,Store_Showcase!B2:I144,8, FALSE))</f>
      </c>
      <c r="T534" s="1">
        <f>VLOOKUP(G534,Sku_Consolidated!A2:R957,18,FALSE)</f>
      </c>
      <c r="U534" s="1" t="s">
        <v>1644</v>
      </c>
      <c r="V534" s="1">
        <f>IF(VLOOKUP(G534,Sku_Consolidated!A2:S957,19,FALSE)="SHOWCASE", VLOOKUP(E534,Store_Showcase!B2:L144,11, FALSE), IF(VLOOKUP(G534,Sku_Consolidated!A2:S957,19,FALSE)="VAM",VLOOKUP(E534,Store_VAM!B2:L273,11, FALSE),VLOOKUP(E534,Store_SRP!B2:L110,11, FALSE)))</f>
      </c>
      <c r="W534" s="1">
        <f>VLOOKUP(G534,Sku_Consolidated!A2:W957,11,FALSE)</f>
      </c>
      <c r="X534" s="1">
        <f>VLOOKUP(G534,Sku_Consolidated!A2:H957,8,FALSE)</f>
      </c>
      <c r="Y534" s="1">
        <f>VLOOKUP(G534,Sku_Consolidated!A2:I957,9,FALSE)</f>
      </c>
      <c r="Z534" s="1" t="s">
        <v>41</v>
      </c>
      <c r="AA534" s="1">
        <f>VLOOKUP(G534,Sku_Consolidated!A2:E957,5,FALSE)</f>
      </c>
      <c r="AB534" s="1">
        <f>IF(VLOOKUP(G534,Sku_Consolidated!A2:S957,19,FALSE)="SHOWCASE", VLOOKUP(E534,Store_Showcase!B2:N144,13, FALSE), IF(VLOOKUP(G534,Sku_Consolidated!A2:S957,19,FALSE)="VAM",VLOOKUP(E534,Store_VAM!B2:N273,13, FALSE),VLOOKUP(E534,Store_SRP!B2:N110,13, FALSE)))</f>
      </c>
      <c r="AC534" s="1">
        <f>IF(IFERROR(AB534,TRUE)=TRUE, "-","OK")</f>
      </c>
      <c r="AD534" s="11" t="s">
        <v>37</v>
      </c>
      <c r="AE534" s="11" t="s">
        <v>37</v>
      </c>
      <c r="AF534" s="1">
        <f>IF(IFERROR(VLOOKUP(E534,Store_Showcase!B2:H144,{5}, FALSE), TRUE)=TRUE, IF(IFERROR(VLOOKUP(E534,Store_SRP!B2:H110,{5}, FALSE), TRUE)=TRUE,VLOOKUP(E534,Store_VAM!B2:H273,{5}, FALSE),VLOOKUP(E534,Store_SRP!B2:H110,{5}, FALSE)), VLOOKUP(E534,Store_Showcase!B2:H144,{5}, FALSE))</f>
      </c>
      <c r="AG534" s="1">
        <f>IF(IFERROR(VLOOKUP(E534,Store_Showcase!B2:H144,{6}, FALSE), TRUE)=TRUE, IF(IFERROR(VLOOKUP(E534,Store_SRP!B2:H110,{6}, FALSE), TRUE)=TRUE,VLOOKUP(E534,Store_VAM!B2:H273,{6}, FALSE),VLOOKUP(E534,Store_SRP!B2:H110,{6}, FALSE)), VLOOKUP(E534,Store_Showcase!B2:H144,{6}, FALSE))</f>
      </c>
      <c r="AH534" s="1">
        <f>VLOOKUP(G534,Sku_Consolidated!A2:R957,18,FALSE)</f>
      </c>
      <c r="AI534" s="1">
        <f>VLOOKUP(G534,Sku_Consolidated!A2:S957,19,FALSE)</f>
      </c>
      <c r="AJ534" s="1">
        <f>VLOOKUP(G534,Sku_Consolidated!A2:T957,20,FALSE)</f>
      </c>
    </row>
    <row r="535" spans="1:36" x14ac:dyDescent="0.25">
      <c r="A535" s="1">
        <v>2024</v>
      </c>
      <c r="B535" s="1" t="s">
        <v>31</v>
      </c>
      <c r="C535" s="1" t="s">
        <v>32</v>
      </c>
      <c r="D535" s="1" t="s">
        <v>33</v>
      </c>
      <c r="E535" s="9" t="s">
        <v>1662</v>
      </c>
      <c r="F535" s="1">
        <f>IF(VLOOKUP(G535,Sku_Consolidated!A2:S957,{19},FALSE)="SHOWCASE", VLOOKUP(E535,Store_Showcase!B2:C144,{2}, FALSE), IF(VLOOKUP(G535,Sku_Consolidated!A2:S957,{19},FALSE)="VAM",VLOOKUP(E535,Store_VAM!B2:C273,{2}, FALSE),VLOOKUP(E535,Store_SRP!B2:C110,{2}, FALSE)))</f>
      </c>
      <c r="G535" s="1">
        <v>795719</v>
      </c>
      <c r="H535" s="1" t="s">
        <v>1466</v>
      </c>
      <c r="I535" s="10" t="s">
        <v>1424</v>
      </c>
      <c r="J535" s="1">
        <f>VLOOKUP(G535,Sku_Consolidated!A2:C957, 3, FALSE)</f>
      </c>
      <c r="K535" s="10">
        <f>IF(J535="PACK", I535, 0)</f>
      </c>
      <c r="L535" s="10">
        <f>IF(J535="KG", I535, I535 * VLOOKUP(G535,Sku_Consolidated!A2:U957,21,FALSE))</f>
      </c>
      <c r="M535" s="10" t="s">
        <v>37</v>
      </c>
      <c r="N535" s="11" t="s">
        <v>1425</v>
      </c>
      <c r="O535" s="10" t="s">
        <v>1426</v>
      </c>
      <c r="P535" s="10">
        <f>N535 - O535</f>
      </c>
      <c r="Q535" s="1">
        <f>VLOOKUP(G535,Sku_Consolidated!A2:G957,7, FALSE)</f>
      </c>
      <c r="R535" s="1">
        <f>IF(IFERROR(VLOOKUP(E535,Store_Showcase!B2:H144,7, FALSE), TRUE)=TRUE, IF(IFERROR(VLOOKUP(E535,Store_SRP!B2:H110,7, FALSE), TRUE)=TRUE,VLOOKUP(E535,Store_VAM!B2:H273,7, FALSE),VLOOKUP(E535,Store_SRP!B2:H110,7, FALSE)), VLOOKUP(E535,Store_Showcase!B2:H144,7, FALSE))</f>
      </c>
      <c r="S535" s="1">
        <f>IF(IFERROR(VLOOKUP(E535,Store_Showcase!B2:I144,8, FALSE), TRUE)=TRUE, IF(IFERROR(VLOOKUP(E535,Store_SRP!B2:I110,8, FALSE), TRUE)=TRUE,VLOOKUP(E535,Store_VAM!B2:I273,8, FALSE),VLOOKUP(E535,Store_SRP!B2:I110,8, FALSE)), VLOOKUP(E535,Store_Showcase!B2:I144,8, FALSE))</f>
      </c>
      <c r="T535" s="1">
        <f>VLOOKUP(G535,Sku_Consolidated!A2:R957,18,FALSE)</f>
      </c>
      <c r="U535" s="1" t="s">
        <v>1663</v>
      </c>
      <c r="V535" s="1">
        <f>IF(VLOOKUP(G535,Sku_Consolidated!A2:S957,19,FALSE)="SHOWCASE", VLOOKUP(E535,Store_Showcase!B2:L144,11, FALSE), IF(VLOOKUP(G535,Sku_Consolidated!A2:S957,19,FALSE)="VAM",VLOOKUP(E535,Store_VAM!B2:L273,11, FALSE),VLOOKUP(E535,Store_SRP!B2:L110,11, FALSE)))</f>
      </c>
      <c r="W535" s="1">
        <f>VLOOKUP(G535,Sku_Consolidated!A2:W957,11,FALSE)</f>
      </c>
      <c r="X535" s="1">
        <f>VLOOKUP(G535,Sku_Consolidated!A2:H957,8,FALSE)</f>
      </c>
      <c r="Y535" s="1">
        <f>VLOOKUP(G535,Sku_Consolidated!A2:I957,9,FALSE)</f>
      </c>
      <c r="Z535" s="1" t="s">
        <v>41</v>
      </c>
      <c r="AA535" s="1">
        <f>VLOOKUP(G535,Sku_Consolidated!A2:E957,5,FALSE)</f>
      </c>
      <c r="AB535" s="1">
        <f>IF(VLOOKUP(G535,Sku_Consolidated!A2:S957,19,FALSE)="SHOWCASE", VLOOKUP(E535,Store_Showcase!B2:N144,13, FALSE), IF(VLOOKUP(G535,Sku_Consolidated!A2:S957,19,FALSE)="VAM",VLOOKUP(E535,Store_VAM!B2:N273,13, FALSE),VLOOKUP(E535,Store_SRP!B2:N110,13, FALSE)))</f>
      </c>
      <c r="AC535" s="1">
        <f>IF(IFERROR(AB535,TRUE)=TRUE, "-","OK")</f>
      </c>
      <c r="AD535" s="11" t="s">
        <v>37</v>
      </c>
      <c r="AE535" s="11" t="s">
        <v>37</v>
      </c>
      <c r="AF535" s="1">
        <f>IF(IFERROR(VLOOKUP(E535,Store_Showcase!B2:H144,{5}, FALSE), TRUE)=TRUE, IF(IFERROR(VLOOKUP(E535,Store_SRP!B2:H110,{5}, FALSE), TRUE)=TRUE,VLOOKUP(E535,Store_VAM!B2:H273,{5}, FALSE),VLOOKUP(E535,Store_SRP!B2:H110,{5}, FALSE)), VLOOKUP(E535,Store_Showcase!B2:H144,{5}, FALSE))</f>
      </c>
      <c r="AG535" s="1">
        <f>IF(IFERROR(VLOOKUP(E535,Store_Showcase!B2:H144,{6}, FALSE), TRUE)=TRUE, IF(IFERROR(VLOOKUP(E535,Store_SRP!B2:H110,{6}, FALSE), TRUE)=TRUE,VLOOKUP(E535,Store_VAM!B2:H273,{6}, FALSE),VLOOKUP(E535,Store_SRP!B2:H110,{6}, FALSE)), VLOOKUP(E535,Store_Showcase!B2:H144,{6}, FALSE))</f>
      </c>
      <c r="AH535" s="1">
        <f>VLOOKUP(G535,Sku_Consolidated!A2:R957,18,FALSE)</f>
      </c>
      <c r="AI535" s="1">
        <f>VLOOKUP(G535,Sku_Consolidated!A2:S957,19,FALSE)</f>
      </c>
      <c r="AJ535" s="1">
        <f>VLOOKUP(G535,Sku_Consolidated!A2:T957,20,FALSE)</f>
      </c>
    </row>
    <row r="536" spans="1:36" x14ac:dyDescent="0.25">
      <c r="A536" s="1">
        <v>2024</v>
      </c>
      <c r="B536" s="1" t="s">
        <v>31</v>
      </c>
      <c r="C536" s="1" t="s">
        <v>32</v>
      </c>
      <c r="D536" s="1" t="s">
        <v>33</v>
      </c>
      <c r="E536" s="9" t="s">
        <v>1662</v>
      </c>
      <c r="F536" s="1">
        <f>IF(VLOOKUP(G536,Sku_Consolidated!A2:S957,{19},FALSE)="SHOWCASE", VLOOKUP(E536,Store_Showcase!B2:C144,{2}, FALSE), IF(VLOOKUP(G536,Sku_Consolidated!A2:S957,{19},FALSE)="VAM",VLOOKUP(E536,Store_VAM!B2:C273,{2}, FALSE),VLOOKUP(E536,Store_SRP!B2:C110,{2}, FALSE)))</f>
      </c>
      <c r="G536" s="1">
        <v>795725</v>
      </c>
      <c r="H536" s="1" t="s">
        <v>1417</v>
      </c>
      <c r="I536" s="10" t="s">
        <v>1638</v>
      </c>
      <c r="J536" s="1">
        <f>VLOOKUP(G536,Sku_Consolidated!A2:C957, 3, FALSE)</f>
      </c>
      <c r="K536" s="10">
        <f>IF(J536="PACK", I536, 0)</f>
      </c>
      <c r="L536" s="10">
        <f>IF(J536="KG", I536, I536 * VLOOKUP(G536,Sku_Consolidated!A2:U957,21,FALSE))</f>
      </c>
      <c r="M536" s="10" t="s">
        <v>37</v>
      </c>
      <c r="N536" s="11" t="s">
        <v>1645</v>
      </c>
      <c r="O536" s="10" t="s">
        <v>1646</v>
      </c>
      <c r="P536" s="10">
        <f>N536 - O536</f>
      </c>
      <c r="Q536" s="1">
        <f>VLOOKUP(G536,Sku_Consolidated!A2:G957,7, FALSE)</f>
      </c>
      <c r="R536" s="1">
        <f>IF(IFERROR(VLOOKUP(E536,Store_Showcase!B2:H144,7, FALSE), TRUE)=TRUE, IF(IFERROR(VLOOKUP(E536,Store_SRP!B2:H110,7, FALSE), TRUE)=TRUE,VLOOKUP(E536,Store_VAM!B2:H273,7, FALSE),VLOOKUP(E536,Store_SRP!B2:H110,7, FALSE)), VLOOKUP(E536,Store_Showcase!B2:H144,7, FALSE))</f>
      </c>
      <c r="S536" s="1">
        <f>IF(IFERROR(VLOOKUP(E536,Store_Showcase!B2:I144,8, FALSE), TRUE)=TRUE, IF(IFERROR(VLOOKUP(E536,Store_SRP!B2:I110,8, FALSE), TRUE)=TRUE,VLOOKUP(E536,Store_VAM!B2:I273,8, FALSE),VLOOKUP(E536,Store_SRP!B2:I110,8, FALSE)), VLOOKUP(E536,Store_Showcase!B2:I144,8, FALSE))</f>
      </c>
      <c r="T536" s="1">
        <f>VLOOKUP(G536,Sku_Consolidated!A2:R957,18,FALSE)</f>
      </c>
      <c r="U536" s="1" t="s">
        <v>1663</v>
      </c>
      <c r="V536" s="1">
        <f>IF(VLOOKUP(G536,Sku_Consolidated!A2:S957,19,FALSE)="SHOWCASE", VLOOKUP(E536,Store_Showcase!B2:L144,11, FALSE), IF(VLOOKUP(G536,Sku_Consolidated!A2:S957,19,FALSE)="VAM",VLOOKUP(E536,Store_VAM!B2:L273,11, FALSE),VLOOKUP(E536,Store_SRP!B2:L110,11, FALSE)))</f>
      </c>
      <c r="W536" s="1">
        <f>VLOOKUP(G536,Sku_Consolidated!A2:W957,11,FALSE)</f>
      </c>
      <c r="X536" s="1">
        <f>VLOOKUP(G536,Sku_Consolidated!A2:H957,8,FALSE)</f>
      </c>
      <c r="Y536" s="1">
        <f>VLOOKUP(G536,Sku_Consolidated!A2:I957,9,FALSE)</f>
      </c>
      <c r="Z536" s="1" t="s">
        <v>41</v>
      </c>
      <c r="AA536" s="1">
        <f>VLOOKUP(G536,Sku_Consolidated!A2:E957,5,FALSE)</f>
      </c>
      <c r="AB536" s="1">
        <f>IF(VLOOKUP(G536,Sku_Consolidated!A2:S957,19,FALSE)="SHOWCASE", VLOOKUP(E536,Store_Showcase!B2:N144,13, FALSE), IF(VLOOKUP(G536,Sku_Consolidated!A2:S957,19,FALSE)="VAM",VLOOKUP(E536,Store_VAM!B2:N273,13, FALSE),VLOOKUP(E536,Store_SRP!B2:N110,13, FALSE)))</f>
      </c>
      <c r="AC536" s="1">
        <f>IF(IFERROR(AB536,TRUE)=TRUE, "-","OK")</f>
      </c>
      <c r="AD536" s="11" t="s">
        <v>37</v>
      </c>
      <c r="AE536" s="11" t="s">
        <v>37</v>
      </c>
      <c r="AF536" s="1">
        <f>IF(IFERROR(VLOOKUP(E536,Store_Showcase!B2:H144,{5}, FALSE), TRUE)=TRUE, IF(IFERROR(VLOOKUP(E536,Store_SRP!B2:H110,{5}, FALSE), TRUE)=TRUE,VLOOKUP(E536,Store_VAM!B2:H273,{5}, FALSE),VLOOKUP(E536,Store_SRP!B2:H110,{5}, FALSE)), VLOOKUP(E536,Store_Showcase!B2:H144,{5}, FALSE))</f>
      </c>
      <c r="AG536" s="1">
        <f>IF(IFERROR(VLOOKUP(E536,Store_Showcase!B2:H144,{6}, FALSE), TRUE)=TRUE, IF(IFERROR(VLOOKUP(E536,Store_SRP!B2:H110,{6}, FALSE), TRUE)=TRUE,VLOOKUP(E536,Store_VAM!B2:H273,{6}, FALSE),VLOOKUP(E536,Store_SRP!B2:H110,{6}, FALSE)), VLOOKUP(E536,Store_Showcase!B2:H144,{6}, FALSE))</f>
      </c>
      <c r="AH536" s="1">
        <f>VLOOKUP(G536,Sku_Consolidated!A2:R957,18,FALSE)</f>
      </c>
      <c r="AI536" s="1">
        <f>VLOOKUP(G536,Sku_Consolidated!A2:S957,19,FALSE)</f>
      </c>
      <c r="AJ536" s="1">
        <f>VLOOKUP(G536,Sku_Consolidated!A2:T957,20,FALSE)</f>
      </c>
    </row>
    <row r="537" spans="1:36" x14ac:dyDescent="0.25">
      <c r="A537" s="1">
        <v>2024</v>
      </c>
      <c r="B537" s="1" t="s">
        <v>31</v>
      </c>
      <c r="C537" s="1" t="s">
        <v>32</v>
      </c>
      <c r="D537" s="1" t="s">
        <v>33</v>
      </c>
      <c r="E537" s="9" t="s">
        <v>1662</v>
      </c>
      <c r="F537" s="1">
        <f>IF(VLOOKUP(G537,Sku_Consolidated!A2:S957,{19},FALSE)="SHOWCASE", VLOOKUP(E537,Store_Showcase!B2:C144,{2}, FALSE), IF(VLOOKUP(G537,Sku_Consolidated!A2:S957,{19},FALSE)="VAM",VLOOKUP(E537,Store_VAM!B2:C273,{2}, FALSE),VLOOKUP(E537,Store_SRP!B2:C110,{2}, FALSE)))</f>
      </c>
      <c r="G537" s="1">
        <v>795727</v>
      </c>
      <c r="H537" s="1" t="s">
        <v>1420</v>
      </c>
      <c r="I537" s="10" t="s">
        <v>1467</v>
      </c>
      <c r="J537" s="1">
        <f>VLOOKUP(G537,Sku_Consolidated!A2:C957, 3, FALSE)</f>
      </c>
      <c r="K537" s="10">
        <f>IF(J537="PACK", I537, 0)</f>
      </c>
      <c r="L537" s="10">
        <f>IF(J537="KG", I537, I537 * VLOOKUP(G537,Sku_Consolidated!A2:U957,21,FALSE))</f>
      </c>
      <c r="M537" s="10" t="s">
        <v>37</v>
      </c>
      <c r="N537" s="11" t="s">
        <v>1664</v>
      </c>
      <c r="O537" s="10" t="s">
        <v>1665</v>
      </c>
      <c r="P537" s="10">
        <f>N537 - O537</f>
      </c>
      <c r="Q537" s="1">
        <f>VLOOKUP(G537,Sku_Consolidated!A2:G957,7, FALSE)</f>
      </c>
      <c r="R537" s="1">
        <f>IF(IFERROR(VLOOKUP(E537,Store_Showcase!B2:H144,7, FALSE), TRUE)=TRUE, IF(IFERROR(VLOOKUP(E537,Store_SRP!B2:H110,7, FALSE), TRUE)=TRUE,VLOOKUP(E537,Store_VAM!B2:H273,7, FALSE),VLOOKUP(E537,Store_SRP!B2:H110,7, FALSE)), VLOOKUP(E537,Store_Showcase!B2:H144,7, FALSE))</f>
      </c>
      <c r="S537" s="1">
        <f>IF(IFERROR(VLOOKUP(E537,Store_Showcase!B2:I144,8, FALSE), TRUE)=TRUE, IF(IFERROR(VLOOKUP(E537,Store_SRP!B2:I110,8, FALSE), TRUE)=TRUE,VLOOKUP(E537,Store_VAM!B2:I273,8, FALSE),VLOOKUP(E537,Store_SRP!B2:I110,8, FALSE)), VLOOKUP(E537,Store_Showcase!B2:I144,8, FALSE))</f>
      </c>
      <c r="T537" s="1">
        <f>VLOOKUP(G537,Sku_Consolidated!A2:R957,18,FALSE)</f>
      </c>
      <c r="U537" s="1" t="s">
        <v>1663</v>
      </c>
      <c r="V537" s="1">
        <f>IF(VLOOKUP(G537,Sku_Consolidated!A2:S957,19,FALSE)="SHOWCASE", VLOOKUP(E537,Store_Showcase!B2:L144,11, FALSE), IF(VLOOKUP(G537,Sku_Consolidated!A2:S957,19,FALSE)="VAM",VLOOKUP(E537,Store_VAM!B2:L273,11, FALSE),VLOOKUP(E537,Store_SRP!B2:L110,11, FALSE)))</f>
      </c>
      <c r="W537" s="1">
        <f>VLOOKUP(G537,Sku_Consolidated!A2:W957,11,FALSE)</f>
      </c>
      <c r="X537" s="1">
        <f>VLOOKUP(G537,Sku_Consolidated!A2:H957,8,FALSE)</f>
      </c>
      <c r="Y537" s="1">
        <f>VLOOKUP(G537,Sku_Consolidated!A2:I957,9,FALSE)</f>
      </c>
      <c r="Z537" s="1" t="s">
        <v>41</v>
      </c>
      <c r="AA537" s="1">
        <f>VLOOKUP(G537,Sku_Consolidated!A2:E957,5,FALSE)</f>
      </c>
      <c r="AB537" s="1">
        <f>IF(VLOOKUP(G537,Sku_Consolidated!A2:S957,19,FALSE)="SHOWCASE", VLOOKUP(E537,Store_Showcase!B2:N144,13, FALSE), IF(VLOOKUP(G537,Sku_Consolidated!A2:S957,19,FALSE)="VAM",VLOOKUP(E537,Store_VAM!B2:N273,13, FALSE),VLOOKUP(E537,Store_SRP!B2:N110,13, FALSE)))</f>
      </c>
      <c r="AC537" s="1">
        <f>IF(IFERROR(AB537,TRUE)=TRUE, "-","OK")</f>
      </c>
      <c r="AD537" s="11" t="s">
        <v>37</v>
      </c>
      <c r="AE537" s="11" t="s">
        <v>37</v>
      </c>
      <c r="AF537" s="1">
        <f>IF(IFERROR(VLOOKUP(E537,Store_Showcase!B2:H144,{5}, FALSE), TRUE)=TRUE, IF(IFERROR(VLOOKUP(E537,Store_SRP!B2:H110,{5}, FALSE), TRUE)=TRUE,VLOOKUP(E537,Store_VAM!B2:H273,{5}, FALSE),VLOOKUP(E537,Store_SRP!B2:H110,{5}, FALSE)), VLOOKUP(E537,Store_Showcase!B2:H144,{5}, FALSE))</f>
      </c>
      <c r="AG537" s="1">
        <f>IF(IFERROR(VLOOKUP(E537,Store_Showcase!B2:H144,{6}, FALSE), TRUE)=TRUE, IF(IFERROR(VLOOKUP(E537,Store_SRP!B2:H110,{6}, FALSE), TRUE)=TRUE,VLOOKUP(E537,Store_VAM!B2:H273,{6}, FALSE),VLOOKUP(E537,Store_SRP!B2:H110,{6}, FALSE)), VLOOKUP(E537,Store_Showcase!B2:H144,{6}, FALSE))</f>
      </c>
      <c r="AH537" s="1">
        <f>VLOOKUP(G537,Sku_Consolidated!A2:R957,18,FALSE)</f>
      </c>
      <c r="AI537" s="1">
        <f>VLOOKUP(G537,Sku_Consolidated!A2:S957,19,FALSE)</f>
      </c>
      <c r="AJ537" s="1">
        <f>VLOOKUP(G537,Sku_Consolidated!A2:T957,20,FALSE)</f>
      </c>
    </row>
    <row r="538" spans="1:36" x14ac:dyDescent="0.25">
      <c r="A538" s="1">
        <v>2024</v>
      </c>
      <c r="B538" s="1" t="s">
        <v>31</v>
      </c>
      <c r="C538" s="1" t="s">
        <v>32</v>
      </c>
      <c r="D538" s="1" t="s">
        <v>33</v>
      </c>
      <c r="E538" s="9" t="s">
        <v>1662</v>
      </c>
      <c r="F538" s="1">
        <f>IF(VLOOKUP(G538,Sku_Consolidated!A2:S957,{19},FALSE)="SHOWCASE", VLOOKUP(E538,Store_Showcase!B2:C144,{2}, FALSE), IF(VLOOKUP(G538,Sku_Consolidated!A2:S957,{19},FALSE)="VAM",VLOOKUP(E538,Store_VAM!B2:C273,{2}, FALSE),VLOOKUP(E538,Store_SRP!B2:C110,{2}, FALSE)))</f>
      </c>
      <c r="G538" s="1">
        <v>795732</v>
      </c>
      <c r="H538" s="1" t="s">
        <v>1427</v>
      </c>
      <c r="I538" s="10" t="s">
        <v>1137</v>
      </c>
      <c r="J538" s="1">
        <f>VLOOKUP(G538,Sku_Consolidated!A2:C957, 3, FALSE)</f>
      </c>
      <c r="K538" s="10">
        <f>IF(J538="PACK", I538, 0)</f>
      </c>
      <c r="L538" s="10">
        <f>IF(J538="KG", I538, I538 * VLOOKUP(G538,Sku_Consolidated!A2:U957,21,FALSE))</f>
      </c>
      <c r="M538" s="10" t="s">
        <v>37</v>
      </c>
      <c r="N538" s="11" t="s">
        <v>1428</v>
      </c>
      <c r="O538" s="10" t="s">
        <v>1429</v>
      </c>
      <c r="P538" s="10">
        <f>N538 - O538</f>
      </c>
      <c r="Q538" s="1">
        <f>VLOOKUP(G538,Sku_Consolidated!A2:G957,7, FALSE)</f>
      </c>
      <c r="R538" s="1">
        <f>IF(IFERROR(VLOOKUP(E538,Store_Showcase!B2:H144,7, FALSE), TRUE)=TRUE, IF(IFERROR(VLOOKUP(E538,Store_SRP!B2:H110,7, FALSE), TRUE)=TRUE,VLOOKUP(E538,Store_VAM!B2:H273,7, FALSE),VLOOKUP(E538,Store_SRP!B2:H110,7, FALSE)), VLOOKUP(E538,Store_Showcase!B2:H144,7, FALSE))</f>
      </c>
      <c r="S538" s="1">
        <f>IF(IFERROR(VLOOKUP(E538,Store_Showcase!B2:I144,8, FALSE), TRUE)=TRUE, IF(IFERROR(VLOOKUP(E538,Store_SRP!B2:I110,8, FALSE), TRUE)=TRUE,VLOOKUP(E538,Store_VAM!B2:I273,8, FALSE),VLOOKUP(E538,Store_SRP!B2:I110,8, FALSE)), VLOOKUP(E538,Store_Showcase!B2:I144,8, FALSE))</f>
      </c>
      <c r="T538" s="1">
        <f>VLOOKUP(G538,Sku_Consolidated!A2:R957,18,FALSE)</f>
      </c>
      <c r="U538" s="1" t="s">
        <v>1663</v>
      </c>
      <c r="V538" s="1">
        <f>IF(VLOOKUP(G538,Sku_Consolidated!A2:S957,19,FALSE)="SHOWCASE", VLOOKUP(E538,Store_Showcase!B2:L144,11, FALSE), IF(VLOOKUP(G538,Sku_Consolidated!A2:S957,19,FALSE)="VAM",VLOOKUP(E538,Store_VAM!B2:L273,11, FALSE),VLOOKUP(E538,Store_SRP!B2:L110,11, FALSE)))</f>
      </c>
      <c r="W538" s="1">
        <f>VLOOKUP(G538,Sku_Consolidated!A2:W957,11,FALSE)</f>
      </c>
      <c r="X538" s="1">
        <f>VLOOKUP(G538,Sku_Consolidated!A2:H957,8,FALSE)</f>
      </c>
      <c r="Y538" s="1">
        <f>VLOOKUP(G538,Sku_Consolidated!A2:I957,9,FALSE)</f>
      </c>
      <c r="Z538" s="1" t="s">
        <v>41</v>
      </c>
      <c r="AA538" s="1">
        <f>VLOOKUP(G538,Sku_Consolidated!A2:E957,5,FALSE)</f>
      </c>
      <c r="AB538" s="1">
        <f>IF(VLOOKUP(G538,Sku_Consolidated!A2:S957,19,FALSE)="SHOWCASE", VLOOKUP(E538,Store_Showcase!B2:N144,13, FALSE), IF(VLOOKUP(G538,Sku_Consolidated!A2:S957,19,FALSE)="VAM",VLOOKUP(E538,Store_VAM!B2:N273,13, FALSE),VLOOKUP(E538,Store_SRP!B2:N110,13, FALSE)))</f>
      </c>
      <c r="AC538" s="1">
        <f>IF(IFERROR(AB538,TRUE)=TRUE, "-","OK")</f>
      </c>
      <c r="AD538" s="11" t="s">
        <v>37</v>
      </c>
      <c r="AE538" s="11" t="s">
        <v>37</v>
      </c>
      <c r="AF538" s="1">
        <f>IF(IFERROR(VLOOKUP(E538,Store_Showcase!B2:H144,{5}, FALSE), TRUE)=TRUE, IF(IFERROR(VLOOKUP(E538,Store_SRP!B2:H110,{5}, FALSE), TRUE)=TRUE,VLOOKUP(E538,Store_VAM!B2:H273,{5}, FALSE),VLOOKUP(E538,Store_SRP!B2:H110,{5}, FALSE)), VLOOKUP(E538,Store_Showcase!B2:H144,{5}, FALSE))</f>
      </c>
      <c r="AG538" s="1">
        <f>IF(IFERROR(VLOOKUP(E538,Store_Showcase!B2:H144,{6}, FALSE), TRUE)=TRUE, IF(IFERROR(VLOOKUP(E538,Store_SRP!B2:H110,{6}, FALSE), TRUE)=TRUE,VLOOKUP(E538,Store_VAM!B2:H273,{6}, FALSE),VLOOKUP(E538,Store_SRP!B2:H110,{6}, FALSE)), VLOOKUP(E538,Store_Showcase!B2:H144,{6}, FALSE))</f>
      </c>
      <c r="AH538" s="1">
        <f>VLOOKUP(G538,Sku_Consolidated!A2:R957,18,FALSE)</f>
      </c>
      <c r="AI538" s="1">
        <f>VLOOKUP(G538,Sku_Consolidated!A2:S957,19,FALSE)</f>
      </c>
      <c r="AJ538" s="1">
        <f>VLOOKUP(G538,Sku_Consolidated!A2:T957,20,FALSE)</f>
      </c>
    </row>
    <row r="539" spans="1:36" x14ac:dyDescent="0.25">
      <c r="A539" s="1">
        <v>2024</v>
      </c>
      <c r="B539" s="1" t="s">
        <v>31</v>
      </c>
      <c r="C539" s="1" t="s">
        <v>32</v>
      </c>
      <c r="D539" s="1" t="s">
        <v>33</v>
      </c>
      <c r="E539" s="9" t="s">
        <v>1662</v>
      </c>
      <c r="F539" s="1">
        <f>IF(VLOOKUP(G539,Sku_Consolidated!A2:S957,{19},FALSE)="SHOWCASE", VLOOKUP(E539,Store_Showcase!B2:C144,{2}, FALSE), IF(VLOOKUP(G539,Sku_Consolidated!A2:S957,{19},FALSE)="VAM",VLOOKUP(E539,Store_VAM!B2:C273,{2}, FALSE),VLOOKUP(E539,Store_SRP!B2:C110,{2}, FALSE)))</f>
      </c>
      <c r="G539" s="1">
        <v>795733</v>
      </c>
      <c r="H539" s="1" t="s">
        <v>1430</v>
      </c>
      <c r="I539" s="10" t="s">
        <v>1638</v>
      </c>
      <c r="J539" s="1">
        <f>VLOOKUP(G539,Sku_Consolidated!A2:C957, 3, FALSE)</f>
      </c>
      <c r="K539" s="10">
        <f>IF(J539="PACK", I539, 0)</f>
      </c>
      <c r="L539" s="10">
        <f>IF(J539="KG", I539, I539 * VLOOKUP(G539,Sku_Consolidated!A2:U957,21,FALSE))</f>
      </c>
      <c r="M539" s="10" t="s">
        <v>37</v>
      </c>
      <c r="N539" s="11" t="s">
        <v>1655</v>
      </c>
      <c r="O539" s="10" t="s">
        <v>1656</v>
      </c>
      <c r="P539" s="10">
        <f>N539 - O539</f>
      </c>
      <c r="Q539" s="1">
        <f>VLOOKUP(G539,Sku_Consolidated!A2:G957,7, FALSE)</f>
      </c>
      <c r="R539" s="1">
        <f>IF(IFERROR(VLOOKUP(E539,Store_Showcase!B2:H144,7, FALSE), TRUE)=TRUE, IF(IFERROR(VLOOKUP(E539,Store_SRP!B2:H110,7, FALSE), TRUE)=TRUE,VLOOKUP(E539,Store_VAM!B2:H273,7, FALSE),VLOOKUP(E539,Store_SRP!B2:H110,7, FALSE)), VLOOKUP(E539,Store_Showcase!B2:H144,7, FALSE))</f>
      </c>
      <c r="S539" s="1">
        <f>IF(IFERROR(VLOOKUP(E539,Store_Showcase!B2:I144,8, FALSE), TRUE)=TRUE, IF(IFERROR(VLOOKUP(E539,Store_SRP!B2:I110,8, FALSE), TRUE)=TRUE,VLOOKUP(E539,Store_VAM!B2:I273,8, FALSE),VLOOKUP(E539,Store_SRP!B2:I110,8, FALSE)), VLOOKUP(E539,Store_Showcase!B2:I144,8, FALSE))</f>
      </c>
      <c r="T539" s="1">
        <f>VLOOKUP(G539,Sku_Consolidated!A2:R957,18,FALSE)</f>
      </c>
      <c r="U539" s="1" t="s">
        <v>1663</v>
      </c>
      <c r="V539" s="1">
        <f>IF(VLOOKUP(G539,Sku_Consolidated!A2:S957,19,FALSE)="SHOWCASE", VLOOKUP(E539,Store_Showcase!B2:L144,11, FALSE), IF(VLOOKUP(G539,Sku_Consolidated!A2:S957,19,FALSE)="VAM",VLOOKUP(E539,Store_VAM!B2:L273,11, FALSE),VLOOKUP(E539,Store_SRP!B2:L110,11, FALSE)))</f>
      </c>
      <c r="W539" s="1">
        <f>VLOOKUP(G539,Sku_Consolidated!A2:W957,11,FALSE)</f>
      </c>
      <c r="X539" s="1">
        <f>VLOOKUP(G539,Sku_Consolidated!A2:H957,8,FALSE)</f>
      </c>
      <c r="Y539" s="1">
        <f>VLOOKUP(G539,Sku_Consolidated!A2:I957,9,FALSE)</f>
      </c>
      <c r="Z539" s="1" t="s">
        <v>41</v>
      </c>
      <c r="AA539" s="1">
        <f>VLOOKUP(G539,Sku_Consolidated!A2:E957,5,FALSE)</f>
      </c>
      <c r="AB539" s="1">
        <f>IF(VLOOKUP(G539,Sku_Consolidated!A2:S957,19,FALSE)="SHOWCASE", VLOOKUP(E539,Store_Showcase!B2:N144,13, FALSE), IF(VLOOKUP(G539,Sku_Consolidated!A2:S957,19,FALSE)="VAM",VLOOKUP(E539,Store_VAM!B2:N273,13, FALSE),VLOOKUP(E539,Store_SRP!B2:N110,13, FALSE)))</f>
      </c>
      <c r="AC539" s="1">
        <f>IF(IFERROR(AB539,TRUE)=TRUE, "-","OK")</f>
      </c>
      <c r="AD539" s="11" t="s">
        <v>37</v>
      </c>
      <c r="AE539" s="11" t="s">
        <v>37</v>
      </c>
      <c r="AF539" s="1">
        <f>IF(IFERROR(VLOOKUP(E539,Store_Showcase!B2:H144,{5}, FALSE), TRUE)=TRUE, IF(IFERROR(VLOOKUP(E539,Store_SRP!B2:H110,{5}, FALSE), TRUE)=TRUE,VLOOKUP(E539,Store_VAM!B2:H273,{5}, FALSE),VLOOKUP(E539,Store_SRP!B2:H110,{5}, FALSE)), VLOOKUP(E539,Store_Showcase!B2:H144,{5}, FALSE))</f>
      </c>
      <c r="AG539" s="1">
        <f>IF(IFERROR(VLOOKUP(E539,Store_Showcase!B2:H144,{6}, FALSE), TRUE)=TRUE, IF(IFERROR(VLOOKUP(E539,Store_SRP!B2:H110,{6}, FALSE), TRUE)=TRUE,VLOOKUP(E539,Store_VAM!B2:H273,{6}, FALSE),VLOOKUP(E539,Store_SRP!B2:H110,{6}, FALSE)), VLOOKUP(E539,Store_Showcase!B2:H144,{6}, FALSE))</f>
      </c>
      <c r="AH539" s="1">
        <f>VLOOKUP(G539,Sku_Consolidated!A2:R957,18,FALSE)</f>
      </c>
      <c r="AI539" s="1">
        <f>VLOOKUP(G539,Sku_Consolidated!A2:S957,19,FALSE)</f>
      </c>
      <c r="AJ539" s="1">
        <f>VLOOKUP(G539,Sku_Consolidated!A2:T957,20,FALSE)</f>
      </c>
    </row>
    <row r="540" spans="1:36" x14ac:dyDescent="0.25">
      <c r="A540" s="1">
        <v>2024</v>
      </c>
      <c r="B540" s="1" t="s">
        <v>31</v>
      </c>
      <c r="C540" s="1" t="s">
        <v>32</v>
      </c>
      <c r="D540" s="1" t="s">
        <v>33</v>
      </c>
      <c r="E540" s="9" t="s">
        <v>1662</v>
      </c>
      <c r="F540" s="1">
        <f>IF(VLOOKUP(G540,Sku_Consolidated!A2:S957,{19},FALSE)="SHOWCASE", VLOOKUP(E540,Store_Showcase!B2:C144,{2}, FALSE), IF(VLOOKUP(G540,Sku_Consolidated!A2:S957,{19},FALSE)="VAM",VLOOKUP(E540,Store_VAM!B2:C273,{2}, FALSE),VLOOKUP(E540,Store_SRP!B2:C110,{2}, FALSE)))</f>
      </c>
      <c r="G540" s="1">
        <v>795737</v>
      </c>
      <c r="H540" s="1" t="s">
        <v>1631</v>
      </c>
      <c r="I540" s="10" t="s">
        <v>1477</v>
      </c>
      <c r="J540" s="1">
        <f>VLOOKUP(G540,Sku_Consolidated!A2:C957, 3, FALSE)</f>
      </c>
      <c r="K540" s="10">
        <f>IF(J540="PACK", I540, 0)</f>
      </c>
      <c r="L540" s="10">
        <f>IF(J540="KG", I540, I540 * VLOOKUP(G540,Sku_Consolidated!A2:U957,21,FALSE))</f>
      </c>
      <c r="M540" s="10" t="s">
        <v>37</v>
      </c>
      <c r="N540" s="11" t="s">
        <v>1666</v>
      </c>
      <c r="O540" s="10" t="s">
        <v>1667</v>
      </c>
      <c r="P540" s="10">
        <f>N540 - O540</f>
      </c>
      <c r="Q540" s="1">
        <f>VLOOKUP(G540,Sku_Consolidated!A2:G957,7, FALSE)</f>
      </c>
      <c r="R540" s="1">
        <f>IF(IFERROR(VLOOKUP(E540,Store_Showcase!B2:H144,7, FALSE), TRUE)=TRUE, IF(IFERROR(VLOOKUP(E540,Store_SRP!B2:H110,7, FALSE), TRUE)=TRUE,VLOOKUP(E540,Store_VAM!B2:H273,7, FALSE),VLOOKUP(E540,Store_SRP!B2:H110,7, FALSE)), VLOOKUP(E540,Store_Showcase!B2:H144,7, FALSE))</f>
      </c>
      <c r="S540" s="1">
        <f>IF(IFERROR(VLOOKUP(E540,Store_Showcase!B2:I144,8, FALSE), TRUE)=TRUE, IF(IFERROR(VLOOKUP(E540,Store_SRP!B2:I110,8, FALSE), TRUE)=TRUE,VLOOKUP(E540,Store_VAM!B2:I273,8, FALSE),VLOOKUP(E540,Store_SRP!B2:I110,8, FALSE)), VLOOKUP(E540,Store_Showcase!B2:I144,8, FALSE))</f>
      </c>
      <c r="T540" s="1">
        <f>VLOOKUP(G540,Sku_Consolidated!A2:R957,18,FALSE)</f>
      </c>
      <c r="U540" s="1" t="s">
        <v>1663</v>
      </c>
      <c r="V540" s="1">
        <f>IF(VLOOKUP(G540,Sku_Consolidated!A2:S957,19,FALSE)="SHOWCASE", VLOOKUP(E540,Store_Showcase!B2:L144,11, FALSE), IF(VLOOKUP(G540,Sku_Consolidated!A2:S957,19,FALSE)="VAM",VLOOKUP(E540,Store_VAM!B2:L273,11, FALSE),VLOOKUP(E540,Store_SRP!B2:L110,11, FALSE)))</f>
      </c>
      <c r="W540" s="1">
        <f>VLOOKUP(G540,Sku_Consolidated!A2:W957,11,FALSE)</f>
      </c>
      <c r="X540" s="1">
        <f>VLOOKUP(G540,Sku_Consolidated!A2:H957,8,FALSE)</f>
      </c>
      <c r="Y540" s="1">
        <f>VLOOKUP(G540,Sku_Consolidated!A2:I957,9,FALSE)</f>
      </c>
      <c r="Z540" s="1" t="s">
        <v>41</v>
      </c>
      <c r="AA540" s="1">
        <f>VLOOKUP(G540,Sku_Consolidated!A2:E957,5,FALSE)</f>
      </c>
      <c r="AB540" s="1">
        <f>IF(VLOOKUP(G540,Sku_Consolidated!A2:S957,19,FALSE)="SHOWCASE", VLOOKUP(E540,Store_Showcase!B2:N144,13, FALSE), IF(VLOOKUP(G540,Sku_Consolidated!A2:S957,19,FALSE)="VAM",VLOOKUP(E540,Store_VAM!B2:N273,13, FALSE),VLOOKUP(E540,Store_SRP!B2:N110,13, FALSE)))</f>
      </c>
      <c r="AC540" s="1">
        <f>IF(IFERROR(AB540,TRUE)=TRUE, "-","OK")</f>
      </c>
      <c r="AD540" s="11" t="s">
        <v>37</v>
      </c>
      <c r="AE540" s="11" t="s">
        <v>37</v>
      </c>
      <c r="AF540" s="1">
        <f>IF(IFERROR(VLOOKUP(E540,Store_Showcase!B2:H144,{5}, FALSE), TRUE)=TRUE, IF(IFERROR(VLOOKUP(E540,Store_SRP!B2:H110,{5}, FALSE), TRUE)=TRUE,VLOOKUP(E540,Store_VAM!B2:H273,{5}, FALSE),VLOOKUP(E540,Store_SRP!B2:H110,{5}, FALSE)), VLOOKUP(E540,Store_Showcase!B2:H144,{5}, FALSE))</f>
      </c>
      <c r="AG540" s="1">
        <f>IF(IFERROR(VLOOKUP(E540,Store_Showcase!B2:H144,{6}, FALSE), TRUE)=TRUE, IF(IFERROR(VLOOKUP(E540,Store_SRP!B2:H110,{6}, FALSE), TRUE)=TRUE,VLOOKUP(E540,Store_VAM!B2:H273,{6}, FALSE),VLOOKUP(E540,Store_SRP!B2:H110,{6}, FALSE)), VLOOKUP(E540,Store_Showcase!B2:H144,{6}, FALSE))</f>
      </c>
      <c r="AH540" s="1">
        <f>VLOOKUP(G540,Sku_Consolidated!A2:R957,18,FALSE)</f>
      </c>
      <c r="AI540" s="1">
        <f>VLOOKUP(G540,Sku_Consolidated!A2:S957,19,FALSE)</f>
      </c>
      <c r="AJ540" s="1">
        <f>VLOOKUP(G540,Sku_Consolidated!A2:T957,20,FALSE)</f>
      </c>
    </row>
    <row r="541" spans="1:36" x14ac:dyDescent="0.25">
      <c r="A541" s="1">
        <v>2024</v>
      </c>
      <c r="B541" s="1" t="s">
        <v>31</v>
      </c>
      <c r="C541" s="1" t="s">
        <v>32</v>
      </c>
      <c r="D541" s="1" t="s">
        <v>33</v>
      </c>
      <c r="E541" s="9" t="s">
        <v>1662</v>
      </c>
      <c r="F541" s="1">
        <f>IF(VLOOKUP(G541,Sku_Consolidated!A2:S957,{19},FALSE)="SHOWCASE", VLOOKUP(E541,Store_Showcase!B2:C144,{2}, FALSE), IF(VLOOKUP(G541,Sku_Consolidated!A2:S957,{19},FALSE)="VAM",VLOOKUP(E541,Store_VAM!B2:C273,{2}, FALSE),VLOOKUP(E541,Store_SRP!B2:C110,{2}, FALSE)))</f>
      </c>
      <c r="G541" s="1">
        <v>795738</v>
      </c>
      <c r="H541" s="1" t="s">
        <v>1634</v>
      </c>
      <c r="I541" s="10" t="s">
        <v>1638</v>
      </c>
      <c r="J541" s="1">
        <f>VLOOKUP(G541,Sku_Consolidated!A2:C957, 3, FALSE)</f>
      </c>
      <c r="K541" s="10">
        <f>IF(J541="PACK", I541, 0)</f>
      </c>
      <c r="L541" s="10">
        <f>IF(J541="KG", I541, I541 * VLOOKUP(G541,Sku_Consolidated!A2:U957,21,FALSE))</f>
      </c>
      <c r="M541" s="10" t="s">
        <v>37</v>
      </c>
      <c r="N541" s="11" t="s">
        <v>1668</v>
      </c>
      <c r="O541" s="10" t="s">
        <v>1669</v>
      </c>
      <c r="P541" s="10">
        <f>N541 - O541</f>
      </c>
      <c r="Q541" s="1">
        <f>VLOOKUP(G541,Sku_Consolidated!A2:G957,7, FALSE)</f>
      </c>
      <c r="R541" s="1">
        <f>IF(IFERROR(VLOOKUP(E541,Store_Showcase!B2:H144,7, FALSE), TRUE)=TRUE, IF(IFERROR(VLOOKUP(E541,Store_SRP!B2:H110,7, FALSE), TRUE)=TRUE,VLOOKUP(E541,Store_VAM!B2:H273,7, FALSE),VLOOKUP(E541,Store_SRP!B2:H110,7, FALSE)), VLOOKUP(E541,Store_Showcase!B2:H144,7, FALSE))</f>
      </c>
      <c r="S541" s="1">
        <f>IF(IFERROR(VLOOKUP(E541,Store_Showcase!B2:I144,8, FALSE), TRUE)=TRUE, IF(IFERROR(VLOOKUP(E541,Store_SRP!B2:I110,8, FALSE), TRUE)=TRUE,VLOOKUP(E541,Store_VAM!B2:I273,8, FALSE),VLOOKUP(E541,Store_SRP!B2:I110,8, FALSE)), VLOOKUP(E541,Store_Showcase!B2:I144,8, FALSE))</f>
      </c>
      <c r="T541" s="1">
        <f>VLOOKUP(G541,Sku_Consolidated!A2:R957,18,FALSE)</f>
      </c>
      <c r="U541" s="1" t="s">
        <v>1663</v>
      </c>
      <c r="V541" s="1">
        <f>IF(VLOOKUP(G541,Sku_Consolidated!A2:S957,19,FALSE)="SHOWCASE", VLOOKUP(E541,Store_Showcase!B2:L144,11, FALSE), IF(VLOOKUP(G541,Sku_Consolidated!A2:S957,19,FALSE)="VAM",VLOOKUP(E541,Store_VAM!B2:L273,11, FALSE),VLOOKUP(E541,Store_SRP!B2:L110,11, FALSE)))</f>
      </c>
      <c r="W541" s="1">
        <f>VLOOKUP(G541,Sku_Consolidated!A2:W957,11,FALSE)</f>
      </c>
      <c r="X541" s="1">
        <f>VLOOKUP(G541,Sku_Consolidated!A2:H957,8,FALSE)</f>
      </c>
      <c r="Y541" s="1">
        <f>VLOOKUP(G541,Sku_Consolidated!A2:I957,9,FALSE)</f>
      </c>
      <c r="Z541" s="1" t="s">
        <v>41</v>
      </c>
      <c r="AA541" s="1">
        <f>VLOOKUP(G541,Sku_Consolidated!A2:E957,5,FALSE)</f>
      </c>
      <c r="AB541" s="1">
        <f>IF(VLOOKUP(G541,Sku_Consolidated!A2:S957,19,FALSE)="SHOWCASE", VLOOKUP(E541,Store_Showcase!B2:N144,13, FALSE), IF(VLOOKUP(G541,Sku_Consolidated!A2:S957,19,FALSE)="VAM",VLOOKUP(E541,Store_VAM!B2:N273,13, FALSE),VLOOKUP(E541,Store_SRP!B2:N110,13, FALSE)))</f>
      </c>
      <c r="AC541" s="1">
        <f>IF(IFERROR(AB541,TRUE)=TRUE, "-","OK")</f>
      </c>
      <c r="AD541" s="11" t="s">
        <v>37</v>
      </c>
      <c r="AE541" s="11" t="s">
        <v>37</v>
      </c>
      <c r="AF541" s="1">
        <f>IF(IFERROR(VLOOKUP(E541,Store_Showcase!B2:H144,{5}, FALSE), TRUE)=TRUE, IF(IFERROR(VLOOKUP(E541,Store_SRP!B2:H110,{5}, FALSE), TRUE)=TRUE,VLOOKUP(E541,Store_VAM!B2:H273,{5}, FALSE),VLOOKUP(E541,Store_SRP!B2:H110,{5}, FALSE)), VLOOKUP(E541,Store_Showcase!B2:H144,{5}, FALSE))</f>
      </c>
      <c r="AG541" s="1">
        <f>IF(IFERROR(VLOOKUP(E541,Store_Showcase!B2:H144,{6}, FALSE), TRUE)=TRUE, IF(IFERROR(VLOOKUP(E541,Store_SRP!B2:H110,{6}, FALSE), TRUE)=TRUE,VLOOKUP(E541,Store_VAM!B2:H273,{6}, FALSE),VLOOKUP(E541,Store_SRP!B2:H110,{6}, FALSE)), VLOOKUP(E541,Store_Showcase!B2:H144,{6}, FALSE))</f>
      </c>
      <c r="AH541" s="1">
        <f>VLOOKUP(G541,Sku_Consolidated!A2:R957,18,FALSE)</f>
      </c>
      <c r="AI541" s="1">
        <f>VLOOKUP(G541,Sku_Consolidated!A2:S957,19,FALSE)</f>
      </c>
      <c r="AJ541" s="1">
        <f>VLOOKUP(G541,Sku_Consolidated!A2:T957,20,FALSE)</f>
      </c>
    </row>
    <row r="542" spans="1:36" x14ac:dyDescent="0.25">
      <c r="A542" s="1">
        <v>2024</v>
      </c>
      <c r="B542" s="1" t="s">
        <v>31</v>
      </c>
      <c r="C542" s="1" t="s">
        <v>32</v>
      </c>
      <c r="D542" s="1" t="s">
        <v>33</v>
      </c>
      <c r="E542" s="9" t="s">
        <v>1662</v>
      </c>
      <c r="F542" s="1">
        <f>IF(VLOOKUP(G542,Sku_Consolidated!A2:S957,{19},FALSE)="SHOWCASE", VLOOKUP(E542,Store_Showcase!B2:C144,{2}, FALSE), IF(VLOOKUP(G542,Sku_Consolidated!A2:S957,{19},FALSE)="VAM",VLOOKUP(E542,Store_VAM!B2:C273,{2}, FALSE),VLOOKUP(E542,Store_SRP!B2:C110,{2}, FALSE)))</f>
      </c>
      <c r="G542" s="1">
        <v>798586</v>
      </c>
      <c r="H542" s="1" t="s">
        <v>1670</v>
      </c>
      <c r="I542" s="10" t="s">
        <v>1638</v>
      </c>
      <c r="J542" s="1">
        <f>VLOOKUP(G542,Sku_Consolidated!A2:C957, 3, FALSE)</f>
      </c>
      <c r="K542" s="10">
        <f>IF(J542="PACK", I542, 0)</f>
      </c>
      <c r="L542" s="10">
        <f>IF(J542="KG", I542, I542 * VLOOKUP(G542,Sku_Consolidated!A2:U957,21,FALSE))</f>
      </c>
      <c r="M542" s="10" t="s">
        <v>37</v>
      </c>
      <c r="N542" s="11" t="s">
        <v>1655</v>
      </c>
      <c r="O542" s="10" t="s">
        <v>1656</v>
      </c>
      <c r="P542" s="10">
        <f>N542 - O542</f>
      </c>
      <c r="Q542" s="1">
        <f>VLOOKUP(G542,Sku_Consolidated!A2:G957,7, FALSE)</f>
      </c>
      <c r="R542" s="1">
        <f>IF(IFERROR(VLOOKUP(E542,Store_Showcase!B2:H144,7, FALSE), TRUE)=TRUE, IF(IFERROR(VLOOKUP(E542,Store_SRP!B2:H110,7, FALSE), TRUE)=TRUE,VLOOKUP(E542,Store_VAM!B2:H273,7, FALSE),VLOOKUP(E542,Store_SRP!B2:H110,7, FALSE)), VLOOKUP(E542,Store_Showcase!B2:H144,7, FALSE))</f>
      </c>
      <c r="S542" s="1">
        <f>IF(IFERROR(VLOOKUP(E542,Store_Showcase!B2:I144,8, FALSE), TRUE)=TRUE, IF(IFERROR(VLOOKUP(E542,Store_SRP!B2:I110,8, FALSE), TRUE)=TRUE,VLOOKUP(E542,Store_VAM!B2:I273,8, FALSE),VLOOKUP(E542,Store_SRP!B2:I110,8, FALSE)), VLOOKUP(E542,Store_Showcase!B2:I144,8, FALSE))</f>
      </c>
      <c r="T542" s="1">
        <f>VLOOKUP(G542,Sku_Consolidated!A2:R957,18,FALSE)</f>
      </c>
      <c r="U542" s="1" t="s">
        <v>1663</v>
      </c>
      <c r="V542" s="1">
        <f>IF(VLOOKUP(G542,Sku_Consolidated!A2:S957,19,FALSE)="SHOWCASE", VLOOKUP(E542,Store_Showcase!B2:L144,11, FALSE), IF(VLOOKUP(G542,Sku_Consolidated!A2:S957,19,FALSE)="VAM",VLOOKUP(E542,Store_VAM!B2:L273,11, FALSE),VLOOKUP(E542,Store_SRP!B2:L110,11, FALSE)))</f>
      </c>
      <c r="W542" s="1">
        <f>VLOOKUP(G542,Sku_Consolidated!A2:W957,11,FALSE)</f>
      </c>
      <c r="X542" s="1">
        <f>VLOOKUP(G542,Sku_Consolidated!A2:H957,8,FALSE)</f>
      </c>
      <c r="Y542" s="1">
        <f>VLOOKUP(G542,Sku_Consolidated!A2:I957,9,FALSE)</f>
      </c>
      <c r="Z542" s="1" t="s">
        <v>41</v>
      </c>
      <c r="AA542" s="1">
        <f>VLOOKUP(G542,Sku_Consolidated!A2:E957,5,FALSE)</f>
      </c>
      <c r="AB542" s="1">
        <f>IF(VLOOKUP(G542,Sku_Consolidated!A2:S957,19,FALSE)="SHOWCASE", VLOOKUP(E542,Store_Showcase!B2:N144,13, FALSE), IF(VLOOKUP(G542,Sku_Consolidated!A2:S957,19,FALSE)="VAM",VLOOKUP(E542,Store_VAM!B2:N273,13, FALSE),VLOOKUP(E542,Store_SRP!B2:N110,13, FALSE)))</f>
      </c>
      <c r="AC542" s="1">
        <f>IF(IFERROR(AB542,TRUE)=TRUE, "-","OK")</f>
      </c>
      <c r="AD542" s="11" t="s">
        <v>37</v>
      </c>
      <c r="AE542" s="11" t="s">
        <v>37</v>
      </c>
      <c r="AF542" s="1">
        <f>IF(IFERROR(VLOOKUP(E542,Store_Showcase!B2:H144,{5}, FALSE), TRUE)=TRUE, IF(IFERROR(VLOOKUP(E542,Store_SRP!B2:H110,{5}, FALSE), TRUE)=TRUE,VLOOKUP(E542,Store_VAM!B2:H273,{5}, FALSE),VLOOKUP(E542,Store_SRP!B2:H110,{5}, FALSE)), VLOOKUP(E542,Store_Showcase!B2:H144,{5}, FALSE))</f>
      </c>
      <c r="AG542" s="1">
        <f>IF(IFERROR(VLOOKUP(E542,Store_Showcase!B2:H144,{6}, FALSE), TRUE)=TRUE, IF(IFERROR(VLOOKUP(E542,Store_SRP!B2:H110,{6}, FALSE), TRUE)=TRUE,VLOOKUP(E542,Store_VAM!B2:H273,{6}, FALSE),VLOOKUP(E542,Store_SRP!B2:H110,{6}, FALSE)), VLOOKUP(E542,Store_Showcase!B2:H144,{6}, FALSE))</f>
      </c>
      <c r="AH542" s="1">
        <f>VLOOKUP(G542,Sku_Consolidated!A2:R957,18,FALSE)</f>
      </c>
      <c r="AI542" s="1">
        <f>VLOOKUP(G542,Sku_Consolidated!A2:S957,19,FALSE)</f>
      </c>
      <c r="AJ542" s="1">
        <f>VLOOKUP(G542,Sku_Consolidated!A2:T957,20,FALSE)</f>
      </c>
    </row>
    <row r="543" spans="1:36" x14ac:dyDescent="0.25">
      <c r="A543" s="1">
        <v>2024</v>
      </c>
      <c r="B543" s="1" t="s">
        <v>31</v>
      </c>
      <c r="C543" s="1" t="s">
        <v>32</v>
      </c>
      <c r="D543" s="1" t="s">
        <v>33</v>
      </c>
      <c r="E543" s="9" t="s">
        <v>1662</v>
      </c>
      <c r="F543" s="1">
        <f>IF(VLOOKUP(G543,Sku_Consolidated!A2:S957,{19},FALSE)="SHOWCASE", VLOOKUP(E543,Store_Showcase!B2:C144,{2}, FALSE), IF(VLOOKUP(G543,Sku_Consolidated!A2:S957,{19},FALSE)="VAM",VLOOKUP(E543,Store_VAM!B2:C273,{2}, FALSE),VLOOKUP(E543,Store_SRP!B2:C110,{2}, FALSE)))</f>
      </c>
      <c r="G543" s="1">
        <v>798587</v>
      </c>
      <c r="H543" s="1" t="s">
        <v>1659</v>
      </c>
      <c r="I543" s="10" t="s">
        <v>1638</v>
      </c>
      <c r="J543" s="1">
        <f>VLOOKUP(G543,Sku_Consolidated!A2:C957, 3, FALSE)</f>
      </c>
      <c r="K543" s="10">
        <f>IF(J543="PACK", I543, 0)</f>
      </c>
      <c r="L543" s="10">
        <f>IF(J543="KG", I543, I543 * VLOOKUP(G543,Sku_Consolidated!A2:U957,21,FALSE))</f>
      </c>
      <c r="M543" s="10" t="s">
        <v>37</v>
      </c>
      <c r="N543" s="11" t="s">
        <v>1671</v>
      </c>
      <c r="O543" s="10" t="s">
        <v>1672</v>
      </c>
      <c r="P543" s="10">
        <f>N543 - O543</f>
      </c>
      <c r="Q543" s="1">
        <f>VLOOKUP(G543,Sku_Consolidated!A2:G957,7, FALSE)</f>
      </c>
      <c r="R543" s="1">
        <f>IF(IFERROR(VLOOKUP(E543,Store_Showcase!B2:H144,7, FALSE), TRUE)=TRUE, IF(IFERROR(VLOOKUP(E543,Store_SRP!B2:H110,7, FALSE), TRUE)=TRUE,VLOOKUP(E543,Store_VAM!B2:H273,7, FALSE),VLOOKUP(E543,Store_SRP!B2:H110,7, FALSE)), VLOOKUP(E543,Store_Showcase!B2:H144,7, FALSE))</f>
      </c>
      <c r="S543" s="1">
        <f>IF(IFERROR(VLOOKUP(E543,Store_Showcase!B2:I144,8, FALSE), TRUE)=TRUE, IF(IFERROR(VLOOKUP(E543,Store_SRP!B2:I110,8, FALSE), TRUE)=TRUE,VLOOKUP(E543,Store_VAM!B2:I273,8, FALSE),VLOOKUP(E543,Store_SRP!B2:I110,8, FALSE)), VLOOKUP(E543,Store_Showcase!B2:I144,8, FALSE))</f>
      </c>
      <c r="T543" s="1">
        <f>VLOOKUP(G543,Sku_Consolidated!A2:R957,18,FALSE)</f>
      </c>
      <c r="U543" s="1" t="s">
        <v>1663</v>
      </c>
      <c r="V543" s="1">
        <f>IF(VLOOKUP(G543,Sku_Consolidated!A2:S957,19,FALSE)="SHOWCASE", VLOOKUP(E543,Store_Showcase!B2:L144,11, FALSE), IF(VLOOKUP(G543,Sku_Consolidated!A2:S957,19,FALSE)="VAM",VLOOKUP(E543,Store_VAM!B2:L273,11, FALSE),VLOOKUP(E543,Store_SRP!B2:L110,11, FALSE)))</f>
      </c>
      <c r="W543" s="1">
        <f>VLOOKUP(G543,Sku_Consolidated!A2:W957,11,FALSE)</f>
      </c>
      <c r="X543" s="1">
        <f>VLOOKUP(G543,Sku_Consolidated!A2:H957,8,FALSE)</f>
      </c>
      <c r="Y543" s="1">
        <f>VLOOKUP(G543,Sku_Consolidated!A2:I957,9,FALSE)</f>
      </c>
      <c r="Z543" s="1" t="s">
        <v>41</v>
      </c>
      <c r="AA543" s="1">
        <f>VLOOKUP(G543,Sku_Consolidated!A2:E957,5,FALSE)</f>
      </c>
      <c r="AB543" s="1">
        <f>IF(VLOOKUP(G543,Sku_Consolidated!A2:S957,19,FALSE)="SHOWCASE", VLOOKUP(E543,Store_Showcase!B2:N144,13, FALSE), IF(VLOOKUP(G543,Sku_Consolidated!A2:S957,19,FALSE)="VAM",VLOOKUP(E543,Store_VAM!B2:N273,13, FALSE),VLOOKUP(E543,Store_SRP!B2:N110,13, FALSE)))</f>
      </c>
      <c r="AC543" s="1">
        <f>IF(IFERROR(AB543,TRUE)=TRUE, "-","OK")</f>
      </c>
      <c r="AD543" s="11" t="s">
        <v>37</v>
      </c>
      <c r="AE543" s="11" t="s">
        <v>37</v>
      </c>
      <c r="AF543" s="1">
        <f>IF(IFERROR(VLOOKUP(E543,Store_Showcase!B2:H144,{5}, FALSE), TRUE)=TRUE, IF(IFERROR(VLOOKUP(E543,Store_SRP!B2:H110,{5}, FALSE), TRUE)=TRUE,VLOOKUP(E543,Store_VAM!B2:H273,{5}, FALSE),VLOOKUP(E543,Store_SRP!B2:H110,{5}, FALSE)), VLOOKUP(E543,Store_Showcase!B2:H144,{5}, FALSE))</f>
      </c>
      <c r="AG543" s="1">
        <f>IF(IFERROR(VLOOKUP(E543,Store_Showcase!B2:H144,{6}, FALSE), TRUE)=TRUE, IF(IFERROR(VLOOKUP(E543,Store_SRP!B2:H110,{6}, FALSE), TRUE)=TRUE,VLOOKUP(E543,Store_VAM!B2:H273,{6}, FALSE),VLOOKUP(E543,Store_SRP!B2:H110,{6}, FALSE)), VLOOKUP(E543,Store_Showcase!B2:H144,{6}, FALSE))</f>
      </c>
      <c r="AH543" s="1">
        <f>VLOOKUP(G543,Sku_Consolidated!A2:R957,18,FALSE)</f>
      </c>
      <c r="AI543" s="1">
        <f>VLOOKUP(G543,Sku_Consolidated!A2:S957,19,FALSE)</f>
      </c>
      <c r="AJ543" s="1">
        <f>VLOOKUP(G543,Sku_Consolidated!A2:T957,20,FALSE)</f>
      </c>
    </row>
    <row r="544" spans="1:36" x14ac:dyDescent="0.25">
      <c r="A544" s="1">
        <v>2024</v>
      </c>
      <c r="B544" s="1" t="s">
        <v>31</v>
      </c>
      <c r="C544" s="1" t="s">
        <v>32</v>
      </c>
      <c r="D544" s="1" t="s">
        <v>33</v>
      </c>
      <c r="E544" s="9" t="s">
        <v>1673</v>
      </c>
      <c r="F544" s="1">
        <f>IF(VLOOKUP(G544,Sku_Consolidated!A2:S957,{19},FALSE)="SHOWCASE", VLOOKUP(E544,Store_Showcase!B2:C144,{2}, FALSE), IF(VLOOKUP(G544,Sku_Consolidated!A2:S957,{19},FALSE)="VAM",VLOOKUP(E544,Store_VAM!B2:C273,{2}, FALSE),VLOOKUP(E544,Store_SRP!B2:C110,{2}, FALSE)))</f>
      </c>
      <c r="G544" s="1">
        <v>795722</v>
      </c>
      <c r="H544" s="1" t="s">
        <v>1413</v>
      </c>
      <c r="I544" s="10" t="s">
        <v>1137</v>
      </c>
      <c r="J544" s="1">
        <f>VLOOKUP(G544,Sku_Consolidated!A2:C957, 3, FALSE)</f>
      </c>
      <c r="K544" s="10">
        <f>IF(J544="PACK", I544, 0)</f>
      </c>
      <c r="L544" s="10">
        <f>IF(J544="KG", I544, I544 * VLOOKUP(G544,Sku_Consolidated!A2:U957,21,FALSE))</f>
      </c>
      <c r="M544" s="10" t="s">
        <v>37</v>
      </c>
      <c r="N544" s="11" t="s">
        <v>1674</v>
      </c>
      <c r="O544" s="10" t="s">
        <v>1675</v>
      </c>
      <c r="P544" s="10">
        <f>N544 - O544</f>
      </c>
      <c r="Q544" s="1">
        <f>VLOOKUP(G544,Sku_Consolidated!A2:G957,7, FALSE)</f>
      </c>
      <c r="R544" s="1">
        <f>IF(IFERROR(VLOOKUP(E544,Store_Showcase!B2:H144,7, FALSE), TRUE)=TRUE, IF(IFERROR(VLOOKUP(E544,Store_SRP!B2:H110,7, FALSE), TRUE)=TRUE,VLOOKUP(E544,Store_VAM!B2:H273,7, FALSE),VLOOKUP(E544,Store_SRP!B2:H110,7, FALSE)), VLOOKUP(E544,Store_Showcase!B2:H144,7, FALSE))</f>
      </c>
      <c r="S544" s="1">
        <f>IF(IFERROR(VLOOKUP(E544,Store_Showcase!B2:I144,8, FALSE), TRUE)=TRUE, IF(IFERROR(VLOOKUP(E544,Store_SRP!B2:I110,8, FALSE), TRUE)=TRUE,VLOOKUP(E544,Store_VAM!B2:I273,8, FALSE),VLOOKUP(E544,Store_SRP!B2:I110,8, FALSE)), VLOOKUP(E544,Store_Showcase!B2:I144,8, FALSE))</f>
      </c>
      <c r="T544" s="1">
        <f>VLOOKUP(G544,Sku_Consolidated!A2:R957,18,FALSE)</f>
      </c>
      <c r="U544" s="1" t="s">
        <v>1676</v>
      </c>
      <c r="V544" s="1">
        <f>IF(VLOOKUP(G544,Sku_Consolidated!A2:S957,19,FALSE)="SHOWCASE", VLOOKUP(E544,Store_Showcase!B2:L144,11, FALSE), IF(VLOOKUP(G544,Sku_Consolidated!A2:S957,19,FALSE)="VAM",VLOOKUP(E544,Store_VAM!B2:L273,11, FALSE),VLOOKUP(E544,Store_SRP!B2:L110,11, FALSE)))</f>
      </c>
      <c r="W544" s="1">
        <f>VLOOKUP(G544,Sku_Consolidated!A2:W957,11,FALSE)</f>
      </c>
      <c r="X544" s="1">
        <f>VLOOKUP(G544,Sku_Consolidated!A2:H957,8,FALSE)</f>
      </c>
      <c r="Y544" s="1">
        <f>VLOOKUP(G544,Sku_Consolidated!A2:I957,9,FALSE)</f>
      </c>
      <c r="Z544" s="1" t="s">
        <v>41</v>
      </c>
      <c r="AA544" s="1">
        <f>VLOOKUP(G544,Sku_Consolidated!A2:E957,5,FALSE)</f>
      </c>
      <c r="AB544" s="1">
        <f>IF(VLOOKUP(G544,Sku_Consolidated!A2:S957,19,FALSE)="SHOWCASE", VLOOKUP(E544,Store_Showcase!B2:N144,13, FALSE), IF(VLOOKUP(G544,Sku_Consolidated!A2:S957,19,FALSE)="VAM",VLOOKUP(E544,Store_VAM!B2:N273,13, FALSE),VLOOKUP(E544,Store_SRP!B2:N110,13, FALSE)))</f>
      </c>
      <c r="AC544" s="1">
        <f>IF(IFERROR(AB544,TRUE)=TRUE, "-","OK")</f>
      </c>
      <c r="AD544" s="11" t="s">
        <v>37</v>
      </c>
      <c r="AE544" s="11" t="s">
        <v>37</v>
      </c>
      <c r="AF544" s="1">
        <f>IF(IFERROR(VLOOKUP(E544,Store_Showcase!B2:H144,{5}, FALSE), TRUE)=TRUE, IF(IFERROR(VLOOKUP(E544,Store_SRP!B2:H110,{5}, FALSE), TRUE)=TRUE,VLOOKUP(E544,Store_VAM!B2:H273,{5}, FALSE),VLOOKUP(E544,Store_SRP!B2:H110,{5}, FALSE)), VLOOKUP(E544,Store_Showcase!B2:H144,{5}, FALSE))</f>
      </c>
      <c r="AG544" s="1">
        <f>IF(IFERROR(VLOOKUP(E544,Store_Showcase!B2:H144,{6}, FALSE), TRUE)=TRUE, IF(IFERROR(VLOOKUP(E544,Store_SRP!B2:H110,{6}, FALSE), TRUE)=TRUE,VLOOKUP(E544,Store_VAM!B2:H273,{6}, FALSE),VLOOKUP(E544,Store_SRP!B2:H110,{6}, FALSE)), VLOOKUP(E544,Store_Showcase!B2:H144,{6}, FALSE))</f>
      </c>
      <c r="AH544" s="1">
        <f>VLOOKUP(G544,Sku_Consolidated!A2:R957,18,FALSE)</f>
      </c>
      <c r="AI544" s="1">
        <f>VLOOKUP(G544,Sku_Consolidated!A2:S957,19,FALSE)</f>
      </c>
      <c r="AJ544" s="1">
        <f>VLOOKUP(G544,Sku_Consolidated!A2:T957,20,FALSE)</f>
      </c>
    </row>
    <row r="545" spans="1:36" x14ac:dyDescent="0.25">
      <c r="A545" s="1">
        <v>2024</v>
      </c>
      <c r="B545" s="1" t="s">
        <v>31</v>
      </c>
      <c r="C545" s="1" t="s">
        <v>32</v>
      </c>
      <c r="D545" s="1" t="s">
        <v>33</v>
      </c>
      <c r="E545" s="9" t="s">
        <v>1673</v>
      </c>
      <c r="F545" s="1">
        <f>IF(VLOOKUP(G545,Sku_Consolidated!A2:S957,{19},FALSE)="SHOWCASE", VLOOKUP(E545,Store_Showcase!B2:C144,{2}, FALSE), IF(VLOOKUP(G545,Sku_Consolidated!A2:S957,{19},FALSE)="VAM",VLOOKUP(E545,Store_VAM!B2:C273,{2}, FALSE),VLOOKUP(E545,Store_SRP!B2:C110,{2}, FALSE)))</f>
      </c>
      <c r="G545" s="1">
        <v>795725</v>
      </c>
      <c r="H545" s="1" t="s">
        <v>1417</v>
      </c>
      <c r="I545" s="10" t="s">
        <v>1424</v>
      </c>
      <c r="J545" s="1">
        <f>VLOOKUP(G545,Sku_Consolidated!A2:C957, 3, FALSE)</f>
      </c>
      <c r="K545" s="10">
        <f>IF(J545="PACK", I545, 0)</f>
      </c>
      <c r="L545" s="10">
        <f>IF(J545="KG", I545, I545 * VLOOKUP(G545,Sku_Consolidated!A2:U957,21,FALSE))</f>
      </c>
      <c r="M545" s="10" t="s">
        <v>37</v>
      </c>
      <c r="N545" s="11" t="s">
        <v>1677</v>
      </c>
      <c r="O545" s="10" t="s">
        <v>1678</v>
      </c>
      <c r="P545" s="10">
        <f>N545 - O545</f>
      </c>
      <c r="Q545" s="1">
        <f>VLOOKUP(G545,Sku_Consolidated!A2:G957,7, FALSE)</f>
      </c>
      <c r="R545" s="1">
        <f>IF(IFERROR(VLOOKUP(E545,Store_Showcase!B2:H144,7, FALSE), TRUE)=TRUE, IF(IFERROR(VLOOKUP(E545,Store_SRP!B2:H110,7, FALSE), TRUE)=TRUE,VLOOKUP(E545,Store_VAM!B2:H273,7, FALSE),VLOOKUP(E545,Store_SRP!B2:H110,7, FALSE)), VLOOKUP(E545,Store_Showcase!B2:H144,7, FALSE))</f>
      </c>
      <c r="S545" s="1">
        <f>IF(IFERROR(VLOOKUP(E545,Store_Showcase!B2:I144,8, FALSE), TRUE)=TRUE, IF(IFERROR(VLOOKUP(E545,Store_SRP!B2:I110,8, FALSE), TRUE)=TRUE,VLOOKUP(E545,Store_VAM!B2:I273,8, FALSE),VLOOKUP(E545,Store_SRP!B2:I110,8, FALSE)), VLOOKUP(E545,Store_Showcase!B2:I144,8, FALSE))</f>
      </c>
      <c r="T545" s="1">
        <f>VLOOKUP(G545,Sku_Consolidated!A2:R957,18,FALSE)</f>
      </c>
      <c r="U545" s="1" t="s">
        <v>1676</v>
      </c>
      <c r="V545" s="1">
        <f>IF(VLOOKUP(G545,Sku_Consolidated!A2:S957,19,FALSE)="SHOWCASE", VLOOKUP(E545,Store_Showcase!B2:L144,11, FALSE), IF(VLOOKUP(G545,Sku_Consolidated!A2:S957,19,FALSE)="VAM",VLOOKUP(E545,Store_VAM!B2:L273,11, FALSE),VLOOKUP(E545,Store_SRP!B2:L110,11, FALSE)))</f>
      </c>
      <c r="W545" s="1">
        <f>VLOOKUP(G545,Sku_Consolidated!A2:W957,11,FALSE)</f>
      </c>
      <c r="X545" s="1">
        <f>VLOOKUP(G545,Sku_Consolidated!A2:H957,8,FALSE)</f>
      </c>
      <c r="Y545" s="1">
        <f>VLOOKUP(G545,Sku_Consolidated!A2:I957,9,FALSE)</f>
      </c>
      <c r="Z545" s="1" t="s">
        <v>41</v>
      </c>
      <c r="AA545" s="1">
        <f>VLOOKUP(G545,Sku_Consolidated!A2:E957,5,FALSE)</f>
      </c>
      <c r="AB545" s="1">
        <f>IF(VLOOKUP(G545,Sku_Consolidated!A2:S957,19,FALSE)="SHOWCASE", VLOOKUP(E545,Store_Showcase!B2:N144,13, FALSE), IF(VLOOKUP(G545,Sku_Consolidated!A2:S957,19,FALSE)="VAM",VLOOKUP(E545,Store_VAM!B2:N273,13, FALSE),VLOOKUP(E545,Store_SRP!B2:N110,13, FALSE)))</f>
      </c>
      <c r="AC545" s="1">
        <f>IF(IFERROR(AB545,TRUE)=TRUE, "-","OK")</f>
      </c>
      <c r="AD545" s="11" t="s">
        <v>37</v>
      </c>
      <c r="AE545" s="11" t="s">
        <v>37</v>
      </c>
      <c r="AF545" s="1">
        <f>IF(IFERROR(VLOOKUP(E545,Store_Showcase!B2:H144,{5}, FALSE), TRUE)=TRUE, IF(IFERROR(VLOOKUP(E545,Store_SRP!B2:H110,{5}, FALSE), TRUE)=TRUE,VLOOKUP(E545,Store_VAM!B2:H273,{5}, FALSE),VLOOKUP(E545,Store_SRP!B2:H110,{5}, FALSE)), VLOOKUP(E545,Store_Showcase!B2:H144,{5}, FALSE))</f>
      </c>
      <c r="AG545" s="1">
        <f>IF(IFERROR(VLOOKUP(E545,Store_Showcase!B2:H144,{6}, FALSE), TRUE)=TRUE, IF(IFERROR(VLOOKUP(E545,Store_SRP!B2:H110,{6}, FALSE), TRUE)=TRUE,VLOOKUP(E545,Store_VAM!B2:H273,{6}, FALSE),VLOOKUP(E545,Store_SRP!B2:H110,{6}, FALSE)), VLOOKUP(E545,Store_Showcase!B2:H144,{6}, FALSE))</f>
      </c>
      <c r="AH545" s="1">
        <f>VLOOKUP(G545,Sku_Consolidated!A2:R957,18,FALSE)</f>
      </c>
      <c r="AI545" s="1">
        <f>VLOOKUP(G545,Sku_Consolidated!A2:S957,19,FALSE)</f>
      </c>
      <c r="AJ545" s="1">
        <f>VLOOKUP(G545,Sku_Consolidated!A2:T957,20,FALSE)</f>
      </c>
    </row>
    <row r="546" spans="1:36" x14ac:dyDescent="0.25">
      <c r="A546" s="1">
        <v>2024</v>
      </c>
      <c r="B546" s="1" t="s">
        <v>31</v>
      </c>
      <c r="C546" s="1" t="s">
        <v>32</v>
      </c>
      <c r="D546" s="1" t="s">
        <v>33</v>
      </c>
      <c r="E546" s="9" t="s">
        <v>1673</v>
      </c>
      <c r="F546" s="1">
        <f>IF(VLOOKUP(G546,Sku_Consolidated!A2:S957,{19},FALSE)="SHOWCASE", VLOOKUP(E546,Store_Showcase!B2:C144,{2}, FALSE), IF(VLOOKUP(G546,Sku_Consolidated!A2:S957,{19},FALSE)="VAM",VLOOKUP(E546,Store_VAM!B2:C273,{2}, FALSE),VLOOKUP(E546,Store_SRP!B2:C110,{2}, FALSE)))</f>
      </c>
      <c r="G546" s="1">
        <v>795727</v>
      </c>
      <c r="H546" s="1" t="s">
        <v>1420</v>
      </c>
      <c r="I546" s="10" t="s">
        <v>1424</v>
      </c>
      <c r="J546" s="1">
        <f>VLOOKUP(G546,Sku_Consolidated!A2:C957, 3, FALSE)</f>
      </c>
      <c r="K546" s="10">
        <f>IF(J546="PACK", I546, 0)</f>
      </c>
      <c r="L546" s="10">
        <f>IF(J546="KG", I546, I546 * VLOOKUP(G546,Sku_Consolidated!A2:U957,21,FALSE))</f>
      </c>
      <c r="M546" s="10" t="s">
        <v>37</v>
      </c>
      <c r="N546" s="11" t="s">
        <v>1679</v>
      </c>
      <c r="O546" s="10" t="s">
        <v>1680</v>
      </c>
      <c r="P546" s="10">
        <f>N546 - O546</f>
      </c>
      <c r="Q546" s="1">
        <f>VLOOKUP(G546,Sku_Consolidated!A2:G957,7, FALSE)</f>
      </c>
      <c r="R546" s="1">
        <f>IF(IFERROR(VLOOKUP(E546,Store_Showcase!B2:H144,7, FALSE), TRUE)=TRUE, IF(IFERROR(VLOOKUP(E546,Store_SRP!B2:H110,7, FALSE), TRUE)=TRUE,VLOOKUP(E546,Store_VAM!B2:H273,7, FALSE),VLOOKUP(E546,Store_SRP!B2:H110,7, FALSE)), VLOOKUP(E546,Store_Showcase!B2:H144,7, FALSE))</f>
      </c>
      <c r="S546" s="1">
        <f>IF(IFERROR(VLOOKUP(E546,Store_Showcase!B2:I144,8, FALSE), TRUE)=TRUE, IF(IFERROR(VLOOKUP(E546,Store_SRP!B2:I110,8, FALSE), TRUE)=TRUE,VLOOKUP(E546,Store_VAM!B2:I273,8, FALSE),VLOOKUP(E546,Store_SRP!B2:I110,8, FALSE)), VLOOKUP(E546,Store_Showcase!B2:I144,8, FALSE))</f>
      </c>
      <c r="T546" s="1">
        <f>VLOOKUP(G546,Sku_Consolidated!A2:R957,18,FALSE)</f>
      </c>
      <c r="U546" s="1" t="s">
        <v>1676</v>
      </c>
      <c r="V546" s="1">
        <f>IF(VLOOKUP(G546,Sku_Consolidated!A2:S957,19,FALSE)="SHOWCASE", VLOOKUP(E546,Store_Showcase!B2:L144,11, FALSE), IF(VLOOKUP(G546,Sku_Consolidated!A2:S957,19,FALSE)="VAM",VLOOKUP(E546,Store_VAM!B2:L273,11, FALSE),VLOOKUP(E546,Store_SRP!B2:L110,11, FALSE)))</f>
      </c>
      <c r="W546" s="1">
        <f>VLOOKUP(G546,Sku_Consolidated!A2:W957,11,FALSE)</f>
      </c>
      <c r="X546" s="1">
        <f>VLOOKUP(G546,Sku_Consolidated!A2:H957,8,FALSE)</f>
      </c>
      <c r="Y546" s="1">
        <f>VLOOKUP(G546,Sku_Consolidated!A2:I957,9,FALSE)</f>
      </c>
      <c r="Z546" s="1" t="s">
        <v>41</v>
      </c>
      <c r="AA546" s="1">
        <f>VLOOKUP(G546,Sku_Consolidated!A2:E957,5,FALSE)</f>
      </c>
      <c r="AB546" s="1">
        <f>IF(VLOOKUP(G546,Sku_Consolidated!A2:S957,19,FALSE)="SHOWCASE", VLOOKUP(E546,Store_Showcase!B2:N144,13, FALSE), IF(VLOOKUP(G546,Sku_Consolidated!A2:S957,19,FALSE)="VAM",VLOOKUP(E546,Store_VAM!B2:N273,13, FALSE),VLOOKUP(E546,Store_SRP!B2:N110,13, FALSE)))</f>
      </c>
      <c r="AC546" s="1">
        <f>IF(IFERROR(AB546,TRUE)=TRUE, "-","OK")</f>
      </c>
      <c r="AD546" s="11" t="s">
        <v>37</v>
      </c>
      <c r="AE546" s="11" t="s">
        <v>37</v>
      </c>
      <c r="AF546" s="1">
        <f>IF(IFERROR(VLOOKUP(E546,Store_Showcase!B2:H144,{5}, FALSE), TRUE)=TRUE, IF(IFERROR(VLOOKUP(E546,Store_SRP!B2:H110,{5}, FALSE), TRUE)=TRUE,VLOOKUP(E546,Store_VAM!B2:H273,{5}, FALSE),VLOOKUP(E546,Store_SRP!B2:H110,{5}, FALSE)), VLOOKUP(E546,Store_Showcase!B2:H144,{5}, FALSE))</f>
      </c>
      <c r="AG546" s="1">
        <f>IF(IFERROR(VLOOKUP(E546,Store_Showcase!B2:H144,{6}, FALSE), TRUE)=TRUE, IF(IFERROR(VLOOKUP(E546,Store_SRP!B2:H110,{6}, FALSE), TRUE)=TRUE,VLOOKUP(E546,Store_VAM!B2:H273,{6}, FALSE),VLOOKUP(E546,Store_SRP!B2:H110,{6}, FALSE)), VLOOKUP(E546,Store_Showcase!B2:H144,{6}, FALSE))</f>
      </c>
      <c r="AH546" s="1">
        <f>VLOOKUP(G546,Sku_Consolidated!A2:R957,18,FALSE)</f>
      </c>
      <c r="AI546" s="1">
        <f>VLOOKUP(G546,Sku_Consolidated!A2:S957,19,FALSE)</f>
      </c>
      <c r="AJ546" s="1">
        <f>VLOOKUP(G546,Sku_Consolidated!A2:T957,20,FALSE)</f>
      </c>
    </row>
    <row r="547" spans="1:36" x14ac:dyDescent="0.25">
      <c r="A547" s="1">
        <v>2024</v>
      </c>
      <c r="B547" s="1" t="s">
        <v>31</v>
      </c>
      <c r="C547" s="1" t="s">
        <v>32</v>
      </c>
      <c r="D547" s="1" t="s">
        <v>33</v>
      </c>
      <c r="E547" s="9" t="s">
        <v>1673</v>
      </c>
      <c r="F547" s="1">
        <f>IF(VLOOKUP(G547,Sku_Consolidated!A2:S957,{19},FALSE)="SHOWCASE", VLOOKUP(E547,Store_Showcase!B2:C144,{2}, FALSE), IF(VLOOKUP(G547,Sku_Consolidated!A2:S957,{19},FALSE)="VAM",VLOOKUP(E547,Store_VAM!B2:C273,{2}, FALSE),VLOOKUP(E547,Store_SRP!B2:C110,{2}, FALSE)))</f>
      </c>
      <c r="G547" s="1">
        <v>795728</v>
      </c>
      <c r="H547" s="1" t="s">
        <v>1647</v>
      </c>
      <c r="I547" s="10" t="s">
        <v>1137</v>
      </c>
      <c r="J547" s="1">
        <f>VLOOKUP(G547,Sku_Consolidated!A2:C957, 3, FALSE)</f>
      </c>
      <c r="K547" s="10">
        <f>IF(J547="PACK", I547, 0)</f>
      </c>
      <c r="L547" s="10">
        <f>IF(J547="KG", I547, I547 * VLOOKUP(G547,Sku_Consolidated!A2:U957,21,FALSE))</f>
      </c>
      <c r="M547" s="10" t="s">
        <v>37</v>
      </c>
      <c r="N547" s="11" t="s">
        <v>1681</v>
      </c>
      <c r="O547" s="10" t="s">
        <v>1682</v>
      </c>
      <c r="P547" s="10">
        <f>N547 - O547</f>
      </c>
      <c r="Q547" s="1">
        <f>VLOOKUP(G547,Sku_Consolidated!A2:G957,7, FALSE)</f>
      </c>
      <c r="R547" s="1">
        <f>IF(IFERROR(VLOOKUP(E547,Store_Showcase!B2:H144,7, FALSE), TRUE)=TRUE, IF(IFERROR(VLOOKUP(E547,Store_SRP!B2:H110,7, FALSE), TRUE)=TRUE,VLOOKUP(E547,Store_VAM!B2:H273,7, FALSE),VLOOKUP(E547,Store_SRP!B2:H110,7, FALSE)), VLOOKUP(E547,Store_Showcase!B2:H144,7, FALSE))</f>
      </c>
      <c r="S547" s="1">
        <f>IF(IFERROR(VLOOKUP(E547,Store_Showcase!B2:I144,8, FALSE), TRUE)=TRUE, IF(IFERROR(VLOOKUP(E547,Store_SRP!B2:I110,8, FALSE), TRUE)=TRUE,VLOOKUP(E547,Store_VAM!B2:I273,8, FALSE),VLOOKUP(E547,Store_SRP!B2:I110,8, FALSE)), VLOOKUP(E547,Store_Showcase!B2:I144,8, FALSE))</f>
      </c>
      <c r="T547" s="1">
        <f>VLOOKUP(G547,Sku_Consolidated!A2:R957,18,FALSE)</f>
      </c>
      <c r="U547" s="1" t="s">
        <v>1676</v>
      </c>
      <c r="V547" s="1">
        <f>IF(VLOOKUP(G547,Sku_Consolidated!A2:S957,19,FALSE)="SHOWCASE", VLOOKUP(E547,Store_Showcase!B2:L144,11, FALSE), IF(VLOOKUP(G547,Sku_Consolidated!A2:S957,19,FALSE)="VAM",VLOOKUP(E547,Store_VAM!B2:L273,11, FALSE),VLOOKUP(E547,Store_SRP!B2:L110,11, FALSE)))</f>
      </c>
      <c r="W547" s="1">
        <f>VLOOKUP(G547,Sku_Consolidated!A2:W957,11,FALSE)</f>
      </c>
      <c r="X547" s="1">
        <f>VLOOKUP(G547,Sku_Consolidated!A2:H957,8,FALSE)</f>
      </c>
      <c r="Y547" s="1">
        <f>VLOOKUP(G547,Sku_Consolidated!A2:I957,9,FALSE)</f>
      </c>
      <c r="Z547" s="1" t="s">
        <v>41</v>
      </c>
      <c r="AA547" s="1">
        <f>VLOOKUP(G547,Sku_Consolidated!A2:E957,5,FALSE)</f>
      </c>
      <c r="AB547" s="1">
        <f>IF(VLOOKUP(G547,Sku_Consolidated!A2:S957,19,FALSE)="SHOWCASE", VLOOKUP(E547,Store_Showcase!B2:N144,13, FALSE), IF(VLOOKUP(G547,Sku_Consolidated!A2:S957,19,FALSE)="VAM",VLOOKUP(E547,Store_VAM!B2:N273,13, FALSE),VLOOKUP(E547,Store_SRP!B2:N110,13, FALSE)))</f>
      </c>
      <c r="AC547" s="1">
        <f>IF(IFERROR(AB547,TRUE)=TRUE, "-","OK")</f>
      </c>
      <c r="AD547" s="11" t="s">
        <v>37</v>
      </c>
      <c r="AE547" s="11" t="s">
        <v>37</v>
      </c>
      <c r="AF547" s="1">
        <f>IF(IFERROR(VLOOKUP(E547,Store_Showcase!B2:H144,{5}, FALSE), TRUE)=TRUE, IF(IFERROR(VLOOKUP(E547,Store_SRP!B2:H110,{5}, FALSE), TRUE)=TRUE,VLOOKUP(E547,Store_VAM!B2:H273,{5}, FALSE),VLOOKUP(E547,Store_SRP!B2:H110,{5}, FALSE)), VLOOKUP(E547,Store_Showcase!B2:H144,{5}, FALSE))</f>
      </c>
      <c r="AG547" s="1">
        <f>IF(IFERROR(VLOOKUP(E547,Store_Showcase!B2:H144,{6}, FALSE), TRUE)=TRUE, IF(IFERROR(VLOOKUP(E547,Store_SRP!B2:H110,{6}, FALSE), TRUE)=TRUE,VLOOKUP(E547,Store_VAM!B2:H273,{6}, FALSE),VLOOKUP(E547,Store_SRP!B2:H110,{6}, FALSE)), VLOOKUP(E547,Store_Showcase!B2:H144,{6}, FALSE))</f>
      </c>
      <c r="AH547" s="1">
        <f>VLOOKUP(G547,Sku_Consolidated!A2:R957,18,FALSE)</f>
      </c>
      <c r="AI547" s="1">
        <f>VLOOKUP(G547,Sku_Consolidated!A2:S957,19,FALSE)</f>
      </c>
      <c r="AJ547" s="1">
        <f>VLOOKUP(G547,Sku_Consolidated!A2:T957,20,FALSE)</f>
      </c>
    </row>
    <row r="548" spans="1:36" x14ac:dyDescent="0.25">
      <c r="A548" s="1">
        <v>2024</v>
      </c>
      <c r="B548" s="1" t="s">
        <v>31</v>
      </c>
      <c r="C548" s="1" t="s">
        <v>32</v>
      </c>
      <c r="D548" s="1" t="s">
        <v>33</v>
      </c>
      <c r="E548" s="9" t="s">
        <v>1673</v>
      </c>
      <c r="F548" s="1">
        <f>IF(VLOOKUP(G548,Sku_Consolidated!A2:S957,{19},FALSE)="SHOWCASE", VLOOKUP(E548,Store_Showcase!B2:C144,{2}, FALSE), IF(VLOOKUP(G548,Sku_Consolidated!A2:S957,{19},FALSE)="VAM",VLOOKUP(E548,Store_VAM!B2:C273,{2}, FALSE),VLOOKUP(E548,Store_SRP!B2:C110,{2}, FALSE)))</f>
      </c>
      <c r="G548" s="1">
        <v>795730</v>
      </c>
      <c r="H548" s="1" t="s">
        <v>1423</v>
      </c>
      <c r="I548" s="10" t="s">
        <v>1424</v>
      </c>
      <c r="J548" s="1">
        <f>VLOOKUP(G548,Sku_Consolidated!A2:C957, 3, FALSE)</f>
      </c>
      <c r="K548" s="10">
        <f>IF(J548="PACK", I548, 0)</f>
      </c>
      <c r="L548" s="10">
        <f>IF(J548="KG", I548, I548 * VLOOKUP(G548,Sku_Consolidated!A2:U957,21,FALSE))</f>
      </c>
      <c r="M548" s="10" t="s">
        <v>37</v>
      </c>
      <c r="N548" s="11" t="s">
        <v>1425</v>
      </c>
      <c r="O548" s="10" t="s">
        <v>1426</v>
      </c>
      <c r="P548" s="10">
        <f>N548 - O548</f>
      </c>
      <c r="Q548" s="1">
        <f>VLOOKUP(G548,Sku_Consolidated!A2:G957,7, FALSE)</f>
      </c>
      <c r="R548" s="1">
        <f>IF(IFERROR(VLOOKUP(E548,Store_Showcase!B2:H144,7, FALSE), TRUE)=TRUE, IF(IFERROR(VLOOKUP(E548,Store_SRP!B2:H110,7, FALSE), TRUE)=TRUE,VLOOKUP(E548,Store_VAM!B2:H273,7, FALSE),VLOOKUP(E548,Store_SRP!B2:H110,7, FALSE)), VLOOKUP(E548,Store_Showcase!B2:H144,7, FALSE))</f>
      </c>
      <c r="S548" s="1">
        <f>IF(IFERROR(VLOOKUP(E548,Store_Showcase!B2:I144,8, FALSE), TRUE)=TRUE, IF(IFERROR(VLOOKUP(E548,Store_SRP!B2:I110,8, FALSE), TRUE)=TRUE,VLOOKUP(E548,Store_VAM!B2:I273,8, FALSE),VLOOKUP(E548,Store_SRP!B2:I110,8, FALSE)), VLOOKUP(E548,Store_Showcase!B2:I144,8, FALSE))</f>
      </c>
      <c r="T548" s="1">
        <f>VLOOKUP(G548,Sku_Consolidated!A2:R957,18,FALSE)</f>
      </c>
      <c r="U548" s="1" t="s">
        <v>1676</v>
      </c>
      <c r="V548" s="1">
        <f>IF(VLOOKUP(G548,Sku_Consolidated!A2:S957,19,FALSE)="SHOWCASE", VLOOKUP(E548,Store_Showcase!B2:L144,11, FALSE), IF(VLOOKUP(G548,Sku_Consolidated!A2:S957,19,FALSE)="VAM",VLOOKUP(E548,Store_VAM!B2:L273,11, FALSE),VLOOKUP(E548,Store_SRP!B2:L110,11, FALSE)))</f>
      </c>
      <c r="W548" s="1">
        <f>VLOOKUP(G548,Sku_Consolidated!A2:W957,11,FALSE)</f>
      </c>
      <c r="X548" s="1">
        <f>VLOOKUP(G548,Sku_Consolidated!A2:H957,8,FALSE)</f>
      </c>
      <c r="Y548" s="1">
        <f>VLOOKUP(G548,Sku_Consolidated!A2:I957,9,FALSE)</f>
      </c>
      <c r="Z548" s="1" t="s">
        <v>41</v>
      </c>
      <c r="AA548" s="1">
        <f>VLOOKUP(G548,Sku_Consolidated!A2:E957,5,FALSE)</f>
      </c>
      <c r="AB548" s="1">
        <f>IF(VLOOKUP(G548,Sku_Consolidated!A2:S957,19,FALSE)="SHOWCASE", VLOOKUP(E548,Store_Showcase!B2:N144,13, FALSE), IF(VLOOKUP(G548,Sku_Consolidated!A2:S957,19,FALSE)="VAM",VLOOKUP(E548,Store_VAM!B2:N273,13, FALSE),VLOOKUP(E548,Store_SRP!B2:N110,13, FALSE)))</f>
      </c>
      <c r="AC548" s="1">
        <f>IF(IFERROR(AB548,TRUE)=TRUE, "-","OK")</f>
      </c>
      <c r="AD548" s="11" t="s">
        <v>37</v>
      </c>
      <c r="AE548" s="11" t="s">
        <v>37</v>
      </c>
      <c r="AF548" s="1">
        <f>IF(IFERROR(VLOOKUP(E548,Store_Showcase!B2:H144,{5}, FALSE), TRUE)=TRUE, IF(IFERROR(VLOOKUP(E548,Store_SRP!B2:H110,{5}, FALSE), TRUE)=TRUE,VLOOKUP(E548,Store_VAM!B2:H273,{5}, FALSE),VLOOKUP(E548,Store_SRP!B2:H110,{5}, FALSE)), VLOOKUP(E548,Store_Showcase!B2:H144,{5}, FALSE))</f>
      </c>
      <c r="AG548" s="1">
        <f>IF(IFERROR(VLOOKUP(E548,Store_Showcase!B2:H144,{6}, FALSE), TRUE)=TRUE, IF(IFERROR(VLOOKUP(E548,Store_SRP!B2:H110,{6}, FALSE), TRUE)=TRUE,VLOOKUP(E548,Store_VAM!B2:H273,{6}, FALSE),VLOOKUP(E548,Store_SRP!B2:H110,{6}, FALSE)), VLOOKUP(E548,Store_Showcase!B2:H144,{6}, FALSE))</f>
      </c>
      <c r="AH548" s="1">
        <f>VLOOKUP(G548,Sku_Consolidated!A2:R957,18,FALSE)</f>
      </c>
      <c r="AI548" s="1">
        <f>VLOOKUP(G548,Sku_Consolidated!A2:S957,19,FALSE)</f>
      </c>
      <c r="AJ548" s="1">
        <f>VLOOKUP(G548,Sku_Consolidated!A2:T957,20,FALSE)</f>
      </c>
    </row>
    <row r="549" spans="1:36" x14ac:dyDescent="0.25">
      <c r="A549" s="1">
        <v>2024</v>
      </c>
      <c r="B549" s="1" t="s">
        <v>31</v>
      </c>
      <c r="C549" s="1" t="s">
        <v>32</v>
      </c>
      <c r="D549" s="1" t="s">
        <v>33</v>
      </c>
      <c r="E549" s="9" t="s">
        <v>1673</v>
      </c>
      <c r="F549" s="1">
        <f>IF(VLOOKUP(G549,Sku_Consolidated!A2:S957,{19},FALSE)="SHOWCASE", VLOOKUP(E549,Store_Showcase!B2:C144,{2}, FALSE), IF(VLOOKUP(G549,Sku_Consolidated!A2:S957,{19},FALSE)="VAM",VLOOKUP(E549,Store_VAM!B2:C273,{2}, FALSE),VLOOKUP(E549,Store_SRP!B2:C110,{2}, FALSE)))</f>
      </c>
      <c r="G549" s="1">
        <v>795732</v>
      </c>
      <c r="H549" s="1" t="s">
        <v>1427</v>
      </c>
      <c r="I549" s="10" t="s">
        <v>1137</v>
      </c>
      <c r="J549" s="1">
        <f>VLOOKUP(G549,Sku_Consolidated!A2:C957, 3, FALSE)</f>
      </c>
      <c r="K549" s="10">
        <f>IF(J549="PACK", I549, 0)</f>
      </c>
      <c r="L549" s="10">
        <f>IF(J549="KG", I549, I549 * VLOOKUP(G549,Sku_Consolidated!A2:U957,21,FALSE))</f>
      </c>
      <c r="M549" s="10" t="s">
        <v>37</v>
      </c>
      <c r="N549" s="11" t="s">
        <v>1428</v>
      </c>
      <c r="O549" s="10" t="s">
        <v>1429</v>
      </c>
      <c r="P549" s="10">
        <f>N549 - O549</f>
      </c>
      <c r="Q549" s="1">
        <f>VLOOKUP(G549,Sku_Consolidated!A2:G957,7, FALSE)</f>
      </c>
      <c r="R549" s="1">
        <f>IF(IFERROR(VLOOKUP(E549,Store_Showcase!B2:H144,7, FALSE), TRUE)=TRUE, IF(IFERROR(VLOOKUP(E549,Store_SRP!B2:H110,7, FALSE), TRUE)=TRUE,VLOOKUP(E549,Store_VAM!B2:H273,7, FALSE),VLOOKUP(E549,Store_SRP!B2:H110,7, FALSE)), VLOOKUP(E549,Store_Showcase!B2:H144,7, FALSE))</f>
      </c>
      <c r="S549" s="1">
        <f>IF(IFERROR(VLOOKUP(E549,Store_Showcase!B2:I144,8, FALSE), TRUE)=TRUE, IF(IFERROR(VLOOKUP(E549,Store_SRP!B2:I110,8, FALSE), TRUE)=TRUE,VLOOKUP(E549,Store_VAM!B2:I273,8, FALSE),VLOOKUP(E549,Store_SRP!B2:I110,8, FALSE)), VLOOKUP(E549,Store_Showcase!B2:I144,8, FALSE))</f>
      </c>
      <c r="T549" s="1">
        <f>VLOOKUP(G549,Sku_Consolidated!A2:R957,18,FALSE)</f>
      </c>
      <c r="U549" s="1" t="s">
        <v>1676</v>
      </c>
      <c r="V549" s="1">
        <f>IF(VLOOKUP(G549,Sku_Consolidated!A2:S957,19,FALSE)="SHOWCASE", VLOOKUP(E549,Store_Showcase!B2:L144,11, FALSE), IF(VLOOKUP(G549,Sku_Consolidated!A2:S957,19,FALSE)="VAM",VLOOKUP(E549,Store_VAM!B2:L273,11, FALSE),VLOOKUP(E549,Store_SRP!B2:L110,11, FALSE)))</f>
      </c>
      <c r="W549" s="1">
        <f>VLOOKUP(G549,Sku_Consolidated!A2:W957,11,FALSE)</f>
      </c>
      <c r="X549" s="1">
        <f>VLOOKUP(G549,Sku_Consolidated!A2:H957,8,FALSE)</f>
      </c>
      <c r="Y549" s="1">
        <f>VLOOKUP(G549,Sku_Consolidated!A2:I957,9,FALSE)</f>
      </c>
      <c r="Z549" s="1" t="s">
        <v>41</v>
      </c>
      <c r="AA549" s="1">
        <f>VLOOKUP(G549,Sku_Consolidated!A2:E957,5,FALSE)</f>
      </c>
      <c r="AB549" s="1">
        <f>IF(VLOOKUP(G549,Sku_Consolidated!A2:S957,19,FALSE)="SHOWCASE", VLOOKUP(E549,Store_Showcase!B2:N144,13, FALSE), IF(VLOOKUP(G549,Sku_Consolidated!A2:S957,19,FALSE)="VAM",VLOOKUP(E549,Store_VAM!B2:N273,13, FALSE),VLOOKUP(E549,Store_SRP!B2:N110,13, FALSE)))</f>
      </c>
      <c r="AC549" s="1">
        <f>IF(IFERROR(AB549,TRUE)=TRUE, "-","OK")</f>
      </c>
      <c r="AD549" s="11" t="s">
        <v>37</v>
      </c>
      <c r="AE549" s="11" t="s">
        <v>37</v>
      </c>
      <c r="AF549" s="1">
        <f>IF(IFERROR(VLOOKUP(E549,Store_Showcase!B2:H144,{5}, FALSE), TRUE)=TRUE, IF(IFERROR(VLOOKUP(E549,Store_SRP!B2:H110,{5}, FALSE), TRUE)=TRUE,VLOOKUP(E549,Store_VAM!B2:H273,{5}, FALSE),VLOOKUP(E549,Store_SRP!B2:H110,{5}, FALSE)), VLOOKUP(E549,Store_Showcase!B2:H144,{5}, FALSE))</f>
      </c>
      <c r="AG549" s="1">
        <f>IF(IFERROR(VLOOKUP(E549,Store_Showcase!B2:H144,{6}, FALSE), TRUE)=TRUE, IF(IFERROR(VLOOKUP(E549,Store_SRP!B2:H110,{6}, FALSE), TRUE)=TRUE,VLOOKUP(E549,Store_VAM!B2:H273,{6}, FALSE),VLOOKUP(E549,Store_SRP!B2:H110,{6}, FALSE)), VLOOKUP(E549,Store_Showcase!B2:H144,{6}, FALSE))</f>
      </c>
      <c r="AH549" s="1">
        <f>VLOOKUP(G549,Sku_Consolidated!A2:R957,18,FALSE)</f>
      </c>
      <c r="AI549" s="1">
        <f>VLOOKUP(G549,Sku_Consolidated!A2:S957,19,FALSE)</f>
      </c>
      <c r="AJ549" s="1">
        <f>VLOOKUP(G549,Sku_Consolidated!A2:T957,20,FALSE)</f>
      </c>
    </row>
    <row r="550" spans="1:36" x14ac:dyDescent="0.25">
      <c r="A550" s="1">
        <v>2024</v>
      </c>
      <c r="B550" s="1" t="s">
        <v>31</v>
      </c>
      <c r="C550" s="1" t="s">
        <v>32</v>
      </c>
      <c r="D550" s="1" t="s">
        <v>33</v>
      </c>
      <c r="E550" s="9" t="s">
        <v>1673</v>
      </c>
      <c r="F550" s="1">
        <f>IF(VLOOKUP(G550,Sku_Consolidated!A2:S957,{19},FALSE)="SHOWCASE", VLOOKUP(E550,Store_Showcase!B2:C144,{2}, FALSE), IF(VLOOKUP(G550,Sku_Consolidated!A2:S957,{19},FALSE)="VAM",VLOOKUP(E550,Store_VAM!B2:C273,{2}, FALSE),VLOOKUP(E550,Store_SRP!B2:C110,{2}, FALSE)))</f>
      </c>
      <c r="G550" s="1">
        <v>795738</v>
      </c>
      <c r="H550" s="1" t="s">
        <v>1634</v>
      </c>
      <c r="I550" s="10" t="s">
        <v>1137</v>
      </c>
      <c r="J550" s="1">
        <f>VLOOKUP(G550,Sku_Consolidated!A2:C957, 3, FALSE)</f>
      </c>
      <c r="K550" s="10">
        <f>IF(J550="PACK", I550, 0)</f>
      </c>
      <c r="L550" s="10">
        <f>IF(J550="KG", I550, I550 * VLOOKUP(G550,Sku_Consolidated!A2:U957,21,FALSE))</f>
      </c>
      <c r="M550" s="10" t="s">
        <v>37</v>
      </c>
      <c r="N550" s="11" t="s">
        <v>1683</v>
      </c>
      <c r="O550" s="10" t="s">
        <v>1684</v>
      </c>
      <c r="P550" s="10">
        <f>N550 - O550</f>
      </c>
      <c r="Q550" s="1">
        <f>VLOOKUP(G550,Sku_Consolidated!A2:G957,7, FALSE)</f>
      </c>
      <c r="R550" s="1">
        <f>IF(IFERROR(VLOOKUP(E550,Store_Showcase!B2:H144,7, FALSE), TRUE)=TRUE, IF(IFERROR(VLOOKUP(E550,Store_SRP!B2:H110,7, FALSE), TRUE)=TRUE,VLOOKUP(E550,Store_VAM!B2:H273,7, FALSE),VLOOKUP(E550,Store_SRP!B2:H110,7, FALSE)), VLOOKUP(E550,Store_Showcase!B2:H144,7, FALSE))</f>
      </c>
      <c r="S550" s="1">
        <f>IF(IFERROR(VLOOKUP(E550,Store_Showcase!B2:I144,8, FALSE), TRUE)=TRUE, IF(IFERROR(VLOOKUP(E550,Store_SRP!B2:I110,8, FALSE), TRUE)=TRUE,VLOOKUP(E550,Store_VAM!B2:I273,8, FALSE),VLOOKUP(E550,Store_SRP!B2:I110,8, FALSE)), VLOOKUP(E550,Store_Showcase!B2:I144,8, FALSE))</f>
      </c>
      <c r="T550" s="1">
        <f>VLOOKUP(G550,Sku_Consolidated!A2:R957,18,FALSE)</f>
      </c>
      <c r="U550" s="1" t="s">
        <v>1676</v>
      </c>
      <c r="V550" s="1">
        <f>IF(VLOOKUP(G550,Sku_Consolidated!A2:S957,19,FALSE)="SHOWCASE", VLOOKUP(E550,Store_Showcase!B2:L144,11, FALSE), IF(VLOOKUP(G550,Sku_Consolidated!A2:S957,19,FALSE)="VAM",VLOOKUP(E550,Store_VAM!B2:L273,11, FALSE),VLOOKUP(E550,Store_SRP!B2:L110,11, FALSE)))</f>
      </c>
      <c r="W550" s="1">
        <f>VLOOKUP(G550,Sku_Consolidated!A2:W957,11,FALSE)</f>
      </c>
      <c r="X550" s="1">
        <f>VLOOKUP(G550,Sku_Consolidated!A2:H957,8,FALSE)</f>
      </c>
      <c r="Y550" s="1">
        <f>VLOOKUP(G550,Sku_Consolidated!A2:I957,9,FALSE)</f>
      </c>
      <c r="Z550" s="1" t="s">
        <v>41</v>
      </c>
      <c r="AA550" s="1">
        <f>VLOOKUP(G550,Sku_Consolidated!A2:E957,5,FALSE)</f>
      </c>
      <c r="AB550" s="1">
        <f>IF(VLOOKUP(G550,Sku_Consolidated!A2:S957,19,FALSE)="SHOWCASE", VLOOKUP(E550,Store_Showcase!B2:N144,13, FALSE), IF(VLOOKUP(G550,Sku_Consolidated!A2:S957,19,FALSE)="VAM",VLOOKUP(E550,Store_VAM!B2:N273,13, FALSE),VLOOKUP(E550,Store_SRP!B2:N110,13, FALSE)))</f>
      </c>
      <c r="AC550" s="1">
        <f>IF(IFERROR(AB550,TRUE)=TRUE, "-","OK")</f>
      </c>
      <c r="AD550" s="11" t="s">
        <v>37</v>
      </c>
      <c r="AE550" s="11" t="s">
        <v>37</v>
      </c>
      <c r="AF550" s="1">
        <f>IF(IFERROR(VLOOKUP(E550,Store_Showcase!B2:H144,{5}, FALSE), TRUE)=TRUE, IF(IFERROR(VLOOKUP(E550,Store_SRP!B2:H110,{5}, FALSE), TRUE)=TRUE,VLOOKUP(E550,Store_VAM!B2:H273,{5}, FALSE),VLOOKUP(E550,Store_SRP!B2:H110,{5}, FALSE)), VLOOKUP(E550,Store_Showcase!B2:H144,{5}, FALSE))</f>
      </c>
      <c r="AG550" s="1">
        <f>IF(IFERROR(VLOOKUP(E550,Store_Showcase!B2:H144,{6}, FALSE), TRUE)=TRUE, IF(IFERROR(VLOOKUP(E550,Store_SRP!B2:H110,{6}, FALSE), TRUE)=TRUE,VLOOKUP(E550,Store_VAM!B2:H273,{6}, FALSE),VLOOKUP(E550,Store_SRP!B2:H110,{6}, FALSE)), VLOOKUP(E550,Store_Showcase!B2:H144,{6}, FALSE))</f>
      </c>
      <c r="AH550" s="1">
        <f>VLOOKUP(G550,Sku_Consolidated!A2:R957,18,FALSE)</f>
      </c>
      <c r="AI550" s="1">
        <f>VLOOKUP(G550,Sku_Consolidated!A2:S957,19,FALSE)</f>
      </c>
      <c r="AJ550" s="1">
        <f>VLOOKUP(G550,Sku_Consolidated!A2:T957,20,FALSE)</f>
      </c>
    </row>
    <row r="551" spans="1:36" x14ac:dyDescent="0.25">
      <c r="A551" s="1">
        <v>2024</v>
      </c>
      <c r="B551" s="1" t="s">
        <v>31</v>
      </c>
      <c r="C551" s="1" t="s">
        <v>32</v>
      </c>
      <c r="D551" s="1" t="s">
        <v>33</v>
      </c>
      <c r="E551" s="9" t="s">
        <v>1685</v>
      </c>
      <c r="F551" s="1">
        <f>IF(VLOOKUP(G551,Sku_Consolidated!A2:S957,{19},FALSE)="SHOWCASE", VLOOKUP(E551,Store_Showcase!B2:C144,{2}, FALSE), IF(VLOOKUP(G551,Sku_Consolidated!A2:S957,{19},FALSE)="VAM",VLOOKUP(E551,Store_VAM!B2:C273,{2}, FALSE),VLOOKUP(E551,Store_SRP!B2:C110,{2}, FALSE)))</f>
      </c>
      <c r="G551" s="1">
        <v>91832</v>
      </c>
      <c r="H551" s="1" t="s">
        <v>1686</v>
      </c>
      <c r="I551" s="10" t="s">
        <v>1687</v>
      </c>
      <c r="J551" s="1">
        <f>VLOOKUP(G551,Sku_Consolidated!A2:C957, 3, FALSE)</f>
      </c>
      <c r="K551" s="10">
        <f>IF(J551="PACK", I551, 0)</f>
      </c>
      <c r="L551" s="10">
        <f>IF(J551="KG", I551, I551 * VLOOKUP(G551,Sku_Consolidated!A2:U957,21,FALSE))</f>
      </c>
      <c r="M551" s="10" t="s">
        <v>37</v>
      </c>
      <c r="N551" s="11" t="s">
        <v>1688</v>
      </c>
      <c r="O551" s="10" t="s">
        <v>1689</v>
      </c>
      <c r="P551" s="10">
        <f>N551 - O551</f>
      </c>
      <c r="Q551" s="1">
        <f>VLOOKUP(G551,Sku_Consolidated!A2:G957,7, FALSE)</f>
      </c>
      <c r="R551" s="1">
        <f>IF(IFERROR(VLOOKUP(E551,Store_Showcase!B2:H144,7, FALSE), TRUE)=TRUE, IF(IFERROR(VLOOKUP(E551,Store_SRP!B2:H110,7, FALSE), TRUE)=TRUE,VLOOKUP(E551,Store_VAM!B2:H273,7, FALSE),VLOOKUP(E551,Store_SRP!B2:H110,7, FALSE)), VLOOKUP(E551,Store_Showcase!B2:H144,7, FALSE))</f>
      </c>
      <c r="S551" s="1">
        <f>IF(IFERROR(VLOOKUP(E551,Store_Showcase!B2:I144,8, FALSE), TRUE)=TRUE, IF(IFERROR(VLOOKUP(E551,Store_SRP!B2:I110,8, FALSE), TRUE)=TRUE,VLOOKUP(E551,Store_VAM!B2:I273,8, FALSE),VLOOKUP(E551,Store_SRP!B2:I110,8, FALSE)), VLOOKUP(E551,Store_Showcase!B2:I144,8, FALSE))</f>
      </c>
      <c r="T551" s="1">
        <f>VLOOKUP(G551,Sku_Consolidated!A2:R957,18,FALSE)</f>
      </c>
      <c r="U551" s="1" t="s">
        <v>1690</v>
      </c>
      <c r="V551" s="1">
        <f>IF(VLOOKUP(G551,Sku_Consolidated!A2:S957,19,FALSE)="SHOWCASE", VLOOKUP(E551,Store_Showcase!B2:L144,11, FALSE), IF(VLOOKUP(G551,Sku_Consolidated!A2:S957,19,FALSE)="VAM",VLOOKUP(E551,Store_VAM!B2:L273,11, FALSE),VLOOKUP(E551,Store_SRP!B2:L110,11, FALSE)))</f>
      </c>
      <c r="W551" s="1">
        <f>VLOOKUP(G551,Sku_Consolidated!A2:W957,11,FALSE)</f>
      </c>
      <c r="X551" s="1">
        <f>VLOOKUP(G551,Sku_Consolidated!A2:H957,8,FALSE)</f>
      </c>
      <c r="Y551" s="1">
        <f>VLOOKUP(G551,Sku_Consolidated!A2:I957,9,FALSE)</f>
      </c>
      <c r="Z551" s="1" t="s">
        <v>41</v>
      </c>
      <c r="AA551" s="1">
        <f>VLOOKUP(G551,Sku_Consolidated!A2:E957,5,FALSE)</f>
      </c>
      <c r="AB551" s="1">
        <f>IF(VLOOKUP(G551,Sku_Consolidated!A2:S957,19,FALSE)="SHOWCASE", VLOOKUP(E551,Store_Showcase!B2:N144,13, FALSE), IF(VLOOKUP(G551,Sku_Consolidated!A2:S957,19,FALSE)="VAM",VLOOKUP(E551,Store_VAM!B2:N273,13, FALSE),VLOOKUP(E551,Store_SRP!B2:N110,13, FALSE)))</f>
      </c>
      <c r="AC551" s="1">
        <f>IF(IFERROR(AB551,TRUE)=TRUE, "-","OK")</f>
      </c>
      <c r="AD551" s="11" t="s">
        <v>37</v>
      </c>
      <c r="AE551" s="11" t="s">
        <v>37</v>
      </c>
      <c r="AF551" s="1">
        <f>IF(IFERROR(VLOOKUP(E551,Store_Showcase!B2:H144,{5}, FALSE), TRUE)=TRUE, IF(IFERROR(VLOOKUP(E551,Store_SRP!B2:H110,{5}, FALSE), TRUE)=TRUE,VLOOKUP(E551,Store_VAM!B2:H273,{5}, FALSE),VLOOKUP(E551,Store_SRP!B2:H110,{5}, FALSE)), VLOOKUP(E551,Store_Showcase!B2:H144,{5}, FALSE))</f>
      </c>
      <c r="AG551" s="1">
        <f>IF(IFERROR(VLOOKUP(E551,Store_Showcase!B2:H144,{6}, FALSE), TRUE)=TRUE, IF(IFERROR(VLOOKUP(E551,Store_SRP!B2:H110,{6}, FALSE), TRUE)=TRUE,VLOOKUP(E551,Store_VAM!B2:H273,{6}, FALSE),VLOOKUP(E551,Store_SRP!B2:H110,{6}, FALSE)), VLOOKUP(E551,Store_Showcase!B2:H144,{6}, FALSE))</f>
      </c>
      <c r="AH551" s="1">
        <f>VLOOKUP(G551,Sku_Consolidated!A2:R957,18,FALSE)</f>
      </c>
      <c r="AI551" s="1">
        <f>VLOOKUP(G551,Sku_Consolidated!A2:S957,19,FALSE)</f>
      </c>
      <c r="AJ551" s="1">
        <f>VLOOKUP(G551,Sku_Consolidated!A2:T957,20,FALSE)</f>
      </c>
    </row>
    <row r="552" spans="1:36" x14ac:dyDescent="0.25">
      <c r="A552" s="1">
        <v>2024</v>
      </c>
      <c r="B552" s="1" t="s">
        <v>31</v>
      </c>
      <c r="C552" s="1" t="s">
        <v>32</v>
      </c>
      <c r="D552" s="1" t="s">
        <v>33</v>
      </c>
      <c r="E552" s="9" t="s">
        <v>1685</v>
      </c>
      <c r="F552" s="1">
        <f>IF(VLOOKUP(G552,Sku_Consolidated!A2:S957,{19},FALSE)="SHOWCASE", VLOOKUP(E552,Store_Showcase!B2:C144,{2}, FALSE), IF(VLOOKUP(G552,Sku_Consolidated!A2:S957,{19},FALSE)="VAM",VLOOKUP(E552,Store_VAM!B2:C273,{2}, FALSE),VLOOKUP(E552,Store_SRP!B2:C110,{2}, FALSE)))</f>
      </c>
      <c r="G552" s="1">
        <v>91835</v>
      </c>
      <c r="H552" s="1" t="s">
        <v>1691</v>
      </c>
      <c r="I552" s="10" t="s">
        <v>1692</v>
      </c>
      <c r="J552" s="1">
        <f>VLOOKUP(G552,Sku_Consolidated!A2:C957, 3, FALSE)</f>
      </c>
      <c r="K552" s="10">
        <f>IF(J552="PACK", I552, 0)</f>
      </c>
      <c r="L552" s="10">
        <f>IF(J552="KG", I552, I552 * VLOOKUP(G552,Sku_Consolidated!A2:U957,21,FALSE))</f>
      </c>
      <c r="M552" s="10" t="s">
        <v>37</v>
      </c>
      <c r="N552" s="11" t="s">
        <v>1693</v>
      </c>
      <c r="O552" s="10" t="s">
        <v>1694</v>
      </c>
      <c r="P552" s="10">
        <f>N552 - O552</f>
      </c>
      <c r="Q552" s="1">
        <f>VLOOKUP(G552,Sku_Consolidated!A2:G957,7, FALSE)</f>
      </c>
      <c r="R552" s="1">
        <f>IF(IFERROR(VLOOKUP(E552,Store_Showcase!B2:H144,7, FALSE), TRUE)=TRUE, IF(IFERROR(VLOOKUP(E552,Store_SRP!B2:H110,7, FALSE), TRUE)=TRUE,VLOOKUP(E552,Store_VAM!B2:H273,7, FALSE),VLOOKUP(E552,Store_SRP!B2:H110,7, FALSE)), VLOOKUP(E552,Store_Showcase!B2:H144,7, FALSE))</f>
      </c>
      <c r="S552" s="1">
        <f>IF(IFERROR(VLOOKUP(E552,Store_Showcase!B2:I144,8, FALSE), TRUE)=TRUE, IF(IFERROR(VLOOKUP(E552,Store_SRP!B2:I110,8, FALSE), TRUE)=TRUE,VLOOKUP(E552,Store_VAM!B2:I273,8, FALSE),VLOOKUP(E552,Store_SRP!B2:I110,8, FALSE)), VLOOKUP(E552,Store_Showcase!B2:I144,8, FALSE))</f>
      </c>
      <c r="T552" s="1">
        <f>VLOOKUP(G552,Sku_Consolidated!A2:R957,18,FALSE)</f>
      </c>
      <c r="U552" s="1" t="s">
        <v>1690</v>
      </c>
      <c r="V552" s="1">
        <f>IF(VLOOKUP(G552,Sku_Consolidated!A2:S957,19,FALSE)="SHOWCASE", VLOOKUP(E552,Store_Showcase!B2:L144,11, FALSE), IF(VLOOKUP(G552,Sku_Consolidated!A2:S957,19,FALSE)="VAM",VLOOKUP(E552,Store_VAM!B2:L273,11, FALSE),VLOOKUP(E552,Store_SRP!B2:L110,11, FALSE)))</f>
      </c>
      <c r="W552" s="1">
        <f>VLOOKUP(G552,Sku_Consolidated!A2:W957,11,FALSE)</f>
      </c>
      <c r="X552" s="1">
        <f>VLOOKUP(G552,Sku_Consolidated!A2:H957,8,FALSE)</f>
      </c>
      <c r="Y552" s="1">
        <f>VLOOKUP(G552,Sku_Consolidated!A2:I957,9,FALSE)</f>
      </c>
      <c r="Z552" s="1" t="s">
        <v>41</v>
      </c>
      <c r="AA552" s="1">
        <f>VLOOKUP(G552,Sku_Consolidated!A2:E957,5,FALSE)</f>
      </c>
      <c r="AB552" s="1">
        <f>IF(VLOOKUP(G552,Sku_Consolidated!A2:S957,19,FALSE)="SHOWCASE", VLOOKUP(E552,Store_Showcase!B2:N144,13, FALSE), IF(VLOOKUP(G552,Sku_Consolidated!A2:S957,19,FALSE)="VAM",VLOOKUP(E552,Store_VAM!B2:N273,13, FALSE),VLOOKUP(E552,Store_SRP!B2:N110,13, FALSE)))</f>
      </c>
      <c r="AC552" s="1">
        <f>IF(IFERROR(AB552,TRUE)=TRUE, "-","OK")</f>
      </c>
      <c r="AD552" s="11" t="s">
        <v>37</v>
      </c>
      <c r="AE552" s="11" t="s">
        <v>37</v>
      </c>
      <c r="AF552" s="1">
        <f>IF(IFERROR(VLOOKUP(E552,Store_Showcase!B2:H144,{5}, FALSE), TRUE)=TRUE, IF(IFERROR(VLOOKUP(E552,Store_SRP!B2:H110,{5}, FALSE), TRUE)=TRUE,VLOOKUP(E552,Store_VAM!B2:H273,{5}, FALSE),VLOOKUP(E552,Store_SRP!B2:H110,{5}, FALSE)), VLOOKUP(E552,Store_Showcase!B2:H144,{5}, FALSE))</f>
      </c>
      <c r="AG552" s="1">
        <f>IF(IFERROR(VLOOKUP(E552,Store_Showcase!B2:H144,{6}, FALSE), TRUE)=TRUE, IF(IFERROR(VLOOKUP(E552,Store_SRP!B2:H110,{6}, FALSE), TRUE)=TRUE,VLOOKUP(E552,Store_VAM!B2:H273,{6}, FALSE),VLOOKUP(E552,Store_SRP!B2:H110,{6}, FALSE)), VLOOKUP(E552,Store_Showcase!B2:H144,{6}, FALSE))</f>
      </c>
      <c r="AH552" s="1">
        <f>VLOOKUP(G552,Sku_Consolidated!A2:R957,18,FALSE)</f>
      </c>
      <c r="AI552" s="1">
        <f>VLOOKUP(G552,Sku_Consolidated!A2:S957,19,FALSE)</f>
      </c>
      <c r="AJ552" s="1">
        <f>VLOOKUP(G552,Sku_Consolidated!A2:T957,20,FALSE)</f>
      </c>
    </row>
    <row r="553" spans="1:36" x14ac:dyDescent="0.25">
      <c r="A553" s="1">
        <v>2024</v>
      </c>
      <c r="B553" s="1" t="s">
        <v>31</v>
      </c>
      <c r="C553" s="1" t="s">
        <v>32</v>
      </c>
      <c r="D553" s="1" t="s">
        <v>33</v>
      </c>
      <c r="E553" s="9" t="s">
        <v>1695</v>
      </c>
      <c r="F553" s="1">
        <f>IF(VLOOKUP(G553,Sku_Consolidated!A2:S957,{19},FALSE)="SHOWCASE", VLOOKUP(E553,Store_Showcase!B2:C144,{2}, FALSE), IF(VLOOKUP(G553,Sku_Consolidated!A2:S957,{19},FALSE)="VAM",VLOOKUP(E553,Store_VAM!B2:C273,{2}, FALSE),VLOOKUP(E553,Store_SRP!B2:C110,{2}, FALSE)))</f>
      </c>
      <c r="G553" s="1">
        <v>795719</v>
      </c>
      <c r="H553" s="1" t="s">
        <v>1466</v>
      </c>
      <c r="I553" s="10" t="s">
        <v>1424</v>
      </c>
      <c r="J553" s="1">
        <f>VLOOKUP(G553,Sku_Consolidated!A2:C957, 3, FALSE)</f>
      </c>
      <c r="K553" s="10">
        <f>IF(J553="PACK", I553, 0)</f>
      </c>
      <c r="L553" s="10">
        <f>IF(J553="KG", I553, I553 * VLOOKUP(G553,Sku_Consolidated!A2:U957,21,FALSE))</f>
      </c>
      <c r="M553" s="10" t="s">
        <v>37</v>
      </c>
      <c r="N553" s="11" t="s">
        <v>1696</v>
      </c>
      <c r="O553" s="10" t="s">
        <v>1697</v>
      </c>
      <c r="P553" s="10">
        <f>N553 - O553</f>
      </c>
      <c r="Q553" s="1">
        <f>VLOOKUP(G553,Sku_Consolidated!A2:G957,7, FALSE)</f>
      </c>
      <c r="R553" s="1">
        <f>IF(IFERROR(VLOOKUP(E553,Store_Showcase!B2:H144,7, FALSE), TRUE)=TRUE, IF(IFERROR(VLOOKUP(E553,Store_SRP!B2:H110,7, FALSE), TRUE)=TRUE,VLOOKUP(E553,Store_VAM!B2:H273,7, FALSE),VLOOKUP(E553,Store_SRP!B2:H110,7, FALSE)), VLOOKUP(E553,Store_Showcase!B2:H144,7, FALSE))</f>
      </c>
      <c r="S553" s="1">
        <f>IF(IFERROR(VLOOKUP(E553,Store_Showcase!B2:I144,8, FALSE), TRUE)=TRUE, IF(IFERROR(VLOOKUP(E553,Store_SRP!B2:I110,8, FALSE), TRUE)=TRUE,VLOOKUP(E553,Store_VAM!B2:I273,8, FALSE),VLOOKUP(E553,Store_SRP!B2:I110,8, FALSE)), VLOOKUP(E553,Store_Showcase!B2:I144,8, FALSE))</f>
      </c>
      <c r="T553" s="1">
        <f>VLOOKUP(G553,Sku_Consolidated!A2:R957,18,FALSE)</f>
      </c>
      <c r="U553" s="1" t="s">
        <v>1698</v>
      </c>
      <c r="V553" s="1">
        <f>IF(VLOOKUP(G553,Sku_Consolidated!A2:S957,19,FALSE)="SHOWCASE", VLOOKUP(E553,Store_Showcase!B2:L144,11, FALSE), IF(VLOOKUP(G553,Sku_Consolidated!A2:S957,19,FALSE)="VAM",VLOOKUP(E553,Store_VAM!B2:L273,11, FALSE),VLOOKUP(E553,Store_SRP!B2:L110,11, FALSE)))</f>
      </c>
      <c r="W553" s="1">
        <f>VLOOKUP(G553,Sku_Consolidated!A2:W957,11,FALSE)</f>
      </c>
      <c r="X553" s="1">
        <f>VLOOKUP(G553,Sku_Consolidated!A2:H957,8,FALSE)</f>
      </c>
      <c r="Y553" s="1">
        <f>VLOOKUP(G553,Sku_Consolidated!A2:I957,9,FALSE)</f>
      </c>
      <c r="Z553" s="1" t="s">
        <v>41</v>
      </c>
      <c r="AA553" s="1">
        <f>VLOOKUP(G553,Sku_Consolidated!A2:E957,5,FALSE)</f>
      </c>
      <c r="AB553" s="1">
        <f>IF(VLOOKUP(G553,Sku_Consolidated!A2:S957,19,FALSE)="SHOWCASE", VLOOKUP(E553,Store_Showcase!B2:N144,13, FALSE), IF(VLOOKUP(G553,Sku_Consolidated!A2:S957,19,FALSE)="VAM",VLOOKUP(E553,Store_VAM!B2:N273,13, FALSE),VLOOKUP(E553,Store_SRP!B2:N110,13, FALSE)))</f>
      </c>
      <c r="AC553" s="1">
        <f>IF(IFERROR(AB553,TRUE)=TRUE, "-","OK")</f>
      </c>
      <c r="AD553" s="11" t="s">
        <v>37</v>
      </c>
      <c r="AE553" s="11" t="s">
        <v>37</v>
      </c>
      <c r="AF553" s="1">
        <f>IF(IFERROR(VLOOKUP(E553,Store_Showcase!B2:H144,{5}, FALSE), TRUE)=TRUE, IF(IFERROR(VLOOKUP(E553,Store_SRP!B2:H110,{5}, FALSE), TRUE)=TRUE,VLOOKUP(E553,Store_VAM!B2:H273,{5}, FALSE),VLOOKUP(E553,Store_SRP!B2:H110,{5}, FALSE)), VLOOKUP(E553,Store_Showcase!B2:H144,{5}, FALSE))</f>
      </c>
      <c r="AG553" s="1">
        <f>IF(IFERROR(VLOOKUP(E553,Store_Showcase!B2:H144,{6}, FALSE), TRUE)=TRUE, IF(IFERROR(VLOOKUP(E553,Store_SRP!B2:H110,{6}, FALSE), TRUE)=TRUE,VLOOKUP(E553,Store_VAM!B2:H273,{6}, FALSE),VLOOKUP(E553,Store_SRP!B2:H110,{6}, FALSE)), VLOOKUP(E553,Store_Showcase!B2:H144,{6}, FALSE))</f>
      </c>
      <c r="AH553" s="1">
        <f>VLOOKUP(G553,Sku_Consolidated!A2:R957,18,FALSE)</f>
      </c>
      <c r="AI553" s="1">
        <f>VLOOKUP(G553,Sku_Consolidated!A2:S957,19,FALSE)</f>
      </c>
      <c r="AJ553" s="1">
        <f>VLOOKUP(G553,Sku_Consolidated!A2:T957,20,FALSE)</f>
      </c>
    </row>
    <row r="554" spans="1:36" x14ac:dyDescent="0.25">
      <c r="A554" s="1">
        <v>2024</v>
      </c>
      <c r="B554" s="1" t="s">
        <v>31</v>
      </c>
      <c r="C554" s="1" t="s">
        <v>32</v>
      </c>
      <c r="D554" s="1" t="s">
        <v>33</v>
      </c>
      <c r="E554" s="9" t="s">
        <v>1695</v>
      </c>
      <c r="F554" s="1">
        <f>IF(VLOOKUP(G554,Sku_Consolidated!A2:S957,{19},FALSE)="SHOWCASE", VLOOKUP(E554,Store_Showcase!B2:C144,{2}, FALSE), IF(VLOOKUP(G554,Sku_Consolidated!A2:S957,{19},FALSE)="VAM",VLOOKUP(E554,Store_VAM!B2:C273,{2}, FALSE),VLOOKUP(E554,Store_SRP!B2:C110,{2}, FALSE)))</f>
      </c>
      <c r="G554" s="1">
        <v>795722</v>
      </c>
      <c r="H554" s="1" t="s">
        <v>1413</v>
      </c>
      <c r="I554" s="10" t="s">
        <v>1638</v>
      </c>
      <c r="J554" s="1">
        <f>VLOOKUP(G554,Sku_Consolidated!A2:C957, 3, FALSE)</f>
      </c>
      <c r="K554" s="10">
        <f>IF(J554="PACK", I554, 0)</f>
      </c>
      <c r="L554" s="10">
        <f>IF(J554="KG", I554, I554 * VLOOKUP(G554,Sku_Consolidated!A2:U957,21,FALSE))</f>
      </c>
      <c r="M554" s="10" t="s">
        <v>37</v>
      </c>
      <c r="N554" s="11" t="s">
        <v>1699</v>
      </c>
      <c r="O554" s="10" t="s">
        <v>1700</v>
      </c>
      <c r="P554" s="10">
        <f>N554 - O554</f>
      </c>
      <c r="Q554" s="1">
        <f>VLOOKUP(G554,Sku_Consolidated!A2:G957,7, FALSE)</f>
      </c>
      <c r="R554" s="1">
        <f>IF(IFERROR(VLOOKUP(E554,Store_Showcase!B2:H144,7, FALSE), TRUE)=TRUE, IF(IFERROR(VLOOKUP(E554,Store_SRP!B2:H110,7, FALSE), TRUE)=TRUE,VLOOKUP(E554,Store_VAM!B2:H273,7, FALSE),VLOOKUP(E554,Store_SRP!B2:H110,7, FALSE)), VLOOKUP(E554,Store_Showcase!B2:H144,7, FALSE))</f>
      </c>
      <c r="S554" s="1">
        <f>IF(IFERROR(VLOOKUP(E554,Store_Showcase!B2:I144,8, FALSE), TRUE)=TRUE, IF(IFERROR(VLOOKUP(E554,Store_SRP!B2:I110,8, FALSE), TRUE)=TRUE,VLOOKUP(E554,Store_VAM!B2:I273,8, FALSE),VLOOKUP(E554,Store_SRP!B2:I110,8, FALSE)), VLOOKUP(E554,Store_Showcase!B2:I144,8, FALSE))</f>
      </c>
      <c r="T554" s="1">
        <f>VLOOKUP(G554,Sku_Consolidated!A2:R957,18,FALSE)</f>
      </c>
      <c r="U554" s="1" t="s">
        <v>1698</v>
      </c>
      <c r="V554" s="1">
        <f>IF(VLOOKUP(G554,Sku_Consolidated!A2:S957,19,FALSE)="SHOWCASE", VLOOKUP(E554,Store_Showcase!B2:L144,11, FALSE), IF(VLOOKUP(G554,Sku_Consolidated!A2:S957,19,FALSE)="VAM",VLOOKUP(E554,Store_VAM!B2:L273,11, FALSE),VLOOKUP(E554,Store_SRP!B2:L110,11, FALSE)))</f>
      </c>
      <c r="W554" s="1">
        <f>VLOOKUP(G554,Sku_Consolidated!A2:W957,11,FALSE)</f>
      </c>
      <c r="X554" s="1">
        <f>VLOOKUP(G554,Sku_Consolidated!A2:H957,8,FALSE)</f>
      </c>
      <c r="Y554" s="1">
        <f>VLOOKUP(G554,Sku_Consolidated!A2:I957,9,FALSE)</f>
      </c>
      <c r="Z554" s="1" t="s">
        <v>41</v>
      </c>
      <c r="AA554" s="1">
        <f>VLOOKUP(G554,Sku_Consolidated!A2:E957,5,FALSE)</f>
      </c>
      <c r="AB554" s="1">
        <f>IF(VLOOKUP(G554,Sku_Consolidated!A2:S957,19,FALSE)="SHOWCASE", VLOOKUP(E554,Store_Showcase!B2:N144,13, FALSE), IF(VLOOKUP(G554,Sku_Consolidated!A2:S957,19,FALSE)="VAM",VLOOKUP(E554,Store_VAM!B2:N273,13, FALSE),VLOOKUP(E554,Store_SRP!B2:N110,13, FALSE)))</f>
      </c>
      <c r="AC554" s="1">
        <f>IF(IFERROR(AB554,TRUE)=TRUE, "-","OK")</f>
      </c>
      <c r="AD554" s="11" t="s">
        <v>37</v>
      </c>
      <c r="AE554" s="11" t="s">
        <v>37</v>
      </c>
      <c r="AF554" s="1">
        <f>IF(IFERROR(VLOOKUP(E554,Store_Showcase!B2:H144,{5}, FALSE), TRUE)=TRUE, IF(IFERROR(VLOOKUP(E554,Store_SRP!B2:H110,{5}, FALSE), TRUE)=TRUE,VLOOKUP(E554,Store_VAM!B2:H273,{5}, FALSE),VLOOKUP(E554,Store_SRP!B2:H110,{5}, FALSE)), VLOOKUP(E554,Store_Showcase!B2:H144,{5}, FALSE))</f>
      </c>
      <c r="AG554" s="1">
        <f>IF(IFERROR(VLOOKUP(E554,Store_Showcase!B2:H144,{6}, FALSE), TRUE)=TRUE, IF(IFERROR(VLOOKUP(E554,Store_SRP!B2:H110,{6}, FALSE), TRUE)=TRUE,VLOOKUP(E554,Store_VAM!B2:H273,{6}, FALSE),VLOOKUP(E554,Store_SRP!B2:H110,{6}, FALSE)), VLOOKUP(E554,Store_Showcase!B2:H144,{6}, FALSE))</f>
      </c>
      <c r="AH554" s="1">
        <f>VLOOKUP(G554,Sku_Consolidated!A2:R957,18,FALSE)</f>
      </c>
      <c r="AI554" s="1">
        <f>VLOOKUP(G554,Sku_Consolidated!A2:S957,19,FALSE)</f>
      </c>
      <c r="AJ554" s="1">
        <f>VLOOKUP(G554,Sku_Consolidated!A2:T957,20,FALSE)</f>
      </c>
    </row>
    <row r="555" spans="1:36" x14ac:dyDescent="0.25">
      <c r="A555" s="1">
        <v>2024</v>
      </c>
      <c r="B555" s="1" t="s">
        <v>31</v>
      </c>
      <c r="C555" s="1" t="s">
        <v>32</v>
      </c>
      <c r="D555" s="1" t="s">
        <v>33</v>
      </c>
      <c r="E555" s="9" t="s">
        <v>1695</v>
      </c>
      <c r="F555" s="1">
        <f>IF(VLOOKUP(G555,Sku_Consolidated!A2:S957,{19},FALSE)="SHOWCASE", VLOOKUP(E555,Store_Showcase!B2:C144,{2}, FALSE), IF(VLOOKUP(G555,Sku_Consolidated!A2:S957,{19},FALSE)="VAM",VLOOKUP(E555,Store_VAM!B2:C273,{2}, FALSE),VLOOKUP(E555,Store_SRP!B2:C110,{2}, FALSE)))</f>
      </c>
      <c r="G555" s="1">
        <v>795725</v>
      </c>
      <c r="H555" s="1" t="s">
        <v>1417</v>
      </c>
      <c r="I555" s="10" t="s">
        <v>1137</v>
      </c>
      <c r="J555" s="1">
        <f>VLOOKUP(G555,Sku_Consolidated!A2:C957, 3, FALSE)</f>
      </c>
      <c r="K555" s="10">
        <f>IF(J555="PACK", I555, 0)</f>
      </c>
      <c r="L555" s="10">
        <f>IF(J555="KG", I555, I555 * VLOOKUP(G555,Sku_Consolidated!A2:U957,21,FALSE))</f>
      </c>
      <c r="M555" s="10" t="s">
        <v>37</v>
      </c>
      <c r="N555" s="11" t="s">
        <v>1418</v>
      </c>
      <c r="O555" s="10" t="s">
        <v>1419</v>
      </c>
      <c r="P555" s="10">
        <f>N555 - O555</f>
      </c>
      <c r="Q555" s="1">
        <f>VLOOKUP(G555,Sku_Consolidated!A2:G957,7, FALSE)</f>
      </c>
      <c r="R555" s="1">
        <f>IF(IFERROR(VLOOKUP(E555,Store_Showcase!B2:H144,7, FALSE), TRUE)=TRUE, IF(IFERROR(VLOOKUP(E555,Store_SRP!B2:H110,7, FALSE), TRUE)=TRUE,VLOOKUP(E555,Store_VAM!B2:H273,7, FALSE),VLOOKUP(E555,Store_SRP!B2:H110,7, FALSE)), VLOOKUP(E555,Store_Showcase!B2:H144,7, FALSE))</f>
      </c>
      <c r="S555" s="1">
        <f>IF(IFERROR(VLOOKUP(E555,Store_Showcase!B2:I144,8, FALSE), TRUE)=TRUE, IF(IFERROR(VLOOKUP(E555,Store_SRP!B2:I110,8, FALSE), TRUE)=TRUE,VLOOKUP(E555,Store_VAM!B2:I273,8, FALSE),VLOOKUP(E555,Store_SRP!B2:I110,8, FALSE)), VLOOKUP(E555,Store_Showcase!B2:I144,8, FALSE))</f>
      </c>
      <c r="T555" s="1">
        <f>VLOOKUP(G555,Sku_Consolidated!A2:R957,18,FALSE)</f>
      </c>
      <c r="U555" s="1" t="s">
        <v>1698</v>
      </c>
      <c r="V555" s="1">
        <f>IF(VLOOKUP(G555,Sku_Consolidated!A2:S957,19,FALSE)="SHOWCASE", VLOOKUP(E555,Store_Showcase!B2:L144,11, FALSE), IF(VLOOKUP(G555,Sku_Consolidated!A2:S957,19,FALSE)="VAM",VLOOKUP(E555,Store_VAM!B2:L273,11, FALSE),VLOOKUP(E555,Store_SRP!B2:L110,11, FALSE)))</f>
      </c>
      <c r="W555" s="1">
        <f>VLOOKUP(G555,Sku_Consolidated!A2:W957,11,FALSE)</f>
      </c>
      <c r="X555" s="1">
        <f>VLOOKUP(G555,Sku_Consolidated!A2:H957,8,FALSE)</f>
      </c>
      <c r="Y555" s="1">
        <f>VLOOKUP(G555,Sku_Consolidated!A2:I957,9,FALSE)</f>
      </c>
      <c r="Z555" s="1" t="s">
        <v>41</v>
      </c>
      <c r="AA555" s="1">
        <f>VLOOKUP(G555,Sku_Consolidated!A2:E957,5,FALSE)</f>
      </c>
      <c r="AB555" s="1">
        <f>IF(VLOOKUP(G555,Sku_Consolidated!A2:S957,19,FALSE)="SHOWCASE", VLOOKUP(E555,Store_Showcase!B2:N144,13, FALSE), IF(VLOOKUP(G555,Sku_Consolidated!A2:S957,19,FALSE)="VAM",VLOOKUP(E555,Store_VAM!B2:N273,13, FALSE),VLOOKUP(E555,Store_SRP!B2:N110,13, FALSE)))</f>
      </c>
      <c r="AC555" s="1">
        <f>IF(IFERROR(AB555,TRUE)=TRUE, "-","OK")</f>
      </c>
      <c r="AD555" s="11" t="s">
        <v>37</v>
      </c>
      <c r="AE555" s="11" t="s">
        <v>37</v>
      </c>
      <c r="AF555" s="1">
        <f>IF(IFERROR(VLOOKUP(E555,Store_Showcase!B2:H144,{5}, FALSE), TRUE)=TRUE, IF(IFERROR(VLOOKUP(E555,Store_SRP!B2:H110,{5}, FALSE), TRUE)=TRUE,VLOOKUP(E555,Store_VAM!B2:H273,{5}, FALSE),VLOOKUP(E555,Store_SRP!B2:H110,{5}, FALSE)), VLOOKUP(E555,Store_Showcase!B2:H144,{5}, FALSE))</f>
      </c>
      <c r="AG555" s="1">
        <f>IF(IFERROR(VLOOKUP(E555,Store_Showcase!B2:H144,{6}, FALSE), TRUE)=TRUE, IF(IFERROR(VLOOKUP(E555,Store_SRP!B2:H110,{6}, FALSE), TRUE)=TRUE,VLOOKUP(E555,Store_VAM!B2:H273,{6}, FALSE),VLOOKUP(E555,Store_SRP!B2:H110,{6}, FALSE)), VLOOKUP(E555,Store_Showcase!B2:H144,{6}, FALSE))</f>
      </c>
      <c r="AH555" s="1">
        <f>VLOOKUP(G555,Sku_Consolidated!A2:R957,18,FALSE)</f>
      </c>
      <c r="AI555" s="1">
        <f>VLOOKUP(G555,Sku_Consolidated!A2:S957,19,FALSE)</f>
      </c>
      <c r="AJ555" s="1">
        <f>VLOOKUP(G555,Sku_Consolidated!A2:T957,20,FALSE)</f>
      </c>
    </row>
    <row r="556" spans="1:36" x14ac:dyDescent="0.25">
      <c r="A556" s="1">
        <v>2024</v>
      </c>
      <c r="B556" s="1" t="s">
        <v>31</v>
      </c>
      <c r="C556" s="1" t="s">
        <v>32</v>
      </c>
      <c r="D556" s="1" t="s">
        <v>33</v>
      </c>
      <c r="E556" s="9" t="s">
        <v>1695</v>
      </c>
      <c r="F556" s="1">
        <f>IF(VLOOKUP(G556,Sku_Consolidated!A2:S957,{19},FALSE)="SHOWCASE", VLOOKUP(E556,Store_Showcase!B2:C144,{2}, FALSE), IF(VLOOKUP(G556,Sku_Consolidated!A2:S957,{19},FALSE)="VAM",VLOOKUP(E556,Store_VAM!B2:C273,{2}, FALSE),VLOOKUP(E556,Store_SRP!B2:C110,{2}, FALSE)))</f>
      </c>
      <c r="G556" s="1">
        <v>795728</v>
      </c>
      <c r="H556" s="1" t="s">
        <v>1647</v>
      </c>
      <c r="I556" s="10" t="s">
        <v>1137</v>
      </c>
      <c r="J556" s="1">
        <f>VLOOKUP(G556,Sku_Consolidated!A2:C957, 3, FALSE)</f>
      </c>
      <c r="K556" s="10">
        <f>IF(J556="PACK", I556, 0)</f>
      </c>
      <c r="L556" s="10">
        <f>IF(J556="KG", I556, I556 * VLOOKUP(G556,Sku_Consolidated!A2:U957,21,FALSE))</f>
      </c>
      <c r="M556" s="10" t="s">
        <v>37</v>
      </c>
      <c r="N556" s="11" t="s">
        <v>1701</v>
      </c>
      <c r="O556" s="10" t="s">
        <v>1702</v>
      </c>
      <c r="P556" s="10">
        <f>N556 - O556</f>
      </c>
      <c r="Q556" s="1">
        <f>VLOOKUP(G556,Sku_Consolidated!A2:G957,7, FALSE)</f>
      </c>
      <c r="R556" s="1">
        <f>IF(IFERROR(VLOOKUP(E556,Store_Showcase!B2:H144,7, FALSE), TRUE)=TRUE, IF(IFERROR(VLOOKUP(E556,Store_SRP!B2:H110,7, FALSE), TRUE)=TRUE,VLOOKUP(E556,Store_VAM!B2:H273,7, FALSE),VLOOKUP(E556,Store_SRP!B2:H110,7, FALSE)), VLOOKUP(E556,Store_Showcase!B2:H144,7, FALSE))</f>
      </c>
      <c r="S556" s="1">
        <f>IF(IFERROR(VLOOKUP(E556,Store_Showcase!B2:I144,8, FALSE), TRUE)=TRUE, IF(IFERROR(VLOOKUP(E556,Store_SRP!B2:I110,8, FALSE), TRUE)=TRUE,VLOOKUP(E556,Store_VAM!B2:I273,8, FALSE),VLOOKUP(E556,Store_SRP!B2:I110,8, FALSE)), VLOOKUP(E556,Store_Showcase!B2:I144,8, FALSE))</f>
      </c>
      <c r="T556" s="1">
        <f>VLOOKUP(G556,Sku_Consolidated!A2:R957,18,FALSE)</f>
      </c>
      <c r="U556" s="1" t="s">
        <v>1698</v>
      </c>
      <c r="V556" s="1">
        <f>IF(VLOOKUP(G556,Sku_Consolidated!A2:S957,19,FALSE)="SHOWCASE", VLOOKUP(E556,Store_Showcase!B2:L144,11, FALSE), IF(VLOOKUP(G556,Sku_Consolidated!A2:S957,19,FALSE)="VAM",VLOOKUP(E556,Store_VAM!B2:L273,11, FALSE),VLOOKUP(E556,Store_SRP!B2:L110,11, FALSE)))</f>
      </c>
      <c r="W556" s="1">
        <f>VLOOKUP(G556,Sku_Consolidated!A2:W957,11,FALSE)</f>
      </c>
      <c r="X556" s="1">
        <f>VLOOKUP(G556,Sku_Consolidated!A2:H957,8,FALSE)</f>
      </c>
      <c r="Y556" s="1">
        <f>VLOOKUP(G556,Sku_Consolidated!A2:I957,9,FALSE)</f>
      </c>
      <c r="Z556" s="1" t="s">
        <v>41</v>
      </c>
      <c r="AA556" s="1">
        <f>VLOOKUP(G556,Sku_Consolidated!A2:E957,5,FALSE)</f>
      </c>
      <c r="AB556" s="1">
        <f>IF(VLOOKUP(G556,Sku_Consolidated!A2:S957,19,FALSE)="SHOWCASE", VLOOKUP(E556,Store_Showcase!B2:N144,13, FALSE), IF(VLOOKUP(G556,Sku_Consolidated!A2:S957,19,FALSE)="VAM",VLOOKUP(E556,Store_VAM!B2:N273,13, FALSE),VLOOKUP(E556,Store_SRP!B2:N110,13, FALSE)))</f>
      </c>
      <c r="AC556" s="1">
        <f>IF(IFERROR(AB556,TRUE)=TRUE, "-","OK")</f>
      </c>
      <c r="AD556" s="11" t="s">
        <v>37</v>
      </c>
      <c r="AE556" s="11" t="s">
        <v>37</v>
      </c>
      <c r="AF556" s="1">
        <f>IF(IFERROR(VLOOKUP(E556,Store_Showcase!B2:H144,{5}, FALSE), TRUE)=TRUE, IF(IFERROR(VLOOKUP(E556,Store_SRP!B2:H110,{5}, FALSE), TRUE)=TRUE,VLOOKUP(E556,Store_VAM!B2:H273,{5}, FALSE),VLOOKUP(E556,Store_SRP!B2:H110,{5}, FALSE)), VLOOKUP(E556,Store_Showcase!B2:H144,{5}, FALSE))</f>
      </c>
      <c r="AG556" s="1">
        <f>IF(IFERROR(VLOOKUP(E556,Store_Showcase!B2:H144,{6}, FALSE), TRUE)=TRUE, IF(IFERROR(VLOOKUP(E556,Store_SRP!B2:H110,{6}, FALSE), TRUE)=TRUE,VLOOKUP(E556,Store_VAM!B2:H273,{6}, FALSE),VLOOKUP(E556,Store_SRP!B2:H110,{6}, FALSE)), VLOOKUP(E556,Store_Showcase!B2:H144,{6}, FALSE))</f>
      </c>
      <c r="AH556" s="1">
        <f>VLOOKUP(G556,Sku_Consolidated!A2:R957,18,FALSE)</f>
      </c>
      <c r="AI556" s="1">
        <f>VLOOKUP(G556,Sku_Consolidated!A2:S957,19,FALSE)</f>
      </c>
      <c r="AJ556" s="1">
        <f>VLOOKUP(G556,Sku_Consolidated!A2:T957,20,FALSE)</f>
      </c>
    </row>
    <row r="557" spans="1:36" x14ac:dyDescent="0.25">
      <c r="A557" s="1">
        <v>2024</v>
      </c>
      <c r="B557" s="1" t="s">
        <v>31</v>
      </c>
      <c r="C557" s="1" t="s">
        <v>32</v>
      </c>
      <c r="D557" s="1" t="s">
        <v>33</v>
      </c>
      <c r="E557" s="9" t="s">
        <v>1695</v>
      </c>
      <c r="F557" s="1">
        <f>IF(VLOOKUP(G557,Sku_Consolidated!A2:S957,{19},FALSE)="SHOWCASE", VLOOKUP(E557,Store_Showcase!B2:C144,{2}, FALSE), IF(VLOOKUP(G557,Sku_Consolidated!A2:S957,{19},FALSE)="VAM",VLOOKUP(E557,Store_VAM!B2:C273,{2}, FALSE),VLOOKUP(E557,Store_SRP!B2:C110,{2}, FALSE)))</f>
      </c>
      <c r="G557" s="1">
        <v>795730</v>
      </c>
      <c r="H557" s="1" t="s">
        <v>1423</v>
      </c>
      <c r="I557" s="10" t="s">
        <v>1638</v>
      </c>
      <c r="J557" s="1">
        <f>VLOOKUP(G557,Sku_Consolidated!A2:C957, 3, FALSE)</f>
      </c>
      <c r="K557" s="10">
        <f>IF(J557="PACK", I557, 0)</f>
      </c>
      <c r="L557" s="10">
        <f>IF(J557="KG", I557, I557 * VLOOKUP(G557,Sku_Consolidated!A2:U957,21,FALSE))</f>
      </c>
      <c r="M557" s="10" t="s">
        <v>37</v>
      </c>
      <c r="N557" s="11" t="s">
        <v>1703</v>
      </c>
      <c r="O557" s="10" t="s">
        <v>1704</v>
      </c>
      <c r="P557" s="10">
        <f>N557 - O557</f>
      </c>
      <c r="Q557" s="1">
        <f>VLOOKUP(G557,Sku_Consolidated!A2:G957,7, FALSE)</f>
      </c>
      <c r="R557" s="1">
        <f>IF(IFERROR(VLOOKUP(E557,Store_Showcase!B2:H144,7, FALSE), TRUE)=TRUE, IF(IFERROR(VLOOKUP(E557,Store_SRP!B2:H110,7, FALSE), TRUE)=TRUE,VLOOKUP(E557,Store_VAM!B2:H273,7, FALSE),VLOOKUP(E557,Store_SRP!B2:H110,7, FALSE)), VLOOKUP(E557,Store_Showcase!B2:H144,7, FALSE))</f>
      </c>
      <c r="S557" s="1">
        <f>IF(IFERROR(VLOOKUP(E557,Store_Showcase!B2:I144,8, FALSE), TRUE)=TRUE, IF(IFERROR(VLOOKUP(E557,Store_SRP!B2:I110,8, FALSE), TRUE)=TRUE,VLOOKUP(E557,Store_VAM!B2:I273,8, FALSE),VLOOKUP(E557,Store_SRP!B2:I110,8, FALSE)), VLOOKUP(E557,Store_Showcase!B2:I144,8, FALSE))</f>
      </c>
      <c r="T557" s="1">
        <f>VLOOKUP(G557,Sku_Consolidated!A2:R957,18,FALSE)</f>
      </c>
      <c r="U557" s="1" t="s">
        <v>1698</v>
      </c>
      <c r="V557" s="1">
        <f>IF(VLOOKUP(G557,Sku_Consolidated!A2:S957,19,FALSE)="SHOWCASE", VLOOKUP(E557,Store_Showcase!B2:L144,11, FALSE), IF(VLOOKUP(G557,Sku_Consolidated!A2:S957,19,FALSE)="VAM",VLOOKUP(E557,Store_VAM!B2:L273,11, FALSE),VLOOKUP(E557,Store_SRP!B2:L110,11, FALSE)))</f>
      </c>
      <c r="W557" s="1">
        <f>VLOOKUP(G557,Sku_Consolidated!A2:W957,11,FALSE)</f>
      </c>
      <c r="X557" s="1">
        <f>VLOOKUP(G557,Sku_Consolidated!A2:H957,8,FALSE)</f>
      </c>
      <c r="Y557" s="1">
        <f>VLOOKUP(G557,Sku_Consolidated!A2:I957,9,FALSE)</f>
      </c>
      <c r="Z557" s="1" t="s">
        <v>41</v>
      </c>
      <c r="AA557" s="1">
        <f>VLOOKUP(G557,Sku_Consolidated!A2:E957,5,FALSE)</f>
      </c>
      <c r="AB557" s="1">
        <f>IF(VLOOKUP(G557,Sku_Consolidated!A2:S957,19,FALSE)="SHOWCASE", VLOOKUP(E557,Store_Showcase!B2:N144,13, FALSE), IF(VLOOKUP(G557,Sku_Consolidated!A2:S957,19,FALSE)="VAM",VLOOKUP(E557,Store_VAM!B2:N273,13, FALSE),VLOOKUP(E557,Store_SRP!B2:N110,13, FALSE)))</f>
      </c>
      <c r="AC557" s="1">
        <f>IF(IFERROR(AB557,TRUE)=TRUE, "-","OK")</f>
      </c>
      <c r="AD557" s="11" t="s">
        <v>37</v>
      </c>
      <c r="AE557" s="11" t="s">
        <v>37</v>
      </c>
      <c r="AF557" s="1">
        <f>IF(IFERROR(VLOOKUP(E557,Store_Showcase!B2:H144,{5}, FALSE), TRUE)=TRUE, IF(IFERROR(VLOOKUP(E557,Store_SRP!B2:H110,{5}, FALSE), TRUE)=TRUE,VLOOKUP(E557,Store_VAM!B2:H273,{5}, FALSE),VLOOKUP(E557,Store_SRP!B2:H110,{5}, FALSE)), VLOOKUP(E557,Store_Showcase!B2:H144,{5}, FALSE))</f>
      </c>
      <c r="AG557" s="1">
        <f>IF(IFERROR(VLOOKUP(E557,Store_Showcase!B2:H144,{6}, FALSE), TRUE)=TRUE, IF(IFERROR(VLOOKUP(E557,Store_SRP!B2:H110,{6}, FALSE), TRUE)=TRUE,VLOOKUP(E557,Store_VAM!B2:H273,{6}, FALSE),VLOOKUP(E557,Store_SRP!B2:H110,{6}, FALSE)), VLOOKUP(E557,Store_Showcase!B2:H144,{6}, FALSE))</f>
      </c>
      <c r="AH557" s="1">
        <f>VLOOKUP(G557,Sku_Consolidated!A2:R957,18,FALSE)</f>
      </c>
      <c r="AI557" s="1">
        <f>VLOOKUP(G557,Sku_Consolidated!A2:S957,19,FALSE)</f>
      </c>
      <c r="AJ557" s="1">
        <f>VLOOKUP(G557,Sku_Consolidated!A2:T957,20,FALSE)</f>
      </c>
    </row>
    <row r="558" spans="1:36" x14ac:dyDescent="0.25">
      <c r="A558" s="1">
        <v>2024</v>
      </c>
      <c r="B558" s="1" t="s">
        <v>31</v>
      </c>
      <c r="C558" s="1" t="s">
        <v>32</v>
      </c>
      <c r="D558" s="1" t="s">
        <v>33</v>
      </c>
      <c r="E558" s="9" t="s">
        <v>1695</v>
      </c>
      <c r="F558" s="1">
        <f>IF(VLOOKUP(G558,Sku_Consolidated!A2:S957,{19},FALSE)="SHOWCASE", VLOOKUP(E558,Store_Showcase!B2:C144,{2}, FALSE), IF(VLOOKUP(G558,Sku_Consolidated!A2:S957,{19},FALSE)="VAM",VLOOKUP(E558,Store_VAM!B2:C273,{2}, FALSE),VLOOKUP(E558,Store_SRP!B2:C110,{2}, FALSE)))</f>
      </c>
      <c r="G558" s="1">
        <v>795732</v>
      </c>
      <c r="H558" s="1" t="s">
        <v>1427</v>
      </c>
      <c r="I558" s="10" t="s">
        <v>1424</v>
      </c>
      <c r="J558" s="1">
        <f>VLOOKUP(G558,Sku_Consolidated!A2:C957, 3, FALSE)</f>
      </c>
      <c r="K558" s="10">
        <f>IF(J558="PACK", I558, 0)</f>
      </c>
      <c r="L558" s="10">
        <f>IF(J558="KG", I558, I558 * VLOOKUP(G558,Sku_Consolidated!A2:U957,21,FALSE))</f>
      </c>
      <c r="M558" s="10" t="s">
        <v>37</v>
      </c>
      <c r="N558" s="11" t="s">
        <v>1705</v>
      </c>
      <c r="O558" s="10" t="s">
        <v>1706</v>
      </c>
      <c r="P558" s="10">
        <f>N558 - O558</f>
      </c>
      <c r="Q558" s="1">
        <f>VLOOKUP(G558,Sku_Consolidated!A2:G957,7, FALSE)</f>
      </c>
      <c r="R558" s="1">
        <f>IF(IFERROR(VLOOKUP(E558,Store_Showcase!B2:H144,7, FALSE), TRUE)=TRUE, IF(IFERROR(VLOOKUP(E558,Store_SRP!B2:H110,7, FALSE), TRUE)=TRUE,VLOOKUP(E558,Store_VAM!B2:H273,7, FALSE),VLOOKUP(E558,Store_SRP!B2:H110,7, FALSE)), VLOOKUP(E558,Store_Showcase!B2:H144,7, FALSE))</f>
      </c>
      <c r="S558" s="1">
        <f>IF(IFERROR(VLOOKUP(E558,Store_Showcase!B2:I144,8, FALSE), TRUE)=TRUE, IF(IFERROR(VLOOKUP(E558,Store_SRP!B2:I110,8, FALSE), TRUE)=TRUE,VLOOKUP(E558,Store_VAM!B2:I273,8, FALSE),VLOOKUP(E558,Store_SRP!B2:I110,8, FALSE)), VLOOKUP(E558,Store_Showcase!B2:I144,8, FALSE))</f>
      </c>
      <c r="T558" s="1">
        <f>VLOOKUP(G558,Sku_Consolidated!A2:R957,18,FALSE)</f>
      </c>
      <c r="U558" s="1" t="s">
        <v>1698</v>
      </c>
      <c r="V558" s="1">
        <f>IF(VLOOKUP(G558,Sku_Consolidated!A2:S957,19,FALSE)="SHOWCASE", VLOOKUP(E558,Store_Showcase!B2:L144,11, FALSE), IF(VLOOKUP(G558,Sku_Consolidated!A2:S957,19,FALSE)="VAM",VLOOKUP(E558,Store_VAM!B2:L273,11, FALSE),VLOOKUP(E558,Store_SRP!B2:L110,11, FALSE)))</f>
      </c>
      <c r="W558" s="1">
        <f>VLOOKUP(G558,Sku_Consolidated!A2:W957,11,FALSE)</f>
      </c>
      <c r="X558" s="1">
        <f>VLOOKUP(G558,Sku_Consolidated!A2:H957,8,FALSE)</f>
      </c>
      <c r="Y558" s="1">
        <f>VLOOKUP(G558,Sku_Consolidated!A2:I957,9,FALSE)</f>
      </c>
      <c r="Z558" s="1" t="s">
        <v>41</v>
      </c>
      <c r="AA558" s="1">
        <f>VLOOKUP(G558,Sku_Consolidated!A2:E957,5,FALSE)</f>
      </c>
      <c r="AB558" s="1">
        <f>IF(VLOOKUP(G558,Sku_Consolidated!A2:S957,19,FALSE)="SHOWCASE", VLOOKUP(E558,Store_Showcase!B2:N144,13, FALSE), IF(VLOOKUP(G558,Sku_Consolidated!A2:S957,19,FALSE)="VAM",VLOOKUP(E558,Store_VAM!B2:N273,13, FALSE),VLOOKUP(E558,Store_SRP!B2:N110,13, FALSE)))</f>
      </c>
      <c r="AC558" s="1">
        <f>IF(IFERROR(AB558,TRUE)=TRUE, "-","OK")</f>
      </c>
      <c r="AD558" s="11" t="s">
        <v>37</v>
      </c>
      <c r="AE558" s="11" t="s">
        <v>37</v>
      </c>
      <c r="AF558" s="1">
        <f>IF(IFERROR(VLOOKUP(E558,Store_Showcase!B2:H144,{5}, FALSE), TRUE)=TRUE, IF(IFERROR(VLOOKUP(E558,Store_SRP!B2:H110,{5}, FALSE), TRUE)=TRUE,VLOOKUP(E558,Store_VAM!B2:H273,{5}, FALSE),VLOOKUP(E558,Store_SRP!B2:H110,{5}, FALSE)), VLOOKUP(E558,Store_Showcase!B2:H144,{5}, FALSE))</f>
      </c>
      <c r="AG558" s="1">
        <f>IF(IFERROR(VLOOKUP(E558,Store_Showcase!B2:H144,{6}, FALSE), TRUE)=TRUE, IF(IFERROR(VLOOKUP(E558,Store_SRP!B2:H110,{6}, FALSE), TRUE)=TRUE,VLOOKUP(E558,Store_VAM!B2:H273,{6}, FALSE),VLOOKUP(E558,Store_SRP!B2:H110,{6}, FALSE)), VLOOKUP(E558,Store_Showcase!B2:H144,{6}, FALSE))</f>
      </c>
      <c r="AH558" s="1">
        <f>VLOOKUP(G558,Sku_Consolidated!A2:R957,18,FALSE)</f>
      </c>
      <c r="AI558" s="1">
        <f>VLOOKUP(G558,Sku_Consolidated!A2:S957,19,FALSE)</f>
      </c>
      <c r="AJ558" s="1">
        <f>VLOOKUP(G558,Sku_Consolidated!A2:T957,20,FALSE)</f>
      </c>
    </row>
    <row r="559" spans="1:36" x14ac:dyDescent="0.25">
      <c r="A559" s="1">
        <v>2024</v>
      </c>
      <c r="B559" s="1" t="s">
        <v>31</v>
      </c>
      <c r="C559" s="1" t="s">
        <v>32</v>
      </c>
      <c r="D559" s="1" t="s">
        <v>33</v>
      </c>
      <c r="E559" s="9" t="s">
        <v>1695</v>
      </c>
      <c r="F559" s="1">
        <f>IF(VLOOKUP(G559,Sku_Consolidated!A2:S957,{19},FALSE)="SHOWCASE", VLOOKUP(E559,Store_Showcase!B2:C144,{2}, FALSE), IF(VLOOKUP(G559,Sku_Consolidated!A2:S957,{19},FALSE)="VAM",VLOOKUP(E559,Store_VAM!B2:C273,{2}, FALSE),VLOOKUP(E559,Store_SRP!B2:C110,{2}, FALSE)))</f>
      </c>
      <c r="G559" s="1">
        <v>795737</v>
      </c>
      <c r="H559" s="1" t="s">
        <v>1631</v>
      </c>
      <c r="I559" s="10" t="s">
        <v>1137</v>
      </c>
      <c r="J559" s="1">
        <f>VLOOKUP(G559,Sku_Consolidated!A2:C957, 3, FALSE)</f>
      </c>
      <c r="K559" s="10">
        <f>IF(J559="PACK", I559, 0)</f>
      </c>
      <c r="L559" s="10">
        <f>IF(J559="KG", I559, I559 * VLOOKUP(G559,Sku_Consolidated!A2:U957,21,FALSE))</f>
      </c>
      <c r="M559" s="10" t="s">
        <v>37</v>
      </c>
      <c r="N559" s="11" t="s">
        <v>1657</v>
      </c>
      <c r="O559" s="10" t="s">
        <v>1658</v>
      </c>
      <c r="P559" s="10">
        <f>N559 - O559</f>
      </c>
      <c r="Q559" s="1">
        <f>VLOOKUP(G559,Sku_Consolidated!A2:G957,7, FALSE)</f>
      </c>
      <c r="R559" s="1">
        <f>IF(IFERROR(VLOOKUP(E559,Store_Showcase!B2:H144,7, FALSE), TRUE)=TRUE, IF(IFERROR(VLOOKUP(E559,Store_SRP!B2:H110,7, FALSE), TRUE)=TRUE,VLOOKUP(E559,Store_VAM!B2:H273,7, FALSE),VLOOKUP(E559,Store_SRP!B2:H110,7, FALSE)), VLOOKUP(E559,Store_Showcase!B2:H144,7, FALSE))</f>
      </c>
      <c r="S559" s="1">
        <f>IF(IFERROR(VLOOKUP(E559,Store_Showcase!B2:I144,8, FALSE), TRUE)=TRUE, IF(IFERROR(VLOOKUP(E559,Store_SRP!B2:I110,8, FALSE), TRUE)=TRUE,VLOOKUP(E559,Store_VAM!B2:I273,8, FALSE),VLOOKUP(E559,Store_SRP!B2:I110,8, FALSE)), VLOOKUP(E559,Store_Showcase!B2:I144,8, FALSE))</f>
      </c>
      <c r="T559" s="1">
        <f>VLOOKUP(G559,Sku_Consolidated!A2:R957,18,FALSE)</f>
      </c>
      <c r="U559" s="1" t="s">
        <v>1698</v>
      </c>
      <c r="V559" s="1">
        <f>IF(VLOOKUP(G559,Sku_Consolidated!A2:S957,19,FALSE)="SHOWCASE", VLOOKUP(E559,Store_Showcase!B2:L144,11, FALSE), IF(VLOOKUP(G559,Sku_Consolidated!A2:S957,19,FALSE)="VAM",VLOOKUP(E559,Store_VAM!B2:L273,11, FALSE),VLOOKUP(E559,Store_SRP!B2:L110,11, FALSE)))</f>
      </c>
      <c r="W559" s="1">
        <f>VLOOKUP(G559,Sku_Consolidated!A2:W957,11,FALSE)</f>
      </c>
      <c r="X559" s="1">
        <f>VLOOKUP(G559,Sku_Consolidated!A2:H957,8,FALSE)</f>
      </c>
      <c r="Y559" s="1">
        <f>VLOOKUP(G559,Sku_Consolidated!A2:I957,9,FALSE)</f>
      </c>
      <c r="Z559" s="1" t="s">
        <v>41</v>
      </c>
      <c r="AA559" s="1">
        <f>VLOOKUP(G559,Sku_Consolidated!A2:E957,5,FALSE)</f>
      </c>
      <c r="AB559" s="1">
        <f>IF(VLOOKUP(G559,Sku_Consolidated!A2:S957,19,FALSE)="SHOWCASE", VLOOKUP(E559,Store_Showcase!B2:N144,13, FALSE), IF(VLOOKUP(G559,Sku_Consolidated!A2:S957,19,FALSE)="VAM",VLOOKUP(E559,Store_VAM!B2:N273,13, FALSE),VLOOKUP(E559,Store_SRP!B2:N110,13, FALSE)))</f>
      </c>
      <c r="AC559" s="1">
        <f>IF(IFERROR(AB559,TRUE)=TRUE, "-","OK")</f>
      </c>
      <c r="AD559" s="11" t="s">
        <v>37</v>
      </c>
      <c r="AE559" s="11" t="s">
        <v>37</v>
      </c>
      <c r="AF559" s="1">
        <f>IF(IFERROR(VLOOKUP(E559,Store_Showcase!B2:H144,{5}, FALSE), TRUE)=TRUE, IF(IFERROR(VLOOKUP(E559,Store_SRP!B2:H110,{5}, FALSE), TRUE)=TRUE,VLOOKUP(E559,Store_VAM!B2:H273,{5}, FALSE),VLOOKUP(E559,Store_SRP!B2:H110,{5}, FALSE)), VLOOKUP(E559,Store_Showcase!B2:H144,{5}, FALSE))</f>
      </c>
      <c r="AG559" s="1">
        <f>IF(IFERROR(VLOOKUP(E559,Store_Showcase!B2:H144,{6}, FALSE), TRUE)=TRUE, IF(IFERROR(VLOOKUP(E559,Store_SRP!B2:H110,{6}, FALSE), TRUE)=TRUE,VLOOKUP(E559,Store_VAM!B2:H273,{6}, FALSE),VLOOKUP(E559,Store_SRP!B2:H110,{6}, FALSE)), VLOOKUP(E559,Store_Showcase!B2:H144,{6}, FALSE))</f>
      </c>
      <c r="AH559" s="1">
        <f>VLOOKUP(G559,Sku_Consolidated!A2:R957,18,FALSE)</f>
      </c>
      <c r="AI559" s="1">
        <f>VLOOKUP(G559,Sku_Consolidated!A2:S957,19,FALSE)</f>
      </c>
      <c r="AJ559" s="1">
        <f>VLOOKUP(G559,Sku_Consolidated!A2:T957,20,FALSE)</f>
      </c>
    </row>
    <row r="560" spans="1:36" x14ac:dyDescent="0.25">
      <c r="A560" s="1">
        <v>2024</v>
      </c>
      <c r="B560" s="1" t="s">
        <v>31</v>
      </c>
      <c r="C560" s="1" t="s">
        <v>32</v>
      </c>
      <c r="D560" s="1" t="s">
        <v>33</v>
      </c>
      <c r="E560" s="9" t="s">
        <v>1695</v>
      </c>
      <c r="F560" s="1">
        <f>IF(VLOOKUP(G560,Sku_Consolidated!A2:S957,{19},FALSE)="SHOWCASE", VLOOKUP(E560,Store_Showcase!B2:C144,{2}, FALSE), IF(VLOOKUP(G560,Sku_Consolidated!A2:S957,{19},FALSE)="VAM",VLOOKUP(E560,Store_VAM!B2:C273,{2}, FALSE),VLOOKUP(E560,Store_SRP!B2:C110,{2}, FALSE)))</f>
      </c>
      <c r="G560" s="1">
        <v>795738</v>
      </c>
      <c r="H560" s="1" t="s">
        <v>1634</v>
      </c>
      <c r="I560" s="10" t="s">
        <v>1137</v>
      </c>
      <c r="J560" s="1">
        <f>VLOOKUP(G560,Sku_Consolidated!A2:C957, 3, FALSE)</f>
      </c>
      <c r="K560" s="10">
        <f>IF(J560="PACK", I560, 0)</f>
      </c>
      <c r="L560" s="10">
        <f>IF(J560="KG", I560, I560 * VLOOKUP(G560,Sku_Consolidated!A2:U957,21,FALSE))</f>
      </c>
      <c r="M560" s="10" t="s">
        <v>37</v>
      </c>
      <c r="N560" s="11" t="s">
        <v>1683</v>
      </c>
      <c r="O560" s="10" t="s">
        <v>1684</v>
      </c>
      <c r="P560" s="10">
        <f>N560 - O560</f>
      </c>
      <c r="Q560" s="1">
        <f>VLOOKUP(G560,Sku_Consolidated!A2:G957,7, FALSE)</f>
      </c>
      <c r="R560" s="1">
        <f>IF(IFERROR(VLOOKUP(E560,Store_Showcase!B2:H144,7, FALSE), TRUE)=TRUE, IF(IFERROR(VLOOKUP(E560,Store_SRP!B2:H110,7, FALSE), TRUE)=TRUE,VLOOKUP(E560,Store_VAM!B2:H273,7, FALSE),VLOOKUP(E560,Store_SRP!B2:H110,7, FALSE)), VLOOKUP(E560,Store_Showcase!B2:H144,7, FALSE))</f>
      </c>
      <c r="S560" s="1">
        <f>IF(IFERROR(VLOOKUP(E560,Store_Showcase!B2:I144,8, FALSE), TRUE)=TRUE, IF(IFERROR(VLOOKUP(E560,Store_SRP!B2:I110,8, FALSE), TRUE)=TRUE,VLOOKUP(E560,Store_VAM!B2:I273,8, FALSE),VLOOKUP(E560,Store_SRP!B2:I110,8, FALSE)), VLOOKUP(E560,Store_Showcase!B2:I144,8, FALSE))</f>
      </c>
      <c r="T560" s="1">
        <f>VLOOKUP(G560,Sku_Consolidated!A2:R957,18,FALSE)</f>
      </c>
      <c r="U560" s="1" t="s">
        <v>1698</v>
      </c>
      <c r="V560" s="1">
        <f>IF(VLOOKUP(G560,Sku_Consolidated!A2:S957,19,FALSE)="SHOWCASE", VLOOKUP(E560,Store_Showcase!B2:L144,11, FALSE), IF(VLOOKUP(G560,Sku_Consolidated!A2:S957,19,FALSE)="VAM",VLOOKUP(E560,Store_VAM!B2:L273,11, FALSE),VLOOKUP(E560,Store_SRP!B2:L110,11, FALSE)))</f>
      </c>
      <c r="W560" s="1">
        <f>VLOOKUP(G560,Sku_Consolidated!A2:W957,11,FALSE)</f>
      </c>
      <c r="X560" s="1">
        <f>VLOOKUP(G560,Sku_Consolidated!A2:H957,8,FALSE)</f>
      </c>
      <c r="Y560" s="1">
        <f>VLOOKUP(G560,Sku_Consolidated!A2:I957,9,FALSE)</f>
      </c>
      <c r="Z560" s="1" t="s">
        <v>41</v>
      </c>
      <c r="AA560" s="1">
        <f>VLOOKUP(G560,Sku_Consolidated!A2:E957,5,FALSE)</f>
      </c>
      <c r="AB560" s="1">
        <f>IF(VLOOKUP(G560,Sku_Consolidated!A2:S957,19,FALSE)="SHOWCASE", VLOOKUP(E560,Store_Showcase!B2:N144,13, FALSE), IF(VLOOKUP(G560,Sku_Consolidated!A2:S957,19,FALSE)="VAM",VLOOKUP(E560,Store_VAM!B2:N273,13, FALSE),VLOOKUP(E560,Store_SRP!B2:N110,13, FALSE)))</f>
      </c>
      <c r="AC560" s="1">
        <f>IF(IFERROR(AB560,TRUE)=TRUE, "-","OK")</f>
      </c>
      <c r="AD560" s="11" t="s">
        <v>37</v>
      </c>
      <c r="AE560" s="11" t="s">
        <v>37</v>
      </c>
      <c r="AF560" s="1">
        <f>IF(IFERROR(VLOOKUP(E560,Store_Showcase!B2:H144,{5}, FALSE), TRUE)=TRUE, IF(IFERROR(VLOOKUP(E560,Store_SRP!B2:H110,{5}, FALSE), TRUE)=TRUE,VLOOKUP(E560,Store_VAM!B2:H273,{5}, FALSE),VLOOKUP(E560,Store_SRP!B2:H110,{5}, FALSE)), VLOOKUP(E560,Store_Showcase!B2:H144,{5}, FALSE))</f>
      </c>
      <c r="AG560" s="1">
        <f>IF(IFERROR(VLOOKUP(E560,Store_Showcase!B2:H144,{6}, FALSE), TRUE)=TRUE, IF(IFERROR(VLOOKUP(E560,Store_SRP!B2:H110,{6}, FALSE), TRUE)=TRUE,VLOOKUP(E560,Store_VAM!B2:H273,{6}, FALSE),VLOOKUP(E560,Store_SRP!B2:H110,{6}, FALSE)), VLOOKUP(E560,Store_Showcase!B2:H144,{6}, FALSE))</f>
      </c>
      <c r="AH560" s="1">
        <f>VLOOKUP(G560,Sku_Consolidated!A2:R957,18,FALSE)</f>
      </c>
      <c r="AI560" s="1">
        <f>VLOOKUP(G560,Sku_Consolidated!A2:S957,19,FALSE)</f>
      </c>
      <c r="AJ560" s="1">
        <f>VLOOKUP(G560,Sku_Consolidated!A2:T957,20,FALSE)</f>
      </c>
    </row>
    <row r="561" spans="1:36" x14ac:dyDescent="0.25">
      <c r="A561" s="1">
        <v>2024</v>
      </c>
      <c r="B561" s="1" t="s">
        <v>31</v>
      </c>
      <c r="C561" s="1" t="s">
        <v>32</v>
      </c>
      <c r="D561" s="1" t="s">
        <v>33</v>
      </c>
      <c r="E561" s="9" t="s">
        <v>1707</v>
      </c>
      <c r="F561" s="1">
        <f>IF(VLOOKUP(G561,Sku_Consolidated!A2:S957,{19},FALSE)="SHOWCASE", VLOOKUP(E561,Store_Showcase!B2:C144,{2}, FALSE), IF(VLOOKUP(G561,Sku_Consolidated!A2:S957,{19},FALSE)="VAM",VLOOKUP(E561,Store_VAM!B2:C273,{2}, FALSE),VLOOKUP(E561,Store_SRP!B2:C110,{2}, FALSE)))</f>
      </c>
      <c r="G561" s="1">
        <v>61719</v>
      </c>
      <c r="H561" s="1" t="s">
        <v>35</v>
      </c>
      <c r="I561" s="10" t="s">
        <v>1708</v>
      </c>
      <c r="J561" s="1">
        <f>VLOOKUP(G561,Sku_Consolidated!A2:C957, 3, FALSE)</f>
      </c>
      <c r="K561" s="10">
        <f>IF(J561="PACK", I561, 0)</f>
      </c>
      <c r="L561" s="10">
        <f>IF(J561="KG", I561, I561 * VLOOKUP(G561,Sku_Consolidated!A2:U957,21,FALSE))</f>
      </c>
      <c r="M561" s="10" t="s">
        <v>37</v>
      </c>
      <c r="N561" s="11" t="s">
        <v>1709</v>
      </c>
      <c r="O561" s="10" t="s">
        <v>1710</v>
      </c>
      <c r="P561" s="10">
        <f>N561 - O561</f>
      </c>
      <c r="Q561" s="1">
        <f>VLOOKUP(G561,Sku_Consolidated!A2:G957,7, FALSE)</f>
      </c>
      <c r="R561" s="1">
        <f>IF(IFERROR(VLOOKUP(E561,Store_Showcase!B2:H144,7, FALSE), TRUE)=TRUE, IF(IFERROR(VLOOKUP(E561,Store_SRP!B2:H110,7, FALSE), TRUE)=TRUE,VLOOKUP(E561,Store_VAM!B2:H273,7, FALSE),VLOOKUP(E561,Store_SRP!B2:H110,7, FALSE)), VLOOKUP(E561,Store_Showcase!B2:H144,7, FALSE))</f>
      </c>
      <c r="S561" s="1">
        <f>IF(IFERROR(VLOOKUP(E561,Store_Showcase!B2:I144,8, FALSE), TRUE)=TRUE, IF(IFERROR(VLOOKUP(E561,Store_SRP!B2:I110,8, FALSE), TRUE)=TRUE,VLOOKUP(E561,Store_VAM!B2:I273,8, FALSE),VLOOKUP(E561,Store_SRP!B2:I110,8, FALSE)), VLOOKUP(E561,Store_Showcase!B2:I144,8, FALSE))</f>
      </c>
      <c r="T561" s="1">
        <f>VLOOKUP(G561,Sku_Consolidated!A2:R957,18,FALSE)</f>
      </c>
      <c r="U561" s="1" t="s">
        <v>1711</v>
      </c>
      <c r="V561" s="1">
        <f>IF(VLOOKUP(G561,Sku_Consolidated!A2:S957,19,FALSE)="SHOWCASE", VLOOKUP(E561,Store_Showcase!B2:L144,11, FALSE), IF(VLOOKUP(G561,Sku_Consolidated!A2:S957,19,FALSE)="VAM",VLOOKUP(E561,Store_VAM!B2:L273,11, FALSE),VLOOKUP(E561,Store_SRP!B2:L110,11, FALSE)))</f>
      </c>
      <c r="W561" s="1">
        <f>VLOOKUP(G561,Sku_Consolidated!A2:W957,11,FALSE)</f>
      </c>
      <c r="X561" s="1">
        <f>VLOOKUP(G561,Sku_Consolidated!A2:H957,8,FALSE)</f>
      </c>
      <c r="Y561" s="1">
        <f>VLOOKUP(G561,Sku_Consolidated!A2:I957,9,FALSE)</f>
      </c>
      <c r="Z561" s="1" t="s">
        <v>41</v>
      </c>
      <c r="AA561" s="1">
        <f>VLOOKUP(G561,Sku_Consolidated!A2:E957,5,FALSE)</f>
      </c>
      <c r="AB561" s="1">
        <f>IF(VLOOKUP(G561,Sku_Consolidated!A2:S957,19,FALSE)="SHOWCASE", VLOOKUP(E561,Store_Showcase!B2:N144,13, FALSE), IF(VLOOKUP(G561,Sku_Consolidated!A2:S957,19,FALSE)="VAM",VLOOKUP(E561,Store_VAM!B2:N273,13, FALSE),VLOOKUP(E561,Store_SRP!B2:N110,13, FALSE)))</f>
      </c>
      <c r="AC561" s="1">
        <f>IF(IFERROR(AB561,TRUE)=TRUE, "-","OK")</f>
      </c>
      <c r="AD561" s="11" t="s">
        <v>37</v>
      </c>
      <c r="AE561" s="11" t="s">
        <v>37</v>
      </c>
      <c r="AF561" s="1">
        <f>IF(IFERROR(VLOOKUP(E561,Store_Showcase!B2:H144,{5}, FALSE), TRUE)=TRUE, IF(IFERROR(VLOOKUP(E561,Store_SRP!B2:H110,{5}, FALSE), TRUE)=TRUE,VLOOKUP(E561,Store_VAM!B2:H273,{5}, FALSE),VLOOKUP(E561,Store_SRP!B2:H110,{5}, FALSE)), VLOOKUP(E561,Store_Showcase!B2:H144,{5}, FALSE))</f>
      </c>
      <c r="AG561" s="1">
        <f>IF(IFERROR(VLOOKUP(E561,Store_Showcase!B2:H144,{6}, FALSE), TRUE)=TRUE, IF(IFERROR(VLOOKUP(E561,Store_SRP!B2:H110,{6}, FALSE), TRUE)=TRUE,VLOOKUP(E561,Store_VAM!B2:H273,{6}, FALSE),VLOOKUP(E561,Store_SRP!B2:H110,{6}, FALSE)), VLOOKUP(E561,Store_Showcase!B2:H144,{6}, FALSE))</f>
      </c>
      <c r="AH561" s="1">
        <f>VLOOKUP(G561,Sku_Consolidated!A2:R957,18,FALSE)</f>
      </c>
      <c r="AI561" s="1">
        <f>VLOOKUP(G561,Sku_Consolidated!A2:S957,19,FALSE)</f>
      </c>
      <c r="AJ561" s="1">
        <f>VLOOKUP(G561,Sku_Consolidated!A2:T957,20,FALSE)</f>
      </c>
    </row>
    <row r="562" spans="1:36" x14ac:dyDescent="0.25">
      <c r="A562" s="1">
        <v>2024</v>
      </c>
      <c r="B562" s="1" t="s">
        <v>31</v>
      </c>
      <c r="C562" s="1" t="s">
        <v>32</v>
      </c>
      <c r="D562" s="1" t="s">
        <v>33</v>
      </c>
      <c r="E562" s="9" t="s">
        <v>1707</v>
      </c>
      <c r="F562" s="1">
        <f>IF(VLOOKUP(G562,Sku_Consolidated!A2:S957,{19},FALSE)="SHOWCASE", VLOOKUP(E562,Store_Showcase!B2:C144,{2}, FALSE), IF(VLOOKUP(G562,Sku_Consolidated!A2:S957,{19},FALSE)="VAM",VLOOKUP(E562,Store_VAM!B2:C273,{2}, FALSE),VLOOKUP(E562,Store_SRP!B2:C110,{2}, FALSE)))</f>
      </c>
      <c r="G562" s="1">
        <v>61724</v>
      </c>
      <c r="H562" s="1" t="s">
        <v>50</v>
      </c>
      <c r="I562" s="10" t="s">
        <v>1712</v>
      </c>
      <c r="J562" s="1">
        <f>VLOOKUP(G562,Sku_Consolidated!A2:C957, 3, FALSE)</f>
      </c>
      <c r="K562" s="10">
        <f>IF(J562="PACK", I562, 0)</f>
      </c>
      <c r="L562" s="10">
        <f>IF(J562="KG", I562, I562 * VLOOKUP(G562,Sku_Consolidated!A2:U957,21,FALSE))</f>
      </c>
      <c r="M562" s="10" t="s">
        <v>37</v>
      </c>
      <c r="N562" s="11" t="s">
        <v>1713</v>
      </c>
      <c r="O562" s="10" t="s">
        <v>1714</v>
      </c>
      <c r="P562" s="10">
        <f>N562 - O562</f>
      </c>
      <c r="Q562" s="1">
        <f>VLOOKUP(G562,Sku_Consolidated!A2:G957,7, FALSE)</f>
      </c>
      <c r="R562" s="1">
        <f>IF(IFERROR(VLOOKUP(E562,Store_Showcase!B2:H144,7, FALSE), TRUE)=TRUE, IF(IFERROR(VLOOKUP(E562,Store_SRP!B2:H110,7, FALSE), TRUE)=TRUE,VLOOKUP(E562,Store_VAM!B2:H273,7, FALSE),VLOOKUP(E562,Store_SRP!B2:H110,7, FALSE)), VLOOKUP(E562,Store_Showcase!B2:H144,7, FALSE))</f>
      </c>
      <c r="S562" s="1">
        <f>IF(IFERROR(VLOOKUP(E562,Store_Showcase!B2:I144,8, FALSE), TRUE)=TRUE, IF(IFERROR(VLOOKUP(E562,Store_SRP!B2:I110,8, FALSE), TRUE)=TRUE,VLOOKUP(E562,Store_VAM!B2:I273,8, FALSE),VLOOKUP(E562,Store_SRP!B2:I110,8, FALSE)), VLOOKUP(E562,Store_Showcase!B2:I144,8, FALSE))</f>
      </c>
      <c r="T562" s="1">
        <f>VLOOKUP(G562,Sku_Consolidated!A2:R957,18,FALSE)</f>
      </c>
      <c r="U562" s="1" t="s">
        <v>1711</v>
      </c>
      <c r="V562" s="1">
        <f>IF(VLOOKUP(G562,Sku_Consolidated!A2:S957,19,FALSE)="SHOWCASE", VLOOKUP(E562,Store_Showcase!B2:L144,11, FALSE), IF(VLOOKUP(G562,Sku_Consolidated!A2:S957,19,FALSE)="VAM",VLOOKUP(E562,Store_VAM!B2:L273,11, FALSE),VLOOKUP(E562,Store_SRP!B2:L110,11, FALSE)))</f>
      </c>
      <c r="W562" s="1">
        <f>VLOOKUP(G562,Sku_Consolidated!A2:W957,11,FALSE)</f>
      </c>
      <c r="X562" s="1">
        <f>VLOOKUP(G562,Sku_Consolidated!A2:H957,8,FALSE)</f>
      </c>
      <c r="Y562" s="1">
        <f>VLOOKUP(G562,Sku_Consolidated!A2:I957,9,FALSE)</f>
      </c>
      <c r="Z562" s="1" t="s">
        <v>41</v>
      </c>
      <c r="AA562" s="1">
        <f>VLOOKUP(G562,Sku_Consolidated!A2:E957,5,FALSE)</f>
      </c>
      <c r="AB562" s="1">
        <f>IF(VLOOKUP(G562,Sku_Consolidated!A2:S957,19,FALSE)="SHOWCASE", VLOOKUP(E562,Store_Showcase!B2:N144,13, FALSE), IF(VLOOKUP(G562,Sku_Consolidated!A2:S957,19,FALSE)="VAM",VLOOKUP(E562,Store_VAM!B2:N273,13, FALSE),VLOOKUP(E562,Store_SRP!B2:N110,13, FALSE)))</f>
      </c>
      <c r="AC562" s="1">
        <f>IF(IFERROR(AB562,TRUE)=TRUE, "-","OK")</f>
      </c>
      <c r="AD562" s="11" t="s">
        <v>37</v>
      </c>
      <c r="AE562" s="11" t="s">
        <v>37</v>
      </c>
      <c r="AF562" s="1">
        <f>IF(IFERROR(VLOOKUP(E562,Store_Showcase!B2:H144,{5}, FALSE), TRUE)=TRUE, IF(IFERROR(VLOOKUP(E562,Store_SRP!B2:H110,{5}, FALSE), TRUE)=TRUE,VLOOKUP(E562,Store_VAM!B2:H273,{5}, FALSE),VLOOKUP(E562,Store_SRP!B2:H110,{5}, FALSE)), VLOOKUP(E562,Store_Showcase!B2:H144,{5}, FALSE))</f>
      </c>
      <c r="AG562" s="1">
        <f>IF(IFERROR(VLOOKUP(E562,Store_Showcase!B2:H144,{6}, FALSE), TRUE)=TRUE, IF(IFERROR(VLOOKUP(E562,Store_SRP!B2:H110,{6}, FALSE), TRUE)=TRUE,VLOOKUP(E562,Store_VAM!B2:H273,{6}, FALSE),VLOOKUP(E562,Store_SRP!B2:H110,{6}, FALSE)), VLOOKUP(E562,Store_Showcase!B2:H144,{6}, FALSE))</f>
      </c>
      <c r="AH562" s="1">
        <f>VLOOKUP(G562,Sku_Consolidated!A2:R957,18,FALSE)</f>
      </c>
      <c r="AI562" s="1">
        <f>VLOOKUP(G562,Sku_Consolidated!A2:S957,19,FALSE)</f>
      </c>
      <c r="AJ562" s="1">
        <f>VLOOKUP(G562,Sku_Consolidated!A2:T957,20,FALSE)</f>
      </c>
    </row>
    <row r="563" spans="1:36" x14ac:dyDescent="0.25">
      <c r="A563" s="1">
        <v>2024</v>
      </c>
      <c r="B563" s="1" t="s">
        <v>31</v>
      </c>
      <c r="C563" s="1" t="s">
        <v>32</v>
      </c>
      <c r="D563" s="1" t="s">
        <v>33</v>
      </c>
      <c r="E563" s="9" t="s">
        <v>1707</v>
      </c>
      <c r="F563" s="1">
        <f>IF(VLOOKUP(G563,Sku_Consolidated!A2:S957,{19},FALSE)="SHOWCASE", VLOOKUP(E563,Store_Showcase!B2:C144,{2}, FALSE), IF(VLOOKUP(G563,Sku_Consolidated!A2:S957,{19},FALSE)="VAM",VLOOKUP(E563,Store_VAM!B2:C273,{2}, FALSE),VLOOKUP(E563,Store_SRP!B2:C110,{2}, FALSE)))</f>
      </c>
      <c r="G563" s="1">
        <v>61732</v>
      </c>
      <c r="H563" s="1" t="s">
        <v>211</v>
      </c>
      <c r="I563" s="10" t="s">
        <v>1715</v>
      </c>
      <c r="J563" s="1">
        <f>VLOOKUP(G563,Sku_Consolidated!A2:C957, 3, FALSE)</f>
      </c>
      <c r="K563" s="10">
        <f>IF(J563="PACK", I563, 0)</f>
      </c>
      <c r="L563" s="10">
        <f>IF(J563="KG", I563, I563 * VLOOKUP(G563,Sku_Consolidated!A2:U957,21,FALSE))</f>
      </c>
      <c r="M563" s="10" t="s">
        <v>37</v>
      </c>
      <c r="N563" s="11" t="s">
        <v>1716</v>
      </c>
      <c r="O563" s="10" t="s">
        <v>1717</v>
      </c>
      <c r="P563" s="10">
        <f>N563 - O563</f>
      </c>
      <c r="Q563" s="1">
        <f>VLOOKUP(G563,Sku_Consolidated!A2:G957,7, FALSE)</f>
      </c>
      <c r="R563" s="1">
        <f>IF(IFERROR(VLOOKUP(E563,Store_Showcase!B2:H144,7, FALSE), TRUE)=TRUE, IF(IFERROR(VLOOKUP(E563,Store_SRP!B2:H110,7, FALSE), TRUE)=TRUE,VLOOKUP(E563,Store_VAM!B2:H273,7, FALSE),VLOOKUP(E563,Store_SRP!B2:H110,7, FALSE)), VLOOKUP(E563,Store_Showcase!B2:H144,7, FALSE))</f>
      </c>
      <c r="S563" s="1">
        <f>IF(IFERROR(VLOOKUP(E563,Store_Showcase!B2:I144,8, FALSE), TRUE)=TRUE, IF(IFERROR(VLOOKUP(E563,Store_SRP!B2:I110,8, FALSE), TRUE)=TRUE,VLOOKUP(E563,Store_VAM!B2:I273,8, FALSE),VLOOKUP(E563,Store_SRP!B2:I110,8, FALSE)), VLOOKUP(E563,Store_Showcase!B2:I144,8, FALSE))</f>
      </c>
      <c r="T563" s="1">
        <f>VLOOKUP(G563,Sku_Consolidated!A2:R957,18,FALSE)</f>
      </c>
      <c r="U563" s="1" t="s">
        <v>1711</v>
      </c>
      <c r="V563" s="1">
        <f>IF(VLOOKUP(G563,Sku_Consolidated!A2:S957,19,FALSE)="SHOWCASE", VLOOKUP(E563,Store_Showcase!B2:L144,11, FALSE), IF(VLOOKUP(G563,Sku_Consolidated!A2:S957,19,FALSE)="VAM",VLOOKUP(E563,Store_VAM!B2:L273,11, FALSE),VLOOKUP(E563,Store_SRP!B2:L110,11, FALSE)))</f>
      </c>
      <c r="W563" s="1">
        <f>VLOOKUP(G563,Sku_Consolidated!A2:W957,11,FALSE)</f>
      </c>
      <c r="X563" s="1">
        <f>VLOOKUP(G563,Sku_Consolidated!A2:H957,8,FALSE)</f>
      </c>
      <c r="Y563" s="1">
        <f>VLOOKUP(G563,Sku_Consolidated!A2:I957,9,FALSE)</f>
      </c>
      <c r="Z563" s="1" t="s">
        <v>41</v>
      </c>
      <c r="AA563" s="1">
        <f>VLOOKUP(G563,Sku_Consolidated!A2:E957,5,FALSE)</f>
      </c>
      <c r="AB563" s="1">
        <f>IF(VLOOKUP(G563,Sku_Consolidated!A2:S957,19,FALSE)="SHOWCASE", VLOOKUP(E563,Store_Showcase!B2:N144,13, FALSE), IF(VLOOKUP(G563,Sku_Consolidated!A2:S957,19,FALSE)="VAM",VLOOKUP(E563,Store_VAM!B2:N273,13, FALSE),VLOOKUP(E563,Store_SRP!B2:N110,13, FALSE)))</f>
      </c>
      <c r="AC563" s="1">
        <f>IF(IFERROR(AB563,TRUE)=TRUE, "-","OK")</f>
      </c>
      <c r="AD563" s="11" t="s">
        <v>37</v>
      </c>
      <c r="AE563" s="11" t="s">
        <v>37</v>
      </c>
      <c r="AF563" s="1">
        <f>IF(IFERROR(VLOOKUP(E563,Store_Showcase!B2:H144,{5}, FALSE), TRUE)=TRUE, IF(IFERROR(VLOOKUP(E563,Store_SRP!B2:H110,{5}, FALSE), TRUE)=TRUE,VLOOKUP(E563,Store_VAM!B2:H273,{5}, FALSE),VLOOKUP(E563,Store_SRP!B2:H110,{5}, FALSE)), VLOOKUP(E563,Store_Showcase!B2:H144,{5}, FALSE))</f>
      </c>
      <c r="AG563" s="1">
        <f>IF(IFERROR(VLOOKUP(E563,Store_Showcase!B2:H144,{6}, FALSE), TRUE)=TRUE, IF(IFERROR(VLOOKUP(E563,Store_SRP!B2:H110,{6}, FALSE), TRUE)=TRUE,VLOOKUP(E563,Store_VAM!B2:H273,{6}, FALSE),VLOOKUP(E563,Store_SRP!B2:H110,{6}, FALSE)), VLOOKUP(E563,Store_Showcase!B2:H144,{6}, FALSE))</f>
      </c>
      <c r="AH563" s="1">
        <f>VLOOKUP(G563,Sku_Consolidated!A2:R957,18,FALSE)</f>
      </c>
      <c r="AI563" s="1">
        <f>VLOOKUP(G563,Sku_Consolidated!A2:S957,19,FALSE)</f>
      </c>
      <c r="AJ563" s="1">
        <f>VLOOKUP(G563,Sku_Consolidated!A2:T957,20,FALSE)</f>
      </c>
    </row>
    <row r="564" spans="1:36" x14ac:dyDescent="0.25">
      <c r="A564" s="1">
        <v>2024</v>
      </c>
      <c r="B564" s="1" t="s">
        <v>31</v>
      </c>
      <c r="C564" s="1" t="s">
        <v>32</v>
      </c>
      <c r="D564" s="1" t="s">
        <v>33</v>
      </c>
      <c r="E564" s="9" t="s">
        <v>1707</v>
      </c>
      <c r="F564" s="1">
        <f>IF(VLOOKUP(G564,Sku_Consolidated!A2:S957,{19},FALSE)="SHOWCASE", VLOOKUP(E564,Store_Showcase!B2:C144,{2}, FALSE), IF(VLOOKUP(G564,Sku_Consolidated!A2:S957,{19},FALSE)="VAM",VLOOKUP(E564,Store_VAM!B2:C273,{2}, FALSE),VLOOKUP(E564,Store_SRP!B2:C110,{2}, FALSE)))</f>
      </c>
      <c r="G564" s="1">
        <v>61733</v>
      </c>
      <c r="H564" s="1" t="s">
        <v>58</v>
      </c>
      <c r="I564" s="10" t="s">
        <v>1718</v>
      </c>
      <c r="J564" s="1">
        <f>VLOOKUP(G564,Sku_Consolidated!A2:C957, 3, FALSE)</f>
      </c>
      <c r="K564" s="10">
        <f>IF(J564="PACK", I564, 0)</f>
      </c>
      <c r="L564" s="10">
        <f>IF(J564="KG", I564, I564 * VLOOKUP(G564,Sku_Consolidated!A2:U957,21,FALSE))</f>
      </c>
      <c r="M564" s="10" t="s">
        <v>37</v>
      </c>
      <c r="N564" s="11" t="s">
        <v>1719</v>
      </c>
      <c r="O564" s="10" t="s">
        <v>1720</v>
      </c>
      <c r="P564" s="10">
        <f>N564 - O564</f>
      </c>
      <c r="Q564" s="1">
        <f>VLOOKUP(G564,Sku_Consolidated!A2:G957,7, FALSE)</f>
      </c>
      <c r="R564" s="1">
        <f>IF(IFERROR(VLOOKUP(E564,Store_Showcase!B2:H144,7, FALSE), TRUE)=TRUE, IF(IFERROR(VLOOKUP(E564,Store_SRP!B2:H110,7, FALSE), TRUE)=TRUE,VLOOKUP(E564,Store_VAM!B2:H273,7, FALSE),VLOOKUP(E564,Store_SRP!B2:H110,7, FALSE)), VLOOKUP(E564,Store_Showcase!B2:H144,7, FALSE))</f>
      </c>
      <c r="S564" s="1">
        <f>IF(IFERROR(VLOOKUP(E564,Store_Showcase!B2:I144,8, FALSE), TRUE)=TRUE, IF(IFERROR(VLOOKUP(E564,Store_SRP!B2:I110,8, FALSE), TRUE)=TRUE,VLOOKUP(E564,Store_VAM!B2:I273,8, FALSE),VLOOKUP(E564,Store_SRP!B2:I110,8, FALSE)), VLOOKUP(E564,Store_Showcase!B2:I144,8, FALSE))</f>
      </c>
      <c r="T564" s="1">
        <f>VLOOKUP(G564,Sku_Consolidated!A2:R957,18,FALSE)</f>
      </c>
      <c r="U564" s="1" t="s">
        <v>1711</v>
      </c>
      <c r="V564" s="1">
        <f>IF(VLOOKUP(G564,Sku_Consolidated!A2:S957,19,FALSE)="SHOWCASE", VLOOKUP(E564,Store_Showcase!B2:L144,11, FALSE), IF(VLOOKUP(G564,Sku_Consolidated!A2:S957,19,FALSE)="VAM",VLOOKUP(E564,Store_VAM!B2:L273,11, FALSE),VLOOKUP(E564,Store_SRP!B2:L110,11, FALSE)))</f>
      </c>
      <c r="W564" s="1">
        <f>VLOOKUP(G564,Sku_Consolidated!A2:W957,11,FALSE)</f>
      </c>
      <c r="X564" s="1">
        <f>VLOOKUP(G564,Sku_Consolidated!A2:H957,8,FALSE)</f>
      </c>
      <c r="Y564" s="1">
        <f>VLOOKUP(G564,Sku_Consolidated!A2:I957,9,FALSE)</f>
      </c>
      <c r="Z564" s="1" t="s">
        <v>41</v>
      </c>
      <c r="AA564" s="1">
        <f>VLOOKUP(G564,Sku_Consolidated!A2:E957,5,FALSE)</f>
      </c>
      <c r="AB564" s="1">
        <f>IF(VLOOKUP(G564,Sku_Consolidated!A2:S957,19,FALSE)="SHOWCASE", VLOOKUP(E564,Store_Showcase!B2:N144,13, FALSE), IF(VLOOKUP(G564,Sku_Consolidated!A2:S957,19,FALSE)="VAM",VLOOKUP(E564,Store_VAM!B2:N273,13, FALSE),VLOOKUP(E564,Store_SRP!B2:N110,13, FALSE)))</f>
      </c>
      <c r="AC564" s="1">
        <f>IF(IFERROR(AB564,TRUE)=TRUE, "-","OK")</f>
      </c>
      <c r="AD564" s="11" t="s">
        <v>37</v>
      </c>
      <c r="AE564" s="11" t="s">
        <v>37</v>
      </c>
      <c r="AF564" s="1">
        <f>IF(IFERROR(VLOOKUP(E564,Store_Showcase!B2:H144,{5}, FALSE), TRUE)=TRUE, IF(IFERROR(VLOOKUP(E564,Store_SRP!B2:H110,{5}, FALSE), TRUE)=TRUE,VLOOKUP(E564,Store_VAM!B2:H273,{5}, FALSE),VLOOKUP(E564,Store_SRP!B2:H110,{5}, FALSE)), VLOOKUP(E564,Store_Showcase!B2:H144,{5}, FALSE))</f>
      </c>
      <c r="AG564" s="1">
        <f>IF(IFERROR(VLOOKUP(E564,Store_Showcase!B2:H144,{6}, FALSE), TRUE)=TRUE, IF(IFERROR(VLOOKUP(E564,Store_SRP!B2:H110,{6}, FALSE), TRUE)=TRUE,VLOOKUP(E564,Store_VAM!B2:H273,{6}, FALSE),VLOOKUP(E564,Store_SRP!B2:H110,{6}, FALSE)), VLOOKUP(E564,Store_Showcase!B2:H144,{6}, FALSE))</f>
      </c>
      <c r="AH564" s="1">
        <f>VLOOKUP(G564,Sku_Consolidated!A2:R957,18,FALSE)</f>
      </c>
      <c r="AI564" s="1">
        <f>VLOOKUP(G564,Sku_Consolidated!A2:S957,19,FALSE)</f>
      </c>
      <c r="AJ564" s="1">
        <f>VLOOKUP(G564,Sku_Consolidated!A2:T957,20,FALSE)</f>
      </c>
    </row>
    <row r="565" spans="1:36" x14ac:dyDescent="0.25">
      <c r="A565" s="1">
        <v>2024</v>
      </c>
      <c r="B565" s="1" t="s">
        <v>31</v>
      </c>
      <c r="C565" s="1" t="s">
        <v>32</v>
      </c>
      <c r="D565" s="1" t="s">
        <v>33</v>
      </c>
      <c r="E565" s="9" t="s">
        <v>1707</v>
      </c>
      <c r="F565" s="1">
        <f>IF(VLOOKUP(G565,Sku_Consolidated!A2:S957,{19},FALSE)="SHOWCASE", VLOOKUP(E565,Store_Showcase!B2:C144,{2}, FALSE), IF(VLOOKUP(G565,Sku_Consolidated!A2:S957,{19},FALSE)="VAM",VLOOKUP(E565,Store_VAM!B2:C273,{2}, FALSE),VLOOKUP(E565,Store_SRP!B2:C110,{2}, FALSE)))</f>
      </c>
      <c r="G565" s="1">
        <v>61734</v>
      </c>
      <c r="H565" s="1" t="s">
        <v>62</v>
      </c>
      <c r="I565" s="10" t="s">
        <v>1721</v>
      </c>
      <c r="J565" s="1">
        <f>VLOOKUP(G565,Sku_Consolidated!A2:C957, 3, FALSE)</f>
      </c>
      <c r="K565" s="10">
        <f>IF(J565="PACK", I565, 0)</f>
      </c>
      <c r="L565" s="10">
        <f>IF(J565="KG", I565, I565 * VLOOKUP(G565,Sku_Consolidated!A2:U957,21,FALSE))</f>
      </c>
      <c r="M565" s="10" t="s">
        <v>37</v>
      </c>
      <c r="N565" s="11" t="s">
        <v>1722</v>
      </c>
      <c r="O565" s="10" t="s">
        <v>1723</v>
      </c>
      <c r="P565" s="10">
        <f>N565 - O565</f>
      </c>
      <c r="Q565" s="1">
        <f>VLOOKUP(G565,Sku_Consolidated!A2:G957,7, FALSE)</f>
      </c>
      <c r="R565" s="1">
        <f>IF(IFERROR(VLOOKUP(E565,Store_Showcase!B2:H144,7, FALSE), TRUE)=TRUE, IF(IFERROR(VLOOKUP(E565,Store_SRP!B2:H110,7, FALSE), TRUE)=TRUE,VLOOKUP(E565,Store_VAM!B2:H273,7, FALSE),VLOOKUP(E565,Store_SRP!B2:H110,7, FALSE)), VLOOKUP(E565,Store_Showcase!B2:H144,7, FALSE))</f>
      </c>
      <c r="S565" s="1">
        <f>IF(IFERROR(VLOOKUP(E565,Store_Showcase!B2:I144,8, FALSE), TRUE)=TRUE, IF(IFERROR(VLOOKUP(E565,Store_SRP!B2:I110,8, FALSE), TRUE)=TRUE,VLOOKUP(E565,Store_VAM!B2:I273,8, FALSE),VLOOKUP(E565,Store_SRP!B2:I110,8, FALSE)), VLOOKUP(E565,Store_Showcase!B2:I144,8, FALSE))</f>
      </c>
      <c r="T565" s="1">
        <f>VLOOKUP(G565,Sku_Consolidated!A2:R957,18,FALSE)</f>
      </c>
      <c r="U565" s="1" t="s">
        <v>1711</v>
      </c>
      <c r="V565" s="1">
        <f>IF(VLOOKUP(G565,Sku_Consolidated!A2:S957,19,FALSE)="SHOWCASE", VLOOKUP(E565,Store_Showcase!B2:L144,11, FALSE), IF(VLOOKUP(G565,Sku_Consolidated!A2:S957,19,FALSE)="VAM",VLOOKUP(E565,Store_VAM!B2:L273,11, FALSE),VLOOKUP(E565,Store_SRP!B2:L110,11, FALSE)))</f>
      </c>
      <c r="W565" s="1">
        <f>VLOOKUP(G565,Sku_Consolidated!A2:W957,11,FALSE)</f>
      </c>
      <c r="X565" s="1">
        <f>VLOOKUP(G565,Sku_Consolidated!A2:H957,8,FALSE)</f>
      </c>
      <c r="Y565" s="1">
        <f>VLOOKUP(G565,Sku_Consolidated!A2:I957,9,FALSE)</f>
      </c>
      <c r="Z565" s="1" t="s">
        <v>41</v>
      </c>
      <c r="AA565" s="1">
        <f>VLOOKUP(G565,Sku_Consolidated!A2:E957,5,FALSE)</f>
      </c>
      <c r="AB565" s="1">
        <f>IF(VLOOKUP(G565,Sku_Consolidated!A2:S957,19,FALSE)="SHOWCASE", VLOOKUP(E565,Store_Showcase!B2:N144,13, FALSE), IF(VLOOKUP(G565,Sku_Consolidated!A2:S957,19,FALSE)="VAM",VLOOKUP(E565,Store_VAM!B2:N273,13, FALSE),VLOOKUP(E565,Store_SRP!B2:N110,13, FALSE)))</f>
      </c>
      <c r="AC565" s="1">
        <f>IF(IFERROR(AB565,TRUE)=TRUE, "-","OK")</f>
      </c>
      <c r="AD565" s="11" t="s">
        <v>37</v>
      </c>
      <c r="AE565" s="11" t="s">
        <v>37</v>
      </c>
      <c r="AF565" s="1">
        <f>IF(IFERROR(VLOOKUP(E565,Store_Showcase!B2:H144,{5}, FALSE), TRUE)=TRUE, IF(IFERROR(VLOOKUP(E565,Store_SRP!B2:H110,{5}, FALSE), TRUE)=TRUE,VLOOKUP(E565,Store_VAM!B2:H273,{5}, FALSE),VLOOKUP(E565,Store_SRP!B2:H110,{5}, FALSE)), VLOOKUP(E565,Store_Showcase!B2:H144,{5}, FALSE))</f>
      </c>
      <c r="AG565" s="1">
        <f>IF(IFERROR(VLOOKUP(E565,Store_Showcase!B2:H144,{6}, FALSE), TRUE)=TRUE, IF(IFERROR(VLOOKUP(E565,Store_SRP!B2:H110,{6}, FALSE), TRUE)=TRUE,VLOOKUP(E565,Store_VAM!B2:H273,{6}, FALSE),VLOOKUP(E565,Store_SRP!B2:H110,{6}, FALSE)), VLOOKUP(E565,Store_Showcase!B2:H144,{6}, FALSE))</f>
      </c>
      <c r="AH565" s="1">
        <f>VLOOKUP(G565,Sku_Consolidated!A2:R957,18,FALSE)</f>
      </c>
      <c r="AI565" s="1">
        <f>VLOOKUP(G565,Sku_Consolidated!A2:S957,19,FALSE)</f>
      </c>
      <c r="AJ565" s="1">
        <f>VLOOKUP(G565,Sku_Consolidated!A2:T957,20,FALSE)</f>
      </c>
    </row>
    <row r="566" spans="1:36" x14ac:dyDescent="0.25">
      <c r="A566" s="1">
        <v>2024</v>
      </c>
      <c r="B566" s="1" t="s">
        <v>31</v>
      </c>
      <c r="C566" s="1" t="s">
        <v>32</v>
      </c>
      <c r="D566" s="1" t="s">
        <v>33</v>
      </c>
      <c r="E566" s="9" t="s">
        <v>1707</v>
      </c>
      <c r="F566" s="1">
        <f>IF(VLOOKUP(G566,Sku_Consolidated!A2:S957,{19},FALSE)="SHOWCASE", VLOOKUP(E566,Store_Showcase!B2:C144,{2}, FALSE), IF(VLOOKUP(G566,Sku_Consolidated!A2:S957,{19},FALSE)="VAM",VLOOKUP(E566,Store_VAM!B2:C273,{2}, FALSE),VLOOKUP(E566,Store_SRP!B2:C110,{2}, FALSE)))</f>
      </c>
      <c r="G566" s="1">
        <v>61735</v>
      </c>
      <c r="H566" s="1" t="s">
        <v>66</v>
      </c>
      <c r="I566" s="10" t="s">
        <v>1540</v>
      </c>
      <c r="J566" s="1">
        <f>VLOOKUP(G566,Sku_Consolidated!A2:C957, 3, FALSE)</f>
      </c>
      <c r="K566" s="10">
        <f>IF(J566="PACK", I566, 0)</f>
      </c>
      <c r="L566" s="10">
        <f>IF(J566="KG", I566, I566 * VLOOKUP(G566,Sku_Consolidated!A2:U957,21,FALSE))</f>
      </c>
      <c r="M566" s="10" t="s">
        <v>37</v>
      </c>
      <c r="N566" s="11" t="s">
        <v>1724</v>
      </c>
      <c r="O566" s="10" t="s">
        <v>1725</v>
      </c>
      <c r="P566" s="10">
        <f>N566 - O566</f>
      </c>
      <c r="Q566" s="1">
        <f>VLOOKUP(G566,Sku_Consolidated!A2:G957,7, FALSE)</f>
      </c>
      <c r="R566" s="1">
        <f>IF(IFERROR(VLOOKUP(E566,Store_Showcase!B2:H144,7, FALSE), TRUE)=TRUE, IF(IFERROR(VLOOKUP(E566,Store_SRP!B2:H110,7, FALSE), TRUE)=TRUE,VLOOKUP(E566,Store_VAM!B2:H273,7, FALSE),VLOOKUP(E566,Store_SRP!B2:H110,7, FALSE)), VLOOKUP(E566,Store_Showcase!B2:H144,7, FALSE))</f>
      </c>
      <c r="S566" s="1">
        <f>IF(IFERROR(VLOOKUP(E566,Store_Showcase!B2:I144,8, FALSE), TRUE)=TRUE, IF(IFERROR(VLOOKUP(E566,Store_SRP!B2:I110,8, FALSE), TRUE)=TRUE,VLOOKUP(E566,Store_VAM!B2:I273,8, FALSE),VLOOKUP(E566,Store_SRP!B2:I110,8, FALSE)), VLOOKUP(E566,Store_Showcase!B2:I144,8, FALSE))</f>
      </c>
      <c r="T566" s="1">
        <f>VLOOKUP(G566,Sku_Consolidated!A2:R957,18,FALSE)</f>
      </c>
      <c r="U566" s="1" t="s">
        <v>1711</v>
      </c>
      <c r="V566" s="1">
        <f>IF(VLOOKUP(G566,Sku_Consolidated!A2:S957,19,FALSE)="SHOWCASE", VLOOKUP(E566,Store_Showcase!B2:L144,11, FALSE), IF(VLOOKUP(G566,Sku_Consolidated!A2:S957,19,FALSE)="VAM",VLOOKUP(E566,Store_VAM!B2:L273,11, FALSE),VLOOKUP(E566,Store_SRP!B2:L110,11, FALSE)))</f>
      </c>
      <c r="W566" s="1">
        <f>VLOOKUP(G566,Sku_Consolidated!A2:W957,11,FALSE)</f>
      </c>
      <c r="X566" s="1">
        <f>VLOOKUP(G566,Sku_Consolidated!A2:H957,8,FALSE)</f>
      </c>
      <c r="Y566" s="1">
        <f>VLOOKUP(G566,Sku_Consolidated!A2:I957,9,FALSE)</f>
      </c>
      <c r="Z566" s="1" t="s">
        <v>41</v>
      </c>
      <c r="AA566" s="1">
        <f>VLOOKUP(G566,Sku_Consolidated!A2:E957,5,FALSE)</f>
      </c>
      <c r="AB566" s="1">
        <f>IF(VLOOKUP(G566,Sku_Consolidated!A2:S957,19,FALSE)="SHOWCASE", VLOOKUP(E566,Store_Showcase!B2:N144,13, FALSE), IF(VLOOKUP(G566,Sku_Consolidated!A2:S957,19,FALSE)="VAM",VLOOKUP(E566,Store_VAM!B2:N273,13, FALSE),VLOOKUP(E566,Store_SRP!B2:N110,13, FALSE)))</f>
      </c>
      <c r="AC566" s="1">
        <f>IF(IFERROR(AB566,TRUE)=TRUE, "-","OK")</f>
      </c>
      <c r="AD566" s="11" t="s">
        <v>37</v>
      </c>
      <c r="AE566" s="11" t="s">
        <v>37</v>
      </c>
      <c r="AF566" s="1">
        <f>IF(IFERROR(VLOOKUP(E566,Store_Showcase!B2:H144,{5}, FALSE), TRUE)=TRUE, IF(IFERROR(VLOOKUP(E566,Store_SRP!B2:H110,{5}, FALSE), TRUE)=TRUE,VLOOKUP(E566,Store_VAM!B2:H273,{5}, FALSE),VLOOKUP(E566,Store_SRP!B2:H110,{5}, FALSE)), VLOOKUP(E566,Store_Showcase!B2:H144,{5}, FALSE))</f>
      </c>
      <c r="AG566" s="1">
        <f>IF(IFERROR(VLOOKUP(E566,Store_Showcase!B2:H144,{6}, FALSE), TRUE)=TRUE, IF(IFERROR(VLOOKUP(E566,Store_SRP!B2:H110,{6}, FALSE), TRUE)=TRUE,VLOOKUP(E566,Store_VAM!B2:H273,{6}, FALSE),VLOOKUP(E566,Store_SRP!B2:H110,{6}, FALSE)), VLOOKUP(E566,Store_Showcase!B2:H144,{6}, FALSE))</f>
      </c>
      <c r="AH566" s="1">
        <f>VLOOKUP(G566,Sku_Consolidated!A2:R957,18,FALSE)</f>
      </c>
      <c r="AI566" s="1">
        <f>VLOOKUP(G566,Sku_Consolidated!A2:S957,19,FALSE)</f>
      </c>
      <c r="AJ566" s="1">
        <f>VLOOKUP(G566,Sku_Consolidated!A2:T957,20,FALSE)</f>
      </c>
    </row>
    <row r="567" spans="1:36" x14ac:dyDescent="0.25">
      <c r="A567" s="1">
        <v>2024</v>
      </c>
      <c r="B567" s="1" t="s">
        <v>31</v>
      </c>
      <c r="C567" s="1" t="s">
        <v>32</v>
      </c>
      <c r="D567" s="1" t="s">
        <v>33</v>
      </c>
      <c r="E567" s="9" t="s">
        <v>1707</v>
      </c>
      <c r="F567" s="1">
        <f>IF(VLOOKUP(G567,Sku_Consolidated!A2:S957,{19},FALSE)="SHOWCASE", VLOOKUP(E567,Store_Showcase!B2:C144,{2}, FALSE), IF(VLOOKUP(G567,Sku_Consolidated!A2:S957,{19},FALSE)="VAM",VLOOKUP(E567,Store_VAM!B2:C273,{2}, FALSE),VLOOKUP(E567,Store_SRP!B2:C110,{2}, FALSE)))</f>
      </c>
      <c r="G567" s="1">
        <v>61744</v>
      </c>
      <c r="H567" s="1" t="s">
        <v>82</v>
      </c>
      <c r="I567" s="10" t="s">
        <v>1726</v>
      </c>
      <c r="J567" s="1">
        <f>VLOOKUP(G567,Sku_Consolidated!A2:C957, 3, FALSE)</f>
      </c>
      <c r="K567" s="10">
        <f>IF(J567="PACK", I567, 0)</f>
      </c>
      <c r="L567" s="10">
        <f>IF(J567="KG", I567, I567 * VLOOKUP(G567,Sku_Consolidated!A2:U957,21,FALSE))</f>
      </c>
      <c r="M567" s="10" t="s">
        <v>37</v>
      </c>
      <c r="N567" s="11" t="s">
        <v>1727</v>
      </c>
      <c r="O567" s="10" t="s">
        <v>1728</v>
      </c>
      <c r="P567" s="10">
        <f>N567 - O567</f>
      </c>
      <c r="Q567" s="1">
        <f>VLOOKUP(G567,Sku_Consolidated!A2:G957,7, FALSE)</f>
      </c>
      <c r="R567" s="1">
        <f>IF(IFERROR(VLOOKUP(E567,Store_Showcase!B2:H144,7, FALSE), TRUE)=TRUE, IF(IFERROR(VLOOKUP(E567,Store_SRP!B2:H110,7, FALSE), TRUE)=TRUE,VLOOKUP(E567,Store_VAM!B2:H273,7, FALSE),VLOOKUP(E567,Store_SRP!B2:H110,7, FALSE)), VLOOKUP(E567,Store_Showcase!B2:H144,7, FALSE))</f>
      </c>
      <c r="S567" s="1">
        <f>IF(IFERROR(VLOOKUP(E567,Store_Showcase!B2:I144,8, FALSE), TRUE)=TRUE, IF(IFERROR(VLOOKUP(E567,Store_SRP!B2:I110,8, FALSE), TRUE)=TRUE,VLOOKUP(E567,Store_VAM!B2:I273,8, FALSE),VLOOKUP(E567,Store_SRP!B2:I110,8, FALSE)), VLOOKUP(E567,Store_Showcase!B2:I144,8, FALSE))</f>
      </c>
      <c r="T567" s="1">
        <f>VLOOKUP(G567,Sku_Consolidated!A2:R957,18,FALSE)</f>
      </c>
      <c r="U567" s="1" t="s">
        <v>1711</v>
      </c>
      <c r="V567" s="1">
        <f>IF(VLOOKUP(G567,Sku_Consolidated!A2:S957,19,FALSE)="SHOWCASE", VLOOKUP(E567,Store_Showcase!B2:L144,11, FALSE), IF(VLOOKUP(G567,Sku_Consolidated!A2:S957,19,FALSE)="VAM",VLOOKUP(E567,Store_VAM!B2:L273,11, FALSE),VLOOKUP(E567,Store_SRP!B2:L110,11, FALSE)))</f>
      </c>
      <c r="W567" s="1">
        <f>VLOOKUP(G567,Sku_Consolidated!A2:W957,11,FALSE)</f>
      </c>
      <c r="X567" s="1">
        <f>VLOOKUP(G567,Sku_Consolidated!A2:H957,8,FALSE)</f>
      </c>
      <c r="Y567" s="1">
        <f>VLOOKUP(G567,Sku_Consolidated!A2:I957,9,FALSE)</f>
      </c>
      <c r="Z567" s="1" t="s">
        <v>41</v>
      </c>
      <c r="AA567" s="1">
        <f>VLOOKUP(G567,Sku_Consolidated!A2:E957,5,FALSE)</f>
      </c>
      <c r="AB567" s="1">
        <f>IF(VLOOKUP(G567,Sku_Consolidated!A2:S957,19,FALSE)="SHOWCASE", VLOOKUP(E567,Store_Showcase!B2:N144,13, FALSE), IF(VLOOKUP(G567,Sku_Consolidated!A2:S957,19,FALSE)="VAM",VLOOKUP(E567,Store_VAM!B2:N273,13, FALSE),VLOOKUP(E567,Store_SRP!B2:N110,13, FALSE)))</f>
      </c>
      <c r="AC567" s="1">
        <f>IF(IFERROR(AB567,TRUE)=TRUE, "-","OK")</f>
      </c>
      <c r="AD567" s="11" t="s">
        <v>37</v>
      </c>
      <c r="AE567" s="11" t="s">
        <v>37</v>
      </c>
      <c r="AF567" s="1">
        <f>IF(IFERROR(VLOOKUP(E567,Store_Showcase!B2:H144,{5}, FALSE), TRUE)=TRUE, IF(IFERROR(VLOOKUP(E567,Store_SRP!B2:H110,{5}, FALSE), TRUE)=TRUE,VLOOKUP(E567,Store_VAM!B2:H273,{5}, FALSE),VLOOKUP(E567,Store_SRP!B2:H110,{5}, FALSE)), VLOOKUP(E567,Store_Showcase!B2:H144,{5}, FALSE))</f>
      </c>
      <c r="AG567" s="1">
        <f>IF(IFERROR(VLOOKUP(E567,Store_Showcase!B2:H144,{6}, FALSE), TRUE)=TRUE, IF(IFERROR(VLOOKUP(E567,Store_SRP!B2:H110,{6}, FALSE), TRUE)=TRUE,VLOOKUP(E567,Store_VAM!B2:H273,{6}, FALSE),VLOOKUP(E567,Store_SRP!B2:H110,{6}, FALSE)), VLOOKUP(E567,Store_Showcase!B2:H144,{6}, FALSE))</f>
      </c>
      <c r="AH567" s="1">
        <f>VLOOKUP(G567,Sku_Consolidated!A2:R957,18,FALSE)</f>
      </c>
      <c r="AI567" s="1">
        <f>VLOOKUP(G567,Sku_Consolidated!A2:S957,19,FALSE)</f>
      </c>
      <c r="AJ567" s="1">
        <f>VLOOKUP(G567,Sku_Consolidated!A2:T957,20,FALSE)</f>
      </c>
    </row>
    <row r="568" spans="1:36" x14ac:dyDescent="0.25">
      <c r="A568" s="1">
        <v>2024</v>
      </c>
      <c r="B568" s="1" t="s">
        <v>31</v>
      </c>
      <c r="C568" s="1" t="s">
        <v>32</v>
      </c>
      <c r="D568" s="1" t="s">
        <v>33</v>
      </c>
      <c r="E568" s="9" t="s">
        <v>1707</v>
      </c>
      <c r="F568" s="1">
        <f>IF(VLOOKUP(G568,Sku_Consolidated!A2:S957,{19},FALSE)="SHOWCASE", VLOOKUP(E568,Store_Showcase!B2:C144,{2}, FALSE), IF(VLOOKUP(G568,Sku_Consolidated!A2:S957,{19},FALSE)="VAM",VLOOKUP(E568,Store_VAM!B2:C273,{2}, FALSE),VLOOKUP(E568,Store_SRP!B2:C110,{2}, FALSE)))</f>
      </c>
      <c r="G568" s="1">
        <v>61749</v>
      </c>
      <c r="H568" s="1" t="s">
        <v>154</v>
      </c>
      <c r="I568" s="10" t="s">
        <v>1729</v>
      </c>
      <c r="J568" s="1">
        <f>VLOOKUP(G568,Sku_Consolidated!A2:C957, 3, FALSE)</f>
      </c>
      <c r="K568" s="10">
        <f>IF(J568="PACK", I568, 0)</f>
      </c>
      <c r="L568" s="10">
        <f>IF(J568="KG", I568, I568 * VLOOKUP(G568,Sku_Consolidated!A2:U957,21,FALSE))</f>
      </c>
      <c r="M568" s="10" t="s">
        <v>37</v>
      </c>
      <c r="N568" s="11" t="s">
        <v>1730</v>
      </c>
      <c r="O568" s="10" t="s">
        <v>1731</v>
      </c>
      <c r="P568" s="10">
        <f>N568 - O568</f>
      </c>
      <c r="Q568" s="1">
        <f>VLOOKUP(G568,Sku_Consolidated!A2:G957,7, FALSE)</f>
      </c>
      <c r="R568" s="1">
        <f>IF(IFERROR(VLOOKUP(E568,Store_Showcase!B2:H144,7, FALSE), TRUE)=TRUE, IF(IFERROR(VLOOKUP(E568,Store_SRP!B2:H110,7, FALSE), TRUE)=TRUE,VLOOKUP(E568,Store_VAM!B2:H273,7, FALSE),VLOOKUP(E568,Store_SRP!B2:H110,7, FALSE)), VLOOKUP(E568,Store_Showcase!B2:H144,7, FALSE))</f>
      </c>
      <c r="S568" s="1">
        <f>IF(IFERROR(VLOOKUP(E568,Store_Showcase!B2:I144,8, FALSE), TRUE)=TRUE, IF(IFERROR(VLOOKUP(E568,Store_SRP!B2:I110,8, FALSE), TRUE)=TRUE,VLOOKUP(E568,Store_VAM!B2:I273,8, FALSE),VLOOKUP(E568,Store_SRP!B2:I110,8, FALSE)), VLOOKUP(E568,Store_Showcase!B2:I144,8, FALSE))</f>
      </c>
      <c r="T568" s="1">
        <f>VLOOKUP(G568,Sku_Consolidated!A2:R957,18,FALSE)</f>
      </c>
      <c r="U568" s="1" t="s">
        <v>1711</v>
      </c>
      <c r="V568" s="1">
        <f>IF(VLOOKUP(G568,Sku_Consolidated!A2:S957,19,FALSE)="SHOWCASE", VLOOKUP(E568,Store_Showcase!B2:L144,11, FALSE), IF(VLOOKUP(G568,Sku_Consolidated!A2:S957,19,FALSE)="VAM",VLOOKUP(E568,Store_VAM!B2:L273,11, FALSE),VLOOKUP(E568,Store_SRP!B2:L110,11, FALSE)))</f>
      </c>
      <c r="W568" s="1">
        <f>VLOOKUP(G568,Sku_Consolidated!A2:W957,11,FALSE)</f>
      </c>
      <c r="X568" s="1">
        <f>VLOOKUP(G568,Sku_Consolidated!A2:H957,8,FALSE)</f>
      </c>
      <c r="Y568" s="1">
        <f>VLOOKUP(G568,Sku_Consolidated!A2:I957,9,FALSE)</f>
      </c>
      <c r="Z568" s="1" t="s">
        <v>41</v>
      </c>
      <c r="AA568" s="1">
        <f>VLOOKUP(G568,Sku_Consolidated!A2:E957,5,FALSE)</f>
      </c>
      <c r="AB568" s="1">
        <f>IF(VLOOKUP(G568,Sku_Consolidated!A2:S957,19,FALSE)="SHOWCASE", VLOOKUP(E568,Store_Showcase!B2:N144,13, FALSE), IF(VLOOKUP(G568,Sku_Consolidated!A2:S957,19,FALSE)="VAM",VLOOKUP(E568,Store_VAM!B2:N273,13, FALSE),VLOOKUP(E568,Store_SRP!B2:N110,13, FALSE)))</f>
      </c>
      <c r="AC568" s="1">
        <f>IF(IFERROR(AB568,TRUE)=TRUE, "-","OK")</f>
      </c>
      <c r="AD568" s="11" t="s">
        <v>37</v>
      </c>
      <c r="AE568" s="11" t="s">
        <v>37</v>
      </c>
      <c r="AF568" s="1">
        <f>IF(IFERROR(VLOOKUP(E568,Store_Showcase!B2:H144,{5}, FALSE), TRUE)=TRUE, IF(IFERROR(VLOOKUP(E568,Store_SRP!B2:H110,{5}, FALSE), TRUE)=TRUE,VLOOKUP(E568,Store_VAM!B2:H273,{5}, FALSE),VLOOKUP(E568,Store_SRP!B2:H110,{5}, FALSE)), VLOOKUP(E568,Store_Showcase!B2:H144,{5}, FALSE))</f>
      </c>
      <c r="AG568" s="1">
        <f>IF(IFERROR(VLOOKUP(E568,Store_Showcase!B2:H144,{6}, FALSE), TRUE)=TRUE, IF(IFERROR(VLOOKUP(E568,Store_SRP!B2:H110,{6}, FALSE), TRUE)=TRUE,VLOOKUP(E568,Store_VAM!B2:H273,{6}, FALSE),VLOOKUP(E568,Store_SRP!B2:H110,{6}, FALSE)), VLOOKUP(E568,Store_Showcase!B2:H144,{6}, FALSE))</f>
      </c>
      <c r="AH568" s="1">
        <f>VLOOKUP(G568,Sku_Consolidated!A2:R957,18,FALSE)</f>
      </c>
      <c r="AI568" s="1">
        <f>VLOOKUP(G568,Sku_Consolidated!A2:S957,19,FALSE)</f>
      </c>
      <c r="AJ568" s="1">
        <f>VLOOKUP(G568,Sku_Consolidated!A2:T957,20,FALSE)</f>
      </c>
    </row>
    <row r="569" spans="1:36" x14ac:dyDescent="0.25">
      <c r="A569" s="1">
        <v>2024</v>
      </c>
      <c r="B569" s="1" t="s">
        <v>31</v>
      </c>
      <c r="C569" s="1" t="s">
        <v>32</v>
      </c>
      <c r="D569" s="1" t="s">
        <v>33</v>
      </c>
      <c r="E569" s="9" t="s">
        <v>1707</v>
      </c>
      <c r="F569" s="1">
        <f>IF(VLOOKUP(G569,Sku_Consolidated!A2:S957,{19},FALSE)="SHOWCASE", VLOOKUP(E569,Store_Showcase!B2:C144,{2}, FALSE), IF(VLOOKUP(G569,Sku_Consolidated!A2:S957,{19},FALSE)="VAM",VLOOKUP(E569,Store_VAM!B2:C273,{2}, FALSE),VLOOKUP(E569,Store_SRP!B2:C110,{2}, FALSE)))</f>
      </c>
      <c r="G569" s="1">
        <v>61755</v>
      </c>
      <c r="H569" s="1" t="s">
        <v>86</v>
      </c>
      <c r="I569" s="10" t="s">
        <v>1732</v>
      </c>
      <c r="J569" s="1">
        <f>VLOOKUP(G569,Sku_Consolidated!A2:C957, 3, FALSE)</f>
      </c>
      <c r="K569" s="10">
        <f>IF(J569="PACK", I569, 0)</f>
      </c>
      <c r="L569" s="10">
        <f>IF(J569="KG", I569, I569 * VLOOKUP(G569,Sku_Consolidated!A2:U957,21,FALSE))</f>
      </c>
      <c r="M569" s="10" t="s">
        <v>37</v>
      </c>
      <c r="N569" s="11" t="s">
        <v>1733</v>
      </c>
      <c r="O569" s="10" t="s">
        <v>1734</v>
      </c>
      <c r="P569" s="10">
        <f>N569 - O569</f>
      </c>
      <c r="Q569" s="1">
        <f>VLOOKUP(G569,Sku_Consolidated!A2:G957,7, FALSE)</f>
      </c>
      <c r="R569" s="1">
        <f>IF(IFERROR(VLOOKUP(E569,Store_Showcase!B2:H144,7, FALSE), TRUE)=TRUE, IF(IFERROR(VLOOKUP(E569,Store_SRP!B2:H110,7, FALSE), TRUE)=TRUE,VLOOKUP(E569,Store_VAM!B2:H273,7, FALSE),VLOOKUP(E569,Store_SRP!B2:H110,7, FALSE)), VLOOKUP(E569,Store_Showcase!B2:H144,7, FALSE))</f>
      </c>
      <c r="S569" s="1">
        <f>IF(IFERROR(VLOOKUP(E569,Store_Showcase!B2:I144,8, FALSE), TRUE)=TRUE, IF(IFERROR(VLOOKUP(E569,Store_SRP!B2:I110,8, FALSE), TRUE)=TRUE,VLOOKUP(E569,Store_VAM!B2:I273,8, FALSE),VLOOKUP(E569,Store_SRP!B2:I110,8, FALSE)), VLOOKUP(E569,Store_Showcase!B2:I144,8, FALSE))</f>
      </c>
      <c r="T569" s="1">
        <f>VLOOKUP(G569,Sku_Consolidated!A2:R957,18,FALSE)</f>
      </c>
      <c r="U569" s="1" t="s">
        <v>1711</v>
      </c>
      <c r="V569" s="1">
        <f>IF(VLOOKUP(G569,Sku_Consolidated!A2:S957,19,FALSE)="SHOWCASE", VLOOKUP(E569,Store_Showcase!B2:L144,11, FALSE), IF(VLOOKUP(G569,Sku_Consolidated!A2:S957,19,FALSE)="VAM",VLOOKUP(E569,Store_VAM!B2:L273,11, FALSE),VLOOKUP(E569,Store_SRP!B2:L110,11, FALSE)))</f>
      </c>
      <c r="W569" s="1">
        <f>VLOOKUP(G569,Sku_Consolidated!A2:W957,11,FALSE)</f>
      </c>
      <c r="X569" s="1">
        <f>VLOOKUP(G569,Sku_Consolidated!A2:H957,8,FALSE)</f>
      </c>
      <c r="Y569" s="1">
        <f>VLOOKUP(G569,Sku_Consolidated!A2:I957,9,FALSE)</f>
      </c>
      <c r="Z569" s="1" t="s">
        <v>41</v>
      </c>
      <c r="AA569" s="1">
        <f>VLOOKUP(G569,Sku_Consolidated!A2:E957,5,FALSE)</f>
      </c>
      <c r="AB569" s="1">
        <f>IF(VLOOKUP(G569,Sku_Consolidated!A2:S957,19,FALSE)="SHOWCASE", VLOOKUP(E569,Store_Showcase!B2:N144,13, FALSE), IF(VLOOKUP(G569,Sku_Consolidated!A2:S957,19,FALSE)="VAM",VLOOKUP(E569,Store_VAM!B2:N273,13, FALSE),VLOOKUP(E569,Store_SRP!B2:N110,13, FALSE)))</f>
      </c>
      <c r="AC569" s="1">
        <f>IF(IFERROR(AB569,TRUE)=TRUE, "-","OK")</f>
      </c>
      <c r="AD569" s="11" t="s">
        <v>37</v>
      </c>
      <c r="AE569" s="11" t="s">
        <v>37</v>
      </c>
      <c r="AF569" s="1">
        <f>IF(IFERROR(VLOOKUP(E569,Store_Showcase!B2:H144,{5}, FALSE), TRUE)=TRUE, IF(IFERROR(VLOOKUP(E569,Store_SRP!B2:H110,{5}, FALSE), TRUE)=TRUE,VLOOKUP(E569,Store_VAM!B2:H273,{5}, FALSE),VLOOKUP(E569,Store_SRP!B2:H110,{5}, FALSE)), VLOOKUP(E569,Store_Showcase!B2:H144,{5}, FALSE))</f>
      </c>
      <c r="AG569" s="1">
        <f>IF(IFERROR(VLOOKUP(E569,Store_Showcase!B2:H144,{6}, FALSE), TRUE)=TRUE, IF(IFERROR(VLOOKUP(E569,Store_SRP!B2:H110,{6}, FALSE), TRUE)=TRUE,VLOOKUP(E569,Store_VAM!B2:H273,{6}, FALSE),VLOOKUP(E569,Store_SRP!B2:H110,{6}, FALSE)), VLOOKUP(E569,Store_Showcase!B2:H144,{6}, FALSE))</f>
      </c>
      <c r="AH569" s="1">
        <f>VLOOKUP(G569,Sku_Consolidated!A2:R957,18,FALSE)</f>
      </c>
      <c r="AI569" s="1">
        <f>VLOOKUP(G569,Sku_Consolidated!A2:S957,19,FALSE)</f>
      </c>
      <c r="AJ569" s="1">
        <f>VLOOKUP(G569,Sku_Consolidated!A2:T957,20,FALSE)</f>
      </c>
    </row>
    <row r="570" spans="1:36" x14ac:dyDescent="0.25">
      <c r="A570" s="1">
        <v>2024</v>
      </c>
      <c r="B570" s="1" t="s">
        <v>31</v>
      </c>
      <c r="C570" s="1" t="s">
        <v>32</v>
      </c>
      <c r="D570" s="1" t="s">
        <v>33</v>
      </c>
      <c r="E570" s="9" t="s">
        <v>1707</v>
      </c>
      <c r="F570" s="1">
        <f>IF(VLOOKUP(G570,Sku_Consolidated!A2:S957,{19},FALSE)="SHOWCASE", VLOOKUP(E570,Store_Showcase!B2:C144,{2}, FALSE), IF(VLOOKUP(G570,Sku_Consolidated!A2:S957,{19},FALSE)="VAM",VLOOKUP(E570,Store_VAM!B2:C273,{2}, FALSE),VLOOKUP(E570,Store_SRP!B2:C110,{2}, FALSE)))</f>
      </c>
      <c r="G570" s="1">
        <v>61758</v>
      </c>
      <c r="H570" s="1" t="s">
        <v>90</v>
      </c>
      <c r="I570" s="10" t="s">
        <v>1735</v>
      </c>
      <c r="J570" s="1">
        <f>VLOOKUP(G570,Sku_Consolidated!A2:C957, 3, FALSE)</f>
      </c>
      <c r="K570" s="10">
        <f>IF(J570="PACK", I570, 0)</f>
      </c>
      <c r="L570" s="10">
        <f>IF(J570="KG", I570, I570 * VLOOKUP(G570,Sku_Consolidated!A2:U957,21,FALSE))</f>
      </c>
      <c r="M570" s="10" t="s">
        <v>37</v>
      </c>
      <c r="N570" s="11" t="s">
        <v>1736</v>
      </c>
      <c r="O570" s="10" t="s">
        <v>1737</v>
      </c>
      <c r="P570" s="10">
        <f>N570 - O570</f>
      </c>
      <c r="Q570" s="1">
        <f>VLOOKUP(G570,Sku_Consolidated!A2:G957,7, FALSE)</f>
      </c>
      <c r="R570" s="1">
        <f>IF(IFERROR(VLOOKUP(E570,Store_Showcase!B2:H144,7, FALSE), TRUE)=TRUE, IF(IFERROR(VLOOKUP(E570,Store_SRP!B2:H110,7, FALSE), TRUE)=TRUE,VLOOKUP(E570,Store_VAM!B2:H273,7, FALSE),VLOOKUP(E570,Store_SRP!B2:H110,7, FALSE)), VLOOKUP(E570,Store_Showcase!B2:H144,7, FALSE))</f>
      </c>
      <c r="S570" s="1">
        <f>IF(IFERROR(VLOOKUP(E570,Store_Showcase!B2:I144,8, FALSE), TRUE)=TRUE, IF(IFERROR(VLOOKUP(E570,Store_SRP!B2:I110,8, FALSE), TRUE)=TRUE,VLOOKUP(E570,Store_VAM!B2:I273,8, FALSE),VLOOKUP(E570,Store_SRP!B2:I110,8, FALSE)), VLOOKUP(E570,Store_Showcase!B2:I144,8, FALSE))</f>
      </c>
      <c r="T570" s="1">
        <f>VLOOKUP(G570,Sku_Consolidated!A2:R957,18,FALSE)</f>
      </c>
      <c r="U570" s="1" t="s">
        <v>1711</v>
      </c>
      <c r="V570" s="1">
        <f>IF(VLOOKUP(G570,Sku_Consolidated!A2:S957,19,FALSE)="SHOWCASE", VLOOKUP(E570,Store_Showcase!B2:L144,11, FALSE), IF(VLOOKUP(G570,Sku_Consolidated!A2:S957,19,FALSE)="VAM",VLOOKUP(E570,Store_VAM!B2:L273,11, FALSE),VLOOKUP(E570,Store_SRP!B2:L110,11, FALSE)))</f>
      </c>
      <c r="W570" s="1">
        <f>VLOOKUP(G570,Sku_Consolidated!A2:W957,11,FALSE)</f>
      </c>
      <c r="X570" s="1">
        <f>VLOOKUP(G570,Sku_Consolidated!A2:H957,8,FALSE)</f>
      </c>
      <c r="Y570" s="1">
        <f>VLOOKUP(G570,Sku_Consolidated!A2:I957,9,FALSE)</f>
      </c>
      <c r="Z570" s="1" t="s">
        <v>41</v>
      </c>
      <c r="AA570" s="1">
        <f>VLOOKUP(G570,Sku_Consolidated!A2:E957,5,FALSE)</f>
      </c>
      <c r="AB570" s="1">
        <f>IF(VLOOKUP(G570,Sku_Consolidated!A2:S957,19,FALSE)="SHOWCASE", VLOOKUP(E570,Store_Showcase!B2:N144,13, FALSE), IF(VLOOKUP(G570,Sku_Consolidated!A2:S957,19,FALSE)="VAM",VLOOKUP(E570,Store_VAM!B2:N273,13, FALSE),VLOOKUP(E570,Store_SRP!B2:N110,13, FALSE)))</f>
      </c>
      <c r="AC570" s="1">
        <f>IF(IFERROR(AB570,TRUE)=TRUE, "-","OK")</f>
      </c>
      <c r="AD570" s="11" t="s">
        <v>37</v>
      </c>
      <c r="AE570" s="11" t="s">
        <v>37</v>
      </c>
      <c r="AF570" s="1">
        <f>IF(IFERROR(VLOOKUP(E570,Store_Showcase!B2:H144,{5}, FALSE), TRUE)=TRUE, IF(IFERROR(VLOOKUP(E570,Store_SRP!B2:H110,{5}, FALSE), TRUE)=TRUE,VLOOKUP(E570,Store_VAM!B2:H273,{5}, FALSE),VLOOKUP(E570,Store_SRP!B2:H110,{5}, FALSE)), VLOOKUP(E570,Store_Showcase!B2:H144,{5}, FALSE))</f>
      </c>
      <c r="AG570" s="1">
        <f>IF(IFERROR(VLOOKUP(E570,Store_Showcase!B2:H144,{6}, FALSE), TRUE)=TRUE, IF(IFERROR(VLOOKUP(E570,Store_SRP!B2:H110,{6}, FALSE), TRUE)=TRUE,VLOOKUP(E570,Store_VAM!B2:H273,{6}, FALSE),VLOOKUP(E570,Store_SRP!B2:H110,{6}, FALSE)), VLOOKUP(E570,Store_Showcase!B2:H144,{6}, FALSE))</f>
      </c>
      <c r="AH570" s="1">
        <f>VLOOKUP(G570,Sku_Consolidated!A2:R957,18,FALSE)</f>
      </c>
      <c r="AI570" s="1">
        <f>VLOOKUP(G570,Sku_Consolidated!A2:S957,19,FALSE)</f>
      </c>
      <c r="AJ570" s="1">
        <f>VLOOKUP(G570,Sku_Consolidated!A2:T957,20,FALSE)</f>
      </c>
    </row>
    <row r="571" spans="1:36" x14ac:dyDescent="0.25">
      <c r="A571" s="1">
        <v>2024</v>
      </c>
      <c r="B571" s="1" t="s">
        <v>31</v>
      </c>
      <c r="C571" s="1" t="s">
        <v>32</v>
      </c>
      <c r="D571" s="1" t="s">
        <v>33</v>
      </c>
      <c r="E571" s="9" t="s">
        <v>1707</v>
      </c>
      <c r="F571" s="1">
        <f>IF(VLOOKUP(G571,Sku_Consolidated!A2:S957,{19},FALSE)="SHOWCASE", VLOOKUP(E571,Store_Showcase!B2:C144,{2}, FALSE), IF(VLOOKUP(G571,Sku_Consolidated!A2:S957,{19},FALSE)="VAM",VLOOKUP(E571,Store_VAM!B2:C273,{2}, FALSE),VLOOKUP(E571,Store_SRP!B2:C110,{2}, FALSE)))</f>
      </c>
      <c r="G571" s="1">
        <v>61761</v>
      </c>
      <c r="H571" s="1" t="s">
        <v>524</v>
      </c>
      <c r="I571" s="10" t="s">
        <v>1396</v>
      </c>
      <c r="J571" s="1">
        <f>VLOOKUP(G571,Sku_Consolidated!A2:C957, 3, FALSE)</f>
      </c>
      <c r="K571" s="10">
        <f>IF(J571="PACK", I571, 0)</f>
      </c>
      <c r="L571" s="10">
        <f>IF(J571="KG", I571, I571 * VLOOKUP(G571,Sku_Consolidated!A2:U957,21,FALSE))</f>
      </c>
      <c r="M571" s="10" t="s">
        <v>37</v>
      </c>
      <c r="N571" s="11" t="s">
        <v>1738</v>
      </c>
      <c r="O571" s="10" t="s">
        <v>1739</v>
      </c>
      <c r="P571" s="10">
        <f>N571 - O571</f>
      </c>
      <c r="Q571" s="1">
        <f>VLOOKUP(G571,Sku_Consolidated!A2:G957,7, FALSE)</f>
      </c>
      <c r="R571" s="1">
        <f>IF(IFERROR(VLOOKUP(E571,Store_Showcase!B2:H144,7, FALSE), TRUE)=TRUE, IF(IFERROR(VLOOKUP(E571,Store_SRP!B2:H110,7, FALSE), TRUE)=TRUE,VLOOKUP(E571,Store_VAM!B2:H273,7, FALSE),VLOOKUP(E571,Store_SRP!B2:H110,7, FALSE)), VLOOKUP(E571,Store_Showcase!B2:H144,7, FALSE))</f>
      </c>
      <c r="S571" s="1">
        <f>IF(IFERROR(VLOOKUP(E571,Store_Showcase!B2:I144,8, FALSE), TRUE)=TRUE, IF(IFERROR(VLOOKUP(E571,Store_SRP!B2:I110,8, FALSE), TRUE)=TRUE,VLOOKUP(E571,Store_VAM!B2:I273,8, FALSE),VLOOKUP(E571,Store_SRP!B2:I110,8, FALSE)), VLOOKUP(E571,Store_Showcase!B2:I144,8, FALSE))</f>
      </c>
      <c r="T571" s="1">
        <f>VLOOKUP(G571,Sku_Consolidated!A2:R957,18,FALSE)</f>
      </c>
      <c r="U571" s="1" t="s">
        <v>1711</v>
      </c>
      <c r="V571" s="1">
        <f>IF(VLOOKUP(G571,Sku_Consolidated!A2:S957,19,FALSE)="SHOWCASE", VLOOKUP(E571,Store_Showcase!B2:L144,11, FALSE), IF(VLOOKUP(G571,Sku_Consolidated!A2:S957,19,FALSE)="VAM",VLOOKUP(E571,Store_VAM!B2:L273,11, FALSE),VLOOKUP(E571,Store_SRP!B2:L110,11, FALSE)))</f>
      </c>
      <c r="W571" s="1">
        <f>VLOOKUP(G571,Sku_Consolidated!A2:W957,11,FALSE)</f>
      </c>
      <c r="X571" s="1">
        <f>VLOOKUP(G571,Sku_Consolidated!A2:H957,8,FALSE)</f>
      </c>
      <c r="Y571" s="1">
        <f>VLOOKUP(G571,Sku_Consolidated!A2:I957,9,FALSE)</f>
      </c>
      <c r="Z571" s="1" t="s">
        <v>41</v>
      </c>
      <c r="AA571" s="1">
        <f>VLOOKUP(G571,Sku_Consolidated!A2:E957,5,FALSE)</f>
      </c>
      <c r="AB571" s="1">
        <f>IF(VLOOKUP(G571,Sku_Consolidated!A2:S957,19,FALSE)="SHOWCASE", VLOOKUP(E571,Store_Showcase!B2:N144,13, FALSE), IF(VLOOKUP(G571,Sku_Consolidated!A2:S957,19,FALSE)="VAM",VLOOKUP(E571,Store_VAM!B2:N273,13, FALSE),VLOOKUP(E571,Store_SRP!B2:N110,13, FALSE)))</f>
      </c>
      <c r="AC571" s="1">
        <f>IF(IFERROR(AB571,TRUE)=TRUE, "-","OK")</f>
      </c>
      <c r="AD571" s="11" t="s">
        <v>37</v>
      </c>
      <c r="AE571" s="11" t="s">
        <v>37</v>
      </c>
      <c r="AF571" s="1">
        <f>IF(IFERROR(VLOOKUP(E571,Store_Showcase!B2:H144,{5}, FALSE), TRUE)=TRUE, IF(IFERROR(VLOOKUP(E571,Store_SRP!B2:H110,{5}, FALSE), TRUE)=TRUE,VLOOKUP(E571,Store_VAM!B2:H273,{5}, FALSE),VLOOKUP(E571,Store_SRP!B2:H110,{5}, FALSE)), VLOOKUP(E571,Store_Showcase!B2:H144,{5}, FALSE))</f>
      </c>
      <c r="AG571" s="1">
        <f>IF(IFERROR(VLOOKUP(E571,Store_Showcase!B2:H144,{6}, FALSE), TRUE)=TRUE, IF(IFERROR(VLOOKUP(E571,Store_SRP!B2:H110,{6}, FALSE), TRUE)=TRUE,VLOOKUP(E571,Store_VAM!B2:H273,{6}, FALSE),VLOOKUP(E571,Store_SRP!B2:H110,{6}, FALSE)), VLOOKUP(E571,Store_Showcase!B2:H144,{6}, FALSE))</f>
      </c>
      <c r="AH571" s="1">
        <f>VLOOKUP(G571,Sku_Consolidated!A2:R957,18,FALSE)</f>
      </c>
      <c r="AI571" s="1">
        <f>VLOOKUP(G571,Sku_Consolidated!A2:S957,19,FALSE)</f>
      </c>
      <c r="AJ571" s="1">
        <f>VLOOKUP(G571,Sku_Consolidated!A2:T957,20,FALSE)</f>
      </c>
    </row>
    <row r="572" spans="1:36" x14ac:dyDescent="0.25">
      <c r="A572" s="1">
        <v>2024</v>
      </c>
      <c r="B572" s="1" t="s">
        <v>31</v>
      </c>
      <c r="C572" s="1" t="s">
        <v>32</v>
      </c>
      <c r="D572" s="1" t="s">
        <v>33</v>
      </c>
      <c r="E572" s="9" t="s">
        <v>1707</v>
      </c>
      <c r="F572" s="1">
        <f>IF(VLOOKUP(G572,Sku_Consolidated!A2:S957,{19},FALSE)="SHOWCASE", VLOOKUP(E572,Store_Showcase!B2:C144,{2}, FALSE), IF(VLOOKUP(G572,Sku_Consolidated!A2:S957,{19},FALSE)="VAM",VLOOKUP(E572,Store_VAM!B2:C273,{2}, FALSE),VLOOKUP(E572,Store_SRP!B2:C110,{2}, FALSE)))</f>
      </c>
      <c r="G572" s="1">
        <v>61762</v>
      </c>
      <c r="H572" s="1" t="s">
        <v>252</v>
      </c>
      <c r="I572" s="10" t="s">
        <v>1740</v>
      </c>
      <c r="J572" s="1">
        <f>VLOOKUP(G572,Sku_Consolidated!A2:C957, 3, FALSE)</f>
      </c>
      <c r="K572" s="10">
        <f>IF(J572="PACK", I572, 0)</f>
      </c>
      <c r="L572" s="10">
        <f>IF(J572="KG", I572, I572 * VLOOKUP(G572,Sku_Consolidated!A2:U957,21,FALSE))</f>
      </c>
      <c r="M572" s="10" t="s">
        <v>37</v>
      </c>
      <c r="N572" s="11" t="s">
        <v>1741</v>
      </c>
      <c r="O572" s="10" t="s">
        <v>1742</v>
      </c>
      <c r="P572" s="10">
        <f>N572 - O572</f>
      </c>
      <c r="Q572" s="1">
        <f>VLOOKUP(G572,Sku_Consolidated!A2:G957,7, FALSE)</f>
      </c>
      <c r="R572" s="1">
        <f>IF(IFERROR(VLOOKUP(E572,Store_Showcase!B2:H144,7, FALSE), TRUE)=TRUE, IF(IFERROR(VLOOKUP(E572,Store_SRP!B2:H110,7, FALSE), TRUE)=TRUE,VLOOKUP(E572,Store_VAM!B2:H273,7, FALSE),VLOOKUP(E572,Store_SRP!B2:H110,7, FALSE)), VLOOKUP(E572,Store_Showcase!B2:H144,7, FALSE))</f>
      </c>
      <c r="S572" s="1">
        <f>IF(IFERROR(VLOOKUP(E572,Store_Showcase!B2:I144,8, FALSE), TRUE)=TRUE, IF(IFERROR(VLOOKUP(E572,Store_SRP!B2:I110,8, FALSE), TRUE)=TRUE,VLOOKUP(E572,Store_VAM!B2:I273,8, FALSE),VLOOKUP(E572,Store_SRP!B2:I110,8, FALSE)), VLOOKUP(E572,Store_Showcase!B2:I144,8, FALSE))</f>
      </c>
      <c r="T572" s="1">
        <f>VLOOKUP(G572,Sku_Consolidated!A2:R957,18,FALSE)</f>
      </c>
      <c r="U572" s="1" t="s">
        <v>1711</v>
      </c>
      <c r="V572" s="1">
        <f>IF(VLOOKUP(G572,Sku_Consolidated!A2:S957,19,FALSE)="SHOWCASE", VLOOKUP(E572,Store_Showcase!B2:L144,11, FALSE), IF(VLOOKUP(G572,Sku_Consolidated!A2:S957,19,FALSE)="VAM",VLOOKUP(E572,Store_VAM!B2:L273,11, FALSE),VLOOKUP(E572,Store_SRP!B2:L110,11, FALSE)))</f>
      </c>
      <c r="W572" s="1">
        <f>VLOOKUP(G572,Sku_Consolidated!A2:W957,11,FALSE)</f>
      </c>
      <c r="X572" s="1">
        <f>VLOOKUP(G572,Sku_Consolidated!A2:H957,8,FALSE)</f>
      </c>
      <c r="Y572" s="1">
        <f>VLOOKUP(G572,Sku_Consolidated!A2:I957,9,FALSE)</f>
      </c>
      <c r="Z572" s="1" t="s">
        <v>41</v>
      </c>
      <c r="AA572" s="1">
        <f>VLOOKUP(G572,Sku_Consolidated!A2:E957,5,FALSE)</f>
      </c>
      <c r="AB572" s="1">
        <f>IF(VLOOKUP(G572,Sku_Consolidated!A2:S957,19,FALSE)="SHOWCASE", VLOOKUP(E572,Store_Showcase!B2:N144,13, FALSE), IF(VLOOKUP(G572,Sku_Consolidated!A2:S957,19,FALSE)="VAM",VLOOKUP(E572,Store_VAM!B2:N273,13, FALSE),VLOOKUP(E572,Store_SRP!B2:N110,13, FALSE)))</f>
      </c>
      <c r="AC572" s="1">
        <f>IF(IFERROR(AB572,TRUE)=TRUE, "-","OK")</f>
      </c>
      <c r="AD572" s="11" t="s">
        <v>37</v>
      </c>
      <c r="AE572" s="11" t="s">
        <v>37</v>
      </c>
      <c r="AF572" s="1">
        <f>IF(IFERROR(VLOOKUP(E572,Store_Showcase!B2:H144,{5}, FALSE), TRUE)=TRUE, IF(IFERROR(VLOOKUP(E572,Store_SRP!B2:H110,{5}, FALSE), TRUE)=TRUE,VLOOKUP(E572,Store_VAM!B2:H273,{5}, FALSE),VLOOKUP(E572,Store_SRP!B2:H110,{5}, FALSE)), VLOOKUP(E572,Store_Showcase!B2:H144,{5}, FALSE))</f>
      </c>
      <c r="AG572" s="1">
        <f>IF(IFERROR(VLOOKUP(E572,Store_Showcase!B2:H144,{6}, FALSE), TRUE)=TRUE, IF(IFERROR(VLOOKUP(E572,Store_SRP!B2:H110,{6}, FALSE), TRUE)=TRUE,VLOOKUP(E572,Store_VAM!B2:H273,{6}, FALSE),VLOOKUP(E572,Store_SRP!B2:H110,{6}, FALSE)), VLOOKUP(E572,Store_Showcase!B2:H144,{6}, FALSE))</f>
      </c>
      <c r="AH572" s="1">
        <f>VLOOKUP(G572,Sku_Consolidated!A2:R957,18,FALSE)</f>
      </c>
      <c r="AI572" s="1">
        <f>VLOOKUP(G572,Sku_Consolidated!A2:S957,19,FALSE)</f>
      </c>
      <c r="AJ572" s="1">
        <f>VLOOKUP(G572,Sku_Consolidated!A2:T957,20,FALSE)</f>
      </c>
    </row>
    <row r="573" spans="1:36" x14ac:dyDescent="0.25">
      <c r="A573" s="1">
        <v>2024</v>
      </c>
      <c r="B573" s="1" t="s">
        <v>31</v>
      </c>
      <c r="C573" s="1" t="s">
        <v>32</v>
      </c>
      <c r="D573" s="1" t="s">
        <v>33</v>
      </c>
      <c r="E573" s="9" t="s">
        <v>1707</v>
      </c>
      <c r="F573" s="1">
        <f>IF(VLOOKUP(G573,Sku_Consolidated!A2:S957,{19},FALSE)="SHOWCASE", VLOOKUP(E573,Store_Showcase!B2:C144,{2}, FALSE), IF(VLOOKUP(G573,Sku_Consolidated!A2:S957,{19},FALSE)="VAM",VLOOKUP(E573,Store_VAM!B2:C273,{2}, FALSE),VLOOKUP(E573,Store_SRP!B2:C110,{2}, FALSE)))</f>
      </c>
      <c r="G573" s="1">
        <v>61781</v>
      </c>
      <c r="H573" s="1" t="s">
        <v>102</v>
      </c>
      <c r="I573" s="10" t="s">
        <v>1253</v>
      </c>
      <c r="J573" s="1">
        <f>VLOOKUP(G573,Sku_Consolidated!A2:C957, 3, FALSE)</f>
      </c>
      <c r="K573" s="10">
        <f>IF(J573="PACK", I573, 0)</f>
      </c>
      <c r="L573" s="10">
        <f>IF(J573="KG", I573, I573 * VLOOKUP(G573,Sku_Consolidated!A2:U957,21,FALSE))</f>
      </c>
      <c r="M573" s="10" t="s">
        <v>37</v>
      </c>
      <c r="N573" s="11" t="s">
        <v>1743</v>
      </c>
      <c r="O573" s="10" t="s">
        <v>1744</v>
      </c>
      <c r="P573" s="10">
        <f>N573 - O573</f>
      </c>
      <c r="Q573" s="1">
        <f>VLOOKUP(G573,Sku_Consolidated!A2:G957,7, FALSE)</f>
      </c>
      <c r="R573" s="1">
        <f>IF(IFERROR(VLOOKUP(E573,Store_Showcase!B2:H144,7, FALSE), TRUE)=TRUE, IF(IFERROR(VLOOKUP(E573,Store_SRP!B2:H110,7, FALSE), TRUE)=TRUE,VLOOKUP(E573,Store_VAM!B2:H273,7, FALSE),VLOOKUP(E573,Store_SRP!B2:H110,7, FALSE)), VLOOKUP(E573,Store_Showcase!B2:H144,7, FALSE))</f>
      </c>
      <c r="S573" s="1">
        <f>IF(IFERROR(VLOOKUP(E573,Store_Showcase!B2:I144,8, FALSE), TRUE)=TRUE, IF(IFERROR(VLOOKUP(E573,Store_SRP!B2:I110,8, FALSE), TRUE)=TRUE,VLOOKUP(E573,Store_VAM!B2:I273,8, FALSE),VLOOKUP(E573,Store_SRP!B2:I110,8, FALSE)), VLOOKUP(E573,Store_Showcase!B2:I144,8, FALSE))</f>
      </c>
      <c r="T573" s="1">
        <f>VLOOKUP(G573,Sku_Consolidated!A2:R957,18,FALSE)</f>
      </c>
      <c r="U573" s="1" t="s">
        <v>1711</v>
      </c>
      <c r="V573" s="1">
        <f>IF(VLOOKUP(G573,Sku_Consolidated!A2:S957,19,FALSE)="SHOWCASE", VLOOKUP(E573,Store_Showcase!B2:L144,11, FALSE), IF(VLOOKUP(G573,Sku_Consolidated!A2:S957,19,FALSE)="VAM",VLOOKUP(E573,Store_VAM!B2:L273,11, FALSE),VLOOKUP(E573,Store_SRP!B2:L110,11, FALSE)))</f>
      </c>
      <c r="W573" s="1">
        <f>VLOOKUP(G573,Sku_Consolidated!A2:W957,11,FALSE)</f>
      </c>
      <c r="X573" s="1">
        <f>VLOOKUP(G573,Sku_Consolidated!A2:H957,8,FALSE)</f>
      </c>
      <c r="Y573" s="1">
        <f>VLOOKUP(G573,Sku_Consolidated!A2:I957,9,FALSE)</f>
      </c>
      <c r="Z573" s="1" t="s">
        <v>41</v>
      </c>
      <c r="AA573" s="1">
        <f>VLOOKUP(G573,Sku_Consolidated!A2:E957,5,FALSE)</f>
      </c>
      <c r="AB573" s="1">
        <f>IF(VLOOKUP(G573,Sku_Consolidated!A2:S957,19,FALSE)="SHOWCASE", VLOOKUP(E573,Store_Showcase!B2:N144,13, FALSE), IF(VLOOKUP(G573,Sku_Consolidated!A2:S957,19,FALSE)="VAM",VLOOKUP(E573,Store_VAM!B2:N273,13, FALSE),VLOOKUP(E573,Store_SRP!B2:N110,13, FALSE)))</f>
      </c>
      <c r="AC573" s="1">
        <f>IF(IFERROR(AB573,TRUE)=TRUE, "-","OK")</f>
      </c>
      <c r="AD573" s="11" t="s">
        <v>37</v>
      </c>
      <c r="AE573" s="11" t="s">
        <v>37</v>
      </c>
      <c r="AF573" s="1">
        <f>IF(IFERROR(VLOOKUP(E573,Store_Showcase!B2:H144,{5}, FALSE), TRUE)=TRUE, IF(IFERROR(VLOOKUP(E573,Store_SRP!B2:H110,{5}, FALSE), TRUE)=TRUE,VLOOKUP(E573,Store_VAM!B2:H273,{5}, FALSE),VLOOKUP(E573,Store_SRP!B2:H110,{5}, FALSE)), VLOOKUP(E573,Store_Showcase!B2:H144,{5}, FALSE))</f>
      </c>
      <c r="AG573" s="1">
        <f>IF(IFERROR(VLOOKUP(E573,Store_Showcase!B2:H144,{6}, FALSE), TRUE)=TRUE, IF(IFERROR(VLOOKUP(E573,Store_SRP!B2:H110,{6}, FALSE), TRUE)=TRUE,VLOOKUP(E573,Store_VAM!B2:H273,{6}, FALSE),VLOOKUP(E573,Store_SRP!B2:H110,{6}, FALSE)), VLOOKUP(E573,Store_Showcase!B2:H144,{6}, FALSE))</f>
      </c>
      <c r="AH573" s="1">
        <f>VLOOKUP(G573,Sku_Consolidated!A2:R957,18,FALSE)</f>
      </c>
      <c r="AI573" s="1">
        <f>VLOOKUP(G573,Sku_Consolidated!A2:S957,19,FALSE)</f>
      </c>
      <c r="AJ573" s="1">
        <f>VLOOKUP(G573,Sku_Consolidated!A2:T957,20,FALSE)</f>
      </c>
    </row>
    <row r="574" spans="1:36" x14ac:dyDescent="0.25">
      <c r="A574" s="1">
        <v>2024</v>
      </c>
      <c r="B574" s="1" t="s">
        <v>31</v>
      </c>
      <c r="C574" s="1" t="s">
        <v>32</v>
      </c>
      <c r="D574" s="1" t="s">
        <v>33</v>
      </c>
      <c r="E574" s="9" t="s">
        <v>1707</v>
      </c>
      <c r="F574" s="1">
        <f>IF(VLOOKUP(G574,Sku_Consolidated!A2:S957,{19},FALSE)="SHOWCASE", VLOOKUP(E574,Store_Showcase!B2:C144,{2}, FALSE), IF(VLOOKUP(G574,Sku_Consolidated!A2:S957,{19},FALSE)="VAM",VLOOKUP(E574,Store_VAM!B2:C273,{2}, FALSE),VLOOKUP(E574,Store_SRP!B2:C110,{2}, FALSE)))</f>
      </c>
      <c r="G574" s="1">
        <v>61833</v>
      </c>
      <c r="H574" s="1" t="s">
        <v>118</v>
      </c>
      <c r="I574" s="10" t="s">
        <v>1745</v>
      </c>
      <c r="J574" s="1">
        <f>VLOOKUP(G574,Sku_Consolidated!A2:C957, 3, FALSE)</f>
      </c>
      <c r="K574" s="10">
        <f>IF(J574="PACK", I574, 0)</f>
      </c>
      <c r="L574" s="10">
        <f>IF(J574="KG", I574, I574 * VLOOKUP(G574,Sku_Consolidated!A2:U957,21,FALSE))</f>
      </c>
      <c r="M574" s="10" t="s">
        <v>37</v>
      </c>
      <c r="N574" s="11" t="s">
        <v>1746</v>
      </c>
      <c r="O574" s="10" t="s">
        <v>1747</v>
      </c>
      <c r="P574" s="10">
        <f>N574 - O574</f>
      </c>
      <c r="Q574" s="1">
        <f>VLOOKUP(G574,Sku_Consolidated!A2:G957,7, FALSE)</f>
      </c>
      <c r="R574" s="1">
        <f>IF(IFERROR(VLOOKUP(E574,Store_Showcase!B2:H144,7, FALSE), TRUE)=TRUE, IF(IFERROR(VLOOKUP(E574,Store_SRP!B2:H110,7, FALSE), TRUE)=TRUE,VLOOKUP(E574,Store_VAM!B2:H273,7, FALSE),VLOOKUP(E574,Store_SRP!B2:H110,7, FALSE)), VLOOKUP(E574,Store_Showcase!B2:H144,7, FALSE))</f>
      </c>
      <c r="S574" s="1">
        <f>IF(IFERROR(VLOOKUP(E574,Store_Showcase!B2:I144,8, FALSE), TRUE)=TRUE, IF(IFERROR(VLOOKUP(E574,Store_SRP!B2:I110,8, FALSE), TRUE)=TRUE,VLOOKUP(E574,Store_VAM!B2:I273,8, FALSE),VLOOKUP(E574,Store_SRP!B2:I110,8, FALSE)), VLOOKUP(E574,Store_Showcase!B2:I144,8, FALSE))</f>
      </c>
      <c r="T574" s="1">
        <f>VLOOKUP(G574,Sku_Consolidated!A2:R957,18,FALSE)</f>
      </c>
      <c r="U574" s="1" t="s">
        <v>1711</v>
      </c>
      <c r="V574" s="1">
        <f>IF(VLOOKUP(G574,Sku_Consolidated!A2:S957,19,FALSE)="SHOWCASE", VLOOKUP(E574,Store_Showcase!B2:L144,11, FALSE), IF(VLOOKUP(G574,Sku_Consolidated!A2:S957,19,FALSE)="VAM",VLOOKUP(E574,Store_VAM!B2:L273,11, FALSE),VLOOKUP(E574,Store_SRP!B2:L110,11, FALSE)))</f>
      </c>
      <c r="W574" s="1">
        <f>VLOOKUP(G574,Sku_Consolidated!A2:W957,11,FALSE)</f>
      </c>
      <c r="X574" s="1">
        <f>VLOOKUP(G574,Sku_Consolidated!A2:H957,8,FALSE)</f>
      </c>
      <c r="Y574" s="1">
        <f>VLOOKUP(G574,Sku_Consolidated!A2:I957,9,FALSE)</f>
      </c>
      <c r="Z574" s="1" t="s">
        <v>41</v>
      </c>
      <c r="AA574" s="1">
        <f>VLOOKUP(G574,Sku_Consolidated!A2:E957,5,FALSE)</f>
      </c>
      <c r="AB574" s="1">
        <f>IF(VLOOKUP(G574,Sku_Consolidated!A2:S957,19,FALSE)="SHOWCASE", VLOOKUP(E574,Store_Showcase!B2:N144,13, FALSE), IF(VLOOKUP(G574,Sku_Consolidated!A2:S957,19,FALSE)="VAM",VLOOKUP(E574,Store_VAM!B2:N273,13, FALSE),VLOOKUP(E574,Store_SRP!B2:N110,13, FALSE)))</f>
      </c>
      <c r="AC574" s="1">
        <f>IF(IFERROR(AB574,TRUE)=TRUE, "-","OK")</f>
      </c>
      <c r="AD574" s="11" t="s">
        <v>37</v>
      </c>
      <c r="AE574" s="11" t="s">
        <v>37</v>
      </c>
      <c r="AF574" s="1">
        <f>IF(IFERROR(VLOOKUP(E574,Store_Showcase!B2:H144,{5}, FALSE), TRUE)=TRUE, IF(IFERROR(VLOOKUP(E574,Store_SRP!B2:H110,{5}, FALSE), TRUE)=TRUE,VLOOKUP(E574,Store_VAM!B2:H273,{5}, FALSE),VLOOKUP(E574,Store_SRP!B2:H110,{5}, FALSE)), VLOOKUP(E574,Store_Showcase!B2:H144,{5}, FALSE))</f>
      </c>
      <c r="AG574" s="1">
        <f>IF(IFERROR(VLOOKUP(E574,Store_Showcase!B2:H144,{6}, FALSE), TRUE)=TRUE, IF(IFERROR(VLOOKUP(E574,Store_SRP!B2:H110,{6}, FALSE), TRUE)=TRUE,VLOOKUP(E574,Store_VAM!B2:H273,{6}, FALSE),VLOOKUP(E574,Store_SRP!B2:H110,{6}, FALSE)), VLOOKUP(E574,Store_Showcase!B2:H144,{6}, FALSE))</f>
      </c>
      <c r="AH574" s="1">
        <f>VLOOKUP(G574,Sku_Consolidated!A2:R957,18,FALSE)</f>
      </c>
      <c r="AI574" s="1">
        <f>VLOOKUP(G574,Sku_Consolidated!A2:S957,19,FALSE)</f>
      </c>
      <c r="AJ574" s="1">
        <f>VLOOKUP(G574,Sku_Consolidated!A2:T957,20,FALSE)</f>
      </c>
    </row>
    <row r="575" spans="1:36" x14ac:dyDescent="0.25">
      <c r="A575" s="1">
        <v>2024</v>
      </c>
      <c r="B575" s="1" t="s">
        <v>31</v>
      </c>
      <c r="C575" s="1" t="s">
        <v>32</v>
      </c>
      <c r="D575" s="1" t="s">
        <v>33</v>
      </c>
      <c r="E575" s="9" t="s">
        <v>1707</v>
      </c>
      <c r="F575" s="1">
        <f>IF(VLOOKUP(G575,Sku_Consolidated!A2:S957,{19},FALSE)="SHOWCASE", VLOOKUP(E575,Store_Showcase!B2:C144,{2}, FALSE), IF(VLOOKUP(G575,Sku_Consolidated!A2:S957,{19},FALSE)="VAM",VLOOKUP(E575,Store_VAM!B2:C273,{2}, FALSE),VLOOKUP(E575,Store_SRP!B2:C110,{2}, FALSE)))</f>
      </c>
      <c r="G575" s="1">
        <v>61834</v>
      </c>
      <c r="H575" s="1" t="s">
        <v>379</v>
      </c>
      <c r="I575" s="10" t="s">
        <v>1075</v>
      </c>
      <c r="J575" s="1">
        <f>VLOOKUP(G575,Sku_Consolidated!A2:C957, 3, FALSE)</f>
      </c>
      <c r="K575" s="10">
        <f>IF(J575="PACK", I575, 0)</f>
      </c>
      <c r="L575" s="10">
        <f>IF(J575="KG", I575, I575 * VLOOKUP(G575,Sku_Consolidated!A2:U957,21,FALSE))</f>
      </c>
      <c r="M575" s="10" t="s">
        <v>37</v>
      </c>
      <c r="N575" s="11" t="s">
        <v>1748</v>
      </c>
      <c r="O575" s="10" t="s">
        <v>1749</v>
      </c>
      <c r="P575" s="10">
        <f>N575 - O575</f>
      </c>
      <c r="Q575" s="1">
        <f>VLOOKUP(G575,Sku_Consolidated!A2:G957,7, FALSE)</f>
      </c>
      <c r="R575" s="1">
        <f>IF(IFERROR(VLOOKUP(E575,Store_Showcase!B2:H144,7, FALSE), TRUE)=TRUE, IF(IFERROR(VLOOKUP(E575,Store_SRP!B2:H110,7, FALSE), TRUE)=TRUE,VLOOKUP(E575,Store_VAM!B2:H273,7, FALSE),VLOOKUP(E575,Store_SRP!B2:H110,7, FALSE)), VLOOKUP(E575,Store_Showcase!B2:H144,7, FALSE))</f>
      </c>
      <c r="S575" s="1">
        <f>IF(IFERROR(VLOOKUP(E575,Store_Showcase!B2:I144,8, FALSE), TRUE)=TRUE, IF(IFERROR(VLOOKUP(E575,Store_SRP!B2:I110,8, FALSE), TRUE)=TRUE,VLOOKUP(E575,Store_VAM!B2:I273,8, FALSE),VLOOKUP(E575,Store_SRP!B2:I110,8, FALSE)), VLOOKUP(E575,Store_Showcase!B2:I144,8, FALSE))</f>
      </c>
      <c r="T575" s="1">
        <f>VLOOKUP(G575,Sku_Consolidated!A2:R957,18,FALSE)</f>
      </c>
      <c r="U575" s="1" t="s">
        <v>1711</v>
      </c>
      <c r="V575" s="1">
        <f>IF(VLOOKUP(G575,Sku_Consolidated!A2:S957,19,FALSE)="SHOWCASE", VLOOKUP(E575,Store_Showcase!B2:L144,11, FALSE), IF(VLOOKUP(G575,Sku_Consolidated!A2:S957,19,FALSE)="VAM",VLOOKUP(E575,Store_VAM!B2:L273,11, FALSE),VLOOKUP(E575,Store_SRP!B2:L110,11, FALSE)))</f>
      </c>
      <c r="W575" s="1">
        <f>VLOOKUP(G575,Sku_Consolidated!A2:W957,11,FALSE)</f>
      </c>
      <c r="X575" s="1">
        <f>VLOOKUP(G575,Sku_Consolidated!A2:H957,8,FALSE)</f>
      </c>
      <c r="Y575" s="1">
        <f>VLOOKUP(G575,Sku_Consolidated!A2:I957,9,FALSE)</f>
      </c>
      <c r="Z575" s="1" t="s">
        <v>41</v>
      </c>
      <c r="AA575" s="1">
        <f>VLOOKUP(G575,Sku_Consolidated!A2:E957,5,FALSE)</f>
      </c>
      <c r="AB575" s="1">
        <f>IF(VLOOKUP(G575,Sku_Consolidated!A2:S957,19,FALSE)="SHOWCASE", VLOOKUP(E575,Store_Showcase!B2:N144,13, FALSE), IF(VLOOKUP(G575,Sku_Consolidated!A2:S957,19,FALSE)="VAM",VLOOKUP(E575,Store_VAM!B2:N273,13, FALSE),VLOOKUP(E575,Store_SRP!B2:N110,13, FALSE)))</f>
      </c>
      <c r="AC575" s="1">
        <f>IF(IFERROR(AB575,TRUE)=TRUE, "-","OK")</f>
      </c>
      <c r="AD575" s="11" t="s">
        <v>37</v>
      </c>
      <c r="AE575" s="11" t="s">
        <v>37</v>
      </c>
      <c r="AF575" s="1">
        <f>IF(IFERROR(VLOOKUP(E575,Store_Showcase!B2:H144,{5}, FALSE), TRUE)=TRUE, IF(IFERROR(VLOOKUP(E575,Store_SRP!B2:H110,{5}, FALSE), TRUE)=TRUE,VLOOKUP(E575,Store_VAM!B2:H273,{5}, FALSE),VLOOKUP(E575,Store_SRP!B2:H110,{5}, FALSE)), VLOOKUP(E575,Store_Showcase!B2:H144,{5}, FALSE))</f>
      </c>
      <c r="AG575" s="1">
        <f>IF(IFERROR(VLOOKUP(E575,Store_Showcase!B2:H144,{6}, FALSE), TRUE)=TRUE, IF(IFERROR(VLOOKUP(E575,Store_SRP!B2:H110,{6}, FALSE), TRUE)=TRUE,VLOOKUP(E575,Store_VAM!B2:H273,{6}, FALSE),VLOOKUP(E575,Store_SRP!B2:H110,{6}, FALSE)), VLOOKUP(E575,Store_Showcase!B2:H144,{6}, FALSE))</f>
      </c>
      <c r="AH575" s="1">
        <f>VLOOKUP(G575,Sku_Consolidated!A2:R957,18,FALSE)</f>
      </c>
      <c r="AI575" s="1">
        <f>VLOOKUP(G575,Sku_Consolidated!A2:S957,19,FALSE)</f>
      </c>
      <c r="AJ575" s="1">
        <f>VLOOKUP(G575,Sku_Consolidated!A2:T957,20,FALSE)</f>
      </c>
    </row>
    <row r="576" spans="1:36" x14ac:dyDescent="0.25">
      <c r="A576" s="1">
        <v>2024</v>
      </c>
      <c r="B576" s="1" t="s">
        <v>31</v>
      </c>
      <c r="C576" s="1" t="s">
        <v>32</v>
      </c>
      <c r="D576" s="1" t="s">
        <v>33</v>
      </c>
      <c r="E576" s="9" t="s">
        <v>1707</v>
      </c>
      <c r="F576" s="1">
        <f>IF(VLOOKUP(G576,Sku_Consolidated!A2:S957,{19},FALSE)="SHOWCASE", VLOOKUP(E576,Store_Showcase!B2:C144,{2}, FALSE), IF(VLOOKUP(G576,Sku_Consolidated!A2:S957,{19},FALSE)="VAM",VLOOKUP(E576,Store_VAM!B2:C273,{2}, FALSE),VLOOKUP(E576,Store_SRP!B2:C110,{2}, FALSE)))</f>
      </c>
      <c r="G576" s="1">
        <v>61840</v>
      </c>
      <c r="H576" s="1" t="s">
        <v>171</v>
      </c>
      <c r="I576" s="10" t="s">
        <v>1750</v>
      </c>
      <c r="J576" s="1">
        <f>VLOOKUP(G576,Sku_Consolidated!A2:C957, 3, FALSE)</f>
      </c>
      <c r="K576" s="10">
        <f>IF(J576="PACK", I576, 0)</f>
      </c>
      <c r="L576" s="10">
        <f>IF(J576="KG", I576, I576 * VLOOKUP(G576,Sku_Consolidated!A2:U957,21,FALSE))</f>
      </c>
      <c r="M576" s="10" t="s">
        <v>37</v>
      </c>
      <c r="N576" s="11" t="s">
        <v>1751</v>
      </c>
      <c r="O576" s="10" t="s">
        <v>1752</v>
      </c>
      <c r="P576" s="10">
        <f>N576 - O576</f>
      </c>
      <c r="Q576" s="1">
        <f>VLOOKUP(G576,Sku_Consolidated!A2:G957,7, FALSE)</f>
      </c>
      <c r="R576" s="1">
        <f>IF(IFERROR(VLOOKUP(E576,Store_Showcase!B2:H144,7, FALSE), TRUE)=TRUE, IF(IFERROR(VLOOKUP(E576,Store_SRP!B2:H110,7, FALSE), TRUE)=TRUE,VLOOKUP(E576,Store_VAM!B2:H273,7, FALSE),VLOOKUP(E576,Store_SRP!B2:H110,7, FALSE)), VLOOKUP(E576,Store_Showcase!B2:H144,7, FALSE))</f>
      </c>
      <c r="S576" s="1">
        <f>IF(IFERROR(VLOOKUP(E576,Store_Showcase!B2:I144,8, FALSE), TRUE)=TRUE, IF(IFERROR(VLOOKUP(E576,Store_SRP!B2:I110,8, FALSE), TRUE)=TRUE,VLOOKUP(E576,Store_VAM!B2:I273,8, FALSE),VLOOKUP(E576,Store_SRP!B2:I110,8, FALSE)), VLOOKUP(E576,Store_Showcase!B2:I144,8, FALSE))</f>
      </c>
      <c r="T576" s="1">
        <f>VLOOKUP(G576,Sku_Consolidated!A2:R957,18,FALSE)</f>
      </c>
      <c r="U576" s="1" t="s">
        <v>1711</v>
      </c>
      <c r="V576" s="1">
        <f>IF(VLOOKUP(G576,Sku_Consolidated!A2:S957,19,FALSE)="SHOWCASE", VLOOKUP(E576,Store_Showcase!B2:L144,11, FALSE), IF(VLOOKUP(G576,Sku_Consolidated!A2:S957,19,FALSE)="VAM",VLOOKUP(E576,Store_VAM!B2:L273,11, FALSE),VLOOKUP(E576,Store_SRP!B2:L110,11, FALSE)))</f>
      </c>
      <c r="W576" s="1">
        <f>VLOOKUP(G576,Sku_Consolidated!A2:W957,11,FALSE)</f>
      </c>
      <c r="X576" s="1">
        <f>VLOOKUP(G576,Sku_Consolidated!A2:H957,8,FALSE)</f>
      </c>
      <c r="Y576" s="1">
        <f>VLOOKUP(G576,Sku_Consolidated!A2:I957,9,FALSE)</f>
      </c>
      <c r="Z576" s="1" t="s">
        <v>41</v>
      </c>
      <c r="AA576" s="1">
        <f>VLOOKUP(G576,Sku_Consolidated!A2:E957,5,FALSE)</f>
      </c>
      <c r="AB576" s="1">
        <f>IF(VLOOKUP(G576,Sku_Consolidated!A2:S957,19,FALSE)="SHOWCASE", VLOOKUP(E576,Store_Showcase!B2:N144,13, FALSE), IF(VLOOKUP(G576,Sku_Consolidated!A2:S957,19,FALSE)="VAM",VLOOKUP(E576,Store_VAM!B2:N273,13, FALSE),VLOOKUP(E576,Store_SRP!B2:N110,13, FALSE)))</f>
      </c>
      <c r="AC576" s="1">
        <f>IF(IFERROR(AB576,TRUE)=TRUE, "-","OK")</f>
      </c>
      <c r="AD576" s="11" t="s">
        <v>37</v>
      </c>
      <c r="AE576" s="11" t="s">
        <v>37</v>
      </c>
      <c r="AF576" s="1">
        <f>IF(IFERROR(VLOOKUP(E576,Store_Showcase!B2:H144,{5}, FALSE), TRUE)=TRUE, IF(IFERROR(VLOOKUP(E576,Store_SRP!B2:H110,{5}, FALSE), TRUE)=TRUE,VLOOKUP(E576,Store_VAM!B2:H273,{5}, FALSE),VLOOKUP(E576,Store_SRP!B2:H110,{5}, FALSE)), VLOOKUP(E576,Store_Showcase!B2:H144,{5}, FALSE))</f>
      </c>
      <c r="AG576" s="1">
        <f>IF(IFERROR(VLOOKUP(E576,Store_Showcase!B2:H144,{6}, FALSE), TRUE)=TRUE, IF(IFERROR(VLOOKUP(E576,Store_SRP!B2:H110,{6}, FALSE), TRUE)=TRUE,VLOOKUP(E576,Store_VAM!B2:H273,{6}, FALSE),VLOOKUP(E576,Store_SRP!B2:H110,{6}, FALSE)), VLOOKUP(E576,Store_Showcase!B2:H144,{6}, FALSE))</f>
      </c>
      <c r="AH576" s="1">
        <f>VLOOKUP(G576,Sku_Consolidated!A2:R957,18,FALSE)</f>
      </c>
      <c r="AI576" s="1">
        <f>VLOOKUP(G576,Sku_Consolidated!A2:S957,19,FALSE)</f>
      </c>
      <c r="AJ576" s="1">
        <f>VLOOKUP(G576,Sku_Consolidated!A2:T957,20,FALSE)</f>
      </c>
    </row>
    <row r="577" spans="1:36" x14ac:dyDescent="0.25">
      <c r="A577" s="1">
        <v>2024</v>
      </c>
      <c r="B577" s="1" t="s">
        <v>31</v>
      </c>
      <c r="C577" s="1" t="s">
        <v>32</v>
      </c>
      <c r="D577" s="1" t="s">
        <v>33</v>
      </c>
      <c r="E577" s="9" t="s">
        <v>1707</v>
      </c>
      <c r="F577" s="1">
        <f>IF(VLOOKUP(G577,Sku_Consolidated!A2:S957,{19},FALSE)="SHOWCASE", VLOOKUP(E577,Store_Showcase!B2:C144,{2}, FALSE), IF(VLOOKUP(G577,Sku_Consolidated!A2:S957,{19},FALSE)="VAM",VLOOKUP(E577,Store_VAM!B2:C273,{2}, FALSE),VLOOKUP(E577,Store_SRP!B2:C110,{2}, FALSE)))</f>
      </c>
      <c r="G577" s="1">
        <v>61844</v>
      </c>
      <c r="H577" s="1" t="s">
        <v>178</v>
      </c>
      <c r="I577" s="10" t="s">
        <v>1396</v>
      </c>
      <c r="J577" s="1">
        <f>VLOOKUP(G577,Sku_Consolidated!A2:C957, 3, FALSE)</f>
      </c>
      <c r="K577" s="10">
        <f>IF(J577="PACK", I577, 0)</f>
      </c>
      <c r="L577" s="10">
        <f>IF(J577="KG", I577, I577 * VLOOKUP(G577,Sku_Consolidated!A2:U957,21,FALSE))</f>
      </c>
      <c r="M577" s="10" t="s">
        <v>37</v>
      </c>
      <c r="N577" s="11" t="s">
        <v>1753</v>
      </c>
      <c r="O577" s="10" t="s">
        <v>1754</v>
      </c>
      <c r="P577" s="10">
        <f>N577 - O577</f>
      </c>
      <c r="Q577" s="1">
        <f>VLOOKUP(G577,Sku_Consolidated!A2:G957,7, FALSE)</f>
      </c>
      <c r="R577" s="1">
        <f>IF(IFERROR(VLOOKUP(E577,Store_Showcase!B2:H144,7, FALSE), TRUE)=TRUE, IF(IFERROR(VLOOKUP(E577,Store_SRP!B2:H110,7, FALSE), TRUE)=TRUE,VLOOKUP(E577,Store_VAM!B2:H273,7, FALSE),VLOOKUP(E577,Store_SRP!B2:H110,7, FALSE)), VLOOKUP(E577,Store_Showcase!B2:H144,7, FALSE))</f>
      </c>
      <c r="S577" s="1">
        <f>IF(IFERROR(VLOOKUP(E577,Store_Showcase!B2:I144,8, FALSE), TRUE)=TRUE, IF(IFERROR(VLOOKUP(E577,Store_SRP!B2:I110,8, FALSE), TRUE)=TRUE,VLOOKUP(E577,Store_VAM!B2:I273,8, FALSE),VLOOKUP(E577,Store_SRP!B2:I110,8, FALSE)), VLOOKUP(E577,Store_Showcase!B2:I144,8, FALSE))</f>
      </c>
      <c r="T577" s="1">
        <f>VLOOKUP(G577,Sku_Consolidated!A2:R957,18,FALSE)</f>
      </c>
      <c r="U577" s="1" t="s">
        <v>1711</v>
      </c>
      <c r="V577" s="1">
        <f>IF(VLOOKUP(G577,Sku_Consolidated!A2:S957,19,FALSE)="SHOWCASE", VLOOKUP(E577,Store_Showcase!B2:L144,11, FALSE), IF(VLOOKUP(G577,Sku_Consolidated!A2:S957,19,FALSE)="VAM",VLOOKUP(E577,Store_VAM!B2:L273,11, FALSE),VLOOKUP(E577,Store_SRP!B2:L110,11, FALSE)))</f>
      </c>
      <c r="W577" s="1">
        <f>VLOOKUP(G577,Sku_Consolidated!A2:W957,11,FALSE)</f>
      </c>
      <c r="X577" s="1">
        <f>VLOOKUP(G577,Sku_Consolidated!A2:H957,8,FALSE)</f>
      </c>
      <c r="Y577" s="1">
        <f>VLOOKUP(G577,Sku_Consolidated!A2:I957,9,FALSE)</f>
      </c>
      <c r="Z577" s="1" t="s">
        <v>41</v>
      </c>
      <c r="AA577" s="1">
        <f>VLOOKUP(G577,Sku_Consolidated!A2:E957,5,FALSE)</f>
      </c>
      <c r="AB577" s="1">
        <f>IF(VLOOKUP(G577,Sku_Consolidated!A2:S957,19,FALSE)="SHOWCASE", VLOOKUP(E577,Store_Showcase!B2:N144,13, FALSE), IF(VLOOKUP(G577,Sku_Consolidated!A2:S957,19,FALSE)="VAM",VLOOKUP(E577,Store_VAM!B2:N273,13, FALSE),VLOOKUP(E577,Store_SRP!B2:N110,13, FALSE)))</f>
      </c>
      <c r="AC577" s="1">
        <f>IF(IFERROR(AB577,TRUE)=TRUE, "-","OK")</f>
      </c>
      <c r="AD577" s="11" t="s">
        <v>37</v>
      </c>
      <c r="AE577" s="11" t="s">
        <v>37</v>
      </c>
      <c r="AF577" s="1">
        <f>IF(IFERROR(VLOOKUP(E577,Store_Showcase!B2:H144,{5}, FALSE), TRUE)=TRUE, IF(IFERROR(VLOOKUP(E577,Store_SRP!B2:H110,{5}, FALSE), TRUE)=TRUE,VLOOKUP(E577,Store_VAM!B2:H273,{5}, FALSE),VLOOKUP(E577,Store_SRP!B2:H110,{5}, FALSE)), VLOOKUP(E577,Store_Showcase!B2:H144,{5}, FALSE))</f>
      </c>
      <c r="AG577" s="1">
        <f>IF(IFERROR(VLOOKUP(E577,Store_Showcase!B2:H144,{6}, FALSE), TRUE)=TRUE, IF(IFERROR(VLOOKUP(E577,Store_SRP!B2:H110,{6}, FALSE), TRUE)=TRUE,VLOOKUP(E577,Store_VAM!B2:H273,{6}, FALSE),VLOOKUP(E577,Store_SRP!B2:H110,{6}, FALSE)), VLOOKUP(E577,Store_Showcase!B2:H144,{6}, FALSE))</f>
      </c>
      <c r="AH577" s="1">
        <f>VLOOKUP(G577,Sku_Consolidated!A2:R957,18,FALSE)</f>
      </c>
      <c r="AI577" s="1">
        <f>VLOOKUP(G577,Sku_Consolidated!A2:S957,19,FALSE)</f>
      </c>
      <c r="AJ577" s="1">
        <f>VLOOKUP(G577,Sku_Consolidated!A2:T957,20,FALSE)</f>
      </c>
    </row>
    <row r="578" spans="1:36" x14ac:dyDescent="0.25">
      <c r="A578" s="1">
        <v>2024</v>
      </c>
      <c r="B578" s="1" t="s">
        <v>31</v>
      </c>
      <c r="C578" s="1" t="s">
        <v>32</v>
      </c>
      <c r="D578" s="1" t="s">
        <v>33</v>
      </c>
      <c r="E578" s="9" t="s">
        <v>1707</v>
      </c>
      <c r="F578" s="1">
        <f>IF(VLOOKUP(G578,Sku_Consolidated!A2:S957,{19},FALSE)="SHOWCASE", VLOOKUP(E578,Store_Showcase!B2:C144,{2}, FALSE), IF(VLOOKUP(G578,Sku_Consolidated!A2:S957,{19},FALSE)="VAM",VLOOKUP(E578,Store_VAM!B2:C273,{2}, FALSE),VLOOKUP(E578,Store_SRP!B2:C110,{2}, FALSE)))</f>
      </c>
      <c r="G578" s="1">
        <v>61850</v>
      </c>
      <c r="H578" s="1" t="s">
        <v>134</v>
      </c>
      <c r="I578" s="10" t="s">
        <v>1306</v>
      </c>
      <c r="J578" s="1">
        <f>VLOOKUP(G578,Sku_Consolidated!A2:C957, 3, FALSE)</f>
      </c>
      <c r="K578" s="10">
        <f>IF(J578="PACK", I578, 0)</f>
      </c>
      <c r="L578" s="10">
        <f>IF(J578="KG", I578, I578 * VLOOKUP(G578,Sku_Consolidated!A2:U957,21,FALSE))</f>
      </c>
      <c r="M578" s="10" t="s">
        <v>37</v>
      </c>
      <c r="N578" s="11" t="s">
        <v>1755</v>
      </c>
      <c r="O578" s="10" t="s">
        <v>1756</v>
      </c>
      <c r="P578" s="10">
        <f>N578 - O578</f>
      </c>
      <c r="Q578" s="1">
        <f>VLOOKUP(G578,Sku_Consolidated!A2:G957,7, FALSE)</f>
      </c>
      <c r="R578" s="1">
        <f>IF(IFERROR(VLOOKUP(E578,Store_Showcase!B2:H144,7, FALSE), TRUE)=TRUE, IF(IFERROR(VLOOKUP(E578,Store_SRP!B2:H110,7, FALSE), TRUE)=TRUE,VLOOKUP(E578,Store_VAM!B2:H273,7, FALSE),VLOOKUP(E578,Store_SRP!B2:H110,7, FALSE)), VLOOKUP(E578,Store_Showcase!B2:H144,7, FALSE))</f>
      </c>
      <c r="S578" s="1">
        <f>IF(IFERROR(VLOOKUP(E578,Store_Showcase!B2:I144,8, FALSE), TRUE)=TRUE, IF(IFERROR(VLOOKUP(E578,Store_SRP!B2:I110,8, FALSE), TRUE)=TRUE,VLOOKUP(E578,Store_VAM!B2:I273,8, FALSE),VLOOKUP(E578,Store_SRP!B2:I110,8, FALSE)), VLOOKUP(E578,Store_Showcase!B2:I144,8, FALSE))</f>
      </c>
      <c r="T578" s="1">
        <f>VLOOKUP(G578,Sku_Consolidated!A2:R957,18,FALSE)</f>
      </c>
      <c r="U578" s="1" t="s">
        <v>1711</v>
      </c>
      <c r="V578" s="1">
        <f>IF(VLOOKUP(G578,Sku_Consolidated!A2:S957,19,FALSE)="SHOWCASE", VLOOKUP(E578,Store_Showcase!B2:L144,11, FALSE), IF(VLOOKUP(G578,Sku_Consolidated!A2:S957,19,FALSE)="VAM",VLOOKUP(E578,Store_VAM!B2:L273,11, FALSE),VLOOKUP(E578,Store_SRP!B2:L110,11, FALSE)))</f>
      </c>
      <c r="W578" s="1">
        <f>VLOOKUP(G578,Sku_Consolidated!A2:W957,11,FALSE)</f>
      </c>
      <c r="X578" s="1">
        <f>VLOOKUP(G578,Sku_Consolidated!A2:H957,8,FALSE)</f>
      </c>
      <c r="Y578" s="1">
        <f>VLOOKUP(G578,Sku_Consolidated!A2:I957,9,FALSE)</f>
      </c>
      <c r="Z578" s="1" t="s">
        <v>41</v>
      </c>
      <c r="AA578" s="1">
        <f>VLOOKUP(G578,Sku_Consolidated!A2:E957,5,FALSE)</f>
      </c>
      <c r="AB578" s="1">
        <f>IF(VLOOKUP(G578,Sku_Consolidated!A2:S957,19,FALSE)="SHOWCASE", VLOOKUP(E578,Store_Showcase!B2:N144,13, FALSE), IF(VLOOKUP(G578,Sku_Consolidated!A2:S957,19,FALSE)="VAM",VLOOKUP(E578,Store_VAM!B2:N273,13, FALSE),VLOOKUP(E578,Store_SRP!B2:N110,13, FALSE)))</f>
      </c>
      <c r="AC578" s="1">
        <f>IF(IFERROR(AB578,TRUE)=TRUE, "-","OK")</f>
      </c>
      <c r="AD578" s="11" t="s">
        <v>37</v>
      </c>
      <c r="AE578" s="11" t="s">
        <v>37</v>
      </c>
      <c r="AF578" s="1">
        <f>IF(IFERROR(VLOOKUP(E578,Store_Showcase!B2:H144,{5}, FALSE), TRUE)=TRUE, IF(IFERROR(VLOOKUP(E578,Store_SRP!B2:H110,{5}, FALSE), TRUE)=TRUE,VLOOKUP(E578,Store_VAM!B2:H273,{5}, FALSE),VLOOKUP(E578,Store_SRP!B2:H110,{5}, FALSE)), VLOOKUP(E578,Store_Showcase!B2:H144,{5}, FALSE))</f>
      </c>
      <c r="AG578" s="1">
        <f>IF(IFERROR(VLOOKUP(E578,Store_Showcase!B2:H144,{6}, FALSE), TRUE)=TRUE, IF(IFERROR(VLOOKUP(E578,Store_SRP!B2:H110,{6}, FALSE), TRUE)=TRUE,VLOOKUP(E578,Store_VAM!B2:H273,{6}, FALSE),VLOOKUP(E578,Store_SRP!B2:H110,{6}, FALSE)), VLOOKUP(E578,Store_Showcase!B2:H144,{6}, FALSE))</f>
      </c>
      <c r="AH578" s="1">
        <f>VLOOKUP(G578,Sku_Consolidated!A2:R957,18,FALSE)</f>
      </c>
      <c r="AI578" s="1">
        <f>VLOOKUP(G578,Sku_Consolidated!A2:S957,19,FALSE)</f>
      </c>
      <c r="AJ578" s="1">
        <f>VLOOKUP(G578,Sku_Consolidated!A2:T957,20,FALSE)</f>
      </c>
    </row>
    <row r="579" spans="1:36" x14ac:dyDescent="0.25">
      <c r="A579" s="1">
        <v>2024</v>
      </c>
      <c r="B579" s="1" t="s">
        <v>31</v>
      </c>
      <c r="C579" s="1" t="s">
        <v>32</v>
      </c>
      <c r="D579" s="1" t="s">
        <v>33</v>
      </c>
      <c r="E579" s="9" t="s">
        <v>1707</v>
      </c>
      <c r="F579" s="1">
        <f>IF(VLOOKUP(G579,Sku_Consolidated!A2:S957,{19},FALSE)="SHOWCASE", VLOOKUP(E579,Store_Showcase!B2:C144,{2}, FALSE), IF(VLOOKUP(G579,Sku_Consolidated!A2:S957,{19},FALSE)="VAM",VLOOKUP(E579,Store_VAM!B2:C273,{2}, FALSE),VLOOKUP(E579,Store_SRP!B2:C110,{2}, FALSE)))</f>
      </c>
      <c r="G579" s="1">
        <v>61852</v>
      </c>
      <c r="H579" s="1" t="s">
        <v>138</v>
      </c>
      <c r="I579" s="10" t="s">
        <v>1587</v>
      </c>
      <c r="J579" s="1">
        <f>VLOOKUP(G579,Sku_Consolidated!A2:C957, 3, FALSE)</f>
      </c>
      <c r="K579" s="10">
        <f>IF(J579="PACK", I579, 0)</f>
      </c>
      <c r="L579" s="10">
        <f>IF(J579="KG", I579, I579 * VLOOKUP(G579,Sku_Consolidated!A2:U957,21,FALSE))</f>
      </c>
      <c r="M579" s="10" t="s">
        <v>37</v>
      </c>
      <c r="N579" s="11" t="s">
        <v>1757</v>
      </c>
      <c r="O579" s="10" t="s">
        <v>1758</v>
      </c>
      <c r="P579" s="10">
        <f>N579 - O579</f>
      </c>
      <c r="Q579" s="1">
        <f>VLOOKUP(G579,Sku_Consolidated!A2:G957,7, FALSE)</f>
      </c>
      <c r="R579" s="1">
        <f>IF(IFERROR(VLOOKUP(E579,Store_Showcase!B2:H144,7, FALSE), TRUE)=TRUE, IF(IFERROR(VLOOKUP(E579,Store_SRP!B2:H110,7, FALSE), TRUE)=TRUE,VLOOKUP(E579,Store_VAM!B2:H273,7, FALSE),VLOOKUP(E579,Store_SRP!B2:H110,7, FALSE)), VLOOKUP(E579,Store_Showcase!B2:H144,7, FALSE))</f>
      </c>
      <c r="S579" s="1">
        <f>IF(IFERROR(VLOOKUP(E579,Store_Showcase!B2:I144,8, FALSE), TRUE)=TRUE, IF(IFERROR(VLOOKUP(E579,Store_SRP!B2:I110,8, FALSE), TRUE)=TRUE,VLOOKUP(E579,Store_VAM!B2:I273,8, FALSE),VLOOKUP(E579,Store_SRP!B2:I110,8, FALSE)), VLOOKUP(E579,Store_Showcase!B2:I144,8, FALSE))</f>
      </c>
      <c r="T579" s="1">
        <f>VLOOKUP(G579,Sku_Consolidated!A2:R957,18,FALSE)</f>
      </c>
      <c r="U579" s="1" t="s">
        <v>1711</v>
      </c>
      <c r="V579" s="1">
        <f>IF(VLOOKUP(G579,Sku_Consolidated!A2:S957,19,FALSE)="SHOWCASE", VLOOKUP(E579,Store_Showcase!B2:L144,11, FALSE), IF(VLOOKUP(G579,Sku_Consolidated!A2:S957,19,FALSE)="VAM",VLOOKUP(E579,Store_VAM!B2:L273,11, FALSE),VLOOKUP(E579,Store_SRP!B2:L110,11, FALSE)))</f>
      </c>
      <c r="W579" s="1">
        <f>VLOOKUP(G579,Sku_Consolidated!A2:W957,11,FALSE)</f>
      </c>
      <c r="X579" s="1">
        <f>VLOOKUP(G579,Sku_Consolidated!A2:H957,8,FALSE)</f>
      </c>
      <c r="Y579" s="1">
        <f>VLOOKUP(G579,Sku_Consolidated!A2:I957,9,FALSE)</f>
      </c>
      <c r="Z579" s="1" t="s">
        <v>41</v>
      </c>
      <c r="AA579" s="1">
        <f>VLOOKUP(G579,Sku_Consolidated!A2:E957,5,FALSE)</f>
      </c>
      <c r="AB579" s="1">
        <f>IF(VLOOKUP(G579,Sku_Consolidated!A2:S957,19,FALSE)="SHOWCASE", VLOOKUP(E579,Store_Showcase!B2:N144,13, FALSE), IF(VLOOKUP(G579,Sku_Consolidated!A2:S957,19,FALSE)="VAM",VLOOKUP(E579,Store_VAM!B2:N273,13, FALSE),VLOOKUP(E579,Store_SRP!B2:N110,13, FALSE)))</f>
      </c>
      <c r="AC579" s="1">
        <f>IF(IFERROR(AB579,TRUE)=TRUE, "-","OK")</f>
      </c>
      <c r="AD579" s="11" t="s">
        <v>37</v>
      </c>
      <c r="AE579" s="11" t="s">
        <v>37</v>
      </c>
      <c r="AF579" s="1">
        <f>IF(IFERROR(VLOOKUP(E579,Store_Showcase!B2:H144,{5}, FALSE), TRUE)=TRUE, IF(IFERROR(VLOOKUP(E579,Store_SRP!B2:H110,{5}, FALSE), TRUE)=TRUE,VLOOKUP(E579,Store_VAM!B2:H273,{5}, FALSE),VLOOKUP(E579,Store_SRP!B2:H110,{5}, FALSE)), VLOOKUP(E579,Store_Showcase!B2:H144,{5}, FALSE))</f>
      </c>
      <c r="AG579" s="1">
        <f>IF(IFERROR(VLOOKUP(E579,Store_Showcase!B2:H144,{6}, FALSE), TRUE)=TRUE, IF(IFERROR(VLOOKUP(E579,Store_SRP!B2:H110,{6}, FALSE), TRUE)=TRUE,VLOOKUP(E579,Store_VAM!B2:H273,{6}, FALSE),VLOOKUP(E579,Store_SRP!B2:H110,{6}, FALSE)), VLOOKUP(E579,Store_Showcase!B2:H144,{6}, FALSE))</f>
      </c>
      <c r="AH579" s="1">
        <f>VLOOKUP(G579,Sku_Consolidated!A2:R957,18,FALSE)</f>
      </c>
      <c r="AI579" s="1">
        <f>VLOOKUP(G579,Sku_Consolidated!A2:S957,19,FALSE)</f>
      </c>
      <c r="AJ579" s="1">
        <f>VLOOKUP(G579,Sku_Consolidated!A2:T957,20,FALSE)</f>
      </c>
    </row>
    <row r="580" spans="1:36" x14ac:dyDescent="0.25">
      <c r="A580" s="1">
        <v>2024</v>
      </c>
      <c r="B580" s="1" t="s">
        <v>31</v>
      </c>
      <c r="C580" s="1" t="s">
        <v>32</v>
      </c>
      <c r="D580" s="1" t="s">
        <v>33</v>
      </c>
      <c r="E580" s="9" t="s">
        <v>1707</v>
      </c>
      <c r="F580" s="1">
        <f>IF(VLOOKUP(G580,Sku_Consolidated!A2:S957,{19},FALSE)="SHOWCASE", VLOOKUP(E580,Store_Showcase!B2:C144,{2}, FALSE), IF(VLOOKUP(G580,Sku_Consolidated!A2:S957,{19},FALSE)="VAM",VLOOKUP(E580,Store_VAM!B2:C273,{2}, FALSE),VLOOKUP(E580,Store_SRP!B2:C110,{2}, FALSE)))</f>
      </c>
      <c r="G580" s="1">
        <v>61854</v>
      </c>
      <c r="H580" s="1" t="s">
        <v>1759</v>
      </c>
      <c r="I580" s="10" t="s">
        <v>1760</v>
      </c>
      <c r="J580" s="1">
        <f>VLOOKUP(G580,Sku_Consolidated!A2:C957, 3, FALSE)</f>
      </c>
      <c r="K580" s="10">
        <f>IF(J580="PACK", I580, 0)</f>
      </c>
      <c r="L580" s="10">
        <f>IF(J580="KG", I580, I580 * VLOOKUP(G580,Sku_Consolidated!A2:U957,21,FALSE))</f>
      </c>
      <c r="M580" s="10" t="s">
        <v>37</v>
      </c>
      <c r="N580" s="11" t="s">
        <v>1761</v>
      </c>
      <c r="O580" s="10" t="s">
        <v>1762</v>
      </c>
      <c r="P580" s="10">
        <f>N580 - O580</f>
      </c>
      <c r="Q580" s="1">
        <f>VLOOKUP(G580,Sku_Consolidated!A2:G957,7, FALSE)</f>
      </c>
      <c r="R580" s="1">
        <f>IF(IFERROR(VLOOKUP(E580,Store_Showcase!B2:H144,7, FALSE), TRUE)=TRUE, IF(IFERROR(VLOOKUP(E580,Store_SRP!B2:H110,7, FALSE), TRUE)=TRUE,VLOOKUP(E580,Store_VAM!B2:H273,7, FALSE),VLOOKUP(E580,Store_SRP!B2:H110,7, FALSE)), VLOOKUP(E580,Store_Showcase!B2:H144,7, FALSE))</f>
      </c>
      <c r="S580" s="1">
        <f>IF(IFERROR(VLOOKUP(E580,Store_Showcase!B2:I144,8, FALSE), TRUE)=TRUE, IF(IFERROR(VLOOKUP(E580,Store_SRP!B2:I110,8, FALSE), TRUE)=TRUE,VLOOKUP(E580,Store_VAM!B2:I273,8, FALSE),VLOOKUP(E580,Store_SRP!B2:I110,8, FALSE)), VLOOKUP(E580,Store_Showcase!B2:I144,8, FALSE))</f>
      </c>
      <c r="T580" s="1">
        <f>VLOOKUP(G580,Sku_Consolidated!A2:R957,18,FALSE)</f>
      </c>
      <c r="U580" s="1" t="s">
        <v>1711</v>
      </c>
      <c r="V580" s="1">
        <f>IF(VLOOKUP(G580,Sku_Consolidated!A2:S957,19,FALSE)="SHOWCASE", VLOOKUP(E580,Store_Showcase!B2:L144,11, FALSE), IF(VLOOKUP(G580,Sku_Consolidated!A2:S957,19,FALSE)="VAM",VLOOKUP(E580,Store_VAM!B2:L273,11, FALSE),VLOOKUP(E580,Store_SRP!B2:L110,11, FALSE)))</f>
      </c>
      <c r="W580" s="1">
        <f>VLOOKUP(G580,Sku_Consolidated!A2:W957,11,FALSE)</f>
      </c>
      <c r="X580" s="1">
        <f>VLOOKUP(G580,Sku_Consolidated!A2:H957,8,FALSE)</f>
      </c>
      <c r="Y580" s="1">
        <f>VLOOKUP(G580,Sku_Consolidated!A2:I957,9,FALSE)</f>
      </c>
      <c r="Z580" s="1" t="s">
        <v>41</v>
      </c>
      <c r="AA580" s="1">
        <f>VLOOKUP(G580,Sku_Consolidated!A2:E957,5,FALSE)</f>
      </c>
      <c r="AB580" s="1">
        <f>IF(VLOOKUP(G580,Sku_Consolidated!A2:S957,19,FALSE)="SHOWCASE", VLOOKUP(E580,Store_Showcase!B2:N144,13, FALSE), IF(VLOOKUP(G580,Sku_Consolidated!A2:S957,19,FALSE)="VAM",VLOOKUP(E580,Store_VAM!B2:N273,13, FALSE),VLOOKUP(E580,Store_SRP!B2:N110,13, FALSE)))</f>
      </c>
      <c r="AC580" s="1">
        <f>IF(IFERROR(AB580,TRUE)=TRUE, "-","OK")</f>
      </c>
      <c r="AD580" s="11" t="s">
        <v>37</v>
      </c>
      <c r="AE580" s="11" t="s">
        <v>37</v>
      </c>
      <c r="AF580" s="1">
        <f>IF(IFERROR(VLOOKUP(E580,Store_Showcase!B2:H144,{5}, FALSE), TRUE)=TRUE, IF(IFERROR(VLOOKUP(E580,Store_SRP!B2:H110,{5}, FALSE), TRUE)=TRUE,VLOOKUP(E580,Store_VAM!B2:H273,{5}, FALSE),VLOOKUP(E580,Store_SRP!B2:H110,{5}, FALSE)), VLOOKUP(E580,Store_Showcase!B2:H144,{5}, FALSE))</f>
      </c>
      <c r="AG580" s="1">
        <f>IF(IFERROR(VLOOKUP(E580,Store_Showcase!B2:H144,{6}, FALSE), TRUE)=TRUE, IF(IFERROR(VLOOKUP(E580,Store_SRP!B2:H110,{6}, FALSE), TRUE)=TRUE,VLOOKUP(E580,Store_VAM!B2:H273,{6}, FALSE),VLOOKUP(E580,Store_SRP!B2:H110,{6}, FALSE)), VLOOKUP(E580,Store_Showcase!B2:H144,{6}, FALSE))</f>
      </c>
      <c r="AH580" s="1">
        <f>VLOOKUP(G580,Sku_Consolidated!A2:R957,18,FALSE)</f>
      </c>
      <c r="AI580" s="1">
        <f>VLOOKUP(G580,Sku_Consolidated!A2:S957,19,FALSE)</f>
      </c>
      <c r="AJ580" s="1">
        <f>VLOOKUP(G580,Sku_Consolidated!A2:T957,20,FALSE)</f>
      </c>
    </row>
    <row r="581" spans="1:36" x14ac:dyDescent="0.25">
      <c r="A581" s="1">
        <v>2024</v>
      </c>
      <c r="B581" s="1" t="s">
        <v>31</v>
      </c>
      <c r="C581" s="1" t="s">
        <v>32</v>
      </c>
      <c r="D581" s="1" t="s">
        <v>33</v>
      </c>
      <c r="E581" s="9" t="s">
        <v>1707</v>
      </c>
      <c r="F581" s="1">
        <f>IF(VLOOKUP(G581,Sku_Consolidated!A2:S957,{19},FALSE)="SHOWCASE", VLOOKUP(E581,Store_Showcase!B2:C144,{2}, FALSE), IF(VLOOKUP(G581,Sku_Consolidated!A2:S957,{19},FALSE)="VAM",VLOOKUP(E581,Store_VAM!B2:C273,{2}, FALSE),VLOOKUP(E581,Store_SRP!B2:C110,{2}, FALSE)))</f>
      </c>
      <c r="G581" s="1">
        <v>61788</v>
      </c>
      <c r="H581" s="1" t="s">
        <v>286</v>
      </c>
      <c r="I581" s="10" t="s">
        <v>1763</v>
      </c>
      <c r="J581" s="1">
        <f>VLOOKUP(G581,Sku_Consolidated!A2:C957, 3, FALSE)</f>
      </c>
      <c r="K581" s="10">
        <f>IF(J581="PACK", I581, 0)</f>
      </c>
      <c r="L581" s="10">
        <f>IF(J581="KG", I581, I581 * VLOOKUP(G581,Sku_Consolidated!A2:U957,21,FALSE))</f>
      </c>
      <c r="M581" s="10" t="s">
        <v>37</v>
      </c>
      <c r="N581" s="11" t="s">
        <v>1764</v>
      </c>
      <c r="O581" s="10" t="s">
        <v>1765</v>
      </c>
      <c r="P581" s="10">
        <f>N581 - O581</f>
      </c>
      <c r="Q581" s="1">
        <f>VLOOKUP(G581,Sku_Consolidated!A2:G957,7, FALSE)</f>
      </c>
      <c r="R581" s="1">
        <f>IF(IFERROR(VLOOKUP(E581,Store_Showcase!B2:H144,7, FALSE), TRUE)=TRUE, IF(IFERROR(VLOOKUP(E581,Store_SRP!B2:H110,7, FALSE), TRUE)=TRUE,VLOOKUP(E581,Store_VAM!B2:H273,7, FALSE),VLOOKUP(E581,Store_SRP!B2:H110,7, FALSE)), VLOOKUP(E581,Store_Showcase!B2:H144,7, FALSE))</f>
      </c>
      <c r="S581" s="1">
        <f>IF(IFERROR(VLOOKUP(E581,Store_Showcase!B2:I144,8, FALSE), TRUE)=TRUE, IF(IFERROR(VLOOKUP(E581,Store_SRP!B2:I110,8, FALSE), TRUE)=TRUE,VLOOKUP(E581,Store_VAM!B2:I273,8, FALSE),VLOOKUP(E581,Store_SRP!B2:I110,8, FALSE)), VLOOKUP(E581,Store_Showcase!B2:I144,8, FALSE))</f>
      </c>
      <c r="T581" s="1">
        <f>VLOOKUP(G581,Sku_Consolidated!A2:R957,18,FALSE)</f>
      </c>
      <c r="U581" s="1" t="s">
        <v>1766</v>
      </c>
      <c r="V581" s="1">
        <f>IF(VLOOKUP(G581,Sku_Consolidated!A2:S957,19,FALSE)="SHOWCASE", VLOOKUP(E581,Store_Showcase!B2:L144,11, FALSE), IF(VLOOKUP(G581,Sku_Consolidated!A2:S957,19,FALSE)="VAM",VLOOKUP(E581,Store_VAM!B2:L273,11, FALSE),VLOOKUP(E581,Store_SRP!B2:L110,11, FALSE)))</f>
      </c>
      <c r="W581" s="1">
        <f>VLOOKUP(G581,Sku_Consolidated!A2:W957,11,FALSE)</f>
      </c>
      <c r="X581" s="1">
        <f>VLOOKUP(G581,Sku_Consolidated!A2:H957,8,FALSE)</f>
      </c>
      <c r="Y581" s="1">
        <f>VLOOKUP(G581,Sku_Consolidated!A2:I957,9,FALSE)</f>
      </c>
      <c r="Z581" s="1" t="s">
        <v>41</v>
      </c>
      <c r="AA581" s="1">
        <f>VLOOKUP(G581,Sku_Consolidated!A2:E957,5,FALSE)</f>
      </c>
      <c r="AB581" s="1">
        <f>IF(VLOOKUP(G581,Sku_Consolidated!A2:S957,19,FALSE)="SHOWCASE", VLOOKUP(E581,Store_Showcase!B2:N144,13, FALSE), IF(VLOOKUP(G581,Sku_Consolidated!A2:S957,19,FALSE)="VAM",VLOOKUP(E581,Store_VAM!B2:N273,13, FALSE),VLOOKUP(E581,Store_SRP!B2:N110,13, FALSE)))</f>
      </c>
      <c r="AC581" s="1">
        <f>IF(IFERROR(AB581,TRUE)=TRUE, "-","OK")</f>
      </c>
      <c r="AD581" s="11" t="s">
        <v>37</v>
      </c>
      <c r="AE581" s="11" t="s">
        <v>37</v>
      </c>
      <c r="AF581" s="1">
        <f>IF(IFERROR(VLOOKUP(E581,Store_Showcase!B2:H144,{5}, FALSE), TRUE)=TRUE, IF(IFERROR(VLOOKUP(E581,Store_SRP!B2:H110,{5}, FALSE), TRUE)=TRUE,VLOOKUP(E581,Store_VAM!B2:H273,{5}, FALSE),VLOOKUP(E581,Store_SRP!B2:H110,{5}, FALSE)), VLOOKUP(E581,Store_Showcase!B2:H144,{5}, FALSE))</f>
      </c>
      <c r="AG581" s="1">
        <f>IF(IFERROR(VLOOKUP(E581,Store_Showcase!B2:H144,{6}, FALSE), TRUE)=TRUE, IF(IFERROR(VLOOKUP(E581,Store_SRP!B2:H110,{6}, FALSE), TRUE)=TRUE,VLOOKUP(E581,Store_VAM!B2:H273,{6}, FALSE),VLOOKUP(E581,Store_SRP!B2:H110,{6}, FALSE)), VLOOKUP(E581,Store_Showcase!B2:H144,{6}, FALSE))</f>
      </c>
      <c r="AH581" s="1">
        <f>VLOOKUP(G581,Sku_Consolidated!A2:R957,18,FALSE)</f>
      </c>
      <c r="AI581" s="1">
        <f>VLOOKUP(G581,Sku_Consolidated!A2:S957,19,FALSE)</f>
      </c>
      <c r="AJ581" s="1">
        <f>VLOOKUP(G581,Sku_Consolidated!A2:T957,20,FALSE)</f>
      </c>
    </row>
    <row r="582" spans="1:36" x14ac:dyDescent="0.25">
      <c r="A582" s="1">
        <v>2024</v>
      </c>
      <c r="B582" s="1" t="s">
        <v>31</v>
      </c>
      <c r="C582" s="1" t="s">
        <v>32</v>
      </c>
      <c r="D582" s="1" t="s">
        <v>33</v>
      </c>
      <c r="E582" s="9" t="s">
        <v>1767</v>
      </c>
      <c r="F582" s="1">
        <f>IF(VLOOKUP(G582,Sku_Consolidated!A2:S957,{19},FALSE)="SHOWCASE", VLOOKUP(E582,Store_Showcase!B2:C144,{2}, FALSE), IF(VLOOKUP(G582,Sku_Consolidated!A2:S957,{19},FALSE)="VAM",VLOOKUP(E582,Store_VAM!B2:C273,{2}, FALSE),VLOOKUP(E582,Store_SRP!B2:C110,{2}, FALSE)))</f>
      </c>
      <c r="G582" s="1">
        <v>61719</v>
      </c>
      <c r="H582" s="1" t="s">
        <v>35</v>
      </c>
      <c r="I582" s="10" t="s">
        <v>175</v>
      </c>
      <c r="J582" s="1">
        <f>VLOOKUP(G582,Sku_Consolidated!A2:C957, 3, FALSE)</f>
      </c>
      <c r="K582" s="10">
        <f>IF(J582="PACK", I582, 0)</f>
      </c>
      <c r="L582" s="10">
        <f>IF(J582="KG", I582, I582 * VLOOKUP(G582,Sku_Consolidated!A2:U957,21,FALSE))</f>
      </c>
      <c r="M582" s="10" t="s">
        <v>37</v>
      </c>
      <c r="N582" s="11" t="s">
        <v>1768</v>
      </c>
      <c r="O582" s="10" t="s">
        <v>1769</v>
      </c>
      <c r="P582" s="10">
        <f>N582 - O582</f>
      </c>
      <c r="Q582" s="1">
        <f>VLOOKUP(G582,Sku_Consolidated!A2:G957,7, FALSE)</f>
      </c>
      <c r="R582" s="1">
        <f>IF(IFERROR(VLOOKUP(E582,Store_Showcase!B2:H144,7, FALSE), TRUE)=TRUE, IF(IFERROR(VLOOKUP(E582,Store_SRP!B2:H110,7, FALSE), TRUE)=TRUE,VLOOKUP(E582,Store_VAM!B2:H273,7, FALSE),VLOOKUP(E582,Store_SRP!B2:H110,7, FALSE)), VLOOKUP(E582,Store_Showcase!B2:H144,7, FALSE))</f>
      </c>
      <c r="S582" s="1">
        <f>IF(IFERROR(VLOOKUP(E582,Store_Showcase!B2:I144,8, FALSE), TRUE)=TRUE, IF(IFERROR(VLOOKUP(E582,Store_SRP!B2:I110,8, FALSE), TRUE)=TRUE,VLOOKUP(E582,Store_VAM!B2:I273,8, FALSE),VLOOKUP(E582,Store_SRP!B2:I110,8, FALSE)), VLOOKUP(E582,Store_Showcase!B2:I144,8, FALSE))</f>
      </c>
      <c r="T582" s="1">
        <f>VLOOKUP(G582,Sku_Consolidated!A2:R957,18,FALSE)</f>
      </c>
      <c r="U582" s="1" t="s">
        <v>1770</v>
      </c>
      <c r="V582" s="1">
        <f>IF(VLOOKUP(G582,Sku_Consolidated!A2:S957,19,FALSE)="SHOWCASE", VLOOKUP(E582,Store_Showcase!B2:L144,11, FALSE), IF(VLOOKUP(G582,Sku_Consolidated!A2:S957,19,FALSE)="VAM",VLOOKUP(E582,Store_VAM!B2:L273,11, FALSE),VLOOKUP(E582,Store_SRP!B2:L110,11, FALSE)))</f>
      </c>
      <c r="W582" s="1">
        <f>VLOOKUP(G582,Sku_Consolidated!A2:W957,11,FALSE)</f>
      </c>
      <c r="X582" s="1">
        <f>VLOOKUP(G582,Sku_Consolidated!A2:H957,8,FALSE)</f>
      </c>
      <c r="Y582" s="1">
        <f>VLOOKUP(G582,Sku_Consolidated!A2:I957,9,FALSE)</f>
      </c>
      <c r="Z582" s="1" t="s">
        <v>41</v>
      </c>
      <c r="AA582" s="1">
        <f>VLOOKUP(G582,Sku_Consolidated!A2:E957,5,FALSE)</f>
      </c>
      <c r="AB582" s="1">
        <f>IF(VLOOKUP(G582,Sku_Consolidated!A2:S957,19,FALSE)="SHOWCASE", VLOOKUP(E582,Store_Showcase!B2:N144,13, FALSE), IF(VLOOKUP(G582,Sku_Consolidated!A2:S957,19,FALSE)="VAM",VLOOKUP(E582,Store_VAM!B2:N273,13, FALSE),VLOOKUP(E582,Store_SRP!B2:N110,13, FALSE)))</f>
      </c>
      <c r="AC582" s="1">
        <f>IF(IFERROR(AB582,TRUE)=TRUE, "-","OK")</f>
      </c>
      <c r="AD582" s="11" t="s">
        <v>37</v>
      </c>
      <c r="AE582" s="11" t="s">
        <v>37</v>
      </c>
      <c r="AF582" s="1">
        <f>IF(IFERROR(VLOOKUP(E582,Store_Showcase!B2:H144,{5}, FALSE), TRUE)=TRUE, IF(IFERROR(VLOOKUP(E582,Store_SRP!B2:H110,{5}, FALSE), TRUE)=TRUE,VLOOKUP(E582,Store_VAM!B2:H273,{5}, FALSE),VLOOKUP(E582,Store_SRP!B2:H110,{5}, FALSE)), VLOOKUP(E582,Store_Showcase!B2:H144,{5}, FALSE))</f>
      </c>
      <c r="AG582" s="1">
        <f>IF(IFERROR(VLOOKUP(E582,Store_Showcase!B2:H144,{6}, FALSE), TRUE)=TRUE, IF(IFERROR(VLOOKUP(E582,Store_SRP!B2:H110,{6}, FALSE), TRUE)=TRUE,VLOOKUP(E582,Store_VAM!B2:H273,{6}, FALSE),VLOOKUP(E582,Store_SRP!B2:H110,{6}, FALSE)), VLOOKUP(E582,Store_Showcase!B2:H144,{6}, FALSE))</f>
      </c>
      <c r="AH582" s="1">
        <f>VLOOKUP(G582,Sku_Consolidated!A2:R957,18,FALSE)</f>
      </c>
      <c r="AI582" s="1">
        <f>VLOOKUP(G582,Sku_Consolidated!A2:S957,19,FALSE)</f>
      </c>
      <c r="AJ582" s="1">
        <f>VLOOKUP(G582,Sku_Consolidated!A2:T957,20,FALSE)</f>
      </c>
    </row>
    <row r="583" spans="1:36" x14ac:dyDescent="0.25">
      <c r="A583" s="1">
        <v>2024</v>
      </c>
      <c r="B583" s="1" t="s">
        <v>31</v>
      </c>
      <c r="C583" s="1" t="s">
        <v>32</v>
      </c>
      <c r="D583" s="1" t="s">
        <v>33</v>
      </c>
      <c r="E583" s="9" t="s">
        <v>1767</v>
      </c>
      <c r="F583" s="1">
        <f>IF(VLOOKUP(G583,Sku_Consolidated!A2:S957,{19},FALSE)="SHOWCASE", VLOOKUP(E583,Store_Showcase!B2:C144,{2}, FALSE), IF(VLOOKUP(G583,Sku_Consolidated!A2:S957,{19},FALSE)="VAM",VLOOKUP(E583,Store_VAM!B2:C273,{2}, FALSE),VLOOKUP(E583,Store_SRP!B2:C110,{2}, FALSE)))</f>
      </c>
      <c r="G583" s="1">
        <v>61722</v>
      </c>
      <c r="H583" s="1" t="s">
        <v>46</v>
      </c>
      <c r="I583" s="10" t="s">
        <v>616</v>
      </c>
      <c r="J583" s="1">
        <f>VLOOKUP(G583,Sku_Consolidated!A2:C957, 3, FALSE)</f>
      </c>
      <c r="K583" s="10">
        <f>IF(J583="PACK", I583, 0)</f>
      </c>
      <c r="L583" s="10">
        <f>IF(J583="KG", I583, I583 * VLOOKUP(G583,Sku_Consolidated!A2:U957,21,FALSE))</f>
      </c>
      <c r="M583" s="10" t="s">
        <v>37</v>
      </c>
      <c r="N583" s="11" t="s">
        <v>1771</v>
      </c>
      <c r="O583" s="10" t="s">
        <v>1772</v>
      </c>
      <c r="P583" s="10">
        <f>N583 - O583</f>
      </c>
      <c r="Q583" s="1">
        <f>VLOOKUP(G583,Sku_Consolidated!A2:G957,7, FALSE)</f>
      </c>
      <c r="R583" s="1">
        <f>IF(IFERROR(VLOOKUP(E583,Store_Showcase!B2:H144,7, FALSE), TRUE)=TRUE, IF(IFERROR(VLOOKUP(E583,Store_SRP!B2:H110,7, FALSE), TRUE)=TRUE,VLOOKUP(E583,Store_VAM!B2:H273,7, FALSE),VLOOKUP(E583,Store_SRP!B2:H110,7, FALSE)), VLOOKUP(E583,Store_Showcase!B2:H144,7, FALSE))</f>
      </c>
      <c r="S583" s="1">
        <f>IF(IFERROR(VLOOKUP(E583,Store_Showcase!B2:I144,8, FALSE), TRUE)=TRUE, IF(IFERROR(VLOOKUP(E583,Store_SRP!B2:I110,8, FALSE), TRUE)=TRUE,VLOOKUP(E583,Store_VAM!B2:I273,8, FALSE),VLOOKUP(E583,Store_SRP!B2:I110,8, FALSE)), VLOOKUP(E583,Store_Showcase!B2:I144,8, FALSE))</f>
      </c>
      <c r="T583" s="1">
        <f>VLOOKUP(G583,Sku_Consolidated!A2:R957,18,FALSE)</f>
      </c>
      <c r="U583" s="1" t="s">
        <v>1770</v>
      </c>
      <c r="V583" s="1">
        <f>IF(VLOOKUP(G583,Sku_Consolidated!A2:S957,19,FALSE)="SHOWCASE", VLOOKUP(E583,Store_Showcase!B2:L144,11, FALSE), IF(VLOOKUP(G583,Sku_Consolidated!A2:S957,19,FALSE)="VAM",VLOOKUP(E583,Store_VAM!B2:L273,11, FALSE),VLOOKUP(E583,Store_SRP!B2:L110,11, FALSE)))</f>
      </c>
      <c r="W583" s="1">
        <f>VLOOKUP(G583,Sku_Consolidated!A2:W957,11,FALSE)</f>
      </c>
      <c r="X583" s="1">
        <f>VLOOKUP(G583,Sku_Consolidated!A2:H957,8,FALSE)</f>
      </c>
      <c r="Y583" s="1">
        <f>VLOOKUP(G583,Sku_Consolidated!A2:I957,9,FALSE)</f>
      </c>
      <c r="Z583" s="1" t="s">
        <v>41</v>
      </c>
      <c r="AA583" s="1">
        <f>VLOOKUP(G583,Sku_Consolidated!A2:E957,5,FALSE)</f>
      </c>
      <c r="AB583" s="1">
        <f>IF(VLOOKUP(G583,Sku_Consolidated!A2:S957,19,FALSE)="SHOWCASE", VLOOKUP(E583,Store_Showcase!B2:N144,13, FALSE), IF(VLOOKUP(G583,Sku_Consolidated!A2:S957,19,FALSE)="VAM",VLOOKUP(E583,Store_VAM!B2:N273,13, FALSE),VLOOKUP(E583,Store_SRP!B2:N110,13, FALSE)))</f>
      </c>
      <c r="AC583" s="1">
        <f>IF(IFERROR(AB583,TRUE)=TRUE, "-","OK")</f>
      </c>
      <c r="AD583" s="11" t="s">
        <v>37</v>
      </c>
      <c r="AE583" s="11" t="s">
        <v>37</v>
      </c>
      <c r="AF583" s="1">
        <f>IF(IFERROR(VLOOKUP(E583,Store_Showcase!B2:H144,{5}, FALSE), TRUE)=TRUE, IF(IFERROR(VLOOKUP(E583,Store_SRP!B2:H110,{5}, FALSE), TRUE)=TRUE,VLOOKUP(E583,Store_VAM!B2:H273,{5}, FALSE),VLOOKUP(E583,Store_SRP!B2:H110,{5}, FALSE)), VLOOKUP(E583,Store_Showcase!B2:H144,{5}, FALSE))</f>
      </c>
      <c r="AG583" s="1">
        <f>IF(IFERROR(VLOOKUP(E583,Store_Showcase!B2:H144,{6}, FALSE), TRUE)=TRUE, IF(IFERROR(VLOOKUP(E583,Store_SRP!B2:H110,{6}, FALSE), TRUE)=TRUE,VLOOKUP(E583,Store_VAM!B2:H273,{6}, FALSE),VLOOKUP(E583,Store_SRP!B2:H110,{6}, FALSE)), VLOOKUP(E583,Store_Showcase!B2:H144,{6}, FALSE))</f>
      </c>
      <c r="AH583" s="1">
        <f>VLOOKUP(G583,Sku_Consolidated!A2:R957,18,FALSE)</f>
      </c>
      <c r="AI583" s="1">
        <f>VLOOKUP(G583,Sku_Consolidated!A2:S957,19,FALSE)</f>
      </c>
      <c r="AJ583" s="1">
        <f>VLOOKUP(G583,Sku_Consolidated!A2:T957,20,FALSE)</f>
      </c>
    </row>
    <row r="584" spans="1:36" x14ac:dyDescent="0.25">
      <c r="A584" s="1">
        <v>2024</v>
      </c>
      <c r="B584" s="1" t="s">
        <v>31</v>
      </c>
      <c r="C584" s="1" t="s">
        <v>32</v>
      </c>
      <c r="D584" s="1" t="s">
        <v>33</v>
      </c>
      <c r="E584" s="9" t="s">
        <v>1767</v>
      </c>
      <c r="F584" s="1">
        <f>IF(VLOOKUP(G584,Sku_Consolidated!A2:S957,{19},FALSE)="SHOWCASE", VLOOKUP(E584,Store_Showcase!B2:C144,{2}, FALSE), IF(VLOOKUP(G584,Sku_Consolidated!A2:S957,{19},FALSE)="VAM",VLOOKUP(E584,Store_VAM!B2:C273,{2}, FALSE),VLOOKUP(E584,Store_SRP!B2:C110,{2}, FALSE)))</f>
      </c>
      <c r="G584" s="1">
        <v>61724</v>
      </c>
      <c r="H584" s="1" t="s">
        <v>50</v>
      </c>
      <c r="I584" s="10" t="s">
        <v>287</v>
      </c>
      <c r="J584" s="1">
        <f>VLOOKUP(G584,Sku_Consolidated!A2:C957, 3, FALSE)</f>
      </c>
      <c r="K584" s="10">
        <f>IF(J584="PACK", I584, 0)</f>
      </c>
      <c r="L584" s="10">
        <f>IF(J584="KG", I584, I584 * VLOOKUP(G584,Sku_Consolidated!A2:U957,21,FALSE))</f>
      </c>
      <c r="M584" s="10" t="s">
        <v>37</v>
      </c>
      <c r="N584" s="11" t="s">
        <v>1773</v>
      </c>
      <c r="O584" s="10" t="s">
        <v>1774</v>
      </c>
      <c r="P584" s="10">
        <f>N584 - O584</f>
      </c>
      <c r="Q584" s="1">
        <f>VLOOKUP(G584,Sku_Consolidated!A2:G957,7, FALSE)</f>
      </c>
      <c r="R584" s="1">
        <f>IF(IFERROR(VLOOKUP(E584,Store_Showcase!B2:H144,7, FALSE), TRUE)=TRUE, IF(IFERROR(VLOOKUP(E584,Store_SRP!B2:H110,7, FALSE), TRUE)=TRUE,VLOOKUP(E584,Store_VAM!B2:H273,7, FALSE),VLOOKUP(E584,Store_SRP!B2:H110,7, FALSE)), VLOOKUP(E584,Store_Showcase!B2:H144,7, FALSE))</f>
      </c>
      <c r="S584" s="1">
        <f>IF(IFERROR(VLOOKUP(E584,Store_Showcase!B2:I144,8, FALSE), TRUE)=TRUE, IF(IFERROR(VLOOKUP(E584,Store_SRP!B2:I110,8, FALSE), TRUE)=TRUE,VLOOKUP(E584,Store_VAM!B2:I273,8, FALSE),VLOOKUP(E584,Store_SRP!B2:I110,8, FALSE)), VLOOKUP(E584,Store_Showcase!B2:I144,8, FALSE))</f>
      </c>
      <c r="T584" s="1">
        <f>VLOOKUP(G584,Sku_Consolidated!A2:R957,18,FALSE)</f>
      </c>
      <c r="U584" s="1" t="s">
        <v>1770</v>
      </c>
      <c r="V584" s="1">
        <f>IF(VLOOKUP(G584,Sku_Consolidated!A2:S957,19,FALSE)="SHOWCASE", VLOOKUP(E584,Store_Showcase!B2:L144,11, FALSE), IF(VLOOKUP(G584,Sku_Consolidated!A2:S957,19,FALSE)="VAM",VLOOKUP(E584,Store_VAM!B2:L273,11, FALSE),VLOOKUP(E584,Store_SRP!B2:L110,11, FALSE)))</f>
      </c>
      <c r="W584" s="1">
        <f>VLOOKUP(G584,Sku_Consolidated!A2:W957,11,FALSE)</f>
      </c>
      <c r="X584" s="1">
        <f>VLOOKUP(G584,Sku_Consolidated!A2:H957,8,FALSE)</f>
      </c>
      <c r="Y584" s="1">
        <f>VLOOKUP(G584,Sku_Consolidated!A2:I957,9,FALSE)</f>
      </c>
      <c r="Z584" s="1" t="s">
        <v>41</v>
      </c>
      <c r="AA584" s="1">
        <f>VLOOKUP(G584,Sku_Consolidated!A2:E957,5,FALSE)</f>
      </c>
      <c r="AB584" s="1">
        <f>IF(VLOOKUP(G584,Sku_Consolidated!A2:S957,19,FALSE)="SHOWCASE", VLOOKUP(E584,Store_Showcase!B2:N144,13, FALSE), IF(VLOOKUP(G584,Sku_Consolidated!A2:S957,19,FALSE)="VAM",VLOOKUP(E584,Store_VAM!B2:N273,13, FALSE),VLOOKUP(E584,Store_SRP!B2:N110,13, FALSE)))</f>
      </c>
      <c r="AC584" s="1">
        <f>IF(IFERROR(AB584,TRUE)=TRUE, "-","OK")</f>
      </c>
      <c r="AD584" s="11" t="s">
        <v>37</v>
      </c>
      <c r="AE584" s="11" t="s">
        <v>37</v>
      </c>
      <c r="AF584" s="1">
        <f>IF(IFERROR(VLOOKUP(E584,Store_Showcase!B2:H144,{5}, FALSE), TRUE)=TRUE, IF(IFERROR(VLOOKUP(E584,Store_SRP!B2:H110,{5}, FALSE), TRUE)=TRUE,VLOOKUP(E584,Store_VAM!B2:H273,{5}, FALSE),VLOOKUP(E584,Store_SRP!B2:H110,{5}, FALSE)), VLOOKUP(E584,Store_Showcase!B2:H144,{5}, FALSE))</f>
      </c>
      <c r="AG584" s="1">
        <f>IF(IFERROR(VLOOKUP(E584,Store_Showcase!B2:H144,{6}, FALSE), TRUE)=TRUE, IF(IFERROR(VLOOKUP(E584,Store_SRP!B2:H110,{6}, FALSE), TRUE)=TRUE,VLOOKUP(E584,Store_VAM!B2:H273,{6}, FALSE),VLOOKUP(E584,Store_SRP!B2:H110,{6}, FALSE)), VLOOKUP(E584,Store_Showcase!B2:H144,{6}, FALSE))</f>
      </c>
      <c r="AH584" s="1">
        <f>VLOOKUP(G584,Sku_Consolidated!A2:R957,18,FALSE)</f>
      </c>
      <c r="AI584" s="1">
        <f>VLOOKUP(G584,Sku_Consolidated!A2:S957,19,FALSE)</f>
      </c>
      <c r="AJ584" s="1">
        <f>VLOOKUP(G584,Sku_Consolidated!A2:T957,20,FALSE)</f>
      </c>
    </row>
    <row r="585" spans="1:36" x14ac:dyDescent="0.25">
      <c r="A585" s="1">
        <v>2024</v>
      </c>
      <c r="B585" s="1" t="s">
        <v>31</v>
      </c>
      <c r="C585" s="1" t="s">
        <v>32</v>
      </c>
      <c r="D585" s="1" t="s">
        <v>33</v>
      </c>
      <c r="E585" s="9" t="s">
        <v>1767</v>
      </c>
      <c r="F585" s="1">
        <f>IF(VLOOKUP(G585,Sku_Consolidated!A2:S957,{19},FALSE)="SHOWCASE", VLOOKUP(E585,Store_Showcase!B2:C144,{2}, FALSE), IF(VLOOKUP(G585,Sku_Consolidated!A2:S957,{19},FALSE)="VAM",VLOOKUP(E585,Store_VAM!B2:C273,{2}, FALSE),VLOOKUP(E585,Store_SRP!B2:C110,{2}, FALSE)))</f>
      </c>
      <c r="G585" s="1">
        <v>61725</v>
      </c>
      <c r="H585" s="1" t="s">
        <v>54</v>
      </c>
      <c r="I585" s="10" t="s">
        <v>1245</v>
      </c>
      <c r="J585" s="1">
        <f>VLOOKUP(G585,Sku_Consolidated!A2:C957, 3, FALSE)</f>
      </c>
      <c r="K585" s="10">
        <f>IF(J585="PACK", I585, 0)</f>
      </c>
      <c r="L585" s="10">
        <f>IF(J585="KG", I585, I585 * VLOOKUP(G585,Sku_Consolidated!A2:U957,21,FALSE))</f>
      </c>
      <c r="M585" s="10" t="s">
        <v>37</v>
      </c>
      <c r="N585" s="11" t="s">
        <v>1775</v>
      </c>
      <c r="O585" s="10" t="s">
        <v>1776</v>
      </c>
      <c r="P585" s="10">
        <f>N585 - O585</f>
      </c>
      <c r="Q585" s="1">
        <f>VLOOKUP(G585,Sku_Consolidated!A2:G957,7, FALSE)</f>
      </c>
      <c r="R585" s="1">
        <f>IF(IFERROR(VLOOKUP(E585,Store_Showcase!B2:H144,7, FALSE), TRUE)=TRUE, IF(IFERROR(VLOOKUP(E585,Store_SRP!B2:H110,7, FALSE), TRUE)=TRUE,VLOOKUP(E585,Store_VAM!B2:H273,7, FALSE),VLOOKUP(E585,Store_SRP!B2:H110,7, FALSE)), VLOOKUP(E585,Store_Showcase!B2:H144,7, FALSE))</f>
      </c>
      <c r="S585" s="1">
        <f>IF(IFERROR(VLOOKUP(E585,Store_Showcase!B2:I144,8, FALSE), TRUE)=TRUE, IF(IFERROR(VLOOKUP(E585,Store_SRP!B2:I110,8, FALSE), TRUE)=TRUE,VLOOKUP(E585,Store_VAM!B2:I273,8, FALSE),VLOOKUP(E585,Store_SRP!B2:I110,8, FALSE)), VLOOKUP(E585,Store_Showcase!B2:I144,8, FALSE))</f>
      </c>
      <c r="T585" s="1">
        <f>VLOOKUP(G585,Sku_Consolidated!A2:R957,18,FALSE)</f>
      </c>
      <c r="U585" s="1" t="s">
        <v>1770</v>
      </c>
      <c r="V585" s="1">
        <f>IF(VLOOKUP(G585,Sku_Consolidated!A2:S957,19,FALSE)="SHOWCASE", VLOOKUP(E585,Store_Showcase!B2:L144,11, FALSE), IF(VLOOKUP(G585,Sku_Consolidated!A2:S957,19,FALSE)="VAM",VLOOKUP(E585,Store_VAM!B2:L273,11, FALSE),VLOOKUP(E585,Store_SRP!B2:L110,11, FALSE)))</f>
      </c>
      <c r="W585" s="1">
        <f>VLOOKUP(G585,Sku_Consolidated!A2:W957,11,FALSE)</f>
      </c>
      <c r="X585" s="1">
        <f>VLOOKUP(G585,Sku_Consolidated!A2:H957,8,FALSE)</f>
      </c>
      <c r="Y585" s="1">
        <f>VLOOKUP(G585,Sku_Consolidated!A2:I957,9,FALSE)</f>
      </c>
      <c r="Z585" s="1" t="s">
        <v>41</v>
      </c>
      <c r="AA585" s="1">
        <f>VLOOKUP(G585,Sku_Consolidated!A2:E957,5,FALSE)</f>
      </c>
      <c r="AB585" s="1">
        <f>IF(VLOOKUP(G585,Sku_Consolidated!A2:S957,19,FALSE)="SHOWCASE", VLOOKUP(E585,Store_Showcase!B2:N144,13, FALSE), IF(VLOOKUP(G585,Sku_Consolidated!A2:S957,19,FALSE)="VAM",VLOOKUP(E585,Store_VAM!B2:N273,13, FALSE),VLOOKUP(E585,Store_SRP!B2:N110,13, FALSE)))</f>
      </c>
      <c r="AC585" s="1">
        <f>IF(IFERROR(AB585,TRUE)=TRUE, "-","OK")</f>
      </c>
      <c r="AD585" s="11" t="s">
        <v>37</v>
      </c>
      <c r="AE585" s="11" t="s">
        <v>37</v>
      </c>
      <c r="AF585" s="1">
        <f>IF(IFERROR(VLOOKUP(E585,Store_Showcase!B2:H144,{5}, FALSE), TRUE)=TRUE, IF(IFERROR(VLOOKUP(E585,Store_SRP!B2:H110,{5}, FALSE), TRUE)=TRUE,VLOOKUP(E585,Store_VAM!B2:H273,{5}, FALSE),VLOOKUP(E585,Store_SRP!B2:H110,{5}, FALSE)), VLOOKUP(E585,Store_Showcase!B2:H144,{5}, FALSE))</f>
      </c>
      <c r="AG585" s="1">
        <f>IF(IFERROR(VLOOKUP(E585,Store_Showcase!B2:H144,{6}, FALSE), TRUE)=TRUE, IF(IFERROR(VLOOKUP(E585,Store_SRP!B2:H110,{6}, FALSE), TRUE)=TRUE,VLOOKUP(E585,Store_VAM!B2:H273,{6}, FALSE),VLOOKUP(E585,Store_SRP!B2:H110,{6}, FALSE)), VLOOKUP(E585,Store_Showcase!B2:H144,{6}, FALSE))</f>
      </c>
      <c r="AH585" s="1">
        <f>VLOOKUP(G585,Sku_Consolidated!A2:R957,18,FALSE)</f>
      </c>
      <c r="AI585" s="1">
        <f>VLOOKUP(G585,Sku_Consolidated!A2:S957,19,FALSE)</f>
      </c>
      <c r="AJ585" s="1">
        <f>VLOOKUP(G585,Sku_Consolidated!A2:T957,20,FALSE)</f>
      </c>
    </row>
    <row r="586" spans="1:36" x14ac:dyDescent="0.25">
      <c r="A586" s="1">
        <v>2024</v>
      </c>
      <c r="B586" s="1" t="s">
        <v>31</v>
      </c>
      <c r="C586" s="1" t="s">
        <v>32</v>
      </c>
      <c r="D586" s="1" t="s">
        <v>33</v>
      </c>
      <c r="E586" s="9" t="s">
        <v>1767</v>
      </c>
      <c r="F586" s="1">
        <f>IF(VLOOKUP(G586,Sku_Consolidated!A2:S957,{19},FALSE)="SHOWCASE", VLOOKUP(E586,Store_Showcase!B2:C144,{2}, FALSE), IF(VLOOKUP(G586,Sku_Consolidated!A2:S957,{19},FALSE)="VAM",VLOOKUP(E586,Store_VAM!B2:C273,{2}, FALSE),VLOOKUP(E586,Store_SRP!B2:C110,{2}, FALSE)))</f>
      </c>
      <c r="G586" s="1">
        <v>61733</v>
      </c>
      <c r="H586" s="1" t="s">
        <v>58</v>
      </c>
      <c r="I586" s="10" t="s">
        <v>111</v>
      </c>
      <c r="J586" s="1">
        <f>VLOOKUP(G586,Sku_Consolidated!A2:C957, 3, FALSE)</f>
      </c>
      <c r="K586" s="10">
        <f>IF(J586="PACK", I586, 0)</f>
      </c>
      <c r="L586" s="10">
        <f>IF(J586="KG", I586, I586 * VLOOKUP(G586,Sku_Consolidated!A2:U957,21,FALSE))</f>
      </c>
      <c r="M586" s="10" t="s">
        <v>37</v>
      </c>
      <c r="N586" s="11" t="s">
        <v>1777</v>
      </c>
      <c r="O586" s="10" t="s">
        <v>1778</v>
      </c>
      <c r="P586" s="10">
        <f>N586 - O586</f>
      </c>
      <c r="Q586" s="1">
        <f>VLOOKUP(G586,Sku_Consolidated!A2:G957,7, FALSE)</f>
      </c>
      <c r="R586" s="1">
        <f>IF(IFERROR(VLOOKUP(E586,Store_Showcase!B2:H144,7, FALSE), TRUE)=TRUE, IF(IFERROR(VLOOKUP(E586,Store_SRP!B2:H110,7, FALSE), TRUE)=TRUE,VLOOKUP(E586,Store_VAM!B2:H273,7, FALSE),VLOOKUP(E586,Store_SRP!B2:H110,7, FALSE)), VLOOKUP(E586,Store_Showcase!B2:H144,7, FALSE))</f>
      </c>
      <c r="S586" s="1">
        <f>IF(IFERROR(VLOOKUP(E586,Store_Showcase!B2:I144,8, FALSE), TRUE)=TRUE, IF(IFERROR(VLOOKUP(E586,Store_SRP!B2:I110,8, FALSE), TRUE)=TRUE,VLOOKUP(E586,Store_VAM!B2:I273,8, FALSE),VLOOKUP(E586,Store_SRP!B2:I110,8, FALSE)), VLOOKUP(E586,Store_Showcase!B2:I144,8, FALSE))</f>
      </c>
      <c r="T586" s="1">
        <f>VLOOKUP(G586,Sku_Consolidated!A2:R957,18,FALSE)</f>
      </c>
      <c r="U586" s="1" t="s">
        <v>1770</v>
      </c>
      <c r="V586" s="1">
        <f>IF(VLOOKUP(G586,Sku_Consolidated!A2:S957,19,FALSE)="SHOWCASE", VLOOKUP(E586,Store_Showcase!B2:L144,11, FALSE), IF(VLOOKUP(G586,Sku_Consolidated!A2:S957,19,FALSE)="VAM",VLOOKUP(E586,Store_VAM!B2:L273,11, FALSE),VLOOKUP(E586,Store_SRP!B2:L110,11, FALSE)))</f>
      </c>
      <c r="W586" s="1">
        <f>VLOOKUP(G586,Sku_Consolidated!A2:W957,11,FALSE)</f>
      </c>
      <c r="X586" s="1">
        <f>VLOOKUP(G586,Sku_Consolidated!A2:H957,8,FALSE)</f>
      </c>
      <c r="Y586" s="1">
        <f>VLOOKUP(G586,Sku_Consolidated!A2:I957,9,FALSE)</f>
      </c>
      <c r="Z586" s="1" t="s">
        <v>41</v>
      </c>
      <c r="AA586" s="1">
        <f>VLOOKUP(G586,Sku_Consolidated!A2:E957,5,FALSE)</f>
      </c>
      <c r="AB586" s="1">
        <f>IF(VLOOKUP(G586,Sku_Consolidated!A2:S957,19,FALSE)="SHOWCASE", VLOOKUP(E586,Store_Showcase!B2:N144,13, FALSE), IF(VLOOKUP(G586,Sku_Consolidated!A2:S957,19,FALSE)="VAM",VLOOKUP(E586,Store_VAM!B2:N273,13, FALSE),VLOOKUP(E586,Store_SRP!B2:N110,13, FALSE)))</f>
      </c>
      <c r="AC586" s="1">
        <f>IF(IFERROR(AB586,TRUE)=TRUE, "-","OK")</f>
      </c>
      <c r="AD586" s="11" t="s">
        <v>37</v>
      </c>
      <c r="AE586" s="11" t="s">
        <v>37</v>
      </c>
      <c r="AF586" s="1">
        <f>IF(IFERROR(VLOOKUP(E586,Store_Showcase!B2:H144,{5}, FALSE), TRUE)=TRUE, IF(IFERROR(VLOOKUP(E586,Store_SRP!B2:H110,{5}, FALSE), TRUE)=TRUE,VLOOKUP(E586,Store_VAM!B2:H273,{5}, FALSE),VLOOKUP(E586,Store_SRP!B2:H110,{5}, FALSE)), VLOOKUP(E586,Store_Showcase!B2:H144,{5}, FALSE))</f>
      </c>
      <c r="AG586" s="1">
        <f>IF(IFERROR(VLOOKUP(E586,Store_Showcase!B2:H144,{6}, FALSE), TRUE)=TRUE, IF(IFERROR(VLOOKUP(E586,Store_SRP!B2:H110,{6}, FALSE), TRUE)=TRUE,VLOOKUP(E586,Store_VAM!B2:H273,{6}, FALSE),VLOOKUP(E586,Store_SRP!B2:H110,{6}, FALSE)), VLOOKUP(E586,Store_Showcase!B2:H144,{6}, FALSE))</f>
      </c>
      <c r="AH586" s="1">
        <f>VLOOKUP(G586,Sku_Consolidated!A2:R957,18,FALSE)</f>
      </c>
      <c r="AI586" s="1">
        <f>VLOOKUP(G586,Sku_Consolidated!A2:S957,19,FALSE)</f>
      </c>
      <c r="AJ586" s="1">
        <f>VLOOKUP(G586,Sku_Consolidated!A2:T957,20,FALSE)</f>
      </c>
    </row>
    <row r="587" spans="1:36" x14ac:dyDescent="0.25">
      <c r="A587" s="1">
        <v>2024</v>
      </c>
      <c r="B587" s="1" t="s">
        <v>31</v>
      </c>
      <c r="C587" s="1" t="s">
        <v>32</v>
      </c>
      <c r="D587" s="1" t="s">
        <v>33</v>
      </c>
      <c r="E587" s="9" t="s">
        <v>1767</v>
      </c>
      <c r="F587" s="1">
        <f>IF(VLOOKUP(G587,Sku_Consolidated!A2:S957,{19},FALSE)="SHOWCASE", VLOOKUP(E587,Store_Showcase!B2:C144,{2}, FALSE), IF(VLOOKUP(G587,Sku_Consolidated!A2:S957,{19},FALSE)="VAM",VLOOKUP(E587,Store_VAM!B2:C273,{2}, FALSE),VLOOKUP(E587,Store_SRP!B2:C110,{2}, FALSE)))</f>
      </c>
      <c r="G587" s="1">
        <v>61734</v>
      </c>
      <c r="H587" s="1" t="s">
        <v>62</v>
      </c>
      <c r="I587" s="10" t="s">
        <v>312</v>
      </c>
      <c r="J587" s="1">
        <f>VLOOKUP(G587,Sku_Consolidated!A2:C957, 3, FALSE)</f>
      </c>
      <c r="K587" s="10">
        <f>IF(J587="PACK", I587, 0)</f>
      </c>
      <c r="L587" s="10">
        <f>IF(J587="KG", I587, I587 * VLOOKUP(G587,Sku_Consolidated!A2:U957,21,FALSE))</f>
      </c>
      <c r="M587" s="10" t="s">
        <v>37</v>
      </c>
      <c r="N587" s="11" t="s">
        <v>1779</v>
      </c>
      <c r="O587" s="10" t="s">
        <v>1780</v>
      </c>
      <c r="P587" s="10">
        <f>N587 - O587</f>
      </c>
      <c r="Q587" s="1">
        <f>VLOOKUP(G587,Sku_Consolidated!A2:G957,7, FALSE)</f>
      </c>
      <c r="R587" s="1">
        <f>IF(IFERROR(VLOOKUP(E587,Store_Showcase!B2:H144,7, FALSE), TRUE)=TRUE, IF(IFERROR(VLOOKUP(E587,Store_SRP!B2:H110,7, FALSE), TRUE)=TRUE,VLOOKUP(E587,Store_VAM!B2:H273,7, FALSE),VLOOKUP(E587,Store_SRP!B2:H110,7, FALSE)), VLOOKUP(E587,Store_Showcase!B2:H144,7, FALSE))</f>
      </c>
      <c r="S587" s="1">
        <f>IF(IFERROR(VLOOKUP(E587,Store_Showcase!B2:I144,8, FALSE), TRUE)=TRUE, IF(IFERROR(VLOOKUP(E587,Store_SRP!B2:I110,8, FALSE), TRUE)=TRUE,VLOOKUP(E587,Store_VAM!B2:I273,8, FALSE),VLOOKUP(E587,Store_SRP!B2:I110,8, FALSE)), VLOOKUP(E587,Store_Showcase!B2:I144,8, FALSE))</f>
      </c>
      <c r="T587" s="1">
        <f>VLOOKUP(G587,Sku_Consolidated!A2:R957,18,FALSE)</f>
      </c>
      <c r="U587" s="1" t="s">
        <v>1770</v>
      </c>
      <c r="V587" s="1">
        <f>IF(VLOOKUP(G587,Sku_Consolidated!A2:S957,19,FALSE)="SHOWCASE", VLOOKUP(E587,Store_Showcase!B2:L144,11, FALSE), IF(VLOOKUP(G587,Sku_Consolidated!A2:S957,19,FALSE)="VAM",VLOOKUP(E587,Store_VAM!B2:L273,11, FALSE),VLOOKUP(E587,Store_SRP!B2:L110,11, FALSE)))</f>
      </c>
      <c r="W587" s="1">
        <f>VLOOKUP(G587,Sku_Consolidated!A2:W957,11,FALSE)</f>
      </c>
      <c r="X587" s="1">
        <f>VLOOKUP(G587,Sku_Consolidated!A2:H957,8,FALSE)</f>
      </c>
      <c r="Y587" s="1">
        <f>VLOOKUP(G587,Sku_Consolidated!A2:I957,9,FALSE)</f>
      </c>
      <c r="Z587" s="1" t="s">
        <v>41</v>
      </c>
      <c r="AA587" s="1">
        <f>VLOOKUP(G587,Sku_Consolidated!A2:E957,5,FALSE)</f>
      </c>
      <c r="AB587" s="1">
        <f>IF(VLOOKUP(G587,Sku_Consolidated!A2:S957,19,FALSE)="SHOWCASE", VLOOKUP(E587,Store_Showcase!B2:N144,13, FALSE), IF(VLOOKUP(G587,Sku_Consolidated!A2:S957,19,FALSE)="VAM",VLOOKUP(E587,Store_VAM!B2:N273,13, FALSE),VLOOKUP(E587,Store_SRP!B2:N110,13, FALSE)))</f>
      </c>
      <c r="AC587" s="1">
        <f>IF(IFERROR(AB587,TRUE)=TRUE, "-","OK")</f>
      </c>
      <c r="AD587" s="11" t="s">
        <v>37</v>
      </c>
      <c r="AE587" s="11" t="s">
        <v>37</v>
      </c>
      <c r="AF587" s="1">
        <f>IF(IFERROR(VLOOKUP(E587,Store_Showcase!B2:H144,{5}, FALSE), TRUE)=TRUE, IF(IFERROR(VLOOKUP(E587,Store_SRP!B2:H110,{5}, FALSE), TRUE)=TRUE,VLOOKUP(E587,Store_VAM!B2:H273,{5}, FALSE),VLOOKUP(E587,Store_SRP!B2:H110,{5}, FALSE)), VLOOKUP(E587,Store_Showcase!B2:H144,{5}, FALSE))</f>
      </c>
      <c r="AG587" s="1">
        <f>IF(IFERROR(VLOOKUP(E587,Store_Showcase!B2:H144,{6}, FALSE), TRUE)=TRUE, IF(IFERROR(VLOOKUP(E587,Store_SRP!B2:H110,{6}, FALSE), TRUE)=TRUE,VLOOKUP(E587,Store_VAM!B2:H273,{6}, FALSE),VLOOKUP(E587,Store_SRP!B2:H110,{6}, FALSE)), VLOOKUP(E587,Store_Showcase!B2:H144,{6}, FALSE))</f>
      </c>
      <c r="AH587" s="1">
        <f>VLOOKUP(G587,Sku_Consolidated!A2:R957,18,FALSE)</f>
      </c>
      <c r="AI587" s="1">
        <f>VLOOKUP(G587,Sku_Consolidated!A2:S957,19,FALSE)</f>
      </c>
      <c r="AJ587" s="1">
        <f>VLOOKUP(G587,Sku_Consolidated!A2:T957,20,FALSE)</f>
      </c>
    </row>
    <row r="588" spans="1:36" x14ac:dyDescent="0.25">
      <c r="A588" s="1">
        <v>2024</v>
      </c>
      <c r="B588" s="1" t="s">
        <v>31</v>
      </c>
      <c r="C588" s="1" t="s">
        <v>32</v>
      </c>
      <c r="D588" s="1" t="s">
        <v>33</v>
      </c>
      <c r="E588" s="9" t="s">
        <v>1767</v>
      </c>
      <c r="F588" s="1">
        <f>IF(VLOOKUP(G588,Sku_Consolidated!A2:S957,{19},FALSE)="SHOWCASE", VLOOKUP(E588,Store_Showcase!B2:C144,{2}, FALSE), IF(VLOOKUP(G588,Sku_Consolidated!A2:S957,{19},FALSE)="VAM",VLOOKUP(E588,Store_VAM!B2:C273,{2}, FALSE),VLOOKUP(E588,Store_SRP!B2:C110,{2}, FALSE)))</f>
      </c>
      <c r="G588" s="1">
        <v>61735</v>
      </c>
      <c r="H588" s="1" t="s">
        <v>66</v>
      </c>
      <c r="I588" s="10" t="s">
        <v>1250</v>
      </c>
      <c r="J588" s="1">
        <f>VLOOKUP(G588,Sku_Consolidated!A2:C957, 3, FALSE)</f>
      </c>
      <c r="K588" s="10">
        <f>IF(J588="PACK", I588, 0)</f>
      </c>
      <c r="L588" s="10">
        <f>IF(J588="KG", I588, I588 * VLOOKUP(G588,Sku_Consolidated!A2:U957,21,FALSE))</f>
      </c>
      <c r="M588" s="10" t="s">
        <v>37</v>
      </c>
      <c r="N588" s="11" t="s">
        <v>1781</v>
      </c>
      <c r="O588" s="10" t="s">
        <v>1782</v>
      </c>
      <c r="P588" s="10">
        <f>N588 - O588</f>
      </c>
      <c r="Q588" s="1">
        <f>VLOOKUP(G588,Sku_Consolidated!A2:G957,7, FALSE)</f>
      </c>
      <c r="R588" s="1">
        <f>IF(IFERROR(VLOOKUP(E588,Store_Showcase!B2:H144,7, FALSE), TRUE)=TRUE, IF(IFERROR(VLOOKUP(E588,Store_SRP!B2:H110,7, FALSE), TRUE)=TRUE,VLOOKUP(E588,Store_VAM!B2:H273,7, FALSE),VLOOKUP(E588,Store_SRP!B2:H110,7, FALSE)), VLOOKUP(E588,Store_Showcase!B2:H144,7, FALSE))</f>
      </c>
      <c r="S588" s="1">
        <f>IF(IFERROR(VLOOKUP(E588,Store_Showcase!B2:I144,8, FALSE), TRUE)=TRUE, IF(IFERROR(VLOOKUP(E588,Store_SRP!B2:I110,8, FALSE), TRUE)=TRUE,VLOOKUP(E588,Store_VAM!B2:I273,8, FALSE),VLOOKUP(E588,Store_SRP!B2:I110,8, FALSE)), VLOOKUP(E588,Store_Showcase!B2:I144,8, FALSE))</f>
      </c>
      <c r="T588" s="1">
        <f>VLOOKUP(G588,Sku_Consolidated!A2:R957,18,FALSE)</f>
      </c>
      <c r="U588" s="1" t="s">
        <v>1770</v>
      </c>
      <c r="V588" s="1">
        <f>IF(VLOOKUP(G588,Sku_Consolidated!A2:S957,19,FALSE)="SHOWCASE", VLOOKUP(E588,Store_Showcase!B2:L144,11, FALSE), IF(VLOOKUP(G588,Sku_Consolidated!A2:S957,19,FALSE)="VAM",VLOOKUP(E588,Store_VAM!B2:L273,11, FALSE),VLOOKUP(E588,Store_SRP!B2:L110,11, FALSE)))</f>
      </c>
      <c r="W588" s="1">
        <f>VLOOKUP(G588,Sku_Consolidated!A2:W957,11,FALSE)</f>
      </c>
      <c r="X588" s="1">
        <f>VLOOKUP(G588,Sku_Consolidated!A2:H957,8,FALSE)</f>
      </c>
      <c r="Y588" s="1">
        <f>VLOOKUP(G588,Sku_Consolidated!A2:I957,9,FALSE)</f>
      </c>
      <c r="Z588" s="1" t="s">
        <v>41</v>
      </c>
      <c r="AA588" s="1">
        <f>VLOOKUP(G588,Sku_Consolidated!A2:E957,5,FALSE)</f>
      </c>
      <c r="AB588" s="1">
        <f>IF(VLOOKUP(G588,Sku_Consolidated!A2:S957,19,FALSE)="SHOWCASE", VLOOKUP(E588,Store_Showcase!B2:N144,13, FALSE), IF(VLOOKUP(G588,Sku_Consolidated!A2:S957,19,FALSE)="VAM",VLOOKUP(E588,Store_VAM!B2:N273,13, FALSE),VLOOKUP(E588,Store_SRP!B2:N110,13, FALSE)))</f>
      </c>
      <c r="AC588" s="1">
        <f>IF(IFERROR(AB588,TRUE)=TRUE, "-","OK")</f>
      </c>
      <c r="AD588" s="11" t="s">
        <v>37</v>
      </c>
      <c r="AE588" s="11" t="s">
        <v>37</v>
      </c>
      <c r="AF588" s="1">
        <f>IF(IFERROR(VLOOKUP(E588,Store_Showcase!B2:H144,{5}, FALSE), TRUE)=TRUE, IF(IFERROR(VLOOKUP(E588,Store_SRP!B2:H110,{5}, FALSE), TRUE)=TRUE,VLOOKUP(E588,Store_VAM!B2:H273,{5}, FALSE),VLOOKUP(E588,Store_SRP!B2:H110,{5}, FALSE)), VLOOKUP(E588,Store_Showcase!B2:H144,{5}, FALSE))</f>
      </c>
      <c r="AG588" s="1">
        <f>IF(IFERROR(VLOOKUP(E588,Store_Showcase!B2:H144,{6}, FALSE), TRUE)=TRUE, IF(IFERROR(VLOOKUP(E588,Store_SRP!B2:H110,{6}, FALSE), TRUE)=TRUE,VLOOKUP(E588,Store_VAM!B2:H273,{6}, FALSE),VLOOKUP(E588,Store_SRP!B2:H110,{6}, FALSE)), VLOOKUP(E588,Store_Showcase!B2:H144,{6}, FALSE))</f>
      </c>
      <c r="AH588" s="1">
        <f>VLOOKUP(G588,Sku_Consolidated!A2:R957,18,FALSE)</f>
      </c>
      <c r="AI588" s="1">
        <f>VLOOKUP(G588,Sku_Consolidated!A2:S957,19,FALSE)</f>
      </c>
      <c r="AJ588" s="1">
        <f>VLOOKUP(G588,Sku_Consolidated!A2:T957,20,FALSE)</f>
      </c>
    </row>
    <row r="589" spans="1:36" x14ac:dyDescent="0.25">
      <c r="A589" s="1">
        <v>2024</v>
      </c>
      <c r="B589" s="1" t="s">
        <v>31</v>
      </c>
      <c r="C589" s="1" t="s">
        <v>32</v>
      </c>
      <c r="D589" s="1" t="s">
        <v>33</v>
      </c>
      <c r="E589" s="9" t="s">
        <v>1767</v>
      </c>
      <c r="F589" s="1">
        <f>IF(VLOOKUP(G589,Sku_Consolidated!A2:S957,{19},FALSE)="SHOWCASE", VLOOKUP(E589,Store_Showcase!B2:C144,{2}, FALSE), IF(VLOOKUP(G589,Sku_Consolidated!A2:S957,{19},FALSE)="VAM",VLOOKUP(E589,Store_VAM!B2:C273,{2}, FALSE),VLOOKUP(E589,Store_SRP!B2:C110,{2}, FALSE)))</f>
      </c>
      <c r="G589" s="1">
        <v>61755</v>
      </c>
      <c r="H589" s="1" t="s">
        <v>86</v>
      </c>
      <c r="I589" s="10" t="s">
        <v>1783</v>
      </c>
      <c r="J589" s="1">
        <f>VLOOKUP(G589,Sku_Consolidated!A2:C957, 3, FALSE)</f>
      </c>
      <c r="K589" s="10">
        <f>IF(J589="PACK", I589, 0)</f>
      </c>
      <c r="L589" s="10">
        <f>IF(J589="KG", I589, I589 * VLOOKUP(G589,Sku_Consolidated!A2:U957,21,FALSE))</f>
      </c>
      <c r="M589" s="10" t="s">
        <v>37</v>
      </c>
      <c r="N589" s="11" t="s">
        <v>1784</v>
      </c>
      <c r="O589" s="10" t="s">
        <v>1785</v>
      </c>
      <c r="P589" s="10">
        <f>N589 - O589</f>
      </c>
      <c r="Q589" s="1">
        <f>VLOOKUP(G589,Sku_Consolidated!A2:G957,7, FALSE)</f>
      </c>
      <c r="R589" s="1">
        <f>IF(IFERROR(VLOOKUP(E589,Store_Showcase!B2:H144,7, FALSE), TRUE)=TRUE, IF(IFERROR(VLOOKUP(E589,Store_SRP!B2:H110,7, FALSE), TRUE)=TRUE,VLOOKUP(E589,Store_VAM!B2:H273,7, FALSE),VLOOKUP(E589,Store_SRP!B2:H110,7, FALSE)), VLOOKUP(E589,Store_Showcase!B2:H144,7, FALSE))</f>
      </c>
      <c r="S589" s="1">
        <f>IF(IFERROR(VLOOKUP(E589,Store_Showcase!B2:I144,8, FALSE), TRUE)=TRUE, IF(IFERROR(VLOOKUP(E589,Store_SRP!B2:I110,8, FALSE), TRUE)=TRUE,VLOOKUP(E589,Store_VAM!B2:I273,8, FALSE),VLOOKUP(E589,Store_SRP!B2:I110,8, FALSE)), VLOOKUP(E589,Store_Showcase!B2:I144,8, FALSE))</f>
      </c>
      <c r="T589" s="1">
        <f>VLOOKUP(G589,Sku_Consolidated!A2:R957,18,FALSE)</f>
      </c>
      <c r="U589" s="1" t="s">
        <v>1770</v>
      </c>
      <c r="V589" s="1">
        <f>IF(VLOOKUP(G589,Sku_Consolidated!A2:S957,19,FALSE)="SHOWCASE", VLOOKUP(E589,Store_Showcase!B2:L144,11, FALSE), IF(VLOOKUP(G589,Sku_Consolidated!A2:S957,19,FALSE)="VAM",VLOOKUP(E589,Store_VAM!B2:L273,11, FALSE),VLOOKUP(E589,Store_SRP!B2:L110,11, FALSE)))</f>
      </c>
      <c r="W589" s="1">
        <f>VLOOKUP(G589,Sku_Consolidated!A2:W957,11,FALSE)</f>
      </c>
      <c r="X589" s="1">
        <f>VLOOKUP(G589,Sku_Consolidated!A2:H957,8,FALSE)</f>
      </c>
      <c r="Y589" s="1">
        <f>VLOOKUP(G589,Sku_Consolidated!A2:I957,9,FALSE)</f>
      </c>
      <c r="Z589" s="1" t="s">
        <v>41</v>
      </c>
      <c r="AA589" s="1">
        <f>VLOOKUP(G589,Sku_Consolidated!A2:E957,5,FALSE)</f>
      </c>
      <c r="AB589" s="1">
        <f>IF(VLOOKUP(G589,Sku_Consolidated!A2:S957,19,FALSE)="SHOWCASE", VLOOKUP(E589,Store_Showcase!B2:N144,13, FALSE), IF(VLOOKUP(G589,Sku_Consolidated!A2:S957,19,FALSE)="VAM",VLOOKUP(E589,Store_VAM!B2:N273,13, FALSE),VLOOKUP(E589,Store_SRP!B2:N110,13, FALSE)))</f>
      </c>
      <c r="AC589" s="1">
        <f>IF(IFERROR(AB589,TRUE)=TRUE, "-","OK")</f>
      </c>
      <c r="AD589" s="11" t="s">
        <v>37</v>
      </c>
      <c r="AE589" s="11" t="s">
        <v>37</v>
      </c>
      <c r="AF589" s="1">
        <f>IF(IFERROR(VLOOKUP(E589,Store_Showcase!B2:H144,{5}, FALSE), TRUE)=TRUE, IF(IFERROR(VLOOKUP(E589,Store_SRP!B2:H110,{5}, FALSE), TRUE)=TRUE,VLOOKUP(E589,Store_VAM!B2:H273,{5}, FALSE),VLOOKUP(E589,Store_SRP!B2:H110,{5}, FALSE)), VLOOKUP(E589,Store_Showcase!B2:H144,{5}, FALSE))</f>
      </c>
      <c r="AG589" s="1">
        <f>IF(IFERROR(VLOOKUP(E589,Store_Showcase!B2:H144,{6}, FALSE), TRUE)=TRUE, IF(IFERROR(VLOOKUP(E589,Store_SRP!B2:H110,{6}, FALSE), TRUE)=TRUE,VLOOKUP(E589,Store_VAM!B2:H273,{6}, FALSE),VLOOKUP(E589,Store_SRP!B2:H110,{6}, FALSE)), VLOOKUP(E589,Store_Showcase!B2:H144,{6}, FALSE))</f>
      </c>
      <c r="AH589" s="1">
        <f>VLOOKUP(G589,Sku_Consolidated!A2:R957,18,FALSE)</f>
      </c>
      <c r="AI589" s="1">
        <f>VLOOKUP(G589,Sku_Consolidated!A2:S957,19,FALSE)</f>
      </c>
      <c r="AJ589" s="1">
        <f>VLOOKUP(G589,Sku_Consolidated!A2:T957,20,FALSE)</f>
      </c>
    </row>
    <row r="590" spans="1:36" x14ac:dyDescent="0.25">
      <c r="A590" s="1">
        <v>2024</v>
      </c>
      <c r="B590" s="1" t="s">
        <v>31</v>
      </c>
      <c r="C590" s="1" t="s">
        <v>32</v>
      </c>
      <c r="D590" s="1" t="s">
        <v>33</v>
      </c>
      <c r="E590" s="9" t="s">
        <v>1767</v>
      </c>
      <c r="F590" s="1">
        <f>IF(VLOOKUP(G590,Sku_Consolidated!A2:S957,{19},FALSE)="SHOWCASE", VLOOKUP(E590,Store_Showcase!B2:C144,{2}, FALSE), IF(VLOOKUP(G590,Sku_Consolidated!A2:S957,{19},FALSE)="VAM",VLOOKUP(E590,Store_VAM!B2:C273,{2}, FALSE),VLOOKUP(E590,Store_SRP!B2:C110,{2}, FALSE)))</f>
      </c>
      <c r="G590" s="1">
        <v>61758</v>
      </c>
      <c r="H590" s="1" t="s">
        <v>90</v>
      </c>
      <c r="I590" s="10" t="s">
        <v>315</v>
      </c>
      <c r="J590" s="1">
        <f>VLOOKUP(G590,Sku_Consolidated!A2:C957, 3, FALSE)</f>
      </c>
      <c r="K590" s="10">
        <f>IF(J590="PACK", I590, 0)</f>
      </c>
      <c r="L590" s="10">
        <f>IF(J590="KG", I590, I590 * VLOOKUP(G590,Sku_Consolidated!A2:U957,21,FALSE))</f>
      </c>
      <c r="M590" s="10" t="s">
        <v>37</v>
      </c>
      <c r="N590" s="11" t="s">
        <v>1786</v>
      </c>
      <c r="O590" s="10" t="s">
        <v>1787</v>
      </c>
      <c r="P590" s="10">
        <f>N590 - O590</f>
      </c>
      <c r="Q590" s="1">
        <f>VLOOKUP(G590,Sku_Consolidated!A2:G957,7, FALSE)</f>
      </c>
      <c r="R590" s="1">
        <f>IF(IFERROR(VLOOKUP(E590,Store_Showcase!B2:H144,7, FALSE), TRUE)=TRUE, IF(IFERROR(VLOOKUP(E590,Store_SRP!B2:H110,7, FALSE), TRUE)=TRUE,VLOOKUP(E590,Store_VAM!B2:H273,7, FALSE),VLOOKUP(E590,Store_SRP!B2:H110,7, FALSE)), VLOOKUP(E590,Store_Showcase!B2:H144,7, FALSE))</f>
      </c>
      <c r="S590" s="1">
        <f>IF(IFERROR(VLOOKUP(E590,Store_Showcase!B2:I144,8, FALSE), TRUE)=TRUE, IF(IFERROR(VLOOKUP(E590,Store_SRP!B2:I110,8, FALSE), TRUE)=TRUE,VLOOKUP(E590,Store_VAM!B2:I273,8, FALSE),VLOOKUP(E590,Store_SRP!B2:I110,8, FALSE)), VLOOKUP(E590,Store_Showcase!B2:I144,8, FALSE))</f>
      </c>
      <c r="T590" s="1">
        <f>VLOOKUP(G590,Sku_Consolidated!A2:R957,18,FALSE)</f>
      </c>
      <c r="U590" s="1" t="s">
        <v>1770</v>
      </c>
      <c r="V590" s="1">
        <f>IF(VLOOKUP(G590,Sku_Consolidated!A2:S957,19,FALSE)="SHOWCASE", VLOOKUP(E590,Store_Showcase!B2:L144,11, FALSE), IF(VLOOKUP(G590,Sku_Consolidated!A2:S957,19,FALSE)="VAM",VLOOKUP(E590,Store_VAM!B2:L273,11, FALSE),VLOOKUP(E590,Store_SRP!B2:L110,11, FALSE)))</f>
      </c>
      <c r="W590" s="1">
        <f>VLOOKUP(G590,Sku_Consolidated!A2:W957,11,FALSE)</f>
      </c>
      <c r="X590" s="1">
        <f>VLOOKUP(G590,Sku_Consolidated!A2:H957,8,FALSE)</f>
      </c>
      <c r="Y590" s="1">
        <f>VLOOKUP(G590,Sku_Consolidated!A2:I957,9,FALSE)</f>
      </c>
      <c r="Z590" s="1" t="s">
        <v>41</v>
      </c>
      <c r="AA590" s="1">
        <f>VLOOKUP(G590,Sku_Consolidated!A2:E957,5,FALSE)</f>
      </c>
      <c r="AB590" s="1">
        <f>IF(VLOOKUP(G590,Sku_Consolidated!A2:S957,19,FALSE)="SHOWCASE", VLOOKUP(E590,Store_Showcase!B2:N144,13, FALSE), IF(VLOOKUP(G590,Sku_Consolidated!A2:S957,19,FALSE)="VAM",VLOOKUP(E590,Store_VAM!B2:N273,13, FALSE),VLOOKUP(E590,Store_SRP!B2:N110,13, FALSE)))</f>
      </c>
      <c r="AC590" s="1">
        <f>IF(IFERROR(AB590,TRUE)=TRUE, "-","OK")</f>
      </c>
      <c r="AD590" s="11" t="s">
        <v>37</v>
      </c>
      <c r="AE590" s="11" t="s">
        <v>37</v>
      </c>
      <c r="AF590" s="1">
        <f>IF(IFERROR(VLOOKUP(E590,Store_Showcase!B2:H144,{5}, FALSE), TRUE)=TRUE, IF(IFERROR(VLOOKUP(E590,Store_SRP!B2:H110,{5}, FALSE), TRUE)=TRUE,VLOOKUP(E590,Store_VAM!B2:H273,{5}, FALSE),VLOOKUP(E590,Store_SRP!B2:H110,{5}, FALSE)), VLOOKUP(E590,Store_Showcase!B2:H144,{5}, FALSE))</f>
      </c>
      <c r="AG590" s="1">
        <f>IF(IFERROR(VLOOKUP(E590,Store_Showcase!B2:H144,{6}, FALSE), TRUE)=TRUE, IF(IFERROR(VLOOKUP(E590,Store_SRP!B2:H110,{6}, FALSE), TRUE)=TRUE,VLOOKUP(E590,Store_VAM!B2:H273,{6}, FALSE),VLOOKUP(E590,Store_SRP!B2:H110,{6}, FALSE)), VLOOKUP(E590,Store_Showcase!B2:H144,{6}, FALSE))</f>
      </c>
      <c r="AH590" s="1">
        <f>VLOOKUP(G590,Sku_Consolidated!A2:R957,18,FALSE)</f>
      </c>
      <c r="AI590" s="1">
        <f>VLOOKUP(G590,Sku_Consolidated!A2:S957,19,FALSE)</f>
      </c>
      <c r="AJ590" s="1">
        <f>VLOOKUP(G590,Sku_Consolidated!A2:T957,20,FALSE)</f>
      </c>
    </row>
    <row r="591" spans="1:36" x14ac:dyDescent="0.25">
      <c r="A591" s="1">
        <v>2024</v>
      </c>
      <c r="B591" s="1" t="s">
        <v>31</v>
      </c>
      <c r="C591" s="1" t="s">
        <v>32</v>
      </c>
      <c r="D591" s="1" t="s">
        <v>33</v>
      </c>
      <c r="E591" s="9" t="s">
        <v>1767</v>
      </c>
      <c r="F591" s="1">
        <f>IF(VLOOKUP(G591,Sku_Consolidated!A2:S957,{19},FALSE)="SHOWCASE", VLOOKUP(E591,Store_Showcase!B2:C144,{2}, FALSE), IF(VLOOKUP(G591,Sku_Consolidated!A2:S957,{19},FALSE)="VAM",VLOOKUP(E591,Store_VAM!B2:C273,{2}, FALSE),VLOOKUP(E591,Store_SRP!B2:C110,{2}, FALSE)))</f>
      </c>
      <c r="G591" s="1">
        <v>61781</v>
      </c>
      <c r="H591" s="1" t="s">
        <v>102</v>
      </c>
      <c r="I591" s="10" t="s">
        <v>1788</v>
      </c>
      <c r="J591" s="1">
        <f>VLOOKUP(G591,Sku_Consolidated!A2:C957, 3, FALSE)</f>
      </c>
      <c r="K591" s="10">
        <f>IF(J591="PACK", I591, 0)</f>
      </c>
      <c r="L591" s="10">
        <f>IF(J591="KG", I591, I591 * VLOOKUP(G591,Sku_Consolidated!A2:U957,21,FALSE))</f>
      </c>
      <c r="M591" s="10" t="s">
        <v>37</v>
      </c>
      <c r="N591" s="11" t="s">
        <v>1789</v>
      </c>
      <c r="O591" s="10" t="s">
        <v>1790</v>
      </c>
      <c r="P591" s="10">
        <f>N591 - O591</f>
      </c>
      <c r="Q591" s="1">
        <f>VLOOKUP(G591,Sku_Consolidated!A2:G957,7, FALSE)</f>
      </c>
      <c r="R591" s="1">
        <f>IF(IFERROR(VLOOKUP(E591,Store_Showcase!B2:H144,7, FALSE), TRUE)=TRUE, IF(IFERROR(VLOOKUP(E591,Store_SRP!B2:H110,7, FALSE), TRUE)=TRUE,VLOOKUP(E591,Store_VAM!B2:H273,7, FALSE),VLOOKUP(E591,Store_SRP!B2:H110,7, FALSE)), VLOOKUP(E591,Store_Showcase!B2:H144,7, FALSE))</f>
      </c>
      <c r="S591" s="1">
        <f>IF(IFERROR(VLOOKUP(E591,Store_Showcase!B2:I144,8, FALSE), TRUE)=TRUE, IF(IFERROR(VLOOKUP(E591,Store_SRP!B2:I110,8, FALSE), TRUE)=TRUE,VLOOKUP(E591,Store_VAM!B2:I273,8, FALSE),VLOOKUP(E591,Store_SRP!B2:I110,8, FALSE)), VLOOKUP(E591,Store_Showcase!B2:I144,8, FALSE))</f>
      </c>
      <c r="T591" s="1">
        <f>VLOOKUP(G591,Sku_Consolidated!A2:R957,18,FALSE)</f>
      </c>
      <c r="U591" s="1" t="s">
        <v>1770</v>
      </c>
      <c r="V591" s="1">
        <f>IF(VLOOKUP(G591,Sku_Consolidated!A2:S957,19,FALSE)="SHOWCASE", VLOOKUP(E591,Store_Showcase!B2:L144,11, FALSE), IF(VLOOKUP(G591,Sku_Consolidated!A2:S957,19,FALSE)="VAM",VLOOKUP(E591,Store_VAM!B2:L273,11, FALSE),VLOOKUP(E591,Store_SRP!B2:L110,11, FALSE)))</f>
      </c>
      <c r="W591" s="1">
        <f>VLOOKUP(G591,Sku_Consolidated!A2:W957,11,FALSE)</f>
      </c>
      <c r="X591" s="1">
        <f>VLOOKUP(G591,Sku_Consolidated!A2:H957,8,FALSE)</f>
      </c>
      <c r="Y591" s="1">
        <f>VLOOKUP(G591,Sku_Consolidated!A2:I957,9,FALSE)</f>
      </c>
      <c r="Z591" s="1" t="s">
        <v>41</v>
      </c>
      <c r="AA591" s="1">
        <f>VLOOKUP(G591,Sku_Consolidated!A2:E957,5,FALSE)</f>
      </c>
      <c r="AB591" s="1">
        <f>IF(VLOOKUP(G591,Sku_Consolidated!A2:S957,19,FALSE)="SHOWCASE", VLOOKUP(E591,Store_Showcase!B2:N144,13, FALSE), IF(VLOOKUP(G591,Sku_Consolidated!A2:S957,19,FALSE)="VAM",VLOOKUP(E591,Store_VAM!B2:N273,13, FALSE),VLOOKUP(E591,Store_SRP!B2:N110,13, FALSE)))</f>
      </c>
      <c r="AC591" s="1">
        <f>IF(IFERROR(AB591,TRUE)=TRUE, "-","OK")</f>
      </c>
      <c r="AD591" s="11" t="s">
        <v>37</v>
      </c>
      <c r="AE591" s="11" t="s">
        <v>37</v>
      </c>
      <c r="AF591" s="1">
        <f>IF(IFERROR(VLOOKUP(E591,Store_Showcase!B2:H144,{5}, FALSE), TRUE)=TRUE, IF(IFERROR(VLOOKUP(E591,Store_SRP!B2:H110,{5}, FALSE), TRUE)=TRUE,VLOOKUP(E591,Store_VAM!B2:H273,{5}, FALSE),VLOOKUP(E591,Store_SRP!B2:H110,{5}, FALSE)), VLOOKUP(E591,Store_Showcase!B2:H144,{5}, FALSE))</f>
      </c>
      <c r="AG591" s="1">
        <f>IF(IFERROR(VLOOKUP(E591,Store_Showcase!B2:H144,{6}, FALSE), TRUE)=TRUE, IF(IFERROR(VLOOKUP(E591,Store_SRP!B2:H110,{6}, FALSE), TRUE)=TRUE,VLOOKUP(E591,Store_VAM!B2:H273,{6}, FALSE),VLOOKUP(E591,Store_SRP!B2:H110,{6}, FALSE)), VLOOKUP(E591,Store_Showcase!B2:H144,{6}, FALSE))</f>
      </c>
      <c r="AH591" s="1">
        <f>VLOOKUP(G591,Sku_Consolidated!A2:R957,18,FALSE)</f>
      </c>
      <c r="AI591" s="1">
        <f>VLOOKUP(G591,Sku_Consolidated!A2:S957,19,FALSE)</f>
      </c>
      <c r="AJ591" s="1">
        <f>VLOOKUP(G591,Sku_Consolidated!A2:T957,20,FALSE)</f>
      </c>
    </row>
    <row r="592" spans="1:36" x14ac:dyDescent="0.25">
      <c r="A592" s="1">
        <v>2024</v>
      </c>
      <c r="B592" s="1" t="s">
        <v>31</v>
      </c>
      <c r="C592" s="1" t="s">
        <v>32</v>
      </c>
      <c r="D592" s="1" t="s">
        <v>33</v>
      </c>
      <c r="E592" s="9" t="s">
        <v>1767</v>
      </c>
      <c r="F592" s="1">
        <f>IF(VLOOKUP(G592,Sku_Consolidated!A2:S957,{19},FALSE)="SHOWCASE", VLOOKUP(E592,Store_Showcase!B2:C144,{2}, FALSE), IF(VLOOKUP(G592,Sku_Consolidated!A2:S957,{19},FALSE)="VAM",VLOOKUP(E592,Store_VAM!B2:C273,{2}, FALSE),VLOOKUP(E592,Store_SRP!B2:C110,{2}, FALSE)))</f>
      </c>
      <c r="G592" s="1">
        <v>61834</v>
      </c>
      <c r="H592" s="1" t="s">
        <v>379</v>
      </c>
      <c r="I592" s="10" t="s">
        <v>1791</v>
      </c>
      <c r="J592" s="1">
        <f>VLOOKUP(G592,Sku_Consolidated!A2:C957, 3, FALSE)</f>
      </c>
      <c r="K592" s="10">
        <f>IF(J592="PACK", I592, 0)</f>
      </c>
      <c r="L592" s="10">
        <f>IF(J592="KG", I592, I592 * VLOOKUP(G592,Sku_Consolidated!A2:U957,21,FALSE))</f>
      </c>
      <c r="M592" s="10" t="s">
        <v>37</v>
      </c>
      <c r="N592" s="11" t="s">
        <v>1792</v>
      </c>
      <c r="O592" s="10" t="s">
        <v>1793</v>
      </c>
      <c r="P592" s="10">
        <f>N592 - O592</f>
      </c>
      <c r="Q592" s="1">
        <f>VLOOKUP(G592,Sku_Consolidated!A2:G957,7, FALSE)</f>
      </c>
      <c r="R592" s="1">
        <f>IF(IFERROR(VLOOKUP(E592,Store_Showcase!B2:H144,7, FALSE), TRUE)=TRUE, IF(IFERROR(VLOOKUP(E592,Store_SRP!B2:H110,7, FALSE), TRUE)=TRUE,VLOOKUP(E592,Store_VAM!B2:H273,7, FALSE),VLOOKUP(E592,Store_SRP!B2:H110,7, FALSE)), VLOOKUP(E592,Store_Showcase!B2:H144,7, FALSE))</f>
      </c>
      <c r="S592" s="1">
        <f>IF(IFERROR(VLOOKUP(E592,Store_Showcase!B2:I144,8, FALSE), TRUE)=TRUE, IF(IFERROR(VLOOKUP(E592,Store_SRP!B2:I110,8, FALSE), TRUE)=TRUE,VLOOKUP(E592,Store_VAM!B2:I273,8, FALSE),VLOOKUP(E592,Store_SRP!B2:I110,8, FALSE)), VLOOKUP(E592,Store_Showcase!B2:I144,8, FALSE))</f>
      </c>
      <c r="T592" s="1">
        <f>VLOOKUP(G592,Sku_Consolidated!A2:R957,18,FALSE)</f>
      </c>
      <c r="U592" s="1" t="s">
        <v>1770</v>
      </c>
      <c r="V592" s="1">
        <f>IF(VLOOKUP(G592,Sku_Consolidated!A2:S957,19,FALSE)="SHOWCASE", VLOOKUP(E592,Store_Showcase!B2:L144,11, FALSE), IF(VLOOKUP(G592,Sku_Consolidated!A2:S957,19,FALSE)="VAM",VLOOKUP(E592,Store_VAM!B2:L273,11, FALSE),VLOOKUP(E592,Store_SRP!B2:L110,11, FALSE)))</f>
      </c>
      <c r="W592" s="1">
        <f>VLOOKUP(G592,Sku_Consolidated!A2:W957,11,FALSE)</f>
      </c>
      <c r="X592" s="1">
        <f>VLOOKUP(G592,Sku_Consolidated!A2:H957,8,FALSE)</f>
      </c>
      <c r="Y592" s="1">
        <f>VLOOKUP(G592,Sku_Consolidated!A2:I957,9,FALSE)</f>
      </c>
      <c r="Z592" s="1" t="s">
        <v>41</v>
      </c>
      <c r="AA592" s="1">
        <f>VLOOKUP(G592,Sku_Consolidated!A2:E957,5,FALSE)</f>
      </c>
      <c r="AB592" s="1">
        <f>IF(VLOOKUP(G592,Sku_Consolidated!A2:S957,19,FALSE)="SHOWCASE", VLOOKUP(E592,Store_Showcase!B2:N144,13, FALSE), IF(VLOOKUP(G592,Sku_Consolidated!A2:S957,19,FALSE)="VAM",VLOOKUP(E592,Store_VAM!B2:N273,13, FALSE),VLOOKUP(E592,Store_SRP!B2:N110,13, FALSE)))</f>
      </c>
      <c r="AC592" s="1">
        <f>IF(IFERROR(AB592,TRUE)=TRUE, "-","OK")</f>
      </c>
      <c r="AD592" s="11" t="s">
        <v>37</v>
      </c>
      <c r="AE592" s="11" t="s">
        <v>37</v>
      </c>
      <c r="AF592" s="1">
        <f>IF(IFERROR(VLOOKUP(E592,Store_Showcase!B2:H144,{5}, FALSE), TRUE)=TRUE, IF(IFERROR(VLOOKUP(E592,Store_SRP!B2:H110,{5}, FALSE), TRUE)=TRUE,VLOOKUP(E592,Store_VAM!B2:H273,{5}, FALSE),VLOOKUP(E592,Store_SRP!B2:H110,{5}, FALSE)), VLOOKUP(E592,Store_Showcase!B2:H144,{5}, FALSE))</f>
      </c>
      <c r="AG592" s="1">
        <f>IF(IFERROR(VLOOKUP(E592,Store_Showcase!B2:H144,{6}, FALSE), TRUE)=TRUE, IF(IFERROR(VLOOKUP(E592,Store_SRP!B2:H110,{6}, FALSE), TRUE)=TRUE,VLOOKUP(E592,Store_VAM!B2:H273,{6}, FALSE),VLOOKUP(E592,Store_SRP!B2:H110,{6}, FALSE)), VLOOKUP(E592,Store_Showcase!B2:H144,{6}, FALSE))</f>
      </c>
      <c r="AH592" s="1">
        <f>VLOOKUP(G592,Sku_Consolidated!A2:R957,18,FALSE)</f>
      </c>
      <c r="AI592" s="1">
        <f>VLOOKUP(G592,Sku_Consolidated!A2:S957,19,FALSE)</f>
      </c>
      <c r="AJ592" s="1">
        <f>VLOOKUP(G592,Sku_Consolidated!A2:T957,20,FALSE)</f>
      </c>
    </row>
    <row r="593" spans="1:36" x14ac:dyDescent="0.25">
      <c r="A593" s="1">
        <v>2024</v>
      </c>
      <c r="B593" s="1" t="s">
        <v>31</v>
      </c>
      <c r="C593" s="1" t="s">
        <v>32</v>
      </c>
      <c r="D593" s="1" t="s">
        <v>33</v>
      </c>
      <c r="E593" s="9" t="s">
        <v>1767</v>
      </c>
      <c r="F593" s="1">
        <f>IF(VLOOKUP(G593,Sku_Consolidated!A2:S957,{19},FALSE)="SHOWCASE", VLOOKUP(E593,Store_Showcase!B2:C144,{2}, FALSE), IF(VLOOKUP(G593,Sku_Consolidated!A2:S957,{19},FALSE)="VAM",VLOOKUP(E593,Store_VAM!B2:C273,{2}, FALSE),VLOOKUP(E593,Store_SRP!B2:C110,{2}, FALSE)))</f>
      </c>
      <c r="G593" s="1">
        <v>61840</v>
      </c>
      <c r="H593" s="1" t="s">
        <v>171</v>
      </c>
      <c r="I593" s="10" t="s">
        <v>1794</v>
      </c>
      <c r="J593" s="1">
        <f>VLOOKUP(G593,Sku_Consolidated!A2:C957, 3, FALSE)</f>
      </c>
      <c r="K593" s="10">
        <f>IF(J593="PACK", I593, 0)</f>
      </c>
      <c r="L593" s="10">
        <f>IF(J593="KG", I593, I593 * VLOOKUP(G593,Sku_Consolidated!A2:U957,21,FALSE))</f>
      </c>
      <c r="M593" s="10" t="s">
        <v>37</v>
      </c>
      <c r="N593" s="11" t="s">
        <v>1795</v>
      </c>
      <c r="O593" s="10" t="s">
        <v>1796</v>
      </c>
      <c r="P593" s="10">
        <f>N593 - O593</f>
      </c>
      <c r="Q593" s="1">
        <f>VLOOKUP(G593,Sku_Consolidated!A2:G957,7, FALSE)</f>
      </c>
      <c r="R593" s="1">
        <f>IF(IFERROR(VLOOKUP(E593,Store_Showcase!B2:H144,7, FALSE), TRUE)=TRUE, IF(IFERROR(VLOOKUP(E593,Store_SRP!B2:H110,7, FALSE), TRUE)=TRUE,VLOOKUP(E593,Store_VAM!B2:H273,7, FALSE),VLOOKUP(E593,Store_SRP!B2:H110,7, FALSE)), VLOOKUP(E593,Store_Showcase!B2:H144,7, FALSE))</f>
      </c>
      <c r="S593" s="1">
        <f>IF(IFERROR(VLOOKUP(E593,Store_Showcase!B2:I144,8, FALSE), TRUE)=TRUE, IF(IFERROR(VLOOKUP(E593,Store_SRP!B2:I110,8, FALSE), TRUE)=TRUE,VLOOKUP(E593,Store_VAM!B2:I273,8, FALSE),VLOOKUP(E593,Store_SRP!B2:I110,8, FALSE)), VLOOKUP(E593,Store_Showcase!B2:I144,8, FALSE))</f>
      </c>
      <c r="T593" s="1">
        <f>VLOOKUP(G593,Sku_Consolidated!A2:R957,18,FALSE)</f>
      </c>
      <c r="U593" s="1" t="s">
        <v>1770</v>
      </c>
      <c r="V593" s="1">
        <f>IF(VLOOKUP(G593,Sku_Consolidated!A2:S957,19,FALSE)="SHOWCASE", VLOOKUP(E593,Store_Showcase!B2:L144,11, FALSE), IF(VLOOKUP(G593,Sku_Consolidated!A2:S957,19,FALSE)="VAM",VLOOKUP(E593,Store_VAM!B2:L273,11, FALSE),VLOOKUP(E593,Store_SRP!B2:L110,11, FALSE)))</f>
      </c>
      <c r="W593" s="1">
        <f>VLOOKUP(G593,Sku_Consolidated!A2:W957,11,FALSE)</f>
      </c>
      <c r="X593" s="1">
        <f>VLOOKUP(G593,Sku_Consolidated!A2:H957,8,FALSE)</f>
      </c>
      <c r="Y593" s="1">
        <f>VLOOKUP(G593,Sku_Consolidated!A2:I957,9,FALSE)</f>
      </c>
      <c r="Z593" s="1" t="s">
        <v>41</v>
      </c>
      <c r="AA593" s="1">
        <f>VLOOKUP(G593,Sku_Consolidated!A2:E957,5,FALSE)</f>
      </c>
      <c r="AB593" s="1">
        <f>IF(VLOOKUP(G593,Sku_Consolidated!A2:S957,19,FALSE)="SHOWCASE", VLOOKUP(E593,Store_Showcase!B2:N144,13, FALSE), IF(VLOOKUP(G593,Sku_Consolidated!A2:S957,19,FALSE)="VAM",VLOOKUP(E593,Store_VAM!B2:N273,13, FALSE),VLOOKUP(E593,Store_SRP!B2:N110,13, FALSE)))</f>
      </c>
      <c r="AC593" s="1">
        <f>IF(IFERROR(AB593,TRUE)=TRUE, "-","OK")</f>
      </c>
      <c r="AD593" s="11" t="s">
        <v>37</v>
      </c>
      <c r="AE593" s="11" t="s">
        <v>37</v>
      </c>
      <c r="AF593" s="1">
        <f>IF(IFERROR(VLOOKUP(E593,Store_Showcase!B2:H144,{5}, FALSE), TRUE)=TRUE, IF(IFERROR(VLOOKUP(E593,Store_SRP!B2:H110,{5}, FALSE), TRUE)=TRUE,VLOOKUP(E593,Store_VAM!B2:H273,{5}, FALSE),VLOOKUP(E593,Store_SRP!B2:H110,{5}, FALSE)), VLOOKUP(E593,Store_Showcase!B2:H144,{5}, FALSE))</f>
      </c>
      <c r="AG593" s="1">
        <f>IF(IFERROR(VLOOKUP(E593,Store_Showcase!B2:H144,{6}, FALSE), TRUE)=TRUE, IF(IFERROR(VLOOKUP(E593,Store_SRP!B2:H110,{6}, FALSE), TRUE)=TRUE,VLOOKUP(E593,Store_VAM!B2:H273,{6}, FALSE),VLOOKUP(E593,Store_SRP!B2:H110,{6}, FALSE)), VLOOKUP(E593,Store_Showcase!B2:H144,{6}, FALSE))</f>
      </c>
      <c r="AH593" s="1">
        <f>VLOOKUP(G593,Sku_Consolidated!A2:R957,18,FALSE)</f>
      </c>
      <c r="AI593" s="1">
        <f>VLOOKUP(G593,Sku_Consolidated!A2:S957,19,FALSE)</f>
      </c>
      <c r="AJ593" s="1">
        <f>VLOOKUP(G593,Sku_Consolidated!A2:T957,20,FALSE)</f>
      </c>
    </row>
    <row r="594" spans="1:36" x14ac:dyDescent="0.25">
      <c r="A594" s="1">
        <v>2024</v>
      </c>
      <c r="B594" s="1" t="s">
        <v>31</v>
      </c>
      <c r="C594" s="1" t="s">
        <v>32</v>
      </c>
      <c r="D594" s="1" t="s">
        <v>33</v>
      </c>
      <c r="E594" s="9" t="s">
        <v>1767</v>
      </c>
      <c r="F594" s="1">
        <f>IF(VLOOKUP(G594,Sku_Consolidated!A2:S957,{19},FALSE)="SHOWCASE", VLOOKUP(E594,Store_Showcase!B2:C144,{2}, FALSE), IF(VLOOKUP(G594,Sku_Consolidated!A2:S957,{19},FALSE)="VAM",VLOOKUP(E594,Store_VAM!B2:C273,{2}, FALSE),VLOOKUP(E594,Store_SRP!B2:C110,{2}, FALSE)))</f>
      </c>
      <c r="G594" s="1">
        <v>61841</v>
      </c>
      <c r="H594" s="1" t="s">
        <v>122</v>
      </c>
      <c r="I594" s="10" t="s">
        <v>1797</v>
      </c>
      <c r="J594" s="1">
        <f>VLOOKUP(G594,Sku_Consolidated!A2:C957, 3, FALSE)</f>
      </c>
      <c r="K594" s="10">
        <f>IF(J594="PACK", I594, 0)</f>
      </c>
      <c r="L594" s="10">
        <f>IF(J594="KG", I594, I594 * VLOOKUP(G594,Sku_Consolidated!A2:U957,21,FALSE))</f>
      </c>
      <c r="M594" s="10" t="s">
        <v>37</v>
      </c>
      <c r="N594" s="11" t="s">
        <v>1798</v>
      </c>
      <c r="O594" s="10" t="s">
        <v>1799</v>
      </c>
      <c r="P594" s="10">
        <f>N594 - O594</f>
      </c>
      <c r="Q594" s="1">
        <f>VLOOKUP(G594,Sku_Consolidated!A2:G957,7, FALSE)</f>
      </c>
      <c r="R594" s="1">
        <f>IF(IFERROR(VLOOKUP(E594,Store_Showcase!B2:H144,7, FALSE), TRUE)=TRUE, IF(IFERROR(VLOOKUP(E594,Store_SRP!B2:H110,7, FALSE), TRUE)=TRUE,VLOOKUP(E594,Store_VAM!B2:H273,7, FALSE),VLOOKUP(E594,Store_SRP!B2:H110,7, FALSE)), VLOOKUP(E594,Store_Showcase!B2:H144,7, FALSE))</f>
      </c>
      <c r="S594" s="1">
        <f>IF(IFERROR(VLOOKUP(E594,Store_Showcase!B2:I144,8, FALSE), TRUE)=TRUE, IF(IFERROR(VLOOKUP(E594,Store_SRP!B2:I110,8, FALSE), TRUE)=TRUE,VLOOKUP(E594,Store_VAM!B2:I273,8, FALSE),VLOOKUP(E594,Store_SRP!B2:I110,8, FALSE)), VLOOKUP(E594,Store_Showcase!B2:I144,8, FALSE))</f>
      </c>
      <c r="T594" s="1">
        <f>VLOOKUP(G594,Sku_Consolidated!A2:R957,18,FALSE)</f>
      </c>
      <c r="U594" s="1" t="s">
        <v>1770</v>
      </c>
      <c r="V594" s="1">
        <f>IF(VLOOKUP(G594,Sku_Consolidated!A2:S957,19,FALSE)="SHOWCASE", VLOOKUP(E594,Store_Showcase!B2:L144,11, FALSE), IF(VLOOKUP(G594,Sku_Consolidated!A2:S957,19,FALSE)="VAM",VLOOKUP(E594,Store_VAM!B2:L273,11, FALSE),VLOOKUP(E594,Store_SRP!B2:L110,11, FALSE)))</f>
      </c>
      <c r="W594" s="1">
        <f>VLOOKUP(G594,Sku_Consolidated!A2:W957,11,FALSE)</f>
      </c>
      <c r="X594" s="1">
        <f>VLOOKUP(G594,Sku_Consolidated!A2:H957,8,FALSE)</f>
      </c>
      <c r="Y594" s="1">
        <f>VLOOKUP(G594,Sku_Consolidated!A2:I957,9,FALSE)</f>
      </c>
      <c r="Z594" s="1" t="s">
        <v>41</v>
      </c>
      <c r="AA594" s="1">
        <f>VLOOKUP(G594,Sku_Consolidated!A2:E957,5,FALSE)</f>
      </c>
      <c r="AB594" s="1">
        <f>IF(VLOOKUP(G594,Sku_Consolidated!A2:S957,19,FALSE)="SHOWCASE", VLOOKUP(E594,Store_Showcase!B2:N144,13, FALSE), IF(VLOOKUP(G594,Sku_Consolidated!A2:S957,19,FALSE)="VAM",VLOOKUP(E594,Store_VAM!B2:N273,13, FALSE),VLOOKUP(E594,Store_SRP!B2:N110,13, FALSE)))</f>
      </c>
      <c r="AC594" s="1">
        <f>IF(IFERROR(AB594,TRUE)=TRUE, "-","OK")</f>
      </c>
      <c r="AD594" s="11" t="s">
        <v>37</v>
      </c>
      <c r="AE594" s="11" t="s">
        <v>37</v>
      </c>
      <c r="AF594" s="1">
        <f>IF(IFERROR(VLOOKUP(E594,Store_Showcase!B2:H144,{5}, FALSE), TRUE)=TRUE, IF(IFERROR(VLOOKUP(E594,Store_SRP!B2:H110,{5}, FALSE), TRUE)=TRUE,VLOOKUP(E594,Store_VAM!B2:H273,{5}, FALSE),VLOOKUP(E594,Store_SRP!B2:H110,{5}, FALSE)), VLOOKUP(E594,Store_Showcase!B2:H144,{5}, FALSE))</f>
      </c>
      <c r="AG594" s="1">
        <f>IF(IFERROR(VLOOKUP(E594,Store_Showcase!B2:H144,{6}, FALSE), TRUE)=TRUE, IF(IFERROR(VLOOKUP(E594,Store_SRP!B2:H110,{6}, FALSE), TRUE)=TRUE,VLOOKUP(E594,Store_VAM!B2:H273,{6}, FALSE),VLOOKUP(E594,Store_SRP!B2:H110,{6}, FALSE)), VLOOKUP(E594,Store_Showcase!B2:H144,{6}, FALSE))</f>
      </c>
      <c r="AH594" s="1">
        <f>VLOOKUP(G594,Sku_Consolidated!A2:R957,18,FALSE)</f>
      </c>
      <c r="AI594" s="1">
        <f>VLOOKUP(G594,Sku_Consolidated!A2:S957,19,FALSE)</f>
      </c>
      <c r="AJ594" s="1">
        <f>VLOOKUP(G594,Sku_Consolidated!A2:T957,20,FALSE)</f>
      </c>
    </row>
    <row r="595" spans="1:36" x14ac:dyDescent="0.25">
      <c r="A595" s="1">
        <v>2024</v>
      </c>
      <c r="B595" s="1" t="s">
        <v>31</v>
      </c>
      <c r="C595" s="1" t="s">
        <v>32</v>
      </c>
      <c r="D595" s="1" t="s">
        <v>33</v>
      </c>
      <c r="E595" s="9" t="s">
        <v>1767</v>
      </c>
      <c r="F595" s="1">
        <f>IF(VLOOKUP(G595,Sku_Consolidated!A2:S957,{19},FALSE)="SHOWCASE", VLOOKUP(E595,Store_Showcase!B2:C144,{2}, FALSE), IF(VLOOKUP(G595,Sku_Consolidated!A2:S957,{19},FALSE)="VAM",VLOOKUP(E595,Store_VAM!B2:C273,{2}, FALSE),VLOOKUP(E595,Store_SRP!B2:C110,{2}, FALSE)))</f>
      </c>
      <c r="G595" s="1">
        <v>61844</v>
      </c>
      <c r="H595" s="1" t="s">
        <v>178</v>
      </c>
      <c r="I595" s="10" t="s">
        <v>1800</v>
      </c>
      <c r="J595" s="1">
        <f>VLOOKUP(G595,Sku_Consolidated!A2:C957, 3, FALSE)</f>
      </c>
      <c r="K595" s="10">
        <f>IF(J595="PACK", I595, 0)</f>
      </c>
      <c r="L595" s="10">
        <f>IF(J595="KG", I595, I595 * VLOOKUP(G595,Sku_Consolidated!A2:U957,21,FALSE))</f>
      </c>
      <c r="M595" s="10" t="s">
        <v>37</v>
      </c>
      <c r="N595" s="11" t="s">
        <v>1801</v>
      </c>
      <c r="O595" s="10" t="s">
        <v>1802</v>
      </c>
      <c r="P595" s="10">
        <f>N595 - O595</f>
      </c>
      <c r="Q595" s="1">
        <f>VLOOKUP(G595,Sku_Consolidated!A2:G957,7, FALSE)</f>
      </c>
      <c r="R595" s="1">
        <f>IF(IFERROR(VLOOKUP(E595,Store_Showcase!B2:H144,7, FALSE), TRUE)=TRUE, IF(IFERROR(VLOOKUP(E595,Store_SRP!B2:H110,7, FALSE), TRUE)=TRUE,VLOOKUP(E595,Store_VAM!B2:H273,7, FALSE),VLOOKUP(E595,Store_SRP!B2:H110,7, FALSE)), VLOOKUP(E595,Store_Showcase!B2:H144,7, FALSE))</f>
      </c>
      <c r="S595" s="1">
        <f>IF(IFERROR(VLOOKUP(E595,Store_Showcase!B2:I144,8, FALSE), TRUE)=TRUE, IF(IFERROR(VLOOKUP(E595,Store_SRP!B2:I110,8, FALSE), TRUE)=TRUE,VLOOKUP(E595,Store_VAM!B2:I273,8, FALSE),VLOOKUP(E595,Store_SRP!B2:I110,8, FALSE)), VLOOKUP(E595,Store_Showcase!B2:I144,8, FALSE))</f>
      </c>
      <c r="T595" s="1">
        <f>VLOOKUP(G595,Sku_Consolidated!A2:R957,18,FALSE)</f>
      </c>
      <c r="U595" s="1" t="s">
        <v>1770</v>
      </c>
      <c r="V595" s="1">
        <f>IF(VLOOKUP(G595,Sku_Consolidated!A2:S957,19,FALSE)="SHOWCASE", VLOOKUP(E595,Store_Showcase!B2:L144,11, FALSE), IF(VLOOKUP(G595,Sku_Consolidated!A2:S957,19,FALSE)="VAM",VLOOKUP(E595,Store_VAM!B2:L273,11, FALSE),VLOOKUP(E595,Store_SRP!B2:L110,11, FALSE)))</f>
      </c>
      <c r="W595" s="1">
        <f>VLOOKUP(G595,Sku_Consolidated!A2:W957,11,FALSE)</f>
      </c>
      <c r="X595" s="1">
        <f>VLOOKUP(G595,Sku_Consolidated!A2:H957,8,FALSE)</f>
      </c>
      <c r="Y595" s="1">
        <f>VLOOKUP(G595,Sku_Consolidated!A2:I957,9,FALSE)</f>
      </c>
      <c r="Z595" s="1" t="s">
        <v>41</v>
      </c>
      <c r="AA595" s="1">
        <f>VLOOKUP(G595,Sku_Consolidated!A2:E957,5,FALSE)</f>
      </c>
      <c r="AB595" s="1">
        <f>IF(VLOOKUP(G595,Sku_Consolidated!A2:S957,19,FALSE)="SHOWCASE", VLOOKUP(E595,Store_Showcase!B2:N144,13, FALSE), IF(VLOOKUP(G595,Sku_Consolidated!A2:S957,19,FALSE)="VAM",VLOOKUP(E595,Store_VAM!B2:N273,13, FALSE),VLOOKUP(E595,Store_SRP!B2:N110,13, FALSE)))</f>
      </c>
      <c r="AC595" s="1">
        <f>IF(IFERROR(AB595,TRUE)=TRUE, "-","OK")</f>
      </c>
      <c r="AD595" s="11" t="s">
        <v>37</v>
      </c>
      <c r="AE595" s="11" t="s">
        <v>37</v>
      </c>
      <c r="AF595" s="1">
        <f>IF(IFERROR(VLOOKUP(E595,Store_Showcase!B2:H144,{5}, FALSE), TRUE)=TRUE, IF(IFERROR(VLOOKUP(E595,Store_SRP!B2:H110,{5}, FALSE), TRUE)=TRUE,VLOOKUP(E595,Store_VAM!B2:H273,{5}, FALSE),VLOOKUP(E595,Store_SRP!B2:H110,{5}, FALSE)), VLOOKUP(E595,Store_Showcase!B2:H144,{5}, FALSE))</f>
      </c>
      <c r="AG595" s="1">
        <f>IF(IFERROR(VLOOKUP(E595,Store_Showcase!B2:H144,{6}, FALSE), TRUE)=TRUE, IF(IFERROR(VLOOKUP(E595,Store_SRP!B2:H110,{6}, FALSE), TRUE)=TRUE,VLOOKUP(E595,Store_VAM!B2:H273,{6}, FALSE),VLOOKUP(E595,Store_SRP!B2:H110,{6}, FALSE)), VLOOKUP(E595,Store_Showcase!B2:H144,{6}, FALSE))</f>
      </c>
      <c r="AH595" s="1">
        <f>VLOOKUP(G595,Sku_Consolidated!A2:R957,18,FALSE)</f>
      </c>
      <c r="AI595" s="1">
        <f>VLOOKUP(G595,Sku_Consolidated!A2:S957,19,FALSE)</f>
      </c>
      <c r="AJ595" s="1">
        <f>VLOOKUP(G595,Sku_Consolidated!A2:T957,20,FALSE)</f>
      </c>
    </row>
    <row r="596" spans="1:36" x14ac:dyDescent="0.25">
      <c r="A596" s="1">
        <v>2024</v>
      </c>
      <c r="B596" s="1" t="s">
        <v>31</v>
      </c>
      <c r="C596" s="1" t="s">
        <v>32</v>
      </c>
      <c r="D596" s="1" t="s">
        <v>33</v>
      </c>
      <c r="E596" s="9" t="s">
        <v>1767</v>
      </c>
      <c r="F596" s="1">
        <f>IF(VLOOKUP(G596,Sku_Consolidated!A2:S957,{19},FALSE)="SHOWCASE", VLOOKUP(E596,Store_Showcase!B2:C144,{2}, FALSE), IF(VLOOKUP(G596,Sku_Consolidated!A2:S957,{19},FALSE)="VAM",VLOOKUP(E596,Store_VAM!B2:C273,{2}, FALSE),VLOOKUP(E596,Store_SRP!B2:C110,{2}, FALSE)))</f>
      </c>
      <c r="G596" s="1">
        <v>61850</v>
      </c>
      <c r="H596" s="1" t="s">
        <v>134</v>
      </c>
      <c r="I596" s="10" t="s">
        <v>1803</v>
      </c>
      <c r="J596" s="1">
        <f>VLOOKUP(G596,Sku_Consolidated!A2:C957, 3, FALSE)</f>
      </c>
      <c r="K596" s="10">
        <f>IF(J596="PACK", I596, 0)</f>
      </c>
      <c r="L596" s="10">
        <f>IF(J596="KG", I596, I596 * VLOOKUP(G596,Sku_Consolidated!A2:U957,21,FALSE))</f>
      </c>
      <c r="M596" s="10" t="s">
        <v>37</v>
      </c>
      <c r="N596" s="11" t="s">
        <v>1804</v>
      </c>
      <c r="O596" s="10" t="s">
        <v>1805</v>
      </c>
      <c r="P596" s="10">
        <f>N596 - O596</f>
      </c>
      <c r="Q596" s="1">
        <f>VLOOKUP(G596,Sku_Consolidated!A2:G957,7, FALSE)</f>
      </c>
      <c r="R596" s="1">
        <f>IF(IFERROR(VLOOKUP(E596,Store_Showcase!B2:H144,7, FALSE), TRUE)=TRUE, IF(IFERROR(VLOOKUP(E596,Store_SRP!B2:H110,7, FALSE), TRUE)=TRUE,VLOOKUP(E596,Store_VAM!B2:H273,7, FALSE),VLOOKUP(E596,Store_SRP!B2:H110,7, FALSE)), VLOOKUP(E596,Store_Showcase!B2:H144,7, FALSE))</f>
      </c>
      <c r="S596" s="1">
        <f>IF(IFERROR(VLOOKUP(E596,Store_Showcase!B2:I144,8, FALSE), TRUE)=TRUE, IF(IFERROR(VLOOKUP(E596,Store_SRP!B2:I110,8, FALSE), TRUE)=TRUE,VLOOKUP(E596,Store_VAM!B2:I273,8, FALSE),VLOOKUP(E596,Store_SRP!B2:I110,8, FALSE)), VLOOKUP(E596,Store_Showcase!B2:I144,8, FALSE))</f>
      </c>
      <c r="T596" s="1">
        <f>VLOOKUP(G596,Sku_Consolidated!A2:R957,18,FALSE)</f>
      </c>
      <c r="U596" s="1" t="s">
        <v>1770</v>
      </c>
      <c r="V596" s="1">
        <f>IF(VLOOKUP(G596,Sku_Consolidated!A2:S957,19,FALSE)="SHOWCASE", VLOOKUP(E596,Store_Showcase!B2:L144,11, FALSE), IF(VLOOKUP(G596,Sku_Consolidated!A2:S957,19,FALSE)="VAM",VLOOKUP(E596,Store_VAM!B2:L273,11, FALSE),VLOOKUP(E596,Store_SRP!B2:L110,11, FALSE)))</f>
      </c>
      <c r="W596" s="1">
        <f>VLOOKUP(G596,Sku_Consolidated!A2:W957,11,FALSE)</f>
      </c>
      <c r="X596" s="1">
        <f>VLOOKUP(G596,Sku_Consolidated!A2:H957,8,FALSE)</f>
      </c>
      <c r="Y596" s="1">
        <f>VLOOKUP(G596,Sku_Consolidated!A2:I957,9,FALSE)</f>
      </c>
      <c r="Z596" s="1" t="s">
        <v>41</v>
      </c>
      <c r="AA596" s="1">
        <f>VLOOKUP(G596,Sku_Consolidated!A2:E957,5,FALSE)</f>
      </c>
      <c r="AB596" s="1">
        <f>IF(VLOOKUP(G596,Sku_Consolidated!A2:S957,19,FALSE)="SHOWCASE", VLOOKUP(E596,Store_Showcase!B2:N144,13, FALSE), IF(VLOOKUP(G596,Sku_Consolidated!A2:S957,19,FALSE)="VAM",VLOOKUP(E596,Store_VAM!B2:N273,13, FALSE),VLOOKUP(E596,Store_SRP!B2:N110,13, FALSE)))</f>
      </c>
      <c r="AC596" s="1">
        <f>IF(IFERROR(AB596,TRUE)=TRUE, "-","OK")</f>
      </c>
      <c r="AD596" s="11" t="s">
        <v>37</v>
      </c>
      <c r="AE596" s="11" t="s">
        <v>37</v>
      </c>
      <c r="AF596" s="1">
        <f>IF(IFERROR(VLOOKUP(E596,Store_Showcase!B2:H144,{5}, FALSE), TRUE)=TRUE, IF(IFERROR(VLOOKUP(E596,Store_SRP!B2:H110,{5}, FALSE), TRUE)=TRUE,VLOOKUP(E596,Store_VAM!B2:H273,{5}, FALSE),VLOOKUP(E596,Store_SRP!B2:H110,{5}, FALSE)), VLOOKUP(E596,Store_Showcase!B2:H144,{5}, FALSE))</f>
      </c>
      <c r="AG596" s="1">
        <f>IF(IFERROR(VLOOKUP(E596,Store_Showcase!B2:H144,{6}, FALSE), TRUE)=TRUE, IF(IFERROR(VLOOKUP(E596,Store_SRP!B2:H110,{6}, FALSE), TRUE)=TRUE,VLOOKUP(E596,Store_VAM!B2:H273,{6}, FALSE),VLOOKUP(E596,Store_SRP!B2:H110,{6}, FALSE)), VLOOKUP(E596,Store_Showcase!B2:H144,{6}, FALSE))</f>
      </c>
      <c r="AH596" s="1">
        <f>VLOOKUP(G596,Sku_Consolidated!A2:R957,18,FALSE)</f>
      </c>
      <c r="AI596" s="1">
        <f>VLOOKUP(G596,Sku_Consolidated!A2:S957,19,FALSE)</f>
      </c>
      <c r="AJ596" s="1">
        <f>VLOOKUP(G596,Sku_Consolidated!A2:T957,20,FALSE)</f>
      </c>
    </row>
    <row r="597" spans="1:36" x14ac:dyDescent="0.25">
      <c r="A597" s="1">
        <v>2024</v>
      </c>
      <c r="B597" s="1" t="s">
        <v>31</v>
      </c>
      <c r="C597" s="1" t="s">
        <v>32</v>
      </c>
      <c r="D597" s="1" t="s">
        <v>33</v>
      </c>
      <c r="E597" s="9" t="s">
        <v>1767</v>
      </c>
      <c r="F597" s="1">
        <f>IF(VLOOKUP(G597,Sku_Consolidated!A2:S957,{19},FALSE)="SHOWCASE", VLOOKUP(E597,Store_Showcase!B2:C144,{2}, FALSE), IF(VLOOKUP(G597,Sku_Consolidated!A2:S957,{19},FALSE)="VAM",VLOOKUP(E597,Store_VAM!B2:C273,{2}, FALSE),VLOOKUP(E597,Store_SRP!B2:C110,{2}, FALSE)))</f>
      </c>
      <c r="G597" s="1">
        <v>61852</v>
      </c>
      <c r="H597" s="1" t="s">
        <v>138</v>
      </c>
      <c r="I597" s="10" t="s">
        <v>1806</v>
      </c>
      <c r="J597" s="1">
        <f>VLOOKUP(G597,Sku_Consolidated!A2:C957, 3, FALSE)</f>
      </c>
      <c r="K597" s="10">
        <f>IF(J597="PACK", I597, 0)</f>
      </c>
      <c r="L597" s="10">
        <f>IF(J597="KG", I597, I597 * VLOOKUP(G597,Sku_Consolidated!A2:U957,21,FALSE))</f>
      </c>
      <c r="M597" s="10" t="s">
        <v>37</v>
      </c>
      <c r="N597" s="11" t="s">
        <v>1807</v>
      </c>
      <c r="O597" s="10" t="s">
        <v>1808</v>
      </c>
      <c r="P597" s="10">
        <f>N597 - O597</f>
      </c>
      <c r="Q597" s="1">
        <f>VLOOKUP(G597,Sku_Consolidated!A2:G957,7, FALSE)</f>
      </c>
      <c r="R597" s="1">
        <f>IF(IFERROR(VLOOKUP(E597,Store_Showcase!B2:H144,7, FALSE), TRUE)=TRUE, IF(IFERROR(VLOOKUP(E597,Store_SRP!B2:H110,7, FALSE), TRUE)=TRUE,VLOOKUP(E597,Store_VAM!B2:H273,7, FALSE),VLOOKUP(E597,Store_SRP!B2:H110,7, FALSE)), VLOOKUP(E597,Store_Showcase!B2:H144,7, FALSE))</f>
      </c>
      <c r="S597" s="1">
        <f>IF(IFERROR(VLOOKUP(E597,Store_Showcase!B2:I144,8, FALSE), TRUE)=TRUE, IF(IFERROR(VLOOKUP(E597,Store_SRP!B2:I110,8, FALSE), TRUE)=TRUE,VLOOKUP(E597,Store_VAM!B2:I273,8, FALSE),VLOOKUP(E597,Store_SRP!B2:I110,8, FALSE)), VLOOKUP(E597,Store_Showcase!B2:I144,8, FALSE))</f>
      </c>
      <c r="T597" s="1">
        <f>VLOOKUP(G597,Sku_Consolidated!A2:R957,18,FALSE)</f>
      </c>
      <c r="U597" s="1" t="s">
        <v>1770</v>
      </c>
      <c r="V597" s="1">
        <f>IF(VLOOKUP(G597,Sku_Consolidated!A2:S957,19,FALSE)="SHOWCASE", VLOOKUP(E597,Store_Showcase!B2:L144,11, FALSE), IF(VLOOKUP(G597,Sku_Consolidated!A2:S957,19,FALSE)="VAM",VLOOKUP(E597,Store_VAM!B2:L273,11, FALSE),VLOOKUP(E597,Store_SRP!B2:L110,11, FALSE)))</f>
      </c>
      <c r="W597" s="1">
        <f>VLOOKUP(G597,Sku_Consolidated!A2:W957,11,FALSE)</f>
      </c>
      <c r="X597" s="1">
        <f>VLOOKUP(G597,Sku_Consolidated!A2:H957,8,FALSE)</f>
      </c>
      <c r="Y597" s="1">
        <f>VLOOKUP(G597,Sku_Consolidated!A2:I957,9,FALSE)</f>
      </c>
      <c r="Z597" s="1" t="s">
        <v>41</v>
      </c>
      <c r="AA597" s="1">
        <f>VLOOKUP(G597,Sku_Consolidated!A2:E957,5,FALSE)</f>
      </c>
      <c r="AB597" s="1">
        <f>IF(VLOOKUP(G597,Sku_Consolidated!A2:S957,19,FALSE)="SHOWCASE", VLOOKUP(E597,Store_Showcase!B2:N144,13, FALSE), IF(VLOOKUP(G597,Sku_Consolidated!A2:S957,19,FALSE)="VAM",VLOOKUP(E597,Store_VAM!B2:N273,13, FALSE),VLOOKUP(E597,Store_SRP!B2:N110,13, FALSE)))</f>
      </c>
      <c r="AC597" s="1">
        <f>IF(IFERROR(AB597,TRUE)=TRUE, "-","OK")</f>
      </c>
      <c r="AD597" s="11" t="s">
        <v>37</v>
      </c>
      <c r="AE597" s="11" t="s">
        <v>37</v>
      </c>
      <c r="AF597" s="1">
        <f>IF(IFERROR(VLOOKUP(E597,Store_Showcase!B2:H144,{5}, FALSE), TRUE)=TRUE, IF(IFERROR(VLOOKUP(E597,Store_SRP!B2:H110,{5}, FALSE), TRUE)=TRUE,VLOOKUP(E597,Store_VAM!B2:H273,{5}, FALSE),VLOOKUP(E597,Store_SRP!B2:H110,{5}, FALSE)), VLOOKUP(E597,Store_Showcase!B2:H144,{5}, FALSE))</f>
      </c>
      <c r="AG597" s="1">
        <f>IF(IFERROR(VLOOKUP(E597,Store_Showcase!B2:H144,{6}, FALSE), TRUE)=TRUE, IF(IFERROR(VLOOKUP(E597,Store_SRP!B2:H110,{6}, FALSE), TRUE)=TRUE,VLOOKUP(E597,Store_VAM!B2:H273,{6}, FALSE),VLOOKUP(E597,Store_SRP!B2:H110,{6}, FALSE)), VLOOKUP(E597,Store_Showcase!B2:H144,{6}, FALSE))</f>
      </c>
      <c r="AH597" s="1">
        <f>VLOOKUP(G597,Sku_Consolidated!A2:R957,18,FALSE)</f>
      </c>
      <c r="AI597" s="1">
        <f>VLOOKUP(G597,Sku_Consolidated!A2:S957,19,FALSE)</f>
      </c>
      <c r="AJ597" s="1">
        <f>VLOOKUP(G597,Sku_Consolidated!A2:T957,20,FALSE)</f>
      </c>
    </row>
    <row r="598" spans="1:36" x14ac:dyDescent="0.25">
      <c r="A598" s="1">
        <v>2024</v>
      </c>
      <c r="B598" s="1" t="s">
        <v>31</v>
      </c>
      <c r="C598" s="1" t="s">
        <v>32</v>
      </c>
      <c r="D598" s="1" t="s">
        <v>33</v>
      </c>
      <c r="E598" s="9" t="s">
        <v>1767</v>
      </c>
      <c r="F598" s="1">
        <f>IF(VLOOKUP(G598,Sku_Consolidated!A2:S957,{19},FALSE)="SHOWCASE", VLOOKUP(E598,Store_Showcase!B2:C144,{2}, FALSE), IF(VLOOKUP(G598,Sku_Consolidated!A2:S957,{19},FALSE)="VAM",VLOOKUP(E598,Store_VAM!B2:C273,{2}, FALSE),VLOOKUP(E598,Store_SRP!B2:C110,{2}, FALSE)))</f>
      </c>
      <c r="G598" s="1">
        <v>61853</v>
      </c>
      <c r="H598" s="1" t="s">
        <v>189</v>
      </c>
      <c r="I598" s="10" t="s">
        <v>51</v>
      </c>
      <c r="J598" s="1">
        <f>VLOOKUP(G598,Sku_Consolidated!A2:C957, 3, FALSE)</f>
      </c>
      <c r="K598" s="10">
        <f>IF(J598="PACK", I598, 0)</f>
      </c>
      <c r="L598" s="10">
        <f>IF(J598="KG", I598, I598 * VLOOKUP(G598,Sku_Consolidated!A2:U957,21,FALSE))</f>
      </c>
      <c r="M598" s="10" t="s">
        <v>37</v>
      </c>
      <c r="N598" s="11" t="s">
        <v>1809</v>
      </c>
      <c r="O598" s="10" t="s">
        <v>1810</v>
      </c>
      <c r="P598" s="10">
        <f>N598 - O598</f>
      </c>
      <c r="Q598" s="1">
        <f>VLOOKUP(G598,Sku_Consolidated!A2:G957,7, FALSE)</f>
      </c>
      <c r="R598" s="1">
        <f>IF(IFERROR(VLOOKUP(E598,Store_Showcase!B2:H144,7, FALSE), TRUE)=TRUE, IF(IFERROR(VLOOKUP(E598,Store_SRP!B2:H110,7, FALSE), TRUE)=TRUE,VLOOKUP(E598,Store_VAM!B2:H273,7, FALSE),VLOOKUP(E598,Store_SRP!B2:H110,7, FALSE)), VLOOKUP(E598,Store_Showcase!B2:H144,7, FALSE))</f>
      </c>
      <c r="S598" s="1">
        <f>IF(IFERROR(VLOOKUP(E598,Store_Showcase!B2:I144,8, FALSE), TRUE)=TRUE, IF(IFERROR(VLOOKUP(E598,Store_SRP!B2:I110,8, FALSE), TRUE)=TRUE,VLOOKUP(E598,Store_VAM!B2:I273,8, FALSE),VLOOKUP(E598,Store_SRP!B2:I110,8, FALSE)), VLOOKUP(E598,Store_Showcase!B2:I144,8, FALSE))</f>
      </c>
      <c r="T598" s="1">
        <f>VLOOKUP(G598,Sku_Consolidated!A2:R957,18,FALSE)</f>
      </c>
      <c r="U598" s="1" t="s">
        <v>1770</v>
      </c>
      <c r="V598" s="1">
        <f>IF(VLOOKUP(G598,Sku_Consolidated!A2:S957,19,FALSE)="SHOWCASE", VLOOKUP(E598,Store_Showcase!B2:L144,11, FALSE), IF(VLOOKUP(G598,Sku_Consolidated!A2:S957,19,FALSE)="VAM",VLOOKUP(E598,Store_VAM!B2:L273,11, FALSE),VLOOKUP(E598,Store_SRP!B2:L110,11, FALSE)))</f>
      </c>
      <c r="W598" s="1">
        <f>VLOOKUP(G598,Sku_Consolidated!A2:W957,11,FALSE)</f>
      </c>
      <c r="X598" s="1">
        <f>VLOOKUP(G598,Sku_Consolidated!A2:H957,8,FALSE)</f>
      </c>
      <c r="Y598" s="1">
        <f>VLOOKUP(G598,Sku_Consolidated!A2:I957,9,FALSE)</f>
      </c>
      <c r="Z598" s="1" t="s">
        <v>41</v>
      </c>
      <c r="AA598" s="1">
        <f>VLOOKUP(G598,Sku_Consolidated!A2:E957,5,FALSE)</f>
      </c>
      <c r="AB598" s="1">
        <f>IF(VLOOKUP(G598,Sku_Consolidated!A2:S957,19,FALSE)="SHOWCASE", VLOOKUP(E598,Store_Showcase!B2:N144,13, FALSE), IF(VLOOKUP(G598,Sku_Consolidated!A2:S957,19,FALSE)="VAM",VLOOKUP(E598,Store_VAM!B2:N273,13, FALSE),VLOOKUP(E598,Store_SRP!B2:N110,13, FALSE)))</f>
      </c>
      <c r="AC598" s="1">
        <f>IF(IFERROR(AB598,TRUE)=TRUE, "-","OK")</f>
      </c>
      <c r="AD598" s="11" t="s">
        <v>37</v>
      </c>
      <c r="AE598" s="11" t="s">
        <v>37</v>
      </c>
      <c r="AF598" s="1">
        <f>IF(IFERROR(VLOOKUP(E598,Store_Showcase!B2:H144,{5}, FALSE), TRUE)=TRUE, IF(IFERROR(VLOOKUP(E598,Store_SRP!B2:H110,{5}, FALSE), TRUE)=TRUE,VLOOKUP(E598,Store_VAM!B2:H273,{5}, FALSE),VLOOKUP(E598,Store_SRP!B2:H110,{5}, FALSE)), VLOOKUP(E598,Store_Showcase!B2:H144,{5}, FALSE))</f>
      </c>
      <c r="AG598" s="1">
        <f>IF(IFERROR(VLOOKUP(E598,Store_Showcase!B2:H144,{6}, FALSE), TRUE)=TRUE, IF(IFERROR(VLOOKUP(E598,Store_SRP!B2:H110,{6}, FALSE), TRUE)=TRUE,VLOOKUP(E598,Store_VAM!B2:H273,{6}, FALSE),VLOOKUP(E598,Store_SRP!B2:H110,{6}, FALSE)), VLOOKUP(E598,Store_Showcase!B2:H144,{6}, FALSE))</f>
      </c>
      <c r="AH598" s="1">
        <f>VLOOKUP(G598,Sku_Consolidated!A2:R957,18,FALSE)</f>
      </c>
      <c r="AI598" s="1">
        <f>VLOOKUP(G598,Sku_Consolidated!A2:S957,19,FALSE)</f>
      </c>
      <c r="AJ598" s="1">
        <f>VLOOKUP(G598,Sku_Consolidated!A2:T957,20,FALSE)</f>
      </c>
    </row>
    <row r="599" spans="1:36" x14ac:dyDescent="0.25">
      <c r="A599" s="1">
        <v>2024</v>
      </c>
      <c r="B599" s="1" t="s">
        <v>31</v>
      </c>
      <c r="C599" s="1" t="s">
        <v>32</v>
      </c>
      <c r="D599" s="1" t="s">
        <v>33</v>
      </c>
      <c r="E599" s="9" t="s">
        <v>1811</v>
      </c>
      <c r="F599" s="1">
        <f>IF(VLOOKUP(G599,Sku_Consolidated!A2:S957,{19},FALSE)="SHOWCASE", VLOOKUP(E599,Store_Showcase!B2:C144,{2}, FALSE), IF(VLOOKUP(G599,Sku_Consolidated!A2:S957,{19},FALSE)="VAM",VLOOKUP(E599,Store_VAM!B2:C273,{2}, FALSE),VLOOKUP(E599,Store_SRP!B2:C110,{2}, FALSE)))</f>
      </c>
      <c r="G599" s="1">
        <v>19862</v>
      </c>
      <c r="H599" s="1" t="s">
        <v>466</v>
      </c>
      <c r="I599" s="10" t="s">
        <v>1812</v>
      </c>
      <c r="J599" s="1">
        <f>VLOOKUP(G599,Sku_Consolidated!A2:C957, 3, FALSE)</f>
      </c>
      <c r="K599" s="10">
        <f>IF(J599="PACK", I599, 0)</f>
      </c>
      <c r="L599" s="10">
        <f>IF(J599="KG", I599, I599 * VLOOKUP(G599,Sku_Consolidated!A2:U957,21,FALSE))</f>
      </c>
      <c r="M599" s="10" t="s">
        <v>37</v>
      </c>
      <c r="N599" s="11" t="s">
        <v>1813</v>
      </c>
      <c r="O599" s="10" t="s">
        <v>1814</v>
      </c>
      <c r="P599" s="10">
        <f>N599 - O599</f>
      </c>
      <c r="Q599" s="1">
        <f>VLOOKUP(G599,Sku_Consolidated!A2:G957,7, FALSE)</f>
      </c>
      <c r="R599" s="1">
        <f>IF(IFERROR(VLOOKUP(E599,Store_Showcase!B2:H144,7, FALSE), TRUE)=TRUE, IF(IFERROR(VLOOKUP(E599,Store_SRP!B2:H110,7, FALSE), TRUE)=TRUE,VLOOKUP(E599,Store_VAM!B2:H273,7, FALSE),VLOOKUP(E599,Store_SRP!B2:H110,7, FALSE)), VLOOKUP(E599,Store_Showcase!B2:H144,7, FALSE))</f>
      </c>
      <c r="S599" s="1">
        <f>IF(IFERROR(VLOOKUP(E599,Store_Showcase!B2:I144,8, FALSE), TRUE)=TRUE, IF(IFERROR(VLOOKUP(E599,Store_SRP!B2:I110,8, FALSE), TRUE)=TRUE,VLOOKUP(E599,Store_VAM!B2:I273,8, FALSE),VLOOKUP(E599,Store_SRP!B2:I110,8, FALSE)), VLOOKUP(E599,Store_Showcase!B2:I144,8, FALSE))</f>
      </c>
      <c r="T599" s="1">
        <f>VLOOKUP(G599,Sku_Consolidated!A2:R957,18,FALSE)</f>
      </c>
      <c r="U599" s="1" t="s">
        <v>1815</v>
      </c>
      <c r="V599" s="1">
        <f>IF(VLOOKUP(G599,Sku_Consolidated!A2:S957,19,FALSE)="SHOWCASE", VLOOKUP(E599,Store_Showcase!B2:L144,11, FALSE), IF(VLOOKUP(G599,Sku_Consolidated!A2:S957,19,FALSE)="VAM",VLOOKUP(E599,Store_VAM!B2:L273,11, FALSE),VLOOKUP(E599,Store_SRP!B2:L110,11, FALSE)))</f>
      </c>
      <c r="W599" s="1">
        <f>VLOOKUP(G599,Sku_Consolidated!A2:W957,11,FALSE)</f>
      </c>
      <c r="X599" s="1">
        <f>VLOOKUP(G599,Sku_Consolidated!A2:H957,8,FALSE)</f>
      </c>
      <c r="Y599" s="1">
        <f>VLOOKUP(G599,Sku_Consolidated!A2:I957,9,FALSE)</f>
      </c>
      <c r="Z599" s="1" t="s">
        <v>41</v>
      </c>
      <c r="AA599" s="1">
        <f>VLOOKUP(G599,Sku_Consolidated!A2:E957,5,FALSE)</f>
      </c>
      <c r="AB599" s="1">
        <f>IF(VLOOKUP(G599,Sku_Consolidated!A2:S957,19,FALSE)="SHOWCASE", VLOOKUP(E599,Store_Showcase!B2:N144,13, FALSE), IF(VLOOKUP(G599,Sku_Consolidated!A2:S957,19,FALSE)="VAM",VLOOKUP(E599,Store_VAM!B2:N273,13, FALSE),VLOOKUP(E599,Store_SRP!B2:N110,13, FALSE)))</f>
      </c>
      <c r="AC599" s="1">
        <f>IF(IFERROR(AB599,TRUE)=TRUE, "-","OK")</f>
      </c>
      <c r="AD599" s="11" t="s">
        <v>37</v>
      </c>
      <c r="AE599" s="11" t="s">
        <v>37</v>
      </c>
      <c r="AF599" s="1">
        <f>IF(IFERROR(VLOOKUP(E599,Store_Showcase!B2:H144,{5}, FALSE), TRUE)=TRUE, IF(IFERROR(VLOOKUP(E599,Store_SRP!B2:H110,{5}, FALSE), TRUE)=TRUE,VLOOKUP(E599,Store_VAM!B2:H273,{5}, FALSE),VLOOKUP(E599,Store_SRP!B2:H110,{5}, FALSE)), VLOOKUP(E599,Store_Showcase!B2:H144,{5}, FALSE))</f>
      </c>
      <c r="AG599" s="1">
        <f>IF(IFERROR(VLOOKUP(E599,Store_Showcase!B2:H144,{6}, FALSE), TRUE)=TRUE, IF(IFERROR(VLOOKUP(E599,Store_SRP!B2:H110,{6}, FALSE), TRUE)=TRUE,VLOOKUP(E599,Store_VAM!B2:H273,{6}, FALSE),VLOOKUP(E599,Store_SRP!B2:H110,{6}, FALSE)), VLOOKUP(E599,Store_Showcase!B2:H144,{6}, FALSE))</f>
      </c>
      <c r="AH599" s="1">
        <f>VLOOKUP(G599,Sku_Consolidated!A2:R957,18,FALSE)</f>
      </c>
      <c r="AI599" s="1">
        <f>VLOOKUP(G599,Sku_Consolidated!A2:S957,19,FALSE)</f>
      </c>
      <c r="AJ599" s="1">
        <f>VLOOKUP(G599,Sku_Consolidated!A2:T957,20,FALSE)</f>
      </c>
    </row>
    <row r="600" spans="1:36" x14ac:dyDescent="0.25">
      <c r="A600" s="1">
        <v>2024</v>
      </c>
      <c r="B600" s="1" t="s">
        <v>31</v>
      </c>
      <c r="C600" s="1" t="s">
        <v>32</v>
      </c>
      <c r="D600" s="1" t="s">
        <v>33</v>
      </c>
      <c r="E600" s="9" t="s">
        <v>1811</v>
      </c>
      <c r="F600" s="1">
        <f>IF(VLOOKUP(G600,Sku_Consolidated!A2:S957,{19},FALSE)="SHOWCASE", VLOOKUP(E600,Store_Showcase!B2:C144,{2}, FALSE), IF(VLOOKUP(G600,Sku_Consolidated!A2:S957,{19},FALSE)="VAM",VLOOKUP(E600,Store_VAM!B2:C273,{2}, FALSE),VLOOKUP(E600,Store_SRP!B2:C110,{2}, FALSE)))</f>
      </c>
      <c r="G600" s="1">
        <v>61719</v>
      </c>
      <c r="H600" s="1" t="s">
        <v>35</v>
      </c>
      <c r="I600" s="10" t="s">
        <v>1816</v>
      </c>
      <c r="J600" s="1">
        <f>VLOOKUP(G600,Sku_Consolidated!A2:C957, 3, FALSE)</f>
      </c>
      <c r="K600" s="10">
        <f>IF(J600="PACK", I600, 0)</f>
      </c>
      <c r="L600" s="10">
        <f>IF(J600="KG", I600, I600 * VLOOKUP(G600,Sku_Consolidated!A2:U957,21,FALSE))</f>
      </c>
      <c r="M600" s="10" t="s">
        <v>37</v>
      </c>
      <c r="N600" s="11" t="s">
        <v>1817</v>
      </c>
      <c r="O600" s="10" t="s">
        <v>1818</v>
      </c>
      <c r="P600" s="10">
        <f>N600 - O600</f>
      </c>
      <c r="Q600" s="1">
        <f>VLOOKUP(G600,Sku_Consolidated!A2:G957,7, FALSE)</f>
      </c>
      <c r="R600" s="1">
        <f>IF(IFERROR(VLOOKUP(E600,Store_Showcase!B2:H144,7, FALSE), TRUE)=TRUE, IF(IFERROR(VLOOKUP(E600,Store_SRP!B2:H110,7, FALSE), TRUE)=TRUE,VLOOKUP(E600,Store_VAM!B2:H273,7, FALSE),VLOOKUP(E600,Store_SRP!B2:H110,7, FALSE)), VLOOKUP(E600,Store_Showcase!B2:H144,7, FALSE))</f>
      </c>
      <c r="S600" s="1">
        <f>IF(IFERROR(VLOOKUP(E600,Store_Showcase!B2:I144,8, FALSE), TRUE)=TRUE, IF(IFERROR(VLOOKUP(E600,Store_SRP!B2:I110,8, FALSE), TRUE)=TRUE,VLOOKUP(E600,Store_VAM!B2:I273,8, FALSE),VLOOKUP(E600,Store_SRP!B2:I110,8, FALSE)), VLOOKUP(E600,Store_Showcase!B2:I144,8, FALSE))</f>
      </c>
      <c r="T600" s="1">
        <f>VLOOKUP(G600,Sku_Consolidated!A2:R957,18,FALSE)</f>
      </c>
      <c r="U600" s="1" t="s">
        <v>1815</v>
      </c>
      <c r="V600" s="1">
        <f>IF(VLOOKUP(G600,Sku_Consolidated!A2:S957,19,FALSE)="SHOWCASE", VLOOKUP(E600,Store_Showcase!B2:L144,11, FALSE), IF(VLOOKUP(G600,Sku_Consolidated!A2:S957,19,FALSE)="VAM",VLOOKUP(E600,Store_VAM!B2:L273,11, FALSE),VLOOKUP(E600,Store_SRP!B2:L110,11, FALSE)))</f>
      </c>
      <c r="W600" s="1">
        <f>VLOOKUP(G600,Sku_Consolidated!A2:W957,11,FALSE)</f>
      </c>
      <c r="X600" s="1">
        <f>VLOOKUP(G600,Sku_Consolidated!A2:H957,8,FALSE)</f>
      </c>
      <c r="Y600" s="1">
        <f>VLOOKUP(G600,Sku_Consolidated!A2:I957,9,FALSE)</f>
      </c>
      <c r="Z600" s="1" t="s">
        <v>41</v>
      </c>
      <c r="AA600" s="1">
        <f>VLOOKUP(G600,Sku_Consolidated!A2:E957,5,FALSE)</f>
      </c>
      <c r="AB600" s="1">
        <f>IF(VLOOKUP(G600,Sku_Consolidated!A2:S957,19,FALSE)="SHOWCASE", VLOOKUP(E600,Store_Showcase!B2:N144,13, FALSE), IF(VLOOKUP(G600,Sku_Consolidated!A2:S957,19,FALSE)="VAM",VLOOKUP(E600,Store_VAM!B2:N273,13, FALSE),VLOOKUP(E600,Store_SRP!B2:N110,13, FALSE)))</f>
      </c>
      <c r="AC600" s="1">
        <f>IF(IFERROR(AB600,TRUE)=TRUE, "-","OK")</f>
      </c>
      <c r="AD600" s="11" t="s">
        <v>37</v>
      </c>
      <c r="AE600" s="11" t="s">
        <v>37</v>
      </c>
      <c r="AF600" s="1">
        <f>IF(IFERROR(VLOOKUP(E600,Store_Showcase!B2:H144,{5}, FALSE), TRUE)=TRUE, IF(IFERROR(VLOOKUP(E600,Store_SRP!B2:H110,{5}, FALSE), TRUE)=TRUE,VLOOKUP(E600,Store_VAM!B2:H273,{5}, FALSE),VLOOKUP(E600,Store_SRP!B2:H110,{5}, FALSE)), VLOOKUP(E600,Store_Showcase!B2:H144,{5}, FALSE))</f>
      </c>
      <c r="AG600" s="1">
        <f>IF(IFERROR(VLOOKUP(E600,Store_Showcase!B2:H144,{6}, FALSE), TRUE)=TRUE, IF(IFERROR(VLOOKUP(E600,Store_SRP!B2:H110,{6}, FALSE), TRUE)=TRUE,VLOOKUP(E600,Store_VAM!B2:H273,{6}, FALSE),VLOOKUP(E600,Store_SRP!B2:H110,{6}, FALSE)), VLOOKUP(E600,Store_Showcase!B2:H144,{6}, FALSE))</f>
      </c>
      <c r="AH600" s="1">
        <f>VLOOKUP(G600,Sku_Consolidated!A2:R957,18,FALSE)</f>
      </c>
      <c r="AI600" s="1">
        <f>VLOOKUP(G600,Sku_Consolidated!A2:S957,19,FALSE)</f>
      </c>
      <c r="AJ600" s="1">
        <f>VLOOKUP(G600,Sku_Consolidated!A2:T957,20,FALSE)</f>
      </c>
    </row>
    <row r="601" spans="1:36" x14ac:dyDescent="0.25">
      <c r="A601" s="1">
        <v>2024</v>
      </c>
      <c r="B601" s="1" t="s">
        <v>31</v>
      </c>
      <c r="C601" s="1" t="s">
        <v>32</v>
      </c>
      <c r="D601" s="1" t="s">
        <v>33</v>
      </c>
      <c r="E601" s="9" t="s">
        <v>1811</v>
      </c>
      <c r="F601" s="1">
        <f>IF(VLOOKUP(G601,Sku_Consolidated!A2:S957,{19},FALSE)="SHOWCASE", VLOOKUP(E601,Store_Showcase!B2:C144,{2}, FALSE), IF(VLOOKUP(G601,Sku_Consolidated!A2:S957,{19},FALSE)="VAM",VLOOKUP(E601,Store_VAM!B2:C273,{2}, FALSE),VLOOKUP(E601,Store_SRP!B2:C110,{2}, FALSE)))</f>
      </c>
      <c r="G601" s="1">
        <v>61720</v>
      </c>
      <c r="H601" s="1" t="s">
        <v>143</v>
      </c>
      <c r="I601" s="10" t="s">
        <v>235</v>
      </c>
      <c r="J601" s="1">
        <f>VLOOKUP(G601,Sku_Consolidated!A2:C957, 3, FALSE)</f>
      </c>
      <c r="K601" s="10">
        <f>IF(J601="PACK", I601, 0)</f>
      </c>
      <c r="L601" s="10">
        <f>IF(J601="KG", I601, I601 * VLOOKUP(G601,Sku_Consolidated!A2:U957,21,FALSE))</f>
      </c>
      <c r="M601" s="10" t="s">
        <v>37</v>
      </c>
      <c r="N601" s="11" t="s">
        <v>1819</v>
      </c>
      <c r="O601" s="10" t="s">
        <v>1820</v>
      </c>
      <c r="P601" s="10">
        <f>N601 - O601</f>
      </c>
      <c r="Q601" s="1">
        <f>VLOOKUP(G601,Sku_Consolidated!A2:G957,7, FALSE)</f>
      </c>
      <c r="R601" s="1">
        <f>IF(IFERROR(VLOOKUP(E601,Store_Showcase!B2:H144,7, FALSE), TRUE)=TRUE, IF(IFERROR(VLOOKUP(E601,Store_SRP!B2:H110,7, FALSE), TRUE)=TRUE,VLOOKUP(E601,Store_VAM!B2:H273,7, FALSE),VLOOKUP(E601,Store_SRP!B2:H110,7, FALSE)), VLOOKUP(E601,Store_Showcase!B2:H144,7, FALSE))</f>
      </c>
      <c r="S601" s="1">
        <f>IF(IFERROR(VLOOKUP(E601,Store_Showcase!B2:I144,8, FALSE), TRUE)=TRUE, IF(IFERROR(VLOOKUP(E601,Store_SRP!B2:I110,8, FALSE), TRUE)=TRUE,VLOOKUP(E601,Store_VAM!B2:I273,8, FALSE),VLOOKUP(E601,Store_SRP!B2:I110,8, FALSE)), VLOOKUP(E601,Store_Showcase!B2:I144,8, FALSE))</f>
      </c>
      <c r="T601" s="1">
        <f>VLOOKUP(G601,Sku_Consolidated!A2:R957,18,FALSE)</f>
      </c>
      <c r="U601" s="1" t="s">
        <v>1815</v>
      </c>
      <c r="V601" s="1">
        <f>IF(VLOOKUP(G601,Sku_Consolidated!A2:S957,19,FALSE)="SHOWCASE", VLOOKUP(E601,Store_Showcase!B2:L144,11, FALSE), IF(VLOOKUP(G601,Sku_Consolidated!A2:S957,19,FALSE)="VAM",VLOOKUP(E601,Store_VAM!B2:L273,11, FALSE),VLOOKUP(E601,Store_SRP!B2:L110,11, FALSE)))</f>
      </c>
      <c r="W601" s="1">
        <f>VLOOKUP(G601,Sku_Consolidated!A2:W957,11,FALSE)</f>
      </c>
      <c r="X601" s="1">
        <f>VLOOKUP(G601,Sku_Consolidated!A2:H957,8,FALSE)</f>
      </c>
      <c r="Y601" s="1">
        <f>VLOOKUP(G601,Sku_Consolidated!A2:I957,9,FALSE)</f>
      </c>
      <c r="Z601" s="1" t="s">
        <v>41</v>
      </c>
      <c r="AA601" s="1">
        <f>VLOOKUP(G601,Sku_Consolidated!A2:E957,5,FALSE)</f>
      </c>
      <c r="AB601" s="1">
        <f>IF(VLOOKUP(G601,Sku_Consolidated!A2:S957,19,FALSE)="SHOWCASE", VLOOKUP(E601,Store_Showcase!B2:N144,13, FALSE), IF(VLOOKUP(G601,Sku_Consolidated!A2:S957,19,FALSE)="VAM",VLOOKUP(E601,Store_VAM!B2:N273,13, FALSE),VLOOKUP(E601,Store_SRP!B2:N110,13, FALSE)))</f>
      </c>
      <c r="AC601" s="1">
        <f>IF(IFERROR(AB601,TRUE)=TRUE, "-","OK")</f>
      </c>
      <c r="AD601" s="11" t="s">
        <v>37</v>
      </c>
      <c r="AE601" s="11" t="s">
        <v>37</v>
      </c>
      <c r="AF601" s="1">
        <f>IF(IFERROR(VLOOKUP(E601,Store_Showcase!B2:H144,{5}, FALSE), TRUE)=TRUE, IF(IFERROR(VLOOKUP(E601,Store_SRP!B2:H110,{5}, FALSE), TRUE)=TRUE,VLOOKUP(E601,Store_VAM!B2:H273,{5}, FALSE),VLOOKUP(E601,Store_SRP!B2:H110,{5}, FALSE)), VLOOKUP(E601,Store_Showcase!B2:H144,{5}, FALSE))</f>
      </c>
      <c r="AG601" s="1">
        <f>IF(IFERROR(VLOOKUP(E601,Store_Showcase!B2:H144,{6}, FALSE), TRUE)=TRUE, IF(IFERROR(VLOOKUP(E601,Store_SRP!B2:H110,{6}, FALSE), TRUE)=TRUE,VLOOKUP(E601,Store_VAM!B2:H273,{6}, FALSE),VLOOKUP(E601,Store_SRP!B2:H110,{6}, FALSE)), VLOOKUP(E601,Store_Showcase!B2:H144,{6}, FALSE))</f>
      </c>
      <c r="AH601" s="1">
        <f>VLOOKUP(G601,Sku_Consolidated!A2:R957,18,FALSE)</f>
      </c>
      <c r="AI601" s="1">
        <f>VLOOKUP(G601,Sku_Consolidated!A2:S957,19,FALSE)</f>
      </c>
      <c r="AJ601" s="1">
        <f>VLOOKUP(G601,Sku_Consolidated!A2:T957,20,FALSE)</f>
      </c>
    </row>
    <row r="602" spans="1:36" x14ac:dyDescent="0.25">
      <c r="A602" s="1">
        <v>2024</v>
      </c>
      <c r="B602" s="1" t="s">
        <v>31</v>
      </c>
      <c r="C602" s="1" t="s">
        <v>32</v>
      </c>
      <c r="D602" s="1" t="s">
        <v>33</v>
      </c>
      <c r="E602" s="9" t="s">
        <v>1811</v>
      </c>
      <c r="F602" s="1">
        <f>IF(VLOOKUP(G602,Sku_Consolidated!A2:S957,{19},FALSE)="SHOWCASE", VLOOKUP(E602,Store_Showcase!B2:C144,{2}, FALSE), IF(VLOOKUP(G602,Sku_Consolidated!A2:S957,{19},FALSE)="VAM",VLOOKUP(E602,Store_VAM!B2:C273,{2}, FALSE),VLOOKUP(E602,Store_SRP!B2:C110,{2}, FALSE)))</f>
      </c>
      <c r="G602" s="1">
        <v>61721</v>
      </c>
      <c r="H602" s="1" t="s">
        <v>42</v>
      </c>
      <c r="I602" s="10" t="s">
        <v>1821</v>
      </c>
      <c r="J602" s="1">
        <f>VLOOKUP(G602,Sku_Consolidated!A2:C957, 3, FALSE)</f>
      </c>
      <c r="K602" s="10">
        <f>IF(J602="PACK", I602, 0)</f>
      </c>
      <c r="L602" s="10">
        <f>IF(J602="KG", I602, I602 * VLOOKUP(G602,Sku_Consolidated!A2:U957,21,FALSE))</f>
      </c>
      <c r="M602" s="10" t="s">
        <v>37</v>
      </c>
      <c r="N602" s="11" t="s">
        <v>1822</v>
      </c>
      <c r="O602" s="10" t="s">
        <v>1823</v>
      </c>
      <c r="P602" s="10">
        <f>N602 - O602</f>
      </c>
      <c r="Q602" s="1">
        <f>VLOOKUP(G602,Sku_Consolidated!A2:G957,7, FALSE)</f>
      </c>
      <c r="R602" s="1">
        <f>IF(IFERROR(VLOOKUP(E602,Store_Showcase!B2:H144,7, FALSE), TRUE)=TRUE, IF(IFERROR(VLOOKUP(E602,Store_SRP!B2:H110,7, FALSE), TRUE)=TRUE,VLOOKUP(E602,Store_VAM!B2:H273,7, FALSE),VLOOKUP(E602,Store_SRP!B2:H110,7, FALSE)), VLOOKUP(E602,Store_Showcase!B2:H144,7, FALSE))</f>
      </c>
      <c r="S602" s="1">
        <f>IF(IFERROR(VLOOKUP(E602,Store_Showcase!B2:I144,8, FALSE), TRUE)=TRUE, IF(IFERROR(VLOOKUP(E602,Store_SRP!B2:I110,8, FALSE), TRUE)=TRUE,VLOOKUP(E602,Store_VAM!B2:I273,8, FALSE),VLOOKUP(E602,Store_SRP!B2:I110,8, FALSE)), VLOOKUP(E602,Store_Showcase!B2:I144,8, FALSE))</f>
      </c>
      <c r="T602" s="1">
        <f>VLOOKUP(G602,Sku_Consolidated!A2:R957,18,FALSE)</f>
      </c>
      <c r="U602" s="1" t="s">
        <v>1815</v>
      </c>
      <c r="V602" s="1">
        <f>IF(VLOOKUP(G602,Sku_Consolidated!A2:S957,19,FALSE)="SHOWCASE", VLOOKUP(E602,Store_Showcase!B2:L144,11, FALSE), IF(VLOOKUP(G602,Sku_Consolidated!A2:S957,19,FALSE)="VAM",VLOOKUP(E602,Store_VAM!B2:L273,11, FALSE),VLOOKUP(E602,Store_SRP!B2:L110,11, FALSE)))</f>
      </c>
      <c r="W602" s="1">
        <f>VLOOKUP(G602,Sku_Consolidated!A2:W957,11,FALSE)</f>
      </c>
      <c r="X602" s="1">
        <f>VLOOKUP(G602,Sku_Consolidated!A2:H957,8,FALSE)</f>
      </c>
      <c r="Y602" s="1">
        <f>VLOOKUP(G602,Sku_Consolidated!A2:I957,9,FALSE)</f>
      </c>
      <c r="Z602" s="1" t="s">
        <v>41</v>
      </c>
      <c r="AA602" s="1">
        <f>VLOOKUP(G602,Sku_Consolidated!A2:E957,5,FALSE)</f>
      </c>
      <c r="AB602" s="1">
        <f>IF(VLOOKUP(G602,Sku_Consolidated!A2:S957,19,FALSE)="SHOWCASE", VLOOKUP(E602,Store_Showcase!B2:N144,13, FALSE), IF(VLOOKUP(G602,Sku_Consolidated!A2:S957,19,FALSE)="VAM",VLOOKUP(E602,Store_VAM!B2:N273,13, FALSE),VLOOKUP(E602,Store_SRP!B2:N110,13, FALSE)))</f>
      </c>
      <c r="AC602" s="1">
        <f>IF(IFERROR(AB602,TRUE)=TRUE, "-","OK")</f>
      </c>
      <c r="AD602" s="11" t="s">
        <v>37</v>
      </c>
      <c r="AE602" s="11" t="s">
        <v>37</v>
      </c>
      <c r="AF602" s="1">
        <f>IF(IFERROR(VLOOKUP(E602,Store_Showcase!B2:H144,{5}, FALSE), TRUE)=TRUE, IF(IFERROR(VLOOKUP(E602,Store_SRP!B2:H110,{5}, FALSE), TRUE)=TRUE,VLOOKUP(E602,Store_VAM!B2:H273,{5}, FALSE),VLOOKUP(E602,Store_SRP!B2:H110,{5}, FALSE)), VLOOKUP(E602,Store_Showcase!B2:H144,{5}, FALSE))</f>
      </c>
      <c r="AG602" s="1">
        <f>IF(IFERROR(VLOOKUP(E602,Store_Showcase!B2:H144,{6}, FALSE), TRUE)=TRUE, IF(IFERROR(VLOOKUP(E602,Store_SRP!B2:H110,{6}, FALSE), TRUE)=TRUE,VLOOKUP(E602,Store_VAM!B2:H273,{6}, FALSE),VLOOKUP(E602,Store_SRP!B2:H110,{6}, FALSE)), VLOOKUP(E602,Store_Showcase!B2:H144,{6}, FALSE))</f>
      </c>
      <c r="AH602" s="1">
        <f>VLOOKUP(G602,Sku_Consolidated!A2:R957,18,FALSE)</f>
      </c>
      <c r="AI602" s="1">
        <f>VLOOKUP(G602,Sku_Consolidated!A2:S957,19,FALSE)</f>
      </c>
      <c r="AJ602" s="1">
        <f>VLOOKUP(G602,Sku_Consolidated!A2:T957,20,FALSE)</f>
      </c>
    </row>
    <row r="603" spans="1:36" x14ac:dyDescent="0.25">
      <c r="A603" s="1">
        <v>2024</v>
      </c>
      <c r="B603" s="1" t="s">
        <v>31</v>
      </c>
      <c r="C603" s="1" t="s">
        <v>32</v>
      </c>
      <c r="D603" s="1" t="s">
        <v>33</v>
      </c>
      <c r="E603" s="9" t="s">
        <v>1811</v>
      </c>
      <c r="F603" s="1">
        <f>IF(VLOOKUP(G603,Sku_Consolidated!A2:S957,{19},FALSE)="SHOWCASE", VLOOKUP(E603,Store_Showcase!B2:C144,{2}, FALSE), IF(VLOOKUP(G603,Sku_Consolidated!A2:S957,{19},FALSE)="VAM",VLOOKUP(E603,Store_VAM!B2:C273,{2}, FALSE),VLOOKUP(E603,Store_SRP!B2:C110,{2}, FALSE)))</f>
      </c>
      <c r="G603" s="1">
        <v>61722</v>
      </c>
      <c r="H603" s="1" t="s">
        <v>46</v>
      </c>
      <c r="I603" s="10" t="s">
        <v>1824</v>
      </c>
      <c r="J603" s="1">
        <f>VLOOKUP(G603,Sku_Consolidated!A2:C957, 3, FALSE)</f>
      </c>
      <c r="K603" s="10">
        <f>IF(J603="PACK", I603, 0)</f>
      </c>
      <c r="L603" s="10">
        <f>IF(J603="KG", I603, I603 * VLOOKUP(G603,Sku_Consolidated!A2:U957,21,FALSE))</f>
      </c>
      <c r="M603" s="10" t="s">
        <v>37</v>
      </c>
      <c r="N603" s="11" t="s">
        <v>1825</v>
      </c>
      <c r="O603" s="10" t="s">
        <v>1826</v>
      </c>
      <c r="P603" s="10">
        <f>N603 - O603</f>
      </c>
      <c r="Q603" s="1">
        <f>VLOOKUP(G603,Sku_Consolidated!A2:G957,7, FALSE)</f>
      </c>
      <c r="R603" s="1">
        <f>IF(IFERROR(VLOOKUP(E603,Store_Showcase!B2:H144,7, FALSE), TRUE)=TRUE, IF(IFERROR(VLOOKUP(E603,Store_SRP!B2:H110,7, FALSE), TRUE)=TRUE,VLOOKUP(E603,Store_VAM!B2:H273,7, FALSE),VLOOKUP(E603,Store_SRP!B2:H110,7, FALSE)), VLOOKUP(E603,Store_Showcase!B2:H144,7, FALSE))</f>
      </c>
      <c r="S603" s="1">
        <f>IF(IFERROR(VLOOKUP(E603,Store_Showcase!B2:I144,8, FALSE), TRUE)=TRUE, IF(IFERROR(VLOOKUP(E603,Store_SRP!B2:I110,8, FALSE), TRUE)=TRUE,VLOOKUP(E603,Store_VAM!B2:I273,8, FALSE),VLOOKUP(E603,Store_SRP!B2:I110,8, FALSE)), VLOOKUP(E603,Store_Showcase!B2:I144,8, FALSE))</f>
      </c>
      <c r="T603" s="1">
        <f>VLOOKUP(G603,Sku_Consolidated!A2:R957,18,FALSE)</f>
      </c>
      <c r="U603" s="1" t="s">
        <v>1815</v>
      </c>
      <c r="V603" s="1">
        <f>IF(VLOOKUP(G603,Sku_Consolidated!A2:S957,19,FALSE)="SHOWCASE", VLOOKUP(E603,Store_Showcase!B2:L144,11, FALSE), IF(VLOOKUP(G603,Sku_Consolidated!A2:S957,19,FALSE)="VAM",VLOOKUP(E603,Store_VAM!B2:L273,11, FALSE),VLOOKUP(E603,Store_SRP!B2:L110,11, FALSE)))</f>
      </c>
      <c r="W603" s="1">
        <f>VLOOKUP(G603,Sku_Consolidated!A2:W957,11,FALSE)</f>
      </c>
      <c r="X603" s="1">
        <f>VLOOKUP(G603,Sku_Consolidated!A2:H957,8,FALSE)</f>
      </c>
      <c r="Y603" s="1">
        <f>VLOOKUP(G603,Sku_Consolidated!A2:I957,9,FALSE)</f>
      </c>
      <c r="Z603" s="1" t="s">
        <v>41</v>
      </c>
      <c r="AA603" s="1">
        <f>VLOOKUP(G603,Sku_Consolidated!A2:E957,5,FALSE)</f>
      </c>
      <c r="AB603" s="1">
        <f>IF(VLOOKUP(G603,Sku_Consolidated!A2:S957,19,FALSE)="SHOWCASE", VLOOKUP(E603,Store_Showcase!B2:N144,13, FALSE), IF(VLOOKUP(G603,Sku_Consolidated!A2:S957,19,FALSE)="VAM",VLOOKUP(E603,Store_VAM!B2:N273,13, FALSE),VLOOKUP(E603,Store_SRP!B2:N110,13, FALSE)))</f>
      </c>
      <c r="AC603" s="1">
        <f>IF(IFERROR(AB603,TRUE)=TRUE, "-","OK")</f>
      </c>
      <c r="AD603" s="11" t="s">
        <v>37</v>
      </c>
      <c r="AE603" s="11" t="s">
        <v>37</v>
      </c>
      <c r="AF603" s="1">
        <f>IF(IFERROR(VLOOKUP(E603,Store_Showcase!B2:H144,{5}, FALSE), TRUE)=TRUE, IF(IFERROR(VLOOKUP(E603,Store_SRP!B2:H110,{5}, FALSE), TRUE)=TRUE,VLOOKUP(E603,Store_VAM!B2:H273,{5}, FALSE),VLOOKUP(E603,Store_SRP!B2:H110,{5}, FALSE)), VLOOKUP(E603,Store_Showcase!B2:H144,{5}, FALSE))</f>
      </c>
      <c r="AG603" s="1">
        <f>IF(IFERROR(VLOOKUP(E603,Store_Showcase!B2:H144,{6}, FALSE), TRUE)=TRUE, IF(IFERROR(VLOOKUP(E603,Store_SRP!B2:H110,{6}, FALSE), TRUE)=TRUE,VLOOKUP(E603,Store_VAM!B2:H273,{6}, FALSE),VLOOKUP(E603,Store_SRP!B2:H110,{6}, FALSE)), VLOOKUP(E603,Store_Showcase!B2:H144,{6}, FALSE))</f>
      </c>
      <c r="AH603" s="1">
        <f>VLOOKUP(G603,Sku_Consolidated!A2:R957,18,FALSE)</f>
      </c>
      <c r="AI603" s="1">
        <f>VLOOKUP(G603,Sku_Consolidated!A2:S957,19,FALSE)</f>
      </c>
      <c r="AJ603" s="1">
        <f>VLOOKUP(G603,Sku_Consolidated!A2:T957,20,FALSE)</f>
      </c>
    </row>
    <row r="604" spans="1:36" x14ac:dyDescent="0.25">
      <c r="A604" s="1">
        <v>2024</v>
      </c>
      <c r="B604" s="1" t="s">
        <v>31</v>
      </c>
      <c r="C604" s="1" t="s">
        <v>32</v>
      </c>
      <c r="D604" s="1" t="s">
        <v>33</v>
      </c>
      <c r="E604" s="9" t="s">
        <v>1811</v>
      </c>
      <c r="F604" s="1">
        <f>IF(VLOOKUP(G604,Sku_Consolidated!A2:S957,{19},FALSE)="SHOWCASE", VLOOKUP(E604,Store_Showcase!B2:C144,{2}, FALSE), IF(VLOOKUP(G604,Sku_Consolidated!A2:S957,{19},FALSE)="VAM",VLOOKUP(E604,Store_VAM!B2:C273,{2}, FALSE),VLOOKUP(E604,Store_SRP!B2:C110,{2}, FALSE)))</f>
      </c>
      <c r="G604" s="1">
        <v>61732</v>
      </c>
      <c r="H604" s="1" t="s">
        <v>211</v>
      </c>
      <c r="I604" s="10" t="s">
        <v>1827</v>
      </c>
      <c r="J604" s="1">
        <f>VLOOKUP(G604,Sku_Consolidated!A2:C957, 3, FALSE)</f>
      </c>
      <c r="K604" s="10">
        <f>IF(J604="PACK", I604, 0)</f>
      </c>
      <c r="L604" s="10">
        <f>IF(J604="KG", I604, I604 * VLOOKUP(G604,Sku_Consolidated!A2:U957,21,FALSE))</f>
      </c>
      <c r="M604" s="10" t="s">
        <v>37</v>
      </c>
      <c r="N604" s="11" t="s">
        <v>1828</v>
      </c>
      <c r="O604" s="10" t="s">
        <v>1829</v>
      </c>
      <c r="P604" s="10">
        <f>N604 - O604</f>
      </c>
      <c r="Q604" s="1">
        <f>VLOOKUP(G604,Sku_Consolidated!A2:G957,7, FALSE)</f>
      </c>
      <c r="R604" s="1">
        <f>IF(IFERROR(VLOOKUP(E604,Store_Showcase!B2:H144,7, FALSE), TRUE)=TRUE, IF(IFERROR(VLOOKUP(E604,Store_SRP!B2:H110,7, FALSE), TRUE)=TRUE,VLOOKUP(E604,Store_VAM!B2:H273,7, FALSE),VLOOKUP(E604,Store_SRP!B2:H110,7, FALSE)), VLOOKUP(E604,Store_Showcase!B2:H144,7, FALSE))</f>
      </c>
      <c r="S604" s="1">
        <f>IF(IFERROR(VLOOKUP(E604,Store_Showcase!B2:I144,8, FALSE), TRUE)=TRUE, IF(IFERROR(VLOOKUP(E604,Store_SRP!B2:I110,8, FALSE), TRUE)=TRUE,VLOOKUP(E604,Store_VAM!B2:I273,8, FALSE),VLOOKUP(E604,Store_SRP!B2:I110,8, FALSE)), VLOOKUP(E604,Store_Showcase!B2:I144,8, FALSE))</f>
      </c>
      <c r="T604" s="1">
        <f>VLOOKUP(G604,Sku_Consolidated!A2:R957,18,FALSE)</f>
      </c>
      <c r="U604" s="1" t="s">
        <v>1815</v>
      </c>
      <c r="V604" s="1">
        <f>IF(VLOOKUP(G604,Sku_Consolidated!A2:S957,19,FALSE)="SHOWCASE", VLOOKUP(E604,Store_Showcase!B2:L144,11, FALSE), IF(VLOOKUP(G604,Sku_Consolidated!A2:S957,19,FALSE)="VAM",VLOOKUP(E604,Store_VAM!B2:L273,11, FALSE),VLOOKUP(E604,Store_SRP!B2:L110,11, FALSE)))</f>
      </c>
      <c r="W604" s="1">
        <f>VLOOKUP(G604,Sku_Consolidated!A2:W957,11,FALSE)</f>
      </c>
      <c r="X604" s="1">
        <f>VLOOKUP(G604,Sku_Consolidated!A2:H957,8,FALSE)</f>
      </c>
      <c r="Y604" s="1">
        <f>VLOOKUP(G604,Sku_Consolidated!A2:I957,9,FALSE)</f>
      </c>
      <c r="Z604" s="1" t="s">
        <v>41</v>
      </c>
      <c r="AA604" s="1">
        <f>VLOOKUP(G604,Sku_Consolidated!A2:E957,5,FALSE)</f>
      </c>
      <c r="AB604" s="1">
        <f>IF(VLOOKUP(G604,Sku_Consolidated!A2:S957,19,FALSE)="SHOWCASE", VLOOKUP(E604,Store_Showcase!B2:N144,13, FALSE), IF(VLOOKUP(G604,Sku_Consolidated!A2:S957,19,FALSE)="VAM",VLOOKUP(E604,Store_VAM!B2:N273,13, FALSE),VLOOKUP(E604,Store_SRP!B2:N110,13, FALSE)))</f>
      </c>
      <c r="AC604" s="1">
        <f>IF(IFERROR(AB604,TRUE)=TRUE, "-","OK")</f>
      </c>
      <c r="AD604" s="11" t="s">
        <v>37</v>
      </c>
      <c r="AE604" s="11" t="s">
        <v>37</v>
      </c>
      <c r="AF604" s="1">
        <f>IF(IFERROR(VLOOKUP(E604,Store_Showcase!B2:H144,{5}, FALSE), TRUE)=TRUE, IF(IFERROR(VLOOKUP(E604,Store_SRP!B2:H110,{5}, FALSE), TRUE)=TRUE,VLOOKUP(E604,Store_VAM!B2:H273,{5}, FALSE),VLOOKUP(E604,Store_SRP!B2:H110,{5}, FALSE)), VLOOKUP(E604,Store_Showcase!B2:H144,{5}, FALSE))</f>
      </c>
      <c r="AG604" s="1">
        <f>IF(IFERROR(VLOOKUP(E604,Store_Showcase!B2:H144,{6}, FALSE), TRUE)=TRUE, IF(IFERROR(VLOOKUP(E604,Store_SRP!B2:H110,{6}, FALSE), TRUE)=TRUE,VLOOKUP(E604,Store_VAM!B2:H273,{6}, FALSE),VLOOKUP(E604,Store_SRP!B2:H110,{6}, FALSE)), VLOOKUP(E604,Store_Showcase!B2:H144,{6}, FALSE))</f>
      </c>
      <c r="AH604" s="1">
        <f>VLOOKUP(G604,Sku_Consolidated!A2:R957,18,FALSE)</f>
      </c>
      <c r="AI604" s="1">
        <f>VLOOKUP(G604,Sku_Consolidated!A2:S957,19,FALSE)</f>
      </c>
      <c r="AJ604" s="1">
        <f>VLOOKUP(G604,Sku_Consolidated!A2:T957,20,FALSE)</f>
      </c>
    </row>
    <row r="605" spans="1:36" x14ac:dyDescent="0.25">
      <c r="A605" s="1">
        <v>2024</v>
      </c>
      <c r="B605" s="1" t="s">
        <v>31</v>
      </c>
      <c r="C605" s="1" t="s">
        <v>32</v>
      </c>
      <c r="D605" s="1" t="s">
        <v>33</v>
      </c>
      <c r="E605" s="9" t="s">
        <v>1811</v>
      </c>
      <c r="F605" s="1">
        <f>IF(VLOOKUP(G605,Sku_Consolidated!A2:S957,{19},FALSE)="SHOWCASE", VLOOKUP(E605,Store_Showcase!B2:C144,{2}, FALSE), IF(VLOOKUP(G605,Sku_Consolidated!A2:S957,{19},FALSE)="VAM",VLOOKUP(E605,Store_VAM!B2:C273,{2}, FALSE),VLOOKUP(E605,Store_SRP!B2:C110,{2}, FALSE)))</f>
      </c>
      <c r="G605" s="1">
        <v>61733</v>
      </c>
      <c r="H605" s="1" t="s">
        <v>58</v>
      </c>
      <c r="I605" s="10" t="s">
        <v>1830</v>
      </c>
      <c r="J605" s="1">
        <f>VLOOKUP(G605,Sku_Consolidated!A2:C957, 3, FALSE)</f>
      </c>
      <c r="K605" s="10">
        <f>IF(J605="PACK", I605, 0)</f>
      </c>
      <c r="L605" s="10">
        <f>IF(J605="KG", I605, I605 * VLOOKUP(G605,Sku_Consolidated!A2:U957,21,FALSE))</f>
      </c>
      <c r="M605" s="10" t="s">
        <v>37</v>
      </c>
      <c r="N605" s="11" t="s">
        <v>1831</v>
      </c>
      <c r="O605" s="10" t="s">
        <v>1832</v>
      </c>
      <c r="P605" s="10">
        <f>N605 - O605</f>
      </c>
      <c r="Q605" s="1">
        <f>VLOOKUP(G605,Sku_Consolidated!A2:G957,7, FALSE)</f>
      </c>
      <c r="R605" s="1">
        <f>IF(IFERROR(VLOOKUP(E605,Store_Showcase!B2:H144,7, FALSE), TRUE)=TRUE, IF(IFERROR(VLOOKUP(E605,Store_SRP!B2:H110,7, FALSE), TRUE)=TRUE,VLOOKUP(E605,Store_VAM!B2:H273,7, FALSE),VLOOKUP(E605,Store_SRP!B2:H110,7, FALSE)), VLOOKUP(E605,Store_Showcase!B2:H144,7, FALSE))</f>
      </c>
      <c r="S605" s="1">
        <f>IF(IFERROR(VLOOKUP(E605,Store_Showcase!B2:I144,8, FALSE), TRUE)=TRUE, IF(IFERROR(VLOOKUP(E605,Store_SRP!B2:I110,8, FALSE), TRUE)=TRUE,VLOOKUP(E605,Store_VAM!B2:I273,8, FALSE),VLOOKUP(E605,Store_SRP!B2:I110,8, FALSE)), VLOOKUP(E605,Store_Showcase!B2:I144,8, FALSE))</f>
      </c>
      <c r="T605" s="1">
        <f>VLOOKUP(G605,Sku_Consolidated!A2:R957,18,FALSE)</f>
      </c>
      <c r="U605" s="1" t="s">
        <v>1815</v>
      </c>
      <c r="V605" s="1">
        <f>IF(VLOOKUP(G605,Sku_Consolidated!A2:S957,19,FALSE)="SHOWCASE", VLOOKUP(E605,Store_Showcase!B2:L144,11, FALSE), IF(VLOOKUP(G605,Sku_Consolidated!A2:S957,19,FALSE)="VAM",VLOOKUP(E605,Store_VAM!B2:L273,11, FALSE),VLOOKUP(E605,Store_SRP!B2:L110,11, FALSE)))</f>
      </c>
      <c r="W605" s="1">
        <f>VLOOKUP(G605,Sku_Consolidated!A2:W957,11,FALSE)</f>
      </c>
      <c r="X605" s="1">
        <f>VLOOKUP(G605,Sku_Consolidated!A2:H957,8,FALSE)</f>
      </c>
      <c r="Y605" s="1">
        <f>VLOOKUP(G605,Sku_Consolidated!A2:I957,9,FALSE)</f>
      </c>
      <c r="Z605" s="1" t="s">
        <v>41</v>
      </c>
      <c r="AA605" s="1">
        <f>VLOOKUP(G605,Sku_Consolidated!A2:E957,5,FALSE)</f>
      </c>
      <c r="AB605" s="1">
        <f>IF(VLOOKUP(G605,Sku_Consolidated!A2:S957,19,FALSE)="SHOWCASE", VLOOKUP(E605,Store_Showcase!B2:N144,13, FALSE), IF(VLOOKUP(G605,Sku_Consolidated!A2:S957,19,FALSE)="VAM",VLOOKUP(E605,Store_VAM!B2:N273,13, FALSE),VLOOKUP(E605,Store_SRP!B2:N110,13, FALSE)))</f>
      </c>
      <c r="AC605" s="1">
        <f>IF(IFERROR(AB605,TRUE)=TRUE, "-","OK")</f>
      </c>
      <c r="AD605" s="11" t="s">
        <v>37</v>
      </c>
      <c r="AE605" s="11" t="s">
        <v>37</v>
      </c>
      <c r="AF605" s="1">
        <f>IF(IFERROR(VLOOKUP(E605,Store_Showcase!B2:H144,{5}, FALSE), TRUE)=TRUE, IF(IFERROR(VLOOKUP(E605,Store_SRP!B2:H110,{5}, FALSE), TRUE)=TRUE,VLOOKUP(E605,Store_VAM!B2:H273,{5}, FALSE),VLOOKUP(E605,Store_SRP!B2:H110,{5}, FALSE)), VLOOKUP(E605,Store_Showcase!B2:H144,{5}, FALSE))</f>
      </c>
      <c r="AG605" s="1">
        <f>IF(IFERROR(VLOOKUP(E605,Store_Showcase!B2:H144,{6}, FALSE), TRUE)=TRUE, IF(IFERROR(VLOOKUP(E605,Store_SRP!B2:H110,{6}, FALSE), TRUE)=TRUE,VLOOKUP(E605,Store_VAM!B2:H273,{6}, FALSE),VLOOKUP(E605,Store_SRP!B2:H110,{6}, FALSE)), VLOOKUP(E605,Store_Showcase!B2:H144,{6}, FALSE))</f>
      </c>
      <c r="AH605" s="1">
        <f>VLOOKUP(G605,Sku_Consolidated!A2:R957,18,FALSE)</f>
      </c>
      <c r="AI605" s="1">
        <f>VLOOKUP(G605,Sku_Consolidated!A2:S957,19,FALSE)</f>
      </c>
      <c r="AJ605" s="1">
        <f>VLOOKUP(G605,Sku_Consolidated!A2:T957,20,FALSE)</f>
      </c>
    </row>
    <row r="606" spans="1:36" x14ac:dyDescent="0.25">
      <c r="A606" s="1">
        <v>2024</v>
      </c>
      <c r="B606" s="1" t="s">
        <v>31</v>
      </c>
      <c r="C606" s="1" t="s">
        <v>32</v>
      </c>
      <c r="D606" s="1" t="s">
        <v>33</v>
      </c>
      <c r="E606" s="9" t="s">
        <v>1811</v>
      </c>
      <c r="F606" s="1">
        <f>IF(VLOOKUP(G606,Sku_Consolidated!A2:S957,{19},FALSE)="SHOWCASE", VLOOKUP(E606,Store_Showcase!B2:C144,{2}, FALSE), IF(VLOOKUP(G606,Sku_Consolidated!A2:S957,{19},FALSE)="VAM",VLOOKUP(E606,Store_VAM!B2:C273,{2}, FALSE),VLOOKUP(E606,Store_SRP!B2:C110,{2}, FALSE)))</f>
      </c>
      <c r="G606" s="1">
        <v>61734</v>
      </c>
      <c r="H606" s="1" t="s">
        <v>62</v>
      </c>
      <c r="I606" s="10" t="s">
        <v>1833</v>
      </c>
      <c r="J606" s="1">
        <f>VLOOKUP(G606,Sku_Consolidated!A2:C957, 3, FALSE)</f>
      </c>
      <c r="K606" s="10">
        <f>IF(J606="PACK", I606, 0)</f>
      </c>
      <c r="L606" s="10">
        <f>IF(J606="KG", I606, I606 * VLOOKUP(G606,Sku_Consolidated!A2:U957,21,FALSE))</f>
      </c>
      <c r="M606" s="10" t="s">
        <v>37</v>
      </c>
      <c r="N606" s="11" t="s">
        <v>1834</v>
      </c>
      <c r="O606" s="10" t="s">
        <v>1835</v>
      </c>
      <c r="P606" s="10">
        <f>N606 - O606</f>
      </c>
      <c r="Q606" s="1">
        <f>VLOOKUP(G606,Sku_Consolidated!A2:G957,7, FALSE)</f>
      </c>
      <c r="R606" s="1">
        <f>IF(IFERROR(VLOOKUP(E606,Store_Showcase!B2:H144,7, FALSE), TRUE)=TRUE, IF(IFERROR(VLOOKUP(E606,Store_SRP!B2:H110,7, FALSE), TRUE)=TRUE,VLOOKUP(E606,Store_VAM!B2:H273,7, FALSE),VLOOKUP(E606,Store_SRP!B2:H110,7, FALSE)), VLOOKUP(E606,Store_Showcase!B2:H144,7, FALSE))</f>
      </c>
      <c r="S606" s="1">
        <f>IF(IFERROR(VLOOKUP(E606,Store_Showcase!B2:I144,8, FALSE), TRUE)=TRUE, IF(IFERROR(VLOOKUP(E606,Store_SRP!B2:I110,8, FALSE), TRUE)=TRUE,VLOOKUP(E606,Store_VAM!B2:I273,8, FALSE),VLOOKUP(E606,Store_SRP!B2:I110,8, FALSE)), VLOOKUP(E606,Store_Showcase!B2:I144,8, FALSE))</f>
      </c>
      <c r="T606" s="1">
        <f>VLOOKUP(G606,Sku_Consolidated!A2:R957,18,FALSE)</f>
      </c>
      <c r="U606" s="1" t="s">
        <v>1815</v>
      </c>
      <c r="V606" s="1">
        <f>IF(VLOOKUP(G606,Sku_Consolidated!A2:S957,19,FALSE)="SHOWCASE", VLOOKUP(E606,Store_Showcase!B2:L144,11, FALSE), IF(VLOOKUP(G606,Sku_Consolidated!A2:S957,19,FALSE)="VAM",VLOOKUP(E606,Store_VAM!B2:L273,11, FALSE),VLOOKUP(E606,Store_SRP!B2:L110,11, FALSE)))</f>
      </c>
      <c r="W606" s="1">
        <f>VLOOKUP(G606,Sku_Consolidated!A2:W957,11,FALSE)</f>
      </c>
      <c r="X606" s="1">
        <f>VLOOKUP(G606,Sku_Consolidated!A2:H957,8,FALSE)</f>
      </c>
      <c r="Y606" s="1">
        <f>VLOOKUP(G606,Sku_Consolidated!A2:I957,9,FALSE)</f>
      </c>
      <c r="Z606" s="1" t="s">
        <v>41</v>
      </c>
      <c r="AA606" s="1">
        <f>VLOOKUP(G606,Sku_Consolidated!A2:E957,5,FALSE)</f>
      </c>
      <c r="AB606" s="1">
        <f>IF(VLOOKUP(G606,Sku_Consolidated!A2:S957,19,FALSE)="SHOWCASE", VLOOKUP(E606,Store_Showcase!B2:N144,13, FALSE), IF(VLOOKUP(G606,Sku_Consolidated!A2:S957,19,FALSE)="VAM",VLOOKUP(E606,Store_VAM!B2:N273,13, FALSE),VLOOKUP(E606,Store_SRP!B2:N110,13, FALSE)))</f>
      </c>
      <c r="AC606" s="1">
        <f>IF(IFERROR(AB606,TRUE)=TRUE, "-","OK")</f>
      </c>
      <c r="AD606" s="11" t="s">
        <v>37</v>
      </c>
      <c r="AE606" s="11" t="s">
        <v>37</v>
      </c>
      <c r="AF606" s="1">
        <f>IF(IFERROR(VLOOKUP(E606,Store_Showcase!B2:H144,{5}, FALSE), TRUE)=TRUE, IF(IFERROR(VLOOKUP(E606,Store_SRP!B2:H110,{5}, FALSE), TRUE)=TRUE,VLOOKUP(E606,Store_VAM!B2:H273,{5}, FALSE),VLOOKUP(E606,Store_SRP!B2:H110,{5}, FALSE)), VLOOKUP(E606,Store_Showcase!B2:H144,{5}, FALSE))</f>
      </c>
      <c r="AG606" s="1">
        <f>IF(IFERROR(VLOOKUP(E606,Store_Showcase!B2:H144,{6}, FALSE), TRUE)=TRUE, IF(IFERROR(VLOOKUP(E606,Store_SRP!B2:H110,{6}, FALSE), TRUE)=TRUE,VLOOKUP(E606,Store_VAM!B2:H273,{6}, FALSE),VLOOKUP(E606,Store_SRP!B2:H110,{6}, FALSE)), VLOOKUP(E606,Store_Showcase!B2:H144,{6}, FALSE))</f>
      </c>
      <c r="AH606" s="1">
        <f>VLOOKUP(G606,Sku_Consolidated!A2:R957,18,FALSE)</f>
      </c>
      <c r="AI606" s="1">
        <f>VLOOKUP(G606,Sku_Consolidated!A2:S957,19,FALSE)</f>
      </c>
      <c r="AJ606" s="1">
        <f>VLOOKUP(G606,Sku_Consolidated!A2:T957,20,FALSE)</f>
      </c>
    </row>
    <row r="607" spans="1:36" x14ac:dyDescent="0.25">
      <c r="A607" s="1">
        <v>2024</v>
      </c>
      <c r="B607" s="1" t="s">
        <v>31</v>
      </c>
      <c r="C607" s="1" t="s">
        <v>32</v>
      </c>
      <c r="D607" s="1" t="s">
        <v>33</v>
      </c>
      <c r="E607" s="9" t="s">
        <v>1811</v>
      </c>
      <c r="F607" s="1">
        <f>IF(VLOOKUP(G607,Sku_Consolidated!A2:S957,{19},FALSE)="SHOWCASE", VLOOKUP(E607,Store_Showcase!B2:C144,{2}, FALSE), IF(VLOOKUP(G607,Sku_Consolidated!A2:S957,{19},FALSE)="VAM",VLOOKUP(E607,Store_VAM!B2:C273,{2}, FALSE),VLOOKUP(E607,Store_SRP!B2:C110,{2}, FALSE)))</f>
      </c>
      <c r="G607" s="1">
        <v>61735</v>
      </c>
      <c r="H607" s="1" t="s">
        <v>66</v>
      </c>
      <c r="I607" s="10" t="s">
        <v>1836</v>
      </c>
      <c r="J607" s="1">
        <f>VLOOKUP(G607,Sku_Consolidated!A2:C957, 3, FALSE)</f>
      </c>
      <c r="K607" s="10">
        <f>IF(J607="PACK", I607, 0)</f>
      </c>
      <c r="L607" s="10">
        <f>IF(J607="KG", I607, I607 * VLOOKUP(G607,Sku_Consolidated!A2:U957,21,FALSE))</f>
      </c>
      <c r="M607" s="10" t="s">
        <v>37</v>
      </c>
      <c r="N607" s="11" t="s">
        <v>1837</v>
      </c>
      <c r="O607" s="10" t="s">
        <v>1838</v>
      </c>
      <c r="P607" s="10">
        <f>N607 - O607</f>
      </c>
      <c r="Q607" s="1">
        <f>VLOOKUP(G607,Sku_Consolidated!A2:G957,7, FALSE)</f>
      </c>
      <c r="R607" s="1">
        <f>IF(IFERROR(VLOOKUP(E607,Store_Showcase!B2:H144,7, FALSE), TRUE)=TRUE, IF(IFERROR(VLOOKUP(E607,Store_SRP!B2:H110,7, FALSE), TRUE)=TRUE,VLOOKUP(E607,Store_VAM!B2:H273,7, FALSE),VLOOKUP(E607,Store_SRP!B2:H110,7, FALSE)), VLOOKUP(E607,Store_Showcase!B2:H144,7, FALSE))</f>
      </c>
      <c r="S607" s="1">
        <f>IF(IFERROR(VLOOKUP(E607,Store_Showcase!B2:I144,8, FALSE), TRUE)=TRUE, IF(IFERROR(VLOOKUP(E607,Store_SRP!B2:I110,8, FALSE), TRUE)=TRUE,VLOOKUP(E607,Store_VAM!B2:I273,8, FALSE),VLOOKUP(E607,Store_SRP!B2:I110,8, FALSE)), VLOOKUP(E607,Store_Showcase!B2:I144,8, FALSE))</f>
      </c>
      <c r="T607" s="1">
        <f>VLOOKUP(G607,Sku_Consolidated!A2:R957,18,FALSE)</f>
      </c>
      <c r="U607" s="1" t="s">
        <v>1815</v>
      </c>
      <c r="V607" s="1">
        <f>IF(VLOOKUP(G607,Sku_Consolidated!A2:S957,19,FALSE)="SHOWCASE", VLOOKUP(E607,Store_Showcase!B2:L144,11, FALSE), IF(VLOOKUP(G607,Sku_Consolidated!A2:S957,19,FALSE)="VAM",VLOOKUP(E607,Store_VAM!B2:L273,11, FALSE),VLOOKUP(E607,Store_SRP!B2:L110,11, FALSE)))</f>
      </c>
      <c r="W607" s="1">
        <f>VLOOKUP(G607,Sku_Consolidated!A2:W957,11,FALSE)</f>
      </c>
      <c r="X607" s="1">
        <f>VLOOKUP(G607,Sku_Consolidated!A2:H957,8,FALSE)</f>
      </c>
      <c r="Y607" s="1">
        <f>VLOOKUP(G607,Sku_Consolidated!A2:I957,9,FALSE)</f>
      </c>
      <c r="Z607" s="1" t="s">
        <v>41</v>
      </c>
      <c r="AA607" s="1">
        <f>VLOOKUP(G607,Sku_Consolidated!A2:E957,5,FALSE)</f>
      </c>
      <c r="AB607" s="1">
        <f>IF(VLOOKUP(G607,Sku_Consolidated!A2:S957,19,FALSE)="SHOWCASE", VLOOKUP(E607,Store_Showcase!B2:N144,13, FALSE), IF(VLOOKUP(G607,Sku_Consolidated!A2:S957,19,FALSE)="VAM",VLOOKUP(E607,Store_VAM!B2:N273,13, FALSE),VLOOKUP(E607,Store_SRP!B2:N110,13, FALSE)))</f>
      </c>
      <c r="AC607" s="1">
        <f>IF(IFERROR(AB607,TRUE)=TRUE, "-","OK")</f>
      </c>
      <c r="AD607" s="11" t="s">
        <v>37</v>
      </c>
      <c r="AE607" s="11" t="s">
        <v>37</v>
      </c>
      <c r="AF607" s="1">
        <f>IF(IFERROR(VLOOKUP(E607,Store_Showcase!B2:H144,{5}, FALSE), TRUE)=TRUE, IF(IFERROR(VLOOKUP(E607,Store_SRP!B2:H110,{5}, FALSE), TRUE)=TRUE,VLOOKUP(E607,Store_VAM!B2:H273,{5}, FALSE),VLOOKUP(E607,Store_SRP!B2:H110,{5}, FALSE)), VLOOKUP(E607,Store_Showcase!B2:H144,{5}, FALSE))</f>
      </c>
      <c r="AG607" s="1">
        <f>IF(IFERROR(VLOOKUP(E607,Store_Showcase!B2:H144,{6}, FALSE), TRUE)=TRUE, IF(IFERROR(VLOOKUP(E607,Store_SRP!B2:H110,{6}, FALSE), TRUE)=TRUE,VLOOKUP(E607,Store_VAM!B2:H273,{6}, FALSE),VLOOKUP(E607,Store_SRP!B2:H110,{6}, FALSE)), VLOOKUP(E607,Store_Showcase!B2:H144,{6}, FALSE))</f>
      </c>
      <c r="AH607" s="1">
        <f>VLOOKUP(G607,Sku_Consolidated!A2:R957,18,FALSE)</f>
      </c>
      <c r="AI607" s="1">
        <f>VLOOKUP(G607,Sku_Consolidated!A2:S957,19,FALSE)</f>
      </c>
      <c r="AJ607" s="1">
        <f>VLOOKUP(G607,Sku_Consolidated!A2:T957,20,FALSE)</f>
      </c>
    </row>
    <row r="608" spans="1:36" x14ac:dyDescent="0.25">
      <c r="A608" s="1">
        <v>2024</v>
      </c>
      <c r="B608" s="1" t="s">
        <v>31</v>
      </c>
      <c r="C608" s="1" t="s">
        <v>32</v>
      </c>
      <c r="D608" s="1" t="s">
        <v>33</v>
      </c>
      <c r="E608" s="9" t="s">
        <v>1811</v>
      </c>
      <c r="F608" s="1">
        <f>IF(VLOOKUP(G608,Sku_Consolidated!A2:S957,{19},FALSE)="SHOWCASE", VLOOKUP(E608,Store_Showcase!B2:C144,{2}, FALSE), IF(VLOOKUP(G608,Sku_Consolidated!A2:S957,{19},FALSE)="VAM",VLOOKUP(E608,Store_VAM!B2:C273,{2}, FALSE),VLOOKUP(E608,Store_SRP!B2:C110,{2}, FALSE)))</f>
      </c>
      <c r="G608" s="1">
        <v>61737</v>
      </c>
      <c r="H608" s="1" t="s">
        <v>70</v>
      </c>
      <c r="I608" s="10" t="s">
        <v>1839</v>
      </c>
      <c r="J608" s="1">
        <f>VLOOKUP(G608,Sku_Consolidated!A2:C957, 3, FALSE)</f>
      </c>
      <c r="K608" s="10">
        <f>IF(J608="PACK", I608, 0)</f>
      </c>
      <c r="L608" s="10">
        <f>IF(J608="KG", I608, I608 * VLOOKUP(G608,Sku_Consolidated!A2:U957,21,FALSE))</f>
      </c>
      <c r="M608" s="10" t="s">
        <v>37</v>
      </c>
      <c r="N608" s="11" t="s">
        <v>1840</v>
      </c>
      <c r="O608" s="10" t="s">
        <v>1841</v>
      </c>
      <c r="P608" s="10">
        <f>N608 - O608</f>
      </c>
      <c r="Q608" s="1">
        <f>VLOOKUP(G608,Sku_Consolidated!A2:G957,7, FALSE)</f>
      </c>
      <c r="R608" s="1">
        <f>IF(IFERROR(VLOOKUP(E608,Store_Showcase!B2:H144,7, FALSE), TRUE)=TRUE, IF(IFERROR(VLOOKUP(E608,Store_SRP!B2:H110,7, FALSE), TRUE)=TRUE,VLOOKUP(E608,Store_VAM!B2:H273,7, FALSE),VLOOKUP(E608,Store_SRP!B2:H110,7, FALSE)), VLOOKUP(E608,Store_Showcase!B2:H144,7, FALSE))</f>
      </c>
      <c r="S608" s="1">
        <f>IF(IFERROR(VLOOKUP(E608,Store_Showcase!B2:I144,8, FALSE), TRUE)=TRUE, IF(IFERROR(VLOOKUP(E608,Store_SRP!B2:I110,8, FALSE), TRUE)=TRUE,VLOOKUP(E608,Store_VAM!B2:I273,8, FALSE),VLOOKUP(E608,Store_SRP!B2:I110,8, FALSE)), VLOOKUP(E608,Store_Showcase!B2:I144,8, FALSE))</f>
      </c>
      <c r="T608" s="1">
        <f>VLOOKUP(G608,Sku_Consolidated!A2:R957,18,FALSE)</f>
      </c>
      <c r="U608" s="1" t="s">
        <v>1815</v>
      </c>
      <c r="V608" s="1">
        <f>IF(VLOOKUP(G608,Sku_Consolidated!A2:S957,19,FALSE)="SHOWCASE", VLOOKUP(E608,Store_Showcase!B2:L144,11, FALSE), IF(VLOOKUP(G608,Sku_Consolidated!A2:S957,19,FALSE)="VAM",VLOOKUP(E608,Store_VAM!B2:L273,11, FALSE),VLOOKUP(E608,Store_SRP!B2:L110,11, FALSE)))</f>
      </c>
      <c r="W608" s="1">
        <f>VLOOKUP(G608,Sku_Consolidated!A2:W957,11,FALSE)</f>
      </c>
      <c r="X608" s="1">
        <f>VLOOKUP(G608,Sku_Consolidated!A2:H957,8,FALSE)</f>
      </c>
      <c r="Y608" s="1">
        <f>VLOOKUP(G608,Sku_Consolidated!A2:I957,9,FALSE)</f>
      </c>
      <c r="Z608" s="1" t="s">
        <v>41</v>
      </c>
      <c r="AA608" s="1">
        <f>VLOOKUP(G608,Sku_Consolidated!A2:E957,5,FALSE)</f>
      </c>
      <c r="AB608" s="1">
        <f>IF(VLOOKUP(G608,Sku_Consolidated!A2:S957,19,FALSE)="SHOWCASE", VLOOKUP(E608,Store_Showcase!B2:N144,13, FALSE), IF(VLOOKUP(G608,Sku_Consolidated!A2:S957,19,FALSE)="VAM",VLOOKUP(E608,Store_VAM!B2:N273,13, FALSE),VLOOKUP(E608,Store_SRP!B2:N110,13, FALSE)))</f>
      </c>
      <c r="AC608" s="1">
        <f>IF(IFERROR(AB608,TRUE)=TRUE, "-","OK")</f>
      </c>
      <c r="AD608" s="11" t="s">
        <v>37</v>
      </c>
      <c r="AE608" s="11" t="s">
        <v>37</v>
      </c>
      <c r="AF608" s="1">
        <f>IF(IFERROR(VLOOKUP(E608,Store_Showcase!B2:H144,{5}, FALSE), TRUE)=TRUE, IF(IFERROR(VLOOKUP(E608,Store_SRP!B2:H110,{5}, FALSE), TRUE)=TRUE,VLOOKUP(E608,Store_VAM!B2:H273,{5}, FALSE),VLOOKUP(E608,Store_SRP!B2:H110,{5}, FALSE)), VLOOKUP(E608,Store_Showcase!B2:H144,{5}, FALSE))</f>
      </c>
      <c r="AG608" s="1">
        <f>IF(IFERROR(VLOOKUP(E608,Store_Showcase!B2:H144,{6}, FALSE), TRUE)=TRUE, IF(IFERROR(VLOOKUP(E608,Store_SRP!B2:H110,{6}, FALSE), TRUE)=TRUE,VLOOKUP(E608,Store_VAM!B2:H273,{6}, FALSE),VLOOKUP(E608,Store_SRP!B2:H110,{6}, FALSE)), VLOOKUP(E608,Store_Showcase!B2:H144,{6}, FALSE))</f>
      </c>
      <c r="AH608" s="1">
        <f>VLOOKUP(G608,Sku_Consolidated!A2:R957,18,FALSE)</f>
      </c>
      <c r="AI608" s="1">
        <f>VLOOKUP(G608,Sku_Consolidated!A2:S957,19,FALSE)</f>
      </c>
      <c r="AJ608" s="1">
        <f>VLOOKUP(G608,Sku_Consolidated!A2:T957,20,FALSE)</f>
      </c>
    </row>
    <row r="609" spans="1:36" x14ac:dyDescent="0.25">
      <c r="A609" s="1">
        <v>2024</v>
      </c>
      <c r="B609" s="1" t="s">
        <v>31</v>
      </c>
      <c r="C609" s="1" t="s">
        <v>32</v>
      </c>
      <c r="D609" s="1" t="s">
        <v>33</v>
      </c>
      <c r="E609" s="9" t="s">
        <v>1811</v>
      </c>
      <c r="F609" s="1">
        <f>IF(VLOOKUP(G609,Sku_Consolidated!A2:S957,{19},FALSE)="SHOWCASE", VLOOKUP(E609,Store_Showcase!B2:C144,{2}, FALSE), IF(VLOOKUP(G609,Sku_Consolidated!A2:S957,{19},FALSE)="VAM",VLOOKUP(E609,Store_VAM!B2:C273,{2}, FALSE),VLOOKUP(E609,Store_SRP!B2:C110,{2}, FALSE)))</f>
      </c>
      <c r="G609" s="1">
        <v>61742</v>
      </c>
      <c r="H609" s="1" t="s">
        <v>78</v>
      </c>
      <c r="I609" s="10" t="s">
        <v>1842</v>
      </c>
      <c r="J609" s="1">
        <f>VLOOKUP(G609,Sku_Consolidated!A2:C957, 3, FALSE)</f>
      </c>
      <c r="K609" s="10">
        <f>IF(J609="PACK", I609, 0)</f>
      </c>
      <c r="L609" s="10">
        <f>IF(J609="KG", I609, I609 * VLOOKUP(G609,Sku_Consolidated!A2:U957,21,FALSE))</f>
      </c>
      <c r="M609" s="10" t="s">
        <v>37</v>
      </c>
      <c r="N609" s="11" t="s">
        <v>1843</v>
      </c>
      <c r="O609" s="10" t="s">
        <v>1844</v>
      </c>
      <c r="P609" s="10">
        <f>N609 - O609</f>
      </c>
      <c r="Q609" s="1">
        <f>VLOOKUP(G609,Sku_Consolidated!A2:G957,7, FALSE)</f>
      </c>
      <c r="R609" s="1">
        <f>IF(IFERROR(VLOOKUP(E609,Store_Showcase!B2:H144,7, FALSE), TRUE)=TRUE, IF(IFERROR(VLOOKUP(E609,Store_SRP!B2:H110,7, FALSE), TRUE)=TRUE,VLOOKUP(E609,Store_VAM!B2:H273,7, FALSE),VLOOKUP(E609,Store_SRP!B2:H110,7, FALSE)), VLOOKUP(E609,Store_Showcase!B2:H144,7, FALSE))</f>
      </c>
      <c r="S609" s="1">
        <f>IF(IFERROR(VLOOKUP(E609,Store_Showcase!B2:I144,8, FALSE), TRUE)=TRUE, IF(IFERROR(VLOOKUP(E609,Store_SRP!B2:I110,8, FALSE), TRUE)=TRUE,VLOOKUP(E609,Store_VAM!B2:I273,8, FALSE),VLOOKUP(E609,Store_SRP!B2:I110,8, FALSE)), VLOOKUP(E609,Store_Showcase!B2:I144,8, FALSE))</f>
      </c>
      <c r="T609" s="1">
        <f>VLOOKUP(G609,Sku_Consolidated!A2:R957,18,FALSE)</f>
      </c>
      <c r="U609" s="1" t="s">
        <v>1815</v>
      </c>
      <c r="V609" s="1">
        <f>IF(VLOOKUP(G609,Sku_Consolidated!A2:S957,19,FALSE)="SHOWCASE", VLOOKUP(E609,Store_Showcase!B2:L144,11, FALSE), IF(VLOOKUP(G609,Sku_Consolidated!A2:S957,19,FALSE)="VAM",VLOOKUP(E609,Store_VAM!B2:L273,11, FALSE),VLOOKUP(E609,Store_SRP!B2:L110,11, FALSE)))</f>
      </c>
      <c r="W609" s="1">
        <f>VLOOKUP(G609,Sku_Consolidated!A2:W957,11,FALSE)</f>
      </c>
      <c r="X609" s="1">
        <f>VLOOKUP(G609,Sku_Consolidated!A2:H957,8,FALSE)</f>
      </c>
      <c r="Y609" s="1">
        <f>VLOOKUP(G609,Sku_Consolidated!A2:I957,9,FALSE)</f>
      </c>
      <c r="Z609" s="1" t="s">
        <v>41</v>
      </c>
      <c r="AA609" s="1">
        <f>VLOOKUP(G609,Sku_Consolidated!A2:E957,5,FALSE)</f>
      </c>
      <c r="AB609" s="1">
        <f>IF(VLOOKUP(G609,Sku_Consolidated!A2:S957,19,FALSE)="SHOWCASE", VLOOKUP(E609,Store_Showcase!B2:N144,13, FALSE), IF(VLOOKUP(G609,Sku_Consolidated!A2:S957,19,FALSE)="VAM",VLOOKUP(E609,Store_VAM!B2:N273,13, FALSE),VLOOKUP(E609,Store_SRP!B2:N110,13, FALSE)))</f>
      </c>
      <c r="AC609" s="1">
        <f>IF(IFERROR(AB609,TRUE)=TRUE, "-","OK")</f>
      </c>
      <c r="AD609" s="11" t="s">
        <v>37</v>
      </c>
      <c r="AE609" s="11" t="s">
        <v>37</v>
      </c>
      <c r="AF609" s="1">
        <f>IF(IFERROR(VLOOKUP(E609,Store_Showcase!B2:H144,{5}, FALSE), TRUE)=TRUE, IF(IFERROR(VLOOKUP(E609,Store_SRP!B2:H110,{5}, FALSE), TRUE)=TRUE,VLOOKUP(E609,Store_VAM!B2:H273,{5}, FALSE),VLOOKUP(E609,Store_SRP!B2:H110,{5}, FALSE)), VLOOKUP(E609,Store_Showcase!B2:H144,{5}, FALSE))</f>
      </c>
      <c r="AG609" s="1">
        <f>IF(IFERROR(VLOOKUP(E609,Store_Showcase!B2:H144,{6}, FALSE), TRUE)=TRUE, IF(IFERROR(VLOOKUP(E609,Store_SRP!B2:H110,{6}, FALSE), TRUE)=TRUE,VLOOKUP(E609,Store_VAM!B2:H273,{6}, FALSE),VLOOKUP(E609,Store_SRP!B2:H110,{6}, FALSE)), VLOOKUP(E609,Store_Showcase!B2:H144,{6}, FALSE))</f>
      </c>
      <c r="AH609" s="1">
        <f>VLOOKUP(G609,Sku_Consolidated!A2:R957,18,FALSE)</f>
      </c>
      <c r="AI609" s="1">
        <f>VLOOKUP(G609,Sku_Consolidated!A2:S957,19,FALSE)</f>
      </c>
      <c r="AJ609" s="1">
        <f>VLOOKUP(G609,Sku_Consolidated!A2:T957,20,FALSE)</f>
      </c>
    </row>
    <row r="610" spans="1:36" x14ac:dyDescent="0.25">
      <c r="A610" s="1">
        <v>2024</v>
      </c>
      <c r="B610" s="1" t="s">
        <v>31</v>
      </c>
      <c r="C610" s="1" t="s">
        <v>32</v>
      </c>
      <c r="D610" s="1" t="s">
        <v>33</v>
      </c>
      <c r="E610" s="9" t="s">
        <v>1811</v>
      </c>
      <c r="F610" s="1">
        <f>IF(VLOOKUP(G610,Sku_Consolidated!A2:S957,{19},FALSE)="SHOWCASE", VLOOKUP(E610,Store_Showcase!B2:C144,{2}, FALSE), IF(VLOOKUP(G610,Sku_Consolidated!A2:S957,{19},FALSE)="VAM",VLOOKUP(E610,Store_VAM!B2:C273,{2}, FALSE),VLOOKUP(E610,Store_SRP!B2:C110,{2}, FALSE)))</f>
      </c>
      <c r="G610" s="1">
        <v>61744</v>
      </c>
      <c r="H610" s="1" t="s">
        <v>82</v>
      </c>
      <c r="I610" s="10" t="s">
        <v>370</v>
      </c>
      <c r="J610" s="1">
        <f>VLOOKUP(G610,Sku_Consolidated!A2:C957, 3, FALSE)</f>
      </c>
      <c r="K610" s="10">
        <f>IF(J610="PACK", I610, 0)</f>
      </c>
      <c r="L610" s="10">
        <f>IF(J610="KG", I610, I610 * VLOOKUP(G610,Sku_Consolidated!A2:U957,21,FALSE))</f>
      </c>
      <c r="M610" s="10" t="s">
        <v>37</v>
      </c>
      <c r="N610" s="11" t="s">
        <v>1845</v>
      </c>
      <c r="O610" s="10" t="s">
        <v>1846</v>
      </c>
      <c r="P610" s="10">
        <f>N610 - O610</f>
      </c>
      <c r="Q610" s="1">
        <f>VLOOKUP(G610,Sku_Consolidated!A2:G957,7, FALSE)</f>
      </c>
      <c r="R610" s="1">
        <f>IF(IFERROR(VLOOKUP(E610,Store_Showcase!B2:H144,7, FALSE), TRUE)=TRUE, IF(IFERROR(VLOOKUP(E610,Store_SRP!B2:H110,7, FALSE), TRUE)=TRUE,VLOOKUP(E610,Store_VAM!B2:H273,7, FALSE),VLOOKUP(E610,Store_SRP!B2:H110,7, FALSE)), VLOOKUP(E610,Store_Showcase!B2:H144,7, FALSE))</f>
      </c>
      <c r="S610" s="1">
        <f>IF(IFERROR(VLOOKUP(E610,Store_Showcase!B2:I144,8, FALSE), TRUE)=TRUE, IF(IFERROR(VLOOKUP(E610,Store_SRP!B2:I110,8, FALSE), TRUE)=TRUE,VLOOKUP(E610,Store_VAM!B2:I273,8, FALSE),VLOOKUP(E610,Store_SRP!B2:I110,8, FALSE)), VLOOKUP(E610,Store_Showcase!B2:I144,8, FALSE))</f>
      </c>
      <c r="T610" s="1">
        <f>VLOOKUP(G610,Sku_Consolidated!A2:R957,18,FALSE)</f>
      </c>
      <c r="U610" s="1" t="s">
        <v>1815</v>
      </c>
      <c r="V610" s="1">
        <f>IF(VLOOKUP(G610,Sku_Consolidated!A2:S957,19,FALSE)="SHOWCASE", VLOOKUP(E610,Store_Showcase!B2:L144,11, FALSE), IF(VLOOKUP(G610,Sku_Consolidated!A2:S957,19,FALSE)="VAM",VLOOKUP(E610,Store_VAM!B2:L273,11, FALSE),VLOOKUP(E610,Store_SRP!B2:L110,11, FALSE)))</f>
      </c>
      <c r="W610" s="1">
        <f>VLOOKUP(G610,Sku_Consolidated!A2:W957,11,FALSE)</f>
      </c>
      <c r="X610" s="1">
        <f>VLOOKUP(G610,Sku_Consolidated!A2:H957,8,FALSE)</f>
      </c>
      <c r="Y610" s="1">
        <f>VLOOKUP(G610,Sku_Consolidated!A2:I957,9,FALSE)</f>
      </c>
      <c r="Z610" s="1" t="s">
        <v>41</v>
      </c>
      <c r="AA610" s="1">
        <f>VLOOKUP(G610,Sku_Consolidated!A2:E957,5,FALSE)</f>
      </c>
      <c r="AB610" s="1">
        <f>IF(VLOOKUP(G610,Sku_Consolidated!A2:S957,19,FALSE)="SHOWCASE", VLOOKUP(E610,Store_Showcase!B2:N144,13, FALSE), IF(VLOOKUP(G610,Sku_Consolidated!A2:S957,19,FALSE)="VAM",VLOOKUP(E610,Store_VAM!B2:N273,13, FALSE),VLOOKUP(E610,Store_SRP!B2:N110,13, FALSE)))</f>
      </c>
      <c r="AC610" s="1">
        <f>IF(IFERROR(AB610,TRUE)=TRUE, "-","OK")</f>
      </c>
      <c r="AD610" s="11" t="s">
        <v>37</v>
      </c>
      <c r="AE610" s="11" t="s">
        <v>37</v>
      </c>
      <c r="AF610" s="1">
        <f>IF(IFERROR(VLOOKUP(E610,Store_Showcase!B2:H144,{5}, FALSE), TRUE)=TRUE, IF(IFERROR(VLOOKUP(E610,Store_SRP!B2:H110,{5}, FALSE), TRUE)=TRUE,VLOOKUP(E610,Store_VAM!B2:H273,{5}, FALSE),VLOOKUP(E610,Store_SRP!B2:H110,{5}, FALSE)), VLOOKUP(E610,Store_Showcase!B2:H144,{5}, FALSE))</f>
      </c>
      <c r="AG610" s="1">
        <f>IF(IFERROR(VLOOKUP(E610,Store_Showcase!B2:H144,{6}, FALSE), TRUE)=TRUE, IF(IFERROR(VLOOKUP(E610,Store_SRP!B2:H110,{6}, FALSE), TRUE)=TRUE,VLOOKUP(E610,Store_VAM!B2:H273,{6}, FALSE),VLOOKUP(E610,Store_SRP!B2:H110,{6}, FALSE)), VLOOKUP(E610,Store_Showcase!B2:H144,{6}, FALSE))</f>
      </c>
      <c r="AH610" s="1">
        <f>VLOOKUP(G610,Sku_Consolidated!A2:R957,18,FALSE)</f>
      </c>
      <c r="AI610" s="1">
        <f>VLOOKUP(G610,Sku_Consolidated!A2:S957,19,FALSE)</f>
      </c>
      <c r="AJ610" s="1">
        <f>VLOOKUP(G610,Sku_Consolidated!A2:T957,20,FALSE)</f>
      </c>
    </row>
    <row r="611" spans="1:36" x14ac:dyDescent="0.25">
      <c r="A611" s="1">
        <v>2024</v>
      </c>
      <c r="B611" s="1" t="s">
        <v>31</v>
      </c>
      <c r="C611" s="1" t="s">
        <v>32</v>
      </c>
      <c r="D611" s="1" t="s">
        <v>33</v>
      </c>
      <c r="E611" s="9" t="s">
        <v>1811</v>
      </c>
      <c r="F611" s="1">
        <f>IF(VLOOKUP(G611,Sku_Consolidated!A2:S957,{19},FALSE)="SHOWCASE", VLOOKUP(E611,Store_Showcase!B2:C144,{2}, FALSE), IF(VLOOKUP(G611,Sku_Consolidated!A2:S957,{19},FALSE)="VAM",VLOOKUP(E611,Store_VAM!B2:C273,{2}, FALSE),VLOOKUP(E611,Store_SRP!B2:C110,{2}, FALSE)))</f>
      </c>
      <c r="G611" s="1">
        <v>61755</v>
      </c>
      <c r="H611" s="1" t="s">
        <v>86</v>
      </c>
      <c r="I611" s="10" t="s">
        <v>1847</v>
      </c>
      <c r="J611" s="1">
        <f>VLOOKUP(G611,Sku_Consolidated!A2:C957, 3, FALSE)</f>
      </c>
      <c r="K611" s="10">
        <f>IF(J611="PACK", I611, 0)</f>
      </c>
      <c r="L611" s="10">
        <f>IF(J611="KG", I611, I611 * VLOOKUP(G611,Sku_Consolidated!A2:U957,21,FALSE))</f>
      </c>
      <c r="M611" s="10" t="s">
        <v>37</v>
      </c>
      <c r="N611" s="11" t="s">
        <v>1848</v>
      </c>
      <c r="O611" s="10" t="s">
        <v>1849</v>
      </c>
      <c r="P611" s="10">
        <f>N611 - O611</f>
      </c>
      <c r="Q611" s="1">
        <f>VLOOKUP(G611,Sku_Consolidated!A2:G957,7, FALSE)</f>
      </c>
      <c r="R611" s="1">
        <f>IF(IFERROR(VLOOKUP(E611,Store_Showcase!B2:H144,7, FALSE), TRUE)=TRUE, IF(IFERROR(VLOOKUP(E611,Store_SRP!B2:H110,7, FALSE), TRUE)=TRUE,VLOOKUP(E611,Store_VAM!B2:H273,7, FALSE),VLOOKUP(E611,Store_SRP!B2:H110,7, FALSE)), VLOOKUP(E611,Store_Showcase!B2:H144,7, FALSE))</f>
      </c>
      <c r="S611" s="1">
        <f>IF(IFERROR(VLOOKUP(E611,Store_Showcase!B2:I144,8, FALSE), TRUE)=TRUE, IF(IFERROR(VLOOKUP(E611,Store_SRP!B2:I110,8, FALSE), TRUE)=TRUE,VLOOKUP(E611,Store_VAM!B2:I273,8, FALSE),VLOOKUP(E611,Store_SRP!B2:I110,8, FALSE)), VLOOKUP(E611,Store_Showcase!B2:I144,8, FALSE))</f>
      </c>
      <c r="T611" s="1">
        <f>VLOOKUP(G611,Sku_Consolidated!A2:R957,18,FALSE)</f>
      </c>
      <c r="U611" s="1" t="s">
        <v>1815</v>
      </c>
      <c r="V611" s="1">
        <f>IF(VLOOKUP(G611,Sku_Consolidated!A2:S957,19,FALSE)="SHOWCASE", VLOOKUP(E611,Store_Showcase!B2:L144,11, FALSE), IF(VLOOKUP(G611,Sku_Consolidated!A2:S957,19,FALSE)="VAM",VLOOKUP(E611,Store_VAM!B2:L273,11, FALSE),VLOOKUP(E611,Store_SRP!B2:L110,11, FALSE)))</f>
      </c>
      <c r="W611" s="1">
        <f>VLOOKUP(G611,Sku_Consolidated!A2:W957,11,FALSE)</f>
      </c>
      <c r="X611" s="1">
        <f>VLOOKUP(G611,Sku_Consolidated!A2:H957,8,FALSE)</f>
      </c>
      <c r="Y611" s="1">
        <f>VLOOKUP(G611,Sku_Consolidated!A2:I957,9,FALSE)</f>
      </c>
      <c r="Z611" s="1" t="s">
        <v>41</v>
      </c>
      <c r="AA611" s="1">
        <f>VLOOKUP(G611,Sku_Consolidated!A2:E957,5,FALSE)</f>
      </c>
      <c r="AB611" s="1">
        <f>IF(VLOOKUP(G611,Sku_Consolidated!A2:S957,19,FALSE)="SHOWCASE", VLOOKUP(E611,Store_Showcase!B2:N144,13, FALSE), IF(VLOOKUP(G611,Sku_Consolidated!A2:S957,19,FALSE)="VAM",VLOOKUP(E611,Store_VAM!B2:N273,13, FALSE),VLOOKUP(E611,Store_SRP!B2:N110,13, FALSE)))</f>
      </c>
      <c r="AC611" s="1">
        <f>IF(IFERROR(AB611,TRUE)=TRUE, "-","OK")</f>
      </c>
      <c r="AD611" s="11" t="s">
        <v>37</v>
      </c>
      <c r="AE611" s="11" t="s">
        <v>37</v>
      </c>
      <c r="AF611" s="1">
        <f>IF(IFERROR(VLOOKUP(E611,Store_Showcase!B2:H144,{5}, FALSE), TRUE)=TRUE, IF(IFERROR(VLOOKUP(E611,Store_SRP!B2:H110,{5}, FALSE), TRUE)=TRUE,VLOOKUP(E611,Store_VAM!B2:H273,{5}, FALSE),VLOOKUP(E611,Store_SRP!B2:H110,{5}, FALSE)), VLOOKUP(E611,Store_Showcase!B2:H144,{5}, FALSE))</f>
      </c>
      <c r="AG611" s="1">
        <f>IF(IFERROR(VLOOKUP(E611,Store_Showcase!B2:H144,{6}, FALSE), TRUE)=TRUE, IF(IFERROR(VLOOKUP(E611,Store_SRP!B2:H110,{6}, FALSE), TRUE)=TRUE,VLOOKUP(E611,Store_VAM!B2:H273,{6}, FALSE),VLOOKUP(E611,Store_SRP!B2:H110,{6}, FALSE)), VLOOKUP(E611,Store_Showcase!B2:H144,{6}, FALSE))</f>
      </c>
      <c r="AH611" s="1">
        <f>VLOOKUP(G611,Sku_Consolidated!A2:R957,18,FALSE)</f>
      </c>
      <c r="AI611" s="1">
        <f>VLOOKUP(G611,Sku_Consolidated!A2:S957,19,FALSE)</f>
      </c>
      <c r="AJ611" s="1">
        <f>VLOOKUP(G611,Sku_Consolidated!A2:T957,20,FALSE)</f>
      </c>
    </row>
    <row r="612" spans="1:36" x14ac:dyDescent="0.25">
      <c r="A612" s="1">
        <v>2024</v>
      </c>
      <c r="B612" s="1" t="s">
        <v>31</v>
      </c>
      <c r="C612" s="1" t="s">
        <v>32</v>
      </c>
      <c r="D612" s="1" t="s">
        <v>33</v>
      </c>
      <c r="E612" s="9" t="s">
        <v>1811</v>
      </c>
      <c r="F612" s="1">
        <f>IF(VLOOKUP(G612,Sku_Consolidated!A2:S957,{19},FALSE)="SHOWCASE", VLOOKUP(E612,Store_Showcase!B2:C144,{2}, FALSE), IF(VLOOKUP(G612,Sku_Consolidated!A2:S957,{19},FALSE)="VAM",VLOOKUP(E612,Store_VAM!B2:C273,{2}, FALSE),VLOOKUP(E612,Store_SRP!B2:C110,{2}, FALSE)))</f>
      </c>
      <c r="G612" s="1">
        <v>61757</v>
      </c>
      <c r="H612" s="1" t="s">
        <v>349</v>
      </c>
      <c r="I612" s="10" t="s">
        <v>135</v>
      </c>
      <c r="J612" s="1">
        <f>VLOOKUP(G612,Sku_Consolidated!A2:C957, 3, FALSE)</f>
      </c>
      <c r="K612" s="10">
        <f>IF(J612="PACK", I612, 0)</f>
      </c>
      <c r="L612" s="10">
        <f>IF(J612="KG", I612, I612 * VLOOKUP(G612,Sku_Consolidated!A2:U957,21,FALSE))</f>
      </c>
      <c r="M612" s="10" t="s">
        <v>37</v>
      </c>
      <c r="N612" s="11" t="s">
        <v>1850</v>
      </c>
      <c r="O612" s="10" t="s">
        <v>1851</v>
      </c>
      <c r="P612" s="10">
        <f>N612 - O612</f>
      </c>
      <c r="Q612" s="1">
        <f>VLOOKUP(G612,Sku_Consolidated!A2:G957,7, FALSE)</f>
      </c>
      <c r="R612" s="1">
        <f>IF(IFERROR(VLOOKUP(E612,Store_Showcase!B2:H144,7, FALSE), TRUE)=TRUE, IF(IFERROR(VLOOKUP(E612,Store_SRP!B2:H110,7, FALSE), TRUE)=TRUE,VLOOKUP(E612,Store_VAM!B2:H273,7, FALSE),VLOOKUP(E612,Store_SRP!B2:H110,7, FALSE)), VLOOKUP(E612,Store_Showcase!B2:H144,7, FALSE))</f>
      </c>
      <c r="S612" s="1">
        <f>IF(IFERROR(VLOOKUP(E612,Store_Showcase!B2:I144,8, FALSE), TRUE)=TRUE, IF(IFERROR(VLOOKUP(E612,Store_SRP!B2:I110,8, FALSE), TRUE)=TRUE,VLOOKUP(E612,Store_VAM!B2:I273,8, FALSE),VLOOKUP(E612,Store_SRP!B2:I110,8, FALSE)), VLOOKUP(E612,Store_Showcase!B2:I144,8, FALSE))</f>
      </c>
      <c r="T612" s="1">
        <f>VLOOKUP(G612,Sku_Consolidated!A2:R957,18,FALSE)</f>
      </c>
      <c r="U612" s="1" t="s">
        <v>1815</v>
      </c>
      <c r="V612" s="1">
        <f>IF(VLOOKUP(G612,Sku_Consolidated!A2:S957,19,FALSE)="SHOWCASE", VLOOKUP(E612,Store_Showcase!B2:L144,11, FALSE), IF(VLOOKUP(G612,Sku_Consolidated!A2:S957,19,FALSE)="VAM",VLOOKUP(E612,Store_VAM!B2:L273,11, FALSE),VLOOKUP(E612,Store_SRP!B2:L110,11, FALSE)))</f>
      </c>
      <c r="W612" s="1">
        <f>VLOOKUP(G612,Sku_Consolidated!A2:W957,11,FALSE)</f>
      </c>
      <c r="X612" s="1">
        <f>VLOOKUP(G612,Sku_Consolidated!A2:H957,8,FALSE)</f>
      </c>
      <c r="Y612" s="1">
        <f>VLOOKUP(G612,Sku_Consolidated!A2:I957,9,FALSE)</f>
      </c>
      <c r="Z612" s="1" t="s">
        <v>41</v>
      </c>
      <c r="AA612" s="1">
        <f>VLOOKUP(G612,Sku_Consolidated!A2:E957,5,FALSE)</f>
      </c>
      <c r="AB612" s="1">
        <f>IF(VLOOKUP(G612,Sku_Consolidated!A2:S957,19,FALSE)="SHOWCASE", VLOOKUP(E612,Store_Showcase!B2:N144,13, FALSE), IF(VLOOKUP(G612,Sku_Consolidated!A2:S957,19,FALSE)="VAM",VLOOKUP(E612,Store_VAM!B2:N273,13, FALSE),VLOOKUP(E612,Store_SRP!B2:N110,13, FALSE)))</f>
      </c>
      <c r="AC612" s="1">
        <f>IF(IFERROR(AB612,TRUE)=TRUE, "-","OK")</f>
      </c>
      <c r="AD612" s="11" t="s">
        <v>37</v>
      </c>
      <c r="AE612" s="11" t="s">
        <v>37</v>
      </c>
      <c r="AF612" s="1">
        <f>IF(IFERROR(VLOOKUP(E612,Store_Showcase!B2:H144,{5}, FALSE), TRUE)=TRUE, IF(IFERROR(VLOOKUP(E612,Store_SRP!B2:H110,{5}, FALSE), TRUE)=TRUE,VLOOKUP(E612,Store_VAM!B2:H273,{5}, FALSE),VLOOKUP(E612,Store_SRP!B2:H110,{5}, FALSE)), VLOOKUP(E612,Store_Showcase!B2:H144,{5}, FALSE))</f>
      </c>
      <c r="AG612" s="1">
        <f>IF(IFERROR(VLOOKUP(E612,Store_Showcase!B2:H144,{6}, FALSE), TRUE)=TRUE, IF(IFERROR(VLOOKUP(E612,Store_SRP!B2:H110,{6}, FALSE), TRUE)=TRUE,VLOOKUP(E612,Store_VAM!B2:H273,{6}, FALSE),VLOOKUP(E612,Store_SRP!B2:H110,{6}, FALSE)), VLOOKUP(E612,Store_Showcase!B2:H144,{6}, FALSE))</f>
      </c>
      <c r="AH612" s="1">
        <f>VLOOKUP(G612,Sku_Consolidated!A2:R957,18,FALSE)</f>
      </c>
      <c r="AI612" s="1">
        <f>VLOOKUP(G612,Sku_Consolidated!A2:S957,19,FALSE)</f>
      </c>
      <c r="AJ612" s="1">
        <f>VLOOKUP(G612,Sku_Consolidated!A2:T957,20,FALSE)</f>
      </c>
    </row>
    <row r="613" spans="1:36" x14ac:dyDescent="0.25">
      <c r="A613" s="1">
        <v>2024</v>
      </c>
      <c r="B613" s="1" t="s">
        <v>31</v>
      </c>
      <c r="C613" s="1" t="s">
        <v>32</v>
      </c>
      <c r="D613" s="1" t="s">
        <v>33</v>
      </c>
      <c r="E613" s="9" t="s">
        <v>1811</v>
      </c>
      <c r="F613" s="1">
        <f>IF(VLOOKUP(G613,Sku_Consolidated!A2:S957,{19},FALSE)="SHOWCASE", VLOOKUP(E613,Store_Showcase!B2:C144,{2}, FALSE), IF(VLOOKUP(G613,Sku_Consolidated!A2:S957,{19},FALSE)="VAM",VLOOKUP(E613,Store_VAM!B2:C273,{2}, FALSE),VLOOKUP(E613,Store_SRP!B2:C110,{2}, FALSE)))</f>
      </c>
      <c r="G613" s="1">
        <v>61758</v>
      </c>
      <c r="H613" s="1" t="s">
        <v>90</v>
      </c>
      <c r="I613" s="10" t="s">
        <v>1852</v>
      </c>
      <c r="J613" s="1">
        <f>VLOOKUP(G613,Sku_Consolidated!A2:C957, 3, FALSE)</f>
      </c>
      <c r="K613" s="10">
        <f>IF(J613="PACK", I613, 0)</f>
      </c>
      <c r="L613" s="10">
        <f>IF(J613="KG", I613, I613 * VLOOKUP(G613,Sku_Consolidated!A2:U957,21,FALSE))</f>
      </c>
      <c r="M613" s="10" t="s">
        <v>37</v>
      </c>
      <c r="N613" s="11" t="s">
        <v>1853</v>
      </c>
      <c r="O613" s="10" t="s">
        <v>1854</v>
      </c>
      <c r="P613" s="10">
        <f>N613 - O613</f>
      </c>
      <c r="Q613" s="1">
        <f>VLOOKUP(G613,Sku_Consolidated!A2:G957,7, FALSE)</f>
      </c>
      <c r="R613" s="1">
        <f>IF(IFERROR(VLOOKUP(E613,Store_Showcase!B2:H144,7, FALSE), TRUE)=TRUE, IF(IFERROR(VLOOKUP(E613,Store_SRP!B2:H110,7, FALSE), TRUE)=TRUE,VLOOKUP(E613,Store_VAM!B2:H273,7, FALSE),VLOOKUP(E613,Store_SRP!B2:H110,7, FALSE)), VLOOKUP(E613,Store_Showcase!B2:H144,7, FALSE))</f>
      </c>
      <c r="S613" s="1">
        <f>IF(IFERROR(VLOOKUP(E613,Store_Showcase!B2:I144,8, FALSE), TRUE)=TRUE, IF(IFERROR(VLOOKUP(E613,Store_SRP!B2:I110,8, FALSE), TRUE)=TRUE,VLOOKUP(E613,Store_VAM!B2:I273,8, FALSE),VLOOKUP(E613,Store_SRP!B2:I110,8, FALSE)), VLOOKUP(E613,Store_Showcase!B2:I144,8, FALSE))</f>
      </c>
      <c r="T613" s="1">
        <f>VLOOKUP(G613,Sku_Consolidated!A2:R957,18,FALSE)</f>
      </c>
      <c r="U613" s="1" t="s">
        <v>1815</v>
      </c>
      <c r="V613" s="1">
        <f>IF(VLOOKUP(G613,Sku_Consolidated!A2:S957,19,FALSE)="SHOWCASE", VLOOKUP(E613,Store_Showcase!B2:L144,11, FALSE), IF(VLOOKUP(G613,Sku_Consolidated!A2:S957,19,FALSE)="VAM",VLOOKUP(E613,Store_VAM!B2:L273,11, FALSE),VLOOKUP(E613,Store_SRP!B2:L110,11, FALSE)))</f>
      </c>
      <c r="W613" s="1">
        <f>VLOOKUP(G613,Sku_Consolidated!A2:W957,11,FALSE)</f>
      </c>
      <c r="X613" s="1">
        <f>VLOOKUP(G613,Sku_Consolidated!A2:H957,8,FALSE)</f>
      </c>
      <c r="Y613" s="1">
        <f>VLOOKUP(G613,Sku_Consolidated!A2:I957,9,FALSE)</f>
      </c>
      <c r="Z613" s="1" t="s">
        <v>41</v>
      </c>
      <c r="AA613" s="1">
        <f>VLOOKUP(G613,Sku_Consolidated!A2:E957,5,FALSE)</f>
      </c>
      <c r="AB613" s="1">
        <f>IF(VLOOKUP(G613,Sku_Consolidated!A2:S957,19,FALSE)="SHOWCASE", VLOOKUP(E613,Store_Showcase!B2:N144,13, FALSE), IF(VLOOKUP(G613,Sku_Consolidated!A2:S957,19,FALSE)="VAM",VLOOKUP(E613,Store_VAM!B2:N273,13, FALSE),VLOOKUP(E613,Store_SRP!B2:N110,13, FALSE)))</f>
      </c>
      <c r="AC613" s="1">
        <f>IF(IFERROR(AB613,TRUE)=TRUE, "-","OK")</f>
      </c>
      <c r="AD613" s="11" t="s">
        <v>37</v>
      </c>
      <c r="AE613" s="11" t="s">
        <v>37</v>
      </c>
      <c r="AF613" s="1">
        <f>IF(IFERROR(VLOOKUP(E613,Store_Showcase!B2:H144,{5}, FALSE), TRUE)=TRUE, IF(IFERROR(VLOOKUP(E613,Store_SRP!B2:H110,{5}, FALSE), TRUE)=TRUE,VLOOKUP(E613,Store_VAM!B2:H273,{5}, FALSE),VLOOKUP(E613,Store_SRP!B2:H110,{5}, FALSE)), VLOOKUP(E613,Store_Showcase!B2:H144,{5}, FALSE))</f>
      </c>
      <c r="AG613" s="1">
        <f>IF(IFERROR(VLOOKUP(E613,Store_Showcase!B2:H144,{6}, FALSE), TRUE)=TRUE, IF(IFERROR(VLOOKUP(E613,Store_SRP!B2:H110,{6}, FALSE), TRUE)=TRUE,VLOOKUP(E613,Store_VAM!B2:H273,{6}, FALSE),VLOOKUP(E613,Store_SRP!B2:H110,{6}, FALSE)), VLOOKUP(E613,Store_Showcase!B2:H144,{6}, FALSE))</f>
      </c>
      <c r="AH613" s="1">
        <f>VLOOKUP(G613,Sku_Consolidated!A2:R957,18,FALSE)</f>
      </c>
      <c r="AI613" s="1">
        <f>VLOOKUP(G613,Sku_Consolidated!A2:S957,19,FALSE)</f>
      </c>
      <c r="AJ613" s="1">
        <f>VLOOKUP(G613,Sku_Consolidated!A2:T957,20,FALSE)</f>
      </c>
    </row>
    <row r="614" spans="1:36" x14ac:dyDescent="0.25">
      <c r="A614" s="1">
        <v>2024</v>
      </c>
      <c r="B614" s="1" t="s">
        <v>31</v>
      </c>
      <c r="C614" s="1" t="s">
        <v>32</v>
      </c>
      <c r="D614" s="1" t="s">
        <v>33</v>
      </c>
      <c r="E614" s="9" t="s">
        <v>1811</v>
      </c>
      <c r="F614" s="1">
        <f>IF(VLOOKUP(G614,Sku_Consolidated!A2:S957,{19},FALSE)="SHOWCASE", VLOOKUP(E614,Store_Showcase!B2:C144,{2}, FALSE), IF(VLOOKUP(G614,Sku_Consolidated!A2:S957,{19},FALSE)="VAM",VLOOKUP(E614,Store_VAM!B2:C273,{2}, FALSE),VLOOKUP(E614,Store_SRP!B2:C110,{2}, FALSE)))</f>
      </c>
      <c r="G614" s="1">
        <v>61759</v>
      </c>
      <c r="H614" s="1" t="s">
        <v>94</v>
      </c>
      <c r="I614" s="10" t="s">
        <v>1855</v>
      </c>
      <c r="J614" s="1">
        <f>VLOOKUP(G614,Sku_Consolidated!A2:C957, 3, FALSE)</f>
      </c>
      <c r="K614" s="10">
        <f>IF(J614="PACK", I614, 0)</f>
      </c>
      <c r="L614" s="10">
        <f>IF(J614="KG", I614, I614 * VLOOKUP(G614,Sku_Consolidated!A2:U957,21,FALSE))</f>
      </c>
      <c r="M614" s="10" t="s">
        <v>37</v>
      </c>
      <c r="N614" s="11" t="s">
        <v>1856</v>
      </c>
      <c r="O614" s="10" t="s">
        <v>1857</v>
      </c>
      <c r="P614" s="10">
        <f>N614 - O614</f>
      </c>
      <c r="Q614" s="1">
        <f>VLOOKUP(G614,Sku_Consolidated!A2:G957,7, FALSE)</f>
      </c>
      <c r="R614" s="1">
        <f>IF(IFERROR(VLOOKUP(E614,Store_Showcase!B2:H144,7, FALSE), TRUE)=TRUE, IF(IFERROR(VLOOKUP(E614,Store_SRP!B2:H110,7, FALSE), TRUE)=TRUE,VLOOKUP(E614,Store_VAM!B2:H273,7, FALSE),VLOOKUP(E614,Store_SRP!B2:H110,7, FALSE)), VLOOKUP(E614,Store_Showcase!B2:H144,7, FALSE))</f>
      </c>
      <c r="S614" s="1">
        <f>IF(IFERROR(VLOOKUP(E614,Store_Showcase!B2:I144,8, FALSE), TRUE)=TRUE, IF(IFERROR(VLOOKUP(E614,Store_SRP!B2:I110,8, FALSE), TRUE)=TRUE,VLOOKUP(E614,Store_VAM!B2:I273,8, FALSE),VLOOKUP(E614,Store_SRP!B2:I110,8, FALSE)), VLOOKUP(E614,Store_Showcase!B2:I144,8, FALSE))</f>
      </c>
      <c r="T614" s="1">
        <f>VLOOKUP(G614,Sku_Consolidated!A2:R957,18,FALSE)</f>
      </c>
      <c r="U614" s="1" t="s">
        <v>1815</v>
      </c>
      <c r="V614" s="1">
        <f>IF(VLOOKUP(G614,Sku_Consolidated!A2:S957,19,FALSE)="SHOWCASE", VLOOKUP(E614,Store_Showcase!B2:L144,11, FALSE), IF(VLOOKUP(G614,Sku_Consolidated!A2:S957,19,FALSE)="VAM",VLOOKUP(E614,Store_VAM!B2:L273,11, FALSE),VLOOKUP(E614,Store_SRP!B2:L110,11, FALSE)))</f>
      </c>
      <c r="W614" s="1">
        <f>VLOOKUP(G614,Sku_Consolidated!A2:W957,11,FALSE)</f>
      </c>
      <c r="X614" s="1">
        <f>VLOOKUP(G614,Sku_Consolidated!A2:H957,8,FALSE)</f>
      </c>
      <c r="Y614" s="1">
        <f>VLOOKUP(G614,Sku_Consolidated!A2:I957,9,FALSE)</f>
      </c>
      <c r="Z614" s="1" t="s">
        <v>41</v>
      </c>
      <c r="AA614" s="1">
        <f>VLOOKUP(G614,Sku_Consolidated!A2:E957,5,FALSE)</f>
      </c>
      <c r="AB614" s="1">
        <f>IF(VLOOKUP(G614,Sku_Consolidated!A2:S957,19,FALSE)="SHOWCASE", VLOOKUP(E614,Store_Showcase!B2:N144,13, FALSE), IF(VLOOKUP(G614,Sku_Consolidated!A2:S957,19,FALSE)="VAM",VLOOKUP(E614,Store_VAM!B2:N273,13, FALSE),VLOOKUP(E614,Store_SRP!B2:N110,13, FALSE)))</f>
      </c>
      <c r="AC614" s="1">
        <f>IF(IFERROR(AB614,TRUE)=TRUE, "-","OK")</f>
      </c>
      <c r="AD614" s="11" t="s">
        <v>37</v>
      </c>
      <c r="AE614" s="11" t="s">
        <v>37</v>
      </c>
      <c r="AF614" s="1">
        <f>IF(IFERROR(VLOOKUP(E614,Store_Showcase!B2:H144,{5}, FALSE), TRUE)=TRUE, IF(IFERROR(VLOOKUP(E614,Store_SRP!B2:H110,{5}, FALSE), TRUE)=TRUE,VLOOKUP(E614,Store_VAM!B2:H273,{5}, FALSE),VLOOKUP(E614,Store_SRP!B2:H110,{5}, FALSE)), VLOOKUP(E614,Store_Showcase!B2:H144,{5}, FALSE))</f>
      </c>
      <c r="AG614" s="1">
        <f>IF(IFERROR(VLOOKUP(E614,Store_Showcase!B2:H144,{6}, FALSE), TRUE)=TRUE, IF(IFERROR(VLOOKUP(E614,Store_SRP!B2:H110,{6}, FALSE), TRUE)=TRUE,VLOOKUP(E614,Store_VAM!B2:H273,{6}, FALSE),VLOOKUP(E614,Store_SRP!B2:H110,{6}, FALSE)), VLOOKUP(E614,Store_Showcase!B2:H144,{6}, FALSE))</f>
      </c>
      <c r="AH614" s="1">
        <f>VLOOKUP(G614,Sku_Consolidated!A2:R957,18,FALSE)</f>
      </c>
      <c r="AI614" s="1">
        <f>VLOOKUP(G614,Sku_Consolidated!A2:S957,19,FALSE)</f>
      </c>
      <c r="AJ614" s="1">
        <f>VLOOKUP(G614,Sku_Consolidated!A2:T957,20,FALSE)</f>
      </c>
    </row>
    <row r="615" spans="1:36" x14ac:dyDescent="0.25">
      <c r="A615" s="1">
        <v>2024</v>
      </c>
      <c r="B615" s="1" t="s">
        <v>31</v>
      </c>
      <c r="C615" s="1" t="s">
        <v>32</v>
      </c>
      <c r="D615" s="1" t="s">
        <v>33</v>
      </c>
      <c r="E615" s="9" t="s">
        <v>1811</v>
      </c>
      <c r="F615" s="1">
        <f>IF(VLOOKUP(G615,Sku_Consolidated!A2:S957,{19},FALSE)="SHOWCASE", VLOOKUP(E615,Store_Showcase!B2:C144,{2}, FALSE), IF(VLOOKUP(G615,Sku_Consolidated!A2:S957,{19},FALSE)="VAM",VLOOKUP(E615,Store_VAM!B2:C273,{2}, FALSE),VLOOKUP(E615,Store_SRP!B2:C110,{2}, FALSE)))</f>
      </c>
      <c r="G615" s="1">
        <v>61760</v>
      </c>
      <c r="H615" s="1" t="s">
        <v>98</v>
      </c>
      <c r="I615" s="10" t="s">
        <v>1858</v>
      </c>
      <c r="J615" s="1">
        <f>VLOOKUP(G615,Sku_Consolidated!A2:C957, 3, FALSE)</f>
      </c>
      <c r="K615" s="10">
        <f>IF(J615="PACK", I615, 0)</f>
      </c>
      <c r="L615" s="10">
        <f>IF(J615="KG", I615, I615 * VLOOKUP(G615,Sku_Consolidated!A2:U957,21,FALSE))</f>
      </c>
      <c r="M615" s="10" t="s">
        <v>37</v>
      </c>
      <c r="N615" s="11" t="s">
        <v>1859</v>
      </c>
      <c r="O615" s="10" t="s">
        <v>1860</v>
      </c>
      <c r="P615" s="10">
        <f>N615 - O615</f>
      </c>
      <c r="Q615" s="1">
        <f>VLOOKUP(G615,Sku_Consolidated!A2:G957,7, FALSE)</f>
      </c>
      <c r="R615" s="1">
        <f>IF(IFERROR(VLOOKUP(E615,Store_Showcase!B2:H144,7, FALSE), TRUE)=TRUE, IF(IFERROR(VLOOKUP(E615,Store_SRP!B2:H110,7, FALSE), TRUE)=TRUE,VLOOKUP(E615,Store_VAM!B2:H273,7, FALSE),VLOOKUP(E615,Store_SRP!B2:H110,7, FALSE)), VLOOKUP(E615,Store_Showcase!B2:H144,7, FALSE))</f>
      </c>
      <c r="S615" s="1">
        <f>IF(IFERROR(VLOOKUP(E615,Store_Showcase!B2:I144,8, FALSE), TRUE)=TRUE, IF(IFERROR(VLOOKUP(E615,Store_SRP!B2:I110,8, FALSE), TRUE)=TRUE,VLOOKUP(E615,Store_VAM!B2:I273,8, FALSE),VLOOKUP(E615,Store_SRP!B2:I110,8, FALSE)), VLOOKUP(E615,Store_Showcase!B2:I144,8, FALSE))</f>
      </c>
      <c r="T615" s="1">
        <f>VLOOKUP(G615,Sku_Consolidated!A2:R957,18,FALSE)</f>
      </c>
      <c r="U615" s="1" t="s">
        <v>1815</v>
      </c>
      <c r="V615" s="1">
        <f>IF(VLOOKUP(G615,Sku_Consolidated!A2:S957,19,FALSE)="SHOWCASE", VLOOKUP(E615,Store_Showcase!B2:L144,11, FALSE), IF(VLOOKUP(G615,Sku_Consolidated!A2:S957,19,FALSE)="VAM",VLOOKUP(E615,Store_VAM!B2:L273,11, FALSE),VLOOKUP(E615,Store_SRP!B2:L110,11, FALSE)))</f>
      </c>
      <c r="W615" s="1">
        <f>VLOOKUP(G615,Sku_Consolidated!A2:W957,11,FALSE)</f>
      </c>
      <c r="X615" s="1">
        <f>VLOOKUP(G615,Sku_Consolidated!A2:H957,8,FALSE)</f>
      </c>
      <c r="Y615" s="1">
        <f>VLOOKUP(G615,Sku_Consolidated!A2:I957,9,FALSE)</f>
      </c>
      <c r="Z615" s="1" t="s">
        <v>41</v>
      </c>
      <c r="AA615" s="1">
        <f>VLOOKUP(G615,Sku_Consolidated!A2:E957,5,FALSE)</f>
      </c>
      <c r="AB615" s="1">
        <f>IF(VLOOKUP(G615,Sku_Consolidated!A2:S957,19,FALSE)="SHOWCASE", VLOOKUP(E615,Store_Showcase!B2:N144,13, FALSE), IF(VLOOKUP(G615,Sku_Consolidated!A2:S957,19,FALSE)="VAM",VLOOKUP(E615,Store_VAM!B2:N273,13, FALSE),VLOOKUP(E615,Store_SRP!B2:N110,13, FALSE)))</f>
      </c>
      <c r="AC615" s="1">
        <f>IF(IFERROR(AB615,TRUE)=TRUE, "-","OK")</f>
      </c>
      <c r="AD615" s="11" t="s">
        <v>37</v>
      </c>
      <c r="AE615" s="11" t="s">
        <v>37</v>
      </c>
      <c r="AF615" s="1">
        <f>IF(IFERROR(VLOOKUP(E615,Store_Showcase!B2:H144,{5}, FALSE), TRUE)=TRUE, IF(IFERROR(VLOOKUP(E615,Store_SRP!B2:H110,{5}, FALSE), TRUE)=TRUE,VLOOKUP(E615,Store_VAM!B2:H273,{5}, FALSE),VLOOKUP(E615,Store_SRP!B2:H110,{5}, FALSE)), VLOOKUP(E615,Store_Showcase!B2:H144,{5}, FALSE))</f>
      </c>
      <c r="AG615" s="1">
        <f>IF(IFERROR(VLOOKUP(E615,Store_Showcase!B2:H144,{6}, FALSE), TRUE)=TRUE, IF(IFERROR(VLOOKUP(E615,Store_SRP!B2:H110,{6}, FALSE), TRUE)=TRUE,VLOOKUP(E615,Store_VAM!B2:H273,{6}, FALSE),VLOOKUP(E615,Store_SRP!B2:H110,{6}, FALSE)), VLOOKUP(E615,Store_Showcase!B2:H144,{6}, FALSE))</f>
      </c>
      <c r="AH615" s="1">
        <f>VLOOKUP(G615,Sku_Consolidated!A2:R957,18,FALSE)</f>
      </c>
      <c r="AI615" s="1">
        <f>VLOOKUP(G615,Sku_Consolidated!A2:S957,19,FALSE)</f>
      </c>
      <c r="AJ615" s="1">
        <f>VLOOKUP(G615,Sku_Consolidated!A2:T957,20,FALSE)</f>
      </c>
    </row>
    <row r="616" spans="1:36" x14ac:dyDescent="0.25">
      <c r="A616" s="1">
        <v>2024</v>
      </c>
      <c r="B616" s="1" t="s">
        <v>31</v>
      </c>
      <c r="C616" s="1" t="s">
        <v>32</v>
      </c>
      <c r="D616" s="1" t="s">
        <v>33</v>
      </c>
      <c r="E616" s="9" t="s">
        <v>1811</v>
      </c>
      <c r="F616" s="1">
        <f>IF(VLOOKUP(G616,Sku_Consolidated!A2:S957,{19},FALSE)="SHOWCASE", VLOOKUP(E616,Store_Showcase!B2:C144,{2}, FALSE), IF(VLOOKUP(G616,Sku_Consolidated!A2:S957,{19},FALSE)="VAM",VLOOKUP(E616,Store_VAM!B2:C273,{2}, FALSE),VLOOKUP(E616,Store_SRP!B2:C110,{2}, FALSE)))</f>
      </c>
      <c r="G616" s="1">
        <v>61762</v>
      </c>
      <c r="H616" s="1" t="s">
        <v>252</v>
      </c>
      <c r="I616" s="10" t="s">
        <v>1861</v>
      </c>
      <c r="J616" s="1">
        <f>VLOOKUP(G616,Sku_Consolidated!A2:C957, 3, FALSE)</f>
      </c>
      <c r="K616" s="10">
        <f>IF(J616="PACK", I616, 0)</f>
      </c>
      <c r="L616" s="10">
        <f>IF(J616="KG", I616, I616 * VLOOKUP(G616,Sku_Consolidated!A2:U957,21,FALSE))</f>
      </c>
      <c r="M616" s="10" t="s">
        <v>37</v>
      </c>
      <c r="N616" s="11" t="s">
        <v>1862</v>
      </c>
      <c r="O616" s="10" t="s">
        <v>1863</v>
      </c>
      <c r="P616" s="10">
        <f>N616 - O616</f>
      </c>
      <c r="Q616" s="1">
        <f>VLOOKUP(G616,Sku_Consolidated!A2:G957,7, FALSE)</f>
      </c>
      <c r="R616" s="1">
        <f>IF(IFERROR(VLOOKUP(E616,Store_Showcase!B2:H144,7, FALSE), TRUE)=TRUE, IF(IFERROR(VLOOKUP(E616,Store_SRP!B2:H110,7, FALSE), TRUE)=TRUE,VLOOKUP(E616,Store_VAM!B2:H273,7, FALSE),VLOOKUP(E616,Store_SRP!B2:H110,7, FALSE)), VLOOKUP(E616,Store_Showcase!B2:H144,7, FALSE))</f>
      </c>
      <c r="S616" s="1">
        <f>IF(IFERROR(VLOOKUP(E616,Store_Showcase!B2:I144,8, FALSE), TRUE)=TRUE, IF(IFERROR(VLOOKUP(E616,Store_SRP!B2:I110,8, FALSE), TRUE)=TRUE,VLOOKUP(E616,Store_VAM!B2:I273,8, FALSE),VLOOKUP(E616,Store_SRP!B2:I110,8, FALSE)), VLOOKUP(E616,Store_Showcase!B2:I144,8, FALSE))</f>
      </c>
      <c r="T616" s="1">
        <f>VLOOKUP(G616,Sku_Consolidated!A2:R957,18,FALSE)</f>
      </c>
      <c r="U616" s="1" t="s">
        <v>1815</v>
      </c>
      <c r="V616" s="1">
        <f>IF(VLOOKUP(G616,Sku_Consolidated!A2:S957,19,FALSE)="SHOWCASE", VLOOKUP(E616,Store_Showcase!B2:L144,11, FALSE), IF(VLOOKUP(G616,Sku_Consolidated!A2:S957,19,FALSE)="VAM",VLOOKUP(E616,Store_VAM!B2:L273,11, FALSE),VLOOKUP(E616,Store_SRP!B2:L110,11, FALSE)))</f>
      </c>
      <c r="W616" s="1">
        <f>VLOOKUP(G616,Sku_Consolidated!A2:W957,11,FALSE)</f>
      </c>
      <c r="X616" s="1">
        <f>VLOOKUP(G616,Sku_Consolidated!A2:H957,8,FALSE)</f>
      </c>
      <c r="Y616" s="1">
        <f>VLOOKUP(G616,Sku_Consolidated!A2:I957,9,FALSE)</f>
      </c>
      <c r="Z616" s="1" t="s">
        <v>41</v>
      </c>
      <c r="AA616" s="1">
        <f>VLOOKUP(G616,Sku_Consolidated!A2:E957,5,FALSE)</f>
      </c>
      <c r="AB616" s="1">
        <f>IF(VLOOKUP(G616,Sku_Consolidated!A2:S957,19,FALSE)="SHOWCASE", VLOOKUP(E616,Store_Showcase!B2:N144,13, FALSE), IF(VLOOKUP(G616,Sku_Consolidated!A2:S957,19,FALSE)="VAM",VLOOKUP(E616,Store_VAM!B2:N273,13, FALSE),VLOOKUP(E616,Store_SRP!B2:N110,13, FALSE)))</f>
      </c>
      <c r="AC616" s="1">
        <f>IF(IFERROR(AB616,TRUE)=TRUE, "-","OK")</f>
      </c>
      <c r="AD616" s="11" t="s">
        <v>37</v>
      </c>
      <c r="AE616" s="11" t="s">
        <v>37</v>
      </c>
      <c r="AF616" s="1">
        <f>IF(IFERROR(VLOOKUP(E616,Store_Showcase!B2:H144,{5}, FALSE), TRUE)=TRUE, IF(IFERROR(VLOOKUP(E616,Store_SRP!B2:H110,{5}, FALSE), TRUE)=TRUE,VLOOKUP(E616,Store_VAM!B2:H273,{5}, FALSE),VLOOKUP(E616,Store_SRP!B2:H110,{5}, FALSE)), VLOOKUP(E616,Store_Showcase!B2:H144,{5}, FALSE))</f>
      </c>
      <c r="AG616" s="1">
        <f>IF(IFERROR(VLOOKUP(E616,Store_Showcase!B2:H144,{6}, FALSE), TRUE)=TRUE, IF(IFERROR(VLOOKUP(E616,Store_SRP!B2:H110,{6}, FALSE), TRUE)=TRUE,VLOOKUP(E616,Store_VAM!B2:H273,{6}, FALSE),VLOOKUP(E616,Store_SRP!B2:H110,{6}, FALSE)), VLOOKUP(E616,Store_Showcase!B2:H144,{6}, FALSE))</f>
      </c>
      <c r="AH616" s="1">
        <f>VLOOKUP(G616,Sku_Consolidated!A2:R957,18,FALSE)</f>
      </c>
      <c r="AI616" s="1">
        <f>VLOOKUP(G616,Sku_Consolidated!A2:S957,19,FALSE)</f>
      </c>
      <c r="AJ616" s="1">
        <f>VLOOKUP(G616,Sku_Consolidated!A2:T957,20,FALSE)</f>
      </c>
    </row>
    <row r="617" spans="1:36" x14ac:dyDescent="0.25">
      <c r="A617" s="1">
        <v>2024</v>
      </c>
      <c r="B617" s="1" t="s">
        <v>31</v>
      </c>
      <c r="C617" s="1" t="s">
        <v>32</v>
      </c>
      <c r="D617" s="1" t="s">
        <v>33</v>
      </c>
      <c r="E617" s="9" t="s">
        <v>1811</v>
      </c>
      <c r="F617" s="1">
        <f>IF(VLOOKUP(G617,Sku_Consolidated!A2:S957,{19},FALSE)="SHOWCASE", VLOOKUP(E617,Store_Showcase!B2:C144,{2}, FALSE), IF(VLOOKUP(G617,Sku_Consolidated!A2:S957,{19},FALSE)="VAM",VLOOKUP(E617,Store_VAM!B2:C273,{2}, FALSE),VLOOKUP(E617,Store_SRP!B2:C110,{2}, FALSE)))</f>
      </c>
      <c r="G617" s="1">
        <v>61781</v>
      </c>
      <c r="H617" s="1" t="s">
        <v>102</v>
      </c>
      <c r="I617" s="10" t="s">
        <v>1864</v>
      </c>
      <c r="J617" s="1">
        <f>VLOOKUP(G617,Sku_Consolidated!A2:C957, 3, FALSE)</f>
      </c>
      <c r="K617" s="10">
        <f>IF(J617="PACK", I617, 0)</f>
      </c>
      <c r="L617" s="10">
        <f>IF(J617="KG", I617, I617 * VLOOKUP(G617,Sku_Consolidated!A2:U957,21,FALSE))</f>
      </c>
      <c r="M617" s="10" t="s">
        <v>37</v>
      </c>
      <c r="N617" s="11" t="s">
        <v>1865</v>
      </c>
      <c r="O617" s="10" t="s">
        <v>1866</v>
      </c>
      <c r="P617" s="10">
        <f>N617 - O617</f>
      </c>
      <c r="Q617" s="1">
        <f>VLOOKUP(G617,Sku_Consolidated!A2:G957,7, FALSE)</f>
      </c>
      <c r="R617" s="1">
        <f>IF(IFERROR(VLOOKUP(E617,Store_Showcase!B2:H144,7, FALSE), TRUE)=TRUE, IF(IFERROR(VLOOKUP(E617,Store_SRP!B2:H110,7, FALSE), TRUE)=TRUE,VLOOKUP(E617,Store_VAM!B2:H273,7, FALSE),VLOOKUP(E617,Store_SRP!B2:H110,7, FALSE)), VLOOKUP(E617,Store_Showcase!B2:H144,7, FALSE))</f>
      </c>
      <c r="S617" s="1">
        <f>IF(IFERROR(VLOOKUP(E617,Store_Showcase!B2:I144,8, FALSE), TRUE)=TRUE, IF(IFERROR(VLOOKUP(E617,Store_SRP!B2:I110,8, FALSE), TRUE)=TRUE,VLOOKUP(E617,Store_VAM!B2:I273,8, FALSE),VLOOKUP(E617,Store_SRP!B2:I110,8, FALSE)), VLOOKUP(E617,Store_Showcase!B2:I144,8, FALSE))</f>
      </c>
      <c r="T617" s="1">
        <f>VLOOKUP(G617,Sku_Consolidated!A2:R957,18,FALSE)</f>
      </c>
      <c r="U617" s="1" t="s">
        <v>1815</v>
      </c>
      <c r="V617" s="1">
        <f>IF(VLOOKUP(G617,Sku_Consolidated!A2:S957,19,FALSE)="SHOWCASE", VLOOKUP(E617,Store_Showcase!B2:L144,11, FALSE), IF(VLOOKUP(G617,Sku_Consolidated!A2:S957,19,FALSE)="VAM",VLOOKUP(E617,Store_VAM!B2:L273,11, FALSE),VLOOKUP(E617,Store_SRP!B2:L110,11, FALSE)))</f>
      </c>
      <c r="W617" s="1">
        <f>VLOOKUP(G617,Sku_Consolidated!A2:W957,11,FALSE)</f>
      </c>
      <c r="X617" s="1">
        <f>VLOOKUP(G617,Sku_Consolidated!A2:H957,8,FALSE)</f>
      </c>
      <c r="Y617" s="1">
        <f>VLOOKUP(G617,Sku_Consolidated!A2:I957,9,FALSE)</f>
      </c>
      <c r="Z617" s="1" t="s">
        <v>41</v>
      </c>
      <c r="AA617" s="1">
        <f>VLOOKUP(G617,Sku_Consolidated!A2:E957,5,FALSE)</f>
      </c>
      <c r="AB617" s="1">
        <f>IF(VLOOKUP(G617,Sku_Consolidated!A2:S957,19,FALSE)="SHOWCASE", VLOOKUP(E617,Store_Showcase!B2:N144,13, FALSE), IF(VLOOKUP(G617,Sku_Consolidated!A2:S957,19,FALSE)="VAM",VLOOKUP(E617,Store_VAM!B2:N273,13, FALSE),VLOOKUP(E617,Store_SRP!B2:N110,13, FALSE)))</f>
      </c>
      <c r="AC617" s="1">
        <f>IF(IFERROR(AB617,TRUE)=TRUE, "-","OK")</f>
      </c>
      <c r="AD617" s="11" t="s">
        <v>37</v>
      </c>
      <c r="AE617" s="11" t="s">
        <v>37</v>
      </c>
      <c r="AF617" s="1">
        <f>IF(IFERROR(VLOOKUP(E617,Store_Showcase!B2:H144,{5}, FALSE), TRUE)=TRUE, IF(IFERROR(VLOOKUP(E617,Store_SRP!B2:H110,{5}, FALSE), TRUE)=TRUE,VLOOKUP(E617,Store_VAM!B2:H273,{5}, FALSE),VLOOKUP(E617,Store_SRP!B2:H110,{5}, FALSE)), VLOOKUP(E617,Store_Showcase!B2:H144,{5}, FALSE))</f>
      </c>
      <c r="AG617" s="1">
        <f>IF(IFERROR(VLOOKUP(E617,Store_Showcase!B2:H144,{6}, FALSE), TRUE)=TRUE, IF(IFERROR(VLOOKUP(E617,Store_SRP!B2:H110,{6}, FALSE), TRUE)=TRUE,VLOOKUP(E617,Store_VAM!B2:H273,{6}, FALSE),VLOOKUP(E617,Store_SRP!B2:H110,{6}, FALSE)), VLOOKUP(E617,Store_Showcase!B2:H144,{6}, FALSE))</f>
      </c>
      <c r="AH617" s="1">
        <f>VLOOKUP(G617,Sku_Consolidated!A2:R957,18,FALSE)</f>
      </c>
      <c r="AI617" s="1">
        <f>VLOOKUP(G617,Sku_Consolidated!A2:S957,19,FALSE)</f>
      </c>
      <c r="AJ617" s="1">
        <f>VLOOKUP(G617,Sku_Consolidated!A2:T957,20,FALSE)</f>
      </c>
    </row>
    <row r="618" spans="1:36" x14ac:dyDescent="0.25">
      <c r="A618" s="1">
        <v>2024</v>
      </c>
      <c r="B618" s="1" t="s">
        <v>31</v>
      </c>
      <c r="C618" s="1" t="s">
        <v>32</v>
      </c>
      <c r="D618" s="1" t="s">
        <v>33</v>
      </c>
      <c r="E618" s="9" t="s">
        <v>1811</v>
      </c>
      <c r="F618" s="1">
        <f>IF(VLOOKUP(G618,Sku_Consolidated!A2:S957,{19},FALSE)="SHOWCASE", VLOOKUP(E618,Store_Showcase!B2:C144,{2}, FALSE), IF(VLOOKUP(G618,Sku_Consolidated!A2:S957,{19},FALSE)="VAM",VLOOKUP(E618,Store_VAM!B2:C273,{2}, FALSE),VLOOKUP(E618,Store_SRP!B2:C110,{2}, FALSE)))</f>
      </c>
      <c r="G618" s="1">
        <v>61786</v>
      </c>
      <c r="H618" s="1" t="s">
        <v>106</v>
      </c>
      <c r="I618" s="10" t="s">
        <v>1867</v>
      </c>
      <c r="J618" s="1">
        <f>VLOOKUP(G618,Sku_Consolidated!A2:C957, 3, FALSE)</f>
      </c>
      <c r="K618" s="10">
        <f>IF(J618="PACK", I618, 0)</f>
      </c>
      <c r="L618" s="10">
        <f>IF(J618="KG", I618, I618 * VLOOKUP(G618,Sku_Consolidated!A2:U957,21,FALSE))</f>
      </c>
      <c r="M618" s="10" t="s">
        <v>37</v>
      </c>
      <c r="N618" s="11" t="s">
        <v>1868</v>
      </c>
      <c r="O618" s="10" t="s">
        <v>1869</v>
      </c>
      <c r="P618" s="10">
        <f>N618 - O618</f>
      </c>
      <c r="Q618" s="1">
        <f>VLOOKUP(G618,Sku_Consolidated!A2:G957,7, FALSE)</f>
      </c>
      <c r="R618" s="1">
        <f>IF(IFERROR(VLOOKUP(E618,Store_Showcase!B2:H144,7, FALSE), TRUE)=TRUE, IF(IFERROR(VLOOKUP(E618,Store_SRP!B2:H110,7, FALSE), TRUE)=TRUE,VLOOKUP(E618,Store_VAM!B2:H273,7, FALSE),VLOOKUP(E618,Store_SRP!B2:H110,7, FALSE)), VLOOKUP(E618,Store_Showcase!B2:H144,7, FALSE))</f>
      </c>
      <c r="S618" s="1">
        <f>IF(IFERROR(VLOOKUP(E618,Store_Showcase!B2:I144,8, FALSE), TRUE)=TRUE, IF(IFERROR(VLOOKUP(E618,Store_SRP!B2:I110,8, FALSE), TRUE)=TRUE,VLOOKUP(E618,Store_VAM!B2:I273,8, FALSE),VLOOKUP(E618,Store_SRP!B2:I110,8, FALSE)), VLOOKUP(E618,Store_Showcase!B2:I144,8, FALSE))</f>
      </c>
      <c r="T618" s="1">
        <f>VLOOKUP(G618,Sku_Consolidated!A2:R957,18,FALSE)</f>
      </c>
      <c r="U618" s="1" t="s">
        <v>1815</v>
      </c>
      <c r="V618" s="1">
        <f>IF(VLOOKUP(G618,Sku_Consolidated!A2:S957,19,FALSE)="SHOWCASE", VLOOKUP(E618,Store_Showcase!B2:L144,11, FALSE), IF(VLOOKUP(G618,Sku_Consolidated!A2:S957,19,FALSE)="VAM",VLOOKUP(E618,Store_VAM!B2:L273,11, FALSE),VLOOKUP(E618,Store_SRP!B2:L110,11, FALSE)))</f>
      </c>
      <c r="W618" s="1">
        <f>VLOOKUP(G618,Sku_Consolidated!A2:W957,11,FALSE)</f>
      </c>
      <c r="X618" s="1">
        <f>VLOOKUP(G618,Sku_Consolidated!A2:H957,8,FALSE)</f>
      </c>
      <c r="Y618" s="1">
        <f>VLOOKUP(G618,Sku_Consolidated!A2:I957,9,FALSE)</f>
      </c>
      <c r="Z618" s="1" t="s">
        <v>41</v>
      </c>
      <c r="AA618" s="1">
        <f>VLOOKUP(G618,Sku_Consolidated!A2:E957,5,FALSE)</f>
      </c>
      <c r="AB618" s="1">
        <f>IF(VLOOKUP(G618,Sku_Consolidated!A2:S957,19,FALSE)="SHOWCASE", VLOOKUP(E618,Store_Showcase!B2:N144,13, FALSE), IF(VLOOKUP(G618,Sku_Consolidated!A2:S957,19,FALSE)="VAM",VLOOKUP(E618,Store_VAM!B2:N273,13, FALSE),VLOOKUP(E618,Store_SRP!B2:N110,13, FALSE)))</f>
      </c>
      <c r="AC618" s="1">
        <f>IF(IFERROR(AB618,TRUE)=TRUE, "-","OK")</f>
      </c>
      <c r="AD618" s="11" t="s">
        <v>37</v>
      </c>
      <c r="AE618" s="11" t="s">
        <v>37</v>
      </c>
      <c r="AF618" s="1">
        <f>IF(IFERROR(VLOOKUP(E618,Store_Showcase!B2:H144,{5}, FALSE), TRUE)=TRUE, IF(IFERROR(VLOOKUP(E618,Store_SRP!B2:H110,{5}, FALSE), TRUE)=TRUE,VLOOKUP(E618,Store_VAM!B2:H273,{5}, FALSE),VLOOKUP(E618,Store_SRP!B2:H110,{5}, FALSE)), VLOOKUP(E618,Store_Showcase!B2:H144,{5}, FALSE))</f>
      </c>
      <c r="AG618" s="1">
        <f>IF(IFERROR(VLOOKUP(E618,Store_Showcase!B2:H144,{6}, FALSE), TRUE)=TRUE, IF(IFERROR(VLOOKUP(E618,Store_SRP!B2:H110,{6}, FALSE), TRUE)=TRUE,VLOOKUP(E618,Store_VAM!B2:H273,{6}, FALSE),VLOOKUP(E618,Store_SRP!B2:H110,{6}, FALSE)), VLOOKUP(E618,Store_Showcase!B2:H144,{6}, FALSE))</f>
      </c>
      <c r="AH618" s="1">
        <f>VLOOKUP(G618,Sku_Consolidated!A2:R957,18,FALSE)</f>
      </c>
      <c r="AI618" s="1">
        <f>VLOOKUP(G618,Sku_Consolidated!A2:S957,19,FALSE)</f>
      </c>
      <c r="AJ618" s="1">
        <f>VLOOKUP(G618,Sku_Consolidated!A2:T957,20,FALSE)</f>
      </c>
    </row>
    <row r="619" spans="1:36" x14ac:dyDescent="0.25">
      <c r="A619" s="1">
        <v>2024</v>
      </c>
      <c r="B619" s="1" t="s">
        <v>31</v>
      </c>
      <c r="C619" s="1" t="s">
        <v>32</v>
      </c>
      <c r="D619" s="1" t="s">
        <v>33</v>
      </c>
      <c r="E619" s="9" t="s">
        <v>1811</v>
      </c>
      <c r="F619" s="1">
        <f>IF(VLOOKUP(G619,Sku_Consolidated!A2:S957,{19},FALSE)="SHOWCASE", VLOOKUP(E619,Store_Showcase!B2:C144,{2}, FALSE), IF(VLOOKUP(G619,Sku_Consolidated!A2:S957,{19},FALSE)="VAM",VLOOKUP(E619,Store_VAM!B2:C273,{2}, FALSE),VLOOKUP(E619,Store_SRP!B2:C110,{2}, FALSE)))</f>
      </c>
      <c r="G619" s="1">
        <v>61787</v>
      </c>
      <c r="H619" s="1" t="s">
        <v>110</v>
      </c>
      <c r="I619" s="10" t="s">
        <v>1870</v>
      </c>
      <c r="J619" s="1">
        <f>VLOOKUP(G619,Sku_Consolidated!A2:C957, 3, FALSE)</f>
      </c>
      <c r="K619" s="10">
        <f>IF(J619="PACK", I619, 0)</f>
      </c>
      <c r="L619" s="10">
        <f>IF(J619="KG", I619, I619 * VLOOKUP(G619,Sku_Consolidated!A2:U957,21,FALSE))</f>
      </c>
      <c r="M619" s="10" t="s">
        <v>37</v>
      </c>
      <c r="N619" s="11" t="s">
        <v>1871</v>
      </c>
      <c r="O619" s="10" t="s">
        <v>1872</v>
      </c>
      <c r="P619" s="10">
        <f>N619 - O619</f>
      </c>
      <c r="Q619" s="1">
        <f>VLOOKUP(G619,Sku_Consolidated!A2:G957,7, FALSE)</f>
      </c>
      <c r="R619" s="1">
        <f>IF(IFERROR(VLOOKUP(E619,Store_Showcase!B2:H144,7, FALSE), TRUE)=TRUE, IF(IFERROR(VLOOKUP(E619,Store_SRP!B2:H110,7, FALSE), TRUE)=TRUE,VLOOKUP(E619,Store_VAM!B2:H273,7, FALSE),VLOOKUP(E619,Store_SRP!B2:H110,7, FALSE)), VLOOKUP(E619,Store_Showcase!B2:H144,7, FALSE))</f>
      </c>
      <c r="S619" s="1">
        <f>IF(IFERROR(VLOOKUP(E619,Store_Showcase!B2:I144,8, FALSE), TRUE)=TRUE, IF(IFERROR(VLOOKUP(E619,Store_SRP!B2:I110,8, FALSE), TRUE)=TRUE,VLOOKUP(E619,Store_VAM!B2:I273,8, FALSE),VLOOKUP(E619,Store_SRP!B2:I110,8, FALSE)), VLOOKUP(E619,Store_Showcase!B2:I144,8, FALSE))</f>
      </c>
      <c r="T619" s="1">
        <f>VLOOKUP(G619,Sku_Consolidated!A2:R957,18,FALSE)</f>
      </c>
      <c r="U619" s="1" t="s">
        <v>1815</v>
      </c>
      <c r="V619" s="1">
        <f>IF(VLOOKUP(G619,Sku_Consolidated!A2:S957,19,FALSE)="SHOWCASE", VLOOKUP(E619,Store_Showcase!B2:L144,11, FALSE), IF(VLOOKUP(G619,Sku_Consolidated!A2:S957,19,FALSE)="VAM",VLOOKUP(E619,Store_VAM!B2:L273,11, FALSE),VLOOKUP(E619,Store_SRP!B2:L110,11, FALSE)))</f>
      </c>
      <c r="W619" s="1">
        <f>VLOOKUP(G619,Sku_Consolidated!A2:W957,11,FALSE)</f>
      </c>
      <c r="X619" s="1">
        <f>VLOOKUP(G619,Sku_Consolidated!A2:H957,8,FALSE)</f>
      </c>
      <c r="Y619" s="1">
        <f>VLOOKUP(G619,Sku_Consolidated!A2:I957,9,FALSE)</f>
      </c>
      <c r="Z619" s="1" t="s">
        <v>41</v>
      </c>
      <c r="AA619" s="1">
        <f>VLOOKUP(G619,Sku_Consolidated!A2:E957,5,FALSE)</f>
      </c>
      <c r="AB619" s="1">
        <f>IF(VLOOKUP(G619,Sku_Consolidated!A2:S957,19,FALSE)="SHOWCASE", VLOOKUP(E619,Store_Showcase!B2:N144,13, FALSE), IF(VLOOKUP(G619,Sku_Consolidated!A2:S957,19,FALSE)="VAM",VLOOKUP(E619,Store_VAM!B2:N273,13, FALSE),VLOOKUP(E619,Store_SRP!B2:N110,13, FALSE)))</f>
      </c>
      <c r="AC619" s="1">
        <f>IF(IFERROR(AB619,TRUE)=TRUE, "-","OK")</f>
      </c>
      <c r="AD619" s="11" t="s">
        <v>37</v>
      </c>
      <c r="AE619" s="11" t="s">
        <v>37</v>
      </c>
      <c r="AF619" s="1">
        <f>IF(IFERROR(VLOOKUP(E619,Store_Showcase!B2:H144,{5}, FALSE), TRUE)=TRUE, IF(IFERROR(VLOOKUP(E619,Store_SRP!B2:H110,{5}, FALSE), TRUE)=TRUE,VLOOKUP(E619,Store_VAM!B2:H273,{5}, FALSE),VLOOKUP(E619,Store_SRP!B2:H110,{5}, FALSE)), VLOOKUP(E619,Store_Showcase!B2:H144,{5}, FALSE))</f>
      </c>
      <c r="AG619" s="1">
        <f>IF(IFERROR(VLOOKUP(E619,Store_Showcase!B2:H144,{6}, FALSE), TRUE)=TRUE, IF(IFERROR(VLOOKUP(E619,Store_SRP!B2:H110,{6}, FALSE), TRUE)=TRUE,VLOOKUP(E619,Store_VAM!B2:H273,{6}, FALSE),VLOOKUP(E619,Store_SRP!B2:H110,{6}, FALSE)), VLOOKUP(E619,Store_Showcase!B2:H144,{6}, FALSE))</f>
      </c>
      <c r="AH619" s="1">
        <f>VLOOKUP(G619,Sku_Consolidated!A2:R957,18,FALSE)</f>
      </c>
      <c r="AI619" s="1">
        <f>VLOOKUP(G619,Sku_Consolidated!A2:S957,19,FALSE)</f>
      </c>
      <c r="AJ619" s="1">
        <f>VLOOKUP(G619,Sku_Consolidated!A2:T957,20,FALSE)</f>
      </c>
    </row>
    <row r="620" spans="1:36" x14ac:dyDescent="0.25">
      <c r="A620" s="1">
        <v>2024</v>
      </c>
      <c r="B620" s="1" t="s">
        <v>31</v>
      </c>
      <c r="C620" s="1" t="s">
        <v>32</v>
      </c>
      <c r="D620" s="1" t="s">
        <v>33</v>
      </c>
      <c r="E620" s="9" t="s">
        <v>1811</v>
      </c>
      <c r="F620" s="1">
        <f>IF(VLOOKUP(G620,Sku_Consolidated!A2:S957,{19},FALSE)="SHOWCASE", VLOOKUP(E620,Store_Showcase!B2:C144,{2}, FALSE), IF(VLOOKUP(G620,Sku_Consolidated!A2:S957,{19},FALSE)="VAM",VLOOKUP(E620,Store_VAM!B2:C273,{2}, FALSE),VLOOKUP(E620,Store_SRP!B2:C110,{2}, FALSE)))</f>
      </c>
      <c r="G620" s="1">
        <v>61820</v>
      </c>
      <c r="H620" s="1" t="s">
        <v>114</v>
      </c>
      <c r="I620" s="10" t="s">
        <v>312</v>
      </c>
      <c r="J620" s="1">
        <f>VLOOKUP(G620,Sku_Consolidated!A2:C957, 3, FALSE)</f>
      </c>
      <c r="K620" s="10">
        <f>IF(J620="PACK", I620, 0)</f>
      </c>
      <c r="L620" s="10">
        <f>IF(J620="KG", I620, I620 * VLOOKUP(G620,Sku_Consolidated!A2:U957,21,FALSE))</f>
      </c>
      <c r="M620" s="10" t="s">
        <v>37</v>
      </c>
      <c r="N620" s="11" t="s">
        <v>1873</v>
      </c>
      <c r="O620" s="10" t="s">
        <v>1874</v>
      </c>
      <c r="P620" s="10">
        <f>N620 - O620</f>
      </c>
      <c r="Q620" s="1">
        <f>VLOOKUP(G620,Sku_Consolidated!A2:G957,7, FALSE)</f>
      </c>
      <c r="R620" s="1">
        <f>IF(IFERROR(VLOOKUP(E620,Store_Showcase!B2:H144,7, FALSE), TRUE)=TRUE, IF(IFERROR(VLOOKUP(E620,Store_SRP!B2:H110,7, FALSE), TRUE)=TRUE,VLOOKUP(E620,Store_VAM!B2:H273,7, FALSE),VLOOKUP(E620,Store_SRP!B2:H110,7, FALSE)), VLOOKUP(E620,Store_Showcase!B2:H144,7, FALSE))</f>
      </c>
      <c r="S620" s="1">
        <f>IF(IFERROR(VLOOKUP(E620,Store_Showcase!B2:I144,8, FALSE), TRUE)=TRUE, IF(IFERROR(VLOOKUP(E620,Store_SRP!B2:I110,8, FALSE), TRUE)=TRUE,VLOOKUP(E620,Store_VAM!B2:I273,8, FALSE),VLOOKUP(E620,Store_SRP!B2:I110,8, FALSE)), VLOOKUP(E620,Store_Showcase!B2:I144,8, FALSE))</f>
      </c>
      <c r="T620" s="1">
        <f>VLOOKUP(G620,Sku_Consolidated!A2:R957,18,FALSE)</f>
      </c>
      <c r="U620" s="1" t="s">
        <v>1815</v>
      </c>
      <c r="V620" s="1">
        <f>IF(VLOOKUP(G620,Sku_Consolidated!A2:S957,19,FALSE)="SHOWCASE", VLOOKUP(E620,Store_Showcase!B2:L144,11, FALSE), IF(VLOOKUP(G620,Sku_Consolidated!A2:S957,19,FALSE)="VAM",VLOOKUP(E620,Store_VAM!B2:L273,11, FALSE),VLOOKUP(E620,Store_SRP!B2:L110,11, FALSE)))</f>
      </c>
      <c r="W620" s="1">
        <f>VLOOKUP(G620,Sku_Consolidated!A2:W957,11,FALSE)</f>
      </c>
      <c r="X620" s="1">
        <f>VLOOKUP(G620,Sku_Consolidated!A2:H957,8,FALSE)</f>
      </c>
      <c r="Y620" s="1">
        <f>VLOOKUP(G620,Sku_Consolidated!A2:I957,9,FALSE)</f>
      </c>
      <c r="Z620" s="1" t="s">
        <v>41</v>
      </c>
      <c r="AA620" s="1">
        <f>VLOOKUP(G620,Sku_Consolidated!A2:E957,5,FALSE)</f>
      </c>
      <c r="AB620" s="1">
        <f>IF(VLOOKUP(G620,Sku_Consolidated!A2:S957,19,FALSE)="SHOWCASE", VLOOKUP(E620,Store_Showcase!B2:N144,13, FALSE), IF(VLOOKUP(G620,Sku_Consolidated!A2:S957,19,FALSE)="VAM",VLOOKUP(E620,Store_VAM!B2:N273,13, FALSE),VLOOKUP(E620,Store_SRP!B2:N110,13, FALSE)))</f>
      </c>
      <c r="AC620" s="1">
        <f>IF(IFERROR(AB620,TRUE)=TRUE, "-","OK")</f>
      </c>
      <c r="AD620" s="11" t="s">
        <v>37</v>
      </c>
      <c r="AE620" s="11" t="s">
        <v>37</v>
      </c>
      <c r="AF620" s="1">
        <f>IF(IFERROR(VLOOKUP(E620,Store_Showcase!B2:H144,{5}, FALSE), TRUE)=TRUE, IF(IFERROR(VLOOKUP(E620,Store_SRP!B2:H110,{5}, FALSE), TRUE)=TRUE,VLOOKUP(E620,Store_VAM!B2:H273,{5}, FALSE),VLOOKUP(E620,Store_SRP!B2:H110,{5}, FALSE)), VLOOKUP(E620,Store_Showcase!B2:H144,{5}, FALSE))</f>
      </c>
      <c r="AG620" s="1">
        <f>IF(IFERROR(VLOOKUP(E620,Store_Showcase!B2:H144,{6}, FALSE), TRUE)=TRUE, IF(IFERROR(VLOOKUP(E620,Store_SRP!B2:H110,{6}, FALSE), TRUE)=TRUE,VLOOKUP(E620,Store_VAM!B2:H273,{6}, FALSE),VLOOKUP(E620,Store_SRP!B2:H110,{6}, FALSE)), VLOOKUP(E620,Store_Showcase!B2:H144,{6}, FALSE))</f>
      </c>
      <c r="AH620" s="1">
        <f>VLOOKUP(G620,Sku_Consolidated!A2:R957,18,FALSE)</f>
      </c>
      <c r="AI620" s="1">
        <f>VLOOKUP(G620,Sku_Consolidated!A2:S957,19,FALSE)</f>
      </c>
      <c r="AJ620" s="1">
        <f>VLOOKUP(G620,Sku_Consolidated!A2:T957,20,FALSE)</f>
      </c>
    </row>
    <row r="621" spans="1:36" x14ac:dyDescent="0.25">
      <c r="A621" s="1">
        <v>2024</v>
      </c>
      <c r="B621" s="1" t="s">
        <v>31</v>
      </c>
      <c r="C621" s="1" t="s">
        <v>32</v>
      </c>
      <c r="D621" s="1" t="s">
        <v>33</v>
      </c>
      <c r="E621" s="9" t="s">
        <v>1811</v>
      </c>
      <c r="F621" s="1">
        <f>IF(VLOOKUP(G621,Sku_Consolidated!A2:S957,{19},FALSE)="SHOWCASE", VLOOKUP(E621,Store_Showcase!B2:C144,{2}, FALSE), IF(VLOOKUP(G621,Sku_Consolidated!A2:S957,{19},FALSE)="VAM",VLOOKUP(E621,Store_VAM!B2:C273,{2}, FALSE),VLOOKUP(E621,Store_SRP!B2:C110,{2}, FALSE)))</f>
      </c>
      <c r="G621" s="1">
        <v>61826</v>
      </c>
      <c r="H621" s="1" t="s">
        <v>762</v>
      </c>
      <c r="I621" s="10" t="s">
        <v>287</v>
      </c>
      <c r="J621" s="1">
        <f>VLOOKUP(G621,Sku_Consolidated!A2:C957, 3, FALSE)</f>
      </c>
      <c r="K621" s="10">
        <f>IF(J621="PACK", I621, 0)</f>
      </c>
      <c r="L621" s="10">
        <f>IF(J621="KG", I621, I621 * VLOOKUP(G621,Sku_Consolidated!A2:U957,21,FALSE))</f>
      </c>
      <c r="M621" s="10" t="s">
        <v>37</v>
      </c>
      <c r="N621" s="11" t="s">
        <v>1875</v>
      </c>
      <c r="O621" s="10" t="s">
        <v>1876</v>
      </c>
      <c r="P621" s="10">
        <f>N621 - O621</f>
      </c>
      <c r="Q621" s="1">
        <f>VLOOKUP(G621,Sku_Consolidated!A2:G957,7, FALSE)</f>
      </c>
      <c r="R621" s="1">
        <f>IF(IFERROR(VLOOKUP(E621,Store_Showcase!B2:H144,7, FALSE), TRUE)=TRUE, IF(IFERROR(VLOOKUP(E621,Store_SRP!B2:H110,7, FALSE), TRUE)=TRUE,VLOOKUP(E621,Store_VAM!B2:H273,7, FALSE),VLOOKUP(E621,Store_SRP!B2:H110,7, FALSE)), VLOOKUP(E621,Store_Showcase!B2:H144,7, FALSE))</f>
      </c>
      <c r="S621" s="1">
        <f>IF(IFERROR(VLOOKUP(E621,Store_Showcase!B2:I144,8, FALSE), TRUE)=TRUE, IF(IFERROR(VLOOKUP(E621,Store_SRP!B2:I110,8, FALSE), TRUE)=TRUE,VLOOKUP(E621,Store_VAM!B2:I273,8, FALSE),VLOOKUP(E621,Store_SRP!B2:I110,8, FALSE)), VLOOKUP(E621,Store_Showcase!B2:I144,8, FALSE))</f>
      </c>
      <c r="T621" s="1">
        <f>VLOOKUP(G621,Sku_Consolidated!A2:R957,18,FALSE)</f>
      </c>
      <c r="U621" s="1" t="s">
        <v>1815</v>
      </c>
      <c r="V621" s="1">
        <f>IF(VLOOKUP(G621,Sku_Consolidated!A2:S957,19,FALSE)="SHOWCASE", VLOOKUP(E621,Store_Showcase!B2:L144,11, FALSE), IF(VLOOKUP(G621,Sku_Consolidated!A2:S957,19,FALSE)="VAM",VLOOKUP(E621,Store_VAM!B2:L273,11, FALSE),VLOOKUP(E621,Store_SRP!B2:L110,11, FALSE)))</f>
      </c>
      <c r="W621" s="1">
        <f>VLOOKUP(G621,Sku_Consolidated!A2:W957,11,FALSE)</f>
      </c>
      <c r="X621" s="1">
        <f>VLOOKUP(G621,Sku_Consolidated!A2:H957,8,FALSE)</f>
      </c>
      <c r="Y621" s="1">
        <f>VLOOKUP(G621,Sku_Consolidated!A2:I957,9,FALSE)</f>
      </c>
      <c r="Z621" s="1" t="s">
        <v>41</v>
      </c>
      <c r="AA621" s="1">
        <f>VLOOKUP(G621,Sku_Consolidated!A2:E957,5,FALSE)</f>
      </c>
      <c r="AB621" s="1">
        <f>IF(VLOOKUP(G621,Sku_Consolidated!A2:S957,19,FALSE)="SHOWCASE", VLOOKUP(E621,Store_Showcase!B2:N144,13, FALSE), IF(VLOOKUP(G621,Sku_Consolidated!A2:S957,19,FALSE)="VAM",VLOOKUP(E621,Store_VAM!B2:N273,13, FALSE),VLOOKUP(E621,Store_SRP!B2:N110,13, FALSE)))</f>
      </c>
      <c r="AC621" s="1">
        <f>IF(IFERROR(AB621,TRUE)=TRUE, "-","OK")</f>
      </c>
      <c r="AD621" s="11" t="s">
        <v>37</v>
      </c>
      <c r="AE621" s="11" t="s">
        <v>37</v>
      </c>
      <c r="AF621" s="1">
        <f>IF(IFERROR(VLOOKUP(E621,Store_Showcase!B2:H144,{5}, FALSE), TRUE)=TRUE, IF(IFERROR(VLOOKUP(E621,Store_SRP!B2:H110,{5}, FALSE), TRUE)=TRUE,VLOOKUP(E621,Store_VAM!B2:H273,{5}, FALSE),VLOOKUP(E621,Store_SRP!B2:H110,{5}, FALSE)), VLOOKUP(E621,Store_Showcase!B2:H144,{5}, FALSE))</f>
      </c>
      <c r="AG621" s="1">
        <f>IF(IFERROR(VLOOKUP(E621,Store_Showcase!B2:H144,{6}, FALSE), TRUE)=TRUE, IF(IFERROR(VLOOKUP(E621,Store_SRP!B2:H110,{6}, FALSE), TRUE)=TRUE,VLOOKUP(E621,Store_VAM!B2:H273,{6}, FALSE),VLOOKUP(E621,Store_SRP!B2:H110,{6}, FALSE)), VLOOKUP(E621,Store_Showcase!B2:H144,{6}, FALSE))</f>
      </c>
      <c r="AH621" s="1">
        <f>VLOOKUP(G621,Sku_Consolidated!A2:R957,18,FALSE)</f>
      </c>
      <c r="AI621" s="1">
        <f>VLOOKUP(G621,Sku_Consolidated!A2:S957,19,FALSE)</f>
      </c>
      <c r="AJ621" s="1">
        <f>VLOOKUP(G621,Sku_Consolidated!A2:T957,20,FALSE)</f>
      </c>
    </row>
    <row r="622" spans="1:36" x14ac:dyDescent="0.25">
      <c r="A622" s="1">
        <v>2024</v>
      </c>
      <c r="B622" s="1" t="s">
        <v>31</v>
      </c>
      <c r="C622" s="1" t="s">
        <v>32</v>
      </c>
      <c r="D622" s="1" t="s">
        <v>33</v>
      </c>
      <c r="E622" s="9" t="s">
        <v>1811</v>
      </c>
      <c r="F622" s="1">
        <f>IF(VLOOKUP(G622,Sku_Consolidated!A2:S957,{19},FALSE)="SHOWCASE", VLOOKUP(E622,Store_Showcase!B2:C144,{2}, FALSE), IF(VLOOKUP(G622,Sku_Consolidated!A2:S957,{19},FALSE)="VAM",VLOOKUP(E622,Store_VAM!B2:C273,{2}, FALSE),VLOOKUP(E622,Store_SRP!B2:C110,{2}, FALSE)))</f>
      </c>
      <c r="G622" s="1">
        <v>61833</v>
      </c>
      <c r="H622" s="1" t="s">
        <v>118</v>
      </c>
      <c r="I622" s="10" t="s">
        <v>1877</v>
      </c>
      <c r="J622" s="1">
        <f>VLOOKUP(G622,Sku_Consolidated!A2:C957, 3, FALSE)</f>
      </c>
      <c r="K622" s="10">
        <f>IF(J622="PACK", I622, 0)</f>
      </c>
      <c r="L622" s="10">
        <f>IF(J622="KG", I622, I622 * VLOOKUP(G622,Sku_Consolidated!A2:U957,21,FALSE))</f>
      </c>
      <c r="M622" s="10" t="s">
        <v>37</v>
      </c>
      <c r="N622" s="11" t="s">
        <v>1878</v>
      </c>
      <c r="O622" s="10" t="s">
        <v>1879</v>
      </c>
      <c r="P622" s="10">
        <f>N622 - O622</f>
      </c>
      <c r="Q622" s="1">
        <f>VLOOKUP(G622,Sku_Consolidated!A2:G957,7, FALSE)</f>
      </c>
      <c r="R622" s="1">
        <f>IF(IFERROR(VLOOKUP(E622,Store_Showcase!B2:H144,7, FALSE), TRUE)=TRUE, IF(IFERROR(VLOOKUP(E622,Store_SRP!B2:H110,7, FALSE), TRUE)=TRUE,VLOOKUP(E622,Store_VAM!B2:H273,7, FALSE),VLOOKUP(E622,Store_SRP!B2:H110,7, FALSE)), VLOOKUP(E622,Store_Showcase!B2:H144,7, FALSE))</f>
      </c>
      <c r="S622" s="1">
        <f>IF(IFERROR(VLOOKUP(E622,Store_Showcase!B2:I144,8, FALSE), TRUE)=TRUE, IF(IFERROR(VLOOKUP(E622,Store_SRP!B2:I110,8, FALSE), TRUE)=TRUE,VLOOKUP(E622,Store_VAM!B2:I273,8, FALSE),VLOOKUP(E622,Store_SRP!B2:I110,8, FALSE)), VLOOKUP(E622,Store_Showcase!B2:I144,8, FALSE))</f>
      </c>
      <c r="T622" s="1">
        <f>VLOOKUP(G622,Sku_Consolidated!A2:R957,18,FALSE)</f>
      </c>
      <c r="U622" s="1" t="s">
        <v>1815</v>
      </c>
      <c r="V622" s="1">
        <f>IF(VLOOKUP(G622,Sku_Consolidated!A2:S957,19,FALSE)="SHOWCASE", VLOOKUP(E622,Store_Showcase!B2:L144,11, FALSE), IF(VLOOKUP(G622,Sku_Consolidated!A2:S957,19,FALSE)="VAM",VLOOKUP(E622,Store_VAM!B2:L273,11, FALSE),VLOOKUP(E622,Store_SRP!B2:L110,11, FALSE)))</f>
      </c>
      <c r="W622" s="1">
        <f>VLOOKUP(G622,Sku_Consolidated!A2:W957,11,FALSE)</f>
      </c>
      <c r="X622" s="1">
        <f>VLOOKUP(G622,Sku_Consolidated!A2:H957,8,FALSE)</f>
      </c>
      <c r="Y622" s="1">
        <f>VLOOKUP(G622,Sku_Consolidated!A2:I957,9,FALSE)</f>
      </c>
      <c r="Z622" s="1" t="s">
        <v>41</v>
      </c>
      <c r="AA622" s="1">
        <f>VLOOKUP(G622,Sku_Consolidated!A2:E957,5,FALSE)</f>
      </c>
      <c r="AB622" s="1">
        <f>IF(VLOOKUP(G622,Sku_Consolidated!A2:S957,19,FALSE)="SHOWCASE", VLOOKUP(E622,Store_Showcase!B2:N144,13, FALSE), IF(VLOOKUP(G622,Sku_Consolidated!A2:S957,19,FALSE)="VAM",VLOOKUP(E622,Store_VAM!B2:N273,13, FALSE),VLOOKUP(E622,Store_SRP!B2:N110,13, FALSE)))</f>
      </c>
      <c r="AC622" s="1">
        <f>IF(IFERROR(AB622,TRUE)=TRUE, "-","OK")</f>
      </c>
      <c r="AD622" s="11" t="s">
        <v>37</v>
      </c>
      <c r="AE622" s="11" t="s">
        <v>37</v>
      </c>
      <c r="AF622" s="1">
        <f>IF(IFERROR(VLOOKUP(E622,Store_Showcase!B2:H144,{5}, FALSE), TRUE)=TRUE, IF(IFERROR(VLOOKUP(E622,Store_SRP!B2:H110,{5}, FALSE), TRUE)=TRUE,VLOOKUP(E622,Store_VAM!B2:H273,{5}, FALSE),VLOOKUP(E622,Store_SRP!B2:H110,{5}, FALSE)), VLOOKUP(E622,Store_Showcase!B2:H144,{5}, FALSE))</f>
      </c>
      <c r="AG622" s="1">
        <f>IF(IFERROR(VLOOKUP(E622,Store_Showcase!B2:H144,{6}, FALSE), TRUE)=TRUE, IF(IFERROR(VLOOKUP(E622,Store_SRP!B2:H110,{6}, FALSE), TRUE)=TRUE,VLOOKUP(E622,Store_VAM!B2:H273,{6}, FALSE),VLOOKUP(E622,Store_SRP!B2:H110,{6}, FALSE)), VLOOKUP(E622,Store_Showcase!B2:H144,{6}, FALSE))</f>
      </c>
      <c r="AH622" s="1">
        <f>VLOOKUP(G622,Sku_Consolidated!A2:R957,18,FALSE)</f>
      </c>
      <c r="AI622" s="1">
        <f>VLOOKUP(G622,Sku_Consolidated!A2:S957,19,FALSE)</f>
      </c>
      <c r="AJ622" s="1">
        <f>VLOOKUP(G622,Sku_Consolidated!A2:T957,20,FALSE)</f>
      </c>
    </row>
    <row r="623" spans="1:36" x14ac:dyDescent="0.25">
      <c r="A623" s="1">
        <v>2024</v>
      </c>
      <c r="B623" s="1" t="s">
        <v>31</v>
      </c>
      <c r="C623" s="1" t="s">
        <v>32</v>
      </c>
      <c r="D623" s="1" t="s">
        <v>33</v>
      </c>
      <c r="E623" s="9" t="s">
        <v>1811</v>
      </c>
      <c r="F623" s="1">
        <f>IF(VLOOKUP(G623,Sku_Consolidated!A2:S957,{19},FALSE)="SHOWCASE", VLOOKUP(E623,Store_Showcase!B2:C144,{2}, FALSE), IF(VLOOKUP(G623,Sku_Consolidated!A2:S957,{19},FALSE)="VAM",VLOOKUP(E623,Store_VAM!B2:C273,{2}, FALSE),VLOOKUP(E623,Store_SRP!B2:C110,{2}, FALSE)))</f>
      </c>
      <c r="G623" s="1">
        <v>61834</v>
      </c>
      <c r="H623" s="1" t="s">
        <v>379</v>
      </c>
      <c r="I623" s="10" t="s">
        <v>1880</v>
      </c>
      <c r="J623" s="1">
        <f>VLOOKUP(G623,Sku_Consolidated!A2:C957, 3, FALSE)</f>
      </c>
      <c r="K623" s="10">
        <f>IF(J623="PACK", I623, 0)</f>
      </c>
      <c r="L623" s="10">
        <f>IF(J623="KG", I623, I623 * VLOOKUP(G623,Sku_Consolidated!A2:U957,21,FALSE))</f>
      </c>
      <c r="M623" s="10" t="s">
        <v>37</v>
      </c>
      <c r="N623" s="11" t="s">
        <v>1881</v>
      </c>
      <c r="O623" s="10" t="s">
        <v>1882</v>
      </c>
      <c r="P623" s="10">
        <f>N623 - O623</f>
      </c>
      <c r="Q623" s="1">
        <f>VLOOKUP(G623,Sku_Consolidated!A2:G957,7, FALSE)</f>
      </c>
      <c r="R623" s="1">
        <f>IF(IFERROR(VLOOKUP(E623,Store_Showcase!B2:H144,7, FALSE), TRUE)=TRUE, IF(IFERROR(VLOOKUP(E623,Store_SRP!B2:H110,7, FALSE), TRUE)=TRUE,VLOOKUP(E623,Store_VAM!B2:H273,7, FALSE),VLOOKUP(E623,Store_SRP!B2:H110,7, FALSE)), VLOOKUP(E623,Store_Showcase!B2:H144,7, FALSE))</f>
      </c>
      <c r="S623" s="1">
        <f>IF(IFERROR(VLOOKUP(E623,Store_Showcase!B2:I144,8, FALSE), TRUE)=TRUE, IF(IFERROR(VLOOKUP(E623,Store_SRP!B2:I110,8, FALSE), TRUE)=TRUE,VLOOKUP(E623,Store_VAM!B2:I273,8, FALSE),VLOOKUP(E623,Store_SRP!B2:I110,8, FALSE)), VLOOKUP(E623,Store_Showcase!B2:I144,8, FALSE))</f>
      </c>
      <c r="T623" s="1">
        <f>VLOOKUP(G623,Sku_Consolidated!A2:R957,18,FALSE)</f>
      </c>
      <c r="U623" s="1" t="s">
        <v>1815</v>
      </c>
      <c r="V623" s="1">
        <f>IF(VLOOKUP(G623,Sku_Consolidated!A2:S957,19,FALSE)="SHOWCASE", VLOOKUP(E623,Store_Showcase!B2:L144,11, FALSE), IF(VLOOKUP(G623,Sku_Consolidated!A2:S957,19,FALSE)="VAM",VLOOKUP(E623,Store_VAM!B2:L273,11, FALSE),VLOOKUP(E623,Store_SRP!B2:L110,11, FALSE)))</f>
      </c>
      <c r="W623" s="1">
        <f>VLOOKUP(G623,Sku_Consolidated!A2:W957,11,FALSE)</f>
      </c>
      <c r="X623" s="1">
        <f>VLOOKUP(G623,Sku_Consolidated!A2:H957,8,FALSE)</f>
      </c>
      <c r="Y623" s="1">
        <f>VLOOKUP(G623,Sku_Consolidated!A2:I957,9,FALSE)</f>
      </c>
      <c r="Z623" s="1" t="s">
        <v>41</v>
      </c>
      <c r="AA623" s="1">
        <f>VLOOKUP(G623,Sku_Consolidated!A2:E957,5,FALSE)</f>
      </c>
      <c r="AB623" s="1">
        <f>IF(VLOOKUP(G623,Sku_Consolidated!A2:S957,19,FALSE)="SHOWCASE", VLOOKUP(E623,Store_Showcase!B2:N144,13, FALSE), IF(VLOOKUP(G623,Sku_Consolidated!A2:S957,19,FALSE)="VAM",VLOOKUP(E623,Store_VAM!B2:N273,13, FALSE),VLOOKUP(E623,Store_SRP!B2:N110,13, FALSE)))</f>
      </c>
      <c r="AC623" s="1">
        <f>IF(IFERROR(AB623,TRUE)=TRUE, "-","OK")</f>
      </c>
      <c r="AD623" s="11" t="s">
        <v>37</v>
      </c>
      <c r="AE623" s="11" t="s">
        <v>37</v>
      </c>
      <c r="AF623" s="1">
        <f>IF(IFERROR(VLOOKUP(E623,Store_Showcase!B2:H144,{5}, FALSE), TRUE)=TRUE, IF(IFERROR(VLOOKUP(E623,Store_SRP!B2:H110,{5}, FALSE), TRUE)=TRUE,VLOOKUP(E623,Store_VAM!B2:H273,{5}, FALSE),VLOOKUP(E623,Store_SRP!B2:H110,{5}, FALSE)), VLOOKUP(E623,Store_Showcase!B2:H144,{5}, FALSE))</f>
      </c>
      <c r="AG623" s="1">
        <f>IF(IFERROR(VLOOKUP(E623,Store_Showcase!B2:H144,{6}, FALSE), TRUE)=TRUE, IF(IFERROR(VLOOKUP(E623,Store_SRP!B2:H110,{6}, FALSE), TRUE)=TRUE,VLOOKUP(E623,Store_VAM!B2:H273,{6}, FALSE),VLOOKUP(E623,Store_SRP!B2:H110,{6}, FALSE)), VLOOKUP(E623,Store_Showcase!B2:H144,{6}, FALSE))</f>
      </c>
      <c r="AH623" s="1">
        <f>VLOOKUP(G623,Sku_Consolidated!A2:R957,18,FALSE)</f>
      </c>
      <c r="AI623" s="1">
        <f>VLOOKUP(G623,Sku_Consolidated!A2:S957,19,FALSE)</f>
      </c>
      <c r="AJ623" s="1">
        <f>VLOOKUP(G623,Sku_Consolidated!A2:T957,20,FALSE)</f>
      </c>
    </row>
    <row r="624" spans="1:36" x14ac:dyDescent="0.25">
      <c r="A624" s="1">
        <v>2024</v>
      </c>
      <c r="B624" s="1" t="s">
        <v>31</v>
      </c>
      <c r="C624" s="1" t="s">
        <v>32</v>
      </c>
      <c r="D624" s="1" t="s">
        <v>33</v>
      </c>
      <c r="E624" s="9" t="s">
        <v>1811</v>
      </c>
      <c r="F624" s="1">
        <f>IF(VLOOKUP(G624,Sku_Consolidated!A2:S957,{19},FALSE)="SHOWCASE", VLOOKUP(E624,Store_Showcase!B2:C144,{2}, FALSE), IF(VLOOKUP(G624,Sku_Consolidated!A2:S957,{19},FALSE)="VAM",VLOOKUP(E624,Store_VAM!B2:C273,{2}, FALSE),VLOOKUP(E624,Store_SRP!B2:C110,{2}, FALSE)))</f>
      </c>
      <c r="G624" s="1">
        <v>61835</v>
      </c>
      <c r="H624" s="1" t="s">
        <v>680</v>
      </c>
      <c r="I624" s="10" t="s">
        <v>67</v>
      </c>
      <c r="J624" s="1">
        <f>VLOOKUP(G624,Sku_Consolidated!A2:C957, 3, FALSE)</f>
      </c>
      <c r="K624" s="10">
        <f>IF(J624="PACK", I624, 0)</f>
      </c>
      <c r="L624" s="10">
        <f>IF(J624="KG", I624, I624 * VLOOKUP(G624,Sku_Consolidated!A2:U957,21,FALSE))</f>
      </c>
      <c r="M624" s="10" t="s">
        <v>37</v>
      </c>
      <c r="N624" s="11" t="s">
        <v>1883</v>
      </c>
      <c r="O624" s="10" t="s">
        <v>1884</v>
      </c>
      <c r="P624" s="10">
        <f>N624 - O624</f>
      </c>
      <c r="Q624" s="1">
        <f>VLOOKUP(G624,Sku_Consolidated!A2:G957,7, FALSE)</f>
      </c>
      <c r="R624" s="1">
        <f>IF(IFERROR(VLOOKUP(E624,Store_Showcase!B2:H144,7, FALSE), TRUE)=TRUE, IF(IFERROR(VLOOKUP(E624,Store_SRP!B2:H110,7, FALSE), TRUE)=TRUE,VLOOKUP(E624,Store_VAM!B2:H273,7, FALSE),VLOOKUP(E624,Store_SRP!B2:H110,7, FALSE)), VLOOKUP(E624,Store_Showcase!B2:H144,7, FALSE))</f>
      </c>
      <c r="S624" s="1">
        <f>IF(IFERROR(VLOOKUP(E624,Store_Showcase!B2:I144,8, FALSE), TRUE)=TRUE, IF(IFERROR(VLOOKUP(E624,Store_SRP!B2:I110,8, FALSE), TRUE)=TRUE,VLOOKUP(E624,Store_VAM!B2:I273,8, FALSE),VLOOKUP(E624,Store_SRP!B2:I110,8, FALSE)), VLOOKUP(E624,Store_Showcase!B2:I144,8, FALSE))</f>
      </c>
      <c r="T624" s="1">
        <f>VLOOKUP(G624,Sku_Consolidated!A2:R957,18,FALSE)</f>
      </c>
      <c r="U624" s="1" t="s">
        <v>1815</v>
      </c>
      <c r="V624" s="1">
        <f>IF(VLOOKUP(G624,Sku_Consolidated!A2:S957,19,FALSE)="SHOWCASE", VLOOKUP(E624,Store_Showcase!B2:L144,11, FALSE), IF(VLOOKUP(G624,Sku_Consolidated!A2:S957,19,FALSE)="VAM",VLOOKUP(E624,Store_VAM!B2:L273,11, FALSE),VLOOKUP(E624,Store_SRP!B2:L110,11, FALSE)))</f>
      </c>
      <c r="W624" s="1">
        <f>VLOOKUP(G624,Sku_Consolidated!A2:W957,11,FALSE)</f>
      </c>
      <c r="X624" s="1">
        <f>VLOOKUP(G624,Sku_Consolidated!A2:H957,8,FALSE)</f>
      </c>
      <c r="Y624" s="1">
        <f>VLOOKUP(G624,Sku_Consolidated!A2:I957,9,FALSE)</f>
      </c>
      <c r="Z624" s="1" t="s">
        <v>41</v>
      </c>
      <c r="AA624" s="1">
        <f>VLOOKUP(G624,Sku_Consolidated!A2:E957,5,FALSE)</f>
      </c>
      <c r="AB624" s="1">
        <f>IF(VLOOKUP(G624,Sku_Consolidated!A2:S957,19,FALSE)="SHOWCASE", VLOOKUP(E624,Store_Showcase!B2:N144,13, FALSE), IF(VLOOKUP(G624,Sku_Consolidated!A2:S957,19,FALSE)="VAM",VLOOKUP(E624,Store_VAM!B2:N273,13, FALSE),VLOOKUP(E624,Store_SRP!B2:N110,13, FALSE)))</f>
      </c>
      <c r="AC624" s="1">
        <f>IF(IFERROR(AB624,TRUE)=TRUE, "-","OK")</f>
      </c>
      <c r="AD624" s="11" t="s">
        <v>37</v>
      </c>
      <c r="AE624" s="11" t="s">
        <v>37</v>
      </c>
      <c r="AF624" s="1">
        <f>IF(IFERROR(VLOOKUP(E624,Store_Showcase!B2:H144,{5}, FALSE), TRUE)=TRUE, IF(IFERROR(VLOOKUP(E624,Store_SRP!B2:H110,{5}, FALSE), TRUE)=TRUE,VLOOKUP(E624,Store_VAM!B2:H273,{5}, FALSE),VLOOKUP(E624,Store_SRP!B2:H110,{5}, FALSE)), VLOOKUP(E624,Store_Showcase!B2:H144,{5}, FALSE))</f>
      </c>
      <c r="AG624" s="1">
        <f>IF(IFERROR(VLOOKUP(E624,Store_Showcase!B2:H144,{6}, FALSE), TRUE)=TRUE, IF(IFERROR(VLOOKUP(E624,Store_SRP!B2:H110,{6}, FALSE), TRUE)=TRUE,VLOOKUP(E624,Store_VAM!B2:H273,{6}, FALSE),VLOOKUP(E624,Store_SRP!B2:H110,{6}, FALSE)), VLOOKUP(E624,Store_Showcase!B2:H144,{6}, FALSE))</f>
      </c>
      <c r="AH624" s="1">
        <f>VLOOKUP(G624,Sku_Consolidated!A2:R957,18,FALSE)</f>
      </c>
      <c r="AI624" s="1">
        <f>VLOOKUP(G624,Sku_Consolidated!A2:S957,19,FALSE)</f>
      </c>
      <c r="AJ624" s="1">
        <f>VLOOKUP(G624,Sku_Consolidated!A2:T957,20,FALSE)</f>
      </c>
    </row>
    <row r="625" spans="1:36" x14ac:dyDescent="0.25">
      <c r="A625" s="1">
        <v>2024</v>
      </c>
      <c r="B625" s="1" t="s">
        <v>31</v>
      </c>
      <c r="C625" s="1" t="s">
        <v>32</v>
      </c>
      <c r="D625" s="1" t="s">
        <v>33</v>
      </c>
      <c r="E625" s="9" t="s">
        <v>1811</v>
      </c>
      <c r="F625" s="1">
        <f>IF(VLOOKUP(G625,Sku_Consolidated!A2:S957,{19},FALSE)="SHOWCASE", VLOOKUP(E625,Store_Showcase!B2:C144,{2}, FALSE), IF(VLOOKUP(G625,Sku_Consolidated!A2:S957,{19},FALSE)="VAM",VLOOKUP(E625,Store_VAM!B2:C273,{2}, FALSE),VLOOKUP(E625,Store_SRP!B2:C110,{2}, FALSE)))</f>
      </c>
      <c r="G625" s="1">
        <v>61840</v>
      </c>
      <c r="H625" s="1" t="s">
        <v>171</v>
      </c>
      <c r="I625" s="10" t="s">
        <v>228</v>
      </c>
      <c r="J625" s="1">
        <f>VLOOKUP(G625,Sku_Consolidated!A2:C957, 3, FALSE)</f>
      </c>
      <c r="K625" s="10">
        <f>IF(J625="PACK", I625, 0)</f>
      </c>
      <c r="L625" s="10">
        <f>IF(J625="KG", I625, I625 * VLOOKUP(G625,Sku_Consolidated!A2:U957,21,FALSE))</f>
      </c>
      <c r="M625" s="10" t="s">
        <v>37</v>
      </c>
      <c r="N625" s="11" t="s">
        <v>1885</v>
      </c>
      <c r="O625" s="10" t="s">
        <v>1886</v>
      </c>
      <c r="P625" s="10">
        <f>N625 - O625</f>
      </c>
      <c r="Q625" s="1">
        <f>VLOOKUP(G625,Sku_Consolidated!A2:G957,7, FALSE)</f>
      </c>
      <c r="R625" s="1">
        <f>IF(IFERROR(VLOOKUP(E625,Store_Showcase!B2:H144,7, FALSE), TRUE)=TRUE, IF(IFERROR(VLOOKUP(E625,Store_SRP!B2:H110,7, FALSE), TRUE)=TRUE,VLOOKUP(E625,Store_VAM!B2:H273,7, FALSE),VLOOKUP(E625,Store_SRP!B2:H110,7, FALSE)), VLOOKUP(E625,Store_Showcase!B2:H144,7, FALSE))</f>
      </c>
      <c r="S625" s="1">
        <f>IF(IFERROR(VLOOKUP(E625,Store_Showcase!B2:I144,8, FALSE), TRUE)=TRUE, IF(IFERROR(VLOOKUP(E625,Store_SRP!B2:I110,8, FALSE), TRUE)=TRUE,VLOOKUP(E625,Store_VAM!B2:I273,8, FALSE),VLOOKUP(E625,Store_SRP!B2:I110,8, FALSE)), VLOOKUP(E625,Store_Showcase!B2:I144,8, FALSE))</f>
      </c>
      <c r="T625" s="1">
        <f>VLOOKUP(G625,Sku_Consolidated!A2:R957,18,FALSE)</f>
      </c>
      <c r="U625" s="1" t="s">
        <v>1815</v>
      </c>
      <c r="V625" s="1">
        <f>IF(VLOOKUP(G625,Sku_Consolidated!A2:S957,19,FALSE)="SHOWCASE", VLOOKUP(E625,Store_Showcase!B2:L144,11, FALSE), IF(VLOOKUP(G625,Sku_Consolidated!A2:S957,19,FALSE)="VAM",VLOOKUP(E625,Store_VAM!B2:L273,11, FALSE),VLOOKUP(E625,Store_SRP!B2:L110,11, FALSE)))</f>
      </c>
      <c r="W625" s="1">
        <f>VLOOKUP(G625,Sku_Consolidated!A2:W957,11,FALSE)</f>
      </c>
      <c r="X625" s="1">
        <f>VLOOKUP(G625,Sku_Consolidated!A2:H957,8,FALSE)</f>
      </c>
      <c r="Y625" s="1">
        <f>VLOOKUP(G625,Sku_Consolidated!A2:I957,9,FALSE)</f>
      </c>
      <c r="Z625" s="1" t="s">
        <v>41</v>
      </c>
      <c r="AA625" s="1">
        <f>VLOOKUP(G625,Sku_Consolidated!A2:E957,5,FALSE)</f>
      </c>
      <c r="AB625" s="1">
        <f>IF(VLOOKUP(G625,Sku_Consolidated!A2:S957,19,FALSE)="SHOWCASE", VLOOKUP(E625,Store_Showcase!B2:N144,13, FALSE), IF(VLOOKUP(G625,Sku_Consolidated!A2:S957,19,FALSE)="VAM",VLOOKUP(E625,Store_VAM!B2:N273,13, FALSE),VLOOKUP(E625,Store_SRP!B2:N110,13, FALSE)))</f>
      </c>
      <c r="AC625" s="1">
        <f>IF(IFERROR(AB625,TRUE)=TRUE, "-","OK")</f>
      </c>
      <c r="AD625" s="11" t="s">
        <v>37</v>
      </c>
      <c r="AE625" s="11" t="s">
        <v>37</v>
      </c>
      <c r="AF625" s="1">
        <f>IF(IFERROR(VLOOKUP(E625,Store_Showcase!B2:H144,{5}, FALSE), TRUE)=TRUE, IF(IFERROR(VLOOKUP(E625,Store_SRP!B2:H110,{5}, FALSE), TRUE)=TRUE,VLOOKUP(E625,Store_VAM!B2:H273,{5}, FALSE),VLOOKUP(E625,Store_SRP!B2:H110,{5}, FALSE)), VLOOKUP(E625,Store_Showcase!B2:H144,{5}, FALSE))</f>
      </c>
      <c r="AG625" s="1">
        <f>IF(IFERROR(VLOOKUP(E625,Store_Showcase!B2:H144,{6}, FALSE), TRUE)=TRUE, IF(IFERROR(VLOOKUP(E625,Store_SRP!B2:H110,{6}, FALSE), TRUE)=TRUE,VLOOKUP(E625,Store_VAM!B2:H273,{6}, FALSE),VLOOKUP(E625,Store_SRP!B2:H110,{6}, FALSE)), VLOOKUP(E625,Store_Showcase!B2:H144,{6}, FALSE))</f>
      </c>
      <c r="AH625" s="1">
        <f>VLOOKUP(G625,Sku_Consolidated!A2:R957,18,FALSE)</f>
      </c>
      <c r="AI625" s="1">
        <f>VLOOKUP(G625,Sku_Consolidated!A2:S957,19,FALSE)</f>
      </c>
      <c r="AJ625" s="1">
        <f>VLOOKUP(G625,Sku_Consolidated!A2:T957,20,FALSE)</f>
      </c>
    </row>
    <row r="626" spans="1:36" x14ac:dyDescent="0.25">
      <c r="A626" s="1">
        <v>2024</v>
      </c>
      <c r="B626" s="1" t="s">
        <v>31</v>
      </c>
      <c r="C626" s="1" t="s">
        <v>32</v>
      </c>
      <c r="D626" s="1" t="s">
        <v>33</v>
      </c>
      <c r="E626" s="9" t="s">
        <v>1811</v>
      </c>
      <c r="F626" s="1">
        <f>IF(VLOOKUP(G626,Sku_Consolidated!A2:S957,{19},FALSE)="SHOWCASE", VLOOKUP(E626,Store_Showcase!B2:C144,{2}, FALSE), IF(VLOOKUP(G626,Sku_Consolidated!A2:S957,{19},FALSE)="VAM",VLOOKUP(E626,Store_VAM!B2:C273,{2}, FALSE),VLOOKUP(E626,Store_SRP!B2:C110,{2}, FALSE)))</f>
      </c>
      <c r="G626" s="1">
        <v>61841</v>
      </c>
      <c r="H626" s="1" t="s">
        <v>122</v>
      </c>
      <c r="I626" s="10" t="s">
        <v>1887</v>
      </c>
      <c r="J626" s="1">
        <f>VLOOKUP(G626,Sku_Consolidated!A2:C957, 3, FALSE)</f>
      </c>
      <c r="K626" s="10">
        <f>IF(J626="PACK", I626, 0)</f>
      </c>
      <c r="L626" s="10">
        <f>IF(J626="KG", I626, I626 * VLOOKUP(G626,Sku_Consolidated!A2:U957,21,FALSE))</f>
      </c>
      <c r="M626" s="10" t="s">
        <v>37</v>
      </c>
      <c r="N626" s="11" t="s">
        <v>1888</v>
      </c>
      <c r="O626" s="10" t="s">
        <v>1889</v>
      </c>
      <c r="P626" s="10">
        <f>N626 - O626</f>
      </c>
      <c r="Q626" s="1">
        <f>VLOOKUP(G626,Sku_Consolidated!A2:G957,7, FALSE)</f>
      </c>
      <c r="R626" s="1">
        <f>IF(IFERROR(VLOOKUP(E626,Store_Showcase!B2:H144,7, FALSE), TRUE)=TRUE, IF(IFERROR(VLOOKUP(E626,Store_SRP!B2:H110,7, FALSE), TRUE)=TRUE,VLOOKUP(E626,Store_VAM!B2:H273,7, FALSE),VLOOKUP(E626,Store_SRP!B2:H110,7, FALSE)), VLOOKUP(E626,Store_Showcase!B2:H144,7, FALSE))</f>
      </c>
      <c r="S626" s="1">
        <f>IF(IFERROR(VLOOKUP(E626,Store_Showcase!B2:I144,8, FALSE), TRUE)=TRUE, IF(IFERROR(VLOOKUP(E626,Store_SRP!B2:I110,8, FALSE), TRUE)=TRUE,VLOOKUP(E626,Store_VAM!B2:I273,8, FALSE),VLOOKUP(E626,Store_SRP!B2:I110,8, FALSE)), VLOOKUP(E626,Store_Showcase!B2:I144,8, FALSE))</f>
      </c>
      <c r="T626" s="1">
        <f>VLOOKUP(G626,Sku_Consolidated!A2:R957,18,FALSE)</f>
      </c>
      <c r="U626" s="1" t="s">
        <v>1815</v>
      </c>
      <c r="V626" s="1">
        <f>IF(VLOOKUP(G626,Sku_Consolidated!A2:S957,19,FALSE)="SHOWCASE", VLOOKUP(E626,Store_Showcase!B2:L144,11, FALSE), IF(VLOOKUP(G626,Sku_Consolidated!A2:S957,19,FALSE)="VAM",VLOOKUP(E626,Store_VAM!B2:L273,11, FALSE),VLOOKUP(E626,Store_SRP!B2:L110,11, FALSE)))</f>
      </c>
      <c r="W626" s="1">
        <f>VLOOKUP(G626,Sku_Consolidated!A2:W957,11,FALSE)</f>
      </c>
      <c r="X626" s="1">
        <f>VLOOKUP(G626,Sku_Consolidated!A2:H957,8,FALSE)</f>
      </c>
      <c r="Y626" s="1">
        <f>VLOOKUP(G626,Sku_Consolidated!A2:I957,9,FALSE)</f>
      </c>
      <c r="Z626" s="1" t="s">
        <v>41</v>
      </c>
      <c r="AA626" s="1">
        <f>VLOOKUP(G626,Sku_Consolidated!A2:E957,5,FALSE)</f>
      </c>
      <c r="AB626" s="1">
        <f>IF(VLOOKUP(G626,Sku_Consolidated!A2:S957,19,FALSE)="SHOWCASE", VLOOKUP(E626,Store_Showcase!B2:N144,13, FALSE), IF(VLOOKUP(G626,Sku_Consolidated!A2:S957,19,FALSE)="VAM",VLOOKUP(E626,Store_VAM!B2:N273,13, FALSE),VLOOKUP(E626,Store_SRP!B2:N110,13, FALSE)))</f>
      </c>
      <c r="AC626" s="1">
        <f>IF(IFERROR(AB626,TRUE)=TRUE, "-","OK")</f>
      </c>
      <c r="AD626" s="11" t="s">
        <v>37</v>
      </c>
      <c r="AE626" s="11" t="s">
        <v>37</v>
      </c>
      <c r="AF626" s="1">
        <f>IF(IFERROR(VLOOKUP(E626,Store_Showcase!B2:H144,{5}, FALSE), TRUE)=TRUE, IF(IFERROR(VLOOKUP(E626,Store_SRP!B2:H110,{5}, FALSE), TRUE)=TRUE,VLOOKUP(E626,Store_VAM!B2:H273,{5}, FALSE),VLOOKUP(E626,Store_SRP!B2:H110,{5}, FALSE)), VLOOKUP(E626,Store_Showcase!B2:H144,{5}, FALSE))</f>
      </c>
      <c r="AG626" s="1">
        <f>IF(IFERROR(VLOOKUP(E626,Store_Showcase!B2:H144,{6}, FALSE), TRUE)=TRUE, IF(IFERROR(VLOOKUP(E626,Store_SRP!B2:H110,{6}, FALSE), TRUE)=TRUE,VLOOKUP(E626,Store_VAM!B2:H273,{6}, FALSE),VLOOKUP(E626,Store_SRP!B2:H110,{6}, FALSE)), VLOOKUP(E626,Store_Showcase!B2:H144,{6}, FALSE))</f>
      </c>
      <c r="AH626" s="1">
        <f>VLOOKUP(G626,Sku_Consolidated!A2:R957,18,FALSE)</f>
      </c>
      <c r="AI626" s="1">
        <f>VLOOKUP(G626,Sku_Consolidated!A2:S957,19,FALSE)</f>
      </c>
      <c r="AJ626" s="1">
        <f>VLOOKUP(G626,Sku_Consolidated!A2:T957,20,FALSE)</f>
      </c>
    </row>
    <row r="627" spans="1:36" x14ac:dyDescent="0.25">
      <c r="A627" s="1">
        <v>2024</v>
      </c>
      <c r="B627" s="1" t="s">
        <v>31</v>
      </c>
      <c r="C627" s="1" t="s">
        <v>32</v>
      </c>
      <c r="D627" s="1" t="s">
        <v>33</v>
      </c>
      <c r="E627" s="9" t="s">
        <v>1811</v>
      </c>
      <c r="F627" s="1">
        <f>IF(VLOOKUP(G627,Sku_Consolidated!A2:S957,{19},FALSE)="SHOWCASE", VLOOKUP(E627,Store_Showcase!B2:C144,{2}, FALSE), IF(VLOOKUP(G627,Sku_Consolidated!A2:S957,{19},FALSE)="VAM",VLOOKUP(E627,Store_VAM!B2:C273,{2}, FALSE),VLOOKUP(E627,Store_SRP!B2:C110,{2}, FALSE)))</f>
      </c>
      <c r="G627" s="1">
        <v>61842</v>
      </c>
      <c r="H627" s="1" t="s">
        <v>126</v>
      </c>
      <c r="I627" s="10" t="s">
        <v>1803</v>
      </c>
      <c r="J627" s="1">
        <f>VLOOKUP(G627,Sku_Consolidated!A2:C957, 3, FALSE)</f>
      </c>
      <c r="K627" s="10">
        <f>IF(J627="PACK", I627, 0)</f>
      </c>
      <c r="L627" s="10">
        <f>IF(J627="KG", I627, I627 * VLOOKUP(G627,Sku_Consolidated!A2:U957,21,FALSE))</f>
      </c>
      <c r="M627" s="10" t="s">
        <v>37</v>
      </c>
      <c r="N627" s="11" t="s">
        <v>1890</v>
      </c>
      <c r="O627" s="10" t="s">
        <v>1891</v>
      </c>
      <c r="P627" s="10">
        <f>N627 - O627</f>
      </c>
      <c r="Q627" s="1">
        <f>VLOOKUP(G627,Sku_Consolidated!A2:G957,7, FALSE)</f>
      </c>
      <c r="R627" s="1">
        <f>IF(IFERROR(VLOOKUP(E627,Store_Showcase!B2:H144,7, FALSE), TRUE)=TRUE, IF(IFERROR(VLOOKUP(E627,Store_SRP!B2:H110,7, FALSE), TRUE)=TRUE,VLOOKUP(E627,Store_VAM!B2:H273,7, FALSE),VLOOKUP(E627,Store_SRP!B2:H110,7, FALSE)), VLOOKUP(E627,Store_Showcase!B2:H144,7, FALSE))</f>
      </c>
      <c r="S627" s="1">
        <f>IF(IFERROR(VLOOKUP(E627,Store_Showcase!B2:I144,8, FALSE), TRUE)=TRUE, IF(IFERROR(VLOOKUP(E627,Store_SRP!B2:I110,8, FALSE), TRUE)=TRUE,VLOOKUP(E627,Store_VAM!B2:I273,8, FALSE),VLOOKUP(E627,Store_SRP!B2:I110,8, FALSE)), VLOOKUP(E627,Store_Showcase!B2:I144,8, FALSE))</f>
      </c>
      <c r="T627" s="1">
        <f>VLOOKUP(G627,Sku_Consolidated!A2:R957,18,FALSE)</f>
      </c>
      <c r="U627" s="1" t="s">
        <v>1815</v>
      </c>
      <c r="V627" s="1">
        <f>IF(VLOOKUP(G627,Sku_Consolidated!A2:S957,19,FALSE)="SHOWCASE", VLOOKUP(E627,Store_Showcase!B2:L144,11, FALSE), IF(VLOOKUP(G627,Sku_Consolidated!A2:S957,19,FALSE)="VAM",VLOOKUP(E627,Store_VAM!B2:L273,11, FALSE),VLOOKUP(E627,Store_SRP!B2:L110,11, FALSE)))</f>
      </c>
      <c r="W627" s="1">
        <f>VLOOKUP(G627,Sku_Consolidated!A2:W957,11,FALSE)</f>
      </c>
      <c r="X627" s="1">
        <f>VLOOKUP(G627,Sku_Consolidated!A2:H957,8,FALSE)</f>
      </c>
      <c r="Y627" s="1">
        <f>VLOOKUP(G627,Sku_Consolidated!A2:I957,9,FALSE)</f>
      </c>
      <c r="Z627" s="1" t="s">
        <v>41</v>
      </c>
      <c r="AA627" s="1">
        <f>VLOOKUP(G627,Sku_Consolidated!A2:E957,5,FALSE)</f>
      </c>
      <c r="AB627" s="1">
        <f>IF(VLOOKUP(G627,Sku_Consolidated!A2:S957,19,FALSE)="SHOWCASE", VLOOKUP(E627,Store_Showcase!B2:N144,13, FALSE), IF(VLOOKUP(G627,Sku_Consolidated!A2:S957,19,FALSE)="VAM",VLOOKUP(E627,Store_VAM!B2:N273,13, FALSE),VLOOKUP(E627,Store_SRP!B2:N110,13, FALSE)))</f>
      </c>
      <c r="AC627" s="1">
        <f>IF(IFERROR(AB627,TRUE)=TRUE, "-","OK")</f>
      </c>
      <c r="AD627" s="11" t="s">
        <v>37</v>
      </c>
      <c r="AE627" s="11" t="s">
        <v>37</v>
      </c>
      <c r="AF627" s="1">
        <f>IF(IFERROR(VLOOKUP(E627,Store_Showcase!B2:H144,{5}, FALSE), TRUE)=TRUE, IF(IFERROR(VLOOKUP(E627,Store_SRP!B2:H110,{5}, FALSE), TRUE)=TRUE,VLOOKUP(E627,Store_VAM!B2:H273,{5}, FALSE),VLOOKUP(E627,Store_SRP!B2:H110,{5}, FALSE)), VLOOKUP(E627,Store_Showcase!B2:H144,{5}, FALSE))</f>
      </c>
      <c r="AG627" s="1">
        <f>IF(IFERROR(VLOOKUP(E627,Store_Showcase!B2:H144,{6}, FALSE), TRUE)=TRUE, IF(IFERROR(VLOOKUP(E627,Store_SRP!B2:H110,{6}, FALSE), TRUE)=TRUE,VLOOKUP(E627,Store_VAM!B2:H273,{6}, FALSE),VLOOKUP(E627,Store_SRP!B2:H110,{6}, FALSE)), VLOOKUP(E627,Store_Showcase!B2:H144,{6}, FALSE))</f>
      </c>
      <c r="AH627" s="1">
        <f>VLOOKUP(G627,Sku_Consolidated!A2:R957,18,FALSE)</f>
      </c>
      <c r="AI627" s="1">
        <f>VLOOKUP(G627,Sku_Consolidated!A2:S957,19,FALSE)</f>
      </c>
      <c r="AJ627" s="1">
        <f>VLOOKUP(G627,Sku_Consolidated!A2:T957,20,FALSE)</f>
      </c>
    </row>
    <row r="628" spans="1:36" x14ac:dyDescent="0.25">
      <c r="A628" s="1">
        <v>2024</v>
      </c>
      <c r="B628" s="1" t="s">
        <v>31</v>
      </c>
      <c r="C628" s="1" t="s">
        <v>32</v>
      </c>
      <c r="D628" s="1" t="s">
        <v>33</v>
      </c>
      <c r="E628" s="9" t="s">
        <v>1811</v>
      </c>
      <c r="F628" s="1">
        <f>IF(VLOOKUP(G628,Sku_Consolidated!A2:S957,{19},FALSE)="SHOWCASE", VLOOKUP(E628,Store_Showcase!B2:C144,{2}, FALSE), IF(VLOOKUP(G628,Sku_Consolidated!A2:S957,{19},FALSE)="VAM",VLOOKUP(E628,Store_VAM!B2:C273,{2}, FALSE),VLOOKUP(E628,Store_SRP!B2:C110,{2}, FALSE)))</f>
      </c>
      <c r="G628" s="1">
        <v>61844</v>
      </c>
      <c r="H628" s="1" t="s">
        <v>178</v>
      </c>
      <c r="I628" s="10" t="s">
        <v>1892</v>
      </c>
      <c r="J628" s="1">
        <f>VLOOKUP(G628,Sku_Consolidated!A2:C957, 3, FALSE)</f>
      </c>
      <c r="K628" s="10">
        <f>IF(J628="PACK", I628, 0)</f>
      </c>
      <c r="L628" s="10">
        <f>IF(J628="KG", I628, I628 * VLOOKUP(G628,Sku_Consolidated!A2:U957,21,FALSE))</f>
      </c>
      <c r="M628" s="10" t="s">
        <v>37</v>
      </c>
      <c r="N628" s="11" t="s">
        <v>1893</v>
      </c>
      <c r="O628" s="10" t="s">
        <v>1894</v>
      </c>
      <c r="P628" s="10">
        <f>N628 - O628</f>
      </c>
      <c r="Q628" s="1">
        <f>VLOOKUP(G628,Sku_Consolidated!A2:G957,7, FALSE)</f>
      </c>
      <c r="R628" s="1">
        <f>IF(IFERROR(VLOOKUP(E628,Store_Showcase!B2:H144,7, FALSE), TRUE)=TRUE, IF(IFERROR(VLOOKUP(E628,Store_SRP!B2:H110,7, FALSE), TRUE)=TRUE,VLOOKUP(E628,Store_VAM!B2:H273,7, FALSE),VLOOKUP(E628,Store_SRP!B2:H110,7, FALSE)), VLOOKUP(E628,Store_Showcase!B2:H144,7, FALSE))</f>
      </c>
      <c r="S628" s="1">
        <f>IF(IFERROR(VLOOKUP(E628,Store_Showcase!B2:I144,8, FALSE), TRUE)=TRUE, IF(IFERROR(VLOOKUP(E628,Store_SRP!B2:I110,8, FALSE), TRUE)=TRUE,VLOOKUP(E628,Store_VAM!B2:I273,8, FALSE),VLOOKUP(E628,Store_SRP!B2:I110,8, FALSE)), VLOOKUP(E628,Store_Showcase!B2:I144,8, FALSE))</f>
      </c>
      <c r="T628" s="1">
        <f>VLOOKUP(G628,Sku_Consolidated!A2:R957,18,FALSE)</f>
      </c>
      <c r="U628" s="1" t="s">
        <v>1815</v>
      </c>
      <c r="V628" s="1">
        <f>IF(VLOOKUP(G628,Sku_Consolidated!A2:S957,19,FALSE)="SHOWCASE", VLOOKUP(E628,Store_Showcase!B2:L144,11, FALSE), IF(VLOOKUP(G628,Sku_Consolidated!A2:S957,19,FALSE)="VAM",VLOOKUP(E628,Store_VAM!B2:L273,11, FALSE),VLOOKUP(E628,Store_SRP!B2:L110,11, FALSE)))</f>
      </c>
      <c r="W628" s="1">
        <f>VLOOKUP(G628,Sku_Consolidated!A2:W957,11,FALSE)</f>
      </c>
      <c r="X628" s="1">
        <f>VLOOKUP(G628,Sku_Consolidated!A2:H957,8,FALSE)</f>
      </c>
      <c r="Y628" s="1">
        <f>VLOOKUP(G628,Sku_Consolidated!A2:I957,9,FALSE)</f>
      </c>
      <c r="Z628" s="1" t="s">
        <v>41</v>
      </c>
      <c r="AA628" s="1">
        <f>VLOOKUP(G628,Sku_Consolidated!A2:E957,5,FALSE)</f>
      </c>
      <c r="AB628" s="1">
        <f>IF(VLOOKUP(G628,Sku_Consolidated!A2:S957,19,FALSE)="SHOWCASE", VLOOKUP(E628,Store_Showcase!B2:N144,13, FALSE), IF(VLOOKUP(G628,Sku_Consolidated!A2:S957,19,FALSE)="VAM",VLOOKUP(E628,Store_VAM!B2:N273,13, FALSE),VLOOKUP(E628,Store_SRP!B2:N110,13, FALSE)))</f>
      </c>
      <c r="AC628" s="1">
        <f>IF(IFERROR(AB628,TRUE)=TRUE, "-","OK")</f>
      </c>
      <c r="AD628" s="11" t="s">
        <v>37</v>
      </c>
      <c r="AE628" s="11" t="s">
        <v>37</v>
      </c>
      <c r="AF628" s="1">
        <f>IF(IFERROR(VLOOKUP(E628,Store_Showcase!B2:H144,{5}, FALSE), TRUE)=TRUE, IF(IFERROR(VLOOKUP(E628,Store_SRP!B2:H110,{5}, FALSE), TRUE)=TRUE,VLOOKUP(E628,Store_VAM!B2:H273,{5}, FALSE),VLOOKUP(E628,Store_SRP!B2:H110,{5}, FALSE)), VLOOKUP(E628,Store_Showcase!B2:H144,{5}, FALSE))</f>
      </c>
      <c r="AG628" s="1">
        <f>IF(IFERROR(VLOOKUP(E628,Store_Showcase!B2:H144,{6}, FALSE), TRUE)=TRUE, IF(IFERROR(VLOOKUP(E628,Store_SRP!B2:H110,{6}, FALSE), TRUE)=TRUE,VLOOKUP(E628,Store_VAM!B2:H273,{6}, FALSE),VLOOKUP(E628,Store_SRP!B2:H110,{6}, FALSE)), VLOOKUP(E628,Store_Showcase!B2:H144,{6}, FALSE))</f>
      </c>
      <c r="AH628" s="1">
        <f>VLOOKUP(G628,Sku_Consolidated!A2:R957,18,FALSE)</f>
      </c>
      <c r="AI628" s="1">
        <f>VLOOKUP(G628,Sku_Consolidated!A2:S957,19,FALSE)</f>
      </c>
      <c r="AJ628" s="1">
        <f>VLOOKUP(G628,Sku_Consolidated!A2:T957,20,FALSE)</f>
      </c>
    </row>
    <row r="629" spans="1:36" x14ac:dyDescent="0.25">
      <c r="A629" s="1">
        <v>2024</v>
      </c>
      <c r="B629" s="1" t="s">
        <v>31</v>
      </c>
      <c r="C629" s="1" t="s">
        <v>32</v>
      </c>
      <c r="D629" s="1" t="s">
        <v>33</v>
      </c>
      <c r="E629" s="9" t="s">
        <v>1811</v>
      </c>
      <c r="F629" s="1">
        <f>IF(VLOOKUP(G629,Sku_Consolidated!A2:S957,{19},FALSE)="SHOWCASE", VLOOKUP(E629,Store_Showcase!B2:C144,{2}, FALSE), IF(VLOOKUP(G629,Sku_Consolidated!A2:S957,{19},FALSE)="VAM",VLOOKUP(E629,Store_VAM!B2:C273,{2}, FALSE),VLOOKUP(E629,Store_SRP!B2:C110,{2}, FALSE)))</f>
      </c>
      <c r="G629" s="1">
        <v>61845</v>
      </c>
      <c r="H629" s="1" t="s">
        <v>130</v>
      </c>
      <c r="I629" s="10" t="s">
        <v>840</v>
      </c>
      <c r="J629" s="1">
        <f>VLOOKUP(G629,Sku_Consolidated!A2:C957, 3, FALSE)</f>
      </c>
      <c r="K629" s="10">
        <f>IF(J629="PACK", I629, 0)</f>
      </c>
      <c r="L629" s="10">
        <f>IF(J629="KG", I629, I629 * VLOOKUP(G629,Sku_Consolidated!A2:U957,21,FALSE))</f>
      </c>
      <c r="M629" s="10" t="s">
        <v>37</v>
      </c>
      <c r="N629" s="11" t="s">
        <v>1895</v>
      </c>
      <c r="O629" s="10" t="s">
        <v>1896</v>
      </c>
      <c r="P629" s="10">
        <f>N629 - O629</f>
      </c>
      <c r="Q629" s="1">
        <f>VLOOKUP(G629,Sku_Consolidated!A2:G957,7, FALSE)</f>
      </c>
      <c r="R629" s="1">
        <f>IF(IFERROR(VLOOKUP(E629,Store_Showcase!B2:H144,7, FALSE), TRUE)=TRUE, IF(IFERROR(VLOOKUP(E629,Store_SRP!B2:H110,7, FALSE), TRUE)=TRUE,VLOOKUP(E629,Store_VAM!B2:H273,7, FALSE),VLOOKUP(E629,Store_SRP!B2:H110,7, FALSE)), VLOOKUP(E629,Store_Showcase!B2:H144,7, FALSE))</f>
      </c>
      <c r="S629" s="1">
        <f>IF(IFERROR(VLOOKUP(E629,Store_Showcase!B2:I144,8, FALSE), TRUE)=TRUE, IF(IFERROR(VLOOKUP(E629,Store_SRP!B2:I110,8, FALSE), TRUE)=TRUE,VLOOKUP(E629,Store_VAM!B2:I273,8, FALSE),VLOOKUP(E629,Store_SRP!B2:I110,8, FALSE)), VLOOKUP(E629,Store_Showcase!B2:I144,8, FALSE))</f>
      </c>
      <c r="T629" s="1">
        <f>VLOOKUP(G629,Sku_Consolidated!A2:R957,18,FALSE)</f>
      </c>
      <c r="U629" s="1" t="s">
        <v>1815</v>
      </c>
      <c r="V629" s="1">
        <f>IF(VLOOKUP(G629,Sku_Consolidated!A2:S957,19,FALSE)="SHOWCASE", VLOOKUP(E629,Store_Showcase!B2:L144,11, FALSE), IF(VLOOKUP(G629,Sku_Consolidated!A2:S957,19,FALSE)="VAM",VLOOKUP(E629,Store_VAM!B2:L273,11, FALSE),VLOOKUP(E629,Store_SRP!B2:L110,11, FALSE)))</f>
      </c>
      <c r="W629" s="1">
        <f>VLOOKUP(G629,Sku_Consolidated!A2:W957,11,FALSE)</f>
      </c>
      <c r="X629" s="1">
        <f>VLOOKUP(G629,Sku_Consolidated!A2:H957,8,FALSE)</f>
      </c>
      <c r="Y629" s="1">
        <f>VLOOKUP(G629,Sku_Consolidated!A2:I957,9,FALSE)</f>
      </c>
      <c r="Z629" s="1" t="s">
        <v>41</v>
      </c>
      <c r="AA629" s="1">
        <f>VLOOKUP(G629,Sku_Consolidated!A2:E957,5,FALSE)</f>
      </c>
      <c r="AB629" s="1">
        <f>IF(VLOOKUP(G629,Sku_Consolidated!A2:S957,19,FALSE)="SHOWCASE", VLOOKUP(E629,Store_Showcase!B2:N144,13, FALSE), IF(VLOOKUP(G629,Sku_Consolidated!A2:S957,19,FALSE)="VAM",VLOOKUP(E629,Store_VAM!B2:N273,13, FALSE),VLOOKUP(E629,Store_SRP!B2:N110,13, FALSE)))</f>
      </c>
      <c r="AC629" s="1">
        <f>IF(IFERROR(AB629,TRUE)=TRUE, "-","OK")</f>
      </c>
      <c r="AD629" s="11" t="s">
        <v>37</v>
      </c>
      <c r="AE629" s="11" t="s">
        <v>37</v>
      </c>
      <c r="AF629" s="1">
        <f>IF(IFERROR(VLOOKUP(E629,Store_Showcase!B2:H144,{5}, FALSE), TRUE)=TRUE, IF(IFERROR(VLOOKUP(E629,Store_SRP!B2:H110,{5}, FALSE), TRUE)=TRUE,VLOOKUP(E629,Store_VAM!B2:H273,{5}, FALSE),VLOOKUP(E629,Store_SRP!B2:H110,{5}, FALSE)), VLOOKUP(E629,Store_Showcase!B2:H144,{5}, FALSE))</f>
      </c>
      <c r="AG629" s="1">
        <f>IF(IFERROR(VLOOKUP(E629,Store_Showcase!B2:H144,{6}, FALSE), TRUE)=TRUE, IF(IFERROR(VLOOKUP(E629,Store_SRP!B2:H110,{6}, FALSE), TRUE)=TRUE,VLOOKUP(E629,Store_VAM!B2:H273,{6}, FALSE),VLOOKUP(E629,Store_SRP!B2:H110,{6}, FALSE)), VLOOKUP(E629,Store_Showcase!B2:H144,{6}, FALSE))</f>
      </c>
      <c r="AH629" s="1">
        <f>VLOOKUP(G629,Sku_Consolidated!A2:R957,18,FALSE)</f>
      </c>
      <c r="AI629" s="1">
        <f>VLOOKUP(G629,Sku_Consolidated!A2:S957,19,FALSE)</f>
      </c>
      <c r="AJ629" s="1">
        <f>VLOOKUP(G629,Sku_Consolidated!A2:T957,20,FALSE)</f>
      </c>
    </row>
    <row r="630" spans="1:36" x14ac:dyDescent="0.25">
      <c r="A630" s="1">
        <v>2024</v>
      </c>
      <c r="B630" s="1" t="s">
        <v>31</v>
      </c>
      <c r="C630" s="1" t="s">
        <v>32</v>
      </c>
      <c r="D630" s="1" t="s">
        <v>33</v>
      </c>
      <c r="E630" s="9" t="s">
        <v>1811</v>
      </c>
      <c r="F630" s="1">
        <f>IF(VLOOKUP(G630,Sku_Consolidated!A2:S957,{19},FALSE)="SHOWCASE", VLOOKUP(E630,Store_Showcase!B2:C144,{2}, FALSE), IF(VLOOKUP(G630,Sku_Consolidated!A2:S957,{19},FALSE)="VAM",VLOOKUP(E630,Store_VAM!B2:C273,{2}, FALSE),VLOOKUP(E630,Store_SRP!B2:C110,{2}, FALSE)))</f>
      </c>
      <c r="G630" s="1">
        <v>61850</v>
      </c>
      <c r="H630" s="1" t="s">
        <v>134</v>
      </c>
      <c r="I630" s="10" t="s">
        <v>1897</v>
      </c>
      <c r="J630" s="1">
        <f>VLOOKUP(G630,Sku_Consolidated!A2:C957, 3, FALSE)</f>
      </c>
      <c r="K630" s="10">
        <f>IF(J630="PACK", I630, 0)</f>
      </c>
      <c r="L630" s="10">
        <f>IF(J630="KG", I630, I630 * VLOOKUP(G630,Sku_Consolidated!A2:U957,21,FALSE))</f>
      </c>
      <c r="M630" s="10" t="s">
        <v>37</v>
      </c>
      <c r="N630" s="11" t="s">
        <v>1898</v>
      </c>
      <c r="O630" s="10" t="s">
        <v>1899</v>
      </c>
      <c r="P630" s="10">
        <f>N630 - O630</f>
      </c>
      <c r="Q630" s="1">
        <f>VLOOKUP(G630,Sku_Consolidated!A2:G957,7, FALSE)</f>
      </c>
      <c r="R630" s="1">
        <f>IF(IFERROR(VLOOKUP(E630,Store_Showcase!B2:H144,7, FALSE), TRUE)=TRUE, IF(IFERROR(VLOOKUP(E630,Store_SRP!B2:H110,7, FALSE), TRUE)=TRUE,VLOOKUP(E630,Store_VAM!B2:H273,7, FALSE),VLOOKUP(E630,Store_SRP!B2:H110,7, FALSE)), VLOOKUP(E630,Store_Showcase!B2:H144,7, FALSE))</f>
      </c>
      <c r="S630" s="1">
        <f>IF(IFERROR(VLOOKUP(E630,Store_Showcase!B2:I144,8, FALSE), TRUE)=TRUE, IF(IFERROR(VLOOKUP(E630,Store_SRP!B2:I110,8, FALSE), TRUE)=TRUE,VLOOKUP(E630,Store_VAM!B2:I273,8, FALSE),VLOOKUP(E630,Store_SRP!B2:I110,8, FALSE)), VLOOKUP(E630,Store_Showcase!B2:I144,8, FALSE))</f>
      </c>
      <c r="T630" s="1">
        <f>VLOOKUP(G630,Sku_Consolidated!A2:R957,18,FALSE)</f>
      </c>
      <c r="U630" s="1" t="s">
        <v>1815</v>
      </c>
      <c r="V630" s="1">
        <f>IF(VLOOKUP(G630,Sku_Consolidated!A2:S957,19,FALSE)="SHOWCASE", VLOOKUP(E630,Store_Showcase!B2:L144,11, FALSE), IF(VLOOKUP(G630,Sku_Consolidated!A2:S957,19,FALSE)="VAM",VLOOKUP(E630,Store_VAM!B2:L273,11, FALSE),VLOOKUP(E630,Store_SRP!B2:L110,11, FALSE)))</f>
      </c>
      <c r="W630" s="1">
        <f>VLOOKUP(G630,Sku_Consolidated!A2:W957,11,FALSE)</f>
      </c>
      <c r="X630" s="1">
        <f>VLOOKUP(G630,Sku_Consolidated!A2:H957,8,FALSE)</f>
      </c>
      <c r="Y630" s="1">
        <f>VLOOKUP(G630,Sku_Consolidated!A2:I957,9,FALSE)</f>
      </c>
      <c r="Z630" s="1" t="s">
        <v>41</v>
      </c>
      <c r="AA630" s="1">
        <f>VLOOKUP(G630,Sku_Consolidated!A2:E957,5,FALSE)</f>
      </c>
      <c r="AB630" s="1">
        <f>IF(VLOOKUP(G630,Sku_Consolidated!A2:S957,19,FALSE)="SHOWCASE", VLOOKUP(E630,Store_Showcase!B2:N144,13, FALSE), IF(VLOOKUP(G630,Sku_Consolidated!A2:S957,19,FALSE)="VAM",VLOOKUP(E630,Store_VAM!B2:N273,13, FALSE),VLOOKUP(E630,Store_SRP!B2:N110,13, FALSE)))</f>
      </c>
      <c r="AC630" s="1">
        <f>IF(IFERROR(AB630,TRUE)=TRUE, "-","OK")</f>
      </c>
      <c r="AD630" s="11" t="s">
        <v>37</v>
      </c>
      <c r="AE630" s="11" t="s">
        <v>37</v>
      </c>
      <c r="AF630" s="1">
        <f>IF(IFERROR(VLOOKUP(E630,Store_Showcase!B2:H144,{5}, FALSE), TRUE)=TRUE, IF(IFERROR(VLOOKUP(E630,Store_SRP!B2:H110,{5}, FALSE), TRUE)=TRUE,VLOOKUP(E630,Store_VAM!B2:H273,{5}, FALSE),VLOOKUP(E630,Store_SRP!B2:H110,{5}, FALSE)), VLOOKUP(E630,Store_Showcase!B2:H144,{5}, FALSE))</f>
      </c>
      <c r="AG630" s="1">
        <f>IF(IFERROR(VLOOKUP(E630,Store_Showcase!B2:H144,{6}, FALSE), TRUE)=TRUE, IF(IFERROR(VLOOKUP(E630,Store_SRP!B2:H110,{6}, FALSE), TRUE)=TRUE,VLOOKUP(E630,Store_VAM!B2:H273,{6}, FALSE),VLOOKUP(E630,Store_SRP!B2:H110,{6}, FALSE)), VLOOKUP(E630,Store_Showcase!B2:H144,{6}, FALSE))</f>
      </c>
      <c r="AH630" s="1">
        <f>VLOOKUP(G630,Sku_Consolidated!A2:R957,18,FALSE)</f>
      </c>
      <c r="AI630" s="1">
        <f>VLOOKUP(G630,Sku_Consolidated!A2:S957,19,FALSE)</f>
      </c>
      <c r="AJ630" s="1">
        <f>VLOOKUP(G630,Sku_Consolidated!A2:T957,20,FALSE)</f>
      </c>
    </row>
    <row r="631" spans="1:36" x14ac:dyDescent="0.25">
      <c r="A631" s="1">
        <v>2024</v>
      </c>
      <c r="B631" s="1" t="s">
        <v>31</v>
      </c>
      <c r="C631" s="1" t="s">
        <v>32</v>
      </c>
      <c r="D631" s="1" t="s">
        <v>33</v>
      </c>
      <c r="E631" s="9" t="s">
        <v>1811</v>
      </c>
      <c r="F631" s="1">
        <f>IF(VLOOKUP(G631,Sku_Consolidated!A2:S957,{19},FALSE)="SHOWCASE", VLOOKUP(E631,Store_Showcase!B2:C144,{2}, FALSE), IF(VLOOKUP(G631,Sku_Consolidated!A2:S957,{19},FALSE)="VAM",VLOOKUP(E631,Store_VAM!B2:C273,{2}, FALSE),VLOOKUP(E631,Store_SRP!B2:C110,{2}, FALSE)))</f>
      </c>
      <c r="G631" s="1">
        <v>61852</v>
      </c>
      <c r="H631" s="1" t="s">
        <v>138</v>
      </c>
      <c r="I631" s="10" t="s">
        <v>1900</v>
      </c>
      <c r="J631" s="1">
        <f>VLOOKUP(G631,Sku_Consolidated!A2:C957, 3, FALSE)</f>
      </c>
      <c r="K631" s="10">
        <f>IF(J631="PACK", I631, 0)</f>
      </c>
      <c r="L631" s="10">
        <f>IF(J631="KG", I631, I631 * VLOOKUP(G631,Sku_Consolidated!A2:U957,21,FALSE))</f>
      </c>
      <c r="M631" s="10" t="s">
        <v>37</v>
      </c>
      <c r="N631" s="11" t="s">
        <v>1901</v>
      </c>
      <c r="O631" s="10" t="s">
        <v>1902</v>
      </c>
      <c r="P631" s="10">
        <f>N631 - O631</f>
      </c>
      <c r="Q631" s="1">
        <f>VLOOKUP(G631,Sku_Consolidated!A2:G957,7, FALSE)</f>
      </c>
      <c r="R631" s="1">
        <f>IF(IFERROR(VLOOKUP(E631,Store_Showcase!B2:H144,7, FALSE), TRUE)=TRUE, IF(IFERROR(VLOOKUP(E631,Store_SRP!B2:H110,7, FALSE), TRUE)=TRUE,VLOOKUP(E631,Store_VAM!B2:H273,7, FALSE),VLOOKUP(E631,Store_SRP!B2:H110,7, FALSE)), VLOOKUP(E631,Store_Showcase!B2:H144,7, FALSE))</f>
      </c>
      <c r="S631" s="1">
        <f>IF(IFERROR(VLOOKUP(E631,Store_Showcase!B2:I144,8, FALSE), TRUE)=TRUE, IF(IFERROR(VLOOKUP(E631,Store_SRP!B2:I110,8, FALSE), TRUE)=TRUE,VLOOKUP(E631,Store_VAM!B2:I273,8, FALSE),VLOOKUP(E631,Store_SRP!B2:I110,8, FALSE)), VLOOKUP(E631,Store_Showcase!B2:I144,8, FALSE))</f>
      </c>
      <c r="T631" s="1">
        <f>VLOOKUP(G631,Sku_Consolidated!A2:R957,18,FALSE)</f>
      </c>
      <c r="U631" s="1" t="s">
        <v>1815</v>
      </c>
      <c r="V631" s="1">
        <f>IF(VLOOKUP(G631,Sku_Consolidated!A2:S957,19,FALSE)="SHOWCASE", VLOOKUP(E631,Store_Showcase!B2:L144,11, FALSE), IF(VLOOKUP(G631,Sku_Consolidated!A2:S957,19,FALSE)="VAM",VLOOKUP(E631,Store_VAM!B2:L273,11, FALSE),VLOOKUP(E631,Store_SRP!B2:L110,11, FALSE)))</f>
      </c>
      <c r="W631" s="1">
        <f>VLOOKUP(G631,Sku_Consolidated!A2:W957,11,FALSE)</f>
      </c>
      <c r="X631" s="1">
        <f>VLOOKUP(G631,Sku_Consolidated!A2:H957,8,FALSE)</f>
      </c>
      <c r="Y631" s="1">
        <f>VLOOKUP(G631,Sku_Consolidated!A2:I957,9,FALSE)</f>
      </c>
      <c r="Z631" s="1" t="s">
        <v>41</v>
      </c>
      <c r="AA631" s="1">
        <f>VLOOKUP(G631,Sku_Consolidated!A2:E957,5,FALSE)</f>
      </c>
      <c r="AB631" s="1">
        <f>IF(VLOOKUP(G631,Sku_Consolidated!A2:S957,19,FALSE)="SHOWCASE", VLOOKUP(E631,Store_Showcase!B2:N144,13, FALSE), IF(VLOOKUP(G631,Sku_Consolidated!A2:S957,19,FALSE)="VAM",VLOOKUP(E631,Store_VAM!B2:N273,13, FALSE),VLOOKUP(E631,Store_SRP!B2:N110,13, FALSE)))</f>
      </c>
      <c r="AC631" s="1">
        <f>IF(IFERROR(AB631,TRUE)=TRUE, "-","OK")</f>
      </c>
      <c r="AD631" s="11" t="s">
        <v>37</v>
      </c>
      <c r="AE631" s="11" t="s">
        <v>37</v>
      </c>
      <c r="AF631" s="1">
        <f>IF(IFERROR(VLOOKUP(E631,Store_Showcase!B2:H144,{5}, FALSE), TRUE)=TRUE, IF(IFERROR(VLOOKUP(E631,Store_SRP!B2:H110,{5}, FALSE), TRUE)=TRUE,VLOOKUP(E631,Store_VAM!B2:H273,{5}, FALSE),VLOOKUP(E631,Store_SRP!B2:H110,{5}, FALSE)), VLOOKUP(E631,Store_Showcase!B2:H144,{5}, FALSE))</f>
      </c>
      <c r="AG631" s="1">
        <f>IF(IFERROR(VLOOKUP(E631,Store_Showcase!B2:H144,{6}, FALSE), TRUE)=TRUE, IF(IFERROR(VLOOKUP(E631,Store_SRP!B2:H110,{6}, FALSE), TRUE)=TRUE,VLOOKUP(E631,Store_VAM!B2:H273,{6}, FALSE),VLOOKUP(E631,Store_SRP!B2:H110,{6}, FALSE)), VLOOKUP(E631,Store_Showcase!B2:H144,{6}, FALSE))</f>
      </c>
      <c r="AH631" s="1">
        <f>VLOOKUP(G631,Sku_Consolidated!A2:R957,18,FALSE)</f>
      </c>
      <c r="AI631" s="1">
        <f>VLOOKUP(G631,Sku_Consolidated!A2:S957,19,FALSE)</f>
      </c>
      <c r="AJ631" s="1">
        <f>VLOOKUP(G631,Sku_Consolidated!A2:T957,20,FALSE)</f>
      </c>
    </row>
    <row r="632" spans="1:36" x14ac:dyDescent="0.25">
      <c r="A632" s="1">
        <v>2024</v>
      </c>
      <c r="B632" s="1" t="s">
        <v>31</v>
      </c>
      <c r="C632" s="1" t="s">
        <v>32</v>
      </c>
      <c r="D632" s="1" t="s">
        <v>33</v>
      </c>
      <c r="E632" s="9" t="s">
        <v>1811</v>
      </c>
      <c r="F632" s="1">
        <f>IF(VLOOKUP(G632,Sku_Consolidated!A2:S957,{19},FALSE)="SHOWCASE", VLOOKUP(E632,Store_Showcase!B2:C144,{2}, FALSE), IF(VLOOKUP(G632,Sku_Consolidated!A2:S957,{19},FALSE)="VAM",VLOOKUP(E632,Store_VAM!B2:C273,{2}, FALSE),VLOOKUP(E632,Store_SRP!B2:C110,{2}, FALSE)))</f>
      </c>
      <c r="G632" s="1">
        <v>61853</v>
      </c>
      <c r="H632" s="1" t="s">
        <v>189</v>
      </c>
      <c r="I632" s="10" t="s">
        <v>785</v>
      </c>
      <c r="J632" s="1">
        <f>VLOOKUP(G632,Sku_Consolidated!A2:C957, 3, FALSE)</f>
      </c>
      <c r="K632" s="10">
        <f>IF(J632="PACK", I632, 0)</f>
      </c>
      <c r="L632" s="10">
        <f>IF(J632="KG", I632, I632 * VLOOKUP(G632,Sku_Consolidated!A2:U957,21,FALSE))</f>
      </c>
      <c r="M632" s="10" t="s">
        <v>37</v>
      </c>
      <c r="N632" s="11" t="s">
        <v>1903</v>
      </c>
      <c r="O632" s="10" t="s">
        <v>1904</v>
      </c>
      <c r="P632" s="10">
        <f>N632 - O632</f>
      </c>
      <c r="Q632" s="1">
        <f>VLOOKUP(G632,Sku_Consolidated!A2:G957,7, FALSE)</f>
      </c>
      <c r="R632" s="1">
        <f>IF(IFERROR(VLOOKUP(E632,Store_Showcase!B2:H144,7, FALSE), TRUE)=TRUE, IF(IFERROR(VLOOKUP(E632,Store_SRP!B2:H110,7, FALSE), TRUE)=TRUE,VLOOKUP(E632,Store_VAM!B2:H273,7, FALSE),VLOOKUP(E632,Store_SRP!B2:H110,7, FALSE)), VLOOKUP(E632,Store_Showcase!B2:H144,7, FALSE))</f>
      </c>
      <c r="S632" s="1">
        <f>IF(IFERROR(VLOOKUP(E632,Store_Showcase!B2:I144,8, FALSE), TRUE)=TRUE, IF(IFERROR(VLOOKUP(E632,Store_SRP!B2:I110,8, FALSE), TRUE)=TRUE,VLOOKUP(E632,Store_VAM!B2:I273,8, FALSE),VLOOKUP(E632,Store_SRP!B2:I110,8, FALSE)), VLOOKUP(E632,Store_Showcase!B2:I144,8, FALSE))</f>
      </c>
      <c r="T632" s="1">
        <f>VLOOKUP(G632,Sku_Consolidated!A2:R957,18,FALSE)</f>
      </c>
      <c r="U632" s="1" t="s">
        <v>1815</v>
      </c>
      <c r="V632" s="1">
        <f>IF(VLOOKUP(G632,Sku_Consolidated!A2:S957,19,FALSE)="SHOWCASE", VLOOKUP(E632,Store_Showcase!B2:L144,11, FALSE), IF(VLOOKUP(G632,Sku_Consolidated!A2:S957,19,FALSE)="VAM",VLOOKUP(E632,Store_VAM!B2:L273,11, FALSE),VLOOKUP(E632,Store_SRP!B2:L110,11, FALSE)))</f>
      </c>
      <c r="W632" s="1">
        <f>VLOOKUP(G632,Sku_Consolidated!A2:W957,11,FALSE)</f>
      </c>
      <c r="X632" s="1">
        <f>VLOOKUP(G632,Sku_Consolidated!A2:H957,8,FALSE)</f>
      </c>
      <c r="Y632" s="1">
        <f>VLOOKUP(G632,Sku_Consolidated!A2:I957,9,FALSE)</f>
      </c>
      <c r="Z632" s="1" t="s">
        <v>41</v>
      </c>
      <c r="AA632" s="1">
        <f>VLOOKUP(G632,Sku_Consolidated!A2:E957,5,FALSE)</f>
      </c>
      <c r="AB632" s="1">
        <f>IF(VLOOKUP(G632,Sku_Consolidated!A2:S957,19,FALSE)="SHOWCASE", VLOOKUP(E632,Store_Showcase!B2:N144,13, FALSE), IF(VLOOKUP(G632,Sku_Consolidated!A2:S957,19,FALSE)="VAM",VLOOKUP(E632,Store_VAM!B2:N273,13, FALSE),VLOOKUP(E632,Store_SRP!B2:N110,13, FALSE)))</f>
      </c>
      <c r="AC632" s="1">
        <f>IF(IFERROR(AB632,TRUE)=TRUE, "-","OK")</f>
      </c>
      <c r="AD632" s="11" t="s">
        <v>37</v>
      </c>
      <c r="AE632" s="11" t="s">
        <v>37</v>
      </c>
      <c r="AF632" s="1">
        <f>IF(IFERROR(VLOOKUP(E632,Store_Showcase!B2:H144,{5}, FALSE), TRUE)=TRUE, IF(IFERROR(VLOOKUP(E632,Store_SRP!B2:H110,{5}, FALSE), TRUE)=TRUE,VLOOKUP(E632,Store_VAM!B2:H273,{5}, FALSE),VLOOKUP(E632,Store_SRP!B2:H110,{5}, FALSE)), VLOOKUP(E632,Store_Showcase!B2:H144,{5}, FALSE))</f>
      </c>
      <c r="AG632" s="1">
        <f>IF(IFERROR(VLOOKUP(E632,Store_Showcase!B2:H144,{6}, FALSE), TRUE)=TRUE, IF(IFERROR(VLOOKUP(E632,Store_SRP!B2:H110,{6}, FALSE), TRUE)=TRUE,VLOOKUP(E632,Store_VAM!B2:H273,{6}, FALSE),VLOOKUP(E632,Store_SRP!B2:H110,{6}, FALSE)), VLOOKUP(E632,Store_Showcase!B2:H144,{6}, FALSE))</f>
      </c>
      <c r="AH632" s="1">
        <f>VLOOKUP(G632,Sku_Consolidated!A2:R957,18,FALSE)</f>
      </c>
      <c r="AI632" s="1">
        <f>VLOOKUP(G632,Sku_Consolidated!A2:S957,19,FALSE)</f>
      </c>
      <c r="AJ632" s="1">
        <f>VLOOKUP(G632,Sku_Consolidated!A2:T957,20,FALSE)</f>
      </c>
    </row>
    <row r="633" spans="1:36" x14ac:dyDescent="0.25">
      <c r="A633" s="1">
        <v>2024</v>
      </c>
      <c r="B633" s="1" t="s">
        <v>31</v>
      </c>
      <c r="C633" s="1" t="s">
        <v>32</v>
      </c>
      <c r="D633" s="1" t="s">
        <v>33</v>
      </c>
      <c r="E633" s="9" t="s">
        <v>1811</v>
      </c>
      <c r="F633" s="1">
        <f>IF(VLOOKUP(G633,Sku_Consolidated!A2:S957,{19},FALSE)="SHOWCASE", VLOOKUP(E633,Store_Showcase!B2:C144,{2}, FALSE), IF(VLOOKUP(G633,Sku_Consolidated!A2:S957,{19},FALSE)="VAM",VLOOKUP(E633,Store_VAM!B2:C273,{2}, FALSE),VLOOKUP(E633,Store_SRP!B2:C110,{2}, FALSE)))</f>
      </c>
      <c r="G633" s="1">
        <v>61869</v>
      </c>
      <c r="H633" s="1" t="s">
        <v>1905</v>
      </c>
      <c r="I633" s="10" t="s">
        <v>1906</v>
      </c>
      <c r="J633" s="1">
        <f>VLOOKUP(G633,Sku_Consolidated!A2:C957, 3, FALSE)</f>
      </c>
      <c r="K633" s="10">
        <f>IF(J633="PACK", I633, 0)</f>
      </c>
      <c r="L633" s="10">
        <f>IF(J633="KG", I633, I633 * VLOOKUP(G633,Sku_Consolidated!A2:U957,21,FALSE))</f>
      </c>
      <c r="M633" s="10" t="s">
        <v>37</v>
      </c>
      <c r="N633" s="11" t="s">
        <v>1907</v>
      </c>
      <c r="O633" s="10" t="s">
        <v>1908</v>
      </c>
      <c r="P633" s="10">
        <f>N633 - O633</f>
      </c>
      <c r="Q633" s="1">
        <f>VLOOKUP(G633,Sku_Consolidated!A2:G957,7, FALSE)</f>
      </c>
      <c r="R633" s="1">
        <f>IF(IFERROR(VLOOKUP(E633,Store_Showcase!B2:H144,7, FALSE), TRUE)=TRUE, IF(IFERROR(VLOOKUP(E633,Store_SRP!B2:H110,7, FALSE), TRUE)=TRUE,VLOOKUP(E633,Store_VAM!B2:H273,7, FALSE),VLOOKUP(E633,Store_SRP!B2:H110,7, FALSE)), VLOOKUP(E633,Store_Showcase!B2:H144,7, FALSE))</f>
      </c>
      <c r="S633" s="1">
        <f>IF(IFERROR(VLOOKUP(E633,Store_Showcase!B2:I144,8, FALSE), TRUE)=TRUE, IF(IFERROR(VLOOKUP(E633,Store_SRP!B2:I110,8, FALSE), TRUE)=TRUE,VLOOKUP(E633,Store_VAM!B2:I273,8, FALSE),VLOOKUP(E633,Store_SRP!B2:I110,8, FALSE)), VLOOKUP(E633,Store_Showcase!B2:I144,8, FALSE))</f>
      </c>
      <c r="T633" s="1">
        <f>VLOOKUP(G633,Sku_Consolidated!A2:R957,18,FALSE)</f>
      </c>
      <c r="U633" s="1" t="s">
        <v>1815</v>
      </c>
      <c r="V633" s="1">
        <f>IF(VLOOKUP(G633,Sku_Consolidated!A2:S957,19,FALSE)="SHOWCASE", VLOOKUP(E633,Store_Showcase!B2:L144,11, FALSE), IF(VLOOKUP(G633,Sku_Consolidated!A2:S957,19,FALSE)="VAM",VLOOKUP(E633,Store_VAM!B2:L273,11, FALSE),VLOOKUP(E633,Store_SRP!B2:L110,11, FALSE)))</f>
      </c>
      <c r="W633" s="1">
        <f>VLOOKUP(G633,Sku_Consolidated!A2:W957,11,FALSE)</f>
      </c>
      <c r="X633" s="1">
        <f>VLOOKUP(G633,Sku_Consolidated!A2:H957,8,FALSE)</f>
      </c>
      <c r="Y633" s="1">
        <f>VLOOKUP(G633,Sku_Consolidated!A2:I957,9,FALSE)</f>
      </c>
      <c r="Z633" s="1" t="s">
        <v>41</v>
      </c>
      <c r="AA633" s="1">
        <f>VLOOKUP(G633,Sku_Consolidated!A2:E957,5,FALSE)</f>
      </c>
      <c r="AB633" s="1">
        <f>IF(VLOOKUP(G633,Sku_Consolidated!A2:S957,19,FALSE)="SHOWCASE", VLOOKUP(E633,Store_Showcase!B2:N144,13, FALSE), IF(VLOOKUP(G633,Sku_Consolidated!A2:S957,19,FALSE)="VAM",VLOOKUP(E633,Store_VAM!B2:N273,13, FALSE),VLOOKUP(E633,Store_SRP!B2:N110,13, FALSE)))</f>
      </c>
      <c r="AC633" s="1">
        <f>IF(IFERROR(AB633,TRUE)=TRUE, "-","OK")</f>
      </c>
      <c r="AD633" s="11" t="s">
        <v>37</v>
      </c>
      <c r="AE633" s="11" t="s">
        <v>37</v>
      </c>
      <c r="AF633" s="1">
        <f>IF(IFERROR(VLOOKUP(E633,Store_Showcase!B2:H144,{5}, FALSE), TRUE)=TRUE, IF(IFERROR(VLOOKUP(E633,Store_SRP!B2:H110,{5}, FALSE), TRUE)=TRUE,VLOOKUP(E633,Store_VAM!B2:H273,{5}, FALSE),VLOOKUP(E633,Store_SRP!B2:H110,{5}, FALSE)), VLOOKUP(E633,Store_Showcase!B2:H144,{5}, FALSE))</f>
      </c>
      <c r="AG633" s="1">
        <f>IF(IFERROR(VLOOKUP(E633,Store_Showcase!B2:H144,{6}, FALSE), TRUE)=TRUE, IF(IFERROR(VLOOKUP(E633,Store_SRP!B2:H110,{6}, FALSE), TRUE)=TRUE,VLOOKUP(E633,Store_VAM!B2:H273,{6}, FALSE),VLOOKUP(E633,Store_SRP!B2:H110,{6}, FALSE)), VLOOKUP(E633,Store_Showcase!B2:H144,{6}, FALSE))</f>
      </c>
      <c r="AH633" s="1">
        <f>VLOOKUP(G633,Sku_Consolidated!A2:R957,18,FALSE)</f>
      </c>
      <c r="AI633" s="1">
        <f>VLOOKUP(G633,Sku_Consolidated!A2:S957,19,FALSE)</f>
      </c>
      <c r="AJ633" s="1">
        <f>VLOOKUP(G633,Sku_Consolidated!A2:T957,20,FALSE)</f>
      </c>
    </row>
    <row r="634" spans="1:36" x14ac:dyDescent="0.25">
      <c r="A634" s="1">
        <v>2024</v>
      </c>
      <c r="B634" s="1" t="s">
        <v>31</v>
      </c>
      <c r="C634" s="1" t="s">
        <v>32</v>
      </c>
      <c r="D634" s="1" t="s">
        <v>33</v>
      </c>
      <c r="E634" s="9" t="s">
        <v>1811</v>
      </c>
      <c r="F634" s="1">
        <f>IF(VLOOKUP(G634,Sku_Consolidated!A2:S957,{19},FALSE)="SHOWCASE", VLOOKUP(E634,Store_Showcase!B2:C144,{2}, FALSE), IF(VLOOKUP(G634,Sku_Consolidated!A2:S957,{19},FALSE)="VAM",VLOOKUP(E634,Store_VAM!B2:C273,{2}, FALSE),VLOOKUP(E634,Store_SRP!B2:C110,{2}, FALSE)))</f>
      </c>
      <c r="G634" s="1">
        <v>61904</v>
      </c>
      <c r="H634" s="1" t="s">
        <v>1232</v>
      </c>
      <c r="I634" s="10" t="s">
        <v>1063</v>
      </c>
      <c r="J634" s="1">
        <f>VLOOKUP(G634,Sku_Consolidated!A2:C957, 3, FALSE)</f>
      </c>
      <c r="K634" s="10">
        <f>IF(J634="PACK", I634, 0)</f>
      </c>
      <c r="L634" s="10">
        <f>IF(J634="KG", I634, I634 * VLOOKUP(G634,Sku_Consolidated!A2:U957,21,FALSE))</f>
      </c>
      <c r="M634" s="10" t="s">
        <v>37</v>
      </c>
      <c r="N634" s="11" t="s">
        <v>1909</v>
      </c>
      <c r="O634" s="10" t="s">
        <v>1910</v>
      </c>
      <c r="P634" s="10">
        <f>N634 - O634</f>
      </c>
      <c r="Q634" s="1">
        <f>VLOOKUP(G634,Sku_Consolidated!A2:G957,7, FALSE)</f>
      </c>
      <c r="R634" s="1">
        <f>IF(IFERROR(VLOOKUP(E634,Store_Showcase!B2:H144,7, FALSE), TRUE)=TRUE, IF(IFERROR(VLOOKUP(E634,Store_SRP!B2:H110,7, FALSE), TRUE)=TRUE,VLOOKUP(E634,Store_VAM!B2:H273,7, FALSE),VLOOKUP(E634,Store_SRP!B2:H110,7, FALSE)), VLOOKUP(E634,Store_Showcase!B2:H144,7, FALSE))</f>
      </c>
      <c r="S634" s="1">
        <f>IF(IFERROR(VLOOKUP(E634,Store_Showcase!B2:I144,8, FALSE), TRUE)=TRUE, IF(IFERROR(VLOOKUP(E634,Store_SRP!B2:I110,8, FALSE), TRUE)=TRUE,VLOOKUP(E634,Store_VAM!B2:I273,8, FALSE),VLOOKUP(E634,Store_SRP!B2:I110,8, FALSE)), VLOOKUP(E634,Store_Showcase!B2:I144,8, FALSE))</f>
      </c>
      <c r="T634" s="1">
        <f>VLOOKUP(G634,Sku_Consolidated!A2:R957,18,FALSE)</f>
      </c>
      <c r="U634" s="1" t="s">
        <v>1815</v>
      </c>
      <c r="V634" s="1">
        <f>IF(VLOOKUP(G634,Sku_Consolidated!A2:S957,19,FALSE)="SHOWCASE", VLOOKUP(E634,Store_Showcase!B2:L144,11, FALSE), IF(VLOOKUP(G634,Sku_Consolidated!A2:S957,19,FALSE)="VAM",VLOOKUP(E634,Store_VAM!B2:L273,11, FALSE),VLOOKUP(E634,Store_SRP!B2:L110,11, FALSE)))</f>
      </c>
      <c r="W634" s="1">
        <f>VLOOKUP(G634,Sku_Consolidated!A2:W957,11,FALSE)</f>
      </c>
      <c r="X634" s="1">
        <f>VLOOKUP(G634,Sku_Consolidated!A2:H957,8,FALSE)</f>
      </c>
      <c r="Y634" s="1">
        <f>VLOOKUP(G634,Sku_Consolidated!A2:I957,9,FALSE)</f>
      </c>
      <c r="Z634" s="1" t="s">
        <v>41</v>
      </c>
      <c r="AA634" s="1">
        <f>VLOOKUP(G634,Sku_Consolidated!A2:E957,5,FALSE)</f>
      </c>
      <c r="AB634" s="1">
        <f>IF(VLOOKUP(G634,Sku_Consolidated!A2:S957,19,FALSE)="SHOWCASE", VLOOKUP(E634,Store_Showcase!B2:N144,13, FALSE), IF(VLOOKUP(G634,Sku_Consolidated!A2:S957,19,FALSE)="VAM",VLOOKUP(E634,Store_VAM!B2:N273,13, FALSE),VLOOKUP(E634,Store_SRP!B2:N110,13, FALSE)))</f>
      </c>
      <c r="AC634" s="1">
        <f>IF(IFERROR(AB634,TRUE)=TRUE, "-","OK")</f>
      </c>
      <c r="AD634" s="11" t="s">
        <v>37</v>
      </c>
      <c r="AE634" s="11" t="s">
        <v>37</v>
      </c>
      <c r="AF634" s="1">
        <f>IF(IFERROR(VLOOKUP(E634,Store_Showcase!B2:H144,{5}, FALSE), TRUE)=TRUE, IF(IFERROR(VLOOKUP(E634,Store_SRP!B2:H110,{5}, FALSE), TRUE)=TRUE,VLOOKUP(E634,Store_VAM!B2:H273,{5}, FALSE),VLOOKUP(E634,Store_SRP!B2:H110,{5}, FALSE)), VLOOKUP(E634,Store_Showcase!B2:H144,{5}, FALSE))</f>
      </c>
      <c r="AG634" s="1">
        <f>IF(IFERROR(VLOOKUP(E634,Store_Showcase!B2:H144,{6}, FALSE), TRUE)=TRUE, IF(IFERROR(VLOOKUP(E634,Store_SRP!B2:H110,{6}, FALSE), TRUE)=TRUE,VLOOKUP(E634,Store_VAM!B2:H273,{6}, FALSE),VLOOKUP(E634,Store_SRP!B2:H110,{6}, FALSE)), VLOOKUP(E634,Store_Showcase!B2:H144,{6}, FALSE))</f>
      </c>
      <c r="AH634" s="1">
        <f>VLOOKUP(G634,Sku_Consolidated!A2:R957,18,FALSE)</f>
      </c>
      <c r="AI634" s="1">
        <f>VLOOKUP(G634,Sku_Consolidated!A2:S957,19,FALSE)</f>
      </c>
      <c r="AJ634" s="1">
        <f>VLOOKUP(G634,Sku_Consolidated!A2:T957,20,FALSE)</f>
      </c>
    </row>
    <row r="635" spans="1:36" x14ac:dyDescent="0.25">
      <c r="A635" s="1">
        <v>2024</v>
      </c>
      <c r="B635" s="1" t="s">
        <v>31</v>
      </c>
      <c r="C635" s="1" t="s">
        <v>32</v>
      </c>
      <c r="D635" s="1" t="s">
        <v>33</v>
      </c>
      <c r="E635" s="9" t="s">
        <v>1811</v>
      </c>
      <c r="F635" s="1">
        <f>IF(VLOOKUP(G635,Sku_Consolidated!A2:S957,{19},FALSE)="SHOWCASE", VLOOKUP(E635,Store_Showcase!B2:C144,{2}, FALSE), IF(VLOOKUP(G635,Sku_Consolidated!A2:S957,{19},FALSE)="VAM",VLOOKUP(E635,Store_VAM!B2:C273,{2}, FALSE),VLOOKUP(E635,Store_SRP!B2:C110,{2}, FALSE)))</f>
      </c>
      <c r="G635" s="1">
        <v>61790</v>
      </c>
      <c r="H635" s="1" t="s">
        <v>295</v>
      </c>
      <c r="I635" s="10" t="s">
        <v>1250</v>
      </c>
      <c r="J635" s="1">
        <f>VLOOKUP(G635,Sku_Consolidated!A2:C957, 3, FALSE)</f>
      </c>
      <c r="K635" s="10">
        <f>IF(J635="PACK", I635, 0)</f>
      </c>
      <c r="L635" s="10">
        <f>IF(J635="KG", I635, I635 * VLOOKUP(G635,Sku_Consolidated!A2:U957,21,FALSE))</f>
      </c>
      <c r="M635" s="10" t="s">
        <v>37</v>
      </c>
      <c r="N635" s="11" t="s">
        <v>1911</v>
      </c>
      <c r="O635" s="10" t="s">
        <v>1912</v>
      </c>
      <c r="P635" s="10">
        <f>N635 - O635</f>
      </c>
      <c r="Q635" s="1">
        <f>VLOOKUP(G635,Sku_Consolidated!A2:G957,7, FALSE)</f>
      </c>
      <c r="R635" s="1">
        <f>IF(IFERROR(VLOOKUP(E635,Store_Showcase!B2:H144,7, FALSE), TRUE)=TRUE, IF(IFERROR(VLOOKUP(E635,Store_SRP!B2:H110,7, FALSE), TRUE)=TRUE,VLOOKUP(E635,Store_VAM!B2:H273,7, FALSE),VLOOKUP(E635,Store_SRP!B2:H110,7, FALSE)), VLOOKUP(E635,Store_Showcase!B2:H144,7, FALSE))</f>
      </c>
      <c r="S635" s="1">
        <f>IF(IFERROR(VLOOKUP(E635,Store_Showcase!B2:I144,8, FALSE), TRUE)=TRUE, IF(IFERROR(VLOOKUP(E635,Store_SRP!B2:I110,8, FALSE), TRUE)=TRUE,VLOOKUP(E635,Store_VAM!B2:I273,8, FALSE),VLOOKUP(E635,Store_SRP!B2:I110,8, FALSE)), VLOOKUP(E635,Store_Showcase!B2:I144,8, FALSE))</f>
      </c>
      <c r="T635" s="1">
        <f>VLOOKUP(G635,Sku_Consolidated!A2:R957,18,FALSE)</f>
      </c>
      <c r="U635" s="1" t="s">
        <v>1913</v>
      </c>
      <c r="V635" s="1">
        <f>IF(VLOOKUP(G635,Sku_Consolidated!A2:S957,19,FALSE)="SHOWCASE", VLOOKUP(E635,Store_Showcase!B2:L144,11, FALSE), IF(VLOOKUP(G635,Sku_Consolidated!A2:S957,19,FALSE)="VAM",VLOOKUP(E635,Store_VAM!B2:L273,11, FALSE),VLOOKUP(E635,Store_SRP!B2:L110,11, FALSE)))</f>
      </c>
      <c r="W635" s="1">
        <f>VLOOKUP(G635,Sku_Consolidated!A2:W957,11,FALSE)</f>
      </c>
      <c r="X635" s="1">
        <f>VLOOKUP(G635,Sku_Consolidated!A2:H957,8,FALSE)</f>
      </c>
      <c r="Y635" s="1">
        <f>VLOOKUP(G635,Sku_Consolidated!A2:I957,9,FALSE)</f>
      </c>
      <c r="Z635" s="1" t="s">
        <v>41</v>
      </c>
      <c r="AA635" s="1">
        <f>VLOOKUP(G635,Sku_Consolidated!A2:E957,5,FALSE)</f>
      </c>
      <c r="AB635" s="1">
        <f>IF(VLOOKUP(G635,Sku_Consolidated!A2:S957,19,FALSE)="SHOWCASE", VLOOKUP(E635,Store_Showcase!B2:N144,13, FALSE), IF(VLOOKUP(G635,Sku_Consolidated!A2:S957,19,FALSE)="VAM",VLOOKUP(E635,Store_VAM!B2:N273,13, FALSE),VLOOKUP(E635,Store_SRP!B2:N110,13, FALSE)))</f>
      </c>
      <c r="AC635" s="1">
        <f>IF(IFERROR(AB635,TRUE)=TRUE, "-","OK")</f>
      </c>
      <c r="AD635" s="11" t="s">
        <v>37</v>
      </c>
      <c r="AE635" s="11" t="s">
        <v>37</v>
      </c>
      <c r="AF635" s="1">
        <f>IF(IFERROR(VLOOKUP(E635,Store_Showcase!B2:H144,{5}, FALSE), TRUE)=TRUE, IF(IFERROR(VLOOKUP(E635,Store_SRP!B2:H110,{5}, FALSE), TRUE)=TRUE,VLOOKUP(E635,Store_VAM!B2:H273,{5}, FALSE),VLOOKUP(E635,Store_SRP!B2:H110,{5}, FALSE)), VLOOKUP(E635,Store_Showcase!B2:H144,{5}, FALSE))</f>
      </c>
      <c r="AG635" s="1">
        <f>IF(IFERROR(VLOOKUP(E635,Store_Showcase!B2:H144,{6}, FALSE), TRUE)=TRUE, IF(IFERROR(VLOOKUP(E635,Store_SRP!B2:H110,{6}, FALSE), TRUE)=TRUE,VLOOKUP(E635,Store_VAM!B2:H273,{6}, FALSE),VLOOKUP(E635,Store_SRP!B2:H110,{6}, FALSE)), VLOOKUP(E635,Store_Showcase!B2:H144,{6}, FALSE))</f>
      </c>
      <c r="AH635" s="1">
        <f>VLOOKUP(G635,Sku_Consolidated!A2:R957,18,FALSE)</f>
      </c>
      <c r="AI635" s="1">
        <f>VLOOKUP(G635,Sku_Consolidated!A2:S957,19,FALSE)</f>
      </c>
      <c r="AJ635" s="1">
        <f>VLOOKUP(G635,Sku_Consolidated!A2:T957,20,FALSE)</f>
      </c>
    </row>
    <row r="636" spans="1:36" x14ac:dyDescent="0.25">
      <c r="A636" s="1">
        <v>2024</v>
      </c>
      <c r="B636" s="1" t="s">
        <v>31</v>
      </c>
      <c r="C636" s="1" t="s">
        <v>32</v>
      </c>
      <c r="D636" s="1" t="s">
        <v>33</v>
      </c>
      <c r="E636" s="9" t="s">
        <v>1811</v>
      </c>
      <c r="F636" s="1">
        <f>IF(VLOOKUP(G636,Sku_Consolidated!A2:S957,{19},FALSE)="SHOWCASE", VLOOKUP(E636,Store_Showcase!B2:C144,{2}, FALSE), IF(VLOOKUP(G636,Sku_Consolidated!A2:S957,{19},FALSE)="VAM",VLOOKUP(E636,Store_VAM!B2:C273,{2}, FALSE),VLOOKUP(E636,Store_SRP!B2:C110,{2}, FALSE)))</f>
      </c>
      <c r="G636" s="1">
        <v>61793</v>
      </c>
      <c r="H636" s="1" t="s">
        <v>299</v>
      </c>
      <c r="I636" s="10" t="s">
        <v>235</v>
      </c>
      <c r="J636" s="1">
        <f>VLOOKUP(G636,Sku_Consolidated!A2:C957, 3, FALSE)</f>
      </c>
      <c r="K636" s="10">
        <f>IF(J636="PACK", I636, 0)</f>
      </c>
      <c r="L636" s="10">
        <f>IF(J636="KG", I636, I636 * VLOOKUP(G636,Sku_Consolidated!A2:U957,21,FALSE))</f>
      </c>
      <c r="M636" s="10" t="s">
        <v>37</v>
      </c>
      <c r="N636" s="11" t="s">
        <v>1914</v>
      </c>
      <c r="O636" s="10" t="s">
        <v>1915</v>
      </c>
      <c r="P636" s="10">
        <f>N636 - O636</f>
      </c>
      <c r="Q636" s="1">
        <f>VLOOKUP(G636,Sku_Consolidated!A2:G957,7, FALSE)</f>
      </c>
      <c r="R636" s="1">
        <f>IF(IFERROR(VLOOKUP(E636,Store_Showcase!B2:H144,7, FALSE), TRUE)=TRUE, IF(IFERROR(VLOOKUP(E636,Store_SRP!B2:H110,7, FALSE), TRUE)=TRUE,VLOOKUP(E636,Store_VAM!B2:H273,7, FALSE),VLOOKUP(E636,Store_SRP!B2:H110,7, FALSE)), VLOOKUP(E636,Store_Showcase!B2:H144,7, FALSE))</f>
      </c>
      <c r="S636" s="1">
        <f>IF(IFERROR(VLOOKUP(E636,Store_Showcase!B2:I144,8, FALSE), TRUE)=TRUE, IF(IFERROR(VLOOKUP(E636,Store_SRP!B2:I110,8, FALSE), TRUE)=TRUE,VLOOKUP(E636,Store_VAM!B2:I273,8, FALSE),VLOOKUP(E636,Store_SRP!B2:I110,8, FALSE)), VLOOKUP(E636,Store_Showcase!B2:I144,8, FALSE))</f>
      </c>
      <c r="T636" s="1">
        <f>VLOOKUP(G636,Sku_Consolidated!A2:R957,18,FALSE)</f>
      </c>
      <c r="U636" s="1" t="s">
        <v>1913</v>
      </c>
      <c r="V636" s="1">
        <f>IF(VLOOKUP(G636,Sku_Consolidated!A2:S957,19,FALSE)="SHOWCASE", VLOOKUP(E636,Store_Showcase!B2:L144,11, FALSE), IF(VLOOKUP(G636,Sku_Consolidated!A2:S957,19,FALSE)="VAM",VLOOKUP(E636,Store_VAM!B2:L273,11, FALSE),VLOOKUP(E636,Store_SRP!B2:L110,11, FALSE)))</f>
      </c>
      <c r="W636" s="1">
        <f>VLOOKUP(G636,Sku_Consolidated!A2:W957,11,FALSE)</f>
      </c>
      <c r="X636" s="1">
        <f>VLOOKUP(G636,Sku_Consolidated!A2:H957,8,FALSE)</f>
      </c>
      <c r="Y636" s="1">
        <f>VLOOKUP(G636,Sku_Consolidated!A2:I957,9,FALSE)</f>
      </c>
      <c r="Z636" s="1" t="s">
        <v>41</v>
      </c>
      <c r="AA636" s="1">
        <f>VLOOKUP(G636,Sku_Consolidated!A2:E957,5,FALSE)</f>
      </c>
      <c r="AB636" s="1">
        <f>IF(VLOOKUP(G636,Sku_Consolidated!A2:S957,19,FALSE)="SHOWCASE", VLOOKUP(E636,Store_Showcase!B2:N144,13, FALSE), IF(VLOOKUP(G636,Sku_Consolidated!A2:S957,19,FALSE)="VAM",VLOOKUP(E636,Store_VAM!B2:N273,13, FALSE),VLOOKUP(E636,Store_SRP!B2:N110,13, FALSE)))</f>
      </c>
      <c r="AC636" s="1">
        <f>IF(IFERROR(AB636,TRUE)=TRUE, "-","OK")</f>
      </c>
      <c r="AD636" s="11" t="s">
        <v>37</v>
      </c>
      <c r="AE636" s="11" t="s">
        <v>37</v>
      </c>
      <c r="AF636" s="1">
        <f>IF(IFERROR(VLOOKUP(E636,Store_Showcase!B2:H144,{5}, FALSE), TRUE)=TRUE, IF(IFERROR(VLOOKUP(E636,Store_SRP!B2:H110,{5}, FALSE), TRUE)=TRUE,VLOOKUP(E636,Store_VAM!B2:H273,{5}, FALSE),VLOOKUP(E636,Store_SRP!B2:H110,{5}, FALSE)), VLOOKUP(E636,Store_Showcase!B2:H144,{5}, FALSE))</f>
      </c>
      <c r="AG636" s="1">
        <f>IF(IFERROR(VLOOKUP(E636,Store_Showcase!B2:H144,{6}, FALSE), TRUE)=TRUE, IF(IFERROR(VLOOKUP(E636,Store_SRP!B2:H110,{6}, FALSE), TRUE)=TRUE,VLOOKUP(E636,Store_VAM!B2:H273,{6}, FALSE),VLOOKUP(E636,Store_SRP!B2:H110,{6}, FALSE)), VLOOKUP(E636,Store_Showcase!B2:H144,{6}, FALSE))</f>
      </c>
      <c r="AH636" s="1">
        <f>VLOOKUP(G636,Sku_Consolidated!A2:R957,18,FALSE)</f>
      </c>
      <c r="AI636" s="1">
        <f>VLOOKUP(G636,Sku_Consolidated!A2:S957,19,FALSE)</f>
      </c>
      <c r="AJ636" s="1">
        <f>VLOOKUP(G636,Sku_Consolidated!A2:T957,20,FALSE)</f>
      </c>
    </row>
    <row r="637" spans="1:36" x14ac:dyDescent="0.25">
      <c r="A637" s="1">
        <v>2024</v>
      </c>
      <c r="B637" s="1" t="s">
        <v>31</v>
      </c>
      <c r="C637" s="1" t="s">
        <v>32</v>
      </c>
      <c r="D637" s="1" t="s">
        <v>33</v>
      </c>
      <c r="E637" s="9" t="s">
        <v>1916</v>
      </c>
      <c r="F637" s="1">
        <f>IF(VLOOKUP(G637,Sku_Consolidated!A2:S957,{19},FALSE)="SHOWCASE", VLOOKUP(E637,Store_Showcase!B2:C144,{2}, FALSE), IF(VLOOKUP(G637,Sku_Consolidated!A2:S957,{19},FALSE)="VAM",VLOOKUP(E637,Store_VAM!B2:C273,{2}, FALSE),VLOOKUP(E637,Store_SRP!B2:C110,{2}, FALSE)))</f>
      </c>
      <c r="G637" s="1">
        <v>795719</v>
      </c>
      <c r="H637" s="1" t="s">
        <v>1466</v>
      </c>
      <c r="I637" s="10" t="s">
        <v>1137</v>
      </c>
      <c r="J637" s="1">
        <f>VLOOKUP(G637,Sku_Consolidated!A2:C957, 3, FALSE)</f>
      </c>
      <c r="K637" s="10">
        <f>IF(J637="PACK", I637, 0)</f>
      </c>
      <c r="L637" s="10">
        <f>IF(J637="KG", I637, I637 * VLOOKUP(G637,Sku_Consolidated!A2:U957,21,FALSE))</f>
      </c>
      <c r="M637" s="10" t="s">
        <v>37</v>
      </c>
      <c r="N637" s="11" t="s">
        <v>1629</v>
      </c>
      <c r="O637" s="10" t="s">
        <v>1630</v>
      </c>
      <c r="P637" s="10">
        <f>N637 - O637</f>
      </c>
      <c r="Q637" s="1">
        <f>VLOOKUP(G637,Sku_Consolidated!A2:G957,7, FALSE)</f>
      </c>
      <c r="R637" s="1">
        <f>IF(IFERROR(VLOOKUP(E637,Store_Showcase!B2:H144,7, FALSE), TRUE)=TRUE, IF(IFERROR(VLOOKUP(E637,Store_SRP!B2:H110,7, FALSE), TRUE)=TRUE,VLOOKUP(E637,Store_VAM!B2:H273,7, FALSE),VLOOKUP(E637,Store_SRP!B2:H110,7, FALSE)), VLOOKUP(E637,Store_Showcase!B2:H144,7, FALSE))</f>
      </c>
      <c r="S637" s="1">
        <f>IF(IFERROR(VLOOKUP(E637,Store_Showcase!B2:I144,8, FALSE), TRUE)=TRUE, IF(IFERROR(VLOOKUP(E637,Store_SRP!B2:I110,8, FALSE), TRUE)=TRUE,VLOOKUP(E637,Store_VAM!B2:I273,8, FALSE),VLOOKUP(E637,Store_SRP!B2:I110,8, FALSE)), VLOOKUP(E637,Store_Showcase!B2:I144,8, FALSE))</f>
      </c>
      <c r="T637" s="1">
        <f>VLOOKUP(G637,Sku_Consolidated!A2:R957,18,FALSE)</f>
      </c>
      <c r="U637" s="1" t="s">
        <v>1917</v>
      </c>
      <c r="V637" s="1">
        <f>IF(VLOOKUP(G637,Sku_Consolidated!A2:S957,19,FALSE)="SHOWCASE", VLOOKUP(E637,Store_Showcase!B2:L144,11, FALSE), IF(VLOOKUP(G637,Sku_Consolidated!A2:S957,19,FALSE)="VAM",VLOOKUP(E637,Store_VAM!B2:L273,11, FALSE),VLOOKUP(E637,Store_SRP!B2:L110,11, FALSE)))</f>
      </c>
      <c r="W637" s="1">
        <f>VLOOKUP(G637,Sku_Consolidated!A2:W957,11,FALSE)</f>
      </c>
      <c r="X637" s="1">
        <f>VLOOKUP(G637,Sku_Consolidated!A2:H957,8,FALSE)</f>
      </c>
      <c r="Y637" s="1">
        <f>VLOOKUP(G637,Sku_Consolidated!A2:I957,9,FALSE)</f>
      </c>
      <c r="Z637" s="1" t="s">
        <v>41</v>
      </c>
      <c r="AA637" s="1">
        <f>VLOOKUP(G637,Sku_Consolidated!A2:E957,5,FALSE)</f>
      </c>
      <c r="AB637" s="1">
        <f>IF(VLOOKUP(G637,Sku_Consolidated!A2:S957,19,FALSE)="SHOWCASE", VLOOKUP(E637,Store_Showcase!B2:N144,13, FALSE), IF(VLOOKUP(G637,Sku_Consolidated!A2:S957,19,FALSE)="VAM",VLOOKUP(E637,Store_VAM!B2:N273,13, FALSE),VLOOKUP(E637,Store_SRP!B2:N110,13, FALSE)))</f>
      </c>
      <c r="AC637" s="1">
        <f>IF(IFERROR(AB637,TRUE)=TRUE, "-","OK")</f>
      </c>
      <c r="AD637" s="11" t="s">
        <v>37</v>
      </c>
      <c r="AE637" s="11" t="s">
        <v>37</v>
      </c>
      <c r="AF637" s="1">
        <f>IF(IFERROR(VLOOKUP(E637,Store_Showcase!B2:H144,{5}, FALSE), TRUE)=TRUE, IF(IFERROR(VLOOKUP(E637,Store_SRP!B2:H110,{5}, FALSE), TRUE)=TRUE,VLOOKUP(E637,Store_VAM!B2:H273,{5}, FALSE),VLOOKUP(E637,Store_SRP!B2:H110,{5}, FALSE)), VLOOKUP(E637,Store_Showcase!B2:H144,{5}, FALSE))</f>
      </c>
      <c r="AG637" s="1">
        <f>IF(IFERROR(VLOOKUP(E637,Store_Showcase!B2:H144,{6}, FALSE), TRUE)=TRUE, IF(IFERROR(VLOOKUP(E637,Store_SRP!B2:H110,{6}, FALSE), TRUE)=TRUE,VLOOKUP(E637,Store_VAM!B2:H273,{6}, FALSE),VLOOKUP(E637,Store_SRP!B2:H110,{6}, FALSE)), VLOOKUP(E637,Store_Showcase!B2:H144,{6}, FALSE))</f>
      </c>
      <c r="AH637" s="1">
        <f>VLOOKUP(G637,Sku_Consolidated!A2:R957,18,FALSE)</f>
      </c>
      <c r="AI637" s="1">
        <f>VLOOKUP(G637,Sku_Consolidated!A2:S957,19,FALSE)</f>
      </c>
      <c r="AJ637" s="1">
        <f>VLOOKUP(G637,Sku_Consolidated!A2:T957,20,FALSE)</f>
      </c>
    </row>
    <row r="638" spans="1:36" x14ac:dyDescent="0.25">
      <c r="A638" s="1">
        <v>2024</v>
      </c>
      <c r="B638" s="1" t="s">
        <v>31</v>
      </c>
      <c r="C638" s="1" t="s">
        <v>32</v>
      </c>
      <c r="D638" s="1" t="s">
        <v>33</v>
      </c>
      <c r="E638" s="9" t="s">
        <v>1916</v>
      </c>
      <c r="F638" s="1">
        <f>IF(VLOOKUP(G638,Sku_Consolidated!A2:S957,{19},FALSE)="SHOWCASE", VLOOKUP(E638,Store_Showcase!B2:C144,{2}, FALSE), IF(VLOOKUP(G638,Sku_Consolidated!A2:S957,{19},FALSE)="VAM",VLOOKUP(E638,Store_VAM!B2:C273,{2}, FALSE),VLOOKUP(E638,Store_SRP!B2:C110,{2}, FALSE)))</f>
      </c>
      <c r="G638" s="1">
        <v>795725</v>
      </c>
      <c r="H638" s="1" t="s">
        <v>1417</v>
      </c>
      <c r="I638" s="10" t="s">
        <v>1137</v>
      </c>
      <c r="J638" s="1">
        <f>VLOOKUP(G638,Sku_Consolidated!A2:C957, 3, FALSE)</f>
      </c>
      <c r="K638" s="10">
        <f>IF(J638="PACK", I638, 0)</f>
      </c>
      <c r="L638" s="10">
        <f>IF(J638="KG", I638, I638 * VLOOKUP(G638,Sku_Consolidated!A2:U957,21,FALSE))</f>
      </c>
      <c r="M638" s="10" t="s">
        <v>37</v>
      </c>
      <c r="N638" s="11" t="s">
        <v>1418</v>
      </c>
      <c r="O638" s="10" t="s">
        <v>1419</v>
      </c>
      <c r="P638" s="10">
        <f>N638 - O638</f>
      </c>
      <c r="Q638" s="1">
        <f>VLOOKUP(G638,Sku_Consolidated!A2:G957,7, FALSE)</f>
      </c>
      <c r="R638" s="1">
        <f>IF(IFERROR(VLOOKUP(E638,Store_Showcase!B2:H144,7, FALSE), TRUE)=TRUE, IF(IFERROR(VLOOKUP(E638,Store_SRP!B2:H110,7, FALSE), TRUE)=TRUE,VLOOKUP(E638,Store_VAM!B2:H273,7, FALSE),VLOOKUP(E638,Store_SRP!B2:H110,7, FALSE)), VLOOKUP(E638,Store_Showcase!B2:H144,7, FALSE))</f>
      </c>
      <c r="S638" s="1">
        <f>IF(IFERROR(VLOOKUP(E638,Store_Showcase!B2:I144,8, FALSE), TRUE)=TRUE, IF(IFERROR(VLOOKUP(E638,Store_SRP!B2:I110,8, FALSE), TRUE)=TRUE,VLOOKUP(E638,Store_VAM!B2:I273,8, FALSE),VLOOKUP(E638,Store_SRP!B2:I110,8, FALSE)), VLOOKUP(E638,Store_Showcase!B2:I144,8, FALSE))</f>
      </c>
      <c r="T638" s="1">
        <f>VLOOKUP(G638,Sku_Consolidated!A2:R957,18,FALSE)</f>
      </c>
      <c r="U638" s="1" t="s">
        <v>1917</v>
      </c>
      <c r="V638" s="1">
        <f>IF(VLOOKUP(G638,Sku_Consolidated!A2:S957,19,FALSE)="SHOWCASE", VLOOKUP(E638,Store_Showcase!B2:L144,11, FALSE), IF(VLOOKUP(G638,Sku_Consolidated!A2:S957,19,FALSE)="VAM",VLOOKUP(E638,Store_VAM!B2:L273,11, FALSE),VLOOKUP(E638,Store_SRP!B2:L110,11, FALSE)))</f>
      </c>
      <c r="W638" s="1">
        <f>VLOOKUP(G638,Sku_Consolidated!A2:W957,11,FALSE)</f>
      </c>
      <c r="X638" s="1">
        <f>VLOOKUP(G638,Sku_Consolidated!A2:H957,8,FALSE)</f>
      </c>
      <c r="Y638" s="1">
        <f>VLOOKUP(G638,Sku_Consolidated!A2:I957,9,FALSE)</f>
      </c>
      <c r="Z638" s="1" t="s">
        <v>41</v>
      </c>
      <c r="AA638" s="1">
        <f>VLOOKUP(G638,Sku_Consolidated!A2:E957,5,FALSE)</f>
      </c>
      <c r="AB638" s="1">
        <f>IF(VLOOKUP(G638,Sku_Consolidated!A2:S957,19,FALSE)="SHOWCASE", VLOOKUP(E638,Store_Showcase!B2:N144,13, FALSE), IF(VLOOKUP(G638,Sku_Consolidated!A2:S957,19,FALSE)="VAM",VLOOKUP(E638,Store_VAM!B2:N273,13, FALSE),VLOOKUP(E638,Store_SRP!B2:N110,13, FALSE)))</f>
      </c>
      <c r="AC638" s="1">
        <f>IF(IFERROR(AB638,TRUE)=TRUE, "-","OK")</f>
      </c>
      <c r="AD638" s="11" t="s">
        <v>37</v>
      </c>
      <c r="AE638" s="11" t="s">
        <v>37</v>
      </c>
      <c r="AF638" s="1">
        <f>IF(IFERROR(VLOOKUP(E638,Store_Showcase!B2:H144,{5}, FALSE), TRUE)=TRUE, IF(IFERROR(VLOOKUP(E638,Store_SRP!B2:H110,{5}, FALSE), TRUE)=TRUE,VLOOKUP(E638,Store_VAM!B2:H273,{5}, FALSE),VLOOKUP(E638,Store_SRP!B2:H110,{5}, FALSE)), VLOOKUP(E638,Store_Showcase!B2:H144,{5}, FALSE))</f>
      </c>
      <c r="AG638" s="1">
        <f>IF(IFERROR(VLOOKUP(E638,Store_Showcase!B2:H144,{6}, FALSE), TRUE)=TRUE, IF(IFERROR(VLOOKUP(E638,Store_SRP!B2:H110,{6}, FALSE), TRUE)=TRUE,VLOOKUP(E638,Store_VAM!B2:H273,{6}, FALSE),VLOOKUP(E638,Store_SRP!B2:H110,{6}, FALSE)), VLOOKUP(E638,Store_Showcase!B2:H144,{6}, FALSE))</f>
      </c>
      <c r="AH638" s="1">
        <f>VLOOKUP(G638,Sku_Consolidated!A2:R957,18,FALSE)</f>
      </c>
      <c r="AI638" s="1">
        <f>VLOOKUP(G638,Sku_Consolidated!A2:S957,19,FALSE)</f>
      </c>
      <c r="AJ638" s="1">
        <f>VLOOKUP(G638,Sku_Consolidated!A2:T957,20,FALSE)</f>
      </c>
    </row>
    <row r="639" spans="1:36" x14ac:dyDescent="0.25">
      <c r="A639" s="1">
        <v>2024</v>
      </c>
      <c r="B639" s="1" t="s">
        <v>31</v>
      </c>
      <c r="C639" s="1" t="s">
        <v>32</v>
      </c>
      <c r="D639" s="1" t="s">
        <v>33</v>
      </c>
      <c r="E639" s="9" t="s">
        <v>1916</v>
      </c>
      <c r="F639" s="1">
        <f>IF(VLOOKUP(G639,Sku_Consolidated!A2:S957,{19},FALSE)="SHOWCASE", VLOOKUP(E639,Store_Showcase!B2:C144,{2}, FALSE), IF(VLOOKUP(G639,Sku_Consolidated!A2:S957,{19},FALSE)="VAM",VLOOKUP(E639,Store_VAM!B2:C273,{2}, FALSE),VLOOKUP(E639,Store_SRP!B2:C110,{2}, FALSE)))</f>
      </c>
      <c r="G639" s="1">
        <v>795727</v>
      </c>
      <c r="H639" s="1" t="s">
        <v>1420</v>
      </c>
      <c r="I639" s="10" t="s">
        <v>1137</v>
      </c>
      <c r="J639" s="1">
        <f>VLOOKUP(G639,Sku_Consolidated!A2:C957, 3, FALSE)</f>
      </c>
      <c r="K639" s="10">
        <f>IF(J639="PACK", I639, 0)</f>
      </c>
      <c r="L639" s="10">
        <f>IF(J639="KG", I639, I639 * VLOOKUP(G639,Sku_Consolidated!A2:U957,21,FALSE))</f>
      </c>
      <c r="M639" s="10" t="s">
        <v>37</v>
      </c>
      <c r="N639" s="11" t="s">
        <v>1421</v>
      </c>
      <c r="O639" s="10" t="s">
        <v>1422</v>
      </c>
      <c r="P639" s="10">
        <f>N639 - O639</f>
      </c>
      <c r="Q639" s="1">
        <f>VLOOKUP(G639,Sku_Consolidated!A2:G957,7, FALSE)</f>
      </c>
      <c r="R639" s="1">
        <f>IF(IFERROR(VLOOKUP(E639,Store_Showcase!B2:H144,7, FALSE), TRUE)=TRUE, IF(IFERROR(VLOOKUP(E639,Store_SRP!B2:H110,7, FALSE), TRUE)=TRUE,VLOOKUP(E639,Store_VAM!B2:H273,7, FALSE),VLOOKUP(E639,Store_SRP!B2:H110,7, FALSE)), VLOOKUP(E639,Store_Showcase!B2:H144,7, FALSE))</f>
      </c>
      <c r="S639" s="1">
        <f>IF(IFERROR(VLOOKUP(E639,Store_Showcase!B2:I144,8, FALSE), TRUE)=TRUE, IF(IFERROR(VLOOKUP(E639,Store_SRP!B2:I110,8, FALSE), TRUE)=TRUE,VLOOKUP(E639,Store_VAM!B2:I273,8, FALSE),VLOOKUP(E639,Store_SRP!B2:I110,8, FALSE)), VLOOKUP(E639,Store_Showcase!B2:I144,8, FALSE))</f>
      </c>
      <c r="T639" s="1">
        <f>VLOOKUP(G639,Sku_Consolidated!A2:R957,18,FALSE)</f>
      </c>
      <c r="U639" s="1" t="s">
        <v>1917</v>
      </c>
      <c r="V639" s="1">
        <f>IF(VLOOKUP(G639,Sku_Consolidated!A2:S957,19,FALSE)="SHOWCASE", VLOOKUP(E639,Store_Showcase!B2:L144,11, FALSE), IF(VLOOKUP(G639,Sku_Consolidated!A2:S957,19,FALSE)="VAM",VLOOKUP(E639,Store_VAM!B2:L273,11, FALSE),VLOOKUP(E639,Store_SRP!B2:L110,11, FALSE)))</f>
      </c>
      <c r="W639" s="1">
        <f>VLOOKUP(G639,Sku_Consolidated!A2:W957,11,FALSE)</f>
      </c>
      <c r="X639" s="1">
        <f>VLOOKUP(G639,Sku_Consolidated!A2:H957,8,FALSE)</f>
      </c>
      <c r="Y639" s="1">
        <f>VLOOKUP(G639,Sku_Consolidated!A2:I957,9,FALSE)</f>
      </c>
      <c r="Z639" s="1" t="s">
        <v>41</v>
      </c>
      <c r="AA639" s="1">
        <f>VLOOKUP(G639,Sku_Consolidated!A2:E957,5,FALSE)</f>
      </c>
      <c r="AB639" s="1">
        <f>IF(VLOOKUP(G639,Sku_Consolidated!A2:S957,19,FALSE)="SHOWCASE", VLOOKUP(E639,Store_Showcase!B2:N144,13, FALSE), IF(VLOOKUP(G639,Sku_Consolidated!A2:S957,19,FALSE)="VAM",VLOOKUP(E639,Store_VAM!B2:N273,13, FALSE),VLOOKUP(E639,Store_SRP!B2:N110,13, FALSE)))</f>
      </c>
      <c r="AC639" s="1">
        <f>IF(IFERROR(AB639,TRUE)=TRUE, "-","OK")</f>
      </c>
      <c r="AD639" s="11" t="s">
        <v>37</v>
      </c>
      <c r="AE639" s="11" t="s">
        <v>37</v>
      </c>
      <c r="AF639" s="1">
        <f>IF(IFERROR(VLOOKUP(E639,Store_Showcase!B2:H144,{5}, FALSE), TRUE)=TRUE, IF(IFERROR(VLOOKUP(E639,Store_SRP!B2:H110,{5}, FALSE), TRUE)=TRUE,VLOOKUP(E639,Store_VAM!B2:H273,{5}, FALSE),VLOOKUP(E639,Store_SRP!B2:H110,{5}, FALSE)), VLOOKUP(E639,Store_Showcase!B2:H144,{5}, FALSE))</f>
      </c>
      <c r="AG639" s="1">
        <f>IF(IFERROR(VLOOKUP(E639,Store_Showcase!B2:H144,{6}, FALSE), TRUE)=TRUE, IF(IFERROR(VLOOKUP(E639,Store_SRP!B2:H110,{6}, FALSE), TRUE)=TRUE,VLOOKUP(E639,Store_VAM!B2:H273,{6}, FALSE),VLOOKUP(E639,Store_SRP!B2:H110,{6}, FALSE)), VLOOKUP(E639,Store_Showcase!B2:H144,{6}, FALSE))</f>
      </c>
      <c r="AH639" s="1">
        <f>VLOOKUP(G639,Sku_Consolidated!A2:R957,18,FALSE)</f>
      </c>
      <c r="AI639" s="1">
        <f>VLOOKUP(G639,Sku_Consolidated!A2:S957,19,FALSE)</f>
      </c>
      <c r="AJ639" s="1">
        <f>VLOOKUP(G639,Sku_Consolidated!A2:T957,20,FALSE)</f>
      </c>
    </row>
    <row r="640" spans="1:36" x14ac:dyDescent="0.25">
      <c r="A640" s="1">
        <v>2024</v>
      </c>
      <c r="B640" s="1" t="s">
        <v>31</v>
      </c>
      <c r="C640" s="1" t="s">
        <v>32</v>
      </c>
      <c r="D640" s="1" t="s">
        <v>33</v>
      </c>
      <c r="E640" s="9" t="s">
        <v>1916</v>
      </c>
      <c r="F640" s="1">
        <f>IF(VLOOKUP(G640,Sku_Consolidated!A2:S957,{19},FALSE)="SHOWCASE", VLOOKUP(E640,Store_Showcase!B2:C144,{2}, FALSE), IF(VLOOKUP(G640,Sku_Consolidated!A2:S957,{19},FALSE)="VAM",VLOOKUP(E640,Store_VAM!B2:C273,{2}, FALSE),VLOOKUP(E640,Store_SRP!B2:C110,{2}, FALSE)))</f>
      </c>
      <c r="G640" s="1">
        <v>795730</v>
      </c>
      <c r="H640" s="1" t="s">
        <v>1423</v>
      </c>
      <c r="I640" s="10" t="s">
        <v>1137</v>
      </c>
      <c r="J640" s="1">
        <f>VLOOKUP(G640,Sku_Consolidated!A2:C957, 3, FALSE)</f>
      </c>
      <c r="K640" s="10">
        <f>IF(J640="PACK", I640, 0)</f>
      </c>
      <c r="L640" s="10">
        <f>IF(J640="KG", I640, I640 * VLOOKUP(G640,Sku_Consolidated!A2:U957,21,FALSE))</f>
      </c>
      <c r="M640" s="10" t="s">
        <v>37</v>
      </c>
      <c r="N640" s="11" t="s">
        <v>1629</v>
      </c>
      <c r="O640" s="10" t="s">
        <v>1630</v>
      </c>
      <c r="P640" s="10">
        <f>N640 - O640</f>
      </c>
      <c r="Q640" s="1">
        <f>VLOOKUP(G640,Sku_Consolidated!A2:G957,7, FALSE)</f>
      </c>
      <c r="R640" s="1">
        <f>IF(IFERROR(VLOOKUP(E640,Store_Showcase!B2:H144,7, FALSE), TRUE)=TRUE, IF(IFERROR(VLOOKUP(E640,Store_SRP!B2:H110,7, FALSE), TRUE)=TRUE,VLOOKUP(E640,Store_VAM!B2:H273,7, FALSE),VLOOKUP(E640,Store_SRP!B2:H110,7, FALSE)), VLOOKUP(E640,Store_Showcase!B2:H144,7, FALSE))</f>
      </c>
      <c r="S640" s="1">
        <f>IF(IFERROR(VLOOKUP(E640,Store_Showcase!B2:I144,8, FALSE), TRUE)=TRUE, IF(IFERROR(VLOOKUP(E640,Store_SRP!B2:I110,8, FALSE), TRUE)=TRUE,VLOOKUP(E640,Store_VAM!B2:I273,8, FALSE),VLOOKUP(E640,Store_SRP!B2:I110,8, FALSE)), VLOOKUP(E640,Store_Showcase!B2:I144,8, FALSE))</f>
      </c>
      <c r="T640" s="1">
        <f>VLOOKUP(G640,Sku_Consolidated!A2:R957,18,FALSE)</f>
      </c>
      <c r="U640" s="1" t="s">
        <v>1917</v>
      </c>
      <c r="V640" s="1">
        <f>IF(VLOOKUP(G640,Sku_Consolidated!A2:S957,19,FALSE)="SHOWCASE", VLOOKUP(E640,Store_Showcase!B2:L144,11, FALSE), IF(VLOOKUP(G640,Sku_Consolidated!A2:S957,19,FALSE)="VAM",VLOOKUP(E640,Store_VAM!B2:L273,11, FALSE),VLOOKUP(E640,Store_SRP!B2:L110,11, FALSE)))</f>
      </c>
      <c r="W640" s="1">
        <f>VLOOKUP(G640,Sku_Consolidated!A2:W957,11,FALSE)</f>
      </c>
      <c r="X640" s="1">
        <f>VLOOKUP(G640,Sku_Consolidated!A2:H957,8,FALSE)</f>
      </c>
      <c r="Y640" s="1">
        <f>VLOOKUP(G640,Sku_Consolidated!A2:I957,9,FALSE)</f>
      </c>
      <c r="Z640" s="1" t="s">
        <v>41</v>
      </c>
      <c r="AA640" s="1">
        <f>VLOOKUP(G640,Sku_Consolidated!A2:E957,5,FALSE)</f>
      </c>
      <c r="AB640" s="1">
        <f>IF(VLOOKUP(G640,Sku_Consolidated!A2:S957,19,FALSE)="SHOWCASE", VLOOKUP(E640,Store_Showcase!B2:N144,13, FALSE), IF(VLOOKUP(G640,Sku_Consolidated!A2:S957,19,FALSE)="VAM",VLOOKUP(E640,Store_VAM!B2:N273,13, FALSE),VLOOKUP(E640,Store_SRP!B2:N110,13, FALSE)))</f>
      </c>
      <c r="AC640" s="1">
        <f>IF(IFERROR(AB640,TRUE)=TRUE, "-","OK")</f>
      </c>
      <c r="AD640" s="11" t="s">
        <v>37</v>
      </c>
      <c r="AE640" s="11" t="s">
        <v>37</v>
      </c>
      <c r="AF640" s="1">
        <f>IF(IFERROR(VLOOKUP(E640,Store_Showcase!B2:H144,{5}, FALSE), TRUE)=TRUE, IF(IFERROR(VLOOKUP(E640,Store_SRP!B2:H110,{5}, FALSE), TRUE)=TRUE,VLOOKUP(E640,Store_VAM!B2:H273,{5}, FALSE),VLOOKUP(E640,Store_SRP!B2:H110,{5}, FALSE)), VLOOKUP(E640,Store_Showcase!B2:H144,{5}, FALSE))</f>
      </c>
      <c r="AG640" s="1">
        <f>IF(IFERROR(VLOOKUP(E640,Store_Showcase!B2:H144,{6}, FALSE), TRUE)=TRUE, IF(IFERROR(VLOOKUP(E640,Store_SRP!B2:H110,{6}, FALSE), TRUE)=TRUE,VLOOKUP(E640,Store_VAM!B2:H273,{6}, FALSE),VLOOKUP(E640,Store_SRP!B2:H110,{6}, FALSE)), VLOOKUP(E640,Store_Showcase!B2:H144,{6}, FALSE))</f>
      </c>
      <c r="AH640" s="1">
        <f>VLOOKUP(G640,Sku_Consolidated!A2:R957,18,FALSE)</f>
      </c>
      <c r="AI640" s="1">
        <f>VLOOKUP(G640,Sku_Consolidated!A2:S957,19,FALSE)</f>
      </c>
      <c r="AJ640" s="1">
        <f>VLOOKUP(G640,Sku_Consolidated!A2:T957,20,FALSE)</f>
      </c>
    </row>
    <row r="641" spans="1:36" x14ac:dyDescent="0.25">
      <c r="A641" s="1">
        <v>2024</v>
      </c>
      <c r="B641" s="1" t="s">
        <v>31</v>
      </c>
      <c r="C641" s="1" t="s">
        <v>32</v>
      </c>
      <c r="D641" s="1" t="s">
        <v>33</v>
      </c>
      <c r="E641" s="9" t="s">
        <v>1916</v>
      </c>
      <c r="F641" s="1">
        <f>IF(VLOOKUP(G641,Sku_Consolidated!A2:S957,{19},FALSE)="SHOWCASE", VLOOKUP(E641,Store_Showcase!B2:C144,{2}, FALSE), IF(VLOOKUP(G641,Sku_Consolidated!A2:S957,{19},FALSE)="VAM",VLOOKUP(E641,Store_VAM!B2:C273,{2}, FALSE),VLOOKUP(E641,Store_SRP!B2:C110,{2}, FALSE)))</f>
      </c>
      <c r="G641" s="1">
        <v>795732</v>
      </c>
      <c r="H641" s="1" t="s">
        <v>1427</v>
      </c>
      <c r="I641" s="10" t="s">
        <v>1137</v>
      </c>
      <c r="J641" s="1">
        <f>VLOOKUP(G641,Sku_Consolidated!A2:C957, 3, FALSE)</f>
      </c>
      <c r="K641" s="10">
        <f>IF(J641="PACK", I641, 0)</f>
      </c>
      <c r="L641" s="10">
        <f>IF(J641="KG", I641, I641 * VLOOKUP(G641,Sku_Consolidated!A2:U957,21,FALSE))</f>
      </c>
      <c r="M641" s="10" t="s">
        <v>37</v>
      </c>
      <c r="N641" s="11" t="s">
        <v>1918</v>
      </c>
      <c r="O641" s="10" t="s">
        <v>1919</v>
      </c>
      <c r="P641" s="10">
        <f>N641 - O641</f>
      </c>
      <c r="Q641" s="1">
        <f>VLOOKUP(G641,Sku_Consolidated!A2:G957,7, FALSE)</f>
      </c>
      <c r="R641" s="1">
        <f>IF(IFERROR(VLOOKUP(E641,Store_Showcase!B2:H144,7, FALSE), TRUE)=TRUE, IF(IFERROR(VLOOKUP(E641,Store_SRP!B2:H110,7, FALSE), TRUE)=TRUE,VLOOKUP(E641,Store_VAM!B2:H273,7, FALSE),VLOOKUP(E641,Store_SRP!B2:H110,7, FALSE)), VLOOKUP(E641,Store_Showcase!B2:H144,7, FALSE))</f>
      </c>
      <c r="S641" s="1">
        <f>IF(IFERROR(VLOOKUP(E641,Store_Showcase!B2:I144,8, FALSE), TRUE)=TRUE, IF(IFERROR(VLOOKUP(E641,Store_SRP!B2:I110,8, FALSE), TRUE)=TRUE,VLOOKUP(E641,Store_VAM!B2:I273,8, FALSE),VLOOKUP(E641,Store_SRP!B2:I110,8, FALSE)), VLOOKUP(E641,Store_Showcase!B2:I144,8, FALSE))</f>
      </c>
      <c r="T641" s="1">
        <f>VLOOKUP(G641,Sku_Consolidated!A2:R957,18,FALSE)</f>
      </c>
      <c r="U641" s="1" t="s">
        <v>1917</v>
      </c>
      <c r="V641" s="1">
        <f>IF(VLOOKUP(G641,Sku_Consolidated!A2:S957,19,FALSE)="SHOWCASE", VLOOKUP(E641,Store_Showcase!B2:L144,11, FALSE), IF(VLOOKUP(G641,Sku_Consolidated!A2:S957,19,FALSE)="VAM",VLOOKUP(E641,Store_VAM!B2:L273,11, FALSE),VLOOKUP(E641,Store_SRP!B2:L110,11, FALSE)))</f>
      </c>
      <c r="W641" s="1">
        <f>VLOOKUP(G641,Sku_Consolidated!A2:W957,11,FALSE)</f>
      </c>
      <c r="X641" s="1">
        <f>VLOOKUP(G641,Sku_Consolidated!A2:H957,8,FALSE)</f>
      </c>
      <c r="Y641" s="1">
        <f>VLOOKUP(G641,Sku_Consolidated!A2:I957,9,FALSE)</f>
      </c>
      <c r="Z641" s="1" t="s">
        <v>41</v>
      </c>
      <c r="AA641" s="1">
        <f>VLOOKUP(G641,Sku_Consolidated!A2:E957,5,FALSE)</f>
      </c>
      <c r="AB641" s="1">
        <f>IF(VLOOKUP(G641,Sku_Consolidated!A2:S957,19,FALSE)="SHOWCASE", VLOOKUP(E641,Store_Showcase!B2:N144,13, FALSE), IF(VLOOKUP(G641,Sku_Consolidated!A2:S957,19,FALSE)="VAM",VLOOKUP(E641,Store_VAM!B2:N273,13, FALSE),VLOOKUP(E641,Store_SRP!B2:N110,13, FALSE)))</f>
      </c>
      <c r="AC641" s="1">
        <f>IF(IFERROR(AB641,TRUE)=TRUE, "-","OK")</f>
      </c>
      <c r="AD641" s="11" t="s">
        <v>37</v>
      </c>
      <c r="AE641" s="11" t="s">
        <v>37</v>
      </c>
      <c r="AF641" s="1">
        <f>IF(IFERROR(VLOOKUP(E641,Store_Showcase!B2:H144,{5}, FALSE), TRUE)=TRUE, IF(IFERROR(VLOOKUP(E641,Store_SRP!B2:H110,{5}, FALSE), TRUE)=TRUE,VLOOKUP(E641,Store_VAM!B2:H273,{5}, FALSE),VLOOKUP(E641,Store_SRP!B2:H110,{5}, FALSE)), VLOOKUP(E641,Store_Showcase!B2:H144,{5}, FALSE))</f>
      </c>
      <c r="AG641" s="1">
        <f>IF(IFERROR(VLOOKUP(E641,Store_Showcase!B2:H144,{6}, FALSE), TRUE)=TRUE, IF(IFERROR(VLOOKUP(E641,Store_SRP!B2:H110,{6}, FALSE), TRUE)=TRUE,VLOOKUP(E641,Store_VAM!B2:H273,{6}, FALSE),VLOOKUP(E641,Store_SRP!B2:H110,{6}, FALSE)), VLOOKUP(E641,Store_Showcase!B2:H144,{6}, FALSE))</f>
      </c>
      <c r="AH641" s="1">
        <f>VLOOKUP(G641,Sku_Consolidated!A2:R957,18,FALSE)</f>
      </c>
      <c r="AI641" s="1">
        <f>VLOOKUP(G641,Sku_Consolidated!A2:S957,19,FALSE)</f>
      </c>
      <c r="AJ641" s="1">
        <f>VLOOKUP(G641,Sku_Consolidated!A2:T957,20,FALSE)</f>
      </c>
    </row>
    <row r="642" spans="1:36" x14ac:dyDescent="0.25">
      <c r="A642" s="1">
        <v>2024</v>
      </c>
      <c r="B642" s="1" t="s">
        <v>31</v>
      </c>
      <c r="C642" s="1" t="s">
        <v>32</v>
      </c>
      <c r="D642" s="1" t="s">
        <v>33</v>
      </c>
      <c r="E642" s="9" t="s">
        <v>1916</v>
      </c>
      <c r="F642" s="1">
        <f>IF(VLOOKUP(G642,Sku_Consolidated!A2:S957,{19},FALSE)="SHOWCASE", VLOOKUP(E642,Store_Showcase!B2:C144,{2}, FALSE), IF(VLOOKUP(G642,Sku_Consolidated!A2:S957,{19},FALSE)="VAM",VLOOKUP(E642,Store_VAM!B2:C273,{2}, FALSE),VLOOKUP(E642,Store_SRP!B2:C110,{2}, FALSE)))</f>
      </c>
      <c r="G642" s="1">
        <v>795733</v>
      </c>
      <c r="H642" s="1" t="s">
        <v>1430</v>
      </c>
      <c r="I642" s="10" t="s">
        <v>1424</v>
      </c>
      <c r="J642" s="1">
        <f>VLOOKUP(G642,Sku_Consolidated!A2:C957, 3, FALSE)</f>
      </c>
      <c r="K642" s="10">
        <f>IF(J642="PACK", I642, 0)</f>
      </c>
      <c r="L642" s="10">
        <f>IF(J642="KG", I642, I642 * VLOOKUP(G642,Sku_Consolidated!A2:U957,21,FALSE))</f>
      </c>
      <c r="M642" s="10" t="s">
        <v>37</v>
      </c>
      <c r="N642" s="11" t="s">
        <v>1703</v>
      </c>
      <c r="O642" s="10" t="s">
        <v>1704</v>
      </c>
      <c r="P642" s="10">
        <f>N642 - O642</f>
      </c>
      <c r="Q642" s="1">
        <f>VLOOKUP(G642,Sku_Consolidated!A2:G957,7, FALSE)</f>
      </c>
      <c r="R642" s="1">
        <f>IF(IFERROR(VLOOKUP(E642,Store_Showcase!B2:H144,7, FALSE), TRUE)=TRUE, IF(IFERROR(VLOOKUP(E642,Store_SRP!B2:H110,7, FALSE), TRUE)=TRUE,VLOOKUP(E642,Store_VAM!B2:H273,7, FALSE),VLOOKUP(E642,Store_SRP!B2:H110,7, FALSE)), VLOOKUP(E642,Store_Showcase!B2:H144,7, FALSE))</f>
      </c>
      <c r="S642" s="1">
        <f>IF(IFERROR(VLOOKUP(E642,Store_Showcase!B2:I144,8, FALSE), TRUE)=TRUE, IF(IFERROR(VLOOKUP(E642,Store_SRP!B2:I110,8, FALSE), TRUE)=TRUE,VLOOKUP(E642,Store_VAM!B2:I273,8, FALSE),VLOOKUP(E642,Store_SRP!B2:I110,8, FALSE)), VLOOKUP(E642,Store_Showcase!B2:I144,8, FALSE))</f>
      </c>
      <c r="T642" s="1">
        <f>VLOOKUP(G642,Sku_Consolidated!A2:R957,18,FALSE)</f>
      </c>
      <c r="U642" s="1" t="s">
        <v>1917</v>
      </c>
      <c r="V642" s="1">
        <f>IF(VLOOKUP(G642,Sku_Consolidated!A2:S957,19,FALSE)="SHOWCASE", VLOOKUP(E642,Store_Showcase!B2:L144,11, FALSE), IF(VLOOKUP(G642,Sku_Consolidated!A2:S957,19,FALSE)="VAM",VLOOKUP(E642,Store_VAM!B2:L273,11, FALSE),VLOOKUP(E642,Store_SRP!B2:L110,11, FALSE)))</f>
      </c>
      <c r="W642" s="1">
        <f>VLOOKUP(G642,Sku_Consolidated!A2:W957,11,FALSE)</f>
      </c>
      <c r="X642" s="1">
        <f>VLOOKUP(G642,Sku_Consolidated!A2:H957,8,FALSE)</f>
      </c>
      <c r="Y642" s="1">
        <f>VLOOKUP(G642,Sku_Consolidated!A2:I957,9,FALSE)</f>
      </c>
      <c r="Z642" s="1" t="s">
        <v>41</v>
      </c>
      <c r="AA642" s="1">
        <f>VLOOKUP(G642,Sku_Consolidated!A2:E957,5,FALSE)</f>
      </c>
      <c r="AB642" s="1">
        <f>IF(VLOOKUP(G642,Sku_Consolidated!A2:S957,19,FALSE)="SHOWCASE", VLOOKUP(E642,Store_Showcase!B2:N144,13, FALSE), IF(VLOOKUP(G642,Sku_Consolidated!A2:S957,19,FALSE)="VAM",VLOOKUP(E642,Store_VAM!B2:N273,13, FALSE),VLOOKUP(E642,Store_SRP!B2:N110,13, FALSE)))</f>
      </c>
      <c r="AC642" s="1">
        <f>IF(IFERROR(AB642,TRUE)=TRUE, "-","OK")</f>
      </c>
      <c r="AD642" s="11" t="s">
        <v>37</v>
      </c>
      <c r="AE642" s="11" t="s">
        <v>37</v>
      </c>
      <c r="AF642" s="1">
        <f>IF(IFERROR(VLOOKUP(E642,Store_Showcase!B2:H144,{5}, FALSE), TRUE)=TRUE, IF(IFERROR(VLOOKUP(E642,Store_SRP!B2:H110,{5}, FALSE), TRUE)=TRUE,VLOOKUP(E642,Store_VAM!B2:H273,{5}, FALSE),VLOOKUP(E642,Store_SRP!B2:H110,{5}, FALSE)), VLOOKUP(E642,Store_Showcase!B2:H144,{5}, FALSE))</f>
      </c>
      <c r="AG642" s="1">
        <f>IF(IFERROR(VLOOKUP(E642,Store_Showcase!B2:H144,{6}, FALSE), TRUE)=TRUE, IF(IFERROR(VLOOKUP(E642,Store_SRP!B2:H110,{6}, FALSE), TRUE)=TRUE,VLOOKUP(E642,Store_VAM!B2:H273,{6}, FALSE),VLOOKUP(E642,Store_SRP!B2:H110,{6}, FALSE)), VLOOKUP(E642,Store_Showcase!B2:H144,{6}, FALSE))</f>
      </c>
      <c r="AH642" s="1">
        <f>VLOOKUP(G642,Sku_Consolidated!A2:R957,18,FALSE)</f>
      </c>
      <c r="AI642" s="1">
        <f>VLOOKUP(G642,Sku_Consolidated!A2:S957,19,FALSE)</f>
      </c>
      <c r="AJ642" s="1">
        <f>VLOOKUP(G642,Sku_Consolidated!A2:T957,20,FALSE)</f>
      </c>
    </row>
    <row r="643" spans="1:36" x14ac:dyDescent="0.25">
      <c r="A643" s="1">
        <v>2024</v>
      </c>
      <c r="B643" s="1" t="s">
        <v>31</v>
      </c>
      <c r="C643" s="1" t="s">
        <v>32</v>
      </c>
      <c r="D643" s="1" t="s">
        <v>33</v>
      </c>
      <c r="E643" s="9" t="s">
        <v>1916</v>
      </c>
      <c r="F643" s="1">
        <f>IF(VLOOKUP(G643,Sku_Consolidated!A2:S957,{19},FALSE)="SHOWCASE", VLOOKUP(E643,Store_Showcase!B2:C144,{2}, FALSE), IF(VLOOKUP(G643,Sku_Consolidated!A2:S957,{19},FALSE)="VAM",VLOOKUP(E643,Store_VAM!B2:C273,{2}, FALSE),VLOOKUP(E643,Store_SRP!B2:C110,{2}, FALSE)))</f>
      </c>
      <c r="G643" s="1">
        <v>795738</v>
      </c>
      <c r="H643" s="1" t="s">
        <v>1634</v>
      </c>
      <c r="I643" s="10" t="s">
        <v>1137</v>
      </c>
      <c r="J643" s="1">
        <f>VLOOKUP(G643,Sku_Consolidated!A2:C957, 3, FALSE)</f>
      </c>
      <c r="K643" s="10">
        <f>IF(J643="PACK", I643, 0)</f>
      </c>
      <c r="L643" s="10">
        <f>IF(J643="KG", I643, I643 * VLOOKUP(G643,Sku_Consolidated!A2:U957,21,FALSE))</f>
      </c>
      <c r="M643" s="10" t="s">
        <v>37</v>
      </c>
      <c r="N643" s="11" t="s">
        <v>1683</v>
      </c>
      <c r="O643" s="10" t="s">
        <v>1684</v>
      </c>
      <c r="P643" s="10">
        <f>N643 - O643</f>
      </c>
      <c r="Q643" s="1">
        <f>VLOOKUP(G643,Sku_Consolidated!A2:G957,7, FALSE)</f>
      </c>
      <c r="R643" s="1">
        <f>IF(IFERROR(VLOOKUP(E643,Store_Showcase!B2:H144,7, FALSE), TRUE)=TRUE, IF(IFERROR(VLOOKUP(E643,Store_SRP!B2:H110,7, FALSE), TRUE)=TRUE,VLOOKUP(E643,Store_VAM!B2:H273,7, FALSE),VLOOKUP(E643,Store_SRP!B2:H110,7, FALSE)), VLOOKUP(E643,Store_Showcase!B2:H144,7, FALSE))</f>
      </c>
      <c r="S643" s="1">
        <f>IF(IFERROR(VLOOKUP(E643,Store_Showcase!B2:I144,8, FALSE), TRUE)=TRUE, IF(IFERROR(VLOOKUP(E643,Store_SRP!B2:I110,8, FALSE), TRUE)=TRUE,VLOOKUP(E643,Store_VAM!B2:I273,8, FALSE),VLOOKUP(E643,Store_SRP!B2:I110,8, FALSE)), VLOOKUP(E643,Store_Showcase!B2:I144,8, FALSE))</f>
      </c>
      <c r="T643" s="1">
        <f>VLOOKUP(G643,Sku_Consolidated!A2:R957,18,FALSE)</f>
      </c>
      <c r="U643" s="1" t="s">
        <v>1917</v>
      </c>
      <c r="V643" s="1">
        <f>IF(VLOOKUP(G643,Sku_Consolidated!A2:S957,19,FALSE)="SHOWCASE", VLOOKUP(E643,Store_Showcase!B2:L144,11, FALSE), IF(VLOOKUP(G643,Sku_Consolidated!A2:S957,19,FALSE)="VAM",VLOOKUP(E643,Store_VAM!B2:L273,11, FALSE),VLOOKUP(E643,Store_SRP!B2:L110,11, FALSE)))</f>
      </c>
      <c r="W643" s="1">
        <f>VLOOKUP(G643,Sku_Consolidated!A2:W957,11,FALSE)</f>
      </c>
      <c r="X643" s="1">
        <f>VLOOKUP(G643,Sku_Consolidated!A2:H957,8,FALSE)</f>
      </c>
      <c r="Y643" s="1">
        <f>VLOOKUP(G643,Sku_Consolidated!A2:I957,9,FALSE)</f>
      </c>
      <c r="Z643" s="1" t="s">
        <v>41</v>
      </c>
      <c r="AA643" s="1">
        <f>VLOOKUP(G643,Sku_Consolidated!A2:E957,5,FALSE)</f>
      </c>
      <c r="AB643" s="1">
        <f>IF(VLOOKUP(G643,Sku_Consolidated!A2:S957,19,FALSE)="SHOWCASE", VLOOKUP(E643,Store_Showcase!B2:N144,13, FALSE), IF(VLOOKUP(G643,Sku_Consolidated!A2:S957,19,FALSE)="VAM",VLOOKUP(E643,Store_VAM!B2:N273,13, FALSE),VLOOKUP(E643,Store_SRP!B2:N110,13, FALSE)))</f>
      </c>
      <c r="AC643" s="1">
        <f>IF(IFERROR(AB643,TRUE)=TRUE, "-","OK")</f>
      </c>
      <c r="AD643" s="11" t="s">
        <v>37</v>
      </c>
      <c r="AE643" s="11" t="s">
        <v>37</v>
      </c>
      <c r="AF643" s="1">
        <f>IF(IFERROR(VLOOKUP(E643,Store_Showcase!B2:H144,{5}, FALSE), TRUE)=TRUE, IF(IFERROR(VLOOKUP(E643,Store_SRP!B2:H110,{5}, FALSE), TRUE)=TRUE,VLOOKUP(E643,Store_VAM!B2:H273,{5}, FALSE),VLOOKUP(E643,Store_SRP!B2:H110,{5}, FALSE)), VLOOKUP(E643,Store_Showcase!B2:H144,{5}, FALSE))</f>
      </c>
      <c r="AG643" s="1">
        <f>IF(IFERROR(VLOOKUP(E643,Store_Showcase!B2:H144,{6}, FALSE), TRUE)=TRUE, IF(IFERROR(VLOOKUP(E643,Store_SRP!B2:H110,{6}, FALSE), TRUE)=TRUE,VLOOKUP(E643,Store_VAM!B2:H273,{6}, FALSE),VLOOKUP(E643,Store_SRP!B2:H110,{6}, FALSE)), VLOOKUP(E643,Store_Showcase!B2:H144,{6}, FALSE))</f>
      </c>
      <c r="AH643" s="1">
        <f>VLOOKUP(G643,Sku_Consolidated!A2:R957,18,FALSE)</f>
      </c>
      <c r="AI643" s="1">
        <f>VLOOKUP(G643,Sku_Consolidated!A2:S957,19,FALSE)</f>
      </c>
      <c r="AJ643" s="1">
        <f>VLOOKUP(G643,Sku_Consolidated!A2:T957,20,FALSE)</f>
      </c>
    </row>
    <row r="644" spans="1:36" x14ac:dyDescent="0.25">
      <c r="A644" s="1">
        <v>2024</v>
      </c>
      <c r="B644" s="1" t="s">
        <v>31</v>
      </c>
      <c r="C644" s="1" t="s">
        <v>32</v>
      </c>
      <c r="D644" s="1" t="s">
        <v>33</v>
      </c>
      <c r="E644" s="9" t="s">
        <v>1920</v>
      </c>
      <c r="F644" s="1">
        <f>IF(VLOOKUP(G644,Sku_Consolidated!A2:S957,{19},FALSE)="SHOWCASE", VLOOKUP(E644,Store_Showcase!B2:C144,{2}, FALSE), IF(VLOOKUP(G644,Sku_Consolidated!A2:S957,{19},FALSE)="VAM",VLOOKUP(E644,Store_VAM!B2:C273,{2}, FALSE),VLOOKUP(E644,Store_SRP!B2:C110,{2}, FALSE)))</f>
      </c>
      <c r="G644" s="1">
        <v>11295</v>
      </c>
      <c r="H644" s="1" t="s">
        <v>629</v>
      </c>
      <c r="I644" s="10" t="s">
        <v>1921</v>
      </c>
      <c r="J644" s="1">
        <f>VLOOKUP(G644,Sku_Consolidated!A2:C957, 3, FALSE)</f>
      </c>
      <c r="K644" s="10">
        <f>IF(J644="PACK", I644, 0)</f>
      </c>
      <c r="L644" s="10">
        <f>IF(J644="KG", I644, I644 * VLOOKUP(G644,Sku_Consolidated!A2:U957,21,FALSE))</f>
      </c>
      <c r="M644" s="10" t="s">
        <v>37</v>
      </c>
      <c r="N644" s="11" t="s">
        <v>1922</v>
      </c>
      <c r="O644" s="10" t="s">
        <v>1923</v>
      </c>
      <c r="P644" s="10">
        <f>N644 - O644</f>
      </c>
      <c r="Q644" s="1">
        <f>VLOOKUP(G644,Sku_Consolidated!A2:G957,7, FALSE)</f>
      </c>
      <c r="R644" s="1">
        <f>IF(IFERROR(VLOOKUP(E644,Store_Showcase!B2:H144,7, FALSE), TRUE)=TRUE, IF(IFERROR(VLOOKUP(E644,Store_SRP!B2:H110,7, FALSE), TRUE)=TRUE,VLOOKUP(E644,Store_VAM!B2:H273,7, FALSE),VLOOKUP(E644,Store_SRP!B2:H110,7, FALSE)), VLOOKUP(E644,Store_Showcase!B2:H144,7, FALSE))</f>
      </c>
      <c r="S644" s="1">
        <f>IF(IFERROR(VLOOKUP(E644,Store_Showcase!B2:I144,8, FALSE), TRUE)=TRUE, IF(IFERROR(VLOOKUP(E644,Store_SRP!B2:I110,8, FALSE), TRUE)=TRUE,VLOOKUP(E644,Store_VAM!B2:I273,8, FALSE),VLOOKUP(E644,Store_SRP!B2:I110,8, FALSE)), VLOOKUP(E644,Store_Showcase!B2:I144,8, FALSE))</f>
      </c>
      <c r="T644" s="1">
        <f>VLOOKUP(G644,Sku_Consolidated!A2:R957,18,FALSE)</f>
      </c>
      <c r="U644" s="1" t="s">
        <v>1924</v>
      </c>
      <c r="V644" s="1">
        <f>IF(VLOOKUP(G644,Sku_Consolidated!A2:S957,19,FALSE)="SHOWCASE", VLOOKUP(E644,Store_Showcase!B2:L144,11, FALSE), IF(VLOOKUP(G644,Sku_Consolidated!A2:S957,19,FALSE)="VAM",VLOOKUP(E644,Store_VAM!B2:L273,11, FALSE),VLOOKUP(E644,Store_SRP!B2:L110,11, FALSE)))</f>
      </c>
      <c r="W644" s="1">
        <f>VLOOKUP(G644,Sku_Consolidated!A2:W957,11,FALSE)</f>
      </c>
      <c r="X644" s="1">
        <f>VLOOKUP(G644,Sku_Consolidated!A2:H957,8,FALSE)</f>
      </c>
      <c r="Y644" s="1">
        <f>VLOOKUP(G644,Sku_Consolidated!A2:I957,9,FALSE)</f>
      </c>
      <c r="Z644" s="1" t="s">
        <v>41</v>
      </c>
      <c r="AA644" s="1">
        <f>VLOOKUP(G644,Sku_Consolidated!A2:E957,5,FALSE)</f>
      </c>
      <c r="AB644" s="1">
        <f>IF(VLOOKUP(G644,Sku_Consolidated!A2:S957,19,FALSE)="SHOWCASE", VLOOKUP(E644,Store_Showcase!B2:N144,13, FALSE), IF(VLOOKUP(G644,Sku_Consolidated!A2:S957,19,FALSE)="VAM",VLOOKUP(E644,Store_VAM!B2:N273,13, FALSE),VLOOKUP(E644,Store_SRP!B2:N110,13, FALSE)))</f>
      </c>
      <c r="AC644" s="1">
        <f>IF(IFERROR(AB644,TRUE)=TRUE, "-","OK")</f>
      </c>
      <c r="AD644" s="11" t="s">
        <v>37</v>
      </c>
      <c r="AE644" s="11" t="s">
        <v>37</v>
      </c>
      <c r="AF644" s="1">
        <f>IF(IFERROR(VLOOKUP(E644,Store_Showcase!B2:H144,{5}, FALSE), TRUE)=TRUE, IF(IFERROR(VLOOKUP(E644,Store_SRP!B2:H110,{5}, FALSE), TRUE)=TRUE,VLOOKUP(E644,Store_VAM!B2:H273,{5}, FALSE),VLOOKUP(E644,Store_SRP!B2:H110,{5}, FALSE)), VLOOKUP(E644,Store_Showcase!B2:H144,{5}, FALSE))</f>
      </c>
      <c r="AG644" s="1">
        <f>IF(IFERROR(VLOOKUP(E644,Store_Showcase!B2:H144,{6}, FALSE), TRUE)=TRUE, IF(IFERROR(VLOOKUP(E644,Store_SRP!B2:H110,{6}, FALSE), TRUE)=TRUE,VLOOKUP(E644,Store_VAM!B2:H273,{6}, FALSE),VLOOKUP(E644,Store_SRP!B2:H110,{6}, FALSE)), VLOOKUP(E644,Store_Showcase!B2:H144,{6}, FALSE))</f>
      </c>
      <c r="AH644" s="1">
        <f>VLOOKUP(G644,Sku_Consolidated!A2:R957,18,FALSE)</f>
      </c>
      <c r="AI644" s="1">
        <f>VLOOKUP(G644,Sku_Consolidated!A2:S957,19,FALSE)</f>
      </c>
      <c r="AJ644" s="1">
        <f>VLOOKUP(G644,Sku_Consolidated!A2:T957,20,FALSE)</f>
      </c>
    </row>
    <row r="645" spans="1:36" x14ac:dyDescent="0.25">
      <c r="A645" s="1">
        <v>2024</v>
      </c>
      <c r="B645" s="1" t="s">
        <v>31</v>
      </c>
      <c r="C645" s="1" t="s">
        <v>32</v>
      </c>
      <c r="D645" s="1" t="s">
        <v>33</v>
      </c>
      <c r="E645" s="9" t="s">
        <v>1920</v>
      </c>
      <c r="F645" s="1">
        <f>IF(VLOOKUP(G645,Sku_Consolidated!A2:S957,{19},FALSE)="SHOWCASE", VLOOKUP(E645,Store_Showcase!B2:C144,{2}, FALSE), IF(VLOOKUP(G645,Sku_Consolidated!A2:S957,{19},FALSE)="VAM",VLOOKUP(E645,Store_VAM!B2:C273,{2}, FALSE),VLOOKUP(E645,Store_SRP!B2:C110,{2}, FALSE)))</f>
      </c>
      <c r="G645" s="1">
        <v>61719</v>
      </c>
      <c r="H645" s="1" t="s">
        <v>35</v>
      </c>
      <c r="I645" s="10" t="s">
        <v>1925</v>
      </c>
      <c r="J645" s="1">
        <f>VLOOKUP(G645,Sku_Consolidated!A2:C957, 3, FALSE)</f>
      </c>
      <c r="K645" s="10">
        <f>IF(J645="PACK", I645, 0)</f>
      </c>
      <c r="L645" s="10">
        <f>IF(J645="KG", I645, I645 * VLOOKUP(G645,Sku_Consolidated!A2:U957,21,FALSE))</f>
      </c>
      <c r="M645" s="10" t="s">
        <v>37</v>
      </c>
      <c r="N645" s="11" t="s">
        <v>1926</v>
      </c>
      <c r="O645" s="10" t="s">
        <v>1927</v>
      </c>
      <c r="P645" s="10">
        <f>N645 - O645</f>
      </c>
      <c r="Q645" s="1">
        <f>VLOOKUP(G645,Sku_Consolidated!A2:G957,7, FALSE)</f>
      </c>
      <c r="R645" s="1">
        <f>IF(IFERROR(VLOOKUP(E645,Store_Showcase!B2:H144,7, FALSE), TRUE)=TRUE, IF(IFERROR(VLOOKUP(E645,Store_SRP!B2:H110,7, FALSE), TRUE)=TRUE,VLOOKUP(E645,Store_VAM!B2:H273,7, FALSE),VLOOKUP(E645,Store_SRP!B2:H110,7, FALSE)), VLOOKUP(E645,Store_Showcase!B2:H144,7, FALSE))</f>
      </c>
      <c r="S645" s="1">
        <f>IF(IFERROR(VLOOKUP(E645,Store_Showcase!B2:I144,8, FALSE), TRUE)=TRUE, IF(IFERROR(VLOOKUP(E645,Store_SRP!B2:I110,8, FALSE), TRUE)=TRUE,VLOOKUP(E645,Store_VAM!B2:I273,8, FALSE),VLOOKUP(E645,Store_SRP!B2:I110,8, FALSE)), VLOOKUP(E645,Store_Showcase!B2:I144,8, FALSE))</f>
      </c>
      <c r="T645" s="1">
        <f>VLOOKUP(G645,Sku_Consolidated!A2:R957,18,FALSE)</f>
      </c>
      <c r="U645" s="1" t="s">
        <v>1924</v>
      </c>
      <c r="V645" s="1">
        <f>IF(VLOOKUP(G645,Sku_Consolidated!A2:S957,19,FALSE)="SHOWCASE", VLOOKUP(E645,Store_Showcase!B2:L144,11, FALSE), IF(VLOOKUP(G645,Sku_Consolidated!A2:S957,19,FALSE)="VAM",VLOOKUP(E645,Store_VAM!B2:L273,11, FALSE),VLOOKUP(E645,Store_SRP!B2:L110,11, FALSE)))</f>
      </c>
      <c r="W645" s="1">
        <f>VLOOKUP(G645,Sku_Consolidated!A2:W957,11,FALSE)</f>
      </c>
      <c r="X645" s="1">
        <f>VLOOKUP(G645,Sku_Consolidated!A2:H957,8,FALSE)</f>
      </c>
      <c r="Y645" s="1">
        <f>VLOOKUP(G645,Sku_Consolidated!A2:I957,9,FALSE)</f>
      </c>
      <c r="Z645" s="1" t="s">
        <v>41</v>
      </c>
      <c r="AA645" s="1">
        <f>VLOOKUP(G645,Sku_Consolidated!A2:E957,5,FALSE)</f>
      </c>
      <c r="AB645" s="1">
        <f>IF(VLOOKUP(G645,Sku_Consolidated!A2:S957,19,FALSE)="SHOWCASE", VLOOKUP(E645,Store_Showcase!B2:N144,13, FALSE), IF(VLOOKUP(G645,Sku_Consolidated!A2:S957,19,FALSE)="VAM",VLOOKUP(E645,Store_VAM!B2:N273,13, FALSE),VLOOKUP(E645,Store_SRP!B2:N110,13, FALSE)))</f>
      </c>
      <c r="AC645" s="1">
        <f>IF(IFERROR(AB645,TRUE)=TRUE, "-","OK")</f>
      </c>
      <c r="AD645" s="11" t="s">
        <v>37</v>
      </c>
      <c r="AE645" s="11" t="s">
        <v>37</v>
      </c>
      <c r="AF645" s="1">
        <f>IF(IFERROR(VLOOKUP(E645,Store_Showcase!B2:H144,{5}, FALSE), TRUE)=TRUE, IF(IFERROR(VLOOKUP(E645,Store_SRP!B2:H110,{5}, FALSE), TRUE)=TRUE,VLOOKUP(E645,Store_VAM!B2:H273,{5}, FALSE),VLOOKUP(E645,Store_SRP!B2:H110,{5}, FALSE)), VLOOKUP(E645,Store_Showcase!B2:H144,{5}, FALSE))</f>
      </c>
      <c r="AG645" s="1">
        <f>IF(IFERROR(VLOOKUP(E645,Store_Showcase!B2:H144,{6}, FALSE), TRUE)=TRUE, IF(IFERROR(VLOOKUP(E645,Store_SRP!B2:H110,{6}, FALSE), TRUE)=TRUE,VLOOKUP(E645,Store_VAM!B2:H273,{6}, FALSE),VLOOKUP(E645,Store_SRP!B2:H110,{6}, FALSE)), VLOOKUP(E645,Store_Showcase!B2:H144,{6}, FALSE))</f>
      </c>
      <c r="AH645" s="1">
        <f>VLOOKUP(G645,Sku_Consolidated!A2:R957,18,FALSE)</f>
      </c>
      <c r="AI645" s="1">
        <f>VLOOKUP(G645,Sku_Consolidated!A2:S957,19,FALSE)</f>
      </c>
      <c r="AJ645" s="1">
        <f>VLOOKUP(G645,Sku_Consolidated!A2:T957,20,FALSE)</f>
      </c>
    </row>
    <row r="646" spans="1:36" x14ac:dyDescent="0.25">
      <c r="A646" s="1">
        <v>2024</v>
      </c>
      <c r="B646" s="1" t="s">
        <v>31</v>
      </c>
      <c r="C646" s="1" t="s">
        <v>32</v>
      </c>
      <c r="D646" s="1" t="s">
        <v>33</v>
      </c>
      <c r="E646" s="9" t="s">
        <v>1920</v>
      </c>
      <c r="F646" s="1">
        <f>IF(VLOOKUP(G646,Sku_Consolidated!A2:S957,{19},FALSE)="SHOWCASE", VLOOKUP(E646,Store_Showcase!B2:C144,{2}, FALSE), IF(VLOOKUP(G646,Sku_Consolidated!A2:S957,{19},FALSE)="VAM",VLOOKUP(E646,Store_VAM!B2:C273,{2}, FALSE),VLOOKUP(E646,Store_SRP!B2:C110,{2}, FALSE)))</f>
      </c>
      <c r="G646" s="1">
        <v>61720</v>
      </c>
      <c r="H646" s="1" t="s">
        <v>143</v>
      </c>
      <c r="I646" s="10" t="s">
        <v>1601</v>
      </c>
      <c r="J646" s="1">
        <f>VLOOKUP(G646,Sku_Consolidated!A2:C957, 3, FALSE)</f>
      </c>
      <c r="K646" s="10">
        <f>IF(J646="PACK", I646, 0)</f>
      </c>
      <c r="L646" s="10">
        <f>IF(J646="KG", I646, I646 * VLOOKUP(G646,Sku_Consolidated!A2:U957,21,FALSE))</f>
      </c>
      <c r="M646" s="10" t="s">
        <v>37</v>
      </c>
      <c r="N646" s="11" t="s">
        <v>1928</v>
      </c>
      <c r="O646" s="10" t="s">
        <v>1929</v>
      </c>
      <c r="P646" s="10">
        <f>N646 - O646</f>
      </c>
      <c r="Q646" s="1">
        <f>VLOOKUP(G646,Sku_Consolidated!A2:G957,7, FALSE)</f>
      </c>
      <c r="R646" s="1">
        <f>IF(IFERROR(VLOOKUP(E646,Store_Showcase!B2:H144,7, FALSE), TRUE)=TRUE, IF(IFERROR(VLOOKUP(E646,Store_SRP!B2:H110,7, FALSE), TRUE)=TRUE,VLOOKUP(E646,Store_VAM!B2:H273,7, FALSE),VLOOKUP(E646,Store_SRP!B2:H110,7, FALSE)), VLOOKUP(E646,Store_Showcase!B2:H144,7, FALSE))</f>
      </c>
      <c r="S646" s="1">
        <f>IF(IFERROR(VLOOKUP(E646,Store_Showcase!B2:I144,8, FALSE), TRUE)=TRUE, IF(IFERROR(VLOOKUP(E646,Store_SRP!B2:I110,8, FALSE), TRUE)=TRUE,VLOOKUP(E646,Store_VAM!B2:I273,8, FALSE),VLOOKUP(E646,Store_SRP!B2:I110,8, FALSE)), VLOOKUP(E646,Store_Showcase!B2:I144,8, FALSE))</f>
      </c>
      <c r="T646" s="1">
        <f>VLOOKUP(G646,Sku_Consolidated!A2:R957,18,FALSE)</f>
      </c>
      <c r="U646" s="1" t="s">
        <v>1924</v>
      </c>
      <c r="V646" s="1">
        <f>IF(VLOOKUP(G646,Sku_Consolidated!A2:S957,19,FALSE)="SHOWCASE", VLOOKUP(E646,Store_Showcase!B2:L144,11, FALSE), IF(VLOOKUP(G646,Sku_Consolidated!A2:S957,19,FALSE)="VAM",VLOOKUP(E646,Store_VAM!B2:L273,11, FALSE),VLOOKUP(E646,Store_SRP!B2:L110,11, FALSE)))</f>
      </c>
      <c r="W646" s="1">
        <f>VLOOKUP(G646,Sku_Consolidated!A2:W957,11,FALSE)</f>
      </c>
      <c r="X646" s="1">
        <f>VLOOKUP(G646,Sku_Consolidated!A2:H957,8,FALSE)</f>
      </c>
      <c r="Y646" s="1">
        <f>VLOOKUP(G646,Sku_Consolidated!A2:I957,9,FALSE)</f>
      </c>
      <c r="Z646" s="1" t="s">
        <v>41</v>
      </c>
      <c r="AA646" s="1">
        <f>VLOOKUP(G646,Sku_Consolidated!A2:E957,5,FALSE)</f>
      </c>
      <c r="AB646" s="1">
        <f>IF(VLOOKUP(G646,Sku_Consolidated!A2:S957,19,FALSE)="SHOWCASE", VLOOKUP(E646,Store_Showcase!B2:N144,13, FALSE), IF(VLOOKUP(G646,Sku_Consolidated!A2:S957,19,FALSE)="VAM",VLOOKUP(E646,Store_VAM!B2:N273,13, FALSE),VLOOKUP(E646,Store_SRP!B2:N110,13, FALSE)))</f>
      </c>
      <c r="AC646" s="1">
        <f>IF(IFERROR(AB646,TRUE)=TRUE, "-","OK")</f>
      </c>
      <c r="AD646" s="11" t="s">
        <v>37</v>
      </c>
      <c r="AE646" s="11" t="s">
        <v>37</v>
      </c>
      <c r="AF646" s="1">
        <f>IF(IFERROR(VLOOKUP(E646,Store_Showcase!B2:H144,{5}, FALSE), TRUE)=TRUE, IF(IFERROR(VLOOKUP(E646,Store_SRP!B2:H110,{5}, FALSE), TRUE)=TRUE,VLOOKUP(E646,Store_VAM!B2:H273,{5}, FALSE),VLOOKUP(E646,Store_SRP!B2:H110,{5}, FALSE)), VLOOKUP(E646,Store_Showcase!B2:H144,{5}, FALSE))</f>
      </c>
      <c r="AG646" s="1">
        <f>IF(IFERROR(VLOOKUP(E646,Store_Showcase!B2:H144,{6}, FALSE), TRUE)=TRUE, IF(IFERROR(VLOOKUP(E646,Store_SRP!B2:H110,{6}, FALSE), TRUE)=TRUE,VLOOKUP(E646,Store_VAM!B2:H273,{6}, FALSE),VLOOKUP(E646,Store_SRP!B2:H110,{6}, FALSE)), VLOOKUP(E646,Store_Showcase!B2:H144,{6}, FALSE))</f>
      </c>
      <c r="AH646" s="1">
        <f>VLOOKUP(G646,Sku_Consolidated!A2:R957,18,FALSE)</f>
      </c>
      <c r="AI646" s="1">
        <f>VLOOKUP(G646,Sku_Consolidated!A2:S957,19,FALSE)</f>
      </c>
      <c r="AJ646" s="1">
        <f>VLOOKUP(G646,Sku_Consolidated!A2:T957,20,FALSE)</f>
      </c>
    </row>
    <row r="647" spans="1:36" x14ac:dyDescent="0.25">
      <c r="A647" s="1">
        <v>2024</v>
      </c>
      <c r="B647" s="1" t="s">
        <v>31</v>
      </c>
      <c r="C647" s="1" t="s">
        <v>32</v>
      </c>
      <c r="D647" s="1" t="s">
        <v>33</v>
      </c>
      <c r="E647" s="9" t="s">
        <v>1920</v>
      </c>
      <c r="F647" s="1">
        <f>IF(VLOOKUP(G647,Sku_Consolidated!A2:S957,{19},FALSE)="SHOWCASE", VLOOKUP(E647,Store_Showcase!B2:C144,{2}, FALSE), IF(VLOOKUP(G647,Sku_Consolidated!A2:S957,{19},FALSE)="VAM",VLOOKUP(E647,Store_VAM!B2:C273,{2}, FALSE),VLOOKUP(E647,Store_SRP!B2:C110,{2}, FALSE)))</f>
      </c>
      <c r="G647" s="1">
        <v>61722</v>
      </c>
      <c r="H647" s="1" t="s">
        <v>46</v>
      </c>
      <c r="I647" s="10" t="s">
        <v>1930</v>
      </c>
      <c r="J647" s="1">
        <f>VLOOKUP(G647,Sku_Consolidated!A2:C957, 3, FALSE)</f>
      </c>
      <c r="K647" s="10">
        <f>IF(J647="PACK", I647, 0)</f>
      </c>
      <c r="L647" s="10">
        <f>IF(J647="KG", I647, I647 * VLOOKUP(G647,Sku_Consolidated!A2:U957,21,FALSE))</f>
      </c>
      <c r="M647" s="10" t="s">
        <v>37</v>
      </c>
      <c r="N647" s="11" t="s">
        <v>1931</v>
      </c>
      <c r="O647" s="10" t="s">
        <v>1932</v>
      </c>
      <c r="P647" s="10">
        <f>N647 - O647</f>
      </c>
      <c r="Q647" s="1">
        <f>VLOOKUP(G647,Sku_Consolidated!A2:G957,7, FALSE)</f>
      </c>
      <c r="R647" s="1">
        <f>IF(IFERROR(VLOOKUP(E647,Store_Showcase!B2:H144,7, FALSE), TRUE)=TRUE, IF(IFERROR(VLOOKUP(E647,Store_SRP!B2:H110,7, FALSE), TRUE)=TRUE,VLOOKUP(E647,Store_VAM!B2:H273,7, FALSE),VLOOKUP(E647,Store_SRP!B2:H110,7, FALSE)), VLOOKUP(E647,Store_Showcase!B2:H144,7, FALSE))</f>
      </c>
      <c r="S647" s="1">
        <f>IF(IFERROR(VLOOKUP(E647,Store_Showcase!B2:I144,8, FALSE), TRUE)=TRUE, IF(IFERROR(VLOOKUP(E647,Store_SRP!B2:I110,8, FALSE), TRUE)=TRUE,VLOOKUP(E647,Store_VAM!B2:I273,8, FALSE),VLOOKUP(E647,Store_SRP!B2:I110,8, FALSE)), VLOOKUP(E647,Store_Showcase!B2:I144,8, FALSE))</f>
      </c>
      <c r="T647" s="1">
        <f>VLOOKUP(G647,Sku_Consolidated!A2:R957,18,FALSE)</f>
      </c>
      <c r="U647" s="1" t="s">
        <v>1924</v>
      </c>
      <c r="V647" s="1">
        <f>IF(VLOOKUP(G647,Sku_Consolidated!A2:S957,19,FALSE)="SHOWCASE", VLOOKUP(E647,Store_Showcase!B2:L144,11, FALSE), IF(VLOOKUP(G647,Sku_Consolidated!A2:S957,19,FALSE)="VAM",VLOOKUP(E647,Store_VAM!B2:L273,11, FALSE),VLOOKUP(E647,Store_SRP!B2:L110,11, FALSE)))</f>
      </c>
      <c r="W647" s="1">
        <f>VLOOKUP(G647,Sku_Consolidated!A2:W957,11,FALSE)</f>
      </c>
      <c r="X647" s="1">
        <f>VLOOKUP(G647,Sku_Consolidated!A2:H957,8,FALSE)</f>
      </c>
      <c r="Y647" s="1">
        <f>VLOOKUP(G647,Sku_Consolidated!A2:I957,9,FALSE)</f>
      </c>
      <c r="Z647" s="1" t="s">
        <v>41</v>
      </c>
      <c r="AA647" s="1">
        <f>VLOOKUP(G647,Sku_Consolidated!A2:E957,5,FALSE)</f>
      </c>
      <c r="AB647" s="1">
        <f>IF(VLOOKUP(G647,Sku_Consolidated!A2:S957,19,FALSE)="SHOWCASE", VLOOKUP(E647,Store_Showcase!B2:N144,13, FALSE), IF(VLOOKUP(G647,Sku_Consolidated!A2:S957,19,FALSE)="VAM",VLOOKUP(E647,Store_VAM!B2:N273,13, FALSE),VLOOKUP(E647,Store_SRP!B2:N110,13, FALSE)))</f>
      </c>
      <c r="AC647" s="1">
        <f>IF(IFERROR(AB647,TRUE)=TRUE, "-","OK")</f>
      </c>
      <c r="AD647" s="11" t="s">
        <v>37</v>
      </c>
      <c r="AE647" s="11" t="s">
        <v>37</v>
      </c>
      <c r="AF647" s="1">
        <f>IF(IFERROR(VLOOKUP(E647,Store_Showcase!B2:H144,{5}, FALSE), TRUE)=TRUE, IF(IFERROR(VLOOKUP(E647,Store_SRP!B2:H110,{5}, FALSE), TRUE)=TRUE,VLOOKUP(E647,Store_VAM!B2:H273,{5}, FALSE),VLOOKUP(E647,Store_SRP!B2:H110,{5}, FALSE)), VLOOKUP(E647,Store_Showcase!B2:H144,{5}, FALSE))</f>
      </c>
      <c r="AG647" s="1">
        <f>IF(IFERROR(VLOOKUP(E647,Store_Showcase!B2:H144,{6}, FALSE), TRUE)=TRUE, IF(IFERROR(VLOOKUP(E647,Store_SRP!B2:H110,{6}, FALSE), TRUE)=TRUE,VLOOKUP(E647,Store_VAM!B2:H273,{6}, FALSE),VLOOKUP(E647,Store_SRP!B2:H110,{6}, FALSE)), VLOOKUP(E647,Store_Showcase!B2:H144,{6}, FALSE))</f>
      </c>
      <c r="AH647" s="1">
        <f>VLOOKUP(G647,Sku_Consolidated!A2:R957,18,FALSE)</f>
      </c>
      <c r="AI647" s="1">
        <f>VLOOKUP(G647,Sku_Consolidated!A2:S957,19,FALSE)</f>
      </c>
      <c r="AJ647" s="1">
        <f>VLOOKUP(G647,Sku_Consolidated!A2:T957,20,FALSE)</f>
      </c>
    </row>
    <row r="648" spans="1:36" x14ac:dyDescent="0.25">
      <c r="A648" s="1">
        <v>2024</v>
      </c>
      <c r="B648" s="1" t="s">
        <v>31</v>
      </c>
      <c r="C648" s="1" t="s">
        <v>32</v>
      </c>
      <c r="D648" s="1" t="s">
        <v>33</v>
      </c>
      <c r="E648" s="9" t="s">
        <v>1920</v>
      </c>
      <c r="F648" s="1">
        <f>IF(VLOOKUP(G648,Sku_Consolidated!A2:S957,{19},FALSE)="SHOWCASE", VLOOKUP(E648,Store_Showcase!B2:C144,{2}, FALSE), IF(VLOOKUP(G648,Sku_Consolidated!A2:S957,{19},FALSE)="VAM",VLOOKUP(E648,Store_VAM!B2:C273,{2}, FALSE),VLOOKUP(E648,Store_SRP!B2:C110,{2}, FALSE)))</f>
      </c>
      <c r="G648" s="1">
        <v>61725</v>
      </c>
      <c r="H648" s="1" t="s">
        <v>54</v>
      </c>
      <c r="I648" s="10" t="s">
        <v>55</v>
      </c>
      <c r="J648" s="1">
        <f>VLOOKUP(G648,Sku_Consolidated!A2:C957, 3, FALSE)</f>
      </c>
      <c r="K648" s="10">
        <f>IF(J648="PACK", I648, 0)</f>
      </c>
      <c r="L648" s="10">
        <f>IF(J648="KG", I648, I648 * VLOOKUP(G648,Sku_Consolidated!A2:U957,21,FALSE))</f>
      </c>
      <c r="M648" s="10" t="s">
        <v>37</v>
      </c>
      <c r="N648" s="11" t="s">
        <v>1933</v>
      </c>
      <c r="O648" s="10" t="s">
        <v>1934</v>
      </c>
      <c r="P648" s="10">
        <f>N648 - O648</f>
      </c>
      <c r="Q648" s="1">
        <f>VLOOKUP(G648,Sku_Consolidated!A2:G957,7, FALSE)</f>
      </c>
      <c r="R648" s="1">
        <f>IF(IFERROR(VLOOKUP(E648,Store_Showcase!B2:H144,7, FALSE), TRUE)=TRUE, IF(IFERROR(VLOOKUP(E648,Store_SRP!B2:H110,7, FALSE), TRUE)=TRUE,VLOOKUP(E648,Store_VAM!B2:H273,7, FALSE),VLOOKUP(E648,Store_SRP!B2:H110,7, FALSE)), VLOOKUP(E648,Store_Showcase!B2:H144,7, FALSE))</f>
      </c>
      <c r="S648" s="1">
        <f>IF(IFERROR(VLOOKUP(E648,Store_Showcase!B2:I144,8, FALSE), TRUE)=TRUE, IF(IFERROR(VLOOKUP(E648,Store_SRP!B2:I110,8, FALSE), TRUE)=TRUE,VLOOKUP(E648,Store_VAM!B2:I273,8, FALSE),VLOOKUP(E648,Store_SRP!B2:I110,8, FALSE)), VLOOKUP(E648,Store_Showcase!B2:I144,8, FALSE))</f>
      </c>
      <c r="T648" s="1">
        <f>VLOOKUP(G648,Sku_Consolidated!A2:R957,18,FALSE)</f>
      </c>
      <c r="U648" s="1" t="s">
        <v>1924</v>
      </c>
      <c r="V648" s="1">
        <f>IF(VLOOKUP(G648,Sku_Consolidated!A2:S957,19,FALSE)="SHOWCASE", VLOOKUP(E648,Store_Showcase!B2:L144,11, FALSE), IF(VLOOKUP(G648,Sku_Consolidated!A2:S957,19,FALSE)="VAM",VLOOKUP(E648,Store_VAM!B2:L273,11, FALSE),VLOOKUP(E648,Store_SRP!B2:L110,11, FALSE)))</f>
      </c>
      <c r="W648" s="1">
        <f>VLOOKUP(G648,Sku_Consolidated!A2:W957,11,FALSE)</f>
      </c>
      <c r="X648" s="1">
        <f>VLOOKUP(G648,Sku_Consolidated!A2:H957,8,FALSE)</f>
      </c>
      <c r="Y648" s="1">
        <f>VLOOKUP(G648,Sku_Consolidated!A2:I957,9,FALSE)</f>
      </c>
      <c r="Z648" s="1" t="s">
        <v>41</v>
      </c>
      <c r="AA648" s="1">
        <f>VLOOKUP(G648,Sku_Consolidated!A2:E957,5,FALSE)</f>
      </c>
      <c r="AB648" s="1">
        <f>IF(VLOOKUP(G648,Sku_Consolidated!A2:S957,19,FALSE)="SHOWCASE", VLOOKUP(E648,Store_Showcase!B2:N144,13, FALSE), IF(VLOOKUP(G648,Sku_Consolidated!A2:S957,19,FALSE)="VAM",VLOOKUP(E648,Store_VAM!B2:N273,13, FALSE),VLOOKUP(E648,Store_SRP!B2:N110,13, FALSE)))</f>
      </c>
      <c r="AC648" s="1">
        <f>IF(IFERROR(AB648,TRUE)=TRUE, "-","OK")</f>
      </c>
      <c r="AD648" s="11" t="s">
        <v>37</v>
      </c>
      <c r="AE648" s="11" t="s">
        <v>37</v>
      </c>
      <c r="AF648" s="1">
        <f>IF(IFERROR(VLOOKUP(E648,Store_Showcase!B2:H144,{5}, FALSE), TRUE)=TRUE, IF(IFERROR(VLOOKUP(E648,Store_SRP!B2:H110,{5}, FALSE), TRUE)=TRUE,VLOOKUP(E648,Store_VAM!B2:H273,{5}, FALSE),VLOOKUP(E648,Store_SRP!B2:H110,{5}, FALSE)), VLOOKUP(E648,Store_Showcase!B2:H144,{5}, FALSE))</f>
      </c>
      <c r="AG648" s="1">
        <f>IF(IFERROR(VLOOKUP(E648,Store_Showcase!B2:H144,{6}, FALSE), TRUE)=TRUE, IF(IFERROR(VLOOKUP(E648,Store_SRP!B2:H110,{6}, FALSE), TRUE)=TRUE,VLOOKUP(E648,Store_VAM!B2:H273,{6}, FALSE),VLOOKUP(E648,Store_SRP!B2:H110,{6}, FALSE)), VLOOKUP(E648,Store_Showcase!B2:H144,{6}, FALSE))</f>
      </c>
      <c r="AH648" s="1">
        <f>VLOOKUP(G648,Sku_Consolidated!A2:R957,18,FALSE)</f>
      </c>
      <c r="AI648" s="1">
        <f>VLOOKUP(G648,Sku_Consolidated!A2:S957,19,FALSE)</f>
      </c>
      <c r="AJ648" s="1">
        <f>VLOOKUP(G648,Sku_Consolidated!A2:T957,20,FALSE)</f>
      </c>
    </row>
    <row r="649" spans="1:36" x14ac:dyDescent="0.25">
      <c r="A649" s="1">
        <v>2024</v>
      </c>
      <c r="B649" s="1" t="s">
        <v>31</v>
      </c>
      <c r="C649" s="1" t="s">
        <v>32</v>
      </c>
      <c r="D649" s="1" t="s">
        <v>33</v>
      </c>
      <c r="E649" s="9" t="s">
        <v>1920</v>
      </c>
      <c r="F649" s="1">
        <f>IF(VLOOKUP(G649,Sku_Consolidated!A2:S957,{19},FALSE)="SHOWCASE", VLOOKUP(E649,Store_Showcase!B2:C144,{2}, FALSE), IF(VLOOKUP(G649,Sku_Consolidated!A2:S957,{19},FALSE)="VAM",VLOOKUP(E649,Store_VAM!B2:C273,{2}, FALSE),VLOOKUP(E649,Store_SRP!B2:C110,{2}, FALSE)))</f>
      </c>
      <c r="G649" s="1">
        <v>61733</v>
      </c>
      <c r="H649" s="1" t="s">
        <v>58</v>
      </c>
      <c r="I649" s="10" t="s">
        <v>1935</v>
      </c>
      <c r="J649" s="1">
        <f>VLOOKUP(G649,Sku_Consolidated!A2:C957, 3, FALSE)</f>
      </c>
      <c r="K649" s="10">
        <f>IF(J649="PACK", I649, 0)</f>
      </c>
      <c r="L649" s="10">
        <f>IF(J649="KG", I649, I649 * VLOOKUP(G649,Sku_Consolidated!A2:U957,21,FALSE))</f>
      </c>
      <c r="M649" s="10" t="s">
        <v>37</v>
      </c>
      <c r="N649" s="11" t="s">
        <v>1936</v>
      </c>
      <c r="O649" s="10" t="s">
        <v>1937</v>
      </c>
      <c r="P649" s="10">
        <f>N649 - O649</f>
      </c>
      <c r="Q649" s="1">
        <f>VLOOKUP(G649,Sku_Consolidated!A2:G957,7, FALSE)</f>
      </c>
      <c r="R649" s="1">
        <f>IF(IFERROR(VLOOKUP(E649,Store_Showcase!B2:H144,7, FALSE), TRUE)=TRUE, IF(IFERROR(VLOOKUP(E649,Store_SRP!B2:H110,7, FALSE), TRUE)=TRUE,VLOOKUP(E649,Store_VAM!B2:H273,7, FALSE),VLOOKUP(E649,Store_SRP!B2:H110,7, FALSE)), VLOOKUP(E649,Store_Showcase!B2:H144,7, FALSE))</f>
      </c>
      <c r="S649" s="1">
        <f>IF(IFERROR(VLOOKUP(E649,Store_Showcase!B2:I144,8, FALSE), TRUE)=TRUE, IF(IFERROR(VLOOKUP(E649,Store_SRP!B2:I110,8, FALSE), TRUE)=TRUE,VLOOKUP(E649,Store_VAM!B2:I273,8, FALSE),VLOOKUP(E649,Store_SRP!B2:I110,8, FALSE)), VLOOKUP(E649,Store_Showcase!B2:I144,8, FALSE))</f>
      </c>
      <c r="T649" s="1">
        <f>VLOOKUP(G649,Sku_Consolidated!A2:R957,18,FALSE)</f>
      </c>
      <c r="U649" s="1" t="s">
        <v>1924</v>
      </c>
      <c r="V649" s="1">
        <f>IF(VLOOKUP(G649,Sku_Consolidated!A2:S957,19,FALSE)="SHOWCASE", VLOOKUP(E649,Store_Showcase!B2:L144,11, FALSE), IF(VLOOKUP(G649,Sku_Consolidated!A2:S957,19,FALSE)="VAM",VLOOKUP(E649,Store_VAM!B2:L273,11, FALSE),VLOOKUP(E649,Store_SRP!B2:L110,11, FALSE)))</f>
      </c>
      <c r="W649" s="1">
        <f>VLOOKUP(G649,Sku_Consolidated!A2:W957,11,FALSE)</f>
      </c>
      <c r="X649" s="1">
        <f>VLOOKUP(G649,Sku_Consolidated!A2:H957,8,FALSE)</f>
      </c>
      <c r="Y649" s="1">
        <f>VLOOKUP(G649,Sku_Consolidated!A2:I957,9,FALSE)</f>
      </c>
      <c r="Z649" s="1" t="s">
        <v>41</v>
      </c>
      <c r="AA649" s="1">
        <f>VLOOKUP(G649,Sku_Consolidated!A2:E957,5,FALSE)</f>
      </c>
      <c r="AB649" s="1">
        <f>IF(VLOOKUP(G649,Sku_Consolidated!A2:S957,19,FALSE)="SHOWCASE", VLOOKUP(E649,Store_Showcase!B2:N144,13, FALSE), IF(VLOOKUP(G649,Sku_Consolidated!A2:S957,19,FALSE)="VAM",VLOOKUP(E649,Store_VAM!B2:N273,13, FALSE),VLOOKUP(E649,Store_SRP!B2:N110,13, FALSE)))</f>
      </c>
      <c r="AC649" s="1">
        <f>IF(IFERROR(AB649,TRUE)=TRUE, "-","OK")</f>
      </c>
      <c r="AD649" s="11" t="s">
        <v>37</v>
      </c>
      <c r="AE649" s="11" t="s">
        <v>37</v>
      </c>
      <c r="AF649" s="1">
        <f>IF(IFERROR(VLOOKUP(E649,Store_Showcase!B2:H144,{5}, FALSE), TRUE)=TRUE, IF(IFERROR(VLOOKUP(E649,Store_SRP!B2:H110,{5}, FALSE), TRUE)=TRUE,VLOOKUP(E649,Store_VAM!B2:H273,{5}, FALSE),VLOOKUP(E649,Store_SRP!B2:H110,{5}, FALSE)), VLOOKUP(E649,Store_Showcase!B2:H144,{5}, FALSE))</f>
      </c>
      <c r="AG649" s="1">
        <f>IF(IFERROR(VLOOKUP(E649,Store_Showcase!B2:H144,{6}, FALSE), TRUE)=TRUE, IF(IFERROR(VLOOKUP(E649,Store_SRP!B2:H110,{6}, FALSE), TRUE)=TRUE,VLOOKUP(E649,Store_VAM!B2:H273,{6}, FALSE),VLOOKUP(E649,Store_SRP!B2:H110,{6}, FALSE)), VLOOKUP(E649,Store_Showcase!B2:H144,{6}, FALSE))</f>
      </c>
      <c r="AH649" s="1">
        <f>VLOOKUP(G649,Sku_Consolidated!A2:R957,18,FALSE)</f>
      </c>
      <c r="AI649" s="1">
        <f>VLOOKUP(G649,Sku_Consolidated!A2:S957,19,FALSE)</f>
      </c>
      <c r="AJ649" s="1">
        <f>VLOOKUP(G649,Sku_Consolidated!A2:T957,20,FALSE)</f>
      </c>
    </row>
    <row r="650" spans="1:36" x14ac:dyDescent="0.25">
      <c r="A650" s="1">
        <v>2024</v>
      </c>
      <c r="B650" s="1" t="s">
        <v>31</v>
      </c>
      <c r="C650" s="1" t="s">
        <v>32</v>
      </c>
      <c r="D650" s="1" t="s">
        <v>33</v>
      </c>
      <c r="E650" s="9" t="s">
        <v>1920</v>
      </c>
      <c r="F650" s="1">
        <f>IF(VLOOKUP(G650,Sku_Consolidated!A2:S957,{19},FALSE)="SHOWCASE", VLOOKUP(E650,Store_Showcase!B2:C144,{2}, FALSE), IF(VLOOKUP(G650,Sku_Consolidated!A2:S957,{19},FALSE)="VAM",VLOOKUP(E650,Store_VAM!B2:C273,{2}, FALSE),VLOOKUP(E650,Store_SRP!B2:C110,{2}, FALSE)))</f>
      </c>
      <c r="G650" s="1">
        <v>61734</v>
      </c>
      <c r="H650" s="1" t="s">
        <v>62</v>
      </c>
      <c r="I650" s="10" t="s">
        <v>444</v>
      </c>
      <c r="J650" s="1">
        <f>VLOOKUP(G650,Sku_Consolidated!A2:C957, 3, FALSE)</f>
      </c>
      <c r="K650" s="10">
        <f>IF(J650="PACK", I650, 0)</f>
      </c>
      <c r="L650" s="10">
        <f>IF(J650="KG", I650, I650 * VLOOKUP(G650,Sku_Consolidated!A2:U957,21,FALSE))</f>
      </c>
      <c r="M650" s="10" t="s">
        <v>37</v>
      </c>
      <c r="N650" s="11" t="s">
        <v>1938</v>
      </c>
      <c r="O650" s="10" t="s">
        <v>1939</v>
      </c>
      <c r="P650" s="10">
        <f>N650 - O650</f>
      </c>
      <c r="Q650" s="1">
        <f>VLOOKUP(G650,Sku_Consolidated!A2:G957,7, FALSE)</f>
      </c>
      <c r="R650" s="1">
        <f>IF(IFERROR(VLOOKUP(E650,Store_Showcase!B2:H144,7, FALSE), TRUE)=TRUE, IF(IFERROR(VLOOKUP(E650,Store_SRP!B2:H110,7, FALSE), TRUE)=TRUE,VLOOKUP(E650,Store_VAM!B2:H273,7, FALSE),VLOOKUP(E650,Store_SRP!B2:H110,7, FALSE)), VLOOKUP(E650,Store_Showcase!B2:H144,7, FALSE))</f>
      </c>
      <c r="S650" s="1">
        <f>IF(IFERROR(VLOOKUP(E650,Store_Showcase!B2:I144,8, FALSE), TRUE)=TRUE, IF(IFERROR(VLOOKUP(E650,Store_SRP!B2:I110,8, FALSE), TRUE)=TRUE,VLOOKUP(E650,Store_VAM!B2:I273,8, FALSE),VLOOKUP(E650,Store_SRP!B2:I110,8, FALSE)), VLOOKUP(E650,Store_Showcase!B2:I144,8, FALSE))</f>
      </c>
      <c r="T650" s="1">
        <f>VLOOKUP(G650,Sku_Consolidated!A2:R957,18,FALSE)</f>
      </c>
      <c r="U650" s="1" t="s">
        <v>1924</v>
      </c>
      <c r="V650" s="1">
        <f>IF(VLOOKUP(G650,Sku_Consolidated!A2:S957,19,FALSE)="SHOWCASE", VLOOKUP(E650,Store_Showcase!B2:L144,11, FALSE), IF(VLOOKUP(G650,Sku_Consolidated!A2:S957,19,FALSE)="VAM",VLOOKUP(E650,Store_VAM!B2:L273,11, FALSE),VLOOKUP(E650,Store_SRP!B2:L110,11, FALSE)))</f>
      </c>
      <c r="W650" s="1">
        <f>VLOOKUP(G650,Sku_Consolidated!A2:W957,11,FALSE)</f>
      </c>
      <c r="X650" s="1">
        <f>VLOOKUP(G650,Sku_Consolidated!A2:H957,8,FALSE)</f>
      </c>
      <c r="Y650" s="1">
        <f>VLOOKUP(G650,Sku_Consolidated!A2:I957,9,FALSE)</f>
      </c>
      <c r="Z650" s="1" t="s">
        <v>41</v>
      </c>
      <c r="AA650" s="1">
        <f>VLOOKUP(G650,Sku_Consolidated!A2:E957,5,FALSE)</f>
      </c>
      <c r="AB650" s="1">
        <f>IF(VLOOKUP(G650,Sku_Consolidated!A2:S957,19,FALSE)="SHOWCASE", VLOOKUP(E650,Store_Showcase!B2:N144,13, FALSE), IF(VLOOKUP(G650,Sku_Consolidated!A2:S957,19,FALSE)="VAM",VLOOKUP(E650,Store_VAM!B2:N273,13, FALSE),VLOOKUP(E650,Store_SRP!B2:N110,13, FALSE)))</f>
      </c>
      <c r="AC650" s="1">
        <f>IF(IFERROR(AB650,TRUE)=TRUE, "-","OK")</f>
      </c>
      <c r="AD650" s="11" t="s">
        <v>37</v>
      </c>
      <c r="AE650" s="11" t="s">
        <v>37</v>
      </c>
      <c r="AF650" s="1">
        <f>IF(IFERROR(VLOOKUP(E650,Store_Showcase!B2:H144,{5}, FALSE), TRUE)=TRUE, IF(IFERROR(VLOOKUP(E650,Store_SRP!B2:H110,{5}, FALSE), TRUE)=TRUE,VLOOKUP(E650,Store_VAM!B2:H273,{5}, FALSE),VLOOKUP(E650,Store_SRP!B2:H110,{5}, FALSE)), VLOOKUP(E650,Store_Showcase!B2:H144,{5}, FALSE))</f>
      </c>
      <c r="AG650" s="1">
        <f>IF(IFERROR(VLOOKUP(E650,Store_Showcase!B2:H144,{6}, FALSE), TRUE)=TRUE, IF(IFERROR(VLOOKUP(E650,Store_SRP!B2:H110,{6}, FALSE), TRUE)=TRUE,VLOOKUP(E650,Store_VAM!B2:H273,{6}, FALSE),VLOOKUP(E650,Store_SRP!B2:H110,{6}, FALSE)), VLOOKUP(E650,Store_Showcase!B2:H144,{6}, FALSE))</f>
      </c>
      <c r="AH650" s="1">
        <f>VLOOKUP(G650,Sku_Consolidated!A2:R957,18,FALSE)</f>
      </c>
      <c r="AI650" s="1">
        <f>VLOOKUP(G650,Sku_Consolidated!A2:S957,19,FALSE)</f>
      </c>
      <c r="AJ650" s="1">
        <f>VLOOKUP(G650,Sku_Consolidated!A2:T957,20,FALSE)</f>
      </c>
    </row>
    <row r="651" spans="1:36" x14ac:dyDescent="0.25">
      <c r="A651" s="1">
        <v>2024</v>
      </c>
      <c r="B651" s="1" t="s">
        <v>31</v>
      </c>
      <c r="C651" s="1" t="s">
        <v>32</v>
      </c>
      <c r="D651" s="1" t="s">
        <v>33</v>
      </c>
      <c r="E651" s="9" t="s">
        <v>1920</v>
      </c>
      <c r="F651" s="1">
        <f>IF(VLOOKUP(G651,Sku_Consolidated!A2:S957,{19},FALSE)="SHOWCASE", VLOOKUP(E651,Store_Showcase!B2:C144,{2}, FALSE), IF(VLOOKUP(G651,Sku_Consolidated!A2:S957,{19},FALSE)="VAM",VLOOKUP(E651,Store_VAM!B2:C273,{2}, FALSE),VLOOKUP(E651,Store_SRP!B2:C110,{2}, FALSE)))</f>
      </c>
      <c r="G651" s="1">
        <v>61735</v>
      </c>
      <c r="H651" s="1" t="s">
        <v>66</v>
      </c>
      <c r="I651" s="10" t="s">
        <v>852</v>
      </c>
      <c r="J651" s="1">
        <f>VLOOKUP(G651,Sku_Consolidated!A2:C957, 3, FALSE)</f>
      </c>
      <c r="K651" s="10">
        <f>IF(J651="PACK", I651, 0)</f>
      </c>
      <c r="L651" s="10">
        <f>IF(J651="KG", I651, I651 * VLOOKUP(G651,Sku_Consolidated!A2:U957,21,FALSE))</f>
      </c>
      <c r="M651" s="10" t="s">
        <v>37</v>
      </c>
      <c r="N651" s="11" t="s">
        <v>1940</v>
      </c>
      <c r="O651" s="10" t="s">
        <v>1941</v>
      </c>
      <c r="P651" s="10">
        <f>N651 - O651</f>
      </c>
      <c r="Q651" s="1">
        <f>VLOOKUP(G651,Sku_Consolidated!A2:G957,7, FALSE)</f>
      </c>
      <c r="R651" s="1">
        <f>IF(IFERROR(VLOOKUP(E651,Store_Showcase!B2:H144,7, FALSE), TRUE)=TRUE, IF(IFERROR(VLOOKUP(E651,Store_SRP!B2:H110,7, FALSE), TRUE)=TRUE,VLOOKUP(E651,Store_VAM!B2:H273,7, FALSE),VLOOKUP(E651,Store_SRP!B2:H110,7, FALSE)), VLOOKUP(E651,Store_Showcase!B2:H144,7, FALSE))</f>
      </c>
      <c r="S651" s="1">
        <f>IF(IFERROR(VLOOKUP(E651,Store_Showcase!B2:I144,8, FALSE), TRUE)=TRUE, IF(IFERROR(VLOOKUP(E651,Store_SRP!B2:I110,8, FALSE), TRUE)=TRUE,VLOOKUP(E651,Store_VAM!B2:I273,8, FALSE),VLOOKUP(E651,Store_SRP!B2:I110,8, FALSE)), VLOOKUP(E651,Store_Showcase!B2:I144,8, FALSE))</f>
      </c>
      <c r="T651" s="1">
        <f>VLOOKUP(G651,Sku_Consolidated!A2:R957,18,FALSE)</f>
      </c>
      <c r="U651" s="1" t="s">
        <v>1924</v>
      </c>
      <c r="V651" s="1">
        <f>IF(VLOOKUP(G651,Sku_Consolidated!A2:S957,19,FALSE)="SHOWCASE", VLOOKUP(E651,Store_Showcase!B2:L144,11, FALSE), IF(VLOOKUP(G651,Sku_Consolidated!A2:S957,19,FALSE)="VAM",VLOOKUP(E651,Store_VAM!B2:L273,11, FALSE),VLOOKUP(E651,Store_SRP!B2:L110,11, FALSE)))</f>
      </c>
      <c r="W651" s="1">
        <f>VLOOKUP(G651,Sku_Consolidated!A2:W957,11,FALSE)</f>
      </c>
      <c r="X651" s="1">
        <f>VLOOKUP(G651,Sku_Consolidated!A2:H957,8,FALSE)</f>
      </c>
      <c r="Y651" s="1">
        <f>VLOOKUP(G651,Sku_Consolidated!A2:I957,9,FALSE)</f>
      </c>
      <c r="Z651" s="1" t="s">
        <v>41</v>
      </c>
      <c r="AA651" s="1">
        <f>VLOOKUP(G651,Sku_Consolidated!A2:E957,5,FALSE)</f>
      </c>
      <c r="AB651" s="1">
        <f>IF(VLOOKUP(G651,Sku_Consolidated!A2:S957,19,FALSE)="SHOWCASE", VLOOKUP(E651,Store_Showcase!B2:N144,13, FALSE), IF(VLOOKUP(G651,Sku_Consolidated!A2:S957,19,FALSE)="VAM",VLOOKUP(E651,Store_VAM!B2:N273,13, FALSE),VLOOKUP(E651,Store_SRP!B2:N110,13, FALSE)))</f>
      </c>
      <c r="AC651" s="1">
        <f>IF(IFERROR(AB651,TRUE)=TRUE, "-","OK")</f>
      </c>
      <c r="AD651" s="11" t="s">
        <v>37</v>
      </c>
      <c r="AE651" s="11" t="s">
        <v>37</v>
      </c>
      <c r="AF651" s="1">
        <f>IF(IFERROR(VLOOKUP(E651,Store_Showcase!B2:H144,{5}, FALSE), TRUE)=TRUE, IF(IFERROR(VLOOKUP(E651,Store_SRP!B2:H110,{5}, FALSE), TRUE)=TRUE,VLOOKUP(E651,Store_VAM!B2:H273,{5}, FALSE),VLOOKUP(E651,Store_SRP!B2:H110,{5}, FALSE)), VLOOKUP(E651,Store_Showcase!B2:H144,{5}, FALSE))</f>
      </c>
      <c r="AG651" s="1">
        <f>IF(IFERROR(VLOOKUP(E651,Store_Showcase!B2:H144,{6}, FALSE), TRUE)=TRUE, IF(IFERROR(VLOOKUP(E651,Store_SRP!B2:H110,{6}, FALSE), TRUE)=TRUE,VLOOKUP(E651,Store_VAM!B2:H273,{6}, FALSE),VLOOKUP(E651,Store_SRP!B2:H110,{6}, FALSE)), VLOOKUP(E651,Store_Showcase!B2:H144,{6}, FALSE))</f>
      </c>
      <c r="AH651" s="1">
        <f>VLOOKUP(G651,Sku_Consolidated!A2:R957,18,FALSE)</f>
      </c>
      <c r="AI651" s="1">
        <f>VLOOKUP(G651,Sku_Consolidated!A2:S957,19,FALSE)</f>
      </c>
      <c r="AJ651" s="1">
        <f>VLOOKUP(G651,Sku_Consolidated!A2:T957,20,FALSE)</f>
      </c>
    </row>
    <row r="652" spans="1:36" x14ac:dyDescent="0.25">
      <c r="A652" s="1">
        <v>2024</v>
      </c>
      <c r="B652" s="1" t="s">
        <v>31</v>
      </c>
      <c r="C652" s="1" t="s">
        <v>32</v>
      </c>
      <c r="D652" s="1" t="s">
        <v>33</v>
      </c>
      <c r="E652" s="9" t="s">
        <v>1920</v>
      </c>
      <c r="F652" s="1">
        <f>IF(VLOOKUP(G652,Sku_Consolidated!A2:S957,{19},FALSE)="SHOWCASE", VLOOKUP(E652,Store_Showcase!B2:C144,{2}, FALSE), IF(VLOOKUP(G652,Sku_Consolidated!A2:S957,{19},FALSE)="VAM",VLOOKUP(E652,Store_VAM!B2:C273,{2}, FALSE),VLOOKUP(E652,Store_SRP!B2:C110,{2}, FALSE)))</f>
      </c>
      <c r="G652" s="1">
        <v>61737</v>
      </c>
      <c r="H652" s="1" t="s">
        <v>70</v>
      </c>
      <c r="I652" s="10" t="s">
        <v>71</v>
      </c>
      <c r="J652" s="1">
        <f>VLOOKUP(G652,Sku_Consolidated!A2:C957, 3, FALSE)</f>
      </c>
      <c r="K652" s="10">
        <f>IF(J652="PACK", I652, 0)</f>
      </c>
      <c r="L652" s="10">
        <f>IF(J652="KG", I652, I652 * VLOOKUP(G652,Sku_Consolidated!A2:U957,21,FALSE))</f>
      </c>
      <c r="M652" s="10" t="s">
        <v>37</v>
      </c>
      <c r="N652" s="11" t="s">
        <v>1942</v>
      </c>
      <c r="O652" s="10" t="s">
        <v>1943</v>
      </c>
      <c r="P652" s="10">
        <f>N652 - O652</f>
      </c>
      <c r="Q652" s="1">
        <f>VLOOKUP(G652,Sku_Consolidated!A2:G957,7, FALSE)</f>
      </c>
      <c r="R652" s="1">
        <f>IF(IFERROR(VLOOKUP(E652,Store_Showcase!B2:H144,7, FALSE), TRUE)=TRUE, IF(IFERROR(VLOOKUP(E652,Store_SRP!B2:H110,7, FALSE), TRUE)=TRUE,VLOOKUP(E652,Store_VAM!B2:H273,7, FALSE),VLOOKUP(E652,Store_SRP!B2:H110,7, FALSE)), VLOOKUP(E652,Store_Showcase!B2:H144,7, FALSE))</f>
      </c>
      <c r="S652" s="1">
        <f>IF(IFERROR(VLOOKUP(E652,Store_Showcase!B2:I144,8, FALSE), TRUE)=TRUE, IF(IFERROR(VLOOKUP(E652,Store_SRP!B2:I110,8, FALSE), TRUE)=TRUE,VLOOKUP(E652,Store_VAM!B2:I273,8, FALSE),VLOOKUP(E652,Store_SRP!B2:I110,8, FALSE)), VLOOKUP(E652,Store_Showcase!B2:I144,8, FALSE))</f>
      </c>
      <c r="T652" s="1">
        <f>VLOOKUP(G652,Sku_Consolidated!A2:R957,18,FALSE)</f>
      </c>
      <c r="U652" s="1" t="s">
        <v>1924</v>
      </c>
      <c r="V652" s="1">
        <f>IF(VLOOKUP(G652,Sku_Consolidated!A2:S957,19,FALSE)="SHOWCASE", VLOOKUP(E652,Store_Showcase!B2:L144,11, FALSE), IF(VLOOKUP(G652,Sku_Consolidated!A2:S957,19,FALSE)="VAM",VLOOKUP(E652,Store_VAM!B2:L273,11, FALSE),VLOOKUP(E652,Store_SRP!B2:L110,11, FALSE)))</f>
      </c>
      <c r="W652" s="1">
        <f>VLOOKUP(G652,Sku_Consolidated!A2:W957,11,FALSE)</f>
      </c>
      <c r="X652" s="1">
        <f>VLOOKUP(G652,Sku_Consolidated!A2:H957,8,FALSE)</f>
      </c>
      <c r="Y652" s="1">
        <f>VLOOKUP(G652,Sku_Consolidated!A2:I957,9,FALSE)</f>
      </c>
      <c r="Z652" s="1" t="s">
        <v>41</v>
      </c>
      <c r="AA652" s="1">
        <f>VLOOKUP(G652,Sku_Consolidated!A2:E957,5,FALSE)</f>
      </c>
      <c r="AB652" s="1">
        <f>IF(VLOOKUP(G652,Sku_Consolidated!A2:S957,19,FALSE)="SHOWCASE", VLOOKUP(E652,Store_Showcase!B2:N144,13, FALSE), IF(VLOOKUP(G652,Sku_Consolidated!A2:S957,19,FALSE)="VAM",VLOOKUP(E652,Store_VAM!B2:N273,13, FALSE),VLOOKUP(E652,Store_SRP!B2:N110,13, FALSE)))</f>
      </c>
      <c r="AC652" s="1">
        <f>IF(IFERROR(AB652,TRUE)=TRUE, "-","OK")</f>
      </c>
      <c r="AD652" s="11" t="s">
        <v>37</v>
      </c>
      <c r="AE652" s="11" t="s">
        <v>37</v>
      </c>
      <c r="AF652" s="1">
        <f>IF(IFERROR(VLOOKUP(E652,Store_Showcase!B2:H144,{5}, FALSE), TRUE)=TRUE, IF(IFERROR(VLOOKUP(E652,Store_SRP!B2:H110,{5}, FALSE), TRUE)=TRUE,VLOOKUP(E652,Store_VAM!B2:H273,{5}, FALSE),VLOOKUP(E652,Store_SRP!B2:H110,{5}, FALSE)), VLOOKUP(E652,Store_Showcase!B2:H144,{5}, FALSE))</f>
      </c>
      <c r="AG652" s="1">
        <f>IF(IFERROR(VLOOKUP(E652,Store_Showcase!B2:H144,{6}, FALSE), TRUE)=TRUE, IF(IFERROR(VLOOKUP(E652,Store_SRP!B2:H110,{6}, FALSE), TRUE)=TRUE,VLOOKUP(E652,Store_VAM!B2:H273,{6}, FALSE),VLOOKUP(E652,Store_SRP!B2:H110,{6}, FALSE)), VLOOKUP(E652,Store_Showcase!B2:H144,{6}, FALSE))</f>
      </c>
      <c r="AH652" s="1">
        <f>VLOOKUP(G652,Sku_Consolidated!A2:R957,18,FALSE)</f>
      </c>
      <c r="AI652" s="1">
        <f>VLOOKUP(G652,Sku_Consolidated!A2:S957,19,FALSE)</f>
      </c>
      <c r="AJ652" s="1">
        <f>VLOOKUP(G652,Sku_Consolidated!A2:T957,20,FALSE)</f>
      </c>
    </row>
    <row r="653" spans="1:36" x14ac:dyDescent="0.25">
      <c r="A653" s="1">
        <v>2024</v>
      </c>
      <c r="B653" s="1" t="s">
        <v>31</v>
      </c>
      <c r="C653" s="1" t="s">
        <v>32</v>
      </c>
      <c r="D653" s="1" t="s">
        <v>33</v>
      </c>
      <c r="E653" s="9" t="s">
        <v>1920</v>
      </c>
      <c r="F653" s="1">
        <f>IF(VLOOKUP(G653,Sku_Consolidated!A2:S957,{19},FALSE)="SHOWCASE", VLOOKUP(E653,Store_Showcase!B2:C144,{2}, FALSE), IF(VLOOKUP(G653,Sku_Consolidated!A2:S957,{19},FALSE)="VAM",VLOOKUP(E653,Store_VAM!B2:C273,{2}, FALSE),VLOOKUP(E653,Store_SRP!B2:C110,{2}, FALSE)))</f>
      </c>
      <c r="G653" s="1">
        <v>61739</v>
      </c>
      <c r="H653" s="1" t="s">
        <v>74</v>
      </c>
      <c r="I653" s="10" t="s">
        <v>1867</v>
      </c>
      <c r="J653" s="1">
        <f>VLOOKUP(G653,Sku_Consolidated!A2:C957, 3, FALSE)</f>
      </c>
      <c r="K653" s="10">
        <f>IF(J653="PACK", I653, 0)</f>
      </c>
      <c r="L653" s="10">
        <f>IF(J653="KG", I653, I653 * VLOOKUP(G653,Sku_Consolidated!A2:U957,21,FALSE))</f>
      </c>
      <c r="M653" s="10" t="s">
        <v>37</v>
      </c>
      <c r="N653" s="11" t="s">
        <v>1361</v>
      </c>
      <c r="O653" s="10" t="s">
        <v>1944</v>
      </c>
      <c r="P653" s="10">
        <f>N653 - O653</f>
      </c>
      <c r="Q653" s="1">
        <f>VLOOKUP(G653,Sku_Consolidated!A2:G957,7, FALSE)</f>
      </c>
      <c r="R653" s="1">
        <f>IF(IFERROR(VLOOKUP(E653,Store_Showcase!B2:H144,7, FALSE), TRUE)=TRUE, IF(IFERROR(VLOOKUP(E653,Store_SRP!B2:H110,7, FALSE), TRUE)=TRUE,VLOOKUP(E653,Store_VAM!B2:H273,7, FALSE),VLOOKUP(E653,Store_SRP!B2:H110,7, FALSE)), VLOOKUP(E653,Store_Showcase!B2:H144,7, FALSE))</f>
      </c>
      <c r="S653" s="1">
        <f>IF(IFERROR(VLOOKUP(E653,Store_Showcase!B2:I144,8, FALSE), TRUE)=TRUE, IF(IFERROR(VLOOKUP(E653,Store_SRP!B2:I110,8, FALSE), TRUE)=TRUE,VLOOKUP(E653,Store_VAM!B2:I273,8, FALSE),VLOOKUP(E653,Store_SRP!B2:I110,8, FALSE)), VLOOKUP(E653,Store_Showcase!B2:I144,8, FALSE))</f>
      </c>
      <c r="T653" s="1">
        <f>VLOOKUP(G653,Sku_Consolidated!A2:R957,18,FALSE)</f>
      </c>
      <c r="U653" s="1" t="s">
        <v>1924</v>
      </c>
      <c r="V653" s="1">
        <f>IF(VLOOKUP(G653,Sku_Consolidated!A2:S957,19,FALSE)="SHOWCASE", VLOOKUP(E653,Store_Showcase!B2:L144,11, FALSE), IF(VLOOKUP(G653,Sku_Consolidated!A2:S957,19,FALSE)="VAM",VLOOKUP(E653,Store_VAM!B2:L273,11, FALSE),VLOOKUP(E653,Store_SRP!B2:L110,11, FALSE)))</f>
      </c>
      <c r="W653" s="1">
        <f>VLOOKUP(G653,Sku_Consolidated!A2:W957,11,FALSE)</f>
      </c>
      <c r="X653" s="1">
        <f>VLOOKUP(G653,Sku_Consolidated!A2:H957,8,FALSE)</f>
      </c>
      <c r="Y653" s="1">
        <f>VLOOKUP(G653,Sku_Consolidated!A2:I957,9,FALSE)</f>
      </c>
      <c r="Z653" s="1" t="s">
        <v>41</v>
      </c>
      <c r="AA653" s="1">
        <f>VLOOKUP(G653,Sku_Consolidated!A2:E957,5,FALSE)</f>
      </c>
      <c r="AB653" s="1">
        <f>IF(VLOOKUP(G653,Sku_Consolidated!A2:S957,19,FALSE)="SHOWCASE", VLOOKUP(E653,Store_Showcase!B2:N144,13, FALSE), IF(VLOOKUP(G653,Sku_Consolidated!A2:S957,19,FALSE)="VAM",VLOOKUP(E653,Store_VAM!B2:N273,13, FALSE),VLOOKUP(E653,Store_SRP!B2:N110,13, FALSE)))</f>
      </c>
      <c r="AC653" s="1">
        <f>IF(IFERROR(AB653,TRUE)=TRUE, "-","OK")</f>
      </c>
      <c r="AD653" s="11" t="s">
        <v>37</v>
      </c>
      <c r="AE653" s="11" t="s">
        <v>37</v>
      </c>
      <c r="AF653" s="1">
        <f>IF(IFERROR(VLOOKUP(E653,Store_Showcase!B2:H144,{5}, FALSE), TRUE)=TRUE, IF(IFERROR(VLOOKUP(E653,Store_SRP!B2:H110,{5}, FALSE), TRUE)=TRUE,VLOOKUP(E653,Store_VAM!B2:H273,{5}, FALSE),VLOOKUP(E653,Store_SRP!B2:H110,{5}, FALSE)), VLOOKUP(E653,Store_Showcase!B2:H144,{5}, FALSE))</f>
      </c>
      <c r="AG653" s="1">
        <f>IF(IFERROR(VLOOKUP(E653,Store_Showcase!B2:H144,{6}, FALSE), TRUE)=TRUE, IF(IFERROR(VLOOKUP(E653,Store_SRP!B2:H110,{6}, FALSE), TRUE)=TRUE,VLOOKUP(E653,Store_VAM!B2:H273,{6}, FALSE),VLOOKUP(E653,Store_SRP!B2:H110,{6}, FALSE)), VLOOKUP(E653,Store_Showcase!B2:H144,{6}, FALSE))</f>
      </c>
      <c r="AH653" s="1">
        <f>VLOOKUP(G653,Sku_Consolidated!A2:R957,18,FALSE)</f>
      </c>
      <c r="AI653" s="1">
        <f>VLOOKUP(G653,Sku_Consolidated!A2:S957,19,FALSE)</f>
      </c>
      <c r="AJ653" s="1">
        <f>VLOOKUP(G653,Sku_Consolidated!A2:T957,20,FALSE)</f>
      </c>
    </row>
    <row r="654" spans="1:36" x14ac:dyDescent="0.25">
      <c r="A654" s="1">
        <v>2024</v>
      </c>
      <c r="B654" s="1" t="s">
        <v>31</v>
      </c>
      <c r="C654" s="1" t="s">
        <v>32</v>
      </c>
      <c r="D654" s="1" t="s">
        <v>33</v>
      </c>
      <c r="E654" s="9" t="s">
        <v>1920</v>
      </c>
      <c r="F654" s="1">
        <f>IF(VLOOKUP(G654,Sku_Consolidated!A2:S957,{19},FALSE)="SHOWCASE", VLOOKUP(E654,Store_Showcase!B2:C144,{2}, FALSE), IF(VLOOKUP(G654,Sku_Consolidated!A2:S957,{19},FALSE)="VAM",VLOOKUP(E654,Store_VAM!B2:C273,{2}, FALSE),VLOOKUP(E654,Store_SRP!B2:C110,{2}, FALSE)))</f>
      </c>
      <c r="G654" s="1">
        <v>61742</v>
      </c>
      <c r="H654" s="1" t="s">
        <v>78</v>
      </c>
      <c r="I654" s="10" t="s">
        <v>1945</v>
      </c>
      <c r="J654" s="1">
        <f>VLOOKUP(G654,Sku_Consolidated!A2:C957, 3, FALSE)</f>
      </c>
      <c r="K654" s="10">
        <f>IF(J654="PACK", I654, 0)</f>
      </c>
      <c r="L654" s="10">
        <f>IF(J654="KG", I654, I654 * VLOOKUP(G654,Sku_Consolidated!A2:U957,21,FALSE))</f>
      </c>
      <c r="M654" s="10" t="s">
        <v>37</v>
      </c>
      <c r="N654" s="11" t="s">
        <v>1946</v>
      </c>
      <c r="O654" s="10" t="s">
        <v>1947</v>
      </c>
      <c r="P654" s="10">
        <f>N654 - O654</f>
      </c>
      <c r="Q654" s="1">
        <f>VLOOKUP(G654,Sku_Consolidated!A2:G957,7, FALSE)</f>
      </c>
      <c r="R654" s="1">
        <f>IF(IFERROR(VLOOKUP(E654,Store_Showcase!B2:H144,7, FALSE), TRUE)=TRUE, IF(IFERROR(VLOOKUP(E654,Store_SRP!B2:H110,7, FALSE), TRUE)=TRUE,VLOOKUP(E654,Store_VAM!B2:H273,7, FALSE),VLOOKUP(E654,Store_SRP!B2:H110,7, FALSE)), VLOOKUP(E654,Store_Showcase!B2:H144,7, FALSE))</f>
      </c>
      <c r="S654" s="1">
        <f>IF(IFERROR(VLOOKUP(E654,Store_Showcase!B2:I144,8, FALSE), TRUE)=TRUE, IF(IFERROR(VLOOKUP(E654,Store_SRP!B2:I110,8, FALSE), TRUE)=TRUE,VLOOKUP(E654,Store_VAM!B2:I273,8, FALSE),VLOOKUP(E654,Store_SRP!B2:I110,8, FALSE)), VLOOKUP(E654,Store_Showcase!B2:I144,8, FALSE))</f>
      </c>
      <c r="T654" s="1">
        <f>VLOOKUP(G654,Sku_Consolidated!A2:R957,18,FALSE)</f>
      </c>
      <c r="U654" s="1" t="s">
        <v>1924</v>
      </c>
      <c r="V654" s="1">
        <f>IF(VLOOKUP(G654,Sku_Consolidated!A2:S957,19,FALSE)="SHOWCASE", VLOOKUP(E654,Store_Showcase!B2:L144,11, FALSE), IF(VLOOKUP(G654,Sku_Consolidated!A2:S957,19,FALSE)="VAM",VLOOKUP(E654,Store_VAM!B2:L273,11, FALSE),VLOOKUP(E654,Store_SRP!B2:L110,11, FALSE)))</f>
      </c>
      <c r="W654" s="1">
        <f>VLOOKUP(G654,Sku_Consolidated!A2:W957,11,FALSE)</f>
      </c>
      <c r="X654" s="1">
        <f>VLOOKUP(G654,Sku_Consolidated!A2:H957,8,FALSE)</f>
      </c>
      <c r="Y654" s="1">
        <f>VLOOKUP(G654,Sku_Consolidated!A2:I957,9,FALSE)</f>
      </c>
      <c r="Z654" s="1" t="s">
        <v>41</v>
      </c>
      <c r="AA654" s="1">
        <f>VLOOKUP(G654,Sku_Consolidated!A2:E957,5,FALSE)</f>
      </c>
      <c r="AB654" s="1">
        <f>IF(VLOOKUP(G654,Sku_Consolidated!A2:S957,19,FALSE)="SHOWCASE", VLOOKUP(E654,Store_Showcase!B2:N144,13, FALSE), IF(VLOOKUP(G654,Sku_Consolidated!A2:S957,19,FALSE)="VAM",VLOOKUP(E654,Store_VAM!B2:N273,13, FALSE),VLOOKUP(E654,Store_SRP!B2:N110,13, FALSE)))</f>
      </c>
      <c r="AC654" s="1">
        <f>IF(IFERROR(AB654,TRUE)=TRUE, "-","OK")</f>
      </c>
      <c r="AD654" s="11" t="s">
        <v>37</v>
      </c>
      <c r="AE654" s="11" t="s">
        <v>37</v>
      </c>
      <c r="AF654" s="1">
        <f>IF(IFERROR(VLOOKUP(E654,Store_Showcase!B2:H144,{5}, FALSE), TRUE)=TRUE, IF(IFERROR(VLOOKUP(E654,Store_SRP!B2:H110,{5}, FALSE), TRUE)=TRUE,VLOOKUP(E654,Store_VAM!B2:H273,{5}, FALSE),VLOOKUP(E654,Store_SRP!B2:H110,{5}, FALSE)), VLOOKUP(E654,Store_Showcase!B2:H144,{5}, FALSE))</f>
      </c>
      <c r="AG654" s="1">
        <f>IF(IFERROR(VLOOKUP(E654,Store_Showcase!B2:H144,{6}, FALSE), TRUE)=TRUE, IF(IFERROR(VLOOKUP(E654,Store_SRP!B2:H110,{6}, FALSE), TRUE)=TRUE,VLOOKUP(E654,Store_VAM!B2:H273,{6}, FALSE),VLOOKUP(E654,Store_SRP!B2:H110,{6}, FALSE)), VLOOKUP(E654,Store_Showcase!B2:H144,{6}, FALSE))</f>
      </c>
      <c r="AH654" s="1">
        <f>VLOOKUP(G654,Sku_Consolidated!A2:R957,18,FALSE)</f>
      </c>
      <c r="AI654" s="1">
        <f>VLOOKUP(G654,Sku_Consolidated!A2:S957,19,FALSE)</f>
      </c>
      <c r="AJ654" s="1">
        <f>VLOOKUP(G654,Sku_Consolidated!A2:T957,20,FALSE)</f>
      </c>
    </row>
    <row r="655" spans="1:36" x14ac:dyDescent="0.25">
      <c r="A655" s="1">
        <v>2024</v>
      </c>
      <c r="B655" s="1" t="s">
        <v>31</v>
      </c>
      <c r="C655" s="1" t="s">
        <v>32</v>
      </c>
      <c r="D655" s="1" t="s">
        <v>33</v>
      </c>
      <c r="E655" s="9" t="s">
        <v>1920</v>
      </c>
      <c r="F655" s="1">
        <f>IF(VLOOKUP(G655,Sku_Consolidated!A2:S957,{19},FALSE)="SHOWCASE", VLOOKUP(E655,Store_Showcase!B2:C144,{2}, FALSE), IF(VLOOKUP(G655,Sku_Consolidated!A2:S957,{19},FALSE)="VAM",VLOOKUP(E655,Store_VAM!B2:C273,{2}, FALSE),VLOOKUP(E655,Store_SRP!B2:C110,{2}, FALSE)))</f>
      </c>
      <c r="G655" s="1">
        <v>61755</v>
      </c>
      <c r="H655" s="1" t="s">
        <v>86</v>
      </c>
      <c r="I655" s="10" t="s">
        <v>1948</v>
      </c>
      <c r="J655" s="1">
        <f>VLOOKUP(G655,Sku_Consolidated!A2:C957, 3, FALSE)</f>
      </c>
      <c r="K655" s="10">
        <f>IF(J655="PACK", I655, 0)</f>
      </c>
      <c r="L655" s="10">
        <f>IF(J655="KG", I655, I655 * VLOOKUP(G655,Sku_Consolidated!A2:U957,21,FALSE))</f>
      </c>
      <c r="M655" s="10" t="s">
        <v>37</v>
      </c>
      <c r="N655" s="11" t="s">
        <v>1949</v>
      </c>
      <c r="O655" s="10" t="s">
        <v>1950</v>
      </c>
      <c r="P655" s="10">
        <f>N655 - O655</f>
      </c>
      <c r="Q655" s="1">
        <f>VLOOKUP(G655,Sku_Consolidated!A2:G957,7, FALSE)</f>
      </c>
      <c r="R655" s="1">
        <f>IF(IFERROR(VLOOKUP(E655,Store_Showcase!B2:H144,7, FALSE), TRUE)=TRUE, IF(IFERROR(VLOOKUP(E655,Store_SRP!B2:H110,7, FALSE), TRUE)=TRUE,VLOOKUP(E655,Store_VAM!B2:H273,7, FALSE),VLOOKUP(E655,Store_SRP!B2:H110,7, FALSE)), VLOOKUP(E655,Store_Showcase!B2:H144,7, FALSE))</f>
      </c>
      <c r="S655" s="1">
        <f>IF(IFERROR(VLOOKUP(E655,Store_Showcase!B2:I144,8, FALSE), TRUE)=TRUE, IF(IFERROR(VLOOKUP(E655,Store_SRP!B2:I110,8, FALSE), TRUE)=TRUE,VLOOKUP(E655,Store_VAM!B2:I273,8, FALSE),VLOOKUP(E655,Store_SRP!B2:I110,8, FALSE)), VLOOKUP(E655,Store_Showcase!B2:I144,8, FALSE))</f>
      </c>
      <c r="T655" s="1">
        <f>VLOOKUP(G655,Sku_Consolidated!A2:R957,18,FALSE)</f>
      </c>
      <c r="U655" s="1" t="s">
        <v>1924</v>
      </c>
      <c r="V655" s="1">
        <f>IF(VLOOKUP(G655,Sku_Consolidated!A2:S957,19,FALSE)="SHOWCASE", VLOOKUP(E655,Store_Showcase!B2:L144,11, FALSE), IF(VLOOKUP(G655,Sku_Consolidated!A2:S957,19,FALSE)="VAM",VLOOKUP(E655,Store_VAM!B2:L273,11, FALSE),VLOOKUP(E655,Store_SRP!B2:L110,11, FALSE)))</f>
      </c>
      <c r="W655" s="1">
        <f>VLOOKUP(G655,Sku_Consolidated!A2:W957,11,FALSE)</f>
      </c>
      <c r="X655" s="1">
        <f>VLOOKUP(G655,Sku_Consolidated!A2:H957,8,FALSE)</f>
      </c>
      <c r="Y655" s="1">
        <f>VLOOKUP(G655,Sku_Consolidated!A2:I957,9,FALSE)</f>
      </c>
      <c r="Z655" s="1" t="s">
        <v>41</v>
      </c>
      <c r="AA655" s="1">
        <f>VLOOKUP(G655,Sku_Consolidated!A2:E957,5,FALSE)</f>
      </c>
      <c r="AB655" s="1">
        <f>IF(VLOOKUP(G655,Sku_Consolidated!A2:S957,19,FALSE)="SHOWCASE", VLOOKUP(E655,Store_Showcase!B2:N144,13, FALSE), IF(VLOOKUP(G655,Sku_Consolidated!A2:S957,19,FALSE)="VAM",VLOOKUP(E655,Store_VAM!B2:N273,13, FALSE),VLOOKUP(E655,Store_SRP!B2:N110,13, FALSE)))</f>
      </c>
      <c r="AC655" s="1">
        <f>IF(IFERROR(AB655,TRUE)=TRUE, "-","OK")</f>
      </c>
      <c r="AD655" s="11" t="s">
        <v>37</v>
      </c>
      <c r="AE655" s="11" t="s">
        <v>37</v>
      </c>
      <c r="AF655" s="1">
        <f>IF(IFERROR(VLOOKUP(E655,Store_Showcase!B2:H144,{5}, FALSE), TRUE)=TRUE, IF(IFERROR(VLOOKUP(E655,Store_SRP!B2:H110,{5}, FALSE), TRUE)=TRUE,VLOOKUP(E655,Store_VAM!B2:H273,{5}, FALSE),VLOOKUP(E655,Store_SRP!B2:H110,{5}, FALSE)), VLOOKUP(E655,Store_Showcase!B2:H144,{5}, FALSE))</f>
      </c>
      <c r="AG655" s="1">
        <f>IF(IFERROR(VLOOKUP(E655,Store_Showcase!B2:H144,{6}, FALSE), TRUE)=TRUE, IF(IFERROR(VLOOKUP(E655,Store_SRP!B2:H110,{6}, FALSE), TRUE)=TRUE,VLOOKUP(E655,Store_VAM!B2:H273,{6}, FALSE),VLOOKUP(E655,Store_SRP!B2:H110,{6}, FALSE)), VLOOKUP(E655,Store_Showcase!B2:H144,{6}, FALSE))</f>
      </c>
      <c r="AH655" s="1">
        <f>VLOOKUP(G655,Sku_Consolidated!A2:R957,18,FALSE)</f>
      </c>
      <c r="AI655" s="1">
        <f>VLOOKUP(G655,Sku_Consolidated!A2:S957,19,FALSE)</f>
      </c>
      <c r="AJ655" s="1">
        <f>VLOOKUP(G655,Sku_Consolidated!A2:T957,20,FALSE)</f>
      </c>
    </row>
    <row r="656" spans="1:36" x14ac:dyDescent="0.25">
      <c r="A656" s="1">
        <v>2024</v>
      </c>
      <c r="B656" s="1" t="s">
        <v>31</v>
      </c>
      <c r="C656" s="1" t="s">
        <v>32</v>
      </c>
      <c r="D656" s="1" t="s">
        <v>33</v>
      </c>
      <c r="E656" s="9" t="s">
        <v>1920</v>
      </c>
      <c r="F656" s="1">
        <f>IF(VLOOKUP(G656,Sku_Consolidated!A2:S957,{19},FALSE)="SHOWCASE", VLOOKUP(E656,Store_Showcase!B2:C144,{2}, FALSE), IF(VLOOKUP(G656,Sku_Consolidated!A2:S957,{19},FALSE)="VAM",VLOOKUP(E656,Store_VAM!B2:C273,{2}, FALSE),VLOOKUP(E656,Store_SRP!B2:C110,{2}, FALSE)))</f>
      </c>
      <c r="G656" s="1">
        <v>61757</v>
      </c>
      <c r="H656" s="1" t="s">
        <v>349</v>
      </c>
      <c r="I656" s="10" t="s">
        <v>1951</v>
      </c>
      <c r="J656" s="1">
        <f>VLOOKUP(G656,Sku_Consolidated!A2:C957, 3, FALSE)</f>
      </c>
      <c r="K656" s="10">
        <f>IF(J656="PACK", I656, 0)</f>
      </c>
      <c r="L656" s="10">
        <f>IF(J656="KG", I656, I656 * VLOOKUP(G656,Sku_Consolidated!A2:U957,21,FALSE))</f>
      </c>
      <c r="M656" s="10" t="s">
        <v>37</v>
      </c>
      <c r="N656" s="11" t="s">
        <v>1952</v>
      </c>
      <c r="O656" s="10" t="s">
        <v>1953</v>
      </c>
      <c r="P656" s="10">
        <f>N656 - O656</f>
      </c>
      <c r="Q656" s="1">
        <f>VLOOKUP(G656,Sku_Consolidated!A2:G957,7, FALSE)</f>
      </c>
      <c r="R656" s="1">
        <f>IF(IFERROR(VLOOKUP(E656,Store_Showcase!B2:H144,7, FALSE), TRUE)=TRUE, IF(IFERROR(VLOOKUP(E656,Store_SRP!B2:H110,7, FALSE), TRUE)=TRUE,VLOOKUP(E656,Store_VAM!B2:H273,7, FALSE),VLOOKUP(E656,Store_SRP!B2:H110,7, FALSE)), VLOOKUP(E656,Store_Showcase!B2:H144,7, FALSE))</f>
      </c>
      <c r="S656" s="1">
        <f>IF(IFERROR(VLOOKUP(E656,Store_Showcase!B2:I144,8, FALSE), TRUE)=TRUE, IF(IFERROR(VLOOKUP(E656,Store_SRP!B2:I110,8, FALSE), TRUE)=TRUE,VLOOKUP(E656,Store_VAM!B2:I273,8, FALSE),VLOOKUP(E656,Store_SRP!B2:I110,8, FALSE)), VLOOKUP(E656,Store_Showcase!B2:I144,8, FALSE))</f>
      </c>
      <c r="T656" s="1">
        <f>VLOOKUP(G656,Sku_Consolidated!A2:R957,18,FALSE)</f>
      </c>
      <c r="U656" s="1" t="s">
        <v>1924</v>
      </c>
      <c r="V656" s="1">
        <f>IF(VLOOKUP(G656,Sku_Consolidated!A2:S957,19,FALSE)="SHOWCASE", VLOOKUP(E656,Store_Showcase!B2:L144,11, FALSE), IF(VLOOKUP(G656,Sku_Consolidated!A2:S957,19,FALSE)="VAM",VLOOKUP(E656,Store_VAM!B2:L273,11, FALSE),VLOOKUP(E656,Store_SRP!B2:L110,11, FALSE)))</f>
      </c>
      <c r="W656" s="1">
        <f>VLOOKUP(G656,Sku_Consolidated!A2:W957,11,FALSE)</f>
      </c>
      <c r="X656" s="1">
        <f>VLOOKUP(G656,Sku_Consolidated!A2:H957,8,FALSE)</f>
      </c>
      <c r="Y656" s="1">
        <f>VLOOKUP(G656,Sku_Consolidated!A2:I957,9,FALSE)</f>
      </c>
      <c r="Z656" s="1" t="s">
        <v>41</v>
      </c>
      <c r="AA656" s="1">
        <f>VLOOKUP(G656,Sku_Consolidated!A2:E957,5,FALSE)</f>
      </c>
      <c r="AB656" s="1">
        <f>IF(VLOOKUP(G656,Sku_Consolidated!A2:S957,19,FALSE)="SHOWCASE", VLOOKUP(E656,Store_Showcase!B2:N144,13, FALSE), IF(VLOOKUP(G656,Sku_Consolidated!A2:S957,19,FALSE)="VAM",VLOOKUP(E656,Store_VAM!B2:N273,13, FALSE),VLOOKUP(E656,Store_SRP!B2:N110,13, FALSE)))</f>
      </c>
      <c r="AC656" s="1">
        <f>IF(IFERROR(AB656,TRUE)=TRUE, "-","OK")</f>
      </c>
      <c r="AD656" s="11" t="s">
        <v>37</v>
      </c>
      <c r="AE656" s="11" t="s">
        <v>37</v>
      </c>
      <c r="AF656" s="1">
        <f>IF(IFERROR(VLOOKUP(E656,Store_Showcase!B2:H144,{5}, FALSE), TRUE)=TRUE, IF(IFERROR(VLOOKUP(E656,Store_SRP!B2:H110,{5}, FALSE), TRUE)=TRUE,VLOOKUP(E656,Store_VAM!B2:H273,{5}, FALSE),VLOOKUP(E656,Store_SRP!B2:H110,{5}, FALSE)), VLOOKUP(E656,Store_Showcase!B2:H144,{5}, FALSE))</f>
      </c>
      <c r="AG656" s="1">
        <f>IF(IFERROR(VLOOKUP(E656,Store_Showcase!B2:H144,{6}, FALSE), TRUE)=TRUE, IF(IFERROR(VLOOKUP(E656,Store_SRP!B2:H110,{6}, FALSE), TRUE)=TRUE,VLOOKUP(E656,Store_VAM!B2:H273,{6}, FALSE),VLOOKUP(E656,Store_SRP!B2:H110,{6}, FALSE)), VLOOKUP(E656,Store_Showcase!B2:H144,{6}, FALSE))</f>
      </c>
      <c r="AH656" s="1">
        <f>VLOOKUP(G656,Sku_Consolidated!A2:R957,18,FALSE)</f>
      </c>
      <c r="AI656" s="1">
        <f>VLOOKUP(G656,Sku_Consolidated!A2:S957,19,FALSE)</f>
      </c>
      <c r="AJ656" s="1">
        <f>VLOOKUP(G656,Sku_Consolidated!A2:T957,20,FALSE)</f>
      </c>
    </row>
    <row r="657" spans="1:36" x14ac:dyDescent="0.25">
      <c r="A657" s="1">
        <v>2024</v>
      </c>
      <c r="B657" s="1" t="s">
        <v>31</v>
      </c>
      <c r="C657" s="1" t="s">
        <v>32</v>
      </c>
      <c r="D657" s="1" t="s">
        <v>33</v>
      </c>
      <c r="E657" s="9" t="s">
        <v>1920</v>
      </c>
      <c r="F657" s="1">
        <f>IF(VLOOKUP(G657,Sku_Consolidated!A2:S957,{19},FALSE)="SHOWCASE", VLOOKUP(E657,Store_Showcase!B2:C144,{2}, FALSE), IF(VLOOKUP(G657,Sku_Consolidated!A2:S957,{19},FALSE)="VAM",VLOOKUP(E657,Store_VAM!B2:C273,{2}, FALSE),VLOOKUP(E657,Store_SRP!B2:C110,{2}, FALSE)))</f>
      </c>
      <c r="G657" s="1">
        <v>61759</v>
      </c>
      <c r="H657" s="1" t="s">
        <v>94</v>
      </c>
      <c r="I657" s="10" t="s">
        <v>1345</v>
      </c>
      <c r="J657" s="1">
        <f>VLOOKUP(G657,Sku_Consolidated!A2:C957, 3, FALSE)</f>
      </c>
      <c r="K657" s="10">
        <f>IF(J657="PACK", I657, 0)</f>
      </c>
      <c r="L657" s="10">
        <f>IF(J657="KG", I657, I657 * VLOOKUP(G657,Sku_Consolidated!A2:U957,21,FALSE))</f>
      </c>
      <c r="M657" s="10" t="s">
        <v>37</v>
      </c>
      <c r="N657" s="11" t="s">
        <v>1954</v>
      </c>
      <c r="O657" s="10" t="s">
        <v>1955</v>
      </c>
      <c r="P657" s="10">
        <f>N657 - O657</f>
      </c>
      <c r="Q657" s="1">
        <f>VLOOKUP(G657,Sku_Consolidated!A2:G957,7, FALSE)</f>
      </c>
      <c r="R657" s="1">
        <f>IF(IFERROR(VLOOKUP(E657,Store_Showcase!B2:H144,7, FALSE), TRUE)=TRUE, IF(IFERROR(VLOOKUP(E657,Store_SRP!B2:H110,7, FALSE), TRUE)=TRUE,VLOOKUP(E657,Store_VAM!B2:H273,7, FALSE),VLOOKUP(E657,Store_SRP!B2:H110,7, FALSE)), VLOOKUP(E657,Store_Showcase!B2:H144,7, FALSE))</f>
      </c>
      <c r="S657" s="1">
        <f>IF(IFERROR(VLOOKUP(E657,Store_Showcase!B2:I144,8, FALSE), TRUE)=TRUE, IF(IFERROR(VLOOKUP(E657,Store_SRP!B2:I110,8, FALSE), TRUE)=TRUE,VLOOKUP(E657,Store_VAM!B2:I273,8, FALSE),VLOOKUP(E657,Store_SRP!B2:I110,8, FALSE)), VLOOKUP(E657,Store_Showcase!B2:I144,8, FALSE))</f>
      </c>
      <c r="T657" s="1">
        <f>VLOOKUP(G657,Sku_Consolidated!A2:R957,18,FALSE)</f>
      </c>
      <c r="U657" s="1" t="s">
        <v>1924</v>
      </c>
      <c r="V657" s="1">
        <f>IF(VLOOKUP(G657,Sku_Consolidated!A2:S957,19,FALSE)="SHOWCASE", VLOOKUP(E657,Store_Showcase!B2:L144,11, FALSE), IF(VLOOKUP(G657,Sku_Consolidated!A2:S957,19,FALSE)="VAM",VLOOKUP(E657,Store_VAM!B2:L273,11, FALSE),VLOOKUP(E657,Store_SRP!B2:L110,11, FALSE)))</f>
      </c>
      <c r="W657" s="1">
        <f>VLOOKUP(G657,Sku_Consolidated!A2:W957,11,FALSE)</f>
      </c>
      <c r="X657" s="1">
        <f>VLOOKUP(G657,Sku_Consolidated!A2:H957,8,FALSE)</f>
      </c>
      <c r="Y657" s="1">
        <f>VLOOKUP(G657,Sku_Consolidated!A2:I957,9,FALSE)</f>
      </c>
      <c r="Z657" s="1" t="s">
        <v>41</v>
      </c>
      <c r="AA657" s="1">
        <f>VLOOKUP(G657,Sku_Consolidated!A2:E957,5,FALSE)</f>
      </c>
      <c r="AB657" s="1">
        <f>IF(VLOOKUP(G657,Sku_Consolidated!A2:S957,19,FALSE)="SHOWCASE", VLOOKUP(E657,Store_Showcase!B2:N144,13, FALSE), IF(VLOOKUP(G657,Sku_Consolidated!A2:S957,19,FALSE)="VAM",VLOOKUP(E657,Store_VAM!B2:N273,13, FALSE),VLOOKUP(E657,Store_SRP!B2:N110,13, FALSE)))</f>
      </c>
      <c r="AC657" s="1">
        <f>IF(IFERROR(AB657,TRUE)=TRUE, "-","OK")</f>
      </c>
      <c r="AD657" s="11" t="s">
        <v>37</v>
      </c>
      <c r="AE657" s="11" t="s">
        <v>37</v>
      </c>
      <c r="AF657" s="1">
        <f>IF(IFERROR(VLOOKUP(E657,Store_Showcase!B2:H144,{5}, FALSE), TRUE)=TRUE, IF(IFERROR(VLOOKUP(E657,Store_SRP!B2:H110,{5}, FALSE), TRUE)=TRUE,VLOOKUP(E657,Store_VAM!B2:H273,{5}, FALSE),VLOOKUP(E657,Store_SRP!B2:H110,{5}, FALSE)), VLOOKUP(E657,Store_Showcase!B2:H144,{5}, FALSE))</f>
      </c>
      <c r="AG657" s="1">
        <f>IF(IFERROR(VLOOKUP(E657,Store_Showcase!B2:H144,{6}, FALSE), TRUE)=TRUE, IF(IFERROR(VLOOKUP(E657,Store_SRP!B2:H110,{6}, FALSE), TRUE)=TRUE,VLOOKUP(E657,Store_VAM!B2:H273,{6}, FALSE),VLOOKUP(E657,Store_SRP!B2:H110,{6}, FALSE)), VLOOKUP(E657,Store_Showcase!B2:H144,{6}, FALSE))</f>
      </c>
      <c r="AH657" s="1">
        <f>VLOOKUP(G657,Sku_Consolidated!A2:R957,18,FALSE)</f>
      </c>
      <c r="AI657" s="1">
        <f>VLOOKUP(G657,Sku_Consolidated!A2:S957,19,FALSE)</f>
      </c>
      <c r="AJ657" s="1">
        <f>VLOOKUP(G657,Sku_Consolidated!A2:T957,20,FALSE)</f>
      </c>
    </row>
    <row r="658" spans="1:36" x14ac:dyDescent="0.25">
      <c r="A658" s="1">
        <v>2024</v>
      </c>
      <c r="B658" s="1" t="s">
        <v>31</v>
      </c>
      <c r="C658" s="1" t="s">
        <v>32</v>
      </c>
      <c r="D658" s="1" t="s">
        <v>33</v>
      </c>
      <c r="E658" s="9" t="s">
        <v>1920</v>
      </c>
      <c r="F658" s="1">
        <f>IF(VLOOKUP(G658,Sku_Consolidated!A2:S957,{19},FALSE)="SHOWCASE", VLOOKUP(E658,Store_Showcase!B2:C144,{2}, FALSE), IF(VLOOKUP(G658,Sku_Consolidated!A2:S957,{19},FALSE)="VAM",VLOOKUP(E658,Store_VAM!B2:C273,{2}, FALSE),VLOOKUP(E658,Store_SRP!B2:C110,{2}, FALSE)))</f>
      </c>
      <c r="G658" s="1">
        <v>61760</v>
      </c>
      <c r="H658" s="1" t="s">
        <v>98</v>
      </c>
      <c r="I658" s="10" t="s">
        <v>1956</v>
      </c>
      <c r="J658" s="1">
        <f>VLOOKUP(G658,Sku_Consolidated!A2:C957, 3, FALSE)</f>
      </c>
      <c r="K658" s="10">
        <f>IF(J658="PACK", I658, 0)</f>
      </c>
      <c r="L658" s="10">
        <f>IF(J658="KG", I658, I658 * VLOOKUP(G658,Sku_Consolidated!A2:U957,21,FALSE))</f>
      </c>
      <c r="M658" s="10" t="s">
        <v>37</v>
      </c>
      <c r="N658" s="11" t="s">
        <v>1957</v>
      </c>
      <c r="O658" s="10" t="s">
        <v>1958</v>
      </c>
      <c r="P658" s="10">
        <f>N658 - O658</f>
      </c>
      <c r="Q658" s="1">
        <f>VLOOKUP(G658,Sku_Consolidated!A2:G957,7, FALSE)</f>
      </c>
      <c r="R658" s="1">
        <f>IF(IFERROR(VLOOKUP(E658,Store_Showcase!B2:H144,7, FALSE), TRUE)=TRUE, IF(IFERROR(VLOOKUP(E658,Store_SRP!B2:H110,7, FALSE), TRUE)=TRUE,VLOOKUP(E658,Store_VAM!B2:H273,7, FALSE),VLOOKUP(E658,Store_SRP!B2:H110,7, FALSE)), VLOOKUP(E658,Store_Showcase!B2:H144,7, FALSE))</f>
      </c>
      <c r="S658" s="1">
        <f>IF(IFERROR(VLOOKUP(E658,Store_Showcase!B2:I144,8, FALSE), TRUE)=TRUE, IF(IFERROR(VLOOKUP(E658,Store_SRP!B2:I110,8, FALSE), TRUE)=TRUE,VLOOKUP(E658,Store_VAM!B2:I273,8, FALSE),VLOOKUP(E658,Store_SRP!B2:I110,8, FALSE)), VLOOKUP(E658,Store_Showcase!B2:I144,8, FALSE))</f>
      </c>
      <c r="T658" s="1">
        <f>VLOOKUP(G658,Sku_Consolidated!A2:R957,18,FALSE)</f>
      </c>
      <c r="U658" s="1" t="s">
        <v>1924</v>
      </c>
      <c r="V658" s="1">
        <f>IF(VLOOKUP(G658,Sku_Consolidated!A2:S957,19,FALSE)="SHOWCASE", VLOOKUP(E658,Store_Showcase!B2:L144,11, FALSE), IF(VLOOKUP(G658,Sku_Consolidated!A2:S957,19,FALSE)="VAM",VLOOKUP(E658,Store_VAM!B2:L273,11, FALSE),VLOOKUP(E658,Store_SRP!B2:L110,11, FALSE)))</f>
      </c>
      <c r="W658" s="1">
        <f>VLOOKUP(G658,Sku_Consolidated!A2:W957,11,FALSE)</f>
      </c>
      <c r="X658" s="1">
        <f>VLOOKUP(G658,Sku_Consolidated!A2:H957,8,FALSE)</f>
      </c>
      <c r="Y658" s="1">
        <f>VLOOKUP(G658,Sku_Consolidated!A2:I957,9,FALSE)</f>
      </c>
      <c r="Z658" s="1" t="s">
        <v>41</v>
      </c>
      <c r="AA658" s="1">
        <f>VLOOKUP(G658,Sku_Consolidated!A2:E957,5,FALSE)</f>
      </c>
      <c r="AB658" s="1">
        <f>IF(VLOOKUP(G658,Sku_Consolidated!A2:S957,19,FALSE)="SHOWCASE", VLOOKUP(E658,Store_Showcase!B2:N144,13, FALSE), IF(VLOOKUP(G658,Sku_Consolidated!A2:S957,19,FALSE)="VAM",VLOOKUP(E658,Store_VAM!B2:N273,13, FALSE),VLOOKUP(E658,Store_SRP!B2:N110,13, FALSE)))</f>
      </c>
      <c r="AC658" s="1">
        <f>IF(IFERROR(AB658,TRUE)=TRUE, "-","OK")</f>
      </c>
      <c r="AD658" s="11" t="s">
        <v>37</v>
      </c>
      <c r="AE658" s="11" t="s">
        <v>37</v>
      </c>
      <c r="AF658" s="1">
        <f>IF(IFERROR(VLOOKUP(E658,Store_Showcase!B2:H144,{5}, FALSE), TRUE)=TRUE, IF(IFERROR(VLOOKUP(E658,Store_SRP!B2:H110,{5}, FALSE), TRUE)=TRUE,VLOOKUP(E658,Store_VAM!B2:H273,{5}, FALSE),VLOOKUP(E658,Store_SRP!B2:H110,{5}, FALSE)), VLOOKUP(E658,Store_Showcase!B2:H144,{5}, FALSE))</f>
      </c>
      <c r="AG658" s="1">
        <f>IF(IFERROR(VLOOKUP(E658,Store_Showcase!B2:H144,{6}, FALSE), TRUE)=TRUE, IF(IFERROR(VLOOKUP(E658,Store_SRP!B2:H110,{6}, FALSE), TRUE)=TRUE,VLOOKUP(E658,Store_VAM!B2:H273,{6}, FALSE),VLOOKUP(E658,Store_SRP!B2:H110,{6}, FALSE)), VLOOKUP(E658,Store_Showcase!B2:H144,{6}, FALSE))</f>
      </c>
      <c r="AH658" s="1">
        <f>VLOOKUP(G658,Sku_Consolidated!A2:R957,18,FALSE)</f>
      </c>
      <c r="AI658" s="1">
        <f>VLOOKUP(G658,Sku_Consolidated!A2:S957,19,FALSE)</f>
      </c>
      <c r="AJ658" s="1">
        <f>VLOOKUP(G658,Sku_Consolidated!A2:T957,20,FALSE)</f>
      </c>
    </row>
    <row r="659" spans="1:36" x14ac:dyDescent="0.25">
      <c r="A659" s="1">
        <v>2024</v>
      </c>
      <c r="B659" s="1" t="s">
        <v>31</v>
      </c>
      <c r="C659" s="1" t="s">
        <v>32</v>
      </c>
      <c r="D659" s="1" t="s">
        <v>33</v>
      </c>
      <c r="E659" s="9" t="s">
        <v>1920</v>
      </c>
      <c r="F659" s="1">
        <f>IF(VLOOKUP(G659,Sku_Consolidated!A2:S957,{19},FALSE)="SHOWCASE", VLOOKUP(E659,Store_Showcase!B2:C144,{2}, FALSE), IF(VLOOKUP(G659,Sku_Consolidated!A2:S957,{19},FALSE)="VAM",VLOOKUP(E659,Store_VAM!B2:C273,{2}, FALSE),VLOOKUP(E659,Store_SRP!B2:C110,{2}, FALSE)))</f>
      </c>
      <c r="G659" s="1">
        <v>61762</v>
      </c>
      <c r="H659" s="1" t="s">
        <v>252</v>
      </c>
      <c r="I659" s="10" t="s">
        <v>1959</v>
      </c>
      <c r="J659" s="1">
        <f>VLOOKUP(G659,Sku_Consolidated!A2:C957, 3, FALSE)</f>
      </c>
      <c r="K659" s="10">
        <f>IF(J659="PACK", I659, 0)</f>
      </c>
      <c r="L659" s="10">
        <f>IF(J659="KG", I659, I659 * VLOOKUP(G659,Sku_Consolidated!A2:U957,21,FALSE))</f>
      </c>
      <c r="M659" s="10" t="s">
        <v>37</v>
      </c>
      <c r="N659" s="11" t="s">
        <v>1960</v>
      </c>
      <c r="O659" s="10" t="s">
        <v>1961</v>
      </c>
      <c r="P659" s="10">
        <f>N659 - O659</f>
      </c>
      <c r="Q659" s="1">
        <f>VLOOKUP(G659,Sku_Consolidated!A2:G957,7, FALSE)</f>
      </c>
      <c r="R659" s="1">
        <f>IF(IFERROR(VLOOKUP(E659,Store_Showcase!B2:H144,7, FALSE), TRUE)=TRUE, IF(IFERROR(VLOOKUP(E659,Store_SRP!B2:H110,7, FALSE), TRUE)=TRUE,VLOOKUP(E659,Store_VAM!B2:H273,7, FALSE),VLOOKUP(E659,Store_SRP!B2:H110,7, FALSE)), VLOOKUP(E659,Store_Showcase!B2:H144,7, FALSE))</f>
      </c>
      <c r="S659" s="1">
        <f>IF(IFERROR(VLOOKUP(E659,Store_Showcase!B2:I144,8, FALSE), TRUE)=TRUE, IF(IFERROR(VLOOKUP(E659,Store_SRP!B2:I110,8, FALSE), TRUE)=TRUE,VLOOKUP(E659,Store_VAM!B2:I273,8, FALSE),VLOOKUP(E659,Store_SRP!B2:I110,8, FALSE)), VLOOKUP(E659,Store_Showcase!B2:I144,8, FALSE))</f>
      </c>
      <c r="T659" s="1">
        <f>VLOOKUP(G659,Sku_Consolidated!A2:R957,18,FALSE)</f>
      </c>
      <c r="U659" s="1" t="s">
        <v>1924</v>
      </c>
      <c r="V659" s="1">
        <f>IF(VLOOKUP(G659,Sku_Consolidated!A2:S957,19,FALSE)="SHOWCASE", VLOOKUP(E659,Store_Showcase!B2:L144,11, FALSE), IF(VLOOKUP(G659,Sku_Consolidated!A2:S957,19,FALSE)="VAM",VLOOKUP(E659,Store_VAM!B2:L273,11, FALSE),VLOOKUP(E659,Store_SRP!B2:L110,11, FALSE)))</f>
      </c>
      <c r="W659" s="1">
        <f>VLOOKUP(G659,Sku_Consolidated!A2:W957,11,FALSE)</f>
      </c>
      <c r="X659" s="1">
        <f>VLOOKUP(G659,Sku_Consolidated!A2:H957,8,FALSE)</f>
      </c>
      <c r="Y659" s="1">
        <f>VLOOKUP(G659,Sku_Consolidated!A2:I957,9,FALSE)</f>
      </c>
      <c r="Z659" s="1" t="s">
        <v>41</v>
      </c>
      <c r="AA659" s="1">
        <f>VLOOKUP(G659,Sku_Consolidated!A2:E957,5,FALSE)</f>
      </c>
      <c r="AB659" s="1">
        <f>IF(VLOOKUP(G659,Sku_Consolidated!A2:S957,19,FALSE)="SHOWCASE", VLOOKUP(E659,Store_Showcase!B2:N144,13, FALSE), IF(VLOOKUP(G659,Sku_Consolidated!A2:S957,19,FALSE)="VAM",VLOOKUP(E659,Store_VAM!B2:N273,13, FALSE),VLOOKUP(E659,Store_SRP!B2:N110,13, FALSE)))</f>
      </c>
      <c r="AC659" s="1">
        <f>IF(IFERROR(AB659,TRUE)=TRUE, "-","OK")</f>
      </c>
      <c r="AD659" s="11" t="s">
        <v>37</v>
      </c>
      <c r="AE659" s="11" t="s">
        <v>37</v>
      </c>
      <c r="AF659" s="1">
        <f>IF(IFERROR(VLOOKUP(E659,Store_Showcase!B2:H144,{5}, FALSE), TRUE)=TRUE, IF(IFERROR(VLOOKUP(E659,Store_SRP!B2:H110,{5}, FALSE), TRUE)=TRUE,VLOOKUP(E659,Store_VAM!B2:H273,{5}, FALSE),VLOOKUP(E659,Store_SRP!B2:H110,{5}, FALSE)), VLOOKUP(E659,Store_Showcase!B2:H144,{5}, FALSE))</f>
      </c>
      <c r="AG659" s="1">
        <f>IF(IFERROR(VLOOKUP(E659,Store_Showcase!B2:H144,{6}, FALSE), TRUE)=TRUE, IF(IFERROR(VLOOKUP(E659,Store_SRP!B2:H110,{6}, FALSE), TRUE)=TRUE,VLOOKUP(E659,Store_VAM!B2:H273,{6}, FALSE),VLOOKUP(E659,Store_SRP!B2:H110,{6}, FALSE)), VLOOKUP(E659,Store_Showcase!B2:H144,{6}, FALSE))</f>
      </c>
      <c r="AH659" s="1">
        <f>VLOOKUP(G659,Sku_Consolidated!A2:R957,18,FALSE)</f>
      </c>
      <c r="AI659" s="1">
        <f>VLOOKUP(G659,Sku_Consolidated!A2:S957,19,FALSE)</f>
      </c>
      <c r="AJ659" s="1">
        <f>VLOOKUP(G659,Sku_Consolidated!A2:T957,20,FALSE)</f>
      </c>
    </row>
    <row r="660" spans="1:36" x14ac:dyDescent="0.25">
      <c r="A660" s="1">
        <v>2024</v>
      </c>
      <c r="B660" s="1" t="s">
        <v>31</v>
      </c>
      <c r="C660" s="1" t="s">
        <v>32</v>
      </c>
      <c r="D660" s="1" t="s">
        <v>33</v>
      </c>
      <c r="E660" s="9" t="s">
        <v>1920</v>
      </c>
      <c r="F660" s="1">
        <f>IF(VLOOKUP(G660,Sku_Consolidated!A2:S957,{19},FALSE)="SHOWCASE", VLOOKUP(E660,Store_Showcase!B2:C144,{2}, FALSE), IF(VLOOKUP(G660,Sku_Consolidated!A2:S957,{19},FALSE)="VAM",VLOOKUP(E660,Store_VAM!B2:C273,{2}, FALSE),VLOOKUP(E660,Store_SRP!B2:C110,{2}, FALSE)))</f>
      </c>
      <c r="G660" s="1">
        <v>61787</v>
      </c>
      <c r="H660" s="1" t="s">
        <v>110</v>
      </c>
      <c r="I660" s="10" t="s">
        <v>1962</v>
      </c>
      <c r="J660" s="1">
        <f>VLOOKUP(G660,Sku_Consolidated!A2:C957, 3, FALSE)</f>
      </c>
      <c r="K660" s="10">
        <f>IF(J660="PACK", I660, 0)</f>
      </c>
      <c r="L660" s="10">
        <f>IF(J660="KG", I660, I660 * VLOOKUP(G660,Sku_Consolidated!A2:U957,21,FALSE))</f>
      </c>
      <c r="M660" s="10" t="s">
        <v>37</v>
      </c>
      <c r="N660" s="11" t="s">
        <v>1963</v>
      </c>
      <c r="O660" s="10" t="s">
        <v>1964</v>
      </c>
      <c r="P660" s="10">
        <f>N660 - O660</f>
      </c>
      <c r="Q660" s="1">
        <f>VLOOKUP(G660,Sku_Consolidated!A2:G957,7, FALSE)</f>
      </c>
      <c r="R660" s="1">
        <f>IF(IFERROR(VLOOKUP(E660,Store_Showcase!B2:H144,7, FALSE), TRUE)=TRUE, IF(IFERROR(VLOOKUP(E660,Store_SRP!B2:H110,7, FALSE), TRUE)=TRUE,VLOOKUP(E660,Store_VAM!B2:H273,7, FALSE),VLOOKUP(E660,Store_SRP!B2:H110,7, FALSE)), VLOOKUP(E660,Store_Showcase!B2:H144,7, FALSE))</f>
      </c>
      <c r="S660" s="1">
        <f>IF(IFERROR(VLOOKUP(E660,Store_Showcase!B2:I144,8, FALSE), TRUE)=TRUE, IF(IFERROR(VLOOKUP(E660,Store_SRP!B2:I110,8, FALSE), TRUE)=TRUE,VLOOKUP(E660,Store_VAM!B2:I273,8, FALSE),VLOOKUP(E660,Store_SRP!B2:I110,8, FALSE)), VLOOKUP(E660,Store_Showcase!B2:I144,8, FALSE))</f>
      </c>
      <c r="T660" s="1">
        <f>VLOOKUP(G660,Sku_Consolidated!A2:R957,18,FALSE)</f>
      </c>
      <c r="U660" s="1" t="s">
        <v>1924</v>
      </c>
      <c r="V660" s="1">
        <f>IF(VLOOKUP(G660,Sku_Consolidated!A2:S957,19,FALSE)="SHOWCASE", VLOOKUP(E660,Store_Showcase!B2:L144,11, FALSE), IF(VLOOKUP(G660,Sku_Consolidated!A2:S957,19,FALSE)="VAM",VLOOKUP(E660,Store_VAM!B2:L273,11, FALSE),VLOOKUP(E660,Store_SRP!B2:L110,11, FALSE)))</f>
      </c>
      <c r="W660" s="1">
        <f>VLOOKUP(G660,Sku_Consolidated!A2:W957,11,FALSE)</f>
      </c>
      <c r="X660" s="1">
        <f>VLOOKUP(G660,Sku_Consolidated!A2:H957,8,FALSE)</f>
      </c>
      <c r="Y660" s="1">
        <f>VLOOKUP(G660,Sku_Consolidated!A2:I957,9,FALSE)</f>
      </c>
      <c r="Z660" s="1" t="s">
        <v>41</v>
      </c>
      <c r="AA660" s="1">
        <f>VLOOKUP(G660,Sku_Consolidated!A2:E957,5,FALSE)</f>
      </c>
      <c r="AB660" s="1">
        <f>IF(VLOOKUP(G660,Sku_Consolidated!A2:S957,19,FALSE)="SHOWCASE", VLOOKUP(E660,Store_Showcase!B2:N144,13, FALSE), IF(VLOOKUP(G660,Sku_Consolidated!A2:S957,19,FALSE)="VAM",VLOOKUP(E660,Store_VAM!B2:N273,13, FALSE),VLOOKUP(E660,Store_SRP!B2:N110,13, FALSE)))</f>
      </c>
      <c r="AC660" s="1">
        <f>IF(IFERROR(AB660,TRUE)=TRUE, "-","OK")</f>
      </c>
      <c r="AD660" s="11" t="s">
        <v>37</v>
      </c>
      <c r="AE660" s="11" t="s">
        <v>37</v>
      </c>
      <c r="AF660" s="1">
        <f>IF(IFERROR(VLOOKUP(E660,Store_Showcase!B2:H144,{5}, FALSE), TRUE)=TRUE, IF(IFERROR(VLOOKUP(E660,Store_SRP!B2:H110,{5}, FALSE), TRUE)=TRUE,VLOOKUP(E660,Store_VAM!B2:H273,{5}, FALSE),VLOOKUP(E660,Store_SRP!B2:H110,{5}, FALSE)), VLOOKUP(E660,Store_Showcase!B2:H144,{5}, FALSE))</f>
      </c>
      <c r="AG660" s="1">
        <f>IF(IFERROR(VLOOKUP(E660,Store_Showcase!B2:H144,{6}, FALSE), TRUE)=TRUE, IF(IFERROR(VLOOKUP(E660,Store_SRP!B2:H110,{6}, FALSE), TRUE)=TRUE,VLOOKUP(E660,Store_VAM!B2:H273,{6}, FALSE),VLOOKUP(E660,Store_SRP!B2:H110,{6}, FALSE)), VLOOKUP(E660,Store_Showcase!B2:H144,{6}, FALSE))</f>
      </c>
      <c r="AH660" s="1">
        <f>VLOOKUP(G660,Sku_Consolidated!A2:R957,18,FALSE)</f>
      </c>
      <c r="AI660" s="1">
        <f>VLOOKUP(G660,Sku_Consolidated!A2:S957,19,FALSE)</f>
      </c>
      <c r="AJ660" s="1">
        <f>VLOOKUP(G660,Sku_Consolidated!A2:T957,20,FALSE)</f>
      </c>
    </row>
    <row r="661" spans="1:36" x14ac:dyDescent="0.25">
      <c r="A661" s="1">
        <v>2024</v>
      </c>
      <c r="B661" s="1" t="s">
        <v>31</v>
      </c>
      <c r="C661" s="1" t="s">
        <v>32</v>
      </c>
      <c r="D661" s="1" t="s">
        <v>33</v>
      </c>
      <c r="E661" s="9" t="s">
        <v>1920</v>
      </c>
      <c r="F661" s="1">
        <f>IF(VLOOKUP(G661,Sku_Consolidated!A2:S957,{19},FALSE)="SHOWCASE", VLOOKUP(E661,Store_Showcase!B2:C144,{2}, FALSE), IF(VLOOKUP(G661,Sku_Consolidated!A2:S957,{19},FALSE)="VAM",VLOOKUP(E661,Store_VAM!B2:C273,{2}, FALSE),VLOOKUP(E661,Store_SRP!B2:C110,{2}, FALSE)))</f>
      </c>
      <c r="G661" s="1">
        <v>61833</v>
      </c>
      <c r="H661" s="1" t="s">
        <v>118</v>
      </c>
      <c r="I661" s="10" t="s">
        <v>1063</v>
      </c>
      <c r="J661" s="1">
        <f>VLOOKUP(G661,Sku_Consolidated!A2:C957, 3, FALSE)</f>
      </c>
      <c r="K661" s="10">
        <f>IF(J661="PACK", I661, 0)</f>
      </c>
      <c r="L661" s="10">
        <f>IF(J661="KG", I661, I661 * VLOOKUP(G661,Sku_Consolidated!A2:U957,21,FALSE))</f>
      </c>
      <c r="M661" s="10" t="s">
        <v>37</v>
      </c>
      <c r="N661" s="11" t="s">
        <v>1965</v>
      </c>
      <c r="O661" s="10" t="s">
        <v>1966</v>
      </c>
      <c r="P661" s="10">
        <f>N661 - O661</f>
      </c>
      <c r="Q661" s="1">
        <f>VLOOKUP(G661,Sku_Consolidated!A2:G957,7, FALSE)</f>
      </c>
      <c r="R661" s="1">
        <f>IF(IFERROR(VLOOKUP(E661,Store_Showcase!B2:H144,7, FALSE), TRUE)=TRUE, IF(IFERROR(VLOOKUP(E661,Store_SRP!B2:H110,7, FALSE), TRUE)=TRUE,VLOOKUP(E661,Store_VAM!B2:H273,7, FALSE),VLOOKUP(E661,Store_SRP!B2:H110,7, FALSE)), VLOOKUP(E661,Store_Showcase!B2:H144,7, FALSE))</f>
      </c>
      <c r="S661" s="1">
        <f>IF(IFERROR(VLOOKUP(E661,Store_Showcase!B2:I144,8, FALSE), TRUE)=TRUE, IF(IFERROR(VLOOKUP(E661,Store_SRP!B2:I110,8, FALSE), TRUE)=TRUE,VLOOKUP(E661,Store_VAM!B2:I273,8, FALSE),VLOOKUP(E661,Store_SRP!B2:I110,8, FALSE)), VLOOKUP(E661,Store_Showcase!B2:I144,8, FALSE))</f>
      </c>
      <c r="T661" s="1">
        <f>VLOOKUP(G661,Sku_Consolidated!A2:R957,18,FALSE)</f>
      </c>
      <c r="U661" s="1" t="s">
        <v>1924</v>
      </c>
      <c r="V661" s="1">
        <f>IF(VLOOKUP(G661,Sku_Consolidated!A2:S957,19,FALSE)="SHOWCASE", VLOOKUP(E661,Store_Showcase!B2:L144,11, FALSE), IF(VLOOKUP(G661,Sku_Consolidated!A2:S957,19,FALSE)="VAM",VLOOKUP(E661,Store_VAM!B2:L273,11, FALSE),VLOOKUP(E661,Store_SRP!B2:L110,11, FALSE)))</f>
      </c>
      <c r="W661" s="1">
        <f>VLOOKUP(G661,Sku_Consolidated!A2:W957,11,FALSE)</f>
      </c>
      <c r="X661" s="1">
        <f>VLOOKUP(G661,Sku_Consolidated!A2:H957,8,FALSE)</f>
      </c>
      <c r="Y661" s="1">
        <f>VLOOKUP(G661,Sku_Consolidated!A2:I957,9,FALSE)</f>
      </c>
      <c r="Z661" s="1" t="s">
        <v>41</v>
      </c>
      <c r="AA661" s="1">
        <f>VLOOKUP(G661,Sku_Consolidated!A2:E957,5,FALSE)</f>
      </c>
      <c r="AB661" s="1">
        <f>IF(VLOOKUP(G661,Sku_Consolidated!A2:S957,19,FALSE)="SHOWCASE", VLOOKUP(E661,Store_Showcase!B2:N144,13, FALSE), IF(VLOOKUP(G661,Sku_Consolidated!A2:S957,19,FALSE)="VAM",VLOOKUP(E661,Store_VAM!B2:N273,13, FALSE),VLOOKUP(E661,Store_SRP!B2:N110,13, FALSE)))</f>
      </c>
      <c r="AC661" s="1">
        <f>IF(IFERROR(AB661,TRUE)=TRUE, "-","OK")</f>
      </c>
      <c r="AD661" s="11" t="s">
        <v>37</v>
      </c>
      <c r="AE661" s="11" t="s">
        <v>37</v>
      </c>
      <c r="AF661" s="1">
        <f>IF(IFERROR(VLOOKUP(E661,Store_Showcase!B2:H144,{5}, FALSE), TRUE)=TRUE, IF(IFERROR(VLOOKUP(E661,Store_SRP!B2:H110,{5}, FALSE), TRUE)=TRUE,VLOOKUP(E661,Store_VAM!B2:H273,{5}, FALSE),VLOOKUP(E661,Store_SRP!B2:H110,{5}, FALSE)), VLOOKUP(E661,Store_Showcase!B2:H144,{5}, FALSE))</f>
      </c>
      <c r="AG661" s="1">
        <f>IF(IFERROR(VLOOKUP(E661,Store_Showcase!B2:H144,{6}, FALSE), TRUE)=TRUE, IF(IFERROR(VLOOKUP(E661,Store_SRP!B2:H110,{6}, FALSE), TRUE)=TRUE,VLOOKUP(E661,Store_VAM!B2:H273,{6}, FALSE),VLOOKUP(E661,Store_SRP!B2:H110,{6}, FALSE)), VLOOKUP(E661,Store_Showcase!B2:H144,{6}, FALSE))</f>
      </c>
      <c r="AH661" s="1">
        <f>VLOOKUP(G661,Sku_Consolidated!A2:R957,18,FALSE)</f>
      </c>
      <c r="AI661" s="1">
        <f>VLOOKUP(G661,Sku_Consolidated!A2:S957,19,FALSE)</f>
      </c>
      <c r="AJ661" s="1">
        <f>VLOOKUP(G661,Sku_Consolidated!A2:T957,20,FALSE)</f>
      </c>
    </row>
    <row r="662" spans="1:36" x14ac:dyDescent="0.25">
      <c r="A662" s="1">
        <v>2024</v>
      </c>
      <c r="B662" s="1" t="s">
        <v>31</v>
      </c>
      <c r="C662" s="1" t="s">
        <v>32</v>
      </c>
      <c r="D662" s="1" t="s">
        <v>33</v>
      </c>
      <c r="E662" s="9" t="s">
        <v>1920</v>
      </c>
      <c r="F662" s="1">
        <f>IF(VLOOKUP(G662,Sku_Consolidated!A2:S957,{19},FALSE)="SHOWCASE", VLOOKUP(E662,Store_Showcase!B2:C144,{2}, FALSE), IF(VLOOKUP(G662,Sku_Consolidated!A2:S957,{19},FALSE)="VAM",VLOOKUP(E662,Store_VAM!B2:C273,{2}, FALSE),VLOOKUP(E662,Store_SRP!B2:C110,{2}, FALSE)))</f>
      </c>
      <c r="G662" s="1">
        <v>61835</v>
      </c>
      <c r="H662" s="1" t="s">
        <v>680</v>
      </c>
      <c r="I662" s="10" t="s">
        <v>1137</v>
      </c>
      <c r="J662" s="1">
        <f>VLOOKUP(G662,Sku_Consolidated!A2:C957, 3, FALSE)</f>
      </c>
      <c r="K662" s="10">
        <f>IF(J662="PACK", I662, 0)</f>
      </c>
      <c r="L662" s="10">
        <f>IF(J662="KG", I662, I662 * VLOOKUP(G662,Sku_Consolidated!A2:U957,21,FALSE))</f>
      </c>
      <c r="M662" s="10" t="s">
        <v>37</v>
      </c>
      <c r="N662" s="11" t="s">
        <v>1967</v>
      </c>
      <c r="O662" s="10" t="s">
        <v>1646</v>
      </c>
      <c r="P662" s="10">
        <f>N662 - O662</f>
      </c>
      <c r="Q662" s="1">
        <f>VLOOKUP(G662,Sku_Consolidated!A2:G957,7, FALSE)</f>
      </c>
      <c r="R662" s="1">
        <f>IF(IFERROR(VLOOKUP(E662,Store_Showcase!B2:H144,7, FALSE), TRUE)=TRUE, IF(IFERROR(VLOOKUP(E662,Store_SRP!B2:H110,7, FALSE), TRUE)=TRUE,VLOOKUP(E662,Store_VAM!B2:H273,7, FALSE),VLOOKUP(E662,Store_SRP!B2:H110,7, FALSE)), VLOOKUP(E662,Store_Showcase!B2:H144,7, FALSE))</f>
      </c>
      <c r="S662" s="1">
        <f>IF(IFERROR(VLOOKUP(E662,Store_Showcase!B2:I144,8, FALSE), TRUE)=TRUE, IF(IFERROR(VLOOKUP(E662,Store_SRP!B2:I110,8, FALSE), TRUE)=TRUE,VLOOKUP(E662,Store_VAM!B2:I273,8, FALSE),VLOOKUP(E662,Store_SRP!B2:I110,8, FALSE)), VLOOKUP(E662,Store_Showcase!B2:I144,8, FALSE))</f>
      </c>
      <c r="T662" s="1">
        <f>VLOOKUP(G662,Sku_Consolidated!A2:R957,18,FALSE)</f>
      </c>
      <c r="U662" s="1" t="s">
        <v>1924</v>
      </c>
      <c r="V662" s="1">
        <f>IF(VLOOKUP(G662,Sku_Consolidated!A2:S957,19,FALSE)="SHOWCASE", VLOOKUP(E662,Store_Showcase!B2:L144,11, FALSE), IF(VLOOKUP(G662,Sku_Consolidated!A2:S957,19,FALSE)="VAM",VLOOKUP(E662,Store_VAM!B2:L273,11, FALSE),VLOOKUP(E662,Store_SRP!B2:L110,11, FALSE)))</f>
      </c>
      <c r="W662" s="1">
        <f>VLOOKUP(G662,Sku_Consolidated!A2:W957,11,FALSE)</f>
      </c>
      <c r="X662" s="1">
        <f>VLOOKUP(G662,Sku_Consolidated!A2:H957,8,FALSE)</f>
      </c>
      <c r="Y662" s="1">
        <f>VLOOKUP(G662,Sku_Consolidated!A2:I957,9,FALSE)</f>
      </c>
      <c r="Z662" s="1" t="s">
        <v>41</v>
      </c>
      <c r="AA662" s="1">
        <f>VLOOKUP(G662,Sku_Consolidated!A2:E957,5,FALSE)</f>
      </c>
      <c r="AB662" s="1">
        <f>IF(VLOOKUP(G662,Sku_Consolidated!A2:S957,19,FALSE)="SHOWCASE", VLOOKUP(E662,Store_Showcase!B2:N144,13, FALSE), IF(VLOOKUP(G662,Sku_Consolidated!A2:S957,19,FALSE)="VAM",VLOOKUP(E662,Store_VAM!B2:N273,13, FALSE),VLOOKUP(E662,Store_SRP!B2:N110,13, FALSE)))</f>
      </c>
      <c r="AC662" s="1">
        <f>IF(IFERROR(AB662,TRUE)=TRUE, "-","OK")</f>
      </c>
      <c r="AD662" s="11" t="s">
        <v>37</v>
      </c>
      <c r="AE662" s="11" t="s">
        <v>37</v>
      </c>
      <c r="AF662" s="1">
        <f>IF(IFERROR(VLOOKUP(E662,Store_Showcase!B2:H144,{5}, FALSE), TRUE)=TRUE, IF(IFERROR(VLOOKUP(E662,Store_SRP!B2:H110,{5}, FALSE), TRUE)=TRUE,VLOOKUP(E662,Store_VAM!B2:H273,{5}, FALSE),VLOOKUP(E662,Store_SRP!B2:H110,{5}, FALSE)), VLOOKUP(E662,Store_Showcase!B2:H144,{5}, FALSE))</f>
      </c>
      <c r="AG662" s="1">
        <f>IF(IFERROR(VLOOKUP(E662,Store_Showcase!B2:H144,{6}, FALSE), TRUE)=TRUE, IF(IFERROR(VLOOKUP(E662,Store_SRP!B2:H110,{6}, FALSE), TRUE)=TRUE,VLOOKUP(E662,Store_VAM!B2:H273,{6}, FALSE),VLOOKUP(E662,Store_SRP!B2:H110,{6}, FALSE)), VLOOKUP(E662,Store_Showcase!B2:H144,{6}, FALSE))</f>
      </c>
      <c r="AH662" s="1">
        <f>VLOOKUP(G662,Sku_Consolidated!A2:R957,18,FALSE)</f>
      </c>
      <c r="AI662" s="1">
        <f>VLOOKUP(G662,Sku_Consolidated!A2:S957,19,FALSE)</f>
      </c>
      <c r="AJ662" s="1">
        <f>VLOOKUP(G662,Sku_Consolidated!A2:T957,20,FALSE)</f>
      </c>
    </row>
    <row r="663" spans="1:36" x14ac:dyDescent="0.25">
      <c r="A663" s="1">
        <v>2024</v>
      </c>
      <c r="B663" s="1" t="s">
        <v>31</v>
      </c>
      <c r="C663" s="1" t="s">
        <v>32</v>
      </c>
      <c r="D663" s="1" t="s">
        <v>33</v>
      </c>
      <c r="E663" s="9" t="s">
        <v>1920</v>
      </c>
      <c r="F663" s="1">
        <f>IF(VLOOKUP(G663,Sku_Consolidated!A2:S957,{19},FALSE)="SHOWCASE", VLOOKUP(E663,Store_Showcase!B2:C144,{2}, FALSE), IF(VLOOKUP(G663,Sku_Consolidated!A2:S957,{19},FALSE)="VAM",VLOOKUP(E663,Store_VAM!B2:C273,{2}, FALSE),VLOOKUP(E663,Store_SRP!B2:C110,{2}, FALSE)))</f>
      </c>
      <c r="G663" s="1">
        <v>61850</v>
      </c>
      <c r="H663" s="1" t="s">
        <v>134</v>
      </c>
      <c r="I663" s="10" t="s">
        <v>483</v>
      </c>
      <c r="J663" s="1">
        <f>VLOOKUP(G663,Sku_Consolidated!A2:C957, 3, FALSE)</f>
      </c>
      <c r="K663" s="10">
        <f>IF(J663="PACK", I663, 0)</f>
      </c>
      <c r="L663" s="10">
        <f>IF(J663="KG", I663, I663 * VLOOKUP(G663,Sku_Consolidated!A2:U957,21,FALSE))</f>
      </c>
      <c r="M663" s="10" t="s">
        <v>37</v>
      </c>
      <c r="N663" s="11" t="s">
        <v>1968</v>
      </c>
      <c r="O663" s="10" t="s">
        <v>1969</v>
      </c>
      <c r="P663" s="10">
        <f>N663 - O663</f>
      </c>
      <c r="Q663" s="1">
        <f>VLOOKUP(G663,Sku_Consolidated!A2:G957,7, FALSE)</f>
      </c>
      <c r="R663" s="1">
        <f>IF(IFERROR(VLOOKUP(E663,Store_Showcase!B2:H144,7, FALSE), TRUE)=TRUE, IF(IFERROR(VLOOKUP(E663,Store_SRP!B2:H110,7, FALSE), TRUE)=TRUE,VLOOKUP(E663,Store_VAM!B2:H273,7, FALSE),VLOOKUP(E663,Store_SRP!B2:H110,7, FALSE)), VLOOKUP(E663,Store_Showcase!B2:H144,7, FALSE))</f>
      </c>
      <c r="S663" s="1">
        <f>IF(IFERROR(VLOOKUP(E663,Store_Showcase!B2:I144,8, FALSE), TRUE)=TRUE, IF(IFERROR(VLOOKUP(E663,Store_SRP!B2:I110,8, FALSE), TRUE)=TRUE,VLOOKUP(E663,Store_VAM!B2:I273,8, FALSE),VLOOKUP(E663,Store_SRP!B2:I110,8, FALSE)), VLOOKUP(E663,Store_Showcase!B2:I144,8, FALSE))</f>
      </c>
      <c r="T663" s="1">
        <f>VLOOKUP(G663,Sku_Consolidated!A2:R957,18,FALSE)</f>
      </c>
      <c r="U663" s="1" t="s">
        <v>1924</v>
      </c>
      <c r="V663" s="1">
        <f>IF(VLOOKUP(G663,Sku_Consolidated!A2:S957,19,FALSE)="SHOWCASE", VLOOKUP(E663,Store_Showcase!B2:L144,11, FALSE), IF(VLOOKUP(G663,Sku_Consolidated!A2:S957,19,FALSE)="VAM",VLOOKUP(E663,Store_VAM!B2:L273,11, FALSE),VLOOKUP(E663,Store_SRP!B2:L110,11, FALSE)))</f>
      </c>
      <c r="W663" s="1">
        <f>VLOOKUP(G663,Sku_Consolidated!A2:W957,11,FALSE)</f>
      </c>
      <c r="X663" s="1">
        <f>VLOOKUP(G663,Sku_Consolidated!A2:H957,8,FALSE)</f>
      </c>
      <c r="Y663" s="1">
        <f>VLOOKUP(G663,Sku_Consolidated!A2:I957,9,FALSE)</f>
      </c>
      <c r="Z663" s="1" t="s">
        <v>41</v>
      </c>
      <c r="AA663" s="1">
        <f>VLOOKUP(G663,Sku_Consolidated!A2:E957,5,FALSE)</f>
      </c>
      <c r="AB663" s="1">
        <f>IF(VLOOKUP(G663,Sku_Consolidated!A2:S957,19,FALSE)="SHOWCASE", VLOOKUP(E663,Store_Showcase!B2:N144,13, FALSE), IF(VLOOKUP(G663,Sku_Consolidated!A2:S957,19,FALSE)="VAM",VLOOKUP(E663,Store_VAM!B2:N273,13, FALSE),VLOOKUP(E663,Store_SRP!B2:N110,13, FALSE)))</f>
      </c>
      <c r="AC663" s="1">
        <f>IF(IFERROR(AB663,TRUE)=TRUE, "-","OK")</f>
      </c>
      <c r="AD663" s="11" t="s">
        <v>37</v>
      </c>
      <c r="AE663" s="11" t="s">
        <v>37</v>
      </c>
      <c r="AF663" s="1">
        <f>IF(IFERROR(VLOOKUP(E663,Store_Showcase!B2:H144,{5}, FALSE), TRUE)=TRUE, IF(IFERROR(VLOOKUP(E663,Store_SRP!B2:H110,{5}, FALSE), TRUE)=TRUE,VLOOKUP(E663,Store_VAM!B2:H273,{5}, FALSE),VLOOKUP(E663,Store_SRP!B2:H110,{5}, FALSE)), VLOOKUP(E663,Store_Showcase!B2:H144,{5}, FALSE))</f>
      </c>
      <c r="AG663" s="1">
        <f>IF(IFERROR(VLOOKUP(E663,Store_Showcase!B2:H144,{6}, FALSE), TRUE)=TRUE, IF(IFERROR(VLOOKUP(E663,Store_SRP!B2:H110,{6}, FALSE), TRUE)=TRUE,VLOOKUP(E663,Store_VAM!B2:H273,{6}, FALSE),VLOOKUP(E663,Store_SRP!B2:H110,{6}, FALSE)), VLOOKUP(E663,Store_Showcase!B2:H144,{6}, FALSE))</f>
      </c>
      <c r="AH663" s="1">
        <f>VLOOKUP(G663,Sku_Consolidated!A2:R957,18,FALSE)</f>
      </c>
      <c r="AI663" s="1">
        <f>VLOOKUP(G663,Sku_Consolidated!A2:S957,19,FALSE)</f>
      </c>
      <c r="AJ663" s="1">
        <f>VLOOKUP(G663,Sku_Consolidated!A2:T957,20,FALSE)</f>
      </c>
    </row>
    <row r="664" spans="1:36" x14ac:dyDescent="0.25">
      <c r="A664" s="1">
        <v>2024</v>
      </c>
      <c r="B664" s="1" t="s">
        <v>31</v>
      </c>
      <c r="C664" s="1" t="s">
        <v>32</v>
      </c>
      <c r="D664" s="1" t="s">
        <v>33</v>
      </c>
      <c r="E664" s="9" t="s">
        <v>1920</v>
      </c>
      <c r="F664" s="1">
        <f>IF(VLOOKUP(G664,Sku_Consolidated!A2:S957,{19},FALSE)="SHOWCASE", VLOOKUP(E664,Store_Showcase!B2:C144,{2}, FALSE), IF(VLOOKUP(G664,Sku_Consolidated!A2:S957,{19},FALSE)="VAM",VLOOKUP(E664,Store_VAM!B2:C273,{2}, FALSE),VLOOKUP(E664,Store_SRP!B2:C110,{2}, FALSE)))</f>
      </c>
      <c r="G664" s="1">
        <v>61852</v>
      </c>
      <c r="H664" s="1" t="s">
        <v>138</v>
      </c>
      <c r="I664" s="10" t="s">
        <v>1970</v>
      </c>
      <c r="J664" s="1">
        <f>VLOOKUP(G664,Sku_Consolidated!A2:C957, 3, FALSE)</f>
      </c>
      <c r="K664" s="10">
        <f>IF(J664="PACK", I664, 0)</f>
      </c>
      <c r="L664" s="10">
        <f>IF(J664="KG", I664, I664 * VLOOKUP(G664,Sku_Consolidated!A2:U957,21,FALSE))</f>
      </c>
      <c r="M664" s="10" t="s">
        <v>37</v>
      </c>
      <c r="N664" s="11" t="s">
        <v>1971</v>
      </c>
      <c r="O664" s="10" t="s">
        <v>1972</v>
      </c>
      <c r="P664" s="10">
        <f>N664 - O664</f>
      </c>
      <c r="Q664" s="1">
        <f>VLOOKUP(G664,Sku_Consolidated!A2:G957,7, FALSE)</f>
      </c>
      <c r="R664" s="1">
        <f>IF(IFERROR(VLOOKUP(E664,Store_Showcase!B2:H144,7, FALSE), TRUE)=TRUE, IF(IFERROR(VLOOKUP(E664,Store_SRP!B2:H110,7, FALSE), TRUE)=TRUE,VLOOKUP(E664,Store_VAM!B2:H273,7, FALSE),VLOOKUP(E664,Store_SRP!B2:H110,7, FALSE)), VLOOKUP(E664,Store_Showcase!B2:H144,7, FALSE))</f>
      </c>
      <c r="S664" s="1">
        <f>IF(IFERROR(VLOOKUP(E664,Store_Showcase!B2:I144,8, FALSE), TRUE)=TRUE, IF(IFERROR(VLOOKUP(E664,Store_SRP!B2:I110,8, FALSE), TRUE)=TRUE,VLOOKUP(E664,Store_VAM!B2:I273,8, FALSE),VLOOKUP(E664,Store_SRP!B2:I110,8, FALSE)), VLOOKUP(E664,Store_Showcase!B2:I144,8, FALSE))</f>
      </c>
      <c r="T664" s="1">
        <f>VLOOKUP(G664,Sku_Consolidated!A2:R957,18,FALSE)</f>
      </c>
      <c r="U664" s="1" t="s">
        <v>1924</v>
      </c>
      <c r="V664" s="1">
        <f>IF(VLOOKUP(G664,Sku_Consolidated!A2:S957,19,FALSE)="SHOWCASE", VLOOKUP(E664,Store_Showcase!B2:L144,11, FALSE), IF(VLOOKUP(G664,Sku_Consolidated!A2:S957,19,FALSE)="VAM",VLOOKUP(E664,Store_VAM!B2:L273,11, FALSE),VLOOKUP(E664,Store_SRP!B2:L110,11, FALSE)))</f>
      </c>
      <c r="W664" s="1">
        <f>VLOOKUP(G664,Sku_Consolidated!A2:W957,11,FALSE)</f>
      </c>
      <c r="X664" s="1">
        <f>VLOOKUP(G664,Sku_Consolidated!A2:H957,8,FALSE)</f>
      </c>
      <c r="Y664" s="1">
        <f>VLOOKUP(G664,Sku_Consolidated!A2:I957,9,FALSE)</f>
      </c>
      <c r="Z664" s="1" t="s">
        <v>41</v>
      </c>
      <c r="AA664" s="1">
        <f>VLOOKUP(G664,Sku_Consolidated!A2:E957,5,FALSE)</f>
      </c>
      <c r="AB664" s="1">
        <f>IF(VLOOKUP(G664,Sku_Consolidated!A2:S957,19,FALSE)="SHOWCASE", VLOOKUP(E664,Store_Showcase!B2:N144,13, FALSE), IF(VLOOKUP(G664,Sku_Consolidated!A2:S957,19,FALSE)="VAM",VLOOKUP(E664,Store_VAM!B2:N273,13, FALSE),VLOOKUP(E664,Store_SRP!B2:N110,13, FALSE)))</f>
      </c>
      <c r="AC664" s="1">
        <f>IF(IFERROR(AB664,TRUE)=TRUE, "-","OK")</f>
      </c>
      <c r="AD664" s="11" t="s">
        <v>37</v>
      </c>
      <c r="AE664" s="11" t="s">
        <v>37</v>
      </c>
      <c r="AF664" s="1">
        <f>IF(IFERROR(VLOOKUP(E664,Store_Showcase!B2:H144,{5}, FALSE), TRUE)=TRUE, IF(IFERROR(VLOOKUP(E664,Store_SRP!B2:H110,{5}, FALSE), TRUE)=TRUE,VLOOKUP(E664,Store_VAM!B2:H273,{5}, FALSE),VLOOKUP(E664,Store_SRP!B2:H110,{5}, FALSE)), VLOOKUP(E664,Store_Showcase!B2:H144,{5}, FALSE))</f>
      </c>
      <c r="AG664" s="1">
        <f>IF(IFERROR(VLOOKUP(E664,Store_Showcase!B2:H144,{6}, FALSE), TRUE)=TRUE, IF(IFERROR(VLOOKUP(E664,Store_SRP!B2:H110,{6}, FALSE), TRUE)=TRUE,VLOOKUP(E664,Store_VAM!B2:H273,{6}, FALSE),VLOOKUP(E664,Store_SRP!B2:H110,{6}, FALSE)), VLOOKUP(E664,Store_Showcase!B2:H144,{6}, FALSE))</f>
      </c>
      <c r="AH664" s="1">
        <f>VLOOKUP(G664,Sku_Consolidated!A2:R957,18,FALSE)</f>
      </c>
      <c r="AI664" s="1">
        <f>VLOOKUP(G664,Sku_Consolidated!A2:S957,19,FALSE)</f>
      </c>
      <c r="AJ664" s="1">
        <f>VLOOKUP(G664,Sku_Consolidated!A2:T957,20,FALSE)</f>
      </c>
    </row>
    <row r="665" spans="1:36" x14ac:dyDescent="0.25">
      <c r="A665" s="1">
        <v>2024</v>
      </c>
      <c r="B665" s="1" t="s">
        <v>31</v>
      </c>
      <c r="C665" s="1" t="s">
        <v>32</v>
      </c>
      <c r="D665" s="1" t="s">
        <v>33</v>
      </c>
      <c r="E665" s="9" t="s">
        <v>1685</v>
      </c>
      <c r="F665" s="1">
        <f>IF(VLOOKUP(G665,Sku_Consolidated!A2:S957,{19},FALSE)="SHOWCASE", VLOOKUP(E665,Store_Showcase!B2:C144,{2}, FALSE), IF(VLOOKUP(G665,Sku_Consolidated!A2:S957,{19},FALSE)="VAM",VLOOKUP(E665,Store_VAM!B2:C273,{2}, FALSE),VLOOKUP(E665,Store_SRP!B2:C110,{2}, FALSE)))</f>
      </c>
      <c r="G665" s="1">
        <v>61719</v>
      </c>
      <c r="H665" s="1" t="s">
        <v>35</v>
      </c>
      <c r="I665" s="10" t="s">
        <v>1973</v>
      </c>
      <c r="J665" s="1">
        <f>VLOOKUP(G665,Sku_Consolidated!A2:C957, 3, FALSE)</f>
      </c>
      <c r="K665" s="10">
        <f>IF(J665="PACK", I665, 0)</f>
      </c>
      <c r="L665" s="10">
        <f>IF(J665="KG", I665, I665 * VLOOKUP(G665,Sku_Consolidated!A2:U957,21,FALSE))</f>
      </c>
      <c r="M665" s="10" t="s">
        <v>37</v>
      </c>
      <c r="N665" s="11" t="s">
        <v>1974</v>
      </c>
      <c r="O665" s="10" t="s">
        <v>1975</v>
      </c>
      <c r="P665" s="10">
        <f>N665 - O665</f>
      </c>
      <c r="Q665" s="1">
        <f>VLOOKUP(G665,Sku_Consolidated!A2:G957,7, FALSE)</f>
      </c>
      <c r="R665" s="1">
        <f>IF(IFERROR(VLOOKUP(E665,Store_Showcase!B2:H144,7, FALSE), TRUE)=TRUE, IF(IFERROR(VLOOKUP(E665,Store_SRP!B2:H110,7, FALSE), TRUE)=TRUE,VLOOKUP(E665,Store_VAM!B2:H273,7, FALSE),VLOOKUP(E665,Store_SRP!B2:H110,7, FALSE)), VLOOKUP(E665,Store_Showcase!B2:H144,7, FALSE))</f>
      </c>
      <c r="S665" s="1">
        <f>IF(IFERROR(VLOOKUP(E665,Store_Showcase!B2:I144,8, FALSE), TRUE)=TRUE, IF(IFERROR(VLOOKUP(E665,Store_SRP!B2:I110,8, FALSE), TRUE)=TRUE,VLOOKUP(E665,Store_VAM!B2:I273,8, FALSE),VLOOKUP(E665,Store_SRP!B2:I110,8, FALSE)), VLOOKUP(E665,Store_Showcase!B2:I144,8, FALSE))</f>
      </c>
      <c r="T665" s="1">
        <f>VLOOKUP(G665,Sku_Consolidated!A2:R957,18,FALSE)</f>
      </c>
      <c r="U665" s="1" t="s">
        <v>1976</v>
      </c>
      <c r="V665" s="1">
        <f>IF(VLOOKUP(G665,Sku_Consolidated!A2:S957,19,FALSE)="SHOWCASE", VLOOKUP(E665,Store_Showcase!B2:L144,11, FALSE), IF(VLOOKUP(G665,Sku_Consolidated!A2:S957,19,FALSE)="VAM",VLOOKUP(E665,Store_VAM!B2:L273,11, FALSE),VLOOKUP(E665,Store_SRP!B2:L110,11, FALSE)))</f>
      </c>
      <c r="W665" s="1">
        <f>VLOOKUP(G665,Sku_Consolidated!A2:W957,11,FALSE)</f>
      </c>
      <c r="X665" s="1">
        <f>VLOOKUP(G665,Sku_Consolidated!A2:H957,8,FALSE)</f>
      </c>
      <c r="Y665" s="1">
        <f>VLOOKUP(G665,Sku_Consolidated!A2:I957,9,FALSE)</f>
      </c>
      <c r="Z665" s="1" t="s">
        <v>41</v>
      </c>
      <c r="AA665" s="1">
        <f>VLOOKUP(G665,Sku_Consolidated!A2:E957,5,FALSE)</f>
      </c>
      <c r="AB665" s="1">
        <f>IF(VLOOKUP(G665,Sku_Consolidated!A2:S957,19,FALSE)="SHOWCASE", VLOOKUP(E665,Store_Showcase!B2:N144,13, FALSE), IF(VLOOKUP(G665,Sku_Consolidated!A2:S957,19,FALSE)="VAM",VLOOKUP(E665,Store_VAM!B2:N273,13, FALSE),VLOOKUP(E665,Store_SRP!B2:N110,13, FALSE)))</f>
      </c>
      <c r="AC665" s="1">
        <f>IF(IFERROR(AB665,TRUE)=TRUE, "-","OK")</f>
      </c>
      <c r="AD665" s="11" t="s">
        <v>37</v>
      </c>
      <c r="AE665" s="11" t="s">
        <v>37</v>
      </c>
      <c r="AF665" s="1">
        <f>IF(IFERROR(VLOOKUP(E665,Store_Showcase!B2:H144,{5}, FALSE), TRUE)=TRUE, IF(IFERROR(VLOOKUP(E665,Store_SRP!B2:H110,{5}, FALSE), TRUE)=TRUE,VLOOKUP(E665,Store_VAM!B2:H273,{5}, FALSE),VLOOKUP(E665,Store_SRP!B2:H110,{5}, FALSE)), VLOOKUP(E665,Store_Showcase!B2:H144,{5}, FALSE))</f>
      </c>
      <c r="AG665" s="1">
        <f>IF(IFERROR(VLOOKUP(E665,Store_Showcase!B2:H144,{6}, FALSE), TRUE)=TRUE, IF(IFERROR(VLOOKUP(E665,Store_SRP!B2:H110,{6}, FALSE), TRUE)=TRUE,VLOOKUP(E665,Store_VAM!B2:H273,{6}, FALSE),VLOOKUP(E665,Store_SRP!B2:H110,{6}, FALSE)), VLOOKUP(E665,Store_Showcase!B2:H144,{6}, FALSE))</f>
      </c>
      <c r="AH665" s="1">
        <f>VLOOKUP(G665,Sku_Consolidated!A2:R957,18,FALSE)</f>
      </c>
      <c r="AI665" s="1">
        <f>VLOOKUP(G665,Sku_Consolidated!A2:S957,19,FALSE)</f>
      </c>
      <c r="AJ665" s="1">
        <f>VLOOKUP(G665,Sku_Consolidated!A2:T957,20,FALSE)</f>
      </c>
    </row>
    <row r="666" spans="1:36" x14ac:dyDescent="0.25">
      <c r="A666" s="1">
        <v>2024</v>
      </c>
      <c r="B666" s="1" t="s">
        <v>31</v>
      </c>
      <c r="C666" s="1" t="s">
        <v>32</v>
      </c>
      <c r="D666" s="1" t="s">
        <v>33</v>
      </c>
      <c r="E666" s="9" t="s">
        <v>1685</v>
      </c>
      <c r="F666" s="1">
        <f>IF(VLOOKUP(G666,Sku_Consolidated!A2:S957,{19},FALSE)="SHOWCASE", VLOOKUP(E666,Store_Showcase!B2:C144,{2}, FALSE), IF(VLOOKUP(G666,Sku_Consolidated!A2:S957,{19},FALSE)="VAM",VLOOKUP(E666,Store_VAM!B2:C273,{2}, FALSE),VLOOKUP(E666,Store_SRP!B2:C110,{2}, FALSE)))</f>
      </c>
      <c r="G666" s="1">
        <v>61720</v>
      </c>
      <c r="H666" s="1" t="s">
        <v>143</v>
      </c>
      <c r="I666" s="10" t="s">
        <v>1977</v>
      </c>
      <c r="J666" s="1">
        <f>VLOOKUP(G666,Sku_Consolidated!A2:C957, 3, FALSE)</f>
      </c>
      <c r="K666" s="10">
        <f>IF(J666="PACK", I666, 0)</f>
      </c>
      <c r="L666" s="10">
        <f>IF(J666="KG", I666, I666 * VLOOKUP(G666,Sku_Consolidated!A2:U957,21,FALSE))</f>
      </c>
      <c r="M666" s="10" t="s">
        <v>37</v>
      </c>
      <c r="N666" s="11" t="s">
        <v>1978</v>
      </c>
      <c r="O666" s="10" t="s">
        <v>1979</v>
      </c>
      <c r="P666" s="10">
        <f>N666 - O666</f>
      </c>
      <c r="Q666" s="1">
        <f>VLOOKUP(G666,Sku_Consolidated!A2:G957,7, FALSE)</f>
      </c>
      <c r="R666" s="1">
        <f>IF(IFERROR(VLOOKUP(E666,Store_Showcase!B2:H144,7, FALSE), TRUE)=TRUE, IF(IFERROR(VLOOKUP(E666,Store_SRP!B2:H110,7, FALSE), TRUE)=TRUE,VLOOKUP(E666,Store_VAM!B2:H273,7, FALSE),VLOOKUP(E666,Store_SRP!B2:H110,7, FALSE)), VLOOKUP(E666,Store_Showcase!B2:H144,7, FALSE))</f>
      </c>
      <c r="S666" s="1">
        <f>IF(IFERROR(VLOOKUP(E666,Store_Showcase!B2:I144,8, FALSE), TRUE)=TRUE, IF(IFERROR(VLOOKUP(E666,Store_SRP!B2:I110,8, FALSE), TRUE)=TRUE,VLOOKUP(E666,Store_VAM!B2:I273,8, FALSE),VLOOKUP(E666,Store_SRP!B2:I110,8, FALSE)), VLOOKUP(E666,Store_Showcase!B2:I144,8, FALSE))</f>
      </c>
      <c r="T666" s="1">
        <f>VLOOKUP(G666,Sku_Consolidated!A2:R957,18,FALSE)</f>
      </c>
      <c r="U666" s="1" t="s">
        <v>1976</v>
      </c>
      <c r="V666" s="1">
        <f>IF(VLOOKUP(G666,Sku_Consolidated!A2:S957,19,FALSE)="SHOWCASE", VLOOKUP(E666,Store_Showcase!B2:L144,11, FALSE), IF(VLOOKUP(G666,Sku_Consolidated!A2:S957,19,FALSE)="VAM",VLOOKUP(E666,Store_VAM!B2:L273,11, FALSE),VLOOKUP(E666,Store_SRP!B2:L110,11, FALSE)))</f>
      </c>
      <c r="W666" s="1">
        <f>VLOOKUP(G666,Sku_Consolidated!A2:W957,11,FALSE)</f>
      </c>
      <c r="X666" s="1">
        <f>VLOOKUP(G666,Sku_Consolidated!A2:H957,8,FALSE)</f>
      </c>
      <c r="Y666" s="1">
        <f>VLOOKUP(G666,Sku_Consolidated!A2:I957,9,FALSE)</f>
      </c>
      <c r="Z666" s="1" t="s">
        <v>41</v>
      </c>
      <c r="AA666" s="1">
        <f>VLOOKUP(G666,Sku_Consolidated!A2:E957,5,FALSE)</f>
      </c>
      <c r="AB666" s="1">
        <f>IF(VLOOKUP(G666,Sku_Consolidated!A2:S957,19,FALSE)="SHOWCASE", VLOOKUP(E666,Store_Showcase!B2:N144,13, FALSE), IF(VLOOKUP(G666,Sku_Consolidated!A2:S957,19,FALSE)="VAM",VLOOKUP(E666,Store_VAM!B2:N273,13, FALSE),VLOOKUP(E666,Store_SRP!B2:N110,13, FALSE)))</f>
      </c>
      <c r="AC666" s="1">
        <f>IF(IFERROR(AB666,TRUE)=TRUE, "-","OK")</f>
      </c>
      <c r="AD666" s="11" t="s">
        <v>37</v>
      </c>
      <c r="AE666" s="11" t="s">
        <v>37</v>
      </c>
      <c r="AF666" s="1">
        <f>IF(IFERROR(VLOOKUP(E666,Store_Showcase!B2:H144,{5}, FALSE), TRUE)=TRUE, IF(IFERROR(VLOOKUP(E666,Store_SRP!B2:H110,{5}, FALSE), TRUE)=TRUE,VLOOKUP(E666,Store_VAM!B2:H273,{5}, FALSE),VLOOKUP(E666,Store_SRP!B2:H110,{5}, FALSE)), VLOOKUP(E666,Store_Showcase!B2:H144,{5}, FALSE))</f>
      </c>
      <c r="AG666" s="1">
        <f>IF(IFERROR(VLOOKUP(E666,Store_Showcase!B2:H144,{6}, FALSE), TRUE)=TRUE, IF(IFERROR(VLOOKUP(E666,Store_SRP!B2:H110,{6}, FALSE), TRUE)=TRUE,VLOOKUP(E666,Store_VAM!B2:H273,{6}, FALSE),VLOOKUP(E666,Store_SRP!B2:H110,{6}, FALSE)), VLOOKUP(E666,Store_Showcase!B2:H144,{6}, FALSE))</f>
      </c>
      <c r="AH666" s="1">
        <f>VLOOKUP(G666,Sku_Consolidated!A2:R957,18,FALSE)</f>
      </c>
      <c r="AI666" s="1">
        <f>VLOOKUP(G666,Sku_Consolidated!A2:S957,19,FALSE)</f>
      </c>
      <c r="AJ666" s="1">
        <f>VLOOKUP(G666,Sku_Consolidated!A2:T957,20,FALSE)</f>
      </c>
    </row>
    <row r="667" spans="1:36" x14ac:dyDescent="0.25">
      <c r="A667" s="1">
        <v>2024</v>
      </c>
      <c r="B667" s="1" t="s">
        <v>31</v>
      </c>
      <c r="C667" s="1" t="s">
        <v>32</v>
      </c>
      <c r="D667" s="1" t="s">
        <v>33</v>
      </c>
      <c r="E667" s="9" t="s">
        <v>1685</v>
      </c>
      <c r="F667" s="1">
        <f>IF(VLOOKUP(G667,Sku_Consolidated!A2:S957,{19},FALSE)="SHOWCASE", VLOOKUP(E667,Store_Showcase!B2:C144,{2}, FALSE), IF(VLOOKUP(G667,Sku_Consolidated!A2:S957,{19},FALSE)="VAM",VLOOKUP(E667,Store_VAM!B2:C273,{2}, FALSE),VLOOKUP(E667,Store_SRP!B2:C110,{2}, FALSE)))</f>
      </c>
      <c r="G667" s="1">
        <v>61722</v>
      </c>
      <c r="H667" s="1" t="s">
        <v>46</v>
      </c>
      <c r="I667" s="10" t="s">
        <v>1980</v>
      </c>
      <c r="J667" s="1">
        <f>VLOOKUP(G667,Sku_Consolidated!A2:C957, 3, FALSE)</f>
      </c>
      <c r="K667" s="10">
        <f>IF(J667="PACK", I667, 0)</f>
      </c>
      <c r="L667" s="10">
        <f>IF(J667="KG", I667, I667 * VLOOKUP(G667,Sku_Consolidated!A2:U957,21,FALSE))</f>
      </c>
      <c r="M667" s="10" t="s">
        <v>37</v>
      </c>
      <c r="N667" s="11" t="s">
        <v>1981</v>
      </c>
      <c r="O667" s="10" t="s">
        <v>1982</v>
      </c>
      <c r="P667" s="10">
        <f>N667 - O667</f>
      </c>
      <c r="Q667" s="1">
        <f>VLOOKUP(G667,Sku_Consolidated!A2:G957,7, FALSE)</f>
      </c>
      <c r="R667" s="1">
        <f>IF(IFERROR(VLOOKUP(E667,Store_Showcase!B2:H144,7, FALSE), TRUE)=TRUE, IF(IFERROR(VLOOKUP(E667,Store_SRP!B2:H110,7, FALSE), TRUE)=TRUE,VLOOKUP(E667,Store_VAM!B2:H273,7, FALSE),VLOOKUP(E667,Store_SRP!B2:H110,7, FALSE)), VLOOKUP(E667,Store_Showcase!B2:H144,7, FALSE))</f>
      </c>
      <c r="S667" s="1">
        <f>IF(IFERROR(VLOOKUP(E667,Store_Showcase!B2:I144,8, FALSE), TRUE)=TRUE, IF(IFERROR(VLOOKUP(E667,Store_SRP!B2:I110,8, FALSE), TRUE)=TRUE,VLOOKUP(E667,Store_VAM!B2:I273,8, FALSE),VLOOKUP(E667,Store_SRP!B2:I110,8, FALSE)), VLOOKUP(E667,Store_Showcase!B2:I144,8, FALSE))</f>
      </c>
      <c r="T667" s="1">
        <f>VLOOKUP(G667,Sku_Consolidated!A2:R957,18,FALSE)</f>
      </c>
      <c r="U667" s="1" t="s">
        <v>1976</v>
      </c>
      <c r="V667" s="1">
        <f>IF(VLOOKUP(G667,Sku_Consolidated!A2:S957,19,FALSE)="SHOWCASE", VLOOKUP(E667,Store_Showcase!B2:L144,11, FALSE), IF(VLOOKUP(G667,Sku_Consolidated!A2:S957,19,FALSE)="VAM",VLOOKUP(E667,Store_VAM!B2:L273,11, FALSE),VLOOKUP(E667,Store_SRP!B2:L110,11, FALSE)))</f>
      </c>
      <c r="W667" s="1">
        <f>VLOOKUP(G667,Sku_Consolidated!A2:W957,11,FALSE)</f>
      </c>
      <c r="X667" s="1">
        <f>VLOOKUP(G667,Sku_Consolidated!A2:H957,8,FALSE)</f>
      </c>
      <c r="Y667" s="1">
        <f>VLOOKUP(G667,Sku_Consolidated!A2:I957,9,FALSE)</f>
      </c>
      <c r="Z667" s="1" t="s">
        <v>41</v>
      </c>
      <c r="AA667" s="1">
        <f>VLOOKUP(G667,Sku_Consolidated!A2:E957,5,FALSE)</f>
      </c>
      <c r="AB667" s="1">
        <f>IF(VLOOKUP(G667,Sku_Consolidated!A2:S957,19,FALSE)="SHOWCASE", VLOOKUP(E667,Store_Showcase!B2:N144,13, FALSE), IF(VLOOKUP(G667,Sku_Consolidated!A2:S957,19,FALSE)="VAM",VLOOKUP(E667,Store_VAM!B2:N273,13, FALSE),VLOOKUP(E667,Store_SRP!B2:N110,13, FALSE)))</f>
      </c>
      <c r="AC667" s="1">
        <f>IF(IFERROR(AB667,TRUE)=TRUE, "-","OK")</f>
      </c>
      <c r="AD667" s="11" t="s">
        <v>37</v>
      </c>
      <c r="AE667" s="11" t="s">
        <v>37</v>
      </c>
      <c r="AF667" s="1">
        <f>IF(IFERROR(VLOOKUP(E667,Store_Showcase!B2:H144,{5}, FALSE), TRUE)=TRUE, IF(IFERROR(VLOOKUP(E667,Store_SRP!B2:H110,{5}, FALSE), TRUE)=TRUE,VLOOKUP(E667,Store_VAM!B2:H273,{5}, FALSE),VLOOKUP(E667,Store_SRP!B2:H110,{5}, FALSE)), VLOOKUP(E667,Store_Showcase!B2:H144,{5}, FALSE))</f>
      </c>
      <c r="AG667" s="1">
        <f>IF(IFERROR(VLOOKUP(E667,Store_Showcase!B2:H144,{6}, FALSE), TRUE)=TRUE, IF(IFERROR(VLOOKUP(E667,Store_SRP!B2:H110,{6}, FALSE), TRUE)=TRUE,VLOOKUP(E667,Store_VAM!B2:H273,{6}, FALSE),VLOOKUP(E667,Store_SRP!B2:H110,{6}, FALSE)), VLOOKUP(E667,Store_Showcase!B2:H144,{6}, FALSE))</f>
      </c>
      <c r="AH667" s="1">
        <f>VLOOKUP(G667,Sku_Consolidated!A2:R957,18,FALSE)</f>
      </c>
      <c r="AI667" s="1">
        <f>VLOOKUP(G667,Sku_Consolidated!A2:S957,19,FALSE)</f>
      </c>
      <c r="AJ667" s="1">
        <f>VLOOKUP(G667,Sku_Consolidated!A2:T957,20,FALSE)</f>
      </c>
    </row>
    <row r="668" spans="1:36" x14ac:dyDescent="0.25">
      <c r="A668" s="1">
        <v>2024</v>
      </c>
      <c r="B668" s="1" t="s">
        <v>31</v>
      </c>
      <c r="C668" s="1" t="s">
        <v>32</v>
      </c>
      <c r="D668" s="1" t="s">
        <v>33</v>
      </c>
      <c r="E668" s="9" t="s">
        <v>1685</v>
      </c>
      <c r="F668" s="1">
        <f>IF(VLOOKUP(G668,Sku_Consolidated!A2:S957,{19},FALSE)="SHOWCASE", VLOOKUP(E668,Store_Showcase!B2:C144,{2}, FALSE), IF(VLOOKUP(G668,Sku_Consolidated!A2:S957,{19},FALSE)="VAM",VLOOKUP(E668,Store_VAM!B2:C273,{2}, FALSE),VLOOKUP(E668,Store_SRP!B2:C110,{2}, FALSE)))</f>
      </c>
      <c r="G668" s="1">
        <v>61724</v>
      </c>
      <c r="H668" s="1" t="s">
        <v>50</v>
      </c>
      <c r="I668" s="10" t="s">
        <v>107</v>
      </c>
      <c r="J668" s="1">
        <f>VLOOKUP(G668,Sku_Consolidated!A2:C957, 3, FALSE)</f>
      </c>
      <c r="K668" s="10">
        <f>IF(J668="PACK", I668, 0)</f>
      </c>
      <c r="L668" s="10">
        <f>IF(J668="KG", I668, I668 * VLOOKUP(G668,Sku_Consolidated!A2:U957,21,FALSE))</f>
      </c>
      <c r="M668" s="10" t="s">
        <v>37</v>
      </c>
      <c r="N668" s="11" t="s">
        <v>1983</v>
      </c>
      <c r="O668" s="10" t="s">
        <v>1984</v>
      </c>
      <c r="P668" s="10">
        <f>N668 - O668</f>
      </c>
      <c r="Q668" s="1">
        <f>VLOOKUP(G668,Sku_Consolidated!A2:G957,7, FALSE)</f>
      </c>
      <c r="R668" s="1">
        <f>IF(IFERROR(VLOOKUP(E668,Store_Showcase!B2:H144,7, FALSE), TRUE)=TRUE, IF(IFERROR(VLOOKUP(E668,Store_SRP!B2:H110,7, FALSE), TRUE)=TRUE,VLOOKUP(E668,Store_VAM!B2:H273,7, FALSE),VLOOKUP(E668,Store_SRP!B2:H110,7, FALSE)), VLOOKUP(E668,Store_Showcase!B2:H144,7, FALSE))</f>
      </c>
      <c r="S668" s="1">
        <f>IF(IFERROR(VLOOKUP(E668,Store_Showcase!B2:I144,8, FALSE), TRUE)=TRUE, IF(IFERROR(VLOOKUP(E668,Store_SRP!B2:I110,8, FALSE), TRUE)=TRUE,VLOOKUP(E668,Store_VAM!B2:I273,8, FALSE),VLOOKUP(E668,Store_SRP!B2:I110,8, FALSE)), VLOOKUP(E668,Store_Showcase!B2:I144,8, FALSE))</f>
      </c>
      <c r="T668" s="1">
        <f>VLOOKUP(G668,Sku_Consolidated!A2:R957,18,FALSE)</f>
      </c>
      <c r="U668" s="1" t="s">
        <v>1976</v>
      </c>
      <c r="V668" s="1">
        <f>IF(VLOOKUP(G668,Sku_Consolidated!A2:S957,19,FALSE)="SHOWCASE", VLOOKUP(E668,Store_Showcase!B2:L144,11, FALSE), IF(VLOOKUP(G668,Sku_Consolidated!A2:S957,19,FALSE)="VAM",VLOOKUP(E668,Store_VAM!B2:L273,11, FALSE),VLOOKUP(E668,Store_SRP!B2:L110,11, FALSE)))</f>
      </c>
      <c r="W668" s="1">
        <f>VLOOKUP(G668,Sku_Consolidated!A2:W957,11,FALSE)</f>
      </c>
      <c r="X668" s="1">
        <f>VLOOKUP(G668,Sku_Consolidated!A2:H957,8,FALSE)</f>
      </c>
      <c r="Y668" s="1">
        <f>VLOOKUP(G668,Sku_Consolidated!A2:I957,9,FALSE)</f>
      </c>
      <c r="Z668" s="1" t="s">
        <v>41</v>
      </c>
      <c r="AA668" s="1">
        <f>VLOOKUP(G668,Sku_Consolidated!A2:E957,5,FALSE)</f>
      </c>
      <c r="AB668" s="1">
        <f>IF(VLOOKUP(G668,Sku_Consolidated!A2:S957,19,FALSE)="SHOWCASE", VLOOKUP(E668,Store_Showcase!B2:N144,13, FALSE), IF(VLOOKUP(G668,Sku_Consolidated!A2:S957,19,FALSE)="VAM",VLOOKUP(E668,Store_VAM!B2:N273,13, FALSE),VLOOKUP(E668,Store_SRP!B2:N110,13, FALSE)))</f>
      </c>
      <c r="AC668" s="1">
        <f>IF(IFERROR(AB668,TRUE)=TRUE, "-","OK")</f>
      </c>
      <c r="AD668" s="11" t="s">
        <v>37</v>
      </c>
      <c r="AE668" s="11" t="s">
        <v>37</v>
      </c>
      <c r="AF668" s="1">
        <f>IF(IFERROR(VLOOKUP(E668,Store_Showcase!B2:H144,{5}, FALSE), TRUE)=TRUE, IF(IFERROR(VLOOKUP(E668,Store_SRP!B2:H110,{5}, FALSE), TRUE)=TRUE,VLOOKUP(E668,Store_VAM!B2:H273,{5}, FALSE),VLOOKUP(E668,Store_SRP!B2:H110,{5}, FALSE)), VLOOKUP(E668,Store_Showcase!B2:H144,{5}, FALSE))</f>
      </c>
      <c r="AG668" s="1">
        <f>IF(IFERROR(VLOOKUP(E668,Store_Showcase!B2:H144,{6}, FALSE), TRUE)=TRUE, IF(IFERROR(VLOOKUP(E668,Store_SRP!B2:H110,{6}, FALSE), TRUE)=TRUE,VLOOKUP(E668,Store_VAM!B2:H273,{6}, FALSE),VLOOKUP(E668,Store_SRP!B2:H110,{6}, FALSE)), VLOOKUP(E668,Store_Showcase!B2:H144,{6}, FALSE))</f>
      </c>
      <c r="AH668" s="1">
        <f>VLOOKUP(G668,Sku_Consolidated!A2:R957,18,FALSE)</f>
      </c>
      <c r="AI668" s="1">
        <f>VLOOKUP(G668,Sku_Consolidated!A2:S957,19,FALSE)</f>
      </c>
      <c r="AJ668" s="1">
        <f>VLOOKUP(G668,Sku_Consolidated!A2:T957,20,FALSE)</f>
      </c>
    </row>
    <row r="669" spans="1:36" x14ac:dyDescent="0.25">
      <c r="A669" s="1">
        <v>2024</v>
      </c>
      <c r="B669" s="1" t="s">
        <v>31</v>
      </c>
      <c r="C669" s="1" t="s">
        <v>32</v>
      </c>
      <c r="D669" s="1" t="s">
        <v>33</v>
      </c>
      <c r="E669" s="9" t="s">
        <v>1685</v>
      </c>
      <c r="F669" s="1">
        <f>IF(VLOOKUP(G669,Sku_Consolidated!A2:S957,{19},FALSE)="SHOWCASE", VLOOKUP(E669,Store_Showcase!B2:C144,{2}, FALSE), IF(VLOOKUP(G669,Sku_Consolidated!A2:S957,{19},FALSE)="VAM",VLOOKUP(E669,Store_VAM!B2:C273,{2}, FALSE),VLOOKUP(E669,Store_SRP!B2:C110,{2}, FALSE)))</f>
      </c>
      <c r="G669" s="1">
        <v>61732</v>
      </c>
      <c r="H669" s="1" t="s">
        <v>211</v>
      </c>
      <c r="I669" s="10" t="s">
        <v>1985</v>
      </c>
      <c r="J669" s="1">
        <f>VLOOKUP(G669,Sku_Consolidated!A2:C957, 3, FALSE)</f>
      </c>
      <c r="K669" s="10">
        <f>IF(J669="PACK", I669, 0)</f>
      </c>
      <c r="L669" s="10">
        <f>IF(J669="KG", I669, I669 * VLOOKUP(G669,Sku_Consolidated!A2:U957,21,FALSE))</f>
      </c>
      <c r="M669" s="10" t="s">
        <v>37</v>
      </c>
      <c r="N669" s="11" t="s">
        <v>1986</v>
      </c>
      <c r="O669" s="10" t="s">
        <v>1987</v>
      </c>
      <c r="P669" s="10">
        <f>N669 - O669</f>
      </c>
      <c r="Q669" s="1">
        <f>VLOOKUP(G669,Sku_Consolidated!A2:G957,7, FALSE)</f>
      </c>
      <c r="R669" s="1">
        <f>IF(IFERROR(VLOOKUP(E669,Store_Showcase!B2:H144,7, FALSE), TRUE)=TRUE, IF(IFERROR(VLOOKUP(E669,Store_SRP!B2:H110,7, FALSE), TRUE)=TRUE,VLOOKUP(E669,Store_VAM!B2:H273,7, FALSE),VLOOKUP(E669,Store_SRP!B2:H110,7, FALSE)), VLOOKUP(E669,Store_Showcase!B2:H144,7, FALSE))</f>
      </c>
      <c r="S669" s="1">
        <f>IF(IFERROR(VLOOKUP(E669,Store_Showcase!B2:I144,8, FALSE), TRUE)=TRUE, IF(IFERROR(VLOOKUP(E669,Store_SRP!B2:I110,8, FALSE), TRUE)=TRUE,VLOOKUP(E669,Store_VAM!B2:I273,8, FALSE),VLOOKUP(E669,Store_SRP!B2:I110,8, FALSE)), VLOOKUP(E669,Store_Showcase!B2:I144,8, FALSE))</f>
      </c>
      <c r="T669" s="1">
        <f>VLOOKUP(G669,Sku_Consolidated!A2:R957,18,FALSE)</f>
      </c>
      <c r="U669" s="1" t="s">
        <v>1976</v>
      </c>
      <c r="V669" s="1">
        <f>IF(VLOOKUP(G669,Sku_Consolidated!A2:S957,19,FALSE)="SHOWCASE", VLOOKUP(E669,Store_Showcase!B2:L144,11, FALSE), IF(VLOOKUP(G669,Sku_Consolidated!A2:S957,19,FALSE)="VAM",VLOOKUP(E669,Store_VAM!B2:L273,11, FALSE),VLOOKUP(E669,Store_SRP!B2:L110,11, FALSE)))</f>
      </c>
      <c r="W669" s="1">
        <f>VLOOKUP(G669,Sku_Consolidated!A2:W957,11,FALSE)</f>
      </c>
      <c r="X669" s="1">
        <f>VLOOKUP(G669,Sku_Consolidated!A2:H957,8,FALSE)</f>
      </c>
      <c r="Y669" s="1">
        <f>VLOOKUP(G669,Sku_Consolidated!A2:I957,9,FALSE)</f>
      </c>
      <c r="Z669" s="1" t="s">
        <v>41</v>
      </c>
      <c r="AA669" s="1">
        <f>VLOOKUP(G669,Sku_Consolidated!A2:E957,5,FALSE)</f>
      </c>
      <c r="AB669" s="1">
        <f>IF(VLOOKUP(G669,Sku_Consolidated!A2:S957,19,FALSE)="SHOWCASE", VLOOKUP(E669,Store_Showcase!B2:N144,13, FALSE), IF(VLOOKUP(G669,Sku_Consolidated!A2:S957,19,FALSE)="VAM",VLOOKUP(E669,Store_VAM!B2:N273,13, FALSE),VLOOKUP(E669,Store_SRP!B2:N110,13, FALSE)))</f>
      </c>
      <c r="AC669" s="1">
        <f>IF(IFERROR(AB669,TRUE)=TRUE, "-","OK")</f>
      </c>
      <c r="AD669" s="11" t="s">
        <v>37</v>
      </c>
      <c r="AE669" s="11" t="s">
        <v>37</v>
      </c>
      <c r="AF669" s="1">
        <f>IF(IFERROR(VLOOKUP(E669,Store_Showcase!B2:H144,{5}, FALSE), TRUE)=TRUE, IF(IFERROR(VLOOKUP(E669,Store_SRP!B2:H110,{5}, FALSE), TRUE)=TRUE,VLOOKUP(E669,Store_VAM!B2:H273,{5}, FALSE),VLOOKUP(E669,Store_SRP!B2:H110,{5}, FALSE)), VLOOKUP(E669,Store_Showcase!B2:H144,{5}, FALSE))</f>
      </c>
      <c r="AG669" s="1">
        <f>IF(IFERROR(VLOOKUP(E669,Store_Showcase!B2:H144,{6}, FALSE), TRUE)=TRUE, IF(IFERROR(VLOOKUP(E669,Store_SRP!B2:H110,{6}, FALSE), TRUE)=TRUE,VLOOKUP(E669,Store_VAM!B2:H273,{6}, FALSE),VLOOKUP(E669,Store_SRP!B2:H110,{6}, FALSE)), VLOOKUP(E669,Store_Showcase!B2:H144,{6}, FALSE))</f>
      </c>
      <c r="AH669" s="1">
        <f>VLOOKUP(G669,Sku_Consolidated!A2:R957,18,FALSE)</f>
      </c>
      <c r="AI669" s="1">
        <f>VLOOKUP(G669,Sku_Consolidated!A2:S957,19,FALSE)</f>
      </c>
      <c r="AJ669" s="1">
        <f>VLOOKUP(G669,Sku_Consolidated!A2:T957,20,FALSE)</f>
      </c>
    </row>
    <row r="670" spans="1:36" x14ac:dyDescent="0.25">
      <c r="A670" s="1">
        <v>2024</v>
      </c>
      <c r="B670" s="1" t="s">
        <v>31</v>
      </c>
      <c r="C670" s="1" t="s">
        <v>32</v>
      </c>
      <c r="D670" s="1" t="s">
        <v>33</v>
      </c>
      <c r="E670" s="9" t="s">
        <v>1685</v>
      </c>
      <c r="F670" s="1">
        <f>IF(VLOOKUP(G670,Sku_Consolidated!A2:S957,{19},FALSE)="SHOWCASE", VLOOKUP(E670,Store_Showcase!B2:C144,{2}, FALSE), IF(VLOOKUP(G670,Sku_Consolidated!A2:S957,{19},FALSE)="VAM",VLOOKUP(E670,Store_VAM!B2:C273,{2}, FALSE),VLOOKUP(E670,Store_SRP!B2:C110,{2}, FALSE)))</f>
      </c>
      <c r="G670" s="1">
        <v>61733</v>
      </c>
      <c r="H670" s="1" t="s">
        <v>58</v>
      </c>
      <c r="I670" s="10" t="s">
        <v>1988</v>
      </c>
      <c r="J670" s="1">
        <f>VLOOKUP(G670,Sku_Consolidated!A2:C957, 3, FALSE)</f>
      </c>
      <c r="K670" s="10">
        <f>IF(J670="PACK", I670, 0)</f>
      </c>
      <c r="L670" s="10">
        <f>IF(J670="KG", I670, I670 * VLOOKUP(G670,Sku_Consolidated!A2:U957,21,FALSE))</f>
      </c>
      <c r="M670" s="10" t="s">
        <v>37</v>
      </c>
      <c r="N670" s="11" t="s">
        <v>1989</v>
      </c>
      <c r="O670" s="10" t="s">
        <v>1990</v>
      </c>
      <c r="P670" s="10">
        <f>N670 - O670</f>
      </c>
      <c r="Q670" s="1">
        <f>VLOOKUP(G670,Sku_Consolidated!A2:G957,7, FALSE)</f>
      </c>
      <c r="R670" s="1">
        <f>IF(IFERROR(VLOOKUP(E670,Store_Showcase!B2:H144,7, FALSE), TRUE)=TRUE, IF(IFERROR(VLOOKUP(E670,Store_SRP!B2:H110,7, FALSE), TRUE)=TRUE,VLOOKUP(E670,Store_VAM!B2:H273,7, FALSE),VLOOKUP(E670,Store_SRP!B2:H110,7, FALSE)), VLOOKUP(E670,Store_Showcase!B2:H144,7, FALSE))</f>
      </c>
      <c r="S670" s="1">
        <f>IF(IFERROR(VLOOKUP(E670,Store_Showcase!B2:I144,8, FALSE), TRUE)=TRUE, IF(IFERROR(VLOOKUP(E670,Store_SRP!B2:I110,8, FALSE), TRUE)=TRUE,VLOOKUP(E670,Store_VAM!B2:I273,8, FALSE),VLOOKUP(E670,Store_SRP!B2:I110,8, FALSE)), VLOOKUP(E670,Store_Showcase!B2:I144,8, FALSE))</f>
      </c>
      <c r="T670" s="1">
        <f>VLOOKUP(G670,Sku_Consolidated!A2:R957,18,FALSE)</f>
      </c>
      <c r="U670" s="1" t="s">
        <v>1976</v>
      </c>
      <c r="V670" s="1">
        <f>IF(VLOOKUP(G670,Sku_Consolidated!A2:S957,19,FALSE)="SHOWCASE", VLOOKUP(E670,Store_Showcase!B2:L144,11, FALSE), IF(VLOOKUP(G670,Sku_Consolidated!A2:S957,19,FALSE)="VAM",VLOOKUP(E670,Store_VAM!B2:L273,11, FALSE),VLOOKUP(E670,Store_SRP!B2:L110,11, FALSE)))</f>
      </c>
      <c r="W670" s="1">
        <f>VLOOKUP(G670,Sku_Consolidated!A2:W957,11,FALSE)</f>
      </c>
      <c r="X670" s="1">
        <f>VLOOKUP(G670,Sku_Consolidated!A2:H957,8,FALSE)</f>
      </c>
      <c r="Y670" s="1">
        <f>VLOOKUP(G670,Sku_Consolidated!A2:I957,9,FALSE)</f>
      </c>
      <c r="Z670" s="1" t="s">
        <v>41</v>
      </c>
      <c r="AA670" s="1">
        <f>VLOOKUP(G670,Sku_Consolidated!A2:E957,5,FALSE)</f>
      </c>
      <c r="AB670" s="1">
        <f>IF(VLOOKUP(G670,Sku_Consolidated!A2:S957,19,FALSE)="SHOWCASE", VLOOKUP(E670,Store_Showcase!B2:N144,13, FALSE), IF(VLOOKUP(G670,Sku_Consolidated!A2:S957,19,FALSE)="VAM",VLOOKUP(E670,Store_VAM!B2:N273,13, FALSE),VLOOKUP(E670,Store_SRP!B2:N110,13, FALSE)))</f>
      </c>
      <c r="AC670" s="1">
        <f>IF(IFERROR(AB670,TRUE)=TRUE, "-","OK")</f>
      </c>
      <c r="AD670" s="11" t="s">
        <v>37</v>
      </c>
      <c r="AE670" s="11" t="s">
        <v>37</v>
      </c>
      <c r="AF670" s="1">
        <f>IF(IFERROR(VLOOKUP(E670,Store_Showcase!B2:H144,{5}, FALSE), TRUE)=TRUE, IF(IFERROR(VLOOKUP(E670,Store_SRP!B2:H110,{5}, FALSE), TRUE)=TRUE,VLOOKUP(E670,Store_VAM!B2:H273,{5}, FALSE),VLOOKUP(E670,Store_SRP!B2:H110,{5}, FALSE)), VLOOKUP(E670,Store_Showcase!B2:H144,{5}, FALSE))</f>
      </c>
      <c r="AG670" s="1">
        <f>IF(IFERROR(VLOOKUP(E670,Store_Showcase!B2:H144,{6}, FALSE), TRUE)=TRUE, IF(IFERROR(VLOOKUP(E670,Store_SRP!B2:H110,{6}, FALSE), TRUE)=TRUE,VLOOKUP(E670,Store_VAM!B2:H273,{6}, FALSE),VLOOKUP(E670,Store_SRP!B2:H110,{6}, FALSE)), VLOOKUP(E670,Store_Showcase!B2:H144,{6}, FALSE))</f>
      </c>
      <c r="AH670" s="1">
        <f>VLOOKUP(G670,Sku_Consolidated!A2:R957,18,FALSE)</f>
      </c>
      <c r="AI670" s="1">
        <f>VLOOKUP(G670,Sku_Consolidated!A2:S957,19,FALSE)</f>
      </c>
      <c r="AJ670" s="1">
        <f>VLOOKUP(G670,Sku_Consolidated!A2:T957,20,FALSE)</f>
      </c>
    </row>
    <row r="671" spans="1:36" x14ac:dyDescent="0.25">
      <c r="A671" s="1">
        <v>2024</v>
      </c>
      <c r="B671" s="1" t="s">
        <v>31</v>
      </c>
      <c r="C671" s="1" t="s">
        <v>32</v>
      </c>
      <c r="D671" s="1" t="s">
        <v>33</v>
      </c>
      <c r="E671" s="9" t="s">
        <v>1685</v>
      </c>
      <c r="F671" s="1">
        <f>IF(VLOOKUP(G671,Sku_Consolidated!A2:S957,{19},FALSE)="SHOWCASE", VLOOKUP(E671,Store_Showcase!B2:C144,{2}, FALSE), IF(VLOOKUP(G671,Sku_Consolidated!A2:S957,{19},FALSE)="VAM",VLOOKUP(E671,Store_VAM!B2:C273,{2}, FALSE),VLOOKUP(E671,Store_SRP!B2:C110,{2}, FALSE)))</f>
      </c>
      <c r="G671" s="1">
        <v>61734</v>
      </c>
      <c r="H671" s="1" t="s">
        <v>62</v>
      </c>
      <c r="I671" s="10" t="s">
        <v>1991</v>
      </c>
      <c r="J671" s="1">
        <f>VLOOKUP(G671,Sku_Consolidated!A2:C957, 3, FALSE)</f>
      </c>
      <c r="K671" s="10">
        <f>IF(J671="PACK", I671, 0)</f>
      </c>
      <c r="L671" s="10">
        <f>IF(J671="KG", I671, I671 * VLOOKUP(G671,Sku_Consolidated!A2:U957,21,FALSE))</f>
      </c>
      <c r="M671" s="10" t="s">
        <v>37</v>
      </c>
      <c r="N671" s="11" t="s">
        <v>1992</v>
      </c>
      <c r="O671" s="10" t="s">
        <v>1993</v>
      </c>
      <c r="P671" s="10">
        <f>N671 - O671</f>
      </c>
      <c r="Q671" s="1">
        <f>VLOOKUP(G671,Sku_Consolidated!A2:G957,7, FALSE)</f>
      </c>
      <c r="R671" s="1">
        <f>IF(IFERROR(VLOOKUP(E671,Store_Showcase!B2:H144,7, FALSE), TRUE)=TRUE, IF(IFERROR(VLOOKUP(E671,Store_SRP!B2:H110,7, FALSE), TRUE)=TRUE,VLOOKUP(E671,Store_VAM!B2:H273,7, FALSE),VLOOKUP(E671,Store_SRP!B2:H110,7, FALSE)), VLOOKUP(E671,Store_Showcase!B2:H144,7, FALSE))</f>
      </c>
      <c r="S671" s="1">
        <f>IF(IFERROR(VLOOKUP(E671,Store_Showcase!B2:I144,8, FALSE), TRUE)=TRUE, IF(IFERROR(VLOOKUP(E671,Store_SRP!B2:I110,8, FALSE), TRUE)=TRUE,VLOOKUP(E671,Store_VAM!B2:I273,8, FALSE),VLOOKUP(E671,Store_SRP!B2:I110,8, FALSE)), VLOOKUP(E671,Store_Showcase!B2:I144,8, FALSE))</f>
      </c>
      <c r="T671" s="1">
        <f>VLOOKUP(G671,Sku_Consolidated!A2:R957,18,FALSE)</f>
      </c>
      <c r="U671" s="1" t="s">
        <v>1976</v>
      </c>
      <c r="V671" s="1">
        <f>IF(VLOOKUP(G671,Sku_Consolidated!A2:S957,19,FALSE)="SHOWCASE", VLOOKUP(E671,Store_Showcase!B2:L144,11, FALSE), IF(VLOOKUP(G671,Sku_Consolidated!A2:S957,19,FALSE)="VAM",VLOOKUP(E671,Store_VAM!B2:L273,11, FALSE),VLOOKUP(E671,Store_SRP!B2:L110,11, FALSE)))</f>
      </c>
      <c r="W671" s="1">
        <f>VLOOKUP(G671,Sku_Consolidated!A2:W957,11,FALSE)</f>
      </c>
      <c r="X671" s="1">
        <f>VLOOKUP(G671,Sku_Consolidated!A2:H957,8,FALSE)</f>
      </c>
      <c r="Y671" s="1">
        <f>VLOOKUP(G671,Sku_Consolidated!A2:I957,9,FALSE)</f>
      </c>
      <c r="Z671" s="1" t="s">
        <v>41</v>
      </c>
      <c r="AA671" s="1">
        <f>VLOOKUP(G671,Sku_Consolidated!A2:E957,5,FALSE)</f>
      </c>
      <c r="AB671" s="1">
        <f>IF(VLOOKUP(G671,Sku_Consolidated!A2:S957,19,FALSE)="SHOWCASE", VLOOKUP(E671,Store_Showcase!B2:N144,13, FALSE), IF(VLOOKUP(G671,Sku_Consolidated!A2:S957,19,FALSE)="VAM",VLOOKUP(E671,Store_VAM!B2:N273,13, FALSE),VLOOKUP(E671,Store_SRP!B2:N110,13, FALSE)))</f>
      </c>
      <c r="AC671" s="1">
        <f>IF(IFERROR(AB671,TRUE)=TRUE, "-","OK")</f>
      </c>
      <c r="AD671" s="11" t="s">
        <v>37</v>
      </c>
      <c r="AE671" s="11" t="s">
        <v>37</v>
      </c>
      <c r="AF671" s="1">
        <f>IF(IFERROR(VLOOKUP(E671,Store_Showcase!B2:H144,{5}, FALSE), TRUE)=TRUE, IF(IFERROR(VLOOKUP(E671,Store_SRP!B2:H110,{5}, FALSE), TRUE)=TRUE,VLOOKUP(E671,Store_VAM!B2:H273,{5}, FALSE),VLOOKUP(E671,Store_SRP!B2:H110,{5}, FALSE)), VLOOKUP(E671,Store_Showcase!B2:H144,{5}, FALSE))</f>
      </c>
      <c r="AG671" s="1">
        <f>IF(IFERROR(VLOOKUP(E671,Store_Showcase!B2:H144,{6}, FALSE), TRUE)=TRUE, IF(IFERROR(VLOOKUP(E671,Store_SRP!B2:H110,{6}, FALSE), TRUE)=TRUE,VLOOKUP(E671,Store_VAM!B2:H273,{6}, FALSE),VLOOKUP(E671,Store_SRP!B2:H110,{6}, FALSE)), VLOOKUP(E671,Store_Showcase!B2:H144,{6}, FALSE))</f>
      </c>
      <c r="AH671" s="1">
        <f>VLOOKUP(G671,Sku_Consolidated!A2:R957,18,FALSE)</f>
      </c>
      <c r="AI671" s="1">
        <f>VLOOKUP(G671,Sku_Consolidated!A2:S957,19,FALSE)</f>
      </c>
      <c r="AJ671" s="1">
        <f>VLOOKUP(G671,Sku_Consolidated!A2:T957,20,FALSE)</f>
      </c>
    </row>
    <row r="672" spans="1:36" x14ac:dyDescent="0.25">
      <c r="A672" s="1">
        <v>2024</v>
      </c>
      <c r="B672" s="1" t="s">
        <v>31</v>
      </c>
      <c r="C672" s="1" t="s">
        <v>32</v>
      </c>
      <c r="D672" s="1" t="s">
        <v>33</v>
      </c>
      <c r="E672" s="9" t="s">
        <v>1685</v>
      </c>
      <c r="F672" s="1">
        <f>IF(VLOOKUP(G672,Sku_Consolidated!A2:S957,{19},FALSE)="SHOWCASE", VLOOKUP(E672,Store_Showcase!B2:C144,{2}, FALSE), IF(VLOOKUP(G672,Sku_Consolidated!A2:S957,{19},FALSE)="VAM",VLOOKUP(E672,Store_VAM!B2:C273,{2}, FALSE),VLOOKUP(E672,Store_SRP!B2:C110,{2}, FALSE)))</f>
      </c>
      <c r="G672" s="1">
        <v>61735</v>
      </c>
      <c r="H672" s="1" t="s">
        <v>66</v>
      </c>
      <c r="I672" s="10" t="s">
        <v>1994</v>
      </c>
      <c r="J672" s="1">
        <f>VLOOKUP(G672,Sku_Consolidated!A2:C957, 3, FALSE)</f>
      </c>
      <c r="K672" s="10">
        <f>IF(J672="PACK", I672, 0)</f>
      </c>
      <c r="L672" s="10">
        <f>IF(J672="KG", I672, I672 * VLOOKUP(G672,Sku_Consolidated!A2:U957,21,FALSE))</f>
      </c>
      <c r="M672" s="10" t="s">
        <v>37</v>
      </c>
      <c r="N672" s="11" t="s">
        <v>1995</v>
      </c>
      <c r="O672" s="10" t="s">
        <v>1996</v>
      </c>
      <c r="P672" s="10">
        <f>N672 - O672</f>
      </c>
      <c r="Q672" s="1">
        <f>VLOOKUP(G672,Sku_Consolidated!A2:G957,7, FALSE)</f>
      </c>
      <c r="R672" s="1">
        <f>IF(IFERROR(VLOOKUP(E672,Store_Showcase!B2:H144,7, FALSE), TRUE)=TRUE, IF(IFERROR(VLOOKUP(E672,Store_SRP!B2:H110,7, FALSE), TRUE)=TRUE,VLOOKUP(E672,Store_VAM!B2:H273,7, FALSE),VLOOKUP(E672,Store_SRP!B2:H110,7, FALSE)), VLOOKUP(E672,Store_Showcase!B2:H144,7, FALSE))</f>
      </c>
      <c r="S672" s="1">
        <f>IF(IFERROR(VLOOKUP(E672,Store_Showcase!B2:I144,8, FALSE), TRUE)=TRUE, IF(IFERROR(VLOOKUP(E672,Store_SRP!B2:I110,8, FALSE), TRUE)=TRUE,VLOOKUP(E672,Store_VAM!B2:I273,8, FALSE),VLOOKUP(E672,Store_SRP!B2:I110,8, FALSE)), VLOOKUP(E672,Store_Showcase!B2:I144,8, FALSE))</f>
      </c>
      <c r="T672" s="1">
        <f>VLOOKUP(G672,Sku_Consolidated!A2:R957,18,FALSE)</f>
      </c>
      <c r="U672" s="1" t="s">
        <v>1976</v>
      </c>
      <c r="V672" s="1">
        <f>IF(VLOOKUP(G672,Sku_Consolidated!A2:S957,19,FALSE)="SHOWCASE", VLOOKUP(E672,Store_Showcase!B2:L144,11, FALSE), IF(VLOOKUP(G672,Sku_Consolidated!A2:S957,19,FALSE)="VAM",VLOOKUP(E672,Store_VAM!B2:L273,11, FALSE),VLOOKUP(E672,Store_SRP!B2:L110,11, FALSE)))</f>
      </c>
      <c r="W672" s="1">
        <f>VLOOKUP(G672,Sku_Consolidated!A2:W957,11,FALSE)</f>
      </c>
      <c r="X672" s="1">
        <f>VLOOKUP(G672,Sku_Consolidated!A2:H957,8,FALSE)</f>
      </c>
      <c r="Y672" s="1">
        <f>VLOOKUP(G672,Sku_Consolidated!A2:I957,9,FALSE)</f>
      </c>
      <c r="Z672" s="1" t="s">
        <v>41</v>
      </c>
      <c r="AA672" s="1">
        <f>VLOOKUP(G672,Sku_Consolidated!A2:E957,5,FALSE)</f>
      </c>
      <c r="AB672" s="1">
        <f>IF(VLOOKUP(G672,Sku_Consolidated!A2:S957,19,FALSE)="SHOWCASE", VLOOKUP(E672,Store_Showcase!B2:N144,13, FALSE), IF(VLOOKUP(G672,Sku_Consolidated!A2:S957,19,FALSE)="VAM",VLOOKUP(E672,Store_VAM!B2:N273,13, FALSE),VLOOKUP(E672,Store_SRP!B2:N110,13, FALSE)))</f>
      </c>
      <c r="AC672" s="1">
        <f>IF(IFERROR(AB672,TRUE)=TRUE, "-","OK")</f>
      </c>
      <c r="AD672" s="11" t="s">
        <v>37</v>
      </c>
      <c r="AE672" s="11" t="s">
        <v>37</v>
      </c>
      <c r="AF672" s="1">
        <f>IF(IFERROR(VLOOKUP(E672,Store_Showcase!B2:H144,{5}, FALSE), TRUE)=TRUE, IF(IFERROR(VLOOKUP(E672,Store_SRP!B2:H110,{5}, FALSE), TRUE)=TRUE,VLOOKUP(E672,Store_VAM!B2:H273,{5}, FALSE),VLOOKUP(E672,Store_SRP!B2:H110,{5}, FALSE)), VLOOKUP(E672,Store_Showcase!B2:H144,{5}, FALSE))</f>
      </c>
      <c r="AG672" s="1">
        <f>IF(IFERROR(VLOOKUP(E672,Store_Showcase!B2:H144,{6}, FALSE), TRUE)=TRUE, IF(IFERROR(VLOOKUP(E672,Store_SRP!B2:H110,{6}, FALSE), TRUE)=TRUE,VLOOKUP(E672,Store_VAM!B2:H273,{6}, FALSE),VLOOKUP(E672,Store_SRP!B2:H110,{6}, FALSE)), VLOOKUP(E672,Store_Showcase!B2:H144,{6}, FALSE))</f>
      </c>
      <c r="AH672" s="1">
        <f>VLOOKUP(G672,Sku_Consolidated!A2:R957,18,FALSE)</f>
      </c>
      <c r="AI672" s="1">
        <f>VLOOKUP(G672,Sku_Consolidated!A2:S957,19,FALSE)</f>
      </c>
      <c r="AJ672" s="1">
        <f>VLOOKUP(G672,Sku_Consolidated!A2:T957,20,FALSE)</f>
      </c>
    </row>
    <row r="673" spans="1:36" x14ac:dyDescent="0.25">
      <c r="A673" s="1">
        <v>2024</v>
      </c>
      <c r="B673" s="1" t="s">
        <v>31</v>
      </c>
      <c r="C673" s="1" t="s">
        <v>32</v>
      </c>
      <c r="D673" s="1" t="s">
        <v>33</v>
      </c>
      <c r="E673" s="9" t="s">
        <v>1685</v>
      </c>
      <c r="F673" s="1">
        <f>IF(VLOOKUP(G673,Sku_Consolidated!A2:S957,{19},FALSE)="SHOWCASE", VLOOKUP(E673,Store_Showcase!B2:C144,{2}, FALSE), IF(VLOOKUP(G673,Sku_Consolidated!A2:S957,{19},FALSE)="VAM",VLOOKUP(E673,Store_VAM!B2:C273,{2}, FALSE),VLOOKUP(E673,Store_SRP!B2:C110,{2}, FALSE)))</f>
      </c>
      <c r="G673" s="1">
        <v>61736</v>
      </c>
      <c r="H673" s="1" t="s">
        <v>224</v>
      </c>
      <c r="I673" s="10" t="s">
        <v>1294</v>
      </c>
      <c r="J673" s="1">
        <f>VLOOKUP(G673,Sku_Consolidated!A2:C957, 3, FALSE)</f>
      </c>
      <c r="K673" s="10">
        <f>IF(J673="PACK", I673, 0)</f>
      </c>
      <c r="L673" s="10">
        <f>IF(J673="KG", I673, I673 * VLOOKUP(G673,Sku_Consolidated!A2:U957,21,FALSE))</f>
      </c>
      <c r="M673" s="10" t="s">
        <v>37</v>
      </c>
      <c r="N673" s="11" t="s">
        <v>1997</v>
      </c>
      <c r="O673" s="10" t="s">
        <v>1998</v>
      </c>
      <c r="P673" s="10">
        <f>N673 - O673</f>
      </c>
      <c r="Q673" s="1">
        <f>VLOOKUP(G673,Sku_Consolidated!A2:G957,7, FALSE)</f>
      </c>
      <c r="R673" s="1">
        <f>IF(IFERROR(VLOOKUP(E673,Store_Showcase!B2:H144,7, FALSE), TRUE)=TRUE, IF(IFERROR(VLOOKUP(E673,Store_SRP!B2:H110,7, FALSE), TRUE)=TRUE,VLOOKUP(E673,Store_VAM!B2:H273,7, FALSE),VLOOKUP(E673,Store_SRP!B2:H110,7, FALSE)), VLOOKUP(E673,Store_Showcase!B2:H144,7, FALSE))</f>
      </c>
      <c r="S673" s="1">
        <f>IF(IFERROR(VLOOKUP(E673,Store_Showcase!B2:I144,8, FALSE), TRUE)=TRUE, IF(IFERROR(VLOOKUP(E673,Store_SRP!B2:I110,8, FALSE), TRUE)=TRUE,VLOOKUP(E673,Store_VAM!B2:I273,8, FALSE),VLOOKUP(E673,Store_SRP!B2:I110,8, FALSE)), VLOOKUP(E673,Store_Showcase!B2:I144,8, FALSE))</f>
      </c>
      <c r="T673" s="1">
        <f>VLOOKUP(G673,Sku_Consolidated!A2:R957,18,FALSE)</f>
      </c>
      <c r="U673" s="1" t="s">
        <v>1976</v>
      </c>
      <c r="V673" s="1">
        <f>IF(VLOOKUP(G673,Sku_Consolidated!A2:S957,19,FALSE)="SHOWCASE", VLOOKUP(E673,Store_Showcase!B2:L144,11, FALSE), IF(VLOOKUP(G673,Sku_Consolidated!A2:S957,19,FALSE)="VAM",VLOOKUP(E673,Store_VAM!B2:L273,11, FALSE),VLOOKUP(E673,Store_SRP!B2:L110,11, FALSE)))</f>
      </c>
      <c r="W673" s="1">
        <f>VLOOKUP(G673,Sku_Consolidated!A2:W957,11,FALSE)</f>
      </c>
      <c r="X673" s="1">
        <f>VLOOKUP(G673,Sku_Consolidated!A2:H957,8,FALSE)</f>
      </c>
      <c r="Y673" s="1">
        <f>VLOOKUP(G673,Sku_Consolidated!A2:I957,9,FALSE)</f>
      </c>
      <c r="Z673" s="1" t="s">
        <v>41</v>
      </c>
      <c r="AA673" s="1">
        <f>VLOOKUP(G673,Sku_Consolidated!A2:E957,5,FALSE)</f>
      </c>
      <c r="AB673" s="1">
        <f>IF(VLOOKUP(G673,Sku_Consolidated!A2:S957,19,FALSE)="SHOWCASE", VLOOKUP(E673,Store_Showcase!B2:N144,13, FALSE), IF(VLOOKUP(G673,Sku_Consolidated!A2:S957,19,FALSE)="VAM",VLOOKUP(E673,Store_VAM!B2:N273,13, FALSE),VLOOKUP(E673,Store_SRP!B2:N110,13, FALSE)))</f>
      </c>
      <c r="AC673" s="1">
        <f>IF(IFERROR(AB673,TRUE)=TRUE, "-","OK")</f>
      </c>
      <c r="AD673" s="11" t="s">
        <v>37</v>
      </c>
      <c r="AE673" s="11" t="s">
        <v>37</v>
      </c>
      <c r="AF673" s="1">
        <f>IF(IFERROR(VLOOKUP(E673,Store_Showcase!B2:H144,{5}, FALSE), TRUE)=TRUE, IF(IFERROR(VLOOKUP(E673,Store_SRP!B2:H110,{5}, FALSE), TRUE)=TRUE,VLOOKUP(E673,Store_VAM!B2:H273,{5}, FALSE),VLOOKUP(E673,Store_SRP!B2:H110,{5}, FALSE)), VLOOKUP(E673,Store_Showcase!B2:H144,{5}, FALSE))</f>
      </c>
      <c r="AG673" s="1">
        <f>IF(IFERROR(VLOOKUP(E673,Store_Showcase!B2:H144,{6}, FALSE), TRUE)=TRUE, IF(IFERROR(VLOOKUP(E673,Store_SRP!B2:H110,{6}, FALSE), TRUE)=TRUE,VLOOKUP(E673,Store_VAM!B2:H273,{6}, FALSE),VLOOKUP(E673,Store_SRP!B2:H110,{6}, FALSE)), VLOOKUP(E673,Store_Showcase!B2:H144,{6}, FALSE))</f>
      </c>
      <c r="AH673" s="1">
        <f>VLOOKUP(G673,Sku_Consolidated!A2:R957,18,FALSE)</f>
      </c>
      <c r="AI673" s="1">
        <f>VLOOKUP(G673,Sku_Consolidated!A2:S957,19,FALSE)</f>
      </c>
      <c r="AJ673" s="1">
        <f>VLOOKUP(G673,Sku_Consolidated!A2:T957,20,FALSE)</f>
      </c>
    </row>
    <row r="674" spans="1:36" x14ac:dyDescent="0.25">
      <c r="A674" s="1">
        <v>2024</v>
      </c>
      <c r="B674" s="1" t="s">
        <v>31</v>
      </c>
      <c r="C674" s="1" t="s">
        <v>32</v>
      </c>
      <c r="D674" s="1" t="s">
        <v>33</v>
      </c>
      <c r="E674" s="9" t="s">
        <v>1685</v>
      </c>
      <c r="F674" s="1">
        <f>IF(VLOOKUP(G674,Sku_Consolidated!A2:S957,{19},FALSE)="SHOWCASE", VLOOKUP(E674,Store_Showcase!B2:C144,{2}, FALSE), IF(VLOOKUP(G674,Sku_Consolidated!A2:S957,{19},FALSE)="VAM",VLOOKUP(E674,Store_VAM!B2:C273,{2}, FALSE),VLOOKUP(E674,Store_SRP!B2:C110,{2}, FALSE)))</f>
      </c>
      <c r="G674" s="1">
        <v>61742</v>
      </c>
      <c r="H674" s="1" t="s">
        <v>78</v>
      </c>
      <c r="I674" s="10" t="s">
        <v>1999</v>
      </c>
      <c r="J674" s="1">
        <f>VLOOKUP(G674,Sku_Consolidated!A2:C957, 3, FALSE)</f>
      </c>
      <c r="K674" s="10">
        <f>IF(J674="PACK", I674, 0)</f>
      </c>
      <c r="L674" s="10">
        <f>IF(J674="KG", I674, I674 * VLOOKUP(G674,Sku_Consolidated!A2:U957,21,FALSE))</f>
      </c>
      <c r="M674" s="10" t="s">
        <v>37</v>
      </c>
      <c r="N674" s="11" t="s">
        <v>2000</v>
      </c>
      <c r="O674" s="10" t="s">
        <v>2001</v>
      </c>
      <c r="P674" s="10">
        <f>N674 - O674</f>
      </c>
      <c r="Q674" s="1">
        <f>VLOOKUP(G674,Sku_Consolidated!A2:G957,7, FALSE)</f>
      </c>
      <c r="R674" s="1">
        <f>IF(IFERROR(VLOOKUP(E674,Store_Showcase!B2:H144,7, FALSE), TRUE)=TRUE, IF(IFERROR(VLOOKUP(E674,Store_SRP!B2:H110,7, FALSE), TRUE)=TRUE,VLOOKUP(E674,Store_VAM!B2:H273,7, FALSE),VLOOKUP(E674,Store_SRP!B2:H110,7, FALSE)), VLOOKUP(E674,Store_Showcase!B2:H144,7, FALSE))</f>
      </c>
      <c r="S674" s="1">
        <f>IF(IFERROR(VLOOKUP(E674,Store_Showcase!B2:I144,8, FALSE), TRUE)=TRUE, IF(IFERROR(VLOOKUP(E674,Store_SRP!B2:I110,8, FALSE), TRUE)=TRUE,VLOOKUP(E674,Store_VAM!B2:I273,8, FALSE),VLOOKUP(E674,Store_SRP!B2:I110,8, FALSE)), VLOOKUP(E674,Store_Showcase!B2:I144,8, FALSE))</f>
      </c>
      <c r="T674" s="1">
        <f>VLOOKUP(G674,Sku_Consolidated!A2:R957,18,FALSE)</f>
      </c>
      <c r="U674" s="1" t="s">
        <v>1976</v>
      </c>
      <c r="V674" s="1">
        <f>IF(VLOOKUP(G674,Sku_Consolidated!A2:S957,19,FALSE)="SHOWCASE", VLOOKUP(E674,Store_Showcase!B2:L144,11, FALSE), IF(VLOOKUP(G674,Sku_Consolidated!A2:S957,19,FALSE)="VAM",VLOOKUP(E674,Store_VAM!B2:L273,11, FALSE),VLOOKUP(E674,Store_SRP!B2:L110,11, FALSE)))</f>
      </c>
      <c r="W674" s="1">
        <f>VLOOKUP(G674,Sku_Consolidated!A2:W957,11,FALSE)</f>
      </c>
      <c r="X674" s="1">
        <f>VLOOKUP(G674,Sku_Consolidated!A2:H957,8,FALSE)</f>
      </c>
      <c r="Y674" s="1">
        <f>VLOOKUP(G674,Sku_Consolidated!A2:I957,9,FALSE)</f>
      </c>
      <c r="Z674" s="1" t="s">
        <v>41</v>
      </c>
      <c r="AA674" s="1">
        <f>VLOOKUP(G674,Sku_Consolidated!A2:E957,5,FALSE)</f>
      </c>
      <c r="AB674" s="1">
        <f>IF(VLOOKUP(G674,Sku_Consolidated!A2:S957,19,FALSE)="SHOWCASE", VLOOKUP(E674,Store_Showcase!B2:N144,13, FALSE), IF(VLOOKUP(G674,Sku_Consolidated!A2:S957,19,FALSE)="VAM",VLOOKUP(E674,Store_VAM!B2:N273,13, FALSE),VLOOKUP(E674,Store_SRP!B2:N110,13, FALSE)))</f>
      </c>
      <c r="AC674" s="1">
        <f>IF(IFERROR(AB674,TRUE)=TRUE, "-","OK")</f>
      </c>
      <c r="AD674" s="11" t="s">
        <v>37</v>
      </c>
      <c r="AE674" s="11" t="s">
        <v>37</v>
      </c>
      <c r="AF674" s="1">
        <f>IF(IFERROR(VLOOKUP(E674,Store_Showcase!B2:H144,{5}, FALSE), TRUE)=TRUE, IF(IFERROR(VLOOKUP(E674,Store_SRP!B2:H110,{5}, FALSE), TRUE)=TRUE,VLOOKUP(E674,Store_VAM!B2:H273,{5}, FALSE),VLOOKUP(E674,Store_SRP!B2:H110,{5}, FALSE)), VLOOKUP(E674,Store_Showcase!B2:H144,{5}, FALSE))</f>
      </c>
      <c r="AG674" s="1">
        <f>IF(IFERROR(VLOOKUP(E674,Store_Showcase!B2:H144,{6}, FALSE), TRUE)=TRUE, IF(IFERROR(VLOOKUP(E674,Store_SRP!B2:H110,{6}, FALSE), TRUE)=TRUE,VLOOKUP(E674,Store_VAM!B2:H273,{6}, FALSE),VLOOKUP(E674,Store_SRP!B2:H110,{6}, FALSE)), VLOOKUP(E674,Store_Showcase!B2:H144,{6}, FALSE))</f>
      </c>
      <c r="AH674" s="1">
        <f>VLOOKUP(G674,Sku_Consolidated!A2:R957,18,FALSE)</f>
      </c>
      <c r="AI674" s="1">
        <f>VLOOKUP(G674,Sku_Consolidated!A2:S957,19,FALSE)</f>
      </c>
      <c r="AJ674" s="1">
        <f>VLOOKUP(G674,Sku_Consolidated!A2:T957,20,FALSE)</f>
      </c>
    </row>
    <row r="675" spans="1:36" x14ac:dyDescent="0.25">
      <c r="A675" s="1">
        <v>2024</v>
      </c>
      <c r="B675" s="1" t="s">
        <v>31</v>
      </c>
      <c r="C675" s="1" t="s">
        <v>32</v>
      </c>
      <c r="D675" s="1" t="s">
        <v>33</v>
      </c>
      <c r="E675" s="9" t="s">
        <v>1685</v>
      </c>
      <c r="F675" s="1">
        <f>IF(VLOOKUP(G675,Sku_Consolidated!A2:S957,{19},FALSE)="SHOWCASE", VLOOKUP(E675,Store_Showcase!B2:C144,{2}, FALSE), IF(VLOOKUP(G675,Sku_Consolidated!A2:S957,{19},FALSE)="VAM",VLOOKUP(E675,Store_VAM!B2:C273,{2}, FALSE),VLOOKUP(E675,Store_SRP!B2:C110,{2}, FALSE)))</f>
      </c>
      <c r="G675" s="1">
        <v>61744</v>
      </c>
      <c r="H675" s="1" t="s">
        <v>82</v>
      </c>
      <c r="I675" s="10" t="s">
        <v>1788</v>
      </c>
      <c r="J675" s="1">
        <f>VLOOKUP(G675,Sku_Consolidated!A2:C957, 3, FALSE)</f>
      </c>
      <c r="K675" s="10">
        <f>IF(J675="PACK", I675, 0)</f>
      </c>
      <c r="L675" s="10">
        <f>IF(J675="KG", I675, I675 * VLOOKUP(G675,Sku_Consolidated!A2:U957,21,FALSE))</f>
      </c>
      <c r="M675" s="10" t="s">
        <v>37</v>
      </c>
      <c r="N675" s="11" t="s">
        <v>2002</v>
      </c>
      <c r="O675" s="10" t="s">
        <v>2003</v>
      </c>
      <c r="P675" s="10">
        <f>N675 - O675</f>
      </c>
      <c r="Q675" s="1">
        <f>VLOOKUP(G675,Sku_Consolidated!A2:G957,7, FALSE)</f>
      </c>
      <c r="R675" s="1">
        <f>IF(IFERROR(VLOOKUP(E675,Store_Showcase!B2:H144,7, FALSE), TRUE)=TRUE, IF(IFERROR(VLOOKUP(E675,Store_SRP!B2:H110,7, FALSE), TRUE)=TRUE,VLOOKUP(E675,Store_VAM!B2:H273,7, FALSE),VLOOKUP(E675,Store_SRP!B2:H110,7, FALSE)), VLOOKUP(E675,Store_Showcase!B2:H144,7, FALSE))</f>
      </c>
      <c r="S675" s="1">
        <f>IF(IFERROR(VLOOKUP(E675,Store_Showcase!B2:I144,8, FALSE), TRUE)=TRUE, IF(IFERROR(VLOOKUP(E675,Store_SRP!B2:I110,8, FALSE), TRUE)=TRUE,VLOOKUP(E675,Store_VAM!B2:I273,8, FALSE),VLOOKUP(E675,Store_SRP!B2:I110,8, FALSE)), VLOOKUP(E675,Store_Showcase!B2:I144,8, FALSE))</f>
      </c>
      <c r="T675" s="1">
        <f>VLOOKUP(G675,Sku_Consolidated!A2:R957,18,FALSE)</f>
      </c>
      <c r="U675" s="1" t="s">
        <v>1976</v>
      </c>
      <c r="V675" s="1">
        <f>IF(VLOOKUP(G675,Sku_Consolidated!A2:S957,19,FALSE)="SHOWCASE", VLOOKUP(E675,Store_Showcase!B2:L144,11, FALSE), IF(VLOOKUP(G675,Sku_Consolidated!A2:S957,19,FALSE)="VAM",VLOOKUP(E675,Store_VAM!B2:L273,11, FALSE),VLOOKUP(E675,Store_SRP!B2:L110,11, FALSE)))</f>
      </c>
      <c r="W675" s="1">
        <f>VLOOKUP(G675,Sku_Consolidated!A2:W957,11,FALSE)</f>
      </c>
      <c r="X675" s="1">
        <f>VLOOKUP(G675,Sku_Consolidated!A2:H957,8,FALSE)</f>
      </c>
      <c r="Y675" s="1">
        <f>VLOOKUP(G675,Sku_Consolidated!A2:I957,9,FALSE)</f>
      </c>
      <c r="Z675" s="1" t="s">
        <v>41</v>
      </c>
      <c r="AA675" s="1">
        <f>VLOOKUP(G675,Sku_Consolidated!A2:E957,5,FALSE)</f>
      </c>
      <c r="AB675" s="1">
        <f>IF(VLOOKUP(G675,Sku_Consolidated!A2:S957,19,FALSE)="SHOWCASE", VLOOKUP(E675,Store_Showcase!B2:N144,13, FALSE), IF(VLOOKUP(G675,Sku_Consolidated!A2:S957,19,FALSE)="VAM",VLOOKUP(E675,Store_VAM!B2:N273,13, FALSE),VLOOKUP(E675,Store_SRP!B2:N110,13, FALSE)))</f>
      </c>
      <c r="AC675" s="1">
        <f>IF(IFERROR(AB675,TRUE)=TRUE, "-","OK")</f>
      </c>
      <c r="AD675" s="11" t="s">
        <v>37</v>
      </c>
      <c r="AE675" s="11" t="s">
        <v>37</v>
      </c>
      <c r="AF675" s="1">
        <f>IF(IFERROR(VLOOKUP(E675,Store_Showcase!B2:H144,{5}, FALSE), TRUE)=TRUE, IF(IFERROR(VLOOKUP(E675,Store_SRP!B2:H110,{5}, FALSE), TRUE)=TRUE,VLOOKUP(E675,Store_VAM!B2:H273,{5}, FALSE),VLOOKUP(E675,Store_SRP!B2:H110,{5}, FALSE)), VLOOKUP(E675,Store_Showcase!B2:H144,{5}, FALSE))</f>
      </c>
      <c r="AG675" s="1">
        <f>IF(IFERROR(VLOOKUP(E675,Store_Showcase!B2:H144,{6}, FALSE), TRUE)=TRUE, IF(IFERROR(VLOOKUP(E675,Store_SRP!B2:H110,{6}, FALSE), TRUE)=TRUE,VLOOKUP(E675,Store_VAM!B2:H273,{6}, FALSE),VLOOKUP(E675,Store_SRP!B2:H110,{6}, FALSE)), VLOOKUP(E675,Store_Showcase!B2:H144,{6}, FALSE))</f>
      </c>
      <c r="AH675" s="1">
        <f>VLOOKUP(G675,Sku_Consolidated!A2:R957,18,FALSE)</f>
      </c>
      <c r="AI675" s="1">
        <f>VLOOKUP(G675,Sku_Consolidated!A2:S957,19,FALSE)</f>
      </c>
      <c r="AJ675" s="1">
        <f>VLOOKUP(G675,Sku_Consolidated!A2:T957,20,FALSE)</f>
      </c>
    </row>
    <row r="676" spans="1:36" x14ac:dyDescent="0.25">
      <c r="A676" s="1">
        <v>2024</v>
      </c>
      <c r="B676" s="1" t="s">
        <v>31</v>
      </c>
      <c r="C676" s="1" t="s">
        <v>32</v>
      </c>
      <c r="D676" s="1" t="s">
        <v>33</v>
      </c>
      <c r="E676" s="9" t="s">
        <v>1685</v>
      </c>
      <c r="F676" s="1">
        <f>IF(VLOOKUP(G676,Sku_Consolidated!A2:S957,{19},FALSE)="SHOWCASE", VLOOKUP(E676,Store_Showcase!B2:C144,{2}, FALSE), IF(VLOOKUP(G676,Sku_Consolidated!A2:S957,{19},FALSE)="VAM",VLOOKUP(E676,Store_VAM!B2:C273,{2}, FALSE),VLOOKUP(E676,Store_SRP!B2:C110,{2}, FALSE)))</f>
      </c>
      <c r="G676" s="1">
        <v>61749</v>
      </c>
      <c r="H676" s="1" t="s">
        <v>154</v>
      </c>
      <c r="I676" s="10" t="s">
        <v>686</v>
      </c>
      <c r="J676" s="1">
        <f>VLOOKUP(G676,Sku_Consolidated!A2:C957, 3, FALSE)</f>
      </c>
      <c r="K676" s="10">
        <f>IF(J676="PACK", I676, 0)</f>
      </c>
      <c r="L676" s="10">
        <f>IF(J676="KG", I676, I676 * VLOOKUP(G676,Sku_Consolidated!A2:U957,21,FALSE))</f>
      </c>
      <c r="M676" s="10" t="s">
        <v>37</v>
      </c>
      <c r="N676" s="11" t="s">
        <v>2004</v>
      </c>
      <c r="O676" s="10" t="s">
        <v>2005</v>
      </c>
      <c r="P676" s="10">
        <f>N676 - O676</f>
      </c>
      <c r="Q676" s="1">
        <f>VLOOKUP(G676,Sku_Consolidated!A2:G957,7, FALSE)</f>
      </c>
      <c r="R676" s="1">
        <f>IF(IFERROR(VLOOKUP(E676,Store_Showcase!B2:H144,7, FALSE), TRUE)=TRUE, IF(IFERROR(VLOOKUP(E676,Store_SRP!B2:H110,7, FALSE), TRUE)=TRUE,VLOOKUP(E676,Store_VAM!B2:H273,7, FALSE),VLOOKUP(E676,Store_SRP!B2:H110,7, FALSE)), VLOOKUP(E676,Store_Showcase!B2:H144,7, FALSE))</f>
      </c>
      <c r="S676" s="1">
        <f>IF(IFERROR(VLOOKUP(E676,Store_Showcase!B2:I144,8, FALSE), TRUE)=TRUE, IF(IFERROR(VLOOKUP(E676,Store_SRP!B2:I110,8, FALSE), TRUE)=TRUE,VLOOKUP(E676,Store_VAM!B2:I273,8, FALSE),VLOOKUP(E676,Store_SRP!B2:I110,8, FALSE)), VLOOKUP(E676,Store_Showcase!B2:I144,8, FALSE))</f>
      </c>
      <c r="T676" s="1">
        <f>VLOOKUP(G676,Sku_Consolidated!A2:R957,18,FALSE)</f>
      </c>
      <c r="U676" s="1" t="s">
        <v>1976</v>
      </c>
      <c r="V676" s="1">
        <f>IF(VLOOKUP(G676,Sku_Consolidated!A2:S957,19,FALSE)="SHOWCASE", VLOOKUP(E676,Store_Showcase!B2:L144,11, FALSE), IF(VLOOKUP(G676,Sku_Consolidated!A2:S957,19,FALSE)="VAM",VLOOKUP(E676,Store_VAM!B2:L273,11, FALSE),VLOOKUP(E676,Store_SRP!B2:L110,11, FALSE)))</f>
      </c>
      <c r="W676" s="1">
        <f>VLOOKUP(G676,Sku_Consolidated!A2:W957,11,FALSE)</f>
      </c>
      <c r="X676" s="1">
        <f>VLOOKUP(G676,Sku_Consolidated!A2:H957,8,FALSE)</f>
      </c>
      <c r="Y676" s="1">
        <f>VLOOKUP(G676,Sku_Consolidated!A2:I957,9,FALSE)</f>
      </c>
      <c r="Z676" s="1" t="s">
        <v>41</v>
      </c>
      <c r="AA676" s="1">
        <f>VLOOKUP(G676,Sku_Consolidated!A2:E957,5,FALSE)</f>
      </c>
      <c r="AB676" s="1">
        <f>IF(VLOOKUP(G676,Sku_Consolidated!A2:S957,19,FALSE)="SHOWCASE", VLOOKUP(E676,Store_Showcase!B2:N144,13, FALSE), IF(VLOOKUP(G676,Sku_Consolidated!A2:S957,19,FALSE)="VAM",VLOOKUP(E676,Store_VAM!B2:N273,13, FALSE),VLOOKUP(E676,Store_SRP!B2:N110,13, FALSE)))</f>
      </c>
      <c r="AC676" s="1">
        <f>IF(IFERROR(AB676,TRUE)=TRUE, "-","OK")</f>
      </c>
      <c r="AD676" s="11" t="s">
        <v>37</v>
      </c>
      <c r="AE676" s="11" t="s">
        <v>37</v>
      </c>
      <c r="AF676" s="1">
        <f>IF(IFERROR(VLOOKUP(E676,Store_Showcase!B2:H144,{5}, FALSE), TRUE)=TRUE, IF(IFERROR(VLOOKUP(E676,Store_SRP!B2:H110,{5}, FALSE), TRUE)=TRUE,VLOOKUP(E676,Store_VAM!B2:H273,{5}, FALSE),VLOOKUP(E676,Store_SRP!B2:H110,{5}, FALSE)), VLOOKUP(E676,Store_Showcase!B2:H144,{5}, FALSE))</f>
      </c>
      <c r="AG676" s="1">
        <f>IF(IFERROR(VLOOKUP(E676,Store_Showcase!B2:H144,{6}, FALSE), TRUE)=TRUE, IF(IFERROR(VLOOKUP(E676,Store_SRP!B2:H110,{6}, FALSE), TRUE)=TRUE,VLOOKUP(E676,Store_VAM!B2:H273,{6}, FALSE),VLOOKUP(E676,Store_SRP!B2:H110,{6}, FALSE)), VLOOKUP(E676,Store_Showcase!B2:H144,{6}, FALSE))</f>
      </c>
      <c r="AH676" s="1">
        <f>VLOOKUP(G676,Sku_Consolidated!A2:R957,18,FALSE)</f>
      </c>
      <c r="AI676" s="1">
        <f>VLOOKUP(G676,Sku_Consolidated!A2:S957,19,FALSE)</f>
      </c>
      <c r="AJ676" s="1">
        <f>VLOOKUP(G676,Sku_Consolidated!A2:T957,20,FALSE)</f>
      </c>
    </row>
    <row r="677" spans="1:36" x14ac:dyDescent="0.25">
      <c r="A677" s="1">
        <v>2024</v>
      </c>
      <c r="B677" s="1" t="s">
        <v>31</v>
      </c>
      <c r="C677" s="1" t="s">
        <v>32</v>
      </c>
      <c r="D677" s="1" t="s">
        <v>33</v>
      </c>
      <c r="E677" s="9" t="s">
        <v>1685</v>
      </c>
      <c r="F677" s="1">
        <f>IF(VLOOKUP(G677,Sku_Consolidated!A2:S957,{19},FALSE)="SHOWCASE", VLOOKUP(E677,Store_Showcase!B2:C144,{2}, FALSE), IF(VLOOKUP(G677,Sku_Consolidated!A2:S957,{19},FALSE)="VAM",VLOOKUP(E677,Store_VAM!B2:C273,{2}, FALSE),VLOOKUP(E677,Store_SRP!B2:C110,{2}, FALSE)))</f>
      </c>
      <c r="G677" s="1">
        <v>61755</v>
      </c>
      <c r="H677" s="1" t="s">
        <v>86</v>
      </c>
      <c r="I677" s="10" t="s">
        <v>1303</v>
      </c>
      <c r="J677" s="1">
        <f>VLOOKUP(G677,Sku_Consolidated!A2:C957, 3, FALSE)</f>
      </c>
      <c r="K677" s="10">
        <f>IF(J677="PACK", I677, 0)</f>
      </c>
      <c r="L677" s="10">
        <f>IF(J677="KG", I677, I677 * VLOOKUP(G677,Sku_Consolidated!A2:U957,21,FALSE))</f>
      </c>
      <c r="M677" s="10" t="s">
        <v>37</v>
      </c>
      <c r="N677" s="11" t="s">
        <v>2006</v>
      </c>
      <c r="O677" s="10" t="s">
        <v>2007</v>
      </c>
      <c r="P677" s="10">
        <f>N677 - O677</f>
      </c>
      <c r="Q677" s="1">
        <f>VLOOKUP(G677,Sku_Consolidated!A2:G957,7, FALSE)</f>
      </c>
      <c r="R677" s="1">
        <f>IF(IFERROR(VLOOKUP(E677,Store_Showcase!B2:H144,7, FALSE), TRUE)=TRUE, IF(IFERROR(VLOOKUP(E677,Store_SRP!B2:H110,7, FALSE), TRUE)=TRUE,VLOOKUP(E677,Store_VAM!B2:H273,7, FALSE),VLOOKUP(E677,Store_SRP!B2:H110,7, FALSE)), VLOOKUP(E677,Store_Showcase!B2:H144,7, FALSE))</f>
      </c>
      <c r="S677" s="1">
        <f>IF(IFERROR(VLOOKUP(E677,Store_Showcase!B2:I144,8, FALSE), TRUE)=TRUE, IF(IFERROR(VLOOKUP(E677,Store_SRP!B2:I110,8, FALSE), TRUE)=TRUE,VLOOKUP(E677,Store_VAM!B2:I273,8, FALSE),VLOOKUP(E677,Store_SRP!B2:I110,8, FALSE)), VLOOKUP(E677,Store_Showcase!B2:I144,8, FALSE))</f>
      </c>
      <c r="T677" s="1">
        <f>VLOOKUP(G677,Sku_Consolidated!A2:R957,18,FALSE)</f>
      </c>
      <c r="U677" s="1" t="s">
        <v>1976</v>
      </c>
      <c r="V677" s="1">
        <f>IF(VLOOKUP(G677,Sku_Consolidated!A2:S957,19,FALSE)="SHOWCASE", VLOOKUP(E677,Store_Showcase!B2:L144,11, FALSE), IF(VLOOKUP(G677,Sku_Consolidated!A2:S957,19,FALSE)="VAM",VLOOKUP(E677,Store_VAM!B2:L273,11, FALSE),VLOOKUP(E677,Store_SRP!B2:L110,11, FALSE)))</f>
      </c>
      <c r="W677" s="1">
        <f>VLOOKUP(G677,Sku_Consolidated!A2:W957,11,FALSE)</f>
      </c>
      <c r="X677" s="1">
        <f>VLOOKUP(G677,Sku_Consolidated!A2:H957,8,FALSE)</f>
      </c>
      <c r="Y677" s="1">
        <f>VLOOKUP(G677,Sku_Consolidated!A2:I957,9,FALSE)</f>
      </c>
      <c r="Z677" s="1" t="s">
        <v>41</v>
      </c>
      <c r="AA677" s="1">
        <f>VLOOKUP(G677,Sku_Consolidated!A2:E957,5,FALSE)</f>
      </c>
      <c r="AB677" s="1">
        <f>IF(VLOOKUP(G677,Sku_Consolidated!A2:S957,19,FALSE)="SHOWCASE", VLOOKUP(E677,Store_Showcase!B2:N144,13, FALSE), IF(VLOOKUP(G677,Sku_Consolidated!A2:S957,19,FALSE)="VAM",VLOOKUP(E677,Store_VAM!B2:N273,13, FALSE),VLOOKUP(E677,Store_SRP!B2:N110,13, FALSE)))</f>
      </c>
      <c r="AC677" s="1">
        <f>IF(IFERROR(AB677,TRUE)=TRUE, "-","OK")</f>
      </c>
      <c r="AD677" s="11" t="s">
        <v>37</v>
      </c>
      <c r="AE677" s="11" t="s">
        <v>37</v>
      </c>
      <c r="AF677" s="1">
        <f>IF(IFERROR(VLOOKUP(E677,Store_Showcase!B2:H144,{5}, FALSE), TRUE)=TRUE, IF(IFERROR(VLOOKUP(E677,Store_SRP!B2:H110,{5}, FALSE), TRUE)=TRUE,VLOOKUP(E677,Store_VAM!B2:H273,{5}, FALSE),VLOOKUP(E677,Store_SRP!B2:H110,{5}, FALSE)), VLOOKUP(E677,Store_Showcase!B2:H144,{5}, FALSE))</f>
      </c>
      <c r="AG677" s="1">
        <f>IF(IFERROR(VLOOKUP(E677,Store_Showcase!B2:H144,{6}, FALSE), TRUE)=TRUE, IF(IFERROR(VLOOKUP(E677,Store_SRP!B2:H110,{6}, FALSE), TRUE)=TRUE,VLOOKUP(E677,Store_VAM!B2:H273,{6}, FALSE),VLOOKUP(E677,Store_SRP!B2:H110,{6}, FALSE)), VLOOKUP(E677,Store_Showcase!B2:H144,{6}, FALSE))</f>
      </c>
      <c r="AH677" s="1">
        <f>VLOOKUP(G677,Sku_Consolidated!A2:R957,18,FALSE)</f>
      </c>
      <c r="AI677" s="1">
        <f>VLOOKUP(G677,Sku_Consolidated!A2:S957,19,FALSE)</f>
      </c>
      <c r="AJ677" s="1">
        <f>VLOOKUP(G677,Sku_Consolidated!A2:T957,20,FALSE)</f>
      </c>
    </row>
    <row r="678" spans="1:36" x14ac:dyDescent="0.25">
      <c r="A678" s="1">
        <v>2024</v>
      </c>
      <c r="B678" s="1" t="s">
        <v>31</v>
      </c>
      <c r="C678" s="1" t="s">
        <v>32</v>
      </c>
      <c r="D678" s="1" t="s">
        <v>33</v>
      </c>
      <c r="E678" s="9" t="s">
        <v>1685</v>
      </c>
      <c r="F678" s="1">
        <f>IF(VLOOKUP(G678,Sku_Consolidated!A2:S957,{19},FALSE)="SHOWCASE", VLOOKUP(E678,Store_Showcase!B2:C144,{2}, FALSE), IF(VLOOKUP(G678,Sku_Consolidated!A2:S957,{19},FALSE)="VAM",VLOOKUP(E678,Store_VAM!B2:C273,{2}, FALSE),VLOOKUP(E678,Store_SRP!B2:C110,{2}, FALSE)))</f>
      </c>
      <c r="G678" s="1">
        <v>61758</v>
      </c>
      <c r="H678" s="1" t="s">
        <v>90</v>
      </c>
      <c r="I678" s="10" t="s">
        <v>2008</v>
      </c>
      <c r="J678" s="1">
        <f>VLOOKUP(G678,Sku_Consolidated!A2:C957, 3, FALSE)</f>
      </c>
      <c r="K678" s="10">
        <f>IF(J678="PACK", I678, 0)</f>
      </c>
      <c r="L678" s="10">
        <f>IF(J678="KG", I678, I678 * VLOOKUP(G678,Sku_Consolidated!A2:U957,21,FALSE))</f>
      </c>
      <c r="M678" s="10" t="s">
        <v>37</v>
      </c>
      <c r="N678" s="11" t="s">
        <v>2009</v>
      </c>
      <c r="O678" s="10" t="s">
        <v>2010</v>
      </c>
      <c r="P678" s="10">
        <f>N678 - O678</f>
      </c>
      <c r="Q678" s="1">
        <f>VLOOKUP(G678,Sku_Consolidated!A2:G957,7, FALSE)</f>
      </c>
      <c r="R678" s="1">
        <f>IF(IFERROR(VLOOKUP(E678,Store_Showcase!B2:H144,7, FALSE), TRUE)=TRUE, IF(IFERROR(VLOOKUP(E678,Store_SRP!B2:H110,7, FALSE), TRUE)=TRUE,VLOOKUP(E678,Store_VAM!B2:H273,7, FALSE),VLOOKUP(E678,Store_SRP!B2:H110,7, FALSE)), VLOOKUP(E678,Store_Showcase!B2:H144,7, FALSE))</f>
      </c>
      <c r="S678" s="1">
        <f>IF(IFERROR(VLOOKUP(E678,Store_Showcase!B2:I144,8, FALSE), TRUE)=TRUE, IF(IFERROR(VLOOKUP(E678,Store_SRP!B2:I110,8, FALSE), TRUE)=TRUE,VLOOKUP(E678,Store_VAM!B2:I273,8, FALSE),VLOOKUP(E678,Store_SRP!B2:I110,8, FALSE)), VLOOKUP(E678,Store_Showcase!B2:I144,8, FALSE))</f>
      </c>
      <c r="T678" s="1">
        <f>VLOOKUP(G678,Sku_Consolidated!A2:R957,18,FALSE)</f>
      </c>
      <c r="U678" s="1" t="s">
        <v>1976</v>
      </c>
      <c r="V678" s="1">
        <f>IF(VLOOKUP(G678,Sku_Consolidated!A2:S957,19,FALSE)="SHOWCASE", VLOOKUP(E678,Store_Showcase!B2:L144,11, FALSE), IF(VLOOKUP(G678,Sku_Consolidated!A2:S957,19,FALSE)="VAM",VLOOKUP(E678,Store_VAM!B2:L273,11, FALSE),VLOOKUP(E678,Store_SRP!B2:L110,11, FALSE)))</f>
      </c>
      <c r="W678" s="1">
        <f>VLOOKUP(G678,Sku_Consolidated!A2:W957,11,FALSE)</f>
      </c>
      <c r="X678" s="1">
        <f>VLOOKUP(G678,Sku_Consolidated!A2:H957,8,FALSE)</f>
      </c>
      <c r="Y678" s="1">
        <f>VLOOKUP(G678,Sku_Consolidated!A2:I957,9,FALSE)</f>
      </c>
      <c r="Z678" s="1" t="s">
        <v>41</v>
      </c>
      <c r="AA678" s="1">
        <f>VLOOKUP(G678,Sku_Consolidated!A2:E957,5,FALSE)</f>
      </c>
      <c r="AB678" s="1">
        <f>IF(VLOOKUP(G678,Sku_Consolidated!A2:S957,19,FALSE)="SHOWCASE", VLOOKUP(E678,Store_Showcase!B2:N144,13, FALSE), IF(VLOOKUP(G678,Sku_Consolidated!A2:S957,19,FALSE)="VAM",VLOOKUP(E678,Store_VAM!B2:N273,13, FALSE),VLOOKUP(E678,Store_SRP!B2:N110,13, FALSE)))</f>
      </c>
      <c r="AC678" s="1">
        <f>IF(IFERROR(AB678,TRUE)=TRUE, "-","OK")</f>
      </c>
      <c r="AD678" s="11" t="s">
        <v>37</v>
      </c>
      <c r="AE678" s="11" t="s">
        <v>37</v>
      </c>
      <c r="AF678" s="1">
        <f>IF(IFERROR(VLOOKUP(E678,Store_Showcase!B2:H144,{5}, FALSE), TRUE)=TRUE, IF(IFERROR(VLOOKUP(E678,Store_SRP!B2:H110,{5}, FALSE), TRUE)=TRUE,VLOOKUP(E678,Store_VAM!B2:H273,{5}, FALSE),VLOOKUP(E678,Store_SRP!B2:H110,{5}, FALSE)), VLOOKUP(E678,Store_Showcase!B2:H144,{5}, FALSE))</f>
      </c>
      <c r="AG678" s="1">
        <f>IF(IFERROR(VLOOKUP(E678,Store_Showcase!B2:H144,{6}, FALSE), TRUE)=TRUE, IF(IFERROR(VLOOKUP(E678,Store_SRP!B2:H110,{6}, FALSE), TRUE)=TRUE,VLOOKUP(E678,Store_VAM!B2:H273,{6}, FALSE),VLOOKUP(E678,Store_SRP!B2:H110,{6}, FALSE)), VLOOKUP(E678,Store_Showcase!B2:H144,{6}, FALSE))</f>
      </c>
      <c r="AH678" s="1">
        <f>VLOOKUP(G678,Sku_Consolidated!A2:R957,18,FALSE)</f>
      </c>
      <c r="AI678" s="1">
        <f>VLOOKUP(G678,Sku_Consolidated!A2:S957,19,FALSE)</f>
      </c>
      <c r="AJ678" s="1">
        <f>VLOOKUP(G678,Sku_Consolidated!A2:T957,20,FALSE)</f>
      </c>
    </row>
    <row r="679" spans="1:36" x14ac:dyDescent="0.25">
      <c r="A679" s="1">
        <v>2024</v>
      </c>
      <c r="B679" s="1" t="s">
        <v>31</v>
      </c>
      <c r="C679" s="1" t="s">
        <v>32</v>
      </c>
      <c r="D679" s="1" t="s">
        <v>33</v>
      </c>
      <c r="E679" s="9" t="s">
        <v>1685</v>
      </c>
      <c r="F679" s="1">
        <f>IF(VLOOKUP(G679,Sku_Consolidated!A2:S957,{19},FALSE)="SHOWCASE", VLOOKUP(E679,Store_Showcase!B2:C144,{2}, FALSE), IF(VLOOKUP(G679,Sku_Consolidated!A2:S957,{19},FALSE)="VAM",VLOOKUP(E679,Store_VAM!B2:C273,{2}, FALSE),VLOOKUP(E679,Store_SRP!B2:C110,{2}, FALSE)))</f>
      </c>
      <c r="G679" s="1">
        <v>61762</v>
      </c>
      <c r="H679" s="1" t="s">
        <v>252</v>
      </c>
      <c r="I679" s="10" t="s">
        <v>2011</v>
      </c>
      <c r="J679" s="1">
        <f>VLOOKUP(G679,Sku_Consolidated!A2:C957, 3, FALSE)</f>
      </c>
      <c r="K679" s="10">
        <f>IF(J679="PACK", I679, 0)</f>
      </c>
      <c r="L679" s="10">
        <f>IF(J679="KG", I679, I679 * VLOOKUP(G679,Sku_Consolidated!A2:U957,21,FALSE))</f>
      </c>
      <c r="M679" s="10" t="s">
        <v>37</v>
      </c>
      <c r="N679" s="11" t="s">
        <v>2012</v>
      </c>
      <c r="O679" s="10" t="s">
        <v>2013</v>
      </c>
      <c r="P679" s="10">
        <f>N679 - O679</f>
      </c>
      <c r="Q679" s="1">
        <f>VLOOKUP(G679,Sku_Consolidated!A2:G957,7, FALSE)</f>
      </c>
      <c r="R679" s="1">
        <f>IF(IFERROR(VLOOKUP(E679,Store_Showcase!B2:H144,7, FALSE), TRUE)=TRUE, IF(IFERROR(VLOOKUP(E679,Store_SRP!B2:H110,7, FALSE), TRUE)=TRUE,VLOOKUP(E679,Store_VAM!B2:H273,7, FALSE),VLOOKUP(E679,Store_SRP!B2:H110,7, FALSE)), VLOOKUP(E679,Store_Showcase!B2:H144,7, FALSE))</f>
      </c>
      <c r="S679" s="1">
        <f>IF(IFERROR(VLOOKUP(E679,Store_Showcase!B2:I144,8, FALSE), TRUE)=TRUE, IF(IFERROR(VLOOKUP(E679,Store_SRP!B2:I110,8, FALSE), TRUE)=TRUE,VLOOKUP(E679,Store_VAM!B2:I273,8, FALSE),VLOOKUP(E679,Store_SRP!B2:I110,8, FALSE)), VLOOKUP(E679,Store_Showcase!B2:I144,8, FALSE))</f>
      </c>
      <c r="T679" s="1">
        <f>VLOOKUP(G679,Sku_Consolidated!A2:R957,18,FALSE)</f>
      </c>
      <c r="U679" s="1" t="s">
        <v>1976</v>
      </c>
      <c r="V679" s="1">
        <f>IF(VLOOKUP(G679,Sku_Consolidated!A2:S957,19,FALSE)="SHOWCASE", VLOOKUP(E679,Store_Showcase!B2:L144,11, FALSE), IF(VLOOKUP(G679,Sku_Consolidated!A2:S957,19,FALSE)="VAM",VLOOKUP(E679,Store_VAM!B2:L273,11, FALSE),VLOOKUP(E679,Store_SRP!B2:L110,11, FALSE)))</f>
      </c>
      <c r="W679" s="1">
        <f>VLOOKUP(G679,Sku_Consolidated!A2:W957,11,FALSE)</f>
      </c>
      <c r="X679" s="1">
        <f>VLOOKUP(G679,Sku_Consolidated!A2:H957,8,FALSE)</f>
      </c>
      <c r="Y679" s="1">
        <f>VLOOKUP(G679,Sku_Consolidated!A2:I957,9,FALSE)</f>
      </c>
      <c r="Z679" s="1" t="s">
        <v>41</v>
      </c>
      <c r="AA679" s="1">
        <f>VLOOKUP(G679,Sku_Consolidated!A2:E957,5,FALSE)</f>
      </c>
      <c r="AB679" s="1">
        <f>IF(VLOOKUP(G679,Sku_Consolidated!A2:S957,19,FALSE)="SHOWCASE", VLOOKUP(E679,Store_Showcase!B2:N144,13, FALSE), IF(VLOOKUP(G679,Sku_Consolidated!A2:S957,19,FALSE)="VAM",VLOOKUP(E679,Store_VAM!B2:N273,13, FALSE),VLOOKUP(E679,Store_SRP!B2:N110,13, FALSE)))</f>
      </c>
      <c r="AC679" s="1">
        <f>IF(IFERROR(AB679,TRUE)=TRUE, "-","OK")</f>
      </c>
      <c r="AD679" s="11" t="s">
        <v>37</v>
      </c>
      <c r="AE679" s="11" t="s">
        <v>37</v>
      </c>
      <c r="AF679" s="1">
        <f>IF(IFERROR(VLOOKUP(E679,Store_Showcase!B2:H144,{5}, FALSE), TRUE)=TRUE, IF(IFERROR(VLOOKUP(E679,Store_SRP!B2:H110,{5}, FALSE), TRUE)=TRUE,VLOOKUP(E679,Store_VAM!B2:H273,{5}, FALSE),VLOOKUP(E679,Store_SRP!B2:H110,{5}, FALSE)), VLOOKUP(E679,Store_Showcase!B2:H144,{5}, FALSE))</f>
      </c>
      <c r="AG679" s="1">
        <f>IF(IFERROR(VLOOKUP(E679,Store_Showcase!B2:H144,{6}, FALSE), TRUE)=TRUE, IF(IFERROR(VLOOKUP(E679,Store_SRP!B2:H110,{6}, FALSE), TRUE)=TRUE,VLOOKUP(E679,Store_VAM!B2:H273,{6}, FALSE),VLOOKUP(E679,Store_SRP!B2:H110,{6}, FALSE)), VLOOKUP(E679,Store_Showcase!B2:H144,{6}, FALSE))</f>
      </c>
      <c r="AH679" s="1">
        <f>VLOOKUP(G679,Sku_Consolidated!A2:R957,18,FALSE)</f>
      </c>
      <c r="AI679" s="1">
        <f>VLOOKUP(G679,Sku_Consolidated!A2:S957,19,FALSE)</f>
      </c>
      <c r="AJ679" s="1">
        <f>VLOOKUP(G679,Sku_Consolidated!A2:T957,20,FALSE)</f>
      </c>
    </row>
    <row r="680" spans="1:36" x14ac:dyDescent="0.25">
      <c r="A680" s="1">
        <v>2024</v>
      </c>
      <c r="B680" s="1" t="s">
        <v>31</v>
      </c>
      <c r="C680" s="1" t="s">
        <v>32</v>
      </c>
      <c r="D680" s="1" t="s">
        <v>33</v>
      </c>
      <c r="E680" s="9" t="s">
        <v>1685</v>
      </c>
      <c r="F680" s="1">
        <f>IF(VLOOKUP(G680,Sku_Consolidated!A2:S957,{19},FALSE)="SHOWCASE", VLOOKUP(E680,Store_Showcase!B2:C144,{2}, FALSE), IF(VLOOKUP(G680,Sku_Consolidated!A2:S957,{19},FALSE)="VAM",VLOOKUP(E680,Store_VAM!B2:C273,{2}, FALSE),VLOOKUP(E680,Store_SRP!B2:C110,{2}, FALSE)))</f>
      </c>
      <c r="G680" s="1">
        <v>61781</v>
      </c>
      <c r="H680" s="1" t="s">
        <v>102</v>
      </c>
      <c r="I680" s="10" t="s">
        <v>747</v>
      </c>
      <c r="J680" s="1">
        <f>VLOOKUP(G680,Sku_Consolidated!A2:C957, 3, FALSE)</f>
      </c>
      <c r="K680" s="10">
        <f>IF(J680="PACK", I680, 0)</f>
      </c>
      <c r="L680" s="10">
        <f>IF(J680="KG", I680, I680 * VLOOKUP(G680,Sku_Consolidated!A2:U957,21,FALSE))</f>
      </c>
      <c r="M680" s="10" t="s">
        <v>37</v>
      </c>
      <c r="N680" s="11" t="s">
        <v>2014</v>
      </c>
      <c r="O680" s="10" t="s">
        <v>2015</v>
      </c>
      <c r="P680" s="10">
        <f>N680 - O680</f>
      </c>
      <c r="Q680" s="1">
        <f>VLOOKUP(G680,Sku_Consolidated!A2:G957,7, FALSE)</f>
      </c>
      <c r="R680" s="1">
        <f>IF(IFERROR(VLOOKUP(E680,Store_Showcase!B2:H144,7, FALSE), TRUE)=TRUE, IF(IFERROR(VLOOKUP(E680,Store_SRP!B2:H110,7, FALSE), TRUE)=TRUE,VLOOKUP(E680,Store_VAM!B2:H273,7, FALSE),VLOOKUP(E680,Store_SRP!B2:H110,7, FALSE)), VLOOKUP(E680,Store_Showcase!B2:H144,7, FALSE))</f>
      </c>
      <c r="S680" s="1">
        <f>IF(IFERROR(VLOOKUP(E680,Store_Showcase!B2:I144,8, FALSE), TRUE)=TRUE, IF(IFERROR(VLOOKUP(E680,Store_SRP!B2:I110,8, FALSE), TRUE)=TRUE,VLOOKUP(E680,Store_VAM!B2:I273,8, FALSE),VLOOKUP(E680,Store_SRP!B2:I110,8, FALSE)), VLOOKUP(E680,Store_Showcase!B2:I144,8, FALSE))</f>
      </c>
      <c r="T680" s="1">
        <f>VLOOKUP(G680,Sku_Consolidated!A2:R957,18,FALSE)</f>
      </c>
      <c r="U680" s="1" t="s">
        <v>1976</v>
      </c>
      <c r="V680" s="1">
        <f>IF(VLOOKUP(G680,Sku_Consolidated!A2:S957,19,FALSE)="SHOWCASE", VLOOKUP(E680,Store_Showcase!B2:L144,11, FALSE), IF(VLOOKUP(G680,Sku_Consolidated!A2:S957,19,FALSE)="VAM",VLOOKUP(E680,Store_VAM!B2:L273,11, FALSE),VLOOKUP(E680,Store_SRP!B2:L110,11, FALSE)))</f>
      </c>
      <c r="W680" s="1">
        <f>VLOOKUP(G680,Sku_Consolidated!A2:W957,11,FALSE)</f>
      </c>
      <c r="X680" s="1">
        <f>VLOOKUP(G680,Sku_Consolidated!A2:H957,8,FALSE)</f>
      </c>
      <c r="Y680" s="1">
        <f>VLOOKUP(G680,Sku_Consolidated!A2:I957,9,FALSE)</f>
      </c>
      <c r="Z680" s="1" t="s">
        <v>41</v>
      </c>
      <c r="AA680" s="1">
        <f>VLOOKUP(G680,Sku_Consolidated!A2:E957,5,FALSE)</f>
      </c>
      <c r="AB680" s="1">
        <f>IF(VLOOKUP(G680,Sku_Consolidated!A2:S957,19,FALSE)="SHOWCASE", VLOOKUP(E680,Store_Showcase!B2:N144,13, FALSE), IF(VLOOKUP(G680,Sku_Consolidated!A2:S957,19,FALSE)="VAM",VLOOKUP(E680,Store_VAM!B2:N273,13, FALSE),VLOOKUP(E680,Store_SRP!B2:N110,13, FALSE)))</f>
      </c>
      <c r="AC680" s="1">
        <f>IF(IFERROR(AB680,TRUE)=TRUE, "-","OK")</f>
      </c>
      <c r="AD680" s="11" t="s">
        <v>37</v>
      </c>
      <c r="AE680" s="11" t="s">
        <v>37</v>
      </c>
      <c r="AF680" s="1">
        <f>IF(IFERROR(VLOOKUP(E680,Store_Showcase!B2:H144,{5}, FALSE), TRUE)=TRUE, IF(IFERROR(VLOOKUP(E680,Store_SRP!B2:H110,{5}, FALSE), TRUE)=TRUE,VLOOKUP(E680,Store_VAM!B2:H273,{5}, FALSE),VLOOKUP(E680,Store_SRP!B2:H110,{5}, FALSE)), VLOOKUP(E680,Store_Showcase!B2:H144,{5}, FALSE))</f>
      </c>
      <c r="AG680" s="1">
        <f>IF(IFERROR(VLOOKUP(E680,Store_Showcase!B2:H144,{6}, FALSE), TRUE)=TRUE, IF(IFERROR(VLOOKUP(E680,Store_SRP!B2:H110,{6}, FALSE), TRUE)=TRUE,VLOOKUP(E680,Store_VAM!B2:H273,{6}, FALSE),VLOOKUP(E680,Store_SRP!B2:H110,{6}, FALSE)), VLOOKUP(E680,Store_Showcase!B2:H144,{6}, FALSE))</f>
      </c>
      <c r="AH680" s="1">
        <f>VLOOKUP(G680,Sku_Consolidated!A2:R957,18,FALSE)</f>
      </c>
      <c r="AI680" s="1">
        <f>VLOOKUP(G680,Sku_Consolidated!A2:S957,19,FALSE)</f>
      </c>
      <c r="AJ680" s="1">
        <f>VLOOKUP(G680,Sku_Consolidated!A2:T957,20,FALSE)</f>
      </c>
    </row>
    <row r="681" spans="1:36" x14ac:dyDescent="0.25">
      <c r="A681" s="1">
        <v>2024</v>
      </c>
      <c r="B681" s="1" t="s">
        <v>31</v>
      </c>
      <c r="C681" s="1" t="s">
        <v>32</v>
      </c>
      <c r="D681" s="1" t="s">
        <v>33</v>
      </c>
      <c r="E681" s="9" t="s">
        <v>1685</v>
      </c>
      <c r="F681" s="1">
        <f>IF(VLOOKUP(G681,Sku_Consolidated!A2:S957,{19},FALSE)="SHOWCASE", VLOOKUP(E681,Store_Showcase!B2:C144,{2}, FALSE), IF(VLOOKUP(G681,Sku_Consolidated!A2:S957,{19},FALSE)="VAM",VLOOKUP(E681,Store_VAM!B2:C273,{2}, FALSE),VLOOKUP(E681,Store_SRP!B2:C110,{2}, FALSE)))</f>
      </c>
      <c r="G681" s="1">
        <v>61820</v>
      </c>
      <c r="H681" s="1" t="s">
        <v>114</v>
      </c>
      <c r="I681" s="10" t="s">
        <v>2016</v>
      </c>
      <c r="J681" s="1">
        <f>VLOOKUP(G681,Sku_Consolidated!A2:C957, 3, FALSE)</f>
      </c>
      <c r="K681" s="10">
        <f>IF(J681="PACK", I681, 0)</f>
      </c>
      <c r="L681" s="10">
        <f>IF(J681="KG", I681, I681 * VLOOKUP(G681,Sku_Consolidated!A2:U957,21,FALSE))</f>
      </c>
      <c r="M681" s="10" t="s">
        <v>37</v>
      </c>
      <c r="N681" s="11" t="s">
        <v>2017</v>
      </c>
      <c r="O681" s="10" t="s">
        <v>2018</v>
      </c>
      <c r="P681" s="10">
        <f>N681 - O681</f>
      </c>
      <c r="Q681" s="1">
        <f>VLOOKUP(G681,Sku_Consolidated!A2:G957,7, FALSE)</f>
      </c>
      <c r="R681" s="1">
        <f>IF(IFERROR(VLOOKUP(E681,Store_Showcase!B2:H144,7, FALSE), TRUE)=TRUE, IF(IFERROR(VLOOKUP(E681,Store_SRP!B2:H110,7, FALSE), TRUE)=TRUE,VLOOKUP(E681,Store_VAM!B2:H273,7, FALSE),VLOOKUP(E681,Store_SRP!B2:H110,7, FALSE)), VLOOKUP(E681,Store_Showcase!B2:H144,7, FALSE))</f>
      </c>
      <c r="S681" s="1">
        <f>IF(IFERROR(VLOOKUP(E681,Store_Showcase!B2:I144,8, FALSE), TRUE)=TRUE, IF(IFERROR(VLOOKUP(E681,Store_SRP!B2:I110,8, FALSE), TRUE)=TRUE,VLOOKUP(E681,Store_VAM!B2:I273,8, FALSE),VLOOKUP(E681,Store_SRP!B2:I110,8, FALSE)), VLOOKUP(E681,Store_Showcase!B2:I144,8, FALSE))</f>
      </c>
      <c r="T681" s="1">
        <f>VLOOKUP(G681,Sku_Consolidated!A2:R957,18,FALSE)</f>
      </c>
      <c r="U681" s="1" t="s">
        <v>1976</v>
      </c>
      <c r="V681" s="1">
        <f>IF(VLOOKUP(G681,Sku_Consolidated!A2:S957,19,FALSE)="SHOWCASE", VLOOKUP(E681,Store_Showcase!B2:L144,11, FALSE), IF(VLOOKUP(G681,Sku_Consolidated!A2:S957,19,FALSE)="VAM",VLOOKUP(E681,Store_VAM!B2:L273,11, FALSE),VLOOKUP(E681,Store_SRP!B2:L110,11, FALSE)))</f>
      </c>
      <c r="W681" s="1">
        <f>VLOOKUP(G681,Sku_Consolidated!A2:W957,11,FALSE)</f>
      </c>
      <c r="X681" s="1">
        <f>VLOOKUP(G681,Sku_Consolidated!A2:H957,8,FALSE)</f>
      </c>
      <c r="Y681" s="1">
        <f>VLOOKUP(G681,Sku_Consolidated!A2:I957,9,FALSE)</f>
      </c>
      <c r="Z681" s="1" t="s">
        <v>41</v>
      </c>
      <c r="AA681" s="1">
        <f>VLOOKUP(G681,Sku_Consolidated!A2:E957,5,FALSE)</f>
      </c>
      <c r="AB681" s="1">
        <f>IF(VLOOKUP(G681,Sku_Consolidated!A2:S957,19,FALSE)="SHOWCASE", VLOOKUP(E681,Store_Showcase!B2:N144,13, FALSE), IF(VLOOKUP(G681,Sku_Consolidated!A2:S957,19,FALSE)="VAM",VLOOKUP(E681,Store_VAM!B2:N273,13, FALSE),VLOOKUP(E681,Store_SRP!B2:N110,13, FALSE)))</f>
      </c>
      <c r="AC681" s="1">
        <f>IF(IFERROR(AB681,TRUE)=TRUE, "-","OK")</f>
      </c>
      <c r="AD681" s="11" t="s">
        <v>37</v>
      </c>
      <c r="AE681" s="11" t="s">
        <v>37</v>
      </c>
      <c r="AF681" s="1">
        <f>IF(IFERROR(VLOOKUP(E681,Store_Showcase!B2:H144,{5}, FALSE), TRUE)=TRUE, IF(IFERROR(VLOOKUP(E681,Store_SRP!B2:H110,{5}, FALSE), TRUE)=TRUE,VLOOKUP(E681,Store_VAM!B2:H273,{5}, FALSE),VLOOKUP(E681,Store_SRP!B2:H110,{5}, FALSE)), VLOOKUP(E681,Store_Showcase!B2:H144,{5}, FALSE))</f>
      </c>
      <c r="AG681" s="1">
        <f>IF(IFERROR(VLOOKUP(E681,Store_Showcase!B2:H144,{6}, FALSE), TRUE)=TRUE, IF(IFERROR(VLOOKUP(E681,Store_SRP!B2:H110,{6}, FALSE), TRUE)=TRUE,VLOOKUP(E681,Store_VAM!B2:H273,{6}, FALSE),VLOOKUP(E681,Store_SRP!B2:H110,{6}, FALSE)), VLOOKUP(E681,Store_Showcase!B2:H144,{6}, FALSE))</f>
      </c>
      <c r="AH681" s="1">
        <f>VLOOKUP(G681,Sku_Consolidated!A2:R957,18,FALSE)</f>
      </c>
      <c r="AI681" s="1">
        <f>VLOOKUP(G681,Sku_Consolidated!A2:S957,19,FALSE)</f>
      </c>
      <c r="AJ681" s="1">
        <f>VLOOKUP(G681,Sku_Consolidated!A2:T957,20,FALSE)</f>
      </c>
    </row>
    <row r="682" spans="1:36" x14ac:dyDescent="0.25">
      <c r="A682" s="1">
        <v>2024</v>
      </c>
      <c r="B682" s="1" t="s">
        <v>31</v>
      </c>
      <c r="C682" s="1" t="s">
        <v>32</v>
      </c>
      <c r="D682" s="1" t="s">
        <v>33</v>
      </c>
      <c r="E682" s="9" t="s">
        <v>1685</v>
      </c>
      <c r="F682" s="1">
        <f>IF(VLOOKUP(G682,Sku_Consolidated!A2:S957,{19},FALSE)="SHOWCASE", VLOOKUP(E682,Store_Showcase!B2:C144,{2}, FALSE), IF(VLOOKUP(G682,Sku_Consolidated!A2:S957,{19},FALSE)="VAM",VLOOKUP(E682,Store_VAM!B2:C273,{2}, FALSE),VLOOKUP(E682,Store_SRP!B2:C110,{2}, FALSE)))</f>
      </c>
      <c r="G682" s="1">
        <v>61833</v>
      </c>
      <c r="H682" s="1" t="s">
        <v>118</v>
      </c>
      <c r="I682" s="10" t="s">
        <v>2019</v>
      </c>
      <c r="J682" s="1">
        <f>VLOOKUP(G682,Sku_Consolidated!A2:C957, 3, FALSE)</f>
      </c>
      <c r="K682" s="10">
        <f>IF(J682="PACK", I682, 0)</f>
      </c>
      <c r="L682" s="10">
        <f>IF(J682="KG", I682, I682 * VLOOKUP(G682,Sku_Consolidated!A2:U957,21,FALSE))</f>
      </c>
      <c r="M682" s="10" t="s">
        <v>37</v>
      </c>
      <c r="N682" s="11" t="s">
        <v>2020</v>
      </c>
      <c r="O682" s="10" t="s">
        <v>2021</v>
      </c>
      <c r="P682" s="10">
        <f>N682 - O682</f>
      </c>
      <c r="Q682" s="1">
        <f>VLOOKUP(G682,Sku_Consolidated!A2:G957,7, FALSE)</f>
      </c>
      <c r="R682" s="1">
        <f>IF(IFERROR(VLOOKUP(E682,Store_Showcase!B2:H144,7, FALSE), TRUE)=TRUE, IF(IFERROR(VLOOKUP(E682,Store_SRP!B2:H110,7, FALSE), TRUE)=TRUE,VLOOKUP(E682,Store_VAM!B2:H273,7, FALSE),VLOOKUP(E682,Store_SRP!B2:H110,7, FALSE)), VLOOKUP(E682,Store_Showcase!B2:H144,7, FALSE))</f>
      </c>
      <c r="S682" s="1">
        <f>IF(IFERROR(VLOOKUP(E682,Store_Showcase!B2:I144,8, FALSE), TRUE)=TRUE, IF(IFERROR(VLOOKUP(E682,Store_SRP!B2:I110,8, FALSE), TRUE)=TRUE,VLOOKUP(E682,Store_VAM!B2:I273,8, FALSE),VLOOKUP(E682,Store_SRP!B2:I110,8, FALSE)), VLOOKUP(E682,Store_Showcase!B2:I144,8, FALSE))</f>
      </c>
      <c r="T682" s="1">
        <f>VLOOKUP(G682,Sku_Consolidated!A2:R957,18,FALSE)</f>
      </c>
      <c r="U682" s="1" t="s">
        <v>1976</v>
      </c>
      <c r="V682" s="1">
        <f>IF(VLOOKUP(G682,Sku_Consolidated!A2:S957,19,FALSE)="SHOWCASE", VLOOKUP(E682,Store_Showcase!B2:L144,11, FALSE), IF(VLOOKUP(G682,Sku_Consolidated!A2:S957,19,FALSE)="VAM",VLOOKUP(E682,Store_VAM!B2:L273,11, FALSE),VLOOKUP(E682,Store_SRP!B2:L110,11, FALSE)))</f>
      </c>
      <c r="W682" s="1">
        <f>VLOOKUP(G682,Sku_Consolidated!A2:W957,11,FALSE)</f>
      </c>
      <c r="X682" s="1">
        <f>VLOOKUP(G682,Sku_Consolidated!A2:H957,8,FALSE)</f>
      </c>
      <c r="Y682" s="1">
        <f>VLOOKUP(G682,Sku_Consolidated!A2:I957,9,FALSE)</f>
      </c>
      <c r="Z682" s="1" t="s">
        <v>41</v>
      </c>
      <c r="AA682" s="1">
        <f>VLOOKUP(G682,Sku_Consolidated!A2:E957,5,FALSE)</f>
      </c>
      <c r="AB682" s="1">
        <f>IF(VLOOKUP(G682,Sku_Consolidated!A2:S957,19,FALSE)="SHOWCASE", VLOOKUP(E682,Store_Showcase!B2:N144,13, FALSE), IF(VLOOKUP(G682,Sku_Consolidated!A2:S957,19,FALSE)="VAM",VLOOKUP(E682,Store_VAM!B2:N273,13, FALSE),VLOOKUP(E682,Store_SRP!B2:N110,13, FALSE)))</f>
      </c>
      <c r="AC682" s="1">
        <f>IF(IFERROR(AB682,TRUE)=TRUE, "-","OK")</f>
      </c>
      <c r="AD682" s="11" t="s">
        <v>37</v>
      </c>
      <c r="AE682" s="11" t="s">
        <v>37</v>
      </c>
      <c r="AF682" s="1">
        <f>IF(IFERROR(VLOOKUP(E682,Store_Showcase!B2:H144,{5}, FALSE), TRUE)=TRUE, IF(IFERROR(VLOOKUP(E682,Store_SRP!B2:H110,{5}, FALSE), TRUE)=TRUE,VLOOKUP(E682,Store_VAM!B2:H273,{5}, FALSE),VLOOKUP(E682,Store_SRP!B2:H110,{5}, FALSE)), VLOOKUP(E682,Store_Showcase!B2:H144,{5}, FALSE))</f>
      </c>
      <c r="AG682" s="1">
        <f>IF(IFERROR(VLOOKUP(E682,Store_Showcase!B2:H144,{6}, FALSE), TRUE)=TRUE, IF(IFERROR(VLOOKUP(E682,Store_SRP!B2:H110,{6}, FALSE), TRUE)=TRUE,VLOOKUP(E682,Store_VAM!B2:H273,{6}, FALSE),VLOOKUP(E682,Store_SRP!B2:H110,{6}, FALSE)), VLOOKUP(E682,Store_Showcase!B2:H144,{6}, FALSE))</f>
      </c>
      <c r="AH682" s="1">
        <f>VLOOKUP(G682,Sku_Consolidated!A2:R957,18,FALSE)</f>
      </c>
      <c r="AI682" s="1">
        <f>VLOOKUP(G682,Sku_Consolidated!A2:S957,19,FALSE)</f>
      </c>
      <c r="AJ682" s="1">
        <f>VLOOKUP(G682,Sku_Consolidated!A2:T957,20,FALSE)</f>
      </c>
    </row>
    <row r="683" spans="1:36" x14ac:dyDescent="0.25">
      <c r="A683" s="1">
        <v>2024</v>
      </c>
      <c r="B683" s="1" t="s">
        <v>31</v>
      </c>
      <c r="C683" s="1" t="s">
        <v>32</v>
      </c>
      <c r="D683" s="1" t="s">
        <v>33</v>
      </c>
      <c r="E683" s="9" t="s">
        <v>1685</v>
      </c>
      <c r="F683" s="1">
        <f>IF(VLOOKUP(G683,Sku_Consolidated!A2:S957,{19},FALSE)="SHOWCASE", VLOOKUP(E683,Store_Showcase!B2:C144,{2}, FALSE), IF(VLOOKUP(G683,Sku_Consolidated!A2:S957,{19},FALSE)="VAM",VLOOKUP(E683,Store_VAM!B2:C273,{2}, FALSE),VLOOKUP(E683,Store_SRP!B2:C110,{2}, FALSE)))</f>
      </c>
      <c r="G683" s="1">
        <v>61842</v>
      </c>
      <c r="H683" s="1" t="s">
        <v>126</v>
      </c>
      <c r="I683" s="10" t="s">
        <v>155</v>
      </c>
      <c r="J683" s="1">
        <f>VLOOKUP(G683,Sku_Consolidated!A2:C957, 3, FALSE)</f>
      </c>
      <c r="K683" s="10">
        <f>IF(J683="PACK", I683, 0)</f>
      </c>
      <c r="L683" s="10">
        <f>IF(J683="KG", I683, I683 * VLOOKUP(G683,Sku_Consolidated!A2:U957,21,FALSE))</f>
      </c>
      <c r="M683" s="10" t="s">
        <v>37</v>
      </c>
      <c r="N683" s="11" t="s">
        <v>2022</v>
      </c>
      <c r="O683" s="10" t="s">
        <v>2023</v>
      </c>
      <c r="P683" s="10">
        <f>N683 - O683</f>
      </c>
      <c r="Q683" s="1">
        <f>VLOOKUP(G683,Sku_Consolidated!A2:G957,7, FALSE)</f>
      </c>
      <c r="R683" s="1">
        <f>IF(IFERROR(VLOOKUP(E683,Store_Showcase!B2:H144,7, FALSE), TRUE)=TRUE, IF(IFERROR(VLOOKUP(E683,Store_SRP!B2:H110,7, FALSE), TRUE)=TRUE,VLOOKUP(E683,Store_VAM!B2:H273,7, FALSE),VLOOKUP(E683,Store_SRP!B2:H110,7, FALSE)), VLOOKUP(E683,Store_Showcase!B2:H144,7, FALSE))</f>
      </c>
      <c r="S683" s="1">
        <f>IF(IFERROR(VLOOKUP(E683,Store_Showcase!B2:I144,8, FALSE), TRUE)=TRUE, IF(IFERROR(VLOOKUP(E683,Store_SRP!B2:I110,8, FALSE), TRUE)=TRUE,VLOOKUP(E683,Store_VAM!B2:I273,8, FALSE),VLOOKUP(E683,Store_SRP!B2:I110,8, FALSE)), VLOOKUP(E683,Store_Showcase!B2:I144,8, FALSE))</f>
      </c>
      <c r="T683" s="1">
        <f>VLOOKUP(G683,Sku_Consolidated!A2:R957,18,FALSE)</f>
      </c>
      <c r="U683" s="1" t="s">
        <v>1976</v>
      </c>
      <c r="V683" s="1">
        <f>IF(VLOOKUP(G683,Sku_Consolidated!A2:S957,19,FALSE)="SHOWCASE", VLOOKUP(E683,Store_Showcase!B2:L144,11, FALSE), IF(VLOOKUP(G683,Sku_Consolidated!A2:S957,19,FALSE)="VAM",VLOOKUP(E683,Store_VAM!B2:L273,11, FALSE),VLOOKUP(E683,Store_SRP!B2:L110,11, FALSE)))</f>
      </c>
      <c r="W683" s="1">
        <f>VLOOKUP(G683,Sku_Consolidated!A2:W957,11,FALSE)</f>
      </c>
      <c r="X683" s="1">
        <f>VLOOKUP(G683,Sku_Consolidated!A2:H957,8,FALSE)</f>
      </c>
      <c r="Y683" s="1">
        <f>VLOOKUP(G683,Sku_Consolidated!A2:I957,9,FALSE)</f>
      </c>
      <c r="Z683" s="1" t="s">
        <v>41</v>
      </c>
      <c r="AA683" s="1">
        <f>VLOOKUP(G683,Sku_Consolidated!A2:E957,5,FALSE)</f>
      </c>
      <c r="AB683" s="1">
        <f>IF(VLOOKUP(G683,Sku_Consolidated!A2:S957,19,FALSE)="SHOWCASE", VLOOKUP(E683,Store_Showcase!B2:N144,13, FALSE), IF(VLOOKUP(G683,Sku_Consolidated!A2:S957,19,FALSE)="VAM",VLOOKUP(E683,Store_VAM!B2:N273,13, FALSE),VLOOKUP(E683,Store_SRP!B2:N110,13, FALSE)))</f>
      </c>
      <c r="AC683" s="1">
        <f>IF(IFERROR(AB683,TRUE)=TRUE, "-","OK")</f>
      </c>
      <c r="AD683" s="11" t="s">
        <v>37</v>
      </c>
      <c r="AE683" s="11" t="s">
        <v>37</v>
      </c>
      <c r="AF683" s="1">
        <f>IF(IFERROR(VLOOKUP(E683,Store_Showcase!B2:H144,{5}, FALSE), TRUE)=TRUE, IF(IFERROR(VLOOKUP(E683,Store_SRP!B2:H110,{5}, FALSE), TRUE)=TRUE,VLOOKUP(E683,Store_VAM!B2:H273,{5}, FALSE),VLOOKUP(E683,Store_SRP!B2:H110,{5}, FALSE)), VLOOKUP(E683,Store_Showcase!B2:H144,{5}, FALSE))</f>
      </c>
      <c r="AG683" s="1">
        <f>IF(IFERROR(VLOOKUP(E683,Store_Showcase!B2:H144,{6}, FALSE), TRUE)=TRUE, IF(IFERROR(VLOOKUP(E683,Store_SRP!B2:H110,{6}, FALSE), TRUE)=TRUE,VLOOKUP(E683,Store_VAM!B2:H273,{6}, FALSE),VLOOKUP(E683,Store_SRP!B2:H110,{6}, FALSE)), VLOOKUP(E683,Store_Showcase!B2:H144,{6}, FALSE))</f>
      </c>
      <c r="AH683" s="1">
        <f>VLOOKUP(G683,Sku_Consolidated!A2:R957,18,FALSE)</f>
      </c>
      <c r="AI683" s="1">
        <f>VLOOKUP(G683,Sku_Consolidated!A2:S957,19,FALSE)</f>
      </c>
      <c r="AJ683" s="1">
        <f>VLOOKUP(G683,Sku_Consolidated!A2:T957,20,FALSE)</f>
      </c>
    </row>
    <row r="684" spans="1:36" x14ac:dyDescent="0.25">
      <c r="A684" s="1">
        <v>2024</v>
      </c>
      <c r="B684" s="1" t="s">
        <v>31</v>
      </c>
      <c r="C684" s="1" t="s">
        <v>32</v>
      </c>
      <c r="D684" s="1" t="s">
        <v>33</v>
      </c>
      <c r="E684" s="9" t="s">
        <v>1685</v>
      </c>
      <c r="F684" s="1">
        <f>IF(VLOOKUP(G684,Sku_Consolidated!A2:S957,{19},FALSE)="SHOWCASE", VLOOKUP(E684,Store_Showcase!B2:C144,{2}, FALSE), IF(VLOOKUP(G684,Sku_Consolidated!A2:S957,{19},FALSE)="VAM",VLOOKUP(E684,Store_VAM!B2:C273,{2}, FALSE),VLOOKUP(E684,Store_SRP!B2:C110,{2}, FALSE)))</f>
      </c>
      <c r="G684" s="1">
        <v>61845</v>
      </c>
      <c r="H684" s="1" t="s">
        <v>130</v>
      </c>
      <c r="I684" s="10" t="s">
        <v>866</v>
      </c>
      <c r="J684" s="1">
        <f>VLOOKUP(G684,Sku_Consolidated!A2:C957, 3, FALSE)</f>
      </c>
      <c r="K684" s="10">
        <f>IF(J684="PACK", I684, 0)</f>
      </c>
      <c r="L684" s="10">
        <f>IF(J684="KG", I684, I684 * VLOOKUP(G684,Sku_Consolidated!A2:U957,21,FALSE))</f>
      </c>
      <c r="M684" s="10" t="s">
        <v>37</v>
      </c>
      <c r="N684" s="11" t="s">
        <v>867</v>
      </c>
      <c r="O684" s="10" t="s">
        <v>868</v>
      </c>
      <c r="P684" s="10">
        <f>N684 - O684</f>
      </c>
      <c r="Q684" s="1">
        <f>VLOOKUP(G684,Sku_Consolidated!A2:G957,7, FALSE)</f>
      </c>
      <c r="R684" s="1">
        <f>IF(IFERROR(VLOOKUP(E684,Store_Showcase!B2:H144,7, FALSE), TRUE)=TRUE, IF(IFERROR(VLOOKUP(E684,Store_SRP!B2:H110,7, FALSE), TRUE)=TRUE,VLOOKUP(E684,Store_VAM!B2:H273,7, FALSE),VLOOKUP(E684,Store_SRP!B2:H110,7, FALSE)), VLOOKUP(E684,Store_Showcase!B2:H144,7, FALSE))</f>
      </c>
      <c r="S684" s="1">
        <f>IF(IFERROR(VLOOKUP(E684,Store_Showcase!B2:I144,8, FALSE), TRUE)=TRUE, IF(IFERROR(VLOOKUP(E684,Store_SRP!B2:I110,8, FALSE), TRUE)=TRUE,VLOOKUP(E684,Store_VAM!B2:I273,8, FALSE),VLOOKUP(E684,Store_SRP!B2:I110,8, FALSE)), VLOOKUP(E684,Store_Showcase!B2:I144,8, FALSE))</f>
      </c>
      <c r="T684" s="1">
        <f>VLOOKUP(G684,Sku_Consolidated!A2:R957,18,FALSE)</f>
      </c>
      <c r="U684" s="1" t="s">
        <v>1976</v>
      </c>
      <c r="V684" s="1">
        <f>IF(VLOOKUP(G684,Sku_Consolidated!A2:S957,19,FALSE)="SHOWCASE", VLOOKUP(E684,Store_Showcase!B2:L144,11, FALSE), IF(VLOOKUP(G684,Sku_Consolidated!A2:S957,19,FALSE)="VAM",VLOOKUP(E684,Store_VAM!B2:L273,11, FALSE),VLOOKUP(E684,Store_SRP!B2:L110,11, FALSE)))</f>
      </c>
      <c r="W684" s="1">
        <f>VLOOKUP(G684,Sku_Consolidated!A2:W957,11,FALSE)</f>
      </c>
      <c r="X684" s="1">
        <f>VLOOKUP(G684,Sku_Consolidated!A2:H957,8,FALSE)</f>
      </c>
      <c r="Y684" s="1">
        <f>VLOOKUP(G684,Sku_Consolidated!A2:I957,9,FALSE)</f>
      </c>
      <c r="Z684" s="1" t="s">
        <v>41</v>
      </c>
      <c r="AA684" s="1">
        <f>VLOOKUP(G684,Sku_Consolidated!A2:E957,5,FALSE)</f>
      </c>
      <c r="AB684" s="1">
        <f>IF(VLOOKUP(G684,Sku_Consolidated!A2:S957,19,FALSE)="SHOWCASE", VLOOKUP(E684,Store_Showcase!B2:N144,13, FALSE), IF(VLOOKUP(G684,Sku_Consolidated!A2:S957,19,FALSE)="VAM",VLOOKUP(E684,Store_VAM!B2:N273,13, FALSE),VLOOKUP(E684,Store_SRP!B2:N110,13, FALSE)))</f>
      </c>
      <c r="AC684" s="1">
        <f>IF(IFERROR(AB684,TRUE)=TRUE, "-","OK")</f>
      </c>
      <c r="AD684" s="11" t="s">
        <v>37</v>
      </c>
      <c r="AE684" s="11" t="s">
        <v>37</v>
      </c>
      <c r="AF684" s="1">
        <f>IF(IFERROR(VLOOKUP(E684,Store_Showcase!B2:H144,{5}, FALSE), TRUE)=TRUE, IF(IFERROR(VLOOKUP(E684,Store_SRP!B2:H110,{5}, FALSE), TRUE)=TRUE,VLOOKUP(E684,Store_VAM!B2:H273,{5}, FALSE),VLOOKUP(E684,Store_SRP!B2:H110,{5}, FALSE)), VLOOKUP(E684,Store_Showcase!B2:H144,{5}, FALSE))</f>
      </c>
      <c r="AG684" s="1">
        <f>IF(IFERROR(VLOOKUP(E684,Store_Showcase!B2:H144,{6}, FALSE), TRUE)=TRUE, IF(IFERROR(VLOOKUP(E684,Store_SRP!B2:H110,{6}, FALSE), TRUE)=TRUE,VLOOKUP(E684,Store_VAM!B2:H273,{6}, FALSE),VLOOKUP(E684,Store_SRP!B2:H110,{6}, FALSE)), VLOOKUP(E684,Store_Showcase!B2:H144,{6}, FALSE))</f>
      </c>
      <c r="AH684" s="1">
        <f>VLOOKUP(G684,Sku_Consolidated!A2:R957,18,FALSE)</f>
      </c>
      <c r="AI684" s="1">
        <f>VLOOKUP(G684,Sku_Consolidated!A2:S957,19,FALSE)</f>
      </c>
      <c r="AJ684" s="1">
        <f>VLOOKUP(G684,Sku_Consolidated!A2:T957,20,FALSE)</f>
      </c>
    </row>
    <row r="685" spans="1:36" x14ac:dyDescent="0.25">
      <c r="A685" s="1">
        <v>2024</v>
      </c>
      <c r="B685" s="1" t="s">
        <v>31</v>
      </c>
      <c r="C685" s="1" t="s">
        <v>32</v>
      </c>
      <c r="D685" s="1" t="s">
        <v>33</v>
      </c>
      <c r="E685" s="9" t="s">
        <v>1685</v>
      </c>
      <c r="F685" s="1">
        <f>IF(VLOOKUP(G685,Sku_Consolidated!A2:S957,{19},FALSE)="SHOWCASE", VLOOKUP(E685,Store_Showcase!B2:C144,{2}, FALSE), IF(VLOOKUP(G685,Sku_Consolidated!A2:S957,{19},FALSE)="VAM",VLOOKUP(E685,Store_VAM!B2:C273,{2}, FALSE),VLOOKUP(E685,Store_SRP!B2:C110,{2}, FALSE)))</f>
      </c>
      <c r="G685" s="1">
        <v>61850</v>
      </c>
      <c r="H685" s="1" t="s">
        <v>134</v>
      </c>
      <c r="I685" s="10" t="s">
        <v>55</v>
      </c>
      <c r="J685" s="1">
        <f>VLOOKUP(G685,Sku_Consolidated!A2:C957, 3, FALSE)</f>
      </c>
      <c r="K685" s="10">
        <f>IF(J685="PACK", I685, 0)</f>
      </c>
      <c r="L685" s="10">
        <f>IF(J685="KG", I685, I685 * VLOOKUP(G685,Sku_Consolidated!A2:U957,21,FALSE))</f>
      </c>
      <c r="M685" s="10" t="s">
        <v>37</v>
      </c>
      <c r="N685" s="11" t="s">
        <v>2024</v>
      </c>
      <c r="O685" s="10" t="s">
        <v>2025</v>
      </c>
      <c r="P685" s="10">
        <f>N685 - O685</f>
      </c>
      <c r="Q685" s="1">
        <f>VLOOKUP(G685,Sku_Consolidated!A2:G957,7, FALSE)</f>
      </c>
      <c r="R685" s="1">
        <f>IF(IFERROR(VLOOKUP(E685,Store_Showcase!B2:H144,7, FALSE), TRUE)=TRUE, IF(IFERROR(VLOOKUP(E685,Store_SRP!B2:H110,7, FALSE), TRUE)=TRUE,VLOOKUP(E685,Store_VAM!B2:H273,7, FALSE),VLOOKUP(E685,Store_SRP!B2:H110,7, FALSE)), VLOOKUP(E685,Store_Showcase!B2:H144,7, FALSE))</f>
      </c>
      <c r="S685" s="1">
        <f>IF(IFERROR(VLOOKUP(E685,Store_Showcase!B2:I144,8, FALSE), TRUE)=TRUE, IF(IFERROR(VLOOKUP(E685,Store_SRP!B2:I110,8, FALSE), TRUE)=TRUE,VLOOKUP(E685,Store_VAM!B2:I273,8, FALSE),VLOOKUP(E685,Store_SRP!B2:I110,8, FALSE)), VLOOKUP(E685,Store_Showcase!B2:I144,8, FALSE))</f>
      </c>
      <c r="T685" s="1">
        <f>VLOOKUP(G685,Sku_Consolidated!A2:R957,18,FALSE)</f>
      </c>
      <c r="U685" s="1" t="s">
        <v>1976</v>
      </c>
      <c r="V685" s="1">
        <f>IF(VLOOKUP(G685,Sku_Consolidated!A2:S957,19,FALSE)="SHOWCASE", VLOOKUP(E685,Store_Showcase!B2:L144,11, FALSE), IF(VLOOKUP(G685,Sku_Consolidated!A2:S957,19,FALSE)="VAM",VLOOKUP(E685,Store_VAM!B2:L273,11, FALSE),VLOOKUP(E685,Store_SRP!B2:L110,11, FALSE)))</f>
      </c>
      <c r="W685" s="1">
        <f>VLOOKUP(G685,Sku_Consolidated!A2:W957,11,FALSE)</f>
      </c>
      <c r="X685" s="1">
        <f>VLOOKUP(G685,Sku_Consolidated!A2:H957,8,FALSE)</f>
      </c>
      <c r="Y685" s="1">
        <f>VLOOKUP(G685,Sku_Consolidated!A2:I957,9,FALSE)</f>
      </c>
      <c r="Z685" s="1" t="s">
        <v>41</v>
      </c>
      <c r="AA685" s="1">
        <f>VLOOKUP(G685,Sku_Consolidated!A2:E957,5,FALSE)</f>
      </c>
      <c r="AB685" s="1">
        <f>IF(VLOOKUP(G685,Sku_Consolidated!A2:S957,19,FALSE)="SHOWCASE", VLOOKUP(E685,Store_Showcase!B2:N144,13, FALSE), IF(VLOOKUP(G685,Sku_Consolidated!A2:S957,19,FALSE)="VAM",VLOOKUP(E685,Store_VAM!B2:N273,13, FALSE),VLOOKUP(E685,Store_SRP!B2:N110,13, FALSE)))</f>
      </c>
      <c r="AC685" s="1">
        <f>IF(IFERROR(AB685,TRUE)=TRUE, "-","OK")</f>
      </c>
      <c r="AD685" s="11" t="s">
        <v>37</v>
      </c>
      <c r="AE685" s="11" t="s">
        <v>37</v>
      </c>
      <c r="AF685" s="1">
        <f>IF(IFERROR(VLOOKUP(E685,Store_Showcase!B2:H144,{5}, FALSE), TRUE)=TRUE, IF(IFERROR(VLOOKUP(E685,Store_SRP!B2:H110,{5}, FALSE), TRUE)=TRUE,VLOOKUP(E685,Store_VAM!B2:H273,{5}, FALSE),VLOOKUP(E685,Store_SRP!B2:H110,{5}, FALSE)), VLOOKUP(E685,Store_Showcase!B2:H144,{5}, FALSE))</f>
      </c>
      <c r="AG685" s="1">
        <f>IF(IFERROR(VLOOKUP(E685,Store_Showcase!B2:H144,{6}, FALSE), TRUE)=TRUE, IF(IFERROR(VLOOKUP(E685,Store_SRP!B2:H110,{6}, FALSE), TRUE)=TRUE,VLOOKUP(E685,Store_VAM!B2:H273,{6}, FALSE),VLOOKUP(E685,Store_SRP!B2:H110,{6}, FALSE)), VLOOKUP(E685,Store_Showcase!B2:H144,{6}, FALSE))</f>
      </c>
      <c r="AH685" s="1">
        <f>VLOOKUP(G685,Sku_Consolidated!A2:R957,18,FALSE)</f>
      </c>
      <c r="AI685" s="1">
        <f>VLOOKUP(G685,Sku_Consolidated!A2:S957,19,FALSE)</f>
      </c>
      <c r="AJ685" s="1">
        <f>VLOOKUP(G685,Sku_Consolidated!A2:T957,20,FALSE)</f>
      </c>
    </row>
    <row r="686" spans="1:36" x14ac:dyDescent="0.25">
      <c r="A686" s="1">
        <v>2024</v>
      </c>
      <c r="B686" s="1" t="s">
        <v>31</v>
      </c>
      <c r="C686" s="1" t="s">
        <v>32</v>
      </c>
      <c r="D686" s="1" t="s">
        <v>33</v>
      </c>
      <c r="E686" s="9" t="s">
        <v>1685</v>
      </c>
      <c r="F686" s="1">
        <f>IF(VLOOKUP(G686,Sku_Consolidated!A2:S957,{19},FALSE)="SHOWCASE", VLOOKUP(E686,Store_Showcase!B2:C144,{2}, FALSE), IF(VLOOKUP(G686,Sku_Consolidated!A2:S957,{19},FALSE)="VAM",VLOOKUP(E686,Store_VAM!B2:C273,{2}, FALSE),VLOOKUP(E686,Store_SRP!B2:C110,{2}, FALSE)))</f>
      </c>
      <c r="G686" s="1">
        <v>61852</v>
      </c>
      <c r="H686" s="1" t="s">
        <v>138</v>
      </c>
      <c r="I686" s="10" t="s">
        <v>2026</v>
      </c>
      <c r="J686" s="1">
        <f>VLOOKUP(G686,Sku_Consolidated!A2:C957, 3, FALSE)</f>
      </c>
      <c r="K686" s="10">
        <f>IF(J686="PACK", I686, 0)</f>
      </c>
      <c r="L686" s="10">
        <f>IF(J686="KG", I686, I686 * VLOOKUP(G686,Sku_Consolidated!A2:U957,21,FALSE))</f>
      </c>
      <c r="M686" s="10" t="s">
        <v>37</v>
      </c>
      <c r="N686" s="11" t="s">
        <v>2027</v>
      </c>
      <c r="O686" s="10" t="s">
        <v>2028</v>
      </c>
      <c r="P686" s="10">
        <f>N686 - O686</f>
      </c>
      <c r="Q686" s="1">
        <f>VLOOKUP(G686,Sku_Consolidated!A2:G957,7, FALSE)</f>
      </c>
      <c r="R686" s="1">
        <f>IF(IFERROR(VLOOKUP(E686,Store_Showcase!B2:H144,7, FALSE), TRUE)=TRUE, IF(IFERROR(VLOOKUP(E686,Store_SRP!B2:H110,7, FALSE), TRUE)=TRUE,VLOOKUP(E686,Store_VAM!B2:H273,7, FALSE),VLOOKUP(E686,Store_SRP!B2:H110,7, FALSE)), VLOOKUP(E686,Store_Showcase!B2:H144,7, FALSE))</f>
      </c>
      <c r="S686" s="1">
        <f>IF(IFERROR(VLOOKUP(E686,Store_Showcase!B2:I144,8, FALSE), TRUE)=TRUE, IF(IFERROR(VLOOKUP(E686,Store_SRP!B2:I110,8, FALSE), TRUE)=TRUE,VLOOKUP(E686,Store_VAM!B2:I273,8, FALSE),VLOOKUP(E686,Store_SRP!B2:I110,8, FALSE)), VLOOKUP(E686,Store_Showcase!B2:I144,8, FALSE))</f>
      </c>
      <c r="T686" s="1">
        <f>VLOOKUP(G686,Sku_Consolidated!A2:R957,18,FALSE)</f>
      </c>
      <c r="U686" s="1" t="s">
        <v>1976</v>
      </c>
      <c r="V686" s="1">
        <f>IF(VLOOKUP(G686,Sku_Consolidated!A2:S957,19,FALSE)="SHOWCASE", VLOOKUP(E686,Store_Showcase!B2:L144,11, FALSE), IF(VLOOKUP(G686,Sku_Consolidated!A2:S957,19,FALSE)="VAM",VLOOKUP(E686,Store_VAM!B2:L273,11, FALSE),VLOOKUP(E686,Store_SRP!B2:L110,11, FALSE)))</f>
      </c>
      <c r="W686" s="1">
        <f>VLOOKUP(G686,Sku_Consolidated!A2:W957,11,FALSE)</f>
      </c>
      <c r="X686" s="1">
        <f>VLOOKUP(G686,Sku_Consolidated!A2:H957,8,FALSE)</f>
      </c>
      <c r="Y686" s="1">
        <f>VLOOKUP(G686,Sku_Consolidated!A2:I957,9,FALSE)</f>
      </c>
      <c r="Z686" s="1" t="s">
        <v>41</v>
      </c>
      <c r="AA686" s="1">
        <f>VLOOKUP(G686,Sku_Consolidated!A2:E957,5,FALSE)</f>
      </c>
      <c r="AB686" s="1">
        <f>IF(VLOOKUP(G686,Sku_Consolidated!A2:S957,19,FALSE)="SHOWCASE", VLOOKUP(E686,Store_Showcase!B2:N144,13, FALSE), IF(VLOOKUP(G686,Sku_Consolidated!A2:S957,19,FALSE)="VAM",VLOOKUP(E686,Store_VAM!B2:N273,13, FALSE),VLOOKUP(E686,Store_SRP!B2:N110,13, FALSE)))</f>
      </c>
      <c r="AC686" s="1">
        <f>IF(IFERROR(AB686,TRUE)=TRUE, "-","OK")</f>
      </c>
      <c r="AD686" s="11" t="s">
        <v>37</v>
      </c>
      <c r="AE686" s="11" t="s">
        <v>37</v>
      </c>
      <c r="AF686" s="1">
        <f>IF(IFERROR(VLOOKUP(E686,Store_Showcase!B2:H144,{5}, FALSE), TRUE)=TRUE, IF(IFERROR(VLOOKUP(E686,Store_SRP!B2:H110,{5}, FALSE), TRUE)=TRUE,VLOOKUP(E686,Store_VAM!B2:H273,{5}, FALSE),VLOOKUP(E686,Store_SRP!B2:H110,{5}, FALSE)), VLOOKUP(E686,Store_Showcase!B2:H144,{5}, FALSE))</f>
      </c>
      <c r="AG686" s="1">
        <f>IF(IFERROR(VLOOKUP(E686,Store_Showcase!B2:H144,{6}, FALSE), TRUE)=TRUE, IF(IFERROR(VLOOKUP(E686,Store_SRP!B2:H110,{6}, FALSE), TRUE)=TRUE,VLOOKUP(E686,Store_VAM!B2:H273,{6}, FALSE),VLOOKUP(E686,Store_SRP!B2:H110,{6}, FALSE)), VLOOKUP(E686,Store_Showcase!B2:H144,{6}, FALSE))</f>
      </c>
      <c r="AH686" s="1">
        <f>VLOOKUP(G686,Sku_Consolidated!A2:R957,18,FALSE)</f>
      </c>
      <c r="AI686" s="1">
        <f>VLOOKUP(G686,Sku_Consolidated!A2:S957,19,FALSE)</f>
      </c>
      <c r="AJ686" s="1">
        <f>VLOOKUP(G686,Sku_Consolidated!A2:T957,20,FALSE)</f>
      </c>
    </row>
    <row r="687" spans="1:36" x14ac:dyDescent="0.25">
      <c r="A687" s="1">
        <v>2024</v>
      </c>
      <c r="B687" s="1" t="s">
        <v>31</v>
      </c>
      <c r="C687" s="1" t="s">
        <v>32</v>
      </c>
      <c r="D687" s="1" t="s">
        <v>33</v>
      </c>
      <c r="E687" s="9" t="s">
        <v>1685</v>
      </c>
      <c r="F687" s="1">
        <f>IF(VLOOKUP(G687,Sku_Consolidated!A2:S957,{19},FALSE)="SHOWCASE", VLOOKUP(E687,Store_Showcase!B2:C144,{2}, FALSE), IF(VLOOKUP(G687,Sku_Consolidated!A2:S957,{19},FALSE)="VAM",VLOOKUP(E687,Store_VAM!B2:C273,{2}, FALSE),VLOOKUP(E687,Store_SRP!B2:C110,{2}, FALSE)))</f>
      </c>
      <c r="G687" s="1">
        <v>61788</v>
      </c>
      <c r="H687" s="1" t="s">
        <v>286</v>
      </c>
      <c r="I687" s="10" t="s">
        <v>2029</v>
      </c>
      <c r="J687" s="1">
        <f>VLOOKUP(G687,Sku_Consolidated!A2:C957, 3, FALSE)</f>
      </c>
      <c r="K687" s="10">
        <f>IF(J687="PACK", I687, 0)</f>
      </c>
      <c r="L687" s="10">
        <f>IF(J687="KG", I687, I687 * VLOOKUP(G687,Sku_Consolidated!A2:U957,21,FALSE))</f>
      </c>
      <c r="M687" s="10" t="s">
        <v>37</v>
      </c>
      <c r="N687" s="11" t="s">
        <v>2030</v>
      </c>
      <c r="O687" s="10" t="s">
        <v>2031</v>
      </c>
      <c r="P687" s="10">
        <f>N687 - O687</f>
      </c>
      <c r="Q687" s="1">
        <f>VLOOKUP(G687,Sku_Consolidated!A2:G957,7, FALSE)</f>
      </c>
      <c r="R687" s="1">
        <f>IF(IFERROR(VLOOKUP(E687,Store_Showcase!B2:H144,7, FALSE), TRUE)=TRUE, IF(IFERROR(VLOOKUP(E687,Store_SRP!B2:H110,7, FALSE), TRUE)=TRUE,VLOOKUP(E687,Store_VAM!B2:H273,7, FALSE),VLOOKUP(E687,Store_SRP!B2:H110,7, FALSE)), VLOOKUP(E687,Store_Showcase!B2:H144,7, FALSE))</f>
      </c>
      <c r="S687" s="1">
        <f>IF(IFERROR(VLOOKUP(E687,Store_Showcase!B2:I144,8, FALSE), TRUE)=TRUE, IF(IFERROR(VLOOKUP(E687,Store_SRP!B2:I110,8, FALSE), TRUE)=TRUE,VLOOKUP(E687,Store_VAM!B2:I273,8, FALSE),VLOOKUP(E687,Store_SRP!B2:I110,8, FALSE)), VLOOKUP(E687,Store_Showcase!B2:I144,8, FALSE))</f>
      </c>
      <c r="T687" s="1">
        <f>VLOOKUP(G687,Sku_Consolidated!A2:R957,18,FALSE)</f>
      </c>
      <c r="U687" s="1" t="s">
        <v>2032</v>
      </c>
      <c r="V687" s="1">
        <f>IF(VLOOKUP(G687,Sku_Consolidated!A2:S957,19,FALSE)="SHOWCASE", VLOOKUP(E687,Store_Showcase!B2:L144,11, FALSE), IF(VLOOKUP(G687,Sku_Consolidated!A2:S957,19,FALSE)="VAM",VLOOKUP(E687,Store_VAM!B2:L273,11, FALSE),VLOOKUP(E687,Store_SRP!B2:L110,11, FALSE)))</f>
      </c>
      <c r="W687" s="1">
        <f>VLOOKUP(G687,Sku_Consolidated!A2:W957,11,FALSE)</f>
      </c>
      <c r="X687" s="1">
        <f>VLOOKUP(G687,Sku_Consolidated!A2:H957,8,FALSE)</f>
      </c>
      <c r="Y687" s="1">
        <f>VLOOKUP(G687,Sku_Consolidated!A2:I957,9,FALSE)</f>
      </c>
      <c r="Z687" s="1" t="s">
        <v>41</v>
      </c>
      <c r="AA687" s="1">
        <f>VLOOKUP(G687,Sku_Consolidated!A2:E957,5,FALSE)</f>
      </c>
      <c r="AB687" s="1">
        <f>IF(VLOOKUP(G687,Sku_Consolidated!A2:S957,19,FALSE)="SHOWCASE", VLOOKUP(E687,Store_Showcase!B2:N144,13, FALSE), IF(VLOOKUP(G687,Sku_Consolidated!A2:S957,19,FALSE)="VAM",VLOOKUP(E687,Store_VAM!B2:N273,13, FALSE),VLOOKUP(E687,Store_SRP!B2:N110,13, FALSE)))</f>
      </c>
      <c r="AC687" s="1">
        <f>IF(IFERROR(AB687,TRUE)=TRUE, "-","OK")</f>
      </c>
      <c r="AD687" s="11" t="s">
        <v>37</v>
      </c>
      <c r="AE687" s="11" t="s">
        <v>37</v>
      </c>
      <c r="AF687" s="1">
        <f>IF(IFERROR(VLOOKUP(E687,Store_Showcase!B2:H144,{5}, FALSE), TRUE)=TRUE, IF(IFERROR(VLOOKUP(E687,Store_SRP!B2:H110,{5}, FALSE), TRUE)=TRUE,VLOOKUP(E687,Store_VAM!B2:H273,{5}, FALSE),VLOOKUP(E687,Store_SRP!B2:H110,{5}, FALSE)), VLOOKUP(E687,Store_Showcase!B2:H144,{5}, FALSE))</f>
      </c>
      <c r="AG687" s="1">
        <f>IF(IFERROR(VLOOKUP(E687,Store_Showcase!B2:H144,{6}, FALSE), TRUE)=TRUE, IF(IFERROR(VLOOKUP(E687,Store_SRP!B2:H110,{6}, FALSE), TRUE)=TRUE,VLOOKUP(E687,Store_VAM!B2:H273,{6}, FALSE),VLOOKUP(E687,Store_SRP!B2:H110,{6}, FALSE)), VLOOKUP(E687,Store_Showcase!B2:H144,{6}, FALSE))</f>
      </c>
      <c r="AH687" s="1">
        <f>VLOOKUP(G687,Sku_Consolidated!A2:R957,18,FALSE)</f>
      </c>
      <c r="AI687" s="1">
        <f>VLOOKUP(G687,Sku_Consolidated!A2:S957,19,FALSE)</f>
      </c>
      <c r="AJ687" s="1">
        <f>VLOOKUP(G687,Sku_Consolidated!A2:T957,20,FALSE)</f>
      </c>
    </row>
    <row r="688" spans="1:36" x14ac:dyDescent="0.25">
      <c r="A688" s="1">
        <v>2024</v>
      </c>
      <c r="B688" s="1" t="s">
        <v>31</v>
      </c>
      <c r="C688" s="1" t="s">
        <v>32</v>
      </c>
      <c r="D688" s="1" t="s">
        <v>33</v>
      </c>
      <c r="E688" s="9" t="s">
        <v>2033</v>
      </c>
      <c r="F688" s="1">
        <f>IF(VLOOKUP(G688,Sku_Consolidated!A2:S957,{19},FALSE)="SHOWCASE", VLOOKUP(E688,Store_Showcase!B2:C144,{2}, FALSE), IF(VLOOKUP(G688,Sku_Consolidated!A2:S957,{19},FALSE)="VAM",VLOOKUP(E688,Store_VAM!B2:C273,{2}, FALSE),VLOOKUP(E688,Store_SRP!B2:C110,{2}, FALSE)))</f>
      </c>
      <c r="G688" s="1">
        <v>61721</v>
      </c>
      <c r="H688" s="1" t="s">
        <v>42</v>
      </c>
      <c r="I688" s="10" t="s">
        <v>1729</v>
      </c>
      <c r="J688" s="1">
        <f>VLOOKUP(G688,Sku_Consolidated!A2:C957, 3, FALSE)</f>
      </c>
      <c r="K688" s="10">
        <f>IF(J688="PACK", I688, 0)</f>
      </c>
      <c r="L688" s="10">
        <f>IF(J688="KG", I688, I688 * VLOOKUP(G688,Sku_Consolidated!A2:U957,21,FALSE))</f>
      </c>
      <c r="M688" s="10" t="s">
        <v>37</v>
      </c>
      <c r="N688" s="11" t="s">
        <v>2034</v>
      </c>
      <c r="O688" s="10" t="s">
        <v>2035</v>
      </c>
      <c r="P688" s="10">
        <f>N688 - O688</f>
      </c>
      <c r="Q688" s="1">
        <f>VLOOKUP(G688,Sku_Consolidated!A2:G957,7, FALSE)</f>
      </c>
      <c r="R688" s="1">
        <f>IF(IFERROR(VLOOKUP(E688,Store_Showcase!B2:H144,7, FALSE), TRUE)=TRUE, IF(IFERROR(VLOOKUP(E688,Store_SRP!B2:H110,7, FALSE), TRUE)=TRUE,VLOOKUP(E688,Store_VAM!B2:H273,7, FALSE),VLOOKUP(E688,Store_SRP!B2:H110,7, FALSE)), VLOOKUP(E688,Store_Showcase!B2:H144,7, FALSE))</f>
      </c>
      <c r="S688" s="1">
        <f>IF(IFERROR(VLOOKUP(E688,Store_Showcase!B2:I144,8, FALSE), TRUE)=TRUE, IF(IFERROR(VLOOKUP(E688,Store_SRP!B2:I110,8, FALSE), TRUE)=TRUE,VLOOKUP(E688,Store_VAM!B2:I273,8, FALSE),VLOOKUP(E688,Store_SRP!B2:I110,8, FALSE)), VLOOKUP(E688,Store_Showcase!B2:I144,8, FALSE))</f>
      </c>
      <c r="T688" s="1">
        <f>VLOOKUP(G688,Sku_Consolidated!A2:R957,18,FALSE)</f>
      </c>
      <c r="U688" s="1" t="s">
        <v>2036</v>
      </c>
      <c r="V688" s="1">
        <f>IF(VLOOKUP(G688,Sku_Consolidated!A2:S957,19,FALSE)="SHOWCASE", VLOOKUP(E688,Store_Showcase!B2:L144,11, FALSE), IF(VLOOKUP(G688,Sku_Consolidated!A2:S957,19,FALSE)="VAM",VLOOKUP(E688,Store_VAM!B2:L273,11, FALSE),VLOOKUP(E688,Store_SRP!B2:L110,11, FALSE)))</f>
      </c>
      <c r="W688" s="1">
        <f>VLOOKUP(G688,Sku_Consolidated!A2:W957,11,FALSE)</f>
      </c>
      <c r="X688" s="1">
        <f>VLOOKUP(G688,Sku_Consolidated!A2:H957,8,FALSE)</f>
      </c>
      <c r="Y688" s="1">
        <f>VLOOKUP(G688,Sku_Consolidated!A2:I957,9,FALSE)</f>
      </c>
      <c r="Z688" s="1" t="s">
        <v>41</v>
      </c>
      <c r="AA688" s="1">
        <f>VLOOKUP(G688,Sku_Consolidated!A2:E957,5,FALSE)</f>
      </c>
      <c r="AB688" s="1">
        <f>IF(VLOOKUP(G688,Sku_Consolidated!A2:S957,19,FALSE)="SHOWCASE", VLOOKUP(E688,Store_Showcase!B2:N144,13, FALSE), IF(VLOOKUP(G688,Sku_Consolidated!A2:S957,19,FALSE)="VAM",VLOOKUP(E688,Store_VAM!B2:N273,13, FALSE),VLOOKUP(E688,Store_SRP!B2:N110,13, FALSE)))</f>
      </c>
      <c r="AC688" s="1">
        <f>IF(IFERROR(AB688,TRUE)=TRUE, "-","OK")</f>
      </c>
      <c r="AD688" s="11" t="s">
        <v>37</v>
      </c>
      <c r="AE688" s="11" t="s">
        <v>37</v>
      </c>
      <c r="AF688" s="1">
        <f>IF(IFERROR(VLOOKUP(E688,Store_Showcase!B2:H144,{5}, FALSE), TRUE)=TRUE, IF(IFERROR(VLOOKUP(E688,Store_SRP!B2:H110,{5}, FALSE), TRUE)=TRUE,VLOOKUP(E688,Store_VAM!B2:H273,{5}, FALSE),VLOOKUP(E688,Store_SRP!B2:H110,{5}, FALSE)), VLOOKUP(E688,Store_Showcase!B2:H144,{5}, FALSE))</f>
      </c>
      <c r="AG688" s="1">
        <f>IF(IFERROR(VLOOKUP(E688,Store_Showcase!B2:H144,{6}, FALSE), TRUE)=TRUE, IF(IFERROR(VLOOKUP(E688,Store_SRP!B2:H110,{6}, FALSE), TRUE)=TRUE,VLOOKUP(E688,Store_VAM!B2:H273,{6}, FALSE),VLOOKUP(E688,Store_SRP!B2:H110,{6}, FALSE)), VLOOKUP(E688,Store_Showcase!B2:H144,{6}, FALSE))</f>
      </c>
      <c r="AH688" s="1">
        <f>VLOOKUP(G688,Sku_Consolidated!A2:R957,18,FALSE)</f>
      </c>
      <c r="AI688" s="1">
        <f>VLOOKUP(G688,Sku_Consolidated!A2:S957,19,FALSE)</f>
      </c>
      <c r="AJ688" s="1">
        <f>VLOOKUP(G688,Sku_Consolidated!A2:T957,20,FALSE)</f>
      </c>
    </row>
    <row r="689" spans="1:36" x14ac:dyDescent="0.25">
      <c r="A689" s="1">
        <v>2024</v>
      </c>
      <c r="B689" s="1" t="s">
        <v>31</v>
      </c>
      <c r="C689" s="1" t="s">
        <v>32</v>
      </c>
      <c r="D689" s="1" t="s">
        <v>33</v>
      </c>
      <c r="E689" s="9" t="s">
        <v>2033</v>
      </c>
      <c r="F689" s="1">
        <f>IF(VLOOKUP(G689,Sku_Consolidated!A2:S957,{19},FALSE)="SHOWCASE", VLOOKUP(E689,Store_Showcase!B2:C144,{2}, FALSE), IF(VLOOKUP(G689,Sku_Consolidated!A2:S957,{19},FALSE)="VAM",VLOOKUP(E689,Store_VAM!B2:C273,{2}, FALSE),VLOOKUP(E689,Store_SRP!B2:C110,{2}, FALSE)))</f>
      </c>
      <c r="G689" s="1">
        <v>61740</v>
      </c>
      <c r="H689" s="1" t="s">
        <v>231</v>
      </c>
      <c r="I689" s="10" t="s">
        <v>2037</v>
      </c>
      <c r="J689" s="1">
        <f>VLOOKUP(G689,Sku_Consolidated!A2:C957, 3, FALSE)</f>
      </c>
      <c r="K689" s="10">
        <f>IF(J689="PACK", I689, 0)</f>
      </c>
      <c r="L689" s="10">
        <f>IF(J689="KG", I689, I689 * VLOOKUP(G689,Sku_Consolidated!A2:U957,21,FALSE))</f>
      </c>
      <c r="M689" s="10" t="s">
        <v>37</v>
      </c>
      <c r="N689" s="11" t="s">
        <v>2038</v>
      </c>
      <c r="O689" s="10" t="s">
        <v>2039</v>
      </c>
      <c r="P689" s="10">
        <f>N689 - O689</f>
      </c>
      <c r="Q689" s="1">
        <f>VLOOKUP(G689,Sku_Consolidated!A2:G957,7, FALSE)</f>
      </c>
      <c r="R689" s="1">
        <f>IF(IFERROR(VLOOKUP(E689,Store_Showcase!B2:H144,7, FALSE), TRUE)=TRUE, IF(IFERROR(VLOOKUP(E689,Store_SRP!B2:H110,7, FALSE), TRUE)=TRUE,VLOOKUP(E689,Store_VAM!B2:H273,7, FALSE),VLOOKUP(E689,Store_SRP!B2:H110,7, FALSE)), VLOOKUP(E689,Store_Showcase!B2:H144,7, FALSE))</f>
      </c>
      <c r="S689" s="1">
        <f>IF(IFERROR(VLOOKUP(E689,Store_Showcase!B2:I144,8, FALSE), TRUE)=TRUE, IF(IFERROR(VLOOKUP(E689,Store_SRP!B2:I110,8, FALSE), TRUE)=TRUE,VLOOKUP(E689,Store_VAM!B2:I273,8, FALSE),VLOOKUP(E689,Store_SRP!B2:I110,8, FALSE)), VLOOKUP(E689,Store_Showcase!B2:I144,8, FALSE))</f>
      </c>
      <c r="T689" s="1">
        <f>VLOOKUP(G689,Sku_Consolidated!A2:R957,18,FALSE)</f>
      </c>
      <c r="U689" s="1" t="s">
        <v>2036</v>
      </c>
      <c r="V689" s="1">
        <f>IF(VLOOKUP(G689,Sku_Consolidated!A2:S957,19,FALSE)="SHOWCASE", VLOOKUP(E689,Store_Showcase!B2:L144,11, FALSE), IF(VLOOKUP(G689,Sku_Consolidated!A2:S957,19,FALSE)="VAM",VLOOKUP(E689,Store_VAM!B2:L273,11, FALSE),VLOOKUP(E689,Store_SRP!B2:L110,11, FALSE)))</f>
      </c>
      <c r="W689" s="1">
        <f>VLOOKUP(G689,Sku_Consolidated!A2:W957,11,FALSE)</f>
      </c>
      <c r="X689" s="1">
        <f>VLOOKUP(G689,Sku_Consolidated!A2:H957,8,FALSE)</f>
      </c>
      <c r="Y689" s="1">
        <f>VLOOKUP(G689,Sku_Consolidated!A2:I957,9,FALSE)</f>
      </c>
      <c r="Z689" s="1" t="s">
        <v>41</v>
      </c>
      <c r="AA689" s="1">
        <f>VLOOKUP(G689,Sku_Consolidated!A2:E957,5,FALSE)</f>
      </c>
      <c r="AB689" s="1">
        <f>IF(VLOOKUP(G689,Sku_Consolidated!A2:S957,19,FALSE)="SHOWCASE", VLOOKUP(E689,Store_Showcase!B2:N144,13, FALSE), IF(VLOOKUP(G689,Sku_Consolidated!A2:S957,19,FALSE)="VAM",VLOOKUP(E689,Store_VAM!B2:N273,13, FALSE),VLOOKUP(E689,Store_SRP!B2:N110,13, FALSE)))</f>
      </c>
      <c r="AC689" s="1">
        <f>IF(IFERROR(AB689,TRUE)=TRUE, "-","OK")</f>
      </c>
      <c r="AD689" s="11" t="s">
        <v>37</v>
      </c>
      <c r="AE689" s="11" t="s">
        <v>37</v>
      </c>
      <c r="AF689" s="1">
        <f>IF(IFERROR(VLOOKUP(E689,Store_Showcase!B2:H144,{5}, FALSE), TRUE)=TRUE, IF(IFERROR(VLOOKUP(E689,Store_SRP!B2:H110,{5}, FALSE), TRUE)=TRUE,VLOOKUP(E689,Store_VAM!B2:H273,{5}, FALSE),VLOOKUP(E689,Store_SRP!B2:H110,{5}, FALSE)), VLOOKUP(E689,Store_Showcase!B2:H144,{5}, FALSE))</f>
      </c>
      <c r="AG689" s="1">
        <f>IF(IFERROR(VLOOKUP(E689,Store_Showcase!B2:H144,{6}, FALSE), TRUE)=TRUE, IF(IFERROR(VLOOKUP(E689,Store_SRP!B2:H110,{6}, FALSE), TRUE)=TRUE,VLOOKUP(E689,Store_VAM!B2:H273,{6}, FALSE),VLOOKUP(E689,Store_SRP!B2:H110,{6}, FALSE)), VLOOKUP(E689,Store_Showcase!B2:H144,{6}, FALSE))</f>
      </c>
      <c r="AH689" s="1">
        <f>VLOOKUP(G689,Sku_Consolidated!A2:R957,18,FALSE)</f>
      </c>
      <c r="AI689" s="1">
        <f>VLOOKUP(G689,Sku_Consolidated!A2:S957,19,FALSE)</f>
      </c>
      <c r="AJ689" s="1">
        <f>VLOOKUP(G689,Sku_Consolidated!A2:T957,20,FALSE)</f>
      </c>
    </row>
    <row r="690" spans="1:36" x14ac:dyDescent="0.25">
      <c r="A690" s="1">
        <v>2024</v>
      </c>
      <c r="B690" s="1" t="s">
        <v>31</v>
      </c>
      <c r="C690" s="1" t="s">
        <v>32</v>
      </c>
      <c r="D690" s="1" t="s">
        <v>33</v>
      </c>
      <c r="E690" s="9" t="s">
        <v>2033</v>
      </c>
      <c r="F690" s="1">
        <f>IF(VLOOKUP(G690,Sku_Consolidated!A2:S957,{19},FALSE)="SHOWCASE", VLOOKUP(E690,Store_Showcase!B2:C144,{2}, FALSE), IF(VLOOKUP(G690,Sku_Consolidated!A2:S957,{19},FALSE)="VAM",VLOOKUP(E690,Store_VAM!B2:C273,{2}, FALSE),VLOOKUP(E690,Store_SRP!B2:C110,{2}, FALSE)))</f>
      </c>
      <c r="G690" s="1">
        <v>61744</v>
      </c>
      <c r="H690" s="1" t="s">
        <v>82</v>
      </c>
      <c r="I690" s="10" t="s">
        <v>315</v>
      </c>
      <c r="J690" s="1">
        <f>VLOOKUP(G690,Sku_Consolidated!A2:C957, 3, FALSE)</f>
      </c>
      <c r="K690" s="10">
        <f>IF(J690="PACK", I690, 0)</f>
      </c>
      <c r="L690" s="10">
        <f>IF(J690="KG", I690, I690 * VLOOKUP(G690,Sku_Consolidated!A2:U957,21,FALSE))</f>
      </c>
      <c r="M690" s="10" t="s">
        <v>37</v>
      </c>
      <c r="N690" s="11" t="s">
        <v>2040</v>
      </c>
      <c r="O690" s="10" t="s">
        <v>2041</v>
      </c>
      <c r="P690" s="10">
        <f>N690 - O690</f>
      </c>
      <c r="Q690" s="1">
        <f>VLOOKUP(G690,Sku_Consolidated!A2:G957,7, FALSE)</f>
      </c>
      <c r="R690" s="1">
        <f>IF(IFERROR(VLOOKUP(E690,Store_Showcase!B2:H144,7, FALSE), TRUE)=TRUE, IF(IFERROR(VLOOKUP(E690,Store_SRP!B2:H110,7, FALSE), TRUE)=TRUE,VLOOKUP(E690,Store_VAM!B2:H273,7, FALSE),VLOOKUP(E690,Store_SRP!B2:H110,7, FALSE)), VLOOKUP(E690,Store_Showcase!B2:H144,7, FALSE))</f>
      </c>
      <c r="S690" s="1">
        <f>IF(IFERROR(VLOOKUP(E690,Store_Showcase!B2:I144,8, FALSE), TRUE)=TRUE, IF(IFERROR(VLOOKUP(E690,Store_SRP!B2:I110,8, FALSE), TRUE)=TRUE,VLOOKUP(E690,Store_VAM!B2:I273,8, FALSE),VLOOKUP(E690,Store_SRP!B2:I110,8, FALSE)), VLOOKUP(E690,Store_Showcase!B2:I144,8, FALSE))</f>
      </c>
      <c r="T690" s="1">
        <f>VLOOKUP(G690,Sku_Consolidated!A2:R957,18,FALSE)</f>
      </c>
      <c r="U690" s="1" t="s">
        <v>2036</v>
      </c>
      <c r="V690" s="1">
        <f>IF(VLOOKUP(G690,Sku_Consolidated!A2:S957,19,FALSE)="SHOWCASE", VLOOKUP(E690,Store_Showcase!B2:L144,11, FALSE), IF(VLOOKUP(G690,Sku_Consolidated!A2:S957,19,FALSE)="VAM",VLOOKUP(E690,Store_VAM!B2:L273,11, FALSE),VLOOKUP(E690,Store_SRP!B2:L110,11, FALSE)))</f>
      </c>
      <c r="W690" s="1">
        <f>VLOOKUP(G690,Sku_Consolidated!A2:W957,11,FALSE)</f>
      </c>
      <c r="X690" s="1">
        <f>VLOOKUP(G690,Sku_Consolidated!A2:H957,8,FALSE)</f>
      </c>
      <c r="Y690" s="1">
        <f>VLOOKUP(G690,Sku_Consolidated!A2:I957,9,FALSE)</f>
      </c>
      <c r="Z690" s="1" t="s">
        <v>41</v>
      </c>
      <c r="AA690" s="1">
        <f>VLOOKUP(G690,Sku_Consolidated!A2:E957,5,FALSE)</f>
      </c>
      <c r="AB690" s="1">
        <f>IF(VLOOKUP(G690,Sku_Consolidated!A2:S957,19,FALSE)="SHOWCASE", VLOOKUP(E690,Store_Showcase!B2:N144,13, FALSE), IF(VLOOKUP(G690,Sku_Consolidated!A2:S957,19,FALSE)="VAM",VLOOKUP(E690,Store_VAM!B2:N273,13, FALSE),VLOOKUP(E690,Store_SRP!B2:N110,13, FALSE)))</f>
      </c>
      <c r="AC690" s="1">
        <f>IF(IFERROR(AB690,TRUE)=TRUE, "-","OK")</f>
      </c>
      <c r="AD690" s="11" t="s">
        <v>37</v>
      </c>
      <c r="AE690" s="11" t="s">
        <v>37</v>
      </c>
      <c r="AF690" s="1">
        <f>IF(IFERROR(VLOOKUP(E690,Store_Showcase!B2:H144,{5}, FALSE), TRUE)=TRUE, IF(IFERROR(VLOOKUP(E690,Store_SRP!B2:H110,{5}, FALSE), TRUE)=TRUE,VLOOKUP(E690,Store_VAM!B2:H273,{5}, FALSE),VLOOKUP(E690,Store_SRP!B2:H110,{5}, FALSE)), VLOOKUP(E690,Store_Showcase!B2:H144,{5}, FALSE))</f>
      </c>
      <c r="AG690" s="1">
        <f>IF(IFERROR(VLOOKUP(E690,Store_Showcase!B2:H144,{6}, FALSE), TRUE)=TRUE, IF(IFERROR(VLOOKUP(E690,Store_SRP!B2:H110,{6}, FALSE), TRUE)=TRUE,VLOOKUP(E690,Store_VAM!B2:H273,{6}, FALSE),VLOOKUP(E690,Store_SRP!B2:H110,{6}, FALSE)), VLOOKUP(E690,Store_Showcase!B2:H144,{6}, FALSE))</f>
      </c>
      <c r="AH690" s="1">
        <f>VLOOKUP(G690,Sku_Consolidated!A2:R957,18,FALSE)</f>
      </c>
      <c r="AI690" s="1">
        <f>VLOOKUP(G690,Sku_Consolidated!A2:S957,19,FALSE)</f>
      </c>
      <c r="AJ690" s="1">
        <f>VLOOKUP(G690,Sku_Consolidated!A2:T957,20,FALSE)</f>
      </c>
    </row>
    <row r="691" spans="1:36" x14ac:dyDescent="0.25">
      <c r="A691" s="1">
        <v>2024</v>
      </c>
      <c r="B691" s="1" t="s">
        <v>31</v>
      </c>
      <c r="C691" s="1" t="s">
        <v>32</v>
      </c>
      <c r="D691" s="1" t="s">
        <v>33</v>
      </c>
      <c r="E691" s="9" t="s">
        <v>2033</v>
      </c>
      <c r="F691" s="1">
        <f>IF(VLOOKUP(G691,Sku_Consolidated!A2:S957,{19},FALSE)="SHOWCASE", VLOOKUP(E691,Store_Showcase!B2:C144,{2}, FALSE), IF(VLOOKUP(G691,Sku_Consolidated!A2:S957,{19},FALSE)="VAM",VLOOKUP(E691,Store_VAM!B2:C273,{2}, FALSE),VLOOKUP(E691,Store_SRP!B2:C110,{2}, FALSE)))</f>
      </c>
      <c r="G691" s="1">
        <v>61757</v>
      </c>
      <c r="H691" s="1" t="s">
        <v>349</v>
      </c>
      <c r="I691" s="10" t="s">
        <v>2042</v>
      </c>
      <c r="J691" s="1">
        <f>VLOOKUP(G691,Sku_Consolidated!A2:C957, 3, FALSE)</f>
      </c>
      <c r="K691" s="10">
        <f>IF(J691="PACK", I691, 0)</f>
      </c>
      <c r="L691" s="10">
        <f>IF(J691="KG", I691, I691 * VLOOKUP(G691,Sku_Consolidated!A2:U957,21,FALSE))</f>
      </c>
      <c r="M691" s="10" t="s">
        <v>37</v>
      </c>
      <c r="N691" s="11" t="s">
        <v>2043</v>
      </c>
      <c r="O691" s="10" t="s">
        <v>2044</v>
      </c>
      <c r="P691" s="10">
        <f>N691 - O691</f>
      </c>
      <c r="Q691" s="1">
        <f>VLOOKUP(G691,Sku_Consolidated!A2:G957,7, FALSE)</f>
      </c>
      <c r="R691" s="1">
        <f>IF(IFERROR(VLOOKUP(E691,Store_Showcase!B2:H144,7, FALSE), TRUE)=TRUE, IF(IFERROR(VLOOKUP(E691,Store_SRP!B2:H110,7, FALSE), TRUE)=TRUE,VLOOKUP(E691,Store_VAM!B2:H273,7, FALSE),VLOOKUP(E691,Store_SRP!B2:H110,7, FALSE)), VLOOKUP(E691,Store_Showcase!B2:H144,7, FALSE))</f>
      </c>
      <c r="S691" s="1">
        <f>IF(IFERROR(VLOOKUP(E691,Store_Showcase!B2:I144,8, FALSE), TRUE)=TRUE, IF(IFERROR(VLOOKUP(E691,Store_SRP!B2:I110,8, FALSE), TRUE)=TRUE,VLOOKUP(E691,Store_VAM!B2:I273,8, FALSE),VLOOKUP(E691,Store_SRP!B2:I110,8, FALSE)), VLOOKUP(E691,Store_Showcase!B2:I144,8, FALSE))</f>
      </c>
      <c r="T691" s="1">
        <f>VLOOKUP(G691,Sku_Consolidated!A2:R957,18,FALSE)</f>
      </c>
      <c r="U691" s="1" t="s">
        <v>2036</v>
      </c>
      <c r="V691" s="1">
        <f>IF(VLOOKUP(G691,Sku_Consolidated!A2:S957,19,FALSE)="SHOWCASE", VLOOKUP(E691,Store_Showcase!B2:L144,11, FALSE), IF(VLOOKUP(G691,Sku_Consolidated!A2:S957,19,FALSE)="VAM",VLOOKUP(E691,Store_VAM!B2:L273,11, FALSE),VLOOKUP(E691,Store_SRP!B2:L110,11, FALSE)))</f>
      </c>
      <c r="W691" s="1">
        <f>VLOOKUP(G691,Sku_Consolidated!A2:W957,11,FALSE)</f>
      </c>
      <c r="X691" s="1">
        <f>VLOOKUP(G691,Sku_Consolidated!A2:H957,8,FALSE)</f>
      </c>
      <c r="Y691" s="1">
        <f>VLOOKUP(G691,Sku_Consolidated!A2:I957,9,FALSE)</f>
      </c>
      <c r="Z691" s="1" t="s">
        <v>41</v>
      </c>
      <c r="AA691" s="1">
        <f>VLOOKUP(G691,Sku_Consolidated!A2:E957,5,FALSE)</f>
      </c>
      <c r="AB691" s="1">
        <f>IF(VLOOKUP(G691,Sku_Consolidated!A2:S957,19,FALSE)="SHOWCASE", VLOOKUP(E691,Store_Showcase!B2:N144,13, FALSE), IF(VLOOKUP(G691,Sku_Consolidated!A2:S957,19,FALSE)="VAM",VLOOKUP(E691,Store_VAM!B2:N273,13, FALSE),VLOOKUP(E691,Store_SRP!B2:N110,13, FALSE)))</f>
      </c>
      <c r="AC691" s="1">
        <f>IF(IFERROR(AB691,TRUE)=TRUE, "-","OK")</f>
      </c>
      <c r="AD691" s="11" t="s">
        <v>37</v>
      </c>
      <c r="AE691" s="11" t="s">
        <v>37</v>
      </c>
      <c r="AF691" s="1">
        <f>IF(IFERROR(VLOOKUP(E691,Store_Showcase!B2:H144,{5}, FALSE), TRUE)=TRUE, IF(IFERROR(VLOOKUP(E691,Store_SRP!B2:H110,{5}, FALSE), TRUE)=TRUE,VLOOKUP(E691,Store_VAM!B2:H273,{5}, FALSE),VLOOKUP(E691,Store_SRP!B2:H110,{5}, FALSE)), VLOOKUP(E691,Store_Showcase!B2:H144,{5}, FALSE))</f>
      </c>
      <c r="AG691" s="1">
        <f>IF(IFERROR(VLOOKUP(E691,Store_Showcase!B2:H144,{6}, FALSE), TRUE)=TRUE, IF(IFERROR(VLOOKUP(E691,Store_SRP!B2:H110,{6}, FALSE), TRUE)=TRUE,VLOOKUP(E691,Store_VAM!B2:H273,{6}, FALSE),VLOOKUP(E691,Store_SRP!B2:H110,{6}, FALSE)), VLOOKUP(E691,Store_Showcase!B2:H144,{6}, FALSE))</f>
      </c>
      <c r="AH691" s="1">
        <f>VLOOKUP(G691,Sku_Consolidated!A2:R957,18,FALSE)</f>
      </c>
      <c r="AI691" s="1">
        <f>VLOOKUP(G691,Sku_Consolidated!A2:S957,19,FALSE)</f>
      </c>
      <c r="AJ691" s="1">
        <f>VLOOKUP(G691,Sku_Consolidated!A2:T957,20,FALSE)</f>
      </c>
    </row>
    <row r="692" spans="1:36" x14ac:dyDescent="0.25">
      <c r="A692" s="1">
        <v>2024</v>
      </c>
      <c r="B692" s="1" t="s">
        <v>31</v>
      </c>
      <c r="C692" s="1" t="s">
        <v>32</v>
      </c>
      <c r="D692" s="1" t="s">
        <v>33</v>
      </c>
      <c r="E692" s="9" t="s">
        <v>2033</v>
      </c>
      <c r="F692" s="1">
        <f>IF(VLOOKUP(G692,Sku_Consolidated!A2:S957,{19},FALSE)="SHOWCASE", VLOOKUP(E692,Store_Showcase!B2:C144,{2}, FALSE), IF(VLOOKUP(G692,Sku_Consolidated!A2:S957,{19},FALSE)="VAM",VLOOKUP(E692,Store_VAM!B2:C273,{2}, FALSE),VLOOKUP(E692,Store_SRP!B2:C110,{2}, FALSE)))</f>
      </c>
      <c r="G692" s="1">
        <v>61781</v>
      </c>
      <c r="H692" s="1" t="s">
        <v>102</v>
      </c>
      <c r="I692" s="10" t="s">
        <v>2045</v>
      </c>
      <c r="J692" s="1">
        <f>VLOOKUP(G692,Sku_Consolidated!A2:C957, 3, FALSE)</f>
      </c>
      <c r="K692" s="10">
        <f>IF(J692="PACK", I692, 0)</f>
      </c>
      <c r="L692" s="10">
        <f>IF(J692="KG", I692, I692 * VLOOKUP(G692,Sku_Consolidated!A2:U957,21,FALSE))</f>
      </c>
      <c r="M692" s="10" t="s">
        <v>37</v>
      </c>
      <c r="N692" s="11" t="s">
        <v>2046</v>
      </c>
      <c r="O692" s="10" t="s">
        <v>2047</v>
      </c>
      <c r="P692" s="10">
        <f>N692 - O692</f>
      </c>
      <c r="Q692" s="1">
        <f>VLOOKUP(G692,Sku_Consolidated!A2:G957,7, FALSE)</f>
      </c>
      <c r="R692" s="1">
        <f>IF(IFERROR(VLOOKUP(E692,Store_Showcase!B2:H144,7, FALSE), TRUE)=TRUE, IF(IFERROR(VLOOKUP(E692,Store_SRP!B2:H110,7, FALSE), TRUE)=TRUE,VLOOKUP(E692,Store_VAM!B2:H273,7, FALSE),VLOOKUP(E692,Store_SRP!B2:H110,7, FALSE)), VLOOKUP(E692,Store_Showcase!B2:H144,7, FALSE))</f>
      </c>
      <c r="S692" s="1">
        <f>IF(IFERROR(VLOOKUP(E692,Store_Showcase!B2:I144,8, FALSE), TRUE)=TRUE, IF(IFERROR(VLOOKUP(E692,Store_SRP!B2:I110,8, FALSE), TRUE)=TRUE,VLOOKUP(E692,Store_VAM!B2:I273,8, FALSE),VLOOKUP(E692,Store_SRP!B2:I110,8, FALSE)), VLOOKUP(E692,Store_Showcase!B2:I144,8, FALSE))</f>
      </c>
      <c r="T692" s="1">
        <f>VLOOKUP(G692,Sku_Consolidated!A2:R957,18,FALSE)</f>
      </c>
      <c r="U692" s="1" t="s">
        <v>2036</v>
      </c>
      <c r="V692" s="1">
        <f>IF(VLOOKUP(G692,Sku_Consolidated!A2:S957,19,FALSE)="SHOWCASE", VLOOKUP(E692,Store_Showcase!B2:L144,11, FALSE), IF(VLOOKUP(G692,Sku_Consolidated!A2:S957,19,FALSE)="VAM",VLOOKUP(E692,Store_VAM!B2:L273,11, FALSE),VLOOKUP(E692,Store_SRP!B2:L110,11, FALSE)))</f>
      </c>
      <c r="W692" s="1">
        <f>VLOOKUP(G692,Sku_Consolidated!A2:W957,11,FALSE)</f>
      </c>
      <c r="X692" s="1">
        <f>VLOOKUP(G692,Sku_Consolidated!A2:H957,8,FALSE)</f>
      </c>
      <c r="Y692" s="1">
        <f>VLOOKUP(G692,Sku_Consolidated!A2:I957,9,FALSE)</f>
      </c>
      <c r="Z692" s="1" t="s">
        <v>41</v>
      </c>
      <c r="AA692" s="1">
        <f>VLOOKUP(G692,Sku_Consolidated!A2:E957,5,FALSE)</f>
      </c>
      <c r="AB692" s="1">
        <f>IF(VLOOKUP(G692,Sku_Consolidated!A2:S957,19,FALSE)="SHOWCASE", VLOOKUP(E692,Store_Showcase!B2:N144,13, FALSE), IF(VLOOKUP(G692,Sku_Consolidated!A2:S957,19,FALSE)="VAM",VLOOKUP(E692,Store_VAM!B2:N273,13, FALSE),VLOOKUP(E692,Store_SRP!B2:N110,13, FALSE)))</f>
      </c>
      <c r="AC692" s="1">
        <f>IF(IFERROR(AB692,TRUE)=TRUE, "-","OK")</f>
      </c>
      <c r="AD692" s="11" t="s">
        <v>37</v>
      </c>
      <c r="AE692" s="11" t="s">
        <v>37</v>
      </c>
      <c r="AF692" s="1">
        <f>IF(IFERROR(VLOOKUP(E692,Store_Showcase!B2:H144,{5}, FALSE), TRUE)=TRUE, IF(IFERROR(VLOOKUP(E692,Store_SRP!B2:H110,{5}, FALSE), TRUE)=TRUE,VLOOKUP(E692,Store_VAM!B2:H273,{5}, FALSE),VLOOKUP(E692,Store_SRP!B2:H110,{5}, FALSE)), VLOOKUP(E692,Store_Showcase!B2:H144,{5}, FALSE))</f>
      </c>
      <c r="AG692" s="1">
        <f>IF(IFERROR(VLOOKUP(E692,Store_Showcase!B2:H144,{6}, FALSE), TRUE)=TRUE, IF(IFERROR(VLOOKUP(E692,Store_SRP!B2:H110,{6}, FALSE), TRUE)=TRUE,VLOOKUP(E692,Store_VAM!B2:H273,{6}, FALSE),VLOOKUP(E692,Store_SRP!B2:H110,{6}, FALSE)), VLOOKUP(E692,Store_Showcase!B2:H144,{6}, FALSE))</f>
      </c>
      <c r="AH692" s="1">
        <f>VLOOKUP(G692,Sku_Consolidated!A2:R957,18,FALSE)</f>
      </c>
      <c r="AI692" s="1">
        <f>VLOOKUP(G692,Sku_Consolidated!A2:S957,19,FALSE)</f>
      </c>
      <c r="AJ692" s="1">
        <f>VLOOKUP(G692,Sku_Consolidated!A2:T957,20,FALSE)</f>
      </c>
    </row>
    <row r="693" spans="1:36" x14ac:dyDescent="0.25">
      <c r="A693" s="1">
        <v>2024</v>
      </c>
      <c r="B693" s="1" t="s">
        <v>31</v>
      </c>
      <c r="C693" s="1" t="s">
        <v>32</v>
      </c>
      <c r="D693" s="1" t="s">
        <v>33</v>
      </c>
      <c r="E693" s="9" t="s">
        <v>2033</v>
      </c>
      <c r="F693" s="1">
        <f>IF(VLOOKUP(G693,Sku_Consolidated!A2:S957,{19},FALSE)="SHOWCASE", VLOOKUP(E693,Store_Showcase!B2:C144,{2}, FALSE), IF(VLOOKUP(G693,Sku_Consolidated!A2:S957,{19},FALSE)="VAM",VLOOKUP(E693,Store_VAM!B2:C273,{2}, FALSE),VLOOKUP(E693,Store_SRP!B2:C110,{2}, FALSE)))</f>
      </c>
      <c r="G693" s="1">
        <v>61820</v>
      </c>
      <c r="H693" s="1" t="s">
        <v>114</v>
      </c>
      <c r="I693" s="10" t="s">
        <v>2048</v>
      </c>
      <c r="J693" s="1">
        <f>VLOOKUP(G693,Sku_Consolidated!A2:C957, 3, FALSE)</f>
      </c>
      <c r="K693" s="10">
        <f>IF(J693="PACK", I693, 0)</f>
      </c>
      <c r="L693" s="10">
        <f>IF(J693="KG", I693, I693 * VLOOKUP(G693,Sku_Consolidated!A2:U957,21,FALSE))</f>
      </c>
      <c r="M693" s="10" t="s">
        <v>37</v>
      </c>
      <c r="N693" s="11" t="s">
        <v>2049</v>
      </c>
      <c r="O693" s="10" t="s">
        <v>2050</v>
      </c>
      <c r="P693" s="10">
        <f>N693 - O693</f>
      </c>
      <c r="Q693" s="1">
        <f>VLOOKUP(G693,Sku_Consolidated!A2:G957,7, FALSE)</f>
      </c>
      <c r="R693" s="1">
        <f>IF(IFERROR(VLOOKUP(E693,Store_Showcase!B2:H144,7, FALSE), TRUE)=TRUE, IF(IFERROR(VLOOKUP(E693,Store_SRP!B2:H110,7, FALSE), TRUE)=TRUE,VLOOKUP(E693,Store_VAM!B2:H273,7, FALSE),VLOOKUP(E693,Store_SRP!B2:H110,7, FALSE)), VLOOKUP(E693,Store_Showcase!B2:H144,7, FALSE))</f>
      </c>
      <c r="S693" s="1">
        <f>IF(IFERROR(VLOOKUP(E693,Store_Showcase!B2:I144,8, FALSE), TRUE)=TRUE, IF(IFERROR(VLOOKUP(E693,Store_SRP!B2:I110,8, FALSE), TRUE)=TRUE,VLOOKUP(E693,Store_VAM!B2:I273,8, FALSE),VLOOKUP(E693,Store_SRP!B2:I110,8, FALSE)), VLOOKUP(E693,Store_Showcase!B2:I144,8, FALSE))</f>
      </c>
      <c r="T693" s="1">
        <f>VLOOKUP(G693,Sku_Consolidated!A2:R957,18,FALSE)</f>
      </c>
      <c r="U693" s="1" t="s">
        <v>2036</v>
      </c>
      <c r="V693" s="1">
        <f>IF(VLOOKUP(G693,Sku_Consolidated!A2:S957,19,FALSE)="SHOWCASE", VLOOKUP(E693,Store_Showcase!B2:L144,11, FALSE), IF(VLOOKUP(G693,Sku_Consolidated!A2:S957,19,FALSE)="VAM",VLOOKUP(E693,Store_VAM!B2:L273,11, FALSE),VLOOKUP(E693,Store_SRP!B2:L110,11, FALSE)))</f>
      </c>
      <c r="W693" s="1">
        <f>VLOOKUP(G693,Sku_Consolidated!A2:W957,11,FALSE)</f>
      </c>
      <c r="X693" s="1">
        <f>VLOOKUP(G693,Sku_Consolidated!A2:H957,8,FALSE)</f>
      </c>
      <c r="Y693" s="1">
        <f>VLOOKUP(G693,Sku_Consolidated!A2:I957,9,FALSE)</f>
      </c>
      <c r="Z693" s="1" t="s">
        <v>41</v>
      </c>
      <c r="AA693" s="1">
        <f>VLOOKUP(G693,Sku_Consolidated!A2:E957,5,FALSE)</f>
      </c>
      <c r="AB693" s="1">
        <f>IF(VLOOKUP(G693,Sku_Consolidated!A2:S957,19,FALSE)="SHOWCASE", VLOOKUP(E693,Store_Showcase!B2:N144,13, FALSE), IF(VLOOKUP(G693,Sku_Consolidated!A2:S957,19,FALSE)="VAM",VLOOKUP(E693,Store_VAM!B2:N273,13, FALSE),VLOOKUP(E693,Store_SRP!B2:N110,13, FALSE)))</f>
      </c>
      <c r="AC693" s="1">
        <f>IF(IFERROR(AB693,TRUE)=TRUE, "-","OK")</f>
      </c>
      <c r="AD693" s="11" t="s">
        <v>37</v>
      </c>
      <c r="AE693" s="11" t="s">
        <v>37</v>
      </c>
      <c r="AF693" s="1">
        <f>IF(IFERROR(VLOOKUP(E693,Store_Showcase!B2:H144,{5}, FALSE), TRUE)=TRUE, IF(IFERROR(VLOOKUP(E693,Store_SRP!B2:H110,{5}, FALSE), TRUE)=TRUE,VLOOKUP(E693,Store_VAM!B2:H273,{5}, FALSE),VLOOKUP(E693,Store_SRP!B2:H110,{5}, FALSE)), VLOOKUP(E693,Store_Showcase!B2:H144,{5}, FALSE))</f>
      </c>
      <c r="AG693" s="1">
        <f>IF(IFERROR(VLOOKUP(E693,Store_Showcase!B2:H144,{6}, FALSE), TRUE)=TRUE, IF(IFERROR(VLOOKUP(E693,Store_SRP!B2:H110,{6}, FALSE), TRUE)=TRUE,VLOOKUP(E693,Store_VAM!B2:H273,{6}, FALSE),VLOOKUP(E693,Store_SRP!B2:H110,{6}, FALSE)), VLOOKUP(E693,Store_Showcase!B2:H144,{6}, FALSE))</f>
      </c>
      <c r="AH693" s="1">
        <f>VLOOKUP(G693,Sku_Consolidated!A2:R957,18,FALSE)</f>
      </c>
      <c r="AI693" s="1">
        <f>VLOOKUP(G693,Sku_Consolidated!A2:S957,19,FALSE)</f>
      </c>
      <c r="AJ693" s="1">
        <f>VLOOKUP(G693,Sku_Consolidated!A2:T957,20,FALSE)</f>
      </c>
    </row>
    <row r="694" spans="1:36" x14ac:dyDescent="0.25">
      <c r="A694" s="1">
        <v>2024</v>
      </c>
      <c r="B694" s="1" t="s">
        <v>31</v>
      </c>
      <c r="C694" s="1" t="s">
        <v>32</v>
      </c>
      <c r="D694" s="1" t="s">
        <v>33</v>
      </c>
      <c r="E694" s="9" t="s">
        <v>2033</v>
      </c>
      <c r="F694" s="1">
        <f>IF(VLOOKUP(G694,Sku_Consolidated!A2:S957,{19},FALSE)="SHOWCASE", VLOOKUP(E694,Store_Showcase!B2:C144,{2}, FALSE), IF(VLOOKUP(G694,Sku_Consolidated!A2:S957,{19},FALSE)="VAM",VLOOKUP(E694,Store_VAM!B2:C273,{2}, FALSE),VLOOKUP(E694,Store_SRP!B2:C110,{2}, FALSE)))</f>
      </c>
      <c r="G694" s="1">
        <v>61833</v>
      </c>
      <c r="H694" s="1" t="s">
        <v>118</v>
      </c>
      <c r="I694" s="10" t="s">
        <v>2051</v>
      </c>
      <c r="J694" s="1">
        <f>VLOOKUP(G694,Sku_Consolidated!A2:C957, 3, FALSE)</f>
      </c>
      <c r="K694" s="10">
        <f>IF(J694="PACK", I694, 0)</f>
      </c>
      <c r="L694" s="10">
        <f>IF(J694="KG", I694, I694 * VLOOKUP(G694,Sku_Consolidated!A2:U957,21,FALSE))</f>
      </c>
      <c r="M694" s="10" t="s">
        <v>37</v>
      </c>
      <c r="N694" s="11" t="s">
        <v>2052</v>
      </c>
      <c r="O694" s="10" t="s">
        <v>2053</v>
      </c>
      <c r="P694" s="10">
        <f>N694 - O694</f>
      </c>
      <c r="Q694" s="1">
        <f>VLOOKUP(G694,Sku_Consolidated!A2:G957,7, FALSE)</f>
      </c>
      <c r="R694" s="1">
        <f>IF(IFERROR(VLOOKUP(E694,Store_Showcase!B2:H144,7, FALSE), TRUE)=TRUE, IF(IFERROR(VLOOKUP(E694,Store_SRP!B2:H110,7, FALSE), TRUE)=TRUE,VLOOKUP(E694,Store_VAM!B2:H273,7, FALSE),VLOOKUP(E694,Store_SRP!B2:H110,7, FALSE)), VLOOKUP(E694,Store_Showcase!B2:H144,7, FALSE))</f>
      </c>
      <c r="S694" s="1">
        <f>IF(IFERROR(VLOOKUP(E694,Store_Showcase!B2:I144,8, FALSE), TRUE)=TRUE, IF(IFERROR(VLOOKUP(E694,Store_SRP!B2:I110,8, FALSE), TRUE)=TRUE,VLOOKUP(E694,Store_VAM!B2:I273,8, FALSE),VLOOKUP(E694,Store_SRP!B2:I110,8, FALSE)), VLOOKUP(E694,Store_Showcase!B2:I144,8, FALSE))</f>
      </c>
      <c r="T694" s="1">
        <f>VLOOKUP(G694,Sku_Consolidated!A2:R957,18,FALSE)</f>
      </c>
      <c r="U694" s="1" t="s">
        <v>2036</v>
      </c>
      <c r="V694" s="1">
        <f>IF(VLOOKUP(G694,Sku_Consolidated!A2:S957,19,FALSE)="SHOWCASE", VLOOKUP(E694,Store_Showcase!B2:L144,11, FALSE), IF(VLOOKUP(G694,Sku_Consolidated!A2:S957,19,FALSE)="VAM",VLOOKUP(E694,Store_VAM!B2:L273,11, FALSE),VLOOKUP(E694,Store_SRP!B2:L110,11, FALSE)))</f>
      </c>
      <c r="W694" s="1">
        <f>VLOOKUP(G694,Sku_Consolidated!A2:W957,11,FALSE)</f>
      </c>
      <c r="X694" s="1">
        <f>VLOOKUP(G694,Sku_Consolidated!A2:H957,8,FALSE)</f>
      </c>
      <c r="Y694" s="1">
        <f>VLOOKUP(G694,Sku_Consolidated!A2:I957,9,FALSE)</f>
      </c>
      <c r="Z694" s="1" t="s">
        <v>41</v>
      </c>
      <c r="AA694" s="1">
        <f>VLOOKUP(G694,Sku_Consolidated!A2:E957,5,FALSE)</f>
      </c>
      <c r="AB694" s="1">
        <f>IF(VLOOKUP(G694,Sku_Consolidated!A2:S957,19,FALSE)="SHOWCASE", VLOOKUP(E694,Store_Showcase!B2:N144,13, FALSE), IF(VLOOKUP(G694,Sku_Consolidated!A2:S957,19,FALSE)="VAM",VLOOKUP(E694,Store_VAM!B2:N273,13, FALSE),VLOOKUP(E694,Store_SRP!B2:N110,13, FALSE)))</f>
      </c>
      <c r="AC694" s="1">
        <f>IF(IFERROR(AB694,TRUE)=TRUE, "-","OK")</f>
      </c>
      <c r="AD694" s="11" t="s">
        <v>37</v>
      </c>
      <c r="AE694" s="11" t="s">
        <v>37</v>
      </c>
      <c r="AF694" s="1">
        <f>IF(IFERROR(VLOOKUP(E694,Store_Showcase!B2:H144,{5}, FALSE), TRUE)=TRUE, IF(IFERROR(VLOOKUP(E694,Store_SRP!B2:H110,{5}, FALSE), TRUE)=TRUE,VLOOKUP(E694,Store_VAM!B2:H273,{5}, FALSE),VLOOKUP(E694,Store_SRP!B2:H110,{5}, FALSE)), VLOOKUP(E694,Store_Showcase!B2:H144,{5}, FALSE))</f>
      </c>
      <c r="AG694" s="1">
        <f>IF(IFERROR(VLOOKUP(E694,Store_Showcase!B2:H144,{6}, FALSE), TRUE)=TRUE, IF(IFERROR(VLOOKUP(E694,Store_SRP!B2:H110,{6}, FALSE), TRUE)=TRUE,VLOOKUP(E694,Store_VAM!B2:H273,{6}, FALSE),VLOOKUP(E694,Store_SRP!B2:H110,{6}, FALSE)), VLOOKUP(E694,Store_Showcase!B2:H144,{6}, FALSE))</f>
      </c>
      <c r="AH694" s="1">
        <f>VLOOKUP(G694,Sku_Consolidated!A2:R957,18,FALSE)</f>
      </c>
      <c r="AI694" s="1">
        <f>VLOOKUP(G694,Sku_Consolidated!A2:S957,19,FALSE)</f>
      </c>
      <c r="AJ694" s="1">
        <f>VLOOKUP(G694,Sku_Consolidated!A2:T957,20,FALSE)</f>
      </c>
    </row>
    <row r="695" spans="1:36" x14ac:dyDescent="0.25">
      <c r="A695" s="1">
        <v>2024</v>
      </c>
      <c r="B695" s="1" t="s">
        <v>31</v>
      </c>
      <c r="C695" s="1" t="s">
        <v>32</v>
      </c>
      <c r="D695" s="1" t="s">
        <v>33</v>
      </c>
      <c r="E695" s="9" t="s">
        <v>2033</v>
      </c>
      <c r="F695" s="1">
        <f>IF(VLOOKUP(G695,Sku_Consolidated!A2:S957,{19},FALSE)="SHOWCASE", VLOOKUP(E695,Store_Showcase!B2:C144,{2}, FALSE), IF(VLOOKUP(G695,Sku_Consolidated!A2:S957,{19},FALSE)="VAM",VLOOKUP(E695,Store_VAM!B2:C273,{2}, FALSE),VLOOKUP(E695,Store_SRP!B2:C110,{2}, FALSE)))</f>
      </c>
      <c r="G695" s="1">
        <v>61836</v>
      </c>
      <c r="H695" s="1" t="s">
        <v>267</v>
      </c>
      <c r="I695" s="10" t="s">
        <v>2054</v>
      </c>
      <c r="J695" s="1">
        <f>VLOOKUP(G695,Sku_Consolidated!A2:C957, 3, FALSE)</f>
      </c>
      <c r="K695" s="10">
        <f>IF(J695="PACK", I695, 0)</f>
      </c>
      <c r="L695" s="10">
        <f>IF(J695="KG", I695, I695 * VLOOKUP(G695,Sku_Consolidated!A2:U957,21,FALSE))</f>
      </c>
      <c r="M695" s="10" t="s">
        <v>37</v>
      </c>
      <c r="N695" s="11" t="s">
        <v>2055</v>
      </c>
      <c r="O695" s="10" t="s">
        <v>2056</v>
      </c>
      <c r="P695" s="10">
        <f>N695 - O695</f>
      </c>
      <c r="Q695" s="1">
        <f>VLOOKUP(G695,Sku_Consolidated!A2:G957,7, FALSE)</f>
      </c>
      <c r="R695" s="1">
        <f>IF(IFERROR(VLOOKUP(E695,Store_Showcase!B2:H144,7, FALSE), TRUE)=TRUE, IF(IFERROR(VLOOKUP(E695,Store_SRP!B2:H110,7, FALSE), TRUE)=TRUE,VLOOKUP(E695,Store_VAM!B2:H273,7, FALSE),VLOOKUP(E695,Store_SRP!B2:H110,7, FALSE)), VLOOKUP(E695,Store_Showcase!B2:H144,7, FALSE))</f>
      </c>
      <c r="S695" s="1">
        <f>IF(IFERROR(VLOOKUP(E695,Store_Showcase!B2:I144,8, FALSE), TRUE)=TRUE, IF(IFERROR(VLOOKUP(E695,Store_SRP!B2:I110,8, FALSE), TRUE)=TRUE,VLOOKUP(E695,Store_VAM!B2:I273,8, FALSE),VLOOKUP(E695,Store_SRP!B2:I110,8, FALSE)), VLOOKUP(E695,Store_Showcase!B2:I144,8, FALSE))</f>
      </c>
      <c r="T695" s="1">
        <f>VLOOKUP(G695,Sku_Consolidated!A2:R957,18,FALSE)</f>
      </c>
      <c r="U695" s="1" t="s">
        <v>2036</v>
      </c>
      <c r="V695" s="1">
        <f>IF(VLOOKUP(G695,Sku_Consolidated!A2:S957,19,FALSE)="SHOWCASE", VLOOKUP(E695,Store_Showcase!B2:L144,11, FALSE), IF(VLOOKUP(G695,Sku_Consolidated!A2:S957,19,FALSE)="VAM",VLOOKUP(E695,Store_VAM!B2:L273,11, FALSE),VLOOKUP(E695,Store_SRP!B2:L110,11, FALSE)))</f>
      </c>
      <c r="W695" s="1">
        <f>VLOOKUP(G695,Sku_Consolidated!A2:W957,11,FALSE)</f>
      </c>
      <c r="X695" s="1">
        <f>VLOOKUP(G695,Sku_Consolidated!A2:H957,8,FALSE)</f>
      </c>
      <c r="Y695" s="1">
        <f>VLOOKUP(G695,Sku_Consolidated!A2:I957,9,FALSE)</f>
      </c>
      <c r="Z695" s="1" t="s">
        <v>41</v>
      </c>
      <c r="AA695" s="1">
        <f>VLOOKUP(G695,Sku_Consolidated!A2:E957,5,FALSE)</f>
      </c>
      <c r="AB695" s="1">
        <f>IF(VLOOKUP(G695,Sku_Consolidated!A2:S957,19,FALSE)="SHOWCASE", VLOOKUP(E695,Store_Showcase!B2:N144,13, FALSE), IF(VLOOKUP(G695,Sku_Consolidated!A2:S957,19,FALSE)="VAM",VLOOKUP(E695,Store_VAM!B2:N273,13, FALSE),VLOOKUP(E695,Store_SRP!B2:N110,13, FALSE)))</f>
      </c>
      <c r="AC695" s="1">
        <f>IF(IFERROR(AB695,TRUE)=TRUE, "-","OK")</f>
      </c>
      <c r="AD695" s="11" t="s">
        <v>37</v>
      </c>
      <c r="AE695" s="11" t="s">
        <v>37</v>
      </c>
      <c r="AF695" s="1">
        <f>IF(IFERROR(VLOOKUP(E695,Store_Showcase!B2:H144,{5}, FALSE), TRUE)=TRUE, IF(IFERROR(VLOOKUP(E695,Store_SRP!B2:H110,{5}, FALSE), TRUE)=TRUE,VLOOKUP(E695,Store_VAM!B2:H273,{5}, FALSE),VLOOKUP(E695,Store_SRP!B2:H110,{5}, FALSE)), VLOOKUP(E695,Store_Showcase!B2:H144,{5}, FALSE))</f>
      </c>
      <c r="AG695" s="1">
        <f>IF(IFERROR(VLOOKUP(E695,Store_Showcase!B2:H144,{6}, FALSE), TRUE)=TRUE, IF(IFERROR(VLOOKUP(E695,Store_SRP!B2:H110,{6}, FALSE), TRUE)=TRUE,VLOOKUP(E695,Store_VAM!B2:H273,{6}, FALSE),VLOOKUP(E695,Store_SRP!B2:H110,{6}, FALSE)), VLOOKUP(E695,Store_Showcase!B2:H144,{6}, FALSE))</f>
      </c>
      <c r="AH695" s="1">
        <f>VLOOKUP(G695,Sku_Consolidated!A2:R957,18,FALSE)</f>
      </c>
      <c r="AI695" s="1">
        <f>VLOOKUP(G695,Sku_Consolidated!A2:S957,19,FALSE)</f>
      </c>
      <c r="AJ695" s="1">
        <f>VLOOKUP(G695,Sku_Consolidated!A2:T957,20,FALSE)</f>
      </c>
    </row>
    <row r="696" spans="1:36" x14ac:dyDescent="0.25">
      <c r="A696" s="1">
        <v>2024</v>
      </c>
      <c r="B696" s="1" t="s">
        <v>31</v>
      </c>
      <c r="C696" s="1" t="s">
        <v>32</v>
      </c>
      <c r="D696" s="1" t="s">
        <v>33</v>
      </c>
      <c r="E696" s="9" t="s">
        <v>2033</v>
      </c>
      <c r="F696" s="1">
        <f>IF(VLOOKUP(G696,Sku_Consolidated!A2:S957,{19},FALSE)="SHOWCASE", VLOOKUP(E696,Store_Showcase!B2:C144,{2}, FALSE), IF(VLOOKUP(G696,Sku_Consolidated!A2:S957,{19},FALSE)="VAM",VLOOKUP(E696,Store_VAM!B2:C273,{2}, FALSE),VLOOKUP(E696,Store_SRP!B2:C110,{2}, FALSE)))</f>
      </c>
      <c r="G696" s="1">
        <v>61840</v>
      </c>
      <c r="H696" s="1" t="s">
        <v>171</v>
      </c>
      <c r="I696" s="10" t="s">
        <v>622</v>
      </c>
      <c r="J696" s="1">
        <f>VLOOKUP(G696,Sku_Consolidated!A2:C957, 3, FALSE)</f>
      </c>
      <c r="K696" s="10">
        <f>IF(J696="PACK", I696, 0)</f>
      </c>
      <c r="L696" s="10">
        <f>IF(J696="KG", I696, I696 * VLOOKUP(G696,Sku_Consolidated!A2:U957,21,FALSE))</f>
      </c>
      <c r="M696" s="10" t="s">
        <v>37</v>
      </c>
      <c r="N696" s="11" t="s">
        <v>2057</v>
      </c>
      <c r="O696" s="10" t="s">
        <v>2058</v>
      </c>
      <c r="P696" s="10">
        <f>N696 - O696</f>
      </c>
      <c r="Q696" s="1">
        <f>VLOOKUP(G696,Sku_Consolidated!A2:G957,7, FALSE)</f>
      </c>
      <c r="R696" s="1">
        <f>IF(IFERROR(VLOOKUP(E696,Store_Showcase!B2:H144,7, FALSE), TRUE)=TRUE, IF(IFERROR(VLOOKUP(E696,Store_SRP!B2:H110,7, FALSE), TRUE)=TRUE,VLOOKUP(E696,Store_VAM!B2:H273,7, FALSE),VLOOKUP(E696,Store_SRP!B2:H110,7, FALSE)), VLOOKUP(E696,Store_Showcase!B2:H144,7, FALSE))</f>
      </c>
      <c r="S696" s="1">
        <f>IF(IFERROR(VLOOKUP(E696,Store_Showcase!B2:I144,8, FALSE), TRUE)=TRUE, IF(IFERROR(VLOOKUP(E696,Store_SRP!B2:I110,8, FALSE), TRUE)=TRUE,VLOOKUP(E696,Store_VAM!B2:I273,8, FALSE),VLOOKUP(E696,Store_SRP!B2:I110,8, FALSE)), VLOOKUP(E696,Store_Showcase!B2:I144,8, FALSE))</f>
      </c>
      <c r="T696" s="1">
        <f>VLOOKUP(G696,Sku_Consolidated!A2:R957,18,FALSE)</f>
      </c>
      <c r="U696" s="1" t="s">
        <v>2036</v>
      </c>
      <c r="V696" s="1">
        <f>IF(VLOOKUP(G696,Sku_Consolidated!A2:S957,19,FALSE)="SHOWCASE", VLOOKUP(E696,Store_Showcase!B2:L144,11, FALSE), IF(VLOOKUP(G696,Sku_Consolidated!A2:S957,19,FALSE)="VAM",VLOOKUP(E696,Store_VAM!B2:L273,11, FALSE),VLOOKUP(E696,Store_SRP!B2:L110,11, FALSE)))</f>
      </c>
      <c r="W696" s="1">
        <f>VLOOKUP(G696,Sku_Consolidated!A2:W957,11,FALSE)</f>
      </c>
      <c r="X696" s="1">
        <f>VLOOKUP(G696,Sku_Consolidated!A2:H957,8,FALSE)</f>
      </c>
      <c r="Y696" s="1">
        <f>VLOOKUP(G696,Sku_Consolidated!A2:I957,9,FALSE)</f>
      </c>
      <c r="Z696" s="1" t="s">
        <v>41</v>
      </c>
      <c r="AA696" s="1">
        <f>VLOOKUP(G696,Sku_Consolidated!A2:E957,5,FALSE)</f>
      </c>
      <c r="AB696" s="1">
        <f>IF(VLOOKUP(G696,Sku_Consolidated!A2:S957,19,FALSE)="SHOWCASE", VLOOKUP(E696,Store_Showcase!B2:N144,13, FALSE), IF(VLOOKUP(G696,Sku_Consolidated!A2:S957,19,FALSE)="VAM",VLOOKUP(E696,Store_VAM!B2:N273,13, FALSE),VLOOKUP(E696,Store_SRP!B2:N110,13, FALSE)))</f>
      </c>
      <c r="AC696" s="1">
        <f>IF(IFERROR(AB696,TRUE)=TRUE, "-","OK")</f>
      </c>
      <c r="AD696" s="11" t="s">
        <v>37</v>
      </c>
      <c r="AE696" s="11" t="s">
        <v>37</v>
      </c>
      <c r="AF696" s="1">
        <f>IF(IFERROR(VLOOKUP(E696,Store_Showcase!B2:H144,{5}, FALSE), TRUE)=TRUE, IF(IFERROR(VLOOKUP(E696,Store_SRP!B2:H110,{5}, FALSE), TRUE)=TRUE,VLOOKUP(E696,Store_VAM!B2:H273,{5}, FALSE),VLOOKUP(E696,Store_SRP!B2:H110,{5}, FALSE)), VLOOKUP(E696,Store_Showcase!B2:H144,{5}, FALSE))</f>
      </c>
      <c r="AG696" s="1">
        <f>IF(IFERROR(VLOOKUP(E696,Store_Showcase!B2:H144,{6}, FALSE), TRUE)=TRUE, IF(IFERROR(VLOOKUP(E696,Store_SRP!B2:H110,{6}, FALSE), TRUE)=TRUE,VLOOKUP(E696,Store_VAM!B2:H273,{6}, FALSE),VLOOKUP(E696,Store_SRP!B2:H110,{6}, FALSE)), VLOOKUP(E696,Store_Showcase!B2:H144,{6}, FALSE))</f>
      </c>
      <c r="AH696" s="1">
        <f>VLOOKUP(G696,Sku_Consolidated!A2:R957,18,FALSE)</f>
      </c>
      <c r="AI696" s="1">
        <f>VLOOKUP(G696,Sku_Consolidated!A2:S957,19,FALSE)</f>
      </c>
      <c r="AJ696" s="1">
        <f>VLOOKUP(G696,Sku_Consolidated!A2:T957,20,FALSE)</f>
      </c>
    </row>
    <row r="697" spans="1:36" x14ac:dyDescent="0.25">
      <c r="A697" s="1">
        <v>2024</v>
      </c>
      <c r="B697" s="1" t="s">
        <v>31</v>
      </c>
      <c r="C697" s="1" t="s">
        <v>32</v>
      </c>
      <c r="D697" s="1" t="s">
        <v>33</v>
      </c>
      <c r="E697" s="9" t="s">
        <v>2033</v>
      </c>
      <c r="F697" s="1">
        <f>IF(VLOOKUP(G697,Sku_Consolidated!A2:S957,{19},FALSE)="SHOWCASE", VLOOKUP(E697,Store_Showcase!B2:C144,{2}, FALSE), IF(VLOOKUP(G697,Sku_Consolidated!A2:S957,{19},FALSE)="VAM",VLOOKUP(E697,Store_VAM!B2:C273,{2}, FALSE),VLOOKUP(E697,Store_SRP!B2:C110,{2}, FALSE)))</f>
      </c>
      <c r="G697" s="1">
        <v>61841</v>
      </c>
      <c r="H697" s="1" t="s">
        <v>122</v>
      </c>
      <c r="I697" s="10" t="s">
        <v>71</v>
      </c>
      <c r="J697" s="1">
        <f>VLOOKUP(G697,Sku_Consolidated!A2:C957, 3, FALSE)</f>
      </c>
      <c r="K697" s="10">
        <f>IF(J697="PACK", I697, 0)</f>
      </c>
      <c r="L697" s="10">
        <f>IF(J697="KG", I697, I697 * VLOOKUP(G697,Sku_Consolidated!A2:U957,21,FALSE))</f>
      </c>
      <c r="M697" s="10" t="s">
        <v>37</v>
      </c>
      <c r="N697" s="11" t="s">
        <v>2059</v>
      </c>
      <c r="O697" s="10" t="s">
        <v>2060</v>
      </c>
      <c r="P697" s="10">
        <f>N697 - O697</f>
      </c>
      <c r="Q697" s="1">
        <f>VLOOKUP(G697,Sku_Consolidated!A2:G957,7, FALSE)</f>
      </c>
      <c r="R697" s="1">
        <f>IF(IFERROR(VLOOKUP(E697,Store_Showcase!B2:H144,7, FALSE), TRUE)=TRUE, IF(IFERROR(VLOOKUP(E697,Store_SRP!B2:H110,7, FALSE), TRUE)=TRUE,VLOOKUP(E697,Store_VAM!B2:H273,7, FALSE),VLOOKUP(E697,Store_SRP!B2:H110,7, FALSE)), VLOOKUP(E697,Store_Showcase!B2:H144,7, FALSE))</f>
      </c>
      <c r="S697" s="1">
        <f>IF(IFERROR(VLOOKUP(E697,Store_Showcase!B2:I144,8, FALSE), TRUE)=TRUE, IF(IFERROR(VLOOKUP(E697,Store_SRP!B2:I110,8, FALSE), TRUE)=TRUE,VLOOKUP(E697,Store_VAM!B2:I273,8, FALSE),VLOOKUP(E697,Store_SRP!B2:I110,8, FALSE)), VLOOKUP(E697,Store_Showcase!B2:I144,8, FALSE))</f>
      </c>
      <c r="T697" s="1">
        <f>VLOOKUP(G697,Sku_Consolidated!A2:R957,18,FALSE)</f>
      </c>
      <c r="U697" s="1" t="s">
        <v>2036</v>
      </c>
      <c r="V697" s="1">
        <f>IF(VLOOKUP(G697,Sku_Consolidated!A2:S957,19,FALSE)="SHOWCASE", VLOOKUP(E697,Store_Showcase!B2:L144,11, FALSE), IF(VLOOKUP(G697,Sku_Consolidated!A2:S957,19,FALSE)="VAM",VLOOKUP(E697,Store_VAM!B2:L273,11, FALSE),VLOOKUP(E697,Store_SRP!B2:L110,11, FALSE)))</f>
      </c>
      <c r="W697" s="1">
        <f>VLOOKUP(G697,Sku_Consolidated!A2:W957,11,FALSE)</f>
      </c>
      <c r="X697" s="1">
        <f>VLOOKUP(G697,Sku_Consolidated!A2:H957,8,FALSE)</f>
      </c>
      <c r="Y697" s="1">
        <f>VLOOKUP(G697,Sku_Consolidated!A2:I957,9,FALSE)</f>
      </c>
      <c r="Z697" s="1" t="s">
        <v>41</v>
      </c>
      <c r="AA697" s="1">
        <f>VLOOKUP(G697,Sku_Consolidated!A2:E957,5,FALSE)</f>
      </c>
      <c r="AB697" s="1">
        <f>IF(VLOOKUP(G697,Sku_Consolidated!A2:S957,19,FALSE)="SHOWCASE", VLOOKUP(E697,Store_Showcase!B2:N144,13, FALSE), IF(VLOOKUP(G697,Sku_Consolidated!A2:S957,19,FALSE)="VAM",VLOOKUP(E697,Store_VAM!B2:N273,13, FALSE),VLOOKUP(E697,Store_SRP!B2:N110,13, FALSE)))</f>
      </c>
      <c r="AC697" s="1">
        <f>IF(IFERROR(AB697,TRUE)=TRUE, "-","OK")</f>
      </c>
      <c r="AD697" s="11" t="s">
        <v>37</v>
      </c>
      <c r="AE697" s="11" t="s">
        <v>37</v>
      </c>
      <c r="AF697" s="1">
        <f>IF(IFERROR(VLOOKUP(E697,Store_Showcase!B2:H144,{5}, FALSE), TRUE)=TRUE, IF(IFERROR(VLOOKUP(E697,Store_SRP!B2:H110,{5}, FALSE), TRUE)=TRUE,VLOOKUP(E697,Store_VAM!B2:H273,{5}, FALSE),VLOOKUP(E697,Store_SRP!B2:H110,{5}, FALSE)), VLOOKUP(E697,Store_Showcase!B2:H144,{5}, FALSE))</f>
      </c>
      <c r="AG697" s="1">
        <f>IF(IFERROR(VLOOKUP(E697,Store_Showcase!B2:H144,{6}, FALSE), TRUE)=TRUE, IF(IFERROR(VLOOKUP(E697,Store_SRP!B2:H110,{6}, FALSE), TRUE)=TRUE,VLOOKUP(E697,Store_VAM!B2:H273,{6}, FALSE),VLOOKUP(E697,Store_SRP!B2:H110,{6}, FALSE)), VLOOKUP(E697,Store_Showcase!B2:H144,{6}, FALSE))</f>
      </c>
      <c r="AH697" s="1">
        <f>VLOOKUP(G697,Sku_Consolidated!A2:R957,18,FALSE)</f>
      </c>
      <c r="AI697" s="1">
        <f>VLOOKUP(G697,Sku_Consolidated!A2:S957,19,FALSE)</f>
      </c>
      <c r="AJ697" s="1">
        <f>VLOOKUP(G697,Sku_Consolidated!A2:T957,20,FALSE)</f>
      </c>
    </row>
    <row r="698" spans="1:36" x14ac:dyDescent="0.25">
      <c r="A698" s="1">
        <v>2024</v>
      </c>
      <c r="B698" s="1" t="s">
        <v>31</v>
      </c>
      <c r="C698" s="1" t="s">
        <v>32</v>
      </c>
      <c r="D698" s="1" t="s">
        <v>33</v>
      </c>
      <c r="E698" s="9" t="s">
        <v>2033</v>
      </c>
      <c r="F698" s="1">
        <f>IF(VLOOKUP(G698,Sku_Consolidated!A2:S957,{19},FALSE)="SHOWCASE", VLOOKUP(E698,Store_Showcase!B2:C144,{2}, FALSE), IF(VLOOKUP(G698,Sku_Consolidated!A2:S957,{19},FALSE)="VAM",VLOOKUP(E698,Store_VAM!B2:C273,{2}, FALSE),VLOOKUP(E698,Store_SRP!B2:C110,{2}, FALSE)))</f>
      </c>
      <c r="G698" s="1">
        <v>61842</v>
      </c>
      <c r="H698" s="1" t="s">
        <v>126</v>
      </c>
      <c r="I698" s="10" t="s">
        <v>1715</v>
      </c>
      <c r="J698" s="1">
        <f>VLOOKUP(G698,Sku_Consolidated!A2:C957, 3, FALSE)</f>
      </c>
      <c r="K698" s="10">
        <f>IF(J698="PACK", I698, 0)</f>
      </c>
      <c r="L698" s="10">
        <f>IF(J698="KG", I698, I698 * VLOOKUP(G698,Sku_Consolidated!A2:U957,21,FALSE))</f>
      </c>
      <c r="M698" s="10" t="s">
        <v>37</v>
      </c>
      <c r="N698" s="11" t="s">
        <v>2061</v>
      </c>
      <c r="O698" s="10" t="s">
        <v>2062</v>
      </c>
      <c r="P698" s="10">
        <f>N698 - O698</f>
      </c>
      <c r="Q698" s="1">
        <f>VLOOKUP(G698,Sku_Consolidated!A2:G957,7, FALSE)</f>
      </c>
      <c r="R698" s="1">
        <f>IF(IFERROR(VLOOKUP(E698,Store_Showcase!B2:H144,7, FALSE), TRUE)=TRUE, IF(IFERROR(VLOOKUP(E698,Store_SRP!B2:H110,7, FALSE), TRUE)=TRUE,VLOOKUP(E698,Store_VAM!B2:H273,7, FALSE),VLOOKUP(E698,Store_SRP!B2:H110,7, FALSE)), VLOOKUP(E698,Store_Showcase!B2:H144,7, FALSE))</f>
      </c>
      <c r="S698" s="1">
        <f>IF(IFERROR(VLOOKUP(E698,Store_Showcase!B2:I144,8, FALSE), TRUE)=TRUE, IF(IFERROR(VLOOKUP(E698,Store_SRP!B2:I110,8, FALSE), TRUE)=TRUE,VLOOKUP(E698,Store_VAM!B2:I273,8, FALSE),VLOOKUP(E698,Store_SRP!B2:I110,8, FALSE)), VLOOKUP(E698,Store_Showcase!B2:I144,8, FALSE))</f>
      </c>
      <c r="T698" s="1">
        <f>VLOOKUP(G698,Sku_Consolidated!A2:R957,18,FALSE)</f>
      </c>
      <c r="U698" s="1" t="s">
        <v>2036</v>
      </c>
      <c r="V698" s="1">
        <f>IF(VLOOKUP(G698,Sku_Consolidated!A2:S957,19,FALSE)="SHOWCASE", VLOOKUP(E698,Store_Showcase!B2:L144,11, FALSE), IF(VLOOKUP(G698,Sku_Consolidated!A2:S957,19,FALSE)="VAM",VLOOKUP(E698,Store_VAM!B2:L273,11, FALSE),VLOOKUP(E698,Store_SRP!B2:L110,11, FALSE)))</f>
      </c>
      <c r="W698" s="1">
        <f>VLOOKUP(G698,Sku_Consolidated!A2:W957,11,FALSE)</f>
      </c>
      <c r="X698" s="1">
        <f>VLOOKUP(G698,Sku_Consolidated!A2:H957,8,FALSE)</f>
      </c>
      <c r="Y698" s="1">
        <f>VLOOKUP(G698,Sku_Consolidated!A2:I957,9,FALSE)</f>
      </c>
      <c r="Z698" s="1" t="s">
        <v>41</v>
      </c>
      <c r="AA698" s="1">
        <f>VLOOKUP(G698,Sku_Consolidated!A2:E957,5,FALSE)</f>
      </c>
      <c r="AB698" s="1">
        <f>IF(VLOOKUP(G698,Sku_Consolidated!A2:S957,19,FALSE)="SHOWCASE", VLOOKUP(E698,Store_Showcase!B2:N144,13, FALSE), IF(VLOOKUP(G698,Sku_Consolidated!A2:S957,19,FALSE)="VAM",VLOOKUP(E698,Store_VAM!B2:N273,13, FALSE),VLOOKUP(E698,Store_SRP!B2:N110,13, FALSE)))</f>
      </c>
      <c r="AC698" s="1">
        <f>IF(IFERROR(AB698,TRUE)=TRUE, "-","OK")</f>
      </c>
      <c r="AD698" s="11" t="s">
        <v>37</v>
      </c>
      <c r="AE698" s="11" t="s">
        <v>37</v>
      </c>
      <c r="AF698" s="1">
        <f>IF(IFERROR(VLOOKUP(E698,Store_Showcase!B2:H144,{5}, FALSE), TRUE)=TRUE, IF(IFERROR(VLOOKUP(E698,Store_SRP!B2:H110,{5}, FALSE), TRUE)=TRUE,VLOOKUP(E698,Store_VAM!B2:H273,{5}, FALSE),VLOOKUP(E698,Store_SRP!B2:H110,{5}, FALSE)), VLOOKUP(E698,Store_Showcase!B2:H144,{5}, FALSE))</f>
      </c>
      <c r="AG698" s="1">
        <f>IF(IFERROR(VLOOKUP(E698,Store_Showcase!B2:H144,{6}, FALSE), TRUE)=TRUE, IF(IFERROR(VLOOKUP(E698,Store_SRP!B2:H110,{6}, FALSE), TRUE)=TRUE,VLOOKUP(E698,Store_VAM!B2:H273,{6}, FALSE),VLOOKUP(E698,Store_SRP!B2:H110,{6}, FALSE)), VLOOKUP(E698,Store_Showcase!B2:H144,{6}, FALSE))</f>
      </c>
      <c r="AH698" s="1">
        <f>VLOOKUP(G698,Sku_Consolidated!A2:R957,18,FALSE)</f>
      </c>
      <c r="AI698" s="1">
        <f>VLOOKUP(G698,Sku_Consolidated!A2:S957,19,FALSE)</f>
      </c>
      <c r="AJ698" s="1">
        <f>VLOOKUP(G698,Sku_Consolidated!A2:T957,20,FALSE)</f>
      </c>
    </row>
    <row r="699" spans="1:36" x14ac:dyDescent="0.25">
      <c r="A699" s="1">
        <v>2024</v>
      </c>
      <c r="B699" s="1" t="s">
        <v>31</v>
      </c>
      <c r="C699" s="1" t="s">
        <v>32</v>
      </c>
      <c r="D699" s="1" t="s">
        <v>33</v>
      </c>
      <c r="E699" s="9" t="s">
        <v>2033</v>
      </c>
      <c r="F699" s="1">
        <f>IF(VLOOKUP(G699,Sku_Consolidated!A2:S957,{19},FALSE)="SHOWCASE", VLOOKUP(E699,Store_Showcase!B2:C144,{2}, FALSE), IF(VLOOKUP(G699,Sku_Consolidated!A2:S957,{19},FALSE)="VAM",VLOOKUP(E699,Store_VAM!B2:C273,{2}, FALSE),VLOOKUP(E699,Store_SRP!B2:C110,{2}, FALSE)))</f>
      </c>
      <c r="G699" s="1">
        <v>61845</v>
      </c>
      <c r="H699" s="1" t="s">
        <v>130</v>
      </c>
      <c r="I699" s="10" t="s">
        <v>300</v>
      </c>
      <c r="J699" s="1">
        <f>VLOOKUP(G699,Sku_Consolidated!A2:C957, 3, FALSE)</f>
      </c>
      <c r="K699" s="10">
        <f>IF(J699="PACK", I699, 0)</f>
      </c>
      <c r="L699" s="10">
        <f>IF(J699="KG", I699, I699 * VLOOKUP(G699,Sku_Consolidated!A2:U957,21,FALSE))</f>
      </c>
      <c r="M699" s="10" t="s">
        <v>37</v>
      </c>
      <c r="N699" s="11" t="s">
        <v>2063</v>
      </c>
      <c r="O699" s="10" t="s">
        <v>2064</v>
      </c>
      <c r="P699" s="10">
        <f>N699 - O699</f>
      </c>
      <c r="Q699" s="1">
        <f>VLOOKUP(G699,Sku_Consolidated!A2:G957,7, FALSE)</f>
      </c>
      <c r="R699" s="1">
        <f>IF(IFERROR(VLOOKUP(E699,Store_Showcase!B2:H144,7, FALSE), TRUE)=TRUE, IF(IFERROR(VLOOKUP(E699,Store_SRP!B2:H110,7, FALSE), TRUE)=TRUE,VLOOKUP(E699,Store_VAM!B2:H273,7, FALSE),VLOOKUP(E699,Store_SRP!B2:H110,7, FALSE)), VLOOKUP(E699,Store_Showcase!B2:H144,7, FALSE))</f>
      </c>
      <c r="S699" s="1">
        <f>IF(IFERROR(VLOOKUP(E699,Store_Showcase!B2:I144,8, FALSE), TRUE)=TRUE, IF(IFERROR(VLOOKUP(E699,Store_SRP!B2:I110,8, FALSE), TRUE)=TRUE,VLOOKUP(E699,Store_VAM!B2:I273,8, FALSE),VLOOKUP(E699,Store_SRP!B2:I110,8, FALSE)), VLOOKUP(E699,Store_Showcase!B2:I144,8, FALSE))</f>
      </c>
      <c r="T699" s="1">
        <f>VLOOKUP(G699,Sku_Consolidated!A2:R957,18,FALSE)</f>
      </c>
      <c r="U699" s="1" t="s">
        <v>2036</v>
      </c>
      <c r="V699" s="1">
        <f>IF(VLOOKUP(G699,Sku_Consolidated!A2:S957,19,FALSE)="SHOWCASE", VLOOKUP(E699,Store_Showcase!B2:L144,11, FALSE), IF(VLOOKUP(G699,Sku_Consolidated!A2:S957,19,FALSE)="VAM",VLOOKUP(E699,Store_VAM!B2:L273,11, FALSE),VLOOKUP(E699,Store_SRP!B2:L110,11, FALSE)))</f>
      </c>
      <c r="W699" s="1">
        <f>VLOOKUP(G699,Sku_Consolidated!A2:W957,11,FALSE)</f>
      </c>
      <c r="X699" s="1">
        <f>VLOOKUP(G699,Sku_Consolidated!A2:H957,8,FALSE)</f>
      </c>
      <c r="Y699" s="1">
        <f>VLOOKUP(G699,Sku_Consolidated!A2:I957,9,FALSE)</f>
      </c>
      <c r="Z699" s="1" t="s">
        <v>41</v>
      </c>
      <c r="AA699" s="1">
        <f>VLOOKUP(G699,Sku_Consolidated!A2:E957,5,FALSE)</f>
      </c>
      <c r="AB699" s="1">
        <f>IF(VLOOKUP(G699,Sku_Consolidated!A2:S957,19,FALSE)="SHOWCASE", VLOOKUP(E699,Store_Showcase!B2:N144,13, FALSE), IF(VLOOKUP(G699,Sku_Consolidated!A2:S957,19,FALSE)="VAM",VLOOKUP(E699,Store_VAM!B2:N273,13, FALSE),VLOOKUP(E699,Store_SRP!B2:N110,13, FALSE)))</f>
      </c>
      <c r="AC699" s="1">
        <f>IF(IFERROR(AB699,TRUE)=TRUE, "-","OK")</f>
      </c>
      <c r="AD699" s="11" t="s">
        <v>37</v>
      </c>
      <c r="AE699" s="11" t="s">
        <v>37</v>
      </c>
      <c r="AF699" s="1">
        <f>IF(IFERROR(VLOOKUP(E699,Store_Showcase!B2:H144,{5}, FALSE), TRUE)=TRUE, IF(IFERROR(VLOOKUP(E699,Store_SRP!B2:H110,{5}, FALSE), TRUE)=TRUE,VLOOKUP(E699,Store_VAM!B2:H273,{5}, FALSE),VLOOKUP(E699,Store_SRP!B2:H110,{5}, FALSE)), VLOOKUP(E699,Store_Showcase!B2:H144,{5}, FALSE))</f>
      </c>
      <c r="AG699" s="1">
        <f>IF(IFERROR(VLOOKUP(E699,Store_Showcase!B2:H144,{6}, FALSE), TRUE)=TRUE, IF(IFERROR(VLOOKUP(E699,Store_SRP!B2:H110,{6}, FALSE), TRUE)=TRUE,VLOOKUP(E699,Store_VAM!B2:H273,{6}, FALSE),VLOOKUP(E699,Store_SRP!B2:H110,{6}, FALSE)), VLOOKUP(E699,Store_Showcase!B2:H144,{6}, FALSE))</f>
      </c>
      <c r="AH699" s="1">
        <f>VLOOKUP(G699,Sku_Consolidated!A2:R957,18,FALSE)</f>
      </c>
      <c r="AI699" s="1">
        <f>VLOOKUP(G699,Sku_Consolidated!A2:S957,19,FALSE)</f>
      </c>
      <c r="AJ699" s="1">
        <f>VLOOKUP(G699,Sku_Consolidated!A2:T957,20,FALSE)</f>
      </c>
    </row>
    <row r="700" spans="1:36" x14ac:dyDescent="0.25">
      <c r="A700" s="1">
        <v>2024</v>
      </c>
      <c r="B700" s="1" t="s">
        <v>31</v>
      </c>
      <c r="C700" s="1" t="s">
        <v>32</v>
      </c>
      <c r="D700" s="1" t="s">
        <v>33</v>
      </c>
      <c r="E700" s="9" t="s">
        <v>2033</v>
      </c>
      <c r="F700" s="1">
        <f>IF(VLOOKUP(G700,Sku_Consolidated!A2:S957,{19},FALSE)="SHOWCASE", VLOOKUP(E700,Store_Showcase!B2:C144,{2}, FALSE), IF(VLOOKUP(G700,Sku_Consolidated!A2:S957,{19},FALSE)="VAM",VLOOKUP(E700,Store_VAM!B2:C273,{2}, FALSE),VLOOKUP(E700,Store_SRP!B2:C110,{2}, FALSE)))</f>
      </c>
      <c r="G700" s="1">
        <v>61852</v>
      </c>
      <c r="H700" s="1" t="s">
        <v>138</v>
      </c>
      <c r="I700" s="10" t="s">
        <v>2065</v>
      </c>
      <c r="J700" s="1">
        <f>VLOOKUP(G700,Sku_Consolidated!A2:C957, 3, FALSE)</f>
      </c>
      <c r="K700" s="10">
        <f>IF(J700="PACK", I700, 0)</f>
      </c>
      <c r="L700" s="10">
        <f>IF(J700="KG", I700, I700 * VLOOKUP(G700,Sku_Consolidated!A2:U957,21,FALSE))</f>
      </c>
      <c r="M700" s="10" t="s">
        <v>37</v>
      </c>
      <c r="N700" s="11" t="s">
        <v>2066</v>
      </c>
      <c r="O700" s="10" t="s">
        <v>2067</v>
      </c>
      <c r="P700" s="10">
        <f>N700 - O700</f>
      </c>
      <c r="Q700" s="1">
        <f>VLOOKUP(G700,Sku_Consolidated!A2:G957,7, FALSE)</f>
      </c>
      <c r="R700" s="1">
        <f>IF(IFERROR(VLOOKUP(E700,Store_Showcase!B2:H144,7, FALSE), TRUE)=TRUE, IF(IFERROR(VLOOKUP(E700,Store_SRP!B2:H110,7, FALSE), TRUE)=TRUE,VLOOKUP(E700,Store_VAM!B2:H273,7, FALSE),VLOOKUP(E700,Store_SRP!B2:H110,7, FALSE)), VLOOKUP(E700,Store_Showcase!B2:H144,7, FALSE))</f>
      </c>
      <c r="S700" s="1">
        <f>IF(IFERROR(VLOOKUP(E700,Store_Showcase!B2:I144,8, FALSE), TRUE)=TRUE, IF(IFERROR(VLOOKUP(E700,Store_SRP!B2:I110,8, FALSE), TRUE)=TRUE,VLOOKUP(E700,Store_VAM!B2:I273,8, FALSE),VLOOKUP(E700,Store_SRP!B2:I110,8, FALSE)), VLOOKUP(E700,Store_Showcase!B2:I144,8, FALSE))</f>
      </c>
      <c r="T700" s="1">
        <f>VLOOKUP(G700,Sku_Consolidated!A2:R957,18,FALSE)</f>
      </c>
      <c r="U700" s="1" t="s">
        <v>2036</v>
      </c>
      <c r="V700" s="1">
        <f>IF(VLOOKUP(G700,Sku_Consolidated!A2:S957,19,FALSE)="SHOWCASE", VLOOKUP(E700,Store_Showcase!B2:L144,11, FALSE), IF(VLOOKUP(G700,Sku_Consolidated!A2:S957,19,FALSE)="VAM",VLOOKUP(E700,Store_VAM!B2:L273,11, FALSE),VLOOKUP(E700,Store_SRP!B2:L110,11, FALSE)))</f>
      </c>
      <c r="W700" s="1">
        <f>VLOOKUP(G700,Sku_Consolidated!A2:W957,11,FALSE)</f>
      </c>
      <c r="X700" s="1">
        <f>VLOOKUP(G700,Sku_Consolidated!A2:H957,8,FALSE)</f>
      </c>
      <c r="Y700" s="1">
        <f>VLOOKUP(G700,Sku_Consolidated!A2:I957,9,FALSE)</f>
      </c>
      <c r="Z700" s="1" t="s">
        <v>41</v>
      </c>
      <c r="AA700" s="1">
        <f>VLOOKUP(G700,Sku_Consolidated!A2:E957,5,FALSE)</f>
      </c>
      <c r="AB700" s="1">
        <f>IF(VLOOKUP(G700,Sku_Consolidated!A2:S957,19,FALSE)="SHOWCASE", VLOOKUP(E700,Store_Showcase!B2:N144,13, FALSE), IF(VLOOKUP(G700,Sku_Consolidated!A2:S957,19,FALSE)="VAM",VLOOKUP(E700,Store_VAM!B2:N273,13, FALSE),VLOOKUP(E700,Store_SRP!B2:N110,13, FALSE)))</f>
      </c>
      <c r="AC700" s="1">
        <f>IF(IFERROR(AB700,TRUE)=TRUE, "-","OK")</f>
      </c>
      <c r="AD700" s="11" t="s">
        <v>37</v>
      </c>
      <c r="AE700" s="11" t="s">
        <v>37</v>
      </c>
      <c r="AF700" s="1">
        <f>IF(IFERROR(VLOOKUP(E700,Store_Showcase!B2:H144,{5}, FALSE), TRUE)=TRUE, IF(IFERROR(VLOOKUP(E700,Store_SRP!B2:H110,{5}, FALSE), TRUE)=TRUE,VLOOKUP(E700,Store_VAM!B2:H273,{5}, FALSE),VLOOKUP(E700,Store_SRP!B2:H110,{5}, FALSE)), VLOOKUP(E700,Store_Showcase!B2:H144,{5}, FALSE))</f>
      </c>
      <c r="AG700" s="1">
        <f>IF(IFERROR(VLOOKUP(E700,Store_Showcase!B2:H144,{6}, FALSE), TRUE)=TRUE, IF(IFERROR(VLOOKUP(E700,Store_SRP!B2:H110,{6}, FALSE), TRUE)=TRUE,VLOOKUP(E700,Store_VAM!B2:H273,{6}, FALSE),VLOOKUP(E700,Store_SRP!B2:H110,{6}, FALSE)), VLOOKUP(E700,Store_Showcase!B2:H144,{6}, FALSE))</f>
      </c>
      <c r="AH700" s="1">
        <f>VLOOKUP(G700,Sku_Consolidated!A2:R957,18,FALSE)</f>
      </c>
      <c r="AI700" s="1">
        <f>VLOOKUP(G700,Sku_Consolidated!A2:S957,19,FALSE)</f>
      </c>
      <c r="AJ700" s="1">
        <f>VLOOKUP(G700,Sku_Consolidated!A2:T957,20,FALSE)</f>
      </c>
    </row>
    <row r="701" spans="1:36" x14ac:dyDescent="0.25">
      <c r="A701" s="1">
        <v>2024</v>
      </c>
      <c r="B701" s="1" t="s">
        <v>31</v>
      </c>
      <c r="C701" s="1" t="s">
        <v>32</v>
      </c>
      <c r="D701" s="1" t="s">
        <v>33</v>
      </c>
      <c r="E701" s="9" t="s">
        <v>2068</v>
      </c>
      <c r="F701" s="1">
        <f>IF(VLOOKUP(G701,Sku_Consolidated!A2:S957,{19},FALSE)="SHOWCASE", VLOOKUP(E701,Store_Showcase!B2:C144,{2}, FALSE), IF(VLOOKUP(G701,Sku_Consolidated!A2:S957,{19},FALSE)="VAM",VLOOKUP(E701,Store_VAM!B2:C273,{2}, FALSE),VLOOKUP(E701,Store_SRP!B2:C110,{2}, FALSE)))</f>
      </c>
      <c r="G701" s="1">
        <v>795719</v>
      </c>
      <c r="H701" s="1" t="s">
        <v>1466</v>
      </c>
      <c r="I701" s="10" t="s">
        <v>1638</v>
      </c>
      <c r="J701" s="1">
        <f>VLOOKUP(G701,Sku_Consolidated!A2:C957, 3, FALSE)</f>
      </c>
      <c r="K701" s="10">
        <f>IF(J701="PACK", I701, 0)</f>
      </c>
      <c r="L701" s="10">
        <f>IF(J701="KG", I701, I701 * VLOOKUP(G701,Sku_Consolidated!A2:U957,21,FALSE))</f>
      </c>
      <c r="M701" s="10" t="s">
        <v>37</v>
      </c>
      <c r="N701" s="11" t="s">
        <v>1703</v>
      </c>
      <c r="O701" s="10" t="s">
        <v>1704</v>
      </c>
      <c r="P701" s="10">
        <f>N701 - O701</f>
      </c>
      <c r="Q701" s="1">
        <f>VLOOKUP(G701,Sku_Consolidated!A2:G957,7, FALSE)</f>
      </c>
      <c r="R701" s="1">
        <f>IF(IFERROR(VLOOKUP(E701,Store_Showcase!B2:H144,7, FALSE), TRUE)=TRUE, IF(IFERROR(VLOOKUP(E701,Store_SRP!B2:H110,7, FALSE), TRUE)=TRUE,VLOOKUP(E701,Store_VAM!B2:H273,7, FALSE),VLOOKUP(E701,Store_SRP!B2:H110,7, FALSE)), VLOOKUP(E701,Store_Showcase!B2:H144,7, FALSE))</f>
      </c>
      <c r="S701" s="1">
        <f>IF(IFERROR(VLOOKUP(E701,Store_Showcase!B2:I144,8, FALSE), TRUE)=TRUE, IF(IFERROR(VLOOKUP(E701,Store_SRP!B2:I110,8, FALSE), TRUE)=TRUE,VLOOKUP(E701,Store_VAM!B2:I273,8, FALSE),VLOOKUP(E701,Store_SRP!B2:I110,8, FALSE)), VLOOKUP(E701,Store_Showcase!B2:I144,8, FALSE))</f>
      </c>
      <c r="T701" s="1">
        <f>VLOOKUP(G701,Sku_Consolidated!A2:R957,18,FALSE)</f>
      </c>
      <c r="U701" s="1" t="s">
        <v>2069</v>
      </c>
      <c r="V701" s="1">
        <f>IF(VLOOKUP(G701,Sku_Consolidated!A2:S957,19,FALSE)="SHOWCASE", VLOOKUP(E701,Store_Showcase!B2:L144,11, FALSE), IF(VLOOKUP(G701,Sku_Consolidated!A2:S957,19,FALSE)="VAM",VLOOKUP(E701,Store_VAM!B2:L273,11, FALSE),VLOOKUP(E701,Store_SRP!B2:L110,11, FALSE)))</f>
      </c>
      <c r="W701" s="1">
        <f>VLOOKUP(G701,Sku_Consolidated!A2:W957,11,FALSE)</f>
      </c>
      <c r="X701" s="1">
        <f>VLOOKUP(G701,Sku_Consolidated!A2:H957,8,FALSE)</f>
      </c>
      <c r="Y701" s="1">
        <f>VLOOKUP(G701,Sku_Consolidated!A2:I957,9,FALSE)</f>
      </c>
      <c r="Z701" s="1" t="s">
        <v>41</v>
      </c>
      <c r="AA701" s="1">
        <f>VLOOKUP(G701,Sku_Consolidated!A2:E957,5,FALSE)</f>
      </c>
      <c r="AB701" s="1">
        <f>IF(VLOOKUP(G701,Sku_Consolidated!A2:S957,19,FALSE)="SHOWCASE", VLOOKUP(E701,Store_Showcase!B2:N144,13, FALSE), IF(VLOOKUP(G701,Sku_Consolidated!A2:S957,19,FALSE)="VAM",VLOOKUP(E701,Store_VAM!B2:N273,13, FALSE),VLOOKUP(E701,Store_SRP!B2:N110,13, FALSE)))</f>
      </c>
      <c r="AC701" s="1">
        <f>IF(IFERROR(AB701,TRUE)=TRUE, "-","OK")</f>
      </c>
      <c r="AD701" s="11" t="s">
        <v>37</v>
      </c>
      <c r="AE701" s="11" t="s">
        <v>37</v>
      </c>
      <c r="AF701" s="1">
        <f>IF(IFERROR(VLOOKUP(E701,Store_Showcase!B2:H144,{5}, FALSE), TRUE)=TRUE, IF(IFERROR(VLOOKUP(E701,Store_SRP!B2:H110,{5}, FALSE), TRUE)=TRUE,VLOOKUP(E701,Store_VAM!B2:H273,{5}, FALSE),VLOOKUP(E701,Store_SRP!B2:H110,{5}, FALSE)), VLOOKUP(E701,Store_Showcase!B2:H144,{5}, FALSE))</f>
      </c>
      <c r="AG701" s="1">
        <f>IF(IFERROR(VLOOKUP(E701,Store_Showcase!B2:H144,{6}, FALSE), TRUE)=TRUE, IF(IFERROR(VLOOKUP(E701,Store_SRP!B2:H110,{6}, FALSE), TRUE)=TRUE,VLOOKUP(E701,Store_VAM!B2:H273,{6}, FALSE),VLOOKUP(E701,Store_SRP!B2:H110,{6}, FALSE)), VLOOKUP(E701,Store_Showcase!B2:H144,{6}, FALSE))</f>
      </c>
      <c r="AH701" s="1">
        <f>VLOOKUP(G701,Sku_Consolidated!A2:R957,18,FALSE)</f>
      </c>
      <c r="AI701" s="1">
        <f>VLOOKUP(G701,Sku_Consolidated!A2:S957,19,FALSE)</f>
      </c>
      <c r="AJ701" s="1">
        <f>VLOOKUP(G701,Sku_Consolidated!A2:T957,20,FALSE)</f>
      </c>
    </row>
    <row r="702" spans="1:36" x14ac:dyDescent="0.25">
      <c r="A702" s="1">
        <v>2024</v>
      </c>
      <c r="B702" s="1" t="s">
        <v>31</v>
      </c>
      <c r="C702" s="1" t="s">
        <v>32</v>
      </c>
      <c r="D702" s="1" t="s">
        <v>33</v>
      </c>
      <c r="E702" s="9" t="s">
        <v>2068</v>
      </c>
      <c r="F702" s="1">
        <f>IF(VLOOKUP(G702,Sku_Consolidated!A2:S957,{19},FALSE)="SHOWCASE", VLOOKUP(E702,Store_Showcase!B2:C144,{2}, FALSE), IF(VLOOKUP(G702,Sku_Consolidated!A2:S957,{19},FALSE)="VAM",VLOOKUP(E702,Store_VAM!B2:C273,{2}, FALSE),VLOOKUP(E702,Store_SRP!B2:C110,{2}, FALSE)))</f>
      </c>
      <c r="G702" s="1">
        <v>795722</v>
      </c>
      <c r="H702" s="1" t="s">
        <v>1413</v>
      </c>
      <c r="I702" s="10" t="s">
        <v>1137</v>
      </c>
      <c r="J702" s="1">
        <f>VLOOKUP(G702,Sku_Consolidated!A2:C957, 3, FALSE)</f>
      </c>
      <c r="K702" s="10">
        <f>IF(J702="PACK", I702, 0)</f>
      </c>
      <c r="L702" s="10">
        <f>IF(J702="KG", I702, I702 * VLOOKUP(G702,Sku_Consolidated!A2:U957,21,FALSE))</f>
      </c>
      <c r="M702" s="10" t="s">
        <v>37</v>
      </c>
      <c r="N702" s="11" t="s">
        <v>1428</v>
      </c>
      <c r="O702" s="10" t="s">
        <v>1429</v>
      </c>
      <c r="P702" s="10">
        <f>N702 - O702</f>
      </c>
      <c r="Q702" s="1">
        <f>VLOOKUP(G702,Sku_Consolidated!A2:G957,7, FALSE)</f>
      </c>
      <c r="R702" s="1">
        <f>IF(IFERROR(VLOOKUP(E702,Store_Showcase!B2:H144,7, FALSE), TRUE)=TRUE, IF(IFERROR(VLOOKUP(E702,Store_SRP!B2:H110,7, FALSE), TRUE)=TRUE,VLOOKUP(E702,Store_VAM!B2:H273,7, FALSE),VLOOKUP(E702,Store_SRP!B2:H110,7, FALSE)), VLOOKUP(E702,Store_Showcase!B2:H144,7, FALSE))</f>
      </c>
      <c r="S702" s="1">
        <f>IF(IFERROR(VLOOKUP(E702,Store_Showcase!B2:I144,8, FALSE), TRUE)=TRUE, IF(IFERROR(VLOOKUP(E702,Store_SRP!B2:I110,8, FALSE), TRUE)=TRUE,VLOOKUP(E702,Store_VAM!B2:I273,8, FALSE),VLOOKUP(E702,Store_SRP!B2:I110,8, FALSE)), VLOOKUP(E702,Store_Showcase!B2:I144,8, FALSE))</f>
      </c>
      <c r="T702" s="1">
        <f>VLOOKUP(G702,Sku_Consolidated!A2:R957,18,FALSE)</f>
      </c>
      <c r="U702" s="1" t="s">
        <v>2069</v>
      </c>
      <c r="V702" s="1">
        <f>IF(VLOOKUP(G702,Sku_Consolidated!A2:S957,19,FALSE)="SHOWCASE", VLOOKUP(E702,Store_Showcase!B2:L144,11, FALSE), IF(VLOOKUP(G702,Sku_Consolidated!A2:S957,19,FALSE)="VAM",VLOOKUP(E702,Store_VAM!B2:L273,11, FALSE),VLOOKUP(E702,Store_SRP!B2:L110,11, FALSE)))</f>
      </c>
      <c r="W702" s="1">
        <f>VLOOKUP(G702,Sku_Consolidated!A2:W957,11,FALSE)</f>
      </c>
      <c r="X702" s="1">
        <f>VLOOKUP(G702,Sku_Consolidated!A2:H957,8,FALSE)</f>
      </c>
      <c r="Y702" s="1">
        <f>VLOOKUP(G702,Sku_Consolidated!A2:I957,9,FALSE)</f>
      </c>
      <c r="Z702" s="1" t="s">
        <v>41</v>
      </c>
      <c r="AA702" s="1">
        <f>VLOOKUP(G702,Sku_Consolidated!A2:E957,5,FALSE)</f>
      </c>
      <c r="AB702" s="1">
        <f>IF(VLOOKUP(G702,Sku_Consolidated!A2:S957,19,FALSE)="SHOWCASE", VLOOKUP(E702,Store_Showcase!B2:N144,13, FALSE), IF(VLOOKUP(G702,Sku_Consolidated!A2:S957,19,FALSE)="VAM",VLOOKUP(E702,Store_VAM!B2:N273,13, FALSE),VLOOKUP(E702,Store_SRP!B2:N110,13, FALSE)))</f>
      </c>
      <c r="AC702" s="1">
        <f>IF(IFERROR(AB702,TRUE)=TRUE, "-","OK")</f>
      </c>
      <c r="AD702" s="11" t="s">
        <v>37</v>
      </c>
      <c r="AE702" s="11" t="s">
        <v>37</v>
      </c>
      <c r="AF702" s="1">
        <f>IF(IFERROR(VLOOKUP(E702,Store_Showcase!B2:H144,{5}, FALSE), TRUE)=TRUE, IF(IFERROR(VLOOKUP(E702,Store_SRP!B2:H110,{5}, FALSE), TRUE)=TRUE,VLOOKUP(E702,Store_VAM!B2:H273,{5}, FALSE),VLOOKUP(E702,Store_SRP!B2:H110,{5}, FALSE)), VLOOKUP(E702,Store_Showcase!B2:H144,{5}, FALSE))</f>
      </c>
      <c r="AG702" s="1">
        <f>IF(IFERROR(VLOOKUP(E702,Store_Showcase!B2:H144,{6}, FALSE), TRUE)=TRUE, IF(IFERROR(VLOOKUP(E702,Store_SRP!B2:H110,{6}, FALSE), TRUE)=TRUE,VLOOKUP(E702,Store_VAM!B2:H273,{6}, FALSE),VLOOKUP(E702,Store_SRP!B2:H110,{6}, FALSE)), VLOOKUP(E702,Store_Showcase!B2:H144,{6}, FALSE))</f>
      </c>
      <c r="AH702" s="1">
        <f>VLOOKUP(G702,Sku_Consolidated!A2:R957,18,FALSE)</f>
      </c>
      <c r="AI702" s="1">
        <f>VLOOKUP(G702,Sku_Consolidated!A2:S957,19,FALSE)</f>
      </c>
      <c r="AJ702" s="1">
        <f>VLOOKUP(G702,Sku_Consolidated!A2:T957,20,FALSE)</f>
      </c>
    </row>
    <row r="703" spans="1:36" x14ac:dyDescent="0.25">
      <c r="A703" s="1">
        <v>2024</v>
      </c>
      <c r="B703" s="1" t="s">
        <v>31</v>
      </c>
      <c r="C703" s="1" t="s">
        <v>32</v>
      </c>
      <c r="D703" s="1" t="s">
        <v>33</v>
      </c>
      <c r="E703" s="9" t="s">
        <v>2068</v>
      </c>
      <c r="F703" s="1">
        <f>IF(VLOOKUP(G703,Sku_Consolidated!A2:S957,{19},FALSE)="SHOWCASE", VLOOKUP(E703,Store_Showcase!B2:C144,{2}, FALSE), IF(VLOOKUP(G703,Sku_Consolidated!A2:S957,{19},FALSE)="VAM",VLOOKUP(E703,Store_VAM!B2:C273,{2}, FALSE),VLOOKUP(E703,Store_SRP!B2:C110,{2}, FALSE)))</f>
      </c>
      <c r="G703" s="1">
        <v>795725</v>
      </c>
      <c r="H703" s="1" t="s">
        <v>1417</v>
      </c>
      <c r="I703" s="10" t="s">
        <v>1424</v>
      </c>
      <c r="J703" s="1">
        <f>VLOOKUP(G703,Sku_Consolidated!A2:C957, 3, FALSE)</f>
      </c>
      <c r="K703" s="10">
        <f>IF(J703="PACK", I703, 0)</f>
      </c>
      <c r="L703" s="10">
        <f>IF(J703="KG", I703, I703 * VLOOKUP(G703,Sku_Consolidated!A2:U957,21,FALSE))</f>
      </c>
      <c r="M703" s="10" t="s">
        <v>37</v>
      </c>
      <c r="N703" s="11" t="s">
        <v>1472</v>
      </c>
      <c r="O703" s="10" t="s">
        <v>1473</v>
      </c>
      <c r="P703" s="10">
        <f>N703 - O703</f>
      </c>
      <c r="Q703" s="1">
        <f>VLOOKUP(G703,Sku_Consolidated!A2:G957,7, FALSE)</f>
      </c>
      <c r="R703" s="1">
        <f>IF(IFERROR(VLOOKUP(E703,Store_Showcase!B2:H144,7, FALSE), TRUE)=TRUE, IF(IFERROR(VLOOKUP(E703,Store_SRP!B2:H110,7, FALSE), TRUE)=TRUE,VLOOKUP(E703,Store_VAM!B2:H273,7, FALSE),VLOOKUP(E703,Store_SRP!B2:H110,7, FALSE)), VLOOKUP(E703,Store_Showcase!B2:H144,7, FALSE))</f>
      </c>
      <c r="S703" s="1">
        <f>IF(IFERROR(VLOOKUP(E703,Store_Showcase!B2:I144,8, FALSE), TRUE)=TRUE, IF(IFERROR(VLOOKUP(E703,Store_SRP!B2:I110,8, FALSE), TRUE)=TRUE,VLOOKUP(E703,Store_VAM!B2:I273,8, FALSE),VLOOKUP(E703,Store_SRP!B2:I110,8, FALSE)), VLOOKUP(E703,Store_Showcase!B2:I144,8, FALSE))</f>
      </c>
      <c r="T703" s="1">
        <f>VLOOKUP(G703,Sku_Consolidated!A2:R957,18,FALSE)</f>
      </c>
      <c r="U703" s="1" t="s">
        <v>2069</v>
      </c>
      <c r="V703" s="1">
        <f>IF(VLOOKUP(G703,Sku_Consolidated!A2:S957,19,FALSE)="SHOWCASE", VLOOKUP(E703,Store_Showcase!B2:L144,11, FALSE), IF(VLOOKUP(G703,Sku_Consolidated!A2:S957,19,FALSE)="VAM",VLOOKUP(E703,Store_VAM!B2:L273,11, FALSE),VLOOKUP(E703,Store_SRP!B2:L110,11, FALSE)))</f>
      </c>
      <c r="W703" s="1">
        <f>VLOOKUP(G703,Sku_Consolidated!A2:W957,11,FALSE)</f>
      </c>
      <c r="X703" s="1">
        <f>VLOOKUP(G703,Sku_Consolidated!A2:H957,8,FALSE)</f>
      </c>
      <c r="Y703" s="1">
        <f>VLOOKUP(G703,Sku_Consolidated!A2:I957,9,FALSE)</f>
      </c>
      <c r="Z703" s="1" t="s">
        <v>41</v>
      </c>
      <c r="AA703" s="1">
        <f>VLOOKUP(G703,Sku_Consolidated!A2:E957,5,FALSE)</f>
      </c>
      <c r="AB703" s="1">
        <f>IF(VLOOKUP(G703,Sku_Consolidated!A2:S957,19,FALSE)="SHOWCASE", VLOOKUP(E703,Store_Showcase!B2:N144,13, FALSE), IF(VLOOKUP(G703,Sku_Consolidated!A2:S957,19,FALSE)="VAM",VLOOKUP(E703,Store_VAM!B2:N273,13, FALSE),VLOOKUP(E703,Store_SRP!B2:N110,13, FALSE)))</f>
      </c>
      <c r="AC703" s="1">
        <f>IF(IFERROR(AB703,TRUE)=TRUE, "-","OK")</f>
      </c>
      <c r="AD703" s="11" t="s">
        <v>37</v>
      </c>
      <c r="AE703" s="11" t="s">
        <v>37</v>
      </c>
      <c r="AF703" s="1">
        <f>IF(IFERROR(VLOOKUP(E703,Store_Showcase!B2:H144,{5}, FALSE), TRUE)=TRUE, IF(IFERROR(VLOOKUP(E703,Store_SRP!B2:H110,{5}, FALSE), TRUE)=TRUE,VLOOKUP(E703,Store_VAM!B2:H273,{5}, FALSE),VLOOKUP(E703,Store_SRP!B2:H110,{5}, FALSE)), VLOOKUP(E703,Store_Showcase!B2:H144,{5}, FALSE))</f>
      </c>
      <c r="AG703" s="1">
        <f>IF(IFERROR(VLOOKUP(E703,Store_Showcase!B2:H144,{6}, FALSE), TRUE)=TRUE, IF(IFERROR(VLOOKUP(E703,Store_SRP!B2:H110,{6}, FALSE), TRUE)=TRUE,VLOOKUP(E703,Store_VAM!B2:H273,{6}, FALSE),VLOOKUP(E703,Store_SRP!B2:H110,{6}, FALSE)), VLOOKUP(E703,Store_Showcase!B2:H144,{6}, FALSE))</f>
      </c>
      <c r="AH703" s="1">
        <f>VLOOKUP(G703,Sku_Consolidated!A2:R957,18,FALSE)</f>
      </c>
      <c r="AI703" s="1">
        <f>VLOOKUP(G703,Sku_Consolidated!A2:S957,19,FALSE)</f>
      </c>
      <c r="AJ703" s="1">
        <f>VLOOKUP(G703,Sku_Consolidated!A2:T957,20,FALSE)</f>
      </c>
    </row>
    <row r="704" spans="1:36" x14ac:dyDescent="0.25">
      <c r="A704" s="1">
        <v>2024</v>
      </c>
      <c r="B704" s="1" t="s">
        <v>31</v>
      </c>
      <c r="C704" s="1" t="s">
        <v>32</v>
      </c>
      <c r="D704" s="1" t="s">
        <v>33</v>
      </c>
      <c r="E704" s="9" t="s">
        <v>2068</v>
      </c>
      <c r="F704" s="1">
        <f>IF(VLOOKUP(G704,Sku_Consolidated!A2:S957,{19},FALSE)="SHOWCASE", VLOOKUP(E704,Store_Showcase!B2:C144,{2}, FALSE), IF(VLOOKUP(G704,Sku_Consolidated!A2:S957,{19},FALSE)="VAM",VLOOKUP(E704,Store_VAM!B2:C273,{2}, FALSE),VLOOKUP(E704,Store_SRP!B2:C110,{2}, FALSE)))</f>
      </c>
      <c r="G704" s="1">
        <v>795728</v>
      </c>
      <c r="H704" s="1" t="s">
        <v>1647</v>
      </c>
      <c r="I704" s="10" t="s">
        <v>1424</v>
      </c>
      <c r="J704" s="1">
        <f>VLOOKUP(G704,Sku_Consolidated!A2:C957, 3, FALSE)</f>
      </c>
      <c r="K704" s="10">
        <f>IF(J704="PACK", I704, 0)</f>
      </c>
      <c r="L704" s="10">
        <f>IF(J704="KG", I704, I704 * VLOOKUP(G704,Sku_Consolidated!A2:U957,21,FALSE))</f>
      </c>
      <c r="M704" s="10" t="s">
        <v>37</v>
      </c>
      <c r="N704" s="11" t="s">
        <v>2070</v>
      </c>
      <c r="O704" s="10" t="s">
        <v>2071</v>
      </c>
      <c r="P704" s="10">
        <f>N704 - O704</f>
      </c>
      <c r="Q704" s="1">
        <f>VLOOKUP(G704,Sku_Consolidated!A2:G957,7, FALSE)</f>
      </c>
      <c r="R704" s="1">
        <f>IF(IFERROR(VLOOKUP(E704,Store_Showcase!B2:H144,7, FALSE), TRUE)=TRUE, IF(IFERROR(VLOOKUP(E704,Store_SRP!B2:H110,7, FALSE), TRUE)=TRUE,VLOOKUP(E704,Store_VAM!B2:H273,7, FALSE),VLOOKUP(E704,Store_SRP!B2:H110,7, FALSE)), VLOOKUP(E704,Store_Showcase!B2:H144,7, FALSE))</f>
      </c>
      <c r="S704" s="1">
        <f>IF(IFERROR(VLOOKUP(E704,Store_Showcase!B2:I144,8, FALSE), TRUE)=TRUE, IF(IFERROR(VLOOKUP(E704,Store_SRP!B2:I110,8, FALSE), TRUE)=TRUE,VLOOKUP(E704,Store_VAM!B2:I273,8, FALSE),VLOOKUP(E704,Store_SRP!B2:I110,8, FALSE)), VLOOKUP(E704,Store_Showcase!B2:I144,8, FALSE))</f>
      </c>
      <c r="T704" s="1">
        <f>VLOOKUP(G704,Sku_Consolidated!A2:R957,18,FALSE)</f>
      </c>
      <c r="U704" s="1" t="s">
        <v>2069</v>
      </c>
      <c r="V704" s="1">
        <f>IF(VLOOKUP(G704,Sku_Consolidated!A2:S957,19,FALSE)="SHOWCASE", VLOOKUP(E704,Store_Showcase!B2:L144,11, FALSE), IF(VLOOKUP(G704,Sku_Consolidated!A2:S957,19,FALSE)="VAM",VLOOKUP(E704,Store_VAM!B2:L273,11, FALSE),VLOOKUP(E704,Store_SRP!B2:L110,11, FALSE)))</f>
      </c>
      <c r="W704" s="1">
        <f>VLOOKUP(G704,Sku_Consolidated!A2:W957,11,FALSE)</f>
      </c>
      <c r="X704" s="1">
        <f>VLOOKUP(G704,Sku_Consolidated!A2:H957,8,FALSE)</f>
      </c>
      <c r="Y704" s="1">
        <f>VLOOKUP(G704,Sku_Consolidated!A2:I957,9,FALSE)</f>
      </c>
      <c r="Z704" s="1" t="s">
        <v>41</v>
      </c>
      <c r="AA704" s="1">
        <f>VLOOKUP(G704,Sku_Consolidated!A2:E957,5,FALSE)</f>
      </c>
      <c r="AB704" s="1">
        <f>IF(VLOOKUP(G704,Sku_Consolidated!A2:S957,19,FALSE)="SHOWCASE", VLOOKUP(E704,Store_Showcase!B2:N144,13, FALSE), IF(VLOOKUP(G704,Sku_Consolidated!A2:S957,19,FALSE)="VAM",VLOOKUP(E704,Store_VAM!B2:N273,13, FALSE),VLOOKUP(E704,Store_SRP!B2:N110,13, FALSE)))</f>
      </c>
      <c r="AC704" s="1">
        <f>IF(IFERROR(AB704,TRUE)=TRUE, "-","OK")</f>
      </c>
      <c r="AD704" s="11" t="s">
        <v>37</v>
      </c>
      <c r="AE704" s="11" t="s">
        <v>37</v>
      </c>
      <c r="AF704" s="1">
        <f>IF(IFERROR(VLOOKUP(E704,Store_Showcase!B2:H144,{5}, FALSE), TRUE)=TRUE, IF(IFERROR(VLOOKUP(E704,Store_SRP!B2:H110,{5}, FALSE), TRUE)=TRUE,VLOOKUP(E704,Store_VAM!B2:H273,{5}, FALSE),VLOOKUP(E704,Store_SRP!B2:H110,{5}, FALSE)), VLOOKUP(E704,Store_Showcase!B2:H144,{5}, FALSE))</f>
      </c>
      <c r="AG704" s="1">
        <f>IF(IFERROR(VLOOKUP(E704,Store_Showcase!B2:H144,{6}, FALSE), TRUE)=TRUE, IF(IFERROR(VLOOKUP(E704,Store_SRP!B2:H110,{6}, FALSE), TRUE)=TRUE,VLOOKUP(E704,Store_VAM!B2:H273,{6}, FALSE),VLOOKUP(E704,Store_SRP!B2:H110,{6}, FALSE)), VLOOKUP(E704,Store_Showcase!B2:H144,{6}, FALSE))</f>
      </c>
      <c r="AH704" s="1">
        <f>VLOOKUP(G704,Sku_Consolidated!A2:R957,18,FALSE)</f>
      </c>
      <c r="AI704" s="1">
        <f>VLOOKUP(G704,Sku_Consolidated!A2:S957,19,FALSE)</f>
      </c>
      <c r="AJ704" s="1">
        <f>VLOOKUP(G704,Sku_Consolidated!A2:T957,20,FALSE)</f>
      </c>
    </row>
    <row r="705" spans="1:36" x14ac:dyDescent="0.25">
      <c r="A705" s="1">
        <v>2024</v>
      </c>
      <c r="B705" s="1" t="s">
        <v>31</v>
      </c>
      <c r="C705" s="1" t="s">
        <v>32</v>
      </c>
      <c r="D705" s="1" t="s">
        <v>33</v>
      </c>
      <c r="E705" s="9" t="s">
        <v>2068</v>
      </c>
      <c r="F705" s="1">
        <f>IF(VLOOKUP(G705,Sku_Consolidated!A2:S957,{19},FALSE)="SHOWCASE", VLOOKUP(E705,Store_Showcase!B2:C144,{2}, FALSE), IF(VLOOKUP(G705,Sku_Consolidated!A2:S957,{19},FALSE)="VAM",VLOOKUP(E705,Store_VAM!B2:C273,{2}, FALSE),VLOOKUP(E705,Store_SRP!B2:C110,{2}, FALSE)))</f>
      </c>
      <c r="G705" s="1">
        <v>795733</v>
      </c>
      <c r="H705" s="1" t="s">
        <v>1430</v>
      </c>
      <c r="I705" s="10" t="s">
        <v>1424</v>
      </c>
      <c r="J705" s="1">
        <f>VLOOKUP(G705,Sku_Consolidated!A2:C957, 3, FALSE)</f>
      </c>
      <c r="K705" s="10">
        <f>IF(J705="PACK", I705, 0)</f>
      </c>
      <c r="L705" s="10">
        <f>IF(J705="KG", I705, I705 * VLOOKUP(G705,Sku_Consolidated!A2:U957,21,FALSE))</f>
      </c>
      <c r="M705" s="10" t="s">
        <v>37</v>
      </c>
      <c r="N705" s="11" t="s">
        <v>1703</v>
      </c>
      <c r="O705" s="10" t="s">
        <v>1704</v>
      </c>
      <c r="P705" s="10">
        <f>N705 - O705</f>
      </c>
      <c r="Q705" s="1">
        <f>VLOOKUP(G705,Sku_Consolidated!A2:G957,7, FALSE)</f>
      </c>
      <c r="R705" s="1">
        <f>IF(IFERROR(VLOOKUP(E705,Store_Showcase!B2:H144,7, FALSE), TRUE)=TRUE, IF(IFERROR(VLOOKUP(E705,Store_SRP!B2:H110,7, FALSE), TRUE)=TRUE,VLOOKUP(E705,Store_VAM!B2:H273,7, FALSE),VLOOKUP(E705,Store_SRP!B2:H110,7, FALSE)), VLOOKUP(E705,Store_Showcase!B2:H144,7, FALSE))</f>
      </c>
      <c r="S705" s="1">
        <f>IF(IFERROR(VLOOKUP(E705,Store_Showcase!B2:I144,8, FALSE), TRUE)=TRUE, IF(IFERROR(VLOOKUP(E705,Store_SRP!B2:I110,8, FALSE), TRUE)=TRUE,VLOOKUP(E705,Store_VAM!B2:I273,8, FALSE),VLOOKUP(E705,Store_SRP!B2:I110,8, FALSE)), VLOOKUP(E705,Store_Showcase!B2:I144,8, FALSE))</f>
      </c>
      <c r="T705" s="1">
        <f>VLOOKUP(G705,Sku_Consolidated!A2:R957,18,FALSE)</f>
      </c>
      <c r="U705" s="1" t="s">
        <v>2069</v>
      </c>
      <c r="V705" s="1">
        <f>IF(VLOOKUP(G705,Sku_Consolidated!A2:S957,19,FALSE)="SHOWCASE", VLOOKUP(E705,Store_Showcase!B2:L144,11, FALSE), IF(VLOOKUP(G705,Sku_Consolidated!A2:S957,19,FALSE)="VAM",VLOOKUP(E705,Store_VAM!B2:L273,11, FALSE),VLOOKUP(E705,Store_SRP!B2:L110,11, FALSE)))</f>
      </c>
      <c r="W705" s="1">
        <f>VLOOKUP(G705,Sku_Consolidated!A2:W957,11,FALSE)</f>
      </c>
      <c r="X705" s="1">
        <f>VLOOKUP(G705,Sku_Consolidated!A2:H957,8,FALSE)</f>
      </c>
      <c r="Y705" s="1">
        <f>VLOOKUP(G705,Sku_Consolidated!A2:I957,9,FALSE)</f>
      </c>
      <c r="Z705" s="1" t="s">
        <v>41</v>
      </c>
      <c r="AA705" s="1">
        <f>VLOOKUP(G705,Sku_Consolidated!A2:E957,5,FALSE)</f>
      </c>
      <c r="AB705" s="1">
        <f>IF(VLOOKUP(G705,Sku_Consolidated!A2:S957,19,FALSE)="SHOWCASE", VLOOKUP(E705,Store_Showcase!B2:N144,13, FALSE), IF(VLOOKUP(G705,Sku_Consolidated!A2:S957,19,FALSE)="VAM",VLOOKUP(E705,Store_VAM!B2:N273,13, FALSE),VLOOKUP(E705,Store_SRP!B2:N110,13, FALSE)))</f>
      </c>
      <c r="AC705" s="1">
        <f>IF(IFERROR(AB705,TRUE)=TRUE, "-","OK")</f>
      </c>
      <c r="AD705" s="11" t="s">
        <v>37</v>
      </c>
      <c r="AE705" s="11" t="s">
        <v>37</v>
      </c>
      <c r="AF705" s="1">
        <f>IF(IFERROR(VLOOKUP(E705,Store_Showcase!B2:H144,{5}, FALSE), TRUE)=TRUE, IF(IFERROR(VLOOKUP(E705,Store_SRP!B2:H110,{5}, FALSE), TRUE)=TRUE,VLOOKUP(E705,Store_VAM!B2:H273,{5}, FALSE),VLOOKUP(E705,Store_SRP!B2:H110,{5}, FALSE)), VLOOKUP(E705,Store_Showcase!B2:H144,{5}, FALSE))</f>
      </c>
      <c r="AG705" s="1">
        <f>IF(IFERROR(VLOOKUP(E705,Store_Showcase!B2:H144,{6}, FALSE), TRUE)=TRUE, IF(IFERROR(VLOOKUP(E705,Store_SRP!B2:H110,{6}, FALSE), TRUE)=TRUE,VLOOKUP(E705,Store_VAM!B2:H273,{6}, FALSE),VLOOKUP(E705,Store_SRP!B2:H110,{6}, FALSE)), VLOOKUP(E705,Store_Showcase!B2:H144,{6}, FALSE))</f>
      </c>
      <c r="AH705" s="1">
        <f>VLOOKUP(G705,Sku_Consolidated!A2:R957,18,FALSE)</f>
      </c>
      <c r="AI705" s="1">
        <f>VLOOKUP(G705,Sku_Consolidated!A2:S957,19,FALSE)</f>
      </c>
      <c r="AJ705" s="1">
        <f>VLOOKUP(G705,Sku_Consolidated!A2:T957,20,FALSE)</f>
      </c>
    </row>
    <row r="706" spans="1:36" x14ac:dyDescent="0.25">
      <c r="A706" s="1">
        <v>2024</v>
      </c>
      <c r="B706" s="1" t="s">
        <v>31</v>
      </c>
      <c r="C706" s="1" t="s">
        <v>32</v>
      </c>
      <c r="D706" s="1" t="s">
        <v>33</v>
      </c>
      <c r="E706" s="9" t="s">
        <v>1235</v>
      </c>
      <c r="F706" s="1">
        <f>IF(VLOOKUP(G706,Sku_Consolidated!A2:S957,{19},FALSE)="SHOWCASE", VLOOKUP(E706,Store_Showcase!B2:C144,{2}, FALSE), IF(VLOOKUP(G706,Sku_Consolidated!A2:S957,{19},FALSE)="VAM",VLOOKUP(E706,Store_VAM!B2:C273,{2}, FALSE),VLOOKUP(E706,Store_SRP!B2:C110,{2}, FALSE)))</f>
      </c>
      <c r="G706" s="1">
        <v>14266</v>
      </c>
      <c r="H706" s="1" t="s">
        <v>1433</v>
      </c>
      <c r="I706" s="10" t="s">
        <v>2072</v>
      </c>
      <c r="J706" s="1">
        <f>VLOOKUP(G706,Sku_Consolidated!A2:C957, 3, FALSE)</f>
      </c>
      <c r="K706" s="10">
        <f>IF(J706="PACK", I706, 0)</f>
      </c>
      <c r="L706" s="10">
        <f>IF(J706="KG", I706, I706 * VLOOKUP(G706,Sku_Consolidated!A2:U957,21,FALSE))</f>
      </c>
      <c r="M706" s="10" t="s">
        <v>37</v>
      </c>
      <c r="N706" s="11" t="s">
        <v>2073</v>
      </c>
      <c r="O706" s="10" t="s">
        <v>2074</v>
      </c>
      <c r="P706" s="10">
        <f>N706 - O706</f>
      </c>
      <c r="Q706" s="1">
        <f>VLOOKUP(G706,Sku_Consolidated!A2:G957,7, FALSE)</f>
      </c>
      <c r="R706" s="1">
        <f>IF(IFERROR(VLOOKUP(E706,Store_Showcase!B2:H144,7, FALSE), TRUE)=TRUE, IF(IFERROR(VLOOKUP(E706,Store_SRP!B2:H110,7, FALSE), TRUE)=TRUE,VLOOKUP(E706,Store_VAM!B2:H273,7, FALSE),VLOOKUP(E706,Store_SRP!B2:H110,7, FALSE)), VLOOKUP(E706,Store_Showcase!B2:H144,7, FALSE))</f>
      </c>
      <c r="S706" s="1">
        <f>IF(IFERROR(VLOOKUP(E706,Store_Showcase!B2:I144,8, FALSE), TRUE)=TRUE, IF(IFERROR(VLOOKUP(E706,Store_SRP!B2:I110,8, FALSE), TRUE)=TRUE,VLOOKUP(E706,Store_VAM!B2:I273,8, FALSE),VLOOKUP(E706,Store_SRP!B2:I110,8, FALSE)), VLOOKUP(E706,Store_Showcase!B2:I144,8, FALSE))</f>
      </c>
      <c r="T706" s="1">
        <f>VLOOKUP(G706,Sku_Consolidated!A2:R957,18,FALSE)</f>
      </c>
      <c r="U706" s="1" t="s">
        <v>2075</v>
      </c>
      <c r="V706" s="1">
        <f>IF(VLOOKUP(G706,Sku_Consolidated!A2:S957,19,FALSE)="SHOWCASE", VLOOKUP(E706,Store_Showcase!B2:L144,11, FALSE), IF(VLOOKUP(G706,Sku_Consolidated!A2:S957,19,FALSE)="VAM",VLOOKUP(E706,Store_VAM!B2:L273,11, FALSE),VLOOKUP(E706,Store_SRP!B2:L110,11, FALSE)))</f>
      </c>
      <c r="W706" s="1">
        <f>VLOOKUP(G706,Sku_Consolidated!A2:W957,11,FALSE)</f>
      </c>
      <c r="X706" s="1">
        <f>VLOOKUP(G706,Sku_Consolidated!A2:H957,8,FALSE)</f>
      </c>
      <c r="Y706" s="1">
        <f>VLOOKUP(G706,Sku_Consolidated!A2:I957,9,FALSE)</f>
      </c>
      <c r="Z706" s="1" t="s">
        <v>41</v>
      </c>
      <c r="AA706" s="1">
        <f>VLOOKUP(G706,Sku_Consolidated!A2:E957,5,FALSE)</f>
      </c>
      <c r="AB706" s="1">
        <f>IF(VLOOKUP(G706,Sku_Consolidated!A2:S957,19,FALSE)="SHOWCASE", VLOOKUP(E706,Store_Showcase!B2:N144,13, FALSE), IF(VLOOKUP(G706,Sku_Consolidated!A2:S957,19,FALSE)="VAM",VLOOKUP(E706,Store_VAM!B2:N273,13, FALSE),VLOOKUP(E706,Store_SRP!B2:N110,13, FALSE)))</f>
      </c>
      <c r="AC706" s="1">
        <f>IF(IFERROR(AB706,TRUE)=TRUE, "-","OK")</f>
      </c>
      <c r="AD706" s="11" t="s">
        <v>37</v>
      </c>
      <c r="AE706" s="11" t="s">
        <v>37</v>
      </c>
      <c r="AF706" s="1">
        <f>IF(IFERROR(VLOOKUP(E706,Store_Showcase!B2:H144,{5}, FALSE), TRUE)=TRUE, IF(IFERROR(VLOOKUP(E706,Store_SRP!B2:H110,{5}, FALSE), TRUE)=TRUE,VLOOKUP(E706,Store_VAM!B2:H273,{5}, FALSE),VLOOKUP(E706,Store_SRP!B2:H110,{5}, FALSE)), VLOOKUP(E706,Store_Showcase!B2:H144,{5}, FALSE))</f>
      </c>
      <c r="AG706" s="1">
        <f>IF(IFERROR(VLOOKUP(E706,Store_Showcase!B2:H144,{6}, FALSE), TRUE)=TRUE, IF(IFERROR(VLOOKUP(E706,Store_SRP!B2:H110,{6}, FALSE), TRUE)=TRUE,VLOOKUP(E706,Store_VAM!B2:H273,{6}, FALSE),VLOOKUP(E706,Store_SRP!B2:H110,{6}, FALSE)), VLOOKUP(E706,Store_Showcase!B2:H144,{6}, FALSE))</f>
      </c>
      <c r="AH706" s="1">
        <f>VLOOKUP(G706,Sku_Consolidated!A2:R957,18,FALSE)</f>
      </c>
      <c r="AI706" s="1">
        <f>VLOOKUP(G706,Sku_Consolidated!A2:S957,19,FALSE)</f>
      </c>
      <c r="AJ706" s="1">
        <f>VLOOKUP(G706,Sku_Consolidated!A2:T957,20,FALSE)</f>
      </c>
    </row>
    <row r="707" spans="1:36" x14ac:dyDescent="0.25">
      <c r="A707" s="1">
        <v>2024</v>
      </c>
      <c r="B707" s="1" t="s">
        <v>31</v>
      </c>
      <c r="C707" s="1" t="s">
        <v>32</v>
      </c>
      <c r="D707" s="1" t="s">
        <v>33</v>
      </c>
      <c r="E707" s="9" t="s">
        <v>1235</v>
      </c>
      <c r="F707" s="1">
        <f>IF(VLOOKUP(G707,Sku_Consolidated!A2:S957,{19},FALSE)="SHOWCASE", VLOOKUP(E707,Store_Showcase!B2:C144,{2}, FALSE), IF(VLOOKUP(G707,Sku_Consolidated!A2:S957,{19},FALSE)="VAM",VLOOKUP(E707,Store_VAM!B2:C273,{2}, FALSE),VLOOKUP(E707,Store_SRP!B2:C110,{2}, FALSE)))</f>
      </c>
      <c r="G707" s="1">
        <v>14267</v>
      </c>
      <c r="H707" s="1" t="s">
        <v>1438</v>
      </c>
      <c r="I707" s="10" t="s">
        <v>2076</v>
      </c>
      <c r="J707" s="1">
        <f>VLOOKUP(G707,Sku_Consolidated!A2:C957, 3, FALSE)</f>
      </c>
      <c r="K707" s="10">
        <f>IF(J707="PACK", I707, 0)</f>
      </c>
      <c r="L707" s="10">
        <f>IF(J707="KG", I707, I707 * VLOOKUP(G707,Sku_Consolidated!A2:U957,21,FALSE))</f>
      </c>
      <c r="M707" s="10" t="s">
        <v>37</v>
      </c>
      <c r="N707" s="11" t="s">
        <v>2077</v>
      </c>
      <c r="O707" s="10" t="s">
        <v>2078</v>
      </c>
      <c r="P707" s="10">
        <f>N707 - O707</f>
      </c>
      <c r="Q707" s="1">
        <f>VLOOKUP(G707,Sku_Consolidated!A2:G957,7, FALSE)</f>
      </c>
      <c r="R707" s="1">
        <f>IF(IFERROR(VLOOKUP(E707,Store_Showcase!B2:H144,7, FALSE), TRUE)=TRUE, IF(IFERROR(VLOOKUP(E707,Store_SRP!B2:H110,7, FALSE), TRUE)=TRUE,VLOOKUP(E707,Store_VAM!B2:H273,7, FALSE),VLOOKUP(E707,Store_SRP!B2:H110,7, FALSE)), VLOOKUP(E707,Store_Showcase!B2:H144,7, FALSE))</f>
      </c>
      <c r="S707" s="1">
        <f>IF(IFERROR(VLOOKUP(E707,Store_Showcase!B2:I144,8, FALSE), TRUE)=TRUE, IF(IFERROR(VLOOKUP(E707,Store_SRP!B2:I110,8, FALSE), TRUE)=TRUE,VLOOKUP(E707,Store_VAM!B2:I273,8, FALSE),VLOOKUP(E707,Store_SRP!B2:I110,8, FALSE)), VLOOKUP(E707,Store_Showcase!B2:I144,8, FALSE))</f>
      </c>
      <c r="T707" s="1">
        <f>VLOOKUP(G707,Sku_Consolidated!A2:R957,18,FALSE)</f>
      </c>
      <c r="U707" s="1" t="s">
        <v>2075</v>
      </c>
      <c r="V707" s="1">
        <f>IF(VLOOKUP(G707,Sku_Consolidated!A2:S957,19,FALSE)="SHOWCASE", VLOOKUP(E707,Store_Showcase!B2:L144,11, FALSE), IF(VLOOKUP(G707,Sku_Consolidated!A2:S957,19,FALSE)="VAM",VLOOKUP(E707,Store_VAM!B2:L273,11, FALSE),VLOOKUP(E707,Store_SRP!B2:L110,11, FALSE)))</f>
      </c>
      <c r="W707" s="1">
        <f>VLOOKUP(G707,Sku_Consolidated!A2:W957,11,FALSE)</f>
      </c>
      <c r="X707" s="1">
        <f>VLOOKUP(G707,Sku_Consolidated!A2:H957,8,FALSE)</f>
      </c>
      <c r="Y707" s="1">
        <f>VLOOKUP(G707,Sku_Consolidated!A2:I957,9,FALSE)</f>
      </c>
      <c r="Z707" s="1" t="s">
        <v>41</v>
      </c>
      <c r="AA707" s="1">
        <f>VLOOKUP(G707,Sku_Consolidated!A2:E957,5,FALSE)</f>
      </c>
      <c r="AB707" s="1">
        <f>IF(VLOOKUP(G707,Sku_Consolidated!A2:S957,19,FALSE)="SHOWCASE", VLOOKUP(E707,Store_Showcase!B2:N144,13, FALSE), IF(VLOOKUP(G707,Sku_Consolidated!A2:S957,19,FALSE)="VAM",VLOOKUP(E707,Store_VAM!B2:N273,13, FALSE),VLOOKUP(E707,Store_SRP!B2:N110,13, FALSE)))</f>
      </c>
      <c r="AC707" s="1">
        <f>IF(IFERROR(AB707,TRUE)=TRUE, "-","OK")</f>
      </c>
      <c r="AD707" s="11" t="s">
        <v>37</v>
      </c>
      <c r="AE707" s="11" t="s">
        <v>37</v>
      </c>
      <c r="AF707" s="1">
        <f>IF(IFERROR(VLOOKUP(E707,Store_Showcase!B2:H144,{5}, FALSE), TRUE)=TRUE, IF(IFERROR(VLOOKUP(E707,Store_SRP!B2:H110,{5}, FALSE), TRUE)=TRUE,VLOOKUP(E707,Store_VAM!B2:H273,{5}, FALSE),VLOOKUP(E707,Store_SRP!B2:H110,{5}, FALSE)), VLOOKUP(E707,Store_Showcase!B2:H144,{5}, FALSE))</f>
      </c>
      <c r="AG707" s="1">
        <f>IF(IFERROR(VLOOKUP(E707,Store_Showcase!B2:H144,{6}, FALSE), TRUE)=TRUE, IF(IFERROR(VLOOKUP(E707,Store_SRP!B2:H110,{6}, FALSE), TRUE)=TRUE,VLOOKUP(E707,Store_VAM!B2:H273,{6}, FALSE),VLOOKUP(E707,Store_SRP!B2:H110,{6}, FALSE)), VLOOKUP(E707,Store_Showcase!B2:H144,{6}, FALSE))</f>
      </c>
      <c r="AH707" s="1">
        <f>VLOOKUP(G707,Sku_Consolidated!A2:R957,18,FALSE)</f>
      </c>
      <c r="AI707" s="1">
        <f>VLOOKUP(G707,Sku_Consolidated!A2:S957,19,FALSE)</f>
      </c>
      <c r="AJ707" s="1">
        <f>VLOOKUP(G707,Sku_Consolidated!A2:T957,20,FALSE)</f>
      </c>
    </row>
    <row r="708" spans="1:36" x14ac:dyDescent="0.25">
      <c r="A708" s="1">
        <v>2024</v>
      </c>
      <c r="B708" s="1" t="s">
        <v>31</v>
      </c>
      <c r="C708" s="1" t="s">
        <v>32</v>
      </c>
      <c r="D708" s="1" t="s">
        <v>33</v>
      </c>
      <c r="E708" s="9" t="s">
        <v>1235</v>
      </c>
      <c r="F708" s="1">
        <f>IF(VLOOKUP(G708,Sku_Consolidated!A2:S957,{19},FALSE)="SHOWCASE", VLOOKUP(E708,Store_Showcase!B2:C144,{2}, FALSE), IF(VLOOKUP(G708,Sku_Consolidated!A2:S957,{19},FALSE)="VAM",VLOOKUP(E708,Store_VAM!B2:C273,{2}, FALSE),VLOOKUP(E708,Store_SRP!B2:C110,{2}, FALSE)))</f>
      </c>
      <c r="G708" s="1">
        <v>14268</v>
      </c>
      <c r="H708" s="1" t="s">
        <v>1442</v>
      </c>
      <c r="I708" s="10" t="s">
        <v>2079</v>
      </c>
      <c r="J708" s="1">
        <f>VLOOKUP(G708,Sku_Consolidated!A2:C957, 3, FALSE)</f>
      </c>
      <c r="K708" s="10">
        <f>IF(J708="PACK", I708, 0)</f>
      </c>
      <c r="L708" s="10">
        <f>IF(J708="KG", I708, I708 * VLOOKUP(G708,Sku_Consolidated!A2:U957,21,FALSE))</f>
      </c>
      <c r="M708" s="10" t="s">
        <v>37</v>
      </c>
      <c r="N708" s="11" t="s">
        <v>2080</v>
      </c>
      <c r="O708" s="10" t="s">
        <v>2081</v>
      </c>
      <c r="P708" s="10">
        <f>N708 - O708</f>
      </c>
      <c r="Q708" s="1">
        <f>VLOOKUP(G708,Sku_Consolidated!A2:G957,7, FALSE)</f>
      </c>
      <c r="R708" s="1">
        <f>IF(IFERROR(VLOOKUP(E708,Store_Showcase!B2:H144,7, FALSE), TRUE)=TRUE, IF(IFERROR(VLOOKUP(E708,Store_SRP!B2:H110,7, FALSE), TRUE)=TRUE,VLOOKUP(E708,Store_VAM!B2:H273,7, FALSE),VLOOKUP(E708,Store_SRP!B2:H110,7, FALSE)), VLOOKUP(E708,Store_Showcase!B2:H144,7, FALSE))</f>
      </c>
      <c r="S708" s="1">
        <f>IF(IFERROR(VLOOKUP(E708,Store_Showcase!B2:I144,8, FALSE), TRUE)=TRUE, IF(IFERROR(VLOOKUP(E708,Store_SRP!B2:I110,8, FALSE), TRUE)=TRUE,VLOOKUP(E708,Store_VAM!B2:I273,8, FALSE),VLOOKUP(E708,Store_SRP!B2:I110,8, FALSE)), VLOOKUP(E708,Store_Showcase!B2:I144,8, FALSE))</f>
      </c>
      <c r="T708" s="1">
        <f>VLOOKUP(G708,Sku_Consolidated!A2:R957,18,FALSE)</f>
      </c>
      <c r="U708" s="1" t="s">
        <v>2075</v>
      </c>
      <c r="V708" s="1">
        <f>IF(VLOOKUP(G708,Sku_Consolidated!A2:S957,19,FALSE)="SHOWCASE", VLOOKUP(E708,Store_Showcase!B2:L144,11, FALSE), IF(VLOOKUP(G708,Sku_Consolidated!A2:S957,19,FALSE)="VAM",VLOOKUP(E708,Store_VAM!B2:L273,11, FALSE),VLOOKUP(E708,Store_SRP!B2:L110,11, FALSE)))</f>
      </c>
      <c r="W708" s="1">
        <f>VLOOKUP(G708,Sku_Consolidated!A2:W957,11,FALSE)</f>
      </c>
      <c r="X708" s="1">
        <f>VLOOKUP(G708,Sku_Consolidated!A2:H957,8,FALSE)</f>
      </c>
      <c r="Y708" s="1">
        <f>VLOOKUP(G708,Sku_Consolidated!A2:I957,9,FALSE)</f>
      </c>
      <c r="Z708" s="1" t="s">
        <v>41</v>
      </c>
      <c r="AA708" s="1">
        <f>VLOOKUP(G708,Sku_Consolidated!A2:E957,5,FALSE)</f>
      </c>
      <c r="AB708" s="1">
        <f>IF(VLOOKUP(G708,Sku_Consolidated!A2:S957,19,FALSE)="SHOWCASE", VLOOKUP(E708,Store_Showcase!B2:N144,13, FALSE), IF(VLOOKUP(G708,Sku_Consolidated!A2:S957,19,FALSE)="VAM",VLOOKUP(E708,Store_VAM!B2:N273,13, FALSE),VLOOKUP(E708,Store_SRP!B2:N110,13, FALSE)))</f>
      </c>
      <c r="AC708" s="1">
        <f>IF(IFERROR(AB708,TRUE)=TRUE, "-","OK")</f>
      </c>
      <c r="AD708" s="11" t="s">
        <v>37</v>
      </c>
      <c r="AE708" s="11" t="s">
        <v>37</v>
      </c>
      <c r="AF708" s="1">
        <f>IF(IFERROR(VLOOKUP(E708,Store_Showcase!B2:H144,{5}, FALSE), TRUE)=TRUE, IF(IFERROR(VLOOKUP(E708,Store_SRP!B2:H110,{5}, FALSE), TRUE)=TRUE,VLOOKUP(E708,Store_VAM!B2:H273,{5}, FALSE),VLOOKUP(E708,Store_SRP!B2:H110,{5}, FALSE)), VLOOKUP(E708,Store_Showcase!B2:H144,{5}, FALSE))</f>
      </c>
      <c r="AG708" s="1">
        <f>IF(IFERROR(VLOOKUP(E708,Store_Showcase!B2:H144,{6}, FALSE), TRUE)=TRUE, IF(IFERROR(VLOOKUP(E708,Store_SRP!B2:H110,{6}, FALSE), TRUE)=TRUE,VLOOKUP(E708,Store_VAM!B2:H273,{6}, FALSE),VLOOKUP(E708,Store_SRP!B2:H110,{6}, FALSE)), VLOOKUP(E708,Store_Showcase!B2:H144,{6}, FALSE))</f>
      </c>
      <c r="AH708" s="1">
        <f>VLOOKUP(G708,Sku_Consolidated!A2:R957,18,FALSE)</f>
      </c>
      <c r="AI708" s="1">
        <f>VLOOKUP(G708,Sku_Consolidated!A2:S957,19,FALSE)</f>
      </c>
      <c r="AJ708" s="1">
        <f>VLOOKUP(G708,Sku_Consolidated!A2:T957,20,FALSE)</f>
      </c>
    </row>
    <row r="709" spans="1:36" x14ac:dyDescent="0.25">
      <c r="A709" s="1">
        <v>2024</v>
      </c>
      <c r="B709" s="1" t="s">
        <v>31</v>
      </c>
      <c r="C709" s="1" t="s">
        <v>32</v>
      </c>
      <c r="D709" s="1" t="s">
        <v>33</v>
      </c>
      <c r="E709" s="9" t="s">
        <v>1235</v>
      </c>
      <c r="F709" s="1">
        <f>IF(VLOOKUP(G709,Sku_Consolidated!A2:S957,{19},FALSE)="SHOWCASE", VLOOKUP(E709,Store_Showcase!B2:C144,{2}, FALSE), IF(VLOOKUP(G709,Sku_Consolidated!A2:S957,{19},FALSE)="VAM",VLOOKUP(E709,Store_VAM!B2:C273,{2}, FALSE),VLOOKUP(E709,Store_SRP!B2:C110,{2}, FALSE)))</f>
      </c>
      <c r="G709" s="1">
        <v>14269</v>
      </c>
      <c r="H709" s="1" t="s">
        <v>1446</v>
      </c>
      <c r="I709" s="10" t="s">
        <v>2082</v>
      </c>
      <c r="J709" s="1">
        <f>VLOOKUP(G709,Sku_Consolidated!A2:C957, 3, FALSE)</f>
      </c>
      <c r="K709" s="10">
        <f>IF(J709="PACK", I709, 0)</f>
      </c>
      <c r="L709" s="10">
        <f>IF(J709="KG", I709, I709 * VLOOKUP(G709,Sku_Consolidated!A2:U957,21,FALSE))</f>
      </c>
      <c r="M709" s="10" t="s">
        <v>37</v>
      </c>
      <c r="N709" s="11" t="s">
        <v>2083</v>
      </c>
      <c r="O709" s="10" t="s">
        <v>2084</v>
      </c>
      <c r="P709" s="10">
        <f>N709 - O709</f>
      </c>
      <c r="Q709" s="1">
        <f>VLOOKUP(G709,Sku_Consolidated!A2:G957,7, FALSE)</f>
      </c>
      <c r="R709" s="1">
        <f>IF(IFERROR(VLOOKUP(E709,Store_Showcase!B2:H144,7, FALSE), TRUE)=TRUE, IF(IFERROR(VLOOKUP(E709,Store_SRP!B2:H110,7, FALSE), TRUE)=TRUE,VLOOKUP(E709,Store_VAM!B2:H273,7, FALSE),VLOOKUP(E709,Store_SRP!B2:H110,7, FALSE)), VLOOKUP(E709,Store_Showcase!B2:H144,7, FALSE))</f>
      </c>
      <c r="S709" s="1">
        <f>IF(IFERROR(VLOOKUP(E709,Store_Showcase!B2:I144,8, FALSE), TRUE)=TRUE, IF(IFERROR(VLOOKUP(E709,Store_SRP!B2:I110,8, FALSE), TRUE)=TRUE,VLOOKUP(E709,Store_VAM!B2:I273,8, FALSE),VLOOKUP(E709,Store_SRP!B2:I110,8, FALSE)), VLOOKUP(E709,Store_Showcase!B2:I144,8, FALSE))</f>
      </c>
      <c r="T709" s="1">
        <f>VLOOKUP(G709,Sku_Consolidated!A2:R957,18,FALSE)</f>
      </c>
      <c r="U709" s="1" t="s">
        <v>2075</v>
      </c>
      <c r="V709" s="1">
        <f>IF(VLOOKUP(G709,Sku_Consolidated!A2:S957,19,FALSE)="SHOWCASE", VLOOKUP(E709,Store_Showcase!B2:L144,11, FALSE), IF(VLOOKUP(G709,Sku_Consolidated!A2:S957,19,FALSE)="VAM",VLOOKUP(E709,Store_VAM!B2:L273,11, FALSE),VLOOKUP(E709,Store_SRP!B2:L110,11, FALSE)))</f>
      </c>
      <c r="W709" s="1">
        <f>VLOOKUP(G709,Sku_Consolidated!A2:W957,11,FALSE)</f>
      </c>
      <c r="X709" s="1">
        <f>VLOOKUP(G709,Sku_Consolidated!A2:H957,8,FALSE)</f>
      </c>
      <c r="Y709" s="1">
        <f>VLOOKUP(G709,Sku_Consolidated!A2:I957,9,FALSE)</f>
      </c>
      <c r="Z709" s="1" t="s">
        <v>41</v>
      </c>
      <c r="AA709" s="1">
        <f>VLOOKUP(G709,Sku_Consolidated!A2:E957,5,FALSE)</f>
      </c>
      <c r="AB709" s="1">
        <f>IF(VLOOKUP(G709,Sku_Consolidated!A2:S957,19,FALSE)="SHOWCASE", VLOOKUP(E709,Store_Showcase!B2:N144,13, FALSE), IF(VLOOKUP(G709,Sku_Consolidated!A2:S957,19,FALSE)="VAM",VLOOKUP(E709,Store_VAM!B2:N273,13, FALSE),VLOOKUP(E709,Store_SRP!B2:N110,13, FALSE)))</f>
      </c>
      <c r="AC709" s="1">
        <f>IF(IFERROR(AB709,TRUE)=TRUE, "-","OK")</f>
      </c>
      <c r="AD709" s="11" t="s">
        <v>37</v>
      </c>
      <c r="AE709" s="11" t="s">
        <v>37</v>
      </c>
      <c r="AF709" s="1">
        <f>IF(IFERROR(VLOOKUP(E709,Store_Showcase!B2:H144,{5}, FALSE), TRUE)=TRUE, IF(IFERROR(VLOOKUP(E709,Store_SRP!B2:H110,{5}, FALSE), TRUE)=TRUE,VLOOKUP(E709,Store_VAM!B2:H273,{5}, FALSE),VLOOKUP(E709,Store_SRP!B2:H110,{5}, FALSE)), VLOOKUP(E709,Store_Showcase!B2:H144,{5}, FALSE))</f>
      </c>
      <c r="AG709" s="1">
        <f>IF(IFERROR(VLOOKUP(E709,Store_Showcase!B2:H144,{6}, FALSE), TRUE)=TRUE, IF(IFERROR(VLOOKUP(E709,Store_SRP!B2:H110,{6}, FALSE), TRUE)=TRUE,VLOOKUP(E709,Store_VAM!B2:H273,{6}, FALSE),VLOOKUP(E709,Store_SRP!B2:H110,{6}, FALSE)), VLOOKUP(E709,Store_Showcase!B2:H144,{6}, FALSE))</f>
      </c>
      <c r="AH709" s="1">
        <f>VLOOKUP(G709,Sku_Consolidated!A2:R957,18,FALSE)</f>
      </c>
      <c r="AI709" s="1">
        <f>VLOOKUP(G709,Sku_Consolidated!A2:S957,19,FALSE)</f>
      </c>
      <c r="AJ709" s="1">
        <f>VLOOKUP(G709,Sku_Consolidated!A2:T957,20,FALSE)</f>
      </c>
    </row>
    <row r="710" spans="1:36" x14ac:dyDescent="0.25">
      <c r="A710" s="1">
        <v>2024</v>
      </c>
      <c r="B710" s="1" t="s">
        <v>31</v>
      </c>
      <c r="C710" s="1" t="s">
        <v>32</v>
      </c>
      <c r="D710" s="1" t="s">
        <v>33</v>
      </c>
      <c r="E710" s="9" t="s">
        <v>1235</v>
      </c>
      <c r="F710" s="1">
        <f>IF(VLOOKUP(G710,Sku_Consolidated!A2:S957,{19},FALSE)="SHOWCASE", VLOOKUP(E710,Store_Showcase!B2:C144,{2}, FALSE), IF(VLOOKUP(G710,Sku_Consolidated!A2:S957,{19},FALSE)="VAM",VLOOKUP(E710,Store_VAM!B2:C273,{2}, FALSE),VLOOKUP(E710,Store_SRP!B2:C110,{2}, FALSE)))</f>
      </c>
      <c r="G710" s="1">
        <v>14270</v>
      </c>
      <c r="H710" s="1" t="s">
        <v>1450</v>
      </c>
      <c r="I710" s="10" t="s">
        <v>2085</v>
      </c>
      <c r="J710" s="1">
        <f>VLOOKUP(G710,Sku_Consolidated!A2:C957, 3, FALSE)</f>
      </c>
      <c r="K710" s="10">
        <f>IF(J710="PACK", I710, 0)</f>
      </c>
      <c r="L710" s="10">
        <f>IF(J710="KG", I710, I710 * VLOOKUP(G710,Sku_Consolidated!A2:U957,21,FALSE))</f>
      </c>
      <c r="M710" s="10" t="s">
        <v>37</v>
      </c>
      <c r="N710" s="11" t="s">
        <v>2086</v>
      </c>
      <c r="O710" s="10" t="s">
        <v>2087</v>
      </c>
      <c r="P710" s="10">
        <f>N710 - O710</f>
      </c>
      <c r="Q710" s="1">
        <f>VLOOKUP(G710,Sku_Consolidated!A2:G957,7, FALSE)</f>
      </c>
      <c r="R710" s="1">
        <f>IF(IFERROR(VLOOKUP(E710,Store_Showcase!B2:H144,7, FALSE), TRUE)=TRUE, IF(IFERROR(VLOOKUP(E710,Store_SRP!B2:H110,7, FALSE), TRUE)=TRUE,VLOOKUP(E710,Store_VAM!B2:H273,7, FALSE),VLOOKUP(E710,Store_SRP!B2:H110,7, FALSE)), VLOOKUP(E710,Store_Showcase!B2:H144,7, FALSE))</f>
      </c>
      <c r="S710" s="1">
        <f>IF(IFERROR(VLOOKUP(E710,Store_Showcase!B2:I144,8, FALSE), TRUE)=TRUE, IF(IFERROR(VLOOKUP(E710,Store_SRP!B2:I110,8, FALSE), TRUE)=TRUE,VLOOKUP(E710,Store_VAM!B2:I273,8, FALSE),VLOOKUP(E710,Store_SRP!B2:I110,8, FALSE)), VLOOKUP(E710,Store_Showcase!B2:I144,8, FALSE))</f>
      </c>
      <c r="T710" s="1">
        <f>VLOOKUP(G710,Sku_Consolidated!A2:R957,18,FALSE)</f>
      </c>
      <c r="U710" s="1" t="s">
        <v>2075</v>
      </c>
      <c r="V710" s="1">
        <f>IF(VLOOKUP(G710,Sku_Consolidated!A2:S957,19,FALSE)="SHOWCASE", VLOOKUP(E710,Store_Showcase!B2:L144,11, FALSE), IF(VLOOKUP(G710,Sku_Consolidated!A2:S957,19,FALSE)="VAM",VLOOKUP(E710,Store_VAM!B2:L273,11, FALSE),VLOOKUP(E710,Store_SRP!B2:L110,11, FALSE)))</f>
      </c>
      <c r="W710" s="1">
        <f>VLOOKUP(G710,Sku_Consolidated!A2:W957,11,FALSE)</f>
      </c>
      <c r="X710" s="1">
        <f>VLOOKUP(G710,Sku_Consolidated!A2:H957,8,FALSE)</f>
      </c>
      <c r="Y710" s="1">
        <f>VLOOKUP(G710,Sku_Consolidated!A2:I957,9,FALSE)</f>
      </c>
      <c r="Z710" s="1" t="s">
        <v>41</v>
      </c>
      <c r="AA710" s="1">
        <f>VLOOKUP(G710,Sku_Consolidated!A2:E957,5,FALSE)</f>
      </c>
      <c r="AB710" s="1">
        <f>IF(VLOOKUP(G710,Sku_Consolidated!A2:S957,19,FALSE)="SHOWCASE", VLOOKUP(E710,Store_Showcase!B2:N144,13, FALSE), IF(VLOOKUP(G710,Sku_Consolidated!A2:S957,19,FALSE)="VAM",VLOOKUP(E710,Store_VAM!B2:N273,13, FALSE),VLOOKUP(E710,Store_SRP!B2:N110,13, FALSE)))</f>
      </c>
      <c r="AC710" s="1">
        <f>IF(IFERROR(AB710,TRUE)=TRUE, "-","OK")</f>
      </c>
      <c r="AD710" s="11" t="s">
        <v>37</v>
      </c>
      <c r="AE710" s="11" t="s">
        <v>37</v>
      </c>
      <c r="AF710" s="1">
        <f>IF(IFERROR(VLOOKUP(E710,Store_Showcase!B2:H144,{5}, FALSE), TRUE)=TRUE, IF(IFERROR(VLOOKUP(E710,Store_SRP!B2:H110,{5}, FALSE), TRUE)=TRUE,VLOOKUP(E710,Store_VAM!B2:H273,{5}, FALSE),VLOOKUP(E710,Store_SRP!B2:H110,{5}, FALSE)), VLOOKUP(E710,Store_Showcase!B2:H144,{5}, FALSE))</f>
      </c>
      <c r="AG710" s="1">
        <f>IF(IFERROR(VLOOKUP(E710,Store_Showcase!B2:H144,{6}, FALSE), TRUE)=TRUE, IF(IFERROR(VLOOKUP(E710,Store_SRP!B2:H110,{6}, FALSE), TRUE)=TRUE,VLOOKUP(E710,Store_VAM!B2:H273,{6}, FALSE),VLOOKUP(E710,Store_SRP!B2:H110,{6}, FALSE)), VLOOKUP(E710,Store_Showcase!B2:H144,{6}, FALSE))</f>
      </c>
      <c r="AH710" s="1">
        <f>VLOOKUP(G710,Sku_Consolidated!A2:R957,18,FALSE)</f>
      </c>
      <c r="AI710" s="1">
        <f>VLOOKUP(G710,Sku_Consolidated!A2:S957,19,FALSE)</f>
      </c>
      <c r="AJ710" s="1">
        <f>VLOOKUP(G710,Sku_Consolidated!A2:T957,20,FALSE)</f>
      </c>
    </row>
    <row r="711" spans="1:36" x14ac:dyDescent="0.25">
      <c r="A711" s="1">
        <v>2024</v>
      </c>
      <c r="B711" s="1" t="s">
        <v>31</v>
      </c>
      <c r="C711" s="1" t="s">
        <v>32</v>
      </c>
      <c r="D711" s="1" t="s">
        <v>33</v>
      </c>
      <c r="E711" s="9" t="s">
        <v>1235</v>
      </c>
      <c r="F711" s="1">
        <f>IF(VLOOKUP(G711,Sku_Consolidated!A2:S957,{19},FALSE)="SHOWCASE", VLOOKUP(E711,Store_Showcase!B2:C144,{2}, FALSE), IF(VLOOKUP(G711,Sku_Consolidated!A2:S957,{19},FALSE)="VAM",VLOOKUP(E711,Store_VAM!B2:C273,{2}, FALSE),VLOOKUP(E711,Store_SRP!B2:C110,{2}, FALSE)))</f>
      </c>
      <c r="G711" s="1">
        <v>14275</v>
      </c>
      <c r="H711" s="1" t="s">
        <v>1454</v>
      </c>
      <c r="I711" s="10" t="s">
        <v>2088</v>
      </c>
      <c r="J711" s="1">
        <f>VLOOKUP(G711,Sku_Consolidated!A2:C957, 3, FALSE)</f>
      </c>
      <c r="K711" s="10">
        <f>IF(J711="PACK", I711, 0)</f>
      </c>
      <c r="L711" s="10">
        <f>IF(J711="KG", I711, I711 * VLOOKUP(G711,Sku_Consolidated!A2:U957,21,FALSE))</f>
      </c>
      <c r="M711" s="10" t="s">
        <v>37</v>
      </c>
      <c r="N711" s="11" t="s">
        <v>2089</v>
      </c>
      <c r="O711" s="10" t="s">
        <v>2090</v>
      </c>
      <c r="P711" s="10">
        <f>N711 - O711</f>
      </c>
      <c r="Q711" s="1">
        <f>VLOOKUP(G711,Sku_Consolidated!A2:G957,7, FALSE)</f>
      </c>
      <c r="R711" s="1">
        <f>IF(IFERROR(VLOOKUP(E711,Store_Showcase!B2:H144,7, FALSE), TRUE)=TRUE, IF(IFERROR(VLOOKUP(E711,Store_SRP!B2:H110,7, FALSE), TRUE)=TRUE,VLOOKUP(E711,Store_VAM!B2:H273,7, FALSE),VLOOKUP(E711,Store_SRP!B2:H110,7, FALSE)), VLOOKUP(E711,Store_Showcase!B2:H144,7, FALSE))</f>
      </c>
      <c r="S711" s="1">
        <f>IF(IFERROR(VLOOKUP(E711,Store_Showcase!B2:I144,8, FALSE), TRUE)=TRUE, IF(IFERROR(VLOOKUP(E711,Store_SRP!B2:I110,8, FALSE), TRUE)=TRUE,VLOOKUP(E711,Store_VAM!B2:I273,8, FALSE),VLOOKUP(E711,Store_SRP!B2:I110,8, FALSE)), VLOOKUP(E711,Store_Showcase!B2:I144,8, FALSE))</f>
      </c>
      <c r="T711" s="1">
        <f>VLOOKUP(G711,Sku_Consolidated!A2:R957,18,FALSE)</f>
      </c>
      <c r="U711" s="1" t="s">
        <v>2075</v>
      </c>
      <c r="V711" s="1">
        <f>IF(VLOOKUP(G711,Sku_Consolidated!A2:S957,19,FALSE)="SHOWCASE", VLOOKUP(E711,Store_Showcase!B2:L144,11, FALSE), IF(VLOOKUP(G711,Sku_Consolidated!A2:S957,19,FALSE)="VAM",VLOOKUP(E711,Store_VAM!B2:L273,11, FALSE),VLOOKUP(E711,Store_SRP!B2:L110,11, FALSE)))</f>
      </c>
      <c r="W711" s="1">
        <f>VLOOKUP(G711,Sku_Consolidated!A2:W957,11,FALSE)</f>
      </c>
      <c r="X711" s="1">
        <f>VLOOKUP(G711,Sku_Consolidated!A2:H957,8,FALSE)</f>
      </c>
      <c r="Y711" s="1">
        <f>VLOOKUP(G711,Sku_Consolidated!A2:I957,9,FALSE)</f>
      </c>
      <c r="Z711" s="1" t="s">
        <v>41</v>
      </c>
      <c r="AA711" s="1">
        <f>VLOOKUP(G711,Sku_Consolidated!A2:E957,5,FALSE)</f>
      </c>
      <c r="AB711" s="1">
        <f>IF(VLOOKUP(G711,Sku_Consolidated!A2:S957,19,FALSE)="SHOWCASE", VLOOKUP(E711,Store_Showcase!B2:N144,13, FALSE), IF(VLOOKUP(G711,Sku_Consolidated!A2:S957,19,FALSE)="VAM",VLOOKUP(E711,Store_VAM!B2:N273,13, FALSE),VLOOKUP(E711,Store_SRP!B2:N110,13, FALSE)))</f>
      </c>
      <c r="AC711" s="1">
        <f>IF(IFERROR(AB711,TRUE)=TRUE, "-","OK")</f>
      </c>
      <c r="AD711" s="11" t="s">
        <v>37</v>
      </c>
      <c r="AE711" s="11" t="s">
        <v>37</v>
      </c>
      <c r="AF711" s="1">
        <f>IF(IFERROR(VLOOKUP(E711,Store_Showcase!B2:H144,{5}, FALSE), TRUE)=TRUE, IF(IFERROR(VLOOKUP(E711,Store_SRP!B2:H110,{5}, FALSE), TRUE)=TRUE,VLOOKUP(E711,Store_VAM!B2:H273,{5}, FALSE),VLOOKUP(E711,Store_SRP!B2:H110,{5}, FALSE)), VLOOKUP(E711,Store_Showcase!B2:H144,{5}, FALSE))</f>
      </c>
      <c r="AG711" s="1">
        <f>IF(IFERROR(VLOOKUP(E711,Store_Showcase!B2:H144,{6}, FALSE), TRUE)=TRUE, IF(IFERROR(VLOOKUP(E711,Store_SRP!B2:H110,{6}, FALSE), TRUE)=TRUE,VLOOKUP(E711,Store_VAM!B2:H273,{6}, FALSE),VLOOKUP(E711,Store_SRP!B2:H110,{6}, FALSE)), VLOOKUP(E711,Store_Showcase!B2:H144,{6}, FALSE))</f>
      </c>
      <c r="AH711" s="1">
        <f>VLOOKUP(G711,Sku_Consolidated!A2:R957,18,FALSE)</f>
      </c>
      <c r="AI711" s="1">
        <f>VLOOKUP(G711,Sku_Consolidated!A2:S957,19,FALSE)</f>
      </c>
      <c r="AJ711" s="1">
        <f>VLOOKUP(G711,Sku_Consolidated!A2:T957,20,FALSE)</f>
      </c>
    </row>
    <row r="712" spans="1:36" x14ac:dyDescent="0.25">
      <c r="A712" s="1">
        <v>2024</v>
      </c>
      <c r="B712" s="1" t="s">
        <v>31</v>
      </c>
      <c r="C712" s="1" t="s">
        <v>32</v>
      </c>
      <c r="D712" s="1" t="s">
        <v>33</v>
      </c>
      <c r="E712" s="9" t="s">
        <v>1235</v>
      </c>
      <c r="F712" s="1">
        <f>IF(VLOOKUP(G712,Sku_Consolidated!A2:S957,{19},FALSE)="SHOWCASE", VLOOKUP(E712,Store_Showcase!B2:C144,{2}, FALSE), IF(VLOOKUP(G712,Sku_Consolidated!A2:S957,{19},FALSE)="VAM",VLOOKUP(E712,Store_VAM!B2:C273,{2}, FALSE),VLOOKUP(E712,Store_SRP!B2:C110,{2}, FALSE)))</f>
      </c>
      <c r="G712" s="1">
        <v>14280</v>
      </c>
      <c r="H712" s="1" t="s">
        <v>1458</v>
      </c>
      <c r="I712" s="10" t="s">
        <v>2091</v>
      </c>
      <c r="J712" s="1">
        <f>VLOOKUP(G712,Sku_Consolidated!A2:C957, 3, FALSE)</f>
      </c>
      <c r="K712" s="10">
        <f>IF(J712="PACK", I712, 0)</f>
      </c>
      <c r="L712" s="10">
        <f>IF(J712="KG", I712, I712 * VLOOKUP(G712,Sku_Consolidated!A2:U957,21,FALSE))</f>
      </c>
      <c r="M712" s="10" t="s">
        <v>37</v>
      </c>
      <c r="N712" s="11" t="s">
        <v>2092</v>
      </c>
      <c r="O712" s="10" t="s">
        <v>2093</v>
      </c>
      <c r="P712" s="10">
        <f>N712 - O712</f>
      </c>
      <c r="Q712" s="1">
        <f>VLOOKUP(G712,Sku_Consolidated!A2:G957,7, FALSE)</f>
      </c>
      <c r="R712" s="1">
        <f>IF(IFERROR(VLOOKUP(E712,Store_Showcase!B2:H144,7, FALSE), TRUE)=TRUE, IF(IFERROR(VLOOKUP(E712,Store_SRP!B2:H110,7, FALSE), TRUE)=TRUE,VLOOKUP(E712,Store_VAM!B2:H273,7, FALSE),VLOOKUP(E712,Store_SRP!B2:H110,7, FALSE)), VLOOKUP(E712,Store_Showcase!B2:H144,7, FALSE))</f>
      </c>
      <c r="S712" s="1">
        <f>IF(IFERROR(VLOOKUP(E712,Store_Showcase!B2:I144,8, FALSE), TRUE)=TRUE, IF(IFERROR(VLOOKUP(E712,Store_SRP!B2:I110,8, FALSE), TRUE)=TRUE,VLOOKUP(E712,Store_VAM!B2:I273,8, FALSE),VLOOKUP(E712,Store_SRP!B2:I110,8, FALSE)), VLOOKUP(E712,Store_Showcase!B2:I144,8, FALSE))</f>
      </c>
      <c r="T712" s="1">
        <f>VLOOKUP(G712,Sku_Consolidated!A2:R957,18,FALSE)</f>
      </c>
      <c r="U712" s="1" t="s">
        <v>2075</v>
      </c>
      <c r="V712" s="1">
        <f>IF(VLOOKUP(G712,Sku_Consolidated!A2:S957,19,FALSE)="SHOWCASE", VLOOKUP(E712,Store_Showcase!B2:L144,11, FALSE), IF(VLOOKUP(G712,Sku_Consolidated!A2:S957,19,FALSE)="VAM",VLOOKUP(E712,Store_VAM!B2:L273,11, FALSE),VLOOKUP(E712,Store_SRP!B2:L110,11, FALSE)))</f>
      </c>
      <c r="W712" s="1">
        <f>VLOOKUP(G712,Sku_Consolidated!A2:W957,11,FALSE)</f>
      </c>
      <c r="X712" s="1">
        <f>VLOOKUP(G712,Sku_Consolidated!A2:H957,8,FALSE)</f>
      </c>
      <c r="Y712" s="1">
        <f>VLOOKUP(G712,Sku_Consolidated!A2:I957,9,FALSE)</f>
      </c>
      <c r="Z712" s="1" t="s">
        <v>41</v>
      </c>
      <c r="AA712" s="1">
        <f>VLOOKUP(G712,Sku_Consolidated!A2:E957,5,FALSE)</f>
      </c>
      <c r="AB712" s="1">
        <f>IF(VLOOKUP(G712,Sku_Consolidated!A2:S957,19,FALSE)="SHOWCASE", VLOOKUP(E712,Store_Showcase!B2:N144,13, FALSE), IF(VLOOKUP(G712,Sku_Consolidated!A2:S957,19,FALSE)="VAM",VLOOKUP(E712,Store_VAM!B2:N273,13, FALSE),VLOOKUP(E712,Store_SRP!B2:N110,13, FALSE)))</f>
      </c>
      <c r="AC712" s="1">
        <f>IF(IFERROR(AB712,TRUE)=TRUE, "-","OK")</f>
      </c>
      <c r="AD712" s="11" t="s">
        <v>37</v>
      </c>
      <c r="AE712" s="11" t="s">
        <v>37</v>
      </c>
      <c r="AF712" s="1">
        <f>IF(IFERROR(VLOOKUP(E712,Store_Showcase!B2:H144,{5}, FALSE), TRUE)=TRUE, IF(IFERROR(VLOOKUP(E712,Store_SRP!B2:H110,{5}, FALSE), TRUE)=TRUE,VLOOKUP(E712,Store_VAM!B2:H273,{5}, FALSE),VLOOKUP(E712,Store_SRP!B2:H110,{5}, FALSE)), VLOOKUP(E712,Store_Showcase!B2:H144,{5}, FALSE))</f>
      </c>
      <c r="AG712" s="1">
        <f>IF(IFERROR(VLOOKUP(E712,Store_Showcase!B2:H144,{6}, FALSE), TRUE)=TRUE, IF(IFERROR(VLOOKUP(E712,Store_SRP!B2:H110,{6}, FALSE), TRUE)=TRUE,VLOOKUP(E712,Store_VAM!B2:H273,{6}, FALSE),VLOOKUP(E712,Store_SRP!B2:H110,{6}, FALSE)), VLOOKUP(E712,Store_Showcase!B2:H144,{6}, FALSE))</f>
      </c>
      <c r="AH712" s="1">
        <f>VLOOKUP(G712,Sku_Consolidated!A2:R957,18,FALSE)</f>
      </c>
      <c r="AI712" s="1">
        <f>VLOOKUP(G712,Sku_Consolidated!A2:S957,19,FALSE)</f>
      </c>
      <c r="AJ712" s="1">
        <f>VLOOKUP(G712,Sku_Consolidated!A2:T957,20,FALSE)</f>
      </c>
    </row>
    <row r="713" spans="1:36" x14ac:dyDescent="0.25">
      <c r="A713" s="1">
        <v>2024</v>
      </c>
      <c r="B713" s="1" t="s">
        <v>31</v>
      </c>
      <c r="C713" s="1" t="s">
        <v>32</v>
      </c>
      <c r="D713" s="1" t="s">
        <v>33</v>
      </c>
      <c r="E713" s="9" t="s">
        <v>1235</v>
      </c>
      <c r="F713" s="1">
        <f>IF(VLOOKUP(G713,Sku_Consolidated!A2:S957,{19},FALSE)="SHOWCASE", VLOOKUP(E713,Store_Showcase!B2:C144,{2}, FALSE), IF(VLOOKUP(G713,Sku_Consolidated!A2:S957,{19},FALSE)="VAM",VLOOKUP(E713,Store_VAM!B2:C273,{2}, FALSE),VLOOKUP(E713,Store_SRP!B2:C110,{2}, FALSE)))</f>
      </c>
      <c r="G713" s="1">
        <v>14281</v>
      </c>
      <c r="H713" s="1" t="s">
        <v>1621</v>
      </c>
      <c r="I713" s="10" t="s">
        <v>2094</v>
      </c>
      <c r="J713" s="1">
        <f>VLOOKUP(G713,Sku_Consolidated!A2:C957, 3, FALSE)</f>
      </c>
      <c r="K713" s="10">
        <f>IF(J713="PACK", I713, 0)</f>
      </c>
      <c r="L713" s="10">
        <f>IF(J713="KG", I713, I713 * VLOOKUP(G713,Sku_Consolidated!A2:U957,21,FALSE))</f>
      </c>
      <c r="M713" s="10" t="s">
        <v>37</v>
      </c>
      <c r="N713" s="11" t="s">
        <v>2095</v>
      </c>
      <c r="O713" s="10" t="s">
        <v>1710</v>
      </c>
      <c r="P713" s="10">
        <f>N713 - O713</f>
      </c>
      <c r="Q713" s="1">
        <f>VLOOKUP(G713,Sku_Consolidated!A2:G957,7, FALSE)</f>
      </c>
      <c r="R713" s="1">
        <f>IF(IFERROR(VLOOKUP(E713,Store_Showcase!B2:H144,7, FALSE), TRUE)=TRUE, IF(IFERROR(VLOOKUP(E713,Store_SRP!B2:H110,7, FALSE), TRUE)=TRUE,VLOOKUP(E713,Store_VAM!B2:H273,7, FALSE),VLOOKUP(E713,Store_SRP!B2:H110,7, FALSE)), VLOOKUP(E713,Store_Showcase!B2:H144,7, FALSE))</f>
      </c>
      <c r="S713" s="1">
        <f>IF(IFERROR(VLOOKUP(E713,Store_Showcase!B2:I144,8, FALSE), TRUE)=TRUE, IF(IFERROR(VLOOKUP(E713,Store_SRP!B2:I110,8, FALSE), TRUE)=TRUE,VLOOKUP(E713,Store_VAM!B2:I273,8, FALSE),VLOOKUP(E713,Store_SRP!B2:I110,8, FALSE)), VLOOKUP(E713,Store_Showcase!B2:I144,8, FALSE))</f>
      </c>
      <c r="T713" s="1">
        <f>VLOOKUP(G713,Sku_Consolidated!A2:R957,18,FALSE)</f>
      </c>
      <c r="U713" s="1" t="s">
        <v>2075</v>
      </c>
      <c r="V713" s="1">
        <f>IF(VLOOKUP(G713,Sku_Consolidated!A2:S957,19,FALSE)="SHOWCASE", VLOOKUP(E713,Store_Showcase!B2:L144,11, FALSE), IF(VLOOKUP(G713,Sku_Consolidated!A2:S957,19,FALSE)="VAM",VLOOKUP(E713,Store_VAM!B2:L273,11, FALSE),VLOOKUP(E713,Store_SRP!B2:L110,11, FALSE)))</f>
      </c>
      <c r="W713" s="1">
        <f>VLOOKUP(G713,Sku_Consolidated!A2:W957,11,FALSE)</f>
      </c>
      <c r="X713" s="1">
        <f>VLOOKUP(G713,Sku_Consolidated!A2:H957,8,FALSE)</f>
      </c>
      <c r="Y713" s="1">
        <f>VLOOKUP(G713,Sku_Consolidated!A2:I957,9,FALSE)</f>
      </c>
      <c r="Z713" s="1" t="s">
        <v>41</v>
      </c>
      <c r="AA713" s="1">
        <f>VLOOKUP(G713,Sku_Consolidated!A2:E957,5,FALSE)</f>
      </c>
      <c r="AB713" s="1">
        <f>IF(VLOOKUP(G713,Sku_Consolidated!A2:S957,19,FALSE)="SHOWCASE", VLOOKUP(E713,Store_Showcase!B2:N144,13, FALSE), IF(VLOOKUP(G713,Sku_Consolidated!A2:S957,19,FALSE)="VAM",VLOOKUP(E713,Store_VAM!B2:N273,13, FALSE),VLOOKUP(E713,Store_SRP!B2:N110,13, FALSE)))</f>
      </c>
      <c r="AC713" s="1">
        <f>IF(IFERROR(AB713,TRUE)=TRUE, "-","OK")</f>
      </c>
      <c r="AD713" s="11" t="s">
        <v>37</v>
      </c>
      <c r="AE713" s="11" t="s">
        <v>37</v>
      </c>
      <c r="AF713" s="1">
        <f>IF(IFERROR(VLOOKUP(E713,Store_Showcase!B2:H144,{5}, FALSE), TRUE)=TRUE, IF(IFERROR(VLOOKUP(E713,Store_SRP!B2:H110,{5}, FALSE), TRUE)=TRUE,VLOOKUP(E713,Store_VAM!B2:H273,{5}, FALSE),VLOOKUP(E713,Store_SRP!B2:H110,{5}, FALSE)), VLOOKUP(E713,Store_Showcase!B2:H144,{5}, FALSE))</f>
      </c>
      <c r="AG713" s="1">
        <f>IF(IFERROR(VLOOKUP(E713,Store_Showcase!B2:H144,{6}, FALSE), TRUE)=TRUE, IF(IFERROR(VLOOKUP(E713,Store_SRP!B2:H110,{6}, FALSE), TRUE)=TRUE,VLOOKUP(E713,Store_VAM!B2:H273,{6}, FALSE),VLOOKUP(E713,Store_SRP!B2:H110,{6}, FALSE)), VLOOKUP(E713,Store_Showcase!B2:H144,{6}, FALSE))</f>
      </c>
      <c r="AH713" s="1">
        <f>VLOOKUP(G713,Sku_Consolidated!A2:R957,18,FALSE)</f>
      </c>
      <c r="AI713" s="1">
        <f>VLOOKUP(G713,Sku_Consolidated!A2:S957,19,FALSE)</f>
      </c>
      <c r="AJ713" s="1">
        <f>VLOOKUP(G713,Sku_Consolidated!A2:T957,20,FALSE)</f>
      </c>
    </row>
    <row r="714" spans="1:36" x14ac:dyDescent="0.25">
      <c r="A714" s="1">
        <v>2024</v>
      </c>
      <c r="B714" s="1" t="s">
        <v>31</v>
      </c>
      <c r="C714" s="1" t="s">
        <v>32</v>
      </c>
      <c r="D714" s="1" t="s">
        <v>33</v>
      </c>
      <c r="E714" s="9" t="s">
        <v>1767</v>
      </c>
      <c r="F714" s="1">
        <f>IF(VLOOKUP(G714,Sku_Consolidated!A2:S957,{19},FALSE)="SHOWCASE", VLOOKUP(E714,Store_Showcase!B2:C144,{2}, FALSE), IF(VLOOKUP(G714,Sku_Consolidated!A2:S957,{19},FALSE)="VAM",VLOOKUP(E714,Store_VAM!B2:C273,{2}, FALSE),VLOOKUP(E714,Store_SRP!B2:C110,{2}, FALSE)))</f>
      </c>
      <c r="G714" s="1">
        <v>14266</v>
      </c>
      <c r="H714" s="1" t="s">
        <v>1433</v>
      </c>
      <c r="I714" s="10" t="s">
        <v>2096</v>
      </c>
      <c r="J714" s="1">
        <f>VLOOKUP(G714,Sku_Consolidated!A2:C957, 3, FALSE)</f>
      </c>
      <c r="K714" s="10">
        <f>IF(J714="PACK", I714, 0)</f>
      </c>
      <c r="L714" s="10">
        <f>IF(J714="KG", I714, I714 * VLOOKUP(G714,Sku_Consolidated!A2:U957,21,FALSE))</f>
      </c>
      <c r="M714" s="10" t="s">
        <v>37</v>
      </c>
      <c r="N714" s="11" t="s">
        <v>2097</v>
      </c>
      <c r="O714" s="10" t="s">
        <v>2098</v>
      </c>
      <c r="P714" s="10">
        <f>N714 - O714</f>
      </c>
      <c r="Q714" s="1">
        <f>VLOOKUP(G714,Sku_Consolidated!A2:G957,7, FALSE)</f>
      </c>
      <c r="R714" s="1">
        <f>IF(IFERROR(VLOOKUP(E714,Store_Showcase!B2:H144,7, FALSE), TRUE)=TRUE, IF(IFERROR(VLOOKUP(E714,Store_SRP!B2:H110,7, FALSE), TRUE)=TRUE,VLOOKUP(E714,Store_VAM!B2:H273,7, FALSE),VLOOKUP(E714,Store_SRP!B2:H110,7, FALSE)), VLOOKUP(E714,Store_Showcase!B2:H144,7, FALSE))</f>
      </c>
      <c r="S714" s="1">
        <f>IF(IFERROR(VLOOKUP(E714,Store_Showcase!B2:I144,8, FALSE), TRUE)=TRUE, IF(IFERROR(VLOOKUP(E714,Store_SRP!B2:I110,8, FALSE), TRUE)=TRUE,VLOOKUP(E714,Store_VAM!B2:I273,8, FALSE),VLOOKUP(E714,Store_SRP!B2:I110,8, FALSE)), VLOOKUP(E714,Store_Showcase!B2:I144,8, FALSE))</f>
      </c>
      <c r="T714" s="1">
        <f>VLOOKUP(G714,Sku_Consolidated!A2:R957,18,FALSE)</f>
      </c>
      <c r="U714" s="1" t="s">
        <v>2099</v>
      </c>
      <c r="V714" s="1">
        <f>IF(VLOOKUP(G714,Sku_Consolidated!A2:S957,19,FALSE)="SHOWCASE", VLOOKUP(E714,Store_Showcase!B2:L144,11, FALSE), IF(VLOOKUP(G714,Sku_Consolidated!A2:S957,19,FALSE)="VAM",VLOOKUP(E714,Store_VAM!B2:L273,11, FALSE),VLOOKUP(E714,Store_SRP!B2:L110,11, FALSE)))</f>
      </c>
      <c r="W714" s="1">
        <f>VLOOKUP(G714,Sku_Consolidated!A2:W957,11,FALSE)</f>
      </c>
      <c r="X714" s="1">
        <f>VLOOKUP(G714,Sku_Consolidated!A2:H957,8,FALSE)</f>
      </c>
      <c r="Y714" s="1">
        <f>VLOOKUP(G714,Sku_Consolidated!A2:I957,9,FALSE)</f>
      </c>
      <c r="Z714" s="1" t="s">
        <v>41</v>
      </c>
      <c r="AA714" s="1">
        <f>VLOOKUP(G714,Sku_Consolidated!A2:E957,5,FALSE)</f>
      </c>
      <c r="AB714" s="1">
        <f>IF(VLOOKUP(G714,Sku_Consolidated!A2:S957,19,FALSE)="SHOWCASE", VLOOKUP(E714,Store_Showcase!B2:N144,13, FALSE), IF(VLOOKUP(G714,Sku_Consolidated!A2:S957,19,FALSE)="VAM",VLOOKUP(E714,Store_VAM!B2:N273,13, FALSE),VLOOKUP(E714,Store_SRP!B2:N110,13, FALSE)))</f>
      </c>
      <c r="AC714" s="1">
        <f>IF(IFERROR(AB714,TRUE)=TRUE, "-","OK")</f>
      </c>
      <c r="AD714" s="11" t="s">
        <v>37</v>
      </c>
      <c r="AE714" s="11" t="s">
        <v>37</v>
      </c>
      <c r="AF714" s="1">
        <f>IF(IFERROR(VLOOKUP(E714,Store_Showcase!B2:H144,{5}, FALSE), TRUE)=TRUE, IF(IFERROR(VLOOKUP(E714,Store_SRP!B2:H110,{5}, FALSE), TRUE)=TRUE,VLOOKUP(E714,Store_VAM!B2:H273,{5}, FALSE),VLOOKUP(E714,Store_SRP!B2:H110,{5}, FALSE)), VLOOKUP(E714,Store_Showcase!B2:H144,{5}, FALSE))</f>
      </c>
      <c r="AG714" s="1">
        <f>IF(IFERROR(VLOOKUP(E714,Store_Showcase!B2:H144,{6}, FALSE), TRUE)=TRUE, IF(IFERROR(VLOOKUP(E714,Store_SRP!B2:H110,{6}, FALSE), TRUE)=TRUE,VLOOKUP(E714,Store_VAM!B2:H273,{6}, FALSE),VLOOKUP(E714,Store_SRP!B2:H110,{6}, FALSE)), VLOOKUP(E714,Store_Showcase!B2:H144,{6}, FALSE))</f>
      </c>
      <c r="AH714" s="1">
        <f>VLOOKUP(G714,Sku_Consolidated!A2:R957,18,FALSE)</f>
      </c>
      <c r="AI714" s="1">
        <f>VLOOKUP(G714,Sku_Consolidated!A2:S957,19,FALSE)</f>
      </c>
      <c r="AJ714" s="1">
        <f>VLOOKUP(G714,Sku_Consolidated!A2:T957,20,FALSE)</f>
      </c>
    </row>
    <row r="715" spans="1:36" x14ac:dyDescent="0.25">
      <c r="A715" s="1">
        <v>2024</v>
      </c>
      <c r="B715" s="1" t="s">
        <v>31</v>
      </c>
      <c r="C715" s="1" t="s">
        <v>32</v>
      </c>
      <c r="D715" s="1" t="s">
        <v>33</v>
      </c>
      <c r="E715" s="9" t="s">
        <v>1767</v>
      </c>
      <c r="F715" s="1">
        <f>IF(VLOOKUP(G715,Sku_Consolidated!A2:S957,{19},FALSE)="SHOWCASE", VLOOKUP(E715,Store_Showcase!B2:C144,{2}, FALSE), IF(VLOOKUP(G715,Sku_Consolidated!A2:S957,{19},FALSE)="VAM",VLOOKUP(E715,Store_VAM!B2:C273,{2}, FALSE),VLOOKUP(E715,Store_SRP!B2:C110,{2}, FALSE)))</f>
      </c>
      <c r="G715" s="1">
        <v>14267</v>
      </c>
      <c r="H715" s="1" t="s">
        <v>1438</v>
      </c>
      <c r="I715" s="10" t="s">
        <v>2100</v>
      </c>
      <c r="J715" s="1">
        <f>VLOOKUP(G715,Sku_Consolidated!A2:C957, 3, FALSE)</f>
      </c>
      <c r="K715" s="10">
        <f>IF(J715="PACK", I715, 0)</f>
      </c>
      <c r="L715" s="10">
        <f>IF(J715="KG", I715, I715 * VLOOKUP(G715,Sku_Consolidated!A2:U957,21,FALSE))</f>
      </c>
      <c r="M715" s="10" t="s">
        <v>37</v>
      </c>
      <c r="N715" s="11" t="s">
        <v>2101</v>
      </c>
      <c r="O715" s="10" t="s">
        <v>2102</v>
      </c>
      <c r="P715" s="10">
        <f>N715 - O715</f>
      </c>
      <c r="Q715" s="1">
        <f>VLOOKUP(G715,Sku_Consolidated!A2:G957,7, FALSE)</f>
      </c>
      <c r="R715" s="1">
        <f>IF(IFERROR(VLOOKUP(E715,Store_Showcase!B2:H144,7, FALSE), TRUE)=TRUE, IF(IFERROR(VLOOKUP(E715,Store_SRP!B2:H110,7, FALSE), TRUE)=TRUE,VLOOKUP(E715,Store_VAM!B2:H273,7, FALSE),VLOOKUP(E715,Store_SRP!B2:H110,7, FALSE)), VLOOKUP(E715,Store_Showcase!B2:H144,7, FALSE))</f>
      </c>
      <c r="S715" s="1">
        <f>IF(IFERROR(VLOOKUP(E715,Store_Showcase!B2:I144,8, FALSE), TRUE)=TRUE, IF(IFERROR(VLOOKUP(E715,Store_SRP!B2:I110,8, FALSE), TRUE)=TRUE,VLOOKUP(E715,Store_VAM!B2:I273,8, FALSE),VLOOKUP(E715,Store_SRP!B2:I110,8, FALSE)), VLOOKUP(E715,Store_Showcase!B2:I144,8, FALSE))</f>
      </c>
      <c r="T715" s="1">
        <f>VLOOKUP(G715,Sku_Consolidated!A2:R957,18,FALSE)</f>
      </c>
      <c r="U715" s="1" t="s">
        <v>2099</v>
      </c>
      <c r="V715" s="1">
        <f>IF(VLOOKUP(G715,Sku_Consolidated!A2:S957,19,FALSE)="SHOWCASE", VLOOKUP(E715,Store_Showcase!B2:L144,11, FALSE), IF(VLOOKUP(G715,Sku_Consolidated!A2:S957,19,FALSE)="VAM",VLOOKUP(E715,Store_VAM!B2:L273,11, FALSE),VLOOKUP(E715,Store_SRP!B2:L110,11, FALSE)))</f>
      </c>
      <c r="W715" s="1">
        <f>VLOOKUP(G715,Sku_Consolidated!A2:W957,11,FALSE)</f>
      </c>
      <c r="X715" s="1">
        <f>VLOOKUP(G715,Sku_Consolidated!A2:H957,8,FALSE)</f>
      </c>
      <c r="Y715" s="1">
        <f>VLOOKUP(G715,Sku_Consolidated!A2:I957,9,FALSE)</f>
      </c>
      <c r="Z715" s="1" t="s">
        <v>41</v>
      </c>
      <c r="AA715" s="1">
        <f>VLOOKUP(G715,Sku_Consolidated!A2:E957,5,FALSE)</f>
      </c>
      <c r="AB715" s="1">
        <f>IF(VLOOKUP(G715,Sku_Consolidated!A2:S957,19,FALSE)="SHOWCASE", VLOOKUP(E715,Store_Showcase!B2:N144,13, FALSE), IF(VLOOKUP(G715,Sku_Consolidated!A2:S957,19,FALSE)="VAM",VLOOKUP(E715,Store_VAM!B2:N273,13, FALSE),VLOOKUP(E715,Store_SRP!B2:N110,13, FALSE)))</f>
      </c>
      <c r="AC715" s="1">
        <f>IF(IFERROR(AB715,TRUE)=TRUE, "-","OK")</f>
      </c>
      <c r="AD715" s="11" t="s">
        <v>37</v>
      </c>
      <c r="AE715" s="11" t="s">
        <v>37</v>
      </c>
      <c r="AF715" s="1">
        <f>IF(IFERROR(VLOOKUP(E715,Store_Showcase!B2:H144,{5}, FALSE), TRUE)=TRUE, IF(IFERROR(VLOOKUP(E715,Store_SRP!B2:H110,{5}, FALSE), TRUE)=TRUE,VLOOKUP(E715,Store_VAM!B2:H273,{5}, FALSE),VLOOKUP(E715,Store_SRP!B2:H110,{5}, FALSE)), VLOOKUP(E715,Store_Showcase!B2:H144,{5}, FALSE))</f>
      </c>
      <c r="AG715" s="1">
        <f>IF(IFERROR(VLOOKUP(E715,Store_Showcase!B2:H144,{6}, FALSE), TRUE)=TRUE, IF(IFERROR(VLOOKUP(E715,Store_SRP!B2:H110,{6}, FALSE), TRUE)=TRUE,VLOOKUP(E715,Store_VAM!B2:H273,{6}, FALSE),VLOOKUP(E715,Store_SRP!B2:H110,{6}, FALSE)), VLOOKUP(E715,Store_Showcase!B2:H144,{6}, FALSE))</f>
      </c>
      <c r="AH715" s="1">
        <f>VLOOKUP(G715,Sku_Consolidated!A2:R957,18,FALSE)</f>
      </c>
      <c r="AI715" s="1">
        <f>VLOOKUP(G715,Sku_Consolidated!A2:S957,19,FALSE)</f>
      </c>
      <c r="AJ715" s="1">
        <f>VLOOKUP(G715,Sku_Consolidated!A2:T957,20,FALSE)</f>
      </c>
    </row>
    <row r="716" spans="1:36" x14ac:dyDescent="0.25">
      <c r="A716" s="1">
        <v>2024</v>
      </c>
      <c r="B716" s="1" t="s">
        <v>31</v>
      </c>
      <c r="C716" s="1" t="s">
        <v>32</v>
      </c>
      <c r="D716" s="1" t="s">
        <v>33</v>
      </c>
      <c r="E716" s="9" t="s">
        <v>1767</v>
      </c>
      <c r="F716" s="1">
        <f>IF(VLOOKUP(G716,Sku_Consolidated!A2:S957,{19},FALSE)="SHOWCASE", VLOOKUP(E716,Store_Showcase!B2:C144,{2}, FALSE), IF(VLOOKUP(G716,Sku_Consolidated!A2:S957,{19},FALSE)="VAM",VLOOKUP(E716,Store_VAM!B2:C273,{2}, FALSE),VLOOKUP(E716,Store_SRP!B2:C110,{2}, FALSE)))</f>
      </c>
      <c r="G716" s="1">
        <v>14268</v>
      </c>
      <c r="H716" s="1" t="s">
        <v>1442</v>
      </c>
      <c r="I716" s="10" t="s">
        <v>2103</v>
      </c>
      <c r="J716" s="1">
        <f>VLOOKUP(G716,Sku_Consolidated!A2:C957, 3, FALSE)</f>
      </c>
      <c r="K716" s="10">
        <f>IF(J716="PACK", I716, 0)</f>
      </c>
      <c r="L716" s="10">
        <f>IF(J716="KG", I716, I716 * VLOOKUP(G716,Sku_Consolidated!A2:U957,21,FALSE))</f>
      </c>
      <c r="M716" s="10" t="s">
        <v>37</v>
      </c>
      <c r="N716" s="11" t="s">
        <v>2104</v>
      </c>
      <c r="O716" s="10" t="s">
        <v>2105</v>
      </c>
      <c r="P716" s="10">
        <f>N716 - O716</f>
      </c>
      <c r="Q716" s="1">
        <f>VLOOKUP(G716,Sku_Consolidated!A2:G957,7, FALSE)</f>
      </c>
      <c r="R716" s="1">
        <f>IF(IFERROR(VLOOKUP(E716,Store_Showcase!B2:H144,7, FALSE), TRUE)=TRUE, IF(IFERROR(VLOOKUP(E716,Store_SRP!B2:H110,7, FALSE), TRUE)=TRUE,VLOOKUP(E716,Store_VAM!B2:H273,7, FALSE),VLOOKUP(E716,Store_SRP!B2:H110,7, FALSE)), VLOOKUP(E716,Store_Showcase!B2:H144,7, FALSE))</f>
      </c>
      <c r="S716" s="1">
        <f>IF(IFERROR(VLOOKUP(E716,Store_Showcase!B2:I144,8, FALSE), TRUE)=TRUE, IF(IFERROR(VLOOKUP(E716,Store_SRP!B2:I110,8, FALSE), TRUE)=TRUE,VLOOKUP(E716,Store_VAM!B2:I273,8, FALSE),VLOOKUP(E716,Store_SRP!B2:I110,8, FALSE)), VLOOKUP(E716,Store_Showcase!B2:I144,8, FALSE))</f>
      </c>
      <c r="T716" s="1">
        <f>VLOOKUP(G716,Sku_Consolidated!A2:R957,18,FALSE)</f>
      </c>
      <c r="U716" s="1" t="s">
        <v>2099</v>
      </c>
      <c r="V716" s="1">
        <f>IF(VLOOKUP(G716,Sku_Consolidated!A2:S957,19,FALSE)="SHOWCASE", VLOOKUP(E716,Store_Showcase!B2:L144,11, FALSE), IF(VLOOKUP(G716,Sku_Consolidated!A2:S957,19,FALSE)="VAM",VLOOKUP(E716,Store_VAM!B2:L273,11, FALSE),VLOOKUP(E716,Store_SRP!B2:L110,11, FALSE)))</f>
      </c>
      <c r="W716" s="1">
        <f>VLOOKUP(G716,Sku_Consolidated!A2:W957,11,FALSE)</f>
      </c>
      <c r="X716" s="1">
        <f>VLOOKUP(G716,Sku_Consolidated!A2:H957,8,FALSE)</f>
      </c>
      <c r="Y716" s="1">
        <f>VLOOKUP(G716,Sku_Consolidated!A2:I957,9,FALSE)</f>
      </c>
      <c r="Z716" s="1" t="s">
        <v>41</v>
      </c>
      <c r="AA716" s="1">
        <f>VLOOKUP(G716,Sku_Consolidated!A2:E957,5,FALSE)</f>
      </c>
      <c r="AB716" s="1">
        <f>IF(VLOOKUP(G716,Sku_Consolidated!A2:S957,19,FALSE)="SHOWCASE", VLOOKUP(E716,Store_Showcase!B2:N144,13, FALSE), IF(VLOOKUP(G716,Sku_Consolidated!A2:S957,19,FALSE)="VAM",VLOOKUP(E716,Store_VAM!B2:N273,13, FALSE),VLOOKUP(E716,Store_SRP!B2:N110,13, FALSE)))</f>
      </c>
      <c r="AC716" s="1">
        <f>IF(IFERROR(AB716,TRUE)=TRUE, "-","OK")</f>
      </c>
      <c r="AD716" s="11" t="s">
        <v>37</v>
      </c>
      <c r="AE716" s="11" t="s">
        <v>37</v>
      </c>
      <c r="AF716" s="1">
        <f>IF(IFERROR(VLOOKUP(E716,Store_Showcase!B2:H144,{5}, FALSE), TRUE)=TRUE, IF(IFERROR(VLOOKUP(E716,Store_SRP!B2:H110,{5}, FALSE), TRUE)=TRUE,VLOOKUP(E716,Store_VAM!B2:H273,{5}, FALSE),VLOOKUP(E716,Store_SRP!B2:H110,{5}, FALSE)), VLOOKUP(E716,Store_Showcase!B2:H144,{5}, FALSE))</f>
      </c>
      <c r="AG716" s="1">
        <f>IF(IFERROR(VLOOKUP(E716,Store_Showcase!B2:H144,{6}, FALSE), TRUE)=TRUE, IF(IFERROR(VLOOKUP(E716,Store_SRP!B2:H110,{6}, FALSE), TRUE)=TRUE,VLOOKUP(E716,Store_VAM!B2:H273,{6}, FALSE),VLOOKUP(E716,Store_SRP!B2:H110,{6}, FALSE)), VLOOKUP(E716,Store_Showcase!B2:H144,{6}, FALSE))</f>
      </c>
      <c r="AH716" s="1">
        <f>VLOOKUP(G716,Sku_Consolidated!A2:R957,18,FALSE)</f>
      </c>
      <c r="AI716" s="1">
        <f>VLOOKUP(G716,Sku_Consolidated!A2:S957,19,FALSE)</f>
      </c>
      <c r="AJ716" s="1">
        <f>VLOOKUP(G716,Sku_Consolidated!A2:T957,20,FALSE)</f>
      </c>
    </row>
    <row r="717" spans="1:36" x14ac:dyDescent="0.25">
      <c r="A717" s="1">
        <v>2024</v>
      </c>
      <c r="B717" s="1" t="s">
        <v>31</v>
      </c>
      <c r="C717" s="1" t="s">
        <v>32</v>
      </c>
      <c r="D717" s="1" t="s">
        <v>33</v>
      </c>
      <c r="E717" s="9" t="s">
        <v>1767</v>
      </c>
      <c r="F717" s="1">
        <f>IF(VLOOKUP(G717,Sku_Consolidated!A2:S957,{19},FALSE)="SHOWCASE", VLOOKUP(E717,Store_Showcase!B2:C144,{2}, FALSE), IF(VLOOKUP(G717,Sku_Consolidated!A2:S957,{19},FALSE)="VAM",VLOOKUP(E717,Store_VAM!B2:C273,{2}, FALSE),VLOOKUP(E717,Store_SRP!B2:C110,{2}, FALSE)))</f>
      </c>
      <c r="G717" s="1">
        <v>14269</v>
      </c>
      <c r="H717" s="1" t="s">
        <v>1446</v>
      </c>
      <c r="I717" s="10" t="s">
        <v>2106</v>
      </c>
      <c r="J717" s="1">
        <f>VLOOKUP(G717,Sku_Consolidated!A2:C957, 3, FALSE)</f>
      </c>
      <c r="K717" s="10">
        <f>IF(J717="PACK", I717, 0)</f>
      </c>
      <c r="L717" s="10">
        <f>IF(J717="KG", I717, I717 * VLOOKUP(G717,Sku_Consolidated!A2:U957,21,FALSE))</f>
      </c>
      <c r="M717" s="10" t="s">
        <v>37</v>
      </c>
      <c r="N717" s="11" t="s">
        <v>2107</v>
      </c>
      <c r="O717" s="10" t="s">
        <v>2108</v>
      </c>
      <c r="P717" s="10">
        <f>N717 - O717</f>
      </c>
      <c r="Q717" s="1">
        <f>VLOOKUP(G717,Sku_Consolidated!A2:G957,7, FALSE)</f>
      </c>
      <c r="R717" s="1">
        <f>IF(IFERROR(VLOOKUP(E717,Store_Showcase!B2:H144,7, FALSE), TRUE)=TRUE, IF(IFERROR(VLOOKUP(E717,Store_SRP!B2:H110,7, FALSE), TRUE)=TRUE,VLOOKUP(E717,Store_VAM!B2:H273,7, FALSE),VLOOKUP(E717,Store_SRP!B2:H110,7, FALSE)), VLOOKUP(E717,Store_Showcase!B2:H144,7, FALSE))</f>
      </c>
      <c r="S717" s="1">
        <f>IF(IFERROR(VLOOKUP(E717,Store_Showcase!B2:I144,8, FALSE), TRUE)=TRUE, IF(IFERROR(VLOOKUP(E717,Store_SRP!B2:I110,8, FALSE), TRUE)=TRUE,VLOOKUP(E717,Store_VAM!B2:I273,8, FALSE),VLOOKUP(E717,Store_SRP!B2:I110,8, FALSE)), VLOOKUP(E717,Store_Showcase!B2:I144,8, FALSE))</f>
      </c>
      <c r="T717" s="1">
        <f>VLOOKUP(G717,Sku_Consolidated!A2:R957,18,FALSE)</f>
      </c>
      <c r="U717" s="1" t="s">
        <v>2099</v>
      </c>
      <c r="V717" s="1">
        <f>IF(VLOOKUP(G717,Sku_Consolidated!A2:S957,19,FALSE)="SHOWCASE", VLOOKUP(E717,Store_Showcase!B2:L144,11, FALSE), IF(VLOOKUP(G717,Sku_Consolidated!A2:S957,19,FALSE)="VAM",VLOOKUP(E717,Store_VAM!B2:L273,11, FALSE),VLOOKUP(E717,Store_SRP!B2:L110,11, FALSE)))</f>
      </c>
      <c r="W717" s="1">
        <f>VLOOKUP(G717,Sku_Consolidated!A2:W957,11,FALSE)</f>
      </c>
      <c r="X717" s="1">
        <f>VLOOKUP(G717,Sku_Consolidated!A2:H957,8,FALSE)</f>
      </c>
      <c r="Y717" s="1">
        <f>VLOOKUP(G717,Sku_Consolidated!A2:I957,9,FALSE)</f>
      </c>
      <c r="Z717" s="1" t="s">
        <v>41</v>
      </c>
      <c r="AA717" s="1">
        <f>VLOOKUP(G717,Sku_Consolidated!A2:E957,5,FALSE)</f>
      </c>
      <c r="AB717" s="1">
        <f>IF(VLOOKUP(G717,Sku_Consolidated!A2:S957,19,FALSE)="SHOWCASE", VLOOKUP(E717,Store_Showcase!B2:N144,13, FALSE), IF(VLOOKUP(G717,Sku_Consolidated!A2:S957,19,FALSE)="VAM",VLOOKUP(E717,Store_VAM!B2:N273,13, FALSE),VLOOKUP(E717,Store_SRP!B2:N110,13, FALSE)))</f>
      </c>
      <c r="AC717" s="1">
        <f>IF(IFERROR(AB717,TRUE)=TRUE, "-","OK")</f>
      </c>
      <c r="AD717" s="11" t="s">
        <v>37</v>
      </c>
      <c r="AE717" s="11" t="s">
        <v>37</v>
      </c>
      <c r="AF717" s="1">
        <f>IF(IFERROR(VLOOKUP(E717,Store_Showcase!B2:H144,{5}, FALSE), TRUE)=TRUE, IF(IFERROR(VLOOKUP(E717,Store_SRP!B2:H110,{5}, FALSE), TRUE)=TRUE,VLOOKUP(E717,Store_VAM!B2:H273,{5}, FALSE),VLOOKUP(E717,Store_SRP!B2:H110,{5}, FALSE)), VLOOKUP(E717,Store_Showcase!B2:H144,{5}, FALSE))</f>
      </c>
      <c r="AG717" s="1">
        <f>IF(IFERROR(VLOOKUP(E717,Store_Showcase!B2:H144,{6}, FALSE), TRUE)=TRUE, IF(IFERROR(VLOOKUP(E717,Store_SRP!B2:H110,{6}, FALSE), TRUE)=TRUE,VLOOKUP(E717,Store_VAM!B2:H273,{6}, FALSE),VLOOKUP(E717,Store_SRP!B2:H110,{6}, FALSE)), VLOOKUP(E717,Store_Showcase!B2:H144,{6}, FALSE))</f>
      </c>
      <c r="AH717" s="1">
        <f>VLOOKUP(G717,Sku_Consolidated!A2:R957,18,FALSE)</f>
      </c>
      <c r="AI717" s="1">
        <f>VLOOKUP(G717,Sku_Consolidated!A2:S957,19,FALSE)</f>
      </c>
      <c r="AJ717" s="1">
        <f>VLOOKUP(G717,Sku_Consolidated!A2:T957,20,FALSE)</f>
      </c>
    </row>
    <row r="718" spans="1:36" x14ac:dyDescent="0.25">
      <c r="A718" s="1">
        <v>2024</v>
      </c>
      <c r="B718" s="1" t="s">
        <v>31</v>
      </c>
      <c r="C718" s="1" t="s">
        <v>32</v>
      </c>
      <c r="D718" s="1" t="s">
        <v>33</v>
      </c>
      <c r="E718" s="9" t="s">
        <v>1767</v>
      </c>
      <c r="F718" s="1">
        <f>IF(VLOOKUP(G718,Sku_Consolidated!A2:S957,{19},FALSE)="SHOWCASE", VLOOKUP(E718,Store_Showcase!B2:C144,{2}, FALSE), IF(VLOOKUP(G718,Sku_Consolidated!A2:S957,{19},FALSE)="VAM",VLOOKUP(E718,Store_VAM!B2:C273,{2}, FALSE),VLOOKUP(E718,Store_SRP!B2:C110,{2}, FALSE)))</f>
      </c>
      <c r="G718" s="1">
        <v>14270</v>
      </c>
      <c r="H718" s="1" t="s">
        <v>1450</v>
      </c>
      <c r="I718" s="10" t="s">
        <v>2109</v>
      </c>
      <c r="J718" s="1">
        <f>VLOOKUP(G718,Sku_Consolidated!A2:C957, 3, FALSE)</f>
      </c>
      <c r="K718" s="10">
        <f>IF(J718="PACK", I718, 0)</f>
      </c>
      <c r="L718" s="10">
        <f>IF(J718="KG", I718, I718 * VLOOKUP(G718,Sku_Consolidated!A2:U957,21,FALSE))</f>
      </c>
      <c r="M718" s="10" t="s">
        <v>37</v>
      </c>
      <c r="N718" s="11" t="s">
        <v>2110</v>
      </c>
      <c r="O718" s="10" t="s">
        <v>2111</v>
      </c>
      <c r="P718" s="10">
        <f>N718 - O718</f>
      </c>
      <c r="Q718" s="1">
        <f>VLOOKUP(G718,Sku_Consolidated!A2:G957,7, FALSE)</f>
      </c>
      <c r="R718" s="1">
        <f>IF(IFERROR(VLOOKUP(E718,Store_Showcase!B2:H144,7, FALSE), TRUE)=TRUE, IF(IFERROR(VLOOKUP(E718,Store_SRP!B2:H110,7, FALSE), TRUE)=TRUE,VLOOKUP(E718,Store_VAM!B2:H273,7, FALSE),VLOOKUP(E718,Store_SRP!B2:H110,7, FALSE)), VLOOKUP(E718,Store_Showcase!B2:H144,7, FALSE))</f>
      </c>
      <c r="S718" s="1">
        <f>IF(IFERROR(VLOOKUP(E718,Store_Showcase!B2:I144,8, FALSE), TRUE)=TRUE, IF(IFERROR(VLOOKUP(E718,Store_SRP!B2:I110,8, FALSE), TRUE)=TRUE,VLOOKUP(E718,Store_VAM!B2:I273,8, FALSE),VLOOKUP(E718,Store_SRP!B2:I110,8, FALSE)), VLOOKUP(E718,Store_Showcase!B2:I144,8, FALSE))</f>
      </c>
      <c r="T718" s="1">
        <f>VLOOKUP(G718,Sku_Consolidated!A2:R957,18,FALSE)</f>
      </c>
      <c r="U718" s="1" t="s">
        <v>2099</v>
      </c>
      <c r="V718" s="1">
        <f>IF(VLOOKUP(G718,Sku_Consolidated!A2:S957,19,FALSE)="SHOWCASE", VLOOKUP(E718,Store_Showcase!B2:L144,11, FALSE), IF(VLOOKUP(G718,Sku_Consolidated!A2:S957,19,FALSE)="VAM",VLOOKUP(E718,Store_VAM!B2:L273,11, FALSE),VLOOKUP(E718,Store_SRP!B2:L110,11, FALSE)))</f>
      </c>
      <c r="W718" s="1">
        <f>VLOOKUP(G718,Sku_Consolidated!A2:W957,11,FALSE)</f>
      </c>
      <c r="X718" s="1">
        <f>VLOOKUP(G718,Sku_Consolidated!A2:H957,8,FALSE)</f>
      </c>
      <c r="Y718" s="1">
        <f>VLOOKUP(G718,Sku_Consolidated!A2:I957,9,FALSE)</f>
      </c>
      <c r="Z718" s="1" t="s">
        <v>41</v>
      </c>
      <c r="AA718" s="1">
        <f>VLOOKUP(G718,Sku_Consolidated!A2:E957,5,FALSE)</f>
      </c>
      <c r="AB718" s="1">
        <f>IF(VLOOKUP(G718,Sku_Consolidated!A2:S957,19,FALSE)="SHOWCASE", VLOOKUP(E718,Store_Showcase!B2:N144,13, FALSE), IF(VLOOKUP(G718,Sku_Consolidated!A2:S957,19,FALSE)="VAM",VLOOKUP(E718,Store_VAM!B2:N273,13, FALSE),VLOOKUP(E718,Store_SRP!B2:N110,13, FALSE)))</f>
      </c>
      <c r="AC718" s="1">
        <f>IF(IFERROR(AB718,TRUE)=TRUE, "-","OK")</f>
      </c>
      <c r="AD718" s="11" t="s">
        <v>37</v>
      </c>
      <c r="AE718" s="11" t="s">
        <v>37</v>
      </c>
      <c r="AF718" s="1">
        <f>IF(IFERROR(VLOOKUP(E718,Store_Showcase!B2:H144,{5}, FALSE), TRUE)=TRUE, IF(IFERROR(VLOOKUP(E718,Store_SRP!B2:H110,{5}, FALSE), TRUE)=TRUE,VLOOKUP(E718,Store_VAM!B2:H273,{5}, FALSE),VLOOKUP(E718,Store_SRP!B2:H110,{5}, FALSE)), VLOOKUP(E718,Store_Showcase!B2:H144,{5}, FALSE))</f>
      </c>
      <c r="AG718" s="1">
        <f>IF(IFERROR(VLOOKUP(E718,Store_Showcase!B2:H144,{6}, FALSE), TRUE)=TRUE, IF(IFERROR(VLOOKUP(E718,Store_SRP!B2:H110,{6}, FALSE), TRUE)=TRUE,VLOOKUP(E718,Store_VAM!B2:H273,{6}, FALSE),VLOOKUP(E718,Store_SRP!B2:H110,{6}, FALSE)), VLOOKUP(E718,Store_Showcase!B2:H144,{6}, FALSE))</f>
      </c>
      <c r="AH718" s="1">
        <f>VLOOKUP(G718,Sku_Consolidated!A2:R957,18,FALSE)</f>
      </c>
      <c r="AI718" s="1">
        <f>VLOOKUP(G718,Sku_Consolidated!A2:S957,19,FALSE)</f>
      </c>
      <c r="AJ718" s="1">
        <f>VLOOKUP(G718,Sku_Consolidated!A2:T957,20,FALSE)</f>
      </c>
    </row>
    <row r="719" spans="1:36" x14ac:dyDescent="0.25">
      <c r="A719" s="1">
        <v>2024</v>
      </c>
      <c r="B719" s="1" t="s">
        <v>31</v>
      </c>
      <c r="C719" s="1" t="s">
        <v>32</v>
      </c>
      <c r="D719" s="1" t="s">
        <v>33</v>
      </c>
      <c r="E719" s="9" t="s">
        <v>1767</v>
      </c>
      <c r="F719" s="1">
        <f>IF(VLOOKUP(G719,Sku_Consolidated!A2:S957,{19},FALSE)="SHOWCASE", VLOOKUP(E719,Store_Showcase!B2:C144,{2}, FALSE), IF(VLOOKUP(G719,Sku_Consolidated!A2:S957,{19},FALSE)="VAM",VLOOKUP(E719,Store_VAM!B2:C273,{2}, FALSE),VLOOKUP(E719,Store_SRP!B2:C110,{2}, FALSE)))</f>
      </c>
      <c r="G719" s="1">
        <v>14275</v>
      </c>
      <c r="H719" s="1" t="s">
        <v>1454</v>
      </c>
      <c r="I719" s="10" t="s">
        <v>2112</v>
      </c>
      <c r="J719" s="1">
        <f>VLOOKUP(G719,Sku_Consolidated!A2:C957, 3, FALSE)</f>
      </c>
      <c r="K719" s="10">
        <f>IF(J719="PACK", I719, 0)</f>
      </c>
      <c r="L719" s="10">
        <f>IF(J719="KG", I719, I719 * VLOOKUP(G719,Sku_Consolidated!A2:U957,21,FALSE))</f>
      </c>
      <c r="M719" s="10" t="s">
        <v>37</v>
      </c>
      <c r="N719" s="11" t="s">
        <v>2113</v>
      </c>
      <c r="O719" s="10" t="s">
        <v>2114</v>
      </c>
      <c r="P719" s="10">
        <f>N719 - O719</f>
      </c>
      <c r="Q719" s="1">
        <f>VLOOKUP(G719,Sku_Consolidated!A2:G957,7, FALSE)</f>
      </c>
      <c r="R719" s="1">
        <f>IF(IFERROR(VLOOKUP(E719,Store_Showcase!B2:H144,7, FALSE), TRUE)=TRUE, IF(IFERROR(VLOOKUP(E719,Store_SRP!B2:H110,7, FALSE), TRUE)=TRUE,VLOOKUP(E719,Store_VAM!B2:H273,7, FALSE),VLOOKUP(E719,Store_SRP!B2:H110,7, FALSE)), VLOOKUP(E719,Store_Showcase!B2:H144,7, FALSE))</f>
      </c>
      <c r="S719" s="1">
        <f>IF(IFERROR(VLOOKUP(E719,Store_Showcase!B2:I144,8, FALSE), TRUE)=TRUE, IF(IFERROR(VLOOKUP(E719,Store_SRP!B2:I110,8, FALSE), TRUE)=TRUE,VLOOKUP(E719,Store_VAM!B2:I273,8, FALSE),VLOOKUP(E719,Store_SRP!B2:I110,8, FALSE)), VLOOKUP(E719,Store_Showcase!B2:I144,8, FALSE))</f>
      </c>
      <c r="T719" s="1">
        <f>VLOOKUP(G719,Sku_Consolidated!A2:R957,18,FALSE)</f>
      </c>
      <c r="U719" s="1" t="s">
        <v>2099</v>
      </c>
      <c r="V719" s="1">
        <f>IF(VLOOKUP(G719,Sku_Consolidated!A2:S957,19,FALSE)="SHOWCASE", VLOOKUP(E719,Store_Showcase!B2:L144,11, FALSE), IF(VLOOKUP(G719,Sku_Consolidated!A2:S957,19,FALSE)="VAM",VLOOKUP(E719,Store_VAM!B2:L273,11, FALSE),VLOOKUP(E719,Store_SRP!B2:L110,11, FALSE)))</f>
      </c>
      <c r="W719" s="1">
        <f>VLOOKUP(G719,Sku_Consolidated!A2:W957,11,FALSE)</f>
      </c>
      <c r="X719" s="1">
        <f>VLOOKUP(G719,Sku_Consolidated!A2:H957,8,FALSE)</f>
      </c>
      <c r="Y719" s="1">
        <f>VLOOKUP(G719,Sku_Consolidated!A2:I957,9,FALSE)</f>
      </c>
      <c r="Z719" s="1" t="s">
        <v>41</v>
      </c>
      <c r="AA719" s="1">
        <f>VLOOKUP(G719,Sku_Consolidated!A2:E957,5,FALSE)</f>
      </c>
      <c r="AB719" s="1">
        <f>IF(VLOOKUP(G719,Sku_Consolidated!A2:S957,19,FALSE)="SHOWCASE", VLOOKUP(E719,Store_Showcase!B2:N144,13, FALSE), IF(VLOOKUP(G719,Sku_Consolidated!A2:S957,19,FALSE)="VAM",VLOOKUP(E719,Store_VAM!B2:N273,13, FALSE),VLOOKUP(E719,Store_SRP!B2:N110,13, FALSE)))</f>
      </c>
      <c r="AC719" s="1">
        <f>IF(IFERROR(AB719,TRUE)=TRUE, "-","OK")</f>
      </c>
      <c r="AD719" s="11" t="s">
        <v>37</v>
      </c>
      <c r="AE719" s="11" t="s">
        <v>37</v>
      </c>
      <c r="AF719" s="1">
        <f>IF(IFERROR(VLOOKUP(E719,Store_Showcase!B2:H144,{5}, FALSE), TRUE)=TRUE, IF(IFERROR(VLOOKUP(E719,Store_SRP!B2:H110,{5}, FALSE), TRUE)=TRUE,VLOOKUP(E719,Store_VAM!B2:H273,{5}, FALSE),VLOOKUP(E719,Store_SRP!B2:H110,{5}, FALSE)), VLOOKUP(E719,Store_Showcase!B2:H144,{5}, FALSE))</f>
      </c>
      <c r="AG719" s="1">
        <f>IF(IFERROR(VLOOKUP(E719,Store_Showcase!B2:H144,{6}, FALSE), TRUE)=TRUE, IF(IFERROR(VLOOKUP(E719,Store_SRP!B2:H110,{6}, FALSE), TRUE)=TRUE,VLOOKUP(E719,Store_VAM!B2:H273,{6}, FALSE),VLOOKUP(E719,Store_SRP!B2:H110,{6}, FALSE)), VLOOKUP(E719,Store_Showcase!B2:H144,{6}, FALSE))</f>
      </c>
      <c r="AH719" s="1">
        <f>VLOOKUP(G719,Sku_Consolidated!A2:R957,18,FALSE)</f>
      </c>
      <c r="AI719" s="1">
        <f>VLOOKUP(G719,Sku_Consolidated!A2:S957,19,FALSE)</f>
      </c>
      <c r="AJ719" s="1">
        <f>VLOOKUP(G719,Sku_Consolidated!A2:T957,20,FALSE)</f>
      </c>
    </row>
    <row r="720" spans="1:36" x14ac:dyDescent="0.25">
      <c r="A720" s="1">
        <v>2024</v>
      </c>
      <c r="B720" s="1" t="s">
        <v>31</v>
      </c>
      <c r="C720" s="1" t="s">
        <v>32</v>
      </c>
      <c r="D720" s="1" t="s">
        <v>33</v>
      </c>
      <c r="E720" s="9" t="s">
        <v>1767</v>
      </c>
      <c r="F720" s="1">
        <f>IF(VLOOKUP(G720,Sku_Consolidated!A2:S957,{19},FALSE)="SHOWCASE", VLOOKUP(E720,Store_Showcase!B2:C144,{2}, FALSE), IF(VLOOKUP(G720,Sku_Consolidated!A2:S957,{19},FALSE)="VAM",VLOOKUP(E720,Store_VAM!B2:C273,{2}, FALSE),VLOOKUP(E720,Store_SRP!B2:C110,{2}, FALSE)))</f>
      </c>
      <c r="G720" s="1">
        <v>14280</v>
      </c>
      <c r="H720" s="1" t="s">
        <v>1458</v>
      </c>
      <c r="I720" s="10" t="s">
        <v>2115</v>
      </c>
      <c r="J720" s="1">
        <f>VLOOKUP(G720,Sku_Consolidated!A2:C957, 3, FALSE)</f>
      </c>
      <c r="K720" s="10">
        <f>IF(J720="PACK", I720, 0)</f>
      </c>
      <c r="L720" s="10">
        <f>IF(J720="KG", I720, I720 * VLOOKUP(G720,Sku_Consolidated!A2:U957,21,FALSE))</f>
      </c>
      <c r="M720" s="10" t="s">
        <v>37</v>
      </c>
      <c r="N720" s="11" t="s">
        <v>2116</v>
      </c>
      <c r="O720" s="10" t="s">
        <v>2117</v>
      </c>
      <c r="P720" s="10">
        <f>N720 - O720</f>
      </c>
      <c r="Q720" s="1">
        <f>VLOOKUP(G720,Sku_Consolidated!A2:G957,7, FALSE)</f>
      </c>
      <c r="R720" s="1">
        <f>IF(IFERROR(VLOOKUP(E720,Store_Showcase!B2:H144,7, FALSE), TRUE)=TRUE, IF(IFERROR(VLOOKUP(E720,Store_SRP!B2:H110,7, FALSE), TRUE)=TRUE,VLOOKUP(E720,Store_VAM!B2:H273,7, FALSE),VLOOKUP(E720,Store_SRP!B2:H110,7, FALSE)), VLOOKUP(E720,Store_Showcase!B2:H144,7, FALSE))</f>
      </c>
      <c r="S720" s="1">
        <f>IF(IFERROR(VLOOKUP(E720,Store_Showcase!B2:I144,8, FALSE), TRUE)=TRUE, IF(IFERROR(VLOOKUP(E720,Store_SRP!B2:I110,8, FALSE), TRUE)=TRUE,VLOOKUP(E720,Store_VAM!B2:I273,8, FALSE),VLOOKUP(E720,Store_SRP!B2:I110,8, FALSE)), VLOOKUP(E720,Store_Showcase!B2:I144,8, FALSE))</f>
      </c>
      <c r="T720" s="1">
        <f>VLOOKUP(G720,Sku_Consolidated!A2:R957,18,FALSE)</f>
      </c>
      <c r="U720" s="1" t="s">
        <v>2099</v>
      </c>
      <c r="V720" s="1">
        <f>IF(VLOOKUP(G720,Sku_Consolidated!A2:S957,19,FALSE)="SHOWCASE", VLOOKUP(E720,Store_Showcase!B2:L144,11, FALSE), IF(VLOOKUP(G720,Sku_Consolidated!A2:S957,19,FALSE)="VAM",VLOOKUP(E720,Store_VAM!B2:L273,11, FALSE),VLOOKUP(E720,Store_SRP!B2:L110,11, FALSE)))</f>
      </c>
      <c r="W720" s="1">
        <f>VLOOKUP(G720,Sku_Consolidated!A2:W957,11,FALSE)</f>
      </c>
      <c r="X720" s="1">
        <f>VLOOKUP(G720,Sku_Consolidated!A2:H957,8,FALSE)</f>
      </c>
      <c r="Y720" s="1">
        <f>VLOOKUP(G720,Sku_Consolidated!A2:I957,9,FALSE)</f>
      </c>
      <c r="Z720" s="1" t="s">
        <v>41</v>
      </c>
      <c r="AA720" s="1">
        <f>VLOOKUP(G720,Sku_Consolidated!A2:E957,5,FALSE)</f>
      </c>
      <c r="AB720" s="1">
        <f>IF(VLOOKUP(G720,Sku_Consolidated!A2:S957,19,FALSE)="SHOWCASE", VLOOKUP(E720,Store_Showcase!B2:N144,13, FALSE), IF(VLOOKUP(G720,Sku_Consolidated!A2:S957,19,FALSE)="VAM",VLOOKUP(E720,Store_VAM!B2:N273,13, FALSE),VLOOKUP(E720,Store_SRP!B2:N110,13, FALSE)))</f>
      </c>
      <c r="AC720" s="1">
        <f>IF(IFERROR(AB720,TRUE)=TRUE, "-","OK")</f>
      </c>
      <c r="AD720" s="11" t="s">
        <v>37</v>
      </c>
      <c r="AE720" s="11" t="s">
        <v>37</v>
      </c>
      <c r="AF720" s="1">
        <f>IF(IFERROR(VLOOKUP(E720,Store_Showcase!B2:H144,{5}, FALSE), TRUE)=TRUE, IF(IFERROR(VLOOKUP(E720,Store_SRP!B2:H110,{5}, FALSE), TRUE)=TRUE,VLOOKUP(E720,Store_VAM!B2:H273,{5}, FALSE),VLOOKUP(E720,Store_SRP!B2:H110,{5}, FALSE)), VLOOKUP(E720,Store_Showcase!B2:H144,{5}, FALSE))</f>
      </c>
      <c r="AG720" s="1">
        <f>IF(IFERROR(VLOOKUP(E720,Store_Showcase!B2:H144,{6}, FALSE), TRUE)=TRUE, IF(IFERROR(VLOOKUP(E720,Store_SRP!B2:H110,{6}, FALSE), TRUE)=TRUE,VLOOKUP(E720,Store_VAM!B2:H273,{6}, FALSE),VLOOKUP(E720,Store_SRP!B2:H110,{6}, FALSE)), VLOOKUP(E720,Store_Showcase!B2:H144,{6}, FALSE))</f>
      </c>
      <c r="AH720" s="1">
        <f>VLOOKUP(G720,Sku_Consolidated!A2:R957,18,FALSE)</f>
      </c>
      <c r="AI720" s="1">
        <f>VLOOKUP(G720,Sku_Consolidated!A2:S957,19,FALSE)</f>
      </c>
      <c r="AJ720" s="1">
        <f>VLOOKUP(G720,Sku_Consolidated!A2:T957,20,FALSE)</f>
      </c>
    </row>
    <row r="721" spans="1:36" x14ac:dyDescent="0.25">
      <c r="A721" s="1">
        <v>2024</v>
      </c>
      <c r="B721" s="1" t="s">
        <v>31</v>
      </c>
      <c r="C721" s="1" t="s">
        <v>32</v>
      </c>
      <c r="D721" s="1" t="s">
        <v>33</v>
      </c>
      <c r="E721" s="9" t="s">
        <v>1767</v>
      </c>
      <c r="F721" s="1">
        <f>IF(VLOOKUP(G721,Sku_Consolidated!A2:S957,{19},FALSE)="SHOWCASE", VLOOKUP(E721,Store_Showcase!B2:C144,{2}, FALSE), IF(VLOOKUP(G721,Sku_Consolidated!A2:S957,{19},FALSE)="VAM",VLOOKUP(E721,Store_VAM!B2:C273,{2}, FALSE),VLOOKUP(E721,Store_SRP!B2:C110,{2}, FALSE)))</f>
      </c>
      <c r="G721" s="1">
        <v>14281</v>
      </c>
      <c r="H721" s="1" t="s">
        <v>1621</v>
      </c>
      <c r="I721" s="10" t="s">
        <v>2118</v>
      </c>
      <c r="J721" s="1">
        <f>VLOOKUP(G721,Sku_Consolidated!A2:C957, 3, FALSE)</f>
      </c>
      <c r="K721" s="10">
        <f>IF(J721="PACK", I721, 0)</f>
      </c>
      <c r="L721" s="10">
        <f>IF(J721="KG", I721, I721 * VLOOKUP(G721,Sku_Consolidated!A2:U957,21,FALSE))</f>
      </c>
      <c r="M721" s="10" t="s">
        <v>37</v>
      </c>
      <c r="N721" s="11" t="s">
        <v>2119</v>
      </c>
      <c r="O721" s="10" t="s">
        <v>2120</v>
      </c>
      <c r="P721" s="10">
        <f>N721 - O721</f>
      </c>
      <c r="Q721" s="1">
        <f>VLOOKUP(G721,Sku_Consolidated!A2:G957,7, FALSE)</f>
      </c>
      <c r="R721" s="1">
        <f>IF(IFERROR(VLOOKUP(E721,Store_Showcase!B2:H144,7, FALSE), TRUE)=TRUE, IF(IFERROR(VLOOKUP(E721,Store_SRP!B2:H110,7, FALSE), TRUE)=TRUE,VLOOKUP(E721,Store_VAM!B2:H273,7, FALSE),VLOOKUP(E721,Store_SRP!B2:H110,7, FALSE)), VLOOKUP(E721,Store_Showcase!B2:H144,7, FALSE))</f>
      </c>
      <c r="S721" s="1">
        <f>IF(IFERROR(VLOOKUP(E721,Store_Showcase!B2:I144,8, FALSE), TRUE)=TRUE, IF(IFERROR(VLOOKUP(E721,Store_SRP!B2:I110,8, FALSE), TRUE)=TRUE,VLOOKUP(E721,Store_VAM!B2:I273,8, FALSE),VLOOKUP(E721,Store_SRP!B2:I110,8, FALSE)), VLOOKUP(E721,Store_Showcase!B2:I144,8, FALSE))</f>
      </c>
      <c r="T721" s="1">
        <f>VLOOKUP(G721,Sku_Consolidated!A2:R957,18,FALSE)</f>
      </c>
      <c r="U721" s="1" t="s">
        <v>2099</v>
      </c>
      <c r="V721" s="1">
        <f>IF(VLOOKUP(G721,Sku_Consolidated!A2:S957,19,FALSE)="SHOWCASE", VLOOKUP(E721,Store_Showcase!B2:L144,11, FALSE), IF(VLOOKUP(G721,Sku_Consolidated!A2:S957,19,FALSE)="VAM",VLOOKUP(E721,Store_VAM!B2:L273,11, FALSE),VLOOKUP(E721,Store_SRP!B2:L110,11, FALSE)))</f>
      </c>
      <c r="W721" s="1">
        <f>VLOOKUP(G721,Sku_Consolidated!A2:W957,11,FALSE)</f>
      </c>
      <c r="X721" s="1">
        <f>VLOOKUP(G721,Sku_Consolidated!A2:H957,8,FALSE)</f>
      </c>
      <c r="Y721" s="1">
        <f>VLOOKUP(G721,Sku_Consolidated!A2:I957,9,FALSE)</f>
      </c>
      <c r="Z721" s="1" t="s">
        <v>41</v>
      </c>
      <c r="AA721" s="1">
        <f>VLOOKUP(G721,Sku_Consolidated!A2:E957,5,FALSE)</f>
      </c>
      <c r="AB721" s="1">
        <f>IF(VLOOKUP(G721,Sku_Consolidated!A2:S957,19,FALSE)="SHOWCASE", VLOOKUP(E721,Store_Showcase!B2:N144,13, FALSE), IF(VLOOKUP(G721,Sku_Consolidated!A2:S957,19,FALSE)="VAM",VLOOKUP(E721,Store_VAM!B2:N273,13, FALSE),VLOOKUP(E721,Store_SRP!B2:N110,13, FALSE)))</f>
      </c>
      <c r="AC721" s="1">
        <f>IF(IFERROR(AB721,TRUE)=TRUE, "-","OK")</f>
      </c>
      <c r="AD721" s="11" t="s">
        <v>37</v>
      </c>
      <c r="AE721" s="11" t="s">
        <v>37</v>
      </c>
      <c r="AF721" s="1">
        <f>IF(IFERROR(VLOOKUP(E721,Store_Showcase!B2:H144,{5}, FALSE), TRUE)=TRUE, IF(IFERROR(VLOOKUP(E721,Store_SRP!B2:H110,{5}, FALSE), TRUE)=TRUE,VLOOKUP(E721,Store_VAM!B2:H273,{5}, FALSE),VLOOKUP(E721,Store_SRP!B2:H110,{5}, FALSE)), VLOOKUP(E721,Store_Showcase!B2:H144,{5}, FALSE))</f>
      </c>
      <c r="AG721" s="1">
        <f>IF(IFERROR(VLOOKUP(E721,Store_Showcase!B2:H144,{6}, FALSE), TRUE)=TRUE, IF(IFERROR(VLOOKUP(E721,Store_SRP!B2:H110,{6}, FALSE), TRUE)=TRUE,VLOOKUP(E721,Store_VAM!B2:H273,{6}, FALSE),VLOOKUP(E721,Store_SRP!B2:H110,{6}, FALSE)), VLOOKUP(E721,Store_Showcase!B2:H144,{6}, FALSE))</f>
      </c>
      <c r="AH721" s="1">
        <f>VLOOKUP(G721,Sku_Consolidated!A2:R957,18,FALSE)</f>
      </c>
      <c r="AI721" s="1">
        <f>VLOOKUP(G721,Sku_Consolidated!A2:S957,19,FALSE)</f>
      </c>
      <c r="AJ721" s="1">
        <f>VLOOKUP(G721,Sku_Consolidated!A2:T957,20,FALSE)</f>
      </c>
    </row>
    <row r="722" spans="1:36" x14ac:dyDescent="0.25">
      <c r="A722" s="1">
        <v>2024</v>
      </c>
      <c r="B722" s="1" t="s">
        <v>31</v>
      </c>
      <c r="C722" s="1" t="s">
        <v>32</v>
      </c>
      <c r="D722" s="1" t="s">
        <v>33</v>
      </c>
      <c r="E722" s="9" t="s">
        <v>1767</v>
      </c>
      <c r="F722" s="1">
        <f>IF(VLOOKUP(G722,Sku_Consolidated!A2:S957,{19},FALSE)="SHOWCASE", VLOOKUP(E722,Store_Showcase!B2:C144,{2}, FALSE), IF(VLOOKUP(G722,Sku_Consolidated!A2:S957,{19},FALSE)="VAM",VLOOKUP(E722,Store_VAM!B2:C273,{2}, FALSE),VLOOKUP(E722,Store_SRP!B2:C110,{2}, FALSE)))</f>
      </c>
      <c r="G722" s="1">
        <v>14282</v>
      </c>
      <c r="H722" s="1" t="s">
        <v>2121</v>
      </c>
      <c r="I722" s="10" t="s">
        <v>2122</v>
      </c>
      <c r="J722" s="1">
        <f>VLOOKUP(G722,Sku_Consolidated!A2:C957, 3, FALSE)</f>
      </c>
      <c r="K722" s="10">
        <f>IF(J722="PACK", I722, 0)</f>
      </c>
      <c r="L722" s="10">
        <f>IF(J722="KG", I722, I722 * VLOOKUP(G722,Sku_Consolidated!A2:U957,21,FALSE))</f>
      </c>
      <c r="M722" s="10" t="s">
        <v>37</v>
      </c>
      <c r="N722" s="11" t="s">
        <v>2123</v>
      </c>
      <c r="O722" s="10" t="s">
        <v>2124</v>
      </c>
      <c r="P722" s="10">
        <f>N722 - O722</f>
      </c>
      <c r="Q722" s="1">
        <f>VLOOKUP(G722,Sku_Consolidated!A2:G957,7, FALSE)</f>
      </c>
      <c r="R722" s="1">
        <f>IF(IFERROR(VLOOKUP(E722,Store_Showcase!B2:H144,7, FALSE), TRUE)=TRUE, IF(IFERROR(VLOOKUP(E722,Store_SRP!B2:H110,7, FALSE), TRUE)=TRUE,VLOOKUP(E722,Store_VAM!B2:H273,7, FALSE),VLOOKUP(E722,Store_SRP!B2:H110,7, FALSE)), VLOOKUP(E722,Store_Showcase!B2:H144,7, FALSE))</f>
      </c>
      <c r="S722" s="1">
        <f>IF(IFERROR(VLOOKUP(E722,Store_Showcase!B2:I144,8, FALSE), TRUE)=TRUE, IF(IFERROR(VLOOKUP(E722,Store_SRP!B2:I110,8, FALSE), TRUE)=TRUE,VLOOKUP(E722,Store_VAM!B2:I273,8, FALSE),VLOOKUP(E722,Store_SRP!B2:I110,8, FALSE)), VLOOKUP(E722,Store_Showcase!B2:I144,8, FALSE))</f>
      </c>
      <c r="T722" s="1">
        <f>VLOOKUP(G722,Sku_Consolidated!A2:R957,18,FALSE)</f>
      </c>
      <c r="U722" s="1" t="s">
        <v>2099</v>
      </c>
      <c r="V722" s="1">
        <f>IF(VLOOKUP(G722,Sku_Consolidated!A2:S957,19,FALSE)="SHOWCASE", VLOOKUP(E722,Store_Showcase!B2:L144,11, FALSE), IF(VLOOKUP(G722,Sku_Consolidated!A2:S957,19,FALSE)="VAM",VLOOKUP(E722,Store_VAM!B2:L273,11, FALSE),VLOOKUP(E722,Store_SRP!B2:L110,11, FALSE)))</f>
      </c>
      <c r="W722" s="1">
        <f>VLOOKUP(G722,Sku_Consolidated!A2:W957,11,FALSE)</f>
      </c>
      <c r="X722" s="1">
        <f>VLOOKUP(G722,Sku_Consolidated!A2:H957,8,FALSE)</f>
      </c>
      <c r="Y722" s="1">
        <f>VLOOKUP(G722,Sku_Consolidated!A2:I957,9,FALSE)</f>
      </c>
      <c r="Z722" s="1" t="s">
        <v>41</v>
      </c>
      <c r="AA722" s="1">
        <f>VLOOKUP(G722,Sku_Consolidated!A2:E957,5,FALSE)</f>
      </c>
      <c r="AB722" s="1">
        <f>IF(VLOOKUP(G722,Sku_Consolidated!A2:S957,19,FALSE)="SHOWCASE", VLOOKUP(E722,Store_Showcase!B2:N144,13, FALSE), IF(VLOOKUP(G722,Sku_Consolidated!A2:S957,19,FALSE)="VAM",VLOOKUP(E722,Store_VAM!B2:N273,13, FALSE),VLOOKUP(E722,Store_SRP!B2:N110,13, FALSE)))</f>
      </c>
      <c r="AC722" s="1">
        <f>IF(IFERROR(AB722,TRUE)=TRUE, "-","OK")</f>
      </c>
      <c r="AD722" s="11" t="s">
        <v>37</v>
      </c>
      <c r="AE722" s="11" t="s">
        <v>37</v>
      </c>
      <c r="AF722" s="1">
        <f>IF(IFERROR(VLOOKUP(E722,Store_Showcase!B2:H144,{5}, FALSE), TRUE)=TRUE, IF(IFERROR(VLOOKUP(E722,Store_SRP!B2:H110,{5}, FALSE), TRUE)=TRUE,VLOOKUP(E722,Store_VAM!B2:H273,{5}, FALSE),VLOOKUP(E722,Store_SRP!B2:H110,{5}, FALSE)), VLOOKUP(E722,Store_Showcase!B2:H144,{5}, FALSE))</f>
      </c>
      <c r="AG722" s="1">
        <f>IF(IFERROR(VLOOKUP(E722,Store_Showcase!B2:H144,{6}, FALSE), TRUE)=TRUE, IF(IFERROR(VLOOKUP(E722,Store_SRP!B2:H110,{6}, FALSE), TRUE)=TRUE,VLOOKUP(E722,Store_VAM!B2:H273,{6}, FALSE),VLOOKUP(E722,Store_SRP!B2:H110,{6}, FALSE)), VLOOKUP(E722,Store_Showcase!B2:H144,{6}, FALSE))</f>
      </c>
      <c r="AH722" s="1">
        <f>VLOOKUP(G722,Sku_Consolidated!A2:R957,18,FALSE)</f>
      </c>
      <c r="AI722" s="1">
        <f>VLOOKUP(G722,Sku_Consolidated!A2:S957,19,FALSE)</f>
      </c>
      <c r="AJ722" s="1">
        <f>VLOOKUP(G722,Sku_Consolidated!A2:T957,20,FALSE)</f>
      </c>
    </row>
    <row r="723" spans="1:36" x14ac:dyDescent="0.25">
      <c r="A723" s="1">
        <v>2024</v>
      </c>
      <c r="B723" s="1" t="s">
        <v>31</v>
      </c>
      <c r="C723" s="1" t="s">
        <v>32</v>
      </c>
      <c r="D723" s="1" t="s">
        <v>33</v>
      </c>
      <c r="E723" s="9" t="s">
        <v>1767</v>
      </c>
      <c r="F723" s="1">
        <f>IF(VLOOKUP(G723,Sku_Consolidated!A2:S957,{19},FALSE)="SHOWCASE", VLOOKUP(E723,Store_Showcase!B2:C144,{2}, FALSE), IF(VLOOKUP(G723,Sku_Consolidated!A2:S957,{19},FALSE)="VAM",VLOOKUP(E723,Store_VAM!B2:C273,{2}, FALSE),VLOOKUP(E723,Store_SRP!B2:C110,{2}, FALSE)))</f>
      </c>
      <c r="G723" s="1">
        <v>16639</v>
      </c>
      <c r="H723" s="1" t="s">
        <v>1462</v>
      </c>
      <c r="I723" s="10" t="s">
        <v>2125</v>
      </c>
      <c r="J723" s="1">
        <f>VLOOKUP(G723,Sku_Consolidated!A2:C957, 3, FALSE)</f>
      </c>
      <c r="K723" s="10">
        <f>IF(J723="PACK", I723, 0)</f>
      </c>
      <c r="L723" s="10">
        <f>IF(J723="KG", I723, I723 * VLOOKUP(G723,Sku_Consolidated!A2:U957,21,FALSE))</f>
      </c>
      <c r="M723" s="10" t="s">
        <v>37</v>
      </c>
      <c r="N723" s="11" t="s">
        <v>2126</v>
      </c>
      <c r="O723" s="10" t="s">
        <v>2127</v>
      </c>
      <c r="P723" s="10">
        <f>N723 - O723</f>
      </c>
      <c r="Q723" s="1">
        <f>VLOOKUP(G723,Sku_Consolidated!A2:G957,7, FALSE)</f>
      </c>
      <c r="R723" s="1">
        <f>IF(IFERROR(VLOOKUP(E723,Store_Showcase!B2:H144,7, FALSE), TRUE)=TRUE, IF(IFERROR(VLOOKUP(E723,Store_SRP!B2:H110,7, FALSE), TRUE)=TRUE,VLOOKUP(E723,Store_VAM!B2:H273,7, FALSE),VLOOKUP(E723,Store_SRP!B2:H110,7, FALSE)), VLOOKUP(E723,Store_Showcase!B2:H144,7, FALSE))</f>
      </c>
      <c r="S723" s="1">
        <f>IF(IFERROR(VLOOKUP(E723,Store_Showcase!B2:I144,8, FALSE), TRUE)=TRUE, IF(IFERROR(VLOOKUP(E723,Store_SRP!B2:I110,8, FALSE), TRUE)=TRUE,VLOOKUP(E723,Store_VAM!B2:I273,8, FALSE),VLOOKUP(E723,Store_SRP!B2:I110,8, FALSE)), VLOOKUP(E723,Store_Showcase!B2:I144,8, FALSE))</f>
      </c>
      <c r="T723" s="1">
        <f>VLOOKUP(G723,Sku_Consolidated!A2:R957,18,FALSE)</f>
      </c>
      <c r="U723" s="1" t="s">
        <v>2099</v>
      </c>
      <c r="V723" s="1">
        <f>IF(VLOOKUP(G723,Sku_Consolidated!A2:S957,19,FALSE)="SHOWCASE", VLOOKUP(E723,Store_Showcase!B2:L144,11, FALSE), IF(VLOOKUP(G723,Sku_Consolidated!A2:S957,19,FALSE)="VAM",VLOOKUP(E723,Store_VAM!B2:L273,11, FALSE),VLOOKUP(E723,Store_SRP!B2:L110,11, FALSE)))</f>
      </c>
      <c r="W723" s="1">
        <f>VLOOKUP(G723,Sku_Consolidated!A2:W957,11,FALSE)</f>
      </c>
      <c r="X723" s="1">
        <f>VLOOKUP(G723,Sku_Consolidated!A2:H957,8,FALSE)</f>
      </c>
      <c r="Y723" s="1">
        <f>VLOOKUP(G723,Sku_Consolidated!A2:I957,9,FALSE)</f>
      </c>
      <c r="Z723" s="1" t="s">
        <v>41</v>
      </c>
      <c r="AA723" s="1">
        <f>VLOOKUP(G723,Sku_Consolidated!A2:E957,5,FALSE)</f>
      </c>
      <c r="AB723" s="1">
        <f>IF(VLOOKUP(G723,Sku_Consolidated!A2:S957,19,FALSE)="SHOWCASE", VLOOKUP(E723,Store_Showcase!B2:N144,13, FALSE), IF(VLOOKUP(G723,Sku_Consolidated!A2:S957,19,FALSE)="VAM",VLOOKUP(E723,Store_VAM!B2:N273,13, FALSE),VLOOKUP(E723,Store_SRP!B2:N110,13, FALSE)))</f>
      </c>
      <c r="AC723" s="1">
        <f>IF(IFERROR(AB723,TRUE)=TRUE, "-","OK")</f>
      </c>
      <c r="AD723" s="11" t="s">
        <v>37</v>
      </c>
      <c r="AE723" s="11" t="s">
        <v>37</v>
      </c>
      <c r="AF723" s="1">
        <f>IF(IFERROR(VLOOKUP(E723,Store_Showcase!B2:H144,{5}, FALSE), TRUE)=TRUE, IF(IFERROR(VLOOKUP(E723,Store_SRP!B2:H110,{5}, FALSE), TRUE)=TRUE,VLOOKUP(E723,Store_VAM!B2:H273,{5}, FALSE),VLOOKUP(E723,Store_SRP!B2:H110,{5}, FALSE)), VLOOKUP(E723,Store_Showcase!B2:H144,{5}, FALSE))</f>
      </c>
      <c r="AG723" s="1">
        <f>IF(IFERROR(VLOOKUP(E723,Store_Showcase!B2:H144,{6}, FALSE), TRUE)=TRUE, IF(IFERROR(VLOOKUP(E723,Store_SRP!B2:H110,{6}, FALSE), TRUE)=TRUE,VLOOKUP(E723,Store_VAM!B2:H273,{6}, FALSE),VLOOKUP(E723,Store_SRP!B2:H110,{6}, FALSE)), VLOOKUP(E723,Store_Showcase!B2:H144,{6}, FALSE))</f>
      </c>
      <c r="AH723" s="1">
        <f>VLOOKUP(G723,Sku_Consolidated!A2:R957,18,FALSE)</f>
      </c>
      <c r="AI723" s="1">
        <f>VLOOKUP(G723,Sku_Consolidated!A2:S957,19,FALSE)</f>
      </c>
      <c r="AJ723" s="1">
        <f>VLOOKUP(G723,Sku_Consolidated!A2:T957,20,FALSE)</f>
      </c>
    </row>
    <row r="724" spans="1:36" x14ac:dyDescent="0.25">
      <c r="A724" s="1">
        <v>2024</v>
      </c>
      <c r="B724" s="1" t="s">
        <v>31</v>
      </c>
      <c r="C724" s="1" t="s">
        <v>32</v>
      </c>
      <c r="D724" s="1" t="s">
        <v>33</v>
      </c>
      <c r="E724" s="9" t="s">
        <v>1767</v>
      </c>
      <c r="F724" s="1">
        <f>IF(VLOOKUP(G724,Sku_Consolidated!A2:S957,{19},FALSE)="SHOWCASE", VLOOKUP(E724,Store_Showcase!B2:C144,{2}, FALSE), IF(VLOOKUP(G724,Sku_Consolidated!A2:S957,{19},FALSE)="VAM",VLOOKUP(E724,Store_VAM!B2:C273,{2}, FALSE),VLOOKUP(E724,Store_SRP!B2:C110,{2}, FALSE)))</f>
      </c>
      <c r="G724" s="1">
        <v>17032</v>
      </c>
      <c r="H724" s="1" t="s">
        <v>2128</v>
      </c>
      <c r="I724" s="10" t="s">
        <v>726</v>
      </c>
      <c r="J724" s="1">
        <f>VLOOKUP(G724,Sku_Consolidated!A2:C957, 3, FALSE)</f>
      </c>
      <c r="K724" s="10">
        <f>IF(J724="PACK", I724, 0)</f>
      </c>
      <c r="L724" s="10">
        <f>IF(J724="KG", I724, I724 * VLOOKUP(G724,Sku_Consolidated!A2:U957,21,FALSE))</f>
      </c>
      <c r="M724" s="10" t="s">
        <v>37</v>
      </c>
      <c r="N724" s="11" t="s">
        <v>2129</v>
      </c>
      <c r="O724" s="10" t="s">
        <v>2130</v>
      </c>
      <c r="P724" s="10">
        <f>N724 - O724</f>
      </c>
      <c r="Q724" s="1">
        <f>VLOOKUP(G724,Sku_Consolidated!A2:G957,7, FALSE)</f>
      </c>
      <c r="R724" s="1">
        <f>IF(IFERROR(VLOOKUP(E724,Store_Showcase!B2:H144,7, FALSE), TRUE)=TRUE, IF(IFERROR(VLOOKUP(E724,Store_SRP!B2:H110,7, FALSE), TRUE)=TRUE,VLOOKUP(E724,Store_VAM!B2:H273,7, FALSE),VLOOKUP(E724,Store_SRP!B2:H110,7, FALSE)), VLOOKUP(E724,Store_Showcase!B2:H144,7, FALSE))</f>
      </c>
      <c r="S724" s="1">
        <f>IF(IFERROR(VLOOKUP(E724,Store_Showcase!B2:I144,8, FALSE), TRUE)=TRUE, IF(IFERROR(VLOOKUP(E724,Store_SRP!B2:I110,8, FALSE), TRUE)=TRUE,VLOOKUP(E724,Store_VAM!B2:I273,8, FALSE),VLOOKUP(E724,Store_SRP!B2:I110,8, FALSE)), VLOOKUP(E724,Store_Showcase!B2:I144,8, FALSE))</f>
      </c>
      <c r="T724" s="1">
        <f>VLOOKUP(G724,Sku_Consolidated!A2:R957,18,FALSE)</f>
      </c>
      <c r="U724" s="1" t="s">
        <v>2099</v>
      </c>
      <c r="V724" s="1">
        <f>IF(VLOOKUP(G724,Sku_Consolidated!A2:S957,19,FALSE)="SHOWCASE", VLOOKUP(E724,Store_Showcase!B2:L144,11, FALSE), IF(VLOOKUP(G724,Sku_Consolidated!A2:S957,19,FALSE)="VAM",VLOOKUP(E724,Store_VAM!B2:L273,11, FALSE),VLOOKUP(E724,Store_SRP!B2:L110,11, FALSE)))</f>
      </c>
      <c r="W724" s="1">
        <f>VLOOKUP(G724,Sku_Consolidated!A2:W957,11,FALSE)</f>
      </c>
      <c r="X724" s="1">
        <f>VLOOKUP(G724,Sku_Consolidated!A2:H957,8,FALSE)</f>
      </c>
      <c r="Y724" s="1">
        <f>VLOOKUP(G724,Sku_Consolidated!A2:I957,9,FALSE)</f>
      </c>
      <c r="Z724" s="1" t="s">
        <v>41</v>
      </c>
      <c r="AA724" s="1">
        <f>VLOOKUP(G724,Sku_Consolidated!A2:E957,5,FALSE)</f>
      </c>
      <c r="AB724" s="1">
        <f>IF(VLOOKUP(G724,Sku_Consolidated!A2:S957,19,FALSE)="SHOWCASE", VLOOKUP(E724,Store_Showcase!B2:N144,13, FALSE), IF(VLOOKUP(G724,Sku_Consolidated!A2:S957,19,FALSE)="VAM",VLOOKUP(E724,Store_VAM!B2:N273,13, FALSE),VLOOKUP(E724,Store_SRP!B2:N110,13, FALSE)))</f>
      </c>
      <c r="AC724" s="1">
        <f>IF(IFERROR(AB724,TRUE)=TRUE, "-","OK")</f>
      </c>
      <c r="AD724" s="11" t="s">
        <v>37</v>
      </c>
      <c r="AE724" s="11" t="s">
        <v>37</v>
      </c>
      <c r="AF724" s="1">
        <f>IF(IFERROR(VLOOKUP(E724,Store_Showcase!B2:H144,{5}, FALSE), TRUE)=TRUE, IF(IFERROR(VLOOKUP(E724,Store_SRP!B2:H110,{5}, FALSE), TRUE)=TRUE,VLOOKUP(E724,Store_VAM!B2:H273,{5}, FALSE),VLOOKUP(E724,Store_SRP!B2:H110,{5}, FALSE)), VLOOKUP(E724,Store_Showcase!B2:H144,{5}, FALSE))</f>
      </c>
      <c r="AG724" s="1">
        <f>IF(IFERROR(VLOOKUP(E724,Store_Showcase!B2:H144,{6}, FALSE), TRUE)=TRUE, IF(IFERROR(VLOOKUP(E724,Store_SRP!B2:H110,{6}, FALSE), TRUE)=TRUE,VLOOKUP(E724,Store_VAM!B2:H273,{6}, FALSE),VLOOKUP(E724,Store_SRP!B2:H110,{6}, FALSE)), VLOOKUP(E724,Store_Showcase!B2:H144,{6}, FALSE))</f>
      </c>
      <c r="AH724" s="1">
        <f>VLOOKUP(G724,Sku_Consolidated!A2:R957,18,FALSE)</f>
      </c>
      <c r="AI724" s="1">
        <f>VLOOKUP(G724,Sku_Consolidated!A2:S957,19,FALSE)</f>
      </c>
      <c r="AJ724" s="1">
        <f>VLOOKUP(G724,Sku_Consolidated!A2:T957,20,FALSE)</f>
      </c>
    </row>
    <row r="725" spans="1:36" x14ac:dyDescent="0.25">
      <c r="A725" s="1">
        <v>2024</v>
      </c>
      <c r="B725" s="1" t="s">
        <v>31</v>
      </c>
      <c r="C725" s="1" t="s">
        <v>32</v>
      </c>
      <c r="D725" s="1" t="s">
        <v>33</v>
      </c>
      <c r="E725" s="9" t="s">
        <v>2131</v>
      </c>
      <c r="F725" s="1">
        <f>IF(VLOOKUP(G725,Sku_Consolidated!A2:S957,{19},FALSE)="SHOWCASE", VLOOKUP(E725,Store_Showcase!B2:C144,{2}, FALSE), IF(VLOOKUP(G725,Sku_Consolidated!A2:S957,{19},FALSE)="VAM",VLOOKUP(E725,Store_VAM!B2:C273,{2}, FALSE),VLOOKUP(E725,Store_SRP!B2:C110,{2}, FALSE)))</f>
      </c>
      <c r="G725" s="1">
        <v>10008</v>
      </c>
      <c r="H725" s="1" t="s">
        <v>304</v>
      </c>
      <c r="I725" s="10" t="s">
        <v>2132</v>
      </c>
      <c r="J725" s="1">
        <f>VLOOKUP(G725,Sku_Consolidated!A2:C957, 3, FALSE)</f>
      </c>
      <c r="K725" s="10">
        <f>IF(J725="PACK", I725, 0)</f>
      </c>
      <c r="L725" s="10">
        <f>IF(J725="KG", I725, I725 * VLOOKUP(G725,Sku_Consolidated!A2:U957,21,FALSE))</f>
      </c>
      <c r="M725" s="10" t="s">
        <v>37</v>
      </c>
      <c r="N725" s="11" t="s">
        <v>2133</v>
      </c>
      <c r="O725" s="10" t="s">
        <v>2134</v>
      </c>
      <c r="P725" s="10">
        <f>N725 - O725</f>
      </c>
      <c r="Q725" s="1">
        <f>VLOOKUP(G725,Sku_Consolidated!A2:G957,7, FALSE)</f>
      </c>
      <c r="R725" s="1">
        <f>IF(IFERROR(VLOOKUP(E725,Store_Showcase!B2:H144,7, FALSE), TRUE)=TRUE, IF(IFERROR(VLOOKUP(E725,Store_SRP!B2:H110,7, FALSE), TRUE)=TRUE,VLOOKUP(E725,Store_VAM!B2:H273,7, FALSE),VLOOKUP(E725,Store_SRP!B2:H110,7, FALSE)), VLOOKUP(E725,Store_Showcase!B2:H144,7, FALSE))</f>
      </c>
      <c r="S725" s="1">
        <f>IF(IFERROR(VLOOKUP(E725,Store_Showcase!B2:I144,8, FALSE), TRUE)=TRUE, IF(IFERROR(VLOOKUP(E725,Store_SRP!B2:I110,8, FALSE), TRUE)=TRUE,VLOOKUP(E725,Store_VAM!B2:I273,8, FALSE),VLOOKUP(E725,Store_SRP!B2:I110,8, FALSE)), VLOOKUP(E725,Store_Showcase!B2:I144,8, FALSE))</f>
      </c>
      <c r="T725" s="1">
        <f>VLOOKUP(G725,Sku_Consolidated!A2:R957,18,FALSE)</f>
      </c>
      <c r="U725" s="1" t="s">
        <v>2135</v>
      </c>
      <c r="V725" s="1">
        <f>IF(VLOOKUP(G725,Sku_Consolidated!A2:S957,19,FALSE)="SHOWCASE", VLOOKUP(E725,Store_Showcase!B2:L144,11, FALSE), IF(VLOOKUP(G725,Sku_Consolidated!A2:S957,19,FALSE)="VAM",VLOOKUP(E725,Store_VAM!B2:L273,11, FALSE),VLOOKUP(E725,Store_SRP!B2:L110,11, FALSE)))</f>
      </c>
      <c r="W725" s="1">
        <f>VLOOKUP(G725,Sku_Consolidated!A2:W957,11,FALSE)</f>
      </c>
      <c r="X725" s="1">
        <f>VLOOKUP(G725,Sku_Consolidated!A2:H957,8,FALSE)</f>
      </c>
      <c r="Y725" s="1">
        <f>VLOOKUP(G725,Sku_Consolidated!A2:I957,9,FALSE)</f>
      </c>
      <c r="Z725" s="1" t="s">
        <v>41</v>
      </c>
      <c r="AA725" s="1">
        <f>VLOOKUP(G725,Sku_Consolidated!A2:E957,5,FALSE)</f>
      </c>
      <c r="AB725" s="1">
        <f>IF(VLOOKUP(G725,Sku_Consolidated!A2:S957,19,FALSE)="SHOWCASE", VLOOKUP(E725,Store_Showcase!B2:N144,13, FALSE), IF(VLOOKUP(G725,Sku_Consolidated!A2:S957,19,FALSE)="VAM",VLOOKUP(E725,Store_VAM!B2:N273,13, FALSE),VLOOKUP(E725,Store_SRP!B2:N110,13, FALSE)))</f>
      </c>
      <c r="AC725" s="1">
        <f>IF(IFERROR(AB725,TRUE)=TRUE, "-","OK")</f>
      </c>
      <c r="AD725" s="11" t="s">
        <v>37</v>
      </c>
      <c r="AE725" s="11" t="s">
        <v>37</v>
      </c>
      <c r="AF725" s="1">
        <f>IF(IFERROR(VLOOKUP(E725,Store_Showcase!B2:H144,{5}, FALSE), TRUE)=TRUE, IF(IFERROR(VLOOKUP(E725,Store_SRP!B2:H110,{5}, FALSE), TRUE)=TRUE,VLOOKUP(E725,Store_VAM!B2:H273,{5}, FALSE),VLOOKUP(E725,Store_SRP!B2:H110,{5}, FALSE)), VLOOKUP(E725,Store_Showcase!B2:H144,{5}, FALSE))</f>
      </c>
      <c r="AG725" s="1">
        <f>IF(IFERROR(VLOOKUP(E725,Store_Showcase!B2:H144,{6}, FALSE), TRUE)=TRUE, IF(IFERROR(VLOOKUP(E725,Store_SRP!B2:H110,{6}, FALSE), TRUE)=TRUE,VLOOKUP(E725,Store_VAM!B2:H273,{6}, FALSE),VLOOKUP(E725,Store_SRP!B2:H110,{6}, FALSE)), VLOOKUP(E725,Store_Showcase!B2:H144,{6}, FALSE))</f>
      </c>
      <c r="AH725" s="1">
        <f>VLOOKUP(G725,Sku_Consolidated!A2:R957,18,FALSE)</f>
      </c>
      <c r="AI725" s="1">
        <f>VLOOKUP(G725,Sku_Consolidated!A2:S957,19,FALSE)</f>
      </c>
      <c r="AJ725" s="1">
        <f>VLOOKUP(G725,Sku_Consolidated!A2:T957,20,FALSE)</f>
      </c>
    </row>
    <row r="726" spans="1:36" x14ac:dyDescent="0.25">
      <c r="A726" s="1">
        <v>2024</v>
      </c>
      <c r="B726" s="1" t="s">
        <v>31</v>
      </c>
      <c r="C726" s="1" t="s">
        <v>32</v>
      </c>
      <c r="D726" s="1" t="s">
        <v>33</v>
      </c>
      <c r="E726" s="9" t="s">
        <v>2131</v>
      </c>
      <c r="F726" s="1">
        <f>IF(VLOOKUP(G726,Sku_Consolidated!A2:S957,{19},FALSE)="SHOWCASE", VLOOKUP(E726,Store_Showcase!B2:C144,{2}, FALSE), IF(VLOOKUP(G726,Sku_Consolidated!A2:S957,{19},FALSE)="VAM",VLOOKUP(E726,Store_VAM!B2:C273,{2}, FALSE),VLOOKUP(E726,Store_SRP!B2:C110,{2}, FALSE)))</f>
      </c>
      <c r="G726" s="1">
        <v>61719</v>
      </c>
      <c r="H726" s="1" t="s">
        <v>35</v>
      </c>
      <c r="I726" s="10" t="s">
        <v>2136</v>
      </c>
      <c r="J726" s="1">
        <f>VLOOKUP(G726,Sku_Consolidated!A2:C957, 3, FALSE)</f>
      </c>
      <c r="K726" s="10">
        <f>IF(J726="PACK", I726, 0)</f>
      </c>
      <c r="L726" s="10">
        <f>IF(J726="KG", I726, I726 * VLOOKUP(G726,Sku_Consolidated!A2:U957,21,FALSE))</f>
      </c>
      <c r="M726" s="10" t="s">
        <v>37</v>
      </c>
      <c r="N726" s="11" t="s">
        <v>2137</v>
      </c>
      <c r="O726" s="10" t="s">
        <v>2138</v>
      </c>
      <c r="P726" s="10">
        <f>N726 - O726</f>
      </c>
      <c r="Q726" s="1">
        <f>VLOOKUP(G726,Sku_Consolidated!A2:G957,7, FALSE)</f>
      </c>
      <c r="R726" s="1">
        <f>IF(IFERROR(VLOOKUP(E726,Store_Showcase!B2:H144,7, FALSE), TRUE)=TRUE, IF(IFERROR(VLOOKUP(E726,Store_SRP!B2:H110,7, FALSE), TRUE)=TRUE,VLOOKUP(E726,Store_VAM!B2:H273,7, FALSE),VLOOKUP(E726,Store_SRP!B2:H110,7, FALSE)), VLOOKUP(E726,Store_Showcase!B2:H144,7, FALSE))</f>
      </c>
      <c r="S726" s="1">
        <f>IF(IFERROR(VLOOKUP(E726,Store_Showcase!B2:I144,8, FALSE), TRUE)=TRUE, IF(IFERROR(VLOOKUP(E726,Store_SRP!B2:I110,8, FALSE), TRUE)=TRUE,VLOOKUP(E726,Store_VAM!B2:I273,8, FALSE),VLOOKUP(E726,Store_SRP!B2:I110,8, FALSE)), VLOOKUP(E726,Store_Showcase!B2:I144,8, FALSE))</f>
      </c>
      <c r="T726" s="1">
        <f>VLOOKUP(G726,Sku_Consolidated!A2:R957,18,FALSE)</f>
      </c>
      <c r="U726" s="1" t="s">
        <v>2135</v>
      </c>
      <c r="V726" s="1">
        <f>IF(VLOOKUP(G726,Sku_Consolidated!A2:S957,19,FALSE)="SHOWCASE", VLOOKUP(E726,Store_Showcase!B2:L144,11, FALSE), IF(VLOOKUP(G726,Sku_Consolidated!A2:S957,19,FALSE)="VAM",VLOOKUP(E726,Store_VAM!B2:L273,11, FALSE),VLOOKUP(E726,Store_SRP!B2:L110,11, FALSE)))</f>
      </c>
      <c r="W726" s="1">
        <f>VLOOKUP(G726,Sku_Consolidated!A2:W957,11,FALSE)</f>
      </c>
      <c r="X726" s="1">
        <f>VLOOKUP(G726,Sku_Consolidated!A2:H957,8,FALSE)</f>
      </c>
      <c r="Y726" s="1">
        <f>VLOOKUP(G726,Sku_Consolidated!A2:I957,9,FALSE)</f>
      </c>
      <c r="Z726" s="1" t="s">
        <v>41</v>
      </c>
      <c r="AA726" s="1">
        <f>VLOOKUP(G726,Sku_Consolidated!A2:E957,5,FALSE)</f>
      </c>
      <c r="AB726" s="1">
        <f>IF(VLOOKUP(G726,Sku_Consolidated!A2:S957,19,FALSE)="SHOWCASE", VLOOKUP(E726,Store_Showcase!B2:N144,13, FALSE), IF(VLOOKUP(G726,Sku_Consolidated!A2:S957,19,FALSE)="VAM",VLOOKUP(E726,Store_VAM!B2:N273,13, FALSE),VLOOKUP(E726,Store_SRP!B2:N110,13, FALSE)))</f>
      </c>
      <c r="AC726" s="1">
        <f>IF(IFERROR(AB726,TRUE)=TRUE, "-","OK")</f>
      </c>
      <c r="AD726" s="11" t="s">
        <v>37</v>
      </c>
      <c r="AE726" s="11" t="s">
        <v>37</v>
      </c>
      <c r="AF726" s="1">
        <f>IF(IFERROR(VLOOKUP(E726,Store_Showcase!B2:H144,{5}, FALSE), TRUE)=TRUE, IF(IFERROR(VLOOKUP(E726,Store_SRP!B2:H110,{5}, FALSE), TRUE)=TRUE,VLOOKUP(E726,Store_VAM!B2:H273,{5}, FALSE),VLOOKUP(E726,Store_SRP!B2:H110,{5}, FALSE)), VLOOKUP(E726,Store_Showcase!B2:H144,{5}, FALSE))</f>
      </c>
      <c r="AG726" s="1">
        <f>IF(IFERROR(VLOOKUP(E726,Store_Showcase!B2:H144,{6}, FALSE), TRUE)=TRUE, IF(IFERROR(VLOOKUP(E726,Store_SRP!B2:H110,{6}, FALSE), TRUE)=TRUE,VLOOKUP(E726,Store_VAM!B2:H273,{6}, FALSE),VLOOKUP(E726,Store_SRP!B2:H110,{6}, FALSE)), VLOOKUP(E726,Store_Showcase!B2:H144,{6}, FALSE))</f>
      </c>
      <c r="AH726" s="1">
        <f>VLOOKUP(G726,Sku_Consolidated!A2:R957,18,FALSE)</f>
      </c>
      <c r="AI726" s="1">
        <f>VLOOKUP(G726,Sku_Consolidated!A2:S957,19,FALSE)</f>
      </c>
      <c r="AJ726" s="1">
        <f>VLOOKUP(G726,Sku_Consolidated!A2:T957,20,FALSE)</f>
      </c>
    </row>
    <row r="727" spans="1:36" x14ac:dyDescent="0.25">
      <c r="A727" s="1">
        <v>2024</v>
      </c>
      <c r="B727" s="1" t="s">
        <v>31</v>
      </c>
      <c r="C727" s="1" t="s">
        <v>32</v>
      </c>
      <c r="D727" s="1" t="s">
        <v>33</v>
      </c>
      <c r="E727" s="9" t="s">
        <v>2131</v>
      </c>
      <c r="F727" s="1">
        <f>IF(VLOOKUP(G727,Sku_Consolidated!A2:S957,{19},FALSE)="SHOWCASE", VLOOKUP(E727,Store_Showcase!B2:C144,{2}, FALSE), IF(VLOOKUP(G727,Sku_Consolidated!A2:S957,{19},FALSE)="VAM",VLOOKUP(E727,Store_VAM!B2:C273,{2}, FALSE),VLOOKUP(E727,Store_SRP!B2:C110,{2}, FALSE)))</f>
      </c>
      <c r="G727" s="1">
        <v>61720</v>
      </c>
      <c r="H727" s="1" t="s">
        <v>143</v>
      </c>
      <c r="I727" s="10" t="s">
        <v>2139</v>
      </c>
      <c r="J727" s="1">
        <f>VLOOKUP(G727,Sku_Consolidated!A2:C957, 3, FALSE)</f>
      </c>
      <c r="K727" s="10">
        <f>IF(J727="PACK", I727, 0)</f>
      </c>
      <c r="L727" s="10">
        <f>IF(J727="KG", I727, I727 * VLOOKUP(G727,Sku_Consolidated!A2:U957,21,FALSE))</f>
      </c>
      <c r="M727" s="10" t="s">
        <v>37</v>
      </c>
      <c r="N727" s="11" t="s">
        <v>2140</v>
      </c>
      <c r="O727" s="10" t="s">
        <v>2141</v>
      </c>
      <c r="P727" s="10">
        <f>N727 - O727</f>
      </c>
      <c r="Q727" s="1">
        <f>VLOOKUP(G727,Sku_Consolidated!A2:G957,7, FALSE)</f>
      </c>
      <c r="R727" s="1">
        <f>IF(IFERROR(VLOOKUP(E727,Store_Showcase!B2:H144,7, FALSE), TRUE)=TRUE, IF(IFERROR(VLOOKUP(E727,Store_SRP!B2:H110,7, FALSE), TRUE)=TRUE,VLOOKUP(E727,Store_VAM!B2:H273,7, FALSE),VLOOKUP(E727,Store_SRP!B2:H110,7, FALSE)), VLOOKUP(E727,Store_Showcase!B2:H144,7, FALSE))</f>
      </c>
      <c r="S727" s="1">
        <f>IF(IFERROR(VLOOKUP(E727,Store_Showcase!B2:I144,8, FALSE), TRUE)=TRUE, IF(IFERROR(VLOOKUP(E727,Store_SRP!B2:I110,8, FALSE), TRUE)=TRUE,VLOOKUP(E727,Store_VAM!B2:I273,8, FALSE),VLOOKUP(E727,Store_SRP!B2:I110,8, FALSE)), VLOOKUP(E727,Store_Showcase!B2:I144,8, FALSE))</f>
      </c>
      <c r="T727" s="1">
        <f>VLOOKUP(G727,Sku_Consolidated!A2:R957,18,FALSE)</f>
      </c>
      <c r="U727" s="1" t="s">
        <v>2135</v>
      </c>
      <c r="V727" s="1">
        <f>IF(VLOOKUP(G727,Sku_Consolidated!A2:S957,19,FALSE)="SHOWCASE", VLOOKUP(E727,Store_Showcase!B2:L144,11, FALSE), IF(VLOOKUP(G727,Sku_Consolidated!A2:S957,19,FALSE)="VAM",VLOOKUP(E727,Store_VAM!B2:L273,11, FALSE),VLOOKUP(E727,Store_SRP!B2:L110,11, FALSE)))</f>
      </c>
      <c r="W727" s="1">
        <f>VLOOKUP(G727,Sku_Consolidated!A2:W957,11,FALSE)</f>
      </c>
      <c r="X727" s="1">
        <f>VLOOKUP(G727,Sku_Consolidated!A2:H957,8,FALSE)</f>
      </c>
      <c r="Y727" s="1">
        <f>VLOOKUP(G727,Sku_Consolidated!A2:I957,9,FALSE)</f>
      </c>
      <c r="Z727" s="1" t="s">
        <v>41</v>
      </c>
      <c r="AA727" s="1">
        <f>VLOOKUP(G727,Sku_Consolidated!A2:E957,5,FALSE)</f>
      </c>
      <c r="AB727" s="1">
        <f>IF(VLOOKUP(G727,Sku_Consolidated!A2:S957,19,FALSE)="SHOWCASE", VLOOKUP(E727,Store_Showcase!B2:N144,13, FALSE), IF(VLOOKUP(G727,Sku_Consolidated!A2:S957,19,FALSE)="VAM",VLOOKUP(E727,Store_VAM!B2:N273,13, FALSE),VLOOKUP(E727,Store_SRP!B2:N110,13, FALSE)))</f>
      </c>
      <c r="AC727" s="1">
        <f>IF(IFERROR(AB727,TRUE)=TRUE, "-","OK")</f>
      </c>
      <c r="AD727" s="11" t="s">
        <v>37</v>
      </c>
      <c r="AE727" s="11" t="s">
        <v>37</v>
      </c>
      <c r="AF727" s="1">
        <f>IF(IFERROR(VLOOKUP(E727,Store_Showcase!B2:H144,{5}, FALSE), TRUE)=TRUE, IF(IFERROR(VLOOKUP(E727,Store_SRP!B2:H110,{5}, FALSE), TRUE)=TRUE,VLOOKUP(E727,Store_VAM!B2:H273,{5}, FALSE),VLOOKUP(E727,Store_SRP!B2:H110,{5}, FALSE)), VLOOKUP(E727,Store_Showcase!B2:H144,{5}, FALSE))</f>
      </c>
      <c r="AG727" s="1">
        <f>IF(IFERROR(VLOOKUP(E727,Store_Showcase!B2:H144,{6}, FALSE), TRUE)=TRUE, IF(IFERROR(VLOOKUP(E727,Store_SRP!B2:H110,{6}, FALSE), TRUE)=TRUE,VLOOKUP(E727,Store_VAM!B2:H273,{6}, FALSE),VLOOKUP(E727,Store_SRP!B2:H110,{6}, FALSE)), VLOOKUP(E727,Store_Showcase!B2:H144,{6}, FALSE))</f>
      </c>
      <c r="AH727" s="1">
        <f>VLOOKUP(G727,Sku_Consolidated!A2:R957,18,FALSE)</f>
      </c>
      <c r="AI727" s="1">
        <f>VLOOKUP(G727,Sku_Consolidated!A2:S957,19,FALSE)</f>
      </c>
      <c r="AJ727" s="1">
        <f>VLOOKUP(G727,Sku_Consolidated!A2:T957,20,FALSE)</f>
      </c>
    </row>
    <row r="728" spans="1:36" x14ac:dyDescent="0.25">
      <c r="A728" s="1">
        <v>2024</v>
      </c>
      <c r="B728" s="1" t="s">
        <v>31</v>
      </c>
      <c r="C728" s="1" t="s">
        <v>32</v>
      </c>
      <c r="D728" s="1" t="s">
        <v>33</v>
      </c>
      <c r="E728" s="9" t="s">
        <v>2131</v>
      </c>
      <c r="F728" s="1">
        <f>IF(VLOOKUP(G728,Sku_Consolidated!A2:S957,{19},FALSE)="SHOWCASE", VLOOKUP(E728,Store_Showcase!B2:C144,{2}, FALSE), IF(VLOOKUP(G728,Sku_Consolidated!A2:S957,{19},FALSE)="VAM",VLOOKUP(E728,Store_VAM!B2:C273,{2}, FALSE),VLOOKUP(E728,Store_SRP!B2:C110,{2}, FALSE)))</f>
      </c>
      <c r="G728" s="1">
        <v>61721</v>
      </c>
      <c r="H728" s="1" t="s">
        <v>42</v>
      </c>
      <c r="I728" s="10" t="s">
        <v>2142</v>
      </c>
      <c r="J728" s="1">
        <f>VLOOKUP(G728,Sku_Consolidated!A2:C957, 3, FALSE)</f>
      </c>
      <c r="K728" s="10">
        <f>IF(J728="PACK", I728, 0)</f>
      </c>
      <c r="L728" s="10">
        <f>IF(J728="KG", I728, I728 * VLOOKUP(G728,Sku_Consolidated!A2:U957,21,FALSE))</f>
      </c>
      <c r="M728" s="10" t="s">
        <v>37</v>
      </c>
      <c r="N728" s="11" t="s">
        <v>2143</v>
      </c>
      <c r="O728" s="10" t="s">
        <v>2144</v>
      </c>
      <c r="P728" s="10">
        <f>N728 - O728</f>
      </c>
      <c r="Q728" s="1">
        <f>VLOOKUP(G728,Sku_Consolidated!A2:G957,7, FALSE)</f>
      </c>
      <c r="R728" s="1">
        <f>IF(IFERROR(VLOOKUP(E728,Store_Showcase!B2:H144,7, FALSE), TRUE)=TRUE, IF(IFERROR(VLOOKUP(E728,Store_SRP!B2:H110,7, FALSE), TRUE)=TRUE,VLOOKUP(E728,Store_VAM!B2:H273,7, FALSE),VLOOKUP(E728,Store_SRP!B2:H110,7, FALSE)), VLOOKUP(E728,Store_Showcase!B2:H144,7, FALSE))</f>
      </c>
      <c r="S728" s="1">
        <f>IF(IFERROR(VLOOKUP(E728,Store_Showcase!B2:I144,8, FALSE), TRUE)=TRUE, IF(IFERROR(VLOOKUP(E728,Store_SRP!B2:I110,8, FALSE), TRUE)=TRUE,VLOOKUP(E728,Store_VAM!B2:I273,8, FALSE),VLOOKUP(E728,Store_SRP!B2:I110,8, FALSE)), VLOOKUP(E728,Store_Showcase!B2:I144,8, FALSE))</f>
      </c>
      <c r="T728" s="1">
        <f>VLOOKUP(G728,Sku_Consolidated!A2:R957,18,FALSE)</f>
      </c>
      <c r="U728" s="1" t="s">
        <v>2135</v>
      </c>
      <c r="V728" s="1">
        <f>IF(VLOOKUP(G728,Sku_Consolidated!A2:S957,19,FALSE)="SHOWCASE", VLOOKUP(E728,Store_Showcase!B2:L144,11, FALSE), IF(VLOOKUP(G728,Sku_Consolidated!A2:S957,19,FALSE)="VAM",VLOOKUP(E728,Store_VAM!B2:L273,11, FALSE),VLOOKUP(E728,Store_SRP!B2:L110,11, FALSE)))</f>
      </c>
      <c r="W728" s="1">
        <f>VLOOKUP(G728,Sku_Consolidated!A2:W957,11,FALSE)</f>
      </c>
      <c r="X728" s="1">
        <f>VLOOKUP(G728,Sku_Consolidated!A2:H957,8,FALSE)</f>
      </c>
      <c r="Y728" s="1">
        <f>VLOOKUP(G728,Sku_Consolidated!A2:I957,9,FALSE)</f>
      </c>
      <c r="Z728" s="1" t="s">
        <v>41</v>
      </c>
      <c r="AA728" s="1">
        <f>VLOOKUP(G728,Sku_Consolidated!A2:E957,5,FALSE)</f>
      </c>
      <c r="AB728" s="1">
        <f>IF(VLOOKUP(G728,Sku_Consolidated!A2:S957,19,FALSE)="SHOWCASE", VLOOKUP(E728,Store_Showcase!B2:N144,13, FALSE), IF(VLOOKUP(G728,Sku_Consolidated!A2:S957,19,FALSE)="VAM",VLOOKUP(E728,Store_VAM!B2:N273,13, FALSE),VLOOKUP(E728,Store_SRP!B2:N110,13, FALSE)))</f>
      </c>
      <c r="AC728" s="1">
        <f>IF(IFERROR(AB728,TRUE)=TRUE, "-","OK")</f>
      </c>
      <c r="AD728" s="11" t="s">
        <v>37</v>
      </c>
      <c r="AE728" s="11" t="s">
        <v>37</v>
      </c>
      <c r="AF728" s="1">
        <f>IF(IFERROR(VLOOKUP(E728,Store_Showcase!B2:H144,{5}, FALSE), TRUE)=TRUE, IF(IFERROR(VLOOKUP(E728,Store_SRP!B2:H110,{5}, FALSE), TRUE)=TRUE,VLOOKUP(E728,Store_VAM!B2:H273,{5}, FALSE),VLOOKUP(E728,Store_SRP!B2:H110,{5}, FALSE)), VLOOKUP(E728,Store_Showcase!B2:H144,{5}, FALSE))</f>
      </c>
      <c r="AG728" s="1">
        <f>IF(IFERROR(VLOOKUP(E728,Store_Showcase!B2:H144,{6}, FALSE), TRUE)=TRUE, IF(IFERROR(VLOOKUP(E728,Store_SRP!B2:H110,{6}, FALSE), TRUE)=TRUE,VLOOKUP(E728,Store_VAM!B2:H273,{6}, FALSE),VLOOKUP(E728,Store_SRP!B2:H110,{6}, FALSE)), VLOOKUP(E728,Store_Showcase!B2:H144,{6}, FALSE))</f>
      </c>
      <c r="AH728" s="1">
        <f>VLOOKUP(G728,Sku_Consolidated!A2:R957,18,FALSE)</f>
      </c>
      <c r="AI728" s="1">
        <f>VLOOKUP(G728,Sku_Consolidated!A2:S957,19,FALSE)</f>
      </c>
      <c r="AJ728" s="1">
        <f>VLOOKUP(G728,Sku_Consolidated!A2:T957,20,FALSE)</f>
      </c>
    </row>
    <row r="729" spans="1:36" x14ac:dyDescent="0.25">
      <c r="A729" s="1">
        <v>2024</v>
      </c>
      <c r="B729" s="1" t="s">
        <v>31</v>
      </c>
      <c r="C729" s="1" t="s">
        <v>32</v>
      </c>
      <c r="D729" s="1" t="s">
        <v>33</v>
      </c>
      <c r="E729" s="9" t="s">
        <v>2131</v>
      </c>
      <c r="F729" s="1">
        <f>IF(VLOOKUP(G729,Sku_Consolidated!A2:S957,{19},FALSE)="SHOWCASE", VLOOKUP(E729,Store_Showcase!B2:C144,{2}, FALSE), IF(VLOOKUP(G729,Sku_Consolidated!A2:S957,{19},FALSE)="VAM",VLOOKUP(E729,Store_VAM!B2:C273,{2}, FALSE),VLOOKUP(E729,Store_SRP!B2:C110,{2}, FALSE)))</f>
      </c>
      <c r="G729" s="1">
        <v>61722</v>
      </c>
      <c r="H729" s="1" t="s">
        <v>46</v>
      </c>
      <c r="I729" s="10" t="s">
        <v>2145</v>
      </c>
      <c r="J729" s="1">
        <f>VLOOKUP(G729,Sku_Consolidated!A2:C957, 3, FALSE)</f>
      </c>
      <c r="K729" s="10">
        <f>IF(J729="PACK", I729, 0)</f>
      </c>
      <c r="L729" s="10">
        <f>IF(J729="KG", I729, I729 * VLOOKUP(G729,Sku_Consolidated!A2:U957,21,FALSE))</f>
      </c>
      <c r="M729" s="10" t="s">
        <v>37</v>
      </c>
      <c r="N729" s="11" t="s">
        <v>2146</v>
      </c>
      <c r="O729" s="10" t="s">
        <v>2147</v>
      </c>
      <c r="P729" s="10">
        <f>N729 - O729</f>
      </c>
      <c r="Q729" s="1">
        <f>VLOOKUP(G729,Sku_Consolidated!A2:G957,7, FALSE)</f>
      </c>
      <c r="R729" s="1">
        <f>IF(IFERROR(VLOOKUP(E729,Store_Showcase!B2:H144,7, FALSE), TRUE)=TRUE, IF(IFERROR(VLOOKUP(E729,Store_SRP!B2:H110,7, FALSE), TRUE)=TRUE,VLOOKUP(E729,Store_VAM!B2:H273,7, FALSE),VLOOKUP(E729,Store_SRP!B2:H110,7, FALSE)), VLOOKUP(E729,Store_Showcase!B2:H144,7, FALSE))</f>
      </c>
      <c r="S729" s="1">
        <f>IF(IFERROR(VLOOKUP(E729,Store_Showcase!B2:I144,8, FALSE), TRUE)=TRUE, IF(IFERROR(VLOOKUP(E729,Store_SRP!B2:I110,8, FALSE), TRUE)=TRUE,VLOOKUP(E729,Store_VAM!B2:I273,8, FALSE),VLOOKUP(E729,Store_SRP!B2:I110,8, FALSE)), VLOOKUP(E729,Store_Showcase!B2:I144,8, FALSE))</f>
      </c>
      <c r="T729" s="1">
        <f>VLOOKUP(G729,Sku_Consolidated!A2:R957,18,FALSE)</f>
      </c>
      <c r="U729" s="1" t="s">
        <v>2135</v>
      </c>
      <c r="V729" s="1">
        <f>IF(VLOOKUP(G729,Sku_Consolidated!A2:S957,19,FALSE)="SHOWCASE", VLOOKUP(E729,Store_Showcase!B2:L144,11, FALSE), IF(VLOOKUP(G729,Sku_Consolidated!A2:S957,19,FALSE)="VAM",VLOOKUP(E729,Store_VAM!B2:L273,11, FALSE),VLOOKUP(E729,Store_SRP!B2:L110,11, FALSE)))</f>
      </c>
      <c r="W729" s="1">
        <f>VLOOKUP(G729,Sku_Consolidated!A2:W957,11,FALSE)</f>
      </c>
      <c r="X729" s="1">
        <f>VLOOKUP(G729,Sku_Consolidated!A2:H957,8,FALSE)</f>
      </c>
      <c r="Y729" s="1">
        <f>VLOOKUP(G729,Sku_Consolidated!A2:I957,9,FALSE)</f>
      </c>
      <c r="Z729" s="1" t="s">
        <v>41</v>
      </c>
      <c r="AA729" s="1">
        <f>VLOOKUP(G729,Sku_Consolidated!A2:E957,5,FALSE)</f>
      </c>
      <c r="AB729" s="1">
        <f>IF(VLOOKUP(G729,Sku_Consolidated!A2:S957,19,FALSE)="SHOWCASE", VLOOKUP(E729,Store_Showcase!B2:N144,13, FALSE), IF(VLOOKUP(G729,Sku_Consolidated!A2:S957,19,FALSE)="VAM",VLOOKUP(E729,Store_VAM!B2:N273,13, FALSE),VLOOKUP(E729,Store_SRP!B2:N110,13, FALSE)))</f>
      </c>
      <c r="AC729" s="1">
        <f>IF(IFERROR(AB729,TRUE)=TRUE, "-","OK")</f>
      </c>
      <c r="AD729" s="11" t="s">
        <v>37</v>
      </c>
      <c r="AE729" s="11" t="s">
        <v>37</v>
      </c>
      <c r="AF729" s="1">
        <f>IF(IFERROR(VLOOKUP(E729,Store_Showcase!B2:H144,{5}, FALSE), TRUE)=TRUE, IF(IFERROR(VLOOKUP(E729,Store_SRP!B2:H110,{5}, FALSE), TRUE)=TRUE,VLOOKUP(E729,Store_VAM!B2:H273,{5}, FALSE),VLOOKUP(E729,Store_SRP!B2:H110,{5}, FALSE)), VLOOKUP(E729,Store_Showcase!B2:H144,{5}, FALSE))</f>
      </c>
      <c r="AG729" s="1">
        <f>IF(IFERROR(VLOOKUP(E729,Store_Showcase!B2:H144,{6}, FALSE), TRUE)=TRUE, IF(IFERROR(VLOOKUP(E729,Store_SRP!B2:H110,{6}, FALSE), TRUE)=TRUE,VLOOKUP(E729,Store_VAM!B2:H273,{6}, FALSE),VLOOKUP(E729,Store_SRP!B2:H110,{6}, FALSE)), VLOOKUP(E729,Store_Showcase!B2:H144,{6}, FALSE))</f>
      </c>
      <c r="AH729" s="1">
        <f>VLOOKUP(G729,Sku_Consolidated!A2:R957,18,FALSE)</f>
      </c>
      <c r="AI729" s="1">
        <f>VLOOKUP(G729,Sku_Consolidated!A2:S957,19,FALSE)</f>
      </c>
      <c r="AJ729" s="1">
        <f>VLOOKUP(G729,Sku_Consolidated!A2:T957,20,FALSE)</f>
      </c>
    </row>
    <row r="730" spans="1:36" x14ac:dyDescent="0.25">
      <c r="A730" s="1">
        <v>2024</v>
      </c>
      <c r="B730" s="1" t="s">
        <v>31</v>
      </c>
      <c r="C730" s="1" t="s">
        <v>32</v>
      </c>
      <c r="D730" s="1" t="s">
        <v>33</v>
      </c>
      <c r="E730" s="9" t="s">
        <v>2131</v>
      </c>
      <c r="F730" s="1">
        <f>IF(VLOOKUP(G730,Sku_Consolidated!A2:S957,{19},FALSE)="SHOWCASE", VLOOKUP(E730,Store_Showcase!B2:C144,{2}, FALSE), IF(VLOOKUP(G730,Sku_Consolidated!A2:S957,{19},FALSE)="VAM",VLOOKUP(E730,Store_VAM!B2:C273,{2}, FALSE),VLOOKUP(E730,Store_SRP!B2:C110,{2}, FALSE)))</f>
      </c>
      <c r="G730" s="1">
        <v>61723</v>
      </c>
      <c r="H730" s="1" t="s">
        <v>207</v>
      </c>
      <c r="I730" s="10" t="s">
        <v>2148</v>
      </c>
      <c r="J730" s="1">
        <f>VLOOKUP(G730,Sku_Consolidated!A2:C957, 3, FALSE)</f>
      </c>
      <c r="K730" s="10">
        <f>IF(J730="PACK", I730, 0)</f>
      </c>
      <c r="L730" s="10">
        <f>IF(J730="KG", I730, I730 * VLOOKUP(G730,Sku_Consolidated!A2:U957,21,FALSE))</f>
      </c>
      <c r="M730" s="10" t="s">
        <v>37</v>
      </c>
      <c r="N730" s="11" t="s">
        <v>2149</v>
      </c>
      <c r="O730" s="10" t="s">
        <v>2150</v>
      </c>
      <c r="P730" s="10">
        <f>N730 - O730</f>
      </c>
      <c r="Q730" s="1">
        <f>VLOOKUP(G730,Sku_Consolidated!A2:G957,7, FALSE)</f>
      </c>
      <c r="R730" s="1">
        <f>IF(IFERROR(VLOOKUP(E730,Store_Showcase!B2:H144,7, FALSE), TRUE)=TRUE, IF(IFERROR(VLOOKUP(E730,Store_SRP!B2:H110,7, FALSE), TRUE)=TRUE,VLOOKUP(E730,Store_VAM!B2:H273,7, FALSE),VLOOKUP(E730,Store_SRP!B2:H110,7, FALSE)), VLOOKUP(E730,Store_Showcase!B2:H144,7, FALSE))</f>
      </c>
      <c r="S730" s="1">
        <f>IF(IFERROR(VLOOKUP(E730,Store_Showcase!B2:I144,8, FALSE), TRUE)=TRUE, IF(IFERROR(VLOOKUP(E730,Store_SRP!B2:I110,8, FALSE), TRUE)=TRUE,VLOOKUP(E730,Store_VAM!B2:I273,8, FALSE),VLOOKUP(E730,Store_SRP!B2:I110,8, FALSE)), VLOOKUP(E730,Store_Showcase!B2:I144,8, FALSE))</f>
      </c>
      <c r="T730" s="1">
        <f>VLOOKUP(G730,Sku_Consolidated!A2:R957,18,FALSE)</f>
      </c>
      <c r="U730" s="1" t="s">
        <v>2135</v>
      </c>
      <c r="V730" s="1">
        <f>IF(VLOOKUP(G730,Sku_Consolidated!A2:S957,19,FALSE)="SHOWCASE", VLOOKUP(E730,Store_Showcase!B2:L144,11, FALSE), IF(VLOOKUP(G730,Sku_Consolidated!A2:S957,19,FALSE)="VAM",VLOOKUP(E730,Store_VAM!B2:L273,11, FALSE),VLOOKUP(E730,Store_SRP!B2:L110,11, FALSE)))</f>
      </c>
      <c r="W730" s="1">
        <f>VLOOKUP(G730,Sku_Consolidated!A2:W957,11,FALSE)</f>
      </c>
      <c r="X730" s="1">
        <f>VLOOKUP(G730,Sku_Consolidated!A2:H957,8,FALSE)</f>
      </c>
      <c r="Y730" s="1">
        <f>VLOOKUP(G730,Sku_Consolidated!A2:I957,9,FALSE)</f>
      </c>
      <c r="Z730" s="1" t="s">
        <v>41</v>
      </c>
      <c r="AA730" s="1">
        <f>VLOOKUP(G730,Sku_Consolidated!A2:E957,5,FALSE)</f>
      </c>
      <c r="AB730" s="1">
        <f>IF(VLOOKUP(G730,Sku_Consolidated!A2:S957,19,FALSE)="SHOWCASE", VLOOKUP(E730,Store_Showcase!B2:N144,13, FALSE), IF(VLOOKUP(G730,Sku_Consolidated!A2:S957,19,FALSE)="VAM",VLOOKUP(E730,Store_VAM!B2:N273,13, FALSE),VLOOKUP(E730,Store_SRP!B2:N110,13, FALSE)))</f>
      </c>
      <c r="AC730" s="1">
        <f>IF(IFERROR(AB730,TRUE)=TRUE, "-","OK")</f>
      </c>
      <c r="AD730" s="11" t="s">
        <v>37</v>
      </c>
      <c r="AE730" s="11" t="s">
        <v>37</v>
      </c>
      <c r="AF730" s="1">
        <f>IF(IFERROR(VLOOKUP(E730,Store_Showcase!B2:H144,{5}, FALSE), TRUE)=TRUE, IF(IFERROR(VLOOKUP(E730,Store_SRP!B2:H110,{5}, FALSE), TRUE)=TRUE,VLOOKUP(E730,Store_VAM!B2:H273,{5}, FALSE),VLOOKUP(E730,Store_SRP!B2:H110,{5}, FALSE)), VLOOKUP(E730,Store_Showcase!B2:H144,{5}, FALSE))</f>
      </c>
      <c r="AG730" s="1">
        <f>IF(IFERROR(VLOOKUP(E730,Store_Showcase!B2:H144,{6}, FALSE), TRUE)=TRUE, IF(IFERROR(VLOOKUP(E730,Store_SRP!B2:H110,{6}, FALSE), TRUE)=TRUE,VLOOKUP(E730,Store_VAM!B2:H273,{6}, FALSE),VLOOKUP(E730,Store_SRP!B2:H110,{6}, FALSE)), VLOOKUP(E730,Store_Showcase!B2:H144,{6}, FALSE))</f>
      </c>
      <c r="AH730" s="1">
        <f>VLOOKUP(G730,Sku_Consolidated!A2:R957,18,FALSE)</f>
      </c>
      <c r="AI730" s="1">
        <f>VLOOKUP(G730,Sku_Consolidated!A2:S957,19,FALSE)</f>
      </c>
      <c r="AJ730" s="1">
        <f>VLOOKUP(G730,Sku_Consolidated!A2:T957,20,FALSE)</f>
      </c>
    </row>
    <row r="731" spans="1:36" x14ac:dyDescent="0.25">
      <c r="A731" s="1">
        <v>2024</v>
      </c>
      <c r="B731" s="1" t="s">
        <v>31</v>
      </c>
      <c r="C731" s="1" t="s">
        <v>32</v>
      </c>
      <c r="D731" s="1" t="s">
        <v>33</v>
      </c>
      <c r="E731" s="9" t="s">
        <v>2131</v>
      </c>
      <c r="F731" s="1">
        <f>IF(VLOOKUP(G731,Sku_Consolidated!A2:S957,{19},FALSE)="SHOWCASE", VLOOKUP(E731,Store_Showcase!B2:C144,{2}, FALSE), IF(VLOOKUP(G731,Sku_Consolidated!A2:S957,{19},FALSE)="VAM",VLOOKUP(E731,Store_VAM!B2:C273,{2}, FALSE),VLOOKUP(E731,Store_SRP!B2:C110,{2}, FALSE)))</f>
      </c>
      <c r="G731" s="1">
        <v>61724</v>
      </c>
      <c r="H731" s="1" t="s">
        <v>50</v>
      </c>
      <c r="I731" s="10" t="s">
        <v>2151</v>
      </c>
      <c r="J731" s="1">
        <f>VLOOKUP(G731,Sku_Consolidated!A2:C957, 3, FALSE)</f>
      </c>
      <c r="K731" s="10">
        <f>IF(J731="PACK", I731, 0)</f>
      </c>
      <c r="L731" s="10">
        <f>IF(J731="KG", I731, I731 * VLOOKUP(G731,Sku_Consolidated!A2:U957,21,FALSE))</f>
      </c>
      <c r="M731" s="10" t="s">
        <v>37</v>
      </c>
      <c r="N731" s="11" t="s">
        <v>2152</v>
      </c>
      <c r="O731" s="10" t="s">
        <v>2153</v>
      </c>
      <c r="P731" s="10">
        <f>N731 - O731</f>
      </c>
      <c r="Q731" s="1">
        <f>VLOOKUP(G731,Sku_Consolidated!A2:G957,7, FALSE)</f>
      </c>
      <c r="R731" s="1">
        <f>IF(IFERROR(VLOOKUP(E731,Store_Showcase!B2:H144,7, FALSE), TRUE)=TRUE, IF(IFERROR(VLOOKUP(E731,Store_SRP!B2:H110,7, FALSE), TRUE)=TRUE,VLOOKUP(E731,Store_VAM!B2:H273,7, FALSE),VLOOKUP(E731,Store_SRP!B2:H110,7, FALSE)), VLOOKUP(E731,Store_Showcase!B2:H144,7, FALSE))</f>
      </c>
      <c r="S731" s="1">
        <f>IF(IFERROR(VLOOKUP(E731,Store_Showcase!B2:I144,8, FALSE), TRUE)=TRUE, IF(IFERROR(VLOOKUP(E731,Store_SRP!B2:I110,8, FALSE), TRUE)=TRUE,VLOOKUP(E731,Store_VAM!B2:I273,8, FALSE),VLOOKUP(E731,Store_SRP!B2:I110,8, FALSE)), VLOOKUP(E731,Store_Showcase!B2:I144,8, FALSE))</f>
      </c>
      <c r="T731" s="1">
        <f>VLOOKUP(G731,Sku_Consolidated!A2:R957,18,FALSE)</f>
      </c>
      <c r="U731" s="1" t="s">
        <v>2135</v>
      </c>
      <c r="V731" s="1">
        <f>IF(VLOOKUP(G731,Sku_Consolidated!A2:S957,19,FALSE)="SHOWCASE", VLOOKUP(E731,Store_Showcase!B2:L144,11, FALSE), IF(VLOOKUP(G731,Sku_Consolidated!A2:S957,19,FALSE)="VAM",VLOOKUP(E731,Store_VAM!B2:L273,11, FALSE),VLOOKUP(E731,Store_SRP!B2:L110,11, FALSE)))</f>
      </c>
      <c r="W731" s="1">
        <f>VLOOKUP(G731,Sku_Consolidated!A2:W957,11,FALSE)</f>
      </c>
      <c r="X731" s="1">
        <f>VLOOKUP(G731,Sku_Consolidated!A2:H957,8,FALSE)</f>
      </c>
      <c r="Y731" s="1">
        <f>VLOOKUP(G731,Sku_Consolidated!A2:I957,9,FALSE)</f>
      </c>
      <c r="Z731" s="1" t="s">
        <v>41</v>
      </c>
      <c r="AA731" s="1">
        <f>VLOOKUP(G731,Sku_Consolidated!A2:E957,5,FALSE)</f>
      </c>
      <c r="AB731" s="1">
        <f>IF(VLOOKUP(G731,Sku_Consolidated!A2:S957,19,FALSE)="SHOWCASE", VLOOKUP(E731,Store_Showcase!B2:N144,13, FALSE), IF(VLOOKUP(G731,Sku_Consolidated!A2:S957,19,FALSE)="VAM",VLOOKUP(E731,Store_VAM!B2:N273,13, FALSE),VLOOKUP(E731,Store_SRP!B2:N110,13, FALSE)))</f>
      </c>
      <c r="AC731" s="1">
        <f>IF(IFERROR(AB731,TRUE)=TRUE, "-","OK")</f>
      </c>
      <c r="AD731" s="11" t="s">
        <v>37</v>
      </c>
      <c r="AE731" s="11" t="s">
        <v>37</v>
      </c>
      <c r="AF731" s="1">
        <f>IF(IFERROR(VLOOKUP(E731,Store_Showcase!B2:H144,{5}, FALSE), TRUE)=TRUE, IF(IFERROR(VLOOKUP(E731,Store_SRP!B2:H110,{5}, FALSE), TRUE)=TRUE,VLOOKUP(E731,Store_VAM!B2:H273,{5}, FALSE),VLOOKUP(E731,Store_SRP!B2:H110,{5}, FALSE)), VLOOKUP(E731,Store_Showcase!B2:H144,{5}, FALSE))</f>
      </c>
      <c r="AG731" s="1">
        <f>IF(IFERROR(VLOOKUP(E731,Store_Showcase!B2:H144,{6}, FALSE), TRUE)=TRUE, IF(IFERROR(VLOOKUP(E731,Store_SRP!B2:H110,{6}, FALSE), TRUE)=TRUE,VLOOKUP(E731,Store_VAM!B2:H273,{6}, FALSE),VLOOKUP(E731,Store_SRP!B2:H110,{6}, FALSE)), VLOOKUP(E731,Store_Showcase!B2:H144,{6}, FALSE))</f>
      </c>
      <c r="AH731" s="1">
        <f>VLOOKUP(G731,Sku_Consolidated!A2:R957,18,FALSE)</f>
      </c>
      <c r="AI731" s="1">
        <f>VLOOKUP(G731,Sku_Consolidated!A2:S957,19,FALSE)</f>
      </c>
      <c r="AJ731" s="1">
        <f>VLOOKUP(G731,Sku_Consolidated!A2:T957,20,FALSE)</f>
      </c>
    </row>
    <row r="732" spans="1:36" x14ac:dyDescent="0.25">
      <c r="A732" s="1">
        <v>2024</v>
      </c>
      <c r="B732" s="1" t="s">
        <v>31</v>
      </c>
      <c r="C732" s="1" t="s">
        <v>32</v>
      </c>
      <c r="D732" s="1" t="s">
        <v>33</v>
      </c>
      <c r="E732" s="9" t="s">
        <v>2131</v>
      </c>
      <c r="F732" s="1">
        <f>IF(VLOOKUP(G732,Sku_Consolidated!A2:S957,{19},FALSE)="SHOWCASE", VLOOKUP(E732,Store_Showcase!B2:C144,{2}, FALSE), IF(VLOOKUP(G732,Sku_Consolidated!A2:S957,{19},FALSE)="VAM",VLOOKUP(E732,Store_VAM!B2:C273,{2}, FALSE),VLOOKUP(E732,Store_SRP!B2:C110,{2}, FALSE)))</f>
      </c>
      <c r="G732" s="1">
        <v>61732</v>
      </c>
      <c r="H732" s="1" t="s">
        <v>211</v>
      </c>
      <c r="I732" s="10" t="s">
        <v>2154</v>
      </c>
      <c r="J732" s="1">
        <f>VLOOKUP(G732,Sku_Consolidated!A2:C957, 3, FALSE)</f>
      </c>
      <c r="K732" s="10">
        <f>IF(J732="PACK", I732, 0)</f>
      </c>
      <c r="L732" s="10">
        <f>IF(J732="KG", I732, I732 * VLOOKUP(G732,Sku_Consolidated!A2:U957,21,FALSE))</f>
      </c>
      <c r="M732" s="10" t="s">
        <v>37</v>
      </c>
      <c r="N732" s="11" t="s">
        <v>2155</v>
      </c>
      <c r="O732" s="10" t="s">
        <v>2156</v>
      </c>
      <c r="P732" s="10">
        <f>N732 - O732</f>
      </c>
      <c r="Q732" s="1">
        <f>VLOOKUP(G732,Sku_Consolidated!A2:G957,7, FALSE)</f>
      </c>
      <c r="R732" s="1">
        <f>IF(IFERROR(VLOOKUP(E732,Store_Showcase!B2:H144,7, FALSE), TRUE)=TRUE, IF(IFERROR(VLOOKUP(E732,Store_SRP!B2:H110,7, FALSE), TRUE)=TRUE,VLOOKUP(E732,Store_VAM!B2:H273,7, FALSE),VLOOKUP(E732,Store_SRP!B2:H110,7, FALSE)), VLOOKUP(E732,Store_Showcase!B2:H144,7, FALSE))</f>
      </c>
      <c r="S732" s="1">
        <f>IF(IFERROR(VLOOKUP(E732,Store_Showcase!B2:I144,8, FALSE), TRUE)=TRUE, IF(IFERROR(VLOOKUP(E732,Store_SRP!B2:I110,8, FALSE), TRUE)=TRUE,VLOOKUP(E732,Store_VAM!B2:I273,8, FALSE),VLOOKUP(E732,Store_SRP!B2:I110,8, FALSE)), VLOOKUP(E732,Store_Showcase!B2:I144,8, FALSE))</f>
      </c>
      <c r="T732" s="1">
        <f>VLOOKUP(G732,Sku_Consolidated!A2:R957,18,FALSE)</f>
      </c>
      <c r="U732" s="1" t="s">
        <v>2135</v>
      </c>
      <c r="V732" s="1">
        <f>IF(VLOOKUP(G732,Sku_Consolidated!A2:S957,19,FALSE)="SHOWCASE", VLOOKUP(E732,Store_Showcase!B2:L144,11, FALSE), IF(VLOOKUP(G732,Sku_Consolidated!A2:S957,19,FALSE)="VAM",VLOOKUP(E732,Store_VAM!B2:L273,11, FALSE),VLOOKUP(E732,Store_SRP!B2:L110,11, FALSE)))</f>
      </c>
      <c r="W732" s="1">
        <f>VLOOKUP(G732,Sku_Consolidated!A2:W957,11,FALSE)</f>
      </c>
      <c r="X732" s="1">
        <f>VLOOKUP(G732,Sku_Consolidated!A2:H957,8,FALSE)</f>
      </c>
      <c r="Y732" s="1">
        <f>VLOOKUP(G732,Sku_Consolidated!A2:I957,9,FALSE)</f>
      </c>
      <c r="Z732" s="1" t="s">
        <v>41</v>
      </c>
      <c r="AA732" s="1">
        <f>VLOOKUP(G732,Sku_Consolidated!A2:E957,5,FALSE)</f>
      </c>
      <c r="AB732" s="1">
        <f>IF(VLOOKUP(G732,Sku_Consolidated!A2:S957,19,FALSE)="SHOWCASE", VLOOKUP(E732,Store_Showcase!B2:N144,13, FALSE), IF(VLOOKUP(G732,Sku_Consolidated!A2:S957,19,FALSE)="VAM",VLOOKUP(E732,Store_VAM!B2:N273,13, FALSE),VLOOKUP(E732,Store_SRP!B2:N110,13, FALSE)))</f>
      </c>
      <c r="AC732" s="1">
        <f>IF(IFERROR(AB732,TRUE)=TRUE, "-","OK")</f>
      </c>
      <c r="AD732" s="11" t="s">
        <v>37</v>
      </c>
      <c r="AE732" s="11" t="s">
        <v>37</v>
      </c>
      <c r="AF732" s="1">
        <f>IF(IFERROR(VLOOKUP(E732,Store_Showcase!B2:H144,{5}, FALSE), TRUE)=TRUE, IF(IFERROR(VLOOKUP(E732,Store_SRP!B2:H110,{5}, FALSE), TRUE)=TRUE,VLOOKUP(E732,Store_VAM!B2:H273,{5}, FALSE),VLOOKUP(E732,Store_SRP!B2:H110,{5}, FALSE)), VLOOKUP(E732,Store_Showcase!B2:H144,{5}, FALSE))</f>
      </c>
      <c r="AG732" s="1">
        <f>IF(IFERROR(VLOOKUP(E732,Store_Showcase!B2:H144,{6}, FALSE), TRUE)=TRUE, IF(IFERROR(VLOOKUP(E732,Store_SRP!B2:H110,{6}, FALSE), TRUE)=TRUE,VLOOKUP(E732,Store_VAM!B2:H273,{6}, FALSE),VLOOKUP(E732,Store_SRP!B2:H110,{6}, FALSE)), VLOOKUP(E732,Store_Showcase!B2:H144,{6}, FALSE))</f>
      </c>
      <c r="AH732" s="1">
        <f>VLOOKUP(G732,Sku_Consolidated!A2:R957,18,FALSE)</f>
      </c>
      <c r="AI732" s="1">
        <f>VLOOKUP(G732,Sku_Consolidated!A2:S957,19,FALSE)</f>
      </c>
      <c r="AJ732" s="1">
        <f>VLOOKUP(G732,Sku_Consolidated!A2:T957,20,FALSE)</f>
      </c>
    </row>
    <row r="733" spans="1:36" x14ac:dyDescent="0.25">
      <c r="A733" s="1">
        <v>2024</v>
      </c>
      <c r="B733" s="1" t="s">
        <v>31</v>
      </c>
      <c r="C733" s="1" t="s">
        <v>32</v>
      </c>
      <c r="D733" s="1" t="s">
        <v>33</v>
      </c>
      <c r="E733" s="9" t="s">
        <v>2131</v>
      </c>
      <c r="F733" s="1">
        <f>IF(VLOOKUP(G733,Sku_Consolidated!A2:S957,{19},FALSE)="SHOWCASE", VLOOKUP(E733,Store_Showcase!B2:C144,{2}, FALSE), IF(VLOOKUP(G733,Sku_Consolidated!A2:S957,{19},FALSE)="VAM",VLOOKUP(E733,Store_VAM!B2:C273,{2}, FALSE),VLOOKUP(E733,Store_SRP!B2:C110,{2}, FALSE)))</f>
      </c>
      <c r="G733" s="1">
        <v>61733</v>
      </c>
      <c r="H733" s="1" t="s">
        <v>58</v>
      </c>
      <c r="I733" s="10" t="s">
        <v>2157</v>
      </c>
      <c r="J733" s="1">
        <f>VLOOKUP(G733,Sku_Consolidated!A2:C957, 3, FALSE)</f>
      </c>
      <c r="K733" s="10">
        <f>IF(J733="PACK", I733, 0)</f>
      </c>
      <c r="L733" s="10">
        <f>IF(J733="KG", I733, I733 * VLOOKUP(G733,Sku_Consolidated!A2:U957,21,FALSE))</f>
      </c>
      <c r="M733" s="10" t="s">
        <v>37</v>
      </c>
      <c r="N733" s="11" t="s">
        <v>2158</v>
      </c>
      <c r="O733" s="10" t="s">
        <v>2159</v>
      </c>
      <c r="P733" s="10">
        <f>N733 - O733</f>
      </c>
      <c r="Q733" s="1">
        <f>VLOOKUP(G733,Sku_Consolidated!A2:G957,7, FALSE)</f>
      </c>
      <c r="R733" s="1">
        <f>IF(IFERROR(VLOOKUP(E733,Store_Showcase!B2:H144,7, FALSE), TRUE)=TRUE, IF(IFERROR(VLOOKUP(E733,Store_SRP!B2:H110,7, FALSE), TRUE)=TRUE,VLOOKUP(E733,Store_VAM!B2:H273,7, FALSE),VLOOKUP(E733,Store_SRP!B2:H110,7, FALSE)), VLOOKUP(E733,Store_Showcase!B2:H144,7, FALSE))</f>
      </c>
      <c r="S733" s="1">
        <f>IF(IFERROR(VLOOKUP(E733,Store_Showcase!B2:I144,8, FALSE), TRUE)=TRUE, IF(IFERROR(VLOOKUP(E733,Store_SRP!B2:I110,8, FALSE), TRUE)=TRUE,VLOOKUP(E733,Store_VAM!B2:I273,8, FALSE),VLOOKUP(E733,Store_SRP!B2:I110,8, FALSE)), VLOOKUP(E733,Store_Showcase!B2:I144,8, FALSE))</f>
      </c>
      <c r="T733" s="1">
        <f>VLOOKUP(G733,Sku_Consolidated!A2:R957,18,FALSE)</f>
      </c>
      <c r="U733" s="1" t="s">
        <v>2135</v>
      </c>
      <c r="V733" s="1">
        <f>IF(VLOOKUP(G733,Sku_Consolidated!A2:S957,19,FALSE)="SHOWCASE", VLOOKUP(E733,Store_Showcase!B2:L144,11, FALSE), IF(VLOOKUP(G733,Sku_Consolidated!A2:S957,19,FALSE)="VAM",VLOOKUP(E733,Store_VAM!B2:L273,11, FALSE),VLOOKUP(E733,Store_SRP!B2:L110,11, FALSE)))</f>
      </c>
      <c r="W733" s="1">
        <f>VLOOKUP(G733,Sku_Consolidated!A2:W957,11,FALSE)</f>
      </c>
      <c r="X733" s="1">
        <f>VLOOKUP(G733,Sku_Consolidated!A2:H957,8,FALSE)</f>
      </c>
      <c r="Y733" s="1">
        <f>VLOOKUP(G733,Sku_Consolidated!A2:I957,9,FALSE)</f>
      </c>
      <c r="Z733" s="1" t="s">
        <v>41</v>
      </c>
      <c r="AA733" s="1">
        <f>VLOOKUP(G733,Sku_Consolidated!A2:E957,5,FALSE)</f>
      </c>
      <c r="AB733" s="1">
        <f>IF(VLOOKUP(G733,Sku_Consolidated!A2:S957,19,FALSE)="SHOWCASE", VLOOKUP(E733,Store_Showcase!B2:N144,13, FALSE), IF(VLOOKUP(G733,Sku_Consolidated!A2:S957,19,FALSE)="VAM",VLOOKUP(E733,Store_VAM!B2:N273,13, FALSE),VLOOKUP(E733,Store_SRP!B2:N110,13, FALSE)))</f>
      </c>
      <c r="AC733" s="1">
        <f>IF(IFERROR(AB733,TRUE)=TRUE, "-","OK")</f>
      </c>
      <c r="AD733" s="11" t="s">
        <v>37</v>
      </c>
      <c r="AE733" s="11" t="s">
        <v>37</v>
      </c>
      <c r="AF733" s="1">
        <f>IF(IFERROR(VLOOKUP(E733,Store_Showcase!B2:H144,{5}, FALSE), TRUE)=TRUE, IF(IFERROR(VLOOKUP(E733,Store_SRP!B2:H110,{5}, FALSE), TRUE)=TRUE,VLOOKUP(E733,Store_VAM!B2:H273,{5}, FALSE),VLOOKUP(E733,Store_SRP!B2:H110,{5}, FALSE)), VLOOKUP(E733,Store_Showcase!B2:H144,{5}, FALSE))</f>
      </c>
      <c r="AG733" s="1">
        <f>IF(IFERROR(VLOOKUP(E733,Store_Showcase!B2:H144,{6}, FALSE), TRUE)=TRUE, IF(IFERROR(VLOOKUP(E733,Store_SRP!B2:H110,{6}, FALSE), TRUE)=TRUE,VLOOKUP(E733,Store_VAM!B2:H273,{6}, FALSE),VLOOKUP(E733,Store_SRP!B2:H110,{6}, FALSE)), VLOOKUP(E733,Store_Showcase!B2:H144,{6}, FALSE))</f>
      </c>
      <c r="AH733" s="1">
        <f>VLOOKUP(G733,Sku_Consolidated!A2:R957,18,FALSE)</f>
      </c>
      <c r="AI733" s="1">
        <f>VLOOKUP(G733,Sku_Consolidated!A2:S957,19,FALSE)</f>
      </c>
      <c r="AJ733" s="1">
        <f>VLOOKUP(G733,Sku_Consolidated!A2:T957,20,FALSE)</f>
      </c>
    </row>
    <row r="734" spans="1:36" x14ac:dyDescent="0.25">
      <c r="A734" s="1">
        <v>2024</v>
      </c>
      <c r="B734" s="1" t="s">
        <v>31</v>
      </c>
      <c r="C734" s="1" t="s">
        <v>32</v>
      </c>
      <c r="D734" s="1" t="s">
        <v>33</v>
      </c>
      <c r="E734" s="9" t="s">
        <v>2131</v>
      </c>
      <c r="F734" s="1">
        <f>IF(VLOOKUP(G734,Sku_Consolidated!A2:S957,{19},FALSE)="SHOWCASE", VLOOKUP(E734,Store_Showcase!B2:C144,{2}, FALSE), IF(VLOOKUP(G734,Sku_Consolidated!A2:S957,{19},FALSE)="VAM",VLOOKUP(E734,Store_VAM!B2:C273,{2}, FALSE),VLOOKUP(E734,Store_SRP!B2:C110,{2}, FALSE)))</f>
      </c>
      <c r="G734" s="1">
        <v>61734</v>
      </c>
      <c r="H734" s="1" t="s">
        <v>62</v>
      </c>
      <c r="I734" s="10" t="s">
        <v>2160</v>
      </c>
      <c r="J734" s="1">
        <f>VLOOKUP(G734,Sku_Consolidated!A2:C957, 3, FALSE)</f>
      </c>
      <c r="K734" s="10">
        <f>IF(J734="PACK", I734, 0)</f>
      </c>
      <c r="L734" s="10">
        <f>IF(J734="KG", I734, I734 * VLOOKUP(G734,Sku_Consolidated!A2:U957,21,FALSE))</f>
      </c>
      <c r="M734" s="10" t="s">
        <v>37</v>
      </c>
      <c r="N734" s="11" t="s">
        <v>2161</v>
      </c>
      <c r="O734" s="10" t="s">
        <v>2162</v>
      </c>
      <c r="P734" s="10">
        <f>N734 - O734</f>
      </c>
      <c r="Q734" s="1">
        <f>VLOOKUP(G734,Sku_Consolidated!A2:G957,7, FALSE)</f>
      </c>
      <c r="R734" s="1">
        <f>IF(IFERROR(VLOOKUP(E734,Store_Showcase!B2:H144,7, FALSE), TRUE)=TRUE, IF(IFERROR(VLOOKUP(E734,Store_SRP!B2:H110,7, FALSE), TRUE)=TRUE,VLOOKUP(E734,Store_VAM!B2:H273,7, FALSE),VLOOKUP(E734,Store_SRP!B2:H110,7, FALSE)), VLOOKUP(E734,Store_Showcase!B2:H144,7, FALSE))</f>
      </c>
      <c r="S734" s="1">
        <f>IF(IFERROR(VLOOKUP(E734,Store_Showcase!B2:I144,8, FALSE), TRUE)=TRUE, IF(IFERROR(VLOOKUP(E734,Store_SRP!B2:I110,8, FALSE), TRUE)=TRUE,VLOOKUP(E734,Store_VAM!B2:I273,8, FALSE),VLOOKUP(E734,Store_SRP!B2:I110,8, FALSE)), VLOOKUP(E734,Store_Showcase!B2:I144,8, FALSE))</f>
      </c>
      <c r="T734" s="1">
        <f>VLOOKUP(G734,Sku_Consolidated!A2:R957,18,FALSE)</f>
      </c>
      <c r="U734" s="1" t="s">
        <v>2135</v>
      </c>
      <c r="V734" s="1">
        <f>IF(VLOOKUP(G734,Sku_Consolidated!A2:S957,19,FALSE)="SHOWCASE", VLOOKUP(E734,Store_Showcase!B2:L144,11, FALSE), IF(VLOOKUP(G734,Sku_Consolidated!A2:S957,19,FALSE)="VAM",VLOOKUP(E734,Store_VAM!B2:L273,11, FALSE),VLOOKUP(E734,Store_SRP!B2:L110,11, FALSE)))</f>
      </c>
      <c r="W734" s="1">
        <f>VLOOKUP(G734,Sku_Consolidated!A2:W957,11,FALSE)</f>
      </c>
      <c r="X734" s="1">
        <f>VLOOKUP(G734,Sku_Consolidated!A2:H957,8,FALSE)</f>
      </c>
      <c r="Y734" s="1">
        <f>VLOOKUP(G734,Sku_Consolidated!A2:I957,9,FALSE)</f>
      </c>
      <c r="Z734" s="1" t="s">
        <v>41</v>
      </c>
      <c r="AA734" s="1">
        <f>VLOOKUP(G734,Sku_Consolidated!A2:E957,5,FALSE)</f>
      </c>
      <c r="AB734" s="1">
        <f>IF(VLOOKUP(G734,Sku_Consolidated!A2:S957,19,FALSE)="SHOWCASE", VLOOKUP(E734,Store_Showcase!B2:N144,13, FALSE), IF(VLOOKUP(G734,Sku_Consolidated!A2:S957,19,FALSE)="VAM",VLOOKUP(E734,Store_VAM!B2:N273,13, FALSE),VLOOKUP(E734,Store_SRP!B2:N110,13, FALSE)))</f>
      </c>
      <c r="AC734" s="1">
        <f>IF(IFERROR(AB734,TRUE)=TRUE, "-","OK")</f>
      </c>
      <c r="AD734" s="11" t="s">
        <v>37</v>
      </c>
      <c r="AE734" s="11" t="s">
        <v>37</v>
      </c>
      <c r="AF734" s="1">
        <f>IF(IFERROR(VLOOKUP(E734,Store_Showcase!B2:H144,{5}, FALSE), TRUE)=TRUE, IF(IFERROR(VLOOKUP(E734,Store_SRP!B2:H110,{5}, FALSE), TRUE)=TRUE,VLOOKUP(E734,Store_VAM!B2:H273,{5}, FALSE),VLOOKUP(E734,Store_SRP!B2:H110,{5}, FALSE)), VLOOKUP(E734,Store_Showcase!B2:H144,{5}, FALSE))</f>
      </c>
      <c r="AG734" s="1">
        <f>IF(IFERROR(VLOOKUP(E734,Store_Showcase!B2:H144,{6}, FALSE), TRUE)=TRUE, IF(IFERROR(VLOOKUP(E734,Store_SRP!B2:H110,{6}, FALSE), TRUE)=TRUE,VLOOKUP(E734,Store_VAM!B2:H273,{6}, FALSE),VLOOKUP(E734,Store_SRP!B2:H110,{6}, FALSE)), VLOOKUP(E734,Store_Showcase!B2:H144,{6}, FALSE))</f>
      </c>
      <c r="AH734" s="1">
        <f>VLOOKUP(G734,Sku_Consolidated!A2:R957,18,FALSE)</f>
      </c>
      <c r="AI734" s="1">
        <f>VLOOKUP(G734,Sku_Consolidated!A2:S957,19,FALSE)</f>
      </c>
      <c r="AJ734" s="1">
        <f>VLOOKUP(G734,Sku_Consolidated!A2:T957,20,FALSE)</f>
      </c>
    </row>
    <row r="735" spans="1:36" x14ac:dyDescent="0.25">
      <c r="A735" s="1">
        <v>2024</v>
      </c>
      <c r="B735" s="1" t="s">
        <v>31</v>
      </c>
      <c r="C735" s="1" t="s">
        <v>32</v>
      </c>
      <c r="D735" s="1" t="s">
        <v>33</v>
      </c>
      <c r="E735" s="9" t="s">
        <v>2131</v>
      </c>
      <c r="F735" s="1">
        <f>IF(VLOOKUP(G735,Sku_Consolidated!A2:S957,{19},FALSE)="SHOWCASE", VLOOKUP(E735,Store_Showcase!B2:C144,{2}, FALSE), IF(VLOOKUP(G735,Sku_Consolidated!A2:S957,{19},FALSE)="VAM",VLOOKUP(E735,Store_VAM!B2:C273,{2}, FALSE),VLOOKUP(E735,Store_SRP!B2:C110,{2}, FALSE)))</f>
      </c>
      <c r="G735" s="1">
        <v>61735</v>
      </c>
      <c r="H735" s="1" t="s">
        <v>66</v>
      </c>
      <c r="I735" s="10" t="s">
        <v>2163</v>
      </c>
      <c r="J735" s="1">
        <f>VLOOKUP(G735,Sku_Consolidated!A2:C957, 3, FALSE)</f>
      </c>
      <c r="K735" s="10">
        <f>IF(J735="PACK", I735, 0)</f>
      </c>
      <c r="L735" s="10">
        <f>IF(J735="KG", I735, I735 * VLOOKUP(G735,Sku_Consolidated!A2:U957,21,FALSE))</f>
      </c>
      <c r="M735" s="10" t="s">
        <v>37</v>
      </c>
      <c r="N735" s="11" t="s">
        <v>2164</v>
      </c>
      <c r="O735" s="10" t="s">
        <v>2165</v>
      </c>
      <c r="P735" s="10">
        <f>N735 - O735</f>
      </c>
      <c r="Q735" s="1">
        <f>VLOOKUP(G735,Sku_Consolidated!A2:G957,7, FALSE)</f>
      </c>
      <c r="R735" s="1">
        <f>IF(IFERROR(VLOOKUP(E735,Store_Showcase!B2:H144,7, FALSE), TRUE)=TRUE, IF(IFERROR(VLOOKUP(E735,Store_SRP!B2:H110,7, FALSE), TRUE)=TRUE,VLOOKUP(E735,Store_VAM!B2:H273,7, FALSE),VLOOKUP(E735,Store_SRP!B2:H110,7, FALSE)), VLOOKUP(E735,Store_Showcase!B2:H144,7, FALSE))</f>
      </c>
      <c r="S735" s="1">
        <f>IF(IFERROR(VLOOKUP(E735,Store_Showcase!B2:I144,8, FALSE), TRUE)=TRUE, IF(IFERROR(VLOOKUP(E735,Store_SRP!B2:I110,8, FALSE), TRUE)=TRUE,VLOOKUP(E735,Store_VAM!B2:I273,8, FALSE),VLOOKUP(E735,Store_SRP!B2:I110,8, FALSE)), VLOOKUP(E735,Store_Showcase!B2:I144,8, FALSE))</f>
      </c>
      <c r="T735" s="1">
        <f>VLOOKUP(G735,Sku_Consolidated!A2:R957,18,FALSE)</f>
      </c>
      <c r="U735" s="1" t="s">
        <v>2135</v>
      </c>
      <c r="V735" s="1">
        <f>IF(VLOOKUP(G735,Sku_Consolidated!A2:S957,19,FALSE)="SHOWCASE", VLOOKUP(E735,Store_Showcase!B2:L144,11, FALSE), IF(VLOOKUP(G735,Sku_Consolidated!A2:S957,19,FALSE)="VAM",VLOOKUP(E735,Store_VAM!B2:L273,11, FALSE),VLOOKUP(E735,Store_SRP!B2:L110,11, FALSE)))</f>
      </c>
      <c r="W735" s="1">
        <f>VLOOKUP(G735,Sku_Consolidated!A2:W957,11,FALSE)</f>
      </c>
      <c r="X735" s="1">
        <f>VLOOKUP(G735,Sku_Consolidated!A2:H957,8,FALSE)</f>
      </c>
      <c r="Y735" s="1">
        <f>VLOOKUP(G735,Sku_Consolidated!A2:I957,9,FALSE)</f>
      </c>
      <c r="Z735" s="1" t="s">
        <v>41</v>
      </c>
      <c r="AA735" s="1">
        <f>VLOOKUP(G735,Sku_Consolidated!A2:E957,5,FALSE)</f>
      </c>
      <c r="AB735" s="1">
        <f>IF(VLOOKUP(G735,Sku_Consolidated!A2:S957,19,FALSE)="SHOWCASE", VLOOKUP(E735,Store_Showcase!B2:N144,13, FALSE), IF(VLOOKUP(G735,Sku_Consolidated!A2:S957,19,FALSE)="VAM",VLOOKUP(E735,Store_VAM!B2:N273,13, FALSE),VLOOKUP(E735,Store_SRP!B2:N110,13, FALSE)))</f>
      </c>
      <c r="AC735" s="1">
        <f>IF(IFERROR(AB735,TRUE)=TRUE, "-","OK")</f>
      </c>
      <c r="AD735" s="11" t="s">
        <v>37</v>
      </c>
      <c r="AE735" s="11" t="s">
        <v>37</v>
      </c>
      <c r="AF735" s="1">
        <f>IF(IFERROR(VLOOKUP(E735,Store_Showcase!B2:H144,{5}, FALSE), TRUE)=TRUE, IF(IFERROR(VLOOKUP(E735,Store_SRP!B2:H110,{5}, FALSE), TRUE)=TRUE,VLOOKUP(E735,Store_VAM!B2:H273,{5}, FALSE),VLOOKUP(E735,Store_SRP!B2:H110,{5}, FALSE)), VLOOKUP(E735,Store_Showcase!B2:H144,{5}, FALSE))</f>
      </c>
      <c r="AG735" s="1">
        <f>IF(IFERROR(VLOOKUP(E735,Store_Showcase!B2:H144,{6}, FALSE), TRUE)=TRUE, IF(IFERROR(VLOOKUP(E735,Store_SRP!B2:H110,{6}, FALSE), TRUE)=TRUE,VLOOKUP(E735,Store_VAM!B2:H273,{6}, FALSE),VLOOKUP(E735,Store_SRP!B2:H110,{6}, FALSE)), VLOOKUP(E735,Store_Showcase!B2:H144,{6}, FALSE))</f>
      </c>
      <c r="AH735" s="1">
        <f>VLOOKUP(G735,Sku_Consolidated!A2:R957,18,FALSE)</f>
      </c>
      <c r="AI735" s="1">
        <f>VLOOKUP(G735,Sku_Consolidated!A2:S957,19,FALSE)</f>
      </c>
      <c r="AJ735" s="1">
        <f>VLOOKUP(G735,Sku_Consolidated!A2:T957,20,FALSE)</f>
      </c>
    </row>
    <row r="736" spans="1:36" x14ac:dyDescent="0.25">
      <c r="A736" s="1">
        <v>2024</v>
      </c>
      <c r="B736" s="1" t="s">
        <v>31</v>
      </c>
      <c r="C736" s="1" t="s">
        <v>32</v>
      </c>
      <c r="D736" s="1" t="s">
        <v>33</v>
      </c>
      <c r="E736" s="9" t="s">
        <v>2131</v>
      </c>
      <c r="F736" s="1">
        <f>IF(VLOOKUP(G736,Sku_Consolidated!A2:S957,{19},FALSE)="SHOWCASE", VLOOKUP(E736,Store_Showcase!B2:C144,{2}, FALSE), IF(VLOOKUP(G736,Sku_Consolidated!A2:S957,{19},FALSE)="VAM",VLOOKUP(E736,Store_VAM!B2:C273,{2}, FALSE),VLOOKUP(E736,Store_SRP!B2:C110,{2}, FALSE)))</f>
      </c>
      <c r="G736" s="1">
        <v>61736</v>
      </c>
      <c r="H736" s="1" t="s">
        <v>224</v>
      </c>
      <c r="I736" s="10" t="s">
        <v>2166</v>
      </c>
      <c r="J736" s="1">
        <f>VLOOKUP(G736,Sku_Consolidated!A2:C957, 3, FALSE)</f>
      </c>
      <c r="K736" s="10">
        <f>IF(J736="PACK", I736, 0)</f>
      </c>
      <c r="L736" s="10">
        <f>IF(J736="KG", I736, I736 * VLOOKUP(G736,Sku_Consolidated!A2:U957,21,FALSE))</f>
      </c>
      <c r="M736" s="10" t="s">
        <v>37</v>
      </c>
      <c r="N736" s="11" t="s">
        <v>2167</v>
      </c>
      <c r="O736" s="10" t="s">
        <v>2168</v>
      </c>
      <c r="P736" s="10">
        <f>N736 - O736</f>
      </c>
      <c r="Q736" s="1">
        <f>VLOOKUP(G736,Sku_Consolidated!A2:G957,7, FALSE)</f>
      </c>
      <c r="R736" s="1">
        <f>IF(IFERROR(VLOOKUP(E736,Store_Showcase!B2:H144,7, FALSE), TRUE)=TRUE, IF(IFERROR(VLOOKUP(E736,Store_SRP!B2:H110,7, FALSE), TRUE)=TRUE,VLOOKUP(E736,Store_VAM!B2:H273,7, FALSE),VLOOKUP(E736,Store_SRP!B2:H110,7, FALSE)), VLOOKUP(E736,Store_Showcase!B2:H144,7, FALSE))</f>
      </c>
      <c r="S736" s="1">
        <f>IF(IFERROR(VLOOKUP(E736,Store_Showcase!B2:I144,8, FALSE), TRUE)=TRUE, IF(IFERROR(VLOOKUP(E736,Store_SRP!B2:I110,8, FALSE), TRUE)=TRUE,VLOOKUP(E736,Store_VAM!B2:I273,8, FALSE),VLOOKUP(E736,Store_SRP!B2:I110,8, FALSE)), VLOOKUP(E736,Store_Showcase!B2:I144,8, FALSE))</f>
      </c>
      <c r="T736" s="1">
        <f>VLOOKUP(G736,Sku_Consolidated!A2:R957,18,FALSE)</f>
      </c>
      <c r="U736" s="1" t="s">
        <v>2135</v>
      </c>
      <c r="V736" s="1">
        <f>IF(VLOOKUP(G736,Sku_Consolidated!A2:S957,19,FALSE)="SHOWCASE", VLOOKUP(E736,Store_Showcase!B2:L144,11, FALSE), IF(VLOOKUP(G736,Sku_Consolidated!A2:S957,19,FALSE)="VAM",VLOOKUP(E736,Store_VAM!B2:L273,11, FALSE),VLOOKUP(E736,Store_SRP!B2:L110,11, FALSE)))</f>
      </c>
      <c r="W736" s="1">
        <f>VLOOKUP(G736,Sku_Consolidated!A2:W957,11,FALSE)</f>
      </c>
      <c r="X736" s="1">
        <f>VLOOKUP(G736,Sku_Consolidated!A2:H957,8,FALSE)</f>
      </c>
      <c r="Y736" s="1">
        <f>VLOOKUP(G736,Sku_Consolidated!A2:I957,9,FALSE)</f>
      </c>
      <c r="Z736" s="1" t="s">
        <v>41</v>
      </c>
      <c r="AA736" s="1">
        <f>VLOOKUP(G736,Sku_Consolidated!A2:E957,5,FALSE)</f>
      </c>
      <c r="AB736" s="1">
        <f>IF(VLOOKUP(G736,Sku_Consolidated!A2:S957,19,FALSE)="SHOWCASE", VLOOKUP(E736,Store_Showcase!B2:N144,13, FALSE), IF(VLOOKUP(G736,Sku_Consolidated!A2:S957,19,FALSE)="VAM",VLOOKUP(E736,Store_VAM!B2:N273,13, FALSE),VLOOKUP(E736,Store_SRP!B2:N110,13, FALSE)))</f>
      </c>
      <c r="AC736" s="1">
        <f>IF(IFERROR(AB736,TRUE)=TRUE, "-","OK")</f>
      </c>
      <c r="AD736" s="11" t="s">
        <v>37</v>
      </c>
      <c r="AE736" s="11" t="s">
        <v>37</v>
      </c>
      <c r="AF736" s="1">
        <f>IF(IFERROR(VLOOKUP(E736,Store_Showcase!B2:H144,{5}, FALSE), TRUE)=TRUE, IF(IFERROR(VLOOKUP(E736,Store_SRP!B2:H110,{5}, FALSE), TRUE)=TRUE,VLOOKUP(E736,Store_VAM!B2:H273,{5}, FALSE),VLOOKUP(E736,Store_SRP!B2:H110,{5}, FALSE)), VLOOKUP(E736,Store_Showcase!B2:H144,{5}, FALSE))</f>
      </c>
      <c r="AG736" s="1">
        <f>IF(IFERROR(VLOOKUP(E736,Store_Showcase!B2:H144,{6}, FALSE), TRUE)=TRUE, IF(IFERROR(VLOOKUP(E736,Store_SRP!B2:H110,{6}, FALSE), TRUE)=TRUE,VLOOKUP(E736,Store_VAM!B2:H273,{6}, FALSE),VLOOKUP(E736,Store_SRP!B2:H110,{6}, FALSE)), VLOOKUP(E736,Store_Showcase!B2:H144,{6}, FALSE))</f>
      </c>
      <c r="AH736" s="1">
        <f>VLOOKUP(G736,Sku_Consolidated!A2:R957,18,FALSE)</f>
      </c>
      <c r="AI736" s="1">
        <f>VLOOKUP(G736,Sku_Consolidated!A2:S957,19,FALSE)</f>
      </c>
      <c r="AJ736" s="1">
        <f>VLOOKUP(G736,Sku_Consolidated!A2:T957,20,FALSE)</f>
      </c>
    </row>
    <row r="737" spans="1:36" x14ac:dyDescent="0.25">
      <c r="A737" s="1">
        <v>2024</v>
      </c>
      <c r="B737" s="1" t="s">
        <v>31</v>
      </c>
      <c r="C737" s="1" t="s">
        <v>32</v>
      </c>
      <c r="D737" s="1" t="s">
        <v>33</v>
      </c>
      <c r="E737" s="9" t="s">
        <v>2131</v>
      </c>
      <c r="F737" s="1">
        <f>IF(VLOOKUP(G737,Sku_Consolidated!A2:S957,{19},FALSE)="SHOWCASE", VLOOKUP(E737,Store_Showcase!B2:C144,{2}, FALSE), IF(VLOOKUP(G737,Sku_Consolidated!A2:S957,{19},FALSE)="VAM",VLOOKUP(E737,Store_VAM!B2:C273,{2}, FALSE),VLOOKUP(E737,Store_SRP!B2:C110,{2}, FALSE)))</f>
      </c>
      <c r="G737" s="1">
        <v>61737</v>
      </c>
      <c r="H737" s="1" t="s">
        <v>70</v>
      </c>
      <c r="I737" s="10" t="s">
        <v>2169</v>
      </c>
      <c r="J737" s="1">
        <f>VLOOKUP(G737,Sku_Consolidated!A2:C957, 3, FALSE)</f>
      </c>
      <c r="K737" s="10">
        <f>IF(J737="PACK", I737, 0)</f>
      </c>
      <c r="L737" s="10">
        <f>IF(J737="KG", I737, I737 * VLOOKUP(G737,Sku_Consolidated!A2:U957,21,FALSE))</f>
      </c>
      <c r="M737" s="10" t="s">
        <v>37</v>
      </c>
      <c r="N737" s="11" t="s">
        <v>2170</v>
      </c>
      <c r="O737" s="10" t="s">
        <v>2171</v>
      </c>
      <c r="P737" s="10">
        <f>N737 - O737</f>
      </c>
      <c r="Q737" s="1">
        <f>VLOOKUP(G737,Sku_Consolidated!A2:G957,7, FALSE)</f>
      </c>
      <c r="R737" s="1">
        <f>IF(IFERROR(VLOOKUP(E737,Store_Showcase!B2:H144,7, FALSE), TRUE)=TRUE, IF(IFERROR(VLOOKUP(E737,Store_SRP!B2:H110,7, FALSE), TRUE)=TRUE,VLOOKUP(E737,Store_VAM!B2:H273,7, FALSE),VLOOKUP(E737,Store_SRP!B2:H110,7, FALSE)), VLOOKUP(E737,Store_Showcase!B2:H144,7, FALSE))</f>
      </c>
      <c r="S737" s="1">
        <f>IF(IFERROR(VLOOKUP(E737,Store_Showcase!B2:I144,8, FALSE), TRUE)=TRUE, IF(IFERROR(VLOOKUP(E737,Store_SRP!B2:I110,8, FALSE), TRUE)=TRUE,VLOOKUP(E737,Store_VAM!B2:I273,8, FALSE),VLOOKUP(E737,Store_SRP!B2:I110,8, FALSE)), VLOOKUP(E737,Store_Showcase!B2:I144,8, FALSE))</f>
      </c>
      <c r="T737" s="1">
        <f>VLOOKUP(G737,Sku_Consolidated!A2:R957,18,FALSE)</f>
      </c>
      <c r="U737" s="1" t="s">
        <v>2135</v>
      </c>
      <c r="V737" s="1">
        <f>IF(VLOOKUP(G737,Sku_Consolidated!A2:S957,19,FALSE)="SHOWCASE", VLOOKUP(E737,Store_Showcase!B2:L144,11, FALSE), IF(VLOOKUP(G737,Sku_Consolidated!A2:S957,19,FALSE)="VAM",VLOOKUP(E737,Store_VAM!B2:L273,11, FALSE),VLOOKUP(E737,Store_SRP!B2:L110,11, FALSE)))</f>
      </c>
      <c r="W737" s="1">
        <f>VLOOKUP(G737,Sku_Consolidated!A2:W957,11,FALSE)</f>
      </c>
      <c r="X737" s="1">
        <f>VLOOKUP(G737,Sku_Consolidated!A2:H957,8,FALSE)</f>
      </c>
      <c r="Y737" s="1">
        <f>VLOOKUP(G737,Sku_Consolidated!A2:I957,9,FALSE)</f>
      </c>
      <c r="Z737" s="1" t="s">
        <v>41</v>
      </c>
      <c r="AA737" s="1">
        <f>VLOOKUP(G737,Sku_Consolidated!A2:E957,5,FALSE)</f>
      </c>
      <c r="AB737" s="1">
        <f>IF(VLOOKUP(G737,Sku_Consolidated!A2:S957,19,FALSE)="SHOWCASE", VLOOKUP(E737,Store_Showcase!B2:N144,13, FALSE), IF(VLOOKUP(G737,Sku_Consolidated!A2:S957,19,FALSE)="VAM",VLOOKUP(E737,Store_VAM!B2:N273,13, FALSE),VLOOKUP(E737,Store_SRP!B2:N110,13, FALSE)))</f>
      </c>
      <c r="AC737" s="1">
        <f>IF(IFERROR(AB737,TRUE)=TRUE, "-","OK")</f>
      </c>
      <c r="AD737" s="11" t="s">
        <v>37</v>
      </c>
      <c r="AE737" s="11" t="s">
        <v>37</v>
      </c>
      <c r="AF737" s="1">
        <f>IF(IFERROR(VLOOKUP(E737,Store_Showcase!B2:H144,{5}, FALSE), TRUE)=TRUE, IF(IFERROR(VLOOKUP(E737,Store_SRP!B2:H110,{5}, FALSE), TRUE)=TRUE,VLOOKUP(E737,Store_VAM!B2:H273,{5}, FALSE),VLOOKUP(E737,Store_SRP!B2:H110,{5}, FALSE)), VLOOKUP(E737,Store_Showcase!B2:H144,{5}, FALSE))</f>
      </c>
      <c r="AG737" s="1">
        <f>IF(IFERROR(VLOOKUP(E737,Store_Showcase!B2:H144,{6}, FALSE), TRUE)=TRUE, IF(IFERROR(VLOOKUP(E737,Store_SRP!B2:H110,{6}, FALSE), TRUE)=TRUE,VLOOKUP(E737,Store_VAM!B2:H273,{6}, FALSE),VLOOKUP(E737,Store_SRP!B2:H110,{6}, FALSE)), VLOOKUP(E737,Store_Showcase!B2:H144,{6}, FALSE))</f>
      </c>
      <c r="AH737" s="1">
        <f>VLOOKUP(G737,Sku_Consolidated!A2:R957,18,FALSE)</f>
      </c>
      <c r="AI737" s="1">
        <f>VLOOKUP(G737,Sku_Consolidated!A2:S957,19,FALSE)</f>
      </c>
      <c r="AJ737" s="1">
        <f>VLOOKUP(G737,Sku_Consolidated!A2:T957,20,FALSE)</f>
      </c>
    </row>
    <row r="738" spans="1:36" x14ac:dyDescent="0.25">
      <c r="A738" s="1">
        <v>2024</v>
      </c>
      <c r="B738" s="1" t="s">
        <v>31</v>
      </c>
      <c r="C738" s="1" t="s">
        <v>32</v>
      </c>
      <c r="D738" s="1" t="s">
        <v>33</v>
      </c>
      <c r="E738" s="9" t="s">
        <v>2131</v>
      </c>
      <c r="F738" s="1">
        <f>IF(VLOOKUP(G738,Sku_Consolidated!A2:S957,{19},FALSE)="SHOWCASE", VLOOKUP(E738,Store_Showcase!B2:C144,{2}, FALSE), IF(VLOOKUP(G738,Sku_Consolidated!A2:S957,{19},FALSE)="VAM",VLOOKUP(E738,Store_VAM!B2:C273,{2}, FALSE),VLOOKUP(E738,Store_SRP!B2:C110,{2}, FALSE)))</f>
      </c>
      <c r="G738" s="1">
        <v>61740</v>
      </c>
      <c r="H738" s="1" t="s">
        <v>231</v>
      </c>
      <c r="I738" s="10" t="s">
        <v>2172</v>
      </c>
      <c r="J738" s="1">
        <f>VLOOKUP(G738,Sku_Consolidated!A2:C957, 3, FALSE)</f>
      </c>
      <c r="K738" s="10">
        <f>IF(J738="PACK", I738, 0)</f>
      </c>
      <c r="L738" s="10">
        <f>IF(J738="KG", I738, I738 * VLOOKUP(G738,Sku_Consolidated!A2:U957,21,FALSE))</f>
      </c>
      <c r="M738" s="10" t="s">
        <v>37</v>
      </c>
      <c r="N738" s="11" t="s">
        <v>2173</v>
      </c>
      <c r="O738" s="10" t="s">
        <v>2174</v>
      </c>
      <c r="P738" s="10">
        <f>N738 - O738</f>
      </c>
      <c r="Q738" s="1">
        <f>VLOOKUP(G738,Sku_Consolidated!A2:G957,7, FALSE)</f>
      </c>
      <c r="R738" s="1">
        <f>IF(IFERROR(VLOOKUP(E738,Store_Showcase!B2:H144,7, FALSE), TRUE)=TRUE, IF(IFERROR(VLOOKUP(E738,Store_SRP!B2:H110,7, FALSE), TRUE)=TRUE,VLOOKUP(E738,Store_VAM!B2:H273,7, FALSE),VLOOKUP(E738,Store_SRP!B2:H110,7, FALSE)), VLOOKUP(E738,Store_Showcase!B2:H144,7, FALSE))</f>
      </c>
      <c r="S738" s="1">
        <f>IF(IFERROR(VLOOKUP(E738,Store_Showcase!B2:I144,8, FALSE), TRUE)=TRUE, IF(IFERROR(VLOOKUP(E738,Store_SRP!B2:I110,8, FALSE), TRUE)=TRUE,VLOOKUP(E738,Store_VAM!B2:I273,8, FALSE),VLOOKUP(E738,Store_SRP!B2:I110,8, FALSE)), VLOOKUP(E738,Store_Showcase!B2:I144,8, FALSE))</f>
      </c>
      <c r="T738" s="1">
        <f>VLOOKUP(G738,Sku_Consolidated!A2:R957,18,FALSE)</f>
      </c>
      <c r="U738" s="1" t="s">
        <v>2135</v>
      </c>
      <c r="V738" s="1">
        <f>IF(VLOOKUP(G738,Sku_Consolidated!A2:S957,19,FALSE)="SHOWCASE", VLOOKUP(E738,Store_Showcase!B2:L144,11, FALSE), IF(VLOOKUP(G738,Sku_Consolidated!A2:S957,19,FALSE)="VAM",VLOOKUP(E738,Store_VAM!B2:L273,11, FALSE),VLOOKUP(E738,Store_SRP!B2:L110,11, FALSE)))</f>
      </c>
      <c r="W738" s="1">
        <f>VLOOKUP(G738,Sku_Consolidated!A2:W957,11,FALSE)</f>
      </c>
      <c r="X738" s="1">
        <f>VLOOKUP(G738,Sku_Consolidated!A2:H957,8,FALSE)</f>
      </c>
      <c r="Y738" s="1">
        <f>VLOOKUP(G738,Sku_Consolidated!A2:I957,9,FALSE)</f>
      </c>
      <c r="Z738" s="1" t="s">
        <v>41</v>
      </c>
      <c r="AA738" s="1">
        <f>VLOOKUP(G738,Sku_Consolidated!A2:E957,5,FALSE)</f>
      </c>
      <c r="AB738" s="1">
        <f>IF(VLOOKUP(G738,Sku_Consolidated!A2:S957,19,FALSE)="SHOWCASE", VLOOKUP(E738,Store_Showcase!B2:N144,13, FALSE), IF(VLOOKUP(G738,Sku_Consolidated!A2:S957,19,FALSE)="VAM",VLOOKUP(E738,Store_VAM!B2:N273,13, FALSE),VLOOKUP(E738,Store_SRP!B2:N110,13, FALSE)))</f>
      </c>
      <c r="AC738" s="1">
        <f>IF(IFERROR(AB738,TRUE)=TRUE, "-","OK")</f>
      </c>
      <c r="AD738" s="11" t="s">
        <v>37</v>
      </c>
      <c r="AE738" s="11" t="s">
        <v>37</v>
      </c>
      <c r="AF738" s="1">
        <f>IF(IFERROR(VLOOKUP(E738,Store_Showcase!B2:H144,{5}, FALSE), TRUE)=TRUE, IF(IFERROR(VLOOKUP(E738,Store_SRP!B2:H110,{5}, FALSE), TRUE)=TRUE,VLOOKUP(E738,Store_VAM!B2:H273,{5}, FALSE),VLOOKUP(E738,Store_SRP!B2:H110,{5}, FALSE)), VLOOKUP(E738,Store_Showcase!B2:H144,{5}, FALSE))</f>
      </c>
      <c r="AG738" s="1">
        <f>IF(IFERROR(VLOOKUP(E738,Store_Showcase!B2:H144,{6}, FALSE), TRUE)=TRUE, IF(IFERROR(VLOOKUP(E738,Store_SRP!B2:H110,{6}, FALSE), TRUE)=TRUE,VLOOKUP(E738,Store_VAM!B2:H273,{6}, FALSE),VLOOKUP(E738,Store_SRP!B2:H110,{6}, FALSE)), VLOOKUP(E738,Store_Showcase!B2:H144,{6}, FALSE))</f>
      </c>
      <c r="AH738" s="1">
        <f>VLOOKUP(G738,Sku_Consolidated!A2:R957,18,FALSE)</f>
      </c>
      <c r="AI738" s="1">
        <f>VLOOKUP(G738,Sku_Consolidated!A2:S957,19,FALSE)</f>
      </c>
      <c r="AJ738" s="1">
        <f>VLOOKUP(G738,Sku_Consolidated!A2:T957,20,FALSE)</f>
      </c>
    </row>
    <row r="739" spans="1:36" x14ac:dyDescent="0.25">
      <c r="A739" s="1">
        <v>2024</v>
      </c>
      <c r="B739" s="1" t="s">
        <v>31</v>
      </c>
      <c r="C739" s="1" t="s">
        <v>32</v>
      </c>
      <c r="D739" s="1" t="s">
        <v>33</v>
      </c>
      <c r="E739" s="9" t="s">
        <v>2131</v>
      </c>
      <c r="F739" s="1">
        <f>IF(VLOOKUP(G739,Sku_Consolidated!A2:S957,{19},FALSE)="SHOWCASE", VLOOKUP(E739,Store_Showcase!B2:C144,{2}, FALSE), IF(VLOOKUP(G739,Sku_Consolidated!A2:S957,{19},FALSE)="VAM",VLOOKUP(E739,Store_VAM!B2:C273,{2}, FALSE),VLOOKUP(E739,Store_SRP!B2:C110,{2}, FALSE)))</f>
      </c>
      <c r="G739" s="1">
        <v>61742</v>
      </c>
      <c r="H739" s="1" t="s">
        <v>78</v>
      </c>
      <c r="I739" s="10" t="s">
        <v>995</v>
      </c>
      <c r="J739" s="1">
        <f>VLOOKUP(G739,Sku_Consolidated!A2:C957, 3, FALSE)</f>
      </c>
      <c r="K739" s="10">
        <f>IF(J739="PACK", I739, 0)</f>
      </c>
      <c r="L739" s="10">
        <f>IF(J739="KG", I739, I739 * VLOOKUP(G739,Sku_Consolidated!A2:U957,21,FALSE))</f>
      </c>
      <c r="M739" s="10" t="s">
        <v>37</v>
      </c>
      <c r="N739" s="11" t="s">
        <v>2175</v>
      </c>
      <c r="O739" s="10" t="s">
        <v>2176</v>
      </c>
      <c r="P739" s="10">
        <f>N739 - O739</f>
      </c>
      <c r="Q739" s="1">
        <f>VLOOKUP(G739,Sku_Consolidated!A2:G957,7, FALSE)</f>
      </c>
      <c r="R739" s="1">
        <f>IF(IFERROR(VLOOKUP(E739,Store_Showcase!B2:H144,7, FALSE), TRUE)=TRUE, IF(IFERROR(VLOOKUP(E739,Store_SRP!B2:H110,7, FALSE), TRUE)=TRUE,VLOOKUP(E739,Store_VAM!B2:H273,7, FALSE),VLOOKUP(E739,Store_SRP!B2:H110,7, FALSE)), VLOOKUP(E739,Store_Showcase!B2:H144,7, FALSE))</f>
      </c>
      <c r="S739" s="1">
        <f>IF(IFERROR(VLOOKUP(E739,Store_Showcase!B2:I144,8, FALSE), TRUE)=TRUE, IF(IFERROR(VLOOKUP(E739,Store_SRP!B2:I110,8, FALSE), TRUE)=TRUE,VLOOKUP(E739,Store_VAM!B2:I273,8, FALSE),VLOOKUP(E739,Store_SRP!B2:I110,8, FALSE)), VLOOKUP(E739,Store_Showcase!B2:I144,8, FALSE))</f>
      </c>
      <c r="T739" s="1">
        <f>VLOOKUP(G739,Sku_Consolidated!A2:R957,18,FALSE)</f>
      </c>
      <c r="U739" s="1" t="s">
        <v>2135</v>
      </c>
      <c r="V739" s="1">
        <f>IF(VLOOKUP(G739,Sku_Consolidated!A2:S957,19,FALSE)="SHOWCASE", VLOOKUP(E739,Store_Showcase!B2:L144,11, FALSE), IF(VLOOKUP(G739,Sku_Consolidated!A2:S957,19,FALSE)="VAM",VLOOKUP(E739,Store_VAM!B2:L273,11, FALSE),VLOOKUP(E739,Store_SRP!B2:L110,11, FALSE)))</f>
      </c>
      <c r="W739" s="1">
        <f>VLOOKUP(G739,Sku_Consolidated!A2:W957,11,FALSE)</f>
      </c>
      <c r="X739" s="1">
        <f>VLOOKUP(G739,Sku_Consolidated!A2:H957,8,FALSE)</f>
      </c>
      <c r="Y739" s="1">
        <f>VLOOKUP(G739,Sku_Consolidated!A2:I957,9,FALSE)</f>
      </c>
      <c r="Z739" s="1" t="s">
        <v>41</v>
      </c>
      <c r="AA739" s="1">
        <f>VLOOKUP(G739,Sku_Consolidated!A2:E957,5,FALSE)</f>
      </c>
      <c r="AB739" s="1">
        <f>IF(VLOOKUP(G739,Sku_Consolidated!A2:S957,19,FALSE)="SHOWCASE", VLOOKUP(E739,Store_Showcase!B2:N144,13, FALSE), IF(VLOOKUP(G739,Sku_Consolidated!A2:S957,19,FALSE)="VAM",VLOOKUP(E739,Store_VAM!B2:N273,13, FALSE),VLOOKUP(E739,Store_SRP!B2:N110,13, FALSE)))</f>
      </c>
      <c r="AC739" s="1">
        <f>IF(IFERROR(AB739,TRUE)=TRUE, "-","OK")</f>
      </c>
      <c r="AD739" s="11" t="s">
        <v>37</v>
      </c>
      <c r="AE739" s="11" t="s">
        <v>37</v>
      </c>
      <c r="AF739" s="1">
        <f>IF(IFERROR(VLOOKUP(E739,Store_Showcase!B2:H144,{5}, FALSE), TRUE)=TRUE, IF(IFERROR(VLOOKUP(E739,Store_SRP!B2:H110,{5}, FALSE), TRUE)=TRUE,VLOOKUP(E739,Store_VAM!B2:H273,{5}, FALSE),VLOOKUP(E739,Store_SRP!B2:H110,{5}, FALSE)), VLOOKUP(E739,Store_Showcase!B2:H144,{5}, FALSE))</f>
      </c>
      <c r="AG739" s="1">
        <f>IF(IFERROR(VLOOKUP(E739,Store_Showcase!B2:H144,{6}, FALSE), TRUE)=TRUE, IF(IFERROR(VLOOKUP(E739,Store_SRP!B2:H110,{6}, FALSE), TRUE)=TRUE,VLOOKUP(E739,Store_VAM!B2:H273,{6}, FALSE),VLOOKUP(E739,Store_SRP!B2:H110,{6}, FALSE)), VLOOKUP(E739,Store_Showcase!B2:H144,{6}, FALSE))</f>
      </c>
      <c r="AH739" s="1">
        <f>VLOOKUP(G739,Sku_Consolidated!A2:R957,18,FALSE)</f>
      </c>
      <c r="AI739" s="1">
        <f>VLOOKUP(G739,Sku_Consolidated!A2:S957,19,FALSE)</f>
      </c>
      <c r="AJ739" s="1">
        <f>VLOOKUP(G739,Sku_Consolidated!A2:T957,20,FALSE)</f>
      </c>
    </row>
    <row r="740" spans="1:36" x14ac:dyDescent="0.25">
      <c r="A740" s="1">
        <v>2024</v>
      </c>
      <c r="B740" s="1" t="s">
        <v>31</v>
      </c>
      <c r="C740" s="1" t="s">
        <v>32</v>
      </c>
      <c r="D740" s="1" t="s">
        <v>33</v>
      </c>
      <c r="E740" s="9" t="s">
        <v>2131</v>
      </c>
      <c r="F740" s="1">
        <f>IF(VLOOKUP(G740,Sku_Consolidated!A2:S957,{19},FALSE)="SHOWCASE", VLOOKUP(E740,Store_Showcase!B2:C144,{2}, FALSE), IF(VLOOKUP(G740,Sku_Consolidated!A2:S957,{19},FALSE)="VAM",VLOOKUP(E740,Store_VAM!B2:C273,{2}, FALSE),VLOOKUP(E740,Store_SRP!B2:C110,{2}, FALSE)))</f>
      </c>
      <c r="G740" s="1">
        <v>61749</v>
      </c>
      <c r="H740" s="1" t="s">
        <v>154</v>
      </c>
      <c r="I740" s="10" t="s">
        <v>2177</v>
      </c>
      <c r="J740" s="1">
        <f>VLOOKUP(G740,Sku_Consolidated!A2:C957, 3, FALSE)</f>
      </c>
      <c r="K740" s="10">
        <f>IF(J740="PACK", I740, 0)</f>
      </c>
      <c r="L740" s="10">
        <f>IF(J740="KG", I740, I740 * VLOOKUP(G740,Sku_Consolidated!A2:U957,21,FALSE))</f>
      </c>
      <c r="M740" s="10" t="s">
        <v>37</v>
      </c>
      <c r="N740" s="11" t="s">
        <v>2178</v>
      </c>
      <c r="O740" s="10" t="s">
        <v>2179</v>
      </c>
      <c r="P740" s="10">
        <f>N740 - O740</f>
      </c>
      <c r="Q740" s="1">
        <f>VLOOKUP(G740,Sku_Consolidated!A2:G957,7, FALSE)</f>
      </c>
      <c r="R740" s="1">
        <f>IF(IFERROR(VLOOKUP(E740,Store_Showcase!B2:H144,7, FALSE), TRUE)=TRUE, IF(IFERROR(VLOOKUP(E740,Store_SRP!B2:H110,7, FALSE), TRUE)=TRUE,VLOOKUP(E740,Store_VAM!B2:H273,7, FALSE),VLOOKUP(E740,Store_SRP!B2:H110,7, FALSE)), VLOOKUP(E740,Store_Showcase!B2:H144,7, FALSE))</f>
      </c>
      <c r="S740" s="1">
        <f>IF(IFERROR(VLOOKUP(E740,Store_Showcase!B2:I144,8, FALSE), TRUE)=TRUE, IF(IFERROR(VLOOKUP(E740,Store_SRP!B2:I110,8, FALSE), TRUE)=TRUE,VLOOKUP(E740,Store_VAM!B2:I273,8, FALSE),VLOOKUP(E740,Store_SRP!B2:I110,8, FALSE)), VLOOKUP(E740,Store_Showcase!B2:I144,8, FALSE))</f>
      </c>
      <c r="T740" s="1">
        <f>VLOOKUP(G740,Sku_Consolidated!A2:R957,18,FALSE)</f>
      </c>
      <c r="U740" s="1" t="s">
        <v>2135</v>
      </c>
      <c r="V740" s="1">
        <f>IF(VLOOKUP(G740,Sku_Consolidated!A2:S957,19,FALSE)="SHOWCASE", VLOOKUP(E740,Store_Showcase!B2:L144,11, FALSE), IF(VLOOKUP(G740,Sku_Consolidated!A2:S957,19,FALSE)="VAM",VLOOKUP(E740,Store_VAM!B2:L273,11, FALSE),VLOOKUP(E740,Store_SRP!B2:L110,11, FALSE)))</f>
      </c>
      <c r="W740" s="1">
        <f>VLOOKUP(G740,Sku_Consolidated!A2:W957,11,FALSE)</f>
      </c>
      <c r="X740" s="1">
        <f>VLOOKUP(G740,Sku_Consolidated!A2:H957,8,FALSE)</f>
      </c>
      <c r="Y740" s="1">
        <f>VLOOKUP(G740,Sku_Consolidated!A2:I957,9,FALSE)</f>
      </c>
      <c r="Z740" s="1" t="s">
        <v>41</v>
      </c>
      <c r="AA740" s="1">
        <f>VLOOKUP(G740,Sku_Consolidated!A2:E957,5,FALSE)</f>
      </c>
      <c r="AB740" s="1">
        <f>IF(VLOOKUP(G740,Sku_Consolidated!A2:S957,19,FALSE)="SHOWCASE", VLOOKUP(E740,Store_Showcase!B2:N144,13, FALSE), IF(VLOOKUP(G740,Sku_Consolidated!A2:S957,19,FALSE)="VAM",VLOOKUP(E740,Store_VAM!B2:N273,13, FALSE),VLOOKUP(E740,Store_SRP!B2:N110,13, FALSE)))</f>
      </c>
      <c r="AC740" s="1">
        <f>IF(IFERROR(AB740,TRUE)=TRUE, "-","OK")</f>
      </c>
      <c r="AD740" s="11" t="s">
        <v>37</v>
      </c>
      <c r="AE740" s="11" t="s">
        <v>37</v>
      </c>
      <c r="AF740" s="1">
        <f>IF(IFERROR(VLOOKUP(E740,Store_Showcase!B2:H144,{5}, FALSE), TRUE)=TRUE, IF(IFERROR(VLOOKUP(E740,Store_SRP!B2:H110,{5}, FALSE), TRUE)=TRUE,VLOOKUP(E740,Store_VAM!B2:H273,{5}, FALSE),VLOOKUP(E740,Store_SRP!B2:H110,{5}, FALSE)), VLOOKUP(E740,Store_Showcase!B2:H144,{5}, FALSE))</f>
      </c>
      <c r="AG740" s="1">
        <f>IF(IFERROR(VLOOKUP(E740,Store_Showcase!B2:H144,{6}, FALSE), TRUE)=TRUE, IF(IFERROR(VLOOKUP(E740,Store_SRP!B2:H110,{6}, FALSE), TRUE)=TRUE,VLOOKUP(E740,Store_VAM!B2:H273,{6}, FALSE),VLOOKUP(E740,Store_SRP!B2:H110,{6}, FALSE)), VLOOKUP(E740,Store_Showcase!B2:H144,{6}, FALSE))</f>
      </c>
      <c r="AH740" s="1">
        <f>VLOOKUP(G740,Sku_Consolidated!A2:R957,18,FALSE)</f>
      </c>
      <c r="AI740" s="1">
        <f>VLOOKUP(G740,Sku_Consolidated!A2:S957,19,FALSE)</f>
      </c>
      <c r="AJ740" s="1">
        <f>VLOOKUP(G740,Sku_Consolidated!A2:T957,20,FALSE)</f>
      </c>
    </row>
    <row r="741" spans="1:36" x14ac:dyDescent="0.25">
      <c r="A741" s="1">
        <v>2024</v>
      </c>
      <c r="B741" s="1" t="s">
        <v>31</v>
      </c>
      <c r="C741" s="1" t="s">
        <v>32</v>
      </c>
      <c r="D741" s="1" t="s">
        <v>33</v>
      </c>
      <c r="E741" s="9" t="s">
        <v>2131</v>
      </c>
      <c r="F741" s="1">
        <f>IF(VLOOKUP(G741,Sku_Consolidated!A2:S957,{19},FALSE)="SHOWCASE", VLOOKUP(E741,Store_Showcase!B2:C144,{2}, FALSE), IF(VLOOKUP(G741,Sku_Consolidated!A2:S957,{19},FALSE)="VAM",VLOOKUP(E741,Store_VAM!B2:C273,{2}, FALSE),VLOOKUP(E741,Store_SRP!B2:C110,{2}, FALSE)))</f>
      </c>
      <c r="G741" s="1">
        <v>61755</v>
      </c>
      <c r="H741" s="1" t="s">
        <v>86</v>
      </c>
      <c r="I741" s="10" t="s">
        <v>2180</v>
      </c>
      <c r="J741" s="1">
        <f>VLOOKUP(G741,Sku_Consolidated!A2:C957, 3, FALSE)</f>
      </c>
      <c r="K741" s="10">
        <f>IF(J741="PACK", I741, 0)</f>
      </c>
      <c r="L741" s="10">
        <f>IF(J741="KG", I741, I741 * VLOOKUP(G741,Sku_Consolidated!A2:U957,21,FALSE))</f>
      </c>
      <c r="M741" s="10" t="s">
        <v>37</v>
      </c>
      <c r="N741" s="11" t="s">
        <v>2181</v>
      </c>
      <c r="O741" s="10" t="s">
        <v>2182</v>
      </c>
      <c r="P741" s="10">
        <f>N741 - O741</f>
      </c>
      <c r="Q741" s="1">
        <f>VLOOKUP(G741,Sku_Consolidated!A2:G957,7, FALSE)</f>
      </c>
      <c r="R741" s="1">
        <f>IF(IFERROR(VLOOKUP(E741,Store_Showcase!B2:H144,7, FALSE), TRUE)=TRUE, IF(IFERROR(VLOOKUP(E741,Store_SRP!B2:H110,7, FALSE), TRUE)=TRUE,VLOOKUP(E741,Store_VAM!B2:H273,7, FALSE),VLOOKUP(E741,Store_SRP!B2:H110,7, FALSE)), VLOOKUP(E741,Store_Showcase!B2:H144,7, FALSE))</f>
      </c>
      <c r="S741" s="1">
        <f>IF(IFERROR(VLOOKUP(E741,Store_Showcase!B2:I144,8, FALSE), TRUE)=TRUE, IF(IFERROR(VLOOKUP(E741,Store_SRP!B2:I110,8, FALSE), TRUE)=TRUE,VLOOKUP(E741,Store_VAM!B2:I273,8, FALSE),VLOOKUP(E741,Store_SRP!B2:I110,8, FALSE)), VLOOKUP(E741,Store_Showcase!B2:I144,8, FALSE))</f>
      </c>
      <c r="T741" s="1">
        <f>VLOOKUP(G741,Sku_Consolidated!A2:R957,18,FALSE)</f>
      </c>
      <c r="U741" s="1" t="s">
        <v>2135</v>
      </c>
      <c r="V741" s="1">
        <f>IF(VLOOKUP(G741,Sku_Consolidated!A2:S957,19,FALSE)="SHOWCASE", VLOOKUP(E741,Store_Showcase!B2:L144,11, FALSE), IF(VLOOKUP(G741,Sku_Consolidated!A2:S957,19,FALSE)="VAM",VLOOKUP(E741,Store_VAM!B2:L273,11, FALSE),VLOOKUP(E741,Store_SRP!B2:L110,11, FALSE)))</f>
      </c>
      <c r="W741" s="1">
        <f>VLOOKUP(G741,Sku_Consolidated!A2:W957,11,FALSE)</f>
      </c>
      <c r="X741" s="1">
        <f>VLOOKUP(G741,Sku_Consolidated!A2:H957,8,FALSE)</f>
      </c>
      <c r="Y741" s="1">
        <f>VLOOKUP(G741,Sku_Consolidated!A2:I957,9,FALSE)</f>
      </c>
      <c r="Z741" s="1" t="s">
        <v>41</v>
      </c>
      <c r="AA741" s="1">
        <f>VLOOKUP(G741,Sku_Consolidated!A2:E957,5,FALSE)</f>
      </c>
      <c r="AB741" s="1">
        <f>IF(VLOOKUP(G741,Sku_Consolidated!A2:S957,19,FALSE)="SHOWCASE", VLOOKUP(E741,Store_Showcase!B2:N144,13, FALSE), IF(VLOOKUP(G741,Sku_Consolidated!A2:S957,19,FALSE)="VAM",VLOOKUP(E741,Store_VAM!B2:N273,13, FALSE),VLOOKUP(E741,Store_SRP!B2:N110,13, FALSE)))</f>
      </c>
      <c r="AC741" s="1">
        <f>IF(IFERROR(AB741,TRUE)=TRUE, "-","OK")</f>
      </c>
      <c r="AD741" s="11" t="s">
        <v>37</v>
      </c>
      <c r="AE741" s="11" t="s">
        <v>37</v>
      </c>
      <c r="AF741" s="1">
        <f>IF(IFERROR(VLOOKUP(E741,Store_Showcase!B2:H144,{5}, FALSE), TRUE)=TRUE, IF(IFERROR(VLOOKUP(E741,Store_SRP!B2:H110,{5}, FALSE), TRUE)=TRUE,VLOOKUP(E741,Store_VAM!B2:H273,{5}, FALSE),VLOOKUP(E741,Store_SRP!B2:H110,{5}, FALSE)), VLOOKUP(E741,Store_Showcase!B2:H144,{5}, FALSE))</f>
      </c>
      <c r="AG741" s="1">
        <f>IF(IFERROR(VLOOKUP(E741,Store_Showcase!B2:H144,{6}, FALSE), TRUE)=TRUE, IF(IFERROR(VLOOKUP(E741,Store_SRP!B2:H110,{6}, FALSE), TRUE)=TRUE,VLOOKUP(E741,Store_VAM!B2:H273,{6}, FALSE),VLOOKUP(E741,Store_SRP!B2:H110,{6}, FALSE)), VLOOKUP(E741,Store_Showcase!B2:H144,{6}, FALSE))</f>
      </c>
      <c r="AH741" s="1">
        <f>VLOOKUP(G741,Sku_Consolidated!A2:R957,18,FALSE)</f>
      </c>
      <c r="AI741" s="1">
        <f>VLOOKUP(G741,Sku_Consolidated!A2:S957,19,FALSE)</f>
      </c>
      <c r="AJ741" s="1">
        <f>VLOOKUP(G741,Sku_Consolidated!A2:T957,20,FALSE)</f>
      </c>
    </row>
    <row r="742" spans="1:36" x14ac:dyDescent="0.25">
      <c r="A742" s="1">
        <v>2024</v>
      </c>
      <c r="B742" s="1" t="s">
        <v>31</v>
      </c>
      <c r="C742" s="1" t="s">
        <v>32</v>
      </c>
      <c r="D742" s="1" t="s">
        <v>33</v>
      </c>
      <c r="E742" s="9" t="s">
        <v>2131</v>
      </c>
      <c r="F742" s="1">
        <f>IF(VLOOKUP(G742,Sku_Consolidated!A2:S957,{19},FALSE)="SHOWCASE", VLOOKUP(E742,Store_Showcase!B2:C144,{2}, FALSE), IF(VLOOKUP(G742,Sku_Consolidated!A2:S957,{19},FALSE)="VAM",VLOOKUP(E742,Store_VAM!B2:C273,{2}, FALSE),VLOOKUP(E742,Store_SRP!B2:C110,{2}, FALSE)))</f>
      </c>
      <c r="G742" s="1">
        <v>61757</v>
      </c>
      <c r="H742" s="1" t="s">
        <v>349</v>
      </c>
      <c r="I742" s="10" t="s">
        <v>2183</v>
      </c>
      <c r="J742" s="1">
        <f>VLOOKUP(G742,Sku_Consolidated!A2:C957, 3, FALSE)</f>
      </c>
      <c r="K742" s="10">
        <f>IF(J742="PACK", I742, 0)</f>
      </c>
      <c r="L742" s="10">
        <f>IF(J742="KG", I742, I742 * VLOOKUP(G742,Sku_Consolidated!A2:U957,21,FALSE))</f>
      </c>
      <c r="M742" s="10" t="s">
        <v>37</v>
      </c>
      <c r="N742" s="11" t="s">
        <v>2184</v>
      </c>
      <c r="O742" s="10" t="s">
        <v>2185</v>
      </c>
      <c r="P742" s="10">
        <f>N742 - O742</f>
      </c>
      <c r="Q742" s="1">
        <f>VLOOKUP(G742,Sku_Consolidated!A2:G957,7, FALSE)</f>
      </c>
      <c r="R742" s="1">
        <f>IF(IFERROR(VLOOKUP(E742,Store_Showcase!B2:H144,7, FALSE), TRUE)=TRUE, IF(IFERROR(VLOOKUP(E742,Store_SRP!B2:H110,7, FALSE), TRUE)=TRUE,VLOOKUP(E742,Store_VAM!B2:H273,7, FALSE),VLOOKUP(E742,Store_SRP!B2:H110,7, FALSE)), VLOOKUP(E742,Store_Showcase!B2:H144,7, FALSE))</f>
      </c>
      <c r="S742" s="1">
        <f>IF(IFERROR(VLOOKUP(E742,Store_Showcase!B2:I144,8, FALSE), TRUE)=TRUE, IF(IFERROR(VLOOKUP(E742,Store_SRP!B2:I110,8, FALSE), TRUE)=TRUE,VLOOKUP(E742,Store_VAM!B2:I273,8, FALSE),VLOOKUP(E742,Store_SRP!B2:I110,8, FALSE)), VLOOKUP(E742,Store_Showcase!B2:I144,8, FALSE))</f>
      </c>
      <c r="T742" s="1">
        <f>VLOOKUP(G742,Sku_Consolidated!A2:R957,18,FALSE)</f>
      </c>
      <c r="U742" s="1" t="s">
        <v>2135</v>
      </c>
      <c r="V742" s="1">
        <f>IF(VLOOKUP(G742,Sku_Consolidated!A2:S957,19,FALSE)="SHOWCASE", VLOOKUP(E742,Store_Showcase!B2:L144,11, FALSE), IF(VLOOKUP(G742,Sku_Consolidated!A2:S957,19,FALSE)="VAM",VLOOKUP(E742,Store_VAM!B2:L273,11, FALSE),VLOOKUP(E742,Store_SRP!B2:L110,11, FALSE)))</f>
      </c>
      <c r="W742" s="1">
        <f>VLOOKUP(G742,Sku_Consolidated!A2:W957,11,FALSE)</f>
      </c>
      <c r="X742" s="1">
        <f>VLOOKUP(G742,Sku_Consolidated!A2:H957,8,FALSE)</f>
      </c>
      <c r="Y742" s="1">
        <f>VLOOKUP(G742,Sku_Consolidated!A2:I957,9,FALSE)</f>
      </c>
      <c r="Z742" s="1" t="s">
        <v>41</v>
      </c>
      <c r="AA742" s="1">
        <f>VLOOKUP(G742,Sku_Consolidated!A2:E957,5,FALSE)</f>
      </c>
      <c r="AB742" s="1">
        <f>IF(VLOOKUP(G742,Sku_Consolidated!A2:S957,19,FALSE)="SHOWCASE", VLOOKUP(E742,Store_Showcase!B2:N144,13, FALSE), IF(VLOOKUP(G742,Sku_Consolidated!A2:S957,19,FALSE)="VAM",VLOOKUP(E742,Store_VAM!B2:N273,13, FALSE),VLOOKUP(E742,Store_SRP!B2:N110,13, FALSE)))</f>
      </c>
      <c r="AC742" s="1">
        <f>IF(IFERROR(AB742,TRUE)=TRUE, "-","OK")</f>
      </c>
      <c r="AD742" s="11" t="s">
        <v>37</v>
      </c>
      <c r="AE742" s="11" t="s">
        <v>37</v>
      </c>
      <c r="AF742" s="1">
        <f>IF(IFERROR(VLOOKUP(E742,Store_Showcase!B2:H144,{5}, FALSE), TRUE)=TRUE, IF(IFERROR(VLOOKUP(E742,Store_SRP!B2:H110,{5}, FALSE), TRUE)=TRUE,VLOOKUP(E742,Store_VAM!B2:H273,{5}, FALSE),VLOOKUP(E742,Store_SRP!B2:H110,{5}, FALSE)), VLOOKUP(E742,Store_Showcase!B2:H144,{5}, FALSE))</f>
      </c>
      <c r="AG742" s="1">
        <f>IF(IFERROR(VLOOKUP(E742,Store_Showcase!B2:H144,{6}, FALSE), TRUE)=TRUE, IF(IFERROR(VLOOKUP(E742,Store_SRP!B2:H110,{6}, FALSE), TRUE)=TRUE,VLOOKUP(E742,Store_VAM!B2:H273,{6}, FALSE),VLOOKUP(E742,Store_SRP!B2:H110,{6}, FALSE)), VLOOKUP(E742,Store_Showcase!B2:H144,{6}, FALSE))</f>
      </c>
      <c r="AH742" s="1">
        <f>VLOOKUP(G742,Sku_Consolidated!A2:R957,18,FALSE)</f>
      </c>
      <c r="AI742" s="1">
        <f>VLOOKUP(G742,Sku_Consolidated!A2:S957,19,FALSE)</f>
      </c>
      <c r="AJ742" s="1">
        <f>VLOOKUP(G742,Sku_Consolidated!A2:T957,20,FALSE)</f>
      </c>
    </row>
    <row r="743" spans="1:36" x14ac:dyDescent="0.25">
      <c r="A743" s="1">
        <v>2024</v>
      </c>
      <c r="B743" s="1" t="s">
        <v>31</v>
      </c>
      <c r="C743" s="1" t="s">
        <v>32</v>
      </c>
      <c r="D743" s="1" t="s">
        <v>33</v>
      </c>
      <c r="E743" s="9" t="s">
        <v>2131</v>
      </c>
      <c r="F743" s="1">
        <f>IF(VLOOKUP(G743,Sku_Consolidated!A2:S957,{19},FALSE)="SHOWCASE", VLOOKUP(E743,Store_Showcase!B2:C144,{2}, FALSE), IF(VLOOKUP(G743,Sku_Consolidated!A2:S957,{19},FALSE)="VAM",VLOOKUP(E743,Store_VAM!B2:C273,{2}, FALSE),VLOOKUP(E743,Store_SRP!B2:C110,{2}, FALSE)))</f>
      </c>
      <c r="G743" s="1">
        <v>61758</v>
      </c>
      <c r="H743" s="1" t="s">
        <v>90</v>
      </c>
      <c r="I743" s="10" t="s">
        <v>1027</v>
      </c>
      <c r="J743" s="1">
        <f>VLOOKUP(G743,Sku_Consolidated!A2:C957, 3, FALSE)</f>
      </c>
      <c r="K743" s="10">
        <f>IF(J743="PACK", I743, 0)</f>
      </c>
      <c r="L743" s="10">
        <f>IF(J743="KG", I743, I743 * VLOOKUP(G743,Sku_Consolidated!A2:U957,21,FALSE))</f>
      </c>
      <c r="M743" s="10" t="s">
        <v>37</v>
      </c>
      <c r="N743" s="11" t="s">
        <v>2186</v>
      </c>
      <c r="O743" s="10" t="s">
        <v>2187</v>
      </c>
      <c r="P743" s="10">
        <f>N743 - O743</f>
      </c>
      <c r="Q743" s="1">
        <f>VLOOKUP(G743,Sku_Consolidated!A2:G957,7, FALSE)</f>
      </c>
      <c r="R743" s="1">
        <f>IF(IFERROR(VLOOKUP(E743,Store_Showcase!B2:H144,7, FALSE), TRUE)=TRUE, IF(IFERROR(VLOOKUP(E743,Store_SRP!B2:H110,7, FALSE), TRUE)=TRUE,VLOOKUP(E743,Store_VAM!B2:H273,7, FALSE),VLOOKUP(E743,Store_SRP!B2:H110,7, FALSE)), VLOOKUP(E743,Store_Showcase!B2:H144,7, FALSE))</f>
      </c>
      <c r="S743" s="1">
        <f>IF(IFERROR(VLOOKUP(E743,Store_Showcase!B2:I144,8, FALSE), TRUE)=TRUE, IF(IFERROR(VLOOKUP(E743,Store_SRP!B2:I110,8, FALSE), TRUE)=TRUE,VLOOKUP(E743,Store_VAM!B2:I273,8, FALSE),VLOOKUP(E743,Store_SRP!B2:I110,8, FALSE)), VLOOKUP(E743,Store_Showcase!B2:I144,8, FALSE))</f>
      </c>
      <c r="T743" s="1">
        <f>VLOOKUP(G743,Sku_Consolidated!A2:R957,18,FALSE)</f>
      </c>
      <c r="U743" s="1" t="s">
        <v>2135</v>
      </c>
      <c r="V743" s="1">
        <f>IF(VLOOKUP(G743,Sku_Consolidated!A2:S957,19,FALSE)="SHOWCASE", VLOOKUP(E743,Store_Showcase!B2:L144,11, FALSE), IF(VLOOKUP(G743,Sku_Consolidated!A2:S957,19,FALSE)="VAM",VLOOKUP(E743,Store_VAM!B2:L273,11, FALSE),VLOOKUP(E743,Store_SRP!B2:L110,11, FALSE)))</f>
      </c>
      <c r="W743" s="1">
        <f>VLOOKUP(G743,Sku_Consolidated!A2:W957,11,FALSE)</f>
      </c>
      <c r="X743" s="1">
        <f>VLOOKUP(G743,Sku_Consolidated!A2:H957,8,FALSE)</f>
      </c>
      <c r="Y743" s="1">
        <f>VLOOKUP(G743,Sku_Consolidated!A2:I957,9,FALSE)</f>
      </c>
      <c r="Z743" s="1" t="s">
        <v>41</v>
      </c>
      <c r="AA743" s="1">
        <f>VLOOKUP(G743,Sku_Consolidated!A2:E957,5,FALSE)</f>
      </c>
      <c r="AB743" s="1">
        <f>IF(VLOOKUP(G743,Sku_Consolidated!A2:S957,19,FALSE)="SHOWCASE", VLOOKUP(E743,Store_Showcase!B2:N144,13, FALSE), IF(VLOOKUP(G743,Sku_Consolidated!A2:S957,19,FALSE)="VAM",VLOOKUP(E743,Store_VAM!B2:N273,13, FALSE),VLOOKUP(E743,Store_SRP!B2:N110,13, FALSE)))</f>
      </c>
      <c r="AC743" s="1">
        <f>IF(IFERROR(AB743,TRUE)=TRUE, "-","OK")</f>
      </c>
      <c r="AD743" s="11" t="s">
        <v>37</v>
      </c>
      <c r="AE743" s="11" t="s">
        <v>37</v>
      </c>
      <c r="AF743" s="1">
        <f>IF(IFERROR(VLOOKUP(E743,Store_Showcase!B2:H144,{5}, FALSE), TRUE)=TRUE, IF(IFERROR(VLOOKUP(E743,Store_SRP!B2:H110,{5}, FALSE), TRUE)=TRUE,VLOOKUP(E743,Store_VAM!B2:H273,{5}, FALSE),VLOOKUP(E743,Store_SRP!B2:H110,{5}, FALSE)), VLOOKUP(E743,Store_Showcase!B2:H144,{5}, FALSE))</f>
      </c>
      <c r="AG743" s="1">
        <f>IF(IFERROR(VLOOKUP(E743,Store_Showcase!B2:H144,{6}, FALSE), TRUE)=TRUE, IF(IFERROR(VLOOKUP(E743,Store_SRP!B2:H110,{6}, FALSE), TRUE)=TRUE,VLOOKUP(E743,Store_VAM!B2:H273,{6}, FALSE),VLOOKUP(E743,Store_SRP!B2:H110,{6}, FALSE)), VLOOKUP(E743,Store_Showcase!B2:H144,{6}, FALSE))</f>
      </c>
      <c r="AH743" s="1">
        <f>VLOOKUP(G743,Sku_Consolidated!A2:R957,18,FALSE)</f>
      </c>
      <c r="AI743" s="1">
        <f>VLOOKUP(G743,Sku_Consolidated!A2:S957,19,FALSE)</f>
      </c>
      <c r="AJ743" s="1">
        <f>VLOOKUP(G743,Sku_Consolidated!A2:T957,20,FALSE)</f>
      </c>
    </row>
    <row r="744" spans="1:36" x14ac:dyDescent="0.25">
      <c r="A744" s="1">
        <v>2024</v>
      </c>
      <c r="B744" s="1" t="s">
        <v>31</v>
      </c>
      <c r="C744" s="1" t="s">
        <v>32</v>
      </c>
      <c r="D744" s="1" t="s">
        <v>33</v>
      </c>
      <c r="E744" s="9" t="s">
        <v>2131</v>
      </c>
      <c r="F744" s="1">
        <f>IF(VLOOKUP(G744,Sku_Consolidated!A2:S957,{19},FALSE)="SHOWCASE", VLOOKUP(E744,Store_Showcase!B2:C144,{2}, FALSE), IF(VLOOKUP(G744,Sku_Consolidated!A2:S957,{19},FALSE)="VAM",VLOOKUP(E744,Store_VAM!B2:C273,{2}, FALSE),VLOOKUP(E744,Store_SRP!B2:C110,{2}, FALSE)))</f>
      </c>
      <c r="G744" s="1">
        <v>61759</v>
      </c>
      <c r="H744" s="1" t="s">
        <v>94</v>
      </c>
      <c r="I744" s="10" t="s">
        <v>2188</v>
      </c>
      <c r="J744" s="1">
        <f>VLOOKUP(G744,Sku_Consolidated!A2:C957, 3, FALSE)</f>
      </c>
      <c r="K744" s="10">
        <f>IF(J744="PACK", I744, 0)</f>
      </c>
      <c r="L744" s="10">
        <f>IF(J744="KG", I744, I744 * VLOOKUP(G744,Sku_Consolidated!A2:U957,21,FALSE))</f>
      </c>
      <c r="M744" s="10" t="s">
        <v>37</v>
      </c>
      <c r="N744" s="11" t="s">
        <v>2189</v>
      </c>
      <c r="O744" s="10" t="s">
        <v>2190</v>
      </c>
      <c r="P744" s="10">
        <f>N744 - O744</f>
      </c>
      <c r="Q744" s="1">
        <f>VLOOKUP(G744,Sku_Consolidated!A2:G957,7, FALSE)</f>
      </c>
      <c r="R744" s="1">
        <f>IF(IFERROR(VLOOKUP(E744,Store_Showcase!B2:H144,7, FALSE), TRUE)=TRUE, IF(IFERROR(VLOOKUP(E744,Store_SRP!B2:H110,7, FALSE), TRUE)=TRUE,VLOOKUP(E744,Store_VAM!B2:H273,7, FALSE),VLOOKUP(E744,Store_SRP!B2:H110,7, FALSE)), VLOOKUP(E744,Store_Showcase!B2:H144,7, FALSE))</f>
      </c>
      <c r="S744" s="1">
        <f>IF(IFERROR(VLOOKUP(E744,Store_Showcase!B2:I144,8, FALSE), TRUE)=TRUE, IF(IFERROR(VLOOKUP(E744,Store_SRP!B2:I110,8, FALSE), TRUE)=TRUE,VLOOKUP(E744,Store_VAM!B2:I273,8, FALSE),VLOOKUP(E744,Store_SRP!B2:I110,8, FALSE)), VLOOKUP(E744,Store_Showcase!B2:I144,8, FALSE))</f>
      </c>
      <c r="T744" s="1">
        <f>VLOOKUP(G744,Sku_Consolidated!A2:R957,18,FALSE)</f>
      </c>
      <c r="U744" s="1" t="s">
        <v>2135</v>
      </c>
      <c r="V744" s="1">
        <f>IF(VLOOKUP(G744,Sku_Consolidated!A2:S957,19,FALSE)="SHOWCASE", VLOOKUP(E744,Store_Showcase!B2:L144,11, FALSE), IF(VLOOKUP(G744,Sku_Consolidated!A2:S957,19,FALSE)="VAM",VLOOKUP(E744,Store_VAM!B2:L273,11, FALSE),VLOOKUP(E744,Store_SRP!B2:L110,11, FALSE)))</f>
      </c>
      <c r="W744" s="1">
        <f>VLOOKUP(G744,Sku_Consolidated!A2:W957,11,FALSE)</f>
      </c>
      <c r="X744" s="1">
        <f>VLOOKUP(G744,Sku_Consolidated!A2:H957,8,FALSE)</f>
      </c>
      <c r="Y744" s="1">
        <f>VLOOKUP(G744,Sku_Consolidated!A2:I957,9,FALSE)</f>
      </c>
      <c r="Z744" s="1" t="s">
        <v>41</v>
      </c>
      <c r="AA744" s="1">
        <f>VLOOKUP(G744,Sku_Consolidated!A2:E957,5,FALSE)</f>
      </c>
      <c r="AB744" s="1">
        <f>IF(VLOOKUP(G744,Sku_Consolidated!A2:S957,19,FALSE)="SHOWCASE", VLOOKUP(E744,Store_Showcase!B2:N144,13, FALSE), IF(VLOOKUP(G744,Sku_Consolidated!A2:S957,19,FALSE)="VAM",VLOOKUP(E744,Store_VAM!B2:N273,13, FALSE),VLOOKUP(E744,Store_SRP!B2:N110,13, FALSE)))</f>
      </c>
      <c r="AC744" s="1">
        <f>IF(IFERROR(AB744,TRUE)=TRUE, "-","OK")</f>
      </c>
      <c r="AD744" s="11" t="s">
        <v>37</v>
      </c>
      <c r="AE744" s="11" t="s">
        <v>37</v>
      </c>
      <c r="AF744" s="1">
        <f>IF(IFERROR(VLOOKUP(E744,Store_Showcase!B2:H144,{5}, FALSE), TRUE)=TRUE, IF(IFERROR(VLOOKUP(E744,Store_SRP!B2:H110,{5}, FALSE), TRUE)=TRUE,VLOOKUP(E744,Store_VAM!B2:H273,{5}, FALSE),VLOOKUP(E744,Store_SRP!B2:H110,{5}, FALSE)), VLOOKUP(E744,Store_Showcase!B2:H144,{5}, FALSE))</f>
      </c>
      <c r="AG744" s="1">
        <f>IF(IFERROR(VLOOKUP(E744,Store_Showcase!B2:H144,{6}, FALSE), TRUE)=TRUE, IF(IFERROR(VLOOKUP(E744,Store_SRP!B2:H110,{6}, FALSE), TRUE)=TRUE,VLOOKUP(E744,Store_VAM!B2:H273,{6}, FALSE),VLOOKUP(E744,Store_SRP!B2:H110,{6}, FALSE)), VLOOKUP(E744,Store_Showcase!B2:H144,{6}, FALSE))</f>
      </c>
      <c r="AH744" s="1">
        <f>VLOOKUP(G744,Sku_Consolidated!A2:R957,18,FALSE)</f>
      </c>
      <c r="AI744" s="1">
        <f>VLOOKUP(G744,Sku_Consolidated!A2:S957,19,FALSE)</f>
      </c>
      <c r="AJ744" s="1">
        <f>VLOOKUP(G744,Sku_Consolidated!A2:T957,20,FALSE)</f>
      </c>
    </row>
    <row r="745" spans="1:36" x14ac:dyDescent="0.25">
      <c r="A745" s="1">
        <v>2024</v>
      </c>
      <c r="B745" s="1" t="s">
        <v>31</v>
      </c>
      <c r="C745" s="1" t="s">
        <v>32</v>
      </c>
      <c r="D745" s="1" t="s">
        <v>33</v>
      </c>
      <c r="E745" s="9" t="s">
        <v>2131</v>
      </c>
      <c r="F745" s="1">
        <f>IF(VLOOKUP(G745,Sku_Consolidated!A2:S957,{19},FALSE)="SHOWCASE", VLOOKUP(E745,Store_Showcase!B2:C144,{2}, FALSE), IF(VLOOKUP(G745,Sku_Consolidated!A2:S957,{19},FALSE)="VAM",VLOOKUP(E745,Store_VAM!B2:C273,{2}, FALSE),VLOOKUP(E745,Store_SRP!B2:C110,{2}, FALSE)))</f>
      </c>
      <c r="G745" s="1">
        <v>61760</v>
      </c>
      <c r="H745" s="1" t="s">
        <v>98</v>
      </c>
      <c r="I745" s="10" t="s">
        <v>2191</v>
      </c>
      <c r="J745" s="1">
        <f>VLOOKUP(G745,Sku_Consolidated!A2:C957, 3, FALSE)</f>
      </c>
      <c r="K745" s="10">
        <f>IF(J745="PACK", I745, 0)</f>
      </c>
      <c r="L745" s="10">
        <f>IF(J745="KG", I745, I745 * VLOOKUP(G745,Sku_Consolidated!A2:U957,21,FALSE))</f>
      </c>
      <c r="M745" s="10" t="s">
        <v>37</v>
      </c>
      <c r="N745" s="11" t="s">
        <v>2192</v>
      </c>
      <c r="O745" s="10" t="s">
        <v>2193</v>
      </c>
      <c r="P745" s="10">
        <f>N745 - O745</f>
      </c>
      <c r="Q745" s="1">
        <f>VLOOKUP(G745,Sku_Consolidated!A2:G957,7, FALSE)</f>
      </c>
      <c r="R745" s="1">
        <f>IF(IFERROR(VLOOKUP(E745,Store_Showcase!B2:H144,7, FALSE), TRUE)=TRUE, IF(IFERROR(VLOOKUP(E745,Store_SRP!B2:H110,7, FALSE), TRUE)=TRUE,VLOOKUP(E745,Store_VAM!B2:H273,7, FALSE),VLOOKUP(E745,Store_SRP!B2:H110,7, FALSE)), VLOOKUP(E745,Store_Showcase!B2:H144,7, FALSE))</f>
      </c>
      <c r="S745" s="1">
        <f>IF(IFERROR(VLOOKUP(E745,Store_Showcase!B2:I144,8, FALSE), TRUE)=TRUE, IF(IFERROR(VLOOKUP(E745,Store_SRP!B2:I110,8, FALSE), TRUE)=TRUE,VLOOKUP(E745,Store_VAM!B2:I273,8, FALSE),VLOOKUP(E745,Store_SRP!B2:I110,8, FALSE)), VLOOKUP(E745,Store_Showcase!B2:I144,8, FALSE))</f>
      </c>
      <c r="T745" s="1">
        <f>VLOOKUP(G745,Sku_Consolidated!A2:R957,18,FALSE)</f>
      </c>
      <c r="U745" s="1" t="s">
        <v>2135</v>
      </c>
      <c r="V745" s="1">
        <f>IF(VLOOKUP(G745,Sku_Consolidated!A2:S957,19,FALSE)="SHOWCASE", VLOOKUP(E745,Store_Showcase!B2:L144,11, FALSE), IF(VLOOKUP(G745,Sku_Consolidated!A2:S957,19,FALSE)="VAM",VLOOKUP(E745,Store_VAM!B2:L273,11, FALSE),VLOOKUP(E745,Store_SRP!B2:L110,11, FALSE)))</f>
      </c>
      <c r="W745" s="1">
        <f>VLOOKUP(G745,Sku_Consolidated!A2:W957,11,FALSE)</f>
      </c>
      <c r="X745" s="1">
        <f>VLOOKUP(G745,Sku_Consolidated!A2:H957,8,FALSE)</f>
      </c>
      <c r="Y745" s="1">
        <f>VLOOKUP(G745,Sku_Consolidated!A2:I957,9,FALSE)</f>
      </c>
      <c r="Z745" s="1" t="s">
        <v>41</v>
      </c>
      <c r="AA745" s="1">
        <f>VLOOKUP(G745,Sku_Consolidated!A2:E957,5,FALSE)</f>
      </c>
      <c r="AB745" s="1">
        <f>IF(VLOOKUP(G745,Sku_Consolidated!A2:S957,19,FALSE)="SHOWCASE", VLOOKUP(E745,Store_Showcase!B2:N144,13, FALSE), IF(VLOOKUP(G745,Sku_Consolidated!A2:S957,19,FALSE)="VAM",VLOOKUP(E745,Store_VAM!B2:N273,13, FALSE),VLOOKUP(E745,Store_SRP!B2:N110,13, FALSE)))</f>
      </c>
      <c r="AC745" s="1">
        <f>IF(IFERROR(AB745,TRUE)=TRUE, "-","OK")</f>
      </c>
      <c r="AD745" s="11" t="s">
        <v>37</v>
      </c>
      <c r="AE745" s="11" t="s">
        <v>37</v>
      </c>
      <c r="AF745" s="1">
        <f>IF(IFERROR(VLOOKUP(E745,Store_Showcase!B2:H144,{5}, FALSE), TRUE)=TRUE, IF(IFERROR(VLOOKUP(E745,Store_SRP!B2:H110,{5}, FALSE), TRUE)=TRUE,VLOOKUP(E745,Store_VAM!B2:H273,{5}, FALSE),VLOOKUP(E745,Store_SRP!B2:H110,{5}, FALSE)), VLOOKUP(E745,Store_Showcase!B2:H144,{5}, FALSE))</f>
      </c>
      <c r="AG745" s="1">
        <f>IF(IFERROR(VLOOKUP(E745,Store_Showcase!B2:H144,{6}, FALSE), TRUE)=TRUE, IF(IFERROR(VLOOKUP(E745,Store_SRP!B2:H110,{6}, FALSE), TRUE)=TRUE,VLOOKUP(E745,Store_VAM!B2:H273,{6}, FALSE),VLOOKUP(E745,Store_SRP!B2:H110,{6}, FALSE)), VLOOKUP(E745,Store_Showcase!B2:H144,{6}, FALSE))</f>
      </c>
      <c r="AH745" s="1">
        <f>VLOOKUP(G745,Sku_Consolidated!A2:R957,18,FALSE)</f>
      </c>
      <c r="AI745" s="1">
        <f>VLOOKUP(G745,Sku_Consolidated!A2:S957,19,FALSE)</f>
      </c>
      <c r="AJ745" s="1">
        <f>VLOOKUP(G745,Sku_Consolidated!A2:T957,20,FALSE)</f>
      </c>
    </row>
    <row r="746" spans="1:36" x14ac:dyDescent="0.25">
      <c r="A746" s="1">
        <v>2024</v>
      </c>
      <c r="B746" s="1" t="s">
        <v>31</v>
      </c>
      <c r="C746" s="1" t="s">
        <v>32</v>
      </c>
      <c r="D746" s="1" t="s">
        <v>33</v>
      </c>
      <c r="E746" s="9" t="s">
        <v>2131</v>
      </c>
      <c r="F746" s="1">
        <f>IF(VLOOKUP(G746,Sku_Consolidated!A2:S957,{19},FALSE)="SHOWCASE", VLOOKUP(E746,Store_Showcase!B2:C144,{2}, FALSE), IF(VLOOKUP(G746,Sku_Consolidated!A2:S957,{19},FALSE)="VAM",VLOOKUP(E746,Store_VAM!B2:C273,{2}, FALSE),VLOOKUP(E746,Store_SRP!B2:C110,{2}, FALSE)))</f>
      </c>
      <c r="G746" s="1">
        <v>61781</v>
      </c>
      <c r="H746" s="1" t="s">
        <v>102</v>
      </c>
      <c r="I746" s="10" t="s">
        <v>2194</v>
      </c>
      <c r="J746" s="1">
        <f>VLOOKUP(G746,Sku_Consolidated!A2:C957, 3, FALSE)</f>
      </c>
      <c r="K746" s="10">
        <f>IF(J746="PACK", I746, 0)</f>
      </c>
      <c r="L746" s="10">
        <f>IF(J746="KG", I746, I746 * VLOOKUP(G746,Sku_Consolidated!A2:U957,21,FALSE))</f>
      </c>
      <c r="M746" s="10" t="s">
        <v>37</v>
      </c>
      <c r="N746" s="11" t="s">
        <v>2195</v>
      </c>
      <c r="O746" s="10" t="s">
        <v>2196</v>
      </c>
      <c r="P746" s="10">
        <f>N746 - O746</f>
      </c>
      <c r="Q746" s="1">
        <f>VLOOKUP(G746,Sku_Consolidated!A2:G957,7, FALSE)</f>
      </c>
      <c r="R746" s="1">
        <f>IF(IFERROR(VLOOKUP(E746,Store_Showcase!B2:H144,7, FALSE), TRUE)=TRUE, IF(IFERROR(VLOOKUP(E746,Store_SRP!B2:H110,7, FALSE), TRUE)=TRUE,VLOOKUP(E746,Store_VAM!B2:H273,7, FALSE),VLOOKUP(E746,Store_SRP!B2:H110,7, FALSE)), VLOOKUP(E746,Store_Showcase!B2:H144,7, FALSE))</f>
      </c>
      <c r="S746" s="1">
        <f>IF(IFERROR(VLOOKUP(E746,Store_Showcase!B2:I144,8, FALSE), TRUE)=TRUE, IF(IFERROR(VLOOKUP(E746,Store_SRP!B2:I110,8, FALSE), TRUE)=TRUE,VLOOKUP(E746,Store_VAM!B2:I273,8, FALSE),VLOOKUP(E746,Store_SRP!B2:I110,8, FALSE)), VLOOKUP(E746,Store_Showcase!B2:I144,8, FALSE))</f>
      </c>
      <c r="T746" s="1">
        <f>VLOOKUP(G746,Sku_Consolidated!A2:R957,18,FALSE)</f>
      </c>
      <c r="U746" s="1" t="s">
        <v>2135</v>
      </c>
      <c r="V746" s="1">
        <f>IF(VLOOKUP(G746,Sku_Consolidated!A2:S957,19,FALSE)="SHOWCASE", VLOOKUP(E746,Store_Showcase!B2:L144,11, FALSE), IF(VLOOKUP(G746,Sku_Consolidated!A2:S957,19,FALSE)="VAM",VLOOKUP(E746,Store_VAM!B2:L273,11, FALSE),VLOOKUP(E746,Store_SRP!B2:L110,11, FALSE)))</f>
      </c>
      <c r="W746" s="1">
        <f>VLOOKUP(G746,Sku_Consolidated!A2:W957,11,FALSE)</f>
      </c>
      <c r="X746" s="1">
        <f>VLOOKUP(G746,Sku_Consolidated!A2:H957,8,FALSE)</f>
      </c>
      <c r="Y746" s="1">
        <f>VLOOKUP(G746,Sku_Consolidated!A2:I957,9,FALSE)</f>
      </c>
      <c r="Z746" s="1" t="s">
        <v>41</v>
      </c>
      <c r="AA746" s="1">
        <f>VLOOKUP(G746,Sku_Consolidated!A2:E957,5,FALSE)</f>
      </c>
      <c r="AB746" s="1">
        <f>IF(VLOOKUP(G746,Sku_Consolidated!A2:S957,19,FALSE)="SHOWCASE", VLOOKUP(E746,Store_Showcase!B2:N144,13, FALSE), IF(VLOOKUP(G746,Sku_Consolidated!A2:S957,19,FALSE)="VAM",VLOOKUP(E746,Store_VAM!B2:N273,13, FALSE),VLOOKUP(E746,Store_SRP!B2:N110,13, FALSE)))</f>
      </c>
      <c r="AC746" s="1">
        <f>IF(IFERROR(AB746,TRUE)=TRUE, "-","OK")</f>
      </c>
      <c r="AD746" s="11" t="s">
        <v>37</v>
      </c>
      <c r="AE746" s="11" t="s">
        <v>37</v>
      </c>
      <c r="AF746" s="1">
        <f>IF(IFERROR(VLOOKUP(E746,Store_Showcase!B2:H144,{5}, FALSE), TRUE)=TRUE, IF(IFERROR(VLOOKUP(E746,Store_SRP!B2:H110,{5}, FALSE), TRUE)=TRUE,VLOOKUP(E746,Store_VAM!B2:H273,{5}, FALSE),VLOOKUP(E746,Store_SRP!B2:H110,{5}, FALSE)), VLOOKUP(E746,Store_Showcase!B2:H144,{5}, FALSE))</f>
      </c>
      <c r="AG746" s="1">
        <f>IF(IFERROR(VLOOKUP(E746,Store_Showcase!B2:H144,{6}, FALSE), TRUE)=TRUE, IF(IFERROR(VLOOKUP(E746,Store_SRP!B2:H110,{6}, FALSE), TRUE)=TRUE,VLOOKUP(E746,Store_VAM!B2:H273,{6}, FALSE),VLOOKUP(E746,Store_SRP!B2:H110,{6}, FALSE)), VLOOKUP(E746,Store_Showcase!B2:H144,{6}, FALSE))</f>
      </c>
      <c r="AH746" s="1">
        <f>VLOOKUP(G746,Sku_Consolidated!A2:R957,18,FALSE)</f>
      </c>
      <c r="AI746" s="1">
        <f>VLOOKUP(G746,Sku_Consolidated!A2:S957,19,FALSE)</f>
      </c>
      <c r="AJ746" s="1">
        <f>VLOOKUP(G746,Sku_Consolidated!A2:T957,20,FALSE)</f>
      </c>
    </row>
    <row r="747" spans="1:36" x14ac:dyDescent="0.25">
      <c r="A747" s="1">
        <v>2024</v>
      </c>
      <c r="B747" s="1" t="s">
        <v>31</v>
      </c>
      <c r="C747" s="1" t="s">
        <v>32</v>
      </c>
      <c r="D747" s="1" t="s">
        <v>33</v>
      </c>
      <c r="E747" s="9" t="s">
        <v>2131</v>
      </c>
      <c r="F747" s="1">
        <f>IF(VLOOKUP(G747,Sku_Consolidated!A2:S957,{19},FALSE)="SHOWCASE", VLOOKUP(E747,Store_Showcase!B2:C144,{2}, FALSE), IF(VLOOKUP(G747,Sku_Consolidated!A2:S957,{19},FALSE)="VAM",VLOOKUP(E747,Store_VAM!B2:C273,{2}, FALSE),VLOOKUP(E747,Store_SRP!B2:C110,{2}, FALSE)))</f>
      </c>
      <c r="G747" s="1">
        <v>61786</v>
      </c>
      <c r="H747" s="1" t="s">
        <v>106</v>
      </c>
      <c r="I747" s="10" t="s">
        <v>2197</v>
      </c>
      <c r="J747" s="1">
        <f>VLOOKUP(G747,Sku_Consolidated!A2:C957, 3, FALSE)</f>
      </c>
      <c r="K747" s="10">
        <f>IF(J747="PACK", I747, 0)</f>
      </c>
      <c r="L747" s="10">
        <f>IF(J747="KG", I747, I747 * VLOOKUP(G747,Sku_Consolidated!A2:U957,21,FALSE))</f>
      </c>
      <c r="M747" s="10" t="s">
        <v>37</v>
      </c>
      <c r="N747" s="11" t="s">
        <v>2198</v>
      </c>
      <c r="O747" s="10" t="s">
        <v>2199</v>
      </c>
      <c r="P747" s="10">
        <f>N747 - O747</f>
      </c>
      <c r="Q747" s="1">
        <f>VLOOKUP(G747,Sku_Consolidated!A2:G957,7, FALSE)</f>
      </c>
      <c r="R747" s="1">
        <f>IF(IFERROR(VLOOKUP(E747,Store_Showcase!B2:H144,7, FALSE), TRUE)=TRUE, IF(IFERROR(VLOOKUP(E747,Store_SRP!B2:H110,7, FALSE), TRUE)=TRUE,VLOOKUP(E747,Store_VAM!B2:H273,7, FALSE),VLOOKUP(E747,Store_SRP!B2:H110,7, FALSE)), VLOOKUP(E747,Store_Showcase!B2:H144,7, FALSE))</f>
      </c>
      <c r="S747" s="1">
        <f>IF(IFERROR(VLOOKUP(E747,Store_Showcase!B2:I144,8, FALSE), TRUE)=TRUE, IF(IFERROR(VLOOKUP(E747,Store_SRP!B2:I110,8, FALSE), TRUE)=TRUE,VLOOKUP(E747,Store_VAM!B2:I273,8, FALSE),VLOOKUP(E747,Store_SRP!B2:I110,8, FALSE)), VLOOKUP(E747,Store_Showcase!B2:I144,8, FALSE))</f>
      </c>
      <c r="T747" s="1">
        <f>VLOOKUP(G747,Sku_Consolidated!A2:R957,18,FALSE)</f>
      </c>
      <c r="U747" s="1" t="s">
        <v>2135</v>
      </c>
      <c r="V747" s="1">
        <f>IF(VLOOKUP(G747,Sku_Consolidated!A2:S957,19,FALSE)="SHOWCASE", VLOOKUP(E747,Store_Showcase!B2:L144,11, FALSE), IF(VLOOKUP(G747,Sku_Consolidated!A2:S957,19,FALSE)="VAM",VLOOKUP(E747,Store_VAM!B2:L273,11, FALSE),VLOOKUP(E747,Store_SRP!B2:L110,11, FALSE)))</f>
      </c>
      <c r="W747" s="1">
        <f>VLOOKUP(G747,Sku_Consolidated!A2:W957,11,FALSE)</f>
      </c>
      <c r="X747" s="1">
        <f>VLOOKUP(G747,Sku_Consolidated!A2:H957,8,FALSE)</f>
      </c>
      <c r="Y747" s="1">
        <f>VLOOKUP(G747,Sku_Consolidated!A2:I957,9,FALSE)</f>
      </c>
      <c r="Z747" s="1" t="s">
        <v>41</v>
      </c>
      <c r="AA747" s="1">
        <f>VLOOKUP(G747,Sku_Consolidated!A2:E957,5,FALSE)</f>
      </c>
      <c r="AB747" s="1">
        <f>IF(VLOOKUP(G747,Sku_Consolidated!A2:S957,19,FALSE)="SHOWCASE", VLOOKUP(E747,Store_Showcase!B2:N144,13, FALSE), IF(VLOOKUP(G747,Sku_Consolidated!A2:S957,19,FALSE)="VAM",VLOOKUP(E747,Store_VAM!B2:N273,13, FALSE),VLOOKUP(E747,Store_SRP!B2:N110,13, FALSE)))</f>
      </c>
      <c r="AC747" s="1">
        <f>IF(IFERROR(AB747,TRUE)=TRUE, "-","OK")</f>
      </c>
      <c r="AD747" s="11" t="s">
        <v>37</v>
      </c>
      <c r="AE747" s="11" t="s">
        <v>37</v>
      </c>
      <c r="AF747" s="1">
        <f>IF(IFERROR(VLOOKUP(E747,Store_Showcase!B2:H144,{5}, FALSE), TRUE)=TRUE, IF(IFERROR(VLOOKUP(E747,Store_SRP!B2:H110,{5}, FALSE), TRUE)=TRUE,VLOOKUP(E747,Store_VAM!B2:H273,{5}, FALSE),VLOOKUP(E747,Store_SRP!B2:H110,{5}, FALSE)), VLOOKUP(E747,Store_Showcase!B2:H144,{5}, FALSE))</f>
      </c>
      <c r="AG747" s="1">
        <f>IF(IFERROR(VLOOKUP(E747,Store_Showcase!B2:H144,{6}, FALSE), TRUE)=TRUE, IF(IFERROR(VLOOKUP(E747,Store_SRP!B2:H110,{6}, FALSE), TRUE)=TRUE,VLOOKUP(E747,Store_VAM!B2:H273,{6}, FALSE),VLOOKUP(E747,Store_SRP!B2:H110,{6}, FALSE)), VLOOKUP(E747,Store_Showcase!B2:H144,{6}, FALSE))</f>
      </c>
      <c r="AH747" s="1">
        <f>VLOOKUP(G747,Sku_Consolidated!A2:R957,18,FALSE)</f>
      </c>
      <c r="AI747" s="1">
        <f>VLOOKUP(G747,Sku_Consolidated!A2:S957,19,FALSE)</f>
      </c>
      <c r="AJ747" s="1">
        <f>VLOOKUP(G747,Sku_Consolidated!A2:T957,20,FALSE)</f>
      </c>
    </row>
    <row r="748" spans="1:36" x14ac:dyDescent="0.25">
      <c r="A748" s="1">
        <v>2024</v>
      </c>
      <c r="B748" s="1" t="s">
        <v>31</v>
      </c>
      <c r="C748" s="1" t="s">
        <v>32</v>
      </c>
      <c r="D748" s="1" t="s">
        <v>33</v>
      </c>
      <c r="E748" s="9" t="s">
        <v>2131</v>
      </c>
      <c r="F748" s="1">
        <f>IF(VLOOKUP(G748,Sku_Consolidated!A2:S957,{19},FALSE)="SHOWCASE", VLOOKUP(E748,Store_Showcase!B2:C144,{2}, FALSE), IF(VLOOKUP(G748,Sku_Consolidated!A2:S957,{19},FALSE)="VAM",VLOOKUP(E748,Store_VAM!B2:C273,{2}, FALSE),VLOOKUP(E748,Store_SRP!B2:C110,{2}, FALSE)))</f>
      </c>
      <c r="G748" s="1">
        <v>61787</v>
      </c>
      <c r="H748" s="1" t="s">
        <v>110</v>
      </c>
      <c r="I748" s="10" t="s">
        <v>2200</v>
      </c>
      <c r="J748" s="1">
        <f>VLOOKUP(G748,Sku_Consolidated!A2:C957, 3, FALSE)</f>
      </c>
      <c r="K748" s="10">
        <f>IF(J748="PACK", I748, 0)</f>
      </c>
      <c r="L748" s="10">
        <f>IF(J748="KG", I748, I748 * VLOOKUP(G748,Sku_Consolidated!A2:U957,21,FALSE))</f>
      </c>
      <c r="M748" s="10" t="s">
        <v>37</v>
      </c>
      <c r="N748" s="11" t="s">
        <v>2201</v>
      </c>
      <c r="O748" s="10" t="s">
        <v>2202</v>
      </c>
      <c r="P748" s="10">
        <f>N748 - O748</f>
      </c>
      <c r="Q748" s="1">
        <f>VLOOKUP(G748,Sku_Consolidated!A2:G957,7, FALSE)</f>
      </c>
      <c r="R748" s="1">
        <f>IF(IFERROR(VLOOKUP(E748,Store_Showcase!B2:H144,7, FALSE), TRUE)=TRUE, IF(IFERROR(VLOOKUP(E748,Store_SRP!B2:H110,7, FALSE), TRUE)=TRUE,VLOOKUP(E748,Store_VAM!B2:H273,7, FALSE),VLOOKUP(E748,Store_SRP!B2:H110,7, FALSE)), VLOOKUP(E748,Store_Showcase!B2:H144,7, FALSE))</f>
      </c>
      <c r="S748" s="1">
        <f>IF(IFERROR(VLOOKUP(E748,Store_Showcase!B2:I144,8, FALSE), TRUE)=TRUE, IF(IFERROR(VLOOKUP(E748,Store_SRP!B2:I110,8, FALSE), TRUE)=TRUE,VLOOKUP(E748,Store_VAM!B2:I273,8, FALSE),VLOOKUP(E748,Store_SRP!B2:I110,8, FALSE)), VLOOKUP(E748,Store_Showcase!B2:I144,8, FALSE))</f>
      </c>
      <c r="T748" s="1">
        <f>VLOOKUP(G748,Sku_Consolidated!A2:R957,18,FALSE)</f>
      </c>
      <c r="U748" s="1" t="s">
        <v>2135</v>
      </c>
      <c r="V748" s="1">
        <f>IF(VLOOKUP(G748,Sku_Consolidated!A2:S957,19,FALSE)="SHOWCASE", VLOOKUP(E748,Store_Showcase!B2:L144,11, FALSE), IF(VLOOKUP(G748,Sku_Consolidated!A2:S957,19,FALSE)="VAM",VLOOKUP(E748,Store_VAM!B2:L273,11, FALSE),VLOOKUP(E748,Store_SRP!B2:L110,11, FALSE)))</f>
      </c>
      <c r="W748" s="1">
        <f>VLOOKUP(G748,Sku_Consolidated!A2:W957,11,FALSE)</f>
      </c>
      <c r="X748" s="1">
        <f>VLOOKUP(G748,Sku_Consolidated!A2:H957,8,FALSE)</f>
      </c>
      <c r="Y748" s="1">
        <f>VLOOKUP(G748,Sku_Consolidated!A2:I957,9,FALSE)</f>
      </c>
      <c r="Z748" s="1" t="s">
        <v>41</v>
      </c>
      <c r="AA748" s="1">
        <f>VLOOKUP(G748,Sku_Consolidated!A2:E957,5,FALSE)</f>
      </c>
      <c r="AB748" s="1">
        <f>IF(VLOOKUP(G748,Sku_Consolidated!A2:S957,19,FALSE)="SHOWCASE", VLOOKUP(E748,Store_Showcase!B2:N144,13, FALSE), IF(VLOOKUP(G748,Sku_Consolidated!A2:S957,19,FALSE)="VAM",VLOOKUP(E748,Store_VAM!B2:N273,13, FALSE),VLOOKUP(E748,Store_SRP!B2:N110,13, FALSE)))</f>
      </c>
      <c r="AC748" s="1">
        <f>IF(IFERROR(AB748,TRUE)=TRUE, "-","OK")</f>
      </c>
      <c r="AD748" s="11" t="s">
        <v>37</v>
      </c>
      <c r="AE748" s="11" t="s">
        <v>37</v>
      </c>
      <c r="AF748" s="1">
        <f>IF(IFERROR(VLOOKUP(E748,Store_Showcase!B2:H144,{5}, FALSE), TRUE)=TRUE, IF(IFERROR(VLOOKUP(E748,Store_SRP!B2:H110,{5}, FALSE), TRUE)=TRUE,VLOOKUP(E748,Store_VAM!B2:H273,{5}, FALSE),VLOOKUP(E748,Store_SRP!B2:H110,{5}, FALSE)), VLOOKUP(E748,Store_Showcase!B2:H144,{5}, FALSE))</f>
      </c>
      <c r="AG748" s="1">
        <f>IF(IFERROR(VLOOKUP(E748,Store_Showcase!B2:H144,{6}, FALSE), TRUE)=TRUE, IF(IFERROR(VLOOKUP(E748,Store_SRP!B2:H110,{6}, FALSE), TRUE)=TRUE,VLOOKUP(E748,Store_VAM!B2:H273,{6}, FALSE),VLOOKUP(E748,Store_SRP!B2:H110,{6}, FALSE)), VLOOKUP(E748,Store_Showcase!B2:H144,{6}, FALSE))</f>
      </c>
      <c r="AH748" s="1">
        <f>VLOOKUP(G748,Sku_Consolidated!A2:R957,18,FALSE)</f>
      </c>
      <c r="AI748" s="1">
        <f>VLOOKUP(G748,Sku_Consolidated!A2:S957,19,FALSE)</f>
      </c>
      <c r="AJ748" s="1">
        <f>VLOOKUP(G748,Sku_Consolidated!A2:T957,20,FALSE)</f>
      </c>
    </row>
    <row r="749" spans="1:36" x14ac:dyDescent="0.25">
      <c r="A749" s="1">
        <v>2024</v>
      </c>
      <c r="B749" s="1" t="s">
        <v>31</v>
      </c>
      <c r="C749" s="1" t="s">
        <v>32</v>
      </c>
      <c r="D749" s="1" t="s">
        <v>33</v>
      </c>
      <c r="E749" s="9" t="s">
        <v>2131</v>
      </c>
      <c r="F749" s="1">
        <f>IF(VLOOKUP(G749,Sku_Consolidated!A2:S957,{19},FALSE)="SHOWCASE", VLOOKUP(E749,Store_Showcase!B2:C144,{2}, FALSE), IF(VLOOKUP(G749,Sku_Consolidated!A2:S957,{19},FALSE)="VAM",VLOOKUP(E749,Store_VAM!B2:C273,{2}, FALSE),VLOOKUP(E749,Store_SRP!B2:C110,{2}, FALSE)))</f>
      </c>
      <c r="G749" s="1">
        <v>61820</v>
      </c>
      <c r="H749" s="1" t="s">
        <v>114</v>
      </c>
      <c r="I749" s="10" t="s">
        <v>1201</v>
      </c>
      <c r="J749" s="1">
        <f>VLOOKUP(G749,Sku_Consolidated!A2:C957, 3, FALSE)</f>
      </c>
      <c r="K749" s="10">
        <f>IF(J749="PACK", I749, 0)</f>
      </c>
      <c r="L749" s="10">
        <f>IF(J749="KG", I749, I749 * VLOOKUP(G749,Sku_Consolidated!A2:U957,21,FALSE))</f>
      </c>
      <c r="M749" s="10" t="s">
        <v>37</v>
      </c>
      <c r="N749" s="11" t="s">
        <v>2203</v>
      </c>
      <c r="O749" s="10" t="s">
        <v>2204</v>
      </c>
      <c r="P749" s="10">
        <f>N749 - O749</f>
      </c>
      <c r="Q749" s="1">
        <f>VLOOKUP(G749,Sku_Consolidated!A2:G957,7, FALSE)</f>
      </c>
      <c r="R749" s="1">
        <f>IF(IFERROR(VLOOKUP(E749,Store_Showcase!B2:H144,7, FALSE), TRUE)=TRUE, IF(IFERROR(VLOOKUP(E749,Store_SRP!B2:H110,7, FALSE), TRUE)=TRUE,VLOOKUP(E749,Store_VAM!B2:H273,7, FALSE),VLOOKUP(E749,Store_SRP!B2:H110,7, FALSE)), VLOOKUP(E749,Store_Showcase!B2:H144,7, FALSE))</f>
      </c>
      <c r="S749" s="1">
        <f>IF(IFERROR(VLOOKUP(E749,Store_Showcase!B2:I144,8, FALSE), TRUE)=TRUE, IF(IFERROR(VLOOKUP(E749,Store_SRP!B2:I110,8, FALSE), TRUE)=TRUE,VLOOKUP(E749,Store_VAM!B2:I273,8, FALSE),VLOOKUP(E749,Store_SRP!B2:I110,8, FALSE)), VLOOKUP(E749,Store_Showcase!B2:I144,8, FALSE))</f>
      </c>
      <c r="T749" s="1">
        <f>VLOOKUP(G749,Sku_Consolidated!A2:R957,18,FALSE)</f>
      </c>
      <c r="U749" s="1" t="s">
        <v>2135</v>
      </c>
      <c r="V749" s="1">
        <f>IF(VLOOKUP(G749,Sku_Consolidated!A2:S957,19,FALSE)="SHOWCASE", VLOOKUP(E749,Store_Showcase!B2:L144,11, FALSE), IF(VLOOKUP(G749,Sku_Consolidated!A2:S957,19,FALSE)="VAM",VLOOKUP(E749,Store_VAM!B2:L273,11, FALSE),VLOOKUP(E749,Store_SRP!B2:L110,11, FALSE)))</f>
      </c>
      <c r="W749" s="1">
        <f>VLOOKUP(G749,Sku_Consolidated!A2:W957,11,FALSE)</f>
      </c>
      <c r="X749" s="1">
        <f>VLOOKUP(G749,Sku_Consolidated!A2:H957,8,FALSE)</f>
      </c>
      <c r="Y749" s="1">
        <f>VLOOKUP(G749,Sku_Consolidated!A2:I957,9,FALSE)</f>
      </c>
      <c r="Z749" s="1" t="s">
        <v>41</v>
      </c>
      <c r="AA749" s="1">
        <f>VLOOKUP(G749,Sku_Consolidated!A2:E957,5,FALSE)</f>
      </c>
      <c r="AB749" s="1">
        <f>IF(VLOOKUP(G749,Sku_Consolidated!A2:S957,19,FALSE)="SHOWCASE", VLOOKUP(E749,Store_Showcase!B2:N144,13, FALSE), IF(VLOOKUP(G749,Sku_Consolidated!A2:S957,19,FALSE)="VAM",VLOOKUP(E749,Store_VAM!B2:N273,13, FALSE),VLOOKUP(E749,Store_SRP!B2:N110,13, FALSE)))</f>
      </c>
      <c r="AC749" s="1">
        <f>IF(IFERROR(AB749,TRUE)=TRUE, "-","OK")</f>
      </c>
      <c r="AD749" s="11" t="s">
        <v>37</v>
      </c>
      <c r="AE749" s="11" t="s">
        <v>37</v>
      </c>
      <c r="AF749" s="1">
        <f>IF(IFERROR(VLOOKUP(E749,Store_Showcase!B2:H144,{5}, FALSE), TRUE)=TRUE, IF(IFERROR(VLOOKUP(E749,Store_SRP!B2:H110,{5}, FALSE), TRUE)=TRUE,VLOOKUP(E749,Store_VAM!B2:H273,{5}, FALSE),VLOOKUP(E749,Store_SRP!B2:H110,{5}, FALSE)), VLOOKUP(E749,Store_Showcase!B2:H144,{5}, FALSE))</f>
      </c>
      <c r="AG749" s="1">
        <f>IF(IFERROR(VLOOKUP(E749,Store_Showcase!B2:H144,{6}, FALSE), TRUE)=TRUE, IF(IFERROR(VLOOKUP(E749,Store_SRP!B2:H110,{6}, FALSE), TRUE)=TRUE,VLOOKUP(E749,Store_VAM!B2:H273,{6}, FALSE),VLOOKUP(E749,Store_SRP!B2:H110,{6}, FALSE)), VLOOKUP(E749,Store_Showcase!B2:H144,{6}, FALSE))</f>
      </c>
      <c r="AH749" s="1">
        <f>VLOOKUP(G749,Sku_Consolidated!A2:R957,18,FALSE)</f>
      </c>
      <c r="AI749" s="1">
        <f>VLOOKUP(G749,Sku_Consolidated!A2:S957,19,FALSE)</f>
      </c>
      <c r="AJ749" s="1">
        <f>VLOOKUP(G749,Sku_Consolidated!A2:T957,20,FALSE)</f>
      </c>
    </row>
    <row r="750" spans="1:36" x14ac:dyDescent="0.25">
      <c r="A750" s="1">
        <v>2024</v>
      </c>
      <c r="B750" s="1" t="s">
        <v>31</v>
      </c>
      <c r="C750" s="1" t="s">
        <v>32</v>
      </c>
      <c r="D750" s="1" t="s">
        <v>33</v>
      </c>
      <c r="E750" s="9" t="s">
        <v>2131</v>
      </c>
      <c r="F750" s="1">
        <f>IF(VLOOKUP(G750,Sku_Consolidated!A2:S957,{19},FALSE)="SHOWCASE", VLOOKUP(E750,Store_Showcase!B2:C144,{2}, FALSE), IF(VLOOKUP(G750,Sku_Consolidated!A2:S957,{19},FALSE)="VAM",VLOOKUP(E750,Store_VAM!B2:C273,{2}, FALSE),VLOOKUP(E750,Store_SRP!B2:C110,{2}, FALSE)))</f>
      </c>
      <c r="G750" s="1">
        <v>61826</v>
      </c>
      <c r="H750" s="1" t="s">
        <v>762</v>
      </c>
      <c r="I750" s="10" t="s">
        <v>2205</v>
      </c>
      <c r="J750" s="1">
        <f>VLOOKUP(G750,Sku_Consolidated!A2:C957, 3, FALSE)</f>
      </c>
      <c r="K750" s="10">
        <f>IF(J750="PACK", I750, 0)</f>
      </c>
      <c r="L750" s="10">
        <f>IF(J750="KG", I750, I750 * VLOOKUP(G750,Sku_Consolidated!A2:U957,21,FALSE))</f>
      </c>
      <c r="M750" s="10" t="s">
        <v>37</v>
      </c>
      <c r="N750" s="11" t="s">
        <v>2206</v>
      </c>
      <c r="O750" s="10" t="s">
        <v>2207</v>
      </c>
      <c r="P750" s="10">
        <f>N750 - O750</f>
      </c>
      <c r="Q750" s="1">
        <f>VLOOKUP(G750,Sku_Consolidated!A2:G957,7, FALSE)</f>
      </c>
      <c r="R750" s="1">
        <f>IF(IFERROR(VLOOKUP(E750,Store_Showcase!B2:H144,7, FALSE), TRUE)=TRUE, IF(IFERROR(VLOOKUP(E750,Store_SRP!B2:H110,7, FALSE), TRUE)=TRUE,VLOOKUP(E750,Store_VAM!B2:H273,7, FALSE),VLOOKUP(E750,Store_SRP!B2:H110,7, FALSE)), VLOOKUP(E750,Store_Showcase!B2:H144,7, FALSE))</f>
      </c>
      <c r="S750" s="1">
        <f>IF(IFERROR(VLOOKUP(E750,Store_Showcase!B2:I144,8, FALSE), TRUE)=TRUE, IF(IFERROR(VLOOKUP(E750,Store_SRP!B2:I110,8, FALSE), TRUE)=TRUE,VLOOKUP(E750,Store_VAM!B2:I273,8, FALSE),VLOOKUP(E750,Store_SRP!B2:I110,8, FALSE)), VLOOKUP(E750,Store_Showcase!B2:I144,8, FALSE))</f>
      </c>
      <c r="T750" s="1">
        <f>VLOOKUP(G750,Sku_Consolidated!A2:R957,18,FALSE)</f>
      </c>
      <c r="U750" s="1" t="s">
        <v>2135</v>
      </c>
      <c r="V750" s="1">
        <f>IF(VLOOKUP(G750,Sku_Consolidated!A2:S957,19,FALSE)="SHOWCASE", VLOOKUP(E750,Store_Showcase!B2:L144,11, FALSE), IF(VLOOKUP(G750,Sku_Consolidated!A2:S957,19,FALSE)="VAM",VLOOKUP(E750,Store_VAM!B2:L273,11, FALSE),VLOOKUP(E750,Store_SRP!B2:L110,11, FALSE)))</f>
      </c>
      <c r="W750" s="1">
        <f>VLOOKUP(G750,Sku_Consolidated!A2:W957,11,FALSE)</f>
      </c>
      <c r="X750" s="1">
        <f>VLOOKUP(G750,Sku_Consolidated!A2:H957,8,FALSE)</f>
      </c>
      <c r="Y750" s="1">
        <f>VLOOKUP(G750,Sku_Consolidated!A2:I957,9,FALSE)</f>
      </c>
      <c r="Z750" s="1" t="s">
        <v>41</v>
      </c>
      <c r="AA750" s="1">
        <f>VLOOKUP(G750,Sku_Consolidated!A2:E957,5,FALSE)</f>
      </c>
      <c r="AB750" s="1">
        <f>IF(VLOOKUP(G750,Sku_Consolidated!A2:S957,19,FALSE)="SHOWCASE", VLOOKUP(E750,Store_Showcase!B2:N144,13, FALSE), IF(VLOOKUP(G750,Sku_Consolidated!A2:S957,19,FALSE)="VAM",VLOOKUP(E750,Store_VAM!B2:N273,13, FALSE),VLOOKUP(E750,Store_SRP!B2:N110,13, FALSE)))</f>
      </c>
      <c r="AC750" s="1">
        <f>IF(IFERROR(AB750,TRUE)=TRUE, "-","OK")</f>
      </c>
      <c r="AD750" s="11" t="s">
        <v>37</v>
      </c>
      <c r="AE750" s="11" t="s">
        <v>37</v>
      </c>
      <c r="AF750" s="1">
        <f>IF(IFERROR(VLOOKUP(E750,Store_Showcase!B2:H144,{5}, FALSE), TRUE)=TRUE, IF(IFERROR(VLOOKUP(E750,Store_SRP!B2:H110,{5}, FALSE), TRUE)=TRUE,VLOOKUP(E750,Store_VAM!B2:H273,{5}, FALSE),VLOOKUP(E750,Store_SRP!B2:H110,{5}, FALSE)), VLOOKUP(E750,Store_Showcase!B2:H144,{5}, FALSE))</f>
      </c>
      <c r="AG750" s="1">
        <f>IF(IFERROR(VLOOKUP(E750,Store_Showcase!B2:H144,{6}, FALSE), TRUE)=TRUE, IF(IFERROR(VLOOKUP(E750,Store_SRP!B2:H110,{6}, FALSE), TRUE)=TRUE,VLOOKUP(E750,Store_VAM!B2:H273,{6}, FALSE),VLOOKUP(E750,Store_SRP!B2:H110,{6}, FALSE)), VLOOKUP(E750,Store_Showcase!B2:H144,{6}, FALSE))</f>
      </c>
      <c r="AH750" s="1">
        <f>VLOOKUP(G750,Sku_Consolidated!A2:R957,18,FALSE)</f>
      </c>
      <c r="AI750" s="1">
        <f>VLOOKUP(G750,Sku_Consolidated!A2:S957,19,FALSE)</f>
      </c>
      <c r="AJ750" s="1">
        <f>VLOOKUP(G750,Sku_Consolidated!A2:T957,20,FALSE)</f>
      </c>
    </row>
    <row r="751" spans="1:36" x14ac:dyDescent="0.25">
      <c r="A751" s="1">
        <v>2024</v>
      </c>
      <c r="B751" s="1" t="s">
        <v>31</v>
      </c>
      <c r="C751" s="1" t="s">
        <v>32</v>
      </c>
      <c r="D751" s="1" t="s">
        <v>33</v>
      </c>
      <c r="E751" s="9" t="s">
        <v>2131</v>
      </c>
      <c r="F751" s="1">
        <f>IF(VLOOKUP(G751,Sku_Consolidated!A2:S957,{19},FALSE)="SHOWCASE", VLOOKUP(E751,Store_Showcase!B2:C144,{2}, FALSE), IF(VLOOKUP(G751,Sku_Consolidated!A2:S957,{19},FALSE)="VAM",VLOOKUP(E751,Store_VAM!B2:C273,{2}, FALSE),VLOOKUP(E751,Store_SRP!B2:C110,{2}, FALSE)))</f>
      </c>
      <c r="G751" s="1">
        <v>61832</v>
      </c>
      <c r="H751" s="1" t="s">
        <v>2208</v>
      </c>
      <c r="I751" s="10" t="s">
        <v>1481</v>
      </c>
      <c r="J751" s="1">
        <f>VLOOKUP(G751,Sku_Consolidated!A2:C957, 3, FALSE)</f>
      </c>
      <c r="K751" s="10">
        <f>IF(J751="PACK", I751, 0)</f>
      </c>
      <c r="L751" s="10">
        <f>IF(J751="KG", I751, I751 * VLOOKUP(G751,Sku_Consolidated!A2:U957,21,FALSE))</f>
      </c>
      <c r="M751" s="10" t="s">
        <v>37</v>
      </c>
      <c r="N751" s="11" t="s">
        <v>2209</v>
      </c>
      <c r="O751" s="10" t="s">
        <v>2210</v>
      </c>
      <c r="P751" s="10">
        <f>N751 - O751</f>
      </c>
      <c r="Q751" s="1">
        <f>VLOOKUP(G751,Sku_Consolidated!A2:G957,7, FALSE)</f>
      </c>
      <c r="R751" s="1">
        <f>IF(IFERROR(VLOOKUP(E751,Store_Showcase!B2:H144,7, FALSE), TRUE)=TRUE, IF(IFERROR(VLOOKUP(E751,Store_SRP!B2:H110,7, FALSE), TRUE)=TRUE,VLOOKUP(E751,Store_VAM!B2:H273,7, FALSE),VLOOKUP(E751,Store_SRP!B2:H110,7, FALSE)), VLOOKUP(E751,Store_Showcase!B2:H144,7, FALSE))</f>
      </c>
      <c r="S751" s="1">
        <f>IF(IFERROR(VLOOKUP(E751,Store_Showcase!B2:I144,8, FALSE), TRUE)=TRUE, IF(IFERROR(VLOOKUP(E751,Store_SRP!B2:I110,8, FALSE), TRUE)=TRUE,VLOOKUP(E751,Store_VAM!B2:I273,8, FALSE),VLOOKUP(E751,Store_SRP!B2:I110,8, FALSE)), VLOOKUP(E751,Store_Showcase!B2:I144,8, FALSE))</f>
      </c>
      <c r="T751" s="1">
        <f>VLOOKUP(G751,Sku_Consolidated!A2:R957,18,FALSE)</f>
      </c>
      <c r="U751" s="1" t="s">
        <v>2135</v>
      </c>
      <c r="V751" s="1">
        <f>IF(VLOOKUP(G751,Sku_Consolidated!A2:S957,19,FALSE)="SHOWCASE", VLOOKUP(E751,Store_Showcase!B2:L144,11, FALSE), IF(VLOOKUP(G751,Sku_Consolidated!A2:S957,19,FALSE)="VAM",VLOOKUP(E751,Store_VAM!B2:L273,11, FALSE),VLOOKUP(E751,Store_SRP!B2:L110,11, FALSE)))</f>
      </c>
      <c r="W751" s="1">
        <f>VLOOKUP(G751,Sku_Consolidated!A2:W957,11,FALSE)</f>
      </c>
      <c r="X751" s="1">
        <f>VLOOKUP(G751,Sku_Consolidated!A2:H957,8,FALSE)</f>
      </c>
      <c r="Y751" s="1">
        <f>VLOOKUP(G751,Sku_Consolidated!A2:I957,9,FALSE)</f>
      </c>
      <c r="Z751" s="1" t="s">
        <v>41</v>
      </c>
      <c r="AA751" s="1">
        <f>VLOOKUP(G751,Sku_Consolidated!A2:E957,5,FALSE)</f>
      </c>
      <c r="AB751" s="1">
        <f>IF(VLOOKUP(G751,Sku_Consolidated!A2:S957,19,FALSE)="SHOWCASE", VLOOKUP(E751,Store_Showcase!B2:N144,13, FALSE), IF(VLOOKUP(G751,Sku_Consolidated!A2:S957,19,FALSE)="VAM",VLOOKUP(E751,Store_VAM!B2:N273,13, FALSE),VLOOKUP(E751,Store_SRP!B2:N110,13, FALSE)))</f>
      </c>
      <c r="AC751" s="1">
        <f>IF(IFERROR(AB751,TRUE)=TRUE, "-","OK")</f>
      </c>
      <c r="AD751" s="11" t="s">
        <v>37</v>
      </c>
      <c r="AE751" s="11" t="s">
        <v>37</v>
      </c>
      <c r="AF751" s="1">
        <f>IF(IFERROR(VLOOKUP(E751,Store_Showcase!B2:H144,{5}, FALSE), TRUE)=TRUE, IF(IFERROR(VLOOKUP(E751,Store_SRP!B2:H110,{5}, FALSE), TRUE)=TRUE,VLOOKUP(E751,Store_VAM!B2:H273,{5}, FALSE),VLOOKUP(E751,Store_SRP!B2:H110,{5}, FALSE)), VLOOKUP(E751,Store_Showcase!B2:H144,{5}, FALSE))</f>
      </c>
      <c r="AG751" s="1">
        <f>IF(IFERROR(VLOOKUP(E751,Store_Showcase!B2:H144,{6}, FALSE), TRUE)=TRUE, IF(IFERROR(VLOOKUP(E751,Store_SRP!B2:H110,{6}, FALSE), TRUE)=TRUE,VLOOKUP(E751,Store_VAM!B2:H273,{6}, FALSE),VLOOKUP(E751,Store_SRP!B2:H110,{6}, FALSE)), VLOOKUP(E751,Store_Showcase!B2:H144,{6}, FALSE))</f>
      </c>
      <c r="AH751" s="1">
        <f>VLOOKUP(G751,Sku_Consolidated!A2:R957,18,FALSE)</f>
      </c>
      <c r="AI751" s="1">
        <f>VLOOKUP(G751,Sku_Consolidated!A2:S957,19,FALSE)</f>
      </c>
      <c r="AJ751" s="1">
        <f>VLOOKUP(G751,Sku_Consolidated!A2:T957,20,FALSE)</f>
      </c>
    </row>
    <row r="752" spans="1:36" x14ac:dyDescent="0.25">
      <c r="A752" s="1">
        <v>2024</v>
      </c>
      <c r="B752" s="1" t="s">
        <v>31</v>
      </c>
      <c r="C752" s="1" t="s">
        <v>32</v>
      </c>
      <c r="D752" s="1" t="s">
        <v>33</v>
      </c>
      <c r="E752" s="9" t="s">
        <v>2131</v>
      </c>
      <c r="F752" s="1">
        <f>IF(VLOOKUP(G752,Sku_Consolidated!A2:S957,{19},FALSE)="SHOWCASE", VLOOKUP(E752,Store_Showcase!B2:C144,{2}, FALSE), IF(VLOOKUP(G752,Sku_Consolidated!A2:S957,{19},FALSE)="VAM",VLOOKUP(E752,Store_VAM!B2:C273,{2}, FALSE),VLOOKUP(E752,Store_SRP!B2:C110,{2}, FALSE)))</f>
      </c>
      <c r="G752" s="1">
        <v>61833</v>
      </c>
      <c r="H752" s="1" t="s">
        <v>118</v>
      </c>
      <c r="I752" s="10" t="s">
        <v>2211</v>
      </c>
      <c r="J752" s="1">
        <f>VLOOKUP(G752,Sku_Consolidated!A2:C957, 3, FALSE)</f>
      </c>
      <c r="K752" s="10">
        <f>IF(J752="PACK", I752, 0)</f>
      </c>
      <c r="L752" s="10">
        <f>IF(J752="KG", I752, I752 * VLOOKUP(G752,Sku_Consolidated!A2:U957,21,FALSE))</f>
      </c>
      <c r="M752" s="10" t="s">
        <v>37</v>
      </c>
      <c r="N752" s="11" t="s">
        <v>2212</v>
      </c>
      <c r="O752" s="10" t="s">
        <v>2213</v>
      </c>
      <c r="P752" s="10">
        <f>N752 - O752</f>
      </c>
      <c r="Q752" s="1">
        <f>VLOOKUP(G752,Sku_Consolidated!A2:G957,7, FALSE)</f>
      </c>
      <c r="R752" s="1">
        <f>IF(IFERROR(VLOOKUP(E752,Store_Showcase!B2:H144,7, FALSE), TRUE)=TRUE, IF(IFERROR(VLOOKUP(E752,Store_SRP!B2:H110,7, FALSE), TRUE)=TRUE,VLOOKUP(E752,Store_VAM!B2:H273,7, FALSE),VLOOKUP(E752,Store_SRP!B2:H110,7, FALSE)), VLOOKUP(E752,Store_Showcase!B2:H144,7, FALSE))</f>
      </c>
      <c r="S752" s="1">
        <f>IF(IFERROR(VLOOKUP(E752,Store_Showcase!B2:I144,8, FALSE), TRUE)=TRUE, IF(IFERROR(VLOOKUP(E752,Store_SRP!B2:I110,8, FALSE), TRUE)=TRUE,VLOOKUP(E752,Store_VAM!B2:I273,8, FALSE),VLOOKUP(E752,Store_SRP!B2:I110,8, FALSE)), VLOOKUP(E752,Store_Showcase!B2:I144,8, FALSE))</f>
      </c>
      <c r="T752" s="1">
        <f>VLOOKUP(G752,Sku_Consolidated!A2:R957,18,FALSE)</f>
      </c>
      <c r="U752" s="1" t="s">
        <v>2135</v>
      </c>
      <c r="V752" s="1">
        <f>IF(VLOOKUP(G752,Sku_Consolidated!A2:S957,19,FALSE)="SHOWCASE", VLOOKUP(E752,Store_Showcase!B2:L144,11, FALSE), IF(VLOOKUP(G752,Sku_Consolidated!A2:S957,19,FALSE)="VAM",VLOOKUP(E752,Store_VAM!B2:L273,11, FALSE),VLOOKUP(E752,Store_SRP!B2:L110,11, FALSE)))</f>
      </c>
      <c r="W752" s="1">
        <f>VLOOKUP(G752,Sku_Consolidated!A2:W957,11,FALSE)</f>
      </c>
      <c r="X752" s="1">
        <f>VLOOKUP(G752,Sku_Consolidated!A2:H957,8,FALSE)</f>
      </c>
      <c r="Y752" s="1">
        <f>VLOOKUP(G752,Sku_Consolidated!A2:I957,9,FALSE)</f>
      </c>
      <c r="Z752" s="1" t="s">
        <v>41</v>
      </c>
      <c r="AA752" s="1">
        <f>VLOOKUP(G752,Sku_Consolidated!A2:E957,5,FALSE)</f>
      </c>
      <c r="AB752" s="1">
        <f>IF(VLOOKUP(G752,Sku_Consolidated!A2:S957,19,FALSE)="SHOWCASE", VLOOKUP(E752,Store_Showcase!B2:N144,13, FALSE), IF(VLOOKUP(G752,Sku_Consolidated!A2:S957,19,FALSE)="VAM",VLOOKUP(E752,Store_VAM!B2:N273,13, FALSE),VLOOKUP(E752,Store_SRP!B2:N110,13, FALSE)))</f>
      </c>
      <c r="AC752" s="1">
        <f>IF(IFERROR(AB752,TRUE)=TRUE, "-","OK")</f>
      </c>
      <c r="AD752" s="11" t="s">
        <v>37</v>
      </c>
      <c r="AE752" s="11" t="s">
        <v>37</v>
      </c>
      <c r="AF752" s="1">
        <f>IF(IFERROR(VLOOKUP(E752,Store_Showcase!B2:H144,{5}, FALSE), TRUE)=TRUE, IF(IFERROR(VLOOKUP(E752,Store_SRP!B2:H110,{5}, FALSE), TRUE)=TRUE,VLOOKUP(E752,Store_VAM!B2:H273,{5}, FALSE),VLOOKUP(E752,Store_SRP!B2:H110,{5}, FALSE)), VLOOKUP(E752,Store_Showcase!B2:H144,{5}, FALSE))</f>
      </c>
      <c r="AG752" s="1">
        <f>IF(IFERROR(VLOOKUP(E752,Store_Showcase!B2:H144,{6}, FALSE), TRUE)=TRUE, IF(IFERROR(VLOOKUP(E752,Store_SRP!B2:H110,{6}, FALSE), TRUE)=TRUE,VLOOKUP(E752,Store_VAM!B2:H273,{6}, FALSE),VLOOKUP(E752,Store_SRP!B2:H110,{6}, FALSE)), VLOOKUP(E752,Store_Showcase!B2:H144,{6}, FALSE))</f>
      </c>
      <c r="AH752" s="1">
        <f>VLOOKUP(G752,Sku_Consolidated!A2:R957,18,FALSE)</f>
      </c>
      <c r="AI752" s="1">
        <f>VLOOKUP(G752,Sku_Consolidated!A2:S957,19,FALSE)</f>
      </c>
      <c r="AJ752" s="1">
        <f>VLOOKUP(G752,Sku_Consolidated!A2:T957,20,FALSE)</f>
      </c>
    </row>
    <row r="753" spans="1:36" x14ac:dyDescent="0.25">
      <c r="A753" s="1">
        <v>2024</v>
      </c>
      <c r="B753" s="1" t="s">
        <v>31</v>
      </c>
      <c r="C753" s="1" t="s">
        <v>32</v>
      </c>
      <c r="D753" s="1" t="s">
        <v>33</v>
      </c>
      <c r="E753" s="9" t="s">
        <v>2131</v>
      </c>
      <c r="F753" s="1">
        <f>IF(VLOOKUP(G753,Sku_Consolidated!A2:S957,{19},FALSE)="SHOWCASE", VLOOKUP(E753,Store_Showcase!B2:C144,{2}, FALSE), IF(VLOOKUP(G753,Sku_Consolidated!A2:S957,{19},FALSE)="VAM",VLOOKUP(E753,Store_VAM!B2:C273,{2}, FALSE),VLOOKUP(E753,Store_SRP!B2:C110,{2}, FALSE)))</f>
      </c>
      <c r="G753" s="1">
        <v>61834</v>
      </c>
      <c r="H753" s="1" t="s">
        <v>379</v>
      </c>
      <c r="I753" s="10" t="s">
        <v>2214</v>
      </c>
      <c r="J753" s="1">
        <f>VLOOKUP(G753,Sku_Consolidated!A2:C957, 3, FALSE)</f>
      </c>
      <c r="K753" s="10">
        <f>IF(J753="PACK", I753, 0)</f>
      </c>
      <c r="L753" s="10">
        <f>IF(J753="KG", I753, I753 * VLOOKUP(G753,Sku_Consolidated!A2:U957,21,FALSE))</f>
      </c>
      <c r="M753" s="10" t="s">
        <v>37</v>
      </c>
      <c r="N753" s="11" t="s">
        <v>2215</v>
      </c>
      <c r="O753" s="10" t="s">
        <v>2216</v>
      </c>
      <c r="P753" s="10">
        <f>N753 - O753</f>
      </c>
      <c r="Q753" s="1">
        <f>VLOOKUP(G753,Sku_Consolidated!A2:G957,7, FALSE)</f>
      </c>
      <c r="R753" s="1">
        <f>IF(IFERROR(VLOOKUP(E753,Store_Showcase!B2:H144,7, FALSE), TRUE)=TRUE, IF(IFERROR(VLOOKUP(E753,Store_SRP!B2:H110,7, FALSE), TRUE)=TRUE,VLOOKUP(E753,Store_VAM!B2:H273,7, FALSE),VLOOKUP(E753,Store_SRP!B2:H110,7, FALSE)), VLOOKUP(E753,Store_Showcase!B2:H144,7, FALSE))</f>
      </c>
      <c r="S753" s="1">
        <f>IF(IFERROR(VLOOKUP(E753,Store_Showcase!B2:I144,8, FALSE), TRUE)=TRUE, IF(IFERROR(VLOOKUP(E753,Store_SRP!B2:I110,8, FALSE), TRUE)=TRUE,VLOOKUP(E753,Store_VAM!B2:I273,8, FALSE),VLOOKUP(E753,Store_SRP!B2:I110,8, FALSE)), VLOOKUP(E753,Store_Showcase!B2:I144,8, FALSE))</f>
      </c>
      <c r="T753" s="1">
        <f>VLOOKUP(G753,Sku_Consolidated!A2:R957,18,FALSE)</f>
      </c>
      <c r="U753" s="1" t="s">
        <v>2135</v>
      </c>
      <c r="V753" s="1">
        <f>IF(VLOOKUP(G753,Sku_Consolidated!A2:S957,19,FALSE)="SHOWCASE", VLOOKUP(E753,Store_Showcase!B2:L144,11, FALSE), IF(VLOOKUP(G753,Sku_Consolidated!A2:S957,19,FALSE)="VAM",VLOOKUP(E753,Store_VAM!B2:L273,11, FALSE),VLOOKUP(E753,Store_SRP!B2:L110,11, FALSE)))</f>
      </c>
      <c r="W753" s="1">
        <f>VLOOKUP(G753,Sku_Consolidated!A2:W957,11,FALSE)</f>
      </c>
      <c r="X753" s="1">
        <f>VLOOKUP(G753,Sku_Consolidated!A2:H957,8,FALSE)</f>
      </c>
      <c r="Y753" s="1">
        <f>VLOOKUP(G753,Sku_Consolidated!A2:I957,9,FALSE)</f>
      </c>
      <c r="Z753" s="1" t="s">
        <v>41</v>
      </c>
      <c r="AA753" s="1">
        <f>VLOOKUP(G753,Sku_Consolidated!A2:E957,5,FALSE)</f>
      </c>
      <c r="AB753" s="1">
        <f>IF(VLOOKUP(G753,Sku_Consolidated!A2:S957,19,FALSE)="SHOWCASE", VLOOKUP(E753,Store_Showcase!B2:N144,13, FALSE), IF(VLOOKUP(G753,Sku_Consolidated!A2:S957,19,FALSE)="VAM",VLOOKUP(E753,Store_VAM!B2:N273,13, FALSE),VLOOKUP(E753,Store_SRP!B2:N110,13, FALSE)))</f>
      </c>
      <c r="AC753" s="1">
        <f>IF(IFERROR(AB753,TRUE)=TRUE, "-","OK")</f>
      </c>
      <c r="AD753" s="11" t="s">
        <v>37</v>
      </c>
      <c r="AE753" s="11" t="s">
        <v>37</v>
      </c>
      <c r="AF753" s="1">
        <f>IF(IFERROR(VLOOKUP(E753,Store_Showcase!B2:H144,{5}, FALSE), TRUE)=TRUE, IF(IFERROR(VLOOKUP(E753,Store_SRP!B2:H110,{5}, FALSE), TRUE)=TRUE,VLOOKUP(E753,Store_VAM!B2:H273,{5}, FALSE),VLOOKUP(E753,Store_SRP!B2:H110,{5}, FALSE)), VLOOKUP(E753,Store_Showcase!B2:H144,{5}, FALSE))</f>
      </c>
      <c r="AG753" s="1">
        <f>IF(IFERROR(VLOOKUP(E753,Store_Showcase!B2:H144,{6}, FALSE), TRUE)=TRUE, IF(IFERROR(VLOOKUP(E753,Store_SRP!B2:H110,{6}, FALSE), TRUE)=TRUE,VLOOKUP(E753,Store_VAM!B2:H273,{6}, FALSE),VLOOKUP(E753,Store_SRP!B2:H110,{6}, FALSE)), VLOOKUP(E753,Store_Showcase!B2:H144,{6}, FALSE))</f>
      </c>
      <c r="AH753" s="1">
        <f>VLOOKUP(G753,Sku_Consolidated!A2:R957,18,FALSE)</f>
      </c>
      <c r="AI753" s="1">
        <f>VLOOKUP(G753,Sku_Consolidated!A2:S957,19,FALSE)</f>
      </c>
      <c r="AJ753" s="1">
        <f>VLOOKUP(G753,Sku_Consolidated!A2:T957,20,FALSE)</f>
      </c>
    </row>
    <row r="754" spans="1:36" x14ac:dyDescent="0.25">
      <c r="A754" s="1">
        <v>2024</v>
      </c>
      <c r="B754" s="1" t="s">
        <v>31</v>
      </c>
      <c r="C754" s="1" t="s">
        <v>32</v>
      </c>
      <c r="D754" s="1" t="s">
        <v>33</v>
      </c>
      <c r="E754" s="9" t="s">
        <v>2131</v>
      </c>
      <c r="F754" s="1">
        <f>IF(VLOOKUP(G754,Sku_Consolidated!A2:S957,{19},FALSE)="SHOWCASE", VLOOKUP(E754,Store_Showcase!B2:C144,{2}, FALSE), IF(VLOOKUP(G754,Sku_Consolidated!A2:S957,{19},FALSE)="VAM",VLOOKUP(E754,Store_VAM!B2:C273,{2}, FALSE),VLOOKUP(E754,Store_SRP!B2:C110,{2}, FALSE)))</f>
      </c>
      <c r="G754" s="1">
        <v>61835</v>
      </c>
      <c r="H754" s="1" t="s">
        <v>680</v>
      </c>
      <c r="I754" s="10" t="s">
        <v>380</v>
      </c>
      <c r="J754" s="1">
        <f>VLOOKUP(G754,Sku_Consolidated!A2:C957, 3, FALSE)</f>
      </c>
      <c r="K754" s="10">
        <f>IF(J754="PACK", I754, 0)</f>
      </c>
      <c r="L754" s="10">
        <f>IF(J754="KG", I754, I754 * VLOOKUP(G754,Sku_Consolidated!A2:U957,21,FALSE))</f>
      </c>
      <c r="M754" s="10" t="s">
        <v>37</v>
      </c>
      <c r="N754" s="11" t="s">
        <v>2217</v>
      </c>
      <c r="O754" s="10" t="s">
        <v>2218</v>
      </c>
      <c r="P754" s="10">
        <f>N754 - O754</f>
      </c>
      <c r="Q754" s="1">
        <f>VLOOKUP(G754,Sku_Consolidated!A2:G957,7, FALSE)</f>
      </c>
      <c r="R754" s="1">
        <f>IF(IFERROR(VLOOKUP(E754,Store_Showcase!B2:H144,7, FALSE), TRUE)=TRUE, IF(IFERROR(VLOOKUP(E754,Store_SRP!B2:H110,7, FALSE), TRUE)=TRUE,VLOOKUP(E754,Store_VAM!B2:H273,7, FALSE),VLOOKUP(E754,Store_SRP!B2:H110,7, FALSE)), VLOOKUP(E754,Store_Showcase!B2:H144,7, FALSE))</f>
      </c>
      <c r="S754" s="1">
        <f>IF(IFERROR(VLOOKUP(E754,Store_Showcase!B2:I144,8, FALSE), TRUE)=TRUE, IF(IFERROR(VLOOKUP(E754,Store_SRP!B2:I110,8, FALSE), TRUE)=TRUE,VLOOKUP(E754,Store_VAM!B2:I273,8, FALSE),VLOOKUP(E754,Store_SRP!B2:I110,8, FALSE)), VLOOKUP(E754,Store_Showcase!B2:I144,8, FALSE))</f>
      </c>
      <c r="T754" s="1">
        <f>VLOOKUP(G754,Sku_Consolidated!A2:R957,18,FALSE)</f>
      </c>
      <c r="U754" s="1" t="s">
        <v>2135</v>
      </c>
      <c r="V754" s="1">
        <f>IF(VLOOKUP(G754,Sku_Consolidated!A2:S957,19,FALSE)="SHOWCASE", VLOOKUP(E754,Store_Showcase!B2:L144,11, FALSE), IF(VLOOKUP(G754,Sku_Consolidated!A2:S957,19,FALSE)="VAM",VLOOKUP(E754,Store_VAM!B2:L273,11, FALSE),VLOOKUP(E754,Store_SRP!B2:L110,11, FALSE)))</f>
      </c>
      <c r="W754" s="1">
        <f>VLOOKUP(G754,Sku_Consolidated!A2:W957,11,FALSE)</f>
      </c>
      <c r="X754" s="1">
        <f>VLOOKUP(G754,Sku_Consolidated!A2:H957,8,FALSE)</f>
      </c>
      <c r="Y754" s="1">
        <f>VLOOKUP(G754,Sku_Consolidated!A2:I957,9,FALSE)</f>
      </c>
      <c r="Z754" s="1" t="s">
        <v>41</v>
      </c>
      <c r="AA754" s="1">
        <f>VLOOKUP(G754,Sku_Consolidated!A2:E957,5,FALSE)</f>
      </c>
      <c r="AB754" s="1">
        <f>IF(VLOOKUP(G754,Sku_Consolidated!A2:S957,19,FALSE)="SHOWCASE", VLOOKUP(E754,Store_Showcase!B2:N144,13, FALSE), IF(VLOOKUP(G754,Sku_Consolidated!A2:S957,19,FALSE)="VAM",VLOOKUP(E754,Store_VAM!B2:N273,13, FALSE),VLOOKUP(E754,Store_SRP!B2:N110,13, FALSE)))</f>
      </c>
      <c r="AC754" s="1">
        <f>IF(IFERROR(AB754,TRUE)=TRUE, "-","OK")</f>
      </c>
      <c r="AD754" s="11" t="s">
        <v>37</v>
      </c>
      <c r="AE754" s="11" t="s">
        <v>37</v>
      </c>
      <c r="AF754" s="1">
        <f>IF(IFERROR(VLOOKUP(E754,Store_Showcase!B2:H144,{5}, FALSE), TRUE)=TRUE, IF(IFERROR(VLOOKUP(E754,Store_SRP!B2:H110,{5}, FALSE), TRUE)=TRUE,VLOOKUP(E754,Store_VAM!B2:H273,{5}, FALSE),VLOOKUP(E754,Store_SRP!B2:H110,{5}, FALSE)), VLOOKUP(E754,Store_Showcase!B2:H144,{5}, FALSE))</f>
      </c>
      <c r="AG754" s="1">
        <f>IF(IFERROR(VLOOKUP(E754,Store_Showcase!B2:H144,{6}, FALSE), TRUE)=TRUE, IF(IFERROR(VLOOKUP(E754,Store_SRP!B2:H110,{6}, FALSE), TRUE)=TRUE,VLOOKUP(E754,Store_VAM!B2:H273,{6}, FALSE),VLOOKUP(E754,Store_SRP!B2:H110,{6}, FALSE)), VLOOKUP(E754,Store_Showcase!B2:H144,{6}, FALSE))</f>
      </c>
      <c r="AH754" s="1">
        <f>VLOOKUP(G754,Sku_Consolidated!A2:R957,18,FALSE)</f>
      </c>
      <c r="AI754" s="1">
        <f>VLOOKUP(G754,Sku_Consolidated!A2:S957,19,FALSE)</f>
      </c>
      <c r="AJ754" s="1">
        <f>VLOOKUP(G754,Sku_Consolidated!A2:T957,20,FALSE)</f>
      </c>
    </row>
    <row r="755" spans="1:36" x14ac:dyDescent="0.25">
      <c r="A755" s="1">
        <v>2024</v>
      </c>
      <c r="B755" s="1" t="s">
        <v>31</v>
      </c>
      <c r="C755" s="1" t="s">
        <v>32</v>
      </c>
      <c r="D755" s="1" t="s">
        <v>33</v>
      </c>
      <c r="E755" s="9" t="s">
        <v>2131</v>
      </c>
      <c r="F755" s="1">
        <f>IF(VLOOKUP(G755,Sku_Consolidated!A2:S957,{19},FALSE)="SHOWCASE", VLOOKUP(E755,Store_Showcase!B2:C144,{2}, FALSE), IF(VLOOKUP(G755,Sku_Consolidated!A2:S957,{19},FALSE)="VAM",VLOOKUP(E755,Store_VAM!B2:C273,{2}, FALSE),VLOOKUP(E755,Store_SRP!B2:C110,{2}, FALSE)))</f>
      </c>
      <c r="G755" s="1">
        <v>61840</v>
      </c>
      <c r="H755" s="1" t="s">
        <v>171</v>
      </c>
      <c r="I755" s="10" t="s">
        <v>2219</v>
      </c>
      <c r="J755" s="1">
        <f>VLOOKUP(G755,Sku_Consolidated!A2:C957, 3, FALSE)</f>
      </c>
      <c r="K755" s="10">
        <f>IF(J755="PACK", I755, 0)</f>
      </c>
      <c r="L755" s="10">
        <f>IF(J755="KG", I755, I755 * VLOOKUP(G755,Sku_Consolidated!A2:U957,21,FALSE))</f>
      </c>
      <c r="M755" s="10" t="s">
        <v>37</v>
      </c>
      <c r="N755" s="11" t="s">
        <v>2220</v>
      </c>
      <c r="O755" s="10" t="s">
        <v>2221</v>
      </c>
      <c r="P755" s="10">
        <f>N755 - O755</f>
      </c>
      <c r="Q755" s="1">
        <f>VLOOKUP(G755,Sku_Consolidated!A2:G957,7, FALSE)</f>
      </c>
      <c r="R755" s="1">
        <f>IF(IFERROR(VLOOKUP(E755,Store_Showcase!B2:H144,7, FALSE), TRUE)=TRUE, IF(IFERROR(VLOOKUP(E755,Store_SRP!B2:H110,7, FALSE), TRUE)=TRUE,VLOOKUP(E755,Store_VAM!B2:H273,7, FALSE),VLOOKUP(E755,Store_SRP!B2:H110,7, FALSE)), VLOOKUP(E755,Store_Showcase!B2:H144,7, FALSE))</f>
      </c>
      <c r="S755" s="1">
        <f>IF(IFERROR(VLOOKUP(E755,Store_Showcase!B2:I144,8, FALSE), TRUE)=TRUE, IF(IFERROR(VLOOKUP(E755,Store_SRP!B2:I110,8, FALSE), TRUE)=TRUE,VLOOKUP(E755,Store_VAM!B2:I273,8, FALSE),VLOOKUP(E755,Store_SRP!B2:I110,8, FALSE)), VLOOKUP(E755,Store_Showcase!B2:I144,8, FALSE))</f>
      </c>
      <c r="T755" s="1">
        <f>VLOOKUP(G755,Sku_Consolidated!A2:R957,18,FALSE)</f>
      </c>
      <c r="U755" s="1" t="s">
        <v>2135</v>
      </c>
      <c r="V755" s="1">
        <f>IF(VLOOKUP(G755,Sku_Consolidated!A2:S957,19,FALSE)="SHOWCASE", VLOOKUP(E755,Store_Showcase!B2:L144,11, FALSE), IF(VLOOKUP(G755,Sku_Consolidated!A2:S957,19,FALSE)="VAM",VLOOKUP(E755,Store_VAM!B2:L273,11, FALSE),VLOOKUP(E755,Store_SRP!B2:L110,11, FALSE)))</f>
      </c>
      <c r="W755" s="1">
        <f>VLOOKUP(G755,Sku_Consolidated!A2:W957,11,FALSE)</f>
      </c>
      <c r="X755" s="1">
        <f>VLOOKUP(G755,Sku_Consolidated!A2:H957,8,FALSE)</f>
      </c>
      <c r="Y755" s="1">
        <f>VLOOKUP(G755,Sku_Consolidated!A2:I957,9,FALSE)</f>
      </c>
      <c r="Z755" s="1" t="s">
        <v>41</v>
      </c>
      <c r="AA755" s="1">
        <f>VLOOKUP(G755,Sku_Consolidated!A2:E957,5,FALSE)</f>
      </c>
      <c r="AB755" s="1">
        <f>IF(VLOOKUP(G755,Sku_Consolidated!A2:S957,19,FALSE)="SHOWCASE", VLOOKUP(E755,Store_Showcase!B2:N144,13, FALSE), IF(VLOOKUP(G755,Sku_Consolidated!A2:S957,19,FALSE)="VAM",VLOOKUP(E755,Store_VAM!B2:N273,13, FALSE),VLOOKUP(E755,Store_SRP!B2:N110,13, FALSE)))</f>
      </c>
      <c r="AC755" s="1">
        <f>IF(IFERROR(AB755,TRUE)=TRUE, "-","OK")</f>
      </c>
      <c r="AD755" s="11" t="s">
        <v>37</v>
      </c>
      <c r="AE755" s="11" t="s">
        <v>37</v>
      </c>
      <c r="AF755" s="1">
        <f>IF(IFERROR(VLOOKUP(E755,Store_Showcase!B2:H144,{5}, FALSE), TRUE)=TRUE, IF(IFERROR(VLOOKUP(E755,Store_SRP!B2:H110,{5}, FALSE), TRUE)=TRUE,VLOOKUP(E755,Store_VAM!B2:H273,{5}, FALSE),VLOOKUP(E755,Store_SRP!B2:H110,{5}, FALSE)), VLOOKUP(E755,Store_Showcase!B2:H144,{5}, FALSE))</f>
      </c>
      <c r="AG755" s="1">
        <f>IF(IFERROR(VLOOKUP(E755,Store_Showcase!B2:H144,{6}, FALSE), TRUE)=TRUE, IF(IFERROR(VLOOKUP(E755,Store_SRP!B2:H110,{6}, FALSE), TRUE)=TRUE,VLOOKUP(E755,Store_VAM!B2:H273,{6}, FALSE),VLOOKUP(E755,Store_SRP!B2:H110,{6}, FALSE)), VLOOKUP(E755,Store_Showcase!B2:H144,{6}, FALSE))</f>
      </c>
      <c r="AH755" s="1">
        <f>VLOOKUP(G755,Sku_Consolidated!A2:R957,18,FALSE)</f>
      </c>
      <c r="AI755" s="1">
        <f>VLOOKUP(G755,Sku_Consolidated!A2:S957,19,FALSE)</f>
      </c>
      <c r="AJ755" s="1">
        <f>VLOOKUP(G755,Sku_Consolidated!A2:T957,20,FALSE)</f>
      </c>
    </row>
    <row r="756" spans="1:36" x14ac:dyDescent="0.25">
      <c r="A756" s="1">
        <v>2024</v>
      </c>
      <c r="B756" s="1" t="s">
        <v>31</v>
      </c>
      <c r="C756" s="1" t="s">
        <v>32</v>
      </c>
      <c r="D756" s="1" t="s">
        <v>33</v>
      </c>
      <c r="E756" s="9" t="s">
        <v>2131</v>
      </c>
      <c r="F756" s="1">
        <f>IF(VLOOKUP(G756,Sku_Consolidated!A2:S957,{19},FALSE)="SHOWCASE", VLOOKUP(E756,Store_Showcase!B2:C144,{2}, FALSE), IF(VLOOKUP(G756,Sku_Consolidated!A2:S957,{19},FALSE)="VAM",VLOOKUP(E756,Store_VAM!B2:C273,{2}, FALSE),VLOOKUP(E756,Store_SRP!B2:C110,{2}, FALSE)))</f>
      </c>
      <c r="G756" s="1">
        <v>61841</v>
      </c>
      <c r="H756" s="1" t="s">
        <v>122</v>
      </c>
      <c r="I756" s="10" t="s">
        <v>2222</v>
      </c>
      <c r="J756" s="1">
        <f>VLOOKUP(G756,Sku_Consolidated!A2:C957, 3, FALSE)</f>
      </c>
      <c r="K756" s="10">
        <f>IF(J756="PACK", I756, 0)</f>
      </c>
      <c r="L756" s="10">
        <f>IF(J756="KG", I756, I756 * VLOOKUP(G756,Sku_Consolidated!A2:U957,21,FALSE))</f>
      </c>
      <c r="M756" s="10" t="s">
        <v>37</v>
      </c>
      <c r="N756" s="11" t="s">
        <v>2223</v>
      </c>
      <c r="O756" s="10" t="s">
        <v>2224</v>
      </c>
      <c r="P756" s="10">
        <f>N756 - O756</f>
      </c>
      <c r="Q756" s="1">
        <f>VLOOKUP(G756,Sku_Consolidated!A2:G957,7, FALSE)</f>
      </c>
      <c r="R756" s="1">
        <f>IF(IFERROR(VLOOKUP(E756,Store_Showcase!B2:H144,7, FALSE), TRUE)=TRUE, IF(IFERROR(VLOOKUP(E756,Store_SRP!B2:H110,7, FALSE), TRUE)=TRUE,VLOOKUP(E756,Store_VAM!B2:H273,7, FALSE),VLOOKUP(E756,Store_SRP!B2:H110,7, FALSE)), VLOOKUP(E756,Store_Showcase!B2:H144,7, FALSE))</f>
      </c>
      <c r="S756" s="1">
        <f>IF(IFERROR(VLOOKUP(E756,Store_Showcase!B2:I144,8, FALSE), TRUE)=TRUE, IF(IFERROR(VLOOKUP(E756,Store_SRP!B2:I110,8, FALSE), TRUE)=TRUE,VLOOKUP(E756,Store_VAM!B2:I273,8, FALSE),VLOOKUP(E756,Store_SRP!B2:I110,8, FALSE)), VLOOKUP(E756,Store_Showcase!B2:I144,8, FALSE))</f>
      </c>
      <c r="T756" s="1">
        <f>VLOOKUP(G756,Sku_Consolidated!A2:R957,18,FALSE)</f>
      </c>
      <c r="U756" s="1" t="s">
        <v>2135</v>
      </c>
      <c r="V756" s="1">
        <f>IF(VLOOKUP(G756,Sku_Consolidated!A2:S957,19,FALSE)="SHOWCASE", VLOOKUP(E756,Store_Showcase!B2:L144,11, FALSE), IF(VLOOKUP(G756,Sku_Consolidated!A2:S957,19,FALSE)="VAM",VLOOKUP(E756,Store_VAM!B2:L273,11, FALSE),VLOOKUP(E756,Store_SRP!B2:L110,11, FALSE)))</f>
      </c>
      <c r="W756" s="1">
        <f>VLOOKUP(G756,Sku_Consolidated!A2:W957,11,FALSE)</f>
      </c>
      <c r="X756" s="1">
        <f>VLOOKUP(G756,Sku_Consolidated!A2:H957,8,FALSE)</f>
      </c>
      <c r="Y756" s="1">
        <f>VLOOKUP(G756,Sku_Consolidated!A2:I957,9,FALSE)</f>
      </c>
      <c r="Z756" s="1" t="s">
        <v>41</v>
      </c>
      <c r="AA756" s="1">
        <f>VLOOKUP(G756,Sku_Consolidated!A2:E957,5,FALSE)</f>
      </c>
      <c r="AB756" s="1">
        <f>IF(VLOOKUP(G756,Sku_Consolidated!A2:S957,19,FALSE)="SHOWCASE", VLOOKUP(E756,Store_Showcase!B2:N144,13, FALSE), IF(VLOOKUP(G756,Sku_Consolidated!A2:S957,19,FALSE)="VAM",VLOOKUP(E756,Store_VAM!B2:N273,13, FALSE),VLOOKUP(E756,Store_SRP!B2:N110,13, FALSE)))</f>
      </c>
      <c r="AC756" s="1">
        <f>IF(IFERROR(AB756,TRUE)=TRUE, "-","OK")</f>
      </c>
      <c r="AD756" s="11" t="s">
        <v>37</v>
      </c>
      <c r="AE756" s="11" t="s">
        <v>37</v>
      </c>
      <c r="AF756" s="1">
        <f>IF(IFERROR(VLOOKUP(E756,Store_Showcase!B2:H144,{5}, FALSE), TRUE)=TRUE, IF(IFERROR(VLOOKUP(E756,Store_SRP!B2:H110,{5}, FALSE), TRUE)=TRUE,VLOOKUP(E756,Store_VAM!B2:H273,{5}, FALSE),VLOOKUP(E756,Store_SRP!B2:H110,{5}, FALSE)), VLOOKUP(E756,Store_Showcase!B2:H144,{5}, FALSE))</f>
      </c>
      <c r="AG756" s="1">
        <f>IF(IFERROR(VLOOKUP(E756,Store_Showcase!B2:H144,{6}, FALSE), TRUE)=TRUE, IF(IFERROR(VLOOKUP(E756,Store_SRP!B2:H110,{6}, FALSE), TRUE)=TRUE,VLOOKUP(E756,Store_VAM!B2:H273,{6}, FALSE),VLOOKUP(E756,Store_SRP!B2:H110,{6}, FALSE)), VLOOKUP(E756,Store_Showcase!B2:H144,{6}, FALSE))</f>
      </c>
      <c r="AH756" s="1">
        <f>VLOOKUP(G756,Sku_Consolidated!A2:R957,18,FALSE)</f>
      </c>
      <c r="AI756" s="1">
        <f>VLOOKUP(G756,Sku_Consolidated!A2:S957,19,FALSE)</f>
      </c>
      <c r="AJ756" s="1">
        <f>VLOOKUP(G756,Sku_Consolidated!A2:T957,20,FALSE)</f>
      </c>
    </row>
    <row r="757" spans="1:36" x14ac:dyDescent="0.25">
      <c r="A757" s="1">
        <v>2024</v>
      </c>
      <c r="B757" s="1" t="s">
        <v>31</v>
      </c>
      <c r="C757" s="1" t="s">
        <v>32</v>
      </c>
      <c r="D757" s="1" t="s">
        <v>33</v>
      </c>
      <c r="E757" s="9" t="s">
        <v>2131</v>
      </c>
      <c r="F757" s="1">
        <f>IF(VLOOKUP(G757,Sku_Consolidated!A2:S957,{19},FALSE)="SHOWCASE", VLOOKUP(E757,Store_Showcase!B2:C144,{2}, FALSE), IF(VLOOKUP(G757,Sku_Consolidated!A2:S957,{19},FALSE)="VAM",VLOOKUP(E757,Store_VAM!B2:C273,{2}, FALSE),VLOOKUP(E757,Store_SRP!B2:C110,{2}, FALSE)))</f>
      </c>
      <c r="G757" s="1">
        <v>61842</v>
      </c>
      <c r="H757" s="1" t="s">
        <v>126</v>
      </c>
      <c r="I757" s="10" t="s">
        <v>2225</v>
      </c>
      <c r="J757" s="1">
        <f>VLOOKUP(G757,Sku_Consolidated!A2:C957, 3, FALSE)</f>
      </c>
      <c r="K757" s="10">
        <f>IF(J757="PACK", I757, 0)</f>
      </c>
      <c r="L757" s="10">
        <f>IF(J757="KG", I757, I757 * VLOOKUP(G757,Sku_Consolidated!A2:U957,21,FALSE))</f>
      </c>
      <c r="M757" s="10" t="s">
        <v>37</v>
      </c>
      <c r="N757" s="11" t="s">
        <v>2226</v>
      </c>
      <c r="O757" s="10" t="s">
        <v>2227</v>
      </c>
      <c r="P757" s="10">
        <f>N757 - O757</f>
      </c>
      <c r="Q757" s="1">
        <f>VLOOKUP(G757,Sku_Consolidated!A2:G957,7, FALSE)</f>
      </c>
      <c r="R757" s="1">
        <f>IF(IFERROR(VLOOKUP(E757,Store_Showcase!B2:H144,7, FALSE), TRUE)=TRUE, IF(IFERROR(VLOOKUP(E757,Store_SRP!B2:H110,7, FALSE), TRUE)=TRUE,VLOOKUP(E757,Store_VAM!B2:H273,7, FALSE),VLOOKUP(E757,Store_SRP!B2:H110,7, FALSE)), VLOOKUP(E757,Store_Showcase!B2:H144,7, FALSE))</f>
      </c>
      <c r="S757" s="1">
        <f>IF(IFERROR(VLOOKUP(E757,Store_Showcase!B2:I144,8, FALSE), TRUE)=TRUE, IF(IFERROR(VLOOKUP(E757,Store_SRP!B2:I110,8, FALSE), TRUE)=TRUE,VLOOKUP(E757,Store_VAM!B2:I273,8, FALSE),VLOOKUP(E757,Store_SRP!B2:I110,8, FALSE)), VLOOKUP(E757,Store_Showcase!B2:I144,8, FALSE))</f>
      </c>
      <c r="T757" s="1">
        <f>VLOOKUP(G757,Sku_Consolidated!A2:R957,18,FALSE)</f>
      </c>
      <c r="U757" s="1" t="s">
        <v>2135</v>
      </c>
      <c r="V757" s="1">
        <f>IF(VLOOKUP(G757,Sku_Consolidated!A2:S957,19,FALSE)="SHOWCASE", VLOOKUP(E757,Store_Showcase!B2:L144,11, FALSE), IF(VLOOKUP(G757,Sku_Consolidated!A2:S957,19,FALSE)="VAM",VLOOKUP(E757,Store_VAM!B2:L273,11, FALSE),VLOOKUP(E757,Store_SRP!B2:L110,11, FALSE)))</f>
      </c>
      <c r="W757" s="1">
        <f>VLOOKUP(G757,Sku_Consolidated!A2:W957,11,FALSE)</f>
      </c>
      <c r="X757" s="1">
        <f>VLOOKUP(G757,Sku_Consolidated!A2:H957,8,FALSE)</f>
      </c>
      <c r="Y757" s="1">
        <f>VLOOKUP(G757,Sku_Consolidated!A2:I957,9,FALSE)</f>
      </c>
      <c r="Z757" s="1" t="s">
        <v>41</v>
      </c>
      <c r="AA757" s="1">
        <f>VLOOKUP(G757,Sku_Consolidated!A2:E957,5,FALSE)</f>
      </c>
      <c r="AB757" s="1">
        <f>IF(VLOOKUP(G757,Sku_Consolidated!A2:S957,19,FALSE)="SHOWCASE", VLOOKUP(E757,Store_Showcase!B2:N144,13, FALSE), IF(VLOOKUP(G757,Sku_Consolidated!A2:S957,19,FALSE)="VAM",VLOOKUP(E757,Store_VAM!B2:N273,13, FALSE),VLOOKUP(E757,Store_SRP!B2:N110,13, FALSE)))</f>
      </c>
      <c r="AC757" s="1">
        <f>IF(IFERROR(AB757,TRUE)=TRUE, "-","OK")</f>
      </c>
      <c r="AD757" s="11" t="s">
        <v>37</v>
      </c>
      <c r="AE757" s="11" t="s">
        <v>37</v>
      </c>
      <c r="AF757" s="1">
        <f>IF(IFERROR(VLOOKUP(E757,Store_Showcase!B2:H144,{5}, FALSE), TRUE)=TRUE, IF(IFERROR(VLOOKUP(E757,Store_SRP!B2:H110,{5}, FALSE), TRUE)=TRUE,VLOOKUP(E757,Store_VAM!B2:H273,{5}, FALSE),VLOOKUP(E757,Store_SRP!B2:H110,{5}, FALSE)), VLOOKUP(E757,Store_Showcase!B2:H144,{5}, FALSE))</f>
      </c>
      <c r="AG757" s="1">
        <f>IF(IFERROR(VLOOKUP(E757,Store_Showcase!B2:H144,{6}, FALSE), TRUE)=TRUE, IF(IFERROR(VLOOKUP(E757,Store_SRP!B2:H110,{6}, FALSE), TRUE)=TRUE,VLOOKUP(E757,Store_VAM!B2:H273,{6}, FALSE),VLOOKUP(E757,Store_SRP!B2:H110,{6}, FALSE)), VLOOKUP(E757,Store_Showcase!B2:H144,{6}, FALSE))</f>
      </c>
      <c r="AH757" s="1">
        <f>VLOOKUP(G757,Sku_Consolidated!A2:R957,18,FALSE)</f>
      </c>
      <c r="AI757" s="1">
        <f>VLOOKUP(G757,Sku_Consolidated!A2:S957,19,FALSE)</f>
      </c>
      <c r="AJ757" s="1">
        <f>VLOOKUP(G757,Sku_Consolidated!A2:T957,20,FALSE)</f>
      </c>
    </row>
    <row r="758" spans="1:36" x14ac:dyDescent="0.25">
      <c r="A758" s="1">
        <v>2024</v>
      </c>
      <c r="B758" s="1" t="s">
        <v>31</v>
      </c>
      <c r="C758" s="1" t="s">
        <v>32</v>
      </c>
      <c r="D758" s="1" t="s">
        <v>33</v>
      </c>
      <c r="E758" s="9" t="s">
        <v>2131</v>
      </c>
      <c r="F758" s="1">
        <f>IF(VLOOKUP(G758,Sku_Consolidated!A2:S957,{19},FALSE)="SHOWCASE", VLOOKUP(E758,Store_Showcase!B2:C144,{2}, FALSE), IF(VLOOKUP(G758,Sku_Consolidated!A2:S957,{19},FALSE)="VAM",VLOOKUP(E758,Store_VAM!B2:C273,{2}, FALSE),VLOOKUP(E758,Store_SRP!B2:C110,{2}, FALSE)))</f>
      </c>
      <c r="G758" s="1">
        <v>61844</v>
      </c>
      <c r="H758" s="1" t="s">
        <v>178</v>
      </c>
      <c r="I758" s="10" t="s">
        <v>2016</v>
      </c>
      <c r="J758" s="1">
        <f>VLOOKUP(G758,Sku_Consolidated!A2:C957, 3, FALSE)</f>
      </c>
      <c r="K758" s="10">
        <f>IF(J758="PACK", I758, 0)</f>
      </c>
      <c r="L758" s="10">
        <f>IF(J758="KG", I758, I758 * VLOOKUP(G758,Sku_Consolidated!A2:U957,21,FALSE))</f>
      </c>
      <c r="M758" s="10" t="s">
        <v>37</v>
      </c>
      <c r="N758" s="11" t="s">
        <v>2228</v>
      </c>
      <c r="O758" s="10" t="s">
        <v>2229</v>
      </c>
      <c r="P758" s="10">
        <f>N758 - O758</f>
      </c>
      <c r="Q758" s="1">
        <f>VLOOKUP(G758,Sku_Consolidated!A2:G957,7, FALSE)</f>
      </c>
      <c r="R758" s="1">
        <f>IF(IFERROR(VLOOKUP(E758,Store_Showcase!B2:H144,7, FALSE), TRUE)=TRUE, IF(IFERROR(VLOOKUP(E758,Store_SRP!B2:H110,7, FALSE), TRUE)=TRUE,VLOOKUP(E758,Store_VAM!B2:H273,7, FALSE),VLOOKUP(E758,Store_SRP!B2:H110,7, FALSE)), VLOOKUP(E758,Store_Showcase!B2:H144,7, FALSE))</f>
      </c>
      <c r="S758" s="1">
        <f>IF(IFERROR(VLOOKUP(E758,Store_Showcase!B2:I144,8, FALSE), TRUE)=TRUE, IF(IFERROR(VLOOKUP(E758,Store_SRP!B2:I110,8, FALSE), TRUE)=TRUE,VLOOKUP(E758,Store_VAM!B2:I273,8, FALSE),VLOOKUP(E758,Store_SRP!B2:I110,8, FALSE)), VLOOKUP(E758,Store_Showcase!B2:I144,8, FALSE))</f>
      </c>
      <c r="T758" s="1">
        <f>VLOOKUP(G758,Sku_Consolidated!A2:R957,18,FALSE)</f>
      </c>
      <c r="U758" s="1" t="s">
        <v>2135</v>
      </c>
      <c r="V758" s="1">
        <f>IF(VLOOKUP(G758,Sku_Consolidated!A2:S957,19,FALSE)="SHOWCASE", VLOOKUP(E758,Store_Showcase!B2:L144,11, FALSE), IF(VLOOKUP(G758,Sku_Consolidated!A2:S957,19,FALSE)="VAM",VLOOKUP(E758,Store_VAM!B2:L273,11, FALSE),VLOOKUP(E758,Store_SRP!B2:L110,11, FALSE)))</f>
      </c>
      <c r="W758" s="1">
        <f>VLOOKUP(G758,Sku_Consolidated!A2:W957,11,FALSE)</f>
      </c>
      <c r="X758" s="1">
        <f>VLOOKUP(G758,Sku_Consolidated!A2:H957,8,FALSE)</f>
      </c>
      <c r="Y758" s="1">
        <f>VLOOKUP(G758,Sku_Consolidated!A2:I957,9,FALSE)</f>
      </c>
      <c r="Z758" s="1" t="s">
        <v>41</v>
      </c>
      <c r="AA758" s="1">
        <f>VLOOKUP(G758,Sku_Consolidated!A2:E957,5,FALSE)</f>
      </c>
      <c r="AB758" s="1">
        <f>IF(VLOOKUP(G758,Sku_Consolidated!A2:S957,19,FALSE)="SHOWCASE", VLOOKUP(E758,Store_Showcase!B2:N144,13, FALSE), IF(VLOOKUP(G758,Sku_Consolidated!A2:S957,19,FALSE)="VAM",VLOOKUP(E758,Store_VAM!B2:N273,13, FALSE),VLOOKUP(E758,Store_SRP!B2:N110,13, FALSE)))</f>
      </c>
      <c r="AC758" s="1">
        <f>IF(IFERROR(AB758,TRUE)=TRUE, "-","OK")</f>
      </c>
      <c r="AD758" s="11" t="s">
        <v>37</v>
      </c>
      <c r="AE758" s="11" t="s">
        <v>37</v>
      </c>
      <c r="AF758" s="1">
        <f>IF(IFERROR(VLOOKUP(E758,Store_Showcase!B2:H144,{5}, FALSE), TRUE)=TRUE, IF(IFERROR(VLOOKUP(E758,Store_SRP!B2:H110,{5}, FALSE), TRUE)=TRUE,VLOOKUP(E758,Store_VAM!B2:H273,{5}, FALSE),VLOOKUP(E758,Store_SRP!B2:H110,{5}, FALSE)), VLOOKUP(E758,Store_Showcase!B2:H144,{5}, FALSE))</f>
      </c>
      <c r="AG758" s="1">
        <f>IF(IFERROR(VLOOKUP(E758,Store_Showcase!B2:H144,{6}, FALSE), TRUE)=TRUE, IF(IFERROR(VLOOKUP(E758,Store_SRP!B2:H110,{6}, FALSE), TRUE)=TRUE,VLOOKUP(E758,Store_VAM!B2:H273,{6}, FALSE),VLOOKUP(E758,Store_SRP!B2:H110,{6}, FALSE)), VLOOKUP(E758,Store_Showcase!B2:H144,{6}, FALSE))</f>
      </c>
      <c r="AH758" s="1">
        <f>VLOOKUP(G758,Sku_Consolidated!A2:R957,18,FALSE)</f>
      </c>
      <c r="AI758" s="1">
        <f>VLOOKUP(G758,Sku_Consolidated!A2:S957,19,FALSE)</f>
      </c>
      <c r="AJ758" s="1">
        <f>VLOOKUP(G758,Sku_Consolidated!A2:T957,20,FALSE)</f>
      </c>
    </row>
    <row r="759" spans="1:36" x14ac:dyDescent="0.25">
      <c r="A759" s="1">
        <v>2024</v>
      </c>
      <c r="B759" s="1" t="s">
        <v>31</v>
      </c>
      <c r="C759" s="1" t="s">
        <v>32</v>
      </c>
      <c r="D759" s="1" t="s">
        <v>33</v>
      </c>
      <c r="E759" s="9" t="s">
        <v>2131</v>
      </c>
      <c r="F759" s="1">
        <f>IF(VLOOKUP(G759,Sku_Consolidated!A2:S957,{19},FALSE)="SHOWCASE", VLOOKUP(E759,Store_Showcase!B2:C144,{2}, FALSE), IF(VLOOKUP(G759,Sku_Consolidated!A2:S957,{19},FALSE)="VAM",VLOOKUP(E759,Store_VAM!B2:C273,{2}, FALSE),VLOOKUP(E759,Store_SRP!B2:C110,{2}, FALSE)))</f>
      </c>
      <c r="G759" s="1">
        <v>61845</v>
      </c>
      <c r="H759" s="1" t="s">
        <v>130</v>
      </c>
      <c r="I759" s="10" t="s">
        <v>2230</v>
      </c>
      <c r="J759" s="1">
        <f>VLOOKUP(G759,Sku_Consolidated!A2:C957, 3, FALSE)</f>
      </c>
      <c r="K759" s="10">
        <f>IF(J759="PACK", I759, 0)</f>
      </c>
      <c r="L759" s="10">
        <f>IF(J759="KG", I759, I759 * VLOOKUP(G759,Sku_Consolidated!A2:U957,21,FALSE))</f>
      </c>
      <c r="M759" s="10" t="s">
        <v>37</v>
      </c>
      <c r="N759" s="11" t="s">
        <v>2231</v>
      </c>
      <c r="O759" s="10" t="s">
        <v>2232</v>
      </c>
      <c r="P759" s="10">
        <f>N759 - O759</f>
      </c>
      <c r="Q759" s="1">
        <f>VLOOKUP(G759,Sku_Consolidated!A2:G957,7, FALSE)</f>
      </c>
      <c r="R759" s="1">
        <f>IF(IFERROR(VLOOKUP(E759,Store_Showcase!B2:H144,7, FALSE), TRUE)=TRUE, IF(IFERROR(VLOOKUP(E759,Store_SRP!B2:H110,7, FALSE), TRUE)=TRUE,VLOOKUP(E759,Store_VAM!B2:H273,7, FALSE),VLOOKUP(E759,Store_SRP!B2:H110,7, FALSE)), VLOOKUP(E759,Store_Showcase!B2:H144,7, FALSE))</f>
      </c>
      <c r="S759" s="1">
        <f>IF(IFERROR(VLOOKUP(E759,Store_Showcase!B2:I144,8, FALSE), TRUE)=TRUE, IF(IFERROR(VLOOKUP(E759,Store_SRP!B2:I110,8, FALSE), TRUE)=TRUE,VLOOKUP(E759,Store_VAM!B2:I273,8, FALSE),VLOOKUP(E759,Store_SRP!B2:I110,8, FALSE)), VLOOKUP(E759,Store_Showcase!B2:I144,8, FALSE))</f>
      </c>
      <c r="T759" s="1">
        <f>VLOOKUP(G759,Sku_Consolidated!A2:R957,18,FALSE)</f>
      </c>
      <c r="U759" s="1" t="s">
        <v>2135</v>
      </c>
      <c r="V759" s="1">
        <f>IF(VLOOKUP(G759,Sku_Consolidated!A2:S957,19,FALSE)="SHOWCASE", VLOOKUP(E759,Store_Showcase!B2:L144,11, FALSE), IF(VLOOKUP(G759,Sku_Consolidated!A2:S957,19,FALSE)="VAM",VLOOKUP(E759,Store_VAM!B2:L273,11, FALSE),VLOOKUP(E759,Store_SRP!B2:L110,11, FALSE)))</f>
      </c>
      <c r="W759" s="1">
        <f>VLOOKUP(G759,Sku_Consolidated!A2:W957,11,FALSE)</f>
      </c>
      <c r="X759" s="1">
        <f>VLOOKUP(G759,Sku_Consolidated!A2:H957,8,FALSE)</f>
      </c>
      <c r="Y759" s="1">
        <f>VLOOKUP(G759,Sku_Consolidated!A2:I957,9,FALSE)</f>
      </c>
      <c r="Z759" s="1" t="s">
        <v>41</v>
      </c>
      <c r="AA759" s="1">
        <f>VLOOKUP(G759,Sku_Consolidated!A2:E957,5,FALSE)</f>
      </c>
      <c r="AB759" s="1">
        <f>IF(VLOOKUP(G759,Sku_Consolidated!A2:S957,19,FALSE)="SHOWCASE", VLOOKUP(E759,Store_Showcase!B2:N144,13, FALSE), IF(VLOOKUP(G759,Sku_Consolidated!A2:S957,19,FALSE)="VAM",VLOOKUP(E759,Store_VAM!B2:N273,13, FALSE),VLOOKUP(E759,Store_SRP!B2:N110,13, FALSE)))</f>
      </c>
      <c r="AC759" s="1">
        <f>IF(IFERROR(AB759,TRUE)=TRUE, "-","OK")</f>
      </c>
      <c r="AD759" s="11" t="s">
        <v>37</v>
      </c>
      <c r="AE759" s="11" t="s">
        <v>37</v>
      </c>
      <c r="AF759" s="1">
        <f>IF(IFERROR(VLOOKUP(E759,Store_Showcase!B2:H144,{5}, FALSE), TRUE)=TRUE, IF(IFERROR(VLOOKUP(E759,Store_SRP!B2:H110,{5}, FALSE), TRUE)=TRUE,VLOOKUP(E759,Store_VAM!B2:H273,{5}, FALSE),VLOOKUP(E759,Store_SRP!B2:H110,{5}, FALSE)), VLOOKUP(E759,Store_Showcase!B2:H144,{5}, FALSE))</f>
      </c>
      <c r="AG759" s="1">
        <f>IF(IFERROR(VLOOKUP(E759,Store_Showcase!B2:H144,{6}, FALSE), TRUE)=TRUE, IF(IFERROR(VLOOKUP(E759,Store_SRP!B2:H110,{6}, FALSE), TRUE)=TRUE,VLOOKUP(E759,Store_VAM!B2:H273,{6}, FALSE),VLOOKUP(E759,Store_SRP!B2:H110,{6}, FALSE)), VLOOKUP(E759,Store_Showcase!B2:H144,{6}, FALSE))</f>
      </c>
      <c r="AH759" s="1">
        <f>VLOOKUP(G759,Sku_Consolidated!A2:R957,18,FALSE)</f>
      </c>
      <c r="AI759" s="1">
        <f>VLOOKUP(G759,Sku_Consolidated!A2:S957,19,FALSE)</f>
      </c>
      <c r="AJ759" s="1">
        <f>VLOOKUP(G759,Sku_Consolidated!A2:T957,20,FALSE)</f>
      </c>
    </row>
    <row r="760" spans="1:36" x14ac:dyDescent="0.25">
      <c r="A760" s="1">
        <v>2024</v>
      </c>
      <c r="B760" s="1" t="s">
        <v>31</v>
      </c>
      <c r="C760" s="1" t="s">
        <v>32</v>
      </c>
      <c r="D760" s="1" t="s">
        <v>33</v>
      </c>
      <c r="E760" s="9" t="s">
        <v>2131</v>
      </c>
      <c r="F760" s="1">
        <f>IF(VLOOKUP(G760,Sku_Consolidated!A2:S957,{19},FALSE)="SHOWCASE", VLOOKUP(E760,Store_Showcase!B2:C144,{2}, FALSE), IF(VLOOKUP(G760,Sku_Consolidated!A2:S957,{19},FALSE)="VAM",VLOOKUP(E760,Store_VAM!B2:C273,{2}, FALSE),VLOOKUP(E760,Store_SRP!B2:C110,{2}, FALSE)))</f>
      </c>
      <c r="G760" s="1">
        <v>61850</v>
      </c>
      <c r="H760" s="1" t="s">
        <v>134</v>
      </c>
      <c r="I760" s="10" t="s">
        <v>2233</v>
      </c>
      <c r="J760" s="1">
        <f>VLOOKUP(G760,Sku_Consolidated!A2:C957, 3, FALSE)</f>
      </c>
      <c r="K760" s="10">
        <f>IF(J760="PACK", I760, 0)</f>
      </c>
      <c r="L760" s="10">
        <f>IF(J760="KG", I760, I760 * VLOOKUP(G760,Sku_Consolidated!A2:U957,21,FALSE))</f>
      </c>
      <c r="M760" s="10" t="s">
        <v>37</v>
      </c>
      <c r="N760" s="11" t="s">
        <v>2234</v>
      </c>
      <c r="O760" s="10" t="s">
        <v>2235</v>
      </c>
      <c r="P760" s="10">
        <f>N760 - O760</f>
      </c>
      <c r="Q760" s="1">
        <f>VLOOKUP(G760,Sku_Consolidated!A2:G957,7, FALSE)</f>
      </c>
      <c r="R760" s="1">
        <f>IF(IFERROR(VLOOKUP(E760,Store_Showcase!B2:H144,7, FALSE), TRUE)=TRUE, IF(IFERROR(VLOOKUP(E760,Store_SRP!B2:H110,7, FALSE), TRUE)=TRUE,VLOOKUP(E760,Store_VAM!B2:H273,7, FALSE),VLOOKUP(E760,Store_SRP!B2:H110,7, FALSE)), VLOOKUP(E760,Store_Showcase!B2:H144,7, FALSE))</f>
      </c>
      <c r="S760" s="1">
        <f>IF(IFERROR(VLOOKUP(E760,Store_Showcase!B2:I144,8, FALSE), TRUE)=TRUE, IF(IFERROR(VLOOKUP(E760,Store_SRP!B2:I110,8, FALSE), TRUE)=TRUE,VLOOKUP(E760,Store_VAM!B2:I273,8, FALSE),VLOOKUP(E760,Store_SRP!B2:I110,8, FALSE)), VLOOKUP(E760,Store_Showcase!B2:I144,8, FALSE))</f>
      </c>
      <c r="T760" s="1">
        <f>VLOOKUP(G760,Sku_Consolidated!A2:R957,18,FALSE)</f>
      </c>
      <c r="U760" s="1" t="s">
        <v>2135</v>
      </c>
      <c r="V760" s="1">
        <f>IF(VLOOKUP(G760,Sku_Consolidated!A2:S957,19,FALSE)="SHOWCASE", VLOOKUP(E760,Store_Showcase!B2:L144,11, FALSE), IF(VLOOKUP(G760,Sku_Consolidated!A2:S957,19,FALSE)="VAM",VLOOKUP(E760,Store_VAM!B2:L273,11, FALSE),VLOOKUP(E760,Store_SRP!B2:L110,11, FALSE)))</f>
      </c>
      <c r="W760" s="1">
        <f>VLOOKUP(G760,Sku_Consolidated!A2:W957,11,FALSE)</f>
      </c>
      <c r="X760" s="1">
        <f>VLOOKUP(G760,Sku_Consolidated!A2:H957,8,FALSE)</f>
      </c>
      <c r="Y760" s="1">
        <f>VLOOKUP(G760,Sku_Consolidated!A2:I957,9,FALSE)</f>
      </c>
      <c r="Z760" s="1" t="s">
        <v>41</v>
      </c>
      <c r="AA760" s="1">
        <f>VLOOKUP(G760,Sku_Consolidated!A2:E957,5,FALSE)</f>
      </c>
      <c r="AB760" s="1">
        <f>IF(VLOOKUP(G760,Sku_Consolidated!A2:S957,19,FALSE)="SHOWCASE", VLOOKUP(E760,Store_Showcase!B2:N144,13, FALSE), IF(VLOOKUP(G760,Sku_Consolidated!A2:S957,19,FALSE)="VAM",VLOOKUP(E760,Store_VAM!B2:N273,13, FALSE),VLOOKUP(E760,Store_SRP!B2:N110,13, FALSE)))</f>
      </c>
      <c r="AC760" s="1">
        <f>IF(IFERROR(AB760,TRUE)=TRUE, "-","OK")</f>
      </c>
      <c r="AD760" s="11" t="s">
        <v>37</v>
      </c>
      <c r="AE760" s="11" t="s">
        <v>37</v>
      </c>
      <c r="AF760" s="1">
        <f>IF(IFERROR(VLOOKUP(E760,Store_Showcase!B2:H144,{5}, FALSE), TRUE)=TRUE, IF(IFERROR(VLOOKUP(E760,Store_SRP!B2:H110,{5}, FALSE), TRUE)=TRUE,VLOOKUP(E760,Store_VAM!B2:H273,{5}, FALSE),VLOOKUP(E760,Store_SRP!B2:H110,{5}, FALSE)), VLOOKUP(E760,Store_Showcase!B2:H144,{5}, FALSE))</f>
      </c>
      <c r="AG760" s="1">
        <f>IF(IFERROR(VLOOKUP(E760,Store_Showcase!B2:H144,{6}, FALSE), TRUE)=TRUE, IF(IFERROR(VLOOKUP(E760,Store_SRP!B2:H110,{6}, FALSE), TRUE)=TRUE,VLOOKUP(E760,Store_VAM!B2:H273,{6}, FALSE),VLOOKUP(E760,Store_SRP!B2:H110,{6}, FALSE)), VLOOKUP(E760,Store_Showcase!B2:H144,{6}, FALSE))</f>
      </c>
      <c r="AH760" s="1">
        <f>VLOOKUP(G760,Sku_Consolidated!A2:R957,18,FALSE)</f>
      </c>
      <c r="AI760" s="1">
        <f>VLOOKUP(G760,Sku_Consolidated!A2:S957,19,FALSE)</f>
      </c>
      <c r="AJ760" s="1">
        <f>VLOOKUP(G760,Sku_Consolidated!A2:T957,20,FALSE)</f>
      </c>
    </row>
    <row r="761" spans="1:36" x14ac:dyDescent="0.25">
      <c r="A761" s="1">
        <v>2024</v>
      </c>
      <c r="B761" s="1" t="s">
        <v>31</v>
      </c>
      <c r="C761" s="1" t="s">
        <v>32</v>
      </c>
      <c r="D761" s="1" t="s">
        <v>33</v>
      </c>
      <c r="E761" s="9" t="s">
        <v>2131</v>
      </c>
      <c r="F761" s="1">
        <f>IF(VLOOKUP(G761,Sku_Consolidated!A2:S957,{19},FALSE)="SHOWCASE", VLOOKUP(E761,Store_Showcase!B2:C144,{2}, FALSE), IF(VLOOKUP(G761,Sku_Consolidated!A2:S957,{19},FALSE)="VAM",VLOOKUP(E761,Store_VAM!B2:C273,{2}, FALSE),VLOOKUP(E761,Store_SRP!B2:C110,{2}, FALSE)))</f>
      </c>
      <c r="G761" s="1">
        <v>61852</v>
      </c>
      <c r="H761" s="1" t="s">
        <v>138</v>
      </c>
      <c r="I761" s="10" t="s">
        <v>2236</v>
      </c>
      <c r="J761" s="1">
        <f>VLOOKUP(G761,Sku_Consolidated!A2:C957, 3, FALSE)</f>
      </c>
      <c r="K761" s="10">
        <f>IF(J761="PACK", I761, 0)</f>
      </c>
      <c r="L761" s="10">
        <f>IF(J761="KG", I761, I761 * VLOOKUP(G761,Sku_Consolidated!A2:U957,21,FALSE))</f>
      </c>
      <c r="M761" s="10" t="s">
        <v>37</v>
      </c>
      <c r="N761" s="11" t="s">
        <v>2237</v>
      </c>
      <c r="O761" s="10" t="s">
        <v>2238</v>
      </c>
      <c r="P761" s="10">
        <f>N761 - O761</f>
      </c>
      <c r="Q761" s="1">
        <f>VLOOKUP(G761,Sku_Consolidated!A2:G957,7, FALSE)</f>
      </c>
      <c r="R761" s="1">
        <f>IF(IFERROR(VLOOKUP(E761,Store_Showcase!B2:H144,7, FALSE), TRUE)=TRUE, IF(IFERROR(VLOOKUP(E761,Store_SRP!B2:H110,7, FALSE), TRUE)=TRUE,VLOOKUP(E761,Store_VAM!B2:H273,7, FALSE),VLOOKUP(E761,Store_SRP!B2:H110,7, FALSE)), VLOOKUP(E761,Store_Showcase!B2:H144,7, FALSE))</f>
      </c>
      <c r="S761" s="1">
        <f>IF(IFERROR(VLOOKUP(E761,Store_Showcase!B2:I144,8, FALSE), TRUE)=TRUE, IF(IFERROR(VLOOKUP(E761,Store_SRP!B2:I110,8, FALSE), TRUE)=TRUE,VLOOKUP(E761,Store_VAM!B2:I273,8, FALSE),VLOOKUP(E761,Store_SRP!B2:I110,8, FALSE)), VLOOKUP(E761,Store_Showcase!B2:I144,8, FALSE))</f>
      </c>
      <c r="T761" s="1">
        <f>VLOOKUP(G761,Sku_Consolidated!A2:R957,18,FALSE)</f>
      </c>
      <c r="U761" s="1" t="s">
        <v>2135</v>
      </c>
      <c r="V761" s="1">
        <f>IF(VLOOKUP(G761,Sku_Consolidated!A2:S957,19,FALSE)="SHOWCASE", VLOOKUP(E761,Store_Showcase!B2:L144,11, FALSE), IF(VLOOKUP(G761,Sku_Consolidated!A2:S957,19,FALSE)="VAM",VLOOKUP(E761,Store_VAM!B2:L273,11, FALSE),VLOOKUP(E761,Store_SRP!B2:L110,11, FALSE)))</f>
      </c>
      <c r="W761" s="1">
        <f>VLOOKUP(G761,Sku_Consolidated!A2:W957,11,FALSE)</f>
      </c>
      <c r="X761" s="1">
        <f>VLOOKUP(G761,Sku_Consolidated!A2:H957,8,FALSE)</f>
      </c>
      <c r="Y761" s="1">
        <f>VLOOKUP(G761,Sku_Consolidated!A2:I957,9,FALSE)</f>
      </c>
      <c r="Z761" s="1" t="s">
        <v>41</v>
      </c>
      <c r="AA761" s="1">
        <f>VLOOKUP(G761,Sku_Consolidated!A2:E957,5,FALSE)</f>
      </c>
      <c r="AB761" s="1">
        <f>IF(VLOOKUP(G761,Sku_Consolidated!A2:S957,19,FALSE)="SHOWCASE", VLOOKUP(E761,Store_Showcase!B2:N144,13, FALSE), IF(VLOOKUP(G761,Sku_Consolidated!A2:S957,19,FALSE)="VAM",VLOOKUP(E761,Store_VAM!B2:N273,13, FALSE),VLOOKUP(E761,Store_SRP!B2:N110,13, FALSE)))</f>
      </c>
      <c r="AC761" s="1">
        <f>IF(IFERROR(AB761,TRUE)=TRUE, "-","OK")</f>
      </c>
      <c r="AD761" s="11" t="s">
        <v>37</v>
      </c>
      <c r="AE761" s="11" t="s">
        <v>37</v>
      </c>
      <c r="AF761" s="1">
        <f>IF(IFERROR(VLOOKUP(E761,Store_Showcase!B2:H144,{5}, FALSE), TRUE)=TRUE, IF(IFERROR(VLOOKUP(E761,Store_SRP!B2:H110,{5}, FALSE), TRUE)=TRUE,VLOOKUP(E761,Store_VAM!B2:H273,{5}, FALSE),VLOOKUP(E761,Store_SRP!B2:H110,{5}, FALSE)), VLOOKUP(E761,Store_Showcase!B2:H144,{5}, FALSE))</f>
      </c>
      <c r="AG761" s="1">
        <f>IF(IFERROR(VLOOKUP(E761,Store_Showcase!B2:H144,{6}, FALSE), TRUE)=TRUE, IF(IFERROR(VLOOKUP(E761,Store_SRP!B2:H110,{6}, FALSE), TRUE)=TRUE,VLOOKUP(E761,Store_VAM!B2:H273,{6}, FALSE),VLOOKUP(E761,Store_SRP!B2:H110,{6}, FALSE)), VLOOKUP(E761,Store_Showcase!B2:H144,{6}, FALSE))</f>
      </c>
      <c r="AH761" s="1">
        <f>VLOOKUP(G761,Sku_Consolidated!A2:R957,18,FALSE)</f>
      </c>
      <c r="AI761" s="1">
        <f>VLOOKUP(G761,Sku_Consolidated!A2:S957,19,FALSE)</f>
      </c>
      <c r="AJ761" s="1">
        <f>VLOOKUP(G761,Sku_Consolidated!A2:T957,20,FALSE)</f>
      </c>
    </row>
    <row r="762" spans="1:36" x14ac:dyDescent="0.25">
      <c r="A762" s="1">
        <v>2024</v>
      </c>
      <c r="B762" s="1" t="s">
        <v>31</v>
      </c>
      <c r="C762" s="1" t="s">
        <v>32</v>
      </c>
      <c r="D762" s="1" t="s">
        <v>33</v>
      </c>
      <c r="E762" s="9" t="s">
        <v>2131</v>
      </c>
      <c r="F762" s="1">
        <f>IF(VLOOKUP(G762,Sku_Consolidated!A2:S957,{19},FALSE)="SHOWCASE", VLOOKUP(E762,Store_Showcase!B2:C144,{2}, FALSE), IF(VLOOKUP(G762,Sku_Consolidated!A2:S957,{19},FALSE)="VAM",VLOOKUP(E762,Store_VAM!B2:C273,{2}, FALSE),VLOOKUP(E762,Store_SRP!B2:C110,{2}, FALSE)))</f>
      </c>
      <c r="G762" s="1">
        <v>61904</v>
      </c>
      <c r="H762" s="1" t="s">
        <v>1232</v>
      </c>
      <c r="I762" s="10" t="s">
        <v>2239</v>
      </c>
      <c r="J762" s="1">
        <f>VLOOKUP(G762,Sku_Consolidated!A2:C957, 3, FALSE)</f>
      </c>
      <c r="K762" s="10">
        <f>IF(J762="PACK", I762, 0)</f>
      </c>
      <c r="L762" s="10">
        <f>IF(J762="KG", I762, I762 * VLOOKUP(G762,Sku_Consolidated!A2:U957,21,FALSE))</f>
      </c>
      <c r="M762" s="10" t="s">
        <v>37</v>
      </c>
      <c r="N762" s="11" t="s">
        <v>2240</v>
      </c>
      <c r="O762" s="10" t="s">
        <v>2241</v>
      </c>
      <c r="P762" s="10">
        <f>N762 - O762</f>
      </c>
      <c r="Q762" s="1">
        <f>VLOOKUP(G762,Sku_Consolidated!A2:G957,7, FALSE)</f>
      </c>
      <c r="R762" s="1">
        <f>IF(IFERROR(VLOOKUP(E762,Store_Showcase!B2:H144,7, FALSE), TRUE)=TRUE, IF(IFERROR(VLOOKUP(E762,Store_SRP!B2:H110,7, FALSE), TRUE)=TRUE,VLOOKUP(E762,Store_VAM!B2:H273,7, FALSE),VLOOKUP(E762,Store_SRP!B2:H110,7, FALSE)), VLOOKUP(E762,Store_Showcase!B2:H144,7, FALSE))</f>
      </c>
      <c r="S762" s="1">
        <f>IF(IFERROR(VLOOKUP(E762,Store_Showcase!B2:I144,8, FALSE), TRUE)=TRUE, IF(IFERROR(VLOOKUP(E762,Store_SRP!B2:I110,8, FALSE), TRUE)=TRUE,VLOOKUP(E762,Store_VAM!B2:I273,8, FALSE),VLOOKUP(E762,Store_SRP!B2:I110,8, FALSE)), VLOOKUP(E762,Store_Showcase!B2:I144,8, FALSE))</f>
      </c>
      <c r="T762" s="1">
        <f>VLOOKUP(G762,Sku_Consolidated!A2:R957,18,FALSE)</f>
      </c>
      <c r="U762" s="1" t="s">
        <v>2135</v>
      </c>
      <c r="V762" s="1">
        <f>IF(VLOOKUP(G762,Sku_Consolidated!A2:S957,19,FALSE)="SHOWCASE", VLOOKUP(E762,Store_Showcase!B2:L144,11, FALSE), IF(VLOOKUP(G762,Sku_Consolidated!A2:S957,19,FALSE)="VAM",VLOOKUP(E762,Store_VAM!B2:L273,11, FALSE),VLOOKUP(E762,Store_SRP!B2:L110,11, FALSE)))</f>
      </c>
      <c r="W762" s="1">
        <f>VLOOKUP(G762,Sku_Consolidated!A2:W957,11,FALSE)</f>
      </c>
      <c r="X762" s="1">
        <f>VLOOKUP(G762,Sku_Consolidated!A2:H957,8,FALSE)</f>
      </c>
      <c r="Y762" s="1">
        <f>VLOOKUP(G762,Sku_Consolidated!A2:I957,9,FALSE)</f>
      </c>
      <c r="Z762" s="1" t="s">
        <v>41</v>
      </c>
      <c r="AA762" s="1">
        <f>VLOOKUP(G762,Sku_Consolidated!A2:E957,5,FALSE)</f>
      </c>
      <c r="AB762" s="1">
        <f>IF(VLOOKUP(G762,Sku_Consolidated!A2:S957,19,FALSE)="SHOWCASE", VLOOKUP(E762,Store_Showcase!B2:N144,13, FALSE), IF(VLOOKUP(G762,Sku_Consolidated!A2:S957,19,FALSE)="VAM",VLOOKUP(E762,Store_VAM!B2:N273,13, FALSE),VLOOKUP(E762,Store_SRP!B2:N110,13, FALSE)))</f>
      </c>
      <c r="AC762" s="1">
        <f>IF(IFERROR(AB762,TRUE)=TRUE, "-","OK")</f>
      </c>
      <c r="AD762" s="11" t="s">
        <v>37</v>
      </c>
      <c r="AE762" s="11" t="s">
        <v>37</v>
      </c>
      <c r="AF762" s="1">
        <f>IF(IFERROR(VLOOKUP(E762,Store_Showcase!B2:H144,{5}, FALSE), TRUE)=TRUE, IF(IFERROR(VLOOKUP(E762,Store_SRP!B2:H110,{5}, FALSE), TRUE)=TRUE,VLOOKUP(E762,Store_VAM!B2:H273,{5}, FALSE),VLOOKUP(E762,Store_SRP!B2:H110,{5}, FALSE)), VLOOKUP(E762,Store_Showcase!B2:H144,{5}, FALSE))</f>
      </c>
      <c r="AG762" s="1">
        <f>IF(IFERROR(VLOOKUP(E762,Store_Showcase!B2:H144,{6}, FALSE), TRUE)=TRUE, IF(IFERROR(VLOOKUP(E762,Store_SRP!B2:H110,{6}, FALSE), TRUE)=TRUE,VLOOKUP(E762,Store_VAM!B2:H273,{6}, FALSE),VLOOKUP(E762,Store_SRP!B2:H110,{6}, FALSE)), VLOOKUP(E762,Store_Showcase!B2:H144,{6}, FALSE))</f>
      </c>
      <c r="AH762" s="1">
        <f>VLOOKUP(G762,Sku_Consolidated!A2:R957,18,FALSE)</f>
      </c>
      <c r="AI762" s="1">
        <f>VLOOKUP(G762,Sku_Consolidated!A2:S957,19,FALSE)</f>
      </c>
      <c r="AJ762" s="1">
        <f>VLOOKUP(G762,Sku_Consolidated!A2:T957,20,FALSE)</f>
      </c>
    </row>
    <row r="763" spans="1:36" x14ac:dyDescent="0.25">
      <c r="A763" s="1">
        <v>2024</v>
      </c>
      <c r="B763" s="1" t="s">
        <v>31</v>
      </c>
      <c r="C763" s="1" t="s">
        <v>32</v>
      </c>
      <c r="D763" s="1" t="s">
        <v>33</v>
      </c>
      <c r="E763" s="9" t="s">
        <v>2131</v>
      </c>
      <c r="F763" s="1">
        <f>IF(VLOOKUP(G763,Sku_Consolidated!A2:S957,{19},FALSE)="SHOWCASE", VLOOKUP(E763,Store_Showcase!B2:C144,{2}, FALSE), IF(VLOOKUP(G763,Sku_Consolidated!A2:S957,{19},FALSE)="VAM",VLOOKUP(E763,Store_VAM!B2:C273,{2}, FALSE),VLOOKUP(E763,Store_SRP!B2:C110,{2}, FALSE)))</f>
      </c>
      <c r="G763" s="1">
        <v>61788</v>
      </c>
      <c r="H763" s="1" t="s">
        <v>286</v>
      </c>
      <c r="I763" s="10" t="s">
        <v>1137</v>
      </c>
      <c r="J763" s="1">
        <f>VLOOKUP(G763,Sku_Consolidated!A2:C957, 3, FALSE)</f>
      </c>
      <c r="K763" s="10">
        <f>IF(J763="PACK", I763, 0)</f>
      </c>
      <c r="L763" s="10">
        <f>IF(J763="KG", I763, I763 * VLOOKUP(G763,Sku_Consolidated!A2:U957,21,FALSE))</f>
      </c>
      <c r="M763" s="10" t="s">
        <v>37</v>
      </c>
      <c r="N763" s="11" t="s">
        <v>2242</v>
      </c>
      <c r="O763" s="10" t="s">
        <v>2243</v>
      </c>
      <c r="P763" s="10">
        <f>N763 - O763</f>
      </c>
      <c r="Q763" s="1">
        <f>VLOOKUP(G763,Sku_Consolidated!A2:G957,7, FALSE)</f>
      </c>
      <c r="R763" s="1">
        <f>IF(IFERROR(VLOOKUP(E763,Store_Showcase!B2:H144,7, FALSE), TRUE)=TRUE, IF(IFERROR(VLOOKUP(E763,Store_SRP!B2:H110,7, FALSE), TRUE)=TRUE,VLOOKUP(E763,Store_VAM!B2:H273,7, FALSE),VLOOKUP(E763,Store_SRP!B2:H110,7, FALSE)), VLOOKUP(E763,Store_Showcase!B2:H144,7, FALSE))</f>
      </c>
      <c r="S763" s="1">
        <f>IF(IFERROR(VLOOKUP(E763,Store_Showcase!B2:I144,8, FALSE), TRUE)=TRUE, IF(IFERROR(VLOOKUP(E763,Store_SRP!B2:I110,8, FALSE), TRUE)=TRUE,VLOOKUP(E763,Store_VAM!B2:I273,8, FALSE),VLOOKUP(E763,Store_SRP!B2:I110,8, FALSE)), VLOOKUP(E763,Store_Showcase!B2:I144,8, FALSE))</f>
      </c>
      <c r="T763" s="1">
        <f>VLOOKUP(G763,Sku_Consolidated!A2:R957,18,FALSE)</f>
      </c>
      <c r="U763" s="1" t="s">
        <v>2244</v>
      </c>
      <c r="V763" s="1">
        <f>IF(VLOOKUP(G763,Sku_Consolidated!A2:S957,19,FALSE)="SHOWCASE", VLOOKUP(E763,Store_Showcase!B2:L144,11, FALSE), IF(VLOOKUP(G763,Sku_Consolidated!A2:S957,19,FALSE)="VAM",VLOOKUP(E763,Store_VAM!B2:L273,11, FALSE),VLOOKUP(E763,Store_SRP!B2:L110,11, FALSE)))</f>
      </c>
      <c r="W763" s="1">
        <f>VLOOKUP(G763,Sku_Consolidated!A2:W957,11,FALSE)</f>
      </c>
      <c r="X763" s="1">
        <f>VLOOKUP(G763,Sku_Consolidated!A2:H957,8,FALSE)</f>
      </c>
      <c r="Y763" s="1">
        <f>VLOOKUP(G763,Sku_Consolidated!A2:I957,9,FALSE)</f>
      </c>
      <c r="Z763" s="1" t="s">
        <v>41</v>
      </c>
      <c r="AA763" s="1">
        <f>VLOOKUP(G763,Sku_Consolidated!A2:E957,5,FALSE)</f>
      </c>
      <c r="AB763" s="1">
        <f>IF(VLOOKUP(G763,Sku_Consolidated!A2:S957,19,FALSE)="SHOWCASE", VLOOKUP(E763,Store_Showcase!B2:N144,13, FALSE), IF(VLOOKUP(G763,Sku_Consolidated!A2:S957,19,FALSE)="VAM",VLOOKUP(E763,Store_VAM!B2:N273,13, FALSE),VLOOKUP(E763,Store_SRP!B2:N110,13, FALSE)))</f>
      </c>
      <c r="AC763" s="1">
        <f>IF(IFERROR(AB763,TRUE)=TRUE, "-","OK")</f>
      </c>
      <c r="AD763" s="11" t="s">
        <v>37</v>
      </c>
      <c r="AE763" s="11" t="s">
        <v>37</v>
      </c>
      <c r="AF763" s="1">
        <f>IF(IFERROR(VLOOKUP(E763,Store_Showcase!B2:H144,{5}, FALSE), TRUE)=TRUE, IF(IFERROR(VLOOKUP(E763,Store_SRP!B2:H110,{5}, FALSE), TRUE)=TRUE,VLOOKUP(E763,Store_VAM!B2:H273,{5}, FALSE),VLOOKUP(E763,Store_SRP!B2:H110,{5}, FALSE)), VLOOKUP(E763,Store_Showcase!B2:H144,{5}, FALSE))</f>
      </c>
      <c r="AG763" s="1">
        <f>IF(IFERROR(VLOOKUP(E763,Store_Showcase!B2:H144,{6}, FALSE), TRUE)=TRUE, IF(IFERROR(VLOOKUP(E763,Store_SRP!B2:H110,{6}, FALSE), TRUE)=TRUE,VLOOKUP(E763,Store_VAM!B2:H273,{6}, FALSE),VLOOKUP(E763,Store_SRP!B2:H110,{6}, FALSE)), VLOOKUP(E763,Store_Showcase!B2:H144,{6}, FALSE))</f>
      </c>
      <c r="AH763" s="1">
        <f>VLOOKUP(G763,Sku_Consolidated!A2:R957,18,FALSE)</f>
      </c>
      <c r="AI763" s="1">
        <f>VLOOKUP(G763,Sku_Consolidated!A2:S957,19,FALSE)</f>
      </c>
      <c r="AJ763" s="1">
        <f>VLOOKUP(G763,Sku_Consolidated!A2:T957,20,FALSE)</f>
      </c>
    </row>
    <row r="764" spans="1:36" x14ac:dyDescent="0.25">
      <c r="A764" s="1">
        <v>2024</v>
      </c>
      <c r="B764" s="1" t="s">
        <v>31</v>
      </c>
      <c r="C764" s="1" t="s">
        <v>32</v>
      </c>
      <c r="D764" s="1" t="s">
        <v>33</v>
      </c>
      <c r="E764" s="9" t="s">
        <v>2131</v>
      </c>
      <c r="F764" s="1">
        <f>IF(VLOOKUP(G764,Sku_Consolidated!A2:S957,{19},FALSE)="SHOWCASE", VLOOKUP(E764,Store_Showcase!B2:C144,{2}, FALSE), IF(VLOOKUP(G764,Sku_Consolidated!A2:S957,{19},FALSE)="VAM",VLOOKUP(E764,Store_VAM!B2:C273,{2}, FALSE),VLOOKUP(E764,Store_SRP!B2:C110,{2}, FALSE)))</f>
      </c>
      <c r="G764" s="1">
        <v>61793</v>
      </c>
      <c r="H764" s="1" t="s">
        <v>299</v>
      </c>
      <c r="I764" s="10" t="s">
        <v>2245</v>
      </c>
      <c r="J764" s="1">
        <f>VLOOKUP(G764,Sku_Consolidated!A2:C957, 3, FALSE)</f>
      </c>
      <c r="K764" s="10">
        <f>IF(J764="PACK", I764, 0)</f>
      </c>
      <c r="L764" s="10">
        <f>IF(J764="KG", I764, I764 * VLOOKUP(G764,Sku_Consolidated!A2:U957,21,FALSE))</f>
      </c>
      <c r="M764" s="10" t="s">
        <v>37</v>
      </c>
      <c r="N764" s="11" t="s">
        <v>2246</v>
      </c>
      <c r="O764" s="10" t="s">
        <v>2247</v>
      </c>
      <c r="P764" s="10">
        <f>N764 - O764</f>
      </c>
      <c r="Q764" s="1">
        <f>VLOOKUP(G764,Sku_Consolidated!A2:G957,7, FALSE)</f>
      </c>
      <c r="R764" s="1">
        <f>IF(IFERROR(VLOOKUP(E764,Store_Showcase!B2:H144,7, FALSE), TRUE)=TRUE, IF(IFERROR(VLOOKUP(E764,Store_SRP!B2:H110,7, FALSE), TRUE)=TRUE,VLOOKUP(E764,Store_VAM!B2:H273,7, FALSE),VLOOKUP(E764,Store_SRP!B2:H110,7, FALSE)), VLOOKUP(E764,Store_Showcase!B2:H144,7, FALSE))</f>
      </c>
      <c r="S764" s="1">
        <f>IF(IFERROR(VLOOKUP(E764,Store_Showcase!B2:I144,8, FALSE), TRUE)=TRUE, IF(IFERROR(VLOOKUP(E764,Store_SRP!B2:I110,8, FALSE), TRUE)=TRUE,VLOOKUP(E764,Store_VAM!B2:I273,8, FALSE),VLOOKUP(E764,Store_SRP!B2:I110,8, FALSE)), VLOOKUP(E764,Store_Showcase!B2:I144,8, FALSE))</f>
      </c>
      <c r="T764" s="1">
        <f>VLOOKUP(G764,Sku_Consolidated!A2:R957,18,FALSE)</f>
      </c>
      <c r="U764" s="1" t="s">
        <v>2244</v>
      </c>
      <c r="V764" s="1">
        <f>IF(VLOOKUP(G764,Sku_Consolidated!A2:S957,19,FALSE)="SHOWCASE", VLOOKUP(E764,Store_Showcase!B2:L144,11, FALSE), IF(VLOOKUP(G764,Sku_Consolidated!A2:S957,19,FALSE)="VAM",VLOOKUP(E764,Store_VAM!B2:L273,11, FALSE),VLOOKUP(E764,Store_SRP!B2:L110,11, FALSE)))</f>
      </c>
      <c r="W764" s="1">
        <f>VLOOKUP(G764,Sku_Consolidated!A2:W957,11,FALSE)</f>
      </c>
      <c r="X764" s="1">
        <f>VLOOKUP(G764,Sku_Consolidated!A2:H957,8,FALSE)</f>
      </c>
      <c r="Y764" s="1">
        <f>VLOOKUP(G764,Sku_Consolidated!A2:I957,9,FALSE)</f>
      </c>
      <c r="Z764" s="1" t="s">
        <v>41</v>
      </c>
      <c r="AA764" s="1">
        <f>VLOOKUP(G764,Sku_Consolidated!A2:E957,5,FALSE)</f>
      </c>
      <c r="AB764" s="1">
        <f>IF(VLOOKUP(G764,Sku_Consolidated!A2:S957,19,FALSE)="SHOWCASE", VLOOKUP(E764,Store_Showcase!B2:N144,13, FALSE), IF(VLOOKUP(G764,Sku_Consolidated!A2:S957,19,FALSE)="VAM",VLOOKUP(E764,Store_VAM!B2:N273,13, FALSE),VLOOKUP(E764,Store_SRP!B2:N110,13, FALSE)))</f>
      </c>
      <c r="AC764" s="1">
        <f>IF(IFERROR(AB764,TRUE)=TRUE, "-","OK")</f>
      </c>
      <c r="AD764" s="11" t="s">
        <v>37</v>
      </c>
      <c r="AE764" s="11" t="s">
        <v>37</v>
      </c>
      <c r="AF764" s="1">
        <f>IF(IFERROR(VLOOKUP(E764,Store_Showcase!B2:H144,{5}, FALSE), TRUE)=TRUE, IF(IFERROR(VLOOKUP(E764,Store_SRP!B2:H110,{5}, FALSE), TRUE)=TRUE,VLOOKUP(E764,Store_VAM!B2:H273,{5}, FALSE),VLOOKUP(E764,Store_SRP!B2:H110,{5}, FALSE)), VLOOKUP(E764,Store_Showcase!B2:H144,{5}, FALSE))</f>
      </c>
      <c r="AG764" s="1">
        <f>IF(IFERROR(VLOOKUP(E764,Store_Showcase!B2:H144,{6}, FALSE), TRUE)=TRUE, IF(IFERROR(VLOOKUP(E764,Store_SRP!B2:H110,{6}, FALSE), TRUE)=TRUE,VLOOKUP(E764,Store_VAM!B2:H273,{6}, FALSE),VLOOKUP(E764,Store_SRP!B2:H110,{6}, FALSE)), VLOOKUP(E764,Store_Showcase!B2:H144,{6}, FALSE))</f>
      </c>
      <c r="AH764" s="1">
        <f>VLOOKUP(G764,Sku_Consolidated!A2:R957,18,FALSE)</f>
      </c>
      <c r="AI764" s="1">
        <f>VLOOKUP(G764,Sku_Consolidated!A2:S957,19,FALSE)</f>
      </c>
      <c r="AJ764" s="1">
        <f>VLOOKUP(G764,Sku_Consolidated!A2:T957,20,FALSE)</f>
      </c>
    </row>
    <row r="765" spans="1:36" x14ac:dyDescent="0.25">
      <c r="A765" s="1">
        <v>2024</v>
      </c>
      <c r="B765" s="1" t="s">
        <v>31</v>
      </c>
      <c r="C765" s="1" t="s">
        <v>32</v>
      </c>
      <c r="D765" s="1" t="s">
        <v>33</v>
      </c>
      <c r="E765" s="9" t="s">
        <v>2248</v>
      </c>
      <c r="F765" s="1">
        <f>IF(VLOOKUP(G765,Sku_Consolidated!A2:S957,{19},FALSE)="SHOWCASE", VLOOKUP(E765,Store_Showcase!B2:C144,{2}, FALSE), IF(VLOOKUP(G765,Sku_Consolidated!A2:S957,{19},FALSE)="VAM",VLOOKUP(E765,Store_VAM!B2:C273,{2}, FALSE),VLOOKUP(E765,Store_SRP!B2:C110,{2}, FALSE)))</f>
      </c>
      <c r="G765" s="1">
        <v>795516</v>
      </c>
      <c r="H765" s="1" t="s">
        <v>2249</v>
      </c>
      <c r="I765" s="10" t="s">
        <v>1638</v>
      </c>
      <c r="J765" s="1">
        <f>VLOOKUP(G765,Sku_Consolidated!A2:C957, 3, FALSE)</f>
      </c>
      <c r="K765" s="10">
        <f>IF(J765="PACK", I765, 0)</f>
      </c>
      <c r="L765" s="10">
        <f>IF(J765="KG", I765, I765 * VLOOKUP(G765,Sku_Consolidated!A2:U957,21,FALSE))</f>
      </c>
      <c r="M765" s="10" t="s">
        <v>37</v>
      </c>
      <c r="N765" s="11" t="s">
        <v>2250</v>
      </c>
      <c r="O765" s="10" t="s">
        <v>2251</v>
      </c>
      <c r="P765" s="10">
        <f>N765 - O765</f>
      </c>
      <c r="Q765" s="1">
        <f>VLOOKUP(G765,Sku_Consolidated!A2:G957,7, FALSE)</f>
      </c>
      <c r="R765" s="1">
        <f>IF(IFERROR(VLOOKUP(E765,Store_Showcase!B2:H144,7, FALSE), TRUE)=TRUE, IF(IFERROR(VLOOKUP(E765,Store_SRP!B2:H110,7, FALSE), TRUE)=TRUE,VLOOKUP(E765,Store_VAM!B2:H273,7, FALSE),VLOOKUP(E765,Store_SRP!B2:H110,7, FALSE)), VLOOKUP(E765,Store_Showcase!B2:H144,7, FALSE))</f>
      </c>
      <c r="S765" s="1">
        <f>IF(IFERROR(VLOOKUP(E765,Store_Showcase!B2:I144,8, FALSE), TRUE)=TRUE, IF(IFERROR(VLOOKUP(E765,Store_SRP!B2:I110,8, FALSE), TRUE)=TRUE,VLOOKUP(E765,Store_VAM!B2:I273,8, FALSE),VLOOKUP(E765,Store_SRP!B2:I110,8, FALSE)), VLOOKUP(E765,Store_Showcase!B2:I144,8, FALSE))</f>
      </c>
      <c r="T765" s="1">
        <f>VLOOKUP(G765,Sku_Consolidated!A2:R957,18,FALSE)</f>
      </c>
      <c r="U765" s="1" t="s">
        <v>2252</v>
      </c>
      <c r="V765" s="1">
        <f>IF(VLOOKUP(G765,Sku_Consolidated!A2:S957,19,FALSE)="SHOWCASE", VLOOKUP(E765,Store_Showcase!B2:L144,11, FALSE), IF(VLOOKUP(G765,Sku_Consolidated!A2:S957,19,FALSE)="VAM",VLOOKUP(E765,Store_VAM!B2:L273,11, FALSE),VLOOKUP(E765,Store_SRP!B2:L110,11, FALSE)))</f>
      </c>
      <c r="W765" s="1">
        <f>VLOOKUP(G765,Sku_Consolidated!A2:W957,11,FALSE)</f>
      </c>
      <c r="X765" s="1">
        <f>VLOOKUP(G765,Sku_Consolidated!A2:H957,8,FALSE)</f>
      </c>
      <c r="Y765" s="1">
        <f>VLOOKUP(G765,Sku_Consolidated!A2:I957,9,FALSE)</f>
      </c>
      <c r="Z765" s="1" t="s">
        <v>41</v>
      </c>
      <c r="AA765" s="1">
        <f>VLOOKUP(G765,Sku_Consolidated!A2:E957,5,FALSE)</f>
      </c>
      <c r="AB765" s="1">
        <f>IF(VLOOKUP(G765,Sku_Consolidated!A2:S957,19,FALSE)="SHOWCASE", VLOOKUP(E765,Store_Showcase!B2:N144,13, FALSE), IF(VLOOKUP(G765,Sku_Consolidated!A2:S957,19,FALSE)="VAM",VLOOKUP(E765,Store_VAM!B2:N273,13, FALSE),VLOOKUP(E765,Store_SRP!B2:N110,13, FALSE)))</f>
      </c>
      <c r="AC765" s="1">
        <f>IF(IFERROR(AB765,TRUE)=TRUE, "-","OK")</f>
      </c>
      <c r="AD765" s="11" t="s">
        <v>37</v>
      </c>
      <c r="AE765" s="11" t="s">
        <v>37</v>
      </c>
      <c r="AF765" s="1">
        <f>IF(IFERROR(VLOOKUP(E765,Store_Showcase!B2:H144,{5}, FALSE), TRUE)=TRUE, IF(IFERROR(VLOOKUP(E765,Store_SRP!B2:H110,{5}, FALSE), TRUE)=TRUE,VLOOKUP(E765,Store_VAM!B2:H273,{5}, FALSE),VLOOKUP(E765,Store_SRP!B2:H110,{5}, FALSE)), VLOOKUP(E765,Store_Showcase!B2:H144,{5}, FALSE))</f>
      </c>
      <c r="AG765" s="1">
        <f>IF(IFERROR(VLOOKUP(E765,Store_Showcase!B2:H144,{6}, FALSE), TRUE)=TRUE, IF(IFERROR(VLOOKUP(E765,Store_SRP!B2:H110,{6}, FALSE), TRUE)=TRUE,VLOOKUP(E765,Store_VAM!B2:H273,{6}, FALSE),VLOOKUP(E765,Store_SRP!B2:H110,{6}, FALSE)), VLOOKUP(E765,Store_Showcase!B2:H144,{6}, FALSE))</f>
      </c>
      <c r="AH765" s="1">
        <f>VLOOKUP(G765,Sku_Consolidated!A2:R957,18,FALSE)</f>
      </c>
      <c r="AI765" s="1">
        <f>VLOOKUP(G765,Sku_Consolidated!A2:S957,19,FALSE)</f>
      </c>
      <c r="AJ765" s="1">
        <f>VLOOKUP(G765,Sku_Consolidated!A2:T957,20,FALSE)</f>
      </c>
    </row>
    <row r="766" spans="1:36" x14ac:dyDescent="0.25">
      <c r="A766" s="1">
        <v>2024</v>
      </c>
      <c r="B766" s="1" t="s">
        <v>31</v>
      </c>
      <c r="C766" s="1" t="s">
        <v>32</v>
      </c>
      <c r="D766" s="1" t="s">
        <v>33</v>
      </c>
      <c r="E766" s="9" t="s">
        <v>2248</v>
      </c>
      <c r="F766" s="1">
        <f>IF(VLOOKUP(G766,Sku_Consolidated!A2:S957,{19},FALSE)="SHOWCASE", VLOOKUP(E766,Store_Showcase!B2:C144,{2}, FALSE), IF(VLOOKUP(G766,Sku_Consolidated!A2:S957,{19},FALSE)="VAM",VLOOKUP(E766,Store_VAM!B2:C273,{2}, FALSE),VLOOKUP(E766,Store_SRP!B2:C110,{2}, FALSE)))</f>
      </c>
      <c r="G766" s="1">
        <v>827185</v>
      </c>
      <c r="H766" s="1" t="s">
        <v>2253</v>
      </c>
      <c r="I766" s="10" t="s">
        <v>1424</v>
      </c>
      <c r="J766" s="1">
        <f>VLOOKUP(G766,Sku_Consolidated!A2:C957, 3, FALSE)</f>
      </c>
      <c r="K766" s="10">
        <f>IF(J766="PACK", I766, 0)</f>
      </c>
      <c r="L766" s="10">
        <f>IF(J766="KG", I766, I766 * VLOOKUP(G766,Sku_Consolidated!A2:U957,21,FALSE))</f>
      </c>
      <c r="M766" s="10" t="s">
        <v>37</v>
      </c>
      <c r="N766" s="11" t="s">
        <v>2254</v>
      </c>
      <c r="O766" s="10" t="s">
        <v>2255</v>
      </c>
      <c r="P766" s="10">
        <f>N766 - O766</f>
      </c>
      <c r="Q766" s="1">
        <f>VLOOKUP(G766,Sku_Consolidated!A2:G957,7, FALSE)</f>
      </c>
      <c r="R766" s="1">
        <f>IF(IFERROR(VLOOKUP(E766,Store_Showcase!B2:H144,7, FALSE), TRUE)=TRUE, IF(IFERROR(VLOOKUP(E766,Store_SRP!B2:H110,7, FALSE), TRUE)=TRUE,VLOOKUP(E766,Store_VAM!B2:H273,7, FALSE),VLOOKUP(E766,Store_SRP!B2:H110,7, FALSE)), VLOOKUP(E766,Store_Showcase!B2:H144,7, FALSE))</f>
      </c>
      <c r="S766" s="1">
        <f>IF(IFERROR(VLOOKUP(E766,Store_Showcase!B2:I144,8, FALSE), TRUE)=TRUE, IF(IFERROR(VLOOKUP(E766,Store_SRP!B2:I110,8, FALSE), TRUE)=TRUE,VLOOKUP(E766,Store_VAM!B2:I273,8, FALSE),VLOOKUP(E766,Store_SRP!B2:I110,8, FALSE)), VLOOKUP(E766,Store_Showcase!B2:I144,8, FALSE))</f>
      </c>
      <c r="T766" s="1">
        <f>VLOOKUP(G766,Sku_Consolidated!A2:R957,18,FALSE)</f>
      </c>
      <c r="U766" s="1" t="s">
        <v>2252</v>
      </c>
      <c r="V766" s="1">
        <f>IF(VLOOKUP(G766,Sku_Consolidated!A2:S957,19,FALSE)="SHOWCASE", VLOOKUP(E766,Store_Showcase!B2:L144,11, FALSE), IF(VLOOKUP(G766,Sku_Consolidated!A2:S957,19,FALSE)="VAM",VLOOKUP(E766,Store_VAM!B2:L273,11, FALSE),VLOOKUP(E766,Store_SRP!B2:L110,11, FALSE)))</f>
      </c>
      <c r="W766" s="1">
        <f>VLOOKUP(G766,Sku_Consolidated!A2:W957,11,FALSE)</f>
      </c>
      <c r="X766" s="1">
        <f>VLOOKUP(G766,Sku_Consolidated!A2:H957,8,FALSE)</f>
      </c>
      <c r="Y766" s="1">
        <f>VLOOKUP(G766,Sku_Consolidated!A2:I957,9,FALSE)</f>
      </c>
      <c r="Z766" s="1" t="s">
        <v>41</v>
      </c>
      <c r="AA766" s="1">
        <f>VLOOKUP(G766,Sku_Consolidated!A2:E957,5,FALSE)</f>
      </c>
      <c r="AB766" s="1">
        <f>IF(VLOOKUP(G766,Sku_Consolidated!A2:S957,19,FALSE)="SHOWCASE", VLOOKUP(E766,Store_Showcase!B2:N144,13, FALSE), IF(VLOOKUP(G766,Sku_Consolidated!A2:S957,19,FALSE)="VAM",VLOOKUP(E766,Store_VAM!B2:N273,13, FALSE),VLOOKUP(E766,Store_SRP!B2:N110,13, FALSE)))</f>
      </c>
      <c r="AC766" s="1">
        <f>IF(IFERROR(AB766,TRUE)=TRUE, "-","OK")</f>
      </c>
      <c r="AD766" s="11" t="s">
        <v>37</v>
      </c>
      <c r="AE766" s="11" t="s">
        <v>37</v>
      </c>
      <c r="AF766" s="1">
        <f>IF(IFERROR(VLOOKUP(E766,Store_Showcase!B2:H144,{5}, FALSE), TRUE)=TRUE, IF(IFERROR(VLOOKUP(E766,Store_SRP!B2:H110,{5}, FALSE), TRUE)=TRUE,VLOOKUP(E766,Store_VAM!B2:H273,{5}, FALSE),VLOOKUP(E766,Store_SRP!B2:H110,{5}, FALSE)), VLOOKUP(E766,Store_Showcase!B2:H144,{5}, FALSE))</f>
      </c>
      <c r="AG766" s="1">
        <f>IF(IFERROR(VLOOKUP(E766,Store_Showcase!B2:H144,{6}, FALSE), TRUE)=TRUE, IF(IFERROR(VLOOKUP(E766,Store_SRP!B2:H110,{6}, FALSE), TRUE)=TRUE,VLOOKUP(E766,Store_VAM!B2:H273,{6}, FALSE),VLOOKUP(E766,Store_SRP!B2:H110,{6}, FALSE)), VLOOKUP(E766,Store_Showcase!B2:H144,{6}, FALSE))</f>
      </c>
      <c r="AH766" s="1">
        <f>VLOOKUP(G766,Sku_Consolidated!A2:R957,18,FALSE)</f>
      </c>
      <c r="AI766" s="1">
        <f>VLOOKUP(G766,Sku_Consolidated!A2:S957,19,FALSE)</f>
      </c>
      <c r="AJ766" s="1">
        <f>VLOOKUP(G766,Sku_Consolidated!A2:T957,20,FALSE)</f>
      </c>
    </row>
    <row r="767" spans="1:36" x14ac:dyDescent="0.25">
      <c r="A767" s="1">
        <v>2024</v>
      </c>
      <c r="B767" s="1" t="s">
        <v>31</v>
      </c>
      <c r="C767" s="1" t="s">
        <v>32</v>
      </c>
      <c r="D767" s="1" t="s">
        <v>33</v>
      </c>
      <c r="E767" s="9" t="s">
        <v>2248</v>
      </c>
      <c r="F767" s="1">
        <f>IF(VLOOKUP(G767,Sku_Consolidated!A2:S957,{19},FALSE)="SHOWCASE", VLOOKUP(E767,Store_Showcase!B2:C144,{2}, FALSE), IF(VLOOKUP(G767,Sku_Consolidated!A2:S957,{19},FALSE)="VAM",VLOOKUP(E767,Store_VAM!B2:C273,{2}, FALSE),VLOOKUP(E767,Store_SRP!B2:C110,{2}, FALSE)))</f>
      </c>
      <c r="G767" s="1">
        <v>827186</v>
      </c>
      <c r="H767" s="1" t="s">
        <v>2256</v>
      </c>
      <c r="I767" s="10" t="s">
        <v>1137</v>
      </c>
      <c r="J767" s="1">
        <f>VLOOKUP(G767,Sku_Consolidated!A2:C957, 3, FALSE)</f>
      </c>
      <c r="K767" s="10">
        <f>IF(J767="PACK", I767, 0)</f>
      </c>
      <c r="L767" s="10">
        <f>IF(J767="KG", I767, I767 * VLOOKUP(G767,Sku_Consolidated!A2:U957,21,FALSE))</f>
      </c>
      <c r="M767" s="10" t="s">
        <v>37</v>
      </c>
      <c r="N767" s="11" t="s">
        <v>2257</v>
      </c>
      <c r="O767" s="10" t="s">
        <v>2258</v>
      </c>
      <c r="P767" s="10">
        <f>N767 - O767</f>
      </c>
      <c r="Q767" s="1">
        <f>VLOOKUP(G767,Sku_Consolidated!A2:G957,7, FALSE)</f>
      </c>
      <c r="R767" s="1">
        <f>IF(IFERROR(VLOOKUP(E767,Store_Showcase!B2:H144,7, FALSE), TRUE)=TRUE, IF(IFERROR(VLOOKUP(E767,Store_SRP!B2:H110,7, FALSE), TRUE)=TRUE,VLOOKUP(E767,Store_VAM!B2:H273,7, FALSE),VLOOKUP(E767,Store_SRP!B2:H110,7, FALSE)), VLOOKUP(E767,Store_Showcase!B2:H144,7, FALSE))</f>
      </c>
      <c r="S767" s="1">
        <f>IF(IFERROR(VLOOKUP(E767,Store_Showcase!B2:I144,8, FALSE), TRUE)=TRUE, IF(IFERROR(VLOOKUP(E767,Store_SRP!B2:I110,8, FALSE), TRUE)=TRUE,VLOOKUP(E767,Store_VAM!B2:I273,8, FALSE),VLOOKUP(E767,Store_SRP!B2:I110,8, FALSE)), VLOOKUP(E767,Store_Showcase!B2:I144,8, FALSE))</f>
      </c>
      <c r="T767" s="1">
        <f>VLOOKUP(G767,Sku_Consolidated!A2:R957,18,FALSE)</f>
      </c>
      <c r="U767" s="1" t="s">
        <v>2252</v>
      </c>
      <c r="V767" s="1">
        <f>IF(VLOOKUP(G767,Sku_Consolidated!A2:S957,19,FALSE)="SHOWCASE", VLOOKUP(E767,Store_Showcase!B2:L144,11, FALSE), IF(VLOOKUP(G767,Sku_Consolidated!A2:S957,19,FALSE)="VAM",VLOOKUP(E767,Store_VAM!B2:L273,11, FALSE),VLOOKUP(E767,Store_SRP!B2:L110,11, FALSE)))</f>
      </c>
      <c r="W767" s="1">
        <f>VLOOKUP(G767,Sku_Consolidated!A2:W957,11,FALSE)</f>
      </c>
      <c r="X767" s="1">
        <f>VLOOKUP(G767,Sku_Consolidated!A2:H957,8,FALSE)</f>
      </c>
      <c r="Y767" s="1">
        <f>VLOOKUP(G767,Sku_Consolidated!A2:I957,9,FALSE)</f>
      </c>
      <c r="Z767" s="1" t="s">
        <v>41</v>
      </c>
      <c r="AA767" s="1">
        <f>VLOOKUP(G767,Sku_Consolidated!A2:E957,5,FALSE)</f>
      </c>
      <c r="AB767" s="1">
        <f>IF(VLOOKUP(G767,Sku_Consolidated!A2:S957,19,FALSE)="SHOWCASE", VLOOKUP(E767,Store_Showcase!B2:N144,13, FALSE), IF(VLOOKUP(G767,Sku_Consolidated!A2:S957,19,FALSE)="VAM",VLOOKUP(E767,Store_VAM!B2:N273,13, FALSE),VLOOKUP(E767,Store_SRP!B2:N110,13, FALSE)))</f>
      </c>
      <c r="AC767" s="1">
        <f>IF(IFERROR(AB767,TRUE)=TRUE, "-","OK")</f>
      </c>
      <c r="AD767" s="11" t="s">
        <v>37</v>
      </c>
      <c r="AE767" s="11" t="s">
        <v>37</v>
      </c>
      <c r="AF767" s="1">
        <f>IF(IFERROR(VLOOKUP(E767,Store_Showcase!B2:H144,{5}, FALSE), TRUE)=TRUE, IF(IFERROR(VLOOKUP(E767,Store_SRP!B2:H110,{5}, FALSE), TRUE)=TRUE,VLOOKUP(E767,Store_VAM!B2:H273,{5}, FALSE),VLOOKUP(E767,Store_SRP!B2:H110,{5}, FALSE)), VLOOKUP(E767,Store_Showcase!B2:H144,{5}, FALSE))</f>
      </c>
      <c r="AG767" s="1">
        <f>IF(IFERROR(VLOOKUP(E767,Store_Showcase!B2:H144,{6}, FALSE), TRUE)=TRUE, IF(IFERROR(VLOOKUP(E767,Store_SRP!B2:H110,{6}, FALSE), TRUE)=TRUE,VLOOKUP(E767,Store_VAM!B2:H273,{6}, FALSE),VLOOKUP(E767,Store_SRP!B2:H110,{6}, FALSE)), VLOOKUP(E767,Store_Showcase!B2:H144,{6}, FALSE))</f>
      </c>
      <c r="AH767" s="1">
        <f>VLOOKUP(G767,Sku_Consolidated!A2:R957,18,FALSE)</f>
      </c>
      <c r="AI767" s="1">
        <f>VLOOKUP(G767,Sku_Consolidated!A2:S957,19,FALSE)</f>
      </c>
      <c r="AJ767" s="1">
        <f>VLOOKUP(G767,Sku_Consolidated!A2:T957,20,FALSE)</f>
      </c>
    </row>
    <row r="768" spans="1:36" x14ac:dyDescent="0.25">
      <c r="A768" s="1">
        <v>2024</v>
      </c>
      <c r="B768" s="1" t="s">
        <v>31</v>
      </c>
      <c r="C768" s="1" t="s">
        <v>32</v>
      </c>
      <c r="D768" s="1" t="s">
        <v>33</v>
      </c>
      <c r="E768" s="9" t="s">
        <v>2259</v>
      </c>
      <c r="F768" s="1">
        <f>IF(VLOOKUP(G768,Sku_Consolidated!A2:S957,{19},FALSE)="SHOWCASE", VLOOKUP(E768,Store_Showcase!B2:C144,{2}, FALSE), IF(VLOOKUP(G768,Sku_Consolidated!A2:S957,{19},FALSE)="VAM",VLOOKUP(E768,Store_VAM!B2:C273,{2}, FALSE),VLOOKUP(E768,Store_SRP!B2:C110,{2}, FALSE)))</f>
      </c>
      <c r="G768" s="1">
        <v>795520</v>
      </c>
      <c r="H768" s="1" t="s">
        <v>2260</v>
      </c>
      <c r="I768" s="10" t="s">
        <v>1137</v>
      </c>
      <c r="J768" s="1">
        <f>VLOOKUP(G768,Sku_Consolidated!A2:C957, 3, FALSE)</f>
      </c>
      <c r="K768" s="10">
        <f>IF(J768="PACK", I768, 0)</f>
      </c>
      <c r="L768" s="10">
        <f>IF(J768="KG", I768, I768 * VLOOKUP(G768,Sku_Consolidated!A2:U957,21,FALSE))</f>
      </c>
      <c r="M768" s="10" t="s">
        <v>37</v>
      </c>
      <c r="N768" s="11" t="s">
        <v>1667</v>
      </c>
      <c r="O768" s="10" t="s">
        <v>1658</v>
      </c>
      <c r="P768" s="10">
        <f>N768 - O768</f>
      </c>
      <c r="Q768" s="1">
        <f>VLOOKUP(G768,Sku_Consolidated!A2:G957,7, FALSE)</f>
      </c>
      <c r="R768" s="1">
        <f>IF(IFERROR(VLOOKUP(E768,Store_Showcase!B2:H144,7, FALSE), TRUE)=TRUE, IF(IFERROR(VLOOKUP(E768,Store_SRP!B2:H110,7, FALSE), TRUE)=TRUE,VLOOKUP(E768,Store_VAM!B2:H273,7, FALSE),VLOOKUP(E768,Store_SRP!B2:H110,7, FALSE)), VLOOKUP(E768,Store_Showcase!B2:H144,7, FALSE))</f>
      </c>
      <c r="S768" s="1">
        <f>IF(IFERROR(VLOOKUP(E768,Store_Showcase!B2:I144,8, FALSE), TRUE)=TRUE, IF(IFERROR(VLOOKUP(E768,Store_SRP!B2:I110,8, FALSE), TRUE)=TRUE,VLOOKUP(E768,Store_VAM!B2:I273,8, FALSE),VLOOKUP(E768,Store_SRP!B2:I110,8, FALSE)), VLOOKUP(E768,Store_Showcase!B2:I144,8, FALSE))</f>
      </c>
      <c r="T768" s="1">
        <f>VLOOKUP(G768,Sku_Consolidated!A2:R957,18,FALSE)</f>
      </c>
      <c r="U768" s="1" t="s">
        <v>2261</v>
      </c>
      <c r="V768" s="1">
        <f>IF(VLOOKUP(G768,Sku_Consolidated!A2:S957,19,FALSE)="SHOWCASE", VLOOKUP(E768,Store_Showcase!B2:L144,11, FALSE), IF(VLOOKUP(G768,Sku_Consolidated!A2:S957,19,FALSE)="VAM",VLOOKUP(E768,Store_VAM!B2:L273,11, FALSE),VLOOKUP(E768,Store_SRP!B2:L110,11, FALSE)))</f>
      </c>
      <c r="W768" s="1">
        <f>VLOOKUP(G768,Sku_Consolidated!A2:W957,11,FALSE)</f>
      </c>
      <c r="X768" s="1">
        <f>VLOOKUP(G768,Sku_Consolidated!A2:H957,8,FALSE)</f>
      </c>
      <c r="Y768" s="1">
        <f>VLOOKUP(G768,Sku_Consolidated!A2:I957,9,FALSE)</f>
      </c>
      <c r="Z768" s="1" t="s">
        <v>41</v>
      </c>
      <c r="AA768" s="1">
        <f>VLOOKUP(G768,Sku_Consolidated!A2:E957,5,FALSE)</f>
      </c>
      <c r="AB768" s="1">
        <f>IF(VLOOKUP(G768,Sku_Consolidated!A2:S957,19,FALSE)="SHOWCASE", VLOOKUP(E768,Store_Showcase!B2:N144,13, FALSE), IF(VLOOKUP(G768,Sku_Consolidated!A2:S957,19,FALSE)="VAM",VLOOKUP(E768,Store_VAM!B2:N273,13, FALSE),VLOOKUP(E768,Store_SRP!B2:N110,13, FALSE)))</f>
      </c>
      <c r="AC768" s="1">
        <f>IF(IFERROR(AB768,TRUE)=TRUE, "-","OK")</f>
      </c>
      <c r="AD768" s="11" t="s">
        <v>37</v>
      </c>
      <c r="AE768" s="11" t="s">
        <v>37</v>
      </c>
      <c r="AF768" s="1">
        <f>IF(IFERROR(VLOOKUP(E768,Store_Showcase!B2:H144,{5}, FALSE), TRUE)=TRUE, IF(IFERROR(VLOOKUP(E768,Store_SRP!B2:H110,{5}, FALSE), TRUE)=TRUE,VLOOKUP(E768,Store_VAM!B2:H273,{5}, FALSE),VLOOKUP(E768,Store_SRP!B2:H110,{5}, FALSE)), VLOOKUP(E768,Store_Showcase!B2:H144,{5}, FALSE))</f>
      </c>
      <c r="AG768" s="1">
        <f>IF(IFERROR(VLOOKUP(E768,Store_Showcase!B2:H144,{6}, FALSE), TRUE)=TRUE, IF(IFERROR(VLOOKUP(E768,Store_SRP!B2:H110,{6}, FALSE), TRUE)=TRUE,VLOOKUP(E768,Store_VAM!B2:H273,{6}, FALSE),VLOOKUP(E768,Store_SRP!B2:H110,{6}, FALSE)), VLOOKUP(E768,Store_Showcase!B2:H144,{6}, FALSE))</f>
      </c>
      <c r="AH768" s="1">
        <f>VLOOKUP(G768,Sku_Consolidated!A2:R957,18,FALSE)</f>
      </c>
      <c r="AI768" s="1">
        <f>VLOOKUP(G768,Sku_Consolidated!A2:S957,19,FALSE)</f>
      </c>
      <c r="AJ768" s="1">
        <f>VLOOKUP(G768,Sku_Consolidated!A2:T957,20,FALSE)</f>
      </c>
    </row>
    <row r="769" spans="1:36" x14ac:dyDescent="0.25">
      <c r="A769" s="1">
        <v>2024</v>
      </c>
      <c r="B769" s="1" t="s">
        <v>31</v>
      </c>
      <c r="C769" s="1" t="s">
        <v>32</v>
      </c>
      <c r="D769" s="1" t="s">
        <v>33</v>
      </c>
      <c r="E769" s="9" t="s">
        <v>1767</v>
      </c>
      <c r="F769" s="1">
        <f>IF(VLOOKUP(G769,Sku_Consolidated!A2:S957,{19},FALSE)="SHOWCASE", VLOOKUP(E769,Store_Showcase!B2:C144,{2}, FALSE), IF(VLOOKUP(G769,Sku_Consolidated!A2:S957,{19},FALSE)="VAM",VLOOKUP(E769,Store_VAM!B2:C273,{2}, FALSE),VLOOKUP(E769,Store_SRP!B2:C110,{2}, FALSE)))</f>
      </c>
      <c r="G769" s="1">
        <v>795516</v>
      </c>
      <c r="H769" s="1" t="s">
        <v>2249</v>
      </c>
      <c r="I769" s="10" t="s">
        <v>1424</v>
      </c>
      <c r="J769" s="1">
        <f>VLOOKUP(G769,Sku_Consolidated!A2:C957, 3, FALSE)</f>
      </c>
      <c r="K769" s="10">
        <f>IF(J769="PACK", I769, 0)</f>
      </c>
      <c r="L769" s="10">
        <f>IF(J769="KG", I769, I769 * VLOOKUP(G769,Sku_Consolidated!A2:U957,21,FALSE))</f>
      </c>
      <c r="M769" s="10" t="s">
        <v>37</v>
      </c>
      <c r="N769" s="11" t="s">
        <v>1657</v>
      </c>
      <c r="O769" s="10" t="s">
        <v>2262</v>
      </c>
      <c r="P769" s="10">
        <f>N769 - O769</f>
      </c>
      <c r="Q769" s="1">
        <f>VLOOKUP(G769,Sku_Consolidated!A2:G957,7, FALSE)</f>
      </c>
      <c r="R769" s="1">
        <f>IF(IFERROR(VLOOKUP(E769,Store_Showcase!B2:H144,7, FALSE), TRUE)=TRUE, IF(IFERROR(VLOOKUP(E769,Store_SRP!B2:H110,7, FALSE), TRUE)=TRUE,VLOOKUP(E769,Store_VAM!B2:H273,7, FALSE),VLOOKUP(E769,Store_SRP!B2:H110,7, FALSE)), VLOOKUP(E769,Store_Showcase!B2:H144,7, FALSE))</f>
      </c>
      <c r="S769" s="1">
        <f>IF(IFERROR(VLOOKUP(E769,Store_Showcase!B2:I144,8, FALSE), TRUE)=TRUE, IF(IFERROR(VLOOKUP(E769,Store_SRP!B2:I110,8, FALSE), TRUE)=TRUE,VLOOKUP(E769,Store_VAM!B2:I273,8, FALSE),VLOOKUP(E769,Store_SRP!B2:I110,8, FALSE)), VLOOKUP(E769,Store_Showcase!B2:I144,8, FALSE))</f>
      </c>
      <c r="T769" s="1">
        <f>VLOOKUP(G769,Sku_Consolidated!A2:R957,18,FALSE)</f>
      </c>
      <c r="U769" s="1" t="s">
        <v>2263</v>
      </c>
      <c r="V769" s="1">
        <f>IF(VLOOKUP(G769,Sku_Consolidated!A2:S957,19,FALSE)="SHOWCASE", VLOOKUP(E769,Store_Showcase!B2:L144,11, FALSE), IF(VLOOKUP(G769,Sku_Consolidated!A2:S957,19,FALSE)="VAM",VLOOKUP(E769,Store_VAM!B2:L273,11, FALSE),VLOOKUP(E769,Store_SRP!B2:L110,11, FALSE)))</f>
      </c>
      <c r="W769" s="1">
        <f>VLOOKUP(G769,Sku_Consolidated!A2:W957,11,FALSE)</f>
      </c>
      <c r="X769" s="1">
        <f>VLOOKUP(G769,Sku_Consolidated!A2:H957,8,FALSE)</f>
      </c>
      <c r="Y769" s="1">
        <f>VLOOKUP(G769,Sku_Consolidated!A2:I957,9,FALSE)</f>
      </c>
      <c r="Z769" s="1" t="s">
        <v>41</v>
      </c>
      <c r="AA769" s="1">
        <f>VLOOKUP(G769,Sku_Consolidated!A2:E957,5,FALSE)</f>
      </c>
      <c r="AB769" s="1">
        <f>IF(VLOOKUP(G769,Sku_Consolidated!A2:S957,19,FALSE)="SHOWCASE", VLOOKUP(E769,Store_Showcase!B2:N144,13, FALSE), IF(VLOOKUP(G769,Sku_Consolidated!A2:S957,19,FALSE)="VAM",VLOOKUP(E769,Store_VAM!B2:N273,13, FALSE),VLOOKUP(E769,Store_SRP!B2:N110,13, FALSE)))</f>
      </c>
      <c r="AC769" s="1">
        <f>IF(IFERROR(AB769,TRUE)=TRUE, "-","OK")</f>
      </c>
      <c r="AD769" s="11" t="s">
        <v>37</v>
      </c>
      <c r="AE769" s="11" t="s">
        <v>37</v>
      </c>
      <c r="AF769" s="1">
        <f>IF(IFERROR(VLOOKUP(E769,Store_Showcase!B2:H144,{5}, FALSE), TRUE)=TRUE, IF(IFERROR(VLOOKUP(E769,Store_SRP!B2:H110,{5}, FALSE), TRUE)=TRUE,VLOOKUP(E769,Store_VAM!B2:H273,{5}, FALSE),VLOOKUP(E769,Store_SRP!B2:H110,{5}, FALSE)), VLOOKUP(E769,Store_Showcase!B2:H144,{5}, FALSE))</f>
      </c>
      <c r="AG769" s="1">
        <f>IF(IFERROR(VLOOKUP(E769,Store_Showcase!B2:H144,{6}, FALSE), TRUE)=TRUE, IF(IFERROR(VLOOKUP(E769,Store_SRP!B2:H110,{6}, FALSE), TRUE)=TRUE,VLOOKUP(E769,Store_VAM!B2:H273,{6}, FALSE),VLOOKUP(E769,Store_SRP!B2:H110,{6}, FALSE)), VLOOKUP(E769,Store_Showcase!B2:H144,{6}, FALSE))</f>
      </c>
      <c r="AH769" s="1">
        <f>VLOOKUP(G769,Sku_Consolidated!A2:R957,18,FALSE)</f>
      </c>
      <c r="AI769" s="1">
        <f>VLOOKUP(G769,Sku_Consolidated!A2:S957,19,FALSE)</f>
      </c>
      <c r="AJ769" s="1">
        <f>VLOOKUP(G769,Sku_Consolidated!A2:T957,20,FALSE)</f>
      </c>
    </row>
    <row r="770" spans="1:36" x14ac:dyDescent="0.25">
      <c r="A770" s="1">
        <v>2024</v>
      </c>
      <c r="B770" s="1" t="s">
        <v>31</v>
      </c>
      <c r="C770" s="1" t="s">
        <v>32</v>
      </c>
      <c r="D770" s="1" t="s">
        <v>33</v>
      </c>
      <c r="E770" s="9" t="s">
        <v>1767</v>
      </c>
      <c r="F770" s="1">
        <f>IF(VLOOKUP(G770,Sku_Consolidated!A2:S957,{19},FALSE)="SHOWCASE", VLOOKUP(E770,Store_Showcase!B2:C144,{2}, FALSE), IF(VLOOKUP(G770,Sku_Consolidated!A2:S957,{19},FALSE)="VAM",VLOOKUP(E770,Store_VAM!B2:C273,{2}, FALSE),VLOOKUP(E770,Store_SRP!B2:C110,{2}, FALSE)))</f>
      </c>
      <c r="G770" s="1">
        <v>827185</v>
      </c>
      <c r="H770" s="1" t="s">
        <v>2253</v>
      </c>
      <c r="I770" s="10" t="s">
        <v>1137</v>
      </c>
      <c r="J770" s="1">
        <f>VLOOKUP(G770,Sku_Consolidated!A2:C957, 3, FALSE)</f>
      </c>
      <c r="K770" s="10">
        <f>IF(J770="PACK", I770, 0)</f>
      </c>
      <c r="L770" s="10">
        <f>IF(J770="KG", I770, I770 * VLOOKUP(G770,Sku_Consolidated!A2:U957,21,FALSE))</f>
      </c>
      <c r="M770" s="10" t="s">
        <v>37</v>
      </c>
      <c r="N770" s="11" t="s">
        <v>2264</v>
      </c>
      <c r="O770" s="10" t="s">
        <v>2265</v>
      </c>
      <c r="P770" s="10">
        <f>N770 - O770</f>
      </c>
      <c r="Q770" s="1">
        <f>VLOOKUP(G770,Sku_Consolidated!A2:G957,7, FALSE)</f>
      </c>
      <c r="R770" s="1">
        <f>IF(IFERROR(VLOOKUP(E770,Store_Showcase!B2:H144,7, FALSE), TRUE)=TRUE, IF(IFERROR(VLOOKUP(E770,Store_SRP!B2:H110,7, FALSE), TRUE)=TRUE,VLOOKUP(E770,Store_VAM!B2:H273,7, FALSE),VLOOKUP(E770,Store_SRP!B2:H110,7, FALSE)), VLOOKUP(E770,Store_Showcase!B2:H144,7, FALSE))</f>
      </c>
      <c r="S770" s="1">
        <f>IF(IFERROR(VLOOKUP(E770,Store_Showcase!B2:I144,8, FALSE), TRUE)=TRUE, IF(IFERROR(VLOOKUP(E770,Store_SRP!B2:I110,8, FALSE), TRUE)=TRUE,VLOOKUP(E770,Store_VAM!B2:I273,8, FALSE),VLOOKUP(E770,Store_SRP!B2:I110,8, FALSE)), VLOOKUP(E770,Store_Showcase!B2:I144,8, FALSE))</f>
      </c>
      <c r="T770" s="1">
        <f>VLOOKUP(G770,Sku_Consolidated!A2:R957,18,FALSE)</f>
      </c>
      <c r="U770" s="1" t="s">
        <v>2263</v>
      </c>
      <c r="V770" s="1">
        <f>IF(VLOOKUP(G770,Sku_Consolidated!A2:S957,19,FALSE)="SHOWCASE", VLOOKUP(E770,Store_Showcase!B2:L144,11, FALSE), IF(VLOOKUP(G770,Sku_Consolidated!A2:S957,19,FALSE)="VAM",VLOOKUP(E770,Store_VAM!B2:L273,11, FALSE),VLOOKUP(E770,Store_SRP!B2:L110,11, FALSE)))</f>
      </c>
      <c r="W770" s="1">
        <f>VLOOKUP(G770,Sku_Consolidated!A2:W957,11,FALSE)</f>
      </c>
      <c r="X770" s="1">
        <f>VLOOKUP(G770,Sku_Consolidated!A2:H957,8,FALSE)</f>
      </c>
      <c r="Y770" s="1">
        <f>VLOOKUP(G770,Sku_Consolidated!A2:I957,9,FALSE)</f>
      </c>
      <c r="Z770" s="1" t="s">
        <v>41</v>
      </c>
      <c r="AA770" s="1">
        <f>VLOOKUP(G770,Sku_Consolidated!A2:E957,5,FALSE)</f>
      </c>
      <c r="AB770" s="1">
        <f>IF(VLOOKUP(G770,Sku_Consolidated!A2:S957,19,FALSE)="SHOWCASE", VLOOKUP(E770,Store_Showcase!B2:N144,13, FALSE), IF(VLOOKUP(G770,Sku_Consolidated!A2:S957,19,FALSE)="VAM",VLOOKUP(E770,Store_VAM!B2:N273,13, FALSE),VLOOKUP(E770,Store_SRP!B2:N110,13, FALSE)))</f>
      </c>
      <c r="AC770" s="1">
        <f>IF(IFERROR(AB770,TRUE)=TRUE, "-","OK")</f>
      </c>
      <c r="AD770" s="11" t="s">
        <v>37</v>
      </c>
      <c r="AE770" s="11" t="s">
        <v>37</v>
      </c>
      <c r="AF770" s="1">
        <f>IF(IFERROR(VLOOKUP(E770,Store_Showcase!B2:H144,{5}, FALSE), TRUE)=TRUE, IF(IFERROR(VLOOKUP(E770,Store_SRP!B2:H110,{5}, FALSE), TRUE)=TRUE,VLOOKUP(E770,Store_VAM!B2:H273,{5}, FALSE),VLOOKUP(E770,Store_SRP!B2:H110,{5}, FALSE)), VLOOKUP(E770,Store_Showcase!B2:H144,{5}, FALSE))</f>
      </c>
      <c r="AG770" s="1">
        <f>IF(IFERROR(VLOOKUP(E770,Store_Showcase!B2:H144,{6}, FALSE), TRUE)=TRUE, IF(IFERROR(VLOOKUP(E770,Store_SRP!B2:H110,{6}, FALSE), TRUE)=TRUE,VLOOKUP(E770,Store_VAM!B2:H273,{6}, FALSE),VLOOKUP(E770,Store_SRP!B2:H110,{6}, FALSE)), VLOOKUP(E770,Store_Showcase!B2:H144,{6}, FALSE))</f>
      </c>
      <c r="AH770" s="1">
        <f>VLOOKUP(G770,Sku_Consolidated!A2:R957,18,FALSE)</f>
      </c>
      <c r="AI770" s="1">
        <f>VLOOKUP(G770,Sku_Consolidated!A2:S957,19,FALSE)</f>
      </c>
      <c r="AJ770" s="1">
        <f>VLOOKUP(G770,Sku_Consolidated!A2:T957,20,FALSE)</f>
      </c>
    </row>
    <row r="771" spans="1:36" x14ac:dyDescent="0.25">
      <c r="A771" s="1">
        <v>2024</v>
      </c>
      <c r="B771" s="1" t="s">
        <v>31</v>
      </c>
      <c r="C771" s="1" t="s">
        <v>32</v>
      </c>
      <c r="D771" s="1" t="s">
        <v>33</v>
      </c>
      <c r="E771" s="9" t="s">
        <v>1767</v>
      </c>
      <c r="F771" s="1">
        <f>IF(VLOOKUP(G771,Sku_Consolidated!A2:S957,{19},FALSE)="SHOWCASE", VLOOKUP(E771,Store_Showcase!B2:C144,{2}, FALSE), IF(VLOOKUP(G771,Sku_Consolidated!A2:S957,{19},FALSE)="VAM",VLOOKUP(E771,Store_VAM!B2:C273,{2}, FALSE),VLOOKUP(E771,Store_SRP!B2:C110,{2}, FALSE)))</f>
      </c>
      <c r="G771" s="1">
        <v>827186</v>
      </c>
      <c r="H771" s="1" t="s">
        <v>2256</v>
      </c>
      <c r="I771" s="10" t="s">
        <v>1137</v>
      </c>
      <c r="J771" s="1">
        <f>VLOOKUP(G771,Sku_Consolidated!A2:C957, 3, FALSE)</f>
      </c>
      <c r="K771" s="10">
        <f>IF(J771="PACK", I771, 0)</f>
      </c>
      <c r="L771" s="10">
        <f>IF(J771="KG", I771, I771 * VLOOKUP(G771,Sku_Consolidated!A2:U957,21,FALSE))</f>
      </c>
      <c r="M771" s="10" t="s">
        <v>37</v>
      </c>
      <c r="N771" s="11" t="s">
        <v>2266</v>
      </c>
      <c r="O771" s="10" t="s">
        <v>2267</v>
      </c>
      <c r="P771" s="10">
        <f>N771 - O771</f>
      </c>
      <c r="Q771" s="1">
        <f>VLOOKUP(G771,Sku_Consolidated!A2:G957,7, FALSE)</f>
      </c>
      <c r="R771" s="1">
        <f>IF(IFERROR(VLOOKUP(E771,Store_Showcase!B2:H144,7, FALSE), TRUE)=TRUE, IF(IFERROR(VLOOKUP(E771,Store_SRP!B2:H110,7, FALSE), TRUE)=TRUE,VLOOKUP(E771,Store_VAM!B2:H273,7, FALSE),VLOOKUP(E771,Store_SRP!B2:H110,7, FALSE)), VLOOKUP(E771,Store_Showcase!B2:H144,7, FALSE))</f>
      </c>
      <c r="S771" s="1">
        <f>IF(IFERROR(VLOOKUP(E771,Store_Showcase!B2:I144,8, FALSE), TRUE)=TRUE, IF(IFERROR(VLOOKUP(E771,Store_SRP!B2:I110,8, FALSE), TRUE)=TRUE,VLOOKUP(E771,Store_VAM!B2:I273,8, FALSE),VLOOKUP(E771,Store_SRP!B2:I110,8, FALSE)), VLOOKUP(E771,Store_Showcase!B2:I144,8, FALSE))</f>
      </c>
      <c r="T771" s="1">
        <f>VLOOKUP(G771,Sku_Consolidated!A2:R957,18,FALSE)</f>
      </c>
      <c r="U771" s="1" t="s">
        <v>2263</v>
      </c>
      <c r="V771" s="1">
        <f>IF(VLOOKUP(G771,Sku_Consolidated!A2:S957,19,FALSE)="SHOWCASE", VLOOKUP(E771,Store_Showcase!B2:L144,11, FALSE), IF(VLOOKUP(G771,Sku_Consolidated!A2:S957,19,FALSE)="VAM",VLOOKUP(E771,Store_VAM!B2:L273,11, FALSE),VLOOKUP(E771,Store_SRP!B2:L110,11, FALSE)))</f>
      </c>
      <c r="W771" s="1">
        <f>VLOOKUP(G771,Sku_Consolidated!A2:W957,11,FALSE)</f>
      </c>
      <c r="X771" s="1">
        <f>VLOOKUP(G771,Sku_Consolidated!A2:H957,8,FALSE)</f>
      </c>
      <c r="Y771" s="1">
        <f>VLOOKUP(G771,Sku_Consolidated!A2:I957,9,FALSE)</f>
      </c>
      <c r="Z771" s="1" t="s">
        <v>41</v>
      </c>
      <c r="AA771" s="1">
        <f>VLOOKUP(G771,Sku_Consolidated!A2:E957,5,FALSE)</f>
      </c>
      <c r="AB771" s="1">
        <f>IF(VLOOKUP(G771,Sku_Consolidated!A2:S957,19,FALSE)="SHOWCASE", VLOOKUP(E771,Store_Showcase!B2:N144,13, FALSE), IF(VLOOKUP(G771,Sku_Consolidated!A2:S957,19,FALSE)="VAM",VLOOKUP(E771,Store_VAM!B2:N273,13, FALSE),VLOOKUP(E771,Store_SRP!B2:N110,13, FALSE)))</f>
      </c>
      <c r="AC771" s="1">
        <f>IF(IFERROR(AB771,TRUE)=TRUE, "-","OK")</f>
      </c>
      <c r="AD771" s="11" t="s">
        <v>37</v>
      </c>
      <c r="AE771" s="11" t="s">
        <v>37</v>
      </c>
      <c r="AF771" s="1">
        <f>IF(IFERROR(VLOOKUP(E771,Store_Showcase!B2:H144,{5}, FALSE), TRUE)=TRUE, IF(IFERROR(VLOOKUP(E771,Store_SRP!B2:H110,{5}, FALSE), TRUE)=TRUE,VLOOKUP(E771,Store_VAM!B2:H273,{5}, FALSE),VLOOKUP(E771,Store_SRP!B2:H110,{5}, FALSE)), VLOOKUP(E771,Store_Showcase!B2:H144,{5}, FALSE))</f>
      </c>
      <c r="AG771" s="1">
        <f>IF(IFERROR(VLOOKUP(E771,Store_Showcase!B2:H144,{6}, FALSE), TRUE)=TRUE, IF(IFERROR(VLOOKUP(E771,Store_SRP!B2:H110,{6}, FALSE), TRUE)=TRUE,VLOOKUP(E771,Store_VAM!B2:H273,{6}, FALSE),VLOOKUP(E771,Store_SRP!B2:H110,{6}, FALSE)), VLOOKUP(E771,Store_Showcase!B2:H144,{6}, FALSE))</f>
      </c>
      <c r="AH771" s="1">
        <f>VLOOKUP(G771,Sku_Consolidated!A2:R957,18,FALSE)</f>
      </c>
      <c r="AI771" s="1">
        <f>VLOOKUP(G771,Sku_Consolidated!A2:S957,19,FALSE)</f>
      </c>
      <c r="AJ771" s="1">
        <f>VLOOKUP(G771,Sku_Consolidated!A2:T957,20,FALSE)</f>
      </c>
    </row>
    <row r="772" spans="1:36" x14ac:dyDescent="0.25">
      <c r="A772" s="1">
        <v>2024</v>
      </c>
      <c r="B772" s="1" t="s">
        <v>31</v>
      </c>
      <c r="C772" s="1" t="s">
        <v>32</v>
      </c>
      <c r="D772" s="1" t="s">
        <v>33</v>
      </c>
      <c r="E772" s="9" t="s">
        <v>2268</v>
      </c>
      <c r="F772" s="1">
        <f>IF(VLOOKUP(G772,Sku_Consolidated!A2:S957,{19},FALSE)="SHOWCASE", VLOOKUP(E772,Store_Showcase!B2:C144,{2}, FALSE), IF(VLOOKUP(G772,Sku_Consolidated!A2:S957,{19},FALSE)="VAM",VLOOKUP(E772,Store_VAM!B2:C273,{2}, FALSE),VLOOKUP(E772,Store_SRP!B2:C110,{2}, FALSE)))</f>
      </c>
      <c r="G772" s="1">
        <v>795516</v>
      </c>
      <c r="H772" s="1" t="s">
        <v>2249</v>
      </c>
      <c r="I772" s="10" t="s">
        <v>1467</v>
      </c>
      <c r="J772" s="1">
        <f>VLOOKUP(G772,Sku_Consolidated!A2:C957, 3, FALSE)</f>
      </c>
      <c r="K772" s="10">
        <f>IF(J772="PACK", I772, 0)</f>
      </c>
      <c r="L772" s="10">
        <f>IF(J772="KG", I772, I772 * VLOOKUP(G772,Sku_Consolidated!A2:U957,21,FALSE))</f>
      </c>
      <c r="M772" s="10" t="s">
        <v>37</v>
      </c>
      <c r="N772" s="11" t="s">
        <v>2269</v>
      </c>
      <c r="O772" s="10" t="s">
        <v>2270</v>
      </c>
      <c r="P772" s="10">
        <f>N772 - O772</f>
      </c>
      <c r="Q772" s="1">
        <f>VLOOKUP(G772,Sku_Consolidated!A2:G957,7, FALSE)</f>
      </c>
      <c r="R772" s="1">
        <f>IF(IFERROR(VLOOKUP(E772,Store_Showcase!B2:H144,7, FALSE), TRUE)=TRUE, IF(IFERROR(VLOOKUP(E772,Store_SRP!B2:H110,7, FALSE), TRUE)=TRUE,VLOOKUP(E772,Store_VAM!B2:H273,7, FALSE),VLOOKUP(E772,Store_SRP!B2:H110,7, FALSE)), VLOOKUP(E772,Store_Showcase!B2:H144,7, FALSE))</f>
      </c>
      <c r="S772" s="1">
        <f>IF(IFERROR(VLOOKUP(E772,Store_Showcase!B2:I144,8, FALSE), TRUE)=TRUE, IF(IFERROR(VLOOKUP(E772,Store_SRP!B2:I110,8, FALSE), TRUE)=TRUE,VLOOKUP(E772,Store_VAM!B2:I273,8, FALSE),VLOOKUP(E772,Store_SRP!B2:I110,8, FALSE)), VLOOKUP(E772,Store_Showcase!B2:I144,8, FALSE))</f>
      </c>
      <c r="T772" s="1">
        <f>VLOOKUP(G772,Sku_Consolidated!A2:R957,18,FALSE)</f>
      </c>
      <c r="U772" s="1" t="s">
        <v>2271</v>
      </c>
      <c r="V772" s="1">
        <f>IF(VLOOKUP(G772,Sku_Consolidated!A2:S957,19,FALSE)="SHOWCASE", VLOOKUP(E772,Store_Showcase!B2:L144,11, FALSE), IF(VLOOKUP(G772,Sku_Consolidated!A2:S957,19,FALSE)="VAM",VLOOKUP(E772,Store_VAM!B2:L273,11, FALSE),VLOOKUP(E772,Store_SRP!B2:L110,11, FALSE)))</f>
      </c>
      <c r="W772" s="1">
        <f>VLOOKUP(G772,Sku_Consolidated!A2:W957,11,FALSE)</f>
      </c>
      <c r="X772" s="1">
        <f>VLOOKUP(G772,Sku_Consolidated!A2:H957,8,FALSE)</f>
      </c>
      <c r="Y772" s="1">
        <f>VLOOKUP(G772,Sku_Consolidated!A2:I957,9,FALSE)</f>
      </c>
      <c r="Z772" s="1" t="s">
        <v>41</v>
      </c>
      <c r="AA772" s="1">
        <f>VLOOKUP(G772,Sku_Consolidated!A2:E957,5,FALSE)</f>
      </c>
      <c r="AB772" s="1">
        <f>IF(VLOOKUP(G772,Sku_Consolidated!A2:S957,19,FALSE)="SHOWCASE", VLOOKUP(E772,Store_Showcase!B2:N144,13, FALSE), IF(VLOOKUP(G772,Sku_Consolidated!A2:S957,19,FALSE)="VAM",VLOOKUP(E772,Store_VAM!B2:N273,13, FALSE),VLOOKUP(E772,Store_SRP!B2:N110,13, FALSE)))</f>
      </c>
      <c r="AC772" s="1">
        <f>IF(IFERROR(AB772,TRUE)=TRUE, "-","OK")</f>
      </c>
      <c r="AD772" s="11" t="s">
        <v>37</v>
      </c>
      <c r="AE772" s="11" t="s">
        <v>37</v>
      </c>
      <c r="AF772" s="1">
        <f>IF(IFERROR(VLOOKUP(E772,Store_Showcase!B2:H144,{5}, FALSE), TRUE)=TRUE, IF(IFERROR(VLOOKUP(E772,Store_SRP!B2:H110,{5}, FALSE), TRUE)=TRUE,VLOOKUP(E772,Store_VAM!B2:H273,{5}, FALSE),VLOOKUP(E772,Store_SRP!B2:H110,{5}, FALSE)), VLOOKUP(E772,Store_Showcase!B2:H144,{5}, FALSE))</f>
      </c>
      <c r="AG772" s="1">
        <f>IF(IFERROR(VLOOKUP(E772,Store_Showcase!B2:H144,{6}, FALSE), TRUE)=TRUE, IF(IFERROR(VLOOKUP(E772,Store_SRP!B2:H110,{6}, FALSE), TRUE)=TRUE,VLOOKUP(E772,Store_VAM!B2:H273,{6}, FALSE),VLOOKUP(E772,Store_SRP!B2:H110,{6}, FALSE)), VLOOKUP(E772,Store_Showcase!B2:H144,{6}, FALSE))</f>
      </c>
      <c r="AH772" s="1">
        <f>VLOOKUP(G772,Sku_Consolidated!A2:R957,18,FALSE)</f>
      </c>
      <c r="AI772" s="1">
        <f>VLOOKUP(G772,Sku_Consolidated!A2:S957,19,FALSE)</f>
      </c>
      <c r="AJ772" s="1">
        <f>VLOOKUP(G772,Sku_Consolidated!A2:T957,20,FALSE)</f>
      </c>
    </row>
    <row r="773" spans="1:36" x14ac:dyDescent="0.25">
      <c r="A773" s="1">
        <v>2024</v>
      </c>
      <c r="B773" s="1" t="s">
        <v>31</v>
      </c>
      <c r="C773" s="1" t="s">
        <v>32</v>
      </c>
      <c r="D773" s="1" t="s">
        <v>33</v>
      </c>
      <c r="E773" s="9" t="s">
        <v>2268</v>
      </c>
      <c r="F773" s="1">
        <f>IF(VLOOKUP(G773,Sku_Consolidated!A2:S957,{19},FALSE)="SHOWCASE", VLOOKUP(E773,Store_Showcase!B2:C144,{2}, FALSE), IF(VLOOKUP(G773,Sku_Consolidated!A2:S957,{19},FALSE)="VAM",VLOOKUP(E773,Store_VAM!B2:C273,{2}, FALSE),VLOOKUP(E773,Store_SRP!B2:C110,{2}, FALSE)))</f>
      </c>
      <c r="G773" s="1">
        <v>827185</v>
      </c>
      <c r="H773" s="1" t="s">
        <v>2253</v>
      </c>
      <c r="I773" s="10" t="s">
        <v>1424</v>
      </c>
      <c r="J773" s="1">
        <f>VLOOKUP(G773,Sku_Consolidated!A2:C957, 3, FALSE)</f>
      </c>
      <c r="K773" s="10">
        <f>IF(J773="PACK", I773, 0)</f>
      </c>
      <c r="L773" s="10">
        <f>IF(J773="KG", I773, I773 * VLOOKUP(G773,Sku_Consolidated!A2:U957,21,FALSE))</f>
      </c>
      <c r="M773" s="10" t="s">
        <v>37</v>
      </c>
      <c r="N773" s="11" t="s">
        <v>2272</v>
      </c>
      <c r="O773" s="10" t="s">
        <v>2273</v>
      </c>
      <c r="P773" s="10">
        <f>N773 - O773</f>
      </c>
      <c r="Q773" s="1">
        <f>VLOOKUP(G773,Sku_Consolidated!A2:G957,7, FALSE)</f>
      </c>
      <c r="R773" s="1">
        <f>IF(IFERROR(VLOOKUP(E773,Store_Showcase!B2:H144,7, FALSE), TRUE)=TRUE, IF(IFERROR(VLOOKUP(E773,Store_SRP!B2:H110,7, FALSE), TRUE)=TRUE,VLOOKUP(E773,Store_VAM!B2:H273,7, FALSE),VLOOKUP(E773,Store_SRP!B2:H110,7, FALSE)), VLOOKUP(E773,Store_Showcase!B2:H144,7, FALSE))</f>
      </c>
      <c r="S773" s="1">
        <f>IF(IFERROR(VLOOKUP(E773,Store_Showcase!B2:I144,8, FALSE), TRUE)=TRUE, IF(IFERROR(VLOOKUP(E773,Store_SRP!B2:I110,8, FALSE), TRUE)=TRUE,VLOOKUP(E773,Store_VAM!B2:I273,8, FALSE),VLOOKUP(E773,Store_SRP!B2:I110,8, FALSE)), VLOOKUP(E773,Store_Showcase!B2:I144,8, FALSE))</f>
      </c>
      <c r="T773" s="1">
        <f>VLOOKUP(G773,Sku_Consolidated!A2:R957,18,FALSE)</f>
      </c>
      <c r="U773" s="1" t="s">
        <v>2271</v>
      </c>
      <c r="V773" s="1">
        <f>IF(VLOOKUP(G773,Sku_Consolidated!A2:S957,19,FALSE)="SHOWCASE", VLOOKUP(E773,Store_Showcase!B2:L144,11, FALSE), IF(VLOOKUP(G773,Sku_Consolidated!A2:S957,19,FALSE)="VAM",VLOOKUP(E773,Store_VAM!B2:L273,11, FALSE),VLOOKUP(E773,Store_SRP!B2:L110,11, FALSE)))</f>
      </c>
      <c r="W773" s="1">
        <f>VLOOKUP(G773,Sku_Consolidated!A2:W957,11,FALSE)</f>
      </c>
      <c r="X773" s="1">
        <f>VLOOKUP(G773,Sku_Consolidated!A2:H957,8,FALSE)</f>
      </c>
      <c r="Y773" s="1">
        <f>VLOOKUP(G773,Sku_Consolidated!A2:I957,9,FALSE)</f>
      </c>
      <c r="Z773" s="1" t="s">
        <v>41</v>
      </c>
      <c r="AA773" s="1">
        <f>VLOOKUP(G773,Sku_Consolidated!A2:E957,5,FALSE)</f>
      </c>
      <c r="AB773" s="1">
        <f>IF(VLOOKUP(G773,Sku_Consolidated!A2:S957,19,FALSE)="SHOWCASE", VLOOKUP(E773,Store_Showcase!B2:N144,13, FALSE), IF(VLOOKUP(G773,Sku_Consolidated!A2:S957,19,FALSE)="VAM",VLOOKUP(E773,Store_VAM!B2:N273,13, FALSE),VLOOKUP(E773,Store_SRP!B2:N110,13, FALSE)))</f>
      </c>
      <c r="AC773" s="1">
        <f>IF(IFERROR(AB773,TRUE)=TRUE, "-","OK")</f>
      </c>
      <c r="AD773" s="11" t="s">
        <v>37</v>
      </c>
      <c r="AE773" s="11" t="s">
        <v>37</v>
      </c>
      <c r="AF773" s="1">
        <f>IF(IFERROR(VLOOKUP(E773,Store_Showcase!B2:H144,{5}, FALSE), TRUE)=TRUE, IF(IFERROR(VLOOKUP(E773,Store_SRP!B2:H110,{5}, FALSE), TRUE)=TRUE,VLOOKUP(E773,Store_VAM!B2:H273,{5}, FALSE),VLOOKUP(E773,Store_SRP!B2:H110,{5}, FALSE)), VLOOKUP(E773,Store_Showcase!B2:H144,{5}, FALSE))</f>
      </c>
      <c r="AG773" s="1">
        <f>IF(IFERROR(VLOOKUP(E773,Store_Showcase!B2:H144,{6}, FALSE), TRUE)=TRUE, IF(IFERROR(VLOOKUP(E773,Store_SRP!B2:H110,{6}, FALSE), TRUE)=TRUE,VLOOKUP(E773,Store_VAM!B2:H273,{6}, FALSE),VLOOKUP(E773,Store_SRP!B2:H110,{6}, FALSE)), VLOOKUP(E773,Store_Showcase!B2:H144,{6}, FALSE))</f>
      </c>
      <c r="AH773" s="1">
        <f>VLOOKUP(G773,Sku_Consolidated!A2:R957,18,FALSE)</f>
      </c>
      <c r="AI773" s="1">
        <f>VLOOKUP(G773,Sku_Consolidated!A2:S957,19,FALSE)</f>
      </c>
      <c r="AJ773" s="1">
        <f>VLOOKUP(G773,Sku_Consolidated!A2:T957,20,FALSE)</f>
      </c>
    </row>
    <row r="774" spans="1:36" x14ac:dyDescent="0.25">
      <c r="A774" s="1">
        <v>2024</v>
      </c>
      <c r="B774" s="1" t="s">
        <v>31</v>
      </c>
      <c r="C774" s="1" t="s">
        <v>32</v>
      </c>
      <c r="D774" s="1" t="s">
        <v>33</v>
      </c>
      <c r="E774" s="9" t="s">
        <v>2268</v>
      </c>
      <c r="F774" s="1">
        <f>IF(VLOOKUP(G774,Sku_Consolidated!A2:S957,{19},FALSE)="SHOWCASE", VLOOKUP(E774,Store_Showcase!B2:C144,{2}, FALSE), IF(VLOOKUP(G774,Sku_Consolidated!A2:S957,{19},FALSE)="VAM",VLOOKUP(E774,Store_VAM!B2:C273,{2}, FALSE),VLOOKUP(E774,Store_SRP!B2:C110,{2}, FALSE)))</f>
      </c>
      <c r="G774" s="1">
        <v>827186</v>
      </c>
      <c r="H774" s="1" t="s">
        <v>2256</v>
      </c>
      <c r="I774" s="10" t="s">
        <v>1638</v>
      </c>
      <c r="J774" s="1">
        <f>VLOOKUP(G774,Sku_Consolidated!A2:C957, 3, FALSE)</f>
      </c>
      <c r="K774" s="10">
        <f>IF(J774="PACK", I774, 0)</f>
      </c>
      <c r="L774" s="10">
        <f>IF(J774="KG", I774, I774 * VLOOKUP(G774,Sku_Consolidated!A2:U957,21,FALSE))</f>
      </c>
      <c r="M774" s="10" t="s">
        <v>37</v>
      </c>
      <c r="N774" s="11" t="s">
        <v>2274</v>
      </c>
      <c r="O774" s="10" t="s">
        <v>2275</v>
      </c>
      <c r="P774" s="10">
        <f>N774 - O774</f>
      </c>
      <c r="Q774" s="1">
        <f>VLOOKUP(G774,Sku_Consolidated!A2:G957,7, FALSE)</f>
      </c>
      <c r="R774" s="1">
        <f>IF(IFERROR(VLOOKUP(E774,Store_Showcase!B2:H144,7, FALSE), TRUE)=TRUE, IF(IFERROR(VLOOKUP(E774,Store_SRP!B2:H110,7, FALSE), TRUE)=TRUE,VLOOKUP(E774,Store_VAM!B2:H273,7, FALSE),VLOOKUP(E774,Store_SRP!B2:H110,7, FALSE)), VLOOKUP(E774,Store_Showcase!B2:H144,7, FALSE))</f>
      </c>
      <c r="S774" s="1">
        <f>IF(IFERROR(VLOOKUP(E774,Store_Showcase!B2:I144,8, FALSE), TRUE)=TRUE, IF(IFERROR(VLOOKUP(E774,Store_SRP!B2:I110,8, FALSE), TRUE)=TRUE,VLOOKUP(E774,Store_VAM!B2:I273,8, FALSE),VLOOKUP(E774,Store_SRP!B2:I110,8, FALSE)), VLOOKUP(E774,Store_Showcase!B2:I144,8, FALSE))</f>
      </c>
      <c r="T774" s="1">
        <f>VLOOKUP(G774,Sku_Consolidated!A2:R957,18,FALSE)</f>
      </c>
      <c r="U774" s="1" t="s">
        <v>2271</v>
      </c>
      <c r="V774" s="1">
        <f>IF(VLOOKUP(G774,Sku_Consolidated!A2:S957,19,FALSE)="SHOWCASE", VLOOKUP(E774,Store_Showcase!B2:L144,11, FALSE), IF(VLOOKUP(G774,Sku_Consolidated!A2:S957,19,FALSE)="VAM",VLOOKUP(E774,Store_VAM!B2:L273,11, FALSE),VLOOKUP(E774,Store_SRP!B2:L110,11, FALSE)))</f>
      </c>
      <c r="W774" s="1">
        <f>VLOOKUP(G774,Sku_Consolidated!A2:W957,11,FALSE)</f>
      </c>
      <c r="X774" s="1">
        <f>VLOOKUP(G774,Sku_Consolidated!A2:H957,8,FALSE)</f>
      </c>
      <c r="Y774" s="1">
        <f>VLOOKUP(G774,Sku_Consolidated!A2:I957,9,FALSE)</f>
      </c>
      <c r="Z774" s="1" t="s">
        <v>41</v>
      </c>
      <c r="AA774" s="1">
        <f>VLOOKUP(G774,Sku_Consolidated!A2:E957,5,FALSE)</f>
      </c>
      <c r="AB774" s="1">
        <f>IF(VLOOKUP(G774,Sku_Consolidated!A2:S957,19,FALSE)="SHOWCASE", VLOOKUP(E774,Store_Showcase!B2:N144,13, FALSE), IF(VLOOKUP(G774,Sku_Consolidated!A2:S957,19,FALSE)="VAM",VLOOKUP(E774,Store_VAM!B2:N273,13, FALSE),VLOOKUP(E774,Store_SRP!B2:N110,13, FALSE)))</f>
      </c>
      <c r="AC774" s="1">
        <f>IF(IFERROR(AB774,TRUE)=TRUE, "-","OK")</f>
      </c>
      <c r="AD774" s="11" t="s">
        <v>37</v>
      </c>
      <c r="AE774" s="11" t="s">
        <v>37</v>
      </c>
      <c r="AF774" s="1">
        <f>IF(IFERROR(VLOOKUP(E774,Store_Showcase!B2:H144,{5}, FALSE), TRUE)=TRUE, IF(IFERROR(VLOOKUP(E774,Store_SRP!B2:H110,{5}, FALSE), TRUE)=TRUE,VLOOKUP(E774,Store_VAM!B2:H273,{5}, FALSE),VLOOKUP(E774,Store_SRP!B2:H110,{5}, FALSE)), VLOOKUP(E774,Store_Showcase!B2:H144,{5}, FALSE))</f>
      </c>
      <c r="AG774" s="1">
        <f>IF(IFERROR(VLOOKUP(E774,Store_Showcase!B2:H144,{6}, FALSE), TRUE)=TRUE, IF(IFERROR(VLOOKUP(E774,Store_SRP!B2:H110,{6}, FALSE), TRUE)=TRUE,VLOOKUP(E774,Store_VAM!B2:H273,{6}, FALSE),VLOOKUP(E774,Store_SRP!B2:H110,{6}, FALSE)), VLOOKUP(E774,Store_Showcase!B2:H144,{6}, FALSE))</f>
      </c>
      <c r="AH774" s="1">
        <f>VLOOKUP(G774,Sku_Consolidated!A2:R957,18,FALSE)</f>
      </c>
      <c r="AI774" s="1">
        <f>VLOOKUP(G774,Sku_Consolidated!A2:S957,19,FALSE)</f>
      </c>
      <c r="AJ774" s="1">
        <f>VLOOKUP(G774,Sku_Consolidated!A2:T957,20,FALSE)</f>
      </c>
    </row>
    <row r="775" spans="1:36" x14ac:dyDescent="0.25">
      <c r="A775" s="1">
        <v>2024</v>
      </c>
      <c r="B775" s="1" t="s">
        <v>31</v>
      </c>
      <c r="C775" s="1" t="s">
        <v>32</v>
      </c>
      <c r="D775" s="1" t="s">
        <v>33</v>
      </c>
      <c r="E775" s="9" t="s">
        <v>2276</v>
      </c>
      <c r="F775" s="1">
        <f>IF(VLOOKUP(G775,Sku_Consolidated!A2:S957,{19},FALSE)="SHOWCASE", VLOOKUP(E775,Store_Showcase!B2:C144,{2}, FALSE), IF(VLOOKUP(G775,Sku_Consolidated!A2:S957,{19},FALSE)="VAM",VLOOKUP(E775,Store_VAM!B2:C273,{2}, FALSE),VLOOKUP(E775,Store_SRP!B2:C110,{2}, FALSE)))</f>
      </c>
      <c r="G775" s="1">
        <v>795520</v>
      </c>
      <c r="H775" s="1" t="s">
        <v>2260</v>
      </c>
      <c r="I775" s="10" t="s">
        <v>1137</v>
      </c>
      <c r="J775" s="1">
        <f>VLOOKUP(G775,Sku_Consolidated!A2:C957, 3, FALSE)</f>
      </c>
      <c r="K775" s="10">
        <f>IF(J775="PACK", I775, 0)</f>
      </c>
      <c r="L775" s="10">
        <f>IF(J775="KG", I775, I775 * VLOOKUP(G775,Sku_Consolidated!A2:U957,21,FALSE))</f>
      </c>
      <c r="M775" s="10" t="s">
        <v>37</v>
      </c>
      <c r="N775" s="11" t="s">
        <v>1667</v>
      </c>
      <c r="O775" s="10" t="s">
        <v>1658</v>
      </c>
      <c r="P775" s="10">
        <f>N775 - O775</f>
      </c>
      <c r="Q775" s="1">
        <f>VLOOKUP(G775,Sku_Consolidated!A2:G957,7, FALSE)</f>
      </c>
      <c r="R775" s="1">
        <f>IF(IFERROR(VLOOKUP(E775,Store_Showcase!B2:H144,7, FALSE), TRUE)=TRUE, IF(IFERROR(VLOOKUP(E775,Store_SRP!B2:H110,7, FALSE), TRUE)=TRUE,VLOOKUP(E775,Store_VAM!B2:H273,7, FALSE),VLOOKUP(E775,Store_SRP!B2:H110,7, FALSE)), VLOOKUP(E775,Store_Showcase!B2:H144,7, FALSE))</f>
      </c>
      <c r="S775" s="1">
        <f>IF(IFERROR(VLOOKUP(E775,Store_Showcase!B2:I144,8, FALSE), TRUE)=TRUE, IF(IFERROR(VLOOKUP(E775,Store_SRP!B2:I110,8, FALSE), TRUE)=TRUE,VLOOKUP(E775,Store_VAM!B2:I273,8, FALSE),VLOOKUP(E775,Store_SRP!B2:I110,8, FALSE)), VLOOKUP(E775,Store_Showcase!B2:I144,8, FALSE))</f>
      </c>
      <c r="T775" s="1">
        <f>VLOOKUP(G775,Sku_Consolidated!A2:R957,18,FALSE)</f>
      </c>
      <c r="U775" s="1" t="s">
        <v>2277</v>
      </c>
      <c r="V775" s="1">
        <f>IF(VLOOKUP(G775,Sku_Consolidated!A2:S957,19,FALSE)="SHOWCASE", VLOOKUP(E775,Store_Showcase!B2:L144,11, FALSE), IF(VLOOKUP(G775,Sku_Consolidated!A2:S957,19,FALSE)="VAM",VLOOKUP(E775,Store_VAM!B2:L273,11, FALSE),VLOOKUP(E775,Store_SRP!B2:L110,11, FALSE)))</f>
      </c>
      <c r="W775" s="1">
        <f>VLOOKUP(G775,Sku_Consolidated!A2:W957,11,FALSE)</f>
      </c>
      <c r="X775" s="1">
        <f>VLOOKUP(G775,Sku_Consolidated!A2:H957,8,FALSE)</f>
      </c>
      <c r="Y775" s="1">
        <f>VLOOKUP(G775,Sku_Consolidated!A2:I957,9,FALSE)</f>
      </c>
      <c r="Z775" s="1" t="s">
        <v>41</v>
      </c>
      <c r="AA775" s="1">
        <f>VLOOKUP(G775,Sku_Consolidated!A2:E957,5,FALSE)</f>
      </c>
      <c r="AB775" s="1">
        <f>IF(VLOOKUP(G775,Sku_Consolidated!A2:S957,19,FALSE)="SHOWCASE", VLOOKUP(E775,Store_Showcase!B2:N144,13, FALSE), IF(VLOOKUP(G775,Sku_Consolidated!A2:S957,19,FALSE)="VAM",VLOOKUP(E775,Store_VAM!B2:N273,13, FALSE),VLOOKUP(E775,Store_SRP!B2:N110,13, FALSE)))</f>
      </c>
      <c r="AC775" s="1">
        <f>IF(IFERROR(AB775,TRUE)=TRUE, "-","OK")</f>
      </c>
      <c r="AD775" s="11" t="s">
        <v>37</v>
      </c>
      <c r="AE775" s="11" t="s">
        <v>37</v>
      </c>
      <c r="AF775" s="1">
        <f>IF(IFERROR(VLOOKUP(E775,Store_Showcase!B2:H144,{5}, FALSE), TRUE)=TRUE, IF(IFERROR(VLOOKUP(E775,Store_SRP!B2:H110,{5}, FALSE), TRUE)=TRUE,VLOOKUP(E775,Store_VAM!B2:H273,{5}, FALSE),VLOOKUP(E775,Store_SRP!B2:H110,{5}, FALSE)), VLOOKUP(E775,Store_Showcase!B2:H144,{5}, FALSE))</f>
      </c>
      <c r="AG775" s="1">
        <f>IF(IFERROR(VLOOKUP(E775,Store_Showcase!B2:H144,{6}, FALSE), TRUE)=TRUE, IF(IFERROR(VLOOKUP(E775,Store_SRP!B2:H110,{6}, FALSE), TRUE)=TRUE,VLOOKUP(E775,Store_VAM!B2:H273,{6}, FALSE),VLOOKUP(E775,Store_SRP!B2:H110,{6}, FALSE)), VLOOKUP(E775,Store_Showcase!B2:H144,{6}, FALSE))</f>
      </c>
      <c r="AH775" s="1">
        <f>VLOOKUP(G775,Sku_Consolidated!A2:R957,18,FALSE)</f>
      </c>
      <c r="AI775" s="1">
        <f>VLOOKUP(G775,Sku_Consolidated!A2:S957,19,FALSE)</f>
      </c>
      <c r="AJ775" s="1">
        <f>VLOOKUP(G775,Sku_Consolidated!A2:T957,20,FALSE)</f>
      </c>
    </row>
    <row r="776" spans="1:36" x14ac:dyDescent="0.25">
      <c r="A776" s="1">
        <v>2024</v>
      </c>
      <c r="B776" s="1" t="s">
        <v>31</v>
      </c>
      <c r="C776" s="1" t="s">
        <v>32</v>
      </c>
      <c r="D776" s="1" t="s">
        <v>33</v>
      </c>
      <c r="E776" s="9" t="s">
        <v>2276</v>
      </c>
      <c r="F776" s="1">
        <f>IF(VLOOKUP(G776,Sku_Consolidated!A2:S957,{19},FALSE)="SHOWCASE", VLOOKUP(E776,Store_Showcase!B2:C144,{2}, FALSE), IF(VLOOKUP(G776,Sku_Consolidated!A2:S957,{19},FALSE)="VAM",VLOOKUP(E776,Store_VAM!B2:C273,{2}, FALSE),VLOOKUP(E776,Store_SRP!B2:C110,{2}, FALSE)))</f>
      </c>
      <c r="G776" s="1">
        <v>798920</v>
      </c>
      <c r="H776" s="1" t="s">
        <v>2278</v>
      </c>
      <c r="I776" s="10" t="s">
        <v>1137</v>
      </c>
      <c r="J776" s="1">
        <f>VLOOKUP(G776,Sku_Consolidated!A2:C957, 3, FALSE)</f>
      </c>
      <c r="K776" s="10">
        <f>IF(J776="PACK", I776, 0)</f>
      </c>
      <c r="L776" s="10">
        <f>IF(J776="KG", I776, I776 * VLOOKUP(G776,Sku_Consolidated!A2:U957,21,FALSE))</f>
      </c>
      <c r="M776" s="10" t="s">
        <v>37</v>
      </c>
      <c r="N776" s="11" t="s">
        <v>2279</v>
      </c>
      <c r="O776" s="10" t="s">
        <v>2280</v>
      </c>
      <c r="P776" s="10">
        <f>N776 - O776</f>
      </c>
      <c r="Q776" s="1">
        <f>VLOOKUP(G776,Sku_Consolidated!A2:G957,7, FALSE)</f>
      </c>
      <c r="R776" s="1">
        <f>IF(IFERROR(VLOOKUP(E776,Store_Showcase!B2:H144,7, FALSE), TRUE)=TRUE, IF(IFERROR(VLOOKUP(E776,Store_SRP!B2:H110,7, FALSE), TRUE)=TRUE,VLOOKUP(E776,Store_VAM!B2:H273,7, FALSE),VLOOKUP(E776,Store_SRP!B2:H110,7, FALSE)), VLOOKUP(E776,Store_Showcase!B2:H144,7, FALSE))</f>
      </c>
      <c r="S776" s="1">
        <f>IF(IFERROR(VLOOKUP(E776,Store_Showcase!B2:I144,8, FALSE), TRUE)=TRUE, IF(IFERROR(VLOOKUP(E776,Store_SRP!B2:I110,8, FALSE), TRUE)=TRUE,VLOOKUP(E776,Store_VAM!B2:I273,8, FALSE),VLOOKUP(E776,Store_SRP!B2:I110,8, FALSE)), VLOOKUP(E776,Store_Showcase!B2:I144,8, FALSE))</f>
      </c>
      <c r="T776" s="1">
        <f>VLOOKUP(G776,Sku_Consolidated!A2:R957,18,FALSE)</f>
      </c>
      <c r="U776" s="1" t="s">
        <v>2277</v>
      </c>
      <c r="V776" s="1">
        <f>IF(VLOOKUP(G776,Sku_Consolidated!A2:S957,19,FALSE)="SHOWCASE", VLOOKUP(E776,Store_Showcase!B2:L144,11, FALSE), IF(VLOOKUP(G776,Sku_Consolidated!A2:S957,19,FALSE)="VAM",VLOOKUP(E776,Store_VAM!B2:L273,11, FALSE),VLOOKUP(E776,Store_SRP!B2:L110,11, FALSE)))</f>
      </c>
      <c r="W776" s="1">
        <f>VLOOKUP(G776,Sku_Consolidated!A2:W957,11,FALSE)</f>
      </c>
      <c r="X776" s="1">
        <f>VLOOKUP(G776,Sku_Consolidated!A2:H957,8,FALSE)</f>
      </c>
      <c r="Y776" s="1">
        <f>VLOOKUP(G776,Sku_Consolidated!A2:I957,9,FALSE)</f>
      </c>
      <c r="Z776" s="1" t="s">
        <v>41</v>
      </c>
      <c r="AA776" s="1">
        <f>VLOOKUP(G776,Sku_Consolidated!A2:E957,5,FALSE)</f>
      </c>
      <c r="AB776" s="1">
        <f>IF(VLOOKUP(G776,Sku_Consolidated!A2:S957,19,FALSE)="SHOWCASE", VLOOKUP(E776,Store_Showcase!B2:N144,13, FALSE), IF(VLOOKUP(G776,Sku_Consolidated!A2:S957,19,FALSE)="VAM",VLOOKUP(E776,Store_VAM!B2:N273,13, FALSE),VLOOKUP(E776,Store_SRP!B2:N110,13, FALSE)))</f>
      </c>
      <c r="AC776" s="1">
        <f>IF(IFERROR(AB776,TRUE)=TRUE, "-","OK")</f>
      </c>
      <c r="AD776" s="11" t="s">
        <v>37</v>
      </c>
      <c r="AE776" s="11" t="s">
        <v>37</v>
      </c>
      <c r="AF776" s="1">
        <f>IF(IFERROR(VLOOKUP(E776,Store_Showcase!B2:H144,{5}, FALSE), TRUE)=TRUE, IF(IFERROR(VLOOKUP(E776,Store_SRP!B2:H110,{5}, FALSE), TRUE)=TRUE,VLOOKUP(E776,Store_VAM!B2:H273,{5}, FALSE),VLOOKUP(E776,Store_SRP!B2:H110,{5}, FALSE)), VLOOKUP(E776,Store_Showcase!B2:H144,{5}, FALSE))</f>
      </c>
      <c r="AG776" s="1">
        <f>IF(IFERROR(VLOOKUP(E776,Store_Showcase!B2:H144,{6}, FALSE), TRUE)=TRUE, IF(IFERROR(VLOOKUP(E776,Store_SRP!B2:H110,{6}, FALSE), TRUE)=TRUE,VLOOKUP(E776,Store_VAM!B2:H273,{6}, FALSE),VLOOKUP(E776,Store_SRP!B2:H110,{6}, FALSE)), VLOOKUP(E776,Store_Showcase!B2:H144,{6}, FALSE))</f>
      </c>
      <c r="AH776" s="1">
        <f>VLOOKUP(G776,Sku_Consolidated!A2:R957,18,FALSE)</f>
      </c>
      <c r="AI776" s="1">
        <f>VLOOKUP(G776,Sku_Consolidated!A2:S957,19,FALSE)</f>
      </c>
      <c r="AJ776" s="1">
        <f>VLOOKUP(G776,Sku_Consolidated!A2:T957,20,FALSE)</f>
      </c>
    </row>
    <row r="777" spans="1:36" x14ac:dyDescent="0.25">
      <c r="A777" s="1">
        <v>2024</v>
      </c>
      <c r="B777" s="1" t="s">
        <v>31</v>
      </c>
      <c r="C777" s="1" t="s">
        <v>32</v>
      </c>
      <c r="D777" s="1" t="s">
        <v>33</v>
      </c>
      <c r="E777" s="9" t="s">
        <v>2276</v>
      </c>
      <c r="F777" s="1">
        <f>IF(VLOOKUP(G777,Sku_Consolidated!A2:S957,{19},FALSE)="SHOWCASE", VLOOKUP(E777,Store_Showcase!B2:C144,{2}, FALSE), IF(VLOOKUP(G777,Sku_Consolidated!A2:S957,{19},FALSE)="VAM",VLOOKUP(E777,Store_VAM!B2:C273,{2}, FALSE),VLOOKUP(E777,Store_SRP!B2:C110,{2}, FALSE)))</f>
      </c>
      <c r="G777" s="1">
        <v>827185</v>
      </c>
      <c r="H777" s="1" t="s">
        <v>2253</v>
      </c>
      <c r="I777" s="10" t="s">
        <v>1137</v>
      </c>
      <c r="J777" s="1">
        <f>VLOOKUP(G777,Sku_Consolidated!A2:C957, 3, FALSE)</f>
      </c>
      <c r="K777" s="10">
        <f>IF(J777="PACK", I777, 0)</f>
      </c>
      <c r="L777" s="10">
        <f>IF(J777="KG", I777, I777 * VLOOKUP(G777,Sku_Consolidated!A2:U957,21,FALSE))</f>
      </c>
      <c r="M777" s="10" t="s">
        <v>37</v>
      </c>
      <c r="N777" s="11" t="s">
        <v>2264</v>
      </c>
      <c r="O777" s="10" t="s">
        <v>2265</v>
      </c>
      <c r="P777" s="10">
        <f>N777 - O777</f>
      </c>
      <c r="Q777" s="1">
        <f>VLOOKUP(G777,Sku_Consolidated!A2:G957,7, FALSE)</f>
      </c>
      <c r="R777" s="1">
        <f>IF(IFERROR(VLOOKUP(E777,Store_Showcase!B2:H144,7, FALSE), TRUE)=TRUE, IF(IFERROR(VLOOKUP(E777,Store_SRP!B2:H110,7, FALSE), TRUE)=TRUE,VLOOKUP(E777,Store_VAM!B2:H273,7, FALSE),VLOOKUP(E777,Store_SRP!B2:H110,7, FALSE)), VLOOKUP(E777,Store_Showcase!B2:H144,7, FALSE))</f>
      </c>
      <c r="S777" s="1">
        <f>IF(IFERROR(VLOOKUP(E777,Store_Showcase!B2:I144,8, FALSE), TRUE)=TRUE, IF(IFERROR(VLOOKUP(E777,Store_SRP!B2:I110,8, FALSE), TRUE)=TRUE,VLOOKUP(E777,Store_VAM!B2:I273,8, FALSE),VLOOKUP(E777,Store_SRP!B2:I110,8, FALSE)), VLOOKUP(E777,Store_Showcase!B2:I144,8, FALSE))</f>
      </c>
      <c r="T777" s="1">
        <f>VLOOKUP(G777,Sku_Consolidated!A2:R957,18,FALSE)</f>
      </c>
      <c r="U777" s="1" t="s">
        <v>2277</v>
      </c>
      <c r="V777" s="1">
        <f>IF(VLOOKUP(G777,Sku_Consolidated!A2:S957,19,FALSE)="SHOWCASE", VLOOKUP(E777,Store_Showcase!B2:L144,11, FALSE), IF(VLOOKUP(G777,Sku_Consolidated!A2:S957,19,FALSE)="VAM",VLOOKUP(E777,Store_VAM!B2:L273,11, FALSE),VLOOKUP(E777,Store_SRP!B2:L110,11, FALSE)))</f>
      </c>
      <c r="W777" s="1">
        <f>VLOOKUP(G777,Sku_Consolidated!A2:W957,11,FALSE)</f>
      </c>
      <c r="X777" s="1">
        <f>VLOOKUP(G777,Sku_Consolidated!A2:H957,8,FALSE)</f>
      </c>
      <c r="Y777" s="1">
        <f>VLOOKUP(G777,Sku_Consolidated!A2:I957,9,FALSE)</f>
      </c>
      <c r="Z777" s="1" t="s">
        <v>41</v>
      </c>
      <c r="AA777" s="1">
        <f>VLOOKUP(G777,Sku_Consolidated!A2:E957,5,FALSE)</f>
      </c>
      <c r="AB777" s="1">
        <f>IF(VLOOKUP(G777,Sku_Consolidated!A2:S957,19,FALSE)="SHOWCASE", VLOOKUP(E777,Store_Showcase!B2:N144,13, FALSE), IF(VLOOKUP(G777,Sku_Consolidated!A2:S957,19,FALSE)="VAM",VLOOKUP(E777,Store_VAM!B2:N273,13, FALSE),VLOOKUP(E777,Store_SRP!B2:N110,13, FALSE)))</f>
      </c>
      <c r="AC777" s="1">
        <f>IF(IFERROR(AB777,TRUE)=TRUE, "-","OK")</f>
      </c>
      <c r="AD777" s="11" t="s">
        <v>37</v>
      </c>
      <c r="AE777" s="11" t="s">
        <v>37</v>
      </c>
      <c r="AF777" s="1">
        <f>IF(IFERROR(VLOOKUP(E777,Store_Showcase!B2:H144,{5}, FALSE), TRUE)=TRUE, IF(IFERROR(VLOOKUP(E777,Store_SRP!B2:H110,{5}, FALSE), TRUE)=TRUE,VLOOKUP(E777,Store_VAM!B2:H273,{5}, FALSE),VLOOKUP(E777,Store_SRP!B2:H110,{5}, FALSE)), VLOOKUP(E777,Store_Showcase!B2:H144,{5}, FALSE))</f>
      </c>
      <c r="AG777" s="1">
        <f>IF(IFERROR(VLOOKUP(E777,Store_Showcase!B2:H144,{6}, FALSE), TRUE)=TRUE, IF(IFERROR(VLOOKUP(E777,Store_SRP!B2:H110,{6}, FALSE), TRUE)=TRUE,VLOOKUP(E777,Store_VAM!B2:H273,{6}, FALSE),VLOOKUP(E777,Store_SRP!B2:H110,{6}, FALSE)), VLOOKUP(E777,Store_Showcase!B2:H144,{6}, FALSE))</f>
      </c>
      <c r="AH777" s="1">
        <f>VLOOKUP(G777,Sku_Consolidated!A2:R957,18,FALSE)</f>
      </c>
      <c r="AI777" s="1">
        <f>VLOOKUP(G777,Sku_Consolidated!A2:S957,19,FALSE)</f>
      </c>
      <c r="AJ777" s="1">
        <f>VLOOKUP(G777,Sku_Consolidated!A2:T957,20,FALSE)</f>
      </c>
    </row>
    <row r="778" spans="1:36" x14ac:dyDescent="0.25">
      <c r="A778" s="1">
        <v>2024</v>
      </c>
      <c r="B778" s="1" t="s">
        <v>31</v>
      </c>
      <c r="C778" s="1" t="s">
        <v>32</v>
      </c>
      <c r="D778" s="1" t="s">
        <v>33</v>
      </c>
      <c r="E778" s="9" t="s">
        <v>2276</v>
      </c>
      <c r="F778" s="1">
        <f>IF(VLOOKUP(G778,Sku_Consolidated!A2:S957,{19},FALSE)="SHOWCASE", VLOOKUP(E778,Store_Showcase!B2:C144,{2}, FALSE), IF(VLOOKUP(G778,Sku_Consolidated!A2:S957,{19},FALSE)="VAM",VLOOKUP(E778,Store_VAM!B2:C273,{2}, FALSE),VLOOKUP(E778,Store_SRP!B2:C110,{2}, FALSE)))</f>
      </c>
      <c r="G778" s="1">
        <v>827186</v>
      </c>
      <c r="H778" s="1" t="s">
        <v>2256</v>
      </c>
      <c r="I778" s="10" t="s">
        <v>1424</v>
      </c>
      <c r="J778" s="1">
        <f>VLOOKUP(G778,Sku_Consolidated!A2:C957, 3, FALSE)</f>
      </c>
      <c r="K778" s="10">
        <f>IF(J778="PACK", I778, 0)</f>
      </c>
      <c r="L778" s="10">
        <f>IF(J778="KG", I778, I778 * VLOOKUP(G778,Sku_Consolidated!A2:U957,21,FALSE))</f>
      </c>
      <c r="M778" s="10" t="s">
        <v>37</v>
      </c>
      <c r="N778" s="11" t="s">
        <v>2281</v>
      </c>
      <c r="O778" s="10" t="s">
        <v>2282</v>
      </c>
      <c r="P778" s="10">
        <f>N778 - O778</f>
      </c>
      <c r="Q778" s="1">
        <f>VLOOKUP(G778,Sku_Consolidated!A2:G957,7, FALSE)</f>
      </c>
      <c r="R778" s="1">
        <f>IF(IFERROR(VLOOKUP(E778,Store_Showcase!B2:H144,7, FALSE), TRUE)=TRUE, IF(IFERROR(VLOOKUP(E778,Store_SRP!B2:H110,7, FALSE), TRUE)=TRUE,VLOOKUP(E778,Store_VAM!B2:H273,7, FALSE),VLOOKUP(E778,Store_SRP!B2:H110,7, FALSE)), VLOOKUP(E778,Store_Showcase!B2:H144,7, FALSE))</f>
      </c>
      <c r="S778" s="1">
        <f>IF(IFERROR(VLOOKUP(E778,Store_Showcase!B2:I144,8, FALSE), TRUE)=TRUE, IF(IFERROR(VLOOKUP(E778,Store_SRP!B2:I110,8, FALSE), TRUE)=TRUE,VLOOKUP(E778,Store_VAM!B2:I273,8, FALSE),VLOOKUP(E778,Store_SRP!B2:I110,8, FALSE)), VLOOKUP(E778,Store_Showcase!B2:I144,8, FALSE))</f>
      </c>
      <c r="T778" s="1">
        <f>VLOOKUP(G778,Sku_Consolidated!A2:R957,18,FALSE)</f>
      </c>
      <c r="U778" s="1" t="s">
        <v>2277</v>
      </c>
      <c r="V778" s="1">
        <f>IF(VLOOKUP(G778,Sku_Consolidated!A2:S957,19,FALSE)="SHOWCASE", VLOOKUP(E778,Store_Showcase!B2:L144,11, FALSE), IF(VLOOKUP(G778,Sku_Consolidated!A2:S957,19,FALSE)="VAM",VLOOKUP(E778,Store_VAM!B2:L273,11, FALSE),VLOOKUP(E778,Store_SRP!B2:L110,11, FALSE)))</f>
      </c>
      <c r="W778" s="1">
        <f>VLOOKUP(G778,Sku_Consolidated!A2:W957,11,FALSE)</f>
      </c>
      <c r="X778" s="1">
        <f>VLOOKUP(G778,Sku_Consolidated!A2:H957,8,FALSE)</f>
      </c>
      <c r="Y778" s="1">
        <f>VLOOKUP(G778,Sku_Consolidated!A2:I957,9,FALSE)</f>
      </c>
      <c r="Z778" s="1" t="s">
        <v>41</v>
      </c>
      <c r="AA778" s="1">
        <f>VLOOKUP(G778,Sku_Consolidated!A2:E957,5,FALSE)</f>
      </c>
      <c r="AB778" s="1">
        <f>IF(VLOOKUP(G778,Sku_Consolidated!A2:S957,19,FALSE)="SHOWCASE", VLOOKUP(E778,Store_Showcase!B2:N144,13, FALSE), IF(VLOOKUP(G778,Sku_Consolidated!A2:S957,19,FALSE)="VAM",VLOOKUP(E778,Store_VAM!B2:N273,13, FALSE),VLOOKUP(E778,Store_SRP!B2:N110,13, FALSE)))</f>
      </c>
      <c r="AC778" s="1">
        <f>IF(IFERROR(AB778,TRUE)=TRUE, "-","OK")</f>
      </c>
      <c r="AD778" s="11" t="s">
        <v>37</v>
      </c>
      <c r="AE778" s="11" t="s">
        <v>37</v>
      </c>
      <c r="AF778" s="1">
        <f>IF(IFERROR(VLOOKUP(E778,Store_Showcase!B2:H144,{5}, FALSE), TRUE)=TRUE, IF(IFERROR(VLOOKUP(E778,Store_SRP!B2:H110,{5}, FALSE), TRUE)=TRUE,VLOOKUP(E778,Store_VAM!B2:H273,{5}, FALSE),VLOOKUP(E778,Store_SRP!B2:H110,{5}, FALSE)), VLOOKUP(E778,Store_Showcase!B2:H144,{5}, FALSE))</f>
      </c>
      <c r="AG778" s="1">
        <f>IF(IFERROR(VLOOKUP(E778,Store_Showcase!B2:H144,{6}, FALSE), TRUE)=TRUE, IF(IFERROR(VLOOKUP(E778,Store_SRP!B2:H110,{6}, FALSE), TRUE)=TRUE,VLOOKUP(E778,Store_VAM!B2:H273,{6}, FALSE),VLOOKUP(E778,Store_SRP!B2:H110,{6}, FALSE)), VLOOKUP(E778,Store_Showcase!B2:H144,{6}, FALSE))</f>
      </c>
      <c r="AH778" s="1">
        <f>VLOOKUP(G778,Sku_Consolidated!A2:R957,18,FALSE)</f>
      </c>
      <c r="AI778" s="1">
        <f>VLOOKUP(G778,Sku_Consolidated!A2:S957,19,FALSE)</f>
      </c>
      <c r="AJ778" s="1">
        <f>VLOOKUP(G778,Sku_Consolidated!A2:T957,20,FALSE)</f>
      </c>
    </row>
    <row r="779" spans="1:36" x14ac:dyDescent="0.25">
      <c r="A779" s="1">
        <v>2024</v>
      </c>
      <c r="B779" s="1" t="s">
        <v>31</v>
      </c>
      <c r="C779" s="1" t="s">
        <v>32</v>
      </c>
      <c r="D779" s="1" t="s">
        <v>33</v>
      </c>
      <c r="E779" s="9" t="s">
        <v>2276</v>
      </c>
      <c r="F779" s="1">
        <f>IF(VLOOKUP(G779,Sku_Consolidated!A2:S957,{19},FALSE)="SHOWCASE", VLOOKUP(E779,Store_Showcase!B2:C144,{2}, FALSE), IF(VLOOKUP(G779,Sku_Consolidated!A2:S957,{19},FALSE)="VAM",VLOOKUP(E779,Store_VAM!B2:C273,{2}, FALSE),VLOOKUP(E779,Store_SRP!B2:C110,{2}, FALSE)))</f>
      </c>
      <c r="G779" s="1">
        <v>830677</v>
      </c>
      <c r="H779" s="1" t="s">
        <v>2283</v>
      </c>
      <c r="I779" s="10" t="s">
        <v>1137</v>
      </c>
      <c r="J779" s="1">
        <f>VLOOKUP(G779,Sku_Consolidated!A2:C957, 3, FALSE)</f>
      </c>
      <c r="K779" s="10">
        <f>IF(J779="PACK", I779, 0)</f>
      </c>
      <c r="L779" s="10">
        <f>IF(J779="KG", I779, I779 * VLOOKUP(G779,Sku_Consolidated!A2:U957,21,FALSE))</f>
      </c>
      <c r="M779" s="10" t="s">
        <v>37</v>
      </c>
      <c r="N779" s="11" t="s">
        <v>2284</v>
      </c>
      <c r="O779" s="10" t="s">
        <v>1684</v>
      </c>
      <c r="P779" s="10">
        <f>N779 - O779</f>
      </c>
      <c r="Q779" s="1">
        <f>VLOOKUP(G779,Sku_Consolidated!A2:G957,7, FALSE)</f>
      </c>
      <c r="R779" s="1">
        <f>IF(IFERROR(VLOOKUP(E779,Store_Showcase!B2:H144,7, FALSE), TRUE)=TRUE, IF(IFERROR(VLOOKUP(E779,Store_SRP!B2:H110,7, FALSE), TRUE)=TRUE,VLOOKUP(E779,Store_VAM!B2:H273,7, FALSE),VLOOKUP(E779,Store_SRP!B2:H110,7, FALSE)), VLOOKUP(E779,Store_Showcase!B2:H144,7, FALSE))</f>
      </c>
      <c r="S779" s="1">
        <f>IF(IFERROR(VLOOKUP(E779,Store_Showcase!B2:I144,8, FALSE), TRUE)=TRUE, IF(IFERROR(VLOOKUP(E779,Store_SRP!B2:I110,8, FALSE), TRUE)=TRUE,VLOOKUP(E779,Store_VAM!B2:I273,8, FALSE),VLOOKUP(E779,Store_SRP!B2:I110,8, FALSE)), VLOOKUP(E779,Store_Showcase!B2:I144,8, FALSE))</f>
      </c>
      <c r="T779" s="1">
        <f>VLOOKUP(G779,Sku_Consolidated!A2:R957,18,FALSE)</f>
      </c>
      <c r="U779" s="1" t="s">
        <v>2277</v>
      </c>
      <c r="V779" s="1">
        <f>IF(VLOOKUP(G779,Sku_Consolidated!A2:S957,19,FALSE)="SHOWCASE", VLOOKUP(E779,Store_Showcase!B2:L144,11, FALSE), IF(VLOOKUP(G779,Sku_Consolidated!A2:S957,19,FALSE)="VAM",VLOOKUP(E779,Store_VAM!B2:L273,11, FALSE),VLOOKUP(E779,Store_SRP!B2:L110,11, FALSE)))</f>
      </c>
      <c r="W779" s="1">
        <f>VLOOKUP(G779,Sku_Consolidated!A2:W957,11,FALSE)</f>
      </c>
      <c r="X779" s="1">
        <f>VLOOKUP(G779,Sku_Consolidated!A2:H957,8,FALSE)</f>
      </c>
      <c r="Y779" s="1">
        <f>VLOOKUP(G779,Sku_Consolidated!A2:I957,9,FALSE)</f>
      </c>
      <c r="Z779" s="1" t="s">
        <v>41</v>
      </c>
      <c r="AA779" s="1">
        <f>VLOOKUP(G779,Sku_Consolidated!A2:E957,5,FALSE)</f>
      </c>
      <c r="AB779" s="1">
        <f>IF(VLOOKUP(G779,Sku_Consolidated!A2:S957,19,FALSE)="SHOWCASE", VLOOKUP(E779,Store_Showcase!B2:N144,13, FALSE), IF(VLOOKUP(G779,Sku_Consolidated!A2:S957,19,FALSE)="VAM",VLOOKUP(E779,Store_VAM!B2:N273,13, FALSE),VLOOKUP(E779,Store_SRP!B2:N110,13, FALSE)))</f>
      </c>
      <c r="AC779" s="1">
        <f>IF(IFERROR(AB779,TRUE)=TRUE, "-","OK")</f>
      </c>
      <c r="AD779" s="11" t="s">
        <v>37</v>
      </c>
      <c r="AE779" s="11" t="s">
        <v>37</v>
      </c>
      <c r="AF779" s="1">
        <f>IF(IFERROR(VLOOKUP(E779,Store_Showcase!B2:H144,{5}, FALSE), TRUE)=TRUE, IF(IFERROR(VLOOKUP(E779,Store_SRP!B2:H110,{5}, FALSE), TRUE)=TRUE,VLOOKUP(E779,Store_VAM!B2:H273,{5}, FALSE),VLOOKUP(E779,Store_SRP!B2:H110,{5}, FALSE)), VLOOKUP(E779,Store_Showcase!B2:H144,{5}, FALSE))</f>
      </c>
      <c r="AG779" s="1">
        <f>IF(IFERROR(VLOOKUP(E779,Store_Showcase!B2:H144,{6}, FALSE), TRUE)=TRUE, IF(IFERROR(VLOOKUP(E779,Store_SRP!B2:H110,{6}, FALSE), TRUE)=TRUE,VLOOKUP(E779,Store_VAM!B2:H273,{6}, FALSE),VLOOKUP(E779,Store_SRP!B2:H110,{6}, FALSE)), VLOOKUP(E779,Store_Showcase!B2:H144,{6}, FALSE))</f>
      </c>
      <c r="AH779" s="1">
        <f>VLOOKUP(G779,Sku_Consolidated!A2:R957,18,FALSE)</f>
      </c>
      <c r="AI779" s="1">
        <f>VLOOKUP(G779,Sku_Consolidated!A2:S957,19,FALSE)</f>
      </c>
      <c r="AJ779" s="1">
        <f>VLOOKUP(G779,Sku_Consolidated!A2:T957,20,FALSE)</f>
      </c>
    </row>
    <row r="780" spans="1:36" x14ac:dyDescent="0.25">
      <c r="A780" s="1">
        <v>2024</v>
      </c>
      <c r="B780" s="1" t="s">
        <v>31</v>
      </c>
      <c r="C780" s="1" t="s">
        <v>32</v>
      </c>
      <c r="D780" s="1" t="s">
        <v>33</v>
      </c>
      <c r="E780" s="9" t="s">
        <v>2285</v>
      </c>
      <c r="F780" s="1">
        <f>IF(VLOOKUP(G780,Sku_Consolidated!A2:S957,{19},FALSE)="SHOWCASE", VLOOKUP(E780,Store_Showcase!B2:C144,{2}, FALSE), IF(VLOOKUP(G780,Sku_Consolidated!A2:S957,{19},FALSE)="VAM",VLOOKUP(E780,Store_VAM!B2:C273,{2}, FALSE),VLOOKUP(E780,Store_SRP!B2:C110,{2}, FALSE)))</f>
      </c>
      <c r="G780" s="1">
        <v>795516</v>
      </c>
      <c r="H780" s="1" t="s">
        <v>2249</v>
      </c>
      <c r="I780" s="10" t="s">
        <v>1477</v>
      </c>
      <c r="J780" s="1">
        <f>VLOOKUP(G780,Sku_Consolidated!A2:C957, 3, FALSE)</f>
      </c>
      <c r="K780" s="10">
        <f>IF(J780="PACK", I780, 0)</f>
      </c>
      <c r="L780" s="10">
        <f>IF(J780="KG", I780, I780 * VLOOKUP(G780,Sku_Consolidated!A2:U957,21,FALSE))</f>
      </c>
      <c r="M780" s="10" t="s">
        <v>37</v>
      </c>
      <c r="N780" s="11" t="s">
        <v>2286</v>
      </c>
      <c r="O780" s="10" t="s">
        <v>2287</v>
      </c>
      <c r="P780" s="10">
        <f>N780 - O780</f>
      </c>
      <c r="Q780" s="1">
        <f>VLOOKUP(G780,Sku_Consolidated!A2:G957,7, FALSE)</f>
      </c>
      <c r="R780" s="1">
        <f>IF(IFERROR(VLOOKUP(E780,Store_Showcase!B2:H144,7, FALSE), TRUE)=TRUE, IF(IFERROR(VLOOKUP(E780,Store_SRP!B2:H110,7, FALSE), TRUE)=TRUE,VLOOKUP(E780,Store_VAM!B2:H273,7, FALSE),VLOOKUP(E780,Store_SRP!B2:H110,7, FALSE)), VLOOKUP(E780,Store_Showcase!B2:H144,7, FALSE))</f>
      </c>
      <c r="S780" s="1">
        <f>IF(IFERROR(VLOOKUP(E780,Store_Showcase!B2:I144,8, FALSE), TRUE)=TRUE, IF(IFERROR(VLOOKUP(E780,Store_SRP!B2:I110,8, FALSE), TRUE)=TRUE,VLOOKUP(E780,Store_VAM!B2:I273,8, FALSE),VLOOKUP(E780,Store_SRP!B2:I110,8, FALSE)), VLOOKUP(E780,Store_Showcase!B2:I144,8, FALSE))</f>
      </c>
      <c r="T780" s="1">
        <f>VLOOKUP(G780,Sku_Consolidated!A2:R957,18,FALSE)</f>
      </c>
      <c r="U780" s="1" t="s">
        <v>2288</v>
      </c>
      <c r="V780" s="1">
        <f>IF(VLOOKUP(G780,Sku_Consolidated!A2:S957,19,FALSE)="SHOWCASE", VLOOKUP(E780,Store_Showcase!B2:L144,11, FALSE), IF(VLOOKUP(G780,Sku_Consolidated!A2:S957,19,FALSE)="VAM",VLOOKUP(E780,Store_VAM!B2:L273,11, FALSE),VLOOKUP(E780,Store_SRP!B2:L110,11, FALSE)))</f>
      </c>
      <c r="W780" s="1">
        <f>VLOOKUP(G780,Sku_Consolidated!A2:W957,11,FALSE)</f>
      </c>
      <c r="X780" s="1">
        <f>VLOOKUP(G780,Sku_Consolidated!A2:H957,8,FALSE)</f>
      </c>
      <c r="Y780" s="1">
        <f>VLOOKUP(G780,Sku_Consolidated!A2:I957,9,FALSE)</f>
      </c>
      <c r="Z780" s="1" t="s">
        <v>41</v>
      </c>
      <c r="AA780" s="1">
        <f>VLOOKUP(G780,Sku_Consolidated!A2:E957,5,FALSE)</f>
      </c>
      <c r="AB780" s="1">
        <f>IF(VLOOKUP(G780,Sku_Consolidated!A2:S957,19,FALSE)="SHOWCASE", VLOOKUP(E780,Store_Showcase!B2:N144,13, FALSE), IF(VLOOKUP(G780,Sku_Consolidated!A2:S957,19,FALSE)="VAM",VLOOKUP(E780,Store_VAM!B2:N273,13, FALSE),VLOOKUP(E780,Store_SRP!B2:N110,13, FALSE)))</f>
      </c>
      <c r="AC780" s="1">
        <f>IF(IFERROR(AB780,TRUE)=TRUE, "-","OK")</f>
      </c>
      <c r="AD780" s="11" t="s">
        <v>37</v>
      </c>
      <c r="AE780" s="11" t="s">
        <v>37</v>
      </c>
      <c r="AF780" s="1">
        <f>IF(IFERROR(VLOOKUP(E780,Store_Showcase!B2:H144,{5}, FALSE), TRUE)=TRUE, IF(IFERROR(VLOOKUP(E780,Store_SRP!B2:H110,{5}, FALSE), TRUE)=TRUE,VLOOKUP(E780,Store_VAM!B2:H273,{5}, FALSE),VLOOKUP(E780,Store_SRP!B2:H110,{5}, FALSE)), VLOOKUP(E780,Store_Showcase!B2:H144,{5}, FALSE))</f>
      </c>
      <c r="AG780" s="1">
        <f>IF(IFERROR(VLOOKUP(E780,Store_Showcase!B2:H144,{6}, FALSE), TRUE)=TRUE, IF(IFERROR(VLOOKUP(E780,Store_SRP!B2:H110,{6}, FALSE), TRUE)=TRUE,VLOOKUP(E780,Store_VAM!B2:H273,{6}, FALSE),VLOOKUP(E780,Store_SRP!B2:H110,{6}, FALSE)), VLOOKUP(E780,Store_Showcase!B2:H144,{6}, FALSE))</f>
      </c>
      <c r="AH780" s="1">
        <f>VLOOKUP(G780,Sku_Consolidated!A2:R957,18,FALSE)</f>
      </c>
      <c r="AI780" s="1">
        <f>VLOOKUP(G780,Sku_Consolidated!A2:S957,19,FALSE)</f>
      </c>
      <c r="AJ780" s="1">
        <f>VLOOKUP(G780,Sku_Consolidated!A2:T957,20,FALSE)</f>
      </c>
    </row>
    <row r="781" spans="1:36" x14ac:dyDescent="0.25">
      <c r="A781" s="1">
        <v>2024</v>
      </c>
      <c r="B781" s="1" t="s">
        <v>31</v>
      </c>
      <c r="C781" s="1" t="s">
        <v>32</v>
      </c>
      <c r="D781" s="1" t="s">
        <v>33</v>
      </c>
      <c r="E781" s="9" t="s">
        <v>2285</v>
      </c>
      <c r="F781" s="1">
        <f>IF(VLOOKUP(G781,Sku_Consolidated!A2:S957,{19},FALSE)="SHOWCASE", VLOOKUP(E781,Store_Showcase!B2:C144,{2}, FALSE), IF(VLOOKUP(G781,Sku_Consolidated!A2:S957,{19},FALSE)="VAM",VLOOKUP(E781,Store_VAM!B2:C273,{2}, FALSE),VLOOKUP(E781,Store_SRP!B2:C110,{2}, FALSE)))</f>
      </c>
      <c r="G781" s="1">
        <v>827185</v>
      </c>
      <c r="H781" s="1" t="s">
        <v>2253</v>
      </c>
      <c r="I781" s="10" t="s">
        <v>1137</v>
      </c>
      <c r="J781" s="1">
        <f>VLOOKUP(G781,Sku_Consolidated!A2:C957, 3, FALSE)</f>
      </c>
      <c r="K781" s="10">
        <f>IF(J781="PACK", I781, 0)</f>
      </c>
      <c r="L781" s="10">
        <f>IF(J781="KG", I781, I781 * VLOOKUP(G781,Sku_Consolidated!A2:U957,21,FALSE))</f>
      </c>
      <c r="M781" s="10" t="s">
        <v>37</v>
      </c>
      <c r="N781" s="11" t="s">
        <v>2289</v>
      </c>
      <c r="O781" s="10" t="s">
        <v>2290</v>
      </c>
      <c r="P781" s="10">
        <f>N781 - O781</f>
      </c>
      <c r="Q781" s="1">
        <f>VLOOKUP(G781,Sku_Consolidated!A2:G957,7, FALSE)</f>
      </c>
      <c r="R781" s="1">
        <f>IF(IFERROR(VLOOKUP(E781,Store_Showcase!B2:H144,7, FALSE), TRUE)=TRUE, IF(IFERROR(VLOOKUP(E781,Store_SRP!B2:H110,7, FALSE), TRUE)=TRUE,VLOOKUP(E781,Store_VAM!B2:H273,7, FALSE),VLOOKUP(E781,Store_SRP!B2:H110,7, FALSE)), VLOOKUP(E781,Store_Showcase!B2:H144,7, FALSE))</f>
      </c>
      <c r="S781" s="1">
        <f>IF(IFERROR(VLOOKUP(E781,Store_Showcase!B2:I144,8, FALSE), TRUE)=TRUE, IF(IFERROR(VLOOKUP(E781,Store_SRP!B2:I110,8, FALSE), TRUE)=TRUE,VLOOKUP(E781,Store_VAM!B2:I273,8, FALSE),VLOOKUP(E781,Store_SRP!B2:I110,8, FALSE)), VLOOKUP(E781,Store_Showcase!B2:I144,8, FALSE))</f>
      </c>
      <c r="T781" s="1">
        <f>VLOOKUP(G781,Sku_Consolidated!A2:R957,18,FALSE)</f>
      </c>
      <c r="U781" s="1" t="s">
        <v>2288</v>
      </c>
      <c r="V781" s="1">
        <f>IF(VLOOKUP(G781,Sku_Consolidated!A2:S957,19,FALSE)="SHOWCASE", VLOOKUP(E781,Store_Showcase!B2:L144,11, FALSE), IF(VLOOKUP(G781,Sku_Consolidated!A2:S957,19,FALSE)="VAM",VLOOKUP(E781,Store_VAM!B2:L273,11, FALSE),VLOOKUP(E781,Store_SRP!B2:L110,11, FALSE)))</f>
      </c>
      <c r="W781" s="1">
        <f>VLOOKUP(G781,Sku_Consolidated!A2:W957,11,FALSE)</f>
      </c>
      <c r="X781" s="1">
        <f>VLOOKUP(G781,Sku_Consolidated!A2:H957,8,FALSE)</f>
      </c>
      <c r="Y781" s="1">
        <f>VLOOKUP(G781,Sku_Consolidated!A2:I957,9,FALSE)</f>
      </c>
      <c r="Z781" s="1" t="s">
        <v>41</v>
      </c>
      <c r="AA781" s="1">
        <f>VLOOKUP(G781,Sku_Consolidated!A2:E957,5,FALSE)</f>
      </c>
      <c r="AB781" s="1">
        <f>IF(VLOOKUP(G781,Sku_Consolidated!A2:S957,19,FALSE)="SHOWCASE", VLOOKUP(E781,Store_Showcase!B2:N144,13, FALSE), IF(VLOOKUP(G781,Sku_Consolidated!A2:S957,19,FALSE)="VAM",VLOOKUP(E781,Store_VAM!B2:N273,13, FALSE),VLOOKUP(E781,Store_SRP!B2:N110,13, FALSE)))</f>
      </c>
      <c r="AC781" s="1">
        <f>IF(IFERROR(AB781,TRUE)=TRUE, "-","OK")</f>
      </c>
      <c r="AD781" s="11" t="s">
        <v>37</v>
      </c>
      <c r="AE781" s="11" t="s">
        <v>37</v>
      </c>
      <c r="AF781" s="1">
        <f>IF(IFERROR(VLOOKUP(E781,Store_Showcase!B2:H144,{5}, FALSE), TRUE)=TRUE, IF(IFERROR(VLOOKUP(E781,Store_SRP!B2:H110,{5}, FALSE), TRUE)=TRUE,VLOOKUP(E781,Store_VAM!B2:H273,{5}, FALSE),VLOOKUP(E781,Store_SRP!B2:H110,{5}, FALSE)), VLOOKUP(E781,Store_Showcase!B2:H144,{5}, FALSE))</f>
      </c>
      <c r="AG781" s="1">
        <f>IF(IFERROR(VLOOKUP(E781,Store_Showcase!B2:H144,{6}, FALSE), TRUE)=TRUE, IF(IFERROR(VLOOKUP(E781,Store_SRP!B2:H110,{6}, FALSE), TRUE)=TRUE,VLOOKUP(E781,Store_VAM!B2:H273,{6}, FALSE),VLOOKUP(E781,Store_SRP!B2:H110,{6}, FALSE)), VLOOKUP(E781,Store_Showcase!B2:H144,{6}, FALSE))</f>
      </c>
      <c r="AH781" s="1">
        <f>VLOOKUP(G781,Sku_Consolidated!A2:R957,18,FALSE)</f>
      </c>
      <c r="AI781" s="1">
        <f>VLOOKUP(G781,Sku_Consolidated!A2:S957,19,FALSE)</f>
      </c>
      <c r="AJ781" s="1">
        <f>VLOOKUP(G781,Sku_Consolidated!A2:T957,20,FALSE)</f>
      </c>
    </row>
    <row r="782" spans="1:36" x14ac:dyDescent="0.25">
      <c r="A782" s="1">
        <v>2024</v>
      </c>
      <c r="B782" s="1" t="s">
        <v>31</v>
      </c>
      <c r="C782" s="1" t="s">
        <v>32</v>
      </c>
      <c r="D782" s="1" t="s">
        <v>33</v>
      </c>
      <c r="E782" s="9" t="s">
        <v>2285</v>
      </c>
      <c r="F782" s="1">
        <f>IF(VLOOKUP(G782,Sku_Consolidated!A2:S957,{19},FALSE)="SHOWCASE", VLOOKUP(E782,Store_Showcase!B2:C144,{2}, FALSE), IF(VLOOKUP(G782,Sku_Consolidated!A2:S957,{19},FALSE)="VAM",VLOOKUP(E782,Store_VAM!B2:C273,{2}, FALSE),VLOOKUP(E782,Store_SRP!B2:C110,{2}, FALSE)))</f>
      </c>
      <c r="G782" s="1">
        <v>827186</v>
      </c>
      <c r="H782" s="1" t="s">
        <v>2256</v>
      </c>
      <c r="I782" s="10" t="s">
        <v>1424</v>
      </c>
      <c r="J782" s="1">
        <f>VLOOKUP(G782,Sku_Consolidated!A2:C957, 3, FALSE)</f>
      </c>
      <c r="K782" s="10">
        <f>IF(J782="PACK", I782, 0)</f>
      </c>
      <c r="L782" s="10">
        <f>IF(J782="KG", I782, I782 * VLOOKUP(G782,Sku_Consolidated!A2:U957,21,FALSE))</f>
      </c>
      <c r="M782" s="10" t="s">
        <v>37</v>
      </c>
      <c r="N782" s="11" t="s">
        <v>2291</v>
      </c>
      <c r="O782" s="10" t="s">
        <v>2292</v>
      </c>
      <c r="P782" s="10">
        <f>N782 - O782</f>
      </c>
      <c r="Q782" s="1">
        <f>VLOOKUP(G782,Sku_Consolidated!A2:G957,7, FALSE)</f>
      </c>
      <c r="R782" s="1">
        <f>IF(IFERROR(VLOOKUP(E782,Store_Showcase!B2:H144,7, FALSE), TRUE)=TRUE, IF(IFERROR(VLOOKUP(E782,Store_SRP!B2:H110,7, FALSE), TRUE)=TRUE,VLOOKUP(E782,Store_VAM!B2:H273,7, FALSE),VLOOKUP(E782,Store_SRP!B2:H110,7, FALSE)), VLOOKUP(E782,Store_Showcase!B2:H144,7, FALSE))</f>
      </c>
      <c r="S782" s="1">
        <f>IF(IFERROR(VLOOKUP(E782,Store_Showcase!B2:I144,8, FALSE), TRUE)=TRUE, IF(IFERROR(VLOOKUP(E782,Store_SRP!B2:I110,8, FALSE), TRUE)=TRUE,VLOOKUP(E782,Store_VAM!B2:I273,8, FALSE),VLOOKUP(E782,Store_SRP!B2:I110,8, FALSE)), VLOOKUP(E782,Store_Showcase!B2:I144,8, FALSE))</f>
      </c>
      <c r="T782" s="1">
        <f>VLOOKUP(G782,Sku_Consolidated!A2:R957,18,FALSE)</f>
      </c>
      <c r="U782" s="1" t="s">
        <v>2288</v>
      </c>
      <c r="V782" s="1">
        <f>IF(VLOOKUP(G782,Sku_Consolidated!A2:S957,19,FALSE)="SHOWCASE", VLOOKUP(E782,Store_Showcase!B2:L144,11, FALSE), IF(VLOOKUP(G782,Sku_Consolidated!A2:S957,19,FALSE)="VAM",VLOOKUP(E782,Store_VAM!B2:L273,11, FALSE),VLOOKUP(E782,Store_SRP!B2:L110,11, FALSE)))</f>
      </c>
      <c r="W782" s="1">
        <f>VLOOKUP(G782,Sku_Consolidated!A2:W957,11,FALSE)</f>
      </c>
      <c r="X782" s="1">
        <f>VLOOKUP(G782,Sku_Consolidated!A2:H957,8,FALSE)</f>
      </c>
      <c r="Y782" s="1">
        <f>VLOOKUP(G782,Sku_Consolidated!A2:I957,9,FALSE)</f>
      </c>
      <c r="Z782" s="1" t="s">
        <v>41</v>
      </c>
      <c r="AA782" s="1">
        <f>VLOOKUP(G782,Sku_Consolidated!A2:E957,5,FALSE)</f>
      </c>
      <c r="AB782" s="1">
        <f>IF(VLOOKUP(G782,Sku_Consolidated!A2:S957,19,FALSE)="SHOWCASE", VLOOKUP(E782,Store_Showcase!B2:N144,13, FALSE), IF(VLOOKUP(G782,Sku_Consolidated!A2:S957,19,FALSE)="VAM",VLOOKUP(E782,Store_VAM!B2:N273,13, FALSE),VLOOKUP(E782,Store_SRP!B2:N110,13, FALSE)))</f>
      </c>
      <c r="AC782" s="1">
        <f>IF(IFERROR(AB782,TRUE)=TRUE, "-","OK")</f>
      </c>
      <c r="AD782" s="11" t="s">
        <v>37</v>
      </c>
      <c r="AE782" s="11" t="s">
        <v>37</v>
      </c>
      <c r="AF782" s="1">
        <f>IF(IFERROR(VLOOKUP(E782,Store_Showcase!B2:H144,{5}, FALSE), TRUE)=TRUE, IF(IFERROR(VLOOKUP(E782,Store_SRP!B2:H110,{5}, FALSE), TRUE)=TRUE,VLOOKUP(E782,Store_VAM!B2:H273,{5}, FALSE),VLOOKUP(E782,Store_SRP!B2:H110,{5}, FALSE)), VLOOKUP(E782,Store_Showcase!B2:H144,{5}, FALSE))</f>
      </c>
      <c r="AG782" s="1">
        <f>IF(IFERROR(VLOOKUP(E782,Store_Showcase!B2:H144,{6}, FALSE), TRUE)=TRUE, IF(IFERROR(VLOOKUP(E782,Store_SRP!B2:H110,{6}, FALSE), TRUE)=TRUE,VLOOKUP(E782,Store_VAM!B2:H273,{6}, FALSE),VLOOKUP(E782,Store_SRP!B2:H110,{6}, FALSE)), VLOOKUP(E782,Store_Showcase!B2:H144,{6}, FALSE))</f>
      </c>
      <c r="AH782" s="1">
        <f>VLOOKUP(G782,Sku_Consolidated!A2:R957,18,FALSE)</f>
      </c>
      <c r="AI782" s="1">
        <f>VLOOKUP(G782,Sku_Consolidated!A2:S957,19,FALSE)</f>
      </c>
      <c r="AJ782" s="1">
        <f>VLOOKUP(G782,Sku_Consolidated!A2:T957,20,FALSE)</f>
      </c>
    </row>
    <row r="783" spans="1:36" x14ac:dyDescent="0.25">
      <c r="A783" s="1">
        <v>2024</v>
      </c>
      <c r="B783" s="1" t="s">
        <v>31</v>
      </c>
      <c r="C783" s="1" t="s">
        <v>32</v>
      </c>
      <c r="D783" s="1" t="s">
        <v>33</v>
      </c>
      <c r="E783" s="9" t="s">
        <v>961</v>
      </c>
      <c r="F783" s="1">
        <f>IF(VLOOKUP(G783,Sku_Consolidated!A2:S957,{19},FALSE)="SHOWCASE", VLOOKUP(E783,Store_Showcase!B2:C144,{2}, FALSE), IF(VLOOKUP(G783,Sku_Consolidated!A2:S957,{19},FALSE)="VAM",VLOOKUP(E783,Store_VAM!B2:C273,{2}, FALSE),VLOOKUP(E783,Store_SRP!B2:C110,{2}, FALSE)))</f>
      </c>
      <c r="G783" s="1">
        <v>795516</v>
      </c>
      <c r="H783" s="1" t="s">
        <v>2249</v>
      </c>
      <c r="I783" s="10" t="s">
        <v>2293</v>
      </c>
      <c r="J783" s="1">
        <f>VLOOKUP(G783,Sku_Consolidated!A2:C957, 3, FALSE)</f>
      </c>
      <c r="K783" s="10">
        <f>IF(J783="PACK", I783, 0)</f>
      </c>
      <c r="L783" s="10">
        <f>IF(J783="KG", I783, I783 * VLOOKUP(G783,Sku_Consolidated!A2:U957,21,FALSE))</f>
      </c>
      <c r="M783" s="10" t="s">
        <v>37</v>
      </c>
      <c r="N783" s="11" t="s">
        <v>2294</v>
      </c>
      <c r="O783" s="10" t="s">
        <v>2295</v>
      </c>
      <c r="P783" s="10">
        <f>N783 - O783</f>
      </c>
      <c r="Q783" s="1">
        <f>VLOOKUP(G783,Sku_Consolidated!A2:G957,7, FALSE)</f>
      </c>
      <c r="R783" s="1">
        <f>IF(IFERROR(VLOOKUP(E783,Store_Showcase!B2:H144,7, FALSE), TRUE)=TRUE, IF(IFERROR(VLOOKUP(E783,Store_SRP!B2:H110,7, FALSE), TRUE)=TRUE,VLOOKUP(E783,Store_VAM!B2:H273,7, FALSE),VLOOKUP(E783,Store_SRP!B2:H110,7, FALSE)), VLOOKUP(E783,Store_Showcase!B2:H144,7, FALSE))</f>
      </c>
      <c r="S783" s="1">
        <f>IF(IFERROR(VLOOKUP(E783,Store_Showcase!B2:I144,8, FALSE), TRUE)=TRUE, IF(IFERROR(VLOOKUP(E783,Store_SRP!B2:I110,8, FALSE), TRUE)=TRUE,VLOOKUP(E783,Store_VAM!B2:I273,8, FALSE),VLOOKUP(E783,Store_SRP!B2:I110,8, FALSE)), VLOOKUP(E783,Store_Showcase!B2:I144,8, FALSE))</f>
      </c>
      <c r="T783" s="1">
        <f>VLOOKUP(G783,Sku_Consolidated!A2:R957,18,FALSE)</f>
      </c>
      <c r="U783" s="1" t="s">
        <v>2296</v>
      </c>
      <c r="V783" s="1">
        <f>IF(VLOOKUP(G783,Sku_Consolidated!A2:S957,19,FALSE)="SHOWCASE", VLOOKUP(E783,Store_Showcase!B2:L144,11, FALSE), IF(VLOOKUP(G783,Sku_Consolidated!A2:S957,19,FALSE)="VAM",VLOOKUP(E783,Store_VAM!B2:L273,11, FALSE),VLOOKUP(E783,Store_SRP!B2:L110,11, FALSE)))</f>
      </c>
      <c r="W783" s="1">
        <f>VLOOKUP(G783,Sku_Consolidated!A2:W957,11,FALSE)</f>
      </c>
      <c r="X783" s="1">
        <f>VLOOKUP(G783,Sku_Consolidated!A2:H957,8,FALSE)</f>
      </c>
      <c r="Y783" s="1">
        <f>VLOOKUP(G783,Sku_Consolidated!A2:I957,9,FALSE)</f>
      </c>
      <c r="Z783" s="1" t="s">
        <v>41</v>
      </c>
      <c r="AA783" s="1">
        <f>VLOOKUP(G783,Sku_Consolidated!A2:E957,5,FALSE)</f>
      </c>
      <c r="AB783" s="1">
        <f>IF(VLOOKUP(G783,Sku_Consolidated!A2:S957,19,FALSE)="SHOWCASE", VLOOKUP(E783,Store_Showcase!B2:N144,13, FALSE), IF(VLOOKUP(G783,Sku_Consolidated!A2:S957,19,FALSE)="VAM",VLOOKUP(E783,Store_VAM!B2:N273,13, FALSE),VLOOKUP(E783,Store_SRP!B2:N110,13, FALSE)))</f>
      </c>
      <c r="AC783" s="1">
        <f>IF(IFERROR(AB783,TRUE)=TRUE, "-","OK")</f>
      </c>
      <c r="AD783" s="11" t="s">
        <v>37</v>
      </c>
      <c r="AE783" s="11" t="s">
        <v>37</v>
      </c>
      <c r="AF783" s="1">
        <f>IF(IFERROR(VLOOKUP(E783,Store_Showcase!B2:H144,{5}, FALSE), TRUE)=TRUE, IF(IFERROR(VLOOKUP(E783,Store_SRP!B2:H110,{5}, FALSE), TRUE)=TRUE,VLOOKUP(E783,Store_VAM!B2:H273,{5}, FALSE),VLOOKUP(E783,Store_SRP!B2:H110,{5}, FALSE)), VLOOKUP(E783,Store_Showcase!B2:H144,{5}, FALSE))</f>
      </c>
      <c r="AG783" s="1">
        <f>IF(IFERROR(VLOOKUP(E783,Store_Showcase!B2:H144,{6}, FALSE), TRUE)=TRUE, IF(IFERROR(VLOOKUP(E783,Store_SRP!B2:H110,{6}, FALSE), TRUE)=TRUE,VLOOKUP(E783,Store_VAM!B2:H273,{6}, FALSE),VLOOKUP(E783,Store_SRP!B2:H110,{6}, FALSE)), VLOOKUP(E783,Store_Showcase!B2:H144,{6}, FALSE))</f>
      </c>
      <c r="AH783" s="1">
        <f>VLOOKUP(G783,Sku_Consolidated!A2:R957,18,FALSE)</f>
      </c>
      <c r="AI783" s="1">
        <f>VLOOKUP(G783,Sku_Consolidated!A2:S957,19,FALSE)</f>
      </c>
      <c r="AJ783" s="1">
        <f>VLOOKUP(G783,Sku_Consolidated!A2:T957,20,FALSE)</f>
      </c>
    </row>
    <row r="784" spans="1:36" x14ac:dyDescent="0.25">
      <c r="A784" s="1">
        <v>2024</v>
      </c>
      <c r="B784" s="1" t="s">
        <v>31</v>
      </c>
      <c r="C784" s="1" t="s">
        <v>32</v>
      </c>
      <c r="D784" s="1" t="s">
        <v>33</v>
      </c>
      <c r="E784" s="9" t="s">
        <v>961</v>
      </c>
      <c r="F784" s="1">
        <f>IF(VLOOKUP(G784,Sku_Consolidated!A2:S957,{19},FALSE)="SHOWCASE", VLOOKUP(E784,Store_Showcase!B2:C144,{2}, FALSE), IF(VLOOKUP(G784,Sku_Consolidated!A2:S957,{19},FALSE)="VAM",VLOOKUP(E784,Store_VAM!B2:C273,{2}, FALSE),VLOOKUP(E784,Store_SRP!B2:C110,{2}, FALSE)))</f>
      </c>
      <c r="G784" s="1">
        <v>795520</v>
      </c>
      <c r="H784" s="1" t="s">
        <v>2260</v>
      </c>
      <c r="I784" s="10" t="s">
        <v>1474</v>
      </c>
      <c r="J784" s="1">
        <f>VLOOKUP(G784,Sku_Consolidated!A2:C957, 3, FALSE)</f>
      </c>
      <c r="K784" s="10">
        <f>IF(J784="PACK", I784, 0)</f>
      </c>
      <c r="L784" s="10">
        <f>IF(J784="KG", I784, I784 * VLOOKUP(G784,Sku_Consolidated!A2:U957,21,FALSE))</f>
      </c>
      <c r="M784" s="10" t="s">
        <v>37</v>
      </c>
      <c r="N784" s="11" t="s">
        <v>2297</v>
      </c>
      <c r="O784" s="10" t="s">
        <v>2298</v>
      </c>
      <c r="P784" s="10">
        <f>N784 - O784</f>
      </c>
      <c r="Q784" s="1">
        <f>VLOOKUP(G784,Sku_Consolidated!A2:G957,7, FALSE)</f>
      </c>
      <c r="R784" s="1">
        <f>IF(IFERROR(VLOOKUP(E784,Store_Showcase!B2:H144,7, FALSE), TRUE)=TRUE, IF(IFERROR(VLOOKUP(E784,Store_SRP!B2:H110,7, FALSE), TRUE)=TRUE,VLOOKUP(E784,Store_VAM!B2:H273,7, FALSE),VLOOKUP(E784,Store_SRP!B2:H110,7, FALSE)), VLOOKUP(E784,Store_Showcase!B2:H144,7, FALSE))</f>
      </c>
      <c r="S784" s="1">
        <f>IF(IFERROR(VLOOKUP(E784,Store_Showcase!B2:I144,8, FALSE), TRUE)=TRUE, IF(IFERROR(VLOOKUP(E784,Store_SRP!B2:I110,8, FALSE), TRUE)=TRUE,VLOOKUP(E784,Store_VAM!B2:I273,8, FALSE),VLOOKUP(E784,Store_SRP!B2:I110,8, FALSE)), VLOOKUP(E784,Store_Showcase!B2:I144,8, FALSE))</f>
      </c>
      <c r="T784" s="1">
        <f>VLOOKUP(G784,Sku_Consolidated!A2:R957,18,FALSE)</f>
      </c>
      <c r="U784" s="1" t="s">
        <v>2296</v>
      </c>
      <c r="V784" s="1">
        <f>IF(VLOOKUP(G784,Sku_Consolidated!A2:S957,19,FALSE)="SHOWCASE", VLOOKUP(E784,Store_Showcase!B2:L144,11, FALSE), IF(VLOOKUP(G784,Sku_Consolidated!A2:S957,19,FALSE)="VAM",VLOOKUP(E784,Store_VAM!B2:L273,11, FALSE),VLOOKUP(E784,Store_SRP!B2:L110,11, FALSE)))</f>
      </c>
      <c r="W784" s="1">
        <f>VLOOKUP(G784,Sku_Consolidated!A2:W957,11,FALSE)</f>
      </c>
      <c r="X784" s="1">
        <f>VLOOKUP(G784,Sku_Consolidated!A2:H957,8,FALSE)</f>
      </c>
      <c r="Y784" s="1">
        <f>VLOOKUP(G784,Sku_Consolidated!A2:I957,9,FALSE)</f>
      </c>
      <c r="Z784" s="1" t="s">
        <v>41</v>
      </c>
      <c r="AA784" s="1">
        <f>VLOOKUP(G784,Sku_Consolidated!A2:E957,5,FALSE)</f>
      </c>
      <c r="AB784" s="1">
        <f>IF(VLOOKUP(G784,Sku_Consolidated!A2:S957,19,FALSE)="SHOWCASE", VLOOKUP(E784,Store_Showcase!B2:N144,13, FALSE), IF(VLOOKUP(G784,Sku_Consolidated!A2:S957,19,FALSE)="VAM",VLOOKUP(E784,Store_VAM!B2:N273,13, FALSE),VLOOKUP(E784,Store_SRP!B2:N110,13, FALSE)))</f>
      </c>
      <c r="AC784" s="1">
        <f>IF(IFERROR(AB784,TRUE)=TRUE, "-","OK")</f>
      </c>
      <c r="AD784" s="11" t="s">
        <v>37</v>
      </c>
      <c r="AE784" s="11" t="s">
        <v>37</v>
      </c>
      <c r="AF784" s="1">
        <f>IF(IFERROR(VLOOKUP(E784,Store_Showcase!B2:H144,{5}, FALSE), TRUE)=TRUE, IF(IFERROR(VLOOKUP(E784,Store_SRP!B2:H110,{5}, FALSE), TRUE)=TRUE,VLOOKUP(E784,Store_VAM!B2:H273,{5}, FALSE),VLOOKUP(E784,Store_SRP!B2:H110,{5}, FALSE)), VLOOKUP(E784,Store_Showcase!B2:H144,{5}, FALSE))</f>
      </c>
      <c r="AG784" s="1">
        <f>IF(IFERROR(VLOOKUP(E784,Store_Showcase!B2:H144,{6}, FALSE), TRUE)=TRUE, IF(IFERROR(VLOOKUP(E784,Store_SRP!B2:H110,{6}, FALSE), TRUE)=TRUE,VLOOKUP(E784,Store_VAM!B2:H273,{6}, FALSE),VLOOKUP(E784,Store_SRP!B2:H110,{6}, FALSE)), VLOOKUP(E784,Store_Showcase!B2:H144,{6}, FALSE))</f>
      </c>
      <c r="AH784" s="1">
        <f>VLOOKUP(G784,Sku_Consolidated!A2:R957,18,FALSE)</f>
      </c>
      <c r="AI784" s="1">
        <f>VLOOKUP(G784,Sku_Consolidated!A2:S957,19,FALSE)</f>
      </c>
      <c r="AJ784" s="1">
        <f>VLOOKUP(G784,Sku_Consolidated!A2:T957,20,FALSE)</f>
      </c>
    </row>
    <row r="785" spans="1:36" x14ac:dyDescent="0.25">
      <c r="A785" s="1">
        <v>2024</v>
      </c>
      <c r="B785" s="1" t="s">
        <v>31</v>
      </c>
      <c r="C785" s="1" t="s">
        <v>32</v>
      </c>
      <c r="D785" s="1" t="s">
        <v>33</v>
      </c>
      <c r="E785" s="9" t="s">
        <v>961</v>
      </c>
      <c r="F785" s="1">
        <f>IF(VLOOKUP(G785,Sku_Consolidated!A2:S957,{19},FALSE)="SHOWCASE", VLOOKUP(E785,Store_Showcase!B2:C144,{2}, FALSE), IF(VLOOKUP(G785,Sku_Consolidated!A2:S957,{19},FALSE)="VAM",VLOOKUP(E785,Store_VAM!B2:C273,{2}, FALSE),VLOOKUP(E785,Store_SRP!B2:C110,{2}, FALSE)))</f>
      </c>
      <c r="G785" s="1">
        <v>798920</v>
      </c>
      <c r="H785" s="1" t="s">
        <v>2278</v>
      </c>
      <c r="I785" s="10" t="s">
        <v>1424</v>
      </c>
      <c r="J785" s="1">
        <f>VLOOKUP(G785,Sku_Consolidated!A2:C957, 3, FALSE)</f>
      </c>
      <c r="K785" s="10">
        <f>IF(J785="PACK", I785, 0)</f>
      </c>
      <c r="L785" s="10">
        <f>IF(J785="KG", I785, I785 * VLOOKUP(G785,Sku_Consolidated!A2:U957,21,FALSE))</f>
      </c>
      <c r="M785" s="10" t="s">
        <v>37</v>
      </c>
      <c r="N785" s="11" t="s">
        <v>2299</v>
      </c>
      <c r="O785" s="10" t="s">
        <v>2300</v>
      </c>
      <c r="P785" s="10">
        <f>N785 - O785</f>
      </c>
      <c r="Q785" s="1">
        <f>VLOOKUP(G785,Sku_Consolidated!A2:G957,7, FALSE)</f>
      </c>
      <c r="R785" s="1">
        <f>IF(IFERROR(VLOOKUP(E785,Store_Showcase!B2:H144,7, FALSE), TRUE)=TRUE, IF(IFERROR(VLOOKUP(E785,Store_SRP!B2:H110,7, FALSE), TRUE)=TRUE,VLOOKUP(E785,Store_VAM!B2:H273,7, FALSE),VLOOKUP(E785,Store_SRP!B2:H110,7, FALSE)), VLOOKUP(E785,Store_Showcase!B2:H144,7, FALSE))</f>
      </c>
      <c r="S785" s="1">
        <f>IF(IFERROR(VLOOKUP(E785,Store_Showcase!B2:I144,8, FALSE), TRUE)=TRUE, IF(IFERROR(VLOOKUP(E785,Store_SRP!B2:I110,8, FALSE), TRUE)=TRUE,VLOOKUP(E785,Store_VAM!B2:I273,8, FALSE),VLOOKUP(E785,Store_SRP!B2:I110,8, FALSE)), VLOOKUP(E785,Store_Showcase!B2:I144,8, FALSE))</f>
      </c>
      <c r="T785" s="1">
        <f>VLOOKUP(G785,Sku_Consolidated!A2:R957,18,FALSE)</f>
      </c>
      <c r="U785" s="1" t="s">
        <v>2296</v>
      </c>
      <c r="V785" s="1">
        <f>IF(VLOOKUP(G785,Sku_Consolidated!A2:S957,19,FALSE)="SHOWCASE", VLOOKUP(E785,Store_Showcase!B2:L144,11, FALSE), IF(VLOOKUP(G785,Sku_Consolidated!A2:S957,19,FALSE)="VAM",VLOOKUP(E785,Store_VAM!B2:L273,11, FALSE),VLOOKUP(E785,Store_SRP!B2:L110,11, FALSE)))</f>
      </c>
      <c r="W785" s="1">
        <f>VLOOKUP(G785,Sku_Consolidated!A2:W957,11,FALSE)</f>
      </c>
      <c r="X785" s="1">
        <f>VLOOKUP(G785,Sku_Consolidated!A2:H957,8,FALSE)</f>
      </c>
      <c r="Y785" s="1">
        <f>VLOOKUP(G785,Sku_Consolidated!A2:I957,9,FALSE)</f>
      </c>
      <c r="Z785" s="1" t="s">
        <v>41</v>
      </c>
      <c r="AA785" s="1">
        <f>VLOOKUP(G785,Sku_Consolidated!A2:E957,5,FALSE)</f>
      </c>
      <c r="AB785" s="1">
        <f>IF(VLOOKUP(G785,Sku_Consolidated!A2:S957,19,FALSE)="SHOWCASE", VLOOKUP(E785,Store_Showcase!B2:N144,13, FALSE), IF(VLOOKUP(G785,Sku_Consolidated!A2:S957,19,FALSE)="VAM",VLOOKUP(E785,Store_VAM!B2:N273,13, FALSE),VLOOKUP(E785,Store_SRP!B2:N110,13, FALSE)))</f>
      </c>
      <c r="AC785" s="1">
        <f>IF(IFERROR(AB785,TRUE)=TRUE, "-","OK")</f>
      </c>
      <c r="AD785" s="11" t="s">
        <v>37</v>
      </c>
      <c r="AE785" s="11" t="s">
        <v>37</v>
      </c>
      <c r="AF785" s="1">
        <f>IF(IFERROR(VLOOKUP(E785,Store_Showcase!B2:H144,{5}, FALSE), TRUE)=TRUE, IF(IFERROR(VLOOKUP(E785,Store_SRP!B2:H110,{5}, FALSE), TRUE)=TRUE,VLOOKUP(E785,Store_VAM!B2:H273,{5}, FALSE),VLOOKUP(E785,Store_SRP!B2:H110,{5}, FALSE)), VLOOKUP(E785,Store_Showcase!B2:H144,{5}, FALSE))</f>
      </c>
      <c r="AG785" s="1">
        <f>IF(IFERROR(VLOOKUP(E785,Store_Showcase!B2:H144,{6}, FALSE), TRUE)=TRUE, IF(IFERROR(VLOOKUP(E785,Store_SRP!B2:H110,{6}, FALSE), TRUE)=TRUE,VLOOKUP(E785,Store_VAM!B2:H273,{6}, FALSE),VLOOKUP(E785,Store_SRP!B2:H110,{6}, FALSE)), VLOOKUP(E785,Store_Showcase!B2:H144,{6}, FALSE))</f>
      </c>
      <c r="AH785" s="1">
        <f>VLOOKUP(G785,Sku_Consolidated!A2:R957,18,FALSE)</f>
      </c>
      <c r="AI785" s="1">
        <f>VLOOKUP(G785,Sku_Consolidated!A2:S957,19,FALSE)</f>
      </c>
      <c r="AJ785" s="1">
        <f>VLOOKUP(G785,Sku_Consolidated!A2:T957,20,FALSE)</f>
      </c>
    </row>
    <row r="786" spans="1:36" x14ac:dyDescent="0.25">
      <c r="A786" s="1">
        <v>2024</v>
      </c>
      <c r="B786" s="1" t="s">
        <v>31</v>
      </c>
      <c r="C786" s="1" t="s">
        <v>32</v>
      </c>
      <c r="D786" s="1" t="s">
        <v>33</v>
      </c>
      <c r="E786" s="9" t="s">
        <v>961</v>
      </c>
      <c r="F786" s="1">
        <f>IF(VLOOKUP(G786,Sku_Consolidated!A2:S957,{19},FALSE)="SHOWCASE", VLOOKUP(E786,Store_Showcase!B2:C144,{2}, FALSE), IF(VLOOKUP(G786,Sku_Consolidated!A2:S957,{19},FALSE)="VAM",VLOOKUP(E786,Store_VAM!B2:C273,{2}, FALSE),VLOOKUP(E786,Store_SRP!B2:C110,{2}, FALSE)))</f>
      </c>
      <c r="G786" s="1">
        <v>827185</v>
      </c>
      <c r="H786" s="1" t="s">
        <v>2253</v>
      </c>
      <c r="I786" s="10" t="s">
        <v>1467</v>
      </c>
      <c r="J786" s="1">
        <f>VLOOKUP(G786,Sku_Consolidated!A2:C957, 3, FALSE)</f>
      </c>
      <c r="K786" s="10">
        <f>IF(J786="PACK", I786, 0)</f>
      </c>
      <c r="L786" s="10">
        <f>IF(J786="KG", I786, I786 * VLOOKUP(G786,Sku_Consolidated!A2:U957,21,FALSE))</f>
      </c>
      <c r="M786" s="10" t="s">
        <v>37</v>
      </c>
      <c r="N786" s="11" t="s">
        <v>2301</v>
      </c>
      <c r="O786" s="10" t="s">
        <v>239</v>
      </c>
      <c r="P786" s="10">
        <f>N786 - O786</f>
      </c>
      <c r="Q786" s="1">
        <f>VLOOKUP(G786,Sku_Consolidated!A2:G957,7, FALSE)</f>
      </c>
      <c r="R786" s="1">
        <f>IF(IFERROR(VLOOKUP(E786,Store_Showcase!B2:H144,7, FALSE), TRUE)=TRUE, IF(IFERROR(VLOOKUP(E786,Store_SRP!B2:H110,7, FALSE), TRUE)=TRUE,VLOOKUP(E786,Store_VAM!B2:H273,7, FALSE),VLOOKUP(E786,Store_SRP!B2:H110,7, FALSE)), VLOOKUP(E786,Store_Showcase!B2:H144,7, FALSE))</f>
      </c>
      <c r="S786" s="1">
        <f>IF(IFERROR(VLOOKUP(E786,Store_Showcase!B2:I144,8, FALSE), TRUE)=TRUE, IF(IFERROR(VLOOKUP(E786,Store_SRP!B2:I110,8, FALSE), TRUE)=TRUE,VLOOKUP(E786,Store_VAM!B2:I273,8, FALSE),VLOOKUP(E786,Store_SRP!B2:I110,8, FALSE)), VLOOKUP(E786,Store_Showcase!B2:I144,8, FALSE))</f>
      </c>
      <c r="T786" s="1">
        <f>VLOOKUP(G786,Sku_Consolidated!A2:R957,18,FALSE)</f>
      </c>
      <c r="U786" s="1" t="s">
        <v>2296</v>
      </c>
      <c r="V786" s="1">
        <f>IF(VLOOKUP(G786,Sku_Consolidated!A2:S957,19,FALSE)="SHOWCASE", VLOOKUP(E786,Store_Showcase!B2:L144,11, FALSE), IF(VLOOKUP(G786,Sku_Consolidated!A2:S957,19,FALSE)="VAM",VLOOKUP(E786,Store_VAM!B2:L273,11, FALSE),VLOOKUP(E786,Store_SRP!B2:L110,11, FALSE)))</f>
      </c>
      <c r="W786" s="1">
        <f>VLOOKUP(G786,Sku_Consolidated!A2:W957,11,FALSE)</f>
      </c>
      <c r="X786" s="1">
        <f>VLOOKUP(G786,Sku_Consolidated!A2:H957,8,FALSE)</f>
      </c>
      <c r="Y786" s="1">
        <f>VLOOKUP(G786,Sku_Consolidated!A2:I957,9,FALSE)</f>
      </c>
      <c r="Z786" s="1" t="s">
        <v>41</v>
      </c>
      <c r="AA786" s="1">
        <f>VLOOKUP(G786,Sku_Consolidated!A2:E957,5,FALSE)</f>
      </c>
      <c r="AB786" s="1">
        <f>IF(VLOOKUP(G786,Sku_Consolidated!A2:S957,19,FALSE)="SHOWCASE", VLOOKUP(E786,Store_Showcase!B2:N144,13, FALSE), IF(VLOOKUP(G786,Sku_Consolidated!A2:S957,19,FALSE)="VAM",VLOOKUP(E786,Store_VAM!B2:N273,13, FALSE),VLOOKUP(E786,Store_SRP!B2:N110,13, FALSE)))</f>
      </c>
      <c r="AC786" s="1">
        <f>IF(IFERROR(AB786,TRUE)=TRUE, "-","OK")</f>
      </c>
      <c r="AD786" s="11" t="s">
        <v>37</v>
      </c>
      <c r="AE786" s="11" t="s">
        <v>37</v>
      </c>
      <c r="AF786" s="1">
        <f>IF(IFERROR(VLOOKUP(E786,Store_Showcase!B2:H144,{5}, FALSE), TRUE)=TRUE, IF(IFERROR(VLOOKUP(E786,Store_SRP!B2:H110,{5}, FALSE), TRUE)=TRUE,VLOOKUP(E786,Store_VAM!B2:H273,{5}, FALSE),VLOOKUP(E786,Store_SRP!B2:H110,{5}, FALSE)), VLOOKUP(E786,Store_Showcase!B2:H144,{5}, FALSE))</f>
      </c>
      <c r="AG786" s="1">
        <f>IF(IFERROR(VLOOKUP(E786,Store_Showcase!B2:H144,{6}, FALSE), TRUE)=TRUE, IF(IFERROR(VLOOKUP(E786,Store_SRP!B2:H110,{6}, FALSE), TRUE)=TRUE,VLOOKUP(E786,Store_VAM!B2:H273,{6}, FALSE),VLOOKUP(E786,Store_SRP!B2:H110,{6}, FALSE)), VLOOKUP(E786,Store_Showcase!B2:H144,{6}, FALSE))</f>
      </c>
      <c r="AH786" s="1">
        <f>VLOOKUP(G786,Sku_Consolidated!A2:R957,18,FALSE)</f>
      </c>
      <c r="AI786" s="1">
        <f>VLOOKUP(G786,Sku_Consolidated!A2:S957,19,FALSE)</f>
      </c>
      <c r="AJ786" s="1">
        <f>VLOOKUP(G786,Sku_Consolidated!A2:T957,20,FALSE)</f>
      </c>
    </row>
    <row r="787" spans="1:36" x14ac:dyDescent="0.25">
      <c r="A787" s="1">
        <v>2024</v>
      </c>
      <c r="B787" s="1" t="s">
        <v>31</v>
      </c>
      <c r="C787" s="1" t="s">
        <v>32</v>
      </c>
      <c r="D787" s="1" t="s">
        <v>33</v>
      </c>
      <c r="E787" s="9" t="s">
        <v>961</v>
      </c>
      <c r="F787" s="1">
        <f>IF(VLOOKUP(G787,Sku_Consolidated!A2:S957,{19},FALSE)="SHOWCASE", VLOOKUP(E787,Store_Showcase!B2:C144,{2}, FALSE), IF(VLOOKUP(G787,Sku_Consolidated!A2:S957,{19},FALSE)="VAM",VLOOKUP(E787,Store_VAM!B2:C273,{2}, FALSE),VLOOKUP(E787,Store_SRP!B2:C110,{2}, FALSE)))</f>
      </c>
      <c r="G787" s="1">
        <v>827186</v>
      </c>
      <c r="H787" s="1" t="s">
        <v>2256</v>
      </c>
      <c r="I787" s="10" t="s">
        <v>1477</v>
      </c>
      <c r="J787" s="1">
        <f>VLOOKUP(G787,Sku_Consolidated!A2:C957, 3, FALSE)</f>
      </c>
      <c r="K787" s="10">
        <f>IF(J787="PACK", I787, 0)</f>
      </c>
      <c r="L787" s="10">
        <f>IF(J787="KG", I787, I787 * VLOOKUP(G787,Sku_Consolidated!A2:U957,21,FALSE))</f>
      </c>
      <c r="M787" s="10" t="s">
        <v>37</v>
      </c>
      <c r="N787" s="11" t="s">
        <v>2302</v>
      </c>
      <c r="O787" s="10" t="s">
        <v>2266</v>
      </c>
      <c r="P787" s="10">
        <f>N787 - O787</f>
      </c>
      <c r="Q787" s="1">
        <f>VLOOKUP(G787,Sku_Consolidated!A2:G957,7, FALSE)</f>
      </c>
      <c r="R787" s="1">
        <f>IF(IFERROR(VLOOKUP(E787,Store_Showcase!B2:H144,7, FALSE), TRUE)=TRUE, IF(IFERROR(VLOOKUP(E787,Store_SRP!B2:H110,7, FALSE), TRUE)=TRUE,VLOOKUP(E787,Store_VAM!B2:H273,7, FALSE),VLOOKUP(E787,Store_SRP!B2:H110,7, FALSE)), VLOOKUP(E787,Store_Showcase!B2:H144,7, FALSE))</f>
      </c>
      <c r="S787" s="1">
        <f>IF(IFERROR(VLOOKUP(E787,Store_Showcase!B2:I144,8, FALSE), TRUE)=TRUE, IF(IFERROR(VLOOKUP(E787,Store_SRP!B2:I110,8, FALSE), TRUE)=TRUE,VLOOKUP(E787,Store_VAM!B2:I273,8, FALSE),VLOOKUP(E787,Store_SRP!B2:I110,8, FALSE)), VLOOKUP(E787,Store_Showcase!B2:I144,8, FALSE))</f>
      </c>
      <c r="T787" s="1">
        <f>VLOOKUP(G787,Sku_Consolidated!A2:R957,18,FALSE)</f>
      </c>
      <c r="U787" s="1" t="s">
        <v>2296</v>
      </c>
      <c r="V787" s="1">
        <f>IF(VLOOKUP(G787,Sku_Consolidated!A2:S957,19,FALSE)="SHOWCASE", VLOOKUP(E787,Store_Showcase!B2:L144,11, FALSE), IF(VLOOKUP(G787,Sku_Consolidated!A2:S957,19,FALSE)="VAM",VLOOKUP(E787,Store_VAM!B2:L273,11, FALSE),VLOOKUP(E787,Store_SRP!B2:L110,11, FALSE)))</f>
      </c>
      <c r="W787" s="1">
        <f>VLOOKUP(G787,Sku_Consolidated!A2:W957,11,FALSE)</f>
      </c>
      <c r="X787" s="1">
        <f>VLOOKUP(G787,Sku_Consolidated!A2:H957,8,FALSE)</f>
      </c>
      <c r="Y787" s="1">
        <f>VLOOKUP(G787,Sku_Consolidated!A2:I957,9,FALSE)</f>
      </c>
      <c r="Z787" s="1" t="s">
        <v>41</v>
      </c>
      <c r="AA787" s="1">
        <f>VLOOKUP(G787,Sku_Consolidated!A2:E957,5,FALSE)</f>
      </c>
      <c r="AB787" s="1">
        <f>IF(VLOOKUP(G787,Sku_Consolidated!A2:S957,19,FALSE)="SHOWCASE", VLOOKUP(E787,Store_Showcase!B2:N144,13, FALSE), IF(VLOOKUP(G787,Sku_Consolidated!A2:S957,19,FALSE)="VAM",VLOOKUP(E787,Store_VAM!B2:N273,13, FALSE),VLOOKUP(E787,Store_SRP!B2:N110,13, FALSE)))</f>
      </c>
      <c r="AC787" s="1">
        <f>IF(IFERROR(AB787,TRUE)=TRUE, "-","OK")</f>
      </c>
      <c r="AD787" s="11" t="s">
        <v>37</v>
      </c>
      <c r="AE787" s="11" t="s">
        <v>37</v>
      </c>
      <c r="AF787" s="1">
        <f>IF(IFERROR(VLOOKUP(E787,Store_Showcase!B2:H144,{5}, FALSE), TRUE)=TRUE, IF(IFERROR(VLOOKUP(E787,Store_SRP!B2:H110,{5}, FALSE), TRUE)=TRUE,VLOOKUP(E787,Store_VAM!B2:H273,{5}, FALSE),VLOOKUP(E787,Store_SRP!B2:H110,{5}, FALSE)), VLOOKUP(E787,Store_Showcase!B2:H144,{5}, FALSE))</f>
      </c>
      <c r="AG787" s="1">
        <f>IF(IFERROR(VLOOKUP(E787,Store_Showcase!B2:H144,{6}, FALSE), TRUE)=TRUE, IF(IFERROR(VLOOKUP(E787,Store_SRP!B2:H110,{6}, FALSE), TRUE)=TRUE,VLOOKUP(E787,Store_VAM!B2:H273,{6}, FALSE),VLOOKUP(E787,Store_SRP!B2:H110,{6}, FALSE)), VLOOKUP(E787,Store_Showcase!B2:H144,{6}, FALSE))</f>
      </c>
      <c r="AH787" s="1">
        <f>VLOOKUP(G787,Sku_Consolidated!A2:R957,18,FALSE)</f>
      </c>
      <c r="AI787" s="1">
        <f>VLOOKUP(G787,Sku_Consolidated!A2:S957,19,FALSE)</f>
      </c>
      <c r="AJ787" s="1">
        <f>VLOOKUP(G787,Sku_Consolidated!A2:T957,20,FALSE)</f>
      </c>
    </row>
    <row r="788" spans="1:36" x14ac:dyDescent="0.25">
      <c r="A788" s="1">
        <v>2024</v>
      </c>
      <c r="B788" s="1" t="s">
        <v>31</v>
      </c>
      <c r="C788" s="1" t="s">
        <v>32</v>
      </c>
      <c r="D788" s="1" t="s">
        <v>33</v>
      </c>
      <c r="E788" s="9" t="s">
        <v>2303</v>
      </c>
      <c r="F788" s="1">
        <f>IF(VLOOKUP(G788,Sku_Consolidated!A2:S957,{19},FALSE)="SHOWCASE", VLOOKUP(E788,Store_Showcase!B2:C144,{2}, FALSE), IF(VLOOKUP(G788,Sku_Consolidated!A2:S957,{19},FALSE)="VAM",VLOOKUP(E788,Store_VAM!B2:C273,{2}, FALSE),VLOOKUP(E788,Store_SRP!B2:C110,{2}, FALSE)))</f>
      </c>
      <c r="G788" s="1">
        <v>795516</v>
      </c>
      <c r="H788" s="1" t="s">
        <v>2249</v>
      </c>
      <c r="I788" s="10" t="s">
        <v>1650</v>
      </c>
      <c r="J788" s="1">
        <f>VLOOKUP(G788,Sku_Consolidated!A2:C957, 3, FALSE)</f>
      </c>
      <c r="K788" s="10">
        <f>IF(J788="PACK", I788, 0)</f>
      </c>
      <c r="L788" s="10">
        <f>IF(J788="KG", I788, I788 * VLOOKUP(G788,Sku_Consolidated!A2:U957,21,FALSE))</f>
      </c>
      <c r="M788" s="10" t="s">
        <v>37</v>
      </c>
      <c r="N788" s="11" t="s">
        <v>2304</v>
      </c>
      <c r="O788" s="10" t="s">
        <v>2305</v>
      </c>
      <c r="P788" s="10">
        <f>N788 - O788</f>
      </c>
      <c r="Q788" s="1">
        <f>VLOOKUP(G788,Sku_Consolidated!A2:G957,7, FALSE)</f>
      </c>
      <c r="R788" s="1">
        <f>IF(IFERROR(VLOOKUP(E788,Store_Showcase!B2:H144,7, FALSE), TRUE)=TRUE, IF(IFERROR(VLOOKUP(E788,Store_SRP!B2:H110,7, FALSE), TRUE)=TRUE,VLOOKUP(E788,Store_VAM!B2:H273,7, FALSE),VLOOKUP(E788,Store_SRP!B2:H110,7, FALSE)), VLOOKUP(E788,Store_Showcase!B2:H144,7, FALSE))</f>
      </c>
      <c r="S788" s="1">
        <f>IF(IFERROR(VLOOKUP(E788,Store_Showcase!B2:I144,8, FALSE), TRUE)=TRUE, IF(IFERROR(VLOOKUP(E788,Store_SRP!B2:I110,8, FALSE), TRUE)=TRUE,VLOOKUP(E788,Store_VAM!B2:I273,8, FALSE),VLOOKUP(E788,Store_SRP!B2:I110,8, FALSE)), VLOOKUP(E788,Store_Showcase!B2:I144,8, FALSE))</f>
      </c>
      <c r="T788" s="1">
        <f>VLOOKUP(G788,Sku_Consolidated!A2:R957,18,FALSE)</f>
      </c>
      <c r="U788" s="1" t="s">
        <v>2306</v>
      </c>
      <c r="V788" s="1">
        <f>IF(VLOOKUP(G788,Sku_Consolidated!A2:S957,19,FALSE)="SHOWCASE", VLOOKUP(E788,Store_Showcase!B2:L144,11, FALSE), IF(VLOOKUP(G788,Sku_Consolidated!A2:S957,19,FALSE)="VAM",VLOOKUP(E788,Store_VAM!B2:L273,11, FALSE),VLOOKUP(E788,Store_SRP!B2:L110,11, FALSE)))</f>
      </c>
      <c r="W788" s="1">
        <f>VLOOKUP(G788,Sku_Consolidated!A2:W957,11,FALSE)</f>
      </c>
      <c r="X788" s="1">
        <f>VLOOKUP(G788,Sku_Consolidated!A2:H957,8,FALSE)</f>
      </c>
      <c r="Y788" s="1">
        <f>VLOOKUP(G788,Sku_Consolidated!A2:I957,9,FALSE)</f>
      </c>
      <c r="Z788" s="1" t="s">
        <v>41</v>
      </c>
      <c r="AA788" s="1">
        <f>VLOOKUP(G788,Sku_Consolidated!A2:E957,5,FALSE)</f>
      </c>
      <c r="AB788" s="1">
        <f>IF(VLOOKUP(G788,Sku_Consolidated!A2:S957,19,FALSE)="SHOWCASE", VLOOKUP(E788,Store_Showcase!B2:N144,13, FALSE), IF(VLOOKUP(G788,Sku_Consolidated!A2:S957,19,FALSE)="VAM",VLOOKUP(E788,Store_VAM!B2:N273,13, FALSE),VLOOKUP(E788,Store_SRP!B2:N110,13, FALSE)))</f>
      </c>
      <c r="AC788" s="1">
        <f>IF(IFERROR(AB788,TRUE)=TRUE, "-","OK")</f>
      </c>
      <c r="AD788" s="11" t="s">
        <v>37</v>
      </c>
      <c r="AE788" s="11" t="s">
        <v>37</v>
      </c>
      <c r="AF788" s="1">
        <f>IF(IFERROR(VLOOKUP(E788,Store_Showcase!B2:H144,{5}, FALSE), TRUE)=TRUE, IF(IFERROR(VLOOKUP(E788,Store_SRP!B2:H110,{5}, FALSE), TRUE)=TRUE,VLOOKUP(E788,Store_VAM!B2:H273,{5}, FALSE),VLOOKUP(E788,Store_SRP!B2:H110,{5}, FALSE)), VLOOKUP(E788,Store_Showcase!B2:H144,{5}, FALSE))</f>
      </c>
      <c r="AG788" s="1">
        <f>IF(IFERROR(VLOOKUP(E788,Store_Showcase!B2:H144,{6}, FALSE), TRUE)=TRUE, IF(IFERROR(VLOOKUP(E788,Store_SRP!B2:H110,{6}, FALSE), TRUE)=TRUE,VLOOKUP(E788,Store_VAM!B2:H273,{6}, FALSE),VLOOKUP(E788,Store_SRP!B2:H110,{6}, FALSE)), VLOOKUP(E788,Store_Showcase!B2:H144,{6}, FALSE))</f>
      </c>
      <c r="AH788" s="1">
        <f>VLOOKUP(G788,Sku_Consolidated!A2:R957,18,FALSE)</f>
      </c>
      <c r="AI788" s="1">
        <f>VLOOKUP(G788,Sku_Consolidated!A2:S957,19,FALSE)</f>
      </c>
      <c r="AJ788" s="1">
        <f>VLOOKUP(G788,Sku_Consolidated!A2:T957,20,FALSE)</f>
      </c>
    </row>
    <row r="789" spans="1:36" x14ac:dyDescent="0.25">
      <c r="A789" s="1">
        <v>2024</v>
      </c>
      <c r="B789" s="1" t="s">
        <v>31</v>
      </c>
      <c r="C789" s="1" t="s">
        <v>32</v>
      </c>
      <c r="D789" s="1" t="s">
        <v>33</v>
      </c>
      <c r="E789" s="9" t="s">
        <v>2303</v>
      </c>
      <c r="F789" s="1">
        <f>IF(VLOOKUP(G789,Sku_Consolidated!A2:S957,{19},FALSE)="SHOWCASE", VLOOKUP(E789,Store_Showcase!B2:C144,{2}, FALSE), IF(VLOOKUP(G789,Sku_Consolidated!A2:S957,{19},FALSE)="VAM",VLOOKUP(E789,Store_VAM!B2:C273,{2}, FALSE),VLOOKUP(E789,Store_SRP!B2:C110,{2}, FALSE)))</f>
      </c>
      <c r="G789" s="1">
        <v>795520</v>
      </c>
      <c r="H789" s="1" t="s">
        <v>2260</v>
      </c>
      <c r="I789" s="10" t="s">
        <v>1467</v>
      </c>
      <c r="J789" s="1">
        <f>VLOOKUP(G789,Sku_Consolidated!A2:C957, 3, FALSE)</f>
      </c>
      <c r="K789" s="10">
        <f>IF(J789="PACK", I789, 0)</f>
      </c>
      <c r="L789" s="10">
        <f>IF(J789="KG", I789, I789 * VLOOKUP(G789,Sku_Consolidated!A2:U957,21,FALSE))</f>
      </c>
      <c r="M789" s="10" t="s">
        <v>37</v>
      </c>
      <c r="N789" s="11" t="s">
        <v>2269</v>
      </c>
      <c r="O789" s="10" t="s">
        <v>2270</v>
      </c>
      <c r="P789" s="10">
        <f>N789 - O789</f>
      </c>
      <c r="Q789" s="1">
        <f>VLOOKUP(G789,Sku_Consolidated!A2:G957,7, FALSE)</f>
      </c>
      <c r="R789" s="1">
        <f>IF(IFERROR(VLOOKUP(E789,Store_Showcase!B2:H144,7, FALSE), TRUE)=TRUE, IF(IFERROR(VLOOKUP(E789,Store_SRP!B2:H110,7, FALSE), TRUE)=TRUE,VLOOKUP(E789,Store_VAM!B2:H273,7, FALSE),VLOOKUP(E789,Store_SRP!B2:H110,7, FALSE)), VLOOKUP(E789,Store_Showcase!B2:H144,7, FALSE))</f>
      </c>
      <c r="S789" s="1">
        <f>IF(IFERROR(VLOOKUP(E789,Store_Showcase!B2:I144,8, FALSE), TRUE)=TRUE, IF(IFERROR(VLOOKUP(E789,Store_SRP!B2:I110,8, FALSE), TRUE)=TRUE,VLOOKUP(E789,Store_VAM!B2:I273,8, FALSE),VLOOKUP(E789,Store_SRP!B2:I110,8, FALSE)), VLOOKUP(E789,Store_Showcase!B2:I144,8, FALSE))</f>
      </c>
      <c r="T789" s="1">
        <f>VLOOKUP(G789,Sku_Consolidated!A2:R957,18,FALSE)</f>
      </c>
      <c r="U789" s="1" t="s">
        <v>2306</v>
      </c>
      <c r="V789" s="1">
        <f>IF(VLOOKUP(G789,Sku_Consolidated!A2:S957,19,FALSE)="SHOWCASE", VLOOKUP(E789,Store_Showcase!B2:L144,11, FALSE), IF(VLOOKUP(G789,Sku_Consolidated!A2:S957,19,FALSE)="VAM",VLOOKUP(E789,Store_VAM!B2:L273,11, FALSE),VLOOKUP(E789,Store_SRP!B2:L110,11, FALSE)))</f>
      </c>
      <c r="W789" s="1">
        <f>VLOOKUP(G789,Sku_Consolidated!A2:W957,11,FALSE)</f>
      </c>
      <c r="X789" s="1">
        <f>VLOOKUP(G789,Sku_Consolidated!A2:H957,8,FALSE)</f>
      </c>
      <c r="Y789" s="1">
        <f>VLOOKUP(G789,Sku_Consolidated!A2:I957,9,FALSE)</f>
      </c>
      <c r="Z789" s="1" t="s">
        <v>41</v>
      </c>
      <c r="AA789" s="1">
        <f>VLOOKUP(G789,Sku_Consolidated!A2:E957,5,FALSE)</f>
      </c>
      <c r="AB789" s="1">
        <f>IF(VLOOKUP(G789,Sku_Consolidated!A2:S957,19,FALSE)="SHOWCASE", VLOOKUP(E789,Store_Showcase!B2:N144,13, FALSE), IF(VLOOKUP(G789,Sku_Consolidated!A2:S957,19,FALSE)="VAM",VLOOKUP(E789,Store_VAM!B2:N273,13, FALSE),VLOOKUP(E789,Store_SRP!B2:N110,13, FALSE)))</f>
      </c>
      <c r="AC789" s="1">
        <f>IF(IFERROR(AB789,TRUE)=TRUE, "-","OK")</f>
      </c>
      <c r="AD789" s="11" t="s">
        <v>37</v>
      </c>
      <c r="AE789" s="11" t="s">
        <v>37</v>
      </c>
      <c r="AF789" s="1">
        <f>IF(IFERROR(VLOOKUP(E789,Store_Showcase!B2:H144,{5}, FALSE), TRUE)=TRUE, IF(IFERROR(VLOOKUP(E789,Store_SRP!B2:H110,{5}, FALSE), TRUE)=TRUE,VLOOKUP(E789,Store_VAM!B2:H273,{5}, FALSE),VLOOKUP(E789,Store_SRP!B2:H110,{5}, FALSE)), VLOOKUP(E789,Store_Showcase!B2:H144,{5}, FALSE))</f>
      </c>
      <c r="AG789" s="1">
        <f>IF(IFERROR(VLOOKUP(E789,Store_Showcase!B2:H144,{6}, FALSE), TRUE)=TRUE, IF(IFERROR(VLOOKUP(E789,Store_SRP!B2:H110,{6}, FALSE), TRUE)=TRUE,VLOOKUP(E789,Store_VAM!B2:H273,{6}, FALSE),VLOOKUP(E789,Store_SRP!B2:H110,{6}, FALSE)), VLOOKUP(E789,Store_Showcase!B2:H144,{6}, FALSE))</f>
      </c>
      <c r="AH789" s="1">
        <f>VLOOKUP(G789,Sku_Consolidated!A2:R957,18,FALSE)</f>
      </c>
      <c r="AI789" s="1">
        <f>VLOOKUP(G789,Sku_Consolidated!A2:S957,19,FALSE)</f>
      </c>
      <c r="AJ789" s="1">
        <f>VLOOKUP(G789,Sku_Consolidated!A2:T957,20,FALSE)</f>
      </c>
    </row>
    <row r="790" spans="1:36" x14ac:dyDescent="0.25">
      <c r="A790" s="1">
        <v>2024</v>
      </c>
      <c r="B790" s="1" t="s">
        <v>31</v>
      </c>
      <c r="C790" s="1" t="s">
        <v>32</v>
      </c>
      <c r="D790" s="1" t="s">
        <v>33</v>
      </c>
      <c r="E790" s="9" t="s">
        <v>2303</v>
      </c>
      <c r="F790" s="1">
        <f>IF(VLOOKUP(G790,Sku_Consolidated!A2:S957,{19},FALSE)="SHOWCASE", VLOOKUP(E790,Store_Showcase!B2:C144,{2}, FALSE), IF(VLOOKUP(G790,Sku_Consolidated!A2:S957,{19},FALSE)="VAM",VLOOKUP(E790,Store_VAM!B2:C273,{2}, FALSE),VLOOKUP(E790,Store_SRP!B2:C110,{2}, FALSE)))</f>
      </c>
      <c r="G790" s="1">
        <v>798920</v>
      </c>
      <c r="H790" s="1" t="s">
        <v>2278</v>
      </c>
      <c r="I790" s="10" t="s">
        <v>1137</v>
      </c>
      <c r="J790" s="1">
        <f>VLOOKUP(G790,Sku_Consolidated!A2:C957, 3, FALSE)</f>
      </c>
      <c r="K790" s="10">
        <f>IF(J790="PACK", I790, 0)</f>
      </c>
      <c r="L790" s="10">
        <f>IF(J790="KG", I790, I790 * VLOOKUP(G790,Sku_Consolidated!A2:U957,21,FALSE))</f>
      </c>
      <c r="M790" s="10" t="s">
        <v>37</v>
      </c>
      <c r="N790" s="11" t="s">
        <v>2279</v>
      </c>
      <c r="O790" s="10" t="s">
        <v>2280</v>
      </c>
      <c r="P790" s="10">
        <f>N790 - O790</f>
      </c>
      <c r="Q790" s="1">
        <f>VLOOKUP(G790,Sku_Consolidated!A2:G957,7, FALSE)</f>
      </c>
      <c r="R790" s="1">
        <f>IF(IFERROR(VLOOKUP(E790,Store_Showcase!B2:H144,7, FALSE), TRUE)=TRUE, IF(IFERROR(VLOOKUP(E790,Store_SRP!B2:H110,7, FALSE), TRUE)=TRUE,VLOOKUP(E790,Store_VAM!B2:H273,7, FALSE),VLOOKUP(E790,Store_SRP!B2:H110,7, FALSE)), VLOOKUP(E790,Store_Showcase!B2:H144,7, FALSE))</f>
      </c>
      <c r="S790" s="1">
        <f>IF(IFERROR(VLOOKUP(E790,Store_Showcase!B2:I144,8, FALSE), TRUE)=TRUE, IF(IFERROR(VLOOKUP(E790,Store_SRP!B2:I110,8, FALSE), TRUE)=TRUE,VLOOKUP(E790,Store_VAM!B2:I273,8, FALSE),VLOOKUP(E790,Store_SRP!B2:I110,8, FALSE)), VLOOKUP(E790,Store_Showcase!B2:I144,8, FALSE))</f>
      </c>
      <c r="T790" s="1">
        <f>VLOOKUP(G790,Sku_Consolidated!A2:R957,18,FALSE)</f>
      </c>
      <c r="U790" s="1" t="s">
        <v>2306</v>
      </c>
      <c r="V790" s="1">
        <f>IF(VLOOKUP(G790,Sku_Consolidated!A2:S957,19,FALSE)="SHOWCASE", VLOOKUP(E790,Store_Showcase!B2:L144,11, FALSE), IF(VLOOKUP(G790,Sku_Consolidated!A2:S957,19,FALSE)="VAM",VLOOKUP(E790,Store_VAM!B2:L273,11, FALSE),VLOOKUP(E790,Store_SRP!B2:L110,11, FALSE)))</f>
      </c>
      <c r="W790" s="1">
        <f>VLOOKUP(G790,Sku_Consolidated!A2:W957,11,FALSE)</f>
      </c>
      <c r="X790" s="1">
        <f>VLOOKUP(G790,Sku_Consolidated!A2:H957,8,FALSE)</f>
      </c>
      <c r="Y790" s="1">
        <f>VLOOKUP(G790,Sku_Consolidated!A2:I957,9,FALSE)</f>
      </c>
      <c r="Z790" s="1" t="s">
        <v>41</v>
      </c>
      <c r="AA790" s="1">
        <f>VLOOKUP(G790,Sku_Consolidated!A2:E957,5,FALSE)</f>
      </c>
      <c r="AB790" s="1">
        <f>IF(VLOOKUP(G790,Sku_Consolidated!A2:S957,19,FALSE)="SHOWCASE", VLOOKUP(E790,Store_Showcase!B2:N144,13, FALSE), IF(VLOOKUP(G790,Sku_Consolidated!A2:S957,19,FALSE)="VAM",VLOOKUP(E790,Store_VAM!B2:N273,13, FALSE),VLOOKUP(E790,Store_SRP!B2:N110,13, FALSE)))</f>
      </c>
      <c r="AC790" s="1">
        <f>IF(IFERROR(AB790,TRUE)=TRUE, "-","OK")</f>
      </c>
      <c r="AD790" s="11" t="s">
        <v>37</v>
      </c>
      <c r="AE790" s="11" t="s">
        <v>37</v>
      </c>
      <c r="AF790" s="1">
        <f>IF(IFERROR(VLOOKUP(E790,Store_Showcase!B2:H144,{5}, FALSE), TRUE)=TRUE, IF(IFERROR(VLOOKUP(E790,Store_SRP!B2:H110,{5}, FALSE), TRUE)=TRUE,VLOOKUP(E790,Store_VAM!B2:H273,{5}, FALSE),VLOOKUP(E790,Store_SRP!B2:H110,{5}, FALSE)), VLOOKUP(E790,Store_Showcase!B2:H144,{5}, FALSE))</f>
      </c>
      <c r="AG790" s="1">
        <f>IF(IFERROR(VLOOKUP(E790,Store_Showcase!B2:H144,{6}, FALSE), TRUE)=TRUE, IF(IFERROR(VLOOKUP(E790,Store_SRP!B2:H110,{6}, FALSE), TRUE)=TRUE,VLOOKUP(E790,Store_VAM!B2:H273,{6}, FALSE),VLOOKUP(E790,Store_SRP!B2:H110,{6}, FALSE)), VLOOKUP(E790,Store_Showcase!B2:H144,{6}, FALSE))</f>
      </c>
      <c r="AH790" s="1">
        <f>VLOOKUP(G790,Sku_Consolidated!A2:R957,18,FALSE)</f>
      </c>
      <c r="AI790" s="1">
        <f>VLOOKUP(G790,Sku_Consolidated!A2:S957,19,FALSE)</f>
      </c>
      <c r="AJ790" s="1">
        <f>VLOOKUP(G790,Sku_Consolidated!A2:T957,20,FALSE)</f>
      </c>
    </row>
    <row r="791" spans="1:36" x14ac:dyDescent="0.25">
      <c r="A791" s="1">
        <v>2024</v>
      </c>
      <c r="B791" s="1" t="s">
        <v>31</v>
      </c>
      <c r="C791" s="1" t="s">
        <v>32</v>
      </c>
      <c r="D791" s="1" t="s">
        <v>33</v>
      </c>
      <c r="E791" s="9" t="s">
        <v>2303</v>
      </c>
      <c r="F791" s="1">
        <f>IF(VLOOKUP(G791,Sku_Consolidated!A2:S957,{19},FALSE)="SHOWCASE", VLOOKUP(E791,Store_Showcase!B2:C144,{2}, FALSE), IF(VLOOKUP(G791,Sku_Consolidated!A2:S957,{19},FALSE)="VAM",VLOOKUP(E791,Store_VAM!B2:C273,{2}, FALSE),VLOOKUP(E791,Store_SRP!B2:C110,{2}, FALSE)))</f>
      </c>
      <c r="G791" s="1">
        <v>827185</v>
      </c>
      <c r="H791" s="1" t="s">
        <v>2253</v>
      </c>
      <c r="I791" s="10" t="s">
        <v>1650</v>
      </c>
      <c r="J791" s="1">
        <f>VLOOKUP(G791,Sku_Consolidated!A2:C957, 3, FALSE)</f>
      </c>
      <c r="K791" s="10">
        <f>IF(J791="PACK", I791, 0)</f>
      </c>
      <c r="L791" s="10">
        <f>IF(J791="KG", I791, I791 * VLOOKUP(G791,Sku_Consolidated!A2:U957,21,FALSE))</f>
      </c>
      <c r="M791" s="10" t="s">
        <v>37</v>
      </c>
      <c r="N791" s="11" t="s">
        <v>2307</v>
      </c>
      <c r="O791" s="10" t="s">
        <v>2308</v>
      </c>
      <c r="P791" s="10">
        <f>N791 - O791</f>
      </c>
      <c r="Q791" s="1">
        <f>VLOOKUP(G791,Sku_Consolidated!A2:G957,7, FALSE)</f>
      </c>
      <c r="R791" s="1">
        <f>IF(IFERROR(VLOOKUP(E791,Store_Showcase!B2:H144,7, FALSE), TRUE)=TRUE, IF(IFERROR(VLOOKUP(E791,Store_SRP!B2:H110,7, FALSE), TRUE)=TRUE,VLOOKUP(E791,Store_VAM!B2:H273,7, FALSE),VLOOKUP(E791,Store_SRP!B2:H110,7, FALSE)), VLOOKUP(E791,Store_Showcase!B2:H144,7, FALSE))</f>
      </c>
      <c r="S791" s="1">
        <f>IF(IFERROR(VLOOKUP(E791,Store_Showcase!B2:I144,8, FALSE), TRUE)=TRUE, IF(IFERROR(VLOOKUP(E791,Store_SRP!B2:I110,8, FALSE), TRUE)=TRUE,VLOOKUP(E791,Store_VAM!B2:I273,8, FALSE),VLOOKUP(E791,Store_SRP!B2:I110,8, FALSE)), VLOOKUP(E791,Store_Showcase!B2:I144,8, FALSE))</f>
      </c>
      <c r="T791" s="1">
        <f>VLOOKUP(G791,Sku_Consolidated!A2:R957,18,FALSE)</f>
      </c>
      <c r="U791" s="1" t="s">
        <v>2306</v>
      </c>
      <c r="V791" s="1">
        <f>IF(VLOOKUP(G791,Sku_Consolidated!A2:S957,19,FALSE)="SHOWCASE", VLOOKUP(E791,Store_Showcase!B2:L144,11, FALSE), IF(VLOOKUP(G791,Sku_Consolidated!A2:S957,19,FALSE)="VAM",VLOOKUP(E791,Store_VAM!B2:L273,11, FALSE),VLOOKUP(E791,Store_SRP!B2:L110,11, FALSE)))</f>
      </c>
      <c r="W791" s="1">
        <f>VLOOKUP(G791,Sku_Consolidated!A2:W957,11,FALSE)</f>
      </c>
      <c r="X791" s="1">
        <f>VLOOKUP(G791,Sku_Consolidated!A2:H957,8,FALSE)</f>
      </c>
      <c r="Y791" s="1">
        <f>VLOOKUP(G791,Sku_Consolidated!A2:I957,9,FALSE)</f>
      </c>
      <c r="Z791" s="1" t="s">
        <v>41</v>
      </c>
      <c r="AA791" s="1">
        <f>VLOOKUP(G791,Sku_Consolidated!A2:E957,5,FALSE)</f>
      </c>
      <c r="AB791" s="1">
        <f>IF(VLOOKUP(G791,Sku_Consolidated!A2:S957,19,FALSE)="SHOWCASE", VLOOKUP(E791,Store_Showcase!B2:N144,13, FALSE), IF(VLOOKUP(G791,Sku_Consolidated!A2:S957,19,FALSE)="VAM",VLOOKUP(E791,Store_VAM!B2:N273,13, FALSE),VLOOKUP(E791,Store_SRP!B2:N110,13, FALSE)))</f>
      </c>
      <c r="AC791" s="1">
        <f>IF(IFERROR(AB791,TRUE)=TRUE, "-","OK")</f>
      </c>
      <c r="AD791" s="11" t="s">
        <v>37</v>
      </c>
      <c r="AE791" s="11" t="s">
        <v>37</v>
      </c>
      <c r="AF791" s="1">
        <f>IF(IFERROR(VLOOKUP(E791,Store_Showcase!B2:H144,{5}, FALSE), TRUE)=TRUE, IF(IFERROR(VLOOKUP(E791,Store_SRP!B2:H110,{5}, FALSE), TRUE)=TRUE,VLOOKUP(E791,Store_VAM!B2:H273,{5}, FALSE),VLOOKUP(E791,Store_SRP!B2:H110,{5}, FALSE)), VLOOKUP(E791,Store_Showcase!B2:H144,{5}, FALSE))</f>
      </c>
      <c r="AG791" s="1">
        <f>IF(IFERROR(VLOOKUP(E791,Store_Showcase!B2:H144,{6}, FALSE), TRUE)=TRUE, IF(IFERROR(VLOOKUP(E791,Store_SRP!B2:H110,{6}, FALSE), TRUE)=TRUE,VLOOKUP(E791,Store_VAM!B2:H273,{6}, FALSE),VLOOKUP(E791,Store_SRP!B2:H110,{6}, FALSE)), VLOOKUP(E791,Store_Showcase!B2:H144,{6}, FALSE))</f>
      </c>
      <c r="AH791" s="1">
        <f>VLOOKUP(G791,Sku_Consolidated!A2:R957,18,FALSE)</f>
      </c>
      <c r="AI791" s="1">
        <f>VLOOKUP(G791,Sku_Consolidated!A2:S957,19,FALSE)</f>
      </c>
      <c r="AJ791" s="1">
        <f>VLOOKUP(G791,Sku_Consolidated!A2:T957,20,FALSE)</f>
      </c>
    </row>
    <row r="792" spans="1:36" x14ac:dyDescent="0.25">
      <c r="A792" s="1">
        <v>2024</v>
      </c>
      <c r="B792" s="1" t="s">
        <v>31</v>
      </c>
      <c r="C792" s="1" t="s">
        <v>32</v>
      </c>
      <c r="D792" s="1" t="s">
        <v>33</v>
      </c>
      <c r="E792" s="9" t="s">
        <v>2303</v>
      </c>
      <c r="F792" s="1">
        <f>IF(VLOOKUP(G792,Sku_Consolidated!A2:S957,{19},FALSE)="SHOWCASE", VLOOKUP(E792,Store_Showcase!B2:C144,{2}, FALSE), IF(VLOOKUP(G792,Sku_Consolidated!A2:S957,{19},FALSE)="VAM",VLOOKUP(E792,Store_VAM!B2:C273,{2}, FALSE),VLOOKUP(E792,Store_SRP!B2:C110,{2}, FALSE)))</f>
      </c>
      <c r="G792" s="1">
        <v>827186</v>
      </c>
      <c r="H792" s="1" t="s">
        <v>2256</v>
      </c>
      <c r="I792" s="10" t="s">
        <v>1424</v>
      </c>
      <c r="J792" s="1">
        <f>VLOOKUP(G792,Sku_Consolidated!A2:C957, 3, FALSE)</f>
      </c>
      <c r="K792" s="10">
        <f>IF(J792="PACK", I792, 0)</f>
      </c>
      <c r="L792" s="10">
        <f>IF(J792="KG", I792, I792 * VLOOKUP(G792,Sku_Consolidated!A2:U957,21,FALSE))</f>
      </c>
      <c r="M792" s="10" t="s">
        <v>37</v>
      </c>
      <c r="N792" s="11" t="s">
        <v>2309</v>
      </c>
      <c r="O792" s="10" t="s">
        <v>2310</v>
      </c>
      <c r="P792" s="10">
        <f>N792 - O792</f>
      </c>
      <c r="Q792" s="1">
        <f>VLOOKUP(G792,Sku_Consolidated!A2:G957,7, FALSE)</f>
      </c>
      <c r="R792" s="1">
        <f>IF(IFERROR(VLOOKUP(E792,Store_Showcase!B2:H144,7, FALSE), TRUE)=TRUE, IF(IFERROR(VLOOKUP(E792,Store_SRP!B2:H110,7, FALSE), TRUE)=TRUE,VLOOKUP(E792,Store_VAM!B2:H273,7, FALSE),VLOOKUP(E792,Store_SRP!B2:H110,7, FALSE)), VLOOKUP(E792,Store_Showcase!B2:H144,7, FALSE))</f>
      </c>
      <c r="S792" s="1">
        <f>IF(IFERROR(VLOOKUP(E792,Store_Showcase!B2:I144,8, FALSE), TRUE)=TRUE, IF(IFERROR(VLOOKUP(E792,Store_SRP!B2:I110,8, FALSE), TRUE)=TRUE,VLOOKUP(E792,Store_VAM!B2:I273,8, FALSE),VLOOKUP(E792,Store_SRP!B2:I110,8, FALSE)), VLOOKUP(E792,Store_Showcase!B2:I144,8, FALSE))</f>
      </c>
      <c r="T792" s="1">
        <f>VLOOKUP(G792,Sku_Consolidated!A2:R957,18,FALSE)</f>
      </c>
      <c r="U792" s="1" t="s">
        <v>2306</v>
      </c>
      <c r="V792" s="1">
        <f>IF(VLOOKUP(G792,Sku_Consolidated!A2:S957,19,FALSE)="SHOWCASE", VLOOKUP(E792,Store_Showcase!B2:L144,11, FALSE), IF(VLOOKUP(G792,Sku_Consolidated!A2:S957,19,FALSE)="VAM",VLOOKUP(E792,Store_VAM!B2:L273,11, FALSE),VLOOKUP(E792,Store_SRP!B2:L110,11, FALSE)))</f>
      </c>
      <c r="W792" s="1">
        <f>VLOOKUP(G792,Sku_Consolidated!A2:W957,11,FALSE)</f>
      </c>
      <c r="X792" s="1">
        <f>VLOOKUP(G792,Sku_Consolidated!A2:H957,8,FALSE)</f>
      </c>
      <c r="Y792" s="1">
        <f>VLOOKUP(G792,Sku_Consolidated!A2:I957,9,FALSE)</f>
      </c>
      <c r="Z792" s="1" t="s">
        <v>41</v>
      </c>
      <c r="AA792" s="1">
        <f>VLOOKUP(G792,Sku_Consolidated!A2:E957,5,FALSE)</f>
      </c>
      <c r="AB792" s="1">
        <f>IF(VLOOKUP(G792,Sku_Consolidated!A2:S957,19,FALSE)="SHOWCASE", VLOOKUP(E792,Store_Showcase!B2:N144,13, FALSE), IF(VLOOKUP(G792,Sku_Consolidated!A2:S957,19,FALSE)="VAM",VLOOKUP(E792,Store_VAM!B2:N273,13, FALSE),VLOOKUP(E792,Store_SRP!B2:N110,13, FALSE)))</f>
      </c>
      <c r="AC792" s="1">
        <f>IF(IFERROR(AB792,TRUE)=TRUE, "-","OK")</f>
      </c>
      <c r="AD792" s="11" t="s">
        <v>37</v>
      </c>
      <c r="AE792" s="11" t="s">
        <v>37</v>
      </c>
      <c r="AF792" s="1">
        <f>IF(IFERROR(VLOOKUP(E792,Store_Showcase!B2:H144,{5}, FALSE), TRUE)=TRUE, IF(IFERROR(VLOOKUP(E792,Store_SRP!B2:H110,{5}, FALSE), TRUE)=TRUE,VLOOKUP(E792,Store_VAM!B2:H273,{5}, FALSE),VLOOKUP(E792,Store_SRP!B2:H110,{5}, FALSE)), VLOOKUP(E792,Store_Showcase!B2:H144,{5}, FALSE))</f>
      </c>
      <c r="AG792" s="1">
        <f>IF(IFERROR(VLOOKUP(E792,Store_Showcase!B2:H144,{6}, FALSE), TRUE)=TRUE, IF(IFERROR(VLOOKUP(E792,Store_SRP!B2:H110,{6}, FALSE), TRUE)=TRUE,VLOOKUP(E792,Store_VAM!B2:H273,{6}, FALSE),VLOOKUP(E792,Store_SRP!B2:H110,{6}, FALSE)), VLOOKUP(E792,Store_Showcase!B2:H144,{6}, FALSE))</f>
      </c>
      <c r="AH792" s="1">
        <f>VLOOKUP(G792,Sku_Consolidated!A2:R957,18,FALSE)</f>
      </c>
      <c r="AI792" s="1">
        <f>VLOOKUP(G792,Sku_Consolidated!A2:S957,19,FALSE)</f>
      </c>
      <c r="AJ792" s="1">
        <f>VLOOKUP(G792,Sku_Consolidated!A2:T957,20,FALSE)</f>
      </c>
    </row>
    <row r="793" spans="1:36" x14ac:dyDescent="0.25">
      <c r="A793" s="1">
        <v>2024</v>
      </c>
      <c r="B793" s="1" t="s">
        <v>31</v>
      </c>
      <c r="C793" s="1" t="s">
        <v>32</v>
      </c>
      <c r="D793" s="1" t="s">
        <v>33</v>
      </c>
      <c r="E793" s="9" t="s">
        <v>2311</v>
      </c>
      <c r="F793" s="1">
        <f>IF(VLOOKUP(G793,Sku_Consolidated!A2:S957,{19},FALSE)="SHOWCASE", VLOOKUP(E793,Store_Showcase!B2:C144,{2}, FALSE), IF(VLOOKUP(G793,Sku_Consolidated!A2:S957,{19},FALSE)="VAM",VLOOKUP(E793,Store_VAM!B2:C273,{2}, FALSE),VLOOKUP(E793,Store_SRP!B2:C110,{2}, FALSE)))</f>
      </c>
      <c r="G793" s="1">
        <v>795516</v>
      </c>
      <c r="H793" s="1" t="s">
        <v>2249</v>
      </c>
      <c r="I793" s="10" t="s">
        <v>1650</v>
      </c>
      <c r="J793" s="1">
        <f>VLOOKUP(G793,Sku_Consolidated!A2:C957, 3, FALSE)</f>
      </c>
      <c r="K793" s="10">
        <f>IF(J793="PACK", I793, 0)</f>
      </c>
      <c r="L793" s="10">
        <f>IF(J793="KG", I793, I793 * VLOOKUP(G793,Sku_Consolidated!A2:U957,21,FALSE))</f>
      </c>
      <c r="M793" s="10" t="s">
        <v>37</v>
      </c>
      <c r="N793" s="11" t="s">
        <v>2312</v>
      </c>
      <c r="O793" s="10" t="s">
        <v>2313</v>
      </c>
      <c r="P793" s="10">
        <f>N793 - O793</f>
      </c>
      <c r="Q793" s="1">
        <f>VLOOKUP(G793,Sku_Consolidated!A2:G957,7, FALSE)</f>
      </c>
      <c r="R793" s="1">
        <f>IF(IFERROR(VLOOKUP(E793,Store_Showcase!B2:H144,7, FALSE), TRUE)=TRUE, IF(IFERROR(VLOOKUP(E793,Store_SRP!B2:H110,7, FALSE), TRUE)=TRUE,VLOOKUP(E793,Store_VAM!B2:H273,7, FALSE),VLOOKUP(E793,Store_SRP!B2:H110,7, FALSE)), VLOOKUP(E793,Store_Showcase!B2:H144,7, FALSE))</f>
      </c>
      <c r="S793" s="1">
        <f>IF(IFERROR(VLOOKUP(E793,Store_Showcase!B2:I144,8, FALSE), TRUE)=TRUE, IF(IFERROR(VLOOKUP(E793,Store_SRP!B2:I110,8, FALSE), TRUE)=TRUE,VLOOKUP(E793,Store_VAM!B2:I273,8, FALSE),VLOOKUP(E793,Store_SRP!B2:I110,8, FALSE)), VLOOKUP(E793,Store_Showcase!B2:I144,8, FALSE))</f>
      </c>
      <c r="T793" s="1">
        <f>VLOOKUP(G793,Sku_Consolidated!A2:R957,18,FALSE)</f>
      </c>
      <c r="U793" s="1" t="s">
        <v>2314</v>
      </c>
      <c r="V793" s="1">
        <f>IF(VLOOKUP(G793,Sku_Consolidated!A2:S957,19,FALSE)="SHOWCASE", VLOOKUP(E793,Store_Showcase!B2:L144,11, FALSE), IF(VLOOKUP(G793,Sku_Consolidated!A2:S957,19,FALSE)="VAM",VLOOKUP(E793,Store_VAM!B2:L273,11, FALSE),VLOOKUP(E793,Store_SRP!B2:L110,11, FALSE)))</f>
      </c>
      <c r="W793" s="1">
        <f>VLOOKUP(G793,Sku_Consolidated!A2:W957,11,FALSE)</f>
      </c>
      <c r="X793" s="1">
        <f>VLOOKUP(G793,Sku_Consolidated!A2:H957,8,FALSE)</f>
      </c>
      <c r="Y793" s="1">
        <f>VLOOKUP(G793,Sku_Consolidated!A2:I957,9,FALSE)</f>
      </c>
      <c r="Z793" s="1" t="s">
        <v>41</v>
      </c>
      <c r="AA793" s="1">
        <f>VLOOKUP(G793,Sku_Consolidated!A2:E957,5,FALSE)</f>
      </c>
      <c r="AB793" s="1">
        <f>IF(VLOOKUP(G793,Sku_Consolidated!A2:S957,19,FALSE)="SHOWCASE", VLOOKUP(E793,Store_Showcase!B2:N144,13, FALSE), IF(VLOOKUP(G793,Sku_Consolidated!A2:S957,19,FALSE)="VAM",VLOOKUP(E793,Store_VAM!B2:N273,13, FALSE),VLOOKUP(E793,Store_SRP!B2:N110,13, FALSE)))</f>
      </c>
      <c r="AC793" s="1">
        <f>IF(IFERROR(AB793,TRUE)=TRUE, "-","OK")</f>
      </c>
      <c r="AD793" s="11" t="s">
        <v>37</v>
      </c>
      <c r="AE793" s="11" t="s">
        <v>37</v>
      </c>
      <c r="AF793" s="1">
        <f>IF(IFERROR(VLOOKUP(E793,Store_Showcase!B2:H144,{5}, FALSE), TRUE)=TRUE, IF(IFERROR(VLOOKUP(E793,Store_SRP!B2:H110,{5}, FALSE), TRUE)=TRUE,VLOOKUP(E793,Store_VAM!B2:H273,{5}, FALSE),VLOOKUP(E793,Store_SRP!B2:H110,{5}, FALSE)), VLOOKUP(E793,Store_Showcase!B2:H144,{5}, FALSE))</f>
      </c>
      <c r="AG793" s="1">
        <f>IF(IFERROR(VLOOKUP(E793,Store_Showcase!B2:H144,{6}, FALSE), TRUE)=TRUE, IF(IFERROR(VLOOKUP(E793,Store_SRP!B2:H110,{6}, FALSE), TRUE)=TRUE,VLOOKUP(E793,Store_VAM!B2:H273,{6}, FALSE),VLOOKUP(E793,Store_SRP!B2:H110,{6}, FALSE)), VLOOKUP(E793,Store_Showcase!B2:H144,{6}, FALSE))</f>
      </c>
      <c r="AH793" s="1">
        <f>VLOOKUP(G793,Sku_Consolidated!A2:R957,18,FALSE)</f>
      </c>
      <c r="AI793" s="1">
        <f>VLOOKUP(G793,Sku_Consolidated!A2:S957,19,FALSE)</f>
      </c>
      <c r="AJ793" s="1">
        <f>VLOOKUP(G793,Sku_Consolidated!A2:T957,20,FALSE)</f>
      </c>
    </row>
    <row r="794" spans="1:36" x14ac:dyDescent="0.25">
      <c r="A794" s="1">
        <v>2024</v>
      </c>
      <c r="B794" s="1" t="s">
        <v>31</v>
      </c>
      <c r="C794" s="1" t="s">
        <v>32</v>
      </c>
      <c r="D794" s="1" t="s">
        <v>33</v>
      </c>
      <c r="E794" s="9" t="s">
        <v>2311</v>
      </c>
      <c r="F794" s="1">
        <f>IF(VLOOKUP(G794,Sku_Consolidated!A2:S957,{19},FALSE)="SHOWCASE", VLOOKUP(E794,Store_Showcase!B2:C144,{2}, FALSE), IF(VLOOKUP(G794,Sku_Consolidated!A2:S957,{19},FALSE)="VAM",VLOOKUP(E794,Store_VAM!B2:C273,{2}, FALSE),VLOOKUP(E794,Store_SRP!B2:C110,{2}, FALSE)))</f>
      </c>
      <c r="G794" s="1">
        <v>827186</v>
      </c>
      <c r="H794" s="1" t="s">
        <v>2256</v>
      </c>
      <c r="I794" s="10" t="s">
        <v>1137</v>
      </c>
      <c r="J794" s="1">
        <f>VLOOKUP(G794,Sku_Consolidated!A2:C957, 3, FALSE)</f>
      </c>
      <c r="K794" s="10">
        <f>IF(J794="PACK", I794, 0)</f>
      </c>
      <c r="L794" s="10">
        <f>IF(J794="KG", I794, I794 * VLOOKUP(G794,Sku_Consolidated!A2:U957,21,FALSE))</f>
      </c>
      <c r="M794" s="10" t="s">
        <v>37</v>
      </c>
      <c r="N794" s="11" t="s">
        <v>2315</v>
      </c>
      <c r="O794" s="10" t="s">
        <v>2316</v>
      </c>
      <c r="P794" s="10">
        <f>N794 - O794</f>
      </c>
      <c r="Q794" s="1">
        <f>VLOOKUP(G794,Sku_Consolidated!A2:G957,7, FALSE)</f>
      </c>
      <c r="R794" s="1">
        <f>IF(IFERROR(VLOOKUP(E794,Store_Showcase!B2:H144,7, FALSE), TRUE)=TRUE, IF(IFERROR(VLOOKUP(E794,Store_SRP!B2:H110,7, FALSE), TRUE)=TRUE,VLOOKUP(E794,Store_VAM!B2:H273,7, FALSE),VLOOKUP(E794,Store_SRP!B2:H110,7, FALSE)), VLOOKUP(E794,Store_Showcase!B2:H144,7, FALSE))</f>
      </c>
      <c r="S794" s="1">
        <f>IF(IFERROR(VLOOKUP(E794,Store_Showcase!B2:I144,8, FALSE), TRUE)=TRUE, IF(IFERROR(VLOOKUP(E794,Store_SRP!B2:I110,8, FALSE), TRUE)=TRUE,VLOOKUP(E794,Store_VAM!B2:I273,8, FALSE),VLOOKUP(E794,Store_SRP!B2:I110,8, FALSE)), VLOOKUP(E794,Store_Showcase!B2:I144,8, FALSE))</f>
      </c>
      <c r="T794" s="1">
        <f>VLOOKUP(G794,Sku_Consolidated!A2:R957,18,FALSE)</f>
      </c>
      <c r="U794" s="1" t="s">
        <v>2314</v>
      </c>
      <c r="V794" s="1">
        <f>IF(VLOOKUP(G794,Sku_Consolidated!A2:S957,19,FALSE)="SHOWCASE", VLOOKUP(E794,Store_Showcase!B2:L144,11, FALSE), IF(VLOOKUP(G794,Sku_Consolidated!A2:S957,19,FALSE)="VAM",VLOOKUP(E794,Store_VAM!B2:L273,11, FALSE),VLOOKUP(E794,Store_SRP!B2:L110,11, FALSE)))</f>
      </c>
      <c r="W794" s="1">
        <f>VLOOKUP(G794,Sku_Consolidated!A2:W957,11,FALSE)</f>
      </c>
      <c r="X794" s="1">
        <f>VLOOKUP(G794,Sku_Consolidated!A2:H957,8,FALSE)</f>
      </c>
      <c r="Y794" s="1">
        <f>VLOOKUP(G794,Sku_Consolidated!A2:I957,9,FALSE)</f>
      </c>
      <c r="Z794" s="1" t="s">
        <v>41</v>
      </c>
      <c r="AA794" s="1">
        <f>VLOOKUP(G794,Sku_Consolidated!A2:E957,5,FALSE)</f>
      </c>
      <c r="AB794" s="1">
        <f>IF(VLOOKUP(G794,Sku_Consolidated!A2:S957,19,FALSE)="SHOWCASE", VLOOKUP(E794,Store_Showcase!B2:N144,13, FALSE), IF(VLOOKUP(G794,Sku_Consolidated!A2:S957,19,FALSE)="VAM",VLOOKUP(E794,Store_VAM!B2:N273,13, FALSE),VLOOKUP(E794,Store_SRP!B2:N110,13, FALSE)))</f>
      </c>
      <c r="AC794" s="1">
        <f>IF(IFERROR(AB794,TRUE)=TRUE, "-","OK")</f>
      </c>
      <c r="AD794" s="11" t="s">
        <v>37</v>
      </c>
      <c r="AE794" s="11" t="s">
        <v>37</v>
      </c>
      <c r="AF794" s="1">
        <f>IF(IFERROR(VLOOKUP(E794,Store_Showcase!B2:H144,{5}, FALSE), TRUE)=TRUE, IF(IFERROR(VLOOKUP(E794,Store_SRP!B2:H110,{5}, FALSE), TRUE)=TRUE,VLOOKUP(E794,Store_VAM!B2:H273,{5}, FALSE),VLOOKUP(E794,Store_SRP!B2:H110,{5}, FALSE)), VLOOKUP(E794,Store_Showcase!B2:H144,{5}, FALSE))</f>
      </c>
      <c r="AG794" s="1">
        <f>IF(IFERROR(VLOOKUP(E794,Store_Showcase!B2:H144,{6}, FALSE), TRUE)=TRUE, IF(IFERROR(VLOOKUP(E794,Store_SRP!B2:H110,{6}, FALSE), TRUE)=TRUE,VLOOKUP(E794,Store_VAM!B2:H273,{6}, FALSE),VLOOKUP(E794,Store_SRP!B2:H110,{6}, FALSE)), VLOOKUP(E794,Store_Showcase!B2:H144,{6}, FALSE))</f>
      </c>
      <c r="AH794" s="1">
        <f>VLOOKUP(G794,Sku_Consolidated!A2:R957,18,FALSE)</f>
      </c>
      <c r="AI794" s="1">
        <f>VLOOKUP(G794,Sku_Consolidated!A2:S957,19,FALSE)</f>
      </c>
      <c r="AJ794" s="1">
        <f>VLOOKUP(G794,Sku_Consolidated!A2:T957,20,FALSE)</f>
      </c>
    </row>
    <row r="795" spans="1:36" x14ac:dyDescent="0.25">
      <c r="A795" s="1">
        <v>2024</v>
      </c>
      <c r="B795" s="1" t="s">
        <v>31</v>
      </c>
      <c r="C795" s="1" t="s">
        <v>32</v>
      </c>
      <c r="D795" s="1" t="s">
        <v>33</v>
      </c>
      <c r="E795" s="9" t="s">
        <v>2317</v>
      </c>
      <c r="F795" s="1">
        <f>IF(VLOOKUP(G795,Sku_Consolidated!A2:S957,{19},FALSE)="SHOWCASE", VLOOKUP(E795,Store_Showcase!B2:C144,{2}, FALSE), IF(VLOOKUP(G795,Sku_Consolidated!A2:S957,{19},FALSE)="VAM",VLOOKUP(E795,Store_VAM!B2:C273,{2}, FALSE),VLOOKUP(E795,Store_SRP!B2:C110,{2}, FALSE)))</f>
      </c>
      <c r="G795" s="1">
        <v>795516</v>
      </c>
      <c r="H795" s="1" t="s">
        <v>2249</v>
      </c>
      <c r="I795" s="10" t="s">
        <v>1424</v>
      </c>
      <c r="J795" s="1">
        <f>VLOOKUP(G795,Sku_Consolidated!A2:C957, 3, FALSE)</f>
      </c>
      <c r="K795" s="10">
        <f>IF(J795="PACK", I795, 0)</f>
      </c>
      <c r="L795" s="10">
        <f>IF(J795="KG", I795, I795 * VLOOKUP(G795,Sku_Consolidated!A2:U957,21,FALSE))</f>
      </c>
      <c r="M795" s="10" t="s">
        <v>37</v>
      </c>
      <c r="N795" s="11" t="s">
        <v>1657</v>
      </c>
      <c r="O795" s="10" t="s">
        <v>2262</v>
      </c>
      <c r="P795" s="10">
        <f>N795 - O795</f>
      </c>
      <c r="Q795" s="1">
        <f>VLOOKUP(G795,Sku_Consolidated!A2:G957,7, FALSE)</f>
      </c>
      <c r="R795" s="1">
        <f>IF(IFERROR(VLOOKUP(E795,Store_Showcase!B2:H144,7, FALSE), TRUE)=TRUE, IF(IFERROR(VLOOKUP(E795,Store_SRP!B2:H110,7, FALSE), TRUE)=TRUE,VLOOKUP(E795,Store_VAM!B2:H273,7, FALSE),VLOOKUP(E795,Store_SRP!B2:H110,7, FALSE)), VLOOKUP(E795,Store_Showcase!B2:H144,7, FALSE))</f>
      </c>
      <c r="S795" s="1">
        <f>IF(IFERROR(VLOOKUP(E795,Store_Showcase!B2:I144,8, FALSE), TRUE)=TRUE, IF(IFERROR(VLOOKUP(E795,Store_SRP!B2:I110,8, FALSE), TRUE)=TRUE,VLOOKUP(E795,Store_VAM!B2:I273,8, FALSE),VLOOKUP(E795,Store_SRP!B2:I110,8, FALSE)), VLOOKUP(E795,Store_Showcase!B2:I144,8, FALSE))</f>
      </c>
      <c r="T795" s="1">
        <f>VLOOKUP(G795,Sku_Consolidated!A2:R957,18,FALSE)</f>
      </c>
      <c r="U795" s="1" t="s">
        <v>2318</v>
      </c>
      <c r="V795" s="1">
        <f>IF(VLOOKUP(G795,Sku_Consolidated!A2:S957,19,FALSE)="SHOWCASE", VLOOKUP(E795,Store_Showcase!B2:L144,11, FALSE), IF(VLOOKUP(G795,Sku_Consolidated!A2:S957,19,FALSE)="VAM",VLOOKUP(E795,Store_VAM!B2:L273,11, FALSE),VLOOKUP(E795,Store_SRP!B2:L110,11, FALSE)))</f>
      </c>
      <c r="W795" s="1">
        <f>VLOOKUP(G795,Sku_Consolidated!A2:W957,11,FALSE)</f>
      </c>
      <c r="X795" s="1">
        <f>VLOOKUP(G795,Sku_Consolidated!A2:H957,8,FALSE)</f>
      </c>
      <c r="Y795" s="1">
        <f>VLOOKUP(G795,Sku_Consolidated!A2:I957,9,FALSE)</f>
      </c>
      <c r="Z795" s="1" t="s">
        <v>41</v>
      </c>
      <c r="AA795" s="1">
        <f>VLOOKUP(G795,Sku_Consolidated!A2:E957,5,FALSE)</f>
      </c>
      <c r="AB795" s="1">
        <f>IF(VLOOKUP(G795,Sku_Consolidated!A2:S957,19,FALSE)="SHOWCASE", VLOOKUP(E795,Store_Showcase!B2:N144,13, FALSE), IF(VLOOKUP(G795,Sku_Consolidated!A2:S957,19,FALSE)="VAM",VLOOKUP(E795,Store_VAM!B2:N273,13, FALSE),VLOOKUP(E795,Store_SRP!B2:N110,13, FALSE)))</f>
      </c>
      <c r="AC795" s="1">
        <f>IF(IFERROR(AB795,TRUE)=TRUE, "-","OK")</f>
      </c>
      <c r="AD795" s="11" t="s">
        <v>37</v>
      </c>
      <c r="AE795" s="11" t="s">
        <v>37</v>
      </c>
      <c r="AF795" s="1">
        <f>IF(IFERROR(VLOOKUP(E795,Store_Showcase!B2:H144,{5}, FALSE), TRUE)=TRUE, IF(IFERROR(VLOOKUP(E795,Store_SRP!B2:H110,{5}, FALSE), TRUE)=TRUE,VLOOKUP(E795,Store_VAM!B2:H273,{5}, FALSE),VLOOKUP(E795,Store_SRP!B2:H110,{5}, FALSE)), VLOOKUP(E795,Store_Showcase!B2:H144,{5}, FALSE))</f>
      </c>
      <c r="AG795" s="1">
        <f>IF(IFERROR(VLOOKUP(E795,Store_Showcase!B2:H144,{6}, FALSE), TRUE)=TRUE, IF(IFERROR(VLOOKUP(E795,Store_SRP!B2:H110,{6}, FALSE), TRUE)=TRUE,VLOOKUP(E795,Store_VAM!B2:H273,{6}, FALSE),VLOOKUP(E795,Store_SRP!B2:H110,{6}, FALSE)), VLOOKUP(E795,Store_Showcase!B2:H144,{6}, FALSE))</f>
      </c>
      <c r="AH795" s="1">
        <f>VLOOKUP(G795,Sku_Consolidated!A2:R957,18,FALSE)</f>
      </c>
      <c r="AI795" s="1">
        <f>VLOOKUP(G795,Sku_Consolidated!A2:S957,19,FALSE)</f>
      </c>
      <c r="AJ795" s="1">
        <f>VLOOKUP(G795,Sku_Consolidated!A2:T957,20,FALSE)</f>
      </c>
    </row>
    <row r="796" spans="1:36" x14ac:dyDescent="0.25">
      <c r="A796" s="1">
        <v>2024</v>
      </c>
      <c r="B796" s="1" t="s">
        <v>31</v>
      </c>
      <c r="C796" s="1" t="s">
        <v>32</v>
      </c>
      <c r="D796" s="1" t="s">
        <v>33</v>
      </c>
      <c r="E796" s="9" t="s">
        <v>2317</v>
      </c>
      <c r="F796" s="1">
        <f>IF(VLOOKUP(G796,Sku_Consolidated!A2:S957,{19},FALSE)="SHOWCASE", VLOOKUP(E796,Store_Showcase!B2:C144,{2}, FALSE), IF(VLOOKUP(G796,Sku_Consolidated!A2:S957,{19},FALSE)="VAM",VLOOKUP(E796,Store_VAM!B2:C273,{2}, FALSE),VLOOKUP(E796,Store_SRP!B2:C110,{2}, FALSE)))</f>
      </c>
      <c r="G796" s="1">
        <v>795520</v>
      </c>
      <c r="H796" s="1" t="s">
        <v>2260</v>
      </c>
      <c r="I796" s="10" t="s">
        <v>1474</v>
      </c>
      <c r="J796" s="1">
        <f>VLOOKUP(G796,Sku_Consolidated!A2:C957, 3, FALSE)</f>
      </c>
      <c r="K796" s="10">
        <f>IF(J796="PACK", I796, 0)</f>
      </c>
      <c r="L796" s="10">
        <f>IF(J796="KG", I796, I796 * VLOOKUP(G796,Sku_Consolidated!A2:U957,21,FALSE))</f>
      </c>
      <c r="M796" s="10" t="s">
        <v>37</v>
      </c>
      <c r="N796" s="11" t="s">
        <v>2319</v>
      </c>
      <c r="O796" s="10" t="s">
        <v>2320</v>
      </c>
      <c r="P796" s="10">
        <f>N796 - O796</f>
      </c>
      <c r="Q796" s="1">
        <f>VLOOKUP(G796,Sku_Consolidated!A2:G957,7, FALSE)</f>
      </c>
      <c r="R796" s="1">
        <f>IF(IFERROR(VLOOKUP(E796,Store_Showcase!B2:H144,7, FALSE), TRUE)=TRUE, IF(IFERROR(VLOOKUP(E796,Store_SRP!B2:H110,7, FALSE), TRUE)=TRUE,VLOOKUP(E796,Store_VAM!B2:H273,7, FALSE),VLOOKUP(E796,Store_SRP!B2:H110,7, FALSE)), VLOOKUP(E796,Store_Showcase!B2:H144,7, FALSE))</f>
      </c>
      <c r="S796" s="1">
        <f>IF(IFERROR(VLOOKUP(E796,Store_Showcase!B2:I144,8, FALSE), TRUE)=TRUE, IF(IFERROR(VLOOKUP(E796,Store_SRP!B2:I110,8, FALSE), TRUE)=TRUE,VLOOKUP(E796,Store_VAM!B2:I273,8, FALSE),VLOOKUP(E796,Store_SRP!B2:I110,8, FALSE)), VLOOKUP(E796,Store_Showcase!B2:I144,8, FALSE))</f>
      </c>
      <c r="T796" s="1">
        <f>VLOOKUP(G796,Sku_Consolidated!A2:R957,18,FALSE)</f>
      </c>
      <c r="U796" s="1" t="s">
        <v>2318</v>
      </c>
      <c r="V796" s="1">
        <f>IF(VLOOKUP(G796,Sku_Consolidated!A2:S957,19,FALSE)="SHOWCASE", VLOOKUP(E796,Store_Showcase!B2:L144,11, FALSE), IF(VLOOKUP(G796,Sku_Consolidated!A2:S957,19,FALSE)="VAM",VLOOKUP(E796,Store_VAM!B2:L273,11, FALSE),VLOOKUP(E796,Store_SRP!B2:L110,11, FALSE)))</f>
      </c>
      <c r="W796" s="1">
        <f>VLOOKUP(G796,Sku_Consolidated!A2:W957,11,FALSE)</f>
      </c>
      <c r="X796" s="1">
        <f>VLOOKUP(G796,Sku_Consolidated!A2:H957,8,FALSE)</f>
      </c>
      <c r="Y796" s="1">
        <f>VLOOKUP(G796,Sku_Consolidated!A2:I957,9,FALSE)</f>
      </c>
      <c r="Z796" s="1" t="s">
        <v>41</v>
      </c>
      <c r="AA796" s="1">
        <f>VLOOKUP(G796,Sku_Consolidated!A2:E957,5,FALSE)</f>
      </c>
      <c r="AB796" s="1">
        <f>IF(VLOOKUP(G796,Sku_Consolidated!A2:S957,19,FALSE)="SHOWCASE", VLOOKUP(E796,Store_Showcase!B2:N144,13, FALSE), IF(VLOOKUP(G796,Sku_Consolidated!A2:S957,19,FALSE)="VAM",VLOOKUP(E796,Store_VAM!B2:N273,13, FALSE),VLOOKUP(E796,Store_SRP!B2:N110,13, FALSE)))</f>
      </c>
      <c r="AC796" s="1">
        <f>IF(IFERROR(AB796,TRUE)=TRUE, "-","OK")</f>
      </c>
      <c r="AD796" s="11" t="s">
        <v>37</v>
      </c>
      <c r="AE796" s="11" t="s">
        <v>37</v>
      </c>
      <c r="AF796" s="1">
        <f>IF(IFERROR(VLOOKUP(E796,Store_Showcase!B2:H144,{5}, FALSE), TRUE)=TRUE, IF(IFERROR(VLOOKUP(E796,Store_SRP!B2:H110,{5}, FALSE), TRUE)=TRUE,VLOOKUP(E796,Store_VAM!B2:H273,{5}, FALSE),VLOOKUP(E796,Store_SRP!B2:H110,{5}, FALSE)), VLOOKUP(E796,Store_Showcase!B2:H144,{5}, FALSE))</f>
      </c>
      <c r="AG796" s="1">
        <f>IF(IFERROR(VLOOKUP(E796,Store_Showcase!B2:H144,{6}, FALSE), TRUE)=TRUE, IF(IFERROR(VLOOKUP(E796,Store_SRP!B2:H110,{6}, FALSE), TRUE)=TRUE,VLOOKUP(E796,Store_VAM!B2:H273,{6}, FALSE),VLOOKUP(E796,Store_SRP!B2:H110,{6}, FALSE)), VLOOKUP(E796,Store_Showcase!B2:H144,{6}, FALSE))</f>
      </c>
      <c r="AH796" s="1">
        <f>VLOOKUP(G796,Sku_Consolidated!A2:R957,18,FALSE)</f>
      </c>
      <c r="AI796" s="1">
        <f>VLOOKUP(G796,Sku_Consolidated!A2:S957,19,FALSE)</f>
      </c>
      <c r="AJ796" s="1">
        <f>VLOOKUP(G796,Sku_Consolidated!A2:T957,20,FALSE)</f>
      </c>
    </row>
    <row r="797" spans="1:36" x14ac:dyDescent="0.25">
      <c r="A797" s="1">
        <v>2024</v>
      </c>
      <c r="B797" s="1" t="s">
        <v>31</v>
      </c>
      <c r="C797" s="1" t="s">
        <v>32</v>
      </c>
      <c r="D797" s="1" t="s">
        <v>33</v>
      </c>
      <c r="E797" s="9" t="s">
        <v>2317</v>
      </c>
      <c r="F797" s="1">
        <f>IF(VLOOKUP(G797,Sku_Consolidated!A2:S957,{19},FALSE)="SHOWCASE", VLOOKUP(E797,Store_Showcase!B2:C144,{2}, FALSE), IF(VLOOKUP(G797,Sku_Consolidated!A2:S957,{19},FALSE)="VAM",VLOOKUP(E797,Store_VAM!B2:C273,{2}, FALSE),VLOOKUP(E797,Store_SRP!B2:C110,{2}, FALSE)))</f>
      </c>
      <c r="G797" s="1">
        <v>827185</v>
      </c>
      <c r="H797" s="1" t="s">
        <v>2253</v>
      </c>
      <c r="I797" s="10" t="s">
        <v>1467</v>
      </c>
      <c r="J797" s="1">
        <f>VLOOKUP(G797,Sku_Consolidated!A2:C957, 3, FALSE)</f>
      </c>
      <c r="K797" s="10">
        <f>IF(J797="PACK", I797, 0)</f>
      </c>
      <c r="L797" s="10">
        <f>IF(J797="KG", I797, I797 * VLOOKUP(G797,Sku_Consolidated!A2:U957,21,FALSE))</f>
      </c>
      <c r="M797" s="10" t="s">
        <v>37</v>
      </c>
      <c r="N797" s="11" t="s">
        <v>2321</v>
      </c>
      <c r="O797" s="10" t="s">
        <v>1661</v>
      </c>
      <c r="P797" s="10">
        <f>N797 - O797</f>
      </c>
      <c r="Q797" s="1">
        <f>VLOOKUP(G797,Sku_Consolidated!A2:G957,7, FALSE)</f>
      </c>
      <c r="R797" s="1">
        <f>IF(IFERROR(VLOOKUP(E797,Store_Showcase!B2:H144,7, FALSE), TRUE)=TRUE, IF(IFERROR(VLOOKUP(E797,Store_SRP!B2:H110,7, FALSE), TRUE)=TRUE,VLOOKUP(E797,Store_VAM!B2:H273,7, FALSE),VLOOKUP(E797,Store_SRP!B2:H110,7, FALSE)), VLOOKUP(E797,Store_Showcase!B2:H144,7, FALSE))</f>
      </c>
      <c r="S797" s="1">
        <f>IF(IFERROR(VLOOKUP(E797,Store_Showcase!B2:I144,8, FALSE), TRUE)=TRUE, IF(IFERROR(VLOOKUP(E797,Store_SRP!B2:I110,8, FALSE), TRUE)=TRUE,VLOOKUP(E797,Store_VAM!B2:I273,8, FALSE),VLOOKUP(E797,Store_SRP!B2:I110,8, FALSE)), VLOOKUP(E797,Store_Showcase!B2:I144,8, FALSE))</f>
      </c>
      <c r="T797" s="1">
        <f>VLOOKUP(G797,Sku_Consolidated!A2:R957,18,FALSE)</f>
      </c>
      <c r="U797" s="1" t="s">
        <v>2318</v>
      </c>
      <c r="V797" s="1">
        <f>IF(VLOOKUP(G797,Sku_Consolidated!A2:S957,19,FALSE)="SHOWCASE", VLOOKUP(E797,Store_Showcase!B2:L144,11, FALSE), IF(VLOOKUP(G797,Sku_Consolidated!A2:S957,19,FALSE)="VAM",VLOOKUP(E797,Store_VAM!B2:L273,11, FALSE),VLOOKUP(E797,Store_SRP!B2:L110,11, FALSE)))</f>
      </c>
      <c r="W797" s="1">
        <f>VLOOKUP(G797,Sku_Consolidated!A2:W957,11,FALSE)</f>
      </c>
      <c r="X797" s="1">
        <f>VLOOKUP(G797,Sku_Consolidated!A2:H957,8,FALSE)</f>
      </c>
      <c r="Y797" s="1">
        <f>VLOOKUP(G797,Sku_Consolidated!A2:I957,9,FALSE)</f>
      </c>
      <c r="Z797" s="1" t="s">
        <v>41</v>
      </c>
      <c r="AA797" s="1">
        <f>VLOOKUP(G797,Sku_Consolidated!A2:E957,5,FALSE)</f>
      </c>
      <c r="AB797" s="1">
        <f>IF(VLOOKUP(G797,Sku_Consolidated!A2:S957,19,FALSE)="SHOWCASE", VLOOKUP(E797,Store_Showcase!B2:N144,13, FALSE), IF(VLOOKUP(G797,Sku_Consolidated!A2:S957,19,FALSE)="VAM",VLOOKUP(E797,Store_VAM!B2:N273,13, FALSE),VLOOKUP(E797,Store_SRP!B2:N110,13, FALSE)))</f>
      </c>
      <c r="AC797" s="1">
        <f>IF(IFERROR(AB797,TRUE)=TRUE, "-","OK")</f>
      </c>
      <c r="AD797" s="11" t="s">
        <v>37</v>
      </c>
      <c r="AE797" s="11" t="s">
        <v>37</v>
      </c>
      <c r="AF797" s="1">
        <f>IF(IFERROR(VLOOKUP(E797,Store_Showcase!B2:H144,{5}, FALSE), TRUE)=TRUE, IF(IFERROR(VLOOKUP(E797,Store_SRP!B2:H110,{5}, FALSE), TRUE)=TRUE,VLOOKUP(E797,Store_VAM!B2:H273,{5}, FALSE),VLOOKUP(E797,Store_SRP!B2:H110,{5}, FALSE)), VLOOKUP(E797,Store_Showcase!B2:H144,{5}, FALSE))</f>
      </c>
      <c r="AG797" s="1">
        <f>IF(IFERROR(VLOOKUP(E797,Store_Showcase!B2:H144,{6}, FALSE), TRUE)=TRUE, IF(IFERROR(VLOOKUP(E797,Store_SRP!B2:H110,{6}, FALSE), TRUE)=TRUE,VLOOKUP(E797,Store_VAM!B2:H273,{6}, FALSE),VLOOKUP(E797,Store_SRP!B2:H110,{6}, FALSE)), VLOOKUP(E797,Store_Showcase!B2:H144,{6}, FALSE))</f>
      </c>
      <c r="AH797" s="1">
        <f>VLOOKUP(G797,Sku_Consolidated!A2:R957,18,FALSE)</f>
      </c>
      <c r="AI797" s="1">
        <f>VLOOKUP(G797,Sku_Consolidated!A2:S957,19,FALSE)</f>
      </c>
      <c r="AJ797" s="1">
        <f>VLOOKUP(G797,Sku_Consolidated!A2:T957,20,FALSE)</f>
      </c>
    </row>
    <row r="798" spans="1:36" x14ac:dyDescent="0.25">
      <c r="A798" s="1">
        <v>2024</v>
      </c>
      <c r="B798" s="1" t="s">
        <v>31</v>
      </c>
      <c r="C798" s="1" t="s">
        <v>32</v>
      </c>
      <c r="D798" s="1" t="s">
        <v>33</v>
      </c>
      <c r="E798" s="9" t="s">
        <v>2322</v>
      </c>
      <c r="F798" s="1">
        <f>IF(VLOOKUP(G798,Sku_Consolidated!A2:S957,{19},FALSE)="SHOWCASE", VLOOKUP(E798,Store_Showcase!B2:C144,{2}, FALSE), IF(VLOOKUP(G798,Sku_Consolidated!A2:S957,{19},FALSE)="VAM",VLOOKUP(E798,Store_VAM!B2:C273,{2}, FALSE),VLOOKUP(E798,Store_SRP!B2:C110,{2}, FALSE)))</f>
      </c>
      <c r="G798" s="1">
        <v>795516</v>
      </c>
      <c r="H798" s="1" t="s">
        <v>2249</v>
      </c>
      <c r="I798" s="10" t="s">
        <v>1424</v>
      </c>
      <c r="J798" s="1">
        <f>VLOOKUP(G798,Sku_Consolidated!A2:C957, 3, FALSE)</f>
      </c>
      <c r="K798" s="10">
        <f>IF(J798="PACK", I798, 0)</f>
      </c>
      <c r="L798" s="10">
        <f>IF(J798="KG", I798, I798 * VLOOKUP(G798,Sku_Consolidated!A2:U957,21,FALSE))</f>
      </c>
      <c r="M798" s="10" t="s">
        <v>37</v>
      </c>
      <c r="N798" s="11" t="s">
        <v>1657</v>
      </c>
      <c r="O798" s="10" t="s">
        <v>2262</v>
      </c>
      <c r="P798" s="10">
        <f>N798 - O798</f>
      </c>
      <c r="Q798" s="1">
        <f>VLOOKUP(G798,Sku_Consolidated!A2:G957,7, FALSE)</f>
      </c>
      <c r="R798" s="1">
        <f>IF(IFERROR(VLOOKUP(E798,Store_Showcase!B2:H144,7, FALSE), TRUE)=TRUE, IF(IFERROR(VLOOKUP(E798,Store_SRP!B2:H110,7, FALSE), TRUE)=TRUE,VLOOKUP(E798,Store_VAM!B2:H273,7, FALSE),VLOOKUP(E798,Store_SRP!B2:H110,7, FALSE)), VLOOKUP(E798,Store_Showcase!B2:H144,7, FALSE))</f>
      </c>
      <c r="S798" s="1">
        <f>IF(IFERROR(VLOOKUP(E798,Store_Showcase!B2:I144,8, FALSE), TRUE)=TRUE, IF(IFERROR(VLOOKUP(E798,Store_SRP!B2:I110,8, FALSE), TRUE)=TRUE,VLOOKUP(E798,Store_VAM!B2:I273,8, FALSE),VLOOKUP(E798,Store_SRP!B2:I110,8, FALSE)), VLOOKUP(E798,Store_Showcase!B2:I144,8, FALSE))</f>
      </c>
      <c r="T798" s="1">
        <f>VLOOKUP(G798,Sku_Consolidated!A2:R957,18,FALSE)</f>
      </c>
      <c r="U798" s="1" t="s">
        <v>2323</v>
      </c>
      <c r="V798" s="1">
        <f>IF(VLOOKUP(G798,Sku_Consolidated!A2:S957,19,FALSE)="SHOWCASE", VLOOKUP(E798,Store_Showcase!B2:L144,11, FALSE), IF(VLOOKUP(G798,Sku_Consolidated!A2:S957,19,FALSE)="VAM",VLOOKUP(E798,Store_VAM!B2:L273,11, FALSE),VLOOKUP(E798,Store_SRP!B2:L110,11, FALSE)))</f>
      </c>
      <c r="W798" s="1">
        <f>VLOOKUP(G798,Sku_Consolidated!A2:W957,11,FALSE)</f>
      </c>
      <c r="X798" s="1">
        <f>VLOOKUP(G798,Sku_Consolidated!A2:H957,8,FALSE)</f>
      </c>
      <c r="Y798" s="1">
        <f>VLOOKUP(G798,Sku_Consolidated!A2:I957,9,FALSE)</f>
      </c>
      <c r="Z798" s="1" t="s">
        <v>41</v>
      </c>
      <c r="AA798" s="1">
        <f>VLOOKUP(G798,Sku_Consolidated!A2:E957,5,FALSE)</f>
      </c>
      <c r="AB798" s="1">
        <f>IF(VLOOKUP(G798,Sku_Consolidated!A2:S957,19,FALSE)="SHOWCASE", VLOOKUP(E798,Store_Showcase!B2:N144,13, FALSE), IF(VLOOKUP(G798,Sku_Consolidated!A2:S957,19,FALSE)="VAM",VLOOKUP(E798,Store_VAM!B2:N273,13, FALSE),VLOOKUP(E798,Store_SRP!B2:N110,13, FALSE)))</f>
      </c>
      <c r="AC798" s="1">
        <f>IF(IFERROR(AB798,TRUE)=TRUE, "-","OK")</f>
      </c>
      <c r="AD798" s="11" t="s">
        <v>37</v>
      </c>
      <c r="AE798" s="11" t="s">
        <v>37</v>
      </c>
      <c r="AF798" s="1">
        <f>IF(IFERROR(VLOOKUP(E798,Store_Showcase!B2:H144,{5}, FALSE), TRUE)=TRUE, IF(IFERROR(VLOOKUP(E798,Store_SRP!B2:H110,{5}, FALSE), TRUE)=TRUE,VLOOKUP(E798,Store_VAM!B2:H273,{5}, FALSE),VLOOKUP(E798,Store_SRP!B2:H110,{5}, FALSE)), VLOOKUP(E798,Store_Showcase!B2:H144,{5}, FALSE))</f>
      </c>
      <c r="AG798" s="1">
        <f>IF(IFERROR(VLOOKUP(E798,Store_Showcase!B2:H144,{6}, FALSE), TRUE)=TRUE, IF(IFERROR(VLOOKUP(E798,Store_SRP!B2:H110,{6}, FALSE), TRUE)=TRUE,VLOOKUP(E798,Store_VAM!B2:H273,{6}, FALSE),VLOOKUP(E798,Store_SRP!B2:H110,{6}, FALSE)), VLOOKUP(E798,Store_Showcase!B2:H144,{6}, FALSE))</f>
      </c>
      <c r="AH798" s="1">
        <f>VLOOKUP(G798,Sku_Consolidated!A2:R957,18,FALSE)</f>
      </c>
      <c r="AI798" s="1">
        <f>VLOOKUP(G798,Sku_Consolidated!A2:S957,19,FALSE)</f>
      </c>
      <c r="AJ798" s="1">
        <f>VLOOKUP(G798,Sku_Consolidated!A2:T957,20,FALSE)</f>
      </c>
    </row>
    <row r="799" spans="1:36" x14ac:dyDescent="0.25">
      <c r="A799" s="1">
        <v>2024</v>
      </c>
      <c r="B799" s="1" t="s">
        <v>31</v>
      </c>
      <c r="C799" s="1" t="s">
        <v>32</v>
      </c>
      <c r="D799" s="1" t="s">
        <v>33</v>
      </c>
      <c r="E799" s="9" t="s">
        <v>2322</v>
      </c>
      <c r="F799" s="1">
        <f>IF(VLOOKUP(G799,Sku_Consolidated!A2:S957,{19},FALSE)="SHOWCASE", VLOOKUP(E799,Store_Showcase!B2:C144,{2}, FALSE), IF(VLOOKUP(G799,Sku_Consolidated!A2:S957,{19},FALSE)="VAM",VLOOKUP(E799,Store_VAM!B2:C273,{2}, FALSE),VLOOKUP(E799,Store_SRP!B2:C110,{2}, FALSE)))</f>
      </c>
      <c r="G799" s="1">
        <v>795520</v>
      </c>
      <c r="H799" s="1" t="s">
        <v>2260</v>
      </c>
      <c r="I799" s="10" t="s">
        <v>1137</v>
      </c>
      <c r="J799" s="1">
        <f>VLOOKUP(G799,Sku_Consolidated!A2:C957, 3, FALSE)</f>
      </c>
      <c r="K799" s="10">
        <f>IF(J799="PACK", I799, 0)</f>
      </c>
      <c r="L799" s="10">
        <f>IF(J799="KG", I799, I799 * VLOOKUP(G799,Sku_Consolidated!A2:U957,21,FALSE))</f>
      </c>
      <c r="M799" s="10" t="s">
        <v>37</v>
      </c>
      <c r="N799" s="11" t="s">
        <v>1667</v>
      </c>
      <c r="O799" s="10" t="s">
        <v>1658</v>
      </c>
      <c r="P799" s="10">
        <f>N799 - O799</f>
      </c>
      <c r="Q799" s="1">
        <f>VLOOKUP(G799,Sku_Consolidated!A2:G957,7, FALSE)</f>
      </c>
      <c r="R799" s="1">
        <f>IF(IFERROR(VLOOKUP(E799,Store_Showcase!B2:H144,7, FALSE), TRUE)=TRUE, IF(IFERROR(VLOOKUP(E799,Store_SRP!B2:H110,7, FALSE), TRUE)=TRUE,VLOOKUP(E799,Store_VAM!B2:H273,7, FALSE),VLOOKUP(E799,Store_SRP!B2:H110,7, FALSE)), VLOOKUP(E799,Store_Showcase!B2:H144,7, FALSE))</f>
      </c>
      <c r="S799" s="1">
        <f>IF(IFERROR(VLOOKUP(E799,Store_Showcase!B2:I144,8, FALSE), TRUE)=TRUE, IF(IFERROR(VLOOKUP(E799,Store_SRP!B2:I110,8, FALSE), TRUE)=TRUE,VLOOKUP(E799,Store_VAM!B2:I273,8, FALSE),VLOOKUP(E799,Store_SRP!B2:I110,8, FALSE)), VLOOKUP(E799,Store_Showcase!B2:I144,8, FALSE))</f>
      </c>
      <c r="T799" s="1">
        <f>VLOOKUP(G799,Sku_Consolidated!A2:R957,18,FALSE)</f>
      </c>
      <c r="U799" s="1" t="s">
        <v>2323</v>
      </c>
      <c r="V799" s="1">
        <f>IF(VLOOKUP(G799,Sku_Consolidated!A2:S957,19,FALSE)="SHOWCASE", VLOOKUP(E799,Store_Showcase!B2:L144,11, FALSE), IF(VLOOKUP(G799,Sku_Consolidated!A2:S957,19,FALSE)="VAM",VLOOKUP(E799,Store_VAM!B2:L273,11, FALSE),VLOOKUP(E799,Store_SRP!B2:L110,11, FALSE)))</f>
      </c>
      <c r="W799" s="1">
        <f>VLOOKUP(G799,Sku_Consolidated!A2:W957,11,FALSE)</f>
      </c>
      <c r="X799" s="1">
        <f>VLOOKUP(G799,Sku_Consolidated!A2:H957,8,FALSE)</f>
      </c>
      <c r="Y799" s="1">
        <f>VLOOKUP(G799,Sku_Consolidated!A2:I957,9,FALSE)</f>
      </c>
      <c r="Z799" s="1" t="s">
        <v>41</v>
      </c>
      <c r="AA799" s="1">
        <f>VLOOKUP(G799,Sku_Consolidated!A2:E957,5,FALSE)</f>
      </c>
      <c r="AB799" s="1">
        <f>IF(VLOOKUP(G799,Sku_Consolidated!A2:S957,19,FALSE)="SHOWCASE", VLOOKUP(E799,Store_Showcase!B2:N144,13, FALSE), IF(VLOOKUP(G799,Sku_Consolidated!A2:S957,19,FALSE)="VAM",VLOOKUP(E799,Store_VAM!B2:N273,13, FALSE),VLOOKUP(E799,Store_SRP!B2:N110,13, FALSE)))</f>
      </c>
      <c r="AC799" s="1">
        <f>IF(IFERROR(AB799,TRUE)=TRUE, "-","OK")</f>
      </c>
      <c r="AD799" s="11" t="s">
        <v>37</v>
      </c>
      <c r="AE799" s="11" t="s">
        <v>37</v>
      </c>
      <c r="AF799" s="1">
        <f>IF(IFERROR(VLOOKUP(E799,Store_Showcase!B2:H144,{5}, FALSE), TRUE)=TRUE, IF(IFERROR(VLOOKUP(E799,Store_SRP!B2:H110,{5}, FALSE), TRUE)=TRUE,VLOOKUP(E799,Store_VAM!B2:H273,{5}, FALSE),VLOOKUP(E799,Store_SRP!B2:H110,{5}, FALSE)), VLOOKUP(E799,Store_Showcase!B2:H144,{5}, FALSE))</f>
      </c>
      <c r="AG799" s="1">
        <f>IF(IFERROR(VLOOKUP(E799,Store_Showcase!B2:H144,{6}, FALSE), TRUE)=TRUE, IF(IFERROR(VLOOKUP(E799,Store_SRP!B2:H110,{6}, FALSE), TRUE)=TRUE,VLOOKUP(E799,Store_VAM!B2:H273,{6}, FALSE),VLOOKUP(E799,Store_SRP!B2:H110,{6}, FALSE)), VLOOKUP(E799,Store_Showcase!B2:H144,{6}, FALSE))</f>
      </c>
      <c r="AH799" s="1">
        <f>VLOOKUP(G799,Sku_Consolidated!A2:R957,18,FALSE)</f>
      </c>
      <c r="AI799" s="1">
        <f>VLOOKUP(G799,Sku_Consolidated!A2:S957,19,FALSE)</f>
      </c>
      <c r="AJ799" s="1">
        <f>VLOOKUP(G799,Sku_Consolidated!A2:T957,20,FALSE)</f>
      </c>
    </row>
    <row r="800" spans="1:36" x14ac:dyDescent="0.25">
      <c r="A800" s="1">
        <v>2024</v>
      </c>
      <c r="B800" s="1" t="s">
        <v>31</v>
      </c>
      <c r="C800" s="1" t="s">
        <v>32</v>
      </c>
      <c r="D800" s="1" t="s">
        <v>33</v>
      </c>
      <c r="E800" s="9" t="s">
        <v>2322</v>
      </c>
      <c r="F800" s="1">
        <f>IF(VLOOKUP(G800,Sku_Consolidated!A2:S957,{19},FALSE)="SHOWCASE", VLOOKUP(E800,Store_Showcase!B2:C144,{2}, FALSE), IF(VLOOKUP(G800,Sku_Consolidated!A2:S957,{19},FALSE)="VAM",VLOOKUP(E800,Store_VAM!B2:C273,{2}, FALSE),VLOOKUP(E800,Store_SRP!B2:C110,{2}, FALSE)))</f>
      </c>
      <c r="G800" s="1">
        <v>827185</v>
      </c>
      <c r="H800" s="1" t="s">
        <v>2253</v>
      </c>
      <c r="I800" s="10" t="s">
        <v>1477</v>
      </c>
      <c r="J800" s="1">
        <f>VLOOKUP(G800,Sku_Consolidated!A2:C957, 3, FALSE)</f>
      </c>
      <c r="K800" s="10">
        <f>IF(J800="PACK", I800, 0)</f>
      </c>
      <c r="L800" s="10">
        <f>IF(J800="KG", I800, I800 * VLOOKUP(G800,Sku_Consolidated!A2:U957,21,FALSE))</f>
      </c>
      <c r="M800" s="10" t="s">
        <v>37</v>
      </c>
      <c r="N800" s="11" t="s">
        <v>2324</v>
      </c>
      <c r="O800" s="10" t="s">
        <v>2325</v>
      </c>
      <c r="P800" s="10">
        <f>N800 - O800</f>
      </c>
      <c r="Q800" s="1">
        <f>VLOOKUP(G800,Sku_Consolidated!A2:G957,7, FALSE)</f>
      </c>
      <c r="R800" s="1">
        <f>IF(IFERROR(VLOOKUP(E800,Store_Showcase!B2:H144,7, FALSE), TRUE)=TRUE, IF(IFERROR(VLOOKUP(E800,Store_SRP!B2:H110,7, FALSE), TRUE)=TRUE,VLOOKUP(E800,Store_VAM!B2:H273,7, FALSE),VLOOKUP(E800,Store_SRP!B2:H110,7, FALSE)), VLOOKUP(E800,Store_Showcase!B2:H144,7, FALSE))</f>
      </c>
      <c r="S800" s="1">
        <f>IF(IFERROR(VLOOKUP(E800,Store_Showcase!B2:I144,8, FALSE), TRUE)=TRUE, IF(IFERROR(VLOOKUP(E800,Store_SRP!B2:I110,8, FALSE), TRUE)=TRUE,VLOOKUP(E800,Store_VAM!B2:I273,8, FALSE),VLOOKUP(E800,Store_SRP!B2:I110,8, FALSE)), VLOOKUP(E800,Store_Showcase!B2:I144,8, FALSE))</f>
      </c>
      <c r="T800" s="1">
        <f>VLOOKUP(G800,Sku_Consolidated!A2:R957,18,FALSE)</f>
      </c>
      <c r="U800" s="1" t="s">
        <v>2323</v>
      </c>
      <c r="V800" s="1">
        <f>IF(VLOOKUP(G800,Sku_Consolidated!A2:S957,19,FALSE)="SHOWCASE", VLOOKUP(E800,Store_Showcase!B2:L144,11, FALSE), IF(VLOOKUP(G800,Sku_Consolidated!A2:S957,19,FALSE)="VAM",VLOOKUP(E800,Store_VAM!B2:L273,11, FALSE),VLOOKUP(E800,Store_SRP!B2:L110,11, FALSE)))</f>
      </c>
      <c r="W800" s="1">
        <f>VLOOKUP(G800,Sku_Consolidated!A2:W957,11,FALSE)</f>
      </c>
      <c r="X800" s="1">
        <f>VLOOKUP(G800,Sku_Consolidated!A2:H957,8,FALSE)</f>
      </c>
      <c r="Y800" s="1">
        <f>VLOOKUP(G800,Sku_Consolidated!A2:I957,9,FALSE)</f>
      </c>
      <c r="Z800" s="1" t="s">
        <v>41</v>
      </c>
      <c r="AA800" s="1">
        <f>VLOOKUP(G800,Sku_Consolidated!A2:E957,5,FALSE)</f>
      </c>
      <c r="AB800" s="1">
        <f>IF(VLOOKUP(G800,Sku_Consolidated!A2:S957,19,FALSE)="SHOWCASE", VLOOKUP(E800,Store_Showcase!B2:N144,13, FALSE), IF(VLOOKUP(G800,Sku_Consolidated!A2:S957,19,FALSE)="VAM",VLOOKUP(E800,Store_VAM!B2:N273,13, FALSE),VLOOKUP(E800,Store_SRP!B2:N110,13, FALSE)))</f>
      </c>
      <c r="AC800" s="1">
        <f>IF(IFERROR(AB800,TRUE)=TRUE, "-","OK")</f>
      </c>
      <c r="AD800" s="11" t="s">
        <v>37</v>
      </c>
      <c r="AE800" s="11" t="s">
        <v>37</v>
      </c>
      <c r="AF800" s="1">
        <f>IF(IFERROR(VLOOKUP(E800,Store_Showcase!B2:H144,{5}, FALSE), TRUE)=TRUE, IF(IFERROR(VLOOKUP(E800,Store_SRP!B2:H110,{5}, FALSE), TRUE)=TRUE,VLOOKUP(E800,Store_VAM!B2:H273,{5}, FALSE),VLOOKUP(E800,Store_SRP!B2:H110,{5}, FALSE)), VLOOKUP(E800,Store_Showcase!B2:H144,{5}, FALSE))</f>
      </c>
      <c r="AG800" s="1">
        <f>IF(IFERROR(VLOOKUP(E800,Store_Showcase!B2:H144,{6}, FALSE), TRUE)=TRUE, IF(IFERROR(VLOOKUP(E800,Store_SRP!B2:H110,{6}, FALSE), TRUE)=TRUE,VLOOKUP(E800,Store_VAM!B2:H273,{6}, FALSE),VLOOKUP(E800,Store_SRP!B2:H110,{6}, FALSE)), VLOOKUP(E800,Store_Showcase!B2:H144,{6}, FALSE))</f>
      </c>
      <c r="AH800" s="1">
        <f>VLOOKUP(G800,Sku_Consolidated!A2:R957,18,FALSE)</f>
      </c>
      <c r="AI800" s="1">
        <f>VLOOKUP(G800,Sku_Consolidated!A2:S957,19,FALSE)</f>
      </c>
      <c r="AJ800" s="1">
        <f>VLOOKUP(G800,Sku_Consolidated!A2:T957,20,FALSE)</f>
      </c>
    </row>
    <row r="801" spans="1:36" x14ac:dyDescent="0.25">
      <c r="A801" s="1">
        <v>2024</v>
      </c>
      <c r="B801" s="1" t="s">
        <v>31</v>
      </c>
      <c r="C801" s="1" t="s">
        <v>32</v>
      </c>
      <c r="D801" s="1" t="s">
        <v>33</v>
      </c>
      <c r="E801" s="9" t="s">
        <v>2322</v>
      </c>
      <c r="F801" s="1">
        <f>IF(VLOOKUP(G801,Sku_Consolidated!A2:S957,{19},FALSE)="SHOWCASE", VLOOKUP(E801,Store_Showcase!B2:C144,{2}, FALSE), IF(VLOOKUP(G801,Sku_Consolidated!A2:S957,{19},FALSE)="VAM",VLOOKUP(E801,Store_VAM!B2:C273,{2}, FALSE),VLOOKUP(E801,Store_SRP!B2:C110,{2}, FALSE)))</f>
      </c>
      <c r="G801" s="1">
        <v>827186</v>
      </c>
      <c r="H801" s="1" t="s">
        <v>2256</v>
      </c>
      <c r="I801" s="10" t="s">
        <v>1137</v>
      </c>
      <c r="J801" s="1">
        <f>VLOOKUP(G801,Sku_Consolidated!A2:C957, 3, FALSE)</f>
      </c>
      <c r="K801" s="10">
        <f>IF(J801="PACK", I801, 0)</f>
      </c>
      <c r="L801" s="10">
        <f>IF(J801="KG", I801, I801 * VLOOKUP(G801,Sku_Consolidated!A2:U957,21,FALSE))</f>
      </c>
      <c r="M801" s="10" t="s">
        <v>37</v>
      </c>
      <c r="N801" s="11" t="s">
        <v>2266</v>
      </c>
      <c r="O801" s="10" t="s">
        <v>2267</v>
      </c>
      <c r="P801" s="10">
        <f>N801 - O801</f>
      </c>
      <c r="Q801" s="1">
        <f>VLOOKUP(G801,Sku_Consolidated!A2:G957,7, FALSE)</f>
      </c>
      <c r="R801" s="1">
        <f>IF(IFERROR(VLOOKUP(E801,Store_Showcase!B2:H144,7, FALSE), TRUE)=TRUE, IF(IFERROR(VLOOKUP(E801,Store_SRP!B2:H110,7, FALSE), TRUE)=TRUE,VLOOKUP(E801,Store_VAM!B2:H273,7, FALSE),VLOOKUP(E801,Store_SRP!B2:H110,7, FALSE)), VLOOKUP(E801,Store_Showcase!B2:H144,7, FALSE))</f>
      </c>
      <c r="S801" s="1">
        <f>IF(IFERROR(VLOOKUP(E801,Store_Showcase!B2:I144,8, FALSE), TRUE)=TRUE, IF(IFERROR(VLOOKUP(E801,Store_SRP!B2:I110,8, FALSE), TRUE)=TRUE,VLOOKUP(E801,Store_VAM!B2:I273,8, FALSE),VLOOKUP(E801,Store_SRP!B2:I110,8, FALSE)), VLOOKUP(E801,Store_Showcase!B2:I144,8, FALSE))</f>
      </c>
      <c r="T801" s="1">
        <f>VLOOKUP(G801,Sku_Consolidated!A2:R957,18,FALSE)</f>
      </c>
      <c r="U801" s="1" t="s">
        <v>2323</v>
      </c>
      <c r="V801" s="1">
        <f>IF(VLOOKUP(G801,Sku_Consolidated!A2:S957,19,FALSE)="SHOWCASE", VLOOKUP(E801,Store_Showcase!B2:L144,11, FALSE), IF(VLOOKUP(G801,Sku_Consolidated!A2:S957,19,FALSE)="VAM",VLOOKUP(E801,Store_VAM!B2:L273,11, FALSE),VLOOKUP(E801,Store_SRP!B2:L110,11, FALSE)))</f>
      </c>
      <c r="W801" s="1">
        <f>VLOOKUP(G801,Sku_Consolidated!A2:W957,11,FALSE)</f>
      </c>
      <c r="X801" s="1">
        <f>VLOOKUP(G801,Sku_Consolidated!A2:H957,8,FALSE)</f>
      </c>
      <c r="Y801" s="1">
        <f>VLOOKUP(G801,Sku_Consolidated!A2:I957,9,FALSE)</f>
      </c>
      <c r="Z801" s="1" t="s">
        <v>41</v>
      </c>
      <c r="AA801" s="1">
        <f>VLOOKUP(G801,Sku_Consolidated!A2:E957,5,FALSE)</f>
      </c>
      <c r="AB801" s="1">
        <f>IF(VLOOKUP(G801,Sku_Consolidated!A2:S957,19,FALSE)="SHOWCASE", VLOOKUP(E801,Store_Showcase!B2:N144,13, FALSE), IF(VLOOKUP(G801,Sku_Consolidated!A2:S957,19,FALSE)="VAM",VLOOKUP(E801,Store_VAM!B2:N273,13, FALSE),VLOOKUP(E801,Store_SRP!B2:N110,13, FALSE)))</f>
      </c>
      <c r="AC801" s="1">
        <f>IF(IFERROR(AB801,TRUE)=TRUE, "-","OK")</f>
      </c>
      <c r="AD801" s="11" t="s">
        <v>37</v>
      </c>
      <c r="AE801" s="11" t="s">
        <v>37</v>
      </c>
      <c r="AF801" s="1">
        <f>IF(IFERROR(VLOOKUP(E801,Store_Showcase!B2:H144,{5}, FALSE), TRUE)=TRUE, IF(IFERROR(VLOOKUP(E801,Store_SRP!B2:H110,{5}, FALSE), TRUE)=TRUE,VLOOKUP(E801,Store_VAM!B2:H273,{5}, FALSE),VLOOKUP(E801,Store_SRP!B2:H110,{5}, FALSE)), VLOOKUP(E801,Store_Showcase!B2:H144,{5}, FALSE))</f>
      </c>
      <c r="AG801" s="1">
        <f>IF(IFERROR(VLOOKUP(E801,Store_Showcase!B2:H144,{6}, FALSE), TRUE)=TRUE, IF(IFERROR(VLOOKUP(E801,Store_SRP!B2:H110,{6}, FALSE), TRUE)=TRUE,VLOOKUP(E801,Store_VAM!B2:H273,{6}, FALSE),VLOOKUP(E801,Store_SRP!B2:H110,{6}, FALSE)), VLOOKUP(E801,Store_Showcase!B2:H144,{6}, FALSE))</f>
      </c>
      <c r="AH801" s="1">
        <f>VLOOKUP(G801,Sku_Consolidated!A2:R957,18,FALSE)</f>
      </c>
      <c r="AI801" s="1">
        <f>VLOOKUP(G801,Sku_Consolidated!A2:S957,19,FALSE)</f>
      </c>
      <c r="AJ801" s="1">
        <f>VLOOKUP(G801,Sku_Consolidated!A2:T957,20,FALSE)</f>
      </c>
    </row>
    <row r="802" spans="1:36" x14ac:dyDescent="0.25">
      <c r="A802" s="1">
        <v>2024</v>
      </c>
      <c r="B802" s="1" t="s">
        <v>31</v>
      </c>
      <c r="C802" s="1" t="s">
        <v>32</v>
      </c>
      <c r="D802" s="1" t="s">
        <v>33</v>
      </c>
      <c r="E802" s="9" t="s">
        <v>2326</v>
      </c>
      <c r="F802" s="1">
        <f>IF(VLOOKUP(G802,Sku_Consolidated!A2:S957,{19},FALSE)="SHOWCASE", VLOOKUP(E802,Store_Showcase!B2:C144,{2}, FALSE), IF(VLOOKUP(G802,Sku_Consolidated!A2:S957,{19},FALSE)="VAM",VLOOKUP(E802,Store_VAM!B2:C273,{2}, FALSE),VLOOKUP(E802,Store_SRP!B2:C110,{2}, FALSE)))</f>
      </c>
      <c r="G802" s="1">
        <v>798921</v>
      </c>
      <c r="H802" s="1" t="s">
        <v>2327</v>
      </c>
      <c r="I802" s="10" t="s">
        <v>1137</v>
      </c>
      <c r="J802" s="1">
        <f>VLOOKUP(G802,Sku_Consolidated!A2:C957, 3, FALSE)</f>
      </c>
      <c r="K802" s="10">
        <f>IF(J802="PACK", I802, 0)</f>
      </c>
      <c r="L802" s="10">
        <f>IF(J802="KG", I802, I802 * VLOOKUP(G802,Sku_Consolidated!A2:U957,21,FALSE))</f>
      </c>
      <c r="M802" s="10" t="s">
        <v>37</v>
      </c>
      <c r="N802" s="11" t="s">
        <v>2328</v>
      </c>
      <c r="O802" s="10" t="s">
        <v>2329</v>
      </c>
      <c r="P802" s="10">
        <f>N802 - O802</f>
      </c>
      <c r="Q802" s="1">
        <f>VLOOKUP(G802,Sku_Consolidated!A2:G957,7, FALSE)</f>
      </c>
      <c r="R802" s="1">
        <f>IF(IFERROR(VLOOKUP(E802,Store_Showcase!B2:H144,7, FALSE), TRUE)=TRUE, IF(IFERROR(VLOOKUP(E802,Store_SRP!B2:H110,7, FALSE), TRUE)=TRUE,VLOOKUP(E802,Store_VAM!B2:H273,7, FALSE),VLOOKUP(E802,Store_SRP!B2:H110,7, FALSE)), VLOOKUP(E802,Store_Showcase!B2:H144,7, FALSE))</f>
      </c>
      <c r="S802" s="1">
        <f>IF(IFERROR(VLOOKUP(E802,Store_Showcase!B2:I144,8, FALSE), TRUE)=TRUE, IF(IFERROR(VLOOKUP(E802,Store_SRP!B2:I110,8, FALSE), TRUE)=TRUE,VLOOKUP(E802,Store_VAM!B2:I273,8, FALSE),VLOOKUP(E802,Store_SRP!B2:I110,8, FALSE)), VLOOKUP(E802,Store_Showcase!B2:I144,8, FALSE))</f>
      </c>
      <c r="T802" s="1">
        <f>VLOOKUP(G802,Sku_Consolidated!A2:R957,18,FALSE)</f>
      </c>
      <c r="U802" s="1" t="s">
        <v>2330</v>
      </c>
      <c r="V802" s="1">
        <f>IF(VLOOKUP(G802,Sku_Consolidated!A2:S957,19,FALSE)="SHOWCASE", VLOOKUP(E802,Store_Showcase!B2:L144,11, FALSE), IF(VLOOKUP(G802,Sku_Consolidated!A2:S957,19,FALSE)="VAM",VLOOKUP(E802,Store_VAM!B2:L273,11, FALSE),VLOOKUP(E802,Store_SRP!B2:L110,11, FALSE)))</f>
      </c>
      <c r="W802" s="1">
        <f>VLOOKUP(G802,Sku_Consolidated!A2:W957,11,FALSE)</f>
      </c>
      <c r="X802" s="1">
        <f>VLOOKUP(G802,Sku_Consolidated!A2:H957,8,FALSE)</f>
      </c>
      <c r="Y802" s="1">
        <f>VLOOKUP(G802,Sku_Consolidated!A2:I957,9,FALSE)</f>
      </c>
      <c r="Z802" s="1" t="s">
        <v>41</v>
      </c>
      <c r="AA802" s="1">
        <f>VLOOKUP(G802,Sku_Consolidated!A2:E957,5,FALSE)</f>
      </c>
      <c r="AB802" s="1">
        <f>IF(VLOOKUP(G802,Sku_Consolidated!A2:S957,19,FALSE)="SHOWCASE", VLOOKUP(E802,Store_Showcase!B2:N144,13, FALSE), IF(VLOOKUP(G802,Sku_Consolidated!A2:S957,19,FALSE)="VAM",VLOOKUP(E802,Store_VAM!B2:N273,13, FALSE),VLOOKUP(E802,Store_SRP!B2:N110,13, FALSE)))</f>
      </c>
      <c r="AC802" s="1">
        <f>IF(IFERROR(AB802,TRUE)=TRUE, "-","OK")</f>
      </c>
      <c r="AD802" s="11" t="s">
        <v>37</v>
      </c>
      <c r="AE802" s="11" t="s">
        <v>37</v>
      </c>
      <c r="AF802" s="1">
        <f>IF(IFERROR(VLOOKUP(E802,Store_Showcase!B2:H144,{5}, FALSE), TRUE)=TRUE, IF(IFERROR(VLOOKUP(E802,Store_SRP!B2:H110,{5}, FALSE), TRUE)=TRUE,VLOOKUP(E802,Store_VAM!B2:H273,{5}, FALSE),VLOOKUP(E802,Store_SRP!B2:H110,{5}, FALSE)), VLOOKUP(E802,Store_Showcase!B2:H144,{5}, FALSE))</f>
      </c>
      <c r="AG802" s="1">
        <f>IF(IFERROR(VLOOKUP(E802,Store_Showcase!B2:H144,{6}, FALSE), TRUE)=TRUE, IF(IFERROR(VLOOKUP(E802,Store_SRP!B2:H110,{6}, FALSE), TRUE)=TRUE,VLOOKUP(E802,Store_VAM!B2:H273,{6}, FALSE),VLOOKUP(E802,Store_SRP!B2:H110,{6}, FALSE)), VLOOKUP(E802,Store_Showcase!B2:H144,{6}, FALSE))</f>
      </c>
      <c r="AH802" s="1">
        <f>VLOOKUP(G802,Sku_Consolidated!A2:R957,18,FALSE)</f>
      </c>
      <c r="AI802" s="1">
        <f>VLOOKUP(G802,Sku_Consolidated!A2:S957,19,FALSE)</f>
      </c>
      <c r="AJ802" s="1">
        <f>VLOOKUP(G802,Sku_Consolidated!A2:T957,20,FALSE)</f>
      </c>
    </row>
    <row r="803" spans="1:36" x14ac:dyDescent="0.25">
      <c r="A803" s="1">
        <v>2024</v>
      </c>
      <c r="B803" s="1" t="s">
        <v>31</v>
      </c>
      <c r="C803" s="1" t="s">
        <v>32</v>
      </c>
      <c r="D803" s="1" t="s">
        <v>33</v>
      </c>
      <c r="E803" s="9" t="s">
        <v>2326</v>
      </c>
      <c r="F803" s="1">
        <f>IF(VLOOKUP(G803,Sku_Consolidated!A2:S957,{19},FALSE)="SHOWCASE", VLOOKUP(E803,Store_Showcase!B2:C144,{2}, FALSE), IF(VLOOKUP(G803,Sku_Consolidated!A2:S957,{19},FALSE)="VAM",VLOOKUP(E803,Store_VAM!B2:C273,{2}, FALSE),VLOOKUP(E803,Store_SRP!B2:C110,{2}, FALSE)))</f>
      </c>
      <c r="G803" s="1">
        <v>827186</v>
      </c>
      <c r="H803" s="1" t="s">
        <v>2256</v>
      </c>
      <c r="I803" s="10" t="s">
        <v>1638</v>
      </c>
      <c r="J803" s="1">
        <f>VLOOKUP(G803,Sku_Consolidated!A2:C957, 3, FALSE)</f>
      </c>
      <c r="K803" s="10">
        <f>IF(J803="PACK", I803, 0)</f>
      </c>
      <c r="L803" s="10">
        <f>IF(J803="KG", I803, I803 * VLOOKUP(G803,Sku_Consolidated!A2:U957,21,FALSE))</f>
      </c>
      <c r="M803" s="10" t="s">
        <v>37</v>
      </c>
      <c r="N803" s="11" t="s">
        <v>2331</v>
      </c>
      <c r="O803" s="10" t="s">
        <v>2332</v>
      </c>
      <c r="P803" s="10">
        <f>N803 - O803</f>
      </c>
      <c r="Q803" s="1">
        <f>VLOOKUP(G803,Sku_Consolidated!A2:G957,7, FALSE)</f>
      </c>
      <c r="R803" s="1">
        <f>IF(IFERROR(VLOOKUP(E803,Store_Showcase!B2:H144,7, FALSE), TRUE)=TRUE, IF(IFERROR(VLOOKUP(E803,Store_SRP!B2:H110,7, FALSE), TRUE)=TRUE,VLOOKUP(E803,Store_VAM!B2:H273,7, FALSE),VLOOKUP(E803,Store_SRP!B2:H110,7, FALSE)), VLOOKUP(E803,Store_Showcase!B2:H144,7, FALSE))</f>
      </c>
      <c r="S803" s="1">
        <f>IF(IFERROR(VLOOKUP(E803,Store_Showcase!B2:I144,8, FALSE), TRUE)=TRUE, IF(IFERROR(VLOOKUP(E803,Store_SRP!B2:I110,8, FALSE), TRUE)=TRUE,VLOOKUP(E803,Store_VAM!B2:I273,8, FALSE),VLOOKUP(E803,Store_SRP!B2:I110,8, FALSE)), VLOOKUP(E803,Store_Showcase!B2:I144,8, FALSE))</f>
      </c>
      <c r="T803" s="1">
        <f>VLOOKUP(G803,Sku_Consolidated!A2:R957,18,FALSE)</f>
      </c>
      <c r="U803" s="1" t="s">
        <v>2330</v>
      </c>
      <c r="V803" s="1">
        <f>IF(VLOOKUP(G803,Sku_Consolidated!A2:S957,19,FALSE)="SHOWCASE", VLOOKUP(E803,Store_Showcase!B2:L144,11, FALSE), IF(VLOOKUP(G803,Sku_Consolidated!A2:S957,19,FALSE)="VAM",VLOOKUP(E803,Store_VAM!B2:L273,11, FALSE),VLOOKUP(E803,Store_SRP!B2:L110,11, FALSE)))</f>
      </c>
      <c r="W803" s="1">
        <f>VLOOKUP(G803,Sku_Consolidated!A2:W957,11,FALSE)</f>
      </c>
      <c r="X803" s="1">
        <f>VLOOKUP(G803,Sku_Consolidated!A2:H957,8,FALSE)</f>
      </c>
      <c r="Y803" s="1">
        <f>VLOOKUP(G803,Sku_Consolidated!A2:I957,9,FALSE)</f>
      </c>
      <c r="Z803" s="1" t="s">
        <v>41</v>
      </c>
      <c r="AA803" s="1">
        <f>VLOOKUP(G803,Sku_Consolidated!A2:E957,5,FALSE)</f>
      </c>
      <c r="AB803" s="1">
        <f>IF(VLOOKUP(G803,Sku_Consolidated!A2:S957,19,FALSE)="SHOWCASE", VLOOKUP(E803,Store_Showcase!B2:N144,13, FALSE), IF(VLOOKUP(G803,Sku_Consolidated!A2:S957,19,FALSE)="VAM",VLOOKUP(E803,Store_VAM!B2:N273,13, FALSE),VLOOKUP(E803,Store_SRP!B2:N110,13, FALSE)))</f>
      </c>
      <c r="AC803" s="1">
        <f>IF(IFERROR(AB803,TRUE)=TRUE, "-","OK")</f>
      </c>
      <c r="AD803" s="11" t="s">
        <v>37</v>
      </c>
      <c r="AE803" s="11" t="s">
        <v>37</v>
      </c>
      <c r="AF803" s="1">
        <f>IF(IFERROR(VLOOKUP(E803,Store_Showcase!B2:H144,{5}, FALSE), TRUE)=TRUE, IF(IFERROR(VLOOKUP(E803,Store_SRP!B2:H110,{5}, FALSE), TRUE)=TRUE,VLOOKUP(E803,Store_VAM!B2:H273,{5}, FALSE),VLOOKUP(E803,Store_SRP!B2:H110,{5}, FALSE)), VLOOKUP(E803,Store_Showcase!B2:H144,{5}, FALSE))</f>
      </c>
      <c r="AG803" s="1">
        <f>IF(IFERROR(VLOOKUP(E803,Store_Showcase!B2:H144,{6}, FALSE), TRUE)=TRUE, IF(IFERROR(VLOOKUP(E803,Store_SRP!B2:H110,{6}, FALSE), TRUE)=TRUE,VLOOKUP(E803,Store_VAM!B2:H273,{6}, FALSE),VLOOKUP(E803,Store_SRP!B2:H110,{6}, FALSE)), VLOOKUP(E803,Store_Showcase!B2:H144,{6}, FALSE))</f>
      </c>
      <c r="AH803" s="1">
        <f>VLOOKUP(G803,Sku_Consolidated!A2:R957,18,FALSE)</f>
      </c>
      <c r="AI803" s="1">
        <f>VLOOKUP(G803,Sku_Consolidated!A2:S957,19,FALSE)</f>
      </c>
      <c r="AJ803" s="1">
        <f>VLOOKUP(G803,Sku_Consolidated!A2:T957,20,FALSE)</f>
      </c>
    </row>
    <row r="804" spans="1:36" x14ac:dyDescent="0.25">
      <c r="A804" s="1">
        <v>2024</v>
      </c>
      <c r="B804" s="1" t="s">
        <v>31</v>
      </c>
      <c r="C804" s="1" t="s">
        <v>32</v>
      </c>
      <c r="D804" s="1" t="s">
        <v>33</v>
      </c>
      <c r="E804" s="9" t="s">
        <v>707</v>
      </c>
      <c r="F804" s="1">
        <f>IF(VLOOKUP(G804,Sku_Consolidated!A2:S957,{19},FALSE)="SHOWCASE", VLOOKUP(E804,Store_Showcase!B2:C144,{2}, FALSE), IF(VLOOKUP(G804,Sku_Consolidated!A2:S957,{19},FALSE)="VAM",VLOOKUP(E804,Store_VAM!B2:C273,{2}, FALSE),VLOOKUP(E804,Store_SRP!B2:C110,{2}, FALSE)))</f>
      </c>
      <c r="G804" s="1">
        <v>827186</v>
      </c>
      <c r="H804" s="1" t="s">
        <v>2256</v>
      </c>
      <c r="I804" s="10" t="s">
        <v>1467</v>
      </c>
      <c r="J804" s="1">
        <f>VLOOKUP(G804,Sku_Consolidated!A2:C957, 3, FALSE)</f>
      </c>
      <c r="K804" s="10">
        <f>IF(J804="PACK", I804, 0)</f>
      </c>
      <c r="L804" s="10">
        <f>IF(J804="KG", I804, I804 * VLOOKUP(G804,Sku_Consolidated!A2:U957,21,FALSE))</f>
      </c>
      <c r="M804" s="10" t="s">
        <v>37</v>
      </c>
      <c r="N804" s="11" t="s">
        <v>2333</v>
      </c>
      <c r="O804" s="10" t="s">
        <v>2334</v>
      </c>
      <c r="P804" s="10">
        <f>N804 - O804</f>
      </c>
      <c r="Q804" s="1">
        <f>VLOOKUP(G804,Sku_Consolidated!A2:G957,7, FALSE)</f>
      </c>
      <c r="R804" s="1">
        <f>IF(IFERROR(VLOOKUP(E804,Store_Showcase!B2:H144,7, FALSE), TRUE)=TRUE, IF(IFERROR(VLOOKUP(E804,Store_SRP!B2:H110,7, FALSE), TRUE)=TRUE,VLOOKUP(E804,Store_VAM!B2:H273,7, FALSE),VLOOKUP(E804,Store_SRP!B2:H110,7, FALSE)), VLOOKUP(E804,Store_Showcase!B2:H144,7, FALSE))</f>
      </c>
      <c r="S804" s="1">
        <f>IF(IFERROR(VLOOKUP(E804,Store_Showcase!B2:I144,8, FALSE), TRUE)=TRUE, IF(IFERROR(VLOOKUP(E804,Store_SRP!B2:I110,8, FALSE), TRUE)=TRUE,VLOOKUP(E804,Store_VAM!B2:I273,8, FALSE),VLOOKUP(E804,Store_SRP!B2:I110,8, FALSE)), VLOOKUP(E804,Store_Showcase!B2:I144,8, FALSE))</f>
      </c>
      <c r="T804" s="1">
        <f>VLOOKUP(G804,Sku_Consolidated!A2:R957,18,FALSE)</f>
      </c>
      <c r="U804" s="1" t="s">
        <v>2335</v>
      </c>
      <c r="V804" s="1">
        <f>IF(VLOOKUP(G804,Sku_Consolidated!A2:S957,19,FALSE)="SHOWCASE", VLOOKUP(E804,Store_Showcase!B2:L144,11, FALSE), IF(VLOOKUP(G804,Sku_Consolidated!A2:S957,19,FALSE)="VAM",VLOOKUP(E804,Store_VAM!B2:L273,11, FALSE),VLOOKUP(E804,Store_SRP!B2:L110,11, FALSE)))</f>
      </c>
      <c r="W804" s="1">
        <f>VLOOKUP(G804,Sku_Consolidated!A2:W957,11,FALSE)</f>
      </c>
      <c r="X804" s="1">
        <f>VLOOKUP(G804,Sku_Consolidated!A2:H957,8,FALSE)</f>
      </c>
      <c r="Y804" s="1">
        <f>VLOOKUP(G804,Sku_Consolidated!A2:I957,9,FALSE)</f>
      </c>
      <c r="Z804" s="1" t="s">
        <v>41</v>
      </c>
      <c r="AA804" s="1">
        <f>VLOOKUP(G804,Sku_Consolidated!A2:E957,5,FALSE)</f>
      </c>
      <c r="AB804" s="1">
        <f>IF(VLOOKUP(G804,Sku_Consolidated!A2:S957,19,FALSE)="SHOWCASE", VLOOKUP(E804,Store_Showcase!B2:N144,13, FALSE), IF(VLOOKUP(G804,Sku_Consolidated!A2:S957,19,FALSE)="VAM",VLOOKUP(E804,Store_VAM!B2:N273,13, FALSE),VLOOKUP(E804,Store_SRP!B2:N110,13, FALSE)))</f>
      </c>
      <c r="AC804" s="1">
        <f>IF(IFERROR(AB804,TRUE)=TRUE, "-","OK")</f>
      </c>
      <c r="AD804" s="11" t="s">
        <v>37</v>
      </c>
      <c r="AE804" s="11" t="s">
        <v>37</v>
      </c>
      <c r="AF804" s="1">
        <f>IF(IFERROR(VLOOKUP(E804,Store_Showcase!B2:H144,{5}, FALSE), TRUE)=TRUE, IF(IFERROR(VLOOKUP(E804,Store_SRP!B2:H110,{5}, FALSE), TRUE)=TRUE,VLOOKUP(E804,Store_VAM!B2:H273,{5}, FALSE),VLOOKUP(E804,Store_SRP!B2:H110,{5}, FALSE)), VLOOKUP(E804,Store_Showcase!B2:H144,{5}, FALSE))</f>
      </c>
      <c r="AG804" s="1">
        <f>IF(IFERROR(VLOOKUP(E804,Store_Showcase!B2:H144,{6}, FALSE), TRUE)=TRUE, IF(IFERROR(VLOOKUP(E804,Store_SRP!B2:H110,{6}, FALSE), TRUE)=TRUE,VLOOKUP(E804,Store_VAM!B2:H273,{6}, FALSE),VLOOKUP(E804,Store_SRP!B2:H110,{6}, FALSE)), VLOOKUP(E804,Store_Showcase!B2:H144,{6}, FALSE))</f>
      </c>
      <c r="AH804" s="1">
        <f>VLOOKUP(G804,Sku_Consolidated!A2:R957,18,FALSE)</f>
      </c>
      <c r="AI804" s="1">
        <f>VLOOKUP(G804,Sku_Consolidated!A2:S957,19,FALSE)</f>
      </c>
      <c r="AJ804" s="1">
        <f>VLOOKUP(G804,Sku_Consolidated!A2:T957,20,FALSE)</f>
      </c>
    </row>
    <row r="805" spans="1:36" x14ac:dyDescent="0.25">
      <c r="A805" s="1">
        <v>2024</v>
      </c>
      <c r="B805" s="1" t="s">
        <v>31</v>
      </c>
      <c r="C805" s="1" t="s">
        <v>32</v>
      </c>
      <c r="D805" s="1" t="s">
        <v>33</v>
      </c>
      <c r="E805" s="9" t="s">
        <v>707</v>
      </c>
      <c r="F805" s="1">
        <f>IF(VLOOKUP(G805,Sku_Consolidated!A2:S957,{19},FALSE)="SHOWCASE", VLOOKUP(E805,Store_Showcase!B2:C144,{2}, FALSE), IF(VLOOKUP(G805,Sku_Consolidated!A2:S957,{19},FALSE)="VAM",VLOOKUP(E805,Store_VAM!B2:C273,{2}, FALSE),VLOOKUP(E805,Store_SRP!B2:C110,{2}, FALSE)))</f>
      </c>
      <c r="G805" s="1">
        <v>830677</v>
      </c>
      <c r="H805" s="1" t="s">
        <v>2283</v>
      </c>
      <c r="I805" s="10" t="s">
        <v>1137</v>
      </c>
      <c r="J805" s="1">
        <f>VLOOKUP(G805,Sku_Consolidated!A2:C957, 3, FALSE)</f>
      </c>
      <c r="K805" s="10">
        <f>IF(J805="PACK", I805, 0)</f>
      </c>
      <c r="L805" s="10">
        <f>IF(J805="KG", I805, I805 * VLOOKUP(G805,Sku_Consolidated!A2:U957,21,FALSE))</f>
      </c>
      <c r="M805" s="10" t="s">
        <v>37</v>
      </c>
      <c r="N805" s="11" t="s">
        <v>2284</v>
      </c>
      <c r="O805" s="10" t="s">
        <v>1684</v>
      </c>
      <c r="P805" s="10">
        <f>N805 - O805</f>
      </c>
      <c r="Q805" s="1">
        <f>VLOOKUP(G805,Sku_Consolidated!A2:G957,7, FALSE)</f>
      </c>
      <c r="R805" s="1">
        <f>IF(IFERROR(VLOOKUP(E805,Store_Showcase!B2:H144,7, FALSE), TRUE)=TRUE, IF(IFERROR(VLOOKUP(E805,Store_SRP!B2:H110,7, FALSE), TRUE)=TRUE,VLOOKUP(E805,Store_VAM!B2:H273,7, FALSE),VLOOKUP(E805,Store_SRP!B2:H110,7, FALSE)), VLOOKUP(E805,Store_Showcase!B2:H144,7, FALSE))</f>
      </c>
      <c r="S805" s="1">
        <f>IF(IFERROR(VLOOKUP(E805,Store_Showcase!B2:I144,8, FALSE), TRUE)=TRUE, IF(IFERROR(VLOOKUP(E805,Store_SRP!B2:I110,8, FALSE), TRUE)=TRUE,VLOOKUP(E805,Store_VAM!B2:I273,8, FALSE),VLOOKUP(E805,Store_SRP!B2:I110,8, FALSE)), VLOOKUP(E805,Store_Showcase!B2:I144,8, FALSE))</f>
      </c>
      <c r="T805" s="1">
        <f>VLOOKUP(G805,Sku_Consolidated!A2:R957,18,FALSE)</f>
      </c>
      <c r="U805" s="1" t="s">
        <v>2335</v>
      </c>
      <c r="V805" s="1">
        <f>IF(VLOOKUP(G805,Sku_Consolidated!A2:S957,19,FALSE)="SHOWCASE", VLOOKUP(E805,Store_Showcase!B2:L144,11, FALSE), IF(VLOOKUP(G805,Sku_Consolidated!A2:S957,19,FALSE)="VAM",VLOOKUP(E805,Store_VAM!B2:L273,11, FALSE),VLOOKUP(E805,Store_SRP!B2:L110,11, FALSE)))</f>
      </c>
      <c r="W805" s="1">
        <f>VLOOKUP(G805,Sku_Consolidated!A2:W957,11,FALSE)</f>
      </c>
      <c r="X805" s="1">
        <f>VLOOKUP(G805,Sku_Consolidated!A2:H957,8,FALSE)</f>
      </c>
      <c r="Y805" s="1">
        <f>VLOOKUP(G805,Sku_Consolidated!A2:I957,9,FALSE)</f>
      </c>
      <c r="Z805" s="1" t="s">
        <v>41</v>
      </c>
      <c r="AA805" s="1">
        <f>VLOOKUP(G805,Sku_Consolidated!A2:E957,5,FALSE)</f>
      </c>
      <c r="AB805" s="1">
        <f>IF(VLOOKUP(G805,Sku_Consolidated!A2:S957,19,FALSE)="SHOWCASE", VLOOKUP(E805,Store_Showcase!B2:N144,13, FALSE), IF(VLOOKUP(G805,Sku_Consolidated!A2:S957,19,FALSE)="VAM",VLOOKUP(E805,Store_VAM!B2:N273,13, FALSE),VLOOKUP(E805,Store_SRP!B2:N110,13, FALSE)))</f>
      </c>
      <c r="AC805" s="1">
        <f>IF(IFERROR(AB805,TRUE)=TRUE, "-","OK")</f>
      </c>
      <c r="AD805" s="11" t="s">
        <v>37</v>
      </c>
      <c r="AE805" s="11" t="s">
        <v>37</v>
      </c>
      <c r="AF805" s="1">
        <f>IF(IFERROR(VLOOKUP(E805,Store_Showcase!B2:H144,{5}, FALSE), TRUE)=TRUE, IF(IFERROR(VLOOKUP(E805,Store_SRP!B2:H110,{5}, FALSE), TRUE)=TRUE,VLOOKUP(E805,Store_VAM!B2:H273,{5}, FALSE),VLOOKUP(E805,Store_SRP!B2:H110,{5}, FALSE)), VLOOKUP(E805,Store_Showcase!B2:H144,{5}, FALSE))</f>
      </c>
      <c r="AG805" s="1">
        <f>IF(IFERROR(VLOOKUP(E805,Store_Showcase!B2:H144,{6}, FALSE), TRUE)=TRUE, IF(IFERROR(VLOOKUP(E805,Store_SRP!B2:H110,{6}, FALSE), TRUE)=TRUE,VLOOKUP(E805,Store_VAM!B2:H273,{6}, FALSE),VLOOKUP(E805,Store_SRP!B2:H110,{6}, FALSE)), VLOOKUP(E805,Store_Showcase!B2:H144,{6}, FALSE))</f>
      </c>
      <c r="AH805" s="1">
        <f>VLOOKUP(G805,Sku_Consolidated!A2:R957,18,FALSE)</f>
      </c>
      <c r="AI805" s="1">
        <f>VLOOKUP(G805,Sku_Consolidated!A2:S957,19,FALSE)</f>
      </c>
      <c r="AJ805" s="1">
        <f>VLOOKUP(G805,Sku_Consolidated!A2:T957,20,FALSE)</f>
      </c>
    </row>
    <row r="806" spans="1:36" x14ac:dyDescent="0.25">
      <c r="A806" s="1">
        <v>2024</v>
      </c>
      <c r="B806" s="1" t="s">
        <v>31</v>
      </c>
      <c r="C806" s="1" t="s">
        <v>32</v>
      </c>
      <c r="D806" s="1" t="s">
        <v>33</v>
      </c>
      <c r="E806" s="9" t="s">
        <v>2336</v>
      </c>
      <c r="F806" s="1">
        <f>IF(VLOOKUP(G806,Sku_Consolidated!A2:S957,{19},FALSE)="SHOWCASE", VLOOKUP(E806,Store_Showcase!B2:C144,{2}, FALSE), IF(VLOOKUP(G806,Sku_Consolidated!A2:S957,{19},FALSE)="VAM",VLOOKUP(E806,Store_VAM!B2:C273,{2}, FALSE),VLOOKUP(E806,Store_SRP!B2:C110,{2}, FALSE)))</f>
      </c>
      <c r="G806" s="1">
        <v>795516</v>
      </c>
      <c r="H806" s="1" t="s">
        <v>2249</v>
      </c>
      <c r="I806" s="10" t="s">
        <v>1424</v>
      </c>
      <c r="J806" s="1">
        <f>VLOOKUP(G806,Sku_Consolidated!A2:C957, 3, FALSE)</f>
      </c>
      <c r="K806" s="10">
        <f>IF(J806="PACK", I806, 0)</f>
      </c>
      <c r="L806" s="10">
        <f>IF(J806="KG", I806, I806 * VLOOKUP(G806,Sku_Consolidated!A2:U957,21,FALSE))</f>
      </c>
      <c r="M806" s="10" t="s">
        <v>37</v>
      </c>
      <c r="N806" s="11" t="s">
        <v>2337</v>
      </c>
      <c r="O806" s="10" t="s">
        <v>2338</v>
      </c>
      <c r="P806" s="10">
        <f>N806 - O806</f>
      </c>
      <c r="Q806" s="1">
        <f>VLOOKUP(G806,Sku_Consolidated!A2:G957,7, FALSE)</f>
      </c>
      <c r="R806" s="1">
        <f>IF(IFERROR(VLOOKUP(E806,Store_Showcase!B2:H144,7, FALSE), TRUE)=TRUE, IF(IFERROR(VLOOKUP(E806,Store_SRP!B2:H110,7, FALSE), TRUE)=TRUE,VLOOKUP(E806,Store_VAM!B2:H273,7, FALSE),VLOOKUP(E806,Store_SRP!B2:H110,7, FALSE)), VLOOKUP(E806,Store_Showcase!B2:H144,7, FALSE))</f>
      </c>
      <c r="S806" s="1">
        <f>IF(IFERROR(VLOOKUP(E806,Store_Showcase!B2:I144,8, FALSE), TRUE)=TRUE, IF(IFERROR(VLOOKUP(E806,Store_SRP!B2:I110,8, FALSE), TRUE)=TRUE,VLOOKUP(E806,Store_VAM!B2:I273,8, FALSE),VLOOKUP(E806,Store_SRP!B2:I110,8, FALSE)), VLOOKUP(E806,Store_Showcase!B2:I144,8, FALSE))</f>
      </c>
      <c r="T806" s="1">
        <f>VLOOKUP(G806,Sku_Consolidated!A2:R957,18,FALSE)</f>
      </c>
      <c r="U806" s="1" t="s">
        <v>2339</v>
      </c>
      <c r="V806" s="1">
        <f>IF(VLOOKUP(G806,Sku_Consolidated!A2:S957,19,FALSE)="SHOWCASE", VLOOKUP(E806,Store_Showcase!B2:L144,11, FALSE), IF(VLOOKUP(G806,Sku_Consolidated!A2:S957,19,FALSE)="VAM",VLOOKUP(E806,Store_VAM!B2:L273,11, FALSE),VLOOKUP(E806,Store_SRP!B2:L110,11, FALSE)))</f>
      </c>
      <c r="W806" s="1">
        <f>VLOOKUP(G806,Sku_Consolidated!A2:W957,11,FALSE)</f>
      </c>
      <c r="X806" s="1">
        <f>VLOOKUP(G806,Sku_Consolidated!A2:H957,8,FALSE)</f>
      </c>
      <c r="Y806" s="1">
        <f>VLOOKUP(G806,Sku_Consolidated!A2:I957,9,FALSE)</f>
      </c>
      <c r="Z806" s="1" t="s">
        <v>41</v>
      </c>
      <c r="AA806" s="1">
        <f>VLOOKUP(G806,Sku_Consolidated!A2:E957,5,FALSE)</f>
      </c>
      <c r="AB806" s="1">
        <f>IF(VLOOKUP(G806,Sku_Consolidated!A2:S957,19,FALSE)="SHOWCASE", VLOOKUP(E806,Store_Showcase!B2:N144,13, FALSE), IF(VLOOKUP(G806,Sku_Consolidated!A2:S957,19,FALSE)="VAM",VLOOKUP(E806,Store_VAM!B2:N273,13, FALSE),VLOOKUP(E806,Store_SRP!B2:N110,13, FALSE)))</f>
      </c>
      <c r="AC806" s="1">
        <f>IF(IFERROR(AB806,TRUE)=TRUE, "-","OK")</f>
      </c>
      <c r="AD806" s="11" t="s">
        <v>37</v>
      </c>
      <c r="AE806" s="11" t="s">
        <v>37</v>
      </c>
      <c r="AF806" s="1">
        <f>IF(IFERROR(VLOOKUP(E806,Store_Showcase!B2:H144,{5}, FALSE), TRUE)=TRUE, IF(IFERROR(VLOOKUP(E806,Store_SRP!B2:H110,{5}, FALSE), TRUE)=TRUE,VLOOKUP(E806,Store_VAM!B2:H273,{5}, FALSE),VLOOKUP(E806,Store_SRP!B2:H110,{5}, FALSE)), VLOOKUP(E806,Store_Showcase!B2:H144,{5}, FALSE))</f>
      </c>
      <c r="AG806" s="1">
        <f>IF(IFERROR(VLOOKUP(E806,Store_Showcase!B2:H144,{6}, FALSE), TRUE)=TRUE, IF(IFERROR(VLOOKUP(E806,Store_SRP!B2:H110,{6}, FALSE), TRUE)=TRUE,VLOOKUP(E806,Store_VAM!B2:H273,{6}, FALSE),VLOOKUP(E806,Store_SRP!B2:H110,{6}, FALSE)), VLOOKUP(E806,Store_Showcase!B2:H144,{6}, FALSE))</f>
      </c>
      <c r="AH806" s="1">
        <f>VLOOKUP(G806,Sku_Consolidated!A2:R957,18,FALSE)</f>
      </c>
      <c r="AI806" s="1">
        <f>VLOOKUP(G806,Sku_Consolidated!A2:S957,19,FALSE)</f>
      </c>
      <c r="AJ806" s="1">
        <f>VLOOKUP(G806,Sku_Consolidated!A2:T957,20,FALSE)</f>
      </c>
    </row>
    <row r="807" spans="1:36" x14ac:dyDescent="0.25">
      <c r="A807" s="1">
        <v>2024</v>
      </c>
      <c r="B807" s="1" t="s">
        <v>31</v>
      </c>
      <c r="C807" s="1" t="s">
        <v>32</v>
      </c>
      <c r="D807" s="1" t="s">
        <v>33</v>
      </c>
      <c r="E807" s="9" t="s">
        <v>2336</v>
      </c>
      <c r="F807" s="1">
        <f>IF(VLOOKUP(G807,Sku_Consolidated!A2:S957,{19},FALSE)="SHOWCASE", VLOOKUP(E807,Store_Showcase!B2:C144,{2}, FALSE), IF(VLOOKUP(G807,Sku_Consolidated!A2:S957,{19},FALSE)="VAM",VLOOKUP(E807,Store_VAM!B2:C273,{2}, FALSE),VLOOKUP(E807,Store_SRP!B2:C110,{2}, FALSE)))</f>
      </c>
      <c r="G807" s="1">
        <v>795520</v>
      </c>
      <c r="H807" s="1" t="s">
        <v>2260</v>
      </c>
      <c r="I807" s="10" t="s">
        <v>1467</v>
      </c>
      <c r="J807" s="1">
        <f>VLOOKUP(G807,Sku_Consolidated!A2:C957, 3, FALSE)</f>
      </c>
      <c r="K807" s="10">
        <f>IF(J807="PACK", I807, 0)</f>
      </c>
      <c r="L807" s="10">
        <f>IF(J807="KG", I807, I807 * VLOOKUP(G807,Sku_Consolidated!A2:U957,21,FALSE))</f>
      </c>
      <c r="M807" s="10" t="s">
        <v>37</v>
      </c>
      <c r="N807" s="11" t="s">
        <v>2340</v>
      </c>
      <c r="O807" s="10" t="s">
        <v>2341</v>
      </c>
      <c r="P807" s="10">
        <f>N807 - O807</f>
      </c>
      <c r="Q807" s="1">
        <f>VLOOKUP(G807,Sku_Consolidated!A2:G957,7, FALSE)</f>
      </c>
      <c r="R807" s="1">
        <f>IF(IFERROR(VLOOKUP(E807,Store_Showcase!B2:H144,7, FALSE), TRUE)=TRUE, IF(IFERROR(VLOOKUP(E807,Store_SRP!B2:H110,7, FALSE), TRUE)=TRUE,VLOOKUP(E807,Store_VAM!B2:H273,7, FALSE),VLOOKUP(E807,Store_SRP!B2:H110,7, FALSE)), VLOOKUP(E807,Store_Showcase!B2:H144,7, FALSE))</f>
      </c>
      <c r="S807" s="1">
        <f>IF(IFERROR(VLOOKUP(E807,Store_Showcase!B2:I144,8, FALSE), TRUE)=TRUE, IF(IFERROR(VLOOKUP(E807,Store_SRP!B2:I110,8, FALSE), TRUE)=TRUE,VLOOKUP(E807,Store_VAM!B2:I273,8, FALSE),VLOOKUP(E807,Store_SRP!B2:I110,8, FALSE)), VLOOKUP(E807,Store_Showcase!B2:I144,8, FALSE))</f>
      </c>
      <c r="T807" s="1">
        <f>VLOOKUP(G807,Sku_Consolidated!A2:R957,18,FALSE)</f>
      </c>
      <c r="U807" s="1" t="s">
        <v>2339</v>
      </c>
      <c r="V807" s="1">
        <f>IF(VLOOKUP(G807,Sku_Consolidated!A2:S957,19,FALSE)="SHOWCASE", VLOOKUP(E807,Store_Showcase!B2:L144,11, FALSE), IF(VLOOKUP(G807,Sku_Consolidated!A2:S957,19,FALSE)="VAM",VLOOKUP(E807,Store_VAM!B2:L273,11, FALSE),VLOOKUP(E807,Store_SRP!B2:L110,11, FALSE)))</f>
      </c>
      <c r="W807" s="1">
        <f>VLOOKUP(G807,Sku_Consolidated!A2:W957,11,FALSE)</f>
      </c>
      <c r="X807" s="1">
        <f>VLOOKUP(G807,Sku_Consolidated!A2:H957,8,FALSE)</f>
      </c>
      <c r="Y807" s="1">
        <f>VLOOKUP(G807,Sku_Consolidated!A2:I957,9,FALSE)</f>
      </c>
      <c r="Z807" s="1" t="s">
        <v>41</v>
      </c>
      <c r="AA807" s="1">
        <f>VLOOKUP(G807,Sku_Consolidated!A2:E957,5,FALSE)</f>
      </c>
      <c r="AB807" s="1">
        <f>IF(VLOOKUP(G807,Sku_Consolidated!A2:S957,19,FALSE)="SHOWCASE", VLOOKUP(E807,Store_Showcase!B2:N144,13, FALSE), IF(VLOOKUP(G807,Sku_Consolidated!A2:S957,19,FALSE)="VAM",VLOOKUP(E807,Store_VAM!B2:N273,13, FALSE),VLOOKUP(E807,Store_SRP!B2:N110,13, FALSE)))</f>
      </c>
      <c r="AC807" s="1">
        <f>IF(IFERROR(AB807,TRUE)=TRUE, "-","OK")</f>
      </c>
      <c r="AD807" s="11" t="s">
        <v>37</v>
      </c>
      <c r="AE807" s="11" t="s">
        <v>37</v>
      </c>
      <c r="AF807" s="1">
        <f>IF(IFERROR(VLOOKUP(E807,Store_Showcase!B2:H144,{5}, FALSE), TRUE)=TRUE, IF(IFERROR(VLOOKUP(E807,Store_SRP!B2:H110,{5}, FALSE), TRUE)=TRUE,VLOOKUP(E807,Store_VAM!B2:H273,{5}, FALSE),VLOOKUP(E807,Store_SRP!B2:H110,{5}, FALSE)), VLOOKUP(E807,Store_Showcase!B2:H144,{5}, FALSE))</f>
      </c>
      <c r="AG807" s="1">
        <f>IF(IFERROR(VLOOKUP(E807,Store_Showcase!B2:H144,{6}, FALSE), TRUE)=TRUE, IF(IFERROR(VLOOKUP(E807,Store_SRP!B2:H110,{6}, FALSE), TRUE)=TRUE,VLOOKUP(E807,Store_VAM!B2:H273,{6}, FALSE),VLOOKUP(E807,Store_SRP!B2:H110,{6}, FALSE)), VLOOKUP(E807,Store_Showcase!B2:H144,{6}, FALSE))</f>
      </c>
      <c r="AH807" s="1">
        <f>VLOOKUP(G807,Sku_Consolidated!A2:R957,18,FALSE)</f>
      </c>
      <c r="AI807" s="1">
        <f>VLOOKUP(G807,Sku_Consolidated!A2:S957,19,FALSE)</f>
      </c>
      <c r="AJ807" s="1">
        <f>VLOOKUP(G807,Sku_Consolidated!A2:T957,20,FALSE)</f>
      </c>
    </row>
    <row r="808" spans="1:36" x14ac:dyDescent="0.25">
      <c r="A808" s="1">
        <v>2024</v>
      </c>
      <c r="B808" s="1" t="s">
        <v>31</v>
      </c>
      <c r="C808" s="1" t="s">
        <v>32</v>
      </c>
      <c r="D808" s="1" t="s">
        <v>33</v>
      </c>
      <c r="E808" s="9" t="s">
        <v>2336</v>
      </c>
      <c r="F808" s="1">
        <f>IF(VLOOKUP(G808,Sku_Consolidated!A2:S957,{19},FALSE)="SHOWCASE", VLOOKUP(E808,Store_Showcase!B2:C144,{2}, FALSE), IF(VLOOKUP(G808,Sku_Consolidated!A2:S957,{19},FALSE)="VAM",VLOOKUP(E808,Store_VAM!B2:C273,{2}, FALSE),VLOOKUP(E808,Store_SRP!B2:C110,{2}, FALSE)))</f>
      </c>
      <c r="G808" s="1">
        <v>798920</v>
      </c>
      <c r="H808" s="1" t="s">
        <v>2278</v>
      </c>
      <c r="I808" s="10" t="s">
        <v>1137</v>
      </c>
      <c r="J808" s="1">
        <f>VLOOKUP(G808,Sku_Consolidated!A2:C957, 3, FALSE)</f>
      </c>
      <c r="K808" s="10">
        <f>IF(J808="PACK", I808, 0)</f>
      </c>
      <c r="L808" s="10">
        <f>IF(J808="KG", I808, I808 * VLOOKUP(G808,Sku_Consolidated!A2:U957,21,FALSE))</f>
      </c>
      <c r="M808" s="10" t="s">
        <v>37</v>
      </c>
      <c r="N808" s="11" t="s">
        <v>2279</v>
      </c>
      <c r="O808" s="10" t="s">
        <v>2280</v>
      </c>
      <c r="P808" s="10">
        <f>N808 - O808</f>
      </c>
      <c r="Q808" s="1">
        <f>VLOOKUP(G808,Sku_Consolidated!A2:G957,7, FALSE)</f>
      </c>
      <c r="R808" s="1">
        <f>IF(IFERROR(VLOOKUP(E808,Store_Showcase!B2:H144,7, FALSE), TRUE)=TRUE, IF(IFERROR(VLOOKUP(E808,Store_SRP!B2:H110,7, FALSE), TRUE)=TRUE,VLOOKUP(E808,Store_VAM!B2:H273,7, FALSE),VLOOKUP(E808,Store_SRP!B2:H110,7, FALSE)), VLOOKUP(E808,Store_Showcase!B2:H144,7, FALSE))</f>
      </c>
      <c r="S808" s="1">
        <f>IF(IFERROR(VLOOKUP(E808,Store_Showcase!B2:I144,8, FALSE), TRUE)=TRUE, IF(IFERROR(VLOOKUP(E808,Store_SRP!B2:I110,8, FALSE), TRUE)=TRUE,VLOOKUP(E808,Store_VAM!B2:I273,8, FALSE),VLOOKUP(E808,Store_SRP!B2:I110,8, FALSE)), VLOOKUP(E808,Store_Showcase!B2:I144,8, FALSE))</f>
      </c>
      <c r="T808" s="1">
        <f>VLOOKUP(G808,Sku_Consolidated!A2:R957,18,FALSE)</f>
      </c>
      <c r="U808" s="1" t="s">
        <v>2339</v>
      </c>
      <c r="V808" s="1">
        <f>IF(VLOOKUP(G808,Sku_Consolidated!A2:S957,19,FALSE)="SHOWCASE", VLOOKUP(E808,Store_Showcase!B2:L144,11, FALSE), IF(VLOOKUP(G808,Sku_Consolidated!A2:S957,19,FALSE)="VAM",VLOOKUP(E808,Store_VAM!B2:L273,11, FALSE),VLOOKUP(E808,Store_SRP!B2:L110,11, FALSE)))</f>
      </c>
      <c r="W808" s="1">
        <f>VLOOKUP(G808,Sku_Consolidated!A2:W957,11,FALSE)</f>
      </c>
      <c r="X808" s="1">
        <f>VLOOKUP(G808,Sku_Consolidated!A2:H957,8,FALSE)</f>
      </c>
      <c r="Y808" s="1">
        <f>VLOOKUP(G808,Sku_Consolidated!A2:I957,9,FALSE)</f>
      </c>
      <c r="Z808" s="1" t="s">
        <v>41</v>
      </c>
      <c r="AA808" s="1">
        <f>VLOOKUP(G808,Sku_Consolidated!A2:E957,5,FALSE)</f>
      </c>
      <c r="AB808" s="1">
        <f>IF(VLOOKUP(G808,Sku_Consolidated!A2:S957,19,FALSE)="SHOWCASE", VLOOKUP(E808,Store_Showcase!B2:N144,13, FALSE), IF(VLOOKUP(G808,Sku_Consolidated!A2:S957,19,FALSE)="VAM",VLOOKUP(E808,Store_VAM!B2:N273,13, FALSE),VLOOKUP(E808,Store_SRP!B2:N110,13, FALSE)))</f>
      </c>
      <c r="AC808" s="1">
        <f>IF(IFERROR(AB808,TRUE)=TRUE, "-","OK")</f>
      </c>
      <c r="AD808" s="11" t="s">
        <v>37</v>
      </c>
      <c r="AE808" s="11" t="s">
        <v>37</v>
      </c>
      <c r="AF808" s="1">
        <f>IF(IFERROR(VLOOKUP(E808,Store_Showcase!B2:H144,{5}, FALSE), TRUE)=TRUE, IF(IFERROR(VLOOKUP(E808,Store_SRP!B2:H110,{5}, FALSE), TRUE)=TRUE,VLOOKUP(E808,Store_VAM!B2:H273,{5}, FALSE),VLOOKUP(E808,Store_SRP!B2:H110,{5}, FALSE)), VLOOKUP(E808,Store_Showcase!B2:H144,{5}, FALSE))</f>
      </c>
      <c r="AG808" s="1">
        <f>IF(IFERROR(VLOOKUP(E808,Store_Showcase!B2:H144,{6}, FALSE), TRUE)=TRUE, IF(IFERROR(VLOOKUP(E808,Store_SRP!B2:H110,{6}, FALSE), TRUE)=TRUE,VLOOKUP(E808,Store_VAM!B2:H273,{6}, FALSE),VLOOKUP(E808,Store_SRP!B2:H110,{6}, FALSE)), VLOOKUP(E808,Store_Showcase!B2:H144,{6}, FALSE))</f>
      </c>
      <c r="AH808" s="1">
        <f>VLOOKUP(G808,Sku_Consolidated!A2:R957,18,FALSE)</f>
      </c>
      <c r="AI808" s="1">
        <f>VLOOKUP(G808,Sku_Consolidated!A2:S957,19,FALSE)</f>
      </c>
      <c r="AJ808" s="1">
        <f>VLOOKUP(G808,Sku_Consolidated!A2:T957,20,FALSE)</f>
      </c>
    </row>
    <row r="809" spans="1:36" x14ac:dyDescent="0.25">
      <c r="A809" s="1">
        <v>2024</v>
      </c>
      <c r="B809" s="1" t="s">
        <v>31</v>
      </c>
      <c r="C809" s="1" t="s">
        <v>32</v>
      </c>
      <c r="D809" s="1" t="s">
        <v>33</v>
      </c>
      <c r="E809" s="9" t="s">
        <v>2336</v>
      </c>
      <c r="F809" s="1">
        <f>IF(VLOOKUP(G809,Sku_Consolidated!A2:S957,{19},FALSE)="SHOWCASE", VLOOKUP(E809,Store_Showcase!B2:C144,{2}, FALSE), IF(VLOOKUP(G809,Sku_Consolidated!A2:S957,{19},FALSE)="VAM",VLOOKUP(E809,Store_VAM!B2:C273,{2}, FALSE),VLOOKUP(E809,Store_SRP!B2:C110,{2}, FALSE)))</f>
      </c>
      <c r="G809" s="1">
        <v>827185</v>
      </c>
      <c r="H809" s="1" t="s">
        <v>2253</v>
      </c>
      <c r="I809" s="10" t="s">
        <v>1467</v>
      </c>
      <c r="J809" s="1">
        <f>VLOOKUP(G809,Sku_Consolidated!A2:C957, 3, FALSE)</f>
      </c>
      <c r="K809" s="10">
        <f>IF(J809="PACK", I809, 0)</f>
      </c>
      <c r="L809" s="10">
        <f>IF(J809="KG", I809, I809 * VLOOKUP(G809,Sku_Consolidated!A2:U957,21,FALSE))</f>
      </c>
      <c r="M809" s="10" t="s">
        <v>37</v>
      </c>
      <c r="N809" s="11" t="s">
        <v>2321</v>
      </c>
      <c r="O809" s="10" t="s">
        <v>1661</v>
      </c>
      <c r="P809" s="10">
        <f>N809 - O809</f>
      </c>
      <c r="Q809" s="1">
        <f>VLOOKUP(G809,Sku_Consolidated!A2:G957,7, FALSE)</f>
      </c>
      <c r="R809" s="1">
        <f>IF(IFERROR(VLOOKUP(E809,Store_Showcase!B2:H144,7, FALSE), TRUE)=TRUE, IF(IFERROR(VLOOKUP(E809,Store_SRP!B2:H110,7, FALSE), TRUE)=TRUE,VLOOKUP(E809,Store_VAM!B2:H273,7, FALSE),VLOOKUP(E809,Store_SRP!B2:H110,7, FALSE)), VLOOKUP(E809,Store_Showcase!B2:H144,7, FALSE))</f>
      </c>
      <c r="S809" s="1">
        <f>IF(IFERROR(VLOOKUP(E809,Store_Showcase!B2:I144,8, FALSE), TRUE)=TRUE, IF(IFERROR(VLOOKUP(E809,Store_SRP!B2:I110,8, FALSE), TRUE)=TRUE,VLOOKUP(E809,Store_VAM!B2:I273,8, FALSE),VLOOKUP(E809,Store_SRP!B2:I110,8, FALSE)), VLOOKUP(E809,Store_Showcase!B2:I144,8, FALSE))</f>
      </c>
      <c r="T809" s="1">
        <f>VLOOKUP(G809,Sku_Consolidated!A2:R957,18,FALSE)</f>
      </c>
      <c r="U809" s="1" t="s">
        <v>2339</v>
      </c>
      <c r="V809" s="1">
        <f>IF(VLOOKUP(G809,Sku_Consolidated!A2:S957,19,FALSE)="SHOWCASE", VLOOKUP(E809,Store_Showcase!B2:L144,11, FALSE), IF(VLOOKUP(G809,Sku_Consolidated!A2:S957,19,FALSE)="VAM",VLOOKUP(E809,Store_VAM!B2:L273,11, FALSE),VLOOKUP(E809,Store_SRP!B2:L110,11, FALSE)))</f>
      </c>
      <c r="W809" s="1">
        <f>VLOOKUP(G809,Sku_Consolidated!A2:W957,11,FALSE)</f>
      </c>
      <c r="X809" s="1">
        <f>VLOOKUP(G809,Sku_Consolidated!A2:H957,8,FALSE)</f>
      </c>
      <c r="Y809" s="1">
        <f>VLOOKUP(G809,Sku_Consolidated!A2:I957,9,FALSE)</f>
      </c>
      <c r="Z809" s="1" t="s">
        <v>41</v>
      </c>
      <c r="AA809" s="1">
        <f>VLOOKUP(G809,Sku_Consolidated!A2:E957,5,FALSE)</f>
      </c>
      <c r="AB809" s="1">
        <f>IF(VLOOKUP(G809,Sku_Consolidated!A2:S957,19,FALSE)="SHOWCASE", VLOOKUP(E809,Store_Showcase!B2:N144,13, FALSE), IF(VLOOKUP(G809,Sku_Consolidated!A2:S957,19,FALSE)="VAM",VLOOKUP(E809,Store_VAM!B2:N273,13, FALSE),VLOOKUP(E809,Store_SRP!B2:N110,13, FALSE)))</f>
      </c>
      <c r="AC809" s="1">
        <f>IF(IFERROR(AB809,TRUE)=TRUE, "-","OK")</f>
      </c>
      <c r="AD809" s="11" t="s">
        <v>37</v>
      </c>
      <c r="AE809" s="11" t="s">
        <v>37</v>
      </c>
      <c r="AF809" s="1">
        <f>IF(IFERROR(VLOOKUP(E809,Store_Showcase!B2:H144,{5}, FALSE), TRUE)=TRUE, IF(IFERROR(VLOOKUP(E809,Store_SRP!B2:H110,{5}, FALSE), TRUE)=TRUE,VLOOKUP(E809,Store_VAM!B2:H273,{5}, FALSE),VLOOKUP(E809,Store_SRP!B2:H110,{5}, FALSE)), VLOOKUP(E809,Store_Showcase!B2:H144,{5}, FALSE))</f>
      </c>
      <c r="AG809" s="1">
        <f>IF(IFERROR(VLOOKUP(E809,Store_Showcase!B2:H144,{6}, FALSE), TRUE)=TRUE, IF(IFERROR(VLOOKUP(E809,Store_SRP!B2:H110,{6}, FALSE), TRUE)=TRUE,VLOOKUP(E809,Store_VAM!B2:H273,{6}, FALSE),VLOOKUP(E809,Store_SRP!B2:H110,{6}, FALSE)), VLOOKUP(E809,Store_Showcase!B2:H144,{6}, FALSE))</f>
      </c>
      <c r="AH809" s="1">
        <f>VLOOKUP(G809,Sku_Consolidated!A2:R957,18,FALSE)</f>
      </c>
      <c r="AI809" s="1">
        <f>VLOOKUP(G809,Sku_Consolidated!A2:S957,19,FALSE)</f>
      </c>
      <c r="AJ809" s="1">
        <f>VLOOKUP(G809,Sku_Consolidated!A2:T957,20,FALSE)</f>
      </c>
    </row>
    <row r="810" spans="1:36" x14ac:dyDescent="0.25">
      <c r="A810" s="1">
        <v>2024</v>
      </c>
      <c r="B810" s="1" t="s">
        <v>31</v>
      </c>
      <c r="C810" s="1" t="s">
        <v>32</v>
      </c>
      <c r="D810" s="1" t="s">
        <v>33</v>
      </c>
      <c r="E810" s="9" t="s">
        <v>2336</v>
      </c>
      <c r="F810" s="1">
        <f>IF(VLOOKUP(G810,Sku_Consolidated!A2:S957,{19},FALSE)="SHOWCASE", VLOOKUP(E810,Store_Showcase!B2:C144,{2}, FALSE), IF(VLOOKUP(G810,Sku_Consolidated!A2:S957,{19},FALSE)="VAM",VLOOKUP(E810,Store_VAM!B2:C273,{2}, FALSE),VLOOKUP(E810,Store_SRP!B2:C110,{2}, FALSE)))</f>
      </c>
      <c r="G810" s="1">
        <v>827186</v>
      </c>
      <c r="H810" s="1" t="s">
        <v>2256</v>
      </c>
      <c r="I810" s="10" t="s">
        <v>1137</v>
      </c>
      <c r="J810" s="1">
        <f>VLOOKUP(G810,Sku_Consolidated!A2:C957, 3, FALSE)</f>
      </c>
      <c r="K810" s="10">
        <f>IF(J810="PACK", I810, 0)</f>
      </c>
      <c r="L810" s="10">
        <f>IF(J810="KG", I810, I810 * VLOOKUP(G810,Sku_Consolidated!A2:U957,21,FALSE))</f>
      </c>
      <c r="M810" s="10" t="s">
        <v>37</v>
      </c>
      <c r="N810" s="11" t="s">
        <v>2342</v>
      </c>
      <c r="O810" s="10" t="s">
        <v>2343</v>
      </c>
      <c r="P810" s="10">
        <f>N810 - O810</f>
      </c>
      <c r="Q810" s="1">
        <f>VLOOKUP(G810,Sku_Consolidated!A2:G957,7, FALSE)</f>
      </c>
      <c r="R810" s="1">
        <f>IF(IFERROR(VLOOKUP(E810,Store_Showcase!B2:H144,7, FALSE), TRUE)=TRUE, IF(IFERROR(VLOOKUP(E810,Store_SRP!B2:H110,7, FALSE), TRUE)=TRUE,VLOOKUP(E810,Store_VAM!B2:H273,7, FALSE),VLOOKUP(E810,Store_SRP!B2:H110,7, FALSE)), VLOOKUP(E810,Store_Showcase!B2:H144,7, FALSE))</f>
      </c>
      <c r="S810" s="1">
        <f>IF(IFERROR(VLOOKUP(E810,Store_Showcase!B2:I144,8, FALSE), TRUE)=TRUE, IF(IFERROR(VLOOKUP(E810,Store_SRP!B2:I110,8, FALSE), TRUE)=TRUE,VLOOKUP(E810,Store_VAM!B2:I273,8, FALSE),VLOOKUP(E810,Store_SRP!B2:I110,8, FALSE)), VLOOKUP(E810,Store_Showcase!B2:I144,8, FALSE))</f>
      </c>
      <c r="T810" s="1">
        <f>VLOOKUP(G810,Sku_Consolidated!A2:R957,18,FALSE)</f>
      </c>
      <c r="U810" s="1" t="s">
        <v>2339</v>
      </c>
      <c r="V810" s="1">
        <f>IF(VLOOKUP(G810,Sku_Consolidated!A2:S957,19,FALSE)="SHOWCASE", VLOOKUP(E810,Store_Showcase!B2:L144,11, FALSE), IF(VLOOKUP(G810,Sku_Consolidated!A2:S957,19,FALSE)="VAM",VLOOKUP(E810,Store_VAM!B2:L273,11, FALSE),VLOOKUP(E810,Store_SRP!B2:L110,11, FALSE)))</f>
      </c>
      <c r="W810" s="1">
        <f>VLOOKUP(G810,Sku_Consolidated!A2:W957,11,FALSE)</f>
      </c>
      <c r="X810" s="1">
        <f>VLOOKUP(G810,Sku_Consolidated!A2:H957,8,FALSE)</f>
      </c>
      <c r="Y810" s="1">
        <f>VLOOKUP(G810,Sku_Consolidated!A2:I957,9,FALSE)</f>
      </c>
      <c r="Z810" s="1" t="s">
        <v>41</v>
      </c>
      <c r="AA810" s="1">
        <f>VLOOKUP(G810,Sku_Consolidated!A2:E957,5,FALSE)</f>
      </c>
      <c r="AB810" s="1">
        <f>IF(VLOOKUP(G810,Sku_Consolidated!A2:S957,19,FALSE)="SHOWCASE", VLOOKUP(E810,Store_Showcase!B2:N144,13, FALSE), IF(VLOOKUP(G810,Sku_Consolidated!A2:S957,19,FALSE)="VAM",VLOOKUP(E810,Store_VAM!B2:N273,13, FALSE),VLOOKUP(E810,Store_SRP!B2:N110,13, FALSE)))</f>
      </c>
      <c r="AC810" s="1">
        <f>IF(IFERROR(AB810,TRUE)=TRUE, "-","OK")</f>
      </c>
      <c r="AD810" s="11" t="s">
        <v>37</v>
      </c>
      <c r="AE810" s="11" t="s">
        <v>37</v>
      </c>
      <c r="AF810" s="1">
        <f>IF(IFERROR(VLOOKUP(E810,Store_Showcase!B2:H144,{5}, FALSE), TRUE)=TRUE, IF(IFERROR(VLOOKUP(E810,Store_SRP!B2:H110,{5}, FALSE), TRUE)=TRUE,VLOOKUP(E810,Store_VAM!B2:H273,{5}, FALSE),VLOOKUP(E810,Store_SRP!B2:H110,{5}, FALSE)), VLOOKUP(E810,Store_Showcase!B2:H144,{5}, FALSE))</f>
      </c>
      <c r="AG810" s="1">
        <f>IF(IFERROR(VLOOKUP(E810,Store_Showcase!B2:H144,{6}, FALSE), TRUE)=TRUE, IF(IFERROR(VLOOKUP(E810,Store_SRP!B2:H110,{6}, FALSE), TRUE)=TRUE,VLOOKUP(E810,Store_VAM!B2:H273,{6}, FALSE),VLOOKUP(E810,Store_SRP!B2:H110,{6}, FALSE)), VLOOKUP(E810,Store_Showcase!B2:H144,{6}, FALSE))</f>
      </c>
      <c r="AH810" s="1">
        <f>VLOOKUP(G810,Sku_Consolidated!A2:R957,18,FALSE)</f>
      </c>
      <c r="AI810" s="1">
        <f>VLOOKUP(G810,Sku_Consolidated!A2:S957,19,FALSE)</f>
      </c>
      <c r="AJ810" s="1">
        <f>VLOOKUP(G810,Sku_Consolidated!A2:T957,20,FALSE)</f>
      </c>
    </row>
    <row r="811" spans="1:36" x14ac:dyDescent="0.25">
      <c r="A811" s="1">
        <v>2024</v>
      </c>
      <c r="B811" s="1" t="s">
        <v>31</v>
      </c>
      <c r="C811" s="1" t="s">
        <v>32</v>
      </c>
      <c r="D811" s="1" t="s">
        <v>33</v>
      </c>
      <c r="E811" s="9" t="s">
        <v>1695</v>
      </c>
      <c r="F811" s="1">
        <f>IF(VLOOKUP(G811,Sku_Consolidated!A2:S957,{19},FALSE)="SHOWCASE", VLOOKUP(E811,Store_Showcase!B2:C144,{2}, FALSE), IF(VLOOKUP(G811,Sku_Consolidated!A2:S957,{19},FALSE)="VAM",VLOOKUP(E811,Store_VAM!B2:C273,{2}, FALSE),VLOOKUP(E811,Store_SRP!B2:C110,{2}, FALSE)))</f>
      </c>
      <c r="G811" s="1">
        <v>795516</v>
      </c>
      <c r="H811" s="1" t="s">
        <v>2249</v>
      </c>
      <c r="I811" s="10" t="s">
        <v>1638</v>
      </c>
      <c r="J811" s="1">
        <f>VLOOKUP(G811,Sku_Consolidated!A2:C957, 3, FALSE)</f>
      </c>
      <c r="K811" s="10">
        <f>IF(J811="PACK", I811, 0)</f>
      </c>
      <c r="L811" s="10">
        <f>IF(J811="KG", I811, I811 * VLOOKUP(G811,Sku_Consolidated!A2:U957,21,FALSE))</f>
      </c>
      <c r="M811" s="10" t="s">
        <v>37</v>
      </c>
      <c r="N811" s="11" t="s">
        <v>2344</v>
      </c>
      <c r="O811" s="10" t="s">
        <v>2345</v>
      </c>
      <c r="P811" s="10">
        <f>N811 - O811</f>
      </c>
      <c r="Q811" s="1">
        <f>VLOOKUP(G811,Sku_Consolidated!A2:G957,7, FALSE)</f>
      </c>
      <c r="R811" s="1">
        <f>IF(IFERROR(VLOOKUP(E811,Store_Showcase!B2:H144,7, FALSE), TRUE)=TRUE, IF(IFERROR(VLOOKUP(E811,Store_SRP!B2:H110,7, FALSE), TRUE)=TRUE,VLOOKUP(E811,Store_VAM!B2:H273,7, FALSE),VLOOKUP(E811,Store_SRP!B2:H110,7, FALSE)), VLOOKUP(E811,Store_Showcase!B2:H144,7, FALSE))</f>
      </c>
      <c r="S811" s="1">
        <f>IF(IFERROR(VLOOKUP(E811,Store_Showcase!B2:I144,8, FALSE), TRUE)=TRUE, IF(IFERROR(VLOOKUP(E811,Store_SRP!B2:I110,8, FALSE), TRUE)=TRUE,VLOOKUP(E811,Store_VAM!B2:I273,8, FALSE),VLOOKUP(E811,Store_SRP!B2:I110,8, FALSE)), VLOOKUP(E811,Store_Showcase!B2:I144,8, FALSE))</f>
      </c>
      <c r="T811" s="1">
        <f>VLOOKUP(G811,Sku_Consolidated!A2:R957,18,FALSE)</f>
      </c>
      <c r="U811" s="1" t="s">
        <v>2346</v>
      </c>
      <c r="V811" s="1">
        <f>IF(VLOOKUP(G811,Sku_Consolidated!A2:S957,19,FALSE)="SHOWCASE", VLOOKUP(E811,Store_Showcase!B2:L144,11, FALSE), IF(VLOOKUP(G811,Sku_Consolidated!A2:S957,19,FALSE)="VAM",VLOOKUP(E811,Store_VAM!B2:L273,11, FALSE),VLOOKUP(E811,Store_SRP!B2:L110,11, FALSE)))</f>
      </c>
      <c r="W811" s="1">
        <f>VLOOKUP(G811,Sku_Consolidated!A2:W957,11,FALSE)</f>
      </c>
      <c r="X811" s="1">
        <f>VLOOKUP(G811,Sku_Consolidated!A2:H957,8,FALSE)</f>
      </c>
      <c r="Y811" s="1">
        <f>VLOOKUP(G811,Sku_Consolidated!A2:I957,9,FALSE)</f>
      </c>
      <c r="Z811" s="1" t="s">
        <v>41</v>
      </c>
      <c r="AA811" s="1">
        <f>VLOOKUP(G811,Sku_Consolidated!A2:E957,5,FALSE)</f>
      </c>
      <c r="AB811" s="1">
        <f>IF(VLOOKUP(G811,Sku_Consolidated!A2:S957,19,FALSE)="SHOWCASE", VLOOKUP(E811,Store_Showcase!B2:N144,13, FALSE), IF(VLOOKUP(G811,Sku_Consolidated!A2:S957,19,FALSE)="VAM",VLOOKUP(E811,Store_VAM!B2:N273,13, FALSE),VLOOKUP(E811,Store_SRP!B2:N110,13, FALSE)))</f>
      </c>
      <c r="AC811" s="1">
        <f>IF(IFERROR(AB811,TRUE)=TRUE, "-","OK")</f>
      </c>
      <c r="AD811" s="11" t="s">
        <v>37</v>
      </c>
      <c r="AE811" s="11" t="s">
        <v>37</v>
      </c>
      <c r="AF811" s="1">
        <f>IF(IFERROR(VLOOKUP(E811,Store_Showcase!B2:H144,{5}, FALSE), TRUE)=TRUE, IF(IFERROR(VLOOKUP(E811,Store_SRP!B2:H110,{5}, FALSE), TRUE)=TRUE,VLOOKUP(E811,Store_VAM!B2:H273,{5}, FALSE),VLOOKUP(E811,Store_SRP!B2:H110,{5}, FALSE)), VLOOKUP(E811,Store_Showcase!B2:H144,{5}, FALSE))</f>
      </c>
      <c r="AG811" s="1">
        <f>IF(IFERROR(VLOOKUP(E811,Store_Showcase!B2:H144,{6}, FALSE), TRUE)=TRUE, IF(IFERROR(VLOOKUP(E811,Store_SRP!B2:H110,{6}, FALSE), TRUE)=TRUE,VLOOKUP(E811,Store_VAM!B2:H273,{6}, FALSE),VLOOKUP(E811,Store_SRP!B2:H110,{6}, FALSE)), VLOOKUP(E811,Store_Showcase!B2:H144,{6}, FALSE))</f>
      </c>
      <c r="AH811" s="1">
        <f>VLOOKUP(G811,Sku_Consolidated!A2:R957,18,FALSE)</f>
      </c>
      <c r="AI811" s="1">
        <f>VLOOKUP(G811,Sku_Consolidated!A2:S957,19,FALSE)</f>
      </c>
      <c r="AJ811" s="1">
        <f>VLOOKUP(G811,Sku_Consolidated!A2:T957,20,FALSE)</f>
      </c>
    </row>
    <row r="812" spans="1:36" x14ac:dyDescent="0.25">
      <c r="A812" s="1">
        <v>2024</v>
      </c>
      <c r="B812" s="1" t="s">
        <v>31</v>
      </c>
      <c r="C812" s="1" t="s">
        <v>32</v>
      </c>
      <c r="D812" s="1" t="s">
        <v>33</v>
      </c>
      <c r="E812" s="9" t="s">
        <v>1695</v>
      </c>
      <c r="F812" s="1">
        <f>IF(VLOOKUP(G812,Sku_Consolidated!A2:S957,{19},FALSE)="SHOWCASE", VLOOKUP(E812,Store_Showcase!B2:C144,{2}, FALSE), IF(VLOOKUP(G812,Sku_Consolidated!A2:S957,{19},FALSE)="VAM",VLOOKUP(E812,Store_VAM!B2:C273,{2}, FALSE),VLOOKUP(E812,Store_SRP!B2:C110,{2}, FALSE)))</f>
      </c>
      <c r="G812" s="1">
        <v>795520</v>
      </c>
      <c r="H812" s="1" t="s">
        <v>2260</v>
      </c>
      <c r="I812" s="10" t="s">
        <v>1424</v>
      </c>
      <c r="J812" s="1">
        <f>VLOOKUP(G812,Sku_Consolidated!A2:C957, 3, FALSE)</f>
      </c>
      <c r="K812" s="10">
        <f>IF(J812="PACK", I812, 0)</f>
      </c>
      <c r="L812" s="10">
        <f>IF(J812="KG", I812, I812 * VLOOKUP(G812,Sku_Consolidated!A2:U957,21,FALSE))</f>
      </c>
      <c r="M812" s="10" t="s">
        <v>37</v>
      </c>
      <c r="N812" s="11" t="s">
        <v>1657</v>
      </c>
      <c r="O812" s="10" t="s">
        <v>2262</v>
      </c>
      <c r="P812" s="10">
        <f>N812 - O812</f>
      </c>
      <c r="Q812" s="1">
        <f>VLOOKUP(G812,Sku_Consolidated!A2:G957,7, FALSE)</f>
      </c>
      <c r="R812" s="1">
        <f>IF(IFERROR(VLOOKUP(E812,Store_Showcase!B2:H144,7, FALSE), TRUE)=TRUE, IF(IFERROR(VLOOKUP(E812,Store_SRP!B2:H110,7, FALSE), TRUE)=TRUE,VLOOKUP(E812,Store_VAM!B2:H273,7, FALSE),VLOOKUP(E812,Store_SRP!B2:H110,7, FALSE)), VLOOKUP(E812,Store_Showcase!B2:H144,7, FALSE))</f>
      </c>
      <c r="S812" s="1">
        <f>IF(IFERROR(VLOOKUP(E812,Store_Showcase!B2:I144,8, FALSE), TRUE)=TRUE, IF(IFERROR(VLOOKUP(E812,Store_SRP!B2:I110,8, FALSE), TRUE)=TRUE,VLOOKUP(E812,Store_VAM!B2:I273,8, FALSE),VLOOKUP(E812,Store_SRP!B2:I110,8, FALSE)), VLOOKUP(E812,Store_Showcase!B2:I144,8, FALSE))</f>
      </c>
      <c r="T812" s="1">
        <f>VLOOKUP(G812,Sku_Consolidated!A2:R957,18,FALSE)</f>
      </c>
      <c r="U812" s="1" t="s">
        <v>2346</v>
      </c>
      <c r="V812" s="1">
        <f>IF(VLOOKUP(G812,Sku_Consolidated!A2:S957,19,FALSE)="SHOWCASE", VLOOKUP(E812,Store_Showcase!B2:L144,11, FALSE), IF(VLOOKUP(G812,Sku_Consolidated!A2:S957,19,FALSE)="VAM",VLOOKUP(E812,Store_VAM!B2:L273,11, FALSE),VLOOKUP(E812,Store_SRP!B2:L110,11, FALSE)))</f>
      </c>
      <c r="W812" s="1">
        <f>VLOOKUP(G812,Sku_Consolidated!A2:W957,11,FALSE)</f>
      </c>
      <c r="X812" s="1">
        <f>VLOOKUP(G812,Sku_Consolidated!A2:H957,8,FALSE)</f>
      </c>
      <c r="Y812" s="1">
        <f>VLOOKUP(G812,Sku_Consolidated!A2:I957,9,FALSE)</f>
      </c>
      <c r="Z812" s="1" t="s">
        <v>41</v>
      </c>
      <c r="AA812" s="1">
        <f>VLOOKUP(G812,Sku_Consolidated!A2:E957,5,FALSE)</f>
      </c>
      <c r="AB812" s="1">
        <f>IF(VLOOKUP(G812,Sku_Consolidated!A2:S957,19,FALSE)="SHOWCASE", VLOOKUP(E812,Store_Showcase!B2:N144,13, FALSE), IF(VLOOKUP(G812,Sku_Consolidated!A2:S957,19,FALSE)="VAM",VLOOKUP(E812,Store_VAM!B2:N273,13, FALSE),VLOOKUP(E812,Store_SRP!B2:N110,13, FALSE)))</f>
      </c>
      <c r="AC812" s="1">
        <f>IF(IFERROR(AB812,TRUE)=TRUE, "-","OK")</f>
      </c>
      <c r="AD812" s="11" t="s">
        <v>37</v>
      </c>
      <c r="AE812" s="11" t="s">
        <v>37</v>
      </c>
      <c r="AF812" s="1">
        <f>IF(IFERROR(VLOOKUP(E812,Store_Showcase!B2:H144,{5}, FALSE), TRUE)=TRUE, IF(IFERROR(VLOOKUP(E812,Store_SRP!B2:H110,{5}, FALSE), TRUE)=TRUE,VLOOKUP(E812,Store_VAM!B2:H273,{5}, FALSE),VLOOKUP(E812,Store_SRP!B2:H110,{5}, FALSE)), VLOOKUP(E812,Store_Showcase!B2:H144,{5}, FALSE))</f>
      </c>
      <c r="AG812" s="1">
        <f>IF(IFERROR(VLOOKUP(E812,Store_Showcase!B2:H144,{6}, FALSE), TRUE)=TRUE, IF(IFERROR(VLOOKUP(E812,Store_SRP!B2:H110,{6}, FALSE), TRUE)=TRUE,VLOOKUP(E812,Store_VAM!B2:H273,{6}, FALSE),VLOOKUP(E812,Store_SRP!B2:H110,{6}, FALSE)), VLOOKUP(E812,Store_Showcase!B2:H144,{6}, FALSE))</f>
      </c>
      <c r="AH812" s="1">
        <f>VLOOKUP(G812,Sku_Consolidated!A2:R957,18,FALSE)</f>
      </c>
      <c r="AI812" s="1">
        <f>VLOOKUP(G812,Sku_Consolidated!A2:S957,19,FALSE)</f>
      </c>
      <c r="AJ812" s="1">
        <f>VLOOKUP(G812,Sku_Consolidated!A2:T957,20,FALSE)</f>
      </c>
    </row>
    <row r="813" spans="1:36" x14ac:dyDescent="0.25">
      <c r="A813" s="1">
        <v>2024</v>
      </c>
      <c r="B813" s="1" t="s">
        <v>31</v>
      </c>
      <c r="C813" s="1" t="s">
        <v>32</v>
      </c>
      <c r="D813" s="1" t="s">
        <v>33</v>
      </c>
      <c r="E813" s="9" t="s">
        <v>1695</v>
      </c>
      <c r="F813" s="1">
        <f>IF(VLOOKUP(G813,Sku_Consolidated!A2:S957,{19},FALSE)="SHOWCASE", VLOOKUP(E813,Store_Showcase!B2:C144,{2}, FALSE), IF(VLOOKUP(G813,Sku_Consolidated!A2:S957,{19},FALSE)="VAM",VLOOKUP(E813,Store_VAM!B2:C273,{2}, FALSE),VLOOKUP(E813,Store_SRP!B2:C110,{2}, FALSE)))</f>
      </c>
      <c r="G813" s="1">
        <v>827186</v>
      </c>
      <c r="H813" s="1" t="s">
        <v>2256</v>
      </c>
      <c r="I813" s="10" t="s">
        <v>1638</v>
      </c>
      <c r="J813" s="1">
        <f>VLOOKUP(G813,Sku_Consolidated!A2:C957, 3, FALSE)</f>
      </c>
      <c r="K813" s="10">
        <f>IF(J813="PACK", I813, 0)</f>
      </c>
      <c r="L813" s="10">
        <f>IF(J813="KG", I813, I813 * VLOOKUP(G813,Sku_Consolidated!A2:U957,21,FALSE))</f>
      </c>
      <c r="M813" s="10" t="s">
        <v>37</v>
      </c>
      <c r="N813" s="11" t="s">
        <v>2331</v>
      </c>
      <c r="O813" s="10" t="s">
        <v>2332</v>
      </c>
      <c r="P813" s="10">
        <f>N813 - O813</f>
      </c>
      <c r="Q813" s="1">
        <f>VLOOKUP(G813,Sku_Consolidated!A2:G957,7, FALSE)</f>
      </c>
      <c r="R813" s="1">
        <f>IF(IFERROR(VLOOKUP(E813,Store_Showcase!B2:H144,7, FALSE), TRUE)=TRUE, IF(IFERROR(VLOOKUP(E813,Store_SRP!B2:H110,7, FALSE), TRUE)=TRUE,VLOOKUP(E813,Store_VAM!B2:H273,7, FALSE),VLOOKUP(E813,Store_SRP!B2:H110,7, FALSE)), VLOOKUP(E813,Store_Showcase!B2:H144,7, FALSE))</f>
      </c>
      <c r="S813" s="1">
        <f>IF(IFERROR(VLOOKUP(E813,Store_Showcase!B2:I144,8, FALSE), TRUE)=TRUE, IF(IFERROR(VLOOKUP(E813,Store_SRP!B2:I110,8, FALSE), TRUE)=TRUE,VLOOKUP(E813,Store_VAM!B2:I273,8, FALSE),VLOOKUP(E813,Store_SRP!B2:I110,8, FALSE)), VLOOKUP(E813,Store_Showcase!B2:I144,8, FALSE))</f>
      </c>
      <c r="T813" s="1">
        <f>VLOOKUP(G813,Sku_Consolidated!A2:R957,18,FALSE)</f>
      </c>
      <c r="U813" s="1" t="s">
        <v>2346</v>
      </c>
      <c r="V813" s="1">
        <f>IF(VLOOKUP(G813,Sku_Consolidated!A2:S957,19,FALSE)="SHOWCASE", VLOOKUP(E813,Store_Showcase!B2:L144,11, FALSE), IF(VLOOKUP(G813,Sku_Consolidated!A2:S957,19,FALSE)="VAM",VLOOKUP(E813,Store_VAM!B2:L273,11, FALSE),VLOOKUP(E813,Store_SRP!B2:L110,11, FALSE)))</f>
      </c>
      <c r="W813" s="1">
        <f>VLOOKUP(G813,Sku_Consolidated!A2:W957,11,FALSE)</f>
      </c>
      <c r="X813" s="1">
        <f>VLOOKUP(G813,Sku_Consolidated!A2:H957,8,FALSE)</f>
      </c>
      <c r="Y813" s="1">
        <f>VLOOKUP(G813,Sku_Consolidated!A2:I957,9,FALSE)</f>
      </c>
      <c r="Z813" s="1" t="s">
        <v>41</v>
      </c>
      <c r="AA813" s="1">
        <f>VLOOKUP(G813,Sku_Consolidated!A2:E957,5,FALSE)</f>
      </c>
      <c r="AB813" s="1">
        <f>IF(VLOOKUP(G813,Sku_Consolidated!A2:S957,19,FALSE)="SHOWCASE", VLOOKUP(E813,Store_Showcase!B2:N144,13, FALSE), IF(VLOOKUP(G813,Sku_Consolidated!A2:S957,19,FALSE)="VAM",VLOOKUP(E813,Store_VAM!B2:N273,13, FALSE),VLOOKUP(E813,Store_SRP!B2:N110,13, FALSE)))</f>
      </c>
      <c r="AC813" s="1">
        <f>IF(IFERROR(AB813,TRUE)=TRUE, "-","OK")</f>
      </c>
      <c r="AD813" s="11" t="s">
        <v>37</v>
      </c>
      <c r="AE813" s="11" t="s">
        <v>37</v>
      </c>
      <c r="AF813" s="1">
        <f>IF(IFERROR(VLOOKUP(E813,Store_Showcase!B2:H144,{5}, FALSE), TRUE)=TRUE, IF(IFERROR(VLOOKUP(E813,Store_SRP!B2:H110,{5}, FALSE), TRUE)=TRUE,VLOOKUP(E813,Store_VAM!B2:H273,{5}, FALSE),VLOOKUP(E813,Store_SRP!B2:H110,{5}, FALSE)), VLOOKUP(E813,Store_Showcase!B2:H144,{5}, FALSE))</f>
      </c>
      <c r="AG813" s="1">
        <f>IF(IFERROR(VLOOKUP(E813,Store_Showcase!B2:H144,{6}, FALSE), TRUE)=TRUE, IF(IFERROR(VLOOKUP(E813,Store_SRP!B2:H110,{6}, FALSE), TRUE)=TRUE,VLOOKUP(E813,Store_VAM!B2:H273,{6}, FALSE),VLOOKUP(E813,Store_SRP!B2:H110,{6}, FALSE)), VLOOKUP(E813,Store_Showcase!B2:H144,{6}, FALSE))</f>
      </c>
      <c r="AH813" s="1">
        <f>VLOOKUP(G813,Sku_Consolidated!A2:R957,18,FALSE)</f>
      </c>
      <c r="AI813" s="1">
        <f>VLOOKUP(G813,Sku_Consolidated!A2:S957,19,FALSE)</f>
      </c>
      <c r="AJ813" s="1">
        <f>VLOOKUP(G813,Sku_Consolidated!A2:T957,20,FALSE)</f>
      </c>
    </row>
    <row r="814" spans="1:36" x14ac:dyDescent="0.25">
      <c r="A814" s="1">
        <v>2024</v>
      </c>
      <c r="B814" s="1" t="s">
        <v>31</v>
      </c>
      <c r="C814" s="1" t="s">
        <v>32</v>
      </c>
      <c r="D814" s="1" t="s">
        <v>33</v>
      </c>
      <c r="E814" s="9" t="s">
        <v>1695</v>
      </c>
      <c r="F814" s="1">
        <f>IF(VLOOKUP(G814,Sku_Consolidated!A2:S957,{19},FALSE)="SHOWCASE", VLOOKUP(E814,Store_Showcase!B2:C144,{2}, FALSE), IF(VLOOKUP(G814,Sku_Consolidated!A2:S957,{19},FALSE)="VAM",VLOOKUP(E814,Store_VAM!B2:C273,{2}, FALSE),VLOOKUP(E814,Store_SRP!B2:C110,{2}, FALSE)))</f>
      </c>
      <c r="G814" s="1">
        <v>830677</v>
      </c>
      <c r="H814" s="1" t="s">
        <v>2283</v>
      </c>
      <c r="I814" s="10" t="s">
        <v>1137</v>
      </c>
      <c r="J814" s="1">
        <f>VLOOKUP(G814,Sku_Consolidated!A2:C957, 3, FALSE)</f>
      </c>
      <c r="K814" s="10">
        <f>IF(J814="PACK", I814, 0)</f>
      </c>
      <c r="L814" s="10">
        <f>IF(J814="KG", I814, I814 * VLOOKUP(G814,Sku_Consolidated!A2:U957,21,FALSE))</f>
      </c>
      <c r="M814" s="10" t="s">
        <v>37</v>
      </c>
      <c r="N814" s="11" t="s">
        <v>2284</v>
      </c>
      <c r="O814" s="10" t="s">
        <v>1684</v>
      </c>
      <c r="P814" s="10">
        <f>N814 - O814</f>
      </c>
      <c r="Q814" s="1">
        <f>VLOOKUP(G814,Sku_Consolidated!A2:G957,7, FALSE)</f>
      </c>
      <c r="R814" s="1">
        <f>IF(IFERROR(VLOOKUP(E814,Store_Showcase!B2:H144,7, FALSE), TRUE)=TRUE, IF(IFERROR(VLOOKUP(E814,Store_SRP!B2:H110,7, FALSE), TRUE)=TRUE,VLOOKUP(E814,Store_VAM!B2:H273,7, FALSE),VLOOKUP(E814,Store_SRP!B2:H110,7, FALSE)), VLOOKUP(E814,Store_Showcase!B2:H144,7, FALSE))</f>
      </c>
      <c r="S814" s="1">
        <f>IF(IFERROR(VLOOKUP(E814,Store_Showcase!B2:I144,8, FALSE), TRUE)=TRUE, IF(IFERROR(VLOOKUP(E814,Store_SRP!B2:I110,8, FALSE), TRUE)=TRUE,VLOOKUP(E814,Store_VAM!B2:I273,8, FALSE),VLOOKUP(E814,Store_SRP!B2:I110,8, FALSE)), VLOOKUP(E814,Store_Showcase!B2:I144,8, FALSE))</f>
      </c>
      <c r="T814" s="1">
        <f>VLOOKUP(G814,Sku_Consolidated!A2:R957,18,FALSE)</f>
      </c>
      <c r="U814" s="1" t="s">
        <v>2346</v>
      </c>
      <c r="V814" s="1">
        <f>IF(VLOOKUP(G814,Sku_Consolidated!A2:S957,19,FALSE)="SHOWCASE", VLOOKUP(E814,Store_Showcase!B2:L144,11, FALSE), IF(VLOOKUP(G814,Sku_Consolidated!A2:S957,19,FALSE)="VAM",VLOOKUP(E814,Store_VAM!B2:L273,11, FALSE),VLOOKUP(E814,Store_SRP!B2:L110,11, FALSE)))</f>
      </c>
      <c r="W814" s="1">
        <f>VLOOKUP(G814,Sku_Consolidated!A2:W957,11,FALSE)</f>
      </c>
      <c r="X814" s="1">
        <f>VLOOKUP(G814,Sku_Consolidated!A2:H957,8,FALSE)</f>
      </c>
      <c r="Y814" s="1">
        <f>VLOOKUP(G814,Sku_Consolidated!A2:I957,9,FALSE)</f>
      </c>
      <c r="Z814" s="1" t="s">
        <v>41</v>
      </c>
      <c r="AA814" s="1">
        <f>VLOOKUP(G814,Sku_Consolidated!A2:E957,5,FALSE)</f>
      </c>
      <c r="AB814" s="1">
        <f>IF(VLOOKUP(G814,Sku_Consolidated!A2:S957,19,FALSE)="SHOWCASE", VLOOKUP(E814,Store_Showcase!B2:N144,13, FALSE), IF(VLOOKUP(G814,Sku_Consolidated!A2:S957,19,FALSE)="VAM",VLOOKUP(E814,Store_VAM!B2:N273,13, FALSE),VLOOKUP(E814,Store_SRP!B2:N110,13, FALSE)))</f>
      </c>
      <c r="AC814" s="1">
        <f>IF(IFERROR(AB814,TRUE)=TRUE, "-","OK")</f>
      </c>
      <c r="AD814" s="11" t="s">
        <v>37</v>
      </c>
      <c r="AE814" s="11" t="s">
        <v>37</v>
      </c>
      <c r="AF814" s="1">
        <f>IF(IFERROR(VLOOKUP(E814,Store_Showcase!B2:H144,{5}, FALSE), TRUE)=TRUE, IF(IFERROR(VLOOKUP(E814,Store_SRP!B2:H110,{5}, FALSE), TRUE)=TRUE,VLOOKUP(E814,Store_VAM!B2:H273,{5}, FALSE),VLOOKUP(E814,Store_SRP!B2:H110,{5}, FALSE)), VLOOKUP(E814,Store_Showcase!B2:H144,{5}, FALSE))</f>
      </c>
      <c r="AG814" s="1">
        <f>IF(IFERROR(VLOOKUP(E814,Store_Showcase!B2:H144,{6}, FALSE), TRUE)=TRUE, IF(IFERROR(VLOOKUP(E814,Store_SRP!B2:H110,{6}, FALSE), TRUE)=TRUE,VLOOKUP(E814,Store_VAM!B2:H273,{6}, FALSE),VLOOKUP(E814,Store_SRP!B2:H110,{6}, FALSE)), VLOOKUP(E814,Store_Showcase!B2:H144,{6}, FALSE))</f>
      </c>
      <c r="AH814" s="1">
        <f>VLOOKUP(G814,Sku_Consolidated!A2:R957,18,FALSE)</f>
      </c>
      <c r="AI814" s="1">
        <f>VLOOKUP(G814,Sku_Consolidated!A2:S957,19,FALSE)</f>
      </c>
      <c r="AJ814" s="1">
        <f>VLOOKUP(G814,Sku_Consolidated!A2:T957,20,FALSE)</f>
      </c>
    </row>
    <row r="815" spans="1:36" x14ac:dyDescent="0.25">
      <c r="A815" s="1">
        <v>2024</v>
      </c>
      <c r="B815" s="1" t="s">
        <v>31</v>
      </c>
      <c r="C815" s="1" t="s">
        <v>32</v>
      </c>
      <c r="D815" s="1" t="s">
        <v>33</v>
      </c>
      <c r="E815" s="9" t="s">
        <v>2347</v>
      </c>
      <c r="F815" s="1">
        <f>IF(VLOOKUP(G815,Sku_Consolidated!A2:S957,{19},FALSE)="SHOWCASE", VLOOKUP(E815,Store_Showcase!B2:C144,{2}, FALSE), IF(VLOOKUP(G815,Sku_Consolidated!A2:S957,{19},FALSE)="VAM",VLOOKUP(E815,Store_VAM!B2:C273,{2}, FALSE),VLOOKUP(E815,Store_SRP!B2:C110,{2}, FALSE)))</f>
      </c>
      <c r="G815" s="1">
        <v>795516</v>
      </c>
      <c r="H815" s="1" t="s">
        <v>2249</v>
      </c>
      <c r="I815" s="10" t="s">
        <v>1638</v>
      </c>
      <c r="J815" s="1">
        <f>VLOOKUP(G815,Sku_Consolidated!A2:C957, 3, FALSE)</f>
      </c>
      <c r="K815" s="10">
        <f>IF(J815="PACK", I815, 0)</f>
      </c>
      <c r="L815" s="10">
        <f>IF(J815="KG", I815, I815 * VLOOKUP(G815,Sku_Consolidated!A2:U957,21,FALSE))</f>
      </c>
      <c r="M815" s="10" t="s">
        <v>37</v>
      </c>
      <c r="N815" s="11" t="s">
        <v>2344</v>
      </c>
      <c r="O815" s="10" t="s">
        <v>2345</v>
      </c>
      <c r="P815" s="10">
        <f>N815 - O815</f>
      </c>
      <c r="Q815" s="1">
        <f>VLOOKUP(G815,Sku_Consolidated!A2:G957,7, FALSE)</f>
      </c>
      <c r="R815" s="1">
        <f>IF(IFERROR(VLOOKUP(E815,Store_Showcase!B2:H144,7, FALSE), TRUE)=TRUE, IF(IFERROR(VLOOKUP(E815,Store_SRP!B2:H110,7, FALSE), TRUE)=TRUE,VLOOKUP(E815,Store_VAM!B2:H273,7, FALSE),VLOOKUP(E815,Store_SRP!B2:H110,7, FALSE)), VLOOKUP(E815,Store_Showcase!B2:H144,7, FALSE))</f>
      </c>
      <c r="S815" s="1">
        <f>IF(IFERROR(VLOOKUP(E815,Store_Showcase!B2:I144,8, FALSE), TRUE)=TRUE, IF(IFERROR(VLOOKUP(E815,Store_SRP!B2:I110,8, FALSE), TRUE)=TRUE,VLOOKUP(E815,Store_VAM!B2:I273,8, FALSE),VLOOKUP(E815,Store_SRP!B2:I110,8, FALSE)), VLOOKUP(E815,Store_Showcase!B2:I144,8, FALSE))</f>
      </c>
      <c r="T815" s="1">
        <f>VLOOKUP(G815,Sku_Consolidated!A2:R957,18,FALSE)</f>
      </c>
      <c r="U815" s="1" t="s">
        <v>2348</v>
      </c>
      <c r="V815" s="1">
        <f>IF(VLOOKUP(G815,Sku_Consolidated!A2:S957,19,FALSE)="SHOWCASE", VLOOKUP(E815,Store_Showcase!B2:L144,11, FALSE), IF(VLOOKUP(G815,Sku_Consolidated!A2:S957,19,FALSE)="VAM",VLOOKUP(E815,Store_VAM!B2:L273,11, FALSE),VLOOKUP(E815,Store_SRP!B2:L110,11, FALSE)))</f>
      </c>
      <c r="W815" s="1">
        <f>VLOOKUP(G815,Sku_Consolidated!A2:W957,11,FALSE)</f>
      </c>
      <c r="X815" s="1">
        <f>VLOOKUP(G815,Sku_Consolidated!A2:H957,8,FALSE)</f>
      </c>
      <c r="Y815" s="1">
        <f>VLOOKUP(G815,Sku_Consolidated!A2:I957,9,FALSE)</f>
      </c>
      <c r="Z815" s="1" t="s">
        <v>41</v>
      </c>
      <c r="AA815" s="1">
        <f>VLOOKUP(G815,Sku_Consolidated!A2:E957,5,FALSE)</f>
      </c>
      <c r="AB815" s="1">
        <f>IF(VLOOKUP(G815,Sku_Consolidated!A2:S957,19,FALSE)="SHOWCASE", VLOOKUP(E815,Store_Showcase!B2:N144,13, FALSE), IF(VLOOKUP(G815,Sku_Consolidated!A2:S957,19,FALSE)="VAM",VLOOKUP(E815,Store_VAM!B2:N273,13, FALSE),VLOOKUP(E815,Store_SRP!B2:N110,13, FALSE)))</f>
      </c>
      <c r="AC815" s="1">
        <f>IF(IFERROR(AB815,TRUE)=TRUE, "-","OK")</f>
      </c>
      <c r="AD815" s="11" t="s">
        <v>37</v>
      </c>
      <c r="AE815" s="11" t="s">
        <v>37</v>
      </c>
      <c r="AF815" s="1">
        <f>IF(IFERROR(VLOOKUP(E815,Store_Showcase!B2:H144,{5}, FALSE), TRUE)=TRUE, IF(IFERROR(VLOOKUP(E815,Store_SRP!B2:H110,{5}, FALSE), TRUE)=TRUE,VLOOKUP(E815,Store_VAM!B2:H273,{5}, FALSE),VLOOKUP(E815,Store_SRP!B2:H110,{5}, FALSE)), VLOOKUP(E815,Store_Showcase!B2:H144,{5}, FALSE))</f>
      </c>
      <c r="AG815" s="1">
        <f>IF(IFERROR(VLOOKUP(E815,Store_Showcase!B2:H144,{6}, FALSE), TRUE)=TRUE, IF(IFERROR(VLOOKUP(E815,Store_SRP!B2:H110,{6}, FALSE), TRUE)=TRUE,VLOOKUP(E815,Store_VAM!B2:H273,{6}, FALSE),VLOOKUP(E815,Store_SRP!B2:H110,{6}, FALSE)), VLOOKUP(E815,Store_Showcase!B2:H144,{6}, FALSE))</f>
      </c>
      <c r="AH815" s="1">
        <f>VLOOKUP(G815,Sku_Consolidated!A2:R957,18,FALSE)</f>
      </c>
      <c r="AI815" s="1">
        <f>VLOOKUP(G815,Sku_Consolidated!A2:S957,19,FALSE)</f>
      </c>
      <c r="AJ815" s="1">
        <f>VLOOKUP(G815,Sku_Consolidated!A2:T957,20,FALSE)</f>
      </c>
    </row>
    <row r="816" spans="1:36" x14ac:dyDescent="0.25">
      <c r="A816" s="1">
        <v>2024</v>
      </c>
      <c r="B816" s="1" t="s">
        <v>31</v>
      </c>
      <c r="C816" s="1" t="s">
        <v>32</v>
      </c>
      <c r="D816" s="1" t="s">
        <v>33</v>
      </c>
      <c r="E816" s="9" t="s">
        <v>551</v>
      </c>
      <c r="F816" s="1">
        <f>IF(VLOOKUP(G816,Sku_Consolidated!A2:S957,{19},FALSE)="SHOWCASE", VLOOKUP(E816,Store_Showcase!B2:C144,{2}, FALSE), IF(VLOOKUP(G816,Sku_Consolidated!A2:S957,{19},FALSE)="VAM",VLOOKUP(E816,Store_VAM!B2:C273,{2}, FALSE),VLOOKUP(E816,Store_SRP!B2:C110,{2}, FALSE)))</f>
      </c>
      <c r="G816" s="1">
        <v>795516</v>
      </c>
      <c r="H816" s="1" t="s">
        <v>2249</v>
      </c>
      <c r="I816" s="10" t="s">
        <v>1638</v>
      </c>
      <c r="J816" s="1">
        <f>VLOOKUP(G816,Sku_Consolidated!A2:C957, 3, FALSE)</f>
      </c>
      <c r="K816" s="10">
        <f>IF(J816="PACK", I816, 0)</f>
      </c>
      <c r="L816" s="10">
        <f>IF(J816="KG", I816, I816 * VLOOKUP(G816,Sku_Consolidated!A2:U957,21,FALSE))</f>
      </c>
      <c r="M816" s="10" t="s">
        <v>37</v>
      </c>
      <c r="N816" s="11" t="s">
        <v>2349</v>
      </c>
      <c r="O816" s="10" t="s">
        <v>2350</v>
      </c>
      <c r="P816" s="10">
        <f>N816 - O816</f>
      </c>
      <c r="Q816" s="1">
        <f>VLOOKUP(G816,Sku_Consolidated!A2:G957,7, FALSE)</f>
      </c>
      <c r="R816" s="1">
        <f>IF(IFERROR(VLOOKUP(E816,Store_Showcase!B2:H144,7, FALSE), TRUE)=TRUE, IF(IFERROR(VLOOKUP(E816,Store_SRP!B2:H110,7, FALSE), TRUE)=TRUE,VLOOKUP(E816,Store_VAM!B2:H273,7, FALSE),VLOOKUP(E816,Store_SRP!B2:H110,7, FALSE)), VLOOKUP(E816,Store_Showcase!B2:H144,7, FALSE))</f>
      </c>
      <c r="S816" s="1">
        <f>IF(IFERROR(VLOOKUP(E816,Store_Showcase!B2:I144,8, FALSE), TRUE)=TRUE, IF(IFERROR(VLOOKUP(E816,Store_SRP!B2:I110,8, FALSE), TRUE)=TRUE,VLOOKUP(E816,Store_VAM!B2:I273,8, FALSE),VLOOKUP(E816,Store_SRP!B2:I110,8, FALSE)), VLOOKUP(E816,Store_Showcase!B2:I144,8, FALSE))</f>
      </c>
      <c r="T816" s="1">
        <f>VLOOKUP(G816,Sku_Consolidated!A2:R957,18,FALSE)</f>
      </c>
      <c r="U816" s="1" t="s">
        <v>2351</v>
      </c>
      <c r="V816" s="1">
        <f>IF(VLOOKUP(G816,Sku_Consolidated!A2:S957,19,FALSE)="SHOWCASE", VLOOKUP(E816,Store_Showcase!B2:L144,11, FALSE), IF(VLOOKUP(G816,Sku_Consolidated!A2:S957,19,FALSE)="VAM",VLOOKUP(E816,Store_VAM!B2:L273,11, FALSE),VLOOKUP(E816,Store_SRP!B2:L110,11, FALSE)))</f>
      </c>
      <c r="W816" s="1">
        <f>VLOOKUP(G816,Sku_Consolidated!A2:W957,11,FALSE)</f>
      </c>
      <c r="X816" s="1">
        <f>VLOOKUP(G816,Sku_Consolidated!A2:H957,8,FALSE)</f>
      </c>
      <c r="Y816" s="1">
        <f>VLOOKUP(G816,Sku_Consolidated!A2:I957,9,FALSE)</f>
      </c>
      <c r="Z816" s="1" t="s">
        <v>41</v>
      </c>
      <c r="AA816" s="1">
        <f>VLOOKUP(G816,Sku_Consolidated!A2:E957,5,FALSE)</f>
      </c>
      <c r="AB816" s="1">
        <f>IF(VLOOKUP(G816,Sku_Consolidated!A2:S957,19,FALSE)="SHOWCASE", VLOOKUP(E816,Store_Showcase!B2:N144,13, FALSE), IF(VLOOKUP(G816,Sku_Consolidated!A2:S957,19,FALSE)="VAM",VLOOKUP(E816,Store_VAM!B2:N273,13, FALSE),VLOOKUP(E816,Store_SRP!B2:N110,13, FALSE)))</f>
      </c>
      <c r="AC816" s="1">
        <f>IF(IFERROR(AB816,TRUE)=TRUE, "-","OK")</f>
      </c>
      <c r="AD816" s="11" t="s">
        <v>37</v>
      </c>
      <c r="AE816" s="11" t="s">
        <v>37</v>
      </c>
      <c r="AF816" s="1">
        <f>IF(IFERROR(VLOOKUP(E816,Store_Showcase!B2:H144,{5}, FALSE), TRUE)=TRUE, IF(IFERROR(VLOOKUP(E816,Store_SRP!B2:H110,{5}, FALSE), TRUE)=TRUE,VLOOKUP(E816,Store_VAM!B2:H273,{5}, FALSE),VLOOKUP(E816,Store_SRP!B2:H110,{5}, FALSE)), VLOOKUP(E816,Store_Showcase!B2:H144,{5}, FALSE))</f>
      </c>
      <c r="AG816" s="1">
        <f>IF(IFERROR(VLOOKUP(E816,Store_Showcase!B2:H144,{6}, FALSE), TRUE)=TRUE, IF(IFERROR(VLOOKUP(E816,Store_SRP!B2:H110,{6}, FALSE), TRUE)=TRUE,VLOOKUP(E816,Store_VAM!B2:H273,{6}, FALSE),VLOOKUP(E816,Store_SRP!B2:H110,{6}, FALSE)), VLOOKUP(E816,Store_Showcase!B2:H144,{6}, FALSE))</f>
      </c>
      <c r="AH816" s="1">
        <f>VLOOKUP(G816,Sku_Consolidated!A2:R957,18,FALSE)</f>
      </c>
      <c r="AI816" s="1">
        <f>VLOOKUP(G816,Sku_Consolidated!A2:S957,19,FALSE)</f>
      </c>
      <c r="AJ816" s="1">
        <f>VLOOKUP(G816,Sku_Consolidated!A2:T957,20,FALSE)</f>
      </c>
    </row>
    <row r="817" spans="1:36" x14ac:dyDescent="0.25">
      <c r="A817" s="1">
        <v>2024</v>
      </c>
      <c r="B817" s="1" t="s">
        <v>31</v>
      </c>
      <c r="C817" s="1" t="s">
        <v>32</v>
      </c>
      <c r="D817" s="1" t="s">
        <v>33</v>
      </c>
      <c r="E817" s="9" t="s">
        <v>551</v>
      </c>
      <c r="F817" s="1">
        <f>IF(VLOOKUP(G817,Sku_Consolidated!A2:S957,{19},FALSE)="SHOWCASE", VLOOKUP(E817,Store_Showcase!B2:C144,{2}, FALSE), IF(VLOOKUP(G817,Sku_Consolidated!A2:S957,{19},FALSE)="VAM",VLOOKUP(E817,Store_VAM!B2:C273,{2}, FALSE),VLOOKUP(E817,Store_SRP!B2:C110,{2}, FALSE)))</f>
      </c>
      <c r="G817" s="1">
        <v>827185</v>
      </c>
      <c r="H817" s="1" t="s">
        <v>2253</v>
      </c>
      <c r="I817" s="10" t="s">
        <v>1638</v>
      </c>
      <c r="J817" s="1">
        <f>VLOOKUP(G817,Sku_Consolidated!A2:C957, 3, FALSE)</f>
      </c>
      <c r="K817" s="10">
        <f>IF(J817="PACK", I817, 0)</f>
      </c>
      <c r="L817" s="10">
        <f>IF(J817="KG", I817, I817 * VLOOKUP(G817,Sku_Consolidated!A2:U957,21,FALSE))</f>
      </c>
      <c r="M817" s="10" t="s">
        <v>37</v>
      </c>
      <c r="N817" s="11" t="s">
        <v>2352</v>
      </c>
      <c r="O817" s="10" t="s">
        <v>2353</v>
      </c>
      <c r="P817" s="10">
        <f>N817 - O817</f>
      </c>
      <c r="Q817" s="1">
        <f>VLOOKUP(G817,Sku_Consolidated!A2:G957,7, FALSE)</f>
      </c>
      <c r="R817" s="1">
        <f>IF(IFERROR(VLOOKUP(E817,Store_Showcase!B2:H144,7, FALSE), TRUE)=TRUE, IF(IFERROR(VLOOKUP(E817,Store_SRP!B2:H110,7, FALSE), TRUE)=TRUE,VLOOKUP(E817,Store_VAM!B2:H273,7, FALSE),VLOOKUP(E817,Store_SRP!B2:H110,7, FALSE)), VLOOKUP(E817,Store_Showcase!B2:H144,7, FALSE))</f>
      </c>
      <c r="S817" s="1">
        <f>IF(IFERROR(VLOOKUP(E817,Store_Showcase!B2:I144,8, FALSE), TRUE)=TRUE, IF(IFERROR(VLOOKUP(E817,Store_SRP!B2:I110,8, FALSE), TRUE)=TRUE,VLOOKUP(E817,Store_VAM!B2:I273,8, FALSE),VLOOKUP(E817,Store_SRP!B2:I110,8, FALSE)), VLOOKUP(E817,Store_Showcase!B2:I144,8, FALSE))</f>
      </c>
      <c r="T817" s="1">
        <f>VLOOKUP(G817,Sku_Consolidated!A2:R957,18,FALSE)</f>
      </c>
      <c r="U817" s="1" t="s">
        <v>2351</v>
      </c>
      <c r="V817" s="1">
        <f>IF(VLOOKUP(G817,Sku_Consolidated!A2:S957,19,FALSE)="SHOWCASE", VLOOKUP(E817,Store_Showcase!B2:L144,11, FALSE), IF(VLOOKUP(G817,Sku_Consolidated!A2:S957,19,FALSE)="VAM",VLOOKUP(E817,Store_VAM!B2:L273,11, FALSE),VLOOKUP(E817,Store_SRP!B2:L110,11, FALSE)))</f>
      </c>
      <c r="W817" s="1">
        <f>VLOOKUP(G817,Sku_Consolidated!A2:W957,11,FALSE)</f>
      </c>
      <c r="X817" s="1">
        <f>VLOOKUP(G817,Sku_Consolidated!A2:H957,8,FALSE)</f>
      </c>
      <c r="Y817" s="1">
        <f>VLOOKUP(G817,Sku_Consolidated!A2:I957,9,FALSE)</f>
      </c>
      <c r="Z817" s="1" t="s">
        <v>41</v>
      </c>
      <c r="AA817" s="1">
        <f>VLOOKUP(G817,Sku_Consolidated!A2:E957,5,FALSE)</f>
      </c>
      <c r="AB817" s="1">
        <f>IF(VLOOKUP(G817,Sku_Consolidated!A2:S957,19,FALSE)="SHOWCASE", VLOOKUP(E817,Store_Showcase!B2:N144,13, FALSE), IF(VLOOKUP(G817,Sku_Consolidated!A2:S957,19,FALSE)="VAM",VLOOKUP(E817,Store_VAM!B2:N273,13, FALSE),VLOOKUP(E817,Store_SRP!B2:N110,13, FALSE)))</f>
      </c>
      <c r="AC817" s="1">
        <f>IF(IFERROR(AB817,TRUE)=TRUE, "-","OK")</f>
      </c>
      <c r="AD817" s="11" t="s">
        <v>37</v>
      </c>
      <c r="AE817" s="11" t="s">
        <v>37</v>
      </c>
      <c r="AF817" s="1">
        <f>IF(IFERROR(VLOOKUP(E817,Store_Showcase!B2:H144,{5}, FALSE), TRUE)=TRUE, IF(IFERROR(VLOOKUP(E817,Store_SRP!B2:H110,{5}, FALSE), TRUE)=TRUE,VLOOKUP(E817,Store_VAM!B2:H273,{5}, FALSE),VLOOKUP(E817,Store_SRP!B2:H110,{5}, FALSE)), VLOOKUP(E817,Store_Showcase!B2:H144,{5}, FALSE))</f>
      </c>
      <c r="AG817" s="1">
        <f>IF(IFERROR(VLOOKUP(E817,Store_Showcase!B2:H144,{6}, FALSE), TRUE)=TRUE, IF(IFERROR(VLOOKUP(E817,Store_SRP!B2:H110,{6}, FALSE), TRUE)=TRUE,VLOOKUP(E817,Store_VAM!B2:H273,{6}, FALSE),VLOOKUP(E817,Store_SRP!B2:H110,{6}, FALSE)), VLOOKUP(E817,Store_Showcase!B2:H144,{6}, FALSE))</f>
      </c>
      <c r="AH817" s="1">
        <f>VLOOKUP(G817,Sku_Consolidated!A2:R957,18,FALSE)</f>
      </c>
      <c r="AI817" s="1">
        <f>VLOOKUP(G817,Sku_Consolidated!A2:S957,19,FALSE)</f>
      </c>
      <c r="AJ817" s="1">
        <f>VLOOKUP(G817,Sku_Consolidated!A2:T957,20,FALSE)</f>
      </c>
    </row>
    <row r="818" spans="1:36" x14ac:dyDescent="0.25">
      <c r="A818" s="1">
        <v>2024</v>
      </c>
      <c r="B818" s="1" t="s">
        <v>31</v>
      </c>
      <c r="C818" s="1" t="s">
        <v>32</v>
      </c>
      <c r="D818" s="1" t="s">
        <v>33</v>
      </c>
      <c r="E818" s="9" t="s">
        <v>2354</v>
      </c>
      <c r="F818" s="1">
        <f>IF(VLOOKUP(G818,Sku_Consolidated!A2:S957,{19},FALSE)="SHOWCASE", VLOOKUP(E818,Store_Showcase!B2:C144,{2}, FALSE), IF(VLOOKUP(G818,Sku_Consolidated!A2:S957,{19},FALSE)="VAM",VLOOKUP(E818,Store_VAM!B2:C273,{2}, FALSE),VLOOKUP(E818,Store_SRP!B2:C110,{2}, FALSE)))</f>
      </c>
      <c r="G818" s="1">
        <v>795516</v>
      </c>
      <c r="H818" s="1" t="s">
        <v>2249</v>
      </c>
      <c r="I818" s="10" t="s">
        <v>1477</v>
      </c>
      <c r="J818" s="1">
        <f>VLOOKUP(G818,Sku_Consolidated!A2:C957, 3, FALSE)</f>
      </c>
      <c r="K818" s="10">
        <f>IF(J818="PACK", I818, 0)</f>
      </c>
      <c r="L818" s="10">
        <f>IF(J818="KG", I818, I818 * VLOOKUP(G818,Sku_Consolidated!A2:U957,21,FALSE))</f>
      </c>
      <c r="M818" s="10" t="s">
        <v>37</v>
      </c>
      <c r="N818" s="11" t="s">
        <v>2355</v>
      </c>
      <c r="O818" s="10" t="s">
        <v>1667</v>
      </c>
      <c r="P818" s="10">
        <f>N818 - O818</f>
      </c>
      <c r="Q818" s="1">
        <f>VLOOKUP(G818,Sku_Consolidated!A2:G957,7, FALSE)</f>
      </c>
      <c r="R818" s="1">
        <f>IF(IFERROR(VLOOKUP(E818,Store_Showcase!B2:H144,7, FALSE), TRUE)=TRUE, IF(IFERROR(VLOOKUP(E818,Store_SRP!B2:H110,7, FALSE), TRUE)=TRUE,VLOOKUP(E818,Store_VAM!B2:H273,7, FALSE),VLOOKUP(E818,Store_SRP!B2:H110,7, FALSE)), VLOOKUP(E818,Store_Showcase!B2:H144,7, FALSE))</f>
      </c>
      <c r="S818" s="1">
        <f>IF(IFERROR(VLOOKUP(E818,Store_Showcase!B2:I144,8, FALSE), TRUE)=TRUE, IF(IFERROR(VLOOKUP(E818,Store_SRP!B2:I110,8, FALSE), TRUE)=TRUE,VLOOKUP(E818,Store_VAM!B2:I273,8, FALSE),VLOOKUP(E818,Store_SRP!B2:I110,8, FALSE)), VLOOKUP(E818,Store_Showcase!B2:I144,8, FALSE))</f>
      </c>
      <c r="T818" s="1">
        <f>VLOOKUP(G818,Sku_Consolidated!A2:R957,18,FALSE)</f>
      </c>
      <c r="U818" s="1" t="s">
        <v>2356</v>
      </c>
      <c r="V818" s="1">
        <f>IF(VLOOKUP(G818,Sku_Consolidated!A2:S957,19,FALSE)="SHOWCASE", VLOOKUP(E818,Store_Showcase!B2:L144,11, FALSE), IF(VLOOKUP(G818,Sku_Consolidated!A2:S957,19,FALSE)="VAM",VLOOKUP(E818,Store_VAM!B2:L273,11, FALSE),VLOOKUP(E818,Store_SRP!B2:L110,11, FALSE)))</f>
      </c>
      <c r="W818" s="1">
        <f>VLOOKUP(G818,Sku_Consolidated!A2:W957,11,FALSE)</f>
      </c>
      <c r="X818" s="1">
        <f>VLOOKUP(G818,Sku_Consolidated!A2:H957,8,FALSE)</f>
      </c>
      <c r="Y818" s="1">
        <f>VLOOKUP(G818,Sku_Consolidated!A2:I957,9,FALSE)</f>
      </c>
      <c r="Z818" s="1" t="s">
        <v>41</v>
      </c>
      <c r="AA818" s="1">
        <f>VLOOKUP(G818,Sku_Consolidated!A2:E957,5,FALSE)</f>
      </c>
      <c r="AB818" s="1">
        <f>IF(VLOOKUP(G818,Sku_Consolidated!A2:S957,19,FALSE)="SHOWCASE", VLOOKUP(E818,Store_Showcase!B2:N144,13, FALSE), IF(VLOOKUP(G818,Sku_Consolidated!A2:S957,19,FALSE)="VAM",VLOOKUP(E818,Store_VAM!B2:N273,13, FALSE),VLOOKUP(E818,Store_SRP!B2:N110,13, FALSE)))</f>
      </c>
      <c r="AC818" s="1">
        <f>IF(IFERROR(AB818,TRUE)=TRUE, "-","OK")</f>
      </c>
      <c r="AD818" s="11" t="s">
        <v>37</v>
      </c>
      <c r="AE818" s="11" t="s">
        <v>37</v>
      </c>
      <c r="AF818" s="1">
        <f>IF(IFERROR(VLOOKUP(E818,Store_Showcase!B2:H144,{5}, FALSE), TRUE)=TRUE, IF(IFERROR(VLOOKUP(E818,Store_SRP!B2:H110,{5}, FALSE), TRUE)=TRUE,VLOOKUP(E818,Store_VAM!B2:H273,{5}, FALSE),VLOOKUP(E818,Store_SRP!B2:H110,{5}, FALSE)), VLOOKUP(E818,Store_Showcase!B2:H144,{5}, FALSE))</f>
      </c>
      <c r="AG818" s="1">
        <f>IF(IFERROR(VLOOKUP(E818,Store_Showcase!B2:H144,{6}, FALSE), TRUE)=TRUE, IF(IFERROR(VLOOKUP(E818,Store_SRP!B2:H110,{6}, FALSE), TRUE)=TRUE,VLOOKUP(E818,Store_VAM!B2:H273,{6}, FALSE),VLOOKUP(E818,Store_SRP!B2:H110,{6}, FALSE)), VLOOKUP(E818,Store_Showcase!B2:H144,{6}, FALSE))</f>
      </c>
      <c r="AH818" s="1">
        <f>VLOOKUP(G818,Sku_Consolidated!A2:R957,18,FALSE)</f>
      </c>
      <c r="AI818" s="1">
        <f>VLOOKUP(G818,Sku_Consolidated!A2:S957,19,FALSE)</f>
      </c>
      <c r="AJ818" s="1">
        <f>VLOOKUP(G818,Sku_Consolidated!A2:T957,20,FALSE)</f>
      </c>
    </row>
    <row r="819" spans="1:36" x14ac:dyDescent="0.25">
      <c r="A819" s="1">
        <v>2024</v>
      </c>
      <c r="B819" s="1" t="s">
        <v>31</v>
      </c>
      <c r="C819" s="1" t="s">
        <v>32</v>
      </c>
      <c r="D819" s="1" t="s">
        <v>33</v>
      </c>
      <c r="E819" s="9" t="s">
        <v>2354</v>
      </c>
      <c r="F819" s="1">
        <f>IF(VLOOKUP(G819,Sku_Consolidated!A2:S957,{19},FALSE)="SHOWCASE", VLOOKUP(E819,Store_Showcase!B2:C144,{2}, FALSE), IF(VLOOKUP(G819,Sku_Consolidated!A2:S957,{19},FALSE)="VAM",VLOOKUP(E819,Store_VAM!B2:C273,{2}, FALSE),VLOOKUP(E819,Store_SRP!B2:C110,{2}, FALSE)))</f>
      </c>
      <c r="G819" s="1">
        <v>795520</v>
      </c>
      <c r="H819" s="1" t="s">
        <v>2260</v>
      </c>
      <c r="I819" s="10" t="s">
        <v>1424</v>
      </c>
      <c r="J819" s="1">
        <f>VLOOKUP(G819,Sku_Consolidated!A2:C957, 3, FALSE)</f>
      </c>
      <c r="K819" s="10">
        <f>IF(J819="PACK", I819, 0)</f>
      </c>
      <c r="L819" s="10">
        <f>IF(J819="KG", I819, I819 * VLOOKUP(G819,Sku_Consolidated!A2:U957,21,FALSE))</f>
      </c>
      <c r="M819" s="10" t="s">
        <v>37</v>
      </c>
      <c r="N819" s="11" t="s">
        <v>1657</v>
      </c>
      <c r="O819" s="10" t="s">
        <v>2262</v>
      </c>
      <c r="P819" s="10">
        <f>N819 - O819</f>
      </c>
      <c r="Q819" s="1">
        <f>VLOOKUP(G819,Sku_Consolidated!A2:G957,7, FALSE)</f>
      </c>
      <c r="R819" s="1">
        <f>IF(IFERROR(VLOOKUP(E819,Store_Showcase!B2:H144,7, FALSE), TRUE)=TRUE, IF(IFERROR(VLOOKUP(E819,Store_SRP!B2:H110,7, FALSE), TRUE)=TRUE,VLOOKUP(E819,Store_VAM!B2:H273,7, FALSE),VLOOKUP(E819,Store_SRP!B2:H110,7, FALSE)), VLOOKUP(E819,Store_Showcase!B2:H144,7, FALSE))</f>
      </c>
      <c r="S819" s="1">
        <f>IF(IFERROR(VLOOKUP(E819,Store_Showcase!B2:I144,8, FALSE), TRUE)=TRUE, IF(IFERROR(VLOOKUP(E819,Store_SRP!B2:I110,8, FALSE), TRUE)=TRUE,VLOOKUP(E819,Store_VAM!B2:I273,8, FALSE),VLOOKUP(E819,Store_SRP!B2:I110,8, FALSE)), VLOOKUP(E819,Store_Showcase!B2:I144,8, FALSE))</f>
      </c>
      <c r="T819" s="1">
        <f>VLOOKUP(G819,Sku_Consolidated!A2:R957,18,FALSE)</f>
      </c>
      <c r="U819" s="1" t="s">
        <v>2356</v>
      </c>
      <c r="V819" s="1">
        <f>IF(VLOOKUP(G819,Sku_Consolidated!A2:S957,19,FALSE)="SHOWCASE", VLOOKUP(E819,Store_Showcase!B2:L144,11, FALSE), IF(VLOOKUP(G819,Sku_Consolidated!A2:S957,19,FALSE)="VAM",VLOOKUP(E819,Store_VAM!B2:L273,11, FALSE),VLOOKUP(E819,Store_SRP!B2:L110,11, FALSE)))</f>
      </c>
      <c r="W819" s="1">
        <f>VLOOKUP(G819,Sku_Consolidated!A2:W957,11,FALSE)</f>
      </c>
      <c r="X819" s="1">
        <f>VLOOKUP(G819,Sku_Consolidated!A2:H957,8,FALSE)</f>
      </c>
      <c r="Y819" s="1">
        <f>VLOOKUP(G819,Sku_Consolidated!A2:I957,9,FALSE)</f>
      </c>
      <c r="Z819" s="1" t="s">
        <v>41</v>
      </c>
      <c r="AA819" s="1">
        <f>VLOOKUP(G819,Sku_Consolidated!A2:E957,5,FALSE)</f>
      </c>
      <c r="AB819" s="1">
        <f>IF(VLOOKUP(G819,Sku_Consolidated!A2:S957,19,FALSE)="SHOWCASE", VLOOKUP(E819,Store_Showcase!B2:N144,13, FALSE), IF(VLOOKUP(G819,Sku_Consolidated!A2:S957,19,FALSE)="VAM",VLOOKUP(E819,Store_VAM!B2:N273,13, FALSE),VLOOKUP(E819,Store_SRP!B2:N110,13, FALSE)))</f>
      </c>
      <c r="AC819" s="1">
        <f>IF(IFERROR(AB819,TRUE)=TRUE, "-","OK")</f>
      </c>
      <c r="AD819" s="11" t="s">
        <v>37</v>
      </c>
      <c r="AE819" s="11" t="s">
        <v>37</v>
      </c>
      <c r="AF819" s="1">
        <f>IF(IFERROR(VLOOKUP(E819,Store_Showcase!B2:H144,{5}, FALSE), TRUE)=TRUE, IF(IFERROR(VLOOKUP(E819,Store_SRP!B2:H110,{5}, FALSE), TRUE)=TRUE,VLOOKUP(E819,Store_VAM!B2:H273,{5}, FALSE),VLOOKUP(E819,Store_SRP!B2:H110,{5}, FALSE)), VLOOKUP(E819,Store_Showcase!B2:H144,{5}, FALSE))</f>
      </c>
      <c r="AG819" s="1">
        <f>IF(IFERROR(VLOOKUP(E819,Store_Showcase!B2:H144,{6}, FALSE), TRUE)=TRUE, IF(IFERROR(VLOOKUP(E819,Store_SRP!B2:H110,{6}, FALSE), TRUE)=TRUE,VLOOKUP(E819,Store_VAM!B2:H273,{6}, FALSE),VLOOKUP(E819,Store_SRP!B2:H110,{6}, FALSE)), VLOOKUP(E819,Store_Showcase!B2:H144,{6}, FALSE))</f>
      </c>
      <c r="AH819" s="1">
        <f>VLOOKUP(G819,Sku_Consolidated!A2:R957,18,FALSE)</f>
      </c>
      <c r="AI819" s="1">
        <f>VLOOKUP(G819,Sku_Consolidated!A2:S957,19,FALSE)</f>
      </c>
      <c r="AJ819" s="1">
        <f>VLOOKUP(G819,Sku_Consolidated!A2:T957,20,FALSE)</f>
      </c>
    </row>
    <row r="820" spans="1:36" x14ac:dyDescent="0.25">
      <c r="A820" s="1">
        <v>2024</v>
      </c>
      <c r="B820" s="1" t="s">
        <v>31</v>
      </c>
      <c r="C820" s="1" t="s">
        <v>32</v>
      </c>
      <c r="D820" s="1" t="s">
        <v>33</v>
      </c>
      <c r="E820" s="9" t="s">
        <v>2354</v>
      </c>
      <c r="F820" s="1">
        <f>IF(VLOOKUP(G820,Sku_Consolidated!A2:S957,{19},FALSE)="SHOWCASE", VLOOKUP(E820,Store_Showcase!B2:C144,{2}, FALSE), IF(VLOOKUP(G820,Sku_Consolidated!A2:S957,{19},FALSE)="VAM",VLOOKUP(E820,Store_VAM!B2:C273,{2}, FALSE),VLOOKUP(E820,Store_SRP!B2:C110,{2}, FALSE)))</f>
      </c>
      <c r="G820" s="1">
        <v>798920</v>
      </c>
      <c r="H820" s="1" t="s">
        <v>2278</v>
      </c>
      <c r="I820" s="10" t="s">
        <v>1467</v>
      </c>
      <c r="J820" s="1">
        <f>VLOOKUP(G820,Sku_Consolidated!A2:C957, 3, FALSE)</f>
      </c>
      <c r="K820" s="10">
        <f>IF(J820="PACK", I820, 0)</f>
      </c>
      <c r="L820" s="10">
        <f>IF(J820="KG", I820, I820 * VLOOKUP(G820,Sku_Consolidated!A2:U957,21,FALSE))</f>
      </c>
      <c r="M820" s="10" t="s">
        <v>37</v>
      </c>
      <c r="N820" s="11" t="s">
        <v>2357</v>
      </c>
      <c r="O820" s="10" t="s">
        <v>2358</v>
      </c>
      <c r="P820" s="10">
        <f>N820 - O820</f>
      </c>
      <c r="Q820" s="1">
        <f>VLOOKUP(G820,Sku_Consolidated!A2:G957,7, FALSE)</f>
      </c>
      <c r="R820" s="1">
        <f>IF(IFERROR(VLOOKUP(E820,Store_Showcase!B2:H144,7, FALSE), TRUE)=TRUE, IF(IFERROR(VLOOKUP(E820,Store_SRP!B2:H110,7, FALSE), TRUE)=TRUE,VLOOKUP(E820,Store_VAM!B2:H273,7, FALSE),VLOOKUP(E820,Store_SRP!B2:H110,7, FALSE)), VLOOKUP(E820,Store_Showcase!B2:H144,7, FALSE))</f>
      </c>
      <c r="S820" s="1">
        <f>IF(IFERROR(VLOOKUP(E820,Store_Showcase!B2:I144,8, FALSE), TRUE)=TRUE, IF(IFERROR(VLOOKUP(E820,Store_SRP!B2:I110,8, FALSE), TRUE)=TRUE,VLOOKUP(E820,Store_VAM!B2:I273,8, FALSE),VLOOKUP(E820,Store_SRP!B2:I110,8, FALSE)), VLOOKUP(E820,Store_Showcase!B2:I144,8, FALSE))</f>
      </c>
      <c r="T820" s="1">
        <f>VLOOKUP(G820,Sku_Consolidated!A2:R957,18,FALSE)</f>
      </c>
      <c r="U820" s="1" t="s">
        <v>2356</v>
      </c>
      <c r="V820" s="1">
        <f>IF(VLOOKUP(G820,Sku_Consolidated!A2:S957,19,FALSE)="SHOWCASE", VLOOKUP(E820,Store_Showcase!B2:L144,11, FALSE), IF(VLOOKUP(G820,Sku_Consolidated!A2:S957,19,FALSE)="VAM",VLOOKUP(E820,Store_VAM!B2:L273,11, FALSE),VLOOKUP(E820,Store_SRP!B2:L110,11, FALSE)))</f>
      </c>
      <c r="W820" s="1">
        <f>VLOOKUP(G820,Sku_Consolidated!A2:W957,11,FALSE)</f>
      </c>
      <c r="X820" s="1">
        <f>VLOOKUP(G820,Sku_Consolidated!A2:H957,8,FALSE)</f>
      </c>
      <c r="Y820" s="1">
        <f>VLOOKUP(G820,Sku_Consolidated!A2:I957,9,FALSE)</f>
      </c>
      <c r="Z820" s="1" t="s">
        <v>41</v>
      </c>
      <c r="AA820" s="1">
        <f>VLOOKUP(G820,Sku_Consolidated!A2:E957,5,FALSE)</f>
      </c>
      <c r="AB820" s="1">
        <f>IF(VLOOKUP(G820,Sku_Consolidated!A2:S957,19,FALSE)="SHOWCASE", VLOOKUP(E820,Store_Showcase!B2:N144,13, FALSE), IF(VLOOKUP(G820,Sku_Consolidated!A2:S957,19,FALSE)="VAM",VLOOKUP(E820,Store_VAM!B2:N273,13, FALSE),VLOOKUP(E820,Store_SRP!B2:N110,13, FALSE)))</f>
      </c>
      <c r="AC820" s="1">
        <f>IF(IFERROR(AB820,TRUE)=TRUE, "-","OK")</f>
      </c>
      <c r="AD820" s="11" t="s">
        <v>37</v>
      </c>
      <c r="AE820" s="11" t="s">
        <v>37</v>
      </c>
      <c r="AF820" s="1">
        <f>IF(IFERROR(VLOOKUP(E820,Store_Showcase!B2:H144,{5}, FALSE), TRUE)=TRUE, IF(IFERROR(VLOOKUP(E820,Store_SRP!B2:H110,{5}, FALSE), TRUE)=TRUE,VLOOKUP(E820,Store_VAM!B2:H273,{5}, FALSE),VLOOKUP(E820,Store_SRP!B2:H110,{5}, FALSE)), VLOOKUP(E820,Store_Showcase!B2:H144,{5}, FALSE))</f>
      </c>
      <c r="AG820" s="1">
        <f>IF(IFERROR(VLOOKUP(E820,Store_Showcase!B2:H144,{6}, FALSE), TRUE)=TRUE, IF(IFERROR(VLOOKUP(E820,Store_SRP!B2:H110,{6}, FALSE), TRUE)=TRUE,VLOOKUP(E820,Store_VAM!B2:H273,{6}, FALSE),VLOOKUP(E820,Store_SRP!B2:H110,{6}, FALSE)), VLOOKUP(E820,Store_Showcase!B2:H144,{6}, FALSE))</f>
      </c>
      <c r="AH820" s="1">
        <f>VLOOKUP(G820,Sku_Consolidated!A2:R957,18,FALSE)</f>
      </c>
      <c r="AI820" s="1">
        <f>VLOOKUP(G820,Sku_Consolidated!A2:S957,19,FALSE)</f>
      </c>
      <c r="AJ820" s="1">
        <f>VLOOKUP(G820,Sku_Consolidated!A2:T957,20,FALSE)</f>
      </c>
    </row>
    <row r="821" spans="1:36" x14ac:dyDescent="0.25">
      <c r="A821" s="1">
        <v>2024</v>
      </c>
      <c r="B821" s="1" t="s">
        <v>31</v>
      </c>
      <c r="C821" s="1" t="s">
        <v>32</v>
      </c>
      <c r="D821" s="1" t="s">
        <v>33</v>
      </c>
      <c r="E821" s="9" t="s">
        <v>2354</v>
      </c>
      <c r="F821" s="1">
        <f>IF(VLOOKUP(G821,Sku_Consolidated!A2:S957,{19},FALSE)="SHOWCASE", VLOOKUP(E821,Store_Showcase!B2:C144,{2}, FALSE), IF(VLOOKUP(G821,Sku_Consolidated!A2:S957,{19},FALSE)="VAM",VLOOKUP(E821,Store_VAM!B2:C273,{2}, FALSE),VLOOKUP(E821,Store_SRP!B2:C110,{2}, FALSE)))</f>
      </c>
      <c r="G821" s="1">
        <v>827185</v>
      </c>
      <c r="H821" s="1" t="s">
        <v>2253</v>
      </c>
      <c r="I821" s="10" t="s">
        <v>1467</v>
      </c>
      <c r="J821" s="1">
        <f>VLOOKUP(G821,Sku_Consolidated!A2:C957, 3, FALSE)</f>
      </c>
      <c r="K821" s="10">
        <f>IF(J821="PACK", I821, 0)</f>
      </c>
      <c r="L821" s="10">
        <f>IF(J821="KG", I821, I821 * VLOOKUP(G821,Sku_Consolidated!A2:U957,21,FALSE))</f>
      </c>
      <c r="M821" s="10" t="s">
        <v>37</v>
      </c>
      <c r="N821" s="11" t="s">
        <v>2359</v>
      </c>
      <c r="O821" s="10" t="s">
        <v>2360</v>
      </c>
      <c r="P821" s="10">
        <f>N821 - O821</f>
      </c>
      <c r="Q821" s="1">
        <f>VLOOKUP(G821,Sku_Consolidated!A2:G957,7, FALSE)</f>
      </c>
      <c r="R821" s="1">
        <f>IF(IFERROR(VLOOKUP(E821,Store_Showcase!B2:H144,7, FALSE), TRUE)=TRUE, IF(IFERROR(VLOOKUP(E821,Store_SRP!B2:H110,7, FALSE), TRUE)=TRUE,VLOOKUP(E821,Store_VAM!B2:H273,7, FALSE),VLOOKUP(E821,Store_SRP!B2:H110,7, FALSE)), VLOOKUP(E821,Store_Showcase!B2:H144,7, FALSE))</f>
      </c>
      <c r="S821" s="1">
        <f>IF(IFERROR(VLOOKUP(E821,Store_Showcase!B2:I144,8, FALSE), TRUE)=TRUE, IF(IFERROR(VLOOKUP(E821,Store_SRP!B2:I110,8, FALSE), TRUE)=TRUE,VLOOKUP(E821,Store_VAM!B2:I273,8, FALSE),VLOOKUP(E821,Store_SRP!B2:I110,8, FALSE)), VLOOKUP(E821,Store_Showcase!B2:I144,8, FALSE))</f>
      </c>
      <c r="T821" s="1">
        <f>VLOOKUP(G821,Sku_Consolidated!A2:R957,18,FALSE)</f>
      </c>
      <c r="U821" s="1" t="s">
        <v>2356</v>
      </c>
      <c r="V821" s="1">
        <f>IF(VLOOKUP(G821,Sku_Consolidated!A2:S957,19,FALSE)="SHOWCASE", VLOOKUP(E821,Store_Showcase!B2:L144,11, FALSE), IF(VLOOKUP(G821,Sku_Consolidated!A2:S957,19,FALSE)="VAM",VLOOKUP(E821,Store_VAM!B2:L273,11, FALSE),VLOOKUP(E821,Store_SRP!B2:L110,11, FALSE)))</f>
      </c>
      <c r="W821" s="1">
        <f>VLOOKUP(G821,Sku_Consolidated!A2:W957,11,FALSE)</f>
      </c>
      <c r="X821" s="1">
        <f>VLOOKUP(G821,Sku_Consolidated!A2:H957,8,FALSE)</f>
      </c>
      <c r="Y821" s="1">
        <f>VLOOKUP(G821,Sku_Consolidated!A2:I957,9,FALSE)</f>
      </c>
      <c r="Z821" s="1" t="s">
        <v>41</v>
      </c>
      <c r="AA821" s="1">
        <f>VLOOKUP(G821,Sku_Consolidated!A2:E957,5,FALSE)</f>
      </c>
      <c r="AB821" s="1">
        <f>IF(VLOOKUP(G821,Sku_Consolidated!A2:S957,19,FALSE)="SHOWCASE", VLOOKUP(E821,Store_Showcase!B2:N144,13, FALSE), IF(VLOOKUP(G821,Sku_Consolidated!A2:S957,19,FALSE)="VAM",VLOOKUP(E821,Store_VAM!B2:N273,13, FALSE),VLOOKUP(E821,Store_SRP!B2:N110,13, FALSE)))</f>
      </c>
      <c r="AC821" s="1">
        <f>IF(IFERROR(AB821,TRUE)=TRUE, "-","OK")</f>
      </c>
      <c r="AD821" s="11" t="s">
        <v>37</v>
      </c>
      <c r="AE821" s="11" t="s">
        <v>37</v>
      </c>
      <c r="AF821" s="1">
        <f>IF(IFERROR(VLOOKUP(E821,Store_Showcase!B2:H144,{5}, FALSE), TRUE)=TRUE, IF(IFERROR(VLOOKUP(E821,Store_SRP!B2:H110,{5}, FALSE), TRUE)=TRUE,VLOOKUP(E821,Store_VAM!B2:H273,{5}, FALSE),VLOOKUP(E821,Store_SRP!B2:H110,{5}, FALSE)), VLOOKUP(E821,Store_Showcase!B2:H144,{5}, FALSE))</f>
      </c>
      <c r="AG821" s="1">
        <f>IF(IFERROR(VLOOKUP(E821,Store_Showcase!B2:H144,{6}, FALSE), TRUE)=TRUE, IF(IFERROR(VLOOKUP(E821,Store_SRP!B2:H110,{6}, FALSE), TRUE)=TRUE,VLOOKUP(E821,Store_VAM!B2:H273,{6}, FALSE),VLOOKUP(E821,Store_SRP!B2:H110,{6}, FALSE)), VLOOKUP(E821,Store_Showcase!B2:H144,{6}, FALSE))</f>
      </c>
      <c r="AH821" s="1">
        <f>VLOOKUP(G821,Sku_Consolidated!A2:R957,18,FALSE)</f>
      </c>
      <c r="AI821" s="1">
        <f>VLOOKUP(G821,Sku_Consolidated!A2:S957,19,FALSE)</f>
      </c>
      <c r="AJ821" s="1">
        <f>VLOOKUP(G821,Sku_Consolidated!A2:T957,20,FALSE)</f>
      </c>
    </row>
    <row r="822" spans="1:36" x14ac:dyDescent="0.25">
      <c r="A822" s="1">
        <v>2024</v>
      </c>
      <c r="B822" s="1" t="s">
        <v>31</v>
      </c>
      <c r="C822" s="1" t="s">
        <v>32</v>
      </c>
      <c r="D822" s="1" t="s">
        <v>33</v>
      </c>
      <c r="E822" s="9" t="s">
        <v>2354</v>
      </c>
      <c r="F822" s="1">
        <f>IF(VLOOKUP(G822,Sku_Consolidated!A2:S957,{19},FALSE)="SHOWCASE", VLOOKUP(E822,Store_Showcase!B2:C144,{2}, FALSE), IF(VLOOKUP(G822,Sku_Consolidated!A2:S957,{19},FALSE)="VAM",VLOOKUP(E822,Store_VAM!B2:C273,{2}, FALSE),VLOOKUP(E822,Store_SRP!B2:C110,{2}, FALSE)))</f>
      </c>
      <c r="G822" s="1">
        <v>827186</v>
      </c>
      <c r="H822" s="1" t="s">
        <v>2256</v>
      </c>
      <c r="I822" s="10" t="s">
        <v>1474</v>
      </c>
      <c r="J822" s="1">
        <f>VLOOKUP(G822,Sku_Consolidated!A2:C957, 3, FALSE)</f>
      </c>
      <c r="K822" s="10">
        <f>IF(J822="PACK", I822, 0)</f>
      </c>
      <c r="L822" s="10">
        <f>IF(J822="KG", I822, I822 * VLOOKUP(G822,Sku_Consolidated!A2:U957,21,FALSE))</f>
      </c>
      <c r="M822" s="10" t="s">
        <v>37</v>
      </c>
      <c r="N822" s="11" t="s">
        <v>2361</v>
      </c>
      <c r="O822" s="10" t="s">
        <v>2362</v>
      </c>
      <c r="P822" s="10">
        <f>N822 - O822</f>
      </c>
      <c r="Q822" s="1">
        <f>VLOOKUP(G822,Sku_Consolidated!A2:G957,7, FALSE)</f>
      </c>
      <c r="R822" s="1">
        <f>IF(IFERROR(VLOOKUP(E822,Store_Showcase!B2:H144,7, FALSE), TRUE)=TRUE, IF(IFERROR(VLOOKUP(E822,Store_SRP!B2:H110,7, FALSE), TRUE)=TRUE,VLOOKUP(E822,Store_VAM!B2:H273,7, FALSE),VLOOKUP(E822,Store_SRP!B2:H110,7, FALSE)), VLOOKUP(E822,Store_Showcase!B2:H144,7, FALSE))</f>
      </c>
      <c r="S822" s="1">
        <f>IF(IFERROR(VLOOKUP(E822,Store_Showcase!B2:I144,8, FALSE), TRUE)=TRUE, IF(IFERROR(VLOOKUP(E822,Store_SRP!B2:I110,8, FALSE), TRUE)=TRUE,VLOOKUP(E822,Store_VAM!B2:I273,8, FALSE),VLOOKUP(E822,Store_SRP!B2:I110,8, FALSE)), VLOOKUP(E822,Store_Showcase!B2:I144,8, FALSE))</f>
      </c>
      <c r="T822" s="1">
        <f>VLOOKUP(G822,Sku_Consolidated!A2:R957,18,FALSE)</f>
      </c>
      <c r="U822" s="1" t="s">
        <v>2356</v>
      </c>
      <c r="V822" s="1">
        <f>IF(VLOOKUP(G822,Sku_Consolidated!A2:S957,19,FALSE)="SHOWCASE", VLOOKUP(E822,Store_Showcase!B2:L144,11, FALSE), IF(VLOOKUP(G822,Sku_Consolidated!A2:S957,19,FALSE)="VAM",VLOOKUP(E822,Store_VAM!B2:L273,11, FALSE),VLOOKUP(E822,Store_SRP!B2:L110,11, FALSE)))</f>
      </c>
      <c r="W822" s="1">
        <f>VLOOKUP(G822,Sku_Consolidated!A2:W957,11,FALSE)</f>
      </c>
      <c r="X822" s="1">
        <f>VLOOKUP(G822,Sku_Consolidated!A2:H957,8,FALSE)</f>
      </c>
      <c r="Y822" s="1">
        <f>VLOOKUP(G822,Sku_Consolidated!A2:I957,9,FALSE)</f>
      </c>
      <c r="Z822" s="1" t="s">
        <v>41</v>
      </c>
      <c r="AA822" s="1">
        <f>VLOOKUP(G822,Sku_Consolidated!A2:E957,5,FALSE)</f>
      </c>
      <c r="AB822" s="1">
        <f>IF(VLOOKUP(G822,Sku_Consolidated!A2:S957,19,FALSE)="SHOWCASE", VLOOKUP(E822,Store_Showcase!B2:N144,13, FALSE), IF(VLOOKUP(G822,Sku_Consolidated!A2:S957,19,FALSE)="VAM",VLOOKUP(E822,Store_VAM!B2:N273,13, FALSE),VLOOKUP(E822,Store_SRP!B2:N110,13, FALSE)))</f>
      </c>
      <c r="AC822" s="1">
        <f>IF(IFERROR(AB822,TRUE)=TRUE, "-","OK")</f>
      </c>
      <c r="AD822" s="11" t="s">
        <v>37</v>
      </c>
      <c r="AE822" s="11" t="s">
        <v>37</v>
      </c>
      <c r="AF822" s="1">
        <f>IF(IFERROR(VLOOKUP(E822,Store_Showcase!B2:H144,{5}, FALSE), TRUE)=TRUE, IF(IFERROR(VLOOKUP(E822,Store_SRP!B2:H110,{5}, FALSE), TRUE)=TRUE,VLOOKUP(E822,Store_VAM!B2:H273,{5}, FALSE),VLOOKUP(E822,Store_SRP!B2:H110,{5}, FALSE)), VLOOKUP(E822,Store_Showcase!B2:H144,{5}, FALSE))</f>
      </c>
      <c r="AG822" s="1">
        <f>IF(IFERROR(VLOOKUP(E822,Store_Showcase!B2:H144,{6}, FALSE), TRUE)=TRUE, IF(IFERROR(VLOOKUP(E822,Store_SRP!B2:H110,{6}, FALSE), TRUE)=TRUE,VLOOKUP(E822,Store_VAM!B2:H273,{6}, FALSE),VLOOKUP(E822,Store_SRP!B2:H110,{6}, FALSE)), VLOOKUP(E822,Store_Showcase!B2:H144,{6}, FALSE))</f>
      </c>
      <c r="AH822" s="1">
        <f>VLOOKUP(G822,Sku_Consolidated!A2:R957,18,FALSE)</f>
      </c>
      <c r="AI822" s="1">
        <f>VLOOKUP(G822,Sku_Consolidated!A2:S957,19,FALSE)</f>
      </c>
      <c r="AJ822" s="1">
        <f>VLOOKUP(G822,Sku_Consolidated!A2:T957,20,FALSE)</f>
      </c>
    </row>
    <row r="823" spans="1:36" x14ac:dyDescent="0.25">
      <c r="A823" s="1">
        <v>2024</v>
      </c>
      <c r="B823" s="1" t="s">
        <v>31</v>
      </c>
      <c r="C823" s="1" t="s">
        <v>32</v>
      </c>
      <c r="D823" s="1" t="s">
        <v>33</v>
      </c>
      <c r="E823" s="9" t="s">
        <v>2363</v>
      </c>
      <c r="F823" s="1">
        <f>IF(VLOOKUP(G823,Sku_Consolidated!A2:S957,{19},FALSE)="SHOWCASE", VLOOKUP(E823,Store_Showcase!B2:C144,{2}, FALSE), IF(VLOOKUP(G823,Sku_Consolidated!A2:S957,{19},FALSE)="VAM",VLOOKUP(E823,Store_VAM!B2:C273,{2}, FALSE),VLOOKUP(E823,Store_SRP!B2:C110,{2}, FALSE)))</f>
      </c>
      <c r="G823" s="1">
        <v>798920</v>
      </c>
      <c r="H823" s="1" t="s">
        <v>2278</v>
      </c>
      <c r="I823" s="10" t="s">
        <v>1137</v>
      </c>
      <c r="J823" s="1">
        <f>VLOOKUP(G823,Sku_Consolidated!A2:C957, 3, FALSE)</f>
      </c>
      <c r="K823" s="10">
        <f>IF(J823="PACK", I823, 0)</f>
      </c>
      <c r="L823" s="10">
        <f>IF(J823="KG", I823, I823 * VLOOKUP(G823,Sku_Consolidated!A2:U957,21,FALSE))</f>
      </c>
      <c r="M823" s="10" t="s">
        <v>37</v>
      </c>
      <c r="N823" s="11" t="s">
        <v>2364</v>
      </c>
      <c r="O823" s="10" t="s">
        <v>2365</v>
      </c>
      <c r="P823" s="10">
        <f>N823 - O823</f>
      </c>
      <c r="Q823" s="1">
        <f>VLOOKUP(G823,Sku_Consolidated!A2:G957,7, FALSE)</f>
      </c>
      <c r="R823" s="1">
        <f>IF(IFERROR(VLOOKUP(E823,Store_Showcase!B2:H144,7, FALSE), TRUE)=TRUE, IF(IFERROR(VLOOKUP(E823,Store_SRP!B2:H110,7, FALSE), TRUE)=TRUE,VLOOKUP(E823,Store_VAM!B2:H273,7, FALSE),VLOOKUP(E823,Store_SRP!B2:H110,7, FALSE)), VLOOKUP(E823,Store_Showcase!B2:H144,7, FALSE))</f>
      </c>
      <c r="S823" s="1">
        <f>IF(IFERROR(VLOOKUP(E823,Store_Showcase!B2:I144,8, FALSE), TRUE)=TRUE, IF(IFERROR(VLOOKUP(E823,Store_SRP!B2:I110,8, FALSE), TRUE)=TRUE,VLOOKUP(E823,Store_VAM!B2:I273,8, FALSE),VLOOKUP(E823,Store_SRP!B2:I110,8, FALSE)), VLOOKUP(E823,Store_Showcase!B2:I144,8, FALSE))</f>
      </c>
      <c r="T823" s="1">
        <f>VLOOKUP(G823,Sku_Consolidated!A2:R957,18,FALSE)</f>
      </c>
      <c r="U823" s="1" t="s">
        <v>2366</v>
      </c>
      <c r="V823" s="1">
        <f>IF(VLOOKUP(G823,Sku_Consolidated!A2:S957,19,FALSE)="SHOWCASE", VLOOKUP(E823,Store_Showcase!B2:L144,11, FALSE), IF(VLOOKUP(G823,Sku_Consolidated!A2:S957,19,FALSE)="VAM",VLOOKUP(E823,Store_VAM!B2:L273,11, FALSE),VLOOKUP(E823,Store_SRP!B2:L110,11, FALSE)))</f>
      </c>
      <c r="W823" s="1">
        <f>VLOOKUP(G823,Sku_Consolidated!A2:W957,11,FALSE)</f>
      </c>
      <c r="X823" s="1">
        <f>VLOOKUP(G823,Sku_Consolidated!A2:H957,8,FALSE)</f>
      </c>
      <c r="Y823" s="1">
        <f>VLOOKUP(G823,Sku_Consolidated!A2:I957,9,FALSE)</f>
      </c>
      <c r="Z823" s="1" t="s">
        <v>41</v>
      </c>
      <c r="AA823" s="1">
        <f>VLOOKUP(G823,Sku_Consolidated!A2:E957,5,FALSE)</f>
      </c>
      <c r="AB823" s="1">
        <f>IF(VLOOKUP(G823,Sku_Consolidated!A2:S957,19,FALSE)="SHOWCASE", VLOOKUP(E823,Store_Showcase!B2:N144,13, FALSE), IF(VLOOKUP(G823,Sku_Consolidated!A2:S957,19,FALSE)="VAM",VLOOKUP(E823,Store_VAM!B2:N273,13, FALSE),VLOOKUP(E823,Store_SRP!B2:N110,13, FALSE)))</f>
      </c>
      <c r="AC823" s="1">
        <f>IF(IFERROR(AB823,TRUE)=TRUE, "-","OK")</f>
      </c>
      <c r="AD823" s="11" t="s">
        <v>37</v>
      </c>
      <c r="AE823" s="11" t="s">
        <v>37</v>
      </c>
      <c r="AF823" s="1">
        <f>IF(IFERROR(VLOOKUP(E823,Store_Showcase!B2:H144,{5}, FALSE), TRUE)=TRUE, IF(IFERROR(VLOOKUP(E823,Store_SRP!B2:H110,{5}, FALSE), TRUE)=TRUE,VLOOKUP(E823,Store_VAM!B2:H273,{5}, FALSE),VLOOKUP(E823,Store_SRP!B2:H110,{5}, FALSE)), VLOOKUP(E823,Store_Showcase!B2:H144,{5}, FALSE))</f>
      </c>
      <c r="AG823" s="1">
        <f>IF(IFERROR(VLOOKUP(E823,Store_Showcase!B2:H144,{6}, FALSE), TRUE)=TRUE, IF(IFERROR(VLOOKUP(E823,Store_SRP!B2:H110,{6}, FALSE), TRUE)=TRUE,VLOOKUP(E823,Store_VAM!B2:H273,{6}, FALSE),VLOOKUP(E823,Store_SRP!B2:H110,{6}, FALSE)), VLOOKUP(E823,Store_Showcase!B2:H144,{6}, FALSE))</f>
      </c>
      <c r="AH823" s="1">
        <f>VLOOKUP(G823,Sku_Consolidated!A2:R957,18,FALSE)</f>
      </c>
      <c r="AI823" s="1">
        <f>VLOOKUP(G823,Sku_Consolidated!A2:S957,19,FALSE)</f>
      </c>
      <c r="AJ823" s="1">
        <f>VLOOKUP(G823,Sku_Consolidated!A2:T957,20,FALSE)</f>
      </c>
    </row>
    <row r="824" spans="1:36" x14ac:dyDescent="0.25">
      <c r="A824" s="1">
        <v>2024</v>
      </c>
      <c r="B824" s="1" t="s">
        <v>31</v>
      </c>
      <c r="C824" s="1" t="s">
        <v>32</v>
      </c>
      <c r="D824" s="1" t="s">
        <v>33</v>
      </c>
      <c r="E824" s="9" t="s">
        <v>2363</v>
      </c>
      <c r="F824" s="1">
        <f>IF(VLOOKUP(G824,Sku_Consolidated!A2:S957,{19},FALSE)="SHOWCASE", VLOOKUP(E824,Store_Showcase!B2:C144,{2}, FALSE), IF(VLOOKUP(G824,Sku_Consolidated!A2:S957,{19},FALSE)="VAM",VLOOKUP(E824,Store_VAM!B2:C273,{2}, FALSE),VLOOKUP(E824,Store_SRP!B2:C110,{2}, FALSE)))</f>
      </c>
      <c r="G824" s="1">
        <v>827186</v>
      </c>
      <c r="H824" s="1" t="s">
        <v>2256</v>
      </c>
      <c r="I824" s="10" t="s">
        <v>1137</v>
      </c>
      <c r="J824" s="1">
        <f>VLOOKUP(G824,Sku_Consolidated!A2:C957, 3, FALSE)</f>
      </c>
      <c r="K824" s="10">
        <f>IF(J824="PACK", I824, 0)</f>
      </c>
      <c r="L824" s="10">
        <f>IF(J824="KG", I824, I824 * VLOOKUP(G824,Sku_Consolidated!A2:U957,21,FALSE))</f>
      </c>
      <c r="M824" s="10" t="s">
        <v>37</v>
      </c>
      <c r="N824" s="11" t="s">
        <v>2266</v>
      </c>
      <c r="O824" s="10" t="s">
        <v>2267</v>
      </c>
      <c r="P824" s="10">
        <f>N824 - O824</f>
      </c>
      <c r="Q824" s="1">
        <f>VLOOKUP(G824,Sku_Consolidated!A2:G957,7, FALSE)</f>
      </c>
      <c r="R824" s="1">
        <f>IF(IFERROR(VLOOKUP(E824,Store_Showcase!B2:H144,7, FALSE), TRUE)=TRUE, IF(IFERROR(VLOOKUP(E824,Store_SRP!B2:H110,7, FALSE), TRUE)=TRUE,VLOOKUP(E824,Store_VAM!B2:H273,7, FALSE),VLOOKUP(E824,Store_SRP!B2:H110,7, FALSE)), VLOOKUP(E824,Store_Showcase!B2:H144,7, FALSE))</f>
      </c>
      <c r="S824" s="1">
        <f>IF(IFERROR(VLOOKUP(E824,Store_Showcase!B2:I144,8, FALSE), TRUE)=TRUE, IF(IFERROR(VLOOKUP(E824,Store_SRP!B2:I110,8, FALSE), TRUE)=TRUE,VLOOKUP(E824,Store_VAM!B2:I273,8, FALSE),VLOOKUP(E824,Store_SRP!B2:I110,8, FALSE)), VLOOKUP(E824,Store_Showcase!B2:I144,8, FALSE))</f>
      </c>
      <c r="T824" s="1">
        <f>VLOOKUP(G824,Sku_Consolidated!A2:R957,18,FALSE)</f>
      </c>
      <c r="U824" s="1" t="s">
        <v>2366</v>
      </c>
      <c r="V824" s="1">
        <f>IF(VLOOKUP(G824,Sku_Consolidated!A2:S957,19,FALSE)="SHOWCASE", VLOOKUP(E824,Store_Showcase!B2:L144,11, FALSE), IF(VLOOKUP(G824,Sku_Consolidated!A2:S957,19,FALSE)="VAM",VLOOKUP(E824,Store_VAM!B2:L273,11, FALSE),VLOOKUP(E824,Store_SRP!B2:L110,11, FALSE)))</f>
      </c>
      <c r="W824" s="1">
        <f>VLOOKUP(G824,Sku_Consolidated!A2:W957,11,FALSE)</f>
      </c>
      <c r="X824" s="1">
        <f>VLOOKUP(G824,Sku_Consolidated!A2:H957,8,FALSE)</f>
      </c>
      <c r="Y824" s="1">
        <f>VLOOKUP(G824,Sku_Consolidated!A2:I957,9,FALSE)</f>
      </c>
      <c r="Z824" s="1" t="s">
        <v>41</v>
      </c>
      <c r="AA824" s="1">
        <f>VLOOKUP(G824,Sku_Consolidated!A2:E957,5,FALSE)</f>
      </c>
      <c r="AB824" s="1">
        <f>IF(VLOOKUP(G824,Sku_Consolidated!A2:S957,19,FALSE)="SHOWCASE", VLOOKUP(E824,Store_Showcase!B2:N144,13, FALSE), IF(VLOOKUP(G824,Sku_Consolidated!A2:S957,19,FALSE)="VAM",VLOOKUP(E824,Store_VAM!B2:N273,13, FALSE),VLOOKUP(E824,Store_SRP!B2:N110,13, FALSE)))</f>
      </c>
      <c r="AC824" s="1">
        <f>IF(IFERROR(AB824,TRUE)=TRUE, "-","OK")</f>
      </c>
      <c r="AD824" s="11" t="s">
        <v>37</v>
      </c>
      <c r="AE824" s="11" t="s">
        <v>37</v>
      </c>
      <c r="AF824" s="1">
        <f>IF(IFERROR(VLOOKUP(E824,Store_Showcase!B2:H144,{5}, FALSE), TRUE)=TRUE, IF(IFERROR(VLOOKUP(E824,Store_SRP!B2:H110,{5}, FALSE), TRUE)=TRUE,VLOOKUP(E824,Store_VAM!B2:H273,{5}, FALSE),VLOOKUP(E824,Store_SRP!B2:H110,{5}, FALSE)), VLOOKUP(E824,Store_Showcase!B2:H144,{5}, FALSE))</f>
      </c>
      <c r="AG824" s="1">
        <f>IF(IFERROR(VLOOKUP(E824,Store_Showcase!B2:H144,{6}, FALSE), TRUE)=TRUE, IF(IFERROR(VLOOKUP(E824,Store_SRP!B2:H110,{6}, FALSE), TRUE)=TRUE,VLOOKUP(E824,Store_VAM!B2:H273,{6}, FALSE),VLOOKUP(E824,Store_SRP!B2:H110,{6}, FALSE)), VLOOKUP(E824,Store_Showcase!B2:H144,{6}, FALSE))</f>
      </c>
      <c r="AH824" s="1">
        <f>VLOOKUP(G824,Sku_Consolidated!A2:R957,18,FALSE)</f>
      </c>
      <c r="AI824" s="1">
        <f>VLOOKUP(G824,Sku_Consolidated!A2:S957,19,FALSE)</f>
      </c>
      <c r="AJ824" s="1">
        <f>VLOOKUP(G824,Sku_Consolidated!A2:T957,20,FALSE)</f>
      </c>
    </row>
    <row r="825" spans="1:36" x14ac:dyDescent="0.25">
      <c r="A825" s="1">
        <v>2024</v>
      </c>
      <c r="B825" s="1" t="s">
        <v>31</v>
      </c>
      <c r="C825" s="1" t="s">
        <v>32</v>
      </c>
      <c r="D825" s="1" t="s">
        <v>33</v>
      </c>
      <c r="E825" s="9" t="s">
        <v>2367</v>
      </c>
      <c r="F825" s="1">
        <f>IF(VLOOKUP(G825,Sku_Consolidated!A2:S957,{19},FALSE)="SHOWCASE", VLOOKUP(E825,Store_Showcase!B2:C144,{2}, FALSE), IF(VLOOKUP(G825,Sku_Consolidated!A2:S957,{19},FALSE)="VAM",VLOOKUP(E825,Store_VAM!B2:C273,{2}, FALSE),VLOOKUP(E825,Store_SRP!B2:C110,{2}, FALSE)))</f>
      </c>
      <c r="G825" s="1">
        <v>795516</v>
      </c>
      <c r="H825" s="1" t="s">
        <v>2249</v>
      </c>
      <c r="I825" s="10" t="s">
        <v>1638</v>
      </c>
      <c r="J825" s="1">
        <f>VLOOKUP(G825,Sku_Consolidated!A2:C957, 3, FALSE)</f>
      </c>
      <c r="K825" s="10">
        <f>IF(J825="PACK", I825, 0)</f>
      </c>
      <c r="L825" s="10">
        <f>IF(J825="KG", I825, I825 * VLOOKUP(G825,Sku_Consolidated!A2:U957,21,FALSE))</f>
      </c>
      <c r="M825" s="10" t="s">
        <v>37</v>
      </c>
      <c r="N825" s="11" t="s">
        <v>2344</v>
      </c>
      <c r="O825" s="10" t="s">
        <v>2345</v>
      </c>
      <c r="P825" s="10">
        <f>N825 - O825</f>
      </c>
      <c r="Q825" s="1">
        <f>VLOOKUP(G825,Sku_Consolidated!A2:G957,7, FALSE)</f>
      </c>
      <c r="R825" s="1">
        <f>IF(IFERROR(VLOOKUP(E825,Store_Showcase!B2:H144,7, FALSE), TRUE)=TRUE, IF(IFERROR(VLOOKUP(E825,Store_SRP!B2:H110,7, FALSE), TRUE)=TRUE,VLOOKUP(E825,Store_VAM!B2:H273,7, FALSE),VLOOKUP(E825,Store_SRP!B2:H110,7, FALSE)), VLOOKUP(E825,Store_Showcase!B2:H144,7, FALSE))</f>
      </c>
      <c r="S825" s="1">
        <f>IF(IFERROR(VLOOKUP(E825,Store_Showcase!B2:I144,8, FALSE), TRUE)=TRUE, IF(IFERROR(VLOOKUP(E825,Store_SRP!B2:I110,8, FALSE), TRUE)=TRUE,VLOOKUP(E825,Store_VAM!B2:I273,8, FALSE),VLOOKUP(E825,Store_SRP!B2:I110,8, FALSE)), VLOOKUP(E825,Store_Showcase!B2:I144,8, FALSE))</f>
      </c>
      <c r="T825" s="1">
        <f>VLOOKUP(G825,Sku_Consolidated!A2:R957,18,FALSE)</f>
      </c>
      <c r="U825" s="1" t="s">
        <v>2368</v>
      </c>
      <c r="V825" s="1">
        <f>IF(VLOOKUP(G825,Sku_Consolidated!A2:S957,19,FALSE)="SHOWCASE", VLOOKUP(E825,Store_Showcase!B2:L144,11, FALSE), IF(VLOOKUP(G825,Sku_Consolidated!A2:S957,19,FALSE)="VAM",VLOOKUP(E825,Store_VAM!B2:L273,11, FALSE),VLOOKUP(E825,Store_SRP!B2:L110,11, FALSE)))</f>
      </c>
      <c r="W825" s="1">
        <f>VLOOKUP(G825,Sku_Consolidated!A2:W957,11,FALSE)</f>
      </c>
      <c r="X825" s="1">
        <f>VLOOKUP(G825,Sku_Consolidated!A2:H957,8,FALSE)</f>
      </c>
      <c r="Y825" s="1">
        <f>VLOOKUP(G825,Sku_Consolidated!A2:I957,9,FALSE)</f>
      </c>
      <c r="Z825" s="1" t="s">
        <v>41</v>
      </c>
      <c r="AA825" s="1">
        <f>VLOOKUP(G825,Sku_Consolidated!A2:E957,5,FALSE)</f>
      </c>
      <c r="AB825" s="1">
        <f>IF(VLOOKUP(G825,Sku_Consolidated!A2:S957,19,FALSE)="SHOWCASE", VLOOKUP(E825,Store_Showcase!B2:N144,13, FALSE), IF(VLOOKUP(G825,Sku_Consolidated!A2:S957,19,FALSE)="VAM",VLOOKUP(E825,Store_VAM!B2:N273,13, FALSE),VLOOKUP(E825,Store_SRP!B2:N110,13, FALSE)))</f>
      </c>
      <c r="AC825" s="1">
        <f>IF(IFERROR(AB825,TRUE)=TRUE, "-","OK")</f>
      </c>
      <c r="AD825" s="11" t="s">
        <v>37</v>
      </c>
      <c r="AE825" s="11" t="s">
        <v>37</v>
      </c>
      <c r="AF825" s="1">
        <f>IF(IFERROR(VLOOKUP(E825,Store_Showcase!B2:H144,{5}, FALSE), TRUE)=TRUE, IF(IFERROR(VLOOKUP(E825,Store_SRP!B2:H110,{5}, FALSE), TRUE)=TRUE,VLOOKUP(E825,Store_VAM!B2:H273,{5}, FALSE),VLOOKUP(E825,Store_SRP!B2:H110,{5}, FALSE)), VLOOKUP(E825,Store_Showcase!B2:H144,{5}, FALSE))</f>
      </c>
      <c r="AG825" s="1">
        <f>IF(IFERROR(VLOOKUP(E825,Store_Showcase!B2:H144,{6}, FALSE), TRUE)=TRUE, IF(IFERROR(VLOOKUP(E825,Store_SRP!B2:H110,{6}, FALSE), TRUE)=TRUE,VLOOKUP(E825,Store_VAM!B2:H273,{6}, FALSE),VLOOKUP(E825,Store_SRP!B2:H110,{6}, FALSE)), VLOOKUP(E825,Store_Showcase!B2:H144,{6}, FALSE))</f>
      </c>
      <c r="AH825" s="1">
        <f>VLOOKUP(G825,Sku_Consolidated!A2:R957,18,FALSE)</f>
      </c>
      <c r="AI825" s="1">
        <f>VLOOKUP(G825,Sku_Consolidated!A2:S957,19,FALSE)</f>
      </c>
      <c r="AJ825" s="1">
        <f>VLOOKUP(G825,Sku_Consolidated!A2:T957,20,FALSE)</f>
      </c>
    </row>
    <row r="826" spans="1:36" x14ac:dyDescent="0.25">
      <c r="A826" s="1">
        <v>2024</v>
      </c>
      <c r="B826" s="1" t="s">
        <v>31</v>
      </c>
      <c r="C826" s="1" t="s">
        <v>32</v>
      </c>
      <c r="D826" s="1" t="s">
        <v>33</v>
      </c>
      <c r="E826" s="9" t="s">
        <v>2367</v>
      </c>
      <c r="F826" s="1">
        <f>IF(VLOOKUP(G826,Sku_Consolidated!A2:S957,{19},FALSE)="SHOWCASE", VLOOKUP(E826,Store_Showcase!B2:C144,{2}, FALSE), IF(VLOOKUP(G826,Sku_Consolidated!A2:S957,{19},FALSE)="VAM",VLOOKUP(E826,Store_VAM!B2:C273,{2}, FALSE),VLOOKUP(E826,Store_SRP!B2:C110,{2}, FALSE)))</f>
      </c>
      <c r="G826" s="1">
        <v>795520</v>
      </c>
      <c r="H826" s="1" t="s">
        <v>2260</v>
      </c>
      <c r="I826" s="10" t="s">
        <v>1467</v>
      </c>
      <c r="J826" s="1">
        <f>VLOOKUP(G826,Sku_Consolidated!A2:C957, 3, FALSE)</f>
      </c>
      <c r="K826" s="10">
        <f>IF(J826="PACK", I826, 0)</f>
      </c>
      <c r="L826" s="10">
        <f>IF(J826="KG", I826, I826 * VLOOKUP(G826,Sku_Consolidated!A2:U957,21,FALSE))</f>
      </c>
      <c r="M826" s="10" t="s">
        <v>37</v>
      </c>
      <c r="N826" s="11" t="s">
        <v>1632</v>
      </c>
      <c r="O826" s="10" t="s">
        <v>2369</v>
      </c>
      <c r="P826" s="10">
        <f>N826 - O826</f>
      </c>
      <c r="Q826" s="1">
        <f>VLOOKUP(G826,Sku_Consolidated!A2:G957,7, FALSE)</f>
      </c>
      <c r="R826" s="1">
        <f>IF(IFERROR(VLOOKUP(E826,Store_Showcase!B2:H144,7, FALSE), TRUE)=TRUE, IF(IFERROR(VLOOKUP(E826,Store_SRP!B2:H110,7, FALSE), TRUE)=TRUE,VLOOKUP(E826,Store_VAM!B2:H273,7, FALSE),VLOOKUP(E826,Store_SRP!B2:H110,7, FALSE)), VLOOKUP(E826,Store_Showcase!B2:H144,7, FALSE))</f>
      </c>
      <c r="S826" s="1">
        <f>IF(IFERROR(VLOOKUP(E826,Store_Showcase!B2:I144,8, FALSE), TRUE)=TRUE, IF(IFERROR(VLOOKUP(E826,Store_SRP!B2:I110,8, FALSE), TRUE)=TRUE,VLOOKUP(E826,Store_VAM!B2:I273,8, FALSE),VLOOKUP(E826,Store_SRP!B2:I110,8, FALSE)), VLOOKUP(E826,Store_Showcase!B2:I144,8, FALSE))</f>
      </c>
      <c r="T826" s="1">
        <f>VLOOKUP(G826,Sku_Consolidated!A2:R957,18,FALSE)</f>
      </c>
      <c r="U826" s="1" t="s">
        <v>2368</v>
      </c>
      <c r="V826" s="1">
        <f>IF(VLOOKUP(G826,Sku_Consolidated!A2:S957,19,FALSE)="SHOWCASE", VLOOKUP(E826,Store_Showcase!B2:L144,11, FALSE), IF(VLOOKUP(G826,Sku_Consolidated!A2:S957,19,FALSE)="VAM",VLOOKUP(E826,Store_VAM!B2:L273,11, FALSE),VLOOKUP(E826,Store_SRP!B2:L110,11, FALSE)))</f>
      </c>
      <c r="W826" s="1">
        <f>VLOOKUP(G826,Sku_Consolidated!A2:W957,11,FALSE)</f>
      </c>
      <c r="X826" s="1">
        <f>VLOOKUP(G826,Sku_Consolidated!A2:H957,8,FALSE)</f>
      </c>
      <c r="Y826" s="1">
        <f>VLOOKUP(G826,Sku_Consolidated!A2:I957,9,FALSE)</f>
      </c>
      <c r="Z826" s="1" t="s">
        <v>41</v>
      </c>
      <c r="AA826" s="1">
        <f>VLOOKUP(G826,Sku_Consolidated!A2:E957,5,FALSE)</f>
      </c>
      <c r="AB826" s="1">
        <f>IF(VLOOKUP(G826,Sku_Consolidated!A2:S957,19,FALSE)="SHOWCASE", VLOOKUP(E826,Store_Showcase!B2:N144,13, FALSE), IF(VLOOKUP(G826,Sku_Consolidated!A2:S957,19,FALSE)="VAM",VLOOKUP(E826,Store_VAM!B2:N273,13, FALSE),VLOOKUP(E826,Store_SRP!B2:N110,13, FALSE)))</f>
      </c>
      <c r="AC826" s="1">
        <f>IF(IFERROR(AB826,TRUE)=TRUE, "-","OK")</f>
      </c>
      <c r="AD826" s="11" t="s">
        <v>37</v>
      </c>
      <c r="AE826" s="11" t="s">
        <v>37</v>
      </c>
      <c r="AF826" s="1">
        <f>IF(IFERROR(VLOOKUP(E826,Store_Showcase!B2:H144,{5}, FALSE), TRUE)=TRUE, IF(IFERROR(VLOOKUP(E826,Store_SRP!B2:H110,{5}, FALSE), TRUE)=TRUE,VLOOKUP(E826,Store_VAM!B2:H273,{5}, FALSE),VLOOKUP(E826,Store_SRP!B2:H110,{5}, FALSE)), VLOOKUP(E826,Store_Showcase!B2:H144,{5}, FALSE))</f>
      </c>
      <c r="AG826" s="1">
        <f>IF(IFERROR(VLOOKUP(E826,Store_Showcase!B2:H144,{6}, FALSE), TRUE)=TRUE, IF(IFERROR(VLOOKUP(E826,Store_SRP!B2:H110,{6}, FALSE), TRUE)=TRUE,VLOOKUP(E826,Store_VAM!B2:H273,{6}, FALSE),VLOOKUP(E826,Store_SRP!B2:H110,{6}, FALSE)), VLOOKUP(E826,Store_Showcase!B2:H144,{6}, FALSE))</f>
      </c>
      <c r="AH826" s="1">
        <f>VLOOKUP(G826,Sku_Consolidated!A2:R957,18,FALSE)</f>
      </c>
      <c r="AI826" s="1">
        <f>VLOOKUP(G826,Sku_Consolidated!A2:S957,19,FALSE)</f>
      </c>
      <c r="AJ826" s="1">
        <f>VLOOKUP(G826,Sku_Consolidated!A2:T957,20,FALSE)</f>
      </c>
    </row>
    <row r="827" spans="1:36" x14ac:dyDescent="0.25">
      <c r="A827" s="1">
        <v>2024</v>
      </c>
      <c r="B827" s="1" t="s">
        <v>31</v>
      </c>
      <c r="C827" s="1" t="s">
        <v>32</v>
      </c>
      <c r="D827" s="1" t="s">
        <v>33</v>
      </c>
      <c r="E827" s="9" t="s">
        <v>2367</v>
      </c>
      <c r="F827" s="1">
        <f>IF(VLOOKUP(G827,Sku_Consolidated!A2:S957,{19},FALSE)="SHOWCASE", VLOOKUP(E827,Store_Showcase!B2:C144,{2}, FALSE), IF(VLOOKUP(G827,Sku_Consolidated!A2:S957,{19},FALSE)="VAM",VLOOKUP(E827,Store_VAM!B2:C273,{2}, FALSE),VLOOKUP(E827,Store_SRP!B2:C110,{2}, FALSE)))</f>
      </c>
      <c r="G827" s="1">
        <v>827185</v>
      </c>
      <c r="H827" s="1" t="s">
        <v>2253</v>
      </c>
      <c r="I827" s="10" t="s">
        <v>1477</v>
      </c>
      <c r="J827" s="1">
        <f>VLOOKUP(G827,Sku_Consolidated!A2:C957, 3, FALSE)</f>
      </c>
      <c r="K827" s="10">
        <f>IF(J827="PACK", I827, 0)</f>
      </c>
      <c r="L827" s="10">
        <f>IF(J827="KG", I827, I827 * VLOOKUP(G827,Sku_Consolidated!A2:U957,21,FALSE))</f>
      </c>
      <c r="M827" s="10" t="s">
        <v>37</v>
      </c>
      <c r="N827" s="11" t="s">
        <v>2324</v>
      </c>
      <c r="O827" s="10" t="s">
        <v>2325</v>
      </c>
      <c r="P827" s="10">
        <f>N827 - O827</f>
      </c>
      <c r="Q827" s="1">
        <f>VLOOKUP(G827,Sku_Consolidated!A2:G957,7, FALSE)</f>
      </c>
      <c r="R827" s="1">
        <f>IF(IFERROR(VLOOKUP(E827,Store_Showcase!B2:H144,7, FALSE), TRUE)=TRUE, IF(IFERROR(VLOOKUP(E827,Store_SRP!B2:H110,7, FALSE), TRUE)=TRUE,VLOOKUP(E827,Store_VAM!B2:H273,7, FALSE),VLOOKUP(E827,Store_SRP!B2:H110,7, FALSE)), VLOOKUP(E827,Store_Showcase!B2:H144,7, FALSE))</f>
      </c>
      <c r="S827" s="1">
        <f>IF(IFERROR(VLOOKUP(E827,Store_Showcase!B2:I144,8, FALSE), TRUE)=TRUE, IF(IFERROR(VLOOKUP(E827,Store_SRP!B2:I110,8, FALSE), TRUE)=TRUE,VLOOKUP(E827,Store_VAM!B2:I273,8, FALSE),VLOOKUP(E827,Store_SRP!B2:I110,8, FALSE)), VLOOKUP(E827,Store_Showcase!B2:I144,8, FALSE))</f>
      </c>
      <c r="T827" s="1">
        <f>VLOOKUP(G827,Sku_Consolidated!A2:R957,18,FALSE)</f>
      </c>
      <c r="U827" s="1" t="s">
        <v>2368</v>
      </c>
      <c r="V827" s="1">
        <f>IF(VLOOKUP(G827,Sku_Consolidated!A2:S957,19,FALSE)="SHOWCASE", VLOOKUP(E827,Store_Showcase!B2:L144,11, FALSE), IF(VLOOKUP(G827,Sku_Consolidated!A2:S957,19,FALSE)="VAM",VLOOKUP(E827,Store_VAM!B2:L273,11, FALSE),VLOOKUP(E827,Store_SRP!B2:L110,11, FALSE)))</f>
      </c>
      <c r="W827" s="1">
        <f>VLOOKUP(G827,Sku_Consolidated!A2:W957,11,FALSE)</f>
      </c>
      <c r="X827" s="1">
        <f>VLOOKUP(G827,Sku_Consolidated!A2:H957,8,FALSE)</f>
      </c>
      <c r="Y827" s="1">
        <f>VLOOKUP(G827,Sku_Consolidated!A2:I957,9,FALSE)</f>
      </c>
      <c r="Z827" s="1" t="s">
        <v>41</v>
      </c>
      <c r="AA827" s="1">
        <f>VLOOKUP(G827,Sku_Consolidated!A2:E957,5,FALSE)</f>
      </c>
      <c r="AB827" s="1">
        <f>IF(VLOOKUP(G827,Sku_Consolidated!A2:S957,19,FALSE)="SHOWCASE", VLOOKUP(E827,Store_Showcase!B2:N144,13, FALSE), IF(VLOOKUP(G827,Sku_Consolidated!A2:S957,19,FALSE)="VAM",VLOOKUP(E827,Store_VAM!B2:N273,13, FALSE),VLOOKUP(E827,Store_SRP!B2:N110,13, FALSE)))</f>
      </c>
      <c r="AC827" s="1">
        <f>IF(IFERROR(AB827,TRUE)=TRUE, "-","OK")</f>
      </c>
      <c r="AD827" s="11" t="s">
        <v>37</v>
      </c>
      <c r="AE827" s="11" t="s">
        <v>37</v>
      </c>
      <c r="AF827" s="1">
        <f>IF(IFERROR(VLOOKUP(E827,Store_Showcase!B2:H144,{5}, FALSE), TRUE)=TRUE, IF(IFERROR(VLOOKUP(E827,Store_SRP!B2:H110,{5}, FALSE), TRUE)=TRUE,VLOOKUP(E827,Store_VAM!B2:H273,{5}, FALSE),VLOOKUP(E827,Store_SRP!B2:H110,{5}, FALSE)), VLOOKUP(E827,Store_Showcase!B2:H144,{5}, FALSE))</f>
      </c>
      <c r="AG827" s="1">
        <f>IF(IFERROR(VLOOKUP(E827,Store_Showcase!B2:H144,{6}, FALSE), TRUE)=TRUE, IF(IFERROR(VLOOKUP(E827,Store_SRP!B2:H110,{6}, FALSE), TRUE)=TRUE,VLOOKUP(E827,Store_VAM!B2:H273,{6}, FALSE),VLOOKUP(E827,Store_SRP!B2:H110,{6}, FALSE)), VLOOKUP(E827,Store_Showcase!B2:H144,{6}, FALSE))</f>
      </c>
      <c r="AH827" s="1">
        <f>VLOOKUP(G827,Sku_Consolidated!A2:R957,18,FALSE)</f>
      </c>
      <c r="AI827" s="1">
        <f>VLOOKUP(G827,Sku_Consolidated!A2:S957,19,FALSE)</f>
      </c>
      <c r="AJ827" s="1">
        <f>VLOOKUP(G827,Sku_Consolidated!A2:T957,20,FALSE)</f>
      </c>
    </row>
    <row r="828" spans="1:36" x14ac:dyDescent="0.25">
      <c r="A828" s="1">
        <v>2024</v>
      </c>
      <c r="B828" s="1" t="s">
        <v>31</v>
      </c>
      <c r="C828" s="1" t="s">
        <v>32</v>
      </c>
      <c r="D828" s="1" t="s">
        <v>33</v>
      </c>
      <c r="E828" s="9" t="s">
        <v>2367</v>
      </c>
      <c r="F828" s="1">
        <f>IF(VLOOKUP(G828,Sku_Consolidated!A2:S957,{19},FALSE)="SHOWCASE", VLOOKUP(E828,Store_Showcase!B2:C144,{2}, FALSE), IF(VLOOKUP(G828,Sku_Consolidated!A2:S957,{19},FALSE)="VAM",VLOOKUP(E828,Store_VAM!B2:C273,{2}, FALSE),VLOOKUP(E828,Store_SRP!B2:C110,{2}, FALSE)))</f>
      </c>
      <c r="G828" s="1">
        <v>827186</v>
      </c>
      <c r="H828" s="1" t="s">
        <v>2256</v>
      </c>
      <c r="I828" s="10" t="s">
        <v>1638</v>
      </c>
      <c r="J828" s="1">
        <f>VLOOKUP(G828,Sku_Consolidated!A2:C957, 3, FALSE)</f>
      </c>
      <c r="K828" s="10">
        <f>IF(J828="PACK", I828, 0)</f>
      </c>
      <c r="L828" s="10">
        <f>IF(J828="KG", I828, I828 * VLOOKUP(G828,Sku_Consolidated!A2:U957,21,FALSE))</f>
      </c>
      <c r="M828" s="10" t="s">
        <v>37</v>
      </c>
      <c r="N828" s="11" t="s">
        <v>2370</v>
      </c>
      <c r="O828" s="10" t="s">
        <v>2371</v>
      </c>
      <c r="P828" s="10">
        <f>N828 - O828</f>
      </c>
      <c r="Q828" s="1">
        <f>VLOOKUP(G828,Sku_Consolidated!A2:G957,7, FALSE)</f>
      </c>
      <c r="R828" s="1">
        <f>IF(IFERROR(VLOOKUP(E828,Store_Showcase!B2:H144,7, FALSE), TRUE)=TRUE, IF(IFERROR(VLOOKUP(E828,Store_SRP!B2:H110,7, FALSE), TRUE)=TRUE,VLOOKUP(E828,Store_VAM!B2:H273,7, FALSE),VLOOKUP(E828,Store_SRP!B2:H110,7, FALSE)), VLOOKUP(E828,Store_Showcase!B2:H144,7, FALSE))</f>
      </c>
      <c r="S828" s="1">
        <f>IF(IFERROR(VLOOKUP(E828,Store_Showcase!B2:I144,8, FALSE), TRUE)=TRUE, IF(IFERROR(VLOOKUP(E828,Store_SRP!B2:I110,8, FALSE), TRUE)=TRUE,VLOOKUP(E828,Store_VAM!B2:I273,8, FALSE),VLOOKUP(E828,Store_SRP!B2:I110,8, FALSE)), VLOOKUP(E828,Store_Showcase!B2:I144,8, FALSE))</f>
      </c>
      <c r="T828" s="1">
        <f>VLOOKUP(G828,Sku_Consolidated!A2:R957,18,FALSE)</f>
      </c>
      <c r="U828" s="1" t="s">
        <v>2368</v>
      </c>
      <c r="V828" s="1">
        <f>IF(VLOOKUP(G828,Sku_Consolidated!A2:S957,19,FALSE)="SHOWCASE", VLOOKUP(E828,Store_Showcase!B2:L144,11, FALSE), IF(VLOOKUP(G828,Sku_Consolidated!A2:S957,19,FALSE)="VAM",VLOOKUP(E828,Store_VAM!B2:L273,11, FALSE),VLOOKUP(E828,Store_SRP!B2:L110,11, FALSE)))</f>
      </c>
      <c r="W828" s="1">
        <f>VLOOKUP(G828,Sku_Consolidated!A2:W957,11,FALSE)</f>
      </c>
      <c r="X828" s="1">
        <f>VLOOKUP(G828,Sku_Consolidated!A2:H957,8,FALSE)</f>
      </c>
      <c r="Y828" s="1">
        <f>VLOOKUP(G828,Sku_Consolidated!A2:I957,9,FALSE)</f>
      </c>
      <c r="Z828" s="1" t="s">
        <v>41</v>
      </c>
      <c r="AA828" s="1">
        <f>VLOOKUP(G828,Sku_Consolidated!A2:E957,5,FALSE)</f>
      </c>
      <c r="AB828" s="1">
        <f>IF(VLOOKUP(G828,Sku_Consolidated!A2:S957,19,FALSE)="SHOWCASE", VLOOKUP(E828,Store_Showcase!B2:N144,13, FALSE), IF(VLOOKUP(G828,Sku_Consolidated!A2:S957,19,FALSE)="VAM",VLOOKUP(E828,Store_VAM!B2:N273,13, FALSE),VLOOKUP(E828,Store_SRP!B2:N110,13, FALSE)))</f>
      </c>
      <c r="AC828" s="1">
        <f>IF(IFERROR(AB828,TRUE)=TRUE, "-","OK")</f>
      </c>
      <c r="AD828" s="11" t="s">
        <v>37</v>
      </c>
      <c r="AE828" s="11" t="s">
        <v>37</v>
      </c>
      <c r="AF828" s="1">
        <f>IF(IFERROR(VLOOKUP(E828,Store_Showcase!B2:H144,{5}, FALSE), TRUE)=TRUE, IF(IFERROR(VLOOKUP(E828,Store_SRP!B2:H110,{5}, FALSE), TRUE)=TRUE,VLOOKUP(E828,Store_VAM!B2:H273,{5}, FALSE),VLOOKUP(E828,Store_SRP!B2:H110,{5}, FALSE)), VLOOKUP(E828,Store_Showcase!B2:H144,{5}, FALSE))</f>
      </c>
      <c r="AG828" s="1">
        <f>IF(IFERROR(VLOOKUP(E828,Store_Showcase!B2:H144,{6}, FALSE), TRUE)=TRUE, IF(IFERROR(VLOOKUP(E828,Store_SRP!B2:H110,{6}, FALSE), TRUE)=TRUE,VLOOKUP(E828,Store_VAM!B2:H273,{6}, FALSE),VLOOKUP(E828,Store_SRP!B2:H110,{6}, FALSE)), VLOOKUP(E828,Store_Showcase!B2:H144,{6}, FALSE))</f>
      </c>
      <c r="AH828" s="1">
        <f>VLOOKUP(G828,Sku_Consolidated!A2:R957,18,FALSE)</f>
      </c>
      <c r="AI828" s="1">
        <f>VLOOKUP(G828,Sku_Consolidated!A2:S957,19,FALSE)</f>
      </c>
      <c r="AJ828" s="1">
        <f>VLOOKUP(G828,Sku_Consolidated!A2:T957,20,FALSE)</f>
      </c>
    </row>
    <row r="829" spans="1:36" x14ac:dyDescent="0.25">
      <c r="A829" s="1">
        <v>2024</v>
      </c>
      <c r="B829" s="1" t="s">
        <v>31</v>
      </c>
      <c r="C829" s="1" t="s">
        <v>32</v>
      </c>
      <c r="D829" s="1" t="s">
        <v>33</v>
      </c>
      <c r="E829" s="9" t="s">
        <v>2372</v>
      </c>
      <c r="F829" s="1">
        <f>IF(VLOOKUP(G829,Sku_Consolidated!A2:S957,{19},FALSE)="SHOWCASE", VLOOKUP(E829,Store_Showcase!B2:C144,{2}, FALSE), IF(VLOOKUP(G829,Sku_Consolidated!A2:S957,{19},FALSE)="VAM",VLOOKUP(E829,Store_VAM!B2:C273,{2}, FALSE),VLOOKUP(E829,Store_SRP!B2:C110,{2}, FALSE)))</f>
      </c>
      <c r="G829" s="1">
        <v>795516</v>
      </c>
      <c r="H829" s="1" t="s">
        <v>2249</v>
      </c>
      <c r="I829" s="10" t="s">
        <v>37</v>
      </c>
      <c r="J829" s="1">
        <f>VLOOKUP(G829,Sku_Consolidated!A2:C957, 3, FALSE)</f>
      </c>
      <c r="K829" s="10">
        <f>IF(J829="PACK", I829, 0)</f>
      </c>
      <c r="L829" s="10">
        <f>IF(J829="KG", I829, I829 * VLOOKUP(G829,Sku_Consolidated!A2:U957,21,FALSE))</f>
      </c>
      <c r="M829" s="10" t="s">
        <v>37</v>
      </c>
      <c r="N829" s="11" t="s">
        <v>37</v>
      </c>
      <c r="O829" s="10" t="s">
        <v>37</v>
      </c>
      <c r="P829" s="10">
        <f>N829 - O829</f>
      </c>
      <c r="Q829" s="1">
        <f>VLOOKUP(G829,Sku_Consolidated!A2:G957,7, FALSE)</f>
      </c>
      <c r="R829" s="1">
        <f>IF(IFERROR(VLOOKUP(E829,Store_Showcase!B2:H144,7, FALSE), TRUE)=TRUE, IF(IFERROR(VLOOKUP(E829,Store_SRP!B2:H110,7, FALSE), TRUE)=TRUE,VLOOKUP(E829,Store_VAM!B2:H273,7, FALSE),VLOOKUP(E829,Store_SRP!B2:H110,7, FALSE)), VLOOKUP(E829,Store_Showcase!B2:H144,7, FALSE))</f>
      </c>
      <c r="S829" s="1">
        <f>IF(IFERROR(VLOOKUP(E829,Store_Showcase!B2:I144,8, FALSE), TRUE)=TRUE, IF(IFERROR(VLOOKUP(E829,Store_SRP!B2:I110,8, FALSE), TRUE)=TRUE,VLOOKUP(E829,Store_VAM!B2:I273,8, FALSE),VLOOKUP(E829,Store_SRP!B2:I110,8, FALSE)), VLOOKUP(E829,Store_Showcase!B2:I144,8, FALSE))</f>
      </c>
      <c r="T829" s="1">
        <f>VLOOKUP(G829,Sku_Consolidated!A2:R957,18,FALSE)</f>
      </c>
      <c r="U829" s="1" t="s">
        <v>2373</v>
      </c>
      <c r="V829" s="1">
        <f>IF(VLOOKUP(G829,Sku_Consolidated!A2:S957,19,FALSE)="SHOWCASE", VLOOKUP(E829,Store_Showcase!B2:L144,11, FALSE), IF(VLOOKUP(G829,Sku_Consolidated!A2:S957,19,FALSE)="VAM",VLOOKUP(E829,Store_VAM!B2:L273,11, FALSE),VLOOKUP(E829,Store_SRP!B2:L110,11, FALSE)))</f>
      </c>
      <c r="W829" s="1">
        <f>VLOOKUP(G829,Sku_Consolidated!A2:W957,11,FALSE)</f>
      </c>
      <c r="X829" s="1">
        <f>VLOOKUP(G829,Sku_Consolidated!A2:H957,8,FALSE)</f>
      </c>
      <c r="Y829" s="1">
        <f>VLOOKUP(G829,Sku_Consolidated!A2:I957,9,FALSE)</f>
      </c>
      <c r="Z829" s="1" t="s">
        <v>41</v>
      </c>
      <c r="AA829" s="1">
        <f>VLOOKUP(G829,Sku_Consolidated!A2:E957,5,FALSE)</f>
      </c>
      <c r="AB829" s="1">
        <f>IF(VLOOKUP(G829,Sku_Consolidated!A2:S957,19,FALSE)="SHOWCASE", VLOOKUP(E829,Store_Showcase!B2:N144,13, FALSE), IF(VLOOKUP(G829,Sku_Consolidated!A2:S957,19,FALSE)="VAM",VLOOKUP(E829,Store_VAM!B2:N273,13, FALSE),VLOOKUP(E829,Store_SRP!B2:N110,13, FALSE)))</f>
      </c>
      <c r="AC829" s="1">
        <f>IF(IFERROR(AB829,TRUE)=TRUE, "-","OK")</f>
      </c>
      <c r="AD829" s="11" t="s">
        <v>37</v>
      </c>
      <c r="AE829" s="11" t="s">
        <v>37</v>
      </c>
      <c r="AF829" s="1">
        <f>IF(IFERROR(VLOOKUP(E829,Store_Showcase!B2:H144,{5}, FALSE), TRUE)=TRUE, IF(IFERROR(VLOOKUP(E829,Store_SRP!B2:H110,{5}, FALSE), TRUE)=TRUE,VLOOKUP(E829,Store_VAM!B2:H273,{5}, FALSE),VLOOKUP(E829,Store_SRP!B2:H110,{5}, FALSE)), VLOOKUP(E829,Store_Showcase!B2:H144,{5}, FALSE))</f>
      </c>
      <c r="AG829" s="1">
        <f>IF(IFERROR(VLOOKUP(E829,Store_Showcase!B2:H144,{6}, FALSE), TRUE)=TRUE, IF(IFERROR(VLOOKUP(E829,Store_SRP!B2:H110,{6}, FALSE), TRUE)=TRUE,VLOOKUP(E829,Store_VAM!B2:H273,{6}, FALSE),VLOOKUP(E829,Store_SRP!B2:H110,{6}, FALSE)), VLOOKUP(E829,Store_Showcase!B2:H144,{6}, FALSE))</f>
      </c>
      <c r="AH829" s="1">
        <f>VLOOKUP(G829,Sku_Consolidated!A2:R957,18,FALSE)</f>
      </c>
      <c r="AI829" s="1">
        <f>VLOOKUP(G829,Sku_Consolidated!A2:S957,19,FALSE)</f>
      </c>
      <c r="AJ829" s="1">
        <f>VLOOKUP(G829,Sku_Consolidated!A2:T957,20,FALSE)</f>
      </c>
    </row>
    <row r="830" spans="1:36" x14ac:dyDescent="0.25">
      <c r="A830" s="1">
        <v>2024</v>
      </c>
      <c r="B830" s="1" t="s">
        <v>31</v>
      </c>
      <c r="C830" s="1" t="s">
        <v>32</v>
      </c>
      <c r="D830" s="1" t="s">
        <v>33</v>
      </c>
      <c r="E830" s="9" t="s">
        <v>2372</v>
      </c>
      <c r="F830" s="1">
        <f>IF(VLOOKUP(G830,Sku_Consolidated!A2:S957,{19},FALSE)="SHOWCASE", VLOOKUP(E830,Store_Showcase!B2:C144,{2}, FALSE), IF(VLOOKUP(G830,Sku_Consolidated!A2:S957,{19},FALSE)="VAM",VLOOKUP(E830,Store_VAM!B2:C273,{2}, FALSE),VLOOKUP(E830,Store_SRP!B2:C110,{2}, FALSE)))</f>
      </c>
      <c r="G830" s="1">
        <v>827185</v>
      </c>
      <c r="H830" s="1" t="s">
        <v>2253</v>
      </c>
      <c r="I830" s="10" t="s">
        <v>2374</v>
      </c>
      <c r="J830" s="1">
        <f>VLOOKUP(G830,Sku_Consolidated!A2:C957, 3, FALSE)</f>
      </c>
      <c r="K830" s="10">
        <f>IF(J830="PACK", I830, 0)</f>
      </c>
      <c r="L830" s="10">
        <f>IF(J830="KG", I830, I830 * VLOOKUP(G830,Sku_Consolidated!A2:U957,21,FALSE))</f>
      </c>
      <c r="M830" s="10" t="s">
        <v>37</v>
      </c>
      <c r="N830" s="11" t="s">
        <v>2375</v>
      </c>
      <c r="O830" s="10" t="s">
        <v>2376</v>
      </c>
      <c r="P830" s="10">
        <f>N830 - O830</f>
      </c>
      <c r="Q830" s="1">
        <f>VLOOKUP(G830,Sku_Consolidated!A2:G957,7, FALSE)</f>
      </c>
      <c r="R830" s="1">
        <f>IF(IFERROR(VLOOKUP(E830,Store_Showcase!B2:H144,7, FALSE), TRUE)=TRUE, IF(IFERROR(VLOOKUP(E830,Store_SRP!B2:H110,7, FALSE), TRUE)=TRUE,VLOOKUP(E830,Store_VAM!B2:H273,7, FALSE),VLOOKUP(E830,Store_SRP!B2:H110,7, FALSE)), VLOOKUP(E830,Store_Showcase!B2:H144,7, FALSE))</f>
      </c>
      <c r="S830" s="1">
        <f>IF(IFERROR(VLOOKUP(E830,Store_Showcase!B2:I144,8, FALSE), TRUE)=TRUE, IF(IFERROR(VLOOKUP(E830,Store_SRP!B2:I110,8, FALSE), TRUE)=TRUE,VLOOKUP(E830,Store_VAM!B2:I273,8, FALSE),VLOOKUP(E830,Store_SRP!B2:I110,8, FALSE)), VLOOKUP(E830,Store_Showcase!B2:I144,8, FALSE))</f>
      </c>
      <c r="T830" s="1">
        <f>VLOOKUP(G830,Sku_Consolidated!A2:R957,18,FALSE)</f>
      </c>
      <c r="U830" s="1" t="s">
        <v>2373</v>
      </c>
      <c r="V830" s="1">
        <f>IF(VLOOKUP(G830,Sku_Consolidated!A2:S957,19,FALSE)="SHOWCASE", VLOOKUP(E830,Store_Showcase!B2:L144,11, FALSE), IF(VLOOKUP(G830,Sku_Consolidated!A2:S957,19,FALSE)="VAM",VLOOKUP(E830,Store_VAM!B2:L273,11, FALSE),VLOOKUP(E830,Store_SRP!B2:L110,11, FALSE)))</f>
      </c>
      <c r="W830" s="1">
        <f>VLOOKUP(G830,Sku_Consolidated!A2:W957,11,FALSE)</f>
      </c>
      <c r="X830" s="1">
        <f>VLOOKUP(G830,Sku_Consolidated!A2:H957,8,FALSE)</f>
      </c>
      <c r="Y830" s="1">
        <f>VLOOKUP(G830,Sku_Consolidated!A2:I957,9,FALSE)</f>
      </c>
      <c r="Z830" s="1" t="s">
        <v>41</v>
      </c>
      <c r="AA830" s="1">
        <f>VLOOKUP(G830,Sku_Consolidated!A2:E957,5,FALSE)</f>
      </c>
      <c r="AB830" s="1">
        <f>IF(VLOOKUP(G830,Sku_Consolidated!A2:S957,19,FALSE)="SHOWCASE", VLOOKUP(E830,Store_Showcase!B2:N144,13, FALSE), IF(VLOOKUP(G830,Sku_Consolidated!A2:S957,19,FALSE)="VAM",VLOOKUP(E830,Store_VAM!B2:N273,13, FALSE),VLOOKUP(E830,Store_SRP!B2:N110,13, FALSE)))</f>
      </c>
      <c r="AC830" s="1">
        <f>IF(IFERROR(AB830,TRUE)=TRUE, "-","OK")</f>
      </c>
      <c r="AD830" s="11" t="s">
        <v>37</v>
      </c>
      <c r="AE830" s="11" t="s">
        <v>37</v>
      </c>
      <c r="AF830" s="1">
        <f>IF(IFERROR(VLOOKUP(E830,Store_Showcase!B2:H144,{5}, FALSE), TRUE)=TRUE, IF(IFERROR(VLOOKUP(E830,Store_SRP!B2:H110,{5}, FALSE), TRUE)=TRUE,VLOOKUP(E830,Store_VAM!B2:H273,{5}, FALSE),VLOOKUP(E830,Store_SRP!B2:H110,{5}, FALSE)), VLOOKUP(E830,Store_Showcase!B2:H144,{5}, FALSE))</f>
      </c>
      <c r="AG830" s="1">
        <f>IF(IFERROR(VLOOKUP(E830,Store_Showcase!B2:H144,{6}, FALSE), TRUE)=TRUE, IF(IFERROR(VLOOKUP(E830,Store_SRP!B2:H110,{6}, FALSE), TRUE)=TRUE,VLOOKUP(E830,Store_VAM!B2:H273,{6}, FALSE),VLOOKUP(E830,Store_SRP!B2:H110,{6}, FALSE)), VLOOKUP(E830,Store_Showcase!B2:H144,{6}, FALSE))</f>
      </c>
      <c r="AH830" s="1">
        <f>VLOOKUP(G830,Sku_Consolidated!A2:R957,18,FALSE)</f>
      </c>
      <c r="AI830" s="1">
        <f>VLOOKUP(G830,Sku_Consolidated!A2:S957,19,FALSE)</f>
      </c>
      <c r="AJ830" s="1">
        <f>VLOOKUP(G830,Sku_Consolidated!A2:T957,20,FALSE)</f>
      </c>
    </row>
    <row r="831" spans="1:36" x14ac:dyDescent="0.25">
      <c r="A831" s="1">
        <v>2024</v>
      </c>
      <c r="B831" s="1" t="s">
        <v>31</v>
      </c>
      <c r="C831" s="1" t="s">
        <v>32</v>
      </c>
      <c r="D831" s="1" t="s">
        <v>33</v>
      </c>
      <c r="E831" s="9" t="s">
        <v>2372</v>
      </c>
      <c r="F831" s="1">
        <f>IF(VLOOKUP(G831,Sku_Consolidated!A2:S957,{19},FALSE)="SHOWCASE", VLOOKUP(E831,Store_Showcase!B2:C144,{2}, FALSE), IF(VLOOKUP(G831,Sku_Consolidated!A2:S957,{19},FALSE)="VAM",VLOOKUP(E831,Store_VAM!B2:C273,{2}, FALSE),VLOOKUP(E831,Store_SRP!B2:C110,{2}, FALSE)))</f>
      </c>
      <c r="G831" s="1">
        <v>827186</v>
      </c>
      <c r="H831" s="1" t="s">
        <v>2256</v>
      </c>
      <c r="I831" s="10" t="s">
        <v>2377</v>
      </c>
      <c r="J831" s="1">
        <f>VLOOKUP(G831,Sku_Consolidated!A2:C957, 3, FALSE)</f>
      </c>
      <c r="K831" s="10">
        <f>IF(J831="PACK", I831, 0)</f>
      </c>
      <c r="L831" s="10">
        <f>IF(J831="KG", I831, I831 * VLOOKUP(G831,Sku_Consolidated!A2:U957,21,FALSE))</f>
      </c>
      <c r="M831" s="10" t="s">
        <v>37</v>
      </c>
      <c r="N831" s="11" t="s">
        <v>2378</v>
      </c>
      <c r="O831" s="10" t="s">
        <v>2379</v>
      </c>
      <c r="P831" s="10">
        <f>N831 - O831</f>
      </c>
      <c r="Q831" s="1">
        <f>VLOOKUP(G831,Sku_Consolidated!A2:G957,7, FALSE)</f>
      </c>
      <c r="R831" s="1">
        <f>IF(IFERROR(VLOOKUP(E831,Store_Showcase!B2:H144,7, FALSE), TRUE)=TRUE, IF(IFERROR(VLOOKUP(E831,Store_SRP!B2:H110,7, FALSE), TRUE)=TRUE,VLOOKUP(E831,Store_VAM!B2:H273,7, FALSE),VLOOKUP(E831,Store_SRP!B2:H110,7, FALSE)), VLOOKUP(E831,Store_Showcase!B2:H144,7, FALSE))</f>
      </c>
      <c r="S831" s="1">
        <f>IF(IFERROR(VLOOKUP(E831,Store_Showcase!B2:I144,8, FALSE), TRUE)=TRUE, IF(IFERROR(VLOOKUP(E831,Store_SRP!B2:I110,8, FALSE), TRUE)=TRUE,VLOOKUP(E831,Store_VAM!B2:I273,8, FALSE),VLOOKUP(E831,Store_SRP!B2:I110,8, FALSE)), VLOOKUP(E831,Store_Showcase!B2:I144,8, FALSE))</f>
      </c>
      <c r="T831" s="1">
        <f>VLOOKUP(G831,Sku_Consolidated!A2:R957,18,FALSE)</f>
      </c>
      <c r="U831" s="1" t="s">
        <v>2373</v>
      </c>
      <c r="V831" s="1">
        <f>IF(VLOOKUP(G831,Sku_Consolidated!A2:S957,19,FALSE)="SHOWCASE", VLOOKUP(E831,Store_Showcase!B2:L144,11, FALSE), IF(VLOOKUP(G831,Sku_Consolidated!A2:S957,19,FALSE)="VAM",VLOOKUP(E831,Store_VAM!B2:L273,11, FALSE),VLOOKUP(E831,Store_SRP!B2:L110,11, FALSE)))</f>
      </c>
      <c r="W831" s="1">
        <f>VLOOKUP(G831,Sku_Consolidated!A2:W957,11,FALSE)</f>
      </c>
      <c r="X831" s="1">
        <f>VLOOKUP(G831,Sku_Consolidated!A2:H957,8,FALSE)</f>
      </c>
      <c r="Y831" s="1">
        <f>VLOOKUP(G831,Sku_Consolidated!A2:I957,9,FALSE)</f>
      </c>
      <c r="Z831" s="1" t="s">
        <v>41</v>
      </c>
      <c r="AA831" s="1">
        <f>VLOOKUP(G831,Sku_Consolidated!A2:E957,5,FALSE)</f>
      </c>
      <c r="AB831" s="1">
        <f>IF(VLOOKUP(G831,Sku_Consolidated!A2:S957,19,FALSE)="SHOWCASE", VLOOKUP(E831,Store_Showcase!B2:N144,13, FALSE), IF(VLOOKUP(G831,Sku_Consolidated!A2:S957,19,FALSE)="VAM",VLOOKUP(E831,Store_VAM!B2:N273,13, FALSE),VLOOKUP(E831,Store_SRP!B2:N110,13, FALSE)))</f>
      </c>
      <c r="AC831" s="1">
        <f>IF(IFERROR(AB831,TRUE)=TRUE, "-","OK")</f>
      </c>
      <c r="AD831" s="11" t="s">
        <v>37</v>
      </c>
      <c r="AE831" s="11" t="s">
        <v>37</v>
      </c>
      <c r="AF831" s="1">
        <f>IF(IFERROR(VLOOKUP(E831,Store_Showcase!B2:H144,{5}, FALSE), TRUE)=TRUE, IF(IFERROR(VLOOKUP(E831,Store_SRP!B2:H110,{5}, FALSE), TRUE)=TRUE,VLOOKUP(E831,Store_VAM!B2:H273,{5}, FALSE),VLOOKUP(E831,Store_SRP!B2:H110,{5}, FALSE)), VLOOKUP(E831,Store_Showcase!B2:H144,{5}, FALSE))</f>
      </c>
      <c r="AG831" s="1">
        <f>IF(IFERROR(VLOOKUP(E831,Store_Showcase!B2:H144,{6}, FALSE), TRUE)=TRUE, IF(IFERROR(VLOOKUP(E831,Store_SRP!B2:H110,{6}, FALSE), TRUE)=TRUE,VLOOKUP(E831,Store_VAM!B2:H273,{6}, FALSE),VLOOKUP(E831,Store_SRP!B2:H110,{6}, FALSE)), VLOOKUP(E831,Store_Showcase!B2:H144,{6}, FALSE))</f>
      </c>
      <c r="AH831" s="1">
        <f>VLOOKUP(G831,Sku_Consolidated!A2:R957,18,FALSE)</f>
      </c>
      <c r="AI831" s="1">
        <f>VLOOKUP(G831,Sku_Consolidated!A2:S957,19,FALSE)</f>
      </c>
      <c r="AJ831" s="1">
        <f>VLOOKUP(G831,Sku_Consolidated!A2:T957,20,FALSE)</f>
      </c>
    </row>
    <row r="832" spans="1:36" x14ac:dyDescent="0.25">
      <c r="A832" s="1">
        <v>2024</v>
      </c>
      <c r="B832" s="1" t="s">
        <v>31</v>
      </c>
      <c r="C832" s="1" t="s">
        <v>32</v>
      </c>
      <c r="D832" s="1" t="s">
        <v>33</v>
      </c>
      <c r="E832" s="9" t="s">
        <v>2380</v>
      </c>
      <c r="F832" s="1">
        <f>IF(VLOOKUP(G832,Sku_Consolidated!A2:S957,{19},FALSE)="SHOWCASE", VLOOKUP(E832,Store_Showcase!B2:C144,{2}, FALSE), IF(VLOOKUP(G832,Sku_Consolidated!A2:S957,{19},FALSE)="VAM",VLOOKUP(E832,Store_VAM!B2:C273,{2}, FALSE),VLOOKUP(E832,Store_SRP!B2:C110,{2}, FALSE)))</f>
      </c>
      <c r="G832" s="1">
        <v>795516</v>
      </c>
      <c r="H832" s="1" t="s">
        <v>2249</v>
      </c>
      <c r="I832" s="10" t="s">
        <v>1638</v>
      </c>
      <c r="J832" s="1">
        <f>VLOOKUP(G832,Sku_Consolidated!A2:C957, 3, FALSE)</f>
      </c>
      <c r="K832" s="10">
        <f>IF(J832="PACK", I832, 0)</f>
      </c>
      <c r="L832" s="10">
        <f>IF(J832="KG", I832, I832 * VLOOKUP(G832,Sku_Consolidated!A2:U957,21,FALSE))</f>
      </c>
      <c r="M832" s="10" t="s">
        <v>37</v>
      </c>
      <c r="N832" s="11" t="s">
        <v>2381</v>
      </c>
      <c r="O832" s="10" t="s">
        <v>2382</v>
      </c>
      <c r="P832" s="10">
        <f>N832 - O832</f>
      </c>
      <c r="Q832" s="1">
        <f>VLOOKUP(G832,Sku_Consolidated!A2:G957,7, FALSE)</f>
      </c>
      <c r="R832" s="1">
        <f>IF(IFERROR(VLOOKUP(E832,Store_Showcase!B2:H144,7, FALSE), TRUE)=TRUE, IF(IFERROR(VLOOKUP(E832,Store_SRP!B2:H110,7, FALSE), TRUE)=TRUE,VLOOKUP(E832,Store_VAM!B2:H273,7, FALSE),VLOOKUP(E832,Store_SRP!B2:H110,7, FALSE)), VLOOKUP(E832,Store_Showcase!B2:H144,7, FALSE))</f>
      </c>
      <c r="S832" s="1">
        <f>IF(IFERROR(VLOOKUP(E832,Store_Showcase!B2:I144,8, FALSE), TRUE)=TRUE, IF(IFERROR(VLOOKUP(E832,Store_SRP!B2:I110,8, FALSE), TRUE)=TRUE,VLOOKUP(E832,Store_VAM!B2:I273,8, FALSE),VLOOKUP(E832,Store_SRP!B2:I110,8, FALSE)), VLOOKUP(E832,Store_Showcase!B2:I144,8, FALSE))</f>
      </c>
      <c r="T832" s="1">
        <f>VLOOKUP(G832,Sku_Consolidated!A2:R957,18,FALSE)</f>
      </c>
      <c r="U832" s="1" t="s">
        <v>2383</v>
      </c>
      <c r="V832" s="1">
        <f>IF(VLOOKUP(G832,Sku_Consolidated!A2:S957,19,FALSE)="SHOWCASE", VLOOKUP(E832,Store_Showcase!B2:L144,11, FALSE), IF(VLOOKUP(G832,Sku_Consolidated!A2:S957,19,FALSE)="VAM",VLOOKUP(E832,Store_VAM!B2:L273,11, FALSE),VLOOKUP(E832,Store_SRP!B2:L110,11, FALSE)))</f>
      </c>
      <c r="W832" s="1">
        <f>VLOOKUP(G832,Sku_Consolidated!A2:W957,11,FALSE)</f>
      </c>
      <c r="X832" s="1">
        <f>VLOOKUP(G832,Sku_Consolidated!A2:H957,8,FALSE)</f>
      </c>
      <c r="Y832" s="1">
        <f>VLOOKUP(G832,Sku_Consolidated!A2:I957,9,FALSE)</f>
      </c>
      <c r="Z832" s="1" t="s">
        <v>41</v>
      </c>
      <c r="AA832" s="1">
        <f>VLOOKUP(G832,Sku_Consolidated!A2:E957,5,FALSE)</f>
      </c>
      <c r="AB832" s="1">
        <f>IF(VLOOKUP(G832,Sku_Consolidated!A2:S957,19,FALSE)="SHOWCASE", VLOOKUP(E832,Store_Showcase!B2:N144,13, FALSE), IF(VLOOKUP(G832,Sku_Consolidated!A2:S957,19,FALSE)="VAM",VLOOKUP(E832,Store_VAM!B2:N273,13, FALSE),VLOOKUP(E832,Store_SRP!B2:N110,13, FALSE)))</f>
      </c>
      <c r="AC832" s="1">
        <f>IF(IFERROR(AB832,TRUE)=TRUE, "-","OK")</f>
      </c>
      <c r="AD832" s="11" t="s">
        <v>37</v>
      </c>
      <c r="AE832" s="11" t="s">
        <v>37</v>
      </c>
      <c r="AF832" s="1">
        <f>IF(IFERROR(VLOOKUP(E832,Store_Showcase!B2:H144,{5}, FALSE), TRUE)=TRUE, IF(IFERROR(VLOOKUP(E832,Store_SRP!B2:H110,{5}, FALSE), TRUE)=TRUE,VLOOKUP(E832,Store_VAM!B2:H273,{5}, FALSE),VLOOKUP(E832,Store_SRP!B2:H110,{5}, FALSE)), VLOOKUP(E832,Store_Showcase!B2:H144,{5}, FALSE))</f>
      </c>
      <c r="AG832" s="1">
        <f>IF(IFERROR(VLOOKUP(E832,Store_Showcase!B2:H144,{6}, FALSE), TRUE)=TRUE, IF(IFERROR(VLOOKUP(E832,Store_SRP!B2:H110,{6}, FALSE), TRUE)=TRUE,VLOOKUP(E832,Store_VAM!B2:H273,{6}, FALSE),VLOOKUP(E832,Store_SRP!B2:H110,{6}, FALSE)), VLOOKUP(E832,Store_Showcase!B2:H144,{6}, FALSE))</f>
      </c>
      <c r="AH832" s="1">
        <f>VLOOKUP(G832,Sku_Consolidated!A2:R957,18,FALSE)</f>
      </c>
      <c r="AI832" s="1">
        <f>VLOOKUP(G832,Sku_Consolidated!A2:S957,19,FALSE)</f>
      </c>
      <c r="AJ832" s="1">
        <f>VLOOKUP(G832,Sku_Consolidated!A2:T957,20,FALSE)</f>
      </c>
    </row>
    <row r="833" spans="1:36" x14ac:dyDescent="0.25">
      <c r="A833" s="1">
        <v>2024</v>
      </c>
      <c r="B833" s="1" t="s">
        <v>31</v>
      </c>
      <c r="C833" s="1" t="s">
        <v>32</v>
      </c>
      <c r="D833" s="1" t="s">
        <v>33</v>
      </c>
      <c r="E833" s="9" t="s">
        <v>2380</v>
      </c>
      <c r="F833" s="1">
        <f>IF(VLOOKUP(G833,Sku_Consolidated!A2:S957,{19},FALSE)="SHOWCASE", VLOOKUP(E833,Store_Showcase!B2:C144,{2}, FALSE), IF(VLOOKUP(G833,Sku_Consolidated!A2:S957,{19},FALSE)="VAM",VLOOKUP(E833,Store_VAM!B2:C273,{2}, FALSE),VLOOKUP(E833,Store_SRP!B2:C110,{2}, FALSE)))</f>
      </c>
      <c r="G833" s="1">
        <v>798920</v>
      </c>
      <c r="H833" s="1" t="s">
        <v>2278</v>
      </c>
      <c r="I833" s="10" t="s">
        <v>1638</v>
      </c>
      <c r="J833" s="1">
        <f>VLOOKUP(G833,Sku_Consolidated!A2:C957, 3, FALSE)</f>
      </c>
      <c r="K833" s="10">
        <f>IF(J833="PACK", I833, 0)</f>
      </c>
      <c r="L833" s="10">
        <f>IF(J833="KG", I833, I833 * VLOOKUP(G833,Sku_Consolidated!A2:U957,21,FALSE))</f>
      </c>
      <c r="M833" s="10" t="s">
        <v>37</v>
      </c>
      <c r="N833" s="11" t="s">
        <v>2384</v>
      </c>
      <c r="O833" s="10" t="s">
        <v>2385</v>
      </c>
      <c r="P833" s="10">
        <f>N833 - O833</f>
      </c>
      <c r="Q833" s="1">
        <f>VLOOKUP(G833,Sku_Consolidated!A2:G957,7, FALSE)</f>
      </c>
      <c r="R833" s="1">
        <f>IF(IFERROR(VLOOKUP(E833,Store_Showcase!B2:H144,7, FALSE), TRUE)=TRUE, IF(IFERROR(VLOOKUP(E833,Store_SRP!B2:H110,7, FALSE), TRUE)=TRUE,VLOOKUP(E833,Store_VAM!B2:H273,7, FALSE),VLOOKUP(E833,Store_SRP!B2:H110,7, FALSE)), VLOOKUP(E833,Store_Showcase!B2:H144,7, FALSE))</f>
      </c>
      <c r="S833" s="1">
        <f>IF(IFERROR(VLOOKUP(E833,Store_Showcase!B2:I144,8, FALSE), TRUE)=TRUE, IF(IFERROR(VLOOKUP(E833,Store_SRP!B2:I110,8, FALSE), TRUE)=TRUE,VLOOKUP(E833,Store_VAM!B2:I273,8, FALSE),VLOOKUP(E833,Store_SRP!B2:I110,8, FALSE)), VLOOKUP(E833,Store_Showcase!B2:I144,8, FALSE))</f>
      </c>
      <c r="T833" s="1">
        <f>VLOOKUP(G833,Sku_Consolidated!A2:R957,18,FALSE)</f>
      </c>
      <c r="U833" s="1" t="s">
        <v>2383</v>
      </c>
      <c r="V833" s="1">
        <f>IF(VLOOKUP(G833,Sku_Consolidated!A2:S957,19,FALSE)="SHOWCASE", VLOOKUP(E833,Store_Showcase!B2:L144,11, FALSE), IF(VLOOKUP(G833,Sku_Consolidated!A2:S957,19,FALSE)="VAM",VLOOKUP(E833,Store_VAM!B2:L273,11, FALSE),VLOOKUP(E833,Store_SRP!B2:L110,11, FALSE)))</f>
      </c>
      <c r="W833" s="1">
        <f>VLOOKUP(G833,Sku_Consolidated!A2:W957,11,FALSE)</f>
      </c>
      <c r="X833" s="1">
        <f>VLOOKUP(G833,Sku_Consolidated!A2:H957,8,FALSE)</f>
      </c>
      <c r="Y833" s="1">
        <f>VLOOKUP(G833,Sku_Consolidated!A2:I957,9,FALSE)</f>
      </c>
      <c r="Z833" s="1" t="s">
        <v>41</v>
      </c>
      <c r="AA833" s="1">
        <f>VLOOKUP(G833,Sku_Consolidated!A2:E957,5,FALSE)</f>
      </c>
      <c r="AB833" s="1">
        <f>IF(VLOOKUP(G833,Sku_Consolidated!A2:S957,19,FALSE)="SHOWCASE", VLOOKUP(E833,Store_Showcase!B2:N144,13, FALSE), IF(VLOOKUP(G833,Sku_Consolidated!A2:S957,19,FALSE)="VAM",VLOOKUP(E833,Store_VAM!B2:N273,13, FALSE),VLOOKUP(E833,Store_SRP!B2:N110,13, FALSE)))</f>
      </c>
      <c r="AC833" s="1">
        <f>IF(IFERROR(AB833,TRUE)=TRUE, "-","OK")</f>
      </c>
      <c r="AD833" s="11" t="s">
        <v>37</v>
      </c>
      <c r="AE833" s="11" t="s">
        <v>37</v>
      </c>
      <c r="AF833" s="1">
        <f>IF(IFERROR(VLOOKUP(E833,Store_Showcase!B2:H144,{5}, FALSE), TRUE)=TRUE, IF(IFERROR(VLOOKUP(E833,Store_SRP!B2:H110,{5}, FALSE), TRUE)=TRUE,VLOOKUP(E833,Store_VAM!B2:H273,{5}, FALSE),VLOOKUP(E833,Store_SRP!B2:H110,{5}, FALSE)), VLOOKUP(E833,Store_Showcase!B2:H144,{5}, FALSE))</f>
      </c>
      <c r="AG833" s="1">
        <f>IF(IFERROR(VLOOKUP(E833,Store_Showcase!B2:H144,{6}, FALSE), TRUE)=TRUE, IF(IFERROR(VLOOKUP(E833,Store_SRP!B2:H110,{6}, FALSE), TRUE)=TRUE,VLOOKUP(E833,Store_VAM!B2:H273,{6}, FALSE),VLOOKUP(E833,Store_SRP!B2:H110,{6}, FALSE)), VLOOKUP(E833,Store_Showcase!B2:H144,{6}, FALSE))</f>
      </c>
      <c r="AH833" s="1">
        <f>VLOOKUP(G833,Sku_Consolidated!A2:R957,18,FALSE)</f>
      </c>
      <c r="AI833" s="1">
        <f>VLOOKUP(G833,Sku_Consolidated!A2:S957,19,FALSE)</f>
      </c>
      <c r="AJ833" s="1">
        <f>VLOOKUP(G833,Sku_Consolidated!A2:T957,20,FALSE)</f>
      </c>
    </row>
    <row r="834" spans="1:36" x14ac:dyDescent="0.25">
      <c r="A834" s="1">
        <v>2024</v>
      </c>
      <c r="B834" s="1" t="s">
        <v>31</v>
      </c>
      <c r="C834" s="1" t="s">
        <v>32</v>
      </c>
      <c r="D834" s="1" t="s">
        <v>33</v>
      </c>
      <c r="E834" s="9" t="s">
        <v>2386</v>
      </c>
      <c r="F834" s="1">
        <f>IF(VLOOKUP(G834,Sku_Consolidated!A2:S957,{19},FALSE)="SHOWCASE", VLOOKUP(E834,Store_Showcase!B2:C144,{2}, FALSE), IF(VLOOKUP(G834,Sku_Consolidated!A2:S957,{19},FALSE)="VAM",VLOOKUP(E834,Store_VAM!B2:C273,{2}, FALSE),VLOOKUP(E834,Store_SRP!B2:C110,{2}, FALSE)))</f>
      </c>
      <c r="G834" s="1">
        <v>795516</v>
      </c>
      <c r="H834" s="1" t="s">
        <v>2249</v>
      </c>
      <c r="I834" s="10" t="s">
        <v>1424</v>
      </c>
      <c r="J834" s="1">
        <f>VLOOKUP(G834,Sku_Consolidated!A2:C957, 3, FALSE)</f>
      </c>
      <c r="K834" s="10">
        <f>IF(J834="PACK", I834, 0)</f>
      </c>
      <c r="L834" s="10">
        <f>IF(J834="KG", I834, I834 * VLOOKUP(G834,Sku_Consolidated!A2:U957,21,FALSE))</f>
      </c>
      <c r="M834" s="10" t="s">
        <v>37</v>
      </c>
      <c r="N834" s="11" t="s">
        <v>1657</v>
      </c>
      <c r="O834" s="10" t="s">
        <v>2262</v>
      </c>
      <c r="P834" s="10">
        <f>N834 - O834</f>
      </c>
      <c r="Q834" s="1">
        <f>VLOOKUP(G834,Sku_Consolidated!A2:G957,7, FALSE)</f>
      </c>
      <c r="R834" s="1">
        <f>IF(IFERROR(VLOOKUP(E834,Store_Showcase!B2:H144,7, FALSE), TRUE)=TRUE, IF(IFERROR(VLOOKUP(E834,Store_SRP!B2:H110,7, FALSE), TRUE)=TRUE,VLOOKUP(E834,Store_VAM!B2:H273,7, FALSE),VLOOKUP(E834,Store_SRP!B2:H110,7, FALSE)), VLOOKUP(E834,Store_Showcase!B2:H144,7, FALSE))</f>
      </c>
      <c r="S834" s="1">
        <f>IF(IFERROR(VLOOKUP(E834,Store_Showcase!B2:I144,8, FALSE), TRUE)=TRUE, IF(IFERROR(VLOOKUP(E834,Store_SRP!B2:I110,8, FALSE), TRUE)=TRUE,VLOOKUP(E834,Store_VAM!B2:I273,8, FALSE),VLOOKUP(E834,Store_SRP!B2:I110,8, FALSE)), VLOOKUP(E834,Store_Showcase!B2:I144,8, FALSE))</f>
      </c>
      <c r="T834" s="1">
        <f>VLOOKUP(G834,Sku_Consolidated!A2:R957,18,FALSE)</f>
      </c>
      <c r="U834" s="1" t="s">
        <v>2387</v>
      </c>
      <c r="V834" s="1">
        <f>IF(VLOOKUP(G834,Sku_Consolidated!A2:S957,19,FALSE)="SHOWCASE", VLOOKUP(E834,Store_Showcase!B2:L144,11, FALSE), IF(VLOOKUP(G834,Sku_Consolidated!A2:S957,19,FALSE)="VAM",VLOOKUP(E834,Store_VAM!B2:L273,11, FALSE),VLOOKUP(E834,Store_SRP!B2:L110,11, FALSE)))</f>
      </c>
      <c r="W834" s="1">
        <f>VLOOKUP(G834,Sku_Consolidated!A2:W957,11,FALSE)</f>
      </c>
      <c r="X834" s="1">
        <f>VLOOKUP(G834,Sku_Consolidated!A2:H957,8,FALSE)</f>
      </c>
      <c r="Y834" s="1">
        <f>VLOOKUP(G834,Sku_Consolidated!A2:I957,9,FALSE)</f>
      </c>
      <c r="Z834" s="1" t="s">
        <v>41</v>
      </c>
      <c r="AA834" s="1">
        <f>VLOOKUP(G834,Sku_Consolidated!A2:E957,5,FALSE)</f>
      </c>
      <c r="AB834" s="1">
        <f>IF(VLOOKUP(G834,Sku_Consolidated!A2:S957,19,FALSE)="SHOWCASE", VLOOKUP(E834,Store_Showcase!B2:N144,13, FALSE), IF(VLOOKUP(G834,Sku_Consolidated!A2:S957,19,FALSE)="VAM",VLOOKUP(E834,Store_VAM!B2:N273,13, FALSE),VLOOKUP(E834,Store_SRP!B2:N110,13, FALSE)))</f>
      </c>
      <c r="AC834" s="1">
        <f>IF(IFERROR(AB834,TRUE)=TRUE, "-","OK")</f>
      </c>
      <c r="AD834" s="11" t="s">
        <v>37</v>
      </c>
      <c r="AE834" s="11" t="s">
        <v>37</v>
      </c>
      <c r="AF834" s="1">
        <f>IF(IFERROR(VLOOKUP(E834,Store_Showcase!B2:H144,{5}, FALSE), TRUE)=TRUE, IF(IFERROR(VLOOKUP(E834,Store_SRP!B2:H110,{5}, FALSE), TRUE)=TRUE,VLOOKUP(E834,Store_VAM!B2:H273,{5}, FALSE),VLOOKUP(E834,Store_SRP!B2:H110,{5}, FALSE)), VLOOKUP(E834,Store_Showcase!B2:H144,{5}, FALSE))</f>
      </c>
      <c r="AG834" s="1">
        <f>IF(IFERROR(VLOOKUP(E834,Store_Showcase!B2:H144,{6}, FALSE), TRUE)=TRUE, IF(IFERROR(VLOOKUP(E834,Store_SRP!B2:H110,{6}, FALSE), TRUE)=TRUE,VLOOKUP(E834,Store_VAM!B2:H273,{6}, FALSE),VLOOKUP(E834,Store_SRP!B2:H110,{6}, FALSE)), VLOOKUP(E834,Store_Showcase!B2:H144,{6}, FALSE))</f>
      </c>
      <c r="AH834" s="1">
        <f>VLOOKUP(G834,Sku_Consolidated!A2:R957,18,FALSE)</f>
      </c>
      <c r="AI834" s="1">
        <f>VLOOKUP(G834,Sku_Consolidated!A2:S957,19,FALSE)</f>
      </c>
      <c r="AJ834" s="1">
        <f>VLOOKUP(G834,Sku_Consolidated!A2:T957,20,FALSE)</f>
      </c>
    </row>
    <row r="835" spans="1:36" x14ac:dyDescent="0.25">
      <c r="A835" s="1">
        <v>2024</v>
      </c>
      <c r="B835" s="1" t="s">
        <v>31</v>
      </c>
      <c r="C835" s="1" t="s">
        <v>32</v>
      </c>
      <c r="D835" s="1" t="s">
        <v>33</v>
      </c>
      <c r="E835" s="9" t="s">
        <v>2386</v>
      </c>
      <c r="F835" s="1">
        <f>IF(VLOOKUP(G835,Sku_Consolidated!A2:S957,{19},FALSE)="SHOWCASE", VLOOKUP(E835,Store_Showcase!B2:C144,{2}, FALSE), IF(VLOOKUP(G835,Sku_Consolidated!A2:S957,{19},FALSE)="VAM",VLOOKUP(E835,Store_VAM!B2:C273,{2}, FALSE),VLOOKUP(E835,Store_SRP!B2:C110,{2}, FALSE)))</f>
      </c>
      <c r="G835" s="1">
        <v>798920</v>
      </c>
      <c r="H835" s="1" t="s">
        <v>2278</v>
      </c>
      <c r="I835" s="10" t="s">
        <v>1424</v>
      </c>
      <c r="J835" s="1">
        <f>VLOOKUP(G835,Sku_Consolidated!A2:C957, 3, FALSE)</f>
      </c>
      <c r="K835" s="10">
        <f>IF(J835="PACK", I835, 0)</f>
      </c>
      <c r="L835" s="10">
        <f>IF(J835="KG", I835, I835 * VLOOKUP(G835,Sku_Consolidated!A2:U957,21,FALSE))</f>
      </c>
      <c r="M835" s="10" t="s">
        <v>37</v>
      </c>
      <c r="N835" s="11" t="s">
        <v>2299</v>
      </c>
      <c r="O835" s="10" t="s">
        <v>2300</v>
      </c>
      <c r="P835" s="10">
        <f>N835 - O835</f>
      </c>
      <c r="Q835" s="1">
        <f>VLOOKUP(G835,Sku_Consolidated!A2:G957,7, FALSE)</f>
      </c>
      <c r="R835" s="1">
        <f>IF(IFERROR(VLOOKUP(E835,Store_Showcase!B2:H144,7, FALSE), TRUE)=TRUE, IF(IFERROR(VLOOKUP(E835,Store_SRP!B2:H110,7, FALSE), TRUE)=TRUE,VLOOKUP(E835,Store_VAM!B2:H273,7, FALSE),VLOOKUP(E835,Store_SRP!B2:H110,7, FALSE)), VLOOKUP(E835,Store_Showcase!B2:H144,7, FALSE))</f>
      </c>
      <c r="S835" s="1">
        <f>IF(IFERROR(VLOOKUP(E835,Store_Showcase!B2:I144,8, FALSE), TRUE)=TRUE, IF(IFERROR(VLOOKUP(E835,Store_SRP!B2:I110,8, FALSE), TRUE)=TRUE,VLOOKUP(E835,Store_VAM!B2:I273,8, FALSE),VLOOKUP(E835,Store_SRP!B2:I110,8, FALSE)), VLOOKUP(E835,Store_Showcase!B2:I144,8, FALSE))</f>
      </c>
      <c r="T835" s="1">
        <f>VLOOKUP(G835,Sku_Consolidated!A2:R957,18,FALSE)</f>
      </c>
      <c r="U835" s="1" t="s">
        <v>2387</v>
      </c>
      <c r="V835" s="1">
        <f>IF(VLOOKUP(G835,Sku_Consolidated!A2:S957,19,FALSE)="SHOWCASE", VLOOKUP(E835,Store_Showcase!B2:L144,11, FALSE), IF(VLOOKUP(G835,Sku_Consolidated!A2:S957,19,FALSE)="VAM",VLOOKUP(E835,Store_VAM!B2:L273,11, FALSE),VLOOKUP(E835,Store_SRP!B2:L110,11, FALSE)))</f>
      </c>
      <c r="W835" s="1">
        <f>VLOOKUP(G835,Sku_Consolidated!A2:W957,11,FALSE)</f>
      </c>
      <c r="X835" s="1">
        <f>VLOOKUP(G835,Sku_Consolidated!A2:H957,8,FALSE)</f>
      </c>
      <c r="Y835" s="1">
        <f>VLOOKUP(G835,Sku_Consolidated!A2:I957,9,FALSE)</f>
      </c>
      <c r="Z835" s="1" t="s">
        <v>41</v>
      </c>
      <c r="AA835" s="1">
        <f>VLOOKUP(G835,Sku_Consolidated!A2:E957,5,FALSE)</f>
      </c>
      <c r="AB835" s="1">
        <f>IF(VLOOKUP(G835,Sku_Consolidated!A2:S957,19,FALSE)="SHOWCASE", VLOOKUP(E835,Store_Showcase!B2:N144,13, FALSE), IF(VLOOKUP(G835,Sku_Consolidated!A2:S957,19,FALSE)="VAM",VLOOKUP(E835,Store_VAM!B2:N273,13, FALSE),VLOOKUP(E835,Store_SRP!B2:N110,13, FALSE)))</f>
      </c>
      <c r="AC835" s="1">
        <f>IF(IFERROR(AB835,TRUE)=TRUE, "-","OK")</f>
      </c>
      <c r="AD835" s="11" t="s">
        <v>37</v>
      </c>
      <c r="AE835" s="11" t="s">
        <v>37</v>
      </c>
      <c r="AF835" s="1">
        <f>IF(IFERROR(VLOOKUP(E835,Store_Showcase!B2:H144,{5}, FALSE), TRUE)=TRUE, IF(IFERROR(VLOOKUP(E835,Store_SRP!B2:H110,{5}, FALSE), TRUE)=TRUE,VLOOKUP(E835,Store_VAM!B2:H273,{5}, FALSE),VLOOKUP(E835,Store_SRP!B2:H110,{5}, FALSE)), VLOOKUP(E835,Store_Showcase!B2:H144,{5}, FALSE))</f>
      </c>
      <c r="AG835" s="1">
        <f>IF(IFERROR(VLOOKUP(E835,Store_Showcase!B2:H144,{6}, FALSE), TRUE)=TRUE, IF(IFERROR(VLOOKUP(E835,Store_SRP!B2:H110,{6}, FALSE), TRUE)=TRUE,VLOOKUP(E835,Store_VAM!B2:H273,{6}, FALSE),VLOOKUP(E835,Store_SRP!B2:H110,{6}, FALSE)), VLOOKUP(E835,Store_Showcase!B2:H144,{6}, FALSE))</f>
      </c>
      <c r="AH835" s="1">
        <f>VLOOKUP(G835,Sku_Consolidated!A2:R957,18,FALSE)</f>
      </c>
      <c r="AI835" s="1">
        <f>VLOOKUP(G835,Sku_Consolidated!A2:S957,19,FALSE)</f>
      </c>
      <c r="AJ835" s="1">
        <f>VLOOKUP(G835,Sku_Consolidated!A2:T957,20,FALSE)</f>
      </c>
    </row>
    <row r="836" spans="1:36" x14ac:dyDescent="0.25">
      <c r="A836" s="1">
        <v>2024</v>
      </c>
      <c r="B836" s="1" t="s">
        <v>31</v>
      </c>
      <c r="C836" s="1" t="s">
        <v>32</v>
      </c>
      <c r="D836" s="1" t="s">
        <v>33</v>
      </c>
      <c r="E836" s="9" t="s">
        <v>2386</v>
      </c>
      <c r="F836" s="1">
        <f>IF(VLOOKUP(G836,Sku_Consolidated!A2:S957,{19},FALSE)="SHOWCASE", VLOOKUP(E836,Store_Showcase!B2:C144,{2}, FALSE), IF(VLOOKUP(G836,Sku_Consolidated!A2:S957,{19},FALSE)="VAM",VLOOKUP(E836,Store_VAM!B2:C273,{2}, FALSE),VLOOKUP(E836,Store_SRP!B2:C110,{2}, FALSE)))</f>
      </c>
      <c r="G836" s="1">
        <v>827185</v>
      </c>
      <c r="H836" s="1" t="s">
        <v>2253</v>
      </c>
      <c r="I836" s="10" t="s">
        <v>1424</v>
      </c>
      <c r="J836" s="1">
        <f>VLOOKUP(G836,Sku_Consolidated!A2:C957, 3, FALSE)</f>
      </c>
      <c r="K836" s="10">
        <f>IF(J836="PACK", I836, 0)</f>
      </c>
      <c r="L836" s="10">
        <f>IF(J836="KG", I836, I836 * VLOOKUP(G836,Sku_Consolidated!A2:U957,21,FALSE))</f>
      </c>
      <c r="M836" s="10" t="s">
        <v>37</v>
      </c>
      <c r="N836" s="11" t="s">
        <v>2272</v>
      </c>
      <c r="O836" s="10" t="s">
        <v>2273</v>
      </c>
      <c r="P836" s="10">
        <f>N836 - O836</f>
      </c>
      <c r="Q836" s="1">
        <f>VLOOKUP(G836,Sku_Consolidated!A2:G957,7, FALSE)</f>
      </c>
      <c r="R836" s="1">
        <f>IF(IFERROR(VLOOKUP(E836,Store_Showcase!B2:H144,7, FALSE), TRUE)=TRUE, IF(IFERROR(VLOOKUP(E836,Store_SRP!B2:H110,7, FALSE), TRUE)=TRUE,VLOOKUP(E836,Store_VAM!B2:H273,7, FALSE),VLOOKUP(E836,Store_SRP!B2:H110,7, FALSE)), VLOOKUP(E836,Store_Showcase!B2:H144,7, FALSE))</f>
      </c>
      <c r="S836" s="1">
        <f>IF(IFERROR(VLOOKUP(E836,Store_Showcase!B2:I144,8, FALSE), TRUE)=TRUE, IF(IFERROR(VLOOKUP(E836,Store_SRP!B2:I110,8, FALSE), TRUE)=TRUE,VLOOKUP(E836,Store_VAM!B2:I273,8, FALSE),VLOOKUP(E836,Store_SRP!B2:I110,8, FALSE)), VLOOKUP(E836,Store_Showcase!B2:I144,8, FALSE))</f>
      </c>
      <c r="T836" s="1">
        <f>VLOOKUP(G836,Sku_Consolidated!A2:R957,18,FALSE)</f>
      </c>
      <c r="U836" s="1" t="s">
        <v>2387</v>
      </c>
      <c r="V836" s="1">
        <f>IF(VLOOKUP(G836,Sku_Consolidated!A2:S957,19,FALSE)="SHOWCASE", VLOOKUP(E836,Store_Showcase!B2:L144,11, FALSE), IF(VLOOKUP(G836,Sku_Consolidated!A2:S957,19,FALSE)="VAM",VLOOKUP(E836,Store_VAM!B2:L273,11, FALSE),VLOOKUP(E836,Store_SRP!B2:L110,11, FALSE)))</f>
      </c>
      <c r="W836" s="1">
        <f>VLOOKUP(G836,Sku_Consolidated!A2:W957,11,FALSE)</f>
      </c>
      <c r="X836" s="1">
        <f>VLOOKUP(G836,Sku_Consolidated!A2:H957,8,FALSE)</f>
      </c>
      <c r="Y836" s="1">
        <f>VLOOKUP(G836,Sku_Consolidated!A2:I957,9,FALSE)</f>
      </c>
      <c r="Z836" s="1" t="s">
        <v>41</v>
      </c>
      <c r="AA836" s="1">
        <f>VLOOKUP(G836,Sku_Consolidated!A2:E957,5,FALSE)</f>
      </c>
      <c r="AB836" s="1">
        <f>IF(VLOOKUP(G836,Sku_Consolidated!A2:S957,19,FALSE)="SHOWCASE", VLOOKUP(E836,Store_Showcase!B2:N144,13, FALSE), IF(VLOOKUP(G836,Sku_Consolidated!A2:S957,19,FALSE)="VAM",VLOOKUP(E836,Store_VAM!B2:N273,13, FALSE),VLOOKUP(E836,Store_SRP!B2:N110,13, FALSE)))</f>
      </c>
      <c r="AC836" s="1">
        <f>IF(IFERROR(AB836,TRUE)=TRUE, "-","OK")</f>
      </c>
      <c r="AD836" s="11" t="s">
        <v>37</v>
      </c>
      <c r="AE836" s="11" t="s">
        <v>37</v>
      </c>
      <c r="AF836" s="1">
        <f>IF(IFERROR(VLOOKUP(E836,Store_Showcase!B2:H144,{5}, FALSE), TRUE)=TRUE, IF(IFERROR(VLOOKUP(E836,Store_SRP!B2:H110,{5}, FALSE), TRUE)=TRUE,VLOOKUP(E836,Store_VAM!B2:H273,{5}, FALSE),VLOOKUP(E836,Store_SRP!B2:H110,{5}, FALSE)), VLOOKUP(E836,Store_Showcase!B2:H144,{5}, FALSE))</f>
      </c>
      <c r="AG836" s="1">
        <f>IF(IFERROR(VLOOKUP(E836,Store_Showcase!B2:H144,{6}, FALSE), TRUE)=TRUE, IF(IFERROR(VLOOKUP(E836,Store_SRP!B2:H110,{6}, FALSE), TRUE)=TRUE,VLOOKUP(E836,Store_VAM!B2:H273,{6}, FALSE),VLOOKUP(E836,Store_SRP!B2:H110,{6}, FALSE)), VLOOKUP(E836,Store_Showcase!B2:H144,{6}, FALSE))</f>
      </c>
      <c r="AH836" s="1">
        <f>VLOOKUP(G836,Sku_Consolidated!A2:R957,18,FALSE)</f>
      </c>
      <c r="AI836" s="1">
        <f>VLOOKUP(G836,Sku_Consolidated!A2:S957,19,FALSE)</f>
      </c>
      <c r="AJ836" s="1">
        <f>VLOOKUP(G836,Sku_Consolidated!A2:T957,20,FALSE)</f>
      </c>
    </row>
    <row r="837" spans="1:36" x14ac:dyDescent="0.25">
      <c r="A837" s="1">
        <v>2024</v>
      </c>
      <c r="B837" s="1" t="s">
        <v>31</v>
      </c>
      <c r="C837" s="1" t="s">
        <v>32</v>
      </c>
      <c r="D837" s="1" t="s">
        <v>33</v>
      </c>
      <c r="E837" s="9" t="s">
        <v>2386</v>
      </c>
      <c r="F837" s="1">
        <f>IF(VLOOKUP(G837,Sku_Consolidated!A2:S957,{19},FALSE)="SHOWCASE", VLOOKUP(E837,Store_Showcase!B2:C144,{2}, FALSE), IF(VLOOKUP(G837,Sku_Consolidated!A2:S957,{19},FALSE)="VAM",VLOOKUP(E837,Store_VAM!B2:C273,{2}, FALSE),VLOOKUP(E837,Store_SRP!B2:C110,{2}, FALSE)))</f>
      </c>
      <c r="G837" s="1">
        <v>827186</v>
      </c>
      <c r="H837" s="1" t="s">
        <v>2256</v>
      </c>
      <c r="I837" s="10" t="s">
        <v>1477</v>
      </c>
      <c r="J837" s="1">
        <f>VLOOKUP(G837,Sku_Consolidated!A2:C957, 3, FALSE)</f>
      </c>
      <c r="K837" s="10">
        <f>IF(J837="PACK", I837, 0)</f>
      </c>
      <c r="L837" s="10">
        <f>IF(J837="KG", I837, I837 * VLOOKUP(G837,Sku_Consolidated!A2:U957,21,FALSE))</f>
      </c>
      <c r="M837" s="10" t="s">
        <v>37</v>
      </c>
      <c r="N837" s="11" t="s">
        <v>2302</v>
      </c>
      <c r="O837" s="10" t="s">
        <v>2266</v>
      </c>
      <c r="P837" s="10">
        <f>N837 - O837</f>
      </c>
      <c r="Q837" s="1">
        <f>VLOOKUP(G837,Sku_Consolidated!A2:G957,7, FALSE)</f>
      </c>
      <c r="R837" s="1">
        <f>IF(IFERROR(VLOOKUP(E837,Store_Showcase!B2:H144,7, FALSE), TRUE)=TRUE, IF(IFERROR(VLOOKUP(E837,Store_SRP!B2:H110,7, FALSE), TRUE)=TRUE,VLOOKUP(E837,Store_VAM!B2:H273,7, FALSE),VLOOKUP(E837,Store_SRP!B2:H110,7, FALSE)), VLOOKUP(E837,Store_Showcase!B2:H144,7, FALSE))</f>
      </c>
      <c r="S837" s="1">
        <f>IF(IFERROR(VLOOKUP(E837,Store_Showcase!B2:I144,8, FALSE), TRUE)=TRUE, IF(IFERROR(VLOOKUP(E837,Store_SRP!B2:I110,8, FALSE), TRUE)=TRUE,VLOOKUP(E837,Store_VAM!B2:I273,8, FALSE),VLOOKUP(E837,Store_SRP!B2:I110,8, FALSE)), VLOOKUP(E837,Store_Showcase!B2:I144,8, FALSE))</f>
      </c>
      <c r="T837" s="1">
        <f>VLOOKUP(G837,Sku_Consolidated!A2:R957,18,FALSE)</f>
      </c>
      <c r="U837" s="1" t="s">
        <v>2387</v>
      </c>
      <c r="V837" s="1">
        <f>IF(VLOOKUP(G837,Sku_Consolidated!A2:S957,19,FALSE)="SHOWCASE", VLOOKUP(E837,Store_Showcase!B2:L144,11, FALSE), IF(VLOOKUP(G837,Sku_Consolidated!A2:S957,19,FALSE)="VAM",VLOOKUP(E837,Store_VAM!B2:L273,11, FALSE),VLOOKUP(E837,Store_SRP!B2:L110,11, FALSE)))</f>
      </c>
      <c r="W837" s="1">
        <f>VLOOKUP(G837,Sku_Consolidated!A2:W957,11,FALSE)</f>
      </c>
      <c r="X837" s="1">
        <f>VLOOKUP(G837,Sku_Consolidated!A2:H957,8,FALSE)</f>
      </c>
      <c r="Y837" s="1">
        <f>VLOOKUP(G837,Sku_Consolidated!A2:I957,9,FALSE)</f>
      </c>
      <c r="Z837" s="1" t="s">
        <v>41</v>
      </c>
      <c r="AA837" s="1">
        <f>VLOOKUP(G837,Sku_Consolidated!A2:E957,5,FALSE)</f>
      </c>
      <c r="AB837" s="1">
        <f>IF(VLOOKUP(G837,Sku_Consolidated!A2:S957,19,FALSE)="SHOWCASE", VLOOKUP(E837,Store_Showcase!B2:N144,13, FALSE), IF(VLOOKUP(G837,Sku_Consolidated!A2:S957,19,FALSE)="VAM",VLOOKUP(E837,Store_VAM!B2:N273,13, FALSE),VLOOKUP(E837,Store_SRP!B2:N110,13, FALSE)))</f>
      </c>
      <c r="AC837" s="1">
        <f>IF(IFERROR(AB837,TRUE)=TRUE, "-","OK")</f>
      </c>
      <c r="AD837" s="11" t="s">
        <v>37</v>
      </c>
      <c r="AE837" s="11" t="s">
        <v>37</v>
      </c>
      <c r="AF837" s="1">
        <f>IF(IFERROR(VLOOKUP(E837,Store_Showcase!B2:H144,{5}, FALSE), TRUE)=TRUE, IF(IFERROR(VLOOKUP(E837,Store_SRP!B2:H110,{5}, FALSE), TRUE)=TRUE,VLOOKUP(E837,Store_VAM!B2:H273,{5}, FALSE),VLOOKUP(E837,Store_SRP!B2:H110,{5}, FALSE)), VLOOKUP(E837,Store_Showcase!B2:H144,{5}, FALSE))</f>
      </c>
      <c r="AG837" s="1">
        <f>IF(IFERROR(VLOOKUP(E837,Store_Showcase!B2:H144,{6}, FALSE), TRUE)=TRUE, IF(IFERROR(VLOOKUP(E837,Store_SRP!B2:H110,{6}, FALSE), TRUE)=TRUE,VLOOKUP(E837,Store_VAM!B2:H273,{6}, FALSE),VLOOKUP(E837,Store_SRP!B2:H110,{6}, FALSE)), VLOOKUP(E837,Store_Showcase!B2:H144,{6}, FALSE))</f>
      </c>
      <c r="AH837" s="1">
        <f>VLOOKUP(G837,Sku_Consolidated!A2:R957,18,FALSE)</f>
      </c>
      <c r="AI837" s="1">
        <f>VLOOKUP(G837,Sku_Consolidated!A2:S957,19,FALSE)</f>
      </c>
      <c r="AJ837" s="1">
        <f>VLOOKUP(G837,Sku_Consolidated!A2:T957,20,FALSE)</f>
      </c>
    </row>
    <row r="838" spans="1:36" x14ac:dyDescent="0.25">
      <c r="A838" s="1">
        <v>2024</v>
      </c>
      <c r="B838" s="1" t="s">
        <v>31</v>
      </c>
      <c r="C838" s="1" t="s">
        <v>32</v>
      </c>
      <c r="D838" s="1" t="s">
        <v>33</v>
      </c>
      <c r="E838" s="9" t="s">
        <v>2388</v>
      </c>
      <c r="F838" s="1">
        <f>IF(VLOOKUP(G838,Sku_Consolidated!A2:S957,{19},FALSE)="SHOWCASE", VLOOKUP(E838,Store_Showcase!B2:C144,{2}, FALSE), IF(VLOOKUP(G838,Sku_Consolidated!A2:S957,{19},FALSE)="VAM",VLOOKUP(E838,Store_VAM!B2:C273,{2}, FALSE),VLOOKUP(E838,Store_SRP!B2:C110,{2}, FALSE)))</f>
      </c>
      <c r="G838" s="1">
        <v>795516</v>
      </c>
      <c r="H838" s="1" t="s">
        <v>2249</v>
      </c>
      <c r="I838" s="10" t="s">
        <v>1467</v>
      </c>
      <c r="J838" s="1">
        <f>VLOOKUP(G838,Sku_Consolidated!A2:C957, 3, FALSE)</f>
      </c>
      <c r="K838" s="10">
        <f>IF(J838="PACK", I838, 0)</f>
      </c>
      <c r="L838" s="10">
        <f>IF(J838="KG", I838, I838 * VLOOKUP(G838,Sku_Consolidated!A2:U957,21,FALSE))</f>
      </c>
      <c r="M838" s="10" t="s">
        <v>37</v>
      </c>
      <c r="N838" s="11" t="s">
        <v>2389</v>
      </c>
      <c r="O838" s="10" t="s">
        <v>2390</v>
      </c>
      <c r="P838" s="10">
        <f>N838 - O838</f>
      </c>
      <c r="Q838" s="1">
        <f>VLOOKUP(G838,Sku_Consolidated!A2:G957,7, FALSE)</f>
      </c>
      <c r="R838" s="1">
        <f>IF(IFERROR(VLOOKUP(E838,Store_Showcase!B2:H144,7, FALSE), TRUE)=TRUE, IF(IFERROR(VLOOKUP(E838,Store_SRP!B2:H110,7, FALSE), TRUE)=TRUE,VLOOKUP(E838,Store_VAM!B2:H273,7, FALSE),VLOOKUP(E838,Store_SRP!B2:H110,7, FALSE)), VLOOKUP(E838,Store_Showcase!B2:H144,7, FALSE))</f>
      </c>
      <c r="S838" s="1">
        <f>IF(IFERROR(VLOOKUP(E838,Store_Showcase!B2:I144,8, FALSE), TRUE)=TRUE, IF(IFERROR(VLOOKUP(E838,Store_SRP!B2:I110,8, FALSE), TRUE)=TRUE,VLOOKUP(E838,Store_VAM!B2:I273,8, FALSE),VLOOKUP(E838,Store_SRP!B2:I110,8, FALSE)), VLOOKUP(E838,Store_Showcase!B2:I144,8, FALSE))</f>
      </c>
      <c r="T838" s="1">
        <f>VLOOKUP(G838,Sku_Consolidated!A2:R957,18,FALSE)</f>
      </c>
      <c r="U838" s="1" t="s">
        <v>2391</v>
      </c>
      <c r="V838" s="1">
        <f>IF(VLOOKUP(G838,Sku_Consolidated!A2:S957,19,FALSE)="SHOWCASE", VLOOKUP(E838,Store_Showcase!B2:L144,11, FALSE), IF(VLOOKUP(G838,Sku_Consolidated!A2:S957,19,FALSE)="VAM",VLOOKUP(E838,Store_VAM!B2:L273,11, FALSE),VLOOKUP(E838,Store_SRP!B2:L110,11, FALSE)))</f>
      </c>
      <c r="W838" s="1">
        <f>VLOOKUP(G838,Sku_Consolidated!A2:W957,11,FALSE)</f>
      </c>
      <c r="X838" s="1">
        <f>VLOOKUP(G838,Sku_Consolidated!A2:H957,8,FALSE)</f>
      </c>
      <c r="Y838" s="1">
        <f>VLOOKUP(G838,Sku_Consolidated!A2:I957,9,FALSE)</f>
      </c>
      <c r="Z838" s="1" t="s">
        <v>41</v>
      </c>
      <c r="AA838" s="1">
        <f>VLOOKUP(G838,Sku_Consolidated!A2:E957,5,FALSE)</f>
      </c>
      <c r="AB838" s="1">
        <f>IF(VLOOKUP(G838,Sku_Consolidated!A2:S957,19,FALSE)="SHOWCASE", VLOOKUP(E838,Store_Showcase!B2:N144,13, FALSE), IF(VLOOKUP(G838,Sku_Consolidated!A2:S957,19,FALSE)="VAM",VLOOKUP(E838,Store_VAM!B2:N273,13, FALSE),VLOOKUP(E838,Store_SRP!B2:N110,13, FALSE)))</f>
      </c>
      <c r="AC838" s="1">
        <f>IF(IFERROR(AB838,TRUE)=TRUE, "-","OK")</f>
      </c>
      <c r="AD838" s="11" t="s">
        <v>37</v>
      </c>
      <c r="AE838" s="11" t="s">
        <v>37</v>
      </c>
      <c r="AF838" s="1">
        <f>IF(IFERROR(VLOOKUP(E838,Store_Showcase!B2:H144,{5}, FALSE), TRUE)=TRUE, IF(IFERROR(VLOOKUP(E838,Store_SRP!B2:H110,{5}, FALSE), TRUE)=TRUE,VLOOKUP(E838,Store_VAM!B2:H273,{5}, FALSE),VLOOKUP(E838,Store_SRP!B2:H110,{5}, FALSE)), VLOOKUP(E838,Store_Showcase!B2:H144,{5}, FALSE))</f>
      </c>
      <c r="AG838" s="1">
        <f>IF(IFERROR(VLOOKUP(E838,Store_Showcase!B2:H144,{6}, FALSE), TRUE)=TRUE, IF(IFERROR(VLOOKUP(E838,Store_SRP!B2:H110,{6}, FALSE), TRUE)=TRUE,VLOOKUP(E838,Store_VAM!B2:H273,{6}, FALSE),VLOOKUP(E838,Store_SRP!B2:H110,{6}, FALSE)), VLOOKUP(E838,Store_Showcase!B2:H144,{6}, FALSE))</f>
      </c>
      <c r="AH838" s="1">
        <f>VLOOKUP(G838,Sku_Consolidated!A2:R957,18,FALSE)</f>
      </c>
      <c r="AI838" s="1">
        <f>VLOOKUP(G838,Sku_Consolidated!A2:S957,19,FALSE)</f>
      </c>
      <c r="AJ838" s="1">
        <f>VLOOKUP(G838,Sku_Consolidated!A2:T957,20,FALSE)</f>
      </c>
    </row>
    <row r="839" spans="1:36" x14ac:dyDescent="0.25">
      <c r="A839" s="1">
        <v>2024</v>
      </c>
      <c r="B839" s="1" t="s">
        <v>31</v>
      </c>
      <c r="C839" s="1" t="s">
        <v>32</v>
      </c>
      <c r="D839" s="1" t="s">
        <v>33</v>
      </c>
      <c r="E839" s="9" t="s">
        <v>2388</v>
      </c>
      <c r="F839" s="1">
        <f>IF(VLOOKUP(G839,Sku_Consolidated!A2:S957,{19},FALSE)="SHOWCASE", VLOOKUP(E839,Store_Showcase!B2:C144,{2}, FALSE), IF(VLOOKUP(G839,Sku_Consolidated!A2:S957,{19},FALSE)="VAM",VLOOKUP(E839,Store_VAM!B2:C273,{2}, FALSE),VLOOKUP(E839,Store_SRP!B2:C110,{2}, FALSE)))</f>
      </c>
      <c r="G839" s="1">
        <v>795520</v>
      </c>
      <c r="H839" s="1" t="s">
        <v>2260</v>
      </c>
      <c r="I839" s="10" t="s">
        <v>1424</v>
      </c>
      <c r="J839" s="1">
        <f>VLOOKUP(G839,Sku_Consolidated!A2:C957, 3, FALSE)</f>
      </c>
      <c r="K839" s="10">
        <f>IF(J839="PACK", I839, 0)</f>
      </c>
      <c r="L839" s="10">
        <f>IF(J839="KG", I839, I839 * VLOOKUP(G839,Sku_Consolidated!A2:U957,21,FALSE))</f>
      </c>
      <c r="M839" s="10" t="s">
        <v>37</v>
      </c>
      <c r="N839" s="11" t="s">
        <v>1657</v>
      </c>
      <c r="O839" s="10" t="s">
        <v>2262</v>
      </c>
      <c r="P839" s="10">
        <f>N839 - O839</f>
      </c>
      <c r="Q839" s="1">
        <f>VLOOKUP(G839,Sku_Consolidated!A2:G957,7, FALSE)</f>
      </c>
      <c r="R839" s="1">
        <f>IF(IFERROR(VLOOKUP(E839,Store_Showcase!B2:H144,7, FALSE), TRUE)=TRUE, IF(IFERROR(VLOOKUP(E839,Store_SRP!B2:H110,7, FALSE), TRUE)=TRUE,VLOOKUP(E839,Store_VAM!B2:H273,7, FALSE),VLOOKUP(E839,Store_SRP!B2:H110,7, FALSE)), VLOOKUP(E839,Store_Showcase!B2:H144,7, FALSE))</f>
      </c>
      <c r="S839" s="1">
        <f>IF(IFERROR(VLOOKUP(E839,Store_Showcase!B2:I144,8, FALSE), TRUE)=TRUE, IF(IFERROR(VLOOKUP(E839,Store_SRP!B2:I110,8, FALSE), TRUE)=TRUE,VLOOKUP(E839,Store_VAM!B2:I273,8, FALSE),VLOOKUP(E839,Store_SRP!B2:I110,8, FALSE)), VLOOKUP(E839,Store_Showcase!B2:I144,8, FALSE))</f>
      </c>
      <c r="T839" s="1">
        <f>VLOOKUP(G839,Sku_Consolidated!A2:R957,18,FALSE)</f>
      </c>
      <c r="U839" s="1" t="s">
        <v>2391</v>
      </c>
      <c r="V839" s="1">
        <f>IF(VLOOKUP(G839,Sku_Consolidated!A2:S957,19,FALSE)="SHOWCASE", VLOOKUP(E839,Store_Showcase!B2:L144,11, FALSE), IF(VLOOKUP(G839,Sku_Consolidated!A2:S957,19,FALSE)="VAM",VLOOKUP(E839,Store_VAM!B2:L273,11, FALSE),VLOOKUP(E839,Store_SRP!B2:L110,11, FALSE)))</f>
      </c>
      <c r="W839" s="1">
        <f>VLOOKUP(G839,Sku_Consolidated!A2:W957,11,FALSE)</f>
      </c>
      <c r="X839" s="1">
        <f>VLOOKUP(G839,Sku_Consolidated!A2:H957,8,FALSE)</f>
      </c>
      <c r="Y839" s="1">
        <f>VLOOKUP(G839,Sku_Consolidated!A2:I957,9,FALSE)</f>
      </c>
      <c r="Z839" s="1" t="s">
        <v>41</v>
      </c>
      <c r="AA839" s="1">
        <f>VLOOKUP(G839,Sku_Consolidated!A2:E957,5,FALSE)</f>
      </c>
      <c r="AB839" s="1">
        <f>IF(VLOOKUP(G839,Sku_Consolidated!A2:S957,19,FALSE)="SHOWCASE", VLOOKUP(E839,Store_Showcase!B2:N144,13, FALSE), IF(VLOOKUP(G839,Sku_Consolidated!A2:S957,19,FALSE)="VAM",VLOOKUP(E839,Store_VAM!B2:N273,13, FALSE),VLOOKUP(E839,Store_SRP!B2:N110,13, FALSE)))</f>
      </c>
      <c r="AC839" s="1">
        <f>IF(IFERROR(AB839,TRUE)=TRUE, "-","OK")</f>
      </c>
      <c r="AD839" s="11" t="s">
        <v>37</v>
      </c>
      <c r="AE839" s="11" t="s">
        <v>37</v>
      </c>
      <c r="AF839" s="1">
        <f>IF(IFERROR(VLOOKUP(E839,Store_Showcase!B2:H144,{5}, FALSE), TRUE)=TRUE, IF(IFERROR(VLOOKUP(E839,Store_SRP!B2:H110,{5}, FALSE), TRUE)=TRUE,VLOOKUP(E839,Store_VAM!B2:H273,{5}, FALSE),VLOOKUP(E839,Store_SRP!B2:H110,{5}, FALSE)), VLOOKUP(E839,Store_Showcase!B2:H144,{5}, FALSE))</f>
      </c>
      <c r="AG839" s="1">
        <f>IF(IFERROR(VLOOKUP(E839,Store_Showcase!B2:H144,{6}, FALSE), TRUE)=TRUE, IF(IFERROR(VLOOKUP(E839,Store_SRP!B2:H110,{6}, FALSE), TRUE)=TRUE,VLOOKUP(E839,Store_VAM!B2:H273,{6}, FALSE),VLOOKUP(E839,Store_SRP!B2:H110,{6}, FALSE)), VLOOKUP(E839,Store_Showcase!B2:H144,{6}, FALSE))</f>
      </c>
      <c r="AH839" s="1">
        <f>VLOOKUP(G839,Sku_Consolidated!A2:R957,18,FALSE)</f>
      </c>
      <c r="AI839" s="1">
        <f>VLOOKUP(G839,Sku_Consolidated!A2:S957,19,FALSE)</f>
      </c>
      <c r="AJ839" s="1">
        <f>VLOOKUP(G839,Sku_Consolidated!A2:T957,20,FALSE)</f>
      </c>
    </row>
    <row r="840" spans="1:36" x14ac:dyDescent="0.25">
      <c r="A840" s="1">
        <v>2024</v>
      </c>
      <c r="B840" s="1" t="s">
        <v>31</v>
      </c>
      <c r="C840" s="1" t="s">
        <v>32</v>
      </c>
      <c r="D840" s="1" t="s">
        <v>33</v>
      </c>
      <c r="E840" s="9" t="s">
        <v>2392</v>
      </c>
      <c r="F840" s="1">
        <f>IF(VLOOKUP(G840,Sku_Consolidated!A2:S957,{19},FALSE)="SHOWCASE", VLOOKUP(E840,Store_Showcase!B2:C144,{2}, FALSE), IF(VLOOKUP(G840,Sku_Consolidated!A2:S957,{19},FALSE)="VAM",VLOOKUP(E840,Store_VAM!B2:C273,{2}, FALSE),VLOOKUP(E840,Store_SRP!B2:C110,{2}, FALSE)))</f>
      </c>
      <c r="G840" s="1">
        <v>827185</v>
      </c>
      <c r="H840" s="1" t="s">
        <v>2253</v>
      </c>
      <c r="I840" s="10" t="s">
        <v>1424</v>
      </c>
      <c r="J840" s="1">
        <f>VLOOKUP(G840,Sku_Consolidated!A2:C957, 3, FALSE)</f>
      </c>
      <c r="K840" s="10">
        <f>IF(J840="PACK", I840, 0)</f>
      </c>
      <c r="L840" s="10">
        <f>IF(J840="KG", I840, I840 * VLOOKUP(G840,Sku_Consolidated!A2:U957,21,FALSE))</f>
      </c>
      <c r="M840" s="10" t="s">
        <v>37</v>
      </c>
      <c r="N840" s="11" t="s">
        <v>2272</v>
      </c>
      <c r="O840" s="10" t="s">
        <v>2273</v>
      </c>
      <c r="P840" s="10">
        <f>N840 - O840</f>
      </c>
      <c r="Q840" s="1">
        <f>VLOOKUP(G840,Sku_Consolidated!A2:G957,7, FALSE)</f>
      </c>
      <c r="R840" s="1">
        <f>IF(IFERROR(VLOOKUP(E840,Store_Showcase!B2:H144,7, FALSE), TRUE)=TRUE, IF(IFERROR(VLOOKUP(E840,Store_SRP!B2:H110,7, FALSE), TRUE)=TRUE,VLOOKUP(E840,Store_VAM!B2:H273,7, FALSE),VLOOKUP(E840,Store_SRP!B2:H110,7, FALSE)), VLOOKUP(E840,Store_Showcase!B2:H144,7, FALSE))</f>
      </c>
      <c r="S840" s="1">
        <f>IF(IFERROR(VLOOKUP(E840,Store_Showcase!B2:I144,8, FALSE), TRUE)=TRUE, IF(IFERROR(VLOOKUP(E840,Store_SRP!B2:I110,8, FALSE), TRUE)=TRUE,VLOOKUP(E840,Store_VAM!B2:I273,8, FALSE),VLOOKUP(E840,Store_SRP!B2:I110,8, FALSE)), VLOOKUP(E840,Store_Showcase!B2:I144,8, FALSE))</f>
      </c>
      <c r="T840" s="1">
        <f>VLOOKUP(G840,Sku_Consolidated!A2:R957,18,FALSE)</f>
      </c>
      <c r="U840" s="1" t="s">
        <v>2393</v>
      </c>
      <c r="V840" s="1">
        <f>IF(VLOOKUP(G840,Sku_Consolidated!A2:S957,19,FALSE)="SHOWCASE", VLOOKUP(E840,Store_Showcase!B2:L144,11, FALSE), IF(VLOOKUP(G840,Sku_Consolidated!A2:S957,19,FALSE)="VAM",VLOOKUP(E840,Store_VAM!B2:L273,11, FALSE),VLOOKUP(E840,Store_SRP!B2:L110,11, FALSE)))</f>
      </c>
      <c r="W840" s="1">
        <f>VLOOKUP(G840,Sku_Consolidated!A2:W957,11,FALSE)</f>
      </c>
      <c r="X840" s="1">
        <f>VLOOKUP(G840,Sku_Consolidated!A2:H957,8,FALSE)</f>
      </c>
      <c r="Y840" s="1">
        <f>VLOOKUP(G840,Sku_Consolidated!A2:I957,9,FALSE)</f>
      </c>
      <c r="Z840" s="1" t="s">
        <v>41</v>
      </c>
      <c r="AA840" s="1">
        <f>VLOOKUP(G840,Sku_Consolidated!A2:E957,5,FALSE)</f>
      </c>
      <c r="AB840" s="1">
        <f>IF(VLOOKUP(G840,Sku_Consolidated!A2:S957,19,FALSE)="SHOWCASE", VLOOKUP(E840,Store_Showcase!B2:N144,13, FALSE), IF(VLOOKUP(G840,Sku_Consolidated!A2:S957,19,FALSE)="VAM",VLOOKUP(E840,Store_VAM!B2:N273,13, FALSE),VLOOKUP(E840,Store_SRP!B2:N110,13, FALSE)))</f>
      </c>
      <c r="AC840" s="1">
        <f>IF(IFERROR(AB840,TRUE)=TRUE, "-","OK")</f>
      </c>
      <c r="AD840" s="11" t="s">
        <v>37</v>
      </c>
      <c r="AE840" s="11" t="s">
        <v>37</v>
      </c>
      <c r="AF840" s="1">
        <f>IF(IFERROR(VLOOKUP(E840,Store_Showcase!B2:H144,{5}, FALSE), TRUE)=TRUE, IF(IFERROR(VLOOKUP(E840,Store_SRP!B2:H110,{5}, FALSE), TRUE)=TRUE,VLOOKUP(E840,Store_VAM!B2:H273,{5}, FALSE),VLOOKUP(E840,Store_SRP!B2:H110,{5}, FALSE)), VLOOKUP(E840,Store_Showcase!B2:H144,{5}, FALSE))</f>
      </c>
      <c r="AG840" s="1">
        <f>IF(IFERROR(VLOOKUP(E840,Store_Showcase!B2:H144,{6}, FALSE), TRUE)=TRUE, IF(IFERROR(VLOOKUP(E840,Store_SRP!B2:H110,{6}, FALSE), TRUE)=TRUE,VLOOKUP(E840,Store_VAM!B2:H273,{6}, FALSE),VLOOKUP(E840,Store_SRP!B2:H110,{6}, FALSE)), VLOOKUP(E840,Store_Showcase!B2:H144,{6}, FALSE))</f>
      </c>
      <c r="AH840" s="1">
        <f>VLOOKUP(G840,Sku_Consolidated!A2:R957,18,FALSE)</f>
      </c>
      <c r="AI840" s="1">
        <f>VLOOKUP(G840,Sku_Consolidated!A2:S957,19,FALSE)</f>
      </c>
      <c r="AJ840" s="1">
        <f>VLOOKUP(G840,Sku_Consolidated!A2:T957,20,FALSE)</f>
      </c>
    </row>
    <row r="841" spans="1:36" x14ac:dyDescent="0.25">
      <c r="A841" s="1">
        <v>2024</v>
      </c>
      <c r="B841" s="1" t="s">
        <v>31</v>
      </c>
      <c r="C841" s="1" t="s">
        <v>32</v>
      </c>
      <c r="D841" s="1" t="s">
        <v>33</v>
      </c>
      <c r="E841" s="9" t="s">
        <v>2392</v>
      </c>
      <c r="F841" s="1">
        <f>IF(VLOOKUP(G841,Sku_Consolidated!A2:S957,{19},FALSE)="SHOWCASE", VLOOKUP(E841,Store_Showcase!B2:C144,{2}, FALSE), IF(VLOOKUP(G841,Sku_Consolidated!A2:S957,{19},FALSE)="VAM",VLOOKUP(E841,Store_VAM!B2:C273,{2}, FALSE),VLOOKUP(E841,Store_SRP!B2:C110,{2}, FALSE)))</f>
      </c>
      <c r="G841" s="1">
        <v>827186</v>
      </c>
      <c r="H841" s="1" t="s">
        <v>2256</v>
      </c>
      <c r="I841" s="10" t="s">
        <v>2394</v>
      </c>
      <c r="J841" s="1">
        <f>VLOOKUP(G841,Sku_Consolidated!A2:C957, 3, FALSE)</f>
      </c>
      <c r="K841" s="10">
        <f>IF(J841="PACK", I841, 0)</f>
      </c>
      <c r="L841" s="10">
        <f>IF(J841="KG", I841, I841 * VLOOKUP(G841,Sku_Consolidated!A2:U957,21,FALSE))</f>
      </c>
      <c r="M841" s="10" t="s">
        <v>37</v>
      </c>
      <c r="N841" s="11" t="s">
        <v>2395</v>
      </c>
      <c r="O841" s="10" t="s">
        <v>2396</v>
      </c>
      <c r="P841" s="10">
        <f>N841 - O841</f>
      </c>
      <c r="Q841" s="1">
        <f>VLOOKUP(G841,Sku_Consolidated!A2:G957,7, FALSE)</f>
      </c>
      <c r="R841" s="1">
        <f>IF(IFERROR(VLOOKUP(E841,Store_Showcase!B2:H144,7, FALSE), TRUE)=TRUE, IF(IFERROR(VLOOKUP(E841,Store_SRP!B2:H110,7, FALSE), TRUE)=TRUE,VLOOKUP(E841,Store_VAM!B2:H273,7, FALSE),VLOOKUP(E841,Store_SRP!B2:H110,7, FALSE)), VLOOKUP(E841,Store_Showcase!B2:H144,7, FALSE))</f>
      </c>
      <c r="S841" s="1">
        <f>IF(IFERROR(VLOOKUP(E841,Store_Showcase!B2:I144,8, FALSE), TRUE)=TRUE, IF(IFERROR(VLOOKUP(E841,Store_SRP!B2:I110,8, FALSE), TRUE)=TRUE,VLOOKUP(E841,Store_VAM!B2:I273,8, FALSE),VLOOKUP(E841,Store_SRP!B2:I110,8, FALSE)), VLOOKUP(E841,Store_Showcase!B2:I144,8, FALSE))</f>
      </c>
      <c r="T841" s="1">
        <f>VLOOKUP(G841,Sku_Consolidated!A2:R957,18,FALSE)</f>
      </c>
      <c r="U841" s="1" t="s">
        <v>2393</v>
      </c>
      <c r="V841" s="1">
        <f>IF(VLOOKUP(G841,Sku_Consolidated!A2:S957,19,FALSE)="SHOWCASE", VLOOKUP(E841,Store_Showcase!B2:L144,11, FALSE), IF(VLOOKUP(G841,Sku_Consolidated!A2:S957,19,FALSE)="VAM",VLOOKUP(E841,Store_VAM!B2:L273,11, FALSE),VLOOKUP(E841,Store_SRP!B2:L110,11, FALSE)))</f>
      </c>
      <c r="W841" s="1">
        <f>VLOOKUP(G841,Sku_Consolidated!A2:W957,11,FALSE)</f>
      </c>
      <c r="X841" s="1">
        <f>VLOOKUP(G841,Sku_Consolidated!A2:H957,8,FALSE)</f>
      </c>
      <c r="Y841" s="1">
        <f>VLOOKUP(G841,Sku_Consolidated!A2:I957,9,FALSE)</f>
      </c>
      <c r="Z841" s="1" t="s">
        <v>41</v>
      </c>
      <c r="AA841" s="1">
        <f>VLOOKUP(G841,Sku_Consolidated!A2:E957,5,FALSE)</f>
      </c>
      <c r="AB841" s="1">
        <f>IF(VLOOKUP(G841,Sku_Consolidated!A2:S957,19,FALSE)="SHOWCASE", VLOOKUP(E841,Store_Showcase!B2:N144,13, FALSE), IF(VLOOKUP(G841,Sku_Consolidated!A2:S957,19,FALSE)="VAM",VLOOKUP(E841,Store_VAM!B2:N273,13, FALSE),VLOOKUP(E841,Store_SRP!B2:N110,13, FALSE)))</f>
      </c>
      <c r="AC841" s="1">
        <f>IF(IFERROR(AB841,TRUE)=TRUE, "-","OK")</f>
      </c>
      <c r="AD841" s="11" t="s">
        <v>37</v>
      </c>
      <c r="AE841" s="11" t="s">
        <v>37</v>
      </c>
      <c r="AF841" s="1">
        <f>IF(IFERROR(VLOOKUP(E841,Store_Showcase!B2:H144,{5}, FALSE), TRUE)=TRUE, IF(IFERROR(VLOOKUP(E841,Store_SRP!B2:H110,{5}, FALSE), TRUE)=TRUE,VLOOKUP(E841,Store_VAM!B2:H273,{5}, FALSE),VLOOKUP(E841,Store_SRP!B2:H110,{5}, FALSE)), VLOOKUP(E841,Store_Showcase!B2:H144,{5}, FALSE))</f>
      </c>
      <c r="AG841" s="1">
        <f>IF(IFERROR(VLOOKUP(E841,Store_Showcase!B2:H144,{6}, FALSE), TRUE)=TRUE, IF(IFERROR(VLOOKUP(E841,Store_SRP!B2:H110,{6}, FALSE), TRUE)=TRUE,VLOOKUP(E841,Store_VAM!B2:H273,{6}, FALSE),VLOOKUP(E841,Store_SRP!B2:H110,{6}, FALSE)), VLOOKUP(E841,Store_Showcase!B2:H144,{6}, FALSE))</f>
      </c>
      <c r="AH841" s="1">
        <f>VLOOKUP(G841,Sku_Consolidated!A2:R957,18,FALSE)</f>
      </c>
      <c r="AI841" s="1">
        <f>VLOOKUP(G841,Sku_Consolidated!A2:S957,19,FALSE)</f>
      </c>
      <c r="AJ841" s="1">
        <f>VLOOKUP(G841,Sku_Consolidated!A2:T957,20,FALSE)</f>
      </c>
    </row>
    <row r="842" spans="1:36" x14ac:dyDescent="0.25">
      <c r="A842" s="1">
        <v>2024</v>
      </c>
      <c r="B842" s="1" t="s">
        <v>31</v>
      </c>
      <c r="C842" s="1" t="s">
        <v>32</v>
      </c>
      <c r="D842" s="1" t="s">
        <v>33</v>
      </c>
      <c r="E842" s="9" t="s">
        <v>2392</v>
      </c>
      <c r="F842" s="1">
        <f>IF(VLOOKUP(G842,Sku_Consolidated!A2:S957,{19},FALSE)="SHOWCASE", VLOOKUP(E842,Store_Showcase!B2:C144,{2}, FALSE), IF(VLOOKUP(G842,Sku_Consolidated!A2:S957,{19},FALSE)="VAM",VLOOKUP(E842,Store_VAM!B2:C273,{2}, FALSE),VLOOKUP(E842,Store_SRP!B2:C110,{2}, FALSE)))</f>
      </c>
      <c r="G842" s="1">
        <v>830677</v>
      </c>
      <c r="H842" s="1" t="s">
        <v>2283</v>
      </c>
      <c r="I842" s="10" t="s">
        <v>1137</v>
      </c>
      <c r="J842" s="1">
        <f>VLOOKUP(G842,Sku_Consolidated!A2:C957, 3, FALSE)</f>
      </c>
      <c r="K842" s="10">
        <f>IF(J842="PACK", I842, 0)</f>
      </c>
      <c r="L842" s="10">
        <f>IF(J842="KG", I842, I842 * VLOOKUP(G842,Sku_Consolidated!A2:U957,21,FALSE))</f>
      </c>
      <c r="M842" s="10" t="s">
        <v>37</v>
      </c>
      <c r="N842" s="11" t="s">
        <v>2284</v>
      </c>
      <c r="O842" s="10" t="s">
        <v>1684</v>
      </c>
      <c r="P842" s="10">
        <f>N842 - O842</f>
      </c>
      <c r="Q842" s="1">
        <f>VLOOKUP(G842,Sku_Consolidated!A2:G957,7, FALSE)</f>
      </c>
      <c r="R842" s="1">
        <f>IF(IFERROR(VLOOKUP(E842,Store_Showcase!B2:H144,7, FALSE), TRUE)=TRUE, IF(IFERROR(VLOOKUP(E842,Store_SRP!B2:H110,7, FALSE), TRUE)=TRUE,VLOOKUP(E842,Store_VAM!B2:H273,7, FALSE),VLOOKUP(E842,Store_SRP!B2:H110,7, FALSE)), VLOOKUP(E842,Store_Showcase!B2:H144,7, FALSE))</f>
      </c>
      <c r="S842" s="1">
        <f>IF(IFERROR(VLOOKUP(E842,Store_Showcase!B2:I144,8, FALSE), TRUE)=TRUE, IF(IFERROR(VLOOKUP(E842,Store_SRP!B2:I110,8, FALSE), TRUE)=TRUE,VLOOKUP(E842,Store_VAM!B2:I273,8, FALSE),VLOOKUP(E842,Store_SRP!B2:I110,8, FALSE)), VLOOKUP(E842,Store_Showcase!B2:I144,8, FALSE))</f>
      </c>
      <c r="T842" s="1">
        <f>VLOOKUP(G842,Sku_Consolidated!A2:R957,18,FALSE)</f>
      </c>
      <c r="U842" s="1" t="s">
        <v>2393</v>
      </c>
      <c r="V842" s="1">
        <f>IF(VLOOKUP(G842,Sku_Consolidated!A2:S957,19,FALSE)="SHOWCASE", VLOOKUP(E842,Store_Showcase!B2:L144,11, FALSE), IF(VLOOKUP(G842,Sku_Consolidated!A2:S957,19,FALSE)="VAM",VLOOKUP(E842,Store_VAM!B2:L273,11, FALSE),VLOOKUP(E842,Store_SRP!B2:L110,11, FALSE)))</f>
      </c>
      <c r="W842" s="1">
        <f>VLOOKUP(G842,Sku_Consolidated!A2:W957,11,FALSE)</f>
      </c>
      <c r="X842" s="1">
        <f>VLOOKUP(G842,Sku_Consolidated!A2:H957,8,FALSE)</f>
      </c>
      <c r="Y842" s="1">
        <f>VLOOKUP(G842,Sku_Consolidated!A2:I957,9,FALSE)</f>
      </c>
      <c r="Z842" s="1" t="s">
        <v>41</v>
      </c>
      <c r="AA842" s="1">
        <f>VLOOKUP(G842,Sku_Consolidated!A2:E957,5,FALSE)</f>
      </c>
      <c r="AB842" s="1">
        <f>IF(VLOOKUP(G842,Sku_Consolidated!A2:S957,19,FALSE)="SHOWCASE", VLOOKUP(E842,Store_Showcase!B2:N144,13, FALSE), IF(VLOOKUP(G842,Sku_Consolidated!A2:S957,19,FALSE)="VAM",VLOOKUP(E842,Store_VAM!B2:N273,13, FALSE),VLOOKUP(E842,Store_SRP!B2:N110,13, FALSE)))</f>
      </c>
      <c r="AC842" s="1">
        <f>IF(IFERROR(AB842,TRUE)=TRUE, "-","OK")</f>
      </c>
      <c r="AD842" s="11" t="s">
        <v>37</v>
      </c>
      <c r="AE842" s="11" t="s">
        <v>37</v>
      </c>
      <c r="AF842" s="1">
        <f>IF(IFERROR(VLOOKUP(E842,Store_Showcase!B2:H144,{5}, FALSE), TRUE)=TRUE, IF(IFERROR(VLOOKUP(E842,Store_SRP!B2:H110,{5}, FALSE), TRUE)=TRUE,VLOOKUP(E842,Store_VAM!B2:H273,{5}, FALSE),VLOOKUP(E842,Store_SRP!B2:H110,{5}, FALSE)), VLOOKUP(E842,Store_Showcase!B2:H144,{5}, FALSE))</f>
      </c>
      <c r="AG842" s="1">
        <f>IF(IFERROR(VLOOKUP(E842,Store_Showcase!B2:H144,{6}, FALSE), TRUE)=TRUE, IF(IFERROR(VLOOKUP(E842,Store_SRP!B2:H110,{6}, FALSE), TRUE)=TRUE,VLOOKUP(E842,Store_VAM!B2:H273,{6}, FALSE),VLOOKUP(E842,Store_SRP!B2:H110,{6}, FALSE)), VLOOKUP(E842,Store_Showcase!B2:H144,{6}, FALSE))</f>
      </c>
      <c r="AH842" s="1">
        <f>VLOOKUP(G842,Sku_Consolidated!A2:R957,18,FALSE)</f>
      </c>
      <c r="AI842" s="1">
        <f>VLOOKUP(G842,Sku_Consolidated!A2:S957,19,FALSE)</f>
      </c>
      <c r="AJ842" s="1">
        <f>VLOOKUP(G842,Sku_Consolidated!A2:T957,20,FALSE)</f>
      </c>
    </row>
    <row r="843" spans="1:36" x14ac:dyDescent="0.25">
      <c r="A843" s="1">
        <v>2024</v>
      </c>
      <c r="B843" s="1" t="s">
        <v>31</v>
      </c>
      <c r="C843" s="1" t="s">
        <v>32</v>
      </c>
      <c r="D843" s="1" t="s">
        <v>33</v>
      </c>
      <c r="E843" s="9" t="s">
        <v>2397</v>
      </c>
      <c r="F843" s="1">
        <f>IF(VLOOKUP(G843,Sku_Consolidated!A2:S957,{19},FALSE)="SHOWCASE", VLOOKUP(E843,Store_Showcase!B2:C144,{2}, FALSE), IF(VLOOKUP(G843,Sku_Consolidated!A2:S957,{19},FALSE)="VAM",VLOOKUP(E843,Store_VAM!B2:C273,{2}, FALSE),VLOOKUP(E843,Store_SRP!B2:C110,{2}, FALSE)))</f>
      </c>
      <c r="G843" s="1">
        <v>795520</v>
      </c>
      <c r="H843" s="1" t="s">
        <v>2260</v>
      </c>
      <c r="I843" s="10" t="s">
        <v>1467</v>
      </c>
      <c r="J843" s="1">
        <f>VLOOKUP(G843,Sku_Consolidated!A2:C957, 3, FALSE)</f>
      </c>
      <c r="K843" s="10">
        <f>IF(J843="PACK", I843, 0)</f>
      </c>
      <c r="L843" s="10">
        <f>IF(J843="KG", I843, I843 * VLOOKUP(G843,Sku_Consolidated!A2:U957,21,FALSE))</f>
      </c>
      <c r="M843" s="10" t="s">
        <v>37</v>
      </c>
      <c r="N843" s="11" t="s">
        <v>2389</v>
      </c>
      <c r="O843" s="10" t="s">
        <v>2390</v>
      </c>
      <c r="P843" s="10">
        <f>N843 - O843</f>
      </c>
      <c r="Q843" s="1">
        <f>VLOOKUP(G843,Sku_Consolidated!A2:G957,7, FALSE)</f>
      </c>
      <c r="R843" s="1">
        <f>IF(IFERROR(VLOOKUP(E843,Store_Showcase!B2:H144,7, FALSE), TRUE)=TRUE, IF(IFERROR(VLOOKUP(E843,Store_SRP!B2:H110,7, FALSE), TRUE)=TRUE,VLOOKUP(E843,Store_VAM!B2:H273,7, FALSE),VLOOKUP(E843,Store_SRP!B2:H110,7, FALSE)), VLOOKUP(E843,Store_Showcase!B2:H144,7, FALSE))</f>
      </c>
      <c r="S843" s="1">
        <f>IF(IFERROR(VLOOKUP(E843,Store_Showcase!B2:I144,8, FALSE), TRUE)=TRUE, IF(IFERROR(VLOOKUP(E843,Store_SRP!B2:I110,8, FALSE), TRUE)=TRUE,VLOOKUP(E843,Store_VAM!B2:I273,8, FALSE),VLOOKUP(E843,Store_SRP!B2:I110,8, FALSE)), VLOOKUP(E843,Store_Showcase!B2:I144,8, FALSE))</f>
      </c>
      <c r="T843" s="1">
        <f>VLOOKUP(G843,Sku_Consolidated!A2:R957,18,FALSE)</f>
      </c>
      <c r="U843" s="1" t="s">
        <v>2398</v>
      </c>
      <c r="V843" s="1">
        <f>IF(VLOOKUP(G843,Sku_Consolidated!A2:S957,19,FALSE)="SHOWCASE", VLOOKUP(E843,Store_Showcase!B2:L144,11, FALSE), IF(VLOOKUP(G843,Sku_Consolidated!A2:S957,19,FALSE)="VAM",VLOOKUP(E843,Store_VAM!B2:L273,11, FALSE),VLOOKUP(E843,Store_SRP!B2:L110,11, FALSE)))</f>
      </c>
      <c r="W843" s="1">
        <f>VLOOKUP(G843,Sku_Consolidated!A2:W957,11,FALSE)</f>
      </c>
      <c r="X843" s="1">
        <f>VLOOKUP(G843,Sku_Consolidated!A2:H957,8,FALSE)</f>
      </c>
      <c r="Y843" s="1">
        <f>VLOOKUP(G843,Sku_Consolidated!A2:I957,9,FALSE)</f>
      </c>
      <c r="Z843" s="1" t="s">
        <v>41</v>
      </c>
      <c r="AA843" s="1">
        <f>VLOOKUP(G843,Sku_Consolidated!A2:E957,5,FALSE)</f>
      </c>
      <c r="AB843" s="1">
        <f>IF(VLOOKUP(G843,Sku_Consolidated!A2:S957,19,FALSE)="SHOWCASE", VLOOKUP(E843,Store_Showcase!B2:N144,13, FALSE), IF(VLOOKUP(G843,Sku_Consolidated!A2:S957,19,FALSE)="VAM",VLOOKUP(E843,Store_VAM!B2:N273,13, FALSE),VLOOKUP(E843,Store_SRP!B2:N110,13, FALSE)))</f>
      </c>
      <c r="AC843" s="1">
        <f>IF(IFERROR(AB843,TRUE)=TRUE, "-","OK")</f>
      </c>
      <c r="AD843" s="11" t="s">
        <v>37</v>
      </c>
      <c r="AE843" s="11" t="s">
        <v>37</v>
      </c>
      <c r="AF843" s="1">
        <f>IF(IFERROR(VLOOKUP(E843,Store_Showcase!B2:H144,{5}, FALSE), TRUE)=TRUE, IF(IFERROR(VLOOKUP(E843,Store_SRP!B2:H110,{5}, FALSE), TRUE)=TRUE,VLOOKUP(E843,Store_VAM!B2:H273,{5}, FALSE),VLOOKUP(E843,Store_SRP!B2:H110,{5}, FALSE)), VLOOKUP(E843,Store_Showcase!B2:H144,{5}, FALSE))</f>
      </c>
      <c r="AG843" s="1">
        <f>IF(IFERROR(VLOOKUP(E843,Store_Showcase!B2:H144,{6}, FALSE), TRUE)=TRUE, IF(IFERROR(VLOOKUP(E843,Store_SRP!B2:H110,{6}, FALSE), TRUE)=TRUE,VLOOKUP(E843,Store_VAM!B2:H273,{6}, FALSE),VLOOKUP(E843,Store_SRP!B2:H110,{6}, FALSE)), VLOOKUP(E843,Store_Showcase!B2:H144,{6}, FALSE))</f>
      </c>
      <c r="AH843" s="1">
        <f>VLOOKUP(G843,Sku_Consolidated!A2:R957,18,FALSE)</f>
      </c>
      <c r="AI843" s="1">
        <f>VLOOKUP(G843,Sku_Consolidated!A2:S957,19,FALSE)</f>
      </c>
      <c r="AJ843" s="1">
        <f>VLOOKUP(G843,Sku_Consolidated!A2:T957,20,FALSE)</f>
      </c>
    </row>
    <row r="844" spans="1:36" x14ac:dyDescent="0.25">
      <c r="A844" s="1">
        <v>2024</v>
      </c>
      <c r="B844" s="1" t="s">
        <v>31</v>
      </c>
      <c r="C844" s="1" t="s">
        <v>32</v>
      </c>
      <c r="D844" s="1" t="s">
        <v>33</v>
      </c>
      <c r="E844" s="9" t="s">
        <v>2397</v>
      </c>
      <c r="F844" s="1">
        <f>IF(VLOOKUP(G844,Sku_Consolidated!A2:S957,{19},FALSE)="SHOWCASE", VLOOKUP(E844,Store_Showcase!B2:C144,{2}, FALSE), IF(VLOOKUP(G844,Sku_Consolidated!A2:S957,{19},FALSE)="VAM",VLOOKUP(E844,Store_VAM!B2:C273,{2}, FALSE),VLOOKUP(E844,Store_SRP!B2:C110,{2}, FALSE)))</f>
      </c>
      <c r="G844" s="1">
        <v>827185</v>
      </c>
      <c r="H844" s="1" t="s">
        <v>2253</v>
      </c>
      <c r="I844" s="10" t="s">
        <v>1137</v>
      </c>
      <c r="J844" s="1">
        <f>VLOOKUP(G844,Sku_Consolidated!A2:C957, 3, FALSE)</f>
      </c>
      <c r="K844" s="10">
        <f>IF(J844="PACK", I844, 0)</f>
      </c>
      <c r="L844" s="10">
        <f>IF(J844="KG", I844, I844 * VLOOKUP(G844,Sku_Consolidated!A2:U957,21,FALSE))</f>
      </c>
      <c r="M844" s="10" t="s">
        <v>37</v>
      </c>
      <c r="N844" s="11" t="s">
        <v>2399</v>
      </c>
      <c r="O844" s="10" t="s">
        <v>2400</v>
      </c>
      <c r="P844" s="10">
        <f>N844 - O844</f>
      </c>
      <c r="Q844" s="1">
        <f>VLOOKUP(G844,Sku_Consolidated!A2:G957,7, FALSE)</f>
      </c>
      <c r="R844" s="1">
        <f>IF(IFERROR(VLOOKUP(E844,Store_Showcase!B2:H144,7, FALSE), TRUE)=TRUE, IF(IFERROR(VLOOKUP(E844,Store_SRP!B2:H110,7, FALSE), TRUE)=TRUE,VLOOKUP(E844,Store_VAM!B2:H273,7, FALSE),VLOOKUP(E844,Store_SRP!B2:H110,7, FALSE)), VLOOKUP(E844,Store_Showcase!B2:H144,7, FALSE))</f>
      </c>
      <c r="S844" s="1">
        <f>IF(IFERROR(VLOOKUP(E844,Store_Showcase!B2:I144,8, FALSE), TRUE)=TRUE, IF(IFERROR(VLOOKUP(E844,Store_SRP!B2:I110,8, FALSE), TRUE)=TRUE,VLOOKUP(E844,Store_VAM!B2:I273,8, FALSE),VLOOKUP(E844,Store_SRP!B2:I110,8, FALSE)), VLOOKUP(E844,Store_Showcase!B2:I144,8, FALSE))</f>
      </c>
      <c r="T844" s="1">
        <f>VLOOKUP(G844,Sku_Consolidated!A2:R957,18,FALSE)</f>
      </c>
      <c r="U844" s="1" t="s">
        <v>2398</v>
      </c>
      <c r="V844" s="1">
        <f>IF(VLOOKUP(G844,Sku_Consolidated!A2:S957,19,FALSE)="SHOWCASE", VLOOKUP(E844,Store_Showcase!B2:L144,11, FALSE), IF(VLOOKUP(G844,Sku_Consolidated!A2:S957,19,FALSE)="VAM",VLOOKUP(E844,Store_VAM!B2:L273,11, FALSE),VLOOKUP(E844,Store_SRP!B2:L110,11, FALSE)))</f>
      </c>
      <c r="W844" s="1">
        <f>VLOOKUP(G844,Sku_Consolidated!A2:W957,11,FALSE)</f>
      </c>
      <c r="X844" s="1">
        <f>VLOOKUP(G844,Sku_Consolidated!A2:H957,8,FALSE)</f>
      </c>
      <c r="Y844" s="1">
        <f>VLOOKUP(G844,Sku_Consolidated!A2:I957,9,FALSE)</f>
      </c>
      <c r="Z844" s="1" t="s">
        <v>41</v>
      </c>
      <c r="AA844" s="1">
        <f>VLOOKUP(G844,Sku_Consolidated!A2:E957,5,FALSE)</f>
      </c>
      <c r="AB844" s="1">
        <f>IF(VLOOKUP(G844,Sku_Consolidated!A2:S957,19,FALSE)="SHOWCASE", VLOOKUP(E844,Store_Showcase!B2:N144,13, FALSE), IF(VLOOKUP(G844,Sku_Consolidated!A2:S957,19,FALSE)="VAM",VLOOKUP(E844,Store_VAM!B2:N273,13, FALSE),VLOOKUP(E844,Store_SRP!B2:N110,13, FALSE)))</f>
      </c>
      <c r="AC844" s="1">
        <f>IF(IFERROR(AB844,TRUE)=TRUE, "-","OK")</f>
      </c>
      <c r="AD844" s="11" t="s">
        <v>37</v>
      </c>
      <c r="AE844" s="11" t="s">
        <v>37</v>
      </c>
      <c r="AF844" s="1">
        <f>IF(IFERROR(VLOOKUP(E844,Store_Showcase!B2:H144,{5}, FALSE), TRUE)=TRUE, IF(IFERROR(VLOOKUP(E844,Store_SRP!B2:H110,{5}, FALSE), TRUE)=TRUE,VLOOKUP(E844,Store_VAM!B2:H273,{5}, FALSE),VLOOKUP(E844,Store_SRP!B2:H110,{5}, FALSE)), VLOOKUP(E844,Store_Showcase!B2:H144,{5}, FALSE))</f>
      </c>
      <c r="AG844" s="1">
        <f>IF(IFERROR(VLOOKUP(E844,Store_Showcase!B2:H144,{6}, FALSE), TRUE)=TRUE, IF(IFERROR(VLOOKUP(E844,Store_SRP!B2:H110,{6}, FALSE), TRUE)=TRUE,VLOOKUP(E844,Store_VAM!B2:H273,{6}, FALSE),VLOOKUP(E844,Store_SRP!B2:H110,{6}, FALSE)), VLOOKUP(E844,Store_Showcase!B2:H144,{6}, FALSE))</f>
      </c>
      <c r="AH844" s="1">
        <f>VLOOKUP(G844,Sku_Consolidated!A2:R957,18,FALSE)</f>
      </c>
      <c r="AI844" s="1">
        <f>VLOOKUP(G844,Sku_Consolidated!A2:S957,19,FALSE)</f>
      </c>
      <c r="AJ844" s="1">
        <f>VLOOKUP(G844,Sku_Consolidated!A2:T957,20,FALSE)</f>
      </c>
    </row>
    <row r="845" spans="1:36" x14ac:dyDescent="0.25">
      <c r="A845" s="1">
        <v>2024</v>
      </c>
      <c r="B845" s="1" t="s">
        <v>31</v>
      </c>
      <c r="C845" s="1" t="s">
        <v>32</v>
      </c>
      <c r="D845" s="1" t="s">
        <v>33</v>
      </c>
      <c r="E845" s="9" t="s">
        <v>2397</v>
      </c>
      <c r="F845" s="1">
        <f>IF(VLOOKUP(G845,Sku_Consolidated!A2:S957,{19},FALSE)="SHOWCASE", VLOOKUP(E845,Store_Showcase!B2:C144,{2}, FALSE), IF(VLOOKUP(G845,Sku_Consolidated!A2:S957,{19},FALSE)="VAM",VLOOKUP(E845,Store_VAM!B2:C273,{2}, FALSE),VLOOKUP(E845,Store_SRP!B2:C110,{2}, FALSE)))</f>
      </c>
      <c r="G845" s="1">
        <v>827186</v>
      </c>
      <c r="H845" s="1" t="s">
        <v>2256</v>
      </c>
      <c r="I845" s="10" t="s">
        <v>1467</v>
      </c>
      <c r="J845" s="1">
        <f>VLOOKUP(G845,Sku_Consolidated!A2:C957, 3, FALSE)</f>
      </c>
      <c r="K845" s="10">
        <f>IF(J845="PACK", I845, 0)</f>
      </c>
      <c r="L845" s="10">
        <f>IF(J845="KG", I845, I845 * VLOOKUP(G845,Sku_Consolidated!A2:U957,21,FALSE))</f>
      </c>
      <c r="M845" s="10" t="s">
        <v>37</v>
      </c>
      <c r="N845" s="11" t="s">
        <v>2333</v>
      </c>
      <c r="O845" s="10" t="s">
        <v>2334</v>
      </c>
      <c r="P845" s="10">
        <f>N845 - O845</f>
      </c>
      <c r="Q845" s="1">
        <f>VLOOKUP(G845,Sku_Consolidated!A2:G957,7, FALSE)</f>
      </c>
      <c r="R845" s="1">
        <f>IF(IFERROR(VLOOKUP(E845,Store_Showcase!B2:H144,7, FALSE), TRUE)=TRUE, IF(IFERROR(VLOOKUP(E845,Store_SRP!B2:H110,7, FALSE), TRUE)=TRUE,VLOOKUP(E845,Store_VAM!B2:H273,7, FALSE),VLOOKUP(E845,Store_SRP!B2:H110,7, FALSE)), VLOOKUP(E845,Store_Showcase!B2:H144,7, FALSE))</f>
      </c>
      <c r="S845" s="1">
        <f>IF(IFERROR(VLOOKUP(E845,Store_Showcase!B2:I144,8, FALSE), TRUE)=TRUE, IF(IFERROR(VLOOKUP(E845,Store_SRP!B2:I110,8, FALSE), TRUE)=TRUE,VLOOKUP(E845,Store_VAM!B2:I273,8, FALSE),VLOOKUP(E845,Store_SRP!B2:I110,8, FALSE)), VLOOKUP(E845,Store_Showcase!B2:I144,8, FALSE))</f>
      </c>
      <c r="T845" s="1">
        <f>VLOOKUP(G845,Sku_Consolidated!A2:R957,18,FALSE)</f>
      </c>
      <c r="U845" s="1" t="s">
        <v>2398</v>
      </c>
      <c r="V845" s="1">
        <f>IF(VLOOKUP(G845,Sku_Consolidated!A2:S957,19,FALSE)="SHOWCASE", VLOOKUP(E845,Store_Showcase!B2:L144,11, FALSE), IF(VLOOKUP(G845,Sku_Consolidated!A2:S957,19,FALSE)="VAM",VLOOKUP(E845,Store_VAM!B2:L273,11, FALSE),VLOOKUP(E845,Store_SRP!B2:L110,11, FALSE)))</f>
      </c>
      <c r="W845" s="1">
        <f>VLOOKUP(G845,Sku_Consolidated!A2:W957,11,FALSE)</f>
      </c>
      <c r="X845" s="1">
        <f>VLOOKUP(G845,Sku_Consolidated!A2:H957,8,FALSE)</f>
      </c>
      <c r="Y845" s="1">
        <f>VLOOKUP(G845,Sku_Consolidated!A2:I957,9,FALSE)</f>
      </c>
      <c r="Z845" s="1" t="s">
        <v>41</v>
      </c>
      <c r="AA845" s="1">
        <f>VLOOKUP(G845,Sku_Consolidated!A2:E957,5,FALSE)</f>
      </c>
      <c r="AB845" s="1">
        <f>IF(VLOOKUP(G845,Sku_Consolidated!A2:S957,19,FALSE)="SHOWCASE", VLOOKUP(E845,Store_Showcase!B2:N144,13, FALSE), IF(VLOOKUP(G845,Sku_Consolidated!A2:S957,19,FALSE)="VAM",VLOOKUP(E845,Store_VAM!B2:N273,13, FALSE),VLOOKUP(E845,Store_SRP!B2:N110,13, FALSE)))</f>
      </c>
      <c r="AC845" s="1">
        <f>IF(IFERROR(AB845,TRUE)=TRUE, "-","OK")</f>
      </c>
      <c r="AD845" s="11" t="s">
        <v>37</v>
      </c>
      <c r="AE845" s="11" t="s">
        <v>37</v>
      </c>
      <c r="AF845" s="1">
        <f>IF(IFERROR(VLOOKUP(E845,Store_Showcase!B2:H144,{5}, FALSE), TRUE)=TRUE, IF(IFERROR(VLOOKUP(E845,Store_SRP!B2:H110,{5}, FALSE), TRUE)=TRUE,VLOOKUP(E845,Store_VAM!B2:H273,{5}, FALSE),VLOOKUP(E845,Store_SRP!B2:H110,{5}, FALSE)), VLOOKUP(E845,Store_Showcase!B2:H144,{5}, FALSE))</f>
      </c>
      <c r="AG845" s="1">
        <f>IF(IFERROR(VLOOKUP(E845,Store_Showcase!B2:H144,{6}, FALSE), TRUE)=TRUE, IF(IFERROR(VLOOKUP(E845,Store_SRP!B2:H110,{6}, FALSE), TRUE)=TRUE,VLOOKUP(E845,Store_VAM!B2:H273,{6}, FALSE),VLOOKUP(E845,Store_SRP!B2:H110,{6}, FALSE)), VLOOKUP(E845,Store_Showcase!B2:H144,{6}, FALSE))</f>
      </c>
      <c r="AH845" s="1">
        <f>VLOOKUP(G845,Sku_Consolidated!A2:R957,18,FALSE)</f>
      </c>
      <c r="AI845" s="1">
        <f>VLOOKUP(G845,Sku_Consolidated!A2:S957,19,FALSE)</f>
      </c>
      <c r="AJ845" s="1">
        <f>VLOOKUP(G845,Sku_Consolidated!A2:T957,20,FALSE)</f>
      </c>
    </row>
    <row r="846" spans="1:36" x14ac:dyDescent="0.25">
      <c r="A846" s="1">
        <v>2024</v>
      </c>
      <c r="B846" s="1" t="s">
        <v>31</v>
      </c>
      <c r="C846" s="1" t="s">
        <v>32</v>
      </c>
      <c r="D846" s="1" t="s">
        <v>33</v>
      </c>
      <c r="E846" s="9" t="s">
        <v>2401</v>
      </c>
      <c r="F846" s="1">
        <f>IF(VLOOKUP(G846,Sku_Consolidated!A2:S957,{19},FALSE)="SHOWCASE", VLOOKUP(E846,Store_Showcase!B2:C144,{2}, FALSE), IF(VLOOKUP(G846,Sku_Consolidated!A2:S957,{19},FALSE)="VAM",VLOOKUP(E846,Store_VAM!B2:C273,{2}, FALSE),VLOOKUP(E846,Store_SRP!B2:C110,{2}, FALSE)))</f>
      </c>
      <c r="G846" s="1">
        <v>795516</v>
      </c>
      <c r="H846" s="1" t="s">
        <v>2249</v>
      </c>
      <c r="I846" s="10" t="s">
        <v>1137</v>
      </c>
      <c r="J846" s="1">
        <f>VLOOKUP(G846,Sku_Consolidated!A2:C957, 3, FALSE)</f>
      </c>
      <c r="K846" s="10">
        <f>IF(J846="PACK", I846, 0)</f>
      </c>
      <c r="L846" s="10">
        <f>IF(J846="KG", I846, I846 * VLOOKUP(G846,Sku_Consolidated!A2:U957,21,FALSE))</f>
      </c>
      <c r="M846" s="10" t="s">
        <v>37</v>
      </c>
      <c r="N846" s="11" t="s">
        <v>1667</v>
      </c>
      <c r="O846" s="10" t="s">
        <v>1658</v>
      </c>
      <c r="P846" s="10">
        <f>N846 - O846</f>
      </c>
      <c r="Q846" s="1">
        <f>VLOOKUP(G846,Sku_Consolidated!A2:G957,7, FALSE)</f>
      </c>
      <c r="R846" s="1">
        <f>IF(IFERROR(VLOOKUP(E846,Store_Showcase!B2:H144,7, FALSE), TRUE)=TRUE, IF(IFERROR(VLOOKUP(E846,Store_SRP!B2:H110,7, FALSE), TRUE)=TRUE,VLOOKUP(E846,Store_VAM!B2:H273,7, FALSE),VLOOKUP(E846,Store_SRP!B2:H110,7, FALSE)), VLOOKUP(E846,Store_Showcase!B2:H144,7, FALSE))</f>
      </c>
      <c r="S846" s="1">
        <f>IF(IFERROR(VLOOKUP(E846,Store_Showcase!B2:I144,8, FALSE), TRUE)=TRUE, IF(IFERROR(VLOOKUP(E846,Store_SRP!B2:I110,8, FALSE), TRUE)=TRUE,VLOOKUP(E846,Store_VAM!B2:I273,8, FALSE),VLOOKUP(E846,Store_SRP!B2:I110,8, FALSE)), VLOOKUP(E846,Store_Showcase!B2:I144,8, FALSE))</f>
      </c>
      <c r="T846" s="1">
        <f>VLOOKUP(G846,Sku_Consolidated!A2:R957,18,FALSE)</f>
      </c>
      <c r="U846" s="1" t="s">
        <v>2402</v>
      </c>
      <c r="V846" s="1">
        <f>IF(VLOOKUP(G846,Sku_Consolidated!A2:S957,19,FALSE)="SHOWCASE", VLOOKUP(E846,Store_Showcase!B2:L144,11, FALSE), IF(VLOOKUP(G846,Sku_Consolidated!A2:S957,19,FALSE)="VAM",VLOOKUP(E846,Store_VAM!B2:L273,11, FALSE),VLOOKUP(E846,Store_SRP!B2:L110,11, FALSE)))</f>
      </c>
      <c r="W846" s="1">
        <f>VLOOKUP(G846,Sku_Consolidated!A2:W957,11,FALSE)</f>
      </c>
      <c r="X846" s="1">
        <f>VLOOKUP(G846,Sku_Consolidated!A2:H957,8,FALSE)</f>
      </c>
      <c r="Y846" s="1">
        <f>VLOOKUP(G846,Sku_Consolidated!A2:I957,9,FALSE)</f>
      </c>
      <c r="Z846" s="1" t="s">
        <v>41</v>
      </c>
      <c r="AA846" s="1">
        <f>VLOOKUP(G846,Sku_Consolidated!A2:E957,5,FALSE)</f>
      </c>
      <c r="AB846" s="1">
        <f>IF(VLOOKUP(G846,Sku_Consolidated!A2:S957,19,FALSE)="SHOWCASE", VLOOKUP(E846,Store_Showcase!B2:N144,13, FALSE), IF(VLOOKUP(G846,Sku_Consolidated!A2:S957,19,FALSE)="VAM",VLOOKUP(E846,Store_VAM!B2:N273,13, FALSE),VLOOKUP(E846,Store_SRP!B2:N110,13, FALSE)))</f>
      </c>
      <c r="AC846" s="1">
        <f>IF(IFERROR(AB846,TRUE)=TRUE, "-","OK")</f>
      </c>
      <c r="AD846" s="11" t="s">
        <v>37</v>
      </c>
      <c r="AE846" s="11" t="s">
        <v>37</v>
      </c>
      <c r="AF846" s="1">
        <f>IF(IFERROR(VLOOKUP(E846,Store_Showcase!B2:H144,{5}, FALSE), TRUE)=TRUE, IF(IFERROR(VLOOKUP(E846,Store_SRP!B2:H110,{5}, FALSE), TRUE)=TRUE,VLOOKUP(E846,Store_VAM!B2:H273,{5}, FALSE),VLOOKUP(E846,Store_SRP!B2:H110,{5}, FALSE)), VLOOKUP(E846,Store_Showcase!B2:H144,{5}, FALSE))</f>
      </c>
      <c r="AG846" s="1">
        <f>IF(IFERROR(VLOOKUP(E846,Store_Showcase!B2:H144,{6}, FALSE), TRUE)=TRUE, IF(IFERROR(VLOOKUP(E846,Store_SRP!B2:H110,{6}, FALSE), TRUE)=TRUE,VLOOKUP(E846,Store_VAM!B2:H273,{6}, FALSE),VLOOKUP(E846,Store_SRP!B2:H110,{6}, FALSE)), VLOOKUP(E846,Store_Showcase!B2:H144,{6}, FALSE))</f>
      </c>
      <c r="AH846" s="1">
        <f>VLOOKUP(G846,Sku_Consolidated!A2:R957,18,FALSE)</f>
      </c>
      <c r="AI846" s="1">
        <f>VLOOKUP(G846,Sku_Consolidated!A2:S957,19,FALSE)</f>
      </c>
      <c r="AJ846" s="1">
        <f>VLOOKUP(G846,Sku_Consolidated!A2:T957,20,FALSE)</f>
      </c>
    </row>
    <row r="847" spans="1:36" x14ac:dyDescent="0.25">
      <c r="A847" s="1">
        <v>2024</v>
      </c>
      <c r="B847" s="1" t="s">
        <v>31</v>
      </c>
      <c r="C847" s="1" t="s">
        <v>32</v>
      </c>
      <c r="D847" s="1" t="s">
        <v>33</v>
      </c>
      <c r="E847" s="9" t="s">
        <v>777</v>
      </c>
      <c r="F847" s="1">
        <f>IF(VLOOKUP(G847,Sku_Consolidated!A2:S957,{19},FALSE)="SHOWCASE", VLOOKUP(E847,Store_Showcase!B2:C144,{2}, FALSE), IF(VLOOKUP(G847,Sku_Consolidated!A2:S957,{19},FALSE)="VAM",VLOOKUP(E847,Store_VAM!B2:C273,{2}, FALSE),VLOOKUP(E847,Store_SRP!B2:C110,{2}, FALSE)))</f>
      </c>
      <c r="G847" s="1">
        <v>795520</v>
      </c>
      <c r="H847" s="1" t="s">
        <v>2260</v>
      </c>
      <c r="I847" s="10" t="s">
        <v>1137</v>
      </c>
      <c r="J847" s="1">
        <f>VLOOKUP(G847,Sku_Consolidated!A2:C957, 3, FALSE)</f>
      </c>
      <c r="K847" s="10">
        <f>IF(J847="PACK", I847, 0)</f>
      </c>
      <c r="L847" s="10">
        <f>IF(J847="KG", I847, I847 * VLOOKUP(G847,Sku_Consolidated!A2:U957,21,FALSE))</f>
      </c>
      <c r="M847" s="10" t="s">
        <v>37</v>
      </c>
      <c r="N847" s="11" t="s">
        <v>1667</v>
      </c>
      <c r="O847" s="10" t="s">
        <v>1658</v>
      </c>
      <c r="P847" s="10">
        <f>N847 - O847</f>
      </c>
      <c r="Q847" s="1">
        <f>VLOOKUP(G847,Sku_Consolidated!A2:G957,7, FALSE)</f>
      </c>
      <c r="R847" s="1">
        <f>IF(IFERROR(VLOOKUP(E847,Store_Showcase!B2:H144,7, FALSE), TRUE)=TRUE, IF(IFERROR(VLOOKUP(E847,Store_SRP!B2:H110,7, FALSE), TRUE)=TRUE,VLOOKUP(E847,Store_VAM!B2:H273,7, FALSE),VLOOKUP(E847,Store_SRP!B2:H110,7, FALSE)), VLOOKUP(E847,Store_Showcase!B2:H144,7, FALSE))</f>
      </c>
      <c r="S847" s="1">
        <f>IF(IFERROR(VLOOKUP(E847,Store_Showcase!B2:I144,8, FALSE), TRUE)=TRUE, IF(IFERROR(VLOOKUP(E847,Store_SRP!B2:I110,8, FALSE), TRUE)=TRUE,VLOOKUP(E847,Store_VAM!B2:I273,8, FALSE),VLOOKUP(E847,Store_SRP!B2:I110,8, FALSE)), VLOOKUP(E847,Store_Showcase!B2:I144,8, FALSE))</f>
      </c>
      <c r="T847" s="1">
        <f>VLOOKUP(G847,Sku_Consolidated!A2:R957,18,FALSE)</f>
      </c>
      <c r="U847" s="1" t="s">
        <v>2403</v>
      </c>
      <c r="V847" s="1">
        <f>IF(VLOOKUP(G847,Sku_Consolidated!A2:S957,19,FALSE)="SHOWCASE", VLOOKUP(E847,Store_Showcase!B2:L144,11, FALSE), IF(VLOOKUP(G847,Sku_Consolidated!A2:S957,19,FALSE)="VAM",VLOOKUP(E847,Store_VAM!B2:L273,11, FALSE),VLOOKUP(E847,Store_SRP!B2:L110,11, FALSE)))</f>
      </c>
      <c r="W847" s="1">
        <f>VLOOKUP(G847,Sku_Consolidated!A2:W957,11,FALSE)</f>
      </c>
      <c r="X847" s="1">
        <f>VLOOKUP(G847,Sku_Consolidated!A2:H957,8,FALSE)</f>
      </c>
      <c r="Y847" s="1">
        <f>VLOOKUP(G847,Sku_Consolidated!A2:I957,9,FALSE)</f>
      </c>
      <c r="Z847" s="1" t="s">
        <v>41</v>
      </c>
      <c r="AA847" s="1">
        <f>VLOOKUP(G847,Sku_Consolidated!A2:E957,5,FALSE)</f>
      </c>
      <c r="AB847" s="1">
        <f>IF(VLOOKUP(G847,Sku_Consolidated!A2:S957,19,FALSE)="SHOWCASE", VLOOKUP(E847,Store_Showcase!B2:N144,13, FALSE), IF(VLOOKUP(G847,Sku_Consolidated!A2:S957,19,FALSE)="VAM",VLOOKUP(E847,Store_VAM!B2:N273,13, FALSE),VLOOKUP(E847,Store_SRP!B2:N110,13, FALSE)))</f>
      </c>
      <c r="AC847" s="1">
        <f>IF(IFERROR(AB847,TRUE)=TRUE, "-","OK")</f>
      </c>
      <c r="AD847" s="11" t="s">
        <v>37</v>
      </c>
      <c r="AE847" s="11" t="s">
        <v>37</v>
      </c>
      <c r="AF847" s="1">
        <f>IF(IFERROR(VLOOKUP(E847,Store_Showcase!B2:H144,{5}, FALSE), TRUE)=TRUE, IF(IFERROR(VLOOKUP(E847,Store_SRP!B2:H110,{5}, FALSE), TRUE)=TRUE,VLOOKUP(E847,Store_VAM!B2:H273,{5}, FALSE),VLOOKUP(E847,Store_SRP!B2:H110,{5}, FALSE)), VLOOKUP(E847,Store_Showcase!B2:H144,{5}, FALSE))</f>
      </c>
      <c r="AG847" s="1">
        <f>IF(IFERROR(VLOOKUP(E847,Store_Showcase!B2:H144,{6}, FALSE), TRUE)=TRUE, IF(IFERROR(VLOOKUP(E847,Store_SRP!B2:H110,{6}, FALSE), TRUE)=TRUE,VLOOKUP(E847,Store_VAM!B2:H273,{6}, FALSE),VLOOKUP(E847,Store_SRP!B2:H110,{6}, FALSE)), VLOOKUP(E847,Store_Showcase!B2:H144,{6}, FALSE))</f>
      </c>
      <c r="AH847" s="1">
        <f>VLOOKUP(G847,Sku_Consolidated!A2:R957,18,FALSE)</f>
      </c>
      <c r="AI847" s="1">
        <f>VLOOKUP(G847,Sku_Consolidated!A2:S957,19,FALSE)</f>
      </c>
      <c r="AJ847" s="1">
        <f>VLOOKUP(G847,Sku_Consolidated!A2:T957,20,FALSE)</f>
      </c>
    </row>
    <row r="848" spans="1:36" x14ac:dyDescent="0.25">
      <c r="A848" s="1">
        <v>2024</v>
      </c>
      <c r="B848" s="1" t="s">
        <v>31</v>
      </c>
      <c r="C848" s="1" t="s">
        <v>32</v>
      </c>
      <c r="D848" s="1" t="s">
        <v>33</v>
      </c>
      <c r="E848" s="9" t="s">
        <v>777</v>
      </c>
      <c r="F848" s="1">
        <f>IF(VLOOKUP(G848,Sku_Consolidated!A2:S957,{19},FALSE)="SHOWCASE", VLOOKUP(E848,Store_Showcase!B2:C144,{2}, FALSE), IF(VLOOKUP(G848,Sku_Consolidated!A2:S957,{19},FALSE)="VAM",VLOOKUP(E848,Store_VAM!B2:C273,{2}, FALSE),VLOOKUP(E848,Store_SRP!B2:C110,{2}, FALSE)))</f>
      </c>
      <c r="G848" s="1">
        <v>798920</v>
      </c>
      <c r="H848" s="1" t="s">
        <v>2278</v>
      </c>
      <c r="I848" s="10" t="s">
        <v>1638</v>
      </c>
      <c r="J848" s="1">
        <f>VLOOKUP(G848,Sku_Consolidated!A2:C957, 3, FALSE)</f>
      </c>
      <c r="K848" s="10">
        <f>IF(J848="PACK", I848, 0)</f>
      </c>
      <c r="L848" s="10">
        <f>IF(J848="KG", I848, I848 * VLOOKUP(G848,Sku_Consolidated!A2:U957,21,FALSE))</f>
      </c>
      <c r="M848" s="10" t="s">
        <v>37</v>
      </c>
      <c r="N848" s="11" t="s">
        <v>2404</v>
      </c>
      <c r="O848" s="10" t="s">
        <v>2405</v>
      </c>
      <c r="P848" s="10">
        <f>N848 - O848</f>
      </c>
      <c r="Q848" s="1">
        <f>VLOOKUP(G848,Sku_Consolidated!A2:G957,7, FALSE)</f>
      </c>
      <c r="R848" s="1">
        <f>IF(IFERROR(VLOOKUP(E848,Store_Showcase!B2:H144,7, FALSE), TRUE)=TRUE, IF(IFERROR(VLOOKUP(E848,Store_SRP!B2:H110,7, FALSE), TRUE)=TRUE,VLOOKUP(E848,Store_VAM!B2:H273,7, FALSE),VLOOKUP(E848,Store_SRP!B2:H110,7, FALSE)), VLOOKUP(E848,Store_Showcase!B2:H144,7, FALSE))</f>
      </c>
      <c r="S848" s="1">
        <f>IF(IFERROR(VLOOKUP(E848,Store_Showcase!B2:I144,8, FALSE), TRUE)=TRUE, IF(IFERROR(VLOOKUP(E848,Store_SRP!B2:I110,8, FALSE), TRUE)=TRUE,VLOOKUP(E848,Store_VAM!B2:I273,8, FALSE),VLOOKUP(E848,Store_SRP!B2:I110,8, FALSE)), VLOOKUP(E848,Store_Showcase!B2:I144,8, FALSE))</f>
      </c>
      <c r="T848" s="1">
        <f>VLOOKUP(G848,Sku_Consolidated!A2:R957,18,FALSE)</f>
      </c>
      <c r="U848" s="1" t="s">
        <v>2403</v>
      </c>
      <c r="V848" s="1">
        <f>IF(VLOOKUP(G848,Sku_Consolidated!A2:S957,19,FALSE)="SHOWCASE", VLOOKUP(E848,Store_Showcase!B2:L144,11, FALSE), IF(VLOOKUP(G848,Sku_Consolidated!A2:S957,19,FALSE)="VAM",VLOOKUP(E848,Store_VAM!B2:L273,11, FALSE),VLOOKUP(E848,Store_SRP!B2:L110,11, FALSE)))</f>
      </c>
      <c r="W848" s="1">
        <f>VLOOKUP(G848,Sku_Consolidated!A2:W957,11,FALSE)</f>
      </c>
      <c r="X848" s="1">
        <f>VLOOKUP(G848,Sku_Consolidated!A2:H957,8,FALSE)</f>
      </c>
      <c r="Y848" s="1">
        <f>VLOOKUP(G848,Sku_Consolidated!A2:I957,9,FALSE)</f>
      </c>
      <c r="Z848" s="1" t="s">
        <v>41</v>
      </c>
      <c r="AA848" s="1">
        <f>VLOOKUP(G848,Sku_Consolidated!A2:E957,5,FALSE)</f>
      </c>
      <c r="AB848" s="1">
        <f>IF(VLOOKUP(G848,Sku_Consolidated!A2:S957,19,FALSE)="SHOWCASE", VLOOKUP(E848,Store_Showcase!B2:N144,13, FALSE), IF(VLOOKUP(G848,Sku_Consolidated!A2:S957,19,FALSE)="VAM",VLOOKUP(E848,Store_VAM!B2:N273,13, FALSE),VLOOKUP(E848,Store_SRP!B2:N110,13, FALSE)))</f>
      </c>
      <c r="AC848" s="1">
        <f>IF(IFERROR(AB848,TRUE)=TRUE, "-","OK")</f>
      </c>
      <c r="AD848" s="11" t="s">
        <v>37</v>
      </c>
      <c r="AE848" s="11" t="s">
        <v>37</v>
      </c>
      <c r="AF848" s="1">
        <f>IF(IFERROR(VLOOKUP(E848,Store_Showcase!B2:H144,{5}, FALSE), TRUE)=TRUE, IF(IFERROR(VLOOKUP(E848,Store_SRP!B2:H110,{5}, FALSE), TRUE)=TRUE,VLOOKUP(E848,Store_VAM!B2:H273,{5}, FALSE),VLOOKUP(E848,Store_SRP!B2:H110,{5}, FALSE)), VLOOKUP(E848,Store_Showcase!B2:H144,{5}, FALSE))</f>
      </c>
      <c r="AG848" s="1">
        <f>IF(IFERROR(VLOOKUP(E848,Store_Showcase!B2:H144,{6}, FALSE), TRUE)=TRUE, IF(IFERROR(VLOOKUP(E848,Store_SRP!B2:H110,{6}, FALSE), TRUE)=TRUE,VLOOKUP(E848,Store_VAM!B2:H273,{6}, FALSE),VLOOKUP(E848,Store_SRP!B2:H110,{6}, FALSE)), VLOOKUP(E848,Store_Showcase!B2:H144,{6}, FALSE))</f>
      </c>
      <c r="AH848" s="1">
        <f>VLOOKUP(G848,Sku_Consolidated!A2:R957,18,FALSE)</f>
      </c>
      <c r="AI848" s="1">
        <f>VLOOKUP(G848,Sku_Consolidated!A2:S957,19,FALSE)</f>
      </c>
      <c r="AJ848" s="1">
        <f>VLOOKUP(G848,Sku_Consolidated!A2:T957,20,FALSE)</f>
      </c>
    </row>
    <row r="849" spans="1:36" x14ac:dyDescent="0.25">
      <c r="A849" s="1">
        <v>2024</v>
      </c>
      <c r="B849" s="1" t="s">
        <v>31</v>
      </c>
      <c r="C849" s="1" t="s">
        <v>32</v>
      </c>
      <c r="D849" s="1" t="s">
        <v>33</v>
      </c>
      <c r="E849" s="9" t="s">
        <v>777</v>
      </c>
      <c r="F849" s="1">
        <f>IF(VLOOKUP(G849,Sku_Consolidated!A2:S957,{19},FALSE)="SHOWCASE", VLOOKUP(E849,Store_Showcase!B2:C144,{2}, FALSE), IF(VLOOKUP(G849,Sku_Consolidated!A2:S957,{19},FALSE)="VAM",VLOOKUP(E849,Store_VAM!B2:C273,{2}, FALSE),VLOOKUP(E849,Store_SRP!B2:C110,{2}, FALSE)))</f>
      </c>
      <c r="G849" s="1">
        <v>827185</v>
      </c>
      <c r="H849" s="1" t="s">
        <v>2253</v>
      </c>
      <c r="I849" s="10" t="s">
        <v>1638</v>
      </c>
      <c r="J849" s="1">
        <f>VLOOKUP(G849,Sku_Consolidated!A2:C957, 3, FALSE)</f>
      </c>
      <c r="K849" s="10">
        <f>IF(J849="PACK", I849, 0)</f>
      </c>
      <c r="L849" s="10">
        <f>IF(J849="KG", I849, I849 * VLOOKUP(G849,Sku_Consolidated!A2:U957,21,FALSE))</f>
      </c>
      <c r="M849" s="10" t="s">
        <v>37</v>
      </c>
      <c r="N849" s="11" t="s">
        <v>2406</v>
      </c>
      <c r="O849" s="10" t="s">
        <v>2407</v>
      </c>
      <c r="P849" s="10">
        <f>N849 - O849</f>
      </c>
      <c r="Q849" s="1">
        <f>VLOOKUP(G849,Sku_Consolidated!A2:G957,7, FALSE)</f>
      </c>
      <c r="R849" s="1">
        <f>IF(IFERROR(VLOOKUP(E849,Store_Showcase!B2:H144,7, FALSE), TRUE)=TRUE, IF(IFERROR(VLOOKUP(E849,Store_SRP!B2:H110,7, FALSE), TRUE)=TRUE,VLOOKUP(E849,Store_VAM!B2:H273,7, FALSE),VLOOKUP(E849,Store_SRP!B2:H110,7, FALSE)), VLOOKUP(E849,Store_Showcase!B2:H144,7, FALSE))</f>
      </c>
      <c r="S849" s="1">
        <f>IF(IFERROR(VLOOKUP(E849,Store_Showcase!B2:I144,8, FALSE), TRUE)=TRUE, IF(IFERROR(VLOOKUP(E849,Store_SRP!B2:I110,8, FALSE), TRUE)=TRUE,VLOOKUP(E849,Store_VAM!B2:I273,8, FALSE),VLOOKUP(E849,Store_SRP!B2:I110,8, FALSE)), VLOOKUP(E849,Store_Showcase!B2:I144,8, FALSE))</f>
      </c>
      <c r="T849" s="1">
        <f>VLOOKUP(G849,Sku_Consolidated!A2:R957,18,FALSE)</f>
      </c>
      <c r="U849" s="1" t="s">
        <v>2403</v>
      </c>
      <c r="V849" s="1">
        <f>IF(VLOOKUP(G849,Sku_Consolidated!A2:S957,19,FALSE)="SHOWCASE", VLOOKUP(E849,Store_Showcase!B2:L144,11, FALSE), IF(VLOOKUP(G849,Sku_Consolidated!A2:S957,19,FALSE)="VAM",VLOOKUP(E849,Store_VAM!B2:L273,11, FALSE),VLOOKUP(E849,Store_SRP!B2:L110,11, FALSE)))</f>
      </c>
      <c r="W849" s="1">
        <f>VLOOKUP(G849,Sku_Consolidated!A2:W957,11,FALSE)</f>
      </c>
      <c r="X849" s="1">
        <f>VLOOKUP(G849,Sku_Consolidated!A2:H957,8,FALSE)</f>
      </c>
      <c r="Y849" s="1">
        <f>VLOOKUP(G849,Sku_Consolidated!A2:I957,9,FALSE)</f>
      </c>
      <c r="Z849" s="1" t="s">
        <v>41</v>
      </c>
      <c r="AA849" s="1">
        <f>VLOOKUP(G849,Sku_Consolidated!A2:E957,5,FALSE)</f>
      </c>
      <c r="AB849" s="1">
        <f>IF(VLOOKUP(G849,Sku_Consolidated!A2:S957,19,FALSE)="SHOWCASE", VLOOKUP(E849,Store_Showcase!B2:N144,13, FALSE), IF(VLOOKUP(G849,Sku_Consolidated!A2:S957,19,FALSE)="VAM",VLOOKUP(E849,Store_VAM!B2:N273,13, FALSE),VLOOKUP(E849,Store_SRP!B2:N110,13, FALSE)))</f>
      </c>
      <c r="AC849" s="1">
        <f>IF(IFERROR(AB849,TRUE)=TRUE, "-","OK")</f>
      </c>
      <c r="AD849" s="11" t="s">
        <v>37</v>
      </c>
      <c r="AE849" s="11" t="s">
        <v>37</v>
      </c>
      <c r="AF849" s="1">
        <f>IF(IFERROR(VLOOKUP(E849,Store_Showcase!B2:H144,{5}, FALSE), TRUE)=TRUE, IF(IFERROR(VLOOKUP(E849,Store_SRP!B2:H110,{5}, FALSE), TRUE)=TRUE,VLOOKUP(E849,Store_VAM!B2:H273,{5}, FALSE),VLOOKUP(E849,Store_SRP!B2:H110,{5}, FALSE)), VLOOKUP(E849,Store_Showcase!B2:H144,{5}, FALSE))</f>
      </c>
      <c r="AG849" s="1">
        <f>IF(IFERROR(VLOOKUP(E849,Store_Showcase!B2:H144,{6}, FALSE), TRUE)=TRUE, IF(IFERROR(VLOOKUP(E849,Store_SRP!B2:H110,{6}, FALSE), TRUE)=TRUE,VLOOKUP(E849,Store_VAM!B2:H273,{6}, FALSE),VLOOKUP(E849,Store_SRP!B2:H110,{6}, FALSE)), VLOOKUP(E849,Store_Showcase!B2:H144,{6}, FALSE))</f>
      </c>
      <c r="AH849" s="1">
        <f>VLOOKUP(G849,Sku_Consolidated!A2:R957,18,FALSE)</f>
      </c>
      <c r="AI849" s="1">
        <f>VLOOKUP(G849,Sku_Consolidated!A2:S957,19,FALSE)</f>
      </c>
      <c r="AJ849" s="1">
        <f>VLOOKUP(G849,Sku_Consolidated!A2:T957,20,FALSE)</f>
      </c>
    </row>
    <row r="850" spans="1:36" x14ac:dyDescent="0.25">
      <c r="A850" s="1">
        <v>2024</v>
      </c>
      <c r="B850" s="1" t="s">
        <v>31</v>
      </c>
      <c r="C850" s="1" t="s">
        <v>32</v>
      </c>
      <c r="D850" s="1" t="s">
        <v>33</v>
      </c>
      <c r="E850" s="9" t="s">
        <v>777</v>
      </c>
      <c r="F850" s="1">
        <f>IF(VLOOKUP(G850,Sku_Consolidated!A2:S957,{19},FALSE)="SHOWCASE", VLOOKUP(E850,Store_Showcase!B2:C144,{2}, FALSE), IF(VLOOKUP(G850,Sku_Consolidated!A2:S957,{19},FALSE)="VAM",VLOOKUP(E850,Store_VAM!B2:C273,{2}, FALSE),VLOOKUP(E850,Store_SRP!B2:C110,{2}, FALSE)))</f>
      </c>
      <c r="G850" s="1">
        <v>827186</v>
      </c>
      <c r="H850" s="1" t="s">
        <v>2256</v>
      </c>
      <c r="I850" s="10" t="s">
        <v>1638</v>
      </c>
      <c r="J850" s="1">
        <f>VLOOKUP(G850,Sku_Consolidated!A2:C957, 3, FALSE)</f>
      </c>
      <c r="K850" s="10">
        <f>IF(J850="PACK", I850, 0)</f>
      </c>
      <c r="L850" s="10">
        <f>IF(J850="KG", I850, I850 * VLOOKUP(G850,Sku_Consolidated!A2:U957,21,FALSE))</f>
      </c>
      <c r="M850" s="10" t="s">
        <v>37</v>
      </c>
      <c r="N850" s="11" t="s">
        <v>2274</v>
      </c>
      <c r="O850" s="10" t="s">
        <v>2275</v>
      </c>
      <c r="P850" s="10">
        <f>N850 - O850</f>
      </c>
      <c r="Q850" s="1">
        <f>VLOOKUP(G850,Sku_Consolidated!A2:G957,7, FALSE)</f>
      </c>
      <c r="R850" s="1">
        <f>IF(IFERROR(VLOOKUP(E850,Store_Showcase!B2:H144,7, FALSE), TRUE)=TRUE, IF(IFERROR(VLOOKUP(E850,Store_SRP!B2:H110,7, FALSE), TRUE)=TRUE,VLOOKUP(E850,Store_VAM!B2:H273,7, FALSE),VLOOKUP(E850,Store_SRP!B2:H110,7, FALSE)), VLOOKUP(E850,Store_Showcase!B2:H144,7, FALSE))</f>
      </c>
      <c r="S850" s="1">
        <f>IF(IFERROR(VLOOKUP(E850,Store_Showcase!B2:I144,8, FALSE), TRUE)=TRUE, IF(IFERROR(VLOOKUP(E850,Store_SRP!B2:I110,8, FALSE), TRUE)=TRUE,VLOOKUP(E850,Store_VAM!B2:I273,8, FALSE),VLOOKUP(E850,Store_SRP!B2:I110,8, FALSE)), VLOOKUP(E850,Store_Showcase!B2:I144,8, FALSE))</f>
      </c>
      <c r="T850" s="1">
        <f>VLOOKUP(G850,Sku_Consolidated!A2:R957,18,FALSE)</f>
      </c>
      <c r="U850" s="1" t="s">
        <v>2403</v>
      </c>
      <c r="V850" s="1">
        <f>IF(VLOOKUP(G850,Sku_Consolidated!A2:S957,19,FALSE)="SHOWCASE", VLOOKUP(E850,Store_Showcase!B2:L144,11, FALSE), IF(VLOOKUP(G850,Sku_Consolidated!A2:S957,19,FALSE)="VAM",VLOOKUP(E850,Store_VAM!B2:L273,11, FALSE),VLOOKUP(E850,Store_SRP!B2:L110,11, FALSE)))</f>
      </c>
      <c r="W850" s="1">
        <f>VLOOKUP(G850,Sku_Consolidated!A2:W957,11,FALSE)</f>
      </c>
      <c r="X850" s="1">
        <f>VLOOKUP(G850,Sku_Consolidated!A2:H957,8,FALSE)</f>
      </c>
      <c r="Y850" s="1">
        <f>VLOOKUP(G850,Sku_Consolidated!A2:I957,9,FALSE)</f>
      </c>
      <c r="Z850" s="1" t="s">
        <v>41</v>
      </c>
      <c r="AA850" s="1">
        <f>VLOOKUP(G850,Sku_Consolidated!A2:E957,5,FALSE)</f>
      </c>
      <c r="AB850" s="1">
        <f>IF(VLOOKUP(G850,Sku_Consolidated!A2:S957,19,FALSE)="SHOWCASE", VLOOKUP(E850,Store_Showcase!B2:N144,13, FALSE), IF(VLOOKUP(G850,Sku_Consolidated!A2:S957,19,FALSE)="VAM",VLOOKUP(E850,Store_VAM!B2:N273,13, FALSE),VLOOKUP(E850,Store_SRP!B2:N110,13, FALSE)))</f>
      </c>
      <c r="AC850" s="1">
        <f>IF(IFERROR(AB850,TRUE)=TRUE, "-","OK")</f>
      </c>
      <c r="AD850" s="11" t="s">
        <v>37</v>
      </c>
      <c r="AE850" s="11" t="s">
        <v>37</v>
      </c>
      <c r="AF850" s="1">
        <f>IF(IFERROR(VLOOKUP(E850,Store_Showcase!B2:H144,{5}, FALSE), TRUE)=TRUE, IF(IFERROR(VLOOKUP(E850,Store_SRP!B2:H110,{5}, FALSE), TRUE)=TRUE,VLOOKUP(E850,Store_VAM!B2:H273,{5}, FALSE),VLOOKUP(E850,Store_SRP!B2:H110,{5}, FALSE)), VLOOKUP(E850,Store_Showcase!B2:H144,{5}, FALSE))</f>
      </c>
      <c r="AG850" s="1">
        <f>IF(IFERROR(VLOOKUP(E850,Store_Showcase!B2:H144,{6}, FALSE), TRUE)=TRUE, IF(IFERROR(VLOOKUP(E850,Store_SRP!B2:H110,{6}, FALSE), TRUE)=TRUE,VLOOKUP(E850,Store_VAM!B2:H273,{6}, FALSE),VLOOKUP(E850,Store_SRP!B2:H110,{6}, FALSE)), VLOOKUP(E850,Store_Showcase!B2:H144,{6}, FALSE))</f>
      </c>
      <c r="AH850" s="1">
        <f>VLOOKUP(G850,Sku_Consolidated!A2:R957,18,FALSE)</f>
      </c>
      <c r="AI850" s="1">
        <f>VLOOKUP(G850,Sku_Consolidated!A2:S957,19,FALSE)</f>
      </c>
      <c r="AJ850" s="1">
        <f>VLOOKUP(G850,Sku_Consolidated!A2:T957,20,FALSE)</f>
      </c>
    </row>
    <row r="851" spans="1:36" x14ac:dyDescent="0.25">
      <c r="A851" s="1">
        <v>2024</v>
      </c>
      <c r="B851" s="1" t="s">
        <v>31</v>
      </c>
      <c r="C851" s="1" t="s">
        <v>32</v>
      </c>
      <c r="D851" s="1" t="s">
        <v>33</v>
      </c>
      <c r="E851" s="9" t="s">
        <v>2408</v>
      </c>
      <c r="F851" s="1">
        <f>IF(VLOOKUP(G851,Sku_Consolidated!A2:S957,{19},FALSE)="SHOWCASE", VLOOKUP(E851,Store_Showcase!B2:C144,{2}, FALSE), IF(VLOOKUP(G851,Sku_Consolidated!A2:S957,{19},FALSE)="VAM",VLOOKUP(E851,Store_VAM!B2:C273,{2}, FALSE),VLOOKUP(E851,Store_SRP!B2:C110,{2}, FALSE)))</f>
      </c>
      <c r="G851" s="1">
        <v>795516</v>
      </c>
      <c r="H851" s="1" t="s">
        <v>2249</v>
      </c>
      <c r="I851" s="10" t="s">
        <v>1467</v>
      </c>
      <c r="J851" s="1">
        <f>VLOOKUP(G851,Sku_Consolidated!A2:C957, 3, FALSE)</f>
      </c>
      <c r="K851" s="10">
        <f>IF(J851="PACK", I851, 0)</f>
      </c>
      <c r="L851" s="10">
        <f>IF(J851="KG", I851, I851 * VLOOKUP(G851,Sku_Consolidated!A2:U957,21,FALSE))</f>
      </c>
      <c r="M851" s="10" t="s">
        <v>37</v>
      </c>
      <c r="N851" s="11" t="s">
        <v>2269</v>
      </c>
      <c r="O851" s="10" t="s">
        <v>2270</v>
      </c>
      <c r="P851" s="10">
        <f>N851 - O851</f>
      </c>
      <c r="Q851" s="1">
        <f>VLOOKUP(G851,Sku_Consolidated!A2:G957,7, FALSE)</f>
      </c>
      <c r="R851" s="1">
        <f>IF(IFERROR(VLOOKUP(E851,Store_Showcase!B2:H144,7, FALSE), TRUE)=TRUE, IF(IFERROR(VLOOKUP(E851,Store_SRP!B2:H110,7, FALSE), TRUE)=TRUE,VLOOKUP(E851,Store_VAM!B2:H273,7, FALSE),VLOOKUP(E851,Store_SRP!B2:H110,7, FALSE)), VLOOKUP(E851,Store_Showcase!B2:H144,7, FALSE))</f>
      </c>
      <c r="S851" s="1">
        <f>IF(IFERROR(VLOOKUP(E851,Store_Showcase!B2:I144,8, FALSE), TRUE)=TRUE, IF(IFERROR(VLOOKUP(E851,Store_SRP!B2:I110,8, FALSE), TRUE)=TRUE,VLOOKUP(E851,Store_VAM!B2:I273,8, FALSE),VLOOKUP(E851,Store_SRP!B2:I110,8, FALSE)), VLOOKUP(E851,Store_Showcase!B2:I144,8, FALSE))</f>
      </c>
      <c r="T851" s="1">
        <f>VLOOKUP(G851,Sku_Consolidated!A2:R957,18,FALSE)</f>
      </c>
      <c r="U851" s="1" t="s">
        <v>2409</v>
      </c>
      <c r="V851" s="1">
        <f>IF(VLOOKUP(G851,Sku_Consolidated!A2:S957,19,FALSE)="SHOWCASE", VLOOKUP(E851,Store_Showcase!B2:L144,11, FALSE), IF(VLOOKUP(G851,Sku_Consolidated!A2:S957,19,FALSE)="VAM",VLOOKUP(E851,Store_VAM!B2:L273,11, FALSE),VLOOKUP(E851,Store_SRP!B2:L110,11, FALSE)))</f>
      </c>
      <c r="W851" s="1">
        <f>VLOOKUP(G851,Sku_Consolidated!A2:W957,11,FALSE)</f>
      </c>
      <c r="X851" s="1">
        <f>VLOOKUP(G851,Sku_Consolidated!A2:H957,8,FALSE)</f>
      </c>
      <c r="Y851" s="1">
        <f>VLOOKUP(G851,Sku_Consolidated!A2:I957,9,FALSE)</f>
      </c>
      <c r="Z851" s="1" t="s">
        <v>41</v>
      </c>
      <c r="AA851" s="1">
        <f>VLOOKUP(G851,Sku_Consolidated!A2:E957,5,FALSE)</f>
      </c>
      <c r="AB851" s="1">
        <f>IF(VLOOKUP(G851,Sku_Consolidated!A2:S957,19,FALSE)="SHOWCASE", VLOOKUP(E851,Store_Showcase!B2:N144,13, FALSE), IF(VLOOKUP(G851,Sku_Consolidated!A2:S957,19,FALSE)="VAM",VLOOKUP(E851,Store_VAM!B2:N273,13, FALSE),VLOOKUP(E851,Store_SRP!B2:N110,13, FALSE)))</f>
      </c>
      <c r="AC851" s="1">
        <f>IF(IFERROR(AB851,TRUE)=TRUE, "-","OK")</f>
      </c>
      <c r="AD851" s="11" t="s">
        <v>37</v>
      </c>
      <c r="AE851" s="11" t="s">
        <v>37</v>
      </c>
      <c r="AF851" s="1">
        <f>IF(IFERROR(VLOOKUP(E851,Store_Showcase!B2:H144,{5}, FALSE), TRUE)=TRUE, IF(IFERROR(VLOOKUP(E851,Store_SRP!B2:H110,{5}, FALSE), TRUE)=TRUE,VLOOKUP(E851,Store_VAM!B2:H273,{5}, FALSE),VLOOKUP(E851,Store_SRP!B2:H110,{5}, FALSE)), VLOOKUP(E851,Store_Showcase!B2:H144,{5}, FALSE))</f>
      </c>
      <c r="AG851" s="1">
        <f>IF(IFERROR(VLOOKUP(E851,Store_Showcase!B2:H144,{6}, FALSE), TRUE)=TRUE, IF(IFERROR(VLOOKUP(E851,Store_SRP!B2:H110,{6}, FALSE), TRUE)=TRUE,VLOOKUP(E851,Store_VAM!B2:H273,{6}, FALSE),VLOOKUP(E851,Store_SRP!B2:H110,{6}, FALSE)), VLOOKUP(E851,Store_Showcase!B2:H144,{6}, FALSE))</f>
      </c>
      <c r="AH851" s="1">
        <f>VLOOKUP(G851,Sku_Consolidated!A2:R957,18,FALSE)</f>
      </c>
      <c r="AI851" s="1">
        <f>VLOOKUP(G851,Sku_Consolidated!A2:S957,19,FALSE)</f>
      </c>
      <c r="AJ851" s="1">
        <f>VLOOKUP(G851,Sku_Consolidated!A2:T957,20,FALSE)</f>
      </c>
    </row>
    <row r="852" spans="1:36" x14ac:dyDescent="0.25">
      <c r="A852" s="1">
        <v>2024</v>
      </c>
      <c r="B852" s="1" t="s">
        <v>31</v>
      </c>
      <c r="C852" s="1" t="s">
        <v>32</v>
      </c>
      <c r="D852" s="1" t="s">
        <v>33</v>
      </c>
      <c r="E852" s="9" t="s">
        <v>2408</v>
      </c>
      <c r="F852" s="1">
        <f>IF(VLOOKUP(G852,Sku_Consolidated!A2:S957,{19},FALSE)="SHOWCASE", VLOOKUP(E852,Store_Showcase!B2:C144,{2}, FALSE), IF(VLOOKUP(G852,Sku_Consolidated!A2:S957,{19},FALSE)="VAM",VLOOKUP(E852,Store_VAM!B2:C273,{2}, FALSE),VLOOKUP(E852,Store_SRP!B2:C110,{2}, FALSE)))</f>
      </c>
      <c r="G852" s="1">
        <v>798920</v>
      </c>
      <c r="H852" s="1" t="s">
        <v>2278</v>
      </c>
      <c r="I852" s="10" t="s">
        <v>1424</v>
      </c>
      <c r="J852" s="1">
        <f>VLOOKUP(G852,Sku_Consolidated!A2:C957, 3, FALSE)</f>
      </c>
      <c r="K852" s="10">
        <f>IF(J852="PACK", I852, 0)</f>
      </c>
      <c r="L852" s="10">
        <f>IF(J852="KG", I852, I852 * VLOOKUP(G852,Sku_Consolidated!A2:U957,21,FALSE))</f>
      </c>
      <c r="M852" s="10" t="s">
        <v>37</v>
      </c>
      <c r="N852" s="11" t="s">
        <v>2410</v>
      </c>
      <c r="O852" s="10" t="s">
        <v>2411</v>
      </c>
      <c r="P852" s="10">
        <f>N852 - O852</f>
      </c>
      <c r="Q852" s="1">
        <f>VLOOKUP(G852,Sku_Consolidated!A2:G957,7, FALSE)</f>
      </c>
      <c r="R852" s="1">
        <f>IF(IFERROR(VLOOKUP(E852,Store_Showcase!B2:H144,7, FALSE), TRUE)=TRUE, IF(IFERROR(VLOOKUP(E852,Store_SRP!B2:H110,7, FALSE), TRUE)=TRUE,VLOOKUP(E852,Store_VAM!B2:H273,7, FALSE),VLOOKUP(E852,Store_SRP!B2:H110,7, FALSE)), VLOOKUP(E852,Store_Showcase!B2:H144,7, FALSE))</f>
      </c>
      <c r="S852" s="1">
        <f>IF(IFERROR(VLOOKUP(E852,Store_Showcase!B2:I144,8, FALSE), TRUE)=TRUE, IF(IFERROR(VLOOKUP(E852,Store_SRP!B2:I110,8, FALSE), TRUE)=TRUE,VLOOKUP(E852,Store_VAM!B2:I273,8, FALSE),VLOOKUP(E852,Store_SRP!B2:I110,8, FALSE)), VLOOKUP(E852,Store_Showcase!B2:I144,8, FALSE))</f>
      </c>
      <c r="T852" s="1">
        <f>VLOOKUP(G852,Sku_Consolidated!A2:R957,18,FALSE)</f>
      </c>
      <c r="U852" s="1" t="s">
        <v>2409</v>
      </c>
      <c r="V852" s="1">
        <f>IF(VLOOKUP(G852,Sku_Consolidated!A2:S957,19,FALSE)="SHOWCASE", VLOOKUP(E852,Store_Showcase!B2:L144,11, FALSE), IF(VLOOKUP(G852,Sku_Consolidated!A2:S957,19,FALSE)="VAM",VLOOKUP(E852,Store_VAM!B2:L273,11, FALSE),VLOOKUP(E852,Store_SRP!B2:L110,11, FALSE)))</f>
      </c>
      <c r="W852" s="1">
        <f>VLOOKUP(G852,Sku_Consolidated!A2:W957,11,FALSE)</f>
      </c>
      <c r="X852" s="1">
        <f>VLOOKUP(G852,Sku_Consolidated!A2:H957,8,FALSE)</f>
      </c>
      <c r="Y852" s="1">
        <f>VLOOKUP(G852,Sku_Consolidated!A2:I957,9,FALSE)</f>
      </c>
      <c r="Z852" s="1" t="s">
        <v>41</v>
      </c>
      <c r="AA852" s="1">
        <f>VLOOKUP(G852,Sku_Consolidated!A2:E957,5,FALSE)</f>
      </c>
      <c r="AB852" s="1">
        <f>IF(VLOOKUP(G852,Sku_Consolidated!A2:S957,19,FALSE)="SHOWCASE", VLOOKUP(E852,Store_Showcase!B2:N144,13, FALSE), IF(VLOOKUP(G852,Sku_Consolidated!A2:S957,19,FALSE)="VAM",VLOOKUP(E852,Store_VAM!B2:N273,13, FALSE),VLOOKUP(E852,Store_SRP!B2:N110,13, FALSE)))</f>
      </c>
      <c r="AC852" s="1">
        <f>IF(IFERROR(AB852,TRUE)=TRUE, "-","OK")</f>
      </c>
      <c r="AD852" s="11" t="s">
        <v>37</v>
      </c>
      <c r="AE852" s="11" t="s">
        <v>37</v>
      </c>
      <c r="AF852" s="1">
        <f>IF(IFERROR(VLOOKUP(E852,Store_Showcase!B2:H144,{5}, FALSE), TRUE)=TRUE, IF(IFERROR(VLOOKUP(E852,Store_SRP!B2:H110,{5}, FALSE), TRUE)=TRUE,VLOOKUP(E852,Store_VAM!B2:H273,{5}, FALSE),VLOOKUP(E852,Store_SRP!B2:H110,{5}, FALSE)), VLOOKUP(E852,Store_Showcase!B2:H144,{5}, FALSE))</f>
      </c>
      <c r="AG852" s="1">
        <f>IF(IFERROR(VLOOKUP(E852,Store_Showcase!B2:H144,{6}, FALSE), TRUE)=TRUE, IF(IFERROR(VLOOKUP(E852,Store_SRP!B2:H110,{6}, FALSE), TRUE)=TRUE,VLOOKUP(E852,Store_VAM!B2:H273,{6}, FALSE),VLOOKUP(E852,Store_SRP!B2:H110,{6}, FALSE)), VLOOKUP(E852,Store_Showcase!B2:H144,{6}, FALSE))</f>
      </c>
      <c r="AH852" s="1">
        <f>VLOOKUP(G852,Sku_Consolidated!A2:R957,18,FALSE)</f>
      </c>
      <c r="AI852" s="1">
        <f>VLOOKUP(G852,Sku_Consolidated!A2:S957,19,FALSE)</f>
      </c>
      <c r="AJ852" s="1">
        <f>VLOOKUP(G852,Sku_Consolidated!A2:T957,20,FALSE)</f>
      </c>
    </row>
    <row r="853" spans="1:36" x14ac:dyDescent="0.25">
      <c r="A853" s="1">
        <v>2024</v>
      </c>
      <c r="B853" s="1" t="s">
        <v>31</v>
      </c>
      <c r="C853" s="1" t="s">
        <v>32</v>
      </c>
      <c r="D853" s="1" t="s">
        <v>33</v>
      </c>
      <c r="E853" s="9" t="s">
        <v>2408</v>
      </c>
      <c r="F853" s="1">
        <f>IF(VLOOKUP(G853,Sku_Consolidated!A2:S957,{19},FALSE)="SHOWCASE", VLOOKUP(E853,Store_Showcase!B2:C144,{2}, FALSE), IF(VLOOKUP(G853,Sku_Consolidated!A2:S957,{19},FALSE)="VAM",VLOOKUP(E853,Store_VAM!B2:C273,{2}, FALSE),VLOOKUP(E853,Store_SRP!B2:C110,{2}, FALSE)))</f>
      </c>
      <c r="G853" s="1">
        <v>827185</v>
      </c>
      <c r="H853" s="1" t="s">
        <v>2253</v>
      </c>
      <c r="I853" s="10" t="s">
        <v>1424</v>
      </c>
      <c r="J853" s="1">
        <f>VLOOKUP(G853,Sku_Consolidated!A2:C957, 3, FALSE)</f>
      </c>
      <c r="K853" s="10">
        <f>IF(J853="PACK", I853, 0)</f>
      </c>
      <c r="L853" s="10">
        <f>IF(J853="KG", I853, I853 * VLOOKUP(G853,Sku_Consolidated!A2:U957,21,FALSE))</f>
      </c>
      <c r="M853" s="10" t="s">
        <v>37</v>
      </c>
      <c r="N853" s="11" t="s">
        <v>2272</v>
      </c>
      <c r="O853" s="10" t="s">
        <v>2273</v>
      </c>
      <c r="P853" s="10">
        <f>N853 - O853</f>
      </c>
      <c r="Q853" s="1">
        <f>VLOOKUP(G853,Sku_Consolidated!A2:G957,7, FALSE)</f>
      </c>
      <c r="R853" s="1">
        <f>IF(IFERROR(VLOOKUP(E853,Store_Showcase!B2:H144,7, FALSE), TRUE)=TRUE, IF(IFERROR(VLOOKUP(E853,Store_SRP!B2:H110,7, FALSE), TRUE)=TRUE,VLOOKUP(E853,Store_VAM!B2:H273,7, FALSE),VLOOKUP(E853,Store_SRP!B2:H110,7, FALSE)), VLOOKUP(E853,Store_Showcase!B2:H144,7, FALSE))</f>
      </c>
      <c r="S853" s="1">
        <f>IF(IFERROR(VLOOKUP(E853,Store_Showcase!B2:I144,8, FALSE), TRUE)=TRUE, IF(IFERROR(VLOOKUP(E853,Store_SRP!B2:I110,8, FALSE), TRUE)=TRUE,VLOOKUP(E853,Store_VAM!B2:I273,8, FALSE),VLOOKUP(E853,Store_SRP!B2:I110,8, FALSE)), VLOOKUP(E853,Store_Showcase!B2:I144,8, FALSE))</f>
      </c>
      <c r="T853" s="1">
        <f>VLOOKUP(G853,Sku_Consolidated!A2:R957,18,FALSE)</f>
      </c>
      <c r="U853" s="1" t="s">
        <v>2409</v>
      </c>
      <c r="V853" s="1">
        <f>IF(VLOOKUP(G853,Sku_Consolidated!A2:S957,19,FALSE)="SHOWCASE", VLOOKUP(E853,Store_Showcase!B2:L144,11, FALSE), IF(VLOOKUP(G853,Sku_Consolidated!A2:S957,19,FALSE)="VAM",VLOOKUP(E853,Store_VAM!B2:L273,11, FALSE),VLOOKUP(E853,Store_SRP!B2:L110,11, FALSE)))</f>
      </c>
      <c r="W853" s="1">
        <f>VLOOKUP(G853,Sku_Consolidated!A2:W957,11,FALSE)</f>
      </c>
      <c r="X853" s="1">
        <f>VLOOKUP(G853,Sku_Consolidated!A2:H957,8,FALSE)</f>
      </c>
      <c r="Y853" s="1">
        <f>VLOOKUP(G853,Sku_Consolidated!A2:I957,9,FALSE)</f>
      </c>
      <c r="Z853" s="1" t="s">
        <v>41</v>
      </c>
      <c r="AA853" s="1">
        <f>VLOOKUP(G853,Sku_Consolidated!A2:E957,5,FALSE)</f>
      </c>
      <c r="AB853" s="1">
        <f>IF(VLOOKUP(G853,Sku_Consolidated!A2:S957,19,FALSE)="SHOWCASE", VLOOKUP(E853,Store_Showcase!B2:N144,13, FALSE), IF(VLOOKUP(G853,Sku_Consolidated!A2:S957,19,FALSE)="VAM",VLOOKUP(E853,Store_VAM!B2:N273,13, FALSE),VLOOKUP(E853,Store_SRP!B2:N110,13, FALSE)))</f>
      </c>
      <c r="AC853" s="1">
        <f>IF(IFERROR(AB853,TRUE)=TRUE, "-","OK")</f>
      </c>
      <c r="AD853" s="11" t="s">
        <v>37</v>
      </c>
      <c r="AE853" s="11" t="s">
        <v>37</v>
      </c>
      <c r="AF853" s="1">
        <f>IF(IFERROR(VLOOKUP(E853,Store_Showcase!B2:H144,{5}, FALSE), TRUE)=TRUE, IF(IFERROR(VLOOKUP(E853,Store_SRP!B2:H110,{5}, FALSE), TRUE)=TRUE,VLOOKUP(E853,Store_VAM!B2:H273,{5}, FALSE),VLOOKUP(E853,Store_SRP!B2:H110,{5}, FALSE)), VLOOKUP(E853,Store_Showcase!B2:H144,{5}, FALSE))</f>
      </c>
      <c r="AG853" s="1">
        <f>IF(IFERROR(VLOOKUP(E853,Store_Showcase!B2:H144,{6}, FALSE), TRUE)=TRUE, IF(IFERROR(VLOOKUP(E853,Store_SRP!B2:H110,{6}, FALSE), TRUE)=TRUE,VLOOKUP(E853,Store_VAM!B2:H273,{6}, FALSE),VLOOKUP(E853,Store_SRP!B2:H110,{6}, FALSE)), VLOOKUP(E853,Store_Showcase!B2:H144,{6}, FALSE))</f>
      </c>
      <c r="AH853" s="1">
        <f>VLOOKUP(G853,Sku_Consolidated!A2:R957,18,FALSE)</f>
      </c>
      <c r="AI853" s="1">
        <f>VLOOKUP(G853,Sku_Consolidated!A2:S957,19,FALSE)</f>
      </c>
      <c r="AJ853" s="1">
        <f>VLOOKUP(G853,Sku_Consolidated!A2:T957,20,FALSE)</f>
      </c>
    </row>
    <row r="854" spans="1:36" x14ac:dyDescent="0.25">
      <c r="A854" s="1">
        <v>2024</v>
      </c>
      <c r="B854" s="1" t="s">
        <v>31</v>
      </c>
      <c r="C854" s="1" t="s">
        <v>32</v>
      </c>
      <c r="D854" s="1" t="s">
        <v>33</v>
      </c>
      <c r="E854" s="9" t="s">
        <v>142</v>
      </c>
      <c r="F854" s="1">
        <f>IF(VLOOKUP(G854,Sku_Consolidated!A2:S957,{19},FALSE)="SHOWCASE", VLOOKUP(E854,Store_Showcase!B2:C144,{2}, FALSE), IF(VLOOKUP(G854,Sku_Consolidated!A2:S957,{19},FALSE)="VAM",VLOOKUP(E854,Store_VAM!B2:C273,{2}, FALSE),VLOOKUP(E854,Store_SRP!B2:C110,{2}, FALSE)))</f>
      </c>
      <c r="G854" s="1">
        <v>827186</v>
      </c>
      <c r="H854" s="1" t="s">
        <v>2256</v>
      </c>
      <c r="I854" s="10" t="s">
        <v>1137</v>
      </c>
      <c r="J854" s="1">
        <f>VLOOKUP(G854,Sku_Consolidated!A2:C957, 3, FALSE)</f>
      </c>
      <c r="K854" s="10">
        <f>IF(J854="PACK", I854, 0)</f>
      </c>
      <c r="L854" s="10">
        <f>IF(J854="KG", I854, I854 * VLOOKUP(G854,Sku_Consolidated!A2:U957,21,FALSE))</f>
      </c>
      <c r="M854" s="10" t="s">
        <v>37</v>
      </c>
      <c r="N854" s="11" t="s">
        <v>2412</v>
      </c>
      <c r="O854" s="10" t="s">
        <v>634</v>
      </c>
      <c r="P854" s="10">
        <f>N854 - O854</f>
      </c>
      <c r="Q854" s="1">
        <f>VLOOKUP(G854,Sku_Consolidated!A2:G957,7, FALSE)</f>
      </c>
      <c r="R854" s="1">
        <f>IF(IFERROR(VLOOKUP(E854,Store_Showcase!B2:H144,7, FALSE), TRUE)=TRUE, IF(IFERROR(VLOOKUP(E854,Store_SRP!B2:H110,7, FALSE), TRUE)=TRUE,VLOOKUP(E854,Store_VAM!B2:H273,7, FALSE),VLOOKUP(E854,Store_SRP!B2:H110,7, FALSE)), VLOOKUP(E854,Store_Showcase!B2:H144,7, FALSE))</f>
      </c>
      <c r="S854" s="1">
        <f>IF(IFERROR(VLOOKUP(E854,Store_Showcase!B2:I144,8, FALSE), TRUE)=TRUE, IF(IFERROR(VLOOKUP(E854,Store_SRP!B2:I110,8, FALSE), TRUE)=TRUE,VLOOKUP(E854,Store_VAM!B2:I273,8, FALSE),VLOOKUP(E854,Store_SRP!B2:I110,8, FALSE)), VLOOKUP(E854,Store_Showcase!B2:I144,8, FALSE))</f>
      </c>
      <c r="T854" s="1">
        <f>VLOOKUP(G854,Sku_Consolidated!A2:R957,18,FALSE)</f>
      </c>
      <c r="U854" s="1" t="s">
        <v>2413</v>
      </c>
      <c r="V854" s="1">
        <f>IF(VLOOKUP(G854,Sku_Consolidated!A2:S957,19,FALSE)="SHOWCASE", VLOOKUP(E854,Store_Showcase!B2:L144,11, FALSE), IF(VLOOKUP(G854,Sku_Consolidated!A2:S957,19,FALSE)="VAM",VLOOKUP(E854,Store_VAM!B2:L273,11, FALSE),VLOOKUP(E854,Store_SRP!B2:L110,11, FALSE)))</f>
      </c>
      <c r="W854" s="1">
        <f>VLOOKUP(G854,Sku_Consolidated!A2:W957,11,FALSE)</f>
      </c>
      <c r="X854" s="1">
        <f>VLOOKUP(G854,Sku_Consolidated!A2:H957,8,FALSE)</f>
      </c>
      <c r="Y854" s="1">
        <f>VLOOKUP(G854,Sku_Consolidated!A2:I957,9,FALSE)</f>
      </c>
      <c r="Z854" s="1" t="s">
        <v>41</v>
      </c>
      <c r="AA854" s="1">
        <f>VLOOKUP(G854,Sku_Consolidated!A2:E957,5,FALSE)</f>
      </c>
      <c r="AB854" s="1">
        <f>IF(VLOOKUP(G854,Sku_Consolidated!A2:S957,19,FALSE)="SHOWCASE", VLOOKUP(E854,Store_Showcase!B2:N144,13, FALSE), IF(VLOOKUP(G854,Sku_Consolidated!A2:S957,19,FALSE)="VAM",VLOOKUP(E854,Store_VAM!B2:N273,13, FALSE),VLOOKUP(E854,Store_SRP!B2:N110,13, FALSE)))</f>
      </c>
      <c r="AC854" s="1">
        <f>IF(IFERROR(AB854,TRUE)=TRUE, "-","OK")</f>
      </c>
      <c r="AD854" s="11" t="s">
        <v>37</v>
      </c>
      <c r="AE854" s="11" t="s">
        <v>37</v>
      </c>
      <c r="AF854" s="1">
        <f>IF(IFERROR(VLOOKUP(E854,Store_Showcase!B2:H144,{5}, FALSE), TRUE)=TRUE, IF(IFERROR(VLOOKUP(E854,Store_SRP!B2:H110,{5}, FALSE), TRUE)=TRUE,VLOOKUP(E854,Store_VAM!B2:H273,{5}, FALSE),VLOOKUP(E854,Store_SRP!B2:H110,{5}, FALSE)), VLOOKUP(E854,Store_Showcase!B2:H144,{5}, FALSE))</f>
      </c>
      <c r="AG854" s="1">
        <f>IF(IFERROR(VLOOKUP(E854,Store_Showcase!B2:H144,{6}, FALSE), TRUE)=TRUE, IF(IFERROR(VLOOKUP(E854,Store_SRP!B2:H110,{6}, FALSE), TRUE)=TRUE,VLOOKUP(E854,Store_VAM!B2:H273,{6}, FALSE),VLOOKUP(E854,Store_SRP!B2:H110,{6}, FALSE)), VLOOKUP(E854,Store_Showcase!B2:H144,{6}, FALSE))</f>
      </c>
      <c r="AH854" s="1">
        <f>VLOOKUP(G854,Sku_Consolidated!A2:R957,18,FALSE)</f>
      </c>
      <c r="AI854" s="1">
        <f>VLOOKUP(G854,Sku_Consolidated!A2:S957,19,FALSE)</f>
      </c>
      <c r="AJ854" s="1">
        <f>VLOOKUP(G854,Sku_Consolidated!A2:T957,20,FALSE)</f>
      </c>
    </row>
    <row r="855" spans="1:36" x14ac:dyDescent="0.25">
      <c r="A855" s="1">
        <v>2024</v>
      </c>
      <c r="B855" s="1" t="s">
        <v>31</v>
      </c>
      <c r="C855" s="1" t="s">
        <v>32</v>
      </c>
      <c r="D855" s="1" t="s">
        <v>33</v>
      </c>
      <c r="E855" s="9" t="s">
        <v>2414</v>
      </c>
      <c r="F855" s="1">
        <f>IF(VLOOKUP(G855,Sku_Consolidated!A2:S957,{19},FALSE)="SHOWCASE", VLOOKUP(E855,Store_Showcase!B2:C144,{2}, FALSE), IF(VLOOKUP(G855,Sku_Consolidated!A2:S957,{19},FALSE)="VAM",VLOOKUP(E855,Store_VAM!B2:C273,{2}, FALSE),VLOOKUP(E855,Store_SRP!B2:C110,{2}, FALSE)))</f>
      </c>
      <c r="G855" s="1">
        <v>795516</v>
      </c>
      <c r="H855" s="1" t="s">
        <v>2249</v>
      </c>
      <c r="I855" s="10" t="s">
        <v>1638</v>
      </c>
      <c r="J855" s="1">
        <f>VLOOKUP(G855,Sku_Consolidated!A2:C957, 3, FALSE)</f>
      </c>
      <c r="K855" s="10">
        <f>IF(J855="PACK", I855, 0)</f>
      </c>
      <c r="L855" s="10">
        <f>IF(J855="KG", I855, I855 * VLOOKUP(G855,Sku_Consolidated!A2:U957,21,FALSE))</f>
      </c>
      <c r="M855" s="10" t="s">
        <v>37</v>
      </c>
      <c r="N855" s="11" t="s">
        <v>2344</v>
      </c>
      <c r="O855" s="10" t="s">
        <v>2345</v>
      </c>
      <c r="P855" s="10">
        <f>N855 - O855</f>
      </c>
      <c r="Q855" s="1">
        <f>VLOOKUP(G855,Sku_Consolidated!A2:G957,7, FALSE)</f>
      </c>
      <c r="R855" s="1">
        <f>IF(IFERROR(VLOOKUP(E855,Store_Showcase!B2:H144,7, FALSE), TRUE)=TRUE, IF(IFERROR(VLOOKUP(E855,Store_SRP!B2:H110,7, FALSE), TRUE)=TRUE,VLOOKUP(E855,Store_VAM!B2:H273,7, FALSE),VLOOKUP(E855,Store_SRP!B2:H110,7, FALSE)), VLOOKUP(E855,Store_Showcase!B2:H144,7, FALSE))</f>
      </c>
      <c r="S855" s="1">
        <f>IF(IFERROR(VLOOKUP(E855,Store_Showcase!B2:I144,8, FALSE), TRUE)=TRUE, IF(IFERROR(VLOOKUP(E855,Store_SRP!B2:I110,8, FALSE), TRUE)=TRUE,VLOOKUP(E855,Store_VAM!B2:I273,8, FALSE),VLOOKUP(E855,Store_SRP!B2:I110,8, FALSE)), VLOOKUP(E855,Store_Showcase!B2:I144,8, FALSE))</f>
      </c>
      <c r="T855" s="1">
        <f>VLOOKUP(G855,Sku_Consolidated!A2:R957,18,FALSE)</f>
      </c>
      <c r="U855" s="1" t="s">
        <v>2415</v>
      </c>
      <c r="V855" s="1">
        <f>IF(VLOOKUP(G855,Sku_Consolidated!A2:S957,19,FALSE)="SHOWCASE", VLOOKUP(E855,Store_Showcase!B2:L144,11, FALSE), IF(VLOOKUP(G855,Sku_Consolidated!A2:S957,19,FALSE)="VAM",VLOOKUP(E855,Store_VAM!B2:L273,11, FALSE),VLOOKUP(E855,Store_SRP!B2:L110,11, FALSE)))</f>
      </c>
      <c r="W855" s="1">
        <f>VLOOKUP(G855,Sku_Consolidated!A2:W957,11,FALSE)</f>
      </c>
      <c r="X855" s="1">
        <f>VLOOKUP(G855,Sku_Consolidated!A2:H957,8,FALSE)</f>
      </c>
      <c r="Y855" s="1">
        <f>VLOOKUP(G855,Sku_Consolidated!A2:I957,9,FALSE)</f>
      </c>
      <c r="Z855" s="1" t="s">
        <v>41</v>
      </c>
      <c r="AA855" s="1">
        <f>VLOOKUP(G855,Sku_Consolidated!A2:E957,5,FALSE)</f>
      </c>
      <c r="AB855" s="1">
        <f>IF(VLOOKUP(G855,Sku_Consolidated!A2:S957,19,FALSE)="SHOWCASE", VLOOKUP(E855,Store_Showcase!B2:N144,13, FALSE), IF(VLOOKUP(G855,Sku_Consolidated!A2:S957,19,FALSE)="VAM",VLOOKUP(E855,Store_VAM!B2:N273,13, FALSE),VLOOKUP(E855,Store_SRP!B2:N110,13, FALSE)))</f>
      </c>
      <c r="AC855" s="1">
        <f>IF(IFERROR(AB855,TRUE)=TRUE, "-","OK")</f>
      </c>
      <c r="AD855" s="11" t="s">
        <v>37</v>
      </c>
      <c r="AE855" s="11" t="s">
        <v>37</v>
      </c>
      <c r="AF855" s="1">
        <f>IF(IFERROR(VLOOKUP(E855,Store_Showcase!B2:H144,{5}, FALSE), TRUE)=TRUE, IF(IFERROR(VLOOKUP(E855,Store_SRP!B2:H110,{5}, FALSE), TRUE)=TRUE,VLOOKUP(E855,Store_VAM!B2:H273,{5}, FALSE),VLOOKUP(E855,Store_SRP!B2:H110,{5}, FALSE)), VLOOKUP(E855,Store_Showcase!B2:H144,{5}, FALSE))</f>
      </c>
      <c r="AG855" s="1">
        <f>IF(IFERROR(VLOOKUP(E855,Store_Showcase!B2:H144,{6}, FALSE), TRUE)=TRUE, IF(IFERROR(VLOOKUP(E855,Store_SRP!B2:H110,{6}, FALSE), TRUE)=TRUE,VLOOKUP(E855,Store_VAM!B2:H273,{6}, FALSE),VLOOKUP(E855,Store_SRP!B2:H110,{6}, FALSE)), VLOOKUP(E855,Store_Showcase!B2:H144,{6}, FALSE))</f>
      </c>
      <c r="AH855" s="1">
        <f>VLOOKUP(G855,Sku_Consolidated!A2:R957,18,FALSE)</f>
      </c>
      <c r="AI855" s="1">
        <f>VLOOKUP(G855,Sku_Consolidated!A2:S957,19,FALSE)</f>
      </c>
      <c r="AJ855" s="1">
        <f>VLOOKUP(G855,Sku_Consolidated!A2:T957,20,FALSE)</f>
      </c>
    </row>
    <row r="856" spans="1:36" x14ac:dyDescent="0.25">
      <c r="A856" s="1">
        <v>2024</v>
      </c>
      <c r="B856" s="1" t="s">
        <v>31</v>
      </c>
      <c r="C856" s="1" t="s">
        <v>32</v>
      </c>
      <c r="D856" s="1" t="s">
        <v>33</v>
      </c>
      <c r="E856" s="9" t="s">
        <v>2416</v>
      </c>
      <c r="F856" s="1">
        <f>IF(VLOOKUP(G856,Sku_Consolidated!A2:S957,{19},FALSE)="SHOWCASE", VLOOKUP(E856,Store_Showcase!B2:C144,{2}, FALSE), IF(VLOOKUP(G856,Sku_Consolidated!A2:S957,{19},FALSE)="VAM",VLOOKUP(E856,Store_VAM!B2:C273,{2}, FALSE),VLOOKUP(E856,Store_SRP!B2:C110,{2}, FALSE)))</f>
      </c>
      <c r="G856" s="1">
        <v>795516</v>
      </c>
      <c r="H856" s="1" t="s">
        <v>2249</v>
      </c>
      <c r="I856" s="10" t="s">
        <v>1467</v>
      </c>
      <c r="J856" s="1">
        <f>VLOOKUP(G856,Sku_Consolidated!A2:C957, 3, FALSE)</f>
      </c>
      <c r="K856" s="10">
        <f>IF(J856="PACK", I856, 0)</f>
      </c>
      <c r="L856" s="10">
        <f>IF(J856="KG", I856, I856 * VLOOKUP(G856,Sku_Consolidated!A2:U957,21,FALSE))</f>
      </c>
      <c r="M856" s="10" t="s">
        <v>37</v>
      </c>
      <c r="N856" s="11" t="s">
        <v>2269</v>
      </c>
      <c r="O856" s="10" t="s">
        <v>2270</v>
      </c>
      <c r="P856" s="10">
        <f>N856 - O856</f>
      </c>
      <c r="Q856" s="1">
        <f>VLOOKUP(G856,Sku_Consolidated!A2:G957,7, FALSE)</f>
      </c>
      <c r="R856" s="1">
        <f>IF(IFERROR(VLOOKUP(E856,Store_Showcase!B2:H144,7, FALSE), TRUE)=TRUE, IF(IFERROR(VLOOKUP(E856,Store_SRP!B2:H110,7, FALSE), TRUE)=TRUE,VLOOKUP(E856,Store_VAM!B2:H273,7, FALSE),VLOOKUP(E856,Store_SRP!B2:H110,7, FALSE)), VLOOKUP(E856,Store_Showcase!B2:H144,7, FALSE))</f>
      </c>
      <c r="S856" s="1">
        <f>IF(IFERROR(VLOOKUP(E856,Store_Showcase!B2:I144,8, FALSE), TRUE)=TRUE, IF(IFERROR(VLOOKUP(E856,Store_SRP!B2:I110,8, FALSE), TRUE)=TRUE,VLOOKUP(E856,Store_VAM!B2:I273,8, FALSE),VLOOKUP(E856,Store_SRP!B2:I110,8, FALSE)), VLOOKUP(E856,Store_Showcase!B2:I144,8, FALSE))</f>
      </c>
      <c r="T856" s="1">
        <f>VLOOKUP(G856,Sku_Consolidated!A2:R957,18,FALSE)</f>
      </c>
      <c r="U856" s="1" t="s">
        <v>2417</v>
      </c>
      <c r="V856" s="1">
        <f>IF(VLOOKUP(G856,Sku_Consolidated!A2:S957,19,FALSE)="SHOWCASE", VLOOKUP(E856,Store_Showcase!B2:L144,11, FALSE), IF(VLOOKUP(G856,Sku_Consolidated!A2:S957,19,FALSE)="VAM",VLOOKUP(E856,Store_VAM!B2:L273,11, FALSE),VLOOKUP(E856,Store_SRP!B2:L110,11, FALSE)))</f>
      </c>
      <c r="W856" s="1">
        <f>VLOOKUP(G856,Sku_Consolidated!A2:W957,11,FALSE)</f>
      </c>
      <c r="X856" s="1">
        <f>VLOOKUP(G856,Sku_Consolidated!A2:H957,8,FALSE)</f>
      </c>
      <c r="Y856" s="1">
        <f>VLOOKUP(G856,Sku_Consolidated!A2:I957,9,FALSE)</f>
      </c>
      <c r="Z856" s="1" t="s">
        <v>41</v>
      </c>
      <c r="AA856" s="1">
        <f>VLOOKUP(G856,Sku_Consolidated!A2:E957,5,FALSE)</f>
      </c>
      <c r="AB856" s="1">
        <f>IF(VLOOKUP(G856,Sku_Consolidated!A2:S957,19,FALSE)="SHOWCASE", VLOOKUP(E856,Store_Showcase!B2:N144,13, FALSE), IF(VLOOKUP(G856,Sku_Consolidated!A2:S957,19,FALSE)="VAM",VLOOKUP(E856,Store_VAM!B2:N273,13, FALSE),VLOOKUP(E856,Store_SRP!B2:N110,13, FALSE)))</f>
      </c>
      <c r="AC856" s="1">
        <f>IF(IFERROR(AB856,TRUE)=TRUE, "-","OK")</f>
      </c>
      <c r="AD856" s="11" t="s">
        <v>37</v>
      </c>
      <c r="AE856" s="11" t="s">
        <v>37</v>
      </c>
      <c r="AF856" s="1">
        <f>IF(IFERROR(VLOOKUP(E856,Store_Showcase!B2:H144,{5}, FALSE), TRUE)=TRUE, IF(IFERROR(VLOOKUP(E856,Store_SRP!B2:H110,{5}, FALSE), TRUE)=TRUE,VLOOKUP(E856,Store_VAM!B2:H273,{5}, FALSE),VLOOKUP(E856,Store_SRP!B2:H110,{5}, FALSE)), VLOOKUP(E856,Store_Showcase!B2:H144,{5}, FALSE))</f>
      </c>
      <c r="AG856" s="1">
        <f>IF(IFERROR(VLOOKUP(E856,Store_Showcase!B2:H144,{6}, FALSE), TRUE)=TRUE, IF(IFERROR(VLOOKUP(E856,Store_SRP!B2:H110,{6}, FALSE), TRUE)=TRUE,VLOOKUP(E856,Store_VAM!B2:H273,{6}, FALSE),VLOOKUP(E856,Store_SRP!B2:H110,{6}, FALSE)), VLOOKUP(E856,Store_Showcase!B2:H144,{6}, FALSE))</f>
      </c>
      <c r="AH856" s="1">
        <f>VLOOKUP(G856,Sku_Consolidated!A2:R957,18,FALSE)</f>
      </c>
      <c r="AI856" s="1">
        <f>VLOOKUP(G856,Sku_Consolidated!A2:S957,19,FALSE)</f>
      </c>
      <c r="AJ856" s="1">
        <f>VLOOKUP(G856,Sku_Consolidated!A2:T957,20,FALSE)</f>
      </c>
    </row>
    <row r="857" spans="1:36" x14ac:dyDescent="0.25">
      <c r="A857" s="1">
        <v>2024</v>
      </c>
      <c r="B857" s="1" t="s">
        <v>31</v>
      </c>
      <c r="C857" s="1" t="s">
        <v>32</v>
      </c>
      <c r="D857" s="1" t="s">
        <v>33</v>
      </c>
      <c r="E857" s="9" t="s">
        <v>2416</v>
      </c>
      <c r="F857" s="1">
        <f>IF(VLOOKUP(G857,Sku_Consolidated!A2:S957,{19},FALSE)="SHOWCASE", VLOOKUP(E857,Store_Showcase!B2:C144,{2}, FALSE), IF(VLOOKUP(G857,Sku_Consolidated!A2:S957,{19},FALSE)="VAM",VLOOKUP(E857,Store_VAM!B2:C273,{2}, FALSE),VLOOKUP(E857,Store_SRP!B2:C110,{2}, FALSE)))</f>
      </c>
      <c r="G857" s="1">
        <v>795520</v>
      </c>
      <c r="H857" s="1" t="s">
        <v>2260</v>
      </c>
      <c r="I857" s="10" t="s">
        <v>1467</v>
      </c>
      <c r="J857" s="1">
        <f>VLOOKUP(G857,Sku_Consolidated!A2:C957, 3, FALSE)</f>
      </c>
      <c r="K857" s="10">
        <f>IF(J857="PACK", I857, 0)</f>
      </c>
      <c r="L857" s="10">
        <f>IF(J857="KG", I857, I857 * VLOOKUP(G857,Sku_Consolidated!A2:U957,21,FALSE))</f>
      </c>
      <c r="M857" s="10" t="s">
        <v>37</v>
      </c>
      <c r="N857" s="11" t="s">
        <v>2418</v>
      </c>
      <c r="O857" s="10" t="s">
        <v>2419</v>
      </c>
      <c r="P857" s="10">
        <f>N857 - O857</f>
      </c>
      <c r="Q857" s="1">
        <f>VLOOKUP(G857,Sku_Consolidated!A2:G957,7, FALSE)</f>
      </c>
      <c r="R857" s="1">
        <f>IF(IFERROR(VLOOKUP(E857,Store_Showcase!B2:H144,7, FALSE), TRUE)=TRUE, IF(IFERROR(VLOOKUP(E857,Store_SRP!B2:H110,7, FALSE), TRUE)=TRUE,VLOOKUP(E857,Store_VAM!B2:H273,7, FALSE),VLOOKUP(E857,Store_SRP!B2:H110,7, FALSE)), VLOOKUP(E857,Store_Showcase!B2:H144,7, FALSE))</f>
      </c>
      <c r="S857" s="1">
        <f>IF(IFERROR(VLOOKUP(E857,Store_Showcase!B2:I144,8, FALSE), TRUE)=TRUE, IF(IFERROR(VLOOKUP(E857,Store_SRP!B2:I110,8, FALSE), TRUE)=TRUE,VLOOKUP(E857,Store_VAM!B2:I273,8, FALSE),VLOOKUP(E857,Store_SRP!B2:I110,8, FALSE)), VLOOKUP(E857,Store_Showcase!B2:I144,8, FALSE))</f>
      </c>
      <c r="T857" s="1">
        <f>VLOOKUP(G857,Sku_Consolidated!A2:R957,18,FALSE)</f>
      </c>
      <c r="U857" s="1" t="s">
        <v>2417</v>
      </c>
      <c r="V857" s="1">
        <f>IF(VLOOKUP(G857,Sku_Consolidated!A2:S957,19,FALSE)="SHOWCASE", VLOOKUP(E857,Store_Showcase!B2:L144,11, FALSE), IF(VLOOKUP(G857,Sku_Consolidated!A2:S957,19,FALSE)="VAM",VLOOKUP(E857,Store_VAM!B2:L273,11, FALSE),VLOOKUP(E857,Store_SRP!B2:L110,11, FALSE)))</f>
      </c>
      <c r="W857" s="1">
        <f>VLOOKUP(G857,Sku_Consolidated!A2:W957,11,FALSE)</f>
      </c>
      <c r="X857" s="1">
        <f>VLOOKUP(G857,Sku_Consolidated!A2:H957,8,FALSE)</f>
      </c>
      <c r="Y857" s="1">
        <f>VLOOKUP(G857,Sku_Consolidated!A2:I957,9,FALSE)</f>
      </c>
      <c r="Z857" s="1" t="s">
        <v>41</v>
      </c>
      <c r="AA857" s="1">
        <f>VLOOKUP(G857,Sku_Consolidated!A2:E957,5,FALSE)</f>
      </c>
      <c r="AB857" s="1">
        <f>IF(VLOOKUP(G857,Sku_Consolidated!A2:S957,19,FALSE)="SHOWCASE", VLOOKUP(E857,Store_Showcase!B2:N144,13, FALSE), IF(VLOOKUP(G857,Sku_Consolidated!A2:S957,19,FALSE)="VAM",VLOOKUP(E857,Store_VAM!B2:N273,13, FALSE),VLOOKUP(E857,Store_SRP!B2:N110,13, FALSE)))</f>
      </c>
      <c r="AC857" s="1">
        <f>IF(IFERROR(AB857,TRUE)=TRUE, "-","OK")</f>
      </c>
      <c r="AD857" s="11" t="s">
        <v>37</v>
      </c>
      <c r="AE857" s="11" t="s">
        <v>37</v>
      </c>
      <c r="AF857" s="1">
        <f>IF(IFERROR(VLOOKUP(E857,Store_Showcase!B2:H144,{5}, FALSE), TRUE)=TRUE, IF(IFERROR(VLOOKUP(E857,Store_SRP!B2:H110,{5}, FALSE), TRUE)=TRUE,VLOOKUP(E857,Store_VAM!B2:H273,{5}, FALSE),VLOOKUP(E857,Store_SRP!B2:H110,{5}, FALSE)), VLOOKUP(E857,Store_Showcase!B2:H144,{5}, FALSE))</f>
      </c>
      <c r="AG857" s="1">
        <f>IF(IFERROR(VLOOKUP(E857,Store_Showcase!B2:H144,{6}, FALSE), TRUE)=TRUE, IF(IFERROR(VLOOKUP(E857,Store_SRP!B2:H110,{6}, FALSE), TRUE)=TRUE,VLOOKUP(E857,Store_VAM!B2:H273,{6}, FALSE),VLOOKUP(E857,Store_SRP!B2:H110,{6}, FALSE)), VLOOKUP(E857,Store_Showcase!B2:H144,{6}, FALSE))</f>
      </c>
      <c r="AH857" s="1">
        <f>VLOOKUP(G857,Sku_Consolidated!A2:R957,18,FALSE)</f>
      </c>
      <c r="AI857" s="1">
        <f>VLOOKUP(G857,Sku_Consolidated!A2:S957,19,FALSE)</f>
      </c>
      <c r="AJ857" s="1">
        <f>VLOOKUP(G857,Sku_Consolidated!A2:T957,20,FALSE)</f>
      </c>
    </row>
    <row r="858" spans="1:36" x14ac:dyDescent="0.25">
      <c r="A858" s="1">
        <v>2024</v>
      </c>
      <c r="B858" s="1" t="s">
        <v>31</v>
      </c>
      <c r="C858" s="1" t="s">
        <v>32</v>
      </c>
      <c r="D858" s="1" t="s">
        <v>33</v>
      </c>
      <c r="E858" s="9" t="s">
        <v>2416</v>
      </c>
      <c r="F858" s="1">
        <f>IF(VLOOKUP(G858,Sku_Consolidated!A2:S957,{19},FALSE)="SHOWCASE", VLOOKUP(E858,Store_Showcase!B2:C144,{2}, FALSE), IF(VLOOKUP(G858,Sku_Consolidated!A2:S957,{19},FALSE)="VAM",VLOOKUP(E858,Store_VAM!B2:C273,{2}, FALSE),VLOOKUP(E858,Store_SRP!B2:C110,{2}, FALSE)))</f>
      </c>
      <c r="G858" s="1">
        <v>798920</v>
      </c>
      <c r="H858" s="1" t="s">
        <v>2278</v>
      </c>
      <c r="I858" s="10" t="s">
        <v>1424</v>
      </c>
      <c r="J858" s="1">
        <f>VLOOKUP(G858,Sku_Consolidated!A2:C957, 3, FALSE)</f>
      </c>
      <c r="K858" s="10">
        <f>IF(J858="PACK", I858, 0)</f>
      </c>
      <c r="L858" s="10">
        <f>IF(J858="KG", I858, I858 * VLOOKUP(G858,Sku_Consolidated!A2:U957,21,FALSE))</f>
      </c>
      <c r="M858" s="10" t="s">
        <v>37</v>
      </c>
      <c r="N858" s="11" t="s">
        <v>2420</v>
      </c>
      <c r="O858" s="10" t="s">
        <v>2421</v>
      </c>
      <c r="P858" s="10">
        <f>N858 - O858</f>
      </c>
      <c r="Q858" s="1">
        <f>VLOOKUP(G858,Sku_Consolidated!A2:G957,7, FALSE)</f>
      </c>
      <c r="R858" s="1">
        <f>IF(IFERROR(VLOOKUP(E858,Store_Showcase!B2:H144,7, FALSE), TRUE)=TRUE, IF(IFERROR(VLOOKUP(E858,Store_SRP!B2:H110,7, FALSE), TRUE)=TRUE,VLOOKUP(E858,Store_VAM!B2:H273,7, FALSE),VLOOKUP(E858,Store_SRP!B2:H110,7, FALSE)), VLOOKUP(E858,Store_Showcase!B2:H144,7, FALSE))</f>
      </c>
      <c r="S858" s="1">
        <f>IF(IFERROR(VLOOKUP(E858,Store_Showcase!B2:I144,8, FALSE), TRUE)=TRUE, IF(IFERROR(VLOOKUP(E858,Store_SRP!B2:I110,8, FALSE), TRUE)=TRUE,VLOOKUP(E858,Store_VAM!B2:I273,8, FALSE),VLOOKUP(E858,Store_SRP!B2:I110,8, FALSE)), VLOOKUP(E858,Store_Showcase!B2:I144,8, FALSE))</f>
      </c>
      <c r="T858" s="1">
        <f>VLOOKUP(G858,Sku_Consolidated!A2:R957,18,FALSE)</f>
      </c>
      <c r="U858" s="1" t="s">
        <v>2417</v>
      </c>
      <c r="V858" s="1">
        <f>IF(VLOOKUP(G858,Sku_Consolidated!A2:S957,19,FALSE)="SHOWCASE", VLOOKUP(E858,Store_Showcase!B2:L144,11, FALSE), IF(VLOOKUP(G858,Sku_Consolidated!A2:S957,19,FALSE)="VAM",VLOOKUP(E858,Store_VAM!B2:L273,11, FALSE),VLOOKUP(E858,Store_SRP!B2:L110,11, FALSE)))</f>
      </c>
      <c r="W858" s="1">
        <f>VLOOKUP(G858,Sku_Consolidated!A2:W957,11,FALSE)</f>
      </c>
      <c r="X858" s="1">
        <f>VLOOKUP(G858,Sku_Consolidated!A2:H957,8,FALSE)</f>
      </c>
      <c r="Y858" s="1">
        <f>VLOOKUP(G858,Sku_Consolidated!A2:I957,9,FALSE)</f>
      </c>
      <c r="Z858" s="1" t="s">
        <v>41</v>
      </c>
      <c r="AA858" s="1">
        <f>VLOOKUP(G858,Sku_Consolidated!A2:E957,5,FALSE)</f>
      </c>
      <c r="AB858" s="1">
        <f>IF(VLOOKUP(G858,Sku_Consolidated!A2:S957,19,FALSE)="SHOWCASE", VLOOKUP(E858,Store_Showcase!B2:N144,13, FALSE), IF(VLOOKUP(G858,Sku_Consolidated!A2:S957,19,FALSE)="VAM",VLOOKUP(E858,Store_VAM!B2:N273,13, FALSE),VLOOKUP(E858,Store_SRP!B2:N110,13, FALSE)))</f>
      </c>
      <c r="AC858" s="1">
        <f>IF(IFERROR(AB858,TRUE)=TRUE, "-","OK")</f>
      </c>
      <c r="AD858" s="11" t="s">
        <v>37</v>
      </c>
      <c r="AE858" s="11" t="s">
        <v>37</v>
      </c>
      <c r="AF858" s="1">
        <f>IF(IFERROR(VLOOKUP(E858,Store_Showcase!B2:H144,{5}, FALSE), TRUE)=TRUE, IF(IFERROR(VLOOKUP(E858,Store_SRP!B2:H110,{5}, FALSE), TRUE)=TRUE,VLOOKUP(E858,Store_VAM!B2:H273,{5}, FALSE),VLOOKUP(E858,Store_SRP!B2:H110,{5}, FALSE)), VLOOKUP(E858,Store_Showcase!B2:H144,{5}, FALSE))</f>
      </c>
      <c r="AG858" s="1">
        <f>IF(IFERROR(VLOOKUP(E858,Store_Showcase!B2:H144,{6}, FALSE), TRUE)=TRUE, IF(IFERROR(VLOOKUP(E858,Store_SRP!B2:H110,{6}, FALSE), TRUE)=TRUE,VLOOKUP(E858,Store_VAM!B2:H273,{6}, FALSE),VLOOKUP(E858,Store_SRP!B2:H110,{6}, FALSE)), VLOOKUP(E858,Store_Showcase!B2:H144,{6}, FALSE))</f>
      </c>
      <c r="AH858" s="1">
        <f>VLOOKUP(G858,Sku_Consolidated!A2:R957,18,FALSE)</f>
      </c>
      <c r="AI858" s="1">
        <f>VLOOKUP(G858,Sku_Consolidated!A2:S957,19,FALSE)</f>
      </c>
      <c r="AJ858" s="1">
        <f>VLOOKUP(G858,Sku_Consolidated!A2:T957,20,FALSE)</f>
      </c>
    </row>
    <row r="859" spans="1:36" x14ac:dyDescent="0.25">
      <c r="A859" s="1">
        <v>2024</v>
      </c>
      <c r="B859" s="1" t="s">
        <v>31</v>
      </c>
      <c r="C859" s="1" t="s">
        <v>32</v>
      </c>
      <c r="D859" s="1" t="s">
        <v>33</v>
      </c>
      <c r="E859" s="9" t="s">
        <v>2416</v>
      </c>
      <c r="F859" s="1">
        <f>IF(VLOOKUP(G859,Sku_Consolidated!A2:S957,{19},FALSE)="SHOWCASE", VLOOKUP(E859,Store_Showcase!B2:C144,{2}, FALSE), IF(VLOOKUP(G859,Sku_Consolidated!A2:S957,{19},FALSE)="VAM",VLOOKUP(E859,Store_VAM!B2:C273,{2}, FALSE),VLOOKUP(E859,Store_SRP!B2:C110,{2}, FALSE)))</f>
      </c>
      <c r="G859" s="1">
        <v>827185</v>
      </c>
      <c r="H859" s="1" t="s">
        <v>2253</v>
      </c>
      <c r="I859" s="10" t="s">
        <v>1424</v>
      </c>
      <c r="J859" s="1">
        <f>VLOOKUP(G859,Sku_Consolidated!A2:C957, 3, FALSE)</f>
      </c>
      <c r="K859" s="10">
        <f>IF(J859="PACK", I859, 0)</f>
      </c>
      <c r="L859" s="10">
        <f>IF(J859="KG", I859, I859 * VLOOKUP(G859,Sku_Consolidated!A2:U957,21,FALSE))</f>
      </c>
      <c r="M859" s="10" t="s">
        <v>37</v>
      </c>
      <c r="N859" s="11" t="s">
        <v>2422</v>
      </c>
      <c r="O859" s="10" t="s">
        <v>2423</v>
      </c>
      <c r="P859" s="10">
        <f>N859 - O859</f>
      </c>
      <c r="Q859" s="1">
        <f>VLOOKUP(G859,Sku_Consolidated!A2:G957,7, FALSE)</f>
      </c>
      <c r="R859" s="1">
        <f>IF(IFERROR(VLOOKUP(E859,Store_Showcase!B2:H144,7, FALSE), TRUE)=TRUE, IF(IFERROR(VLOOKUP(E859,Store_SRP!B2:H110,7, FALSE), TRUE)=TRUE,VLOOKUP(E859,Store_VAM!B2:H273,7, FALSE),VLOOKUP(E859,Store_SRP!B2:H110,7, FALSE)), VLOOKUP(E859,Store_Showcase!B2:H144,7, FALSE))</f>
      </c>
      <c r="S859" s="1">
        <f>IF(IFERROR(VLOOKUP(E859,Store_Showcase!B2:I144,8, FALSE), TRUE)=TRUE, IF(IFERROR(VLOOKUP(E859,Store_SRP!B2:I110,8, FALSE), TRUE)=TRUE,VLOOKUP(E859,Store_VAM!B2:I273,8, FALSE),VLOOKUP(E859,Store_SRP!B2:I110,8, FALSE)), VLOOKUP(E859,Store_Showcase!B2:I144,8, FALSE))</f>
      </c>
      <c r="T859" s="1">
        <f>VLOOKUP(G859,Sku_Consolidated!A2:R957,18,FALSE)</f>
      </c>
      <c r="U859" s="1" t="s">
        <v>2417</v>
      </c>
      <c r="V859" s="1">
        <f>IF(VLOOKUP(G859,Sku_Consolidated!A2:S957,19,FALSE)="SHOWCASE", VLOOKUP(E859,Store_Showcase!B2:L144,11, FALSE), IF(VLOOKUP(G859,Sku_Consolidated!A2:S957,19,FALSE)="VAM",VLOOKUP(E859,Store_VAM!B2:L273,11, FALSE),VLOOKUP(E859,Store_SRP!B2:L110,11, FALSE)))</f>
      </c>
      <c r="W859" s="1">
        <f>VLOOKUP(G859,Sku_Consolidated!A2:W957,11,FALSE)</f>
      </c>
      <c r="X859" s="1">
        <f>VLOOKUP(G859,Sku_Consolidated!A2:H957,8,FALSE)</f>
      </c>
      <c r="Y859" s="1">
        <f>VLOOKUP(G859,Sku_Consolidated!A2:I957,9,FALSE)</f>
      </c>
      <c r="Z859" s="1" t="s">
        <v>41</v>
      </c>
      <c r="AA859" s="1">
        <f>VLOOKUP(G859,Sku_Consolidated!A2:E957,5,FALSE)</f>
      </c>
      <c r="AB859" s="1">
        <f>IF(VLOOKUP(G859,Sku_Consolidated!A2:S957,19,FALSE)="SHOWCASE", VLOOKUP(E859,Store_Showcase!B2:N144,13, FALSE), IF(VLOOKUP(G859,Sku_Consolidated!A2:S957,19,FALSE)="VAM",VLOOKUP(E859,Store_VAM!B2:N273,13, FALSE),VLOOKUP(E859,Store_SRP!B2:N110,13, FALSE)))</f>
      </c>
      <c r="AC859" s="1">
        <f>IF(IFERROR(AB859,TRUE)=TRUE, "-","OK")</f>
      </c>
      <c r="AD859" s="11" t="s">
        <v>37</v>
      </c>
      <c r="AE859" s="11" t="s">
        <v>37</v>
      </c>
      <c r="AF859" s="1">
        <f>IF(IFERROR(VLOOKUP(E859,Store_Showcase!B2:H144,{5}, FALSE), TRUE)=TRUE, IF(IFERROR(VLOOKUP(E859,Store_SRP!B2:H110,{5}, FALSE), TRUE)=TRUE,VLOOKUP(E859,Store_VAM!B2:H273,{5}, FALSE),VLOOKUP(E859,Store_SRP!B2:H110,{5}, FALSE)), VLOOKUP(E859,Store_Showcase!B2:H144,{5}, FALSE))</f>
      </c>
      <c r="AG859" s="1">
        <f>IF(IFERROR(VLOOKUP(E859,Store_Showcase!B2:H144,{6}, FALSE), TRUE)=TRUE, IF(IFERROR(VLOOKUP(E859,Store_SRP!B2:H110,{6}, FALSE), TRUE)=TRUE,VLOOKUP(E859,Store_VAM!B2:H273,{6}, FALSE),VLOOKUP(E859,Store_SRP!B2:H110,{6}, FALSE)), VLOOKUP(E859,Store_Showcase!B2:H144,{6}, FALSE))</f>
      </c>
      <c r="AH859" s="1">
        <f>VLOOKUP(G859,Sku_Consolidated!A2:R957,18,FALSE)</f>
      </c>
      <c r="AI859" s="1">
        <f>VLOOKUP(G859,Sku_Consolidated!A2:S957,19,FALSE)</f>
      </c>
      <c r="AJ859" s="1">
        <f>VLOOKUP(G859,Sku_Consolidated!A2:T957,20,FALSE)</f>
      </c>
    </row>
    <row r="860" spans="1:36" x14ac:dyDescent="0.25">
      <c r="A860" s="1">
        <v>2024</v>
      </c>
      <c r="B860" s="1" t="s">
        <v>31</v>
      </c>
      <c r="C860" s="1" t="s">
        <v>32</v>
      </c>
      <c r="D860" s="1" t="s">
        <v>33</v>
      </c>
      <c r="E860" s="9" t="s">
        <v>2416</v>
      </c>
      <c r="F860" s="1">
        <f>IF(VLOOKUP(G860,Sku_Consolidated!A2:S957,{19},FALSE)="SHOWCASE", VLOOKUP(E860,Store_Showcase!B2:C144,{2}, FALSE), IF(VLOOKUP(G860,Sku_Consolidated!A2:S957,{19},FALSE)="VAM",VLOOKUP(E860,Store_VAM!B2:C273,{2}, FALSE),VLOOKUP(E860,Store_SRP!B2:C110,{2}, FALSE)))</f>
      </c>
      <c r="G860" s="1">
        <v>827186</v>
      </c>
      <c r="H860" s="1" t="s">
        <v>2256</v>
      </c>
      <c r="I860" s="10" t="s">
        <v>1638</v>
      </c>
      <c r="J860" s="1">
        <f>VLOOKUP(G860,Sku_Consolidated!A2:C957, 3, FALSE)</f>
      </c>
      <c r="K860" s="10">
        <f>IF(J860="PACK", I860, 0)</f>
      </c>
      <c r="L860" s="10">
        <f>IF(J860="KG", I860, I860 * VLOOKUP(G860,Sku_Consolidated!A2:U957,21,FALSE))</f>
      </c>
      <c r="M860" s="10" t="s">
        <v>37</v>
      </c>
      <c r="N860" s="11" t="s">
        <v>2274</v>
      </c>
      <c r="O860" s="10" t="s">
        <v>2275</v>
      </c>
      <c r="P860" s="10">
        <f>N860 - O860</f>
      </c>
      <c r="Q860" s="1">
        <f>VLOOKUP(G860,Sku_Consolidated!A2:G957,7, FALSE)</f>
      </c>
      <c r="R860" s="1">
        <f>IF(IFERROR(VLOOKUP(E860,Store_Showcase!B2:H144,7, FALSE), TRUE)=TRUE, IF(IFERROR(VLOOKUP(E860,Store_SRP!B2:H110,7, FALSE), TRUE)=TRUE,VLOOKUP(E860,Store_VAM!B2:H273,7, FALSE),VLOOKUP(E860,Store_SRP!B2:H110,7, FALSE)), VLOOKUP(E860,Store_Showcase!B2:H144,7, FALSE))</f>
      </c>
      <c r="S860" s="1">
        <f>IF(IFERROR(VLOOKUP(E860,Store_Showcase!B2:I144,8, FALSE), TRUE)=TRUE, IF(IFERROR(VLOOKUP(E860,Store_SRP!B2:I110,8, FALSE), TRUE)=TRUE,VLOOKUP(E860,Store_VAM!B2:I273,8, FALSE),VLOOKUP(E860,Store_SRP!B2:I110,8, FALSE)), VLOOKUP(E860,Store_Showcase!B2:I144,8, FALSE))</f>
      </c>
      <c r="T860" s="1">
        <f>VLOOKUP(G860,Sku_Consolidated!A2:R957,18,FALSE)</f>
      </c>
      <c r="U860" s="1" t="s">
        <v>2417</v>
      </c>
      <c r="V860" s="1">
        <f>IF(VLOOKUP(G860,Sku_Consolidated!A2:S957,19,FALSE)="SHOWCASE", VLOOKUP(E860,Store_Showcase!B2:L144,11, FALSE), IF(VLOOKUP(G860,Sku_Consolidated!A2:S957,19,FALSE)="VAM",VLOOKUP(E860,Store_VAM!B2:L273,11, FALSE),VLOOKUP(E860,Store_SRP!B2:L110,11, FALSE)))</f>
      </c>
      <c r="W860" s="1">
        <f>VLOOKUP(G860,Sku_Consolidated!A2:W957,11,FALSE)</f>
      </c>
      <c r="X860" s="1">
        <f>VLOOKUP(G860,Sku_Consolidated!A2:H957,8,FALSE)</f>
      </c>
      <c r="Y860" s="1">
        <f>VLOOKUP(G860,Sku_Consolidated!A2:I957,9,FALSE)</f>
      </c>
      <c r="Z860" s="1" t="s">
        <v>41</v>
      </c>
      <c r="AA860" s="1">
        <f>VLOOKUP(G860,Sku_Consolidated!A2:E957,5,FALSE)</f>
      </c>
      <c r="AB860" s="1">
        <f>IF(VLOOKUP(G860,Sku_Consolidated!A2:S957,19,FALSE)="SHOWCASE", VLOOKUP(E860,Store_Showcase!B2:N144,13, FALSE), IF(VLOOKUP(G860,Sku_Consolidated!A2:S957,19,FALSE)="VAM",VLOOKUP(E860,Store_VAM!B2:N273,13, FALSE),VLOOKUP(E860,Store_SRP!B2:N110,13, FALSE)))</f>
      </c>
      <c r="AC860" s="1">
        <f>IF(IFERROR(AB860,TRUE)=TRUE, "-","OK")</f>
      </c>
      <c r="AD860" s="11" t="s">
        <v>37</v>
      </c>
      <c r="AE860" s="11" t="s">
        <v>37</v>
      </c>
      <c r="AF860" s="1">
        <f>IF(IFERROR(VLOOKUP(E860,Store_Showcase!B2:H144,{5}, FALSE), TRUE)=TRUE, IF(IFERROR(VLOOKUP(E860,Store_SRP!B2:H110,{5}, FALSE), TRUE)=TRUE,VLOOKUP(E860,Store_VAM!B2:H273,{5}, FALSE),VLOOKUP(E860,Store_SRP!B2:H110,{5}, FALSE)), VLOOKUP(E860,Store_Showcase!B2:H144,{5}, FALSE))</f>
      </c>
      <c r="AG860" s="1">
        <f>IF(IFERROR(VLOOKUP(E860,Store_Showcase!B2:H144,{6}, FALSE), TRUE)=TRUE, IF(IFERROR(VLOOKUP(E860,Store_SRP!B2:H110,{6}, FALSE), TRUE)=TRUE,VLOOKUP(E860,Store_VAM!B2:H273,{6}, FALSE),VLOOKUP(E860,Store_SRP!B2:H110,{6}, FALSE)), VLOOKUP(E860,Store_Showcase!B2:H144,{6}, FALSE))</f>
      </c>
      <c r="AH860" s="1">
        <f>VLOOKUP(G860,Sku_Consolidated!A2:R957,18,FALSE)</f>
      </c>
      <c r="AI860" s="1">
        <f>VLOOKUP(G860,Sku_Consolidated!A2:S957,19,FALSE)</f>
      </c>
      <c r="AJ860" s="1">
        <f>VLOOKUP(G860,Sku_Consolidated!A2:T957,20,FALSE)</f>
      </c>
    </row>
    <row r="861" spans="1:36" x14ac:dyDescent="0.25">
      <c r="A861" s="1">
        <v>2024</v>
      </c>
      <c r="B861" s="1" t="s">
        <v>31</v>
      </c>
      <c r="C861" s="1" t="s">
        <v>32</v>
      </c>
      <c r="D861" s="1" t="s">
        <v>33</v>
      </c>
      <c r="E861" s="9" t="s">
        <v>2424</v>
      </c>
      <c r="F861" s="1">
        <f>IF(VLOOKUP(G861,Sku_Consolidated!A2:S957,{19},FALSE)="SHOWCASE", VLOOKUP(E861,Store_Showcase!B2:C144,{2}, FALSE), IF(VLOOKUP(G861,Sku_Consolidated!A2:S957,{19},FALSE)="VAM",VLOOKUP(E861,Store_VAM!B2:C273,{2}, FALSE),VLOOKUP(E861,Store_SRP!B2:C110,{2}, FALSE)))</f>
      </c>
      <c r="G861" s="1">
        <v>795516</v>
      </c>
      <c r="H861" s="1" t="s">
        <v>2249</v>
      </c>
      <c r="I861" s="10" t="s">
        <v>1467</v>
      </c>
      <c r="J861" s="1">
        <f>VLOOKUP(G861,Sku_Consolidated!A2:C957, 3, FALSE)</f>
      </c>
      <c r="K861" s="10">
        <f>IF(J861="PACK", I861, 0)</f>
      </c>
      <c r="L861" s="10">
        <f>IF(J861="KG", I861, I861 * VLOOKUP(G861,Sku_Consolidated!A2:U957,21,FALSE))</f>
      </c>
      <c r="M861" s="10" t="s">
        <v>37</v>
      </c>
      <c r="N861" s="11" t="s">
        <v>2269</v>
      </c>
      <c r="O861" s="10" t="s">
        <v>2270</v>
      </c>
      <c r="P861" s="10">
        <f>N861 - O861</f>
      </c>
      <c r="Q861" s="1">
        <f>VLOOKUP(G861,Sku_Consolidated!A2:G957,7, FALSE)</f>
      </c>
      <c r="R861" s="1">
        <f>IF(IFERROR(VLOOKUP(E861,Store_Showcase!B2:H144,7, FALSE), TRUE)=TRUE, IF(IFERROR(VLOOKUP(E861,Store_SRP!B2:H110,7, FALSE), TRUE)=TRUE,VLOOKUP(E861,Store_VAM!B2:H273,7, FALSE),VLOOKUP(E861,Store_SRP!B2:H110,7, FALSE)), VLOOKUP(E861,Store_Showcase!B2:H144,7, FALSE))</f>
      </c>
      <c r="S861" s="1">
        <f>IF(IFERROR(VLOOKUP(E861,Store_Showcase!B2:I144,8, FALSE), TRUE)=TRUE, IF(IFERROR(VLOOKUP(E861,Store_SRP!B2:I110,8, FALSE), TRUE)=TRUE,VLOOKUP(E861,Store_VAM!B2:I273,8, FALSE),VLOOKUP(E861,Store_SRP!B2:I110,8, FALSE)), VLOOKUP(E861,Store_Showcase!B2:I144,8, FALSE))</f>
      </c>
      <c r="T861" s="1">
        <f>VLOOKUP(G861,Sku_Consolidated!A2:R957,18,FALSE)</f>
      </c>
      <c r="U861" s="1" t="s">
        <v>2425</v>
      </c>
      <c r="V861" s="1">
        <f>IF(VLOOKUP(G861,Sku_Consolidated!A2:S957,19,FALSE)="SHOWCASE", VLOOKUP(E861,Store_Showcase!B2:L144,11, FALSE), IF(VLOOKUP(G861,Sku_Consolidated!A2:S957,19,FALSE)="VAM",VLOOKUP(E861,Store_VAM!B2:L273,11, FALSE),VLOOKUP(E861,Store_SRP!B2:L110,11, FALSE)))</f>
      </c>
      <c r="W861" s="1">
        <f>VLOOKUP(G861,Sku_Consolidated!A2:W957,11,FALSE)</f>
      </c>
      <c r="X861" s="1">
        <f>VLOOKUP(G861,Sku_Consolidated!A2:H957,8,FALSE)</f>
      </c>
      <c r="Y861" s="1">
        <f>VLOOKUP(G861,Sku_Consolidated!A2:I957,9,FALSE)</f>
      </c>
      <c r="Z861" s="1" t="s">
        <v>41</v>
      </c>
      <c r="AA861" s="1">
        <f>VLOOKUP(G861,Sku_Consolidated!A2:E957,5,FALSE)</f>
      </c>
      <c r="AB861" s="1">
        <f>IF(VLOOKUP(G861,Sku_Consolidated!A2:S957,19,FALSE)="SHOWCASE", VLOOKUP(E861,Store_Showcase!B2:N144,13, FALSE), IF(VLOOKUP(G861,Sku_Consolidated!A2:S957,19,FALSE)="VAM",VLOOKUP(E861,Store_VAM!B2:N273,13, FALSE),VLOOKUP(E861,Store_SRP!B2:N110,13, FALSE)))</f>
      </c>
      <c r="AC861" s="1">
        <f>IF(IFERROR(AB861,TRUE)=TRUE, "-","OK")</f>
      </c>
      <c r="AD861" s="11" t="s">
        <v>37</v>
      </c>
      <c r="AE861" s="11" t="s">
        <v>37</v>
      </c>
      <c r="AF861" s="1">
        <f>IF(IFERROR(VLOOKUP(E861,Store_Showcase!B2:H144,{5}, FALSE), TRUE)=TRUE, IF(IFERROR(VLOOKUP(E861,Store_SRP!B2:H110,{5}, FALSE), TRUE)=TRUE,VLOOKUP(E861,Store_VAM!B2:H273,{5}, FALSE),VLOOKUP(E861,Store_SRP!B2:H110,{5}, FALSE)), VLOOKUP(E861,Store_Showcase!B2:H144,{5}, FALSE))</f>
      </c>
      <c r="AG861" s="1">
        <f>IF(IFERROR(VLOOKUP(E861,Store_Showcase!B2:H144,{6}, FALSE), TRUE)=TRUE, IF(IFERROR(VLOOKUP(E861,Store_SRP!B2:H110,{6}, FALSE), TRUE)=TRUE,VLOOKUP(E861,Store_VAM!B2:H273,{6}, FALSE),VLOOKUP(E861,Store_SRP!B2:H110,{6}, FALSE)), VLOOKUP(E861,Store_Showcase!B2:H144,{6}, FALSE))</f>
      </c>
      <c r="AH861" s="1">
        <f>VLOOKUP(G861,Sku_Consolidated!A2:R957,18,FALSE)</f>
      </c>
      <c r="AI861" s="1">
        <f>VLOOKUP(G861,Sku_Consolidated!A2:S957,19,FALSE)</f>
      </c>
      <c r="AJ861" s="1">
        <f>VLOOKUP(G861,Sku_Consolidated!A2:T957,20,FALSE)</f>
      </c>
    </row>
    <row r="862" spans="1:36" x14ac:dyDescent="0.25">
      <c r="A862" s="1">
        <v>2024</v>
      </c>
      <c r="B862" s="1" t="s">
        <v>31</v>
      </c>
      <c r="C862" s="1" t="s">
        <v>32</v>
      </c>
      <c r="D862" s="1" t="s">
        <v>33</v>
      </c>
      <c r="E862" s="9" t="s">
        <v>2424</v>
      </c>
      <c r="F862" s="1">
        <f>IF(VLOOKUP(G862,Sku_Consolidated!A2:S957,{19},FALSE)="SHOWCASE", VLOOKUP(E862,Store_Showcase!B2:C144,{2}, FALSE), IF(VLOOKUP(G862,Sku_Consolidated!A2:S957,{19},FALSE)="VAM",VLOOKUP(E862,Store_VAM!B2:C273,{2}, FALSE),VLOOKUP(E862,Store_SRP!B2:C110,{2}, FALSE)))</f>
      </c>
      <c r="G862" s="1">
        <v>795520</v>
      </c>
      <c r="H862" s="1" t="s">
        <v>2260</v>
      </c>
      <c r="I862" s="10" t="s">
        <v>1424</v>
      </c>
      <c r="J862" s="1">
        <f>VLOOKUP(G862,Sku_Consolidated!A2:C957, 3, FALSE)</f>
      </c>
      <c r="K862" s="10">
        <f>IF(J862="PACK", I862, 0)</f>
      </c>
      <c r="L862" s="10">
        <f>IF(J862="KG", I862, I862 * VLOOKUP(G862,Sku_Consolidated!A2:U957,21,FALSE))</f>
      </c>
      <c r="M862" s="10" t="s">
        <v>37</v>
      </c>
      <c r="N862" s="11" t="s">
        <v>1657</v>
      </c>
      <c r="O862" s="10" t="s">
        <v>2262</v>
      </c>
      <c r="P862" s="10">
        <f>N862 - O862</f>
      </c>
      <c r="Q862" s="1">
        <f>VLOOKUP(G862,Sku_Consolidated!A2:G957,7, FALSE)</f>
      </c>
      <c r="R862" s="1">
        <f>IF(IFERROR(VLOOKUP(E862,Store_Showcase!B2:H144,7, FALSE), TRUE)=TRUE, IF(IFERROR(VLOOKUP(E862,Store_SRP!B2:H110,7, FALSE), TRUE)=TRUE,VLOOKUP(E862,Store_VAM!B2:H273,7, FALSE),VLOOKUP(E862,Store_SRP!B2:H110,7, FALSE)), VLOOKUP(E862,Store_Showcase!B2:H144,7, FALSE))</f>
      </c>
      <c r="S862" s="1">
        <f>IF(IFERROR(VLOOKUP(E862,Store_Showcase!B2:I144,8, FALSE), TRUE)=TRUE, IF(IFERROR(VLOOKUP(E862,Store_SRP!B2:I110,8, FALSE), TRUE)=TRUE,VLOOKUP(E862,Store_VAM!B2:I273,8, FALSE),VLOOKUP(E862,Store_SRP!B2:I110,8, FALSE)), VLOOKUP(E862,Store_Showcase!B2:I144,8, FALSE))</f>
      </c>
      <c r="T862" s="1">
        <f>VLOOKUP(G862,Sku_Consolidated!A2:R957,18,FALSE)</f>
      </c>
      <c r="U862" s="1" t="s">
        <v>2425</v>
      </c>
      <c r="V862" s="1">
        <f>IF(VLOOKUP(G862,Sku_Consolidated!A2:S957,19,FALSE)="SHOWCASE", VLOOKUP(E862,Store_Showcase!B2:L144,11, FALSE), IF(VLOOKUP(G862,Sku_Consolidated!A2:S957,19,FALSE)="VAM",VLOOKUP(E862,Store_VAM!B2:L273,11, FALSE),VLOOKUP(E862,Store_SRP!B2:L110,11, FALSE)))</f>
      </c>
      <c r="W862" s="1">
        <f>VLOOKUP(G862,Sku_Consolidated!A2:W957,11,FALSE)</f>
      </c>
      <c r="X862" s="1">
        <f>VLOOKUP(G862,Sku_Consolidated!A2:H957,8,FALSE)</f>
      </c>
      <c r="Y862" s="1">
        <f>VLOOKUP(G862,Sku_Consolidated!A2:I957,9,FALSE)</f>
      </c>
      <c r="Z862" s="1" t="s">
        <v>41</v>
      </c>
      <c r="AA862" s="1">
        <f>VLOOKUP(G862,Sku_Consolidated!A2:E957,5,FALSE)</f>
      </c>
      <c r="AB862" s="1">
        <f>IF(VLOOKUP(G862,Sku_Consolidated!A2:S957,19,FALSE)="SHOWCASE", VLOOKUP(E862,Store_Showcase!B2:N144,13, FALSE), IF(VLOOKUP(G862,Sku_Consolidated!A2:S957,19,FALSE)="VAM",VLOOKUP(E862,Store_VAM!B2:N273,13, FALSE),VLOOKUP(E862,Store_SRP!B2:N110,13, FALSE)))</f>
      </c>
      <c r="AC862" s="1">
        <f>IF(IFERROR(AB862,TRUE)=TRUE, "-","OK")</f>
      </c>
      <c r="AD862" s="11" t="s">
        <v>37</v>
      </c>
      <c r="AE862" s="11" t="s">
        <v>37</v>
      </c>
      <c r="AF862" s="1">
        <f>IF(IFERROR(VLOOKUP(E862,Store_Showcase!B2:H144,{5}, FALSE), TRUE)=TRUE, IF(IFERROR(VLOOKUP(E862,Store_SRP!B2:H110,{5}, FALSE), TRUE)=TRUE,VLOOKUP(E862,Store_VAM!B2:H273,{5}, FALSE),VLOOKUP(E862,Store_SRP!B2:H110,{5}, FALSE)), VLOOKUP(E862,Store_Showcase!B2:H144,{5}, FALSE))</f>
      </c>
      <c r="AG862" s="1">
        <f>IF(IFERROR(VLOOKUP(E862,Store_Showcase!B2:H144,{6}, FALSE), TRUE)=TRUE, IF(IFERROR(VLOOKUP(E862,Store_SRP!B2:H110,{6}, FALSE), TRUE)=TRUE,VLOOKUP(E862,Store_VAM!B2:H273,{6}, FALSE),VLOOKUP(E862,Store_SRP!B2:H110,{6}, FALSE)), VLOOKUP(E862,Store_Showcase!B2:H144,{6}, FALSE))</f>
      </c>
      <c r="AH862" s="1">
        <f>VLOOKUP(G862,Sku_Consolidated!A2:R957,18,FALSE)</f>
      </c>
      <c r="AI862" s="1">
        <f>VLOOKUP(G862,Sku_Consolidated!A2:S957,19,FALSE)</f>
      </c>
      <c r="AJ862" s="1">
        <f>VLOOKUP(G862,Sku_Consolidated!A2:T957,20,FALSE)</f>
      </c>
    </row>
    <row r="863" spans="1:36" x14ac:dyDescent="0.25">
      <c r="A863" s="1">
        <v>2024</v>
      </c>
      <c r="B863" s="1" t="s">
        <v>31</v>
      </c>
      <c r="C863" s="1" t="s">
        <v>32</v>
      </c>
      <c r="D863" s="1" t="s">
        <v>33</v>
      </c>
      <c r="E863" s="9" t="s">
        <v>2424</v>
      </c>
      <c r="F863" s="1">
        <f>IF(VLOOKUP(G863,Sku_Consolidated!A2:S957,{19},FALSE)="SHOWCASE", VLOOKUP(E863,Store_Showcase!B2:C144,{2}, FALSE), IF(VLOOKUP(G863,Sku_Consolidated!A2:S957,{19},FALSE)="VAM",VLOOKUP(E863,Store_VAM!B2:C273,{2}, FALSE),VLOOKUP(E863,Store_SRP!B2:C110,{2}, FALSE)))</f>
      </c>
      <c r="G863" s="1">
        <v>827186</v>
      </c>
      <c r="H863" s="1" t="s">
        <v>2256</v>
      </c>
      <c r="I863" s="10" t="s">
        <v>1137</v>
      </c>
      <c r="J863" s="1">
        <f>VLOOKUP(G863,Sku_Consolidated!A2:C957, 3, FALSE)</f>
      </c>
      <c r="K863" s="10">
        <f>IF(J863="PACK", I863, 0)</f>
      </c>
      <c r="L863" s="10">
        <f>IF(J863="KG", I863, I863 * VLOOKUP(G863,Sku_Consolidated!A2:U957,21,FALSE))</f>
      </c>
      <c r="M863" s="10" t="s">
        <v>37</v>
      </c>
      <c r="N863" s="11" t="s">
        <v>2266</v>
      </c>
      <c r="O863" s="10" t="s">
        <v>2267</v>
      </c>
      <c r="P863" s="10">
        <f>N863 - O863</f>
      </c>
      <c r="Q863" s="1">
        <f>VLOOKUP(G863,Sku_Consolidated!A2:G957,7, FALSE)</f>
      </c>
      <c r="R863" s="1">
        <f>IF(IFERROR(VLOOKUP(E863,Store_Showcase!B2:H144,7, FALSE), TRUE)=TRUE, IF(IFERROR(VLOOKUP(E863,Store_SRP!B2:H110,7, FALSE), TRUE)=TRUE,VLOOKUP(E863,Store_VAM!B2:H273,7, FALSE),VLOOKUP(E863,Store_SRP!B2:H110,7, FALSE)), VLOOKUP(E863,Store_Showcase!B2:H144,7, FALSE))</f>
      </c>
      <c r="S863" s="1">
        <f>IF(IFERROR(VLOOKUP(E863,Store_Showcase!B2:I144,8, FALSE), TRUE)=TRUE, IF(IFERROR(VLOOKUP(E863,Store_SRP!B2:I110,8, FALSE), TRUE)=TRUE,VLOOKUP(E863,Store_VAM!B2:I273,8, FALSE),VLOOKUP(E863,Store_SRP!B2:I110,8, FALSE)), VLOOKUP(E863,Store_Showcase!B2:I144,8, FALSE))</f>
      </c>
      <c r="T863" s="1">
        <f>VLOOKUP(G863,Sku_Consolidated!A2:R957,18,FALSE)</f>
      </c>
      <c r="U863" s="1" t="s">
        <v>2425</v>
      </c>
      <c r="V863" s="1">
        <f>IF(VLOOKUP(G863,Sku_Consolidated!A2:S957,19,FALSE)="SHOWCASE", VLOOKUP(E863,Store_Showcase!B2:L144,11, FALSE), IF(VLOOKUP(G863,Sku_Consolidated!A2:S957,19,FALSE)="VAM",VLOOKUP(E863,Store_VAM!B2:L273,11, FALSE),VLOOKUP(E863,Store_SRP!B2:L110,11, FALSE)))</f>
      </c>
      <c r="W863" s="1">
        <f>VLOOKUP(G863,Sku_Consolidated!A2:W957,11,FALSE)</f>
      </c>
      <c r="X863" s="1">
        <f>VLOOKUP(G863,Sku_Consolidated!A2:H957,8,FALSE)</f>
      </c>
      <c r="Y863" s="1">
        <f>VLOOKUP(G863,Sku_Consolidated!A2:I957,9,FALSE)</f>
      </c>
      <c r="Z863" s="1" t="s">
        <v>41</v>
      </c>
      <c r="AA863" s="1">
        <f>VLOOKUP(G863,Sku_Consolidated!A2:E957,5,FALSE)</f>
      </c>
      <c r="AB863" s="1">
        <f>IF(VLOOKUP(G863,Sku_Consolidated!A2:S957,19,FALSE)="SHOWCASE", VLOOKUP(E863,Store_Showcase!B2:N144,13, FALSE), IF(VLOOKUP(G863,Sku_Consolidated!A2:S957,19,FALSE)="VAM",VLOOKUP(E863,Store_VAM!B2:N273,13, FALSE),VLOOKUP(E863,Store_SRP!B2:N110,13, FALSE)))</f>
      </c>
      <c r="AC863" s="1">
        <f>IF(IFERROR(AB863,TRUE)=TRUE, "-","OK")</f>
      </c>
      <c r="AD863" s="11" t="s">
        <v>37</v>
      </c>
      <c r="AE863" s="11" t="s">
        <v>37</v>
      </c>
      <c r="AF863" s="1">
        <f>IF(IFERROR(VLOOKUP(E863,Store_Showcase!B2:H144,{5}, FALSE), TRUE)=TRUE, IF(IFERROR(VLOOKUP(E863,Store_SRP!B2:H110,{5}, FALSE), TRUE)=TRUE,VLOOKUP(E863,Store_VAM!B2:H273,{5}, FALSE),VLOOKUP(E863,Store_SRP!B2:H110,{5}, FALSE)), VLOOKUP(E863,Store_Showcase!B2:H144,{5}, FALSE))</f>
      </c>
      <c r="AG863" s="1">
        <f>IF(IFERROR(VLOOKUP(E863,Store_Showcase!B2:H144,{6}, FALSE), TRUE)=TRUE, IF(IFERROR(VLOOKUP(E863,Store_SRP!B2:H110,{6}, FALSE), TRUE)=TRUE,VLOOKUP(E863,Store_VAM!B2:H273,{6}, FALSE),VLOOKUP(E863,Store_SRP!B2:H110,{6}, FALSE)), VLOOKUP(E863,Store_Showcase!B2:H144,{6}, FALSE))</f>
      </c>
      <c r="AH863" s="1">
        <f>VLOOKUP(G863,Sku_Consolidated!A2:R957,18,FALSE)</f>
      </c>
      <c r="AI863" s="1">
        <f>VLOOKUP(G863,Sku_Consolidated!A2:S957,19,FALSE)</f>
      </c>
      <c r="AJ863" s="1">
        <f>VLOOKUP(G863,Sku_Consolidated!A2:T957,20,FALSE)</f>
      </c>
    </row>
    <row r="864" spans="1:36" x14ac:dyDescent="0.25">
      <c r="A864" s="1">
        <v>2024</v>
      </c>
      <c r="B864" s="1" t="s">
        <v>31</v>
      </c>
      <c r="C864" s="1" t="s">
        <v>32</v>
      </c>
      <c r="D864" s="1" t="s">
        <v>33</v>
      </c>
      <c r="E864" s="9" t="s">
        <v>2426</v>
      </c>
      <c r="F864" s="1">
        <f>IF(VLOOKUP(G864,Sku_Consolidated!A2:S957,{19},FALSE)="SHOWCASE", VLOOKUP(E864,Store_Showcase!B2:C144,{2}, FALSE), IF(VLOOKUP(G864,Sku_Consolidated!A2:S957,{19},FALSE)="VAM",VLOOKUP(E864,Store_VAM!B2:C273,{2}, FALSE),VLOOKUP(E864,Store_SRP!B2:C110,{2}, FALSE)))</f>
      </c>
      <c r="G864" s="1">
        <v>795516</v>
      </c>
      <c r="H864" s="1" t="s">
        <v>2249</v>
      </c>
      <c r="I864" s="10" t="s">
        <v>1474</v>
      </c>
      <c r="J864" s="1">
        <f>VLOOKUP(G864,Sku_Consolidated!A2:C957, 3, FALSE)</f>
      </c>
      <c r="K864" s="10">
        <f>IF(J864="PACK", I864, 0)</f>
      </c>
      <c r="L864" s="10">
        <f>IF(J864="KG", I864, I864 * VLOOKUP(G864,Sku_Consolidated!A2:U957,21,FALSE))</f>
      </c>
      <c r="M864" s="10" t="s">
        <v>37</v>
      </c>
      <c r="N864" s="11" t="s">
        <v>2427</v>
      </c>
      <c r="O864" s="10" t="s">
        <v>2428</v>
      </c>
      <c r="P864" s="10">
        <f>N864 - O864</f>
      </c>
      <c r="Q864" s="1">
        <f>VLOOKUP(G864,Sku_Consolidated!A2:G957,7, FALSE)</f>
      </c>
      <c r="R864" s="1">
        <f>IF(IFERROR(VLOOKUP(E864,Store_Showcase!B2:H144,7, FALSE), TRUE)=TRUE, IF(IFERROR(VLOOKUP(E864,Store_SRP!B2:H110,7, FALSE), TRUE)=TRUE,VLOOKUP(E864,Store_VAM!B2:H273,7, FALSE),VLOOKUP(E864,Store_SRP!B2:H110,7, FALSE)), VLOOKUP(E864,Store_Showcase!B2:H144,7, FALSE))</f>
      </c>
      <c r="S864" s="1">
        <f>IF(IFERROR(VLOOKUP(E864,Store_Showcase!B2:I144,8, FALSE), TRUE)=TRUE, IF(IFERROR(VLOOKUP(E864,Store_SRP!B2:I110,8, FALSE), TRUE)=TRUE,VLOOKUP(E864,Store_VAM!B2:I273,8, FALSE),VLOOKUP(E864,Store_SRP!B2:I110,8, FALSE)), VLOOKUP(E864,Store_Showcase!B2:I144,8, FALSE))</f>
      </c>
      <c r="T864" s="1">
        <f>VLOOKUP(G864,Sku_Consolidated!A2:R957,18,FALSE)</f>
      </c>
      <c r="U864" s="1" t="s">
        <v>2429</v>
      </c>
      <c r="V864" s="1">
        <f>IF(VLOOKUP(G864,Sku_Consolidated!A2:S957,19,FALSE)="SHOWCASE", VLOOKUP(E864,Store_Showcase!B2:L144,11, FALSE), IF(VLOOKUP(G864,Sku_Consolidated!A2:S957,19,FALSE)="VAM",VLOOKUP(E864,Store_VAM!B2:L273,11, FALSE),VLOOKUP(E864,Store_SRP!B2:L110,11, FALSE)))</f>
      </c>
      <c r="W864" s="1">
        <f>VLOOKUP(G864,Sku_Consolidated!A2:W957,11,FALSE)</f>
      </c>
      <c r="X864" s="1">
        <f>VLOOKUP(G864,Sku_Consolidated!A2:H957,8,FALSE)</f>
      </c>
      <c r="Y864" s="1">
        <f>VLOOKUP(G864,Sku_Consolidated!A2:I957,9,FALSE)</f>
      </c>
      <c r="Z864" s="1" t="s">
        <v>41</v>
      </c>
      <c r="AA864" s="1">
        <f>VLOOKUP(G864,Sku_Consolidated!A2:E957,5,FALSE)</f>
      </c>
      <c r="AB864" s="1">
        <f>IF(VLOOKUP(G864,Sku_Consolidated!A2:S957,19,FALSE)="SHOWCASE", VLOOKUP(E864,Store_Showcase!B2:N144,13, FALSE), IF(VLOOKUP(G864,Sku_Consolidated!A2:S957,19,FALSE)="VAM",VLOOKUP(E864,Store_VAM!B2:N273,13, FALSE),VLOOKUP(E864,Store_SRP!B2:N110,13, FALSE)))</f>
      </c>
      <c r="AC864" s="1">
        <f>IF(IFERROR(AB864,TRUE)=TRUE, "-","OK")</f>
      </c>
      <c r="AD864" s="11" t="s">
        <v>37</v>
      </c>
      <c r="AE864" s="11" t="s">
        <v>37</v>
      </c>
      <c r="AF864" s="1">
        <f>IF(IFERROR(VLOOKUP(E864,Store_Showcase!B2:H144,{5}, FALSE), TRUE)=TRUE, IF(IFERROR(VLOOKUP(E864,Store_SRP!B2:H110,{5}, FALSE), TRUE)=TRUE,VLOOKUP(E864,Store_VAM!B2:H273,{5}, FALSE),VLOOKUP(E864,Store_SRP!B2:H110,{5}, FALSE)), VLOOKUP(E864,Store_Showcase!B2:H144,{5}, FALSE))</f>
      </c>
      <c r="AG864" s="1">
        <f>IF(IFERROR(VLOOKUP(E864,Store_Showcase!B2:H144,{6}, FALSE), TRUE)=TRUE, IF(IFERROR(VLOOKUP(E864,Store_SRP!B2:H110,{6}, FALSE), TRUE)=TRUE,VLOOKUP(E864,Store_VAM!B2:H273,{6}, FALSE),VLOOKUP(E864,Store_SRP!B2:H110,{6}, FALSE)), VLOOKUP(E864,Store_Showcase!B2:H144,{6}, FALSE))</f>
      </c>
      <c r="AH864" s="1">
        <f>VLOOKUP(G864,Sku_Consolidated!A2:R957,18,FALSE)</f>
      </c>
      <c r="AI864" s="1">
        <f>VLOOKUP(G864,Sku_Consolidated!A2:S957,19,FALSE)</f>
      </c>
      <c r="AJ864" s="1">
        <f>VLOOKUP(G864,Sku_Consolidated!A2:T957,20,FALSE)</f>
      </c>
    </row>
    <row r="865" spans="1:36" x14ac:dyDescent="0.25">
      <c r="A865" s="1">
        <v>2024</v>
      </c>
      <c r="B865" s="1" t="s">
        <v>31</v>
      </c>
      <c r="C865" s="1" t="s">
        <v>32</v>
      </c>
      <c r="D865" s="1" t="s">
        <v>33</v>
      </c>
      <c r="E865" s="9" t="s">
        <v>2426</v>
      </c>
      <c r="F865" s="1">
        <f>IF(VLOOKUP(G865,Sku_Consolidated!A2:S957,{19},FALSE)="SHOWCASE", VLOOKUP(E865,Store_Showcase!B2:C144,{2}, FALSE), IF(VLOOKUP(G865,Sku_Consolidated!A2:S957,{19},FALSE)="VAM",VLOOKUP(E865,Store_VAM!B2:C273,{2}, FALSE),VLOOKUP(E865,Store_SRP!B2:C110,{2}, FALSE)))</f>
      </c>
      <c r="G865" s="1">
        <v>798920</v>
      </c>
      <c r="H865" s="1" t="s">
        <v>2278</v>
      </c>
      <c r="I865" s="10" t="s">
        <v>1137</v>
      </c>
      <c r="J865" s="1">
        <f>VLOOKUP(G865,Sku_Consolidated!A2:C957, 3, FALSE)</f>
      </c>
      <c r="K865" s="10">
        <f>IF(J865="PACK", I865, 0)</f>
      </c>
      <c r="L865" s="10">
        <f>IF(J865="KG", I865, I865 * VLOOKUP(G865,Sku_Consolidated!A2:U957,21,FALSE))</f>
      </c>
      <c r="M865" s="10" t="s">
        <v>37</v>
      </c>
      <c r="N865" s="11" t="s">
        <v>2279</v>
      </c>
      <c r="O865" s="10" t="s">
        <v>2280</v>
      </c>
      <c r="P865" s="10">
        <f>N865 - O865</f>
      </c>
      <c r="Q865" s="1">
        <f>VLOOKUP(G865,Sku_Consolidated!A2:G957,7, FALSE)</f>
      </c>
      <c r="R865" s="1">
        <f>IF(IFERROR(VLOOKUP(E865,Store_Showcase!B2:H144,7, FALSE), TRUE)=TRUE, IF(IFERROR(VLOOKUP(E865,Store_SRP!B2:H110,7, FALSE), TRUE)=TRUE,VLOOKUP(E865,Store_VAM!B2:H273,7, FALSE),VLOOKUP(E865,Store_SRP!B2:H110,7, FALSE)), VLOOKUP(E865,Store_Showcase!B2:H144,7, FALSE))</f>
      </c>
      <c r="S865" s="1">
        <f>IF(IFERROR(VLOOKUP(E865,Store_Showcase!B2:I144,8, FALSE), TRUE)=TRUE, IF(IFERROR(VLOOKUP(E865,Store_SRP!B2:I110,8, FALSE), TRUE)=TRUE,VLOOKUP(E865,Store_VAM!B2:I273,8, FALSE),VLOOKUP(E865,Store_SRP!B2:I110,8, FALSE)), VLOOKUP(E865,Store_Showcase!B2:I144,8, FALSE))</f>
      </c>
      <c r="T865" s="1">
        <f>VLOOKUP(G865,Sku_Consolidated!A2:R957,18,FALSE)</f>
      </c>
      <c r="U865" s="1" t="s">
        <v>2429</v>
      </c>
      <c r="V865" s="1">
        <f>IF(VLOOKUP(G865,Sku_Consolidated!A2:S957,19,FALSE)="SHOWCASE", VLOOKUP(E865,Store_Showcase!B2:L144,11, FALSE), IF(VLOOKUP(G865,Sku_Consolidated!A2:S957,19,FALSE)="VAM",VLOOKUP(E865,Store_VAM!B2:L273,11, FALSE),VLOOKUP(E865,Store_SRP!B2:L110,11, FALSE)))</f>
      </c>
      <c r="W865" s="1">
        <f>VLOOKUP(G865,Sku_Consolidated!A2:W957,11,FALSE)</f>
      </c>
      <c r="X865" s="1">
        <f>VLOOKUP(G865,Sku_Consolidated!A2:H957,8,FALSE)</f>
      </c>
      <c r="Y865" s="1">
        <f>VLOOKUP(G865,Sku_Consolidated!A2:I957,9,FALSE)</f>
      </c>
      <c r="Z865" s="1" t="s">
        <v>41</v>
      </c>
      <c r="AA865" s="1">
        <f>VLOOKUP(G865,Sku_Consolidated!A2:E957,5,FALSE)</f>
      </c>
      <c r="AB865" s="1">
        <f>IF(VLOOKUP(G865,Sku_Consolidated!A2:S957,19,FALSE)="SHOWCASE", VLOOKUP(E865,Store_Showcase!B2:N144,13, FALSE), IF(VLOOKUP(G865,Sku_Consolidated!A2:S957,19,FALSE)="VAM",VLOOKUP(E865,Store_VAM!B2:N273,13, FALSE),VLOOKUP(E865,Store_SRP!B2:N110,13, FALSE)))</f>
      </c>
      <c r="AC865" s="1">
        <f>IF(IFERROR(AB865,TRUE)=TRUE, "-","OK")</f>
      </c>
      <c r="AD865" s="11" t="s">
        <v>37</v>
      </c>
      <c r="AE865" s="11" t="s">
        <v>37</v>
      </c>
      <c r="AF865" s="1">
        <f>IF(IFERROR(VLOOKUP(E865,Store_Showcase!B2:H144,{5}, FALSE), TRUE)=TRUE, IF(IFERROR(VLOOKUP(E865,Store_SRP!B2:H110,{5}, FALSE), TRUE)=TRUE,VLOOKUP(E865,Store_VAM!B2:H273,{5}, FALSE),VLOOKUP(E865,Store_SRP!B2:H110,{5}, FALSE)), VLOOKUP(E865,Store_Showcase!B2:H144,{5}, FALSE))</f>
      </c>
      <c r="AG865" s="1">
        <f>IF(IFERROR(VLOOKUP(E865,Store_Showcase!B2:H144,{6}, FALSE), TRUE)=TRUE, IF(IFERROR(VLOOKUP(E865,Store_SRP!B2:H110,{6}, FALSE), TRUE)=TRUE,VLOOKUP(E865,Store_VAM!B2:H273,{6}, FALSE),VLOOKUP(E865,Store_SRP!B2:H110,{6}, FALSE)), VLOOKUP(E865,Store_Showcase!B2:H144,{6}, FALSE))</f>
      </c>
      <c r="AH865" s="1">
        <f>VLOOKUP(G865,Sku_Consolidated!A2:R957,18,FALSE)</f>
      </c>
      <c r="AI865" s="1">
        <f>VLOOKUP(G865,Sku_Consolidated!A2:S957,19,FALSE)</f>
      </c>
      <c r="AJ865" s="1">
        <f>VLOOKUP(G865,Sku_Consolidated!A2:T957,20,FALSE)</f>
      </c>
    </row>
    <row r="866" spans="1:36" x14ac:dyDescent="0.25">
      <c r="A866" s="1">
        <v>2024</v>
      </c>
      <c r="B866" s="1" t="s">
        <v>31</v>
      </c>
      <c r="C866" s="1" t="s">
        <v>32</v>
      </c>
      <c r="D866" s="1" t="s">
        <v>33</v>
      </c>
      <c r="E866" s="9" t="s">
        <v>2426</v>
      </c>
      <c r="F866" s="1">
        <f>IF(VLOOKUP(G866,Sku_Consolidated!A2:S957,{19},FALSE)="SHOWCASE", VLOOKUP(E866,Store_Showcase!B2:C144,{2}, FALSE), IF(VLOOKUP(G866,Sku_Consolidated!A2:S957,{19},FALSE)="VAM",VLOOKUP(E866,Store_VAM!B2:C273,{2}, FALSE),VLOOKUP(E866,Store_SRP!B2:C110,{2}, FALSE)))</f>
      </c>
      <c r="G866" s="1">
        <v>827185</v>
      </c>
      <c r="H866" s="1" t="s">
        <v>2253</v>
      </c>
      <c r="I866" s="10" t="s">
        <v>1137</v>
      </c>
      <c r="J866" s="1">
        <f>VLOOKUP(G866,Sku_Consolidated!A2:C957, 3, FALSE)</f>
      </c>
      <c r="K866" s="10">
        <f>IF(J866="PACK", I866, 0)</f>
      </c>
      <c r="L866" s="10">
        <f>IF(J866="KG", I866, I866 * VLOOKUP(G866,Sku_Consolidated!A2:U957,21,FALSE))</f>
      </c>
      <c r="M866" s="10" t="s">
        <v>37</v>
      </c>
      <c r="N866" s="11" t="s">
        <v>2399</v>
      </c>
      <c r="O866" s="10" t="s">
        <v>2400</v>
      </c>
      <c r="P866" s="10">
        <f>N866 - O866</f>
      </c>
      <c r="Q866" s="1">
        <f>VLOOKUP(G866,Sku_Consolidated!A2:G957,7, FALSE)</f>
      </c>
      <c r="R866" s="1">
        <f>IF(IFERROR(VLOOKUP(E866,Store_Showcase!B2:H144,7, FALSE), TRUE)=TRUE, IF(IFERROR(VLOOKUP(E866,Store_SRP!B2:H110,7, FALSE), TRUE)=TRUE,VLOOKUP(E866,Store_VAM!B2:H273,7, FALSE),VLOOKUP(E866,Store_SRP!B2:H110,7, FALSE)), VLOOKUP(E866,Store_Showcase!B2:H144,7, FALSE))</f>
      </c>
      <c r="S866" s="1">
        <f>IF(IFERROR(VLOOKUP(E866,Store_Showcase!B2:I144,8, FALSE), TRUE)=TRUE, IF(IFERROR(VLOOKUP(E866,Store_SRP!B2:I110,8, FALSE), TRUE)=TRUE,VLOOKUP(E866,Store_VAM!B2:I273,8, FALSE),VLOOKUP(E866,Store_SRP!B2:I110,8, FALSE)), VLOOKUP(E866,Store_Showcase!B2:I144,8, FALSE))</f>
      </c>
      <c r="T866" s="1">
        <f>VLOOKUP(G866,Sku_Consolidated!A2:R957,18,FALSE)</f>
      </c>
      <c r="U866" s="1" t="s">
        <v>2429</v>
      </c>
      <c r="V866" s="1">
        <f>IF(VLOOKUP(G866,Sku_Consolidated!A2:S957,19,FALSE)="SHOWCASE", VLOOKUP(E866,Store_Showcase!B2:L144,11, FALSE), IF(VLOOKUP(G866,Sku_Consolidated!A2:S957,19,FALSE)="VAM",VLOOKUP(E866,Store_VAM!B2:L273,11, FALSE),VLOOKUP(E866,Store_SRP!B2:L110,11, FALSE)))</f>
      </c>
      <c r="W866" s="1">
        <f>VLOOKUP(G866,Sku_Consolidated!A2:W957,11,FALSE)</f>
      </c>
      <c r="X866" s="1">
        <f>VLOOKUP(G866,Sku_Consolidated!A2:H957,8,FALSE)</f>
      </c>
      <c r="Y866" s="1">
        <f>VLOOKUP(G866,Sku_Consolidated!A2:I957,9,FALSE)</f>
      </c>
      <c r="Z866" s="1" t="s">
        <v>41</v>
      </c>
      <c r="AA866" s="1">
        <f>VLOOKUP(G866,Sku_Consolidated!A2:E957,5,FALSE)</f>
      </c>
      <c r="AB866" s="1">
        <f>IF(VLOOKUP(G866,Sku_Consolidated!A2:S957,19,FALSE)="SHOWCASE", VLOOKUP(E866,Store_Showcase!B2:N144,13, FALSE), IF(VLOOKUP(G866,Sku_Consolidated!A2:S957,19,FALSE)="VAM",VLOOKUP(E866,Store_VAM!B2:N273,13, FALSE),VLOOKUP(E866,Store_SRP!B2:N110,13, FALSE)))</f>
      </c>
      <c r="AC866" s="1">
        <f>IF(IFERROR(AB866,TRUE)=TRUE, "-","OK")</f>
      </c>
      <c r="AD866" s="11" t="s">
        <v>37</v>
      </c>
      <c r="AE866" s="11" t="s">
        <v>37</v>
      </c>
      <c r="AF866" s="1">
        <f>IF(IFERROR(VLOOKUP(E866,Store_Showcase!B2:H144,{5}, FALSE), TRUE)=TRUE, IF(IFERROR(VLOOKUP(E866,Store_SRP!B2:H110,{5}, FALSE), TRUE)=TRUE,VLOOKUP(E866,Store_VAM!B2:H273,{5}, FALSE),VLOOKUP(E866,Store_SRP!B2:H110,{5}, FALSE)), VLOOKUP(E866,Store_Showcase!B2:H144,{5}, FALSE))</f>
      </c>
      <c r="AG866" s="1">
        <f>IF(IFERROR(VLOOKUP(E866,Store_Showcase!B2:H144,{6}, FALSE), TRUE)=TRUE, IF(IFERROR(VLOOKUP(E866,Store_SRP!B2:H110,{6}, FALSE), TRUE)=TRUE,VLOOKUP(E866,Store_VAM!B2:H273,{6}, FALSE),VLOOKUP(E866,Store_SRP!B2:H110,{6}, FALSE)), VLOOKUP(E866,Store_Showcase!B2:H144,{6}, FALSE))</f>
      </c>
      <c r="AH866" s="1">
        <f>VLOOKUP(G866,Sku_Consolidated!A2:R957,18,FALSE)</f>
      </c>
      <c r="AI866" s="1">
        <f>VLOOKUP(G866,Sku_Consolidated!A2:S957,19,FALSE)</f>
      </c>
      <c r="AJ866" s="1">
        <f>VLOOKUP(G866,Sku_Consolidated!A2:T957,20,FALSE)</f>
      </c>
    </row>
    <row r="867" spans="1:36" x14ac:dyDescent="0.25">
      <c r="A867" s="1">
        <v>2024</v>
      </c>
      <c r="B867" s="1" t="s">
        <v>31</v>
      </c>
      <c r="C867" s="1" t="s">
        <v>32</v>
      </c>
      <c r="D867" s="1" t="s">
        <v>33</v>
      </c>
      <c r="E867" s="9" t="s">
        <v>2426</v>
      </c>
      <c r="F867" s="1">
        <f>IF(VLOOKUP(G867,Sku_Consolidated!A2:S957,{19},FALSE)="SHOWCASE", VLOOKUP(E867,Store_Showcase!B2:C144,{2}, FALSE), IF(VLOOKUP(G867,Sku_Consolidated!A2:S957,{19},FALSE)="VAM",VLOOKUP(E867,Store_VAM!B2:C273,{2}, FALSE),VLOOKUP(E867,Store_SRP!B2:C110,{2}, FALSE)))</f>
      </c>
      <c r="G867" s="1">
        <v>827186</v>
      </c>
      <c r="H867" s="1" t="s">
        <v>2256</v>
      </c>
      <c r="I867" s="10" t="s">
        <v>1424</v>
      </c>
      <c r="J867" s="1">
        <f>VLOOKUP(G867,Sku_Consolidated!A2:C957, 3, FALSE)</f>
      </c>
      <c r="K867" s="10">
        <f>IF(J867="PACK", I867, 0)</f>
      </c>
      <c r="L867" s="10">
        <f>IF(J867="KG", I867, I867 * VLOOKUP(G867,Sku_Consolidated!A2:U957,21,FALSE))</f>
      </c>
      <c r="M867" s="10" t="s">
        <v>37</v>
      </c>
      <c r="N867" s="11" t="s">
        <v>2309</v>
      </c>
      <c r="O867" s="10" t="s">
        <v>2310</v>
      </c>
      <c r="P867" s="10">
        <f>N867 - O867</f>
      </c>
      <c r="Q867" s="1">
        <f>VLOOKUP(G867,Sku_Consolidated!A2:G957,7, FALSE)</f>
      </c>
      <c r="R867" s="1">
        <f>IF(IFERROR(VLOOKUP(E867,Store_Showcase!B2:H144,7, FALSE), TRUE)=TRUE, IF(IFERROR(VLOOKUP(E867,Store_SRP!B2:H110,7, FALSE), TRUE)=TRUE,VLOOKUP(E867,Store_VAM!B2:H273,7, FALSE),VLOOKUP(E867,Store_SRP!B2:H110,7, FALSE)), VLOOKUP(E867,Store_Showcase!B2:H144,7, FALSE))</f>
      </c>
      <c r="S867" s="1">
        <f>IF(IFERROR(VLOOKUP(E867,Store_Showcase!B2:I144,8, FALSE), TRUE)=TRUE, IF(IFERROR(VLOOKUP(E867,Store_SRP!B2:I110,8, FALSE), TRUE)=TRUE,VLOOKUP(E867,Store_VAM!B2:I273,8, FALSE),VLOOKUP(E867,Store_SRP!B2:I110,8, FALSE)), VLOOKUP(E867,Store_Showcase!B2:I144,8, FALSE))</f>
      </c>
      <c r="T867" s="1">
        <f>VLOOKUP(G867,Sku_Consolidated!A2:R957,18,FALSE)</f>
      </c>
      <c r="U867" s="1" t="s">
        <v>2429</v>
      </c>
      <c r="V867" s="1">
        <f>IF(VLOOKUP(G867,Sku_Consolidated!A2:S957,19,FALSE)="SHOWCASE", VLOOKUP(E867,Store_Showcase!B2:L144,11, FALSE), IF(VLOOKUP(G867,Sku_Consolidated!A2:S957,19,FALSE)="VAM",VLOOKUP(E867,Store_VAM!B2:L273,11, FALSE),VLOOKUP(E867,Store_SRP!B2:L110,11, FALSE)))</f>
      </c>
      <c r="W867" s="1">
        <f>VLOOKUP(G867,Sku_Consolidated!A2:W957,11,FALSE)</f>
      </c>
      <c r="X867" s="1">
        <f>VLOOKUP(G867,Sku_Consolidated!A2:H957,8,FALSE)</f>
      </c>
      <c r="Y867" s="1">
        <f>VLOOKUP(G867,Sku_Consolidated!A2:I957,9,FALSE)</f>
      </c>
      <c r="Z867" s="1" t="s">
        <v>41</v>
      </c>
      <c r="AA867" s="1">
        <f>VLOOKUP(G867,Sku_Consolidated!A2:E957,5,FALSE)</f>
      </c>
      <c r="AB867" s="1">
        <f>IF(VLOOKUP(G867,Sku_Consolidated!A2:S957,19,FALSE)="SHOWCASE", VLOOKUP(E867,Store_Showcase!B2:N144,13, FALSE), IF(VLOOKUP(G867,Sku_Consolidated!A2:S957,19,FALSE)="VAM",VLOOKUP(E867,Store_VAM!B2:N273,13, FALSE),VLOOKUP(E867,Store_SRP!B2:N110,13, FALSE)))</f>
      </c>
      <c r="AC867" s="1">
        <f>IF(IFERROR(AB867,TRUE)=TRUE, "-","OK")</f>
      </c>
      <c r="AD867" s="11" t="s">
        <v>37</v>
      </c>
      <c r="AE867" s="11" t="s">
        <v>37</v>
      </c>
      <c r="AF867" s="1">
        <f>IF(IFERROR(VLOOKUP(E867,Store_Showcase!B2:H144,{5}, FALSE), TRUE)=TRUE, IF(IFERROR(VLOOKUP(E867,Store_SRP!B2:H110,{5}, FALSE), TRUE)=TRUE,VLOOKUP(E867,Store_VAM!B2:H273,{5}, FALSE),VLOOKUP(E867,Store_SRP!B2:H110,{5}, FALSE)), VLOOKUP(E867,Store_Showcase!B2:H144,{5}, FALSE))</f>
      </c>
      <c r="AG867" s="1">
        <f>IF(IFERROR(VLOOKUP(E867,Store_Showcase!B2:H144,{6}, FALSE), TRUE)=TRUE, IF(IFERROR(VLOOKUP(E867,Store_SRP!B2:H110,{6}, FALSE), TRUE)=TRUE,VLOOKUP(E867,Store_VAM!B2:H273,{6}, FALSE),VLOOKUP(E867,Store_SRP!B2:H110,{6}, FALSE)), VLOOKUP(E867,Store_Showcase!B2:H144,{6}, FALSE))</f>
      </c>
      <c r="AH867" s="1">
        <f>VLOOKUP(G867,Sku_Consolidated!A2:R957,18,FALSE)</f>
      </c>
      <c r="AI867" s="1">
        <f>VLOOKUP(G867,Sku_Consolidated!A2:S957,19,FALSE)</f>
      </c>
      <c r="AJ867" s="1">
        <f>VLOOKUP(G867,Sku_Consolidated!A2:T957,20,FALSE)</f>
      </c>
    </row>
    <row r="868" spans="1:36" x14ac:dyDescent="0.25">
      <c r="A868" s="1">
        <v>2024</v>
      </c>
      <c r="B868" s="1" t="s">
        <v>31</v>
      </c>
      <c r="C868" s="1" t="s">
        <v>32</v>
      </c>
      <c r="D868" s="1" t="s">
        <v>33</v>
      </c>
      <c r="E868" s="9" t="s">
        <v>2430</v>
      </c>
      <c r="F868" s="1">
        <f>IF(VLOOKUP(G868,Sku_Consolidated!A2:S957,{19},FALSE)="SHOWCASE", VLOOKUP(E868,Store_Showcase!B2:C144,{2}, FALSE), IF(VLOOKUP(G868,Sku_Consolidated!A2:S957,{19},FALSE)="VAM",VLOOKUP(E868,Store_VAM!B2:C273,{2}, FALSE),VLOOKUP(E868,Store_SRP!B2:C110,{2}, FALSE)))</f>
      </c>
      <c r="G868" s="1">
        <v>827185</v>
      </c>
      <c r="H868" s="1" t="s">
        <v>2253</v>
      </c>
      <c r="I868" s="10" t="s">
        <v>1467</v>
      </c>
      <c r="J868" s="1">
        <f>VLOOKUP(G868,Sku_Consolidated!A2:C957, 3, FALSE)</f>
      </c>
      <c r="K868" s="10">
        <f>IF(J868="PACK", I868, 0)</f>
      </c>
      <c r="L868" s="10">
        <f>IF(J868="KG", I868, I868 * VLOOKUP(G868,Sku_Consolidated!A2:U957,21,FALSE))</f>
      </c>
      <c r="M868" s="10" t="s">
        <v>37</v>
      </c>
      <c r="N868" s="11" t="s">
        <v>2321</v>
      </c>
      <c r="O868" s="10" t="s">
        <v>1661</v>
      </c>
      <c r="P868" s="10">
        <f>N868 - O868</f>
      </c>
      <c r="Q868" s="1">
        <f>VLOOKUP(G868,Sku_Consolidated!A2:G957,7, FALSE)</f>
      </c>
      <c r="R868" s="1">
        <f>IF(IFERROR(VLOOKUP(E868,Store_Showcase!B2:H144,7, FALSE), TRUE)=TRUE, IF(IFERROR(VLOOKUP(E868,Store_SRP!B2:H110,7, FALSE), TRUE)=TRUE,VLOOKUP(E868,Store_VAM!B2:H273,7, FALSE),VLOOKUP(E868,Store_SRP!B2:H110,7, FALSE)), VLOOKUP(E868,Store_Showcase!B2:H144,7, FALSE))</f>
      </c>
      <c r="S868" s="1">
        <f>IF(IFERROR(VLOOKUP(E868,Store_Showcase!B2:I144,8, FALSE), TRUE)=TRUE, IF(IFERROR(VLOOKUP(E868,Store_SRP!B2:I110,8, FALSE), TRUE)=TRUE,VLOOKUP(E868,Store_VAM!B2:I273,8, FALSE),VLOOKUP(E868,Store_SRP!B2:I110,8, FALSE)), VLOOKUP(E868,Store_Showcase!B2:I144,8, FALSE))</f>
      </c>
      <c r="T868" s="1">
        <f>VLOOKUP(G868,Sku_Consolidated!A2:R957,18,FALSE)</f>
      </c>
      <c r="U868" s="1" t="s">
        <v>2431</v>
      </c>
      <c r="V868" s="1">
        <f>IF(VLOOKUP(G868,Sku_Consolidated!A2:S957,19,FALSE)="SHOWCASE", VLOOKUP(E868,Store_Showcase!B2:L144,11, FALSE), IF(VLOOKUP(G868,Sku_Consolidated!A2:S957,19,FALSE)="VAM",VLOOKUP(E868,Store_VAM!B2:L273,11, FALSE),VLOOKUP(E868,Store_SRP!B2:L110,11, FALSE)))</f>
      </c>
      <c r="W868" s="1">
        <f>VLOOKUP(G868,Sku_Consolidated!A2:W957,11,FALSE)</f>
      </c>
      <c r="X868" s="1">
        <f>VLOOKUP(G868,Sku_Consolidated!A2:H957,8,FALSE)</f>
      </c>
      <c r="Y868" s="1">
        <f>VLOOKUP(G868,Sku_Consolidated!A2:I957,9,FALSE)</f>
      </c>
      <c r="Z868" s="1" t="s">
        <v>41</v>
      </c>
      <c r="AA868" s="1">
        <f>VLOOKUP(G868,Sku_Consolidated!A2:E957,5,FALSE)</f>
      </c>
      <c r="AB868" s="1">
        <f>IF(VLOOKUP(G868,Sku_Consolidated!A2:S957,19,FALSE)="SHOWCASE", VLOOKUP(E868,Store_Showcase!B2:N144,13, FALSE), IF(VLOOKUP(G868,Sku_Consolidated!A2:S957,19,FALSE)="VAM",VLOOKUP(E868,Store_VAM!B2:N273,13, FALSE),VLOOKUP(E868,Store_SRP!B2:N110,13, FALSE)))</f>
      </c>
      <c r="AC868" s="1">
        <f>IF(IFERROR(AB868,TRUE)=TRUE, "-","OK")</f>
      </c>
      <c r="AD868" s="11" t="s">
        <v>37</v>
      </c>
      <c r="AE868" s="11" t="s">
        <v>37</v>
      </c>
      <c r="AF868" s="1">
        <f>IF(IFERROR(VLOOKUP(E868,Store_Showcase!B2:H144,{5}, FALSE), TRUE)=TRUE, IF(IFERROR(VLOOKUP(E868,Store_SRP!B2:H110,{5}, FALSE), TRUE)=TRUE,VLOOKUP(E868,Store_VAM!B2:H273,{5}, FALSE),VLOOKUP(E868,Store_SRP!B2:H110,{5}, FALSE)), VLOOKUP(E868,Store_Showcase!B2:H144,{5}, FALSE))</f>
      </c>
      <c r="AG868" s="1">
        <f>IF(IFERROR(VLOOKUP(E868,Store_Showcase!B2:H144,{6}, FALSE), TRUE)=TRUE, IF(IFERROR(VLOOKUP(E868,Store_SRP!B2:H110,{6}, FALSE), TRUE)=TRUE,VLOOKUP(E868,Store_VAM!B2:H273,{6}, FALSE),VLOOKUP(E868,Store_SRP!B2:H110,{6}, FALSE)), VLOOKUP(E868,Store_Showcase!B2:H144,{6}, FALSE))</f>
      </c>
      <c r="AH868" s="1">
        <f>VLOOKUP(G868,Sku_Consolidated!A2:R957,18,FALSE)</f>
      </c>
      <c r="AI868" s="1">
        <f>VLOOKUP(G868,Sku_Consolidated!A2:S957,19,FALSE)</f>
      </c>
      <c r="AJ868" s="1">
        <f>VLOOKUP(G868,Sku_Consolidated!A2:T957,20,FALSE)</f>
      </c>
    </row>
    <row r="869" spans="1:36" x14ac:dyDescent="0.25">
      <c r="A869" s="1">
        <v>2024</v>
      </c>
      <c r="B869" s="1" t="s">
        <v>31</v>
      </c>
      <c r="C869" s="1" t="s">
        <v>32</v>
      </c>
      <c r="D869" s="1" t="s">
        <v>33</v>
      </c>
      <c r="E869" s="9" t="s">
        <v>2432</v>
      </c>
      <c r="F869" s="1">
        <f>IF(VLOOKUP(G869,Sku_Consolidated!A2:S957,{19},FALSE)="SHOWCASE", VLOOKUP(E869,Store_Showcase!B2:C144,{2}, FALSE), IF(VLOOKUP(G869,Sku_Consolidated!A2:S957,{19},FALSE)="VAM",VLOOKUP(E869,Store_VAM!B2:C273,{2}, FALSE),VLOOKUP(E869,Store_SRP!B2:C110,{2}, FALSE)))</f>
      </c>
      <c r="G869" s="1">
        <v>827185</v>
      </c>
      <c r="H869" s="1" t="s">
        <v>2253</v>
      </c>
      <c r="I869" s="10" t="s">
        <v>1137</v>
      </c>
      <c r="J869" s="1">
        <f>VLOOKUP(G869,Sku_Consolidated!A2:C957, 3, FALSE)</f>
      </c>
      <c r="K869" s="10">
        <f>IF(J869="PACK", I869, 0)</f>
      </c>
      <c r="L869" s="10">
        <f>IF(J869="KG", I869, I869 * VLOOKUP(G869,Sku_Consolidated!A2:U957,21,FALSE))</f>
      </c>
      <c r="M869" s="10" t="s">
        <v>37</v>
      </c>
      <c r="N869" s="11" t="s">
        <v>2433</v>
      </c>
      <c r="O869" s="10" t="s">
        <v>2434</v>
      </c>
      <c r="P869" s="10">
        <f>N869 - O869</f>
      </c>
      <c r="Q869" s="1">
        <f>VLOOKUP(G869,Sku_Consolidated!A2:G957,7, FALSE)</f>
      </c>
      <c r="R869" s="1">
        <f>IF(IFERROR(VLOOKUP(E869,Store_Showcase!B2:H144,7, FALSE), TRUE)=TRUE, IF(IFERROR(VLOOKUP(E869,Store_SRP!B2:H110,7, FALSE), TRUE)=TRUE,VLOOKUP(E869,Store_VAM!B2:H273,7, FALSE),VLOOKUP(E869,Store_SRP!B2:H110,7, FALSE)), VLOOKUP(E869,Store_Showcase!B2:H144,7, FALSE))</f>
      </c>
      <c r="S869" s="1">
        <f>IF(IFERROR(VLOOKUP(E869,Store_Showcase!B2:I144,8, FALSE), TRUE)=TRUE, IF(IFERROR(VLOOKUP(E869,Store_SRP!B2:I110,8, FALSE), TRUE)=TRUE,VLOOKUP(E869,Store_VAM!B2:I273,8, FALSE),VLOOKUP(E869,Store_SRP!B2:I110,8, FALSE)), VLOOKUP(E869,Store_Showcase!B2:I144,8, FALSE))</f>
      </c>
      <c r="T869" s="1">
        <f>VLOOKUP(G869,Sku_Consolidated!A2:R957,18,FALSE)</f>
      </c>
      <c r="U869" s="1" t="s">
        <v>2435</v>
      </c>
      <c r="V869" s="1">
        <f>IF(VLOOKUP(G869,Sku_Consolidated!A2:S957,19,FALSE)="SHOWCASE", VLOOKUP(E869,Store_Showcase!B2:L144,11, FALSE), IF(VLOOKUP(G869,Sku_Consolidated!A2:S957,19,FALSE)="VAM",VLOOKUP(E869,Store_VAM!B2:L273,11, FALSE),VLOOKUP(E869,Store_SRP!B2:L110,11, FALSE)))</f>
      </c>
      <c r="W869" s="1">
        <f>VLOOKUP(G869,Sku_Consolidated!A2:W957,11,FALSE)</f>
      </c>
      <c r="X869" s="1">
        <f>VLOOKUP(G869,Sku_Consolidated!A2:H957,8,FALSE)</f>
      </c>
      <c r="Y869" s="1">
        <f>VLOOKUP(G869,Sku_Consolidated!A2:I957,9,FALSE)</f>
      </c>
      <c r="Z869" s="1" t="s">
        <v>41</v>
      </c>
      <c r="AA869" s="1">
        <f>VLOOKUP(G869,Sku_Consolidated!A2:E957,5,FALSE)</f>
      </c>
      <c r="AB869" s="1">
        <f>IF(VLOOKUP(G869,Sku_Consolidated!A2:S957,19,FALSE)="SHOWCASE", VLOOKUP(E869,Store_Showcase!B2:N144,13, FALSE), IF(VLOOKUP(G869,Sku_Consolidated!A2:S957,19,FALSE)="VAM",VLOOKUP(E869,Store_VAM!B2:N273,13, FALSE),VLOOKUP(E869,Store_SRP!B2:N110,13, FALSE)))</f>
      </c>
      <c r="AC869" s="1">
        <f>IF(IFERROR(AB869,TRUE)=TRUE, "-","OK")</f>
      </c>
      <c r="AD869" s="11" t="s">
        <v>37</v>
      </c>
      <c r="AE869" s="11" t="s">
        <v>37</v>
      </c>
      <c r="AF869" s="1">
        <f>IF(IFERROR(VLOOKUP(E869,Store_Showcase!B2:H144,{5}, FALSE), TRUE)=TRUE, IF(IFERROR(VLOOKUP(E869,Store_SRP!B2:H110,{5}, FALSE), TRUE)=TRUE,VLOOKUP(E869,Store_VAM!B2:H273,{5}, FALSE),VLOOKUP(E869,Store_SRP!B2:H110,{5}, FALSE)), VLOOKUP(E869,Store_Showcase!B2:H144,{5}, FALSE))</f>
      </c>
      <c r="AG869" s="1">
        <f>IF(IFERROR(VLOOKUP(E869,Store_Showcase!B2:H144,{6}, FALSE), TRUE)=TRUE, IF(IFERROR(VLOOKUP(E869,Store_SRP!B2:H110,{6}, FALSE), TRUE)=TRUE,VLOOKUP(E869,Store_VAM!B2:H273,{6}, FALSE),VLOOKUP(E869,Store_SRP!B2:H110,{6}, FALSE)), VLOOKUP(E869,Store_Showcase!B2:H144,{6}, FALSE))</f>
      </c>
      <c r="AH869" s="1">
        <f>VLOOKUP(G869,Sku_Consolidated!A2:R957,18,FALSE)</f>
      </c>
      <c r="AI869" s="1">
        <f>VLOOKUP(G869,Sku_Consolidated!A2:S957,19,FALSE)</f>
      </c>
      <c r="AJ869" s="1">
        <f>VLOOKUP(G869,Sku_Consolidated!A2:T957,20,FALSE)</f>
      </c>
    </row>
    <row r="870" spans="1:36" x14ac:dyDescent="0.25">
      <c r="A870" s="1">
        <v>2024</v>
      </c>
      <c r="B870" s="1" t="s">
        <v>31</v>
      </c>
      <c r="C870" s="1" t="s">
        <v>32</v>
      </c>
      <c r="D870" s="1" t="s">
        <v>33</v>
      </c>
      <c r="E870" s="9" t="s">
        <v>2432</v>
      </c>
      <c r="F870" s="1">
        <f>IF(VLOOKUP(G870,Sku_Consolidated!A2:S957,{19},FALSE)="SHOWCASE", VLOOKUP(E870,Store_Showcase!B2:C144,{2}, FALSE), IF(VLOOKUP(G870,Sku_Consolidated!A2:S957,{19},FALSE)="VAM",VLOOKUP(E870,Store_VAM!B2:C273,{2}, FALSE),VLOOKUP(E870,Store_SRP!B2:C110,{2}, FALSE)))</f>
      </c>
      <c r="G870" s="1">
        <v>827186</v>
      </c>
      <c r="H870" s="1" t="s">
        <v>2256</v>
      </c>
      <c r="I870" s="10" t="s">
        <v>1424</v>
      </c>
      <c r="J870" s="1">
        <f>VLOOKUP(G870,Sku_Consolidated!A2:C957, 3, FALSE)</f>
      </c>
      <c r="K870" s="10">
        <f>IF(J870="PACK", I870, 0)</f>
      </c>
      <c r="L870" s="10">
        <f>IF(J870="KG", I870, I870 * VLOOKUP(G870,Sku_Consolidated!A2:U957,21,FALSE))</f>
      </c>
      <c r="M870" s="10" t="s">
        <v>37</v>
      </c>
      <c r="N870" s="11" t="s">
        <v>2436</v>
      </c>
      <c r="O870" s="10" t="s">
        <v>2437</v>
      </c>
      <c r="P870" s="10">
        <f>N870 - O870</f>
      </c>
      <c r="Q870" s="1">
        <f>VLOOKUP(G870,Sku_Consolidated!A2:G957,7, FALSE)</f>
      </c>
      <c r="R870" s="1">
        <f>IF(IFERROR(VLOOKUP(E870,Store_Showcase!B2:H144,7, FALSE), TRUE)=TRUE, IF(IFERROR(VLOOKUP(E870,Store_SRP!B2:H110,7, FALSE), TRUE)=TRUE,VLOOKUP(E870,Store_VAM!B2:H273,7, FALSE),VLOOKUP(E870,Store_SRP!B2:H110,7, FALSE)), VLOOKUP(E870,Store_Showcase!B2:H144,7, FALSE))</f>
      </c>
      <c r="S870" s="1">
        <f>IF(IFERROR(VLOOKUP(E870,Store_Showcase!B2:I144,8, FALSE), TRUE)=TRUE, IF(IFERROR(VLOOKUP(E870,Store_SRP!B2:I110,8, FALSE), TRUE)=TRUE,VLOOKUP(E870,Store_VAM!B2:I273,8, FALSE),VLOOKUP(E870,Store_SRP!B2:I110,8, FALSE)), VLOOKUP(E870,Store_Showcase!B2:I144,8, FALSE))</f>
      </c>
      <c r="T870" s="1">
        <f>VLOOKUP(G870,Sku_Consolidated!A2:R957,18,FALSE)</f>
      </c>
      <c r="U870" s="1" t="s">
        <v>2435</v>
      </c>
      <c r="V870" s="1">
        <f>IF(VLOOKUP(G870,Sku_Consolidated!A2:S957,19,FALSE)="SHOWCASE", VLOOKUP(E870,Store_Showcase!B2:L144,11, FALSE), IF(VLOOKUP(G870,Sku_Consolidated!A2:S957,19,FALSE)="VAM",VLOOKUP(E870,Store_VAM!B2:L273,11, FALSE),VLOOKUP(E870,Store_SRP!B2:L110,11, FALSE)))</f>
      </c>
      <c r="W870" s="1">
        <f>VLOOKUP(G870,Sku_Consolidated!A2:W957,11,FALSE)</f>
      </c>
      <c r="X870" s="1">
        <f>VLOOKUP(G870,Sku_Consolidated!A2:H957,8,FALSE)</f>
      </c>
      <c r="Y870" s="1">
        <f>VLOOKUP(G870,Sku_Consolidated!A2:I957,9,FALSE)</f>
      </c>
      <c r="Z870" s="1" t="s">
        <v>41</v>
      </c>
      <c r="AA870" s="1">
        <f>VLOOKUP(G870,Sku_Consolidated!A2:E957,5,FALSE)</f>
      </c>
      <c r="AB870" s="1">
        <f>IF(VLOOKUP(G870,Sku_Consolidated!A2:S957,19,FALSE)="SHOWCASE", VLOOKUP(E870,Store_Showcase!B2:N144,13, FALSE), IF(VLOOKUP(G870,Sku_Consolidated!A2:S957,19,FALSE)="VAM",VLOOKUP(E870,Store_VAM!B2:N273,13, FALSE),VLOOKUP(E870,Store_SRP!B2:N110,13, FALSE)))</f>
      </c>
      <c r="AC870" s="1">
        <f>IF(IFERROR(AB870,TRUE)=TRUE, "-","OK")</f>
      </c>
      <c r="AD870" s="11" t="s">
        <v>37</v>
      </c>
      <c r="AE870" s="11" t="s">
        <v>37</v>
      </c>
      <c r="AF870" s="1">
        <f>IF(IFERROR(VLOOKUP(E870,Store_Showcase!B2:H144,{5}, FALSE), TRUE)=TRUE, IF(IFERROR(VLOOKUP(E870,Store_SRP!B2:H110,{5}, FALSE), TRUE)=TRUE,VLOOKUP(E870,Store_VAM!B2:H273,{5}, FALSE),VLOOKUP(E870,Store_SRP!B2:H110,{5}, FALSE)), VLOOKUP(E870,Store_Showcase!B2:H144,{5}, FALSE))</f>
      </c>
      <c r="AG870" s="1">
        <f>IF(IFERROR(VLOOKUP(E870,Store_Showcase!B2:H144,{6}, FALSE), TRUE)=TRUE, IF(IFERROR(VLOOKUP(E870,Store_SRP!B2:H110,{6}, FALSE), TRUE)=TRUE,VLOOKUP(E870,Store_VAM!B2:H273,{6}, FALSE),VLOOKUP(E870,Store_SRP!B2:H110,{6}, FALSE)), VLOOKUP(E870,Store_Showcase!B2:H144,{6}, FALSE))</f>
      </c>
      <c r="AH870" s="1">
        <f>VLOOKUP(G870,Sku_Consolidated!A2:R957,18,FALSE)</f>
      </c>
      <c r="AI870" s="1">
        <f>VLOOKUP(G870,Sku_Consolidated!A2:S957,19,FALSE)</f>
      </c>
      <c r="AJ870" s="1">
        <f>VLOOKUP(G870,Sku_Consolidated!A2:T957,20,FALSE)</f>
      </c>
    </row>
    <row r="871" spans="1:36" x14ac:dyDescent="0.25">
      <c r="A871" s="1">
        <v>2024</v>
      </c>
      <c r="B871" s="1" t="s">
        <v>31</v>
      </c>
      <c r="C871" s="1" t="s">
        <v>32</v>
      </c>
      <c r="D871" s="1" t="s">
        <v>33</v>
      </c>
      <c r="E871" s="9" t="s">
        <v>2438</v>
      </c>
      <c r="F871" s="1">
        <f>IF(VLOOKUP(G871,Sku_Consolidated!A2:S957,{19},FALSE)="SHOWCASE", VLOOKUP(E871,Store_Showcase!B2:C144,{2}, FALSE), IF(VLOOKUP(G871,Sku_Consolidated!A2:S957,{19},FALSE)="VAM",VLOOKUP(E871,Store_VAM!B2:C273,{2}, FALSE),VLOOKUP(E871,Store_SRP!B2:C110,{2}, FALSE)))</f>
      </c>
      <c r="G871" s="1">
        <v>795520</v>
      </c>
      <c r="H871" s="1" t="s">
        <v>2260</v>
      </c>
      <c r="I871" s="10" t="s">
        <v>1424</v>
      </c>
      <c r="J871" s="1">
        <f>VLOOKUP(G871,Sku_Consolidated!A2:C957, 3, FALSE)</f>
      </c>
      <c r="K871" s="10">
        <f>IF(J871="PACK", I871, 0)</f>
      </c>
      <c r="L871" s="10">
        <f>IF(J871="KG", I871, I871 * VLOOKUP(G871,Sku_Consolidated!A2:U957,21,FALSE))</f>
      </c>
      <c r="M871" s="10" t="s">
        <v>37</v>
      </c>
      <c r="N871" s="11" t="s">
        <v>1657</v>
      </c>
      <c r="O871" s="10" t="s">
        <v>2262</v>
      </c>
      <c r="P871" s="10">
        <f>N871 - O871</f>
      </c>
      <c r="Q871" s="1">
        <f>VLOOKUP(G871,Sku_Consolidated!A2:G957,7, FALSE)</f>
      </c>
      <c r="R871" s="1">
        <f>IF(IFERROR(VLOOKUP(E871,Store_Showcase!B2:H144,7, FALSE), TRUE)=TRUE, IF(IFERROR(VLOOKUP(E871,Store_SRP!B2:H110,7, FALSE), TRUE)=TRUE,VLOOKUP(E871,Store_VAM!B2:H273,7, FALSE),VLOOKUP(E871,Store_SRP!B2:H110,7, FALSE)), VLOOKUP(E871,Store_Showcase!B2:H144,7, FALSE))</f>
      </c>
      <c r="S871" s="1">
        <f>IF(IFERROR(VLOOKUP(E871,Store_Showcase!B2:I144,8, FALSE), TRUE)=TRUE, IF(IFERROR(VLOOKUP(E871,Store_SRP!B2:I110,8, FALSE), TRUE)=TRUE,VLOOKUP(E871,Store_VAM!B2:I273,8, FALSE),VLOOKUP(E871,Store_SRP!B2:I110,8, FALSE)), VLOOKUP(E871,Store_Showcase!B2:I144,8, FALSE))</f>
      </c>
      <c r="T871" s="1">
        <f>VLOOKUP(G871,Sku_Consolidated!A2:R957,18,FALSE)</f>
      </c>
      <c r="U871" s="1" t="s">
        <v>2439</v>
      </c>
      <c r="V871" s="1">
        <f>IF(VLOOKUP(G871,Sku_Consolidated!A2:S957,19,FALSE)="SHOWCASE", VLOOKUP(E871,Store_Showcase!B2:L144,11, FALSE), IF(VLOOKUP(G871,Sku_Consolidated!A2:S957,19,FALSE)="VAM",VLOOKUP(E871,Store_VAM!B2:L273,11, FALSE),VLOOKUP(E871,Store_SRP!B2:L110,11, FALSE)))</f>
      </c>
      <c r="W871" s="1">
        <f>VLOOKUP(G871,Sku_Consolidated!A2:W957,11,FALSE)</f>
      </c>
      <c r="X871" s="1">
        <f>VLOOKUP(G871,Sku_Consolidated!A2:H957,8,FALSE)</f>
      </c>
      <c r="Y871" s="1">
        <f>VLOOKUP(G871,Sku_Consolidated!A2:I957,9,FALSE)</f>
      </c>
      <c r="Z871" s="1" t="s">
        <v>41</v>
      </c>
      <c r="AA871" s="1">
        <f>VLOOKUP(G871,Sku_Consolidated!A2:E957,5,FALSE)</f>
      </c>
      <c r="AB871" s="1">
        <f>IF(VLOOKUP(G871,Sku_Consolidated!A2:S957,19,FALSE)="SHOWCASE", VLOOKUP(E871,Store_Showcase!B2:N144,13, FALSE), IF(VLOOKUP(G871,Sku_Consolidated!A2:S957,19,FALSE)="VAM",VLOOKUP(E871,Store_VAM!B2:N273,13, FALSE),VLOOKUP(E871,Store_SRP!B2:N110,13, FALSE)))</f>
      </c>
      <c r="AC871" s="1">
        <f>IF(IFERROR(AB871,TRUE)=TRUE, "-","OK")</f>
      </c>
      <c r="AD871" s="11" t="s">
        <v>37</v>
      </c>
      <c r="AE871" s="11" t="s">
        <v>37</v>
      </c>
      <c r="AF871" s="1">
        <f>IF(IFERROR(VLOOKUP(E871,Store_Showcase!B2:H144,{5}, FALSE), TRUE)=TRUE, IF(IFERROR(VLOOKUP(E871,Store_SRP!B2:H110,{5}, FALSE), TRUE)=TRUE,VLOOKUP(E871,Store_VAM!B2:H273,{5}, FALSE),VLOOKUP(E871,Store_SRP!B2:H110,{5}, FALSE)), VLOOKUP(E871,Store_Showcase!B2:H144,{5}, FALSE))</f>
      </c>
      <c r="AG871" s="1">
        <f>IF(IFERROR(VLOOKUP(E871,Store_Showcase!B2:H144,{6}, FALSE), TRUE)=TRUE, IF(IFERROR(VLOOKUP(E871,Store_SRP!B2:H110,{6}, FALSE), TRUE)=TRUE,VLOOKUP(E871,Store_VAM!B2:H273,{6}, FALSE),VLOOKUP(E871,Store_SRP!B2:H110,{6}, FALSE)), VLOOKUP(E871,Store_Showcase!B2:H144,{6}, FALSE))</f>
      </c>
      <c r="AH871" s="1">
        <f>VLOOKUP(G871,Sku_Consolidated!A2:R957,18,FALSE)</f>
      </c>
      <c r="AI871" s="1">
        <f>VLOOKUP(G871,Sku_Consolidated!A2:S957,19,FALSE)</f>
      </c>
      <c r="AJ871" s="1">
        <f>VLOOKUP(G871,Sku_Consolidated!A2:T957,20,FALSE)</f>
      </c>
    </row>
    <row r="872" spans="1:36" x14ac:dyDescent="0.25">
      <c r="A872" s="1">
        <v>2024</v>
      </c>
      <c r="B872" s="1" t="s">
        <v>31</v>
      </c>
      <c r="C872" s="1" t="s">
        <v>32</v>
      </c>
      <c r="D872" s="1" t="s">
        <v>33</v>
      </c>
      <c r="E872" s="9" t="s">
        <v>2438</v>
      </c>
      <c r="F872" s="1">
        <f>IF(VLOOKUP(G872,Sku_Consolidated!A2:S957,{19},FALSE)="SHOWCASE", VLOOKUP(E872,Store_Showcase!B2:C144,{2}, FALSE), IF(VLOOKUP(G872,Sku_Consolidated!A2:S957,{19},FALSE)="VAM",VLOOKUP(E872,Store_VAM!B2:C273,{2}, FALSE),VLOOKUP(E872,Store_SRP!B2:C110,{2}, FALSE)))</f>
      </c>
      <c r="G872" s="1">
        <v>827185</v>
      </c>
      <c r="H872" s="1" t="s">
        <v>2253</v>
      </c>
      <c r="I872" s="10" t="s">
        <v>1474</v>
      </c>
      <c r="J872" s="1">
        <f>VLOOKUP(G872,Sku_Consolidated!A2:C957, 3, FALSE)</f>
      </c>
      <c r="K872" s="10">
        <f>IF(J872="PACK", I872, 0)</f>
      </c>
      <c r="L872" s="10">
        <f>IF(J872="KG", I872, I872 * VLOOKUP(G872,Sku_Consolidated!A2:U957,21,FALSE))</f>
      </c>
      <c r="M872" s="10" t="s">
        <v>37</v>
      </c>
      <c r="N872" s="11" t="s">
        <v>2440</v>
      </c>
      <c r="O872" s="10" t="s">
        <v>2441</v>
      </c>
      <c r="P872" s="10">
        <f>N872 - O872</f>
      </c>
      <c r="Q872" s="1">
        <f>VLOOKUP(G872,Sku_Consolidated!A2:G957,7, FALSE)</f>
      </c>
      <c r="R872" s="1">
        <f>IF(IFERROR(VLOOKUP(E872,Store_Showcase!B2:H144,7, FALSE), TRUE)=TRUE, IF(IFERROR(VLOOKUP(E872,Store_SRP!B2:H110,7, FALSE), TRUE)=TRUE,VLOOKUP(E872,Store_VAM!B2:H273,7, FALSE),VLOOKUP(E872,Store_SRP!B2:H110,7, FALSE)), VLOOKUP(E872,Store_Showcase!B2:H144,7, FALSE))</f>
      </c>
      <c r="S872" s="1">
        <f>IF(IFERROR(VLOOKUP(E872,Store_Showcase!B2:I144,8, FALSE), TRUE)=TRUE, IF(IFERROR(VLOOKUP(E872,Store_SRP!B2:I110,8, FALSE), TRUE)=TRUE,VLOOKUP(E872,Store_VAM!B2:I273,8, FALSE),VLOOKUP(E872,Store_SRP!B2:I110,8, FALSE)), VLOOKUP(E872,Store_Showcase!B2:I144,8, FALSE))</f>
      </c>
      <c r="T872" s="1">
        <f>VLOOKUP(G872,Sku_Consolidated!A2:R957,18,FALSE)</f>
      </c>
      <c r="U872" s="1" t="s">
        <v>2439</v>
      </c>
      <c r="V872" s="1">
        <f>IF(VLOOKUP(G872,Sku_Consolidated!A2:S957,19,FALSE)="SHOWCASE", VLOOKUP(E872,Store_Showcase!B2:L144,11, FALSE), IF(VLOOKUP(G872,Sku_Consolidated!A2:S957,19,FALSE)="VAM",VLOOKUP(E872,Store_VAM!B2:L273,11, FALSE),VLOOKUP(E872,Store_SRP!B2:L110,11, FALSE)))</f>
      </c>
      <c r="W872" s="1">
        <f>VLOOKUP(G872,Sku_Consolidated!A2:W957,11,FALSE)</f>
      </c>
      <c r="X872" s="1">
        <f>VLOOKUP(G872,Sku_Consolidated!A2:H957,8,FALSE)</f>
      </c>
      <c r="Y872" s="1">
        <f>VLOOKUP(G872,Sku_Consolidated!A2:I957,9,FALSE)</f>
      </c>
      <c r="Z872" s="1" t="s">
        <v>41</v>
      </c>
      <c r="AA872" s="1">
        <f>VLOOKUP(G872,Sku_Consolidated!A2:E957,5,FALSE)</f>
      </c>
      <c r="AB872" s="1">
        <f>IF(VLOOKUP(G872,Sku_Consolidated!A2:S957,19,FALSE)="SHOWCASE", VLOOKUP(E872,Store_Showcase!B2:N144,13, FALSE), IF(VLOOKUP(G872,Sku_Consolidated!A2:S957,19,FALSE)="VAM",VLOOKUP(E872,Store_VAM!B2:N273,13, FALSE),VLOOKUP(E872,Store_SRP!B2:N110,13, FALSE)))</f>
      </c>
      <c r="AC872" s="1">
        <f>IF(IFERROR(AB872,TRUE)=TRUE, "-","OK")</f>
      </c>
      <c r="AD872" s="11" t="s">
        <v>37</v>
      </c>
      <c r="AE872" s="11" t="s">
        <v>37</v>
      </c>
      <c r="AF872" s="1">
        <f>IF(IFERROR(VLOOKUP(E872,Store_Showcase!B2:H144,{5}, FALSE), TRUE)=TRUE, IF(IFERROR(VLOOKUP(E872,Store_SRP!B2:H110,{5}, FALSE), TRUE)=TRUE,VLOOKUP(E872,Store_VAM!B2:H273,{5}, FALSE),VLOOKUP(E872,Store_SRP!B2:H110,{5}, FALSE)), VLOOKUP(E872,Store_Showcase!B2:H144,{5}, FALSE))</f>
      </c>
      <c r="AG872" s="1">
        <f>IF(IFERROR(VLOOKUP(E872,Store_Showcase!B2:H144,{6}, FALSE), TRUE)=TRUE, IF(IFERROR(VLOOKUP(E872,Store_SRP!B2:H110,{6}, FALSE), TRUE)=TRUE,VLOOKUP(E872,Store_VAM!B2:H273,{6}, FALSE),VLOOKUP(E872,Store_SRP!B2:H110,{6}, FALSE)), VLOOKUP(E872,Store_Showcase!B2:H144,{6}, FALSE))</f>
      </c>
      <c r="AH872" s="1">
        <f>VLOOKUP(G872,Sku_Consolidated!A2:R957,18,FALSE)</f>
      </c>
      <c r="AI872" s="1">
        <f>VLOOKUP(G872,Sku_Consolidated!A2:S957,19,FALSE)</f>
      </c>
      <c r="AJ872" s="1">
        <f>VLOOKUP(G872,Sku_Consolidated!A2:T957,20,FALSE)</f>
      </c>
    </row>
    <row r="873" spans="1:36" x14ac:dyDescent="0.25">
      <c r="A873" s="1">
        <v>2024</v>
      </c>
      <c r="B873" s="1" t="s">
        <v>31</v>
      </c>
      <c r="C873" s="1" t="s">
        <v>32</v>
      </c>
      <c r="D873" s="1" t="s">
        <v>33</v>
      </c>
      <c r="E873" s="9" t="s">
        <v>2442</v>
      </c>
      <c r="F873" s="1">
        <f>IF(VLOOKUP(G873,Sku_Consolidated!A2:S957,{19},FALSE)="SHOWCASE", VLOOKUP(E873,Store_Showcase!B2:C144,{2}, FALSE), IF(VLOOKUP(G873,Sku_Consolidated!A2:S957,{19},FALSE)="VAM",VLOOKUP(E873,Store_VAM!B2:C273,{2}, FALSE),VLOOKUP(E873,Store_SRP!B2:C110,{2}, FALSE)))</f>
      </c>
      <c r="G873" s="1">
        <v>795520</v>
      </c>
      <c r="H873" s="1" t="s">
        <v>2260</v>
      </c>
      <c r="I873" s="10" t="s">
        <v>1137</v>
      </c>
      <c r="J873" s="1">
        <f>VLOOKUP(G873,Sku_Consolidated!A2:C957, 3, FALSE)</f>
      </c>
      <c r="K873" s="10">
        <f>IF(J873="PACK", I873, 0)</f>
      </c>
      <c r="L873" s="10">
        <f>IF(J873="KG", I873, I873 * VLOOKUP(G873,Sku_Consolidated!A2:U957,21,FALSE))</f>
      </c>
      <c r="M873" s="10" t="s">
        <v>37</v>
      </c>
      <c r="N873" s="11" t="s">
        <v>1667</v>
      </c>
      <c r="O873" s="10" t="s">
        <v>1658</v>
      </c>
      <c r="P873" s="10">
        <f>N873 - O873</f>
      </c>
      <c r="Q873" s="1">
        <f>VLOOKUP(G873,Sku_Consolidated!A2:G957,7, FALSE)</f>
      </c>
      <c r="R873" s="1">
        <f>IF(IFERROR(VLOOKUP(E873,Store_Showcase!B2:H144,7, FALSE), TRUE)=TRUE, IF(IFERROR(VLOOKUP(E873,Store_SRP!B2:H110,7, FALSE), TRUE)=TRUE,VLOOKUP(E873,Store_VAM!B2:H273,7, FALSE),VLOOKUP(E873,Store_SRP!B2:H110,7, FALSE)), VLOOKUP(E873,Store_Showcase!B2:H144,7, FALSE))</f>
      </c>
      <c r="S873" s="1">
        <f>IF(IFERROR(VLOOKUP(E873,Store_Showcase!B2:I144,8, FALSE), TRUE)=TRUE, IF(IFERROR(VLOOKUP(E873,Store_SRP!B2:I110,8, FALSE), TRUE)=TRUE,VLOOKUP(E873,Store_VAM!B2:I273,8, FALSE),VLOOKUP(E873,Store_SRP!B2:I110,8, FALSE)), VLOOKUP(E873,Store_Showcase!B2:I144,8, FALSE))</f>
      </c>
      <c r="T873" s="1">
        <f>VLOOKUP(G873,Sku_Consolidated!A2:R957,18,FALSE)</f>
      </c>
      <c r="U873" s="1" t="s">
        <v>2443</v>
      </c>
      <c r="V873" s="1">
        <f>IF(VLOOKUP(G873,Sku_Consolidated!A2:S957,19,FALSE)="SHOWCASE", VLOOKUP(E873,Store_Showcase!B2:L144,11, FALSE), IF(VLOOKUP(G873,Sku_Consolidated!A2:S957,19,FALSE)="VAM",VLOOKUP(E873,Store_VAM!B2:L273,11, FALSE),VLOOKUP(E873,Store_SRP!B2:L110,11, FALSE)))</f>
      </c>
      <c r="W873" s="1">
        <f>VLOOKUP(G873,Sku_Consolidated!A2:W957,11,FALSE)</f>
      </c>
      <c r="X873" s="1">
        <f>VLOOKUP(G873,Sku_Consolidated!A2:H957,8,FALSE)</f>
      </c>
      <c r="Y873" s="1">
        <f>VLOOKUP(G873,Sku_Consolidated!A2:I957,9,FALSE)</f>
      </c>
      <c r="Z873" s="1" t="s">
        <v>41</v>
      </c>
      <c r="AA873" s="1">
        <f>VLOOKUP(G873,Sku_Consolidated!A2:E957,5,FALSE)</f>
      </c>
      <c r="AB873" s="1">
        <f>IF(VLOOKUP(G873,Sku_Consolidated!A2:S957,19,FALSE)="SHOWCASE", VLOOKUP(E873,Store_Showcase!B2:N144,13, FALSE), IF(VLOOKUP(G873,Sku_Consolidated!A2:S957,19,FALSE)="VAM",VLOOKUP(E873,Store_VAM!B2:N273,13, FALSE),VLOOKUP(E873,Store_SRP!B2:N110,13, FALSE)))</f>
      </c>
      <c r="AC873" s="1">
        <f>IF(IFERROR(AB873,TRUE)=TRUE, "-","OK")</f>
      </c>
      <c r="AD873" s="11" t="s">
        <v>37</v>
      </c>
      <c r="AE873" s="11" t="s">
        <v>37</v>
      </c>
      <c r="AF873" s="1">
        <f>IF(IFERROR(VLOOKUP(E873,Store_Showcase!B2:H144,{5}, FALSE), TRUE)=TRUE, IF(IFERROR(VLOOKUP(E873,Store_SRP!B2:H110,{5}, FALSE), TRUE)=TRUE,VLOOKUP(E873,Store_VAM!B2:H273,{5}, FALSE),VLOOKUP(E873,Store_SRP!B2:H110,{5}, FALSE)), VLOOKUP(E873,Store_Showcase!B2:H144,{5}, FALSE))</f>
      </c>
      <c r="AG873" s="1">
        <f>IF(IFERROR(VLOOKUP(E873,Store_Showcase!B2:H144,{6}, FALSE), TRUE)=TRUE, IF(IFERROR(VLOOKUP(E873,Store_SRP!B2:H110,{6}, FALSE), TRUE)=TRUE,VLOOKUP(E873,Store_VAM!B2:H273,{6}, FALSE),VLOOKUP(E873,Store_SRP!B2:H110,{6}, FALSE)), VLOOKUP(E873,Store_Showcase!B2:H144,{6}, FALSE))</f>
      </c>
      <c r="AH873" s="1">
        <f>VLOOKUP(G873,Sku_Consolidated!A2:R957,18,FALSE)</f>
      </c>
      <c r="AI873" s="1">
        <f>VLOOKUP(G873,Sku_Consolidated!A2:S957,19,FALSE)</f>
      </c>
      <c r="AJ873" s="1">
        <f>VLOOKUP(G873,Sku_Consolidated!A2:T957,20,FALSE)</f>
      </c>
    </row>
    <row r="874" spans="1:36" x14ac:dyDescent="0.25">
      <c r="A874" s="1">
        <v>2024</v>
      </c>
      <c r="B874" s="1" t="s">
        <v>31</v>
      </c>
      <c r="C874" s="1" t="s">
        <v>32</v>
      </c>
      <c r="D874" s="1" t="s">
        <v>33</v>
      </c>
      <c r="E874" s="9" t="s">
        <v>2442</v>
      </c>
      <c r="F874" s="1">
        <f>IF(VLOOKUP(G874,Sku_Consolidated!A2:S957,{19},FALSE)="SHOWCASE", VLOOKUP(E874,Store_Showcase!B2:C144,{2}, FALSE), IF(VLOOKUP(G874,Sku_Consolidated!A2:S957,{19},FALSE)="VAM",VLOOKUP(E874,Store_VAM!B2:C273,{2}, FALSE),VLOOKUP(E874,Store_SRP!B2:C110,{2}, FALSE)))</f>
      </c>
      <c r="G874" s="1">
        <v>827186</v>
      </c>
      <c r="H874" s="1" t="s">
        <v>2256</v>
      </c>
      <c r="I874" s="10" t="s">
        <v>1424</v>
      </c>
      <c r="J874" s="1">
        <f>VLOOKUP(G874,Sku_Consolidated!A2:C957, 3, FALSE)</f>
      </c>
      <c r="K874" s="10">
        <f>IF(J874="PACK", I874, 0)</f>
      </c>
      <c r="L874" s="10">
        <f>IF(J874="KG", I874, I874 * VLOOKUP(G874,Sku_Consolidated!A2:U957,21,FALSE))</f>
      </c>
      <c r="M874" s="10" t="s">
        <v>37</v>
      </c>
      <c r="N874" s="11" t="s">
        <v>2309</v>
      </c>
      <c r="O874" s="10" t="s">
        <v>2310</v>
      </c>
      <c r="P874" s="10">
        <f>N874 - O874</f>
      </c>
      <c r="Q874" s="1">
        <f>VLOOKUP(G874,Sku_Consolidated!A2:G957,7, FALSE)</f>
      </c>
      <c r="R874" s="1">
        <f>IF(IFERROR(VLOOKUP(E874,Store_Showcase!B2:H144,7, FALSE), TRUE)=TRUE, IF(IFERROR(VLOOKUP(E874,Store_SRP!B2:H110,7, FALSE), TRUE)=TRUE,VLOOKUP(E874,Store_VAM!B2:H273,7, FALSE),VLOOKUP(E874,Store_SRP!B2:H110,7, FALSE)), VLOOKUP(E874,Store_Showcase!B2:H144,7, FALSE))</f>
      </c>
      <c r="S874" s="1">
        <f>IF(IFERROR(VLOOKUP(E874,Store_Showcase!B2:I144,8, FALSE), TRUE)=TRUE, IF(IFERROR(VLOOKUP(E874,Store_SRP!B2:I110,8, FALSE), TRUE)=TRUE,VLOOKUP(E874,Store_VAM!B2:I273,8, FALSE),VLOOKUP(E874,Store_SRP!B2:I110,8, FALSE)), VLOOKUP(E874,Store_Showcase!B2:I144,8, FALSE))</f>
      </c>
      <c r="T874" s="1">
        <f>VLOOKUP(G874,Sku_Consolidated!A2:R957,18,FALSE)</f>
      </c>
      <c r="U874" s="1" t="s">
        <v>2443</v>
      </c>
      <c r="V874" s="1">
        <f>IF(VLOOKUP(G874,Sku_Consolidated!A2:S957,19,FALSE)="SHOWCASE", VLOOKUP(E874,Store_Showcase!B2:L144,11, FALSE), IF(VLOOKUP(G874,Sku_Consolidated!A2:S957,19,FALSE)="VAM",VLOOKUP(E874,Store_VAM!B2:L273,11, FALSE),VLOOKUP(E874,Store_SRP!B2:L110,11, FALSE)))</f>
      </c>
      <c r="W874" s="1">
        <f>VLOOKUP(G874,Sku_Consolidated!A2:W957,11,FALSE)</f>
      </c>
      <c r="X874" s="1">
        <f>VLOOKUP(G874,Sku_Consolidated!A2:H957,8,FALSE)</f>
      </c>
      <c r="Y874" s="1">
        <f>VLOOKUP(G874,Sku_Consolidated!A2:I957,9,FALSE)</f>
      </c>
      <c r="Z874" s="1" t="s">
        <v>41</v>
      </c>
      <c r="AA874" s="1">
        <f>VLOOKUP(G874,Sku_Consolidated!A2:E957,5,FALSE)</f>
      </c>
      <c r="AB874" s="1">
        <f>IF(VLOOKUP(G874,Sku_Consolidated!A2:S957,19,FALSE)="SHOWCASE", VLOOKUP(E874,Store_Showcase!B2:N144,13, FALSE), IF(VLOOKUP(G874,Sku_Consolidated!A2:S957,19,FALSE)="VAM",VLOOKUP(E874,Store_VAM!B2:N273,13, FALSE),VLOOKUP(E874,Store_SRP!B2:N110,13, FALSE)))</f>
      </c>
      <c r="AC874" s="1">
        <f>IF(IFERROR(AB874,TRUE)=TRUE, "-","OK")</f>
      </c>
      <c r="AD874" s="11" t="s">
        <v>37</v>
      </c>
      <c r="AE874" s="11" t="s">
        <v>37</v>
      </c>
      <c r="AF874" s="1">
        <f>IF(IFERROR(VLOOKUP(E874,Store_Showcase!B2:H144,{5}, FALSE), TRUE)=TRUE, IF(IFERROR(VLOOKUP(E874,Store_SRP!B2:H110,{5}, FALSE), TRUE)=TRUE,VLOOKUP(E874,Store_VAM!B2:H273,{5}, FALSE),VLOOKUP(E874,Store_SRP!B2:H110,{5}, FALSE)), VLOOKUP(E874,Store_Showcase!B2:H144,{5}, FALSE))</f>
      </c>
      <c r="AG874" s="1">
        <f>IF(IFERROR(VLOOKUP(E874,Store_Showcase!B2:H144,{6}, FALSE), TRUE)=TRUE, IF(IFERROR(VLOOKUP(E874,Store_SRP!B2:H110,{6}, FALSE), TRUE)=TRUE,VLOOKUP(E874,Store_VAM!B2:H273,{6}, FALSE),VLOOKUP(E874,Store_SRP!B2:H110,{6}, FALSE)), VLOOKUP(E874,Store_Showcase!B2:H144,{6}, FALSE))</f>
      </c>
      <c r="AH874" s="1">
        <f>VLOOKUP(G874,Sku_Consolidated!A2:R957,18,FALSE)</f>
      </c>
      <c r="AI874" s="1">
        <f>VLOOKUP(G874,Sku_Consolidated!A2:S957,19,FALSE)</f>
      </c>
      <c r="AJ874" s="1">
        <f>VLOOKUP(G874,Sku_Consolidated!A2:T957,20,FALSE)</f>
      </c>
    </row>
    <row r="875" spans="1:36" x14ac:dyDescent="0.25">
      <c r="A875" s="1">
        <v>2024</v>
      </c>
      <c r="B875" s="1" t="s">
        <v>31</v>
      </c>
      <c r="C875" s="1" t="s">
        <v>32</v>
      </c>
      <c r="D875" s="1" t="s">
        <v>33</v>
      </c>
      <c r="E875" s="9" t="s">
        <v>2444</v>
      </c>
      <c r="F875" s="1">
        <f>IF(VLOOKUP(G875,Sku_Consolidated!A2:S957,{19},FALSE)="SHOWCASE", VLOOKUP(E875,Store_Showcase!B2:C144,{2}, FALSE), IF(VLOOKUP(G875,Sku_Consolidated!A2:S957,{19},FALSE)="VAM",VLOOKUP(E875,Store_VAM!B2:C273,{2}, FALSE),VLOOKUP(E875,Store_SRP!B2:C110,{2}, FALSE)))</f>
      </c>
      <c r="G875" s="1">
        <v>827185</v>
      </c>
      <c r="H875" s="1" t="s">
        <v>2253</v>
      </c>
      <c r="I875" s="10" t="s">
        <v>1424</v>
      </c>
      <c r="J875" s="1">
        <f>VLOOKUP(G875,Sku_Consolidated!A2:C957, 3, FALSE)</f>
      </c>
      <c r="K875" s="10">
        <f>IF(J875="PACK", I875, 0)</f>
      </c>
      <c r="L875" s="10">
        <f>IF(J875="KG", I875, I875 * VLOOKUP(G875,Sku_Consolidated!A2:U957,21,FALSE))</f>
      </c>
      <c r="M875" s="10" t="s">
        <v>37</v>
      </c>
      <c r="N875" s="11" t="s">
        <v>2445</v>
      </c>
      <c r="O875" s="10" t="s">
        <v>2446</v>
      </c>
      <c r="P875" s="10">
        <f>N875 - O875</f>
      </c>
      <c r="Q875" s="1">
        <f>VLOOKUP(G875,Sku_Consolidated!A2:G957,7, FALSE)</f>
      </c>
      <c r="R875" s="1">
        <f>IF(IFERROR(VLOOKUP(E875,Store_Showcase!B2:H144,7, FALSE), TRUE)=TRUE, IF(IFERROR(VLOOKUP(E875,Store_SRP!B2:H110,7, FALSE), TRUE)=TRUE,VLOOKUP(E875,Store_VAM!B2:H273,7, FALSE),VLOOKUP(E875,Store_SRP!B2:H110,7, FALSE)), VLOOKUP(E875,Store_Showcase!B2:H144,7, FALSE))</f>
      </c>
      <c r="S875" s="1">
        <f>IF(IFERROR(VLOOKUP(E875,Store_Showcase!B2:I144,8, FALSE), TRUE)=TRUE, IF(IFERROR(VLOOKUP(E875,Store_SRP!B2:I110,8, FALSE), TRUE)=TRUE,VLOOKUP(E875,Store_VAM!B2:I273,8, FALSE),VLOOKUP(E875,Store_SRP!B2:I110,8, FALSE)), VLOOKUP(E875,Store_Showcase!B2:I144,8, FALSE))</f>
      </c>
      <c r="T875" s="1">
        <f>VLOOKUP(G875,Sku_Consolidated!A2:R957,18,FALSE)</f>
      </c>
      <c r="U875" s="1" t="s">
        <v>2447</v>
      </c>
      <c r="V875" s="1">
        <f>IF(VLOOKUP(G875,Sku_Consolidated!A2:S957,19,FALSE)="SHOWCASE", VLOOKUP(E875,Store_Showcase!B2:L144,11, FALSE), IF(VLOOKUP(G875,Sku_Consolidated!A2:S957,19,FALSE)="VAM",VLOOKUP(E875,Store_VAM!B2:L273,11, FALSE),VLOOKUP(E875,Store_SRP!B2:L110,11, FALSE)))</f>
      </c>
      <c r="W875" s="1">
        <f>VLOOKUP(G875,Sku_Consolidated!A2:W957,11,FALSE)</f>
      </c>
      <c r="X875" s="1">
        <f>VLOOKUP(G875,Sku_Consolidated!A2:H957,8,FALSE)</f>
      </c>
      <c r="Y875" s="1">
        <f>VLOOKUP(G875,Sku_Consolidated!A2:I957,9,FALSE)</f>
      </c>
      <c r="Z875" s="1" t="s">
        <v>41</v>
      </c>
      <c r="AA875" s="1">
        <f>VLOOKUP(G875,Sku_Consolidated!A2:E957,5,FALSE)</f>
      </c>
      <c r="AB875" s="1">
        <f>IF(VLOOKUP(G875,Sku_Consolidated!A2:S957,19,FALSE)="SHOWCASE", VLOOKUP(E875,Store_Showcase!B2:N144,13, FALSE), IF(VLOOKUP(G875,Sku_Consolidated!A2:S957,19,FALSE)="VAM",VLOOKUP(E875,Store_VAM!B2:N273,13, FALSE),VLOOKUP(E875,Store_SRP!B2:N110,13, FALSE)))</f>
      </c>
      <c r="AC875" s="1">
        <f>IF(IFERROR(AB875,TRUE)=TRUE, "-","OK")</f>
      </c>
      <c r="AD875" s="11" t="s">
        <v>37</v>
      </c>
      <c r="AE875" s="11" t="s">
        <v>37</v>
      </c>
      <c r="AF875" s="1">
        <f>IF(IFERROR(VLOOKUP(E875,Store_Showcase!B2:H144,{5}, FALSE), TRUE)=TRUE, IF(IFERROR(VLOOKUP(E875,Store_SRP!B2:H110,{5}, FALSE), TRUE)=TRUE,VLOOKUP(E875,Store_VAM!B2:H273,{5}, FALSE),VLOOKUP(E875,Store_SRP!B2:H110,{5}, FALSE)), VLOOKUP(E875,Store_Showcase!B2:H144,{5}, FALSE))</f>
      </c>
      <c r="AG875" s="1">
        <f>IF(IFERROR(VLOOKUP(E875,Store_Showcase!B2:H144,{6}, FALSE), TRUE)=TRUE, IF(IFERROR(VLOOKUP(E875,Store_SRP!B2:H110,{6}, FALSE), TRUE)=TRUE,VLOOKUP(E875,Store_VAM!B2:H273,{6}, FALSE),VLOOKUP(E875,Store_SRP!B2:H110,{6}, FALSE)), VLOOKUP(E875,Store_Showcase!B2:H144,{6}, FALSE))</f>
      </c>
      <c r="AH875" s="1">
        <f>VLOOKUP(G875,Sku_Consolidated!A2:R957,18,FALSE)</f>
      </c>
      <c r="AI875" s="1">
        <f>VLOOKUP(G875,Sku_Consolidated!A2:S957,19,FALSE)</f>
      </c>
      <c r="AJ875" s="1">
        <f>VLOOKUP(G875,Sku_Consolidated!A2:T957,20,FALSE)</f>
      </c>
    </row>
    <row r="876" spans="1:36" x14ac:dyDescent="0.25">
      <c r="A876" s="1">
        <v>2024</v>
      </c>
      <c r="B876" s="1" t="s">
        <v>31</v>
      </c>
      <c r="C876" s="1" t="s">
        <v>32</v>
      </c>
      <c r="D876" s="1" t="s">
        <v>33</v>
      </c>
      <c r="E876" s="9" t="s">
        <v>2444</v>
      </c>
      <c r="F876" s="1">
        <f>IF(VLOOKUP(G876,Sku_Consolidated!A2:S957,{19},FALSE)="SHOWCASE", VLOOKUP(E876,Store_Showcase!B2:C144,{2}, FALSE), IF(VLOOKUP(G876,Sku_Consolidated!A2:S957,{19},FALSE)="VAM",VLOOKUP(E876,Store_VAM!B2:C273,{2}, FALSE),VLOOKUP(E876,Store_SRP!B2:C110,{2}, FALSE)))</f>
      </c>
      <c r="G876" s="1">
        <v>827186</v>
      </c>
      <c r="H876" s="1" t="s">
        <v>2256</v>
      </c>
      <c r="I876" s="10" t="s">
        <v>1424</v>
      </c>
      <c r="J876" s="1">
        <f>VLOOKUP(G876,Sku_Consolidated!A2:C957, 3, FALSE)</f>
      </c>
      <c r="K876" s="10">
        <f>IF(J876="PACK", I876, 0)</f>
      </c>
      <c r="L876" s="10">
        <f>IF(J876="KG", I876, I876 * VLOOKUP(G876,Sku_Consolidated!A2:U957,21,FALSE))</f>
      </c>
      <c r="M876" s="10" t="s">
        <v>37</v>
      </c>
      <c r="N876" s="11" t="s">
        <v>2281</v>
      </c>
      <c r="O876" s="10" t="s">
        <v>2282</v>
      </c>
      <c r="P876" s="10">
        <f>N876 - O876</f>
      </c>
      <c r="Q876" s="1">
        <f>VLOOKUP(G876,Sku_Consolidated!A2:G957,7, FALSE)</f>
      </c>
      <c r="R876" s="1">
        <f>IF(IFERROR(VLOOKUP(E876,Store_Showcase!B2:H144,7, FALSE), TRUE)=TRUE, IF(IFERROR(VLOOKUP(E876,Store_SRP!B2:H110,7, FALSE), TRUE)=TRUE,VLOOKUP(E876,Store_VAM!B2:H273,7, FALSE),VLOOKUP(E876,Store_SRP!B2:H110,7, FALSE)), VLOOKUP(E876,Store_Showcase!B2:H144,7, FALSE))</f>
      </c>
      <c r="S876" s="1">
        <f>IF(IFERROR(VLOOKUP(E876,Store_Showcase!B2:I144,8, FALSE), TRUE)=TRUE, IF(IFERROR(VLOOKUP(E876,Store_SRP!B2:I110,8, FALSE), TRUE)=TRUE,VLOOKUP(E876,Store_VAM!B2:I273,8, FALSE),VLOOKUP(E876,Store_SRP!B2:I110,8, FALSE)), VLOOKUP(E876,Store_Showcase!B2:I144,8, FALSE))</f>
      </c>
      <c r="T876" s="1">
        <f>VLOOKUP(G876,Sku_Consolidated!A2:R957,18,FALSE)</f>
      </c>
      <c r="U876" s="1" t="s">
        <v>2447</v>
      </c>
      <c r="V876" s="1">
        <f>IF(VLOOKUP(G876,Sku_Consolidated!A2:S957,19,FALSE)="SHOWCASE", VLOOKUP(E876,Store_Showcase!B2:L144,11, FALSE), IF(VLOOKUP(G876,Sku_Consolidated!A2:S957,19,FALSE)="VAM",VLOOKUP(E876,Store_VAM!B2:L273,11, FALSE),VLOOKUP(E876,Store_SRP!B2:L110,11, FALSE)))</f>
      </c>
      <c r="W876" s="1">
        <f>VLOOKUP(G876,Sku_Consolidated!A2:W957,11,FALSE)</f>
      </c>
      <c r="X876" s="1">
        <f>VLOOKUP(G876,Sku_Consolidated!A2:H957,8,FALSE)</f>
      </c>
      <c r="Y876" s="1">
        <f>VLOOKUP(G876,Sku_Consolidated!A2:I957,9,FALSE)</f>
      </c>
      <c r="Z876" s="1" t="s">
        <v>41</v>
      </c>
      <c r="AA876" s="1">
        <f>VLOOKUP(G876,Sku_Consolidated!A2:E957,5,FALSE)</f>
      </c>
      <c r="AB876" s="1">
        <f>IF(VLOOKUP(G876,Sku_Consolidated!A2:S957,19,FALSE)="SHOWCASE", VLOOKUP(E876,Store_Showcase!B2:N144,13, FALSE), IF(VLOOKUP(G876,Sku_Consolidated!A2:S957,19,FALSE)="VAM",VLOOKUP(E876,Store_VAM!B2:N273,13, FALSE),VLOOKUP(E876,Store_SRP!B2:N110,13, FALSE)))</f>
      </c>
      <c r="AC876" s="1">
        <f>IF(IFERROR(AB876,TRUE)=TRUE, "-","OK")</f>
      </c>
      <c r="AD876" s="11" t="s">
        <v>37</v>
      </c>
      <c r="AE876" s="11" t="s">
        <v>37</v>
      </c>
      <c r="AF876" s="1">
        <f>IF(IFERROR(VLOOKUP(E876,Store_Showcase!B2:H144,{5}, FALSE), TRUE)=TRUE, IF(IFERROR(VLOOKUP(E876,Store_SRP!B2:H110,{5}, FALSE), TRUE)=TRUE,VLOOKUP(E876,Store_VAM!B2:H273,{5}, FALSE),VLOOKUP(E876,Store_SRP!B2:H110,{5}, FALSE)), VLOOKUP(E876,Store_Showcase!B2:H144,{5}, FALSE))</f>
      </c>
      <c r="AG876" s="1">
        <f>IF(IFERROR(VLOOKUP(E876,Store_Showcase!B2:H144,{6}, FALSE), TRUE)=TRUE, IF(IFERROR(VLOOKUP(E876,Store_SRP!B2:H110,{6}, FALSE), TRUE)=TRUE,VLOOKUP(E876,Store_VAM!B2:H273,{6}, FALSE),VLOOKUP(E876,Store_SRP!B2:H110,{6}, FALSE)), VLOOKUP(E876,Store_Showcase!B2:H144,{6}, FALSE))</f>
      </c>
      <c r="AH876" s="1">
        <f>VLOOKUP(G876,Sku_Consolidated!A2:R957,18,FALSE)</f>
      </c>
      <c r="AI876" s="1">
        <f>VLOOKUP(G876,Sku_Consolidated!A2:S957,19,FALSE)</f>
      </c>
      <c r="AJ876" s="1">
        <f>VLOOKUP(G876,Sku_Consolidated!A2:T957,20,FALSE)</f>
      </c>
    </row>
    <row r="877" spans="1:36" x14ac:dyDescent="0.25">
      <c r="A877" s="1">
        <v>2024</v>
      </c>
      <c r="B877" s="1" t="s">
        <v>31</v>
      </c>
      <c r="C877" s="1" t="s">
        <v>32</v>
      </c>
      <c r="D877" s="1" t="s">
        <v>33</v>
      </c>
      <c r="E877" s="9" t="s">
        <v>2448</v>
      </c>
      <c r="F877" s="1">
        <f>IF(VLOOKUP(G877,Sku_Consolidated!A2:S957,{19},FALSE)="SHOWCASE", VLOOKUP(E877,Store_Showcase!B2:C144,{2}, FALSE), IF(VLOOKUP(G877,Sku_Consolidated!A2:S957,{19},FALSE)="VAM",VLOOKUP(E877,Store_VAM!B2:C273,{2}, FALSE),VLOOKUP(E877,Store_SRP!B2:C110,{2}, FALSE)))</f>
      </c>
      <c r="G877" s="1">
        <v>795516</v>
      </c>
      <c r="H877" s="1" t="s">
        <v>2249</v>
      </c>
      <c r="I877" s="10" t="s">
        <v>1424</v>
      </c>
      <c r="J877" s="1">
        <f>VLOOKUP(G877,Sku_Consolidated!A2:C957, 3, FALSE)</f>
      </c>
      <c r="K877" s="10">
        <f>IF(J877="PACK", I877, 0)</f>
      </c>
      <c r="L877" s="10">
        <f>IF(J877="KG", I877, I877 * VLOOKUP(G877,Sku_Consolidated!A2:U957,21,FALSE))</f>
      </c>
      <c r="M877" s="10" t="s">
        <v>37</v>
      </c>
      <c r="N877" s="11" t="s">
        <v>1657</v>
      </c>
      <c r="O877" s="10" t="s">
        <v>2262</v>
      </c>
      <c r="P877" s="10">
        <f>N877 - O877</f>
      </c>
      <c r="Q877" s="1">
        <f>VLOOKUP(G877,Sku_Consolidated!A2:G957,7, FALSE)</f>
      </c>
      <c r="R877" s="1">
        <f>IF(IFERROR(VLOOKUP(E877,Store_Showcase!B2:H144,7, FALSE), TRUE)=TRUE, IF(IFERROR(VLOOKUP(E877,Store_SRP!B2:H110,7, FALSE), TRUE)=TRUE,VLOOKUP(E877,Store_VAM!B2:H273,7, FALSE),VLOOKUP(E877,Store_SRP!B2:H110,7, FALSE)), VLOOKUP(E877,Store_Showcase!B2:H144,7, FALSE))</f>
      </c>
      <c r="S877" s="1">
        <f>IF(IFERROR(VLOOKUP(E877,Store_Showcase!B2:I144,8, FALSE), TRUE)=TRUE, IF(IFERROR(VLOOKUP(E877,Store_SRP!B2:I110,8, FALSE), TRUE)=TRUE,VLOOKUP(E877,Store_VAM!B2:I273,8, FALSE),VLOOKUP(E877,Store_SRP!B2:I110,8, FALSE)), VLOOKUP(E877,Store_Showcase!B2:I144,8, FALSE))</f>
      </c>
      <c r="T877" s="1">
        <f>VLOOKUP(G877,Sku_Consolidated!A2:R957,18,FALSE)</f>
      </c>
      <c r="U877" s="1" t="s">
        <v>2449</v>
      </c>
      <c r="V877" s="1">
        <f>IF(VLOOKUP(G877,Sku_Consolidated!A2:S957,19,FALSE)="SHOWCASE", VLOOKUP(E877,Store_Showcase!B2:L144,11, FALSE), IF(VLOOKUP(G877,Sku_Consolidated!A2:S957,19,FALSE)="VAM",VLOOKUP(E877,Store_VAM!B2:L273,11, FALSE),VLOOKUP(E877,Store_SRP!B2:L110,11, FALSE)))</f>
      </c>
      <c r="W877" s="1">
        <f>VLOOKUP(G877,Sku_Consolidated!A2:W957,11,FALSE)</f>
      </c>
      <c r="X877" s="1">
        <f>VLOOKUP(G877,Sku_Consolidated!A2:H957,8,FALSE)</f>
      </c>
      <c r="Y877" s="1">
        <f>VLOOKUP(G877,Sku_Consolidated!A2:I957,9,FALSE)</f>
      </c>
      <c r="Z877" s="1" t="s">
        <v>41</v>
      </c>
      <c r="AA877" s="1">
        <f>VLOOKUP(G877,Sku_Consolidated!A2:E957,5,FALSE)</f>
      </c>
      <c r="AB877" s="1">
        <f>IF(VLOOKUP(G877,Sku_Consolidated!A2:S957,19,FALSE)="SHOWCASE", VLOOKUP(E877,Store_Showcase!B2:N144,13, FALSE), IF(VLOOKUP(G877,Sku_Consolidated!A2:S957,19,FALSE)="VAM",VLOOKUP(E877,Store_VAM!B2:N273,13, FALSE),VLOOKUP(E877,Store_SRP!B2:N110,13, FALSE)))</f>
      </c>
      <c r="AC877" s="1">
        <f>IF(IFERROR(AB877,TRUE)=TRUE, "-","OK")</f>
      </c>
      <c r="AD877" s="11" t="s">
        <v>37</v>
      </c>
      <c r="AE877" s="11" t="s">
        <v>37</v>
      </c>
      <c r="AF877" s="1">
        <f>IF(IFERROR(VLOOKUP(E877,Store_Showcase!B2:H144,{5}, FALSE), TRUE)=TRUE, IF(IFERROR(VLOOKUP(E877,Store_SRP!B2:H110,{5}, FALSE), TRUE)=TRUE,VLOOKUP(E877,Store_VAM!B2:H273,{5}, FALSE),VLOOKUP(E877,Store_SRP!B2:H110,{5}, FALSE)), VLOOKUP(E877,Store_Showcase!B2:H144,{5}, FALSE))</f>
      </c>
      <c r="AG877" s="1">
        <f>IF(IFERROR(VLOOKUP(E877,Store_Showcase!B2:H144,{6}, FALSE), TRUE)=TRUE, IF(IFERROR(VLOOKUP(E877,Store_SRP!B2:H110,{6}, FALSE), TRUE)=TRUE,VLOOKUP(E877,Store_VAM!B2:H273,{6}, FALSE),VLOOKUP(E877,Store_SRP!B2:H110,{6}, FALSE)), VLOOKUP(E877,Store_Showcase!B2:H144,{6}, FALSE))</f>
      </c>
      <c r="AH877" s="1">
        <f>VLOOKUP(G877,Sku_Consolidated!A2:R957,18,FALSE)</f>
      </c>
      <c r="AI877" s="1">
        <f>VLOOKUP(G877,Sku_Consolidated!A2:S957,19,FALSE)</f>
      </c>
      <c r="AJ877" s="1">
        <f>VLOOKUP(G877,Sku_Consolidated!A2:T957,20,FALSE)</f>
      </c>
    </row>
    <row r="878" spans="1:36" x14ac:dyDescent="0.25">
      <c r="A878" s="1">
        <v>2024</v>
      </c>
      <c r="B878" s="1" t="s">
        <v>31</v>
      </c>
      <c r="C878" s="1" t="s">
        <v>32</v>
      </c>
      <c r="D878" s="1" t="s">
        <v>33</v>
      </c>
      <c r="E878" s="9" t="s">
        <v>2448</v>
      </c>
      <c r="F878" s="1">
        <f>IF(VLOOKUP(G878,Sku_Consolidated!A2:S957,{19},FALSE)="SHOWCASE", VLOOKUP(E878,Store_Showcase!B2:C144,{2}, FALSE), IF(VLOOKUP(G878,Sku_Consolidated!A2:S957,{19},FALSE)="VAM",VLOOKUP(E878,Store_VAM!B2:C273,{2}, FALSE),VLOOKUP(E878,Store_SRP!B2:C110,{2}, FALSE)))</f>
      </c>
      <c r="G878" s="1">
        <v>795520</v>
      </c>
      <c r="H878" s="1" t="s">
        <v>2260</v>
      </c>
      <c r="I878" s="10" t="s">
        <v>1137</v>
      </c>
      <c r="J878" s="1">
        <f>VLOOKUP(G878,Sku_Consolidated!A2:C957, 3, FALSE)</f>
      </c>
      <c r="K878" s="10">
        <f>IF(J878="PACK", I878, 0)</f>
      </c>
      <c r="L878" s="10">
        <f>IF(J878="KG", I878, I878 * VLOOKUP(G878,Sku_Consolidated!A2:U957,21,FALSE))</f>
      </c>
      <c r="M878" s="10" t="s">
        <v>37</v>
      </c>
      <c r="N878" s="11" t="s">
        <v>2450</v>
      </c>
      <c r="O878" s="10" t="s">
        <v>2451</v>
      </c>
      <c r="P878" s="10">
        <f>N878 - O878</f>
      </c>
      <c r="Q878" s="1">
        <f>VLOOKUP(G878,Sku_Consolidated!A2:G957,7, FALSE)</f>
      </c>
      <c r="R878" s="1">
        <f>IF(IFERROR(VLOOKUP(E878,Store_Showcase!B2:H144,7, FALSE), TRUE)=TRUE, IF(IFERROR(VLOOKUP(E878,Store_SRP!B2:H110,7, FALSE), TRUE)=TRUE,VLOOKUP(E878,Store_VAM!B2:H273,7, FALSE),VLOOKUP(E878,Store_SRP!B2:H110,7, FALSE)), VLOOKUP(E878,Store_Showcase!B2:H144,7, FALSE))</f>
      </c>
      <c r="S878" s="1">
        <f>IF(IFERROR(VLOOKUP(E878,Store_Showcase!B2:I144,8, FALSE), TRUE)=TRUE, IF(IFERROR(VLOOKUP(E878,Store_SRP!B2:I110,8, FALSE), TRUE)=TRUE,VLOOKUP(E878,Store_VAM!B2:I273,8, FALSE),VLOOKUP(E878,Store_SRP!B2:I110,8, FALSE)), VLOOKUP(E878,Store_Showcase!B2:I144,8, FALSE))</f>
      </c>
      <c r="T878" s="1">
        <f>VLOOKUP(G878,Sku_Consolidated!A2:R957,18,FALSE)</f>
      </c>
      <c r="U878" s="1" t="s">
        <v>2449</v>
      </c>
      <c r="V878" s="1">
        <f>IF(VLOOKUP(G878,Sku_Consolidated!A2:S957,19,FALSE)="SHOWCASE", VLOOKUP(E878,Store_Showcase!B2:L144,11, FALSE), IF(VLOOKUP(G878,Sku_Consolidated!A2:S957,19,FALSE)="VAM",VLOOKUP(E878,Store_VAM!B2:L273,11, FALSE),VLOOKUP(E878,Store_SRP!B2:L110,11, FALSE)))</f>
      </c>
      <c r="W878" s="1">
        <f>VLOOKUP(G878,Sku_Consolidated!A2:W957,11,FALSE)</f>
      </c>
      <c r="X878" s="1">
        <f>VLOOKUP(G878,Sku_Consolidated!A2:H957,8,FALSE)</f>
      </c>
      <c r="Y878" s="1">
        <f>VLOOKUP(G878,Sku_Consolidated!A2:I957,9,FALSE)</f>
      </c>
      <c r="Z878" s="1" t="s">
        <v>41</v>
      </c>
      <c r="AA878" s="1">
        <f>VLOOKUP(G878,Sku_Consolidated!A2:E957,5,FALSE)</f>
      </c>
      <c r="AB878" s="1">
        <f>IF(VLOOKUP(G878,Sku_Consolidated!A2:S957,19,FALSE)="SHOWCASE", VLOOKUP(E878,Store_Showcase!B2:N144,13, FALSE), IF(VLOOKUP(G878,Sku_Consolidated!A2:S957,19,FALSE)="VAM",VLOOKUP(E878,Store_VAM!B2:N273,13, FALSE),VLOOKUP(E878,Store_SRP!B2:N110,13, FALSE)))</f>
      </c>
      <c r="AC878" s="1">
        <f>IF(IFERROR(AB878,TRUE)=TRUE, "-","OK")</f>
      </c>
      <c r="AD878" s="11" t="s">
        <v>37</v>
      </c>
      <c r="AE878" s="11" t="s">
        <v>37</v>
      </c>
      <c r="AF878" s="1">
        <f>IF(IFERROR(VLOOKUP(E878,Store_Showcase!B2:H144,{5}, FALSE), TRUE)=TRUE, IF(IFERROR(VLOOKUP(E878,Store_SRP!B2:H110,{5}, FALSE), TRUE)=TRUE,VLOOKUP(E878,Store_VAM!B2:H273,{5}, FALSE),VLOOKUP(E878,Store_SRP!B2:H110,{5}, FALSE)), VLOOKUP(E878,Store_Showcase!B2:H144,{5}, FALSE))</f>
      </c>
      <c r="AG878" s="1">
        <f>IF(IFERROR(VLOOKUP(E878,Store_Showcase!B2:H144,{6}, FALSE), TRUE)=TRUE, IF(IFERROR(VLOOKUP(E878,Store_SRP!B2:H110,{6}, FALSE), TRUE)=TRUE,VLOOKUP(E878,Store_VAM!B2:H273,{6}, FALSE),VLOOKUP(E878,Store_SRP!B2:H110,{6}, FALSE)), VLOOKUP(E878,Store_Showcase!B2:H144,{6}, FALSE))</f>
      </c>
      <c r="AH878" s="1">
        <f>VLOOKUP(G878,Sku_Consolidated!A2:R957,18,FALSE)</f>
      </c>
      <c r="AI878" s="1">
        <f>VLOOKUP(G878,Sku_Consolidated!A2:S957,19,FALSE)</f>
      </c>
      <c r="AJ878" s="1">
        <f>VLOOKUP(G878,Sku_Consolidated!A2:T957,20,FALSE)</f>
      </c>
    </row>
    <row r="879" spans="1:36" x14ac:dyDescent="0.25">
      <c r="A879" s="1">
        <v>2024</v>
      </c>
      <c r="B879" s="1" t="s">
        <v>31</v>
      </c>
      <c r="C879" s="1" t="s">
        <v>32</v>
      </c>
      <c r="D879" s="1" t="s">
        <v>33</v>
      </c>
      <c r="E879" s="9" t="s">
        <v>1140</v>
      </c>
      <c r="F879" s="1">
        <f>IF(VLOOKUP(G879,Sku_Consolidated!A2:S957,{19},FALSE)="SHOWCASE", VLOOKUP(E879,Store_Showcase!B2:C144,{2}, FALSE), IF(VLOOKUP(G879,Sku_Consolidated!A2:S957,{19},FALSE)="VAM",VLOOKUP(E879,Store_VAM!B2:C273,{2}, FALSE),VLOOKUP(E879,Store_SRP!B2:C110,{2}, FALSE)))</f>
      </c>
      <c r="G879" s="1">
        <v>795516</v>
      </c>
      <c r="H879" s="1" t="s">
        <v>2249</v>
      </c>
      <c r="I879" s="10" t="s">
        <v>1424</v>
      </c>
      <c r="J879" s="1">
        <f>VLOOKUP(G879,Sku_Consolidated!A2:C957, 3, FALSE)</f>
      </c>
      <c r="K879" s="10">
        <f>IF(J879="PACK", I879, 0)</f>
      </c>
      <c r="L879" s="10">
        <f>IF(J879="KG", I879, I879 * VLOOKUP(G879,Sku_Consolidated!A2:U957,21,FALSE))</f>
      </c>
      <c r="M879" s="10" t="s">
        <v>37</v>
      </c>
      <c r="N879" s="11" t="s">
        <v>1657</v>
      </c>
      <c r="O879" s="10" t="s">
        <v>2262</v>
      </c>
      <c r="P879" s="10">
        <f>N879 - O879</f>
      </c>
      <c r="Q879" s="1">
        <f>VLOOKUP(G879,Sku_Consolidated!A2:G957,7, FALSE)</f>
      </c>
      <c r="R879" s="1">
        <f>IF(IFERROR(VLOOKUP(E879,Store_Showcase!B2:H144,7, FALSE), TRUE)=TRUE, IF(IFERROR(VLOOKUP(E879,Store_SRP!B2:H110,7, FALSE), TRUE)=TRUE,VLOOKUP(E879,Store_VAM!B2:H273,7, FALSE),VLOOKUP(E879,Store_SRP!B2:H110,7, FALSE)), VLOOKUP(E879,Store_Showcase!B2:H144,7, FALSE))</f>
      </c>
      <c r="S879" s="1">
        <f>IF(IFERROR(VLOOKUP(E879,Store_Showcase!B2:I144,8, FALSE), TRUE)=TRUE, IF(IFERROR(VLOOKUP(E879,Store_SRP!B2:I110,8, FALSE), TRUE)=TRUE,VLOOKUP(E879,Store_VAM!B2:I273,8, FALSE),VLOOKUP(E879,Store_SRP!B2:I110,8, FALSE)), VLOOKUP(E879,Store_Showcase!B2:I144,8, FALSE))</f>
      </c>
      <c r="T879" s="1">
        <f>VLOOKUP(G879,Sku_Consolidated!A2:R957,18,FALSE)</f>
      </c>
      <c r="U879" s="1" t="s">
        <v>2452</v>
      </c>
      <c r="V879" s="1">
        <f>IF(VLOOKUP(G879,Sku_Consolidated!A2:S957,19,FALSE)="SHOWCASE", VLOOKUP(E879,Store_Showcase!B2:L144,11, FALSE), IF(VLOOKUP(G879,Sku_Consolidated!A2:S957,19,FALSE)="VAM",VLOOKUP(E879,Store_VAM!B2:L273,11, FALSE),VLOOKUP(E879,Store_SRP!B2:L110,11, FALSE)))</f>
      </c>
      <c r="W879" s="1">
        <f>VLOOKUP(G879,Sku_Consolidated!A2:W957,11,FALSE)</f>
      </c>
      <c r="X879" s="1">
        <f>VLOOKUP(G879,Sku_Consolidated!A2:H957,8,FALSE)</f>
      </c>
      <c r="Y879" s="1">
        <f>VLOOKUP(G879,Sku_Consolidated!A2:I957,9,FALSE)</f>
      </c>
      <c r="Z879" s="1" t="s">
        <v>41</v>
      </c>
      <c r="AA879" s="1">
        <f>VLOOKUP(G879,Sku_Consolidated!A2:E957,5,FALSE)</f>
      </c>
      <c r="AB879" s="1">
        <f>IF(VLOOKUP(G879,Sku_Consolidated!A2:S957,19,FALSE)="SHOWCASE", VLOOKUP(E879,Store_Showcase!B2:N144,13, FALSE), IF(VLOOKUP(G879,Sku_Consolidated!A2:S957,19,FALSE)="VAM",VLOOKUP(E879,Store_VAM!B2:N273,13, FALSE),VLOOKUP(E879,Store_SRP!B2:N110,13, FALSE)))</f>
      </c>
      <c r="AC879" s="1">
        <f>IF(IFERROR(AB879,TRUE)=TRUE, "-","OK")</f>
      </c>
      <c r="AD879" s="11" t="s">
        <v>37</v>
      </c>
      <c r="AE879" s="11" t="s">
        <v>37</v>
      </c>
      <c r="AF879" s="1">
        <f>IF(IFERROR(VLOOKUP(E879,Store_Showcase!B2:H144,{5}, FALSE), TRUE)=TRUE, IF(IFERROR(VLOOKUP(E879,Store_SRP!B2:H110,{5}, FALSE), TRUE)=TRUE,VLOOKUP(E879,Store_VAM!B2:H273,{5}, FALSE),VLOOKUP(E879,Store_SRP!B2:H110,{5}, FALSE)), VLOOKUP(E879,Store_Showcase!B2:H144,{5}, FALSE))</f>
      </c>
      <c r="AG879" s="1">
        <f>IF(IFERROR(VLOOKUP(E879,Store_Showcase!B2:H144,{6}, FALSE), TRUE)=TRUE, IF(IFERROR(VLOOKUP(E879,Store_SRP!B2:H110,{6}, FALSE), TRUE)=TRUE,VLOOKUP(E879,Store_VAM!B2:H273,{6}, FALSE),VLOOKUP(E879,Store_SRP!B2:H110,{6}, FALSE)), VLOOKUP(E879,Store_Showcase!B2:H144,{6}, FALSE))</f>
      </c>
      <c r="AH879" s="1">
        <f>VLOOKUP(G879,Sku_Consolidated!A2:R957,18,FALSE)</f>
      </c>
      <c r="AI879" s="1">
        <f>VLOOKUP(G879,Sku_Consolidated!A2:S957,19,FALSE)</f>
      </c>
      <c r="AJ879" s="1">
        <f>VLOOKUP(G879,Sku_Consolidated!A2:T957,20,FALSE)</f>
      </c>
    </row>
    <row r="880" spans="1:36" x14ac:dyDescent="0.25">
      <c r="A880" s="1">
        <v>2024</v>
      </c>
      <c r="B880" s="1" t="s">
        <v>31</v>
      </c>
      <c r="C880" s="1" t="s">
        <v>32</v>
      </c>
      <c r="D880" s="1" t="s">
        <v>33</v>
      </c>
      <c r="E880" s="9" t="s">
        <v>1140</v>
      </c>
      <c r="F880" s="1">
        <f>IF(VLOOKUP(G880,Sku_Consolidated!A2:S957,{19},FALSE)="SHOWCASE", VLOOKUP(E880,Store_Showcase!B2:C144,{2}, FALSE), IF(VLOOKUP(G880,Sku_Consolidated!A2:S957,{19},FALSE)="VAM",VLOOKUP(E880,Store_VAM!B2:C273,{2}, FALSE),VLOOKUP(E880,Store_SRP!B2:C110,{2}, FALSE)))</f>
      </c>
      <c r="G880" s="1">
        <v>795520</v>
      </c>
      <c r="H880" s="1" t="s">
        <v>2260</v>
      </c>
      <c r="I880" s="10" t="s">
        <v>1424</v>
      </c>
      <c r="J880" s="1">
        <f>VLOOKUP(G880,Sku_Consolidated!A2:C957, 3, FALSE)</f>
      </c>
      <c r="K880" s="10">
        <f>IF(J880="PACK", I880, 0)</f>
      </c>
      <c r="L880" s="10">
        <f>IF(J880="KG", I880, I880 * VLOOKUP(G880,Sku_Consolidated!A2:U957,21,FALSE))</f>
      </c>
      <c r="M880" s="10" t="s">
        <v>37</v>
      </c>
      <c r="N880" s="11" t="s">
        <v>1657</v>
      </c>
      <c r="O880" s="10" t="s">
        <v>2262</v>
      </c>
      <c r="P880" s="10">
        <f>N880 - O880</f>
      </c>
      <c r="Q880" s="1">
        <f>VLOOKUP(G880,Sku_Consolidated!A2:G957,7, FALSE)</f>
      </c>
      <c r="R880" s="1">
        <f>IF(IFERROR(VLOOKUP(E880,Store_Showcase!B2:H144,7, FALSE), TRUE)=TRUE, IF(IFERROR(VLOOKUP(E880,Store_SRP!B2:H110,7, FALSE), TRUE)=TRUE,VLOOKUP(E880,Store_VAM!B2:H273,7, FALSE),VLOOKUP(E880,Store_SRP!B2:H110,7, FALSE)), VLOOKUP(E880,Store_Showcase!B2:H144,7, FALSE))</f>
      </c>
      <c r="S880" s="1">
        <f>IF(IFERROR(VLOOKUP(E880,Store_Showcase!B2:I144,8, FALSE), TRUE)=TRUE, IF(IFERROR(VLOOKUP(E880,Store_SRP!B2:I110,8, FALSE), TRUE)=TRUE,VLOOKUP(E880,Store_VAM!B2:I273,8, FALSE),VLOOKUP(E880,Store_SRP!B2:I110,8, FALSE)), VLOOKUP(E880,Store_Showcase!B2:I144,8, FALSE))</f>
      </c>
      <c r="T880" s="1">
        <f>VLOOKUP(G880,Sku_Consolidated!A2:R957,18,FALSE)</f>
      </c>
      <c r="U880" s="1" t="s">
        <v>2452</v>
      </c>
      <c r="V880" s="1">
        <f>IF(VLOOKUP(G880,Sku_Consolidated!A2:S957,19,FALSE)="SHOWCASE", VLOOKUP(E880,Store_Showcase!B2:L144,11, FALSE), IF(VLOOKUP(G880,Sku_Consolidated!A2:S957,19,FALSE)="VAM",VLOOKUP(E880,Store_VAM!B2:L273,11, FALSE),VLOOKUP(E880,Store_SRP!B2:L110,11, FALSE)))</f>
      </c>
      <c r="W880" s="1">
        <f>VLOOKUP(G880,Sku_Consolidated!A2:W957,11,FALSE)</f>
      </c>
      <c r="X880" s="1">
        <f>VLOOKUP(G880,Sku_Consolidated!A2:H957,8,FALSE)</f>
      </c>
      <c r="Y880" s="1">
        <f>VLOOKUP(G880,Sku_Consolidated!A2:I957,9,FALSE)</f>
      </c>
      <c r="Z880" s="1" t="s">
        <v>41</v>
      </c>
      <c r="AA880" s="1">
        <f>VLOOKUP(G880,Sku_Consolidated!A2:E957,5,FALSE)</f>
      </c>
      <c r="AB880" s="1">
        <f>IF(VLOOKUP(G880,Sku_Consolidated!A2:S957,19,FALSE)="SHOWCASE", VLOOKUP(E880,Store_Showcase!B2:N144,13, FALSE), IF(VLOOKUP(G880,Sku_Consolidated!A2:S957,19,FALSE)="VAM",VLOOKUP(E880,Store_VAM!B2:N273,13, FALSE),VLOOKUP(E880,Store_SRP!B2:N110,13, FALSE)))</f>
      </c>
      <c r="AC880" s="1">
        <f>IF(IFERROR(AB880,TRUE)=TRUE, "-","OK")</f>
      </c>
      <c r="AD880" s="11" t="s">
        <v>37</v>
      </c>
      <c r="AE880" s="11" t="s">
        <v>37</v>
      </c>
      <c r="AF880" s="1">
        <f>IF(IFERROR(VLOOKUP(E880,Store_Showcase!B2:H144,{5}, FALSE), TRUE)=TRUE, IF(IFERROR(VLOOKUP(E880,Store_SRP!B2:H110,{5}, FALSE), TRUE)=TRUE,VLOOKUP(E880,Store_VAM!B2:H273,{5}, FALSE),VLOOKUP(E880,Store_SRP!B2:H110,{5}, FALSE)), VLOOKUP(E880,Store_Showcase!B2:H144,{5}, FALSE))</f>
      </c>
      <c r="AG880" s="1">
        <f>IF(IFERROR(VLOOKUP(E880,Store_Showcase!B2:H144,{6}, FALSE), TRUE)=TRUE, IF(IFERROR(VLOOKUP(E880,Store_SRP!B2:H110,{6}, FALSE), TRUE)=TRUE,VLOOKUP(E880,Store_VAM!B2:H273,{6}, FALSE),VLOOKUP(E880,Store_SRP!B2:H110,{6}, FALSE)), VLOOKUP(E880,Store_Showcase!B2:H144,{6}, FALSE))</f>
      </c>
      <c r="AH880" s="1">
        <f>VLOOKUP(G880,Sku_Consolidated!A2:R957,18,FALSE)</f>
      </c>
      <c r="AI880" s="1">
        <f>VLOOKUP(G880,Sku_Consolidated!A2:S957,19,FALSE)</f>
      </c>
      <c r="AJ880" s="1">
        <f>VLOOKUP(G880,Sku_Consolidated!A2:T957,20,FALSE)</f>
      </c>
    </row>
    <row r="881" spans="1:36" x14ac:dyDescent="0.25">
      <c r="A881" s="1">
        <v>2024</v>
      </c>
      <c r="B881" s="1" t="s">
        <v>31</v>
      </c>
      <c r="C881" s="1" t="s">
        <v>32</v>
      </c>
      <c r="D881" s="1" t="s">
        <v>33</v>
      </c>
      <c r="E881" s="9" t="s">
        <v>1140</v>
      </c>
      <c r="F881" s="1">
        <f>IF(VLOOKUP(G881,Sku_Consolidated!A2:S957,{19},FALSE)="SHOWCASE", VLOOKUP(E881,Store_Showcase!B2:C144,{2}, FALSE), IF(VLOOKUP(G881,Sku_Consolidated!A2:S957,{19},FALSE)="VAM",VLOOKUP(E881,Store_VAM!B2:C273,{2}, FALSE),VLOOKUP(E881,Store_SRP!B2:C110,{2}, FALSE)))</f>
      </c>
      <c r="G881" s="1">
        <v>827185</v>
      </c>
      <c r="H881" s="1" t="s">
        <v>2253</v>
      </c>
      <c r="I881" s="10" t="s">
        <v>1137</v>
      </c>
      <c r="J881" s="1">
        <f>VLOOKUP(G881,Sku_Consolidated!A2:C957, 3, FALSE)</f>
      </c>
      <c r="K881" s="10">
        <f>IF(J881="PACK", I881, 0)</f>
      </c>
      <c r="L881" s="10">
        <f>IF(J881="KG", I881, I881 * VLOOKUP(G881,Sku_Consolidated!A2:U957,21,FALSE))</f>
      </c>
      <c r="M881" s="10" t="s">
        <v>37</v>
      </c>
      <c r="N881" s="11" t="s">
        <v>2264</v>
      </c>
      <c r="O881" s="10" t="s">
        <v>2265</v>
      </c>
      <c r="P881" s="10">
        <f>N881 - O881</f>
      </c>
      <c r="Q881" s="1">
        <f>VLOOKUP(G881,Sku_Consolidated!A2:G957,7, FALSE)</f>
      </c>
      <c r="R881" s="1">
        <f>IF(IFERROR(VLOOKUP(E881,Store_Showcase!B2:H144,7, FALSE), TRUE)=TRUE, IF(IFERROR(VLOOKUP(E881,Store_SRP!B2:H110,7, FALSE), TRUE)=TRUE,VLOOKUP(E881,Store_VAM!B2:H273,7, FALSE),VLOOKUP(E881,Store_SRP!B2:H110,7, FALSE)), VLOOKUP(E881,Store_Showcase!B2:H144,7, FALSE))</f>
      </c>
      <c r="S881" s="1">
        <f>IF(IFERROR(VLOOKUP(E881,Store_Showcase!B2:I144,8, FALSE), TRUE)=TRUE, IF(IFERROR(VLOOKUP(E881,Store_SRP!B2:I110,8, FALSE), TRUE)=TRUE,VLOOKUP(E881,Store_VAM!B2:I273,8, FALSE),VLOOKUP(E881,Store_SRP!B2:I110,8, FALSE)), VLOOKUP(E881,Store_Showcase!B2:I144,8, FALSE))</f>
      </c>
      <c r="T881" s="1">
        <f>VLOOKUP(G881,Sku_Consolidated!A2:R957,18,FALSE)</f>
      </c>
      <c r="U881" s="1" t="s">
        <v>2452</v>
      </c>
      <c r="V881" s="1">
        <f>IF(VLOOKUP(G881,Sku_Consolidated!A2:S957,19,FALSE)="SHOWCASE", VLOOKUP(E881,Store_Showcase!B2:L144,11, FALSE), IF(VLOOKUP(G881,Sku_Consolidated!A2:S957,19,FALSE)="VAM",VLOOKUP(E881,Store_VAM!B2:L273,11, FALSE),VLOOKUP(E881,Store_SRP!B2:L110,11, FALSE)))</f>
      </c>
      <c r="W881" s="1">
        <f>VLOOKUP(G881,Sku_Consolidated!A2:W957,11,FALSE)</f>
      </c>
      <c r="X881" s="1">
        <f>VLOOKUP(G881,Sku_Consolidated!A2:H957,8,FALSE)</f>
      </c>
      <c r="Y881" s="1">
        <f>VLOOKUP(G881,Sku_Consolidated!A2:I957,9,FALSE)</f>
      </c>
      <c r="Z881" s="1" t="s">
        <v>41</v>
      </c>
      <c r="AA881" s="1">
        <f>VLOOKUP(G881,Sku_Consolidated!A2:E957,5,FALSE)</f>
      </c>
      <c r="AB881" s="1">
        <f>IF(VLOOKUP(G881,Sku_Consolidated!A2:S957,19,FALSE)="SHOWCASE", VLOOKUP(E881,Store_Showcase!B2:N144,13, FALSE), IF(VLOOKUP(G881,Sku_Consolidated!A2:S957,19,FALSE)="VAM",VLOOKUP(E881,Store_VAM!B2:N273,13, FALSE),VLOOKUP(E881,Store_SRP!B2:N110,13, FALSE)))</f>
      </c>
      <c r="AC881" s="1">
        <f>IF(IFERROR(AB881,TRUE)=TRUE, "-","OK")</f>
      </c>
      <c r="AD881" s="11" t="s">
        <v>37</v>
      </c>
      <c r="AE881" s="11" t="s">
        <v>37</v>
      </c>
      <c r="AF881" s="1">
        <f>IF(IFERROR(VLOOKUP(E881,Store_Showcase!B2:H144,{5}, FALSE), TRUE)=TRUE, IF(IFERROR(VLOOKUP(E881,Store_SRP!B2:H110,{5}, FALSE), TRUE)=TRUE,VLOOKUP(E881,Store_VAM!B2:H273,{5}, FALSE),VLOOKUP(E881,Store_SRP!B2:H110,{5}, FALSE)), VLOOKUP(E881,Store_Showcase!B2:H144,{5}, FALSE))</f>
      </c>
      <c r="AG881" s="1">
        <f>IF(IFERROR(VLOOKUP(E881,Store_Showcase!B2:H144,{6}, FALSE), TRUE)=TRUE, IF(IFERROR(VLOOKUP(E881,Store_SRP!B2:H110,{6}, FALSE), TRUE)=TRUE,VLOOKUP(E881,Store_VAM!B2:H273,{6}, FALSE),VLOOKUP(E881,Store_SRP!B2:H110,{6}, FALSE)), VLOOKUP(E881,Store_Showcase!B2:H144,{6}, FALSE))</f>
      </c>
      <c r="AH881" s="1">
        <f>VLOOKUP(G881,Sku_Consolidated!A2:R957,18,FALSE)</f>
      </c>
      <c r="AI881" s="1">
        <f>VLOOKUP(G881,Sku_Consolidated!A2:S957,19,FALSE)</f>
      </c>
      <c r="AJ881" s="1">
        <f>VLOOKUP(G881,Sku_Consolidated!A2:T957,20,FALSE)</f>
      </c>
    </row>
    <row r="882" spans="1:36" x14ac:dyDescent="0.25">
      <c r="A882" s="1">
        <v>2024</v>
      </c>
      <c r="B882" s="1" t="s">
        <v>31</v>
      </c>
      <c r="C882" s="1" t="s">
        <v>32</v>
      </c>
      <c r="D882" s="1" t="s">
        <v>33</v>
      </c>
      <c r="E882" s="9" t="s">
        <v>1920</v>
      </c>
      <c r="F882" s="1">
        <f>IF(VLOOKUP(G882,Sku_Consolidated!A2:S957,{19},FALSE)="SHOWCASE", VLOOKUP(E882,Store_Showcase!B2:C144,{2}, FALSE), IF(VLOOKUP(G882,Sku_Consolidated!A2:S957,{19},FALSE)="VAM",VLOOKUP(E882,Store_VAM!B2:C273,{2}, FALSE),VLOOKUP(E882,Store_SRP!B2:C110,{2}, FALSE)))</f>
      </c>
      <c r="G882" s="1">
        <v>795516</v>
      </c>
      <c r="H882" s="1" t="s">
        <v>2249</v>
      </c>
      <c r="I882" s="10" t="s">
        <v>1424</v>
      </c>
      <c r="J882" s="1">
        <f>VLOOKUP(G882,Sku_Consolidated!A2:C957, 3, FALSE)</f>
      </c>
      <c r="K882" s="10">
        <f>IF(J882="PACK", I882, 0)</f>
      </c>
      <c r="L882" s="10">
        <f>IF(J882="KG", I882, I882 * VLOOKUP(G882,Sku_Consolidated!A2:U957,21,FALSE))</f>
      </c>
      <c r="M882" s="10" t="s">
        <v>37</v>
      </c>
      <c r="N882" s="11" t="s">
        <v>1657</v>
      </c>
      <c r="O882" s="10" t="s">
        <v>2262</v>
      </c>
      <c r="P882" s="10">
        <f>N882 - O882</f>
      </c>
      <c r="Q882" s="1">
        <f>VLOOKUP(G882,Sku_Consolidated!A2:G957,7, FALSE)</f>
      </c>
      <c r="R882" s="1">
        <f>IF(IFERROR(VLOOKUP(E882,Store_Showcase!B2:H144,7, FALSE), TRUE)=TRUE, IF(IFERROR(VLOOKUP(E882,Store_SRP!B2:H110,7, FALSE), TRUE)=TRUE,VLOOKUP(E882,Store_VAM!B2:H273,7, FALSE),VLOOKUP(E882,Store_SRP!B2:H110,7, FALSE)), VLOOKUP(E882,Store_Showcase!B2:H144,7, FALSE))</f>
      </c>
      <c r="S882" s="1">
        <f>IF(IFERROR(VLOOKUP(E882,Store_Showcase!B2:I144,8, FALSE), TRUE)=TRUE, IF(IFERROR(VLOOKUP(E882,Store_SRP!B2:I110,8, FALSE), TRUE)=TRUE,VLOOKUP(E882,Store_VAM!B2:I273,8, FALSE),VLOOKUP(E882,Store_SRP!B2:I110,8, FALSE)), VLOOKUP(E882,Store_Showcase!B2:I144,8, FALSE))</f>
      </c>
      <c r="T882" s="1">
        <f>VLOOKUP(G882,Sku_Consolidated!A2:R957,18,FALSE)</f>
      </c>
      <c r="U882" s="1" t="s">
        <v>2453</v>
      </c>
      <c r="V882" s="1">
        <f>IF(VLOOKUP(G882,Sku_Consolidated!A2:S957,19,FALSE)="SHOWCASE", VLOOKUP(E882,Store_Showcase!B2:L144,11, FALSE), IF(VLOOKUP(G882,Sku_Consolidated!A2:S957,19,FALSE)="VAM",VLOOKUP(E882,Store_VAM!B2:L273,11, FALSE),VLOOKUP(E882,Store_SRP!B2:L110,11, FALSE)))</f>
      </c>
      <c r="W882" s="1">
        <f>VLOOKUP(G882,Sku_Consolidated!A2:W957,11,FALSE)</f>
      </c>
      <c r="X882" s="1">
        <f>VLOOKUP(G882,Sku_Consolidated!A2:H957,8,FALSE)</f>
      </c>
      <c r="Y882" s="1">
        <f>VLOOKUP(G882,Sku_Consolidated!A2:I957,9,FALSE)</f>
      </c>
      <c r="Z882" s="1" t="s">
        <v>41</v>
      </c>
      <c r="AA882" s="1">
        <f>VLOOKUP(G882,Sku_Consolidated!A2:E957,5,FALSE)</f>
      </c>
      <c r="AB882" s="1">
        <f>IF(VLOOKUP(G882,Sku_Consolidated!A2:S957,19,FALSE)="SHOWCASE", VLOOKUP(E882,Store_Showcase!B2:N144,13, FALSE), IF(VLOOKUP(G882,Sku_Consolidated!A2:S957,19,FALSE)="VAM",VLOOKUP(E882,Store_VAM!B2:N273,13, FALSE),VLOOKUP(E882,Store_SRP!B2:N110,13, FALSE)))</f>
      </c>
      <c r="AC882" s="1">
        <f>IF(IFERROR(AB882,TRUE)=TRUE, "-","OK")</f>
      </c>
      <c r="AD882" s="11" t="s">
        <v>37</v>
      </c>
      <c r="AE882" s="11" t="s">
        <v>37</v>
      </c>
      <c r="AF882" s="1">
        <f>IF(IFERROR(VLOOKUP(E882,Store_Showcase!B2:H144,{5}, FALSE), TRUE)=TRUE, IF(IFERROR(VLOOKUP(E882,Store_SRP!B2:H110,{5}, FALSE), TRUE)=TRUE,VLOOKUP(E882,Store_VAM!B2:H273,{5}, FALSE),VLOOKUP(E882,Store_SRP!B2:H110,{5}, FALSE)), VLOOKUP(E882,Store_Showcase!B2:H144,{5}, FALSE))</f>
      </c>
      <c r="AG882" s="1">
        <f>IF(IFERROR(VLOOKUP(E882,Store_Showcase!B2:H144,{6}, FALSE), TRUE)=TRUE, IF(IFERROR(VLOOKUP(E882,Store_SRP!B2:H110,{6}, FALSE), TRUE)=TRUE,VLOOKUP(E882,Store_VAM!B2:H273,{6}, FALSE),VLOOKUP(E882,Store_SRP!B2:H110,{6}, FALSE)), VLOOKUP(E882,Store_Showcase!B2:H144,{6}, FALSE))</f>
      </c>
      <c r="AH882" s="1">
        <f>VLOOKUP(G882,Sku_Consolidated!A2:R957,18,FALSE)</f>
      </c>
      <c r="AI882" s="1">
        <f>VLOOKUP(G882,Sku_Consolidated!A2:S957,19,FALSE)</f>
      </c>
      <c r="AJ882" s="1">
        <f>VLOOKUP(G882,Sku_Consolidated!A2:T957,20,FALSE)</f>
      </c>
    </row>
    <row r="883" spans="1:36" x14ac:dyDescent="0.25">
      <c r="A883" s="1">
        <v>2024</v>
      </c>
      <c r="B883" s="1" t="s">
        <v>31</v>
      </c>
      <c r="C883" s="1" t="s">
        <v>32</v>
      </c>
      <c r="D883" s="1" t="s">
        <v>33</v>
      </c>
      <c r="E883" s="9" t="s">
        <v>1920</v>
      </c>
      <c r="F883" s="1">
        <f>IF(VLOOKUP(G883,Sku_Consolidated!A2:S957,{19},FALSE)="SHOWCASE", VLOOKUP(E883,Store_Showcase!B2:C144,{2}, FALSE), IF(VLOOKUP(G883,Sku_Consolidated!A2:S957,{19},FALSE)="VAM",VLOOKUP(E883,Store_VAM!B2:C273,{2}, FALSE),VLOOKUP(E883,Store_SRP!B2:C110,{2}, FALSE)))</f>
      </c>
      <c r="G883" s="1">
        <v>795520</v>
      </c>
      <c r="H883" s="1" t="s">
        <v>2260</v>
      </c>
      <c r="I883" s="10" t="s">
        <v>1424</v>
      </c>
      <c r="J883" s="1">
        <f>VLOOKUP(G883,Sku_Consolidated!A2:C957, 3, FALSE)</f>
      </c>
      <c r="K883" s="10">
        <f>IF(J883="PACK", I883, 0)</f>
      </c>
      <c r="L883" s="10">
        <f>IF(J883="KG", I883, I883 * VLOOKUP(G883,Sku_Consolidated!A2:U957,21,FALSE))</f>
      </c>
      <c r="M883" s="10" t="s">
        <v>37</v>
      </c>
      <c r="N883" s="11" t="s">
        <v>1657</v>
      </c>
      <c r="O883" s="10" t="s">
        <v>2262</v>
      </c>
      <c r="P883" s="10">
        <f>N883 - O883</f>
      </c>
      <c r="Q883" s="1">
        <f>VLOOKUP(G883,Sku_Consolidated!A2:G957,7, FALSE)</f>
      </c>
      <c r="R883" s="1">
        <f>IF(IFERROR(VLOOKUP(E883,Store_Showcase!B2:H144,7, FALSE), TRUE)=TRUE, IF(IFERROR(VLOOKUP(E883,Store_SRP!B2:H110,7, FALSE), TRUE)=TRUE,VLOOKUP(E883,Store_VAM!B2:H273,7, FALSE),VLOOKUP(E883,Store_SRP!B2:H110,7, FALSE)), VLOOKUP(E883,Store_Showcase!B2:H144,7, FALSE))</f>
      </c>
      <c r="S883" s="1">
        <f>IF(IFERROR(VLOOKUP(E883,Store_Showcase!B2:I144,8, FALSE), TRUE)=TRUE, IF(IFERROR(VLOOKUP(E883,Store_SRP!B2:I110,8, FALSE), TRUE)=TRUE,VLOOKUP(E883,Store_VAM!B2:I273,8, FALSE),VLOOKUP(E883,Store_SRP!B2:I110,8, FALSE)), VLOOKUP(E883,Store_Showcase!B2:I144,8, FALSE))</f>
      </c>
      <c r="T883" s="1">
        <f>VLOOKUP(G883,Sku_Consolidated!A2:R957,18,FALSE)</f>
      </c>
      <c r="U883" s="1" t="s">
        <v>2453</v>
      </c>
      <c r="V883" s="1">
        <f>IF(VLOOKUP(G883,Sku_Consolidated!A2:S957,19,FALSE)="SHOWCASE", VLOOKUP(E883,Store_Showcase!B2:L144,11, FALSE), IF(VLOOKUP(G883,Sku_Consolidated!A2:S957,19,FALSE)="VAM",VLOOKUP(E883,Store_VAM!B2:L273,11, FALSE),VLOOKUP(E883,Store_SRP!B2:L110,11, FALSE)))</f>
      </c>
      <c r="W883" s="1">
        <f>VLOOKUP(G883,Sku_Consolidated!A2:W957,11,FALSE)</f>
      </c>
      <c r="X883" s="1">
        <f>VLOOKUP(G883,Sku_Consolidated!A2:H957,8,FALSE)</f>
      </c>
      <c r="Y883" s="1">
        <f>VLOOKUP(G883,Sku_Consolidated!A2:I957,9,FALSE)</f>
      </c>
      <c r="Z883" s="1" t="s">
        <v>41</v>
      </c>
      <c r="AA883" s="1">
        <f>VLOOKUP(G883,Sku_Consolidated!A2:E957,5,FALSE)</f>
      </c>
      <c r="AB883" s="1">
        <f>IF(VLOOKUP(G883,Sku_Consolidated!A2:S957,19,FALSE)="SHOWCASE", VLOOKUP(E883,Store_Showcase!B2:N144,13, FALSE), IF(VLOOKUP(G883,Sku_Consolidated!A2:S957,19,FALSE)="VAM",VLOOKUP(E883,Store_VAM!B2:N273,13, FALSE),VLOOKUP(E883,Store_SRP!B2:N110,13, FALSE)))</f>
      </c>
      <c r="AC883" s="1">
        <f>IF(IFERROR(AB883,TRUE)=TRUE, "-","OK")</f>
      </c>
      <c r="AD883" s="11" t="s">
        <v>37</v>
      </c>
      <c r="AE883" s="11" t="s">
        <v>37</v>
      </c>
      <c r="AF883" s="1">
        <f>IF(IFERROR(VLOOKUP(E883,Store_Showcase!B2:H144,{5}, FALSE), TRUE)=TRUE, IF(IFERROR(VLOOKUP(E883,Store_SRP!B2:H110,{5}, FALSE), TRUE)=TRUE,VLOOKUP(E883,Store_VAM!B2:H273,{5}, FALSE),VLOOKUP(E883,Store_SRP!B2:H110,{5}, FALSE)), VLOOKUP(E883,Store_Showcase!B2:H144,{5}, FALSE))</f>
      </c>
      <c r="AG883" s="1">
        <f>IF(IFERROR(VLOOKUP(E883,Store_Showcase!B2:H144,{6}, FALSE), TRUE)=TRUE, IF(IFERROR(VLOOKUP(E883,Store_SRP!B2:H110,{6}, FALSE), TRUE)=TRUE,VLOOKUP(E883,Store_VAM!B2:H273,{6}, FALSE),VLOOKUP(E883,Store_SRP!B2:H110,{6}, FALSE)), VLOOKUP(E883,Store_Showcase!B2:H144,{6}, FALSE))</f>
      </c>
      <c r="AH883" s="1">
        <f>VLOOKUP(G883,Sku_Consolidated!A2:R957,18,FALSE)</f>
      </c>
      <c r="AI883" s="1">
        <f>VLOOKUP(G883,Sku_Consolidated!A2:S957,19,FALSE)</f>
      </c>
      <c r="AJ883" s="1">
        <f>VLOOKUP(G883,Sku_Consolidated!A2:T957,20,FALSE)</f>
      </c>
    </row>
    <row r="884" spans="1:36" x14ac:dyDescent="0.25">
      <c r="A884" s="1">
        <v>2024</v>
      </c>
      <c r="B884" s="1" t="s">
        <v>31</v>
      </c>
      <c r="C884" s="1" t="s">
        <v>32</v>
      </c>
      <c r="D884" s="1" t="s">
        <v>33</v>
      </c>
      <c r="E884" s="9" t="s">
        <v>1920</v>
      </c>
      <c r="F884" s="1">
        <f>IF(VLOOKUP(G884,Sku_Consolidated!A2:S957,{19},FALSE)="SHOWCASE", VLOOKUP(E884,Store_Showcase!B2:C144,{2}, FALSE), IF(VLOOKUP(G884,Sku_Consolidated!A2:S957,{19},FALSE)="VAM",VLOOKUP(E884,Store_VAM!B2:C273,{2}, FALSE),VLOOKUP(E884,Store_SRP!B2:C110,{2}, FALSE)))</f>
      </c>
      <c r="G884" s="1">
        <v>827186</v>
      </c>
      <c r="H884" s="1" t="s">
        <v>2256</v>
      </c>
      <c r="I884" s="10" t="s">
        <v>1137</v>
      </c>
      <c r="J884" s="1">
        <f>VLOOKUP(G884,Sku_Consolidated!A2:C957, 3, FALSE)</f>
      </c>
      <c r="K884" s="10">
        <f>IF(J884="PACK", I884, 0)</f>
      </c>
      <c r="L884" s="10">
        <f>IF(J884="KG", I884, I884 * VLOOKUP(G884,Sku_Consolidated!A2:U957,21,FALSE))</f>
      </c>
      <c r="M884" s="10" t="s">
        <v>37</v>
      </c>
      <c r="N884" s="11" t="s">
        <v>2266</v>
      </c>
      <c r="O884" s="10" t="s">
        <v>2267</v>
      </c>
      <c r="P884" s="10">
        <f>N884 - O884</f>
      </c>
      <c r="Q884" s="1">
        <f>VLOOKUP(G884,Sku_Consolidated!A2:G957,7, FALSE)</f>
      </c>
      <c r="R884" s="1">
        <f>IF(IFERROR(VLOOKUP(E884,Store_Showcase!B2:H144,7, FALSE), TRUE)=TRUE, IF(IFERROR(VLOOKUP(E884,Store_SRP!B2:H110,7, FALSE), TRUE)=TRUE,VLOOKUP(E884,Store_VAM!B2:H273,7, FALSE),VLOOKUP(E884,Store_SRP!B2:H110,7, FALSE)), VLOOKUP(E884,Store_Showcase!B2:H144,7, FALSE))</f>
      </c>
      <c r="S884" s="1">
        <f>IF(IFERROR(VLOOKUP(E884,Store_Showcase!B2:I144,8, FALSE), TRUE)=TRUE, IF(IFERROR(VLOOKUP(E884,Store_SRP!B2:I110,8, FALSE), TRUE)=TRUE,VLOOKUP(E884,Store_VAM!B2:I273,8, FALSE),VLOOKUP(E884,Store_SRP!B2:I110,8, FALSE)), VLOOKUP(E884,Store_Showcase!B2:I144,8, FALSE))</f>
      </c>
      <c r="T884" s="1">
        <f>VLOOKUP(G884,Sku_Consolidated!A2:R957,18,FALSE)</f>
      </c>
      <c r="U884" s="1" t="s">
        <v>2453</v>
      </c>
      <c r="V884" s="1">
        <f>IF(VLOOKUP(G884,Sku_Consolidated!A2:S957,19,FALSE)="SHOWCASE", VLOOKUP(E884,Store_Showcase!B2:L144,11, FALSE), IF(VLOOKUP(G884,Sku_Consolidated!A2:S957,19,FALSE)="VAM",VLOOKUP(E884,Store_VAM!B2:L273,11, FALSE),VLOOKUP(E884,Store_SRP!B2:L110,11, FALSE)))</f>
      </c>
      <c r="W884" s="1">
        <f>VLOOKUP(G884,Sku_Consolidated!A2:W957,11,FALSE)</f>
      </c>
      <c r="X884" s="1">
        <f>VLOOKUP(G884,Sku_Consolidated!A2:H957,8,FALSE)</f>
      </c>
      <c r="Y884" s="1">
        <f>VLOOKUP(G884,Sku_Consolidated!A2:I957,9,FALSE)</f>
      </c>
      <c r="Z884" s="1" t="s">
        <v>41</v>
      </c>
      <c r="AA884" s="1">
        <f>VLOOKUP(G884,Sku_Consolidated!A2:E957,5,FALSE)</f>
      </c>
      <c r="AB884" s="1">
        <f>IF(VLOOKUP(G884,Sku_Consolidated!A2:S957,19,FALSE)="SHOWCASE", VLOOKUP(E884,Store_Showcase!B2:N144,13, FALSE), IF(VLOOKUP(G884,Sku_Consolidated!A2:S957,19,FALSE)="VAM",VLOOKUP(E884,Store_VAM!B2:N273,13, FALSE),VLOOKUP(E884,Store_SRP!B2:N110,13, FALSE)))</f>
      </c>
      <c r="AC884" s="1">
        <f>IF(IFERROR(AB884,TRUE)=TRUE, "-","OK")</f>
      </c>
      <c r="AD884" s="11" t="s">
        <v>37</v>
      </c>
      <c r="AE884" s="11" t="s">
        <v>37</v>
      </c>
      <c r="AF884" s="1">
        <f>IF(IFERROR(VLOOKUP(E884,Store_Showcase!B2:H144,{5}, FALSE), TRUE)=TRUE, IF(IFERROR(VLOOKUP(E884,Store_SRP!B2:H110,{5}, FALSE), TRUE)=TRUE,VLOOKUP(E884,Store_VAM!B2:H273,{5}, FALSE),VLOOKUP(E884,Store_SRP!B2:H110,{5}, FALSE)), VLOOKUP(E884,Store_Showcase!B2:H144,{5}, FALSE))</f>
      </c>
      <c r="AG884" s="1">
        <f>IF(IFERROR(VLOOKUP(E884,Store_Showcase!B2:H144,{6}, FALSE), TRUE)=TRUE, IF(IFERROR(VLOOKUP(E884,Store_SRP!B2:H110,{6}, FALSE), TRUE)=TRUE,VLOOKUP(E884,Store_VAM!B2:H273,{6}, FALSE),VLOOKUP(E884,Store_SRP!B2:H110,{6}, FALSE)), VLOOKUP(E884,Store_Showcase!B2:H144,{6}, FALSE))</f>
      </c>
      <c r="AH884" s="1">
        <f>VLOOKUP(G884,Sku_Consolidated!A2:R957,18,FALSE)</f>
      </c>
      <c r="AI884" s="1">
        <f>VLOOKUP(G884,Sku_Consolidated!A2:S957,19,FALSE)</f>
      </c>
      <c r="AJ884" s="1">
        <f>VLOOKUP(G884,Sku_Consolidated!A2:T957,20,FALSE)</f>
      </c>
    </row>
    <row r="885" spans="1:36" x14ac:dyDescent="0.25">
      <c r="A885" s="1">
        <v>2024</v>
      </c>
      <c r="B885" s="1" t="s">
        <v>31</v>
      </c>
      <c r="C885" s="1" t="s">
        <v>32</v>
      </c>
      <c r="D885" s="1" t="s">
        <v>33</v>
      </c>
      <c r="E885" s="9" t="s">
        <v>2454</v>
      </c>
      <c r="F885" s="1">
        <f>IF(VLOOKUP(G885,Sku_Consolidated!A2:S957,{19},FALSE)="SHOWCASE", VLOOKUP(E885,Store_Showcase!B2:C144,{2}, FALSE), IF(VLOOKUP(G885,Sku_Consolidated!A2:S957,{19},FALSE)="VAM",VLOOKUP(E885,Store_VAM!B2:C273,{2}, FALSE),VLOOKUP(E885,Store_SRP!B2:C110,{2}, FALSE)))</f>
      </c>
      <c r="G885" s="1">
        <v>795516</v>
      </c>
      <c r="H885" s="1" t="s">
        <v>2249</v>
      </c>
      <c r="I885" s="10" t="s">
        <v>1137</v>
      </c>
      <c r="J885" s="1">
        <f>VLOOKUP(G885,Sku_Consolidated!A2:C957, 3, FALSE)</f>
      </c>
      <c r="K885" s="10">
        <f>IF(J885="PACK", I885, 0)</f>
      </c>
      <c r="L885" s="10">
        <f>IF(J885="KG", I885, I885 * VLOOKUP(G885,Sku_Consolidated!A2:U957,21,FALSE))</f>
      </c>
      <c r="M885" s="10" t="s">
        <v>37</v>
      </c>
      <c r="N885" s="11" t="s">
        <v>1667</v>
      </c>
      <c r="O885" s="10" t="s">
        <v>1658</v>
      </c>
      <c r="P885" s="10">
        <f>N885 - O885</f>
      </c>
      <c r="Q885" s="1">
        <f>VLOOKUP(G885,Sku_Consolidated!A2:G957,7, FALSE)</f>
      </c>
      <c r="R885" s="1">
        <f>IF(IFERROR(VLOOKUP(E885,Store_Showcase!B2:H144,7, FALSE), TRUE)=TRUE, IF(IFERROR(VLOOKUP(E885,Store_SRP!B2:H110,7, FALSE), TRUE)=TRUE,VLOOKUP(E885,Store_VAM!B2:H273,7, FALSE),VLOOKUP(E885,Store_SRP!B2:H110,7, FALSE)), VLOOKUP(E885,Store_Showcase!B2:H144,7, FALSE))</f>
      </c>
      <c r="S885" s="1">
        <f>IF(IFERROR(VLOOKUP(E885,Store_Showcase!B2:I144,8, FALSE), TRUE)=TRUE, IF(IFERROR(VLOOKUP(E885,Store_SRP!B2:I110,8, FALSE), TRUE)=TRUE,VLOOKUP(E885,Store_VAM!B2:I273,8, FALSE),VLOOKUP(E885,Store_SRP!B2:I110,8, FALSE)), VLOOKUP(E885,Store_Showcase!B2:I144,8, FALSE))</f>
      </c>
      <c r="T885" s="1">
        <f>VLOOKUP(G885,Sku_Consolidated!A2:R957,18,FALSE)</f>
      </c>
      <c r="U885" s="1" t="s">
        <v>2455</v>
      </c>
      <c r="V885" s="1">
        <f>IF(VLOOKUP(G885,Sku_Consolidated!A2:S957,19,FALSE)="SHOWCASE", VLOOKUP(E885,Store_Showcase!B2:L144,11, FALSE), IF(VLOOKUP(G885,Sku_Consolidated!A2:S957,19,FALSE)="VAM",VLOOKUP(E885,Store_VAM!B2:L273,11, FALSE),VLOOKUP(E885,Store_SRP!B2:L110,11, FALSE)))</f>
      </c>
      <c r="W885" s="1">
        <f>VLOOKUP(G885,Sku_Consolidated!A2:W957,11,FALSE)</f>
      </c>
      <c r="X885" s="1">
        <f>VLOOKUP(G885,Sku_Consolidated!A2:H957,8,FALSE)</f>
      </c>
      <c r="Y885" s="1">
        <f>VLOOKUP(G885,Sku_Consolidated!A2:I957,9,FALSE)</f>
      </c>
      <c r="Z885" s="1" t="s">
        <v>41</v>
      </c>
      <c r="AA885" s="1">
        <f>VLOOKUP(G885,Sku_Consolidated!A2:E957,5,FALSE)</f>
      </c>
      <c r="AB885" s="1">
        <f>IF(VLOOKUP(G885,Sku_Consolidated!A2:S957,19,FALSE)="SHOWCASE", VLOOKUP(E885,Store_Showcase!B2:N144,13, FALSE), IF(VLOOKUP(G885,Sku_Consolidated!A2:S957,19,FALSE)="VAM",VLOOKUP(E885,Store_VAM!B2:N273,13, FALSE),VLOOKUP(E885,Store_SRP!B2:N110,13, FALSE)))</f>
      </c>
      <c r="AC885" s="1">
        <f>IF(IFERROR(AB885,TRUE)=TRUE, "-","OK")</f>
      </c>
      <c r="AD885" s="11" t="s">
        <v>37</v>
      </c>
      <c r="AE885" s="11" t="s">
        <v>37</v>
      </c>
      <c r="AF885" s="1">
        <f>IF(IFERROR(VLOOKUP(E885,Store_Showcase!B2:H144,{5}, FALSE), TRUE)=TRUE, IF(IFERROR(VLOOKUP(E885,Store_SRP!B2:H110,{5}, FALSE), TRUE)=TRUE,VLOOKUP(E885,Store_VAM!B2:H273,{5}, FALSE),VLOOKUP(E885,Store_SRP!B2:H110,{5}, FALSE)), VLOOKUP(E885,Store_Showcase!B2:H144,{5}, FALSE))</f>
      </c>
      <c r="AG885" s="1">
        <f>IF(IFERROR(VLOOKUP(E885,Store_Showcase!B2:H144,{6}, FALSE), TRUE)=TRUE, IF(IFERROR(VLOOKUP(E885,Store_SRP!B2:H110,{6}, FALSE), TRUE)=TRUE,VLOOKUP(E885,Store_VAM!B2:H273,{6}, FALSE),VLOOKUP(E885,Store_SRP!B2:H110,{6}, FALSE)), VLOOKUP(E885,Store_Showcase!B2:H144,{6}, FALSE))</f>
      </c>
      <c r="AH885" s="1">
        <f>VLOOKUP(G885,Sku_Consolidated!A2:R957,18,FALSE)</f>
      </c>
      <c r="AI885" s="1">
        <f>VLOOKUP(G885,Sku_Consolidated!A2:S957,19,FALSE)</f>
      </c>
      <c r="AJ885" s="1">
        <f>VLOOKUP(G885,Sku_Consolidated!A2:T957,20,FALSE)</f>
      </c>
    </row>
    <row r="886" spans="1:36" x14ac:dyDescent="0.25">
      <c r="A886" s="1">
        <v>2024</v>
      </c>
      <c r="B886" s="1" t="s">
        <v>31</v>
      </c>
      <c r="C886" s="1" t="s">
        <v>32</v>
      </c>
      <c r="D886" s="1" t="s">
        <v>33</v>
      </c>
      <c r="E886" s="9" t="s">
        <v>2456</v>
      </c>
      <c r="F886" s="1">
        <f>IF(VLOOKUP(G886,Sku_Consolidated!A2:S957,{19},FALSE)="SHOWCASE", VLOOKUP(E886,Store_Showcase!B2:C144,{2}, FALSE), IF(VLOOKUP(G886,Sku_Consolidated!A2:S957,{19},FALSE)="VAM",VLOOKUP(E886,Store_VAM!B2:C273,{2}, FALSE),VLOOKUP(E886,Store_SRP!B2:C110,{2}, FALSE)))</f>
      </c>
      <c r="G886" s="1">
        <v>795516</v>
      </c>
      <c r="H886" s="1" t="s">
        <v>2249</v>
      </c>
      <c r="I886" s="10" t="s">
        <v>1424</v>
      </c>
      <c r="J886" s="1">
        <f>VLOOKUP(G886,Sku_Consolidated!A2:C957, 3, FALSE)</f>
      </c>
      <c r="K886" s="10">
        <f>IF(J886="PACK", I886, 0)</f>
      </c>
      <c r="L886" s="10">
        <f>IF(J886="KG", I886, I886 * VLOOKUP(G886,Sku_Consolidated!A2:U957,21,FALSE))</f>
      </c>
      <c r="M886" s="10" t="s">
        <v>37</v>
      </c>
      <c r="N886" s="11" t="s">
        <v>1657</v>
      </c>
      <c r="O886" s="10" t="s">
        <v>2262</v>
      </c>
      <c r="P886" s="10">
        <f>N886 - O886</f>
      </c>
      <c r="Q886" s="1">
        <f>VLOOKUP(G886,Sku_Consolidated!A2:G957,7, FALSE)</f>
      </c>
      <c r="R886" s="1">
        <f>IF(IFERROR(VLOOKUP(E886,Store_Showcase!B2:H144,7, FALSE), TRUE)=TRUE, IF(IFERROR(VLOOKUP(E886,Store_SRP!B2:H110,7, FALSE), TRUE)=TRUE,VLOOKUP(E886,Store_VAM!B2:H273,7, FALSE),VLOOKUP(E886,Store_SRP!B2:H110,7, FALSE)), VLOOKUP(E886,Store_Showcase!B2:H144,7, FALSE))</f>
      </c>
      <c r="S886" s="1">
        <f>IF(IFERROR(VLOOKUP(E886,Store_Showcase!B2:I144,8, FALSE), TRUE)=TRUE, IF(IFERROR(VLOOKUP(E886,Store_SRP!B2:I110,8, FALSE), TRUE)=TRUE,VLOOKUP(E886,Store_VAM!B2:I273,8, FALSE),VLOOKUP(E886,Store_SRP!B2:I110,8, FALSE)), VLOOKUP(E886,Store_Showcase!B2:I144,8, FALSE))</f>
      </c>
      <c r="T886" s="1">
        <f>VLOOKUP(G886,Sku_Consolidated!A2:R957,18,FALSE)</f>
      </c>
      <c r="U886" s="1" t="s">
        <v>2457</v>
      </c>
      <c r="V886" s="1">
        <f>IF(VLOOKUP(G886,Sku_Consolidated!A2:S957,19,FALSE)="SHOWCASE", VLOOKUP(E886,Store_Showcase!B2:L144,11, FALSE), IF(VLOOKUP(G886,Sku_Consolidated!A2:S957,19,FALSE)="VAM",VLOOKUP(E886,Store_VAM!B2:L273,11, FALSE),VLOOKUP(E886,Store_SRP!B2:L110,11, FALSE)))</f>
      </c>
      <c r="W886" s="1">
        <f>VLOOKUP(G886,Sku_Consolidated!A2:W957,11,FALSE)</f>
      </c>
      <c r="X886" s="1">
        <f>VLOOKUP(G886,Sku_Consolidated!A2:H957,8,FALSE)</f>
      </c>
      <c r="Y886" s="1">
        <f>VLOOKUP(G886,Sku_Consolidated!A2:I957,9,FALSE)</f>
      </c>
      <c r="Z886" s="1" t="s">
        <v>41</v>
      </c>
      <c r="AA886" s="1">
        <f>VLOOKUP(G886,Sku_Consolidated!A2:E957,5,FALSE)</f>
      </c>
      <c r="AB886" s="1">
        <f>IF(VLOOKUP(G886,Sku_Consolidated!A2:S957,19,FALSE)="SHOWCASE", VLOOKUP(E886,Store_Showcase!B2:N144,13, FALSE), IF(VLOOKUP(G886,Sku_Consolidated!A2:S957,19,FALSE)="VAM",VLOOKUP(E886,Store_VAM!B2:N273,13, FALSE),VLOOKUP(E886,Store_SRP!B2:N110,13, FALSE)))</f>
      </c>
      <c r="AC886" s="1">
        <f>IF(IFERROR(AB886,TRUE)=TRUE, "-","OK")</f>
      </c>
      <c r="AD886" s="11" t="s">
        <v>37</v>
      </c>
      <c r="AE886" s="11" t="s">
        <v>37</v>
      </c>
      <c r="AF886" s="1">
        <f>IF(IFERROR(VLOOKUP(E886,Store_Showcase!B2:H144,{5}, FALSE), TRUE)=TRUE, IF(IFERROR(VLOOKUP(E886,Store_SRP!B2:H110,{5}, FALSE), TRUE)=TRUE,VLOOKUP(E886,Store_VAM!B2:H273,{5}, FALSE),VLOOKUP(E886,Store_SRP!B2:H110,{5}, FALSE)), VLOOKUP(E886,Store_Showcase!B2:H144,{5}, FALSE))</f>
      </c>
      <c r="AG886" s="1">
        <f>IF(IFERROR(VLOOKUP(E886,Store_Showcase!B2:H144,{6}, FALSE), TRUE)=TRUE, IF(IFERROR(VLOOKUP(E886,Store_SRP!B2:H110,{6}, FALSE), TRUE)=TRUE,VLOOKUP(E886,Store_VAM!B2:H273,{6}, FALSE),VLOOKUP(E886,Store_SRP!B2:H110,{6}, FALSE)), VLOOKUP(E886,Store_Showcase!B2:H144,{6}, FALSE))</f>
      </c>
      <c r="AH886" s="1">
        <f>VLOOKUP(G886,Sku_Consolidated!A2:R957,18,FALSE)</f>
      </c>
      <c r="AI886" s="1">
        <f>VLOOKUP(G886,Sku_Consolidated!A2:S957,19,FALSE)</f>
      </c>
      <c r="AJ886" s="1">
        <f>VLOOKUP(G886,Sku_Consolidated!A2:T957,20,FALSE)</f>
      </c>
    </row>
    <row r="887" spans="1:36" x14ac:dyDescent="0.25">
      <c r="A887" s="1">
        <v>2024</v>
      </c>
      <c r="B887" s="1" t="s">
        <v>31</v>
      </c>
      <c r="C887" s="1" t="s">
        <v>32</v>
      </c>
      <c r="D887" s="1" t="s">
        <v>33</v>
      </c>
      <c r="E887" s="9" t="s">
        <v>2456</v>
      </c>
      <c r="F887" s="1">
        <f>IF(VLOOKUP(G887,Sku_Consolidated!A2:S957,{19},FALSE)="SHOWCASE", VLOOKUP(E887,Store_Showcase!B2:C144,{2}, FALSE), IF(VLOOKUP(G887,Sku_Consolidated!A2:S957,{19},FALSE)="VAM",VLOOKUP(E887,Store_VAM!B2:C273,{2}, FALSE),VLOOKUP(E887,Store_SRP!B2:C110,{2}, FALSE)))</f>
      </c>
      <c r="G887" s="1">
        <v>827186</v>
      </c>
      <c r="H887" s="1" t="s">
        <v>2256</v>
      </c>
      <c r="I887" s="10" t="s">
        <v>1477</v>
      </c>
      <c r="J887" s="1">
        <f>VLOOKUP(G887,Sku_Consolidated!A2:C957, 3, FALSE)</f>
      </c>
      <c r="K887" s="10">
        <f>IF(J887="PACK", I887, 0)</f>
      </c>
      <c r="L887" s="10">
        <f>IF(J887="KG", I887, I887 * VLOOKUP(G887,Sku_Consolidated!A2:U957,21,FALSE))</f>
      </c>
      <c r="M887" s="10" t="s">
        <v>37</v>
      </c>
      <c r="N887" s="11" t="s">
        <v>2458</v>
      </c>
      <c r="O887" s="10" t="s">
        <v>2459</v>
      </c>
      <c r="P887" s="10">
        <f>N887 - O887</f>
      </c>
      <c r="Q887" s="1">
        <f>VLOOKUP(G887,Sku_Consolidated!A2:G957,7, FALSE)</f>
      </c>
      <c r="R887" s="1">
        <f>IF(IFERROR(VLOOKUP(E887,Store_Showcase!B2:H144,7, FALSE), TRUE)=TRUE, IF(IFERROR(VLOOKUP(E887,Store_SRP!B2:H110,7, FALSE), TRUE)=TRUE,VLOOKUP(E887,Store_VAM!B2:H273,7, FALSE),VLOOKUP(E887,Store_SRP!B2:H110,7, FALSE)), VLOOKUP(E887,Store_Showcase!B2:H144,7, FALSE))</f>
      </c>
      <c r="S887" s="1">
        <f>IF(IFERROR(VLOOKUP(E887,Store_Showcase!B2:I144,8, FALSE), TRUE)=TRUE, IF(IFERROR(VLOOKUP(E887,Store_SRP!B2:I110,8, FALSE), TRUE)=TRUE,VLOOKUP(E887,Store_VAM!B2:I273,8, FALSE),VLOOKUP(E887,Store_SRP!B2:I110,8, FALSE)), VLOOKUP(E887,Store_Showcase!B2:I144,8, FALSE))</f>
      </c>
      <c r="T887" s="1">
        <f>VLOOKUP(G887,Sku_Consolidated!A2:R957,18,FALSE)</f>
      </c>
      <c r="U887" s="1" t="s">
        <v>2457</v>
      </c>
      <c r="V887" s="1">
        <f>IF(VLOOKUP(G887,Sku_Consolidated!A2:S957,19,FALSE)="SHOWCASE", VLOOKUP(E887,Store_Showcase!B2:L144,11, FALSE), IF(VLOOKUP(G887,Sku_Consolidated!A2:S957,19,FALSE)="VAM",VLOOKUP(E887,Store_VAM!B2:L273,11, FALSE),VLOOKUP(E887,Store_SRP!B2:L110,11, FALSE)))</f>
      </c>
      <c r="W887" s="1">
        <f>VLOOKUP(G887,Sku_Consolidated!A2:W957,11,FALSE)</f>
      </c>
      <c r="X887" s="1">
        <f>VLOOKUP(G887,Sku_Consolidated!A2:H957,8,FALSE)</f>
      </c>
      <c r="Y887" s="1">
        <f>VLOOKUP(G887,Sku_Consolidated!A2:I957,9,FALSE)</f>
      </c>
      <c r="Z887" s="1" t="s">
        <v>41</v>
      </c>
      <c r="AA887" s="1">
        <f>VLOOKUP(G887,Sku_Consolidated!A2:E957,5,FALSE)</f>
      </c>
      <c r="AB887" s="1">
        <f>IF(VLOOKUP(G887,Sku_Consolidated!A2:S957,19,FALSE)="SHOWCASE", VLOOKUP(E887,Store_Showcase!B2:N144,13, FALSE), IF(VLOOKUP(G887,Sku_Consolidated!A2:S957,19,FALSE)="VAM",VLOOKUP(E887,Store_VAM!B2:N273,13, FALSE),VLOOKUP(E887,Store_SRP!B2:N110,13, FALSE)))</f>
      </c>
      <c r="AC887" s="1">
        <f>IF(IFERROR(AB887,TRUE)=TRUE, "-","OK")</f>
      </c>
      <c r="AD887" s="11" t="s">
        <v>37</v>
      </c>
      <c r="AE887" s="11" t="s">
        <v>37</v>
      </c>
      <c r="AF887" s="1">
        <f>IF(IFERROR(VLOOKUP(E887,Store_Showcase!B2:H144,{5}, FALSE), TRUE)=TRUE, IF(IFERROR(VLOOKUP(E887,Store_SRP!B2:H110,{5}, FALSE), TRUE)=TRUE,VLOOKUP(E887,Store_VAM!B2:H273,{5}, FALSE),VLOOKUP(E887,Store_SRP!B2:H110,{5}, FALSE)), VLOOKUP(E887,Store_Showcase!B2:H144,{5}, FALSE))</f>
      </c>
      <c r="AG887" s="1">
        <f>IF(IFERROR(VLOOKUP(E887,Store_Showcase!B2:H144,{6}, FALSE), TRUE)=TRUE, IF(IFERROR(VLOOKUP(E887,Store_SRP!B2:H110,{6}, FALSE), TRUE)=TRUE,VLOOKUP(E887,Store_VAM!B2:H273,{6}, FALSE),VLOOKUP(E887,Store_SRP!B2:H110,{6}, FALSE)), VLOOKUP(E887,Store_Showcase!B2:H144,{6}, FALSE))</f>
      </c>
      <c r="AH887" s="1">
        <f>VLOOKUP(G887,Sku_Consolidated!A2:R957,18,FALSE)</f>
      </c>
      <c r="AI887" s="1">
        <f>VLOOKUP(G887,Sku_Consolidated!A2:S957,19,FALSE)</f>
      </c>
      <c r="AJ887" s="1">
        <f>VLOOKUP(G887,Sku_Consolidated!A2:T957,20,FALSE)</f>
      </c>
    </row>
    <row r="888" spans="1:36" x14ac:dyDescent="0.25">
      <c r="A888" s="1">
        <v>2024</v>
      </c>
      <c r="B888" s="1" t="s">
        <v>31</v>
      </c>
      <c r="C888" s="1" t="s">
        <v>32</v>
      </c>
      <c r="D888" s="1" t="s">
        <v>33</v>
      </c>
      <c r="E888" s="9" t="s">
        <v>2460</v>
      </c>
      <c r="F888" s="1">
        <f>IF(VLOOKUP(G888,Sku_Consolidated!A2:S957,{19},FALSE)="SHOWCASE", VLOOKUP(E888,Store_Showcase!B2:C144,{2}, FALSE), IF(VLOOKUP(G888,Sku_Consolidated!A2:S957,{19},FALSE)="VAM",VLOOKUP(E888,Store_VAM!B2:C273,{2}, FALSE),VLOOKUP(E888,Store_SRP!B2:C110,{2}, FALSE)))</f>
      </c>
      <c r="G888" s="1">
        <v>795520</v>
      </c>
      <c r="H888" s="1" t="s">
        <v>2260</v>
      </c>
      <c r="I888" s="10" t="s">
        <v>1424</v>
      </c>
      <c r="J888" s="1">
        <f>VLOOKUP(G888,Sku_Consolidated!A2:C957, 3, FALSE)</f>
      </c>
      <c r="K888" s="10">
        <f>IF(J888="PACK", I888, 0)</f>
      </c>
      <c r="L888" s="10">
        <f>IF(J888="KG", I888, I888 * VLOOKUP(G888,Sku_Consolidated!A2:U957,21,FALSE))</f>
      </c>
      <c r="M888" s="10" t="s">
        <v>37</v>
      </c>
      <c r="N888" s="11" t="s">
        <v>2461</v>
      </c>
      <c r="O888" s="10" t="s">
        <v>1633</v>
      </c>
      <c r="P888" s="10">
        <f>N888 - O888</f>
      </c>
      <c r="Q888" s="1">
        <f>VLOOKUP(G888,Sku_Consolidated!A2:G957,7, FALSE)</f>
      </c>
      <c r="R888" s="1">
        <f>IF(IFERROR(VLOOKUP(E888,Store_Showcase!B2:H144,7, FALSE), TRUE)=TRUE, IF(IFERROR(VLOOKUP(E888,Store_SRP!B2:H110,7, FALSE), TRUE)=TRUE,VLOOKUP(E888,Store_VAM!B2:H273,7, FALSE),VLOOKUP(E888,Store_SRP!B2:H110,7, FALSE)), VLOOKUP(E888,Store_Showcase!B2:H144,7, FALSE))</f>
      </c>
      <c r="S888" s="1">
        <f>IF(IFERROR(VLOOKUP(E888,Store_Showcase!B2:I144,8, FALSE), TRUE)=TRUE, IF(IFERROR(VLOOKUP(E888,Store_SRP!B2:I110,8, FALSE), TRUE)=TRUE,VLOOKUP(E888,Store_VAM!B2:I273,8, FALSE),VLOOKUP(E888,Store_SRP!B2:I110,8, FALSE)), VLOOKUP(E888,Store_Showcase!B2:I144,8, FALSE))</f>
      </c>
      <c r="T888" s="1">
        <f>VLOOKUP(G888,Sku_Consolidated!A2:R957,18,FALSE)</f>
      </c>
      <c r="U888" s="1" t="s">
        <v>2462</v>
      </c>
      <c r="V888" s="1">
        <f>IF(VLOOKUP(G888,Sku_Consolidated!A2:S957,19,FALSE)="SHOWCASE", VLOOKUP(E888,Store_Showcase!B2:L144,11, FALSE), IF(VLOOKUP(G888,Sku_Consolidated!A2:S957,19,FALSE)="VAM",VLOOKUP(E888,Store_VAM!B2:L273,11, FALSE),VLOOKUP(E888,Store_SRP!B2:L110,11, FALSE)))</f>
      </c>
      <c r="W888" s="1">
        <f>VLOOKUP(G888,Sku_Consolidated!A2:W957,11,FALSE)</f>
      </c>
      <c r="X888" s="1">
        <f>VLOOKUP(G888,Sku_Consolidated!A2:H957,8,FALSE)</f>
      </c>
      <c r="Y888" s="1">
        <f>VLOOKUP(G888,Sku_Consolidated!A2:I957,9,FALSE)</f>
      </c>
      <c r="Z888" s="1" t="s">
        <v>41</v>
      </c>
      <c r="AA888" s="1">
        <f>VLOOKUP(G888,Sku_Consolidated!A2:E957,5,FALSE)</f>
      </c>
      <c r="AB888" s="1">
        <f>IF(VLOOKUP(G888,Sku_Consolidated!A2:S957,19,FALSE)="SHOWCASE", VLOOKUP(E888,Store_Showcase!B2:N144,13, FALSE), IF(VLOOKUP(G888,Sku_Consolidated!A2:S957,19,FALSE)="VAM",VLOOKUP(E888,Store_VAM!B2:N273,13, FALSE),VLOOKUP(E888,Store_SRP!B2:N110,13, FALSE)))</f>
      </c>
      <c r="AC888" s="1">
        <f>IF(IFERROR(AB888,TRUE)=TRUE, "-","OK")</f>
      </c>
      <c r="AD888" s="11" t="s">
        <v>37</v>
      </c>
      <c r="AE888" s="11" t="s">
        <v>37</v>
      </c>
      <c r="AF888" s="1">
        <f>IF(IFERROR(VLOOKUP(E888,Store_Showcase!B2:H144,{5}, FALSE), TRUE)=TRUE, IF(IFERROR(VLOOKUP(E888,Store_SRP!B2:H110,{5}, FALSE), TRUE)=TRUE,VLOOKUP(E888,Store_VAM!B2:H273,{5}, FALSE),VLOOKUP(E888,Store_SRP!B2:H110,{5}, FALSE)), VLOOKUP(E888,Store_Showcase!B2:H144,{5}, FALSE))</f>
      </c>
      <c r="AG888" s="1">
        <f>IF(IFERROR(VLOOKUP(E888,Store_Showcase!B2:H144,{6}, FALSE), TRUE)=TRUE, IF(IFERROR(VLOOKUP(E888,Store_SRP!B2:H110,{6}, FALSE), TRUE)=TRUE,VLOOKUP(E888,Store_VAM!B2:H273,{6}, FALSE),VLOOKUP(E888,Store_SRP!B2:H110,{6}, FALSE)), VLOOKUP(E888,Store_Showcase!B2:H144,{6}, FALSE))</f>
      </c>
      <c r="AH888" s="1">
        <f>VLOOKUP(G888,Sku_Consolidated!A2:R957,18,FALSE)</f>
      </c>
      <c r="AI888" s="1">
        <f>VLOOKUP(G888,Sku_Consolidated!A2:S957,19,FALSE)</f>
      </c>
      <c r="AJ888" s="1">
        <f>VLOOKUP(G888,Sku_Consolidated!A2:T957,20,FALSE)</f>
      </c>
    </row>
    <row r="889" spans="1:36" x14ac:dyDescent="0.25">
      <c r="A889" s="1">
        <v>2024</v>
      </c>
      <c r="B889" s="1" t="s">
        <v>31</v>
      </c>
      <c r="C889" s="1" t="s">
        <v>32</v>
      </c>
      <c r="D889" s="1" t="s">
        <v>33</v>
      </c>
      <c r="E889" s="9" t="s">
        <v>2460</v>
      </c>
      <c r="F889" s="1">
        <f>IF(VLOOKUP(G889,Sku_Consolidated!A2:S957,{19},FALSE)="SHOWCASE", VLOOKUP(E889,Store_Showcase!B2:C144,{2}, FALSE), IF(VLOOKUP(G889,Sku_Consolidated!A2:S957,{19},FALSE)="VAM",VLOOKUP(E889,Store_VAM!B2:C273,{2}, FALSE),VLOOKUP(E889,Store_SRP!B2:C110,{2}, FALSE)))</f>
      </c>
      <c r="G889" s="1">
        <v>827186</v>
      </c>
      <c r="H889" s="1" t="s">
        <v>2256</v>
      </c>
      <c r="I889" s="10" t="s">
        <v>1638</v>
      </c>
      <c r="J889" s="1">
        <f>VLOOKUP(G889,Sku_Consolidated!A2:C957, 3, FALSE)</f>
      </c>
      <c r="K889" s="10">
        <f>IF(J889="PACK", I889, 0)</f>
      </c>
      <c r="L889" s="10">
        <f>IF(J889="KG", I889, I889 * VLOOKUP(G889,Sku_Consolidated!A2:U957,21,FALSE))</f>
      </c>
      <c r="M889" s="10" t="s">
        <v>37</v>
      </c>
      <c r="N889" s="11" t="s">
        <v>2463</v>
      </c>
      <c r="O889" s="10" t="s">
        <v>2464</v>
      </c>
      <c r="P889" s="10">
        <f>N889 - O889</f>
      </c>
      <c r="Q889" s="1">
        <f>VLOOKUP(G889,Sku_Consolidated!A2:G957,7, FALSE)</f>
      </c>
      <c r="R889" s="1">
        <f>IF(IFERROR(VLOOKUP(E889,Store_Showcase!B2:H144,7, FALSE), TRUE)=TRUE, IF(IFERROR(VLOOKUP(E889,Store_SRP!B2:H110,7, FALSE), TRUE)=TRUE,VLOOKUP(E889,Store_VAM!B2:H273,7, FALSE),VLOOKUP(E889,Store_SRP!B2:H110,7, FALSE)), VLOOKUP(E889,Store_Showcase!B2:H144,7, FALSE))</f>
      </c>
      <c r="S889" s="1">
        <f>IF(IFERROR(VLOOKUP(E889,Store_Showcase!B2:I144,8, FALSE), TRUE)=TRUE, IF(IFERROR(VLOOKUP(E889,Store_SRP!B2:I110,8, FALSE), TRUE)=TRUE,VLOOKUP(E889,Store_VAM!B2:I273,8, FALSE),VLOOKUP(E889,Store_SRP!B2:I110,8, FALSE)), VLOOKUP(E889,Store_Showcase!B2:I144,8, FALSE))</f>
      </c>
      <c r="T889" s="1">
        <f>VLOOKUP(G889,Sku_Consolidated!A2:R957,18,FALSE)</f>
      </c>
      <c r="U889" s="1" t="s">
        <v>2462</v>
      </c>
      <c r="V889" s="1">
        <f>IF(VLOOKUP(G889,Sku_Consolidated!A2:S957,19,FALSE)="SHOWCASE", VLOOKUP(E889,Store_Showcase!B2:L144,11, FALSE), IF(VLOOKUP(G889,Sku_Consolidated!A2:S957,19,FALSE)="VAM",VLOOKUP(E889,Store_VAM!B2:L273,11, FALSE),VLOOKUP(E889,Store_SRP!B2:L110,11, FALSE)))</f>
      </c>
      <c r="W889" s="1">
        <f>VLOOKUP(G889,Sku_Consolidated!A2:W957,11,FALSE)</f>
      </c>
      <c r="X889" s="1">
        <f>VLOOKUP(G889,Sku_Consolidated!A2:H957,8,FALSE)</f>
      </c>
      <c r="Y889" s="1">
        <f>VLOOKUP(G889,Sku_Consolidated!A2:I957,9,FALSE)</f>
      </c>
      <c r="Z889" s="1" t="s">
        <v>41</v>
      </c>
      <c r="AA889" s="1">
        <f>VLOOKUP(G889,Sku_Consolidated!A2:E957,5,FALSE)</f>
      </c>
      <c r="AB889" s="1">
        <f>IF(VLOOKUP(G889,Sku_Consolidated!A2:S957,19,FALSE)="SHOWCASE", VLOOKUP(E889,Store_Showcase!B2:N144,13, FALSE), IF(VLOOKUP(G889,Sku_Consolidated!A2:S957,19,FALSE)="VAM",VLOOKUP(E889,Store_VAM!B2:N273,13, FALSE),VLOOKUP(E889,Store_SRP!B2:N110,13, FALSE)))</f>
      </c>
      <c r="AC889" s="1">
        <f>IF(IFERROR(AB889,TRUE)=TRUE, "-","OK")</f>
      </c>
      <c r="AD889" s="11" t="s">
        <v>37</v>
      </c>
      <c r="AE889" s="11" t="s">
        <v>37</v>
      </c>
      <c r="AF889" s="1">
        <f>IF(IFERROR(VLOOKUP(E889,Store_Showcase!B2:H144,{5}, FALSE), TRUE)=TRUE, IF(IFERROR(VLOOKUP(E889,Store_SRP!B2:H110,{5}, FALSE), TRUE)=TRUE,VLOOKUP(E889,Store_VAM!B2:H273,{5}, FALSE),VLOOKUP(E889,Store_SRP!B2:H110,{5}, FALSE)), VLOOKUP(E889,Store_Showcase!B2:H144,{5}, FALSE))</f>
      </c>
      <c r="AG889" s="1">
        <f>IF(IFERROR(VLOOKUP(E889,Store_Showcase!B2:H144,{6}, FALSE), TRUE)=TRUE, IF(IFERROR(VLOOKUP(E889,Store_SRP!B2:H110,{6}, FALSE), TRUE)=TRUE,VLOOKUP(E889,Store_VAM!B2:H273,{6}, FALSE),VLOOKUP(E889,Store_SRP!B2:H110,{6}, FALSE)), VLOOKUP(E889,Store_Showcase!B2:H144,{6}, FALSE))</f>
      </c>
      <c r="AH889" s="1">
        <f>VLOOKUP(G889,Sku_Consolidated!A2:R957,18,FALSE)</f>
      </c>
      <c r="AI889" s="1">
        <f>VLOOKUP(G889,Sku_Consolidated!A2:S957,19,FALSE)</f>
      </c>
      <c r="AJ889" s="1">
        <f>VLOOKUP(G889,Sku_Consolidated!A2:T957,20,FALSE)</f>
      </c>
    </row>
    <row r="890" spans="1:36" x14ac:dyDescent="0.25">
      <c r="A890" s="1">
        <v>2024</v>
      </c>
      <c r="B890" s="1" t="s">
        <v>31</v>
      </c>
      <c r="C890" s="1" t="s">
        <v>32</v>
      </c>
      <c r="D890" s="1" t="s">
        <v>33</v>
      </c>
      <c r="E890" s="9" t="s">
        <v>2465</v>
      </c>
      <c r="F890" s="1">
        <f>IF(VLOOKUP(G890,Sku_Consolidated!A2:S957,{19},FALSE)="SHOWCASE", VLOOKUP(E890,Store_Showcase!B2:C144,{2}, FALSE), IF(VLOOKUP(G890,Sku_Consolidated!A2:S957,{19},FALSE)="VAM",VLOOKUP(E890,Store_VAM!B2:C273,{2}, FALSE),VLOOKUP(E890,Store_SRP!B2:C110,{2}, FALSE)))</f>
      </c>
      <c r="G890" s="1">
        <v>795516</v>
      </c>
      <c r="H890" s="1" t="s">
        <v>2249</v>
      </c>
      <c r="I890" s="10" t="s">
        <v>1467</v>
      </c>
      <c r="J890" s="1">
        <f>VLOOKUP(G890,Sku_Consolidated!A2:C957, 3, FALSE)</f>
      </c>
      <c r="K890" s="10">
        <f>IF(J890="PACK", I890, 0)</f>
      </c>
      <c r="L890" s="10">
        <f>IF(J890="KG", I890, I890 * VLOOKUP(G890,Sku_Consolidated!A2:U957,21,FALSE))</f>
      </c>
      <c r="M890" s="10" t="s">
        <v>37</v>
      </c>
      <c r="N890" s="11" t="s">
        <v>2269</v>
      </c>
      <c r="O890" s="10" t="s">
        <v>2270</v>
      </c>
      <c r="P890" s="10">
        <f>N890 - O890</f>
      </c>
      <c r="Q890" s="1">
        <f>VLOOKUP(G890,Sku_Consolidated!A2:G957,7, FALSE)</f>
      </c>
      <c r="R890" s="1">
        <f>IF(IFERROR(VLOOKUP(E890,Store_Showcase!B2:H144,7, FALSE), TRUE)=TRUE, IF(IFERROR(VLOOKUP(E890,Store_SRP!B2:H110,7, FALSE), TRUE)=TRUE,VLOOKUP(E890,Store_VAM!B2:H273,7, FALSE),VLOOKUP(E890,Store_SRP!B2:H110,7, FALSE)), VLOOKUP(E890,Store_Showcase!B2:H144,7, FALSE))</f>
      </c>
      <c r="S890" s="1">
        <f>IF(IFERROR(VLOOKUP(E890,Store_Showcase!B2:I144,8, FALSE), TRUE)=TRUE, IF(IFERROR(VLOOKUP(E890,Store_SRP!B2:I110,8, FALSE), TRUE)=TRUE,VLOOKUP(E890,Store_VAM!B2:I273,8, FALSE),VLOOKUP(E890,Store_SRP!B2:I110,8, FALSE)), VLOOKUP(E890,Store_Showcase!B2:I144,8, FALSE))</f>
      </c>
      <c r="T890" s="1">
        <f>VLOOKUP(G890,Sku_Consolidated!A2:R957,18,FALSE)</f>
      </c>
      <c r="U890" s="1" t="s">
        <v>2466</v>
      </c>
      <c r="V890" s="1">
        <f>IF(VLOOKUP(G890,Sku_Consolidated!A2:S957,19,FALSE)="SHOWCASE", VLOOKUP(E890,Store_Showcase!B2:L144,11, FALSE), IF(VLOOKUP(G890,Sku_Consolidated!A2:S957,19,FALSE)="VAM",VLOOKUP(E890,Store_VAM!B2:L273,11, FALSE),VLOOKUP(E890,Store_SRP!B2:L110,11, FALSE)))</f>
      </c>
      <c r="W890" s="1">
        <f>VLOOKUP(G890,Sku_Consolidated!A2:W957,11,FALSE)</f>
      </c>
      <c r="X890" s="1">
        <f>VLOOKUP(G890,Sku_Consolidated!A2:H957,8,FALSE)</f>
      </c>
      <c r="Y890" s="1">
        <f>VLOOKUP(G890,Sku_Consolidated!A2:I957,9,FALSE)</f>
      </c>
      <c r="Z890" s="1" t="s">
        <v>41</v>
      </c>
      <c r="AA890" s="1">
        <f>VLOOKUP(G890,Sku_Consolidated!A2:E957,5,FALSE)</f>
      </c>
      <c r="AB890" s="1">
        <f>IF(VLOOKUP(G890,Sku_Consolidated!A2:S957,19,FALSE)="SHOWCASE", VLOOKUP(E890,Store_Showcase!B2:N144,13, FALSE), IF(VLOOKUP(G890,Sku_Consolidated!A2:S957,19,FALSE)="VAM",VLOOKUP(E890,Store_VAM!B2:N273,13, FALSE),VLOOKUP(E890,Store_SRP!B2:N110,13, FALSE)))</f>
      </c>
      <c r="AC890" s="1">
        <f>IF(IFERROR(AB890,TRUE)=TRUE, "-","OK")</f>
      </c>
      <c r="AD890" s="11" t="s">
        <v>37</v>
      </c>
      <c r="AE890" s="11" t="s">
        <v>37</v>
      </c>
      <c r="AF890" s="1">
        <f>IF(IFERROR(VLOOKUP(E890,Store_Showcase!B2:H144,{5}, FALSE), TRUE)=TRUE, IF(IFERROR(VLOOKUP(E890,Store_SRP!B2:H110,{5}, FALSE), TRUE)=TRUE,VLOOKUP(E890,Store_VAM!B2:H273,{5}, FALSE),VLOOKUP(E890,Store_SRP!B2:H110,{5}, FALSE)), VLOOKUP(E890,Store_Showcase!B2:H144,{5}, FALSE))</f>
      </c>
      <c r="AG890" s="1">
        <f>IF(IFERROR(VLOOKUP(E890,Store_Showcase!B2:H144,{6}, FALSE), TRUE)=TRUE, IF(IFERROR(VLOOKUP(E890,Store_SRP!B2:H110,{6}, FALSE), TRUE)=TRUE,VLOOKUP(E890,Store_VAM!B2:H273,{6}, FALSE),VLOOKUP(E890,Store_SRP!B2:H110,{6}, FALSE)), VLOOKUP(E890,Store_Showcase!B2:H144,{6}, FALSE))</f>
      </c>
      <c r="AH890" s="1">
        <f>VLOOKUP(G890,Sku_Consolidated!A2:R957,18,FALSE)</f>
      </c>
      <c r="AI890" s="1">
        <f>VLOOKUP(G890,Sku_Consolidated!A2:S957,19,FALSE)</f>
      </c>
      <c r="AJ890" s="1">
        <f>VLOOKUP(G890,Sku_Consolidated!A2:T957,20,FALSE)</f>
      </c>
    </row>
    <row r="891" spans="1:36" x14ac:dyDescent="0.25">
      <c r="A891" s="1">
        <v>2024</v>
      </c>
      <c r="B891" s="1" t="s">
        <v>31</v>
      </c>
      <c r="C891" s="1" t="s">
        <v>32</v>
      </c>
      <c r="D891" s="1" t="s">
        <v>33</v>
      </c>
      <c r="E891" s="9" t="s">
        <v>2465</v>
      </c>
      <c r="F891" s="1">
        <f>IF(VLOOKUP(G891,Sku_Consolidated!A2:S957,{19},FALSE)="SHOWCASE", VLOOKUP(E891,Store_Showcase!B2:C144,{2}, FALSE), IF(VLOOKUP(G891,Sku_Consolidated!A2:S957,{19},FALSE)="VAM",VLOOKUP(E891,Store_VAM!B2:C273,{2}, FALSE),VLOOKUP(E891,Store_SRP!B2:C110,{2}, FALSE)))</f>
      </c>
      <c r="G891" s="1">
        <v>795520</v>
      </c>
      <c r="H891" s="1" t="s">
        <v>2260</v>
      </c>
      <c r="I891" s="10" t="s">
        <v>1137</v>
      </c>
      <c r="J891" s="1">
        <f>VLOOKUP(G891,Sku_Consolidated!A2:C957, 3, FALSE)</f>
      </c>
      <c r="K891" s="10">
        <f>IF(J891="PACK", I891, 0)</f>
      </c>
      <c r="L891" s="10">
        <f>IF(J891="KG", I891, I891 * VLOOKUP(G891,Sku_Consolidated!A2:U957,21,FALSE))</f>
      </c>
      <c r="M891" s="10" t="s">
        <v>37</v>
      </c>
      <c r="N891" s="11" t="s">
        <v>1667</v>
      </c>
      <c r="O891" s="10" t="s">
        <v>1658</v>
      </c>
      <c r="P891" s="10">
        <f>N891 - O891</f>
      </c>
      <c r="Q891" s="1">
        <f>VLOOKUP(G891,Sku_Consolidated!A2:G957,7, FALSE)</f>
      </c>
      <c r="R891" s="1">
        <f>IF(IFERROR(VLOOKUP(E891,Store_Showcase!B2:H144,7, FALSE), TRUE)=TRUE, IF(IFERROR(VLOOKUP(E891,Store_SRP!B2:H110,7, FALSE), TRUE)=TRUE,VLOOKUP(E891,Store_VAM!B2:H273,7, FALSE),VLOOKUP(E891,Store_SRP!B2:H110,7, FALSE)), VLOOKUP(E891,Store_Showcase!B2:H144,7, FALSE))</f>
      </c>
      <c r="S891" s="1">
        <f>IF(IFERROR(VLOOKUP(E891,Store_Showcase!B2:I144,8, FALSE), TRUE)=TRUE, IF(IFERROR(VLOOKUP(E891,Store_SRP!B2:I110,8, FALSE), TRUE)=TRUE,VLOOKUP(E891,Store_VAM!B2:I273,8, FALSE),VLOOKUP(E891,Store_SRP!B2:I110,8, FALSE)), VLOOKUP(E891,Store_Showcase!B2:I144,8, FALSE))</f>
      </c>
      <c r="T891" s="1">
        <f>VLOOKUP(G891,Sku_Consolidated!A2:R957,18,FALSE)</f>
      </c>
      <c r="U891" s="1" t="s">
        <v>2466</v>
      </c>
      <c r="V891" s="1">
        <f>IF(VLOOKUP(G891,Sku_Consolidated!A2:S957,19,FALSE)="SHOWCASE", VLOOKUP(E891,Store_Showcase!B2:L144,11, FALSE), IF(VLOOKUP(G891,Sku_Consolidated!A2:S957,19,FALSE)="VAM",VLOOKUP(E891,Store_VAM!B2:L273,11, FALSE),VLOOKUP(E891,Store_SRP!B2:L110,11, FALSE)))</f>
      </c>
      <c r="W891" s="1">
        <f>VLOOKUP(G891,Sku_Consolidated!A2:W957,11,FALSE)</f>
      </c>
      <c r="X891" s="1">
        <f>VLOOKUP(G891,Sku_Consolidated!A2:H957,8,FALSE)</f>
      </c>
      <c r="Y891" s="1">
        <f>VLOOKUP(G891,Sku_Consolidated!A2:I957,9,FALSE)</f>
      </c>
      <c r="Z891" s="1" t="s">
        <v>41</v>
      </c>
      <c r="AA891" s="1">
        <f>VLOOKUP(G891,Sku_Consolidated!A2:E957,5,FALSE)</f>
      </c>
      <c r="AB891" s="1">
        <f>IF(VLOOKUP(G891,Sku_Consolidated!A2:S957,19,FALSE)="SHOWCASE", VLOOKUP(E891,Store_Showcase!B2:N144,13, FALSE), IF(VLOOKUP(G891,Sku_Consolidated!A2:S957,19,FALSE)="VAM",VLOOKUP(E891,Store_VAM!B2:N273,13, FALSE),VLOOKUP(E891,Store_SRP!B2:N110,13, FALSE)))</f>
      </c>
      <c r="AC891" s="1">
        <f>IF(IFERROR(AB891,TRUE)=TRUE, "-","OK")</f>
      </c>
      <c r="AD891" s="11" t="s">
        <v>37</v>
      </c>
      <c r="AE891" s="11" t="s">
        <v>37</v>
      </c>
      <c r="AF891" s="1">
        <f>IF(IFERROR(VLOOKUP(E891,Store_Showcase!B2:H144,{5}, FALSE), TRUE)=TRUE, IF(IFERROR(VLOOKUP(E891,Store_SRP!B2:H110,{5}, FALSE), TRUE)=TRUE,VLOOKUP(E891,Store_VAM!B2:H273,{5}, FALSE),VLOOKUP(E891,Store_SRP!B2:H110,{5}, FALSE)), VLOOKUP(E891,Store_Showcase!B2:H144,{5}, FALSE))</f>
      </c>
      <c r="AG891" s="1">
        <f>IF(IFERROR(VLOOKUP(E891,Store_Showcase!B2:H144,{6}, FALSE), TRUE)=TRUE, IF(IFERROR(VLOOKUP(E891,Store_SRP!B2:H110,{6}, FALSE), TRUE)=TRUE,VLOOKUP(E891,Store_VAM!B2:H273,{6}, FALSE),VLOOKUP(E891,Store_SRP!B2:H110,{6}, FALSE)), VLOOKUP(E891,Store_Showcase!B2:H144,{6}, FALSE))</f>
      </c>
      <c r="AH891" s="1">
        <f>VLOOKUP(G891,Sku_Consolidated!A2:R957,18,FALSE)</f>
      </c>
      <c r="AI891" s="1">
        <f>VLOOKUP(G891,Sku_Consolidated!A2:S957,19,FALSE)</f>
      </c>
      <c r="AJ891" s="1">
        <f>VLOOKUP(G891,Sku_Consolidated!A2:T957,20,FALSE)</f>
      </c>
    </row>
    <row r="892" spans="1:36" x14ac:dyDescent="0.25">
      <c r="A892" s="1">
        <v>2024</v>
      </c>
      <c r="B892" s="1" t="s">
        <v>31</v>
      </c>
      <c r="C892" s="1" t="s">
        <v>32</v>
      </c>
      <c r="D892" s="1" t="s">
        <v>33</v>
      </c>
      <c r="E892" s="9" t="s">
        <v>2465</v>
      </c>
      <c r="F892" s="1">
        <f>IF(VLOOKUP(G892,Sku_Consolidated!A2:S957,{19},FALSE)="SHOWCASE", VLOOKUP(E892,Store_Showcase!B2:C144,{2}, FALSE), IF(VLOOKUP(G892,Sku_Consolidated!A2:S957,{19},FALSE)="VAM",VLOOKUP(E892,Store_VAM!B2:C273,{2}, FALSE),VLOOKUP(E892,Store_SRP!B2:C110,{2}, FALSE)))</f>
      </c>
      <c r="G892" s="1">
        <v>827186</v>
      </c>
      <c r="H892" s="1" t="s">
        <v>2256</v>
      </c>
      <c r="I892" s="10" t="s">
        <v>1477</v>
      </c>
      <c r="J892" s="1">
        <f>VLOOKUP(G892,Sku_Consolidated!A2:C957, 3, FALSE)</f>
      </c>
      <c r="K892" s="10">
        <f>IF(J892="PACK", I892, 0)</f>
      </c>
      <c r="L892" s="10">
        <f>IF(J892="KG", I892, I892 * VLOOKUP(G892,Sku_Consolidated!A2:U957,21,FALSE))</f>
      </c>
      <c r="M892" s="10" t="s">
        <v>37</v>
      </c>
      <c r="N892" s="11" t="s">
        <v>2302</v>
      </c>
      <c r="O892" s="10" t="s">
        <v>2266</v>
      </c>
      <c r="P892" s="10">
        <f>N892 - O892</f>
      </c>
      <c r="Q892" s="1">
        <f>VLOOKUP(G892,Sku_Consolidated!A2:G957,7, FALSE)</f>
      </c>
      <c r="R892" s="1">
        <f>IF(IFERROR(VLOOKUP(E892,Store_Showcase!B2:H144,7, FALSE), TRUE)=TRUE, IF(IFERROR(VLOOKUP(E892,Store_SRP!B2:H110,7, FALSE), TRUE)=TRUE,VLOOKUP(E892,Store_VAM!B2:H273,7, FALSE),VLOOKUP(E892,Store_SRP!B2:H110,7, FALSE)), VLOOKUP(E892,Store_Showcase!B2:H144,7, FALSE))</f>
      </c>
      <c r="S892" s="1">
        <f>IF(IFERROR(VLOOKUP(E892,Store_Showcase!B2:I144,8, FALSE), TRUE)=TRUE, IF(IFERROR(VLOOKUP(E892,Store_SRP!B2:I110,8, FALSE), TRUE)=TRUE,VLOOKUP(E892,Store_VAM!B2:I273,8, FALSE),VLOOKUP(E892,Store_SRP!B2:I110,8, FALSE)), VLOOKUP(E892,Store_Showcase!B2:I144,8, FALSE))</f>
      </c>
      <c r="T892" s="1">
        <f>VLOOKUP(G892,Sku_Consolidated!A2:R957,18,FALSE)</f>
      </c>
      <c r="U892" s="1" t="s">
        <v>2466</v>
      </c>
      <c r="V892" s="1">
        <f>IF(VLOOKUP(G892,Sku_Consolidated!A2:S957,19,FALSE)="SHOWCASE", VLOOKUP(E892,Store_Showcase!B2:L144,11, FALSE), IF(VLOOKUP(G892,Sku_Consolidated!A2:S957,19,FALSE)="VAM",VLOOKUP(E892,Store_VAM!B2:L273,11, FALSE),VLOOKUP(E892,Store_SRP!B2:L110,11, FALSE)))</f>
      </c>
      <c r="W892" s="1">
        <f>VLOOKUP(G892,Sku_Consolidated!A2:W957,11,FALSE)</f>
      </c>
      <c r="X892" s="1">
        <f>VLOOKUP(G892,Sku_Consolidated!A2:H957,8,FALSE)</f>
      </c>
      <c r="Y892" s="1">
        <f>VLOOKUP(G892,Sku_Consolidated!A2:I957,9,FALSE)</f>
      </c>
      <c r="Z892" s="1" t="s">
        <v>41</v>
      </c>
      <c r="AA892" s="1">
        <f>VLOOKUP(G892,Sku_Consolidated!A2:E957,5,FALSE)</f>
      </c>
      <c r="AB892" s="1">
        <f>IF(VLOOKUP(G892,Sku_Consolidated!A2:S957,19,FALSE)="SHOWCASE", VLOOKUP(E892,Store_Showcase!B2:N144,13, FALSE), IF(VLOOKUP(G892,Sku_Consolidated!A2:S957,19,FALSE)="VAM",VLOOKUP(E892,Store_VAM!B2:N273,13, FALSE),VLOOKUP(E892,Store_SRP!B2:N110,13, FALSE)))</f>
      </c>
      <c r="AC892" s="1">
        <f>IF(IFERROR(AB892,TRUE)=TRUE, "-","OK")</f>
      </c>
      <c r="AD892" s="11" t="s">
        <v>37</v>
      </c>
      <c r="AE892" s="11" t="s">
        <v>37</v>
      </c>
      <c r="AF892" s="1">
        <f>IF(IFERROR(VLOOKUP(E892,Store_Showcase!B2:H144,{5}, FALSE), TRUE)=TRUE, IF(IFERROR(VLOOKUP(E892,Store_SRP!B2:H110,{5}, FALSE), TRUE)=TRUE,VLOOKUP(E892,Store_VAM!B2:H273,{5}, FALSE),VLOOKUP(E892,Store_SRP!B2:H110,{5}, FALSE)), VLOOKUP(E892,Store_Showcase!B2:H144,{5}, FALSE))</f>
      </c>
      <c r="AG892" s="1">
        <f>IF(IFERROR(VLOOKUP(E892,Store_Showcase!B2:H144,{6}, FALSE), TRUE)=TRUE, IF(IFERROR(VLOOKUP(E892,Store_SRP!B2:H110,{6}, FALSE), TRUE)=TRUE,VLOOKUP(E892,Store_VAM!B2:H273,{6}, FALSE),VLOOKUP(E892,Store_SRP!B2:H110,{6}, FALSE)), VLOOKUP(E892,Store_Showcase!B2:H144,{6}, FALSE))</f>
      </c>
      <c r="AH892" s="1">
        <f>VLOOKUP(G892,Sku_Consolidated!A2:R957,18,FALSE)</f>
      </c>
      <c r="AI892" s="1">
        <f>VLOOKUP(G892,Sku_Consolidated!A2:S957,19,FALSE)</f>
      </c>
      <c r="AJ892" s="1">
        <f>VLOOKUP(G892,Sku_Consolidated!A2:T957,20,FALSE)</f>
      </c>
    </row>
    <row r="893" spans="1:36" x14ac:dyDescent="0.25">
      <c r="A893" s="1">
        <v>2024</v>
      </c>
      <c r="B893" s="1" t="s">
        <v>31</v>
      </c>
      <c r="C893" s="1" t="s">
        <v>32</v>
      </c>
      <c r="D893" s="1" t="s">
        <v>33</v>
      </c>
      <c r="E893" s="9" t="s">
        <v>2467</v>
      </c>
      <c r="F893" s="1">
        <f>IF(VLOOKUP(G893,Sku_Consolidated!A2:S957,{19},FALSE)="SHOWCASE", VLOOKUP(E893,Store_Showcase!B2:C144,{2}, FALSE), IF(VLOOKUP(G893,Sku_Consolidated!A2:S957,{19},FALSE)="VAM",VLOOKUP(E893,Store_VAM!B2:C273,{2}, FALSE),VLOOKUP(E893,Store_SRP!B2:C110,{2}, FALSE)))</f>
      </c>
      <c r="G893" s="1">
        <v>795516</v>
      </c>
      <c r="H893" s="1" t="s">
        <v>2249</v>
      </c>
      <c r="I893" s="10" t="s">
        <v>1137</v>
      </c>
      <c r="J893" s="1">
        <f>VLOOKUP(G893,Sku_Consolidated!A2:C957, 3, FALSE)</f>
      </c>
      <c r="K893" s="10">
        <f>IF(J893="PACK", I893, 0)</f>
      </c>
      <c r="L893" s="10">
        <f>IF(J893="KG", I893, I893 * VLOOKUP(G893,Sku_Consolidated!A2:U957,21,FALSE))</f>
      </c>
      <c r="M893" s="10" t="s">
        <v>37</v>
      </c>
      <c r="N893" s="11" t="s">
        <v>1667</v>
      </c>
      <c r="O893" s="10" t="s">
        <v>1658</v>
      </c>
      <c r="P893" s="10">
        <f>N893 - O893</f>
      </c>
      <c r="Q893" s="1">
        <f>VLOOKUP(G893,Sku_Consolidated!A2:G957,7, FALSE)</f>
      </c>
      <c r="R893" s="1">
        <f>IF(IFERROR(VLOOKUP(E893,Store_Showcase!B2:H144,7, FALSE), TRUE)=TRUE, IF(IFERROR(VLOOKUP(E893,Store_SRP!B2:H110,7, FALSE), TRUE)=TRUE,VLOOKUP(E893,Store_VAM!B2:H273,7, FALSE),VLOOKUP(E893,Store_SRP!B2:H110,7, FALSE)), VLOOKUP(E893,Store_Showcase!B2:H144,7, FALSE))</f>
      </c>
      <c r="S893" s="1">
        <f>IF(IFERROR(VLOOKUP(E893,Store_Showcase!B2:I144,8, FALSE), TRUE)=TRUE, IF(IFERROR(VLOOKUP(E893,Store_SRP!B2:I110,8, FALSE), TRUE)=TRUE,VLOOKUP(E893,Store_VAM!B2:I273,8, FALSE),VLOOKUP(E893,Store_SRP!B2:I110,8, FALSE)), VLOOKUP(E893,Store_Showcase!B2:I144,8, FALSE))</f>
      </c>
      <c r="T893" s="1">
        <f>VLOOKUP(G893,Sku_Consolidated!A2:R957,18,FALSE)</f>
      </c>
      <c r="U893" s="1" t="s">
        <v>2468</v>
      </c>
      <c r="V893" s="1">
        <f>IF(VLOOKUP(G893,Sku_Consolidated!A2:S957,19,FALSE)="SHOWCASE", VLOOKUP(E893,Store_Showcase!B2:L144,11, FALSE), IF(VLOOKUP(G893,Sku_Consolidated!A2:S957,19,FALSE)="VAM",VLOOKUP(E893,Store_VAM!B2:L273,11, FALSE),VLOOKUP(E893,Store_SRP!B2:L110,11, FALSE)))</f>
      </c>
      <c r="W893" s="1">
        <f>VLOOKUP(G893,Sku_Consolidated!A2:W957,11,FALSE)</f>
      </c>
      <c r="X893" s="1">
        <f>VLOOKUP(G893,Sku_Consolidated!A2:H957,8,FALSE)</f>
      </c>
      <c r="Y893" s="1">
        <f>VLOOKUP(G893,Sku_Consolidated!A2:I957,9,FALSE)</f>
      </c>
      <c r="Z893" s="1" t="s">
        <v>41</v>
      </c>
      <c r="AA893" s="1">
        <f>VLOOKUP(G893,Sku_Consolidated!A2:E957,5,FALSE)</f>
      </c>
      <c r="AB893" s="1">
        <f>IF(VLOOKUP(G893,Sku_Consolidated!A2:S957,19,FALSE)="SHOWCASE", VLOOKUP(E893,Store_Showcase!B2:N144,13, FALSE), IF(VLOOKUP(G893,Sku_Consolidated!A2:S957,19,FALSE)="VAM",VLOOKUP(E893,Store_VAM!B2:N273,13, FALSE),VLOOKUP(E893,Store_SRP!B2:N110,13, FALSE)))</f>
      </c>
      <c r="AC893" s="1">
        <f>IF(IFERROR(AB893,TRUE)=TRUE, "-","OK")</f>
      </c>
      <c r="AD893" s="11" t="s">
        <v>37</v>
      </c>
      <c r="AE893" s="11" t="s">
        <v>37</v>
      </c>
      <c r="AF893" s="1">
        <f>IF(IFERROR(VLOOKUP(E893,Store_Showcase!B2:H144,{5}, FALSE), TRUE)=TRUE, IF(IFERROR(VLOOKUP(E893,Store_SRP!B2:H110,{5}, FALSE), TRUE)=TRUE,VLOOKUP(E893,Store_VAM!B2:H273,{5}, FALSE),VLOOKUP(E893,Store_SRP!B2:H110,{5}, FALSE)), VLOOKUP(E893,Store_Showcase!B2:H144,{5}, FALSE))</f>
      </c>
      <c r="AG893" s="1">
        <f>IF(IFERROR(VLOOKUP(E893,Store_Showcase!B2:H144,{6}, FALSE), TRUE)=TRUE, IF(IFERROR(VLOOKUP(E893,Store_SRP!B2:H110,{6}, FALSE), TRUE)=TRUE,VLOOKUP(E893,Store_VAM!B2:H273,{6}, FALSE),VLOOKUP(E893,Store_SRP!B2:H110,{6}, FALSE)), VLOOKUP(E893,Store_Showcase!B2:H144,{6}, FALSE))</f>
      </c>
      <c r="AH893" s="1">
        <f>VLOOKUP(G893,Sku_Consolidated!A2:R957,18,FALSE)</f>
      </c>
      <c r="AI893" s="1">
        <f>VLOOKUP(G893,Sku_Consolidated!A2:S957,19,FALSE)</f>
      </c>
      <c r="AJ893" s="1">
        <f>VLOOKUP(G893,Sku_Consolidated!A2:T957,20,FALSE)</f>
      </c>
    </row>
    <row r="894" spans="1:36" x14ac:dyDescent="0.25">
      <c r="A894" s="1">
        <v>2024</v>
      </c>
      <c r="B894" s="1" t="s">
        <v>31</v>
      </c>
      <c r="C894" s="1" t="s">
        <v>32</v>
      </c>
      <c r="D894" s="1" t="s">
        <v>33</v>
      </c>
      <c r="E894" s="9" t="s">
        <v>2467</v>
      </c>
      <c r="F894" s="1">
        <f>IF(VLOOKUP(G894,Sku_Consolidated!A2:S957,{19},FALSE)="SHOWCASE", VLOOKUP(E894,Store_Showcase!B2:C144,{2}, FALSE), IF(VLOOKUP(G894,Sku_Consolidated!A2:S957,{19},FALSE)="VAM",VLOOKUP(E894,Store_VAM!B2:C273,{2}, FALSE),VLOOKUP(E894,Store_SRP!B2:C110,{2}, FALSE)))</f>
      </c>
      <c r="G894" s="1">
        <v>795520</v>
      </c>
      <c r="H894" s="1" t="s">
        <v>2260</v>
      </c>
      <c r="I894" s="10" t="s">
        <v>1638</v>
      </c>
      <c r="J894" s="1">
        <f>VLOOKUP(G894,Sku_Consolidated!A2:C957, 3, FALSE)</f>
      </c>
      <c r="K894" s="10">
        <f>IF(J894="PACK", I894, 0)</f>
      </c>
      <c r="L894" s="10">
        <f>IF(J894="KG", I894, I894 * VLOOKUP(G894,Sku_Consolidated!A2:U957,21,FALSE))</f>
      </c>
      <c r="M894" s="10" t="s">
        <v>37</v>
      </c>
      <c r="N894" s="11" t="s">
        <v>2469</v>
      </c>
      <c r="O894" s="10" t="s">
        <v>2470</v>
      </c>
      <c r="P894" s="10">
        <f>N894 - O894</f>
      </c>
      <c r="Q894" s="1">
        <f>VLOOKUP(G894,Sku_Consolidated!A2:G957,7, FALSE)</f>
      </c>
      <c r="R894" s="1">
        <f>IF(IFERROR(VLOOKUP(E894,Store_Showcase!B2:H144,7, FALSE), TRUE)=TRUE, IF(IFERROR(VLOOKUP(E894,Store_SRP!B2:H110,7, FALSE), TRUE)=TRUE,VLOOKUP(E894,Store_VAM!B2:H273,7, FALSE),VLOOKUP(E894,Store_SRP!B2:H110,7, FALSE)), VLOOKUP(E894,Store_Showcase!B2:H144,7, FALSE))</f>
      </c>
      <c r="S894" s="1">
        <f>IF(IFERROR(VLOOKUP(E894,Store_Showcase!B2:I144,8, FALSE), TRUE)=TRUE, IF(IFERROR(VLOOKUP(E894,Store_SRP!B2:I110,8, FALSE), TRUE)=TRUE,VLOOKUP(E894,Store_VAM!B2:I273,8, FALSE),VLOOKUP(E894,Store_SRP!B2:I110,8, FALSE)), VLOOKUP(E894,Store_Showcase!B2:I144,8, FALSE))</f>
      </c>
      <c r="T894" s="1">
        <f>VLOOKUP(G894,Sku_Consolidated!A2:R957,18,FALSE)</f>
      </c>
      <c r="U894" s="1" t="s">
        <v>2468</v>
      </c>
      <c r="V894" s="1">
        <f>IF(VLOOKUP(G894,Sku_Consolidated!A2:S957,19,FALSE)="SHOWCASE", VLOOKUP(E894,Store_Showcase!B2:L144,11, FALSE), IF(VLOOKUP(G894,Sku_Consolidated!A2:S957,19,FALSE)="VAM",VLOOKUP(E894,Store_VAM!B2:L273,11, FALSE),VLOOKUP(E894,Store_SRP!B2:L110,11, FALSE)))</f>
      </c>
      <c r="W894" s="1">
        <f>VLOOKUP(G894,Sku_Consolidated!A2:W957,11,FALSE)</f>
      </c>
      <c r="X894" s="1">
        <f>VLOOKUP(G894,Sku_Consolidated!A2:H957,8,FALSE)</f>
      </c>
      <c r="Y894" s="1">
        <f>VLOOKUP(G894,Sku_Consolidated!A2:I957,9,FALSE)</f>
      </c>
      <c r="Z894" s="1" t="s">
        <v>41</v>
      </c>
      <c r="AA894" s="1">
        <f>VLOOKUP(G894,Sku_Consolidated!A2:E957,5,FALSE)</f>
      </c>
      <c r="AB894" s="1">
        <f>IF(VLOOKUP(G894,Sku_Consolidated!A2:S957,19,FALSE)="SHOWCASE", VLOOKUP(E894,Store_Showcase!B2:N144,13, FALSE), IF(VLOOKUP(G894,Sku_Consolidated!A2:S957,19,FALSE)="VAM",VLOOKUP(E894,Store_VAM!B2:N273,13, FALSE),VLOOKUP(E894,Store_SRP!B2:N110,13, FALSE)))</f>
      </c>
      <c r="AC894" s="1">
        <f>IF(IFERROR(AB894,TRUE)=TRUE, "-","OK")</f>
      </c>
      <c r="AD894" s="11" t="s">
        <v>37</v>
      </c>
      <c r="AE894" s="11" t="s">
        <v>37</v>
      </c>
      <c r="AF894" s="1">
        <f>IF(IFERROR(VLOOKUP(E894,Store_Showcase!B2:H144,{5}, FALSE), TRUE)=TRUE, IF(IFERROR(VLOOKUP(E894,Store_SRP!B2:H110,{5}, FALSE), TRUE)=TRUE,VLOOKUP(E894,Store_VAM!B2:H273,{5}, FALSE),VLOOKUP(E894,Store_SRP!B2:H110,{5}, FALSE)), VLOOKUP(E894,Store_Showcase!B2:H144,{5}, FALSE))</f>
      </c>
      <c r="AG894" s="1">
        <f>IF(IFERROR(VLOOKUP(E894,Store_Showcase!B2:H144,{6}, FALSE), TRUE)=TRUE, IF(IFERROR(VLOOKUP(E894,Store_SRP!B2:H110,{6}, FALSE), TRUE)=TRUE,VLOOKUP(E894,Store_VAM!B2:H273,{6}, FALSE),VLOOKUP(E894,Store_SRP!B2:H110,{6}, FALSE)), VLOOKUP(E894,Store_Showcase!B2:H144,{6}, FALSE))</f>
      </c>
      <c r="AH894" s="1">
        <f>VLOOKUP(G894,Sku_Consolidated!A2:R957,18,FALSE)</f>
      </c>
      <c r="AI894" s="1">
        <f>VLOOKUP(G894,Sku_Consolidated!A2:S957,19,FALSE)</f>
      </c>
      <c r="AJ894" s="1">
        <f>VLOOKUP(G894,Sku_Consolidated!A2:T957,20,FALSE)</f>
      </c>
    </row>
    <row r="895" spans="1:36" x14ac:dyDescent="0.25">
      <c r="A895" s="1">
        <v>2024</v>
      </c>
      <c r="B895" s="1" t="s">
        <v>31</v>
      </c>
      <c r="C895" s="1" t="s">
        <v>32</v>
      </c>
      <c r="D895" s="1" t="s">
        <v>33</v>
      </c>
      <c r="E895" s="9" t="s">
        <v>2467</v>
      </c>
      <c r="F895" s="1">
        <f>IF(VLOOKUP(G895,Sku_Consolidated!A2:S957,{19},FALSE)="SHOWCASE", VLOOKUP(E895,Store_Showcase!B2:C144,{2}, FALSE), IF(VLOOKUP(G895,Sku_Consolidated!A2:S957,{19},FALSE)="VAM",VLOOKUP(E895,Store_VAM!B2:C273,{2}, FALSE),VLOOKUP(E895,Store_SRP!B2:C110,{2}, FALSE)))</f>
      </c>
      <c r="G895" s="1">
        <v>827186</v>
      </c>
      <c r="H895" s="1" t="s">
        <v>2256</v>
      </c>
      <c r="I895" s="10" t="s">
        <v>1638</v>
      </c>
      <c r="J895" s="1">
        <f>VLOOKUP(G895,Sku_Consolidated!A2:C957, 3, FALSE)</f>
      </c>
      <c r="K895" s="10">
        <f>IF(J895="PACK", I895, 0)</f>
      </c>
      <c r="L895" s="10">
        <f>IF(J895="KG", I895, I895 * VLOOKUP(G895,Sku_Consolidated!A2:U957,21,FALSE))</f>
      </c>
      <c r="M895" s="10" t="s">
        <v>37</v>
      </c>
      <c r="N895" s="11" t="s">
        <v>2471</v>
      </c>
      <c r="O895" s="10" t="s">
        <v>2472</v>
      </c>
      <c r="P895" s="10">
        <f>N895 - O895</f>
      </c>
      <c r="Q895" s="1">
        <f>VLOOKUP(G895,Sku_Consolidated!A2:G957,7, FALSE)</f>
      </c>
      <c r="R895" s="1">
        <f>IF(IFERROR(VLOOKUP(E895,Store_Showcase!B2:H144,7, FALSE), TRUE)=TRUE, IF(IFERROR(VLOOKUP(E895,Store_SRP!B2:H110,7, FALSE), TRUE)=TRUE,VLOOKUP(E895,Store_VAM!B2:H273,7, FALSE),VLOOKUP(E895,Store_SRP!B2:H110,7, FALSE)), VLOOKUP(E895,Store_Showcase!B2:H144,7, FALSE))</f>
      </c>
      <c r="S895" s="1">
        <f>IF(IFERROR(VLOOKUP(E895,Store_Showcase!B2:I144,8, FALSE), TRUE)=TRUE, IF(IFERROR(VLOOKUP(E895,Store_SRP!B2:I110,8, FALSE), TRUE)=TRUE,VLOOKUP(E895,Store_VAM!B2:I273,8, FALSE),VLOOKUP(E895,Store_SRP!B2:I110,8, FALSE)), VLOOKUP(E895,Store_Showcase!B2:I144,8, FALSE))</f>
      </c>
      <c r="T895" s="1">
        <f>VLOOKUP(G895,Sku_Consolidated!A2:R957,18,FALSE)</f>
      </c>
      <c r="U895" s="1" t="s">
        <v>2468</v>
      </c>
      <c r="V895" s="1">
        <f>IF(VLOOKUP(G895,Sku_Consolidated!A2:S957,19,FALSE)="SHOWCASE", VLOOKUP(E895,Store_Showcase!B2:L144,11, FALSE), IF(VLOOKUP(G895,Sku_Consolidated!A2:S957,19,FALSE)="VAM",VLOOKUP(E895,Store_VAM!B2:L273,11, FALSE),VLOOKUP(E895,Store_SRP!B2:L110,11, FALSE)))</f>
      </c>
      <c r="W895" s="1">
        <f>VLOOKUP(G895,Sku_Consolidated!A2:W957,11,FALSE)</f>
      </c>
      <c r="X895" s="1">
        <f>VLOOKUP(G895,Sku_Consolidated!A2:H957,8,FALSE)</f>
      </c>
      <c r="Y895" s="1">
        <f>VLOOKUP(G895,Sku_Consolidated!A2:I957,9,FALSE)</f>
      </c>
      <c r="Z895" s="1" t="s">
        <v>41</v>
      </c>
      <c r="AA895" s="1">
        <f>VLOOKUP(G895,Sku_Consolidated!A2:E957,5,FALSE)</f>
      </c>
      <c r="AB895" s="1">
        <f>IF(VLOOKUP(G895,Sku_Consolidated!A2:S957,19,FALSE)="SHOWCASE", VLOOKUP(E895,Store_Showcase!B2:N144,13, FALSE), IF(VLOOKUP(G895,Sku_Consolidated!A2:S957,19,FALSE)="VAM",VLOOKUP(E895,Store_VAM!B2:N273,13, FALSE),VLOOKUP(E895,Store_SRP!B2:N110,13, FALSE)))</f>
      </c>
      <c r="AC895" s="1">
        <f>IF(IFERROR(AB895,TRUE)=TRUE, "-","OK")</f>
      </c>
      <c r="AD895" s="11" t="s">
        <v>37</v>
      </c>
      <c r="AE895" s="11" t="s">
        <v>37</v>
      </c>
      <c r="AF895" s="1">
        <f>IF(IFERROR(VLOOKUP(E895,Store_Showcase!B2:H144,{5}, FALSE), TRUE)=TRUE, IF(IFERROR(VLOOKUP(E895,Store_SRP!B2:H110,{5}, FALSE), TRUE)=TRUE,VLOOKUP(E895,Store_VAM!B2:H273,{5}, FALSE),VLOOKUP(E895,Store_SRP!B2:H110,{5}, FALSE)), VLOOKUP(E895,Store_Showcase!B2:H144,{5}, FALSE))</f>
      </c>
      <c r="AG895" s="1">
        <f>IF(IFERROR(VLOOKUP(E895,Store_Showcase!B2:H144,{6}, FALSE), TRUE)=TRUE, IF(IFERROR(VLOOKUP(E895,Store_SRP!B2:H110,{6}, FALSE), TRUE)=TRUE,VLOOKUP(E895,Store_VAM!B2:H273,{6}, FALSE),VLOOKUP(E895,Store_SRP!B2:H110,{6}, FALSE)), VLOOKUP(E895,Store_Showcase!B2:H144,{6}, FALSE))</f>
      </c>
      <c r="AH895" s="1">
        <f>VLOOKUP(G895,Sku_Consolidated!A2:R957,18,FALSE)</f>
      </c>
      <c r="AI895" s="1">
        <f>VLOOKUP(G895,Sku_Consolidated!A2:S957,19,FALSE)</f>
      </c>
      <c r="AJ895" s="1">
        <f>VLOOKUP(G895,Sku_Consolidated!A2:T957,20,FALSE)</f>
      </c>
    </row>
    <row r="896" spans="1:36" x14ac:dyDescent="0.25">
      <c r="A896" s="1">
        <v>2024</v>
      </c>
      <c r="B896" s="1" t="s">
        <v>31</v>
      </c>
      <c r="C896" s="1" t="s">
        <v>32</v>
      </c>
      <c r="D896" s="1" t="s">
        <v>33</v>
      </c>
      <c r="E896" s="9" t="s">
        <v>2473</v>
      </c>
      <c r="F896" s="1">
        <f>IF(VLOOKUP(G896,Sku_Consolidated!A2:S957,{19},FALSE)="SHOWCASE", VLOOKUP(E896,Store_Showcase!B2:C144,{2}, FALSE), IF(VLOOKUP(G896,Sku_Consolidated!A2:S957,{19},FALSE)="VAM",VLOOKUP(E896,Store_VAM!B2:C273,{2}, FALSE),VLOOKUP(E896,Store_SRP!B2:C110,{2}, FALSE)))</f>
      </c>
      <c r="G896" s="1">
        <v>795516</v>
      </c>
      <c r="H896" s="1" t="s">
        <v>2249</v>
      </c>
      <c r="I896" s="10" t="s">
        <v>1424</v>
      </c>
      <c r="J896" s="1">
        <f>VLOOKUP(G896,Sku_Consolidated!A2:C957, 3, FALSE)</f>
      </c>
      <c r="K896" s="10">
        <f>IF(J896="PACK", I896, 0)</f>
      </c>
      <c r="L896" s="10">
        <f>IF(J896="KG", I896, I896 * VLOOKUP(G896,Sku_Consolidated!A2:U957,21,FALSE))</f>
      </c>
      <c r="M896" s="10" t="s">
        <v>37</v>
      </c>
      <c r="N896" s="11" t="s">
        <v>1657</v>
      </c>
      <c r="O896" s="10" t="s">
        <v>2262</v>
      </c>
      <c r="P896" s="10">
        <f>N896 - O896</f>
      </c>
      <c r="Q896" s="1">
        <f>VLOOKUP(G896,Sku_Consolidated!A2:G957,7, FALSE)</f>
      </c>
      <c r="R896" s="1">
        <f>IF(IFERROR(VLOOKUP(E896,Store_Showcase!B2:H144,7, FALSE), TRUE)=TRUE, IF(IFERROR(VLOOKUP(E896,Store_SRP!B2:H110,7, FALSE), TRUE)=TRUE,VLOOKUP(E896,Store_VAM!B2:H273,7, FALSE),VLOOKUP(E896,Store_SRP!B2:H110,7, FALSE)), VLOOKUP(E896,Store_Showcase!B2:H144,7, FALSE))</f>
      </c>
      <c r="S896" s="1">
        <f>IF(IFERROR(VLOOKUP(E896,Store_Showcase!B2:I144,8, FALSE), TRUE)=TRUE, IF(IFERROR(VLOOKUP(E896,Store_SRP!B2:I110,8, FALSE), TRUE)=TRUE,VLOOKUP(E896,Store_VAM!B2:I273,8, FALSE),VLOOKUP(E896,Store_SRP!B2:I110,8, FALSE)), VLOOKUP(E896,Store_Showcase!B2:I144,8, FALSE))</f>
      </c>
      <c r="T896" s="1">
        <f>VLOOKUP(G896,Sku_Consolidated!A2:R957,18,FALSE)</f>
      </c>
      <c r="U896" s="1" t="s">
        <v>2474</v>
      </c>
      <c r="V896" s="1">
        <f>IF(VLOOKUP(G896,Sku_Consolidated!A2:S957,19,FALSE)="SHOWCASE", VLOOKUP(E896,Store_Showcase!B2:L144,11, FALSE), IF(VLOOKUP(G896,Sku_Consolidated!A2:S957,19,FALSE)="VAM",VLOOKUP(E896,Store_VAM!B2:L273,11, FALSE),VLOOKUP(E896,Store_SRP!B2:L110,11, FALSE)))</f>
      </c>
      <c r="W896" s="1">
        <f>VLOOKUP(G896,Sku_Consolidated!A2:W957,11,FALSE)</f>
      </c>
      <c r="X896" s="1">
        <f>VLOOKUP(G896,Sku_Consolidated!A2:H957,8,FALSE)</f>
      </c>
      <c r="Y896" s="1">
        <f>VLOOKUP(G896,Sku_Consolidated!A2:I957,9,FALSE)</f>
      </c>
      <c r="Z896" s="1" t="s">
        <v>41</v>
      </c>
      <c r="AA896" s="1">
        <f>VLOOKUP(G896,Sku_Consolidated!A2:E957,5,FALSE)</f>
      </c>
      <c r="AB896" s="1">
        <f>IF(VLOOKUP(G896,Sku_Consolidated!A2:S957,19,FALSE)="SHOWCASE", VLOOKUP(E896,Store_Showcase!B2:N144,13, FALSE), IF(VLOOKUP(G896,Sku_Consolidated!A2:S957,19,FALSE)="VAM",VLOOKUP(E896,Store_VAM!B2:N273,13, FALSE),VLOOKUP(E896,Store_SRP!B2:N110,13, FALSE)))</f>
      </c>
      <c r="AC896" s="1">
        <f>IF(IFERROR(AB896,TRUE)=TRUE, "-","OK")</f>
      </c>
      <c r="AD896" s="11" t="s">
        <v>37</v>
      </c>
      <c r="AE896" s="11" t="s">
        <v>37</v>
      </c>
      <c r="AF896" s="1">
        <f>IF(IFERROR(VLOOKUP(E896,Store_Showcase!B2:H144,{5}, FALSE), TRUE)=TRUE, IF(IFERROR(VLOOKUP(E896,Store_SRP!B2:H110,{5}, FALSE), TRUE)=TRUE,VLOOKUP(E896,Store_VAM!B2:H273,{5}, FALSE),VLOOKUP(E896,Store_SRP!B2:H110,{5}, FALSE)), VLOOKUP(E896,Store_Showcase!B2:H144,{5}, FALSE))</f>
      </c>
      <c r="AG896" s="1">
        <f>IF(IFERROR(VLOOKUP(E896,Store_Showcase!B2:H144,{6}, FALSE), TRUE)=TRUE, IF(IFERROR(VLOOKUP(E896,Store_SRP!B2:H110,{6}, FALSE), TRUE)=TRUE,VLOOKUP(E896,Store_VAM!B2:H273,{6}, FALSE),VLOOKUP(E896,Store_SRP!B2:H110,{6}, FALSE)), VLOOKUP(E896,Store_Showcase!B2:H144,{6}, FALSE))</f>
      </c>
      <c r="AH896" s="1">
        <f>VLOOKUP(G896,Sku_Consolidated!A2:R957,18,FALSE)</f>
      </c>
      <c r="AI896" s="1">
        <f>VLOOKUP(G896,Sku_Consolidated!A2:S957,19,FALSE)</f>
      </c>
      <c r="AJ896" s="1">
        <f>VLOOKUP(G896,Sku_Consolidated!A2:T957,20,FALSE)</f>
      </c>
    </row>
    <row r="897" spans="1:36" x14ac:dyDescent="0.25">
      <c r="A897" s="1">
        <v>2024</v>
      </c>
      <c r="B897" s="1" t="s">
        <v>31</v>
      </c>
      <c r="C897" s="1" t="s">
        <v>32</v>
      </c>
      <c r="D897" s="1" t="s">
        <v>33</v>
      </c>
      <c r="E897" s="9" t="s">
        <v>2473</v>
      </c>
      <c r="F897" s="1">
        <f>IF(VLOOKUP(G897,Sku_Consolidated!A2:S957,{19},FALSE)="SHOWCASE", VLOOKUP(E897,Store_Showcase!B2:C144,{2}, FALSE), IF(VLOOKUP(G897,Sku_Consolidated!A2:S957,{19},FALSE)="VAM",VLOOKUP(E897,Store_VAM!B2:C273,{2}, FALSE),VLOOKUP(E897,Store_SRP!B2:C110,{2}, FALSE)))</f>
      </c>
      <c r="G897" s="1">
        <v>795520</v>
      </c>
      <c r="H897" s="1" t="s">
        <v>2260</v>
      </c>
      <c r="I897" s="10" t="s">
        <v>1424</v>
      </c>
      <c r="J897" s="1">
        <f>VLOOKUP(G897,Sku_Consolidated!A2:C957, 3, FALSE)</f>
      </c>
      <c r="K897" s="10">
        <f>IF(J897="PACK", I897, 0)</f>
      </c>
      <c r="L897" s="10">
        <f>IF(J897="KG", I897, I897 * VLOOKUP(G897,Sku_Consolidated!A2:U957,21,FALSE))</f>
      </c>
      <c r="M897" s="10" t="s">
        <v>37</v>
      </c>
      <c r="N897" s="11" t="s">
        <v>2461</v>
      </c>
      <c r="O897" s="10" t="s">
        <v>1633</v>
      </c>
      <c r="P897" s="10">
        <f>N897 - O897</f>
      </c>
      <c r="Q897" s="1">
        <f>VLOOKUP(G897,Sku_Consolidated!A2:G957,7, FALSE)</f>
      </c>
      <c r="R897" s="1">
        <f>IF(IFERROR(VLOOKUP(E897,Store_Showcase!B2:H144,7, FALSE), TRUE)=TRUE, IF(IFERROR(VLOOKUP(E897,Store_SRP!B2:H110,7, FALSE), TRUE)=TRUE,VLOOKUP(E897,Store_VAM!B2:H273,7, FALSE),VLOOKUP(E897,Store_SRP!B2:H110,7, FALSE)), VLOOKUP(E897,Store_Showcase!B2:H144,7, FALSE))</f>
      </c>
      <c r="S897" s="1">
        <f>IF(IFERROR(VLOOKUP(E897,Store_Showcase!B2:I144,8, FALSE), TRUE)=TRUE, IF(IFERROR(VLOOKUP(E897,Store_SRP!B2:I110,8, FALSE), TRUE)=TRUE,VLOOKUP(E897,Store_VAM!B2:I273,8, FALSE),VLOOKUP(E897,Store_SRP!B2:I110,8, FALSE)), VLOOKUP(E897,Store_Showcase!B2:I144,8, FALSE))</f>
      </c>
      <c r="T897" s="1">
        <f>VLOOKUP(G897,Sku_Consolidated!A2:R957,18,FALSE)</f>
      </c>
      <c r="U897" s="1" t="s">
        <v>2474</v>
      </c>
      <c r="V897" s="1">
        <f>IF(VLOOKUP(G897,Sku_Consolidated!A2:S957,19,FALSE)="SHOWCASE", VLOOKUP(E897,Store_Showcase!B2:L144,11, FALSE), IF(VLOOKUP(G897,Sku_Consolidated!A2:S957,19,FALSE)="VAM",VLOOKUP(E897,Store_VAM!B2:L273,11, FALSE),VLOOKUP(E897,Store_SRP!B2:L110,11, FALSE)))</f>
      </c>
      <c r="W897" s="1">
        <f>VLOOKUP(G897,Sku_Consolidated!A2:W957,11,FALSE)</f>
      </c>
      <c r="X897" s="1">
        <f>VLOOKUP(G897,Sku_Consolidated!A2:H957,8,FALSE)</f>
      </c>
      <c r="Y897" s="1">
        <f>VLOOKUP(G897,Sku_Consolidated!A2:I957,9,FALSE)</f>
      </c>
      <c r="Z897" s="1" t="s">
        <v>41</v>
      </c>
      <c r="AA897" s="1">
        <f>VLOOKUP(G897,Sku_Consolidated!A2:E957,5,FALSE)</f>
      </c>
      <c r="AB897" s="1">
        <f>IF(VLOOKUP(G897,Sku_Consolidated!A2:S957,19,FALSE)="SHOWCASE", VLOOKUP(E897,Store_Showcase!B2:N144,13, FALSE), IF(VLOOKUP(G897,Sku_Consolidated!A2:S957,19,FALSE)="VAM",VLOOKUP(E897,Store_VAM!B2:N273,13, FALSE),VLOOKUP(E897,Store_SRP!B2:N110,13, FALSE)))</f>
      </c>
      <c r="AC897" s="1">
        <f>IF(IFERROR(AB897,TRUE)=TRUE, "-","OK")</f>
      </c>
      <c r="AD897" s="11" t="s">
        <v>37</v>
      </c>
      <c r="AE897" s="11" t="s">
        <v>37</v>
      </c>
      <c r="AF897" s="1">
        <f>IF(IFERROR(VLOOKUP(E897,Store_Showcase!B2:H144,{5}, FALSE), TRUE)=TRUE, IF(IFERROR(VLOOKUP(E897,Store_SRP!B2:H110,{5}, FALSE), TRUE)=TRUE,VLOOKUP(E897,Store_VAM!B2:H273,{5}, FALSE),VLOOKUP(E897,Store_SRP!B2:H110,{5}, FALSE)), VLOOKUP(E897,Store_Showcase!B2:H144,{5}, FALSE))</f>
      </c>
      <c r="AG897" s="1">
        <f>IF(IFERROR(VLOOKUP(E897,Store_Showcase!B2:H144,{6}, FALSE), TRUE)=TRUE, IF(IFERROR(VLOOKUP(E897,Store_SRP!B2:H110,{6}, FALSE), TRUE)=TRUE,VLOOKUP(E897,Store_VAM!B2:H273,{6}, FALSE),VLOOKUP(E897,Store_SRP!B2:H110,{6}, FALSE)), VLOOKUP(E897,Store_Showcase!B2:H144,{6}, FALSE))</f>
      </c>
      <c r="AH897" s="1">
        <f>VLOOKUP(G897,Sku_Consolidated!A2:R957,18,FALSE)</f>
      </c>
      <c r="AI897" s="1">
        <f>VLOOKUP(G897,Sku_Consolidated!A2:S957,19,FALSE)</f>
      </c>
      <c r="AJ897" s="1">
        <f>VLOOKUP(G897,Sku_Consolidated!A2:T957,20,FALSE)</f>
      </c>
    </row>
    <row r="898" spans="1:36" x14ac:dyDescent="0.25">
      <c r="A898" s="1">
        <v>2024</v>
      </c>
      <c r="B898" s="1" t="s">
        <v>31</v>
      </c>
      <c r="C898" s="1" t="s">
        <v>32</v>
      </c>
      <c r="D898" s="1" t="s">
        <v>33</v>
      </c>
      <c r="E898" s="9" t="s">
        <v>2473</v>
      </c>
      <c r="F898" s="1">
        <f>IF(VLOOKUP(G898,Sku_Consolidated!A2:S957,{19},FALSE)="SHOWCASE", VLOOKUP(E898,Store_Showcase!B2:C144,{2}, FALSE), IF(VLOOKUP(G898,Sku_Consolidated!A2:S957,{19},FALSE)="VAM",VLOOKUP(E898,Store_VAM!B2:C273,{2}, FALSE),VLOOKUP(E898,Store_SRP!B2:C110,{2}, FALSE)))</f>
      </c>
      <c r="G898" s="1">
        <v>827185</v>
      </c>
      <c r="H898" s="1" t="s">
        <v>2253</v>
      </c>
      <c r="I898" s="10" t="s">
        <v>1474</v>
      </c>
      <c r="J898" s="1">
        <f>VLOOKUP(G898,Sku_Consolidated!A2:C957, 3, FALSE)</f>
      </c>
      <c r="K898" s="10">
        <f>IF(J898="PACK", I898, 0)</f>
      </c>
      <c r="L898" s="10">
        <f>IF(J898="KG", I898, I898 * VLOOKUP(G898,Sku_Consolidated!A2:U957,21,FALSE))</f>
      </c>
      <c r="M898" s="10" t="s">
        <v>37</v>
      </c>
      <c r="N898" s="11" t="s">
        <v>1671</v>
      </c>
      <c r="O898" s="10" t="s">
        <v>2475</v>
      </c>
      <c r="P898" s="10">
        <f>N898 - O898</f>
      </c>
      <c r="Q898" s="1">
        <f>VLOOKUP(G898,Sku_Consolidated!A2:G957,7, FALSE)</f>
      </c>
      <c r="R898" s="1">
        <f>IF(IFERROR(VLOOKUP(E898,Store_Showcase!B2:H144,7, FALSE), TRUE)=TRUE, IF(IFERROR(VLOOKUP(E898,Store_SRP!B2:H110,7, FALSE), TRUE)=TRUE,VLOOKUP(E898,Store_VAM!B2:H273,7, FALSE),VLOOKUP(E898,Store_SRP!B2:H110,7, FALSE)), VLOOKUP(E898,Store_Showcase!B2:H144,7, FALSE))</f>
      </c>
      <c r="S898" s="1">
        <f>IF(IFERROR(VLOOKUP(E898,Store_Showcase!B2:I144,8, FALSE), TRUE)=TRUE, IF(IFERROR(VLOOKUP(E898,Store_SRP!B2:I110,8, FALSE), TRUE)=TRUE,VLOOKUP(E898,Store_VAM!B2:I273,8, FALSE),VLOOKUP(E898,Store_SRP!B2:I110,8, FALSE)), VLOOKUP(E898,Store_Showcase!B2:I144,8, FALSE))</f>
      </c>
      <c r="T898" s="1">
        <f>VLOOKUP(G898,Sku_Consolidated!A2:R957,18,FALSE)</f>
      </c>
      <c r="U898" s="1" t="s">
        <v>2474</v>
      </c>
      <c r="V898" s="1">
        <f>IF(VLOOKUP(G898,Sku_Consolidated!A2:S957,19,FALSE)="SHOWCASE", VLOOKUP(E898,Store_Showcase!B2:L144,11, FALSE), IF(VLOOKUP(G898,Sku_Consolidated!A2:S957,19,FALSE)="VAM",VLOOKUP(E898,Store_VAM!B2:L273,11, FALSE),VLOOKUP(E898,Store_SRP!B2:L110,11, FALSE)))</f>
      </c>
      <c r="W898" s="1">
        <f>VLOOKUP(G898,Sku_Consolidated!A2:W957,11,FALSE)</f>
      </c>
      <c r="X898" s="1">
        <f>VLOOKUP(G898,Sku_Consolidated!A2:H957,8,FALSE)</f>
      </c>
      <c r="Y898" s="1">
        <f>VLOOKUP(G898,Sku_Consolidated!A2:I957,9,FALSE)</f>
      </c>
      <c r="Z898" s="1" t="s">
        <v>41</v>
      </c>
      <c r="AA898" s="1">
        <f>VLOOKUP(G898,Sku_Consolidated!A2:E957,5,FALSE)</f>
      </c>
      <c r="AB898" s="1">
        <f>IF(VLOOKUP(G898,Sku_Consolidated!A2:S957,19,FALSE)="SHOWCASE", VLOOKUP(E898,Store_Showcase!B2:N144,13, FALSE), IF(VLOOKUP(G898,Sku_Consolidated!A2:S957,19,FALSE)="VAM",VLOOKUP(E898,Store_VAM!B2:N273,13, FALSE),VLOOKUP(E898,Store_SRP!B2:N110,13, FALSE)))</f>
      </c>
      <c r="AC898" s="1">
        <f>IF(IFERROR(AB898,TRUE)=TRUE, "-","OK")</f>
      </c>
      <c r="AD898" s="11" t="s">
        <v>37</v>
      </c>
      <c r="AE898" s="11" t="s">
        <v>37</v>
      </c>
      <c r="AF898" s="1">
        <f>IF(IFERROR(VLOOKUP(E898,Store_Showcase!B2:H144,{5}, FALSE), TRUE)=TRUE, IF(IFERROR(VLOOKUP(E898,Store_SRP!B2:H110,{5}, FALSE), TRUE)=TRUE,VLOOKUP(E898,Store_VAM!B2:H273,{5}, FALSE),VLOOKUP(E898,Store_SRP!B2:H110,{5}, FALSE)), VLOOKUP(E898,Store_Showcase!B2:H144,{5}, FALSE))</f>
      </c>
      <c r="AG898" s="1">
        <f>IF(IFERROR(VLOOKUP(E898,Store_Showcase!B2:H144,{6}, FALSE), TRUE)=TRUE, IF(IFERROR(VLOOKUP(E898,Store_SRP!B2:H110,{6}, FALSE), TRUE)=TRUE,VLOOKUP(E898,Store_VAM!B2:H273,{6}, FALSE),VLOOKUP(E898,Store_SRP!B2:H110,{6}, FALSE)), VLOOKUP(E898,Store_Showcase!B2:H144,{6}, FALSE))</f>
      </c>
      <c r="AH898" s="1">
        <f>VLOOKUP(G898,Sku_Consolidated!A2:R957,18,FALSE)</f>
      </c>
      <c r="AI898" s="1">
        <f>VLOOKUP(G898,Sku_Consolidated!A2:S957,19,FALSE)</f>
      </c>
      <c r="AJ898" s="1">
        <f>VLOOKUP(G898,Sku_Consolidated!A2:T957,20,FALSE)</f>
      </c>
    </row>
    <row r="899" spans="1:36" x14ac:dyDescent="0.25">
      <c r="A899" s="1">
        <v>2024</v>
      </c>
      <c r="B899" s="1" t="s">
        <v>31</v>
      </c>
      <c r="C899" s="1" t="s">
        <v>32</v>
      </c>
      <c r="D899" s="1" t="s">
        <v>33</v>
      </c>
      <c r="E899" s="9" t="s">
        <v>2473</v>
      </c>
      <c r="F899" s="1">
        <f>IF(VLOOKUP(G899,Sku_Consolidated!A2:S957,{19},FALSE)="SHOWCASE", VLOOKUP(E899,Store_Showcase!B2:C144,{2}, FALSE), IF(VLOOKUP(G899,Sku_Consolidated!A2:S957,{19},FALSE)="VAM",VLOOKUP(E899,Store_VAM!B2:C273,{2}, FALSE),VLOOKUP(E899,Store_SRP!B2:C110,{2}, FALSE)))</f>
      </c>
      <c r="G899" s="1">
        <v>827186</v>
      </c>
      <c r="H899" s="1" t="s">
        <v>2256</v>
      </c>
      <c r="I899" s="10" t="s">
        <v>1638</v>
      </c>
      <c r="J899" s="1">
        <f>VLOOKUP(G899,Sku_Consolidated!A2:C957, 3, FALSE)</f>
      </c>
      <c r="K899" s="10">
        <f>IF(J899="PACK", I899, 0)</f>
      </c>
      <c r="L899" s="10">
        <f>IF(J899="KG", I899, I899 * VLOOKUP(G899,Sku_Consolidated!A2:U957,21,FALSE))</f>
      </c>
      <c r="M899" s="10" t="s">
        <v>37</v>
      </c>
      <c r="N899" s="11" t="s">
        <v>2274</v>
      </c>
      <c r="O899" s="10" t="s">
        <v>2275</v>
      </c>
      <c r="P899" s="10">
        <f>N899 - O899</f>
      </c>
      <c r="Q899" s="1">
        <f>VLOOKUP(G899,Sku_Consolidated!A2:G957,7, FALSE)</f>
      </c>
      <c r="R899" s="1">
        <f>IF(IFERROR(VLOOKUP(E899,Store_Showcase!B2:H144,7, FALSE), TRUE)=TRUE, IF(IFERROR(VLOOKUP(E899,Store_SRP!B2:H110,7, FALSE), TRUE)=TRUE,VLOOKUP(E899,Store_VAM!B2:H273,7, FALSE),VLOOKUP(E899,Store_SRP!B2:H110,7, FALSE)), VLOOKUP(E899,Store_Showcase!B2:H144,7, FALSE))</f>
      </c>
      <c r="S899" s="1">
        <f>IF(IFERROR(VLOOKUP(E899,Store_Showcase!B2:I144,8, FALSE), TRUE)=TRUE, IF(IFERROR(VLOOKUP(E899,Store_SRP!B2:I110,8, FALSE), TRUE)=TRUE,VLOOKUP(E899,Store_VAM!B2:I273,8, FALSE),VLOOKUP(E899,Store_SRP!B2:I110,8, FALSE)), VLOOKUP(E899,Store_Showcase!B2:I144,8, FALSE))</f>
      </c>
      <c r="T899" s="1">
        <f>VLOOKUP(G899,Sku_Consolidated!A2:R957,18,FALSE)</f>
      </c>
      <c r="U899" s="1" t="s">
        <v>2474</v>
      </c>
      <c r="V899" s="1">
        <f>IF(VLOOKUP(G899,Sku_Consolidated!A2:S957,19,FALSE)="SHOWCASE", VLOOKUP(E899,Store_Showcase!B2:L144,11, FALSE), IF(VLOOKUP(G899,Sku_Consolidated!A2:S957,19,FALSE)="VAM",VLOOKUP(E899,Store_VAM!B2:L273,11, FALSE),VLOOKUP(E899,Store_SRP!B2:L110,11, FALSE)))</f>
      </c>
      <c r="W899" s="1">
        <f>VLOOKUP(G899,Sku_Consolidated!A2:W957,11,FALSE)</f>
      </c>
      <c r="X899" s="1">
        <f>VLOOKUP(G899,Sku_Consolidated!A2:H957,8,FALSE)</f>
      </c>
      <c r="Y899" s="1">
        <f>VLOOKUP(G899,Sku_Consolidated!A2:I957,9,FALSE)</f>
      </c>
      <c r="Z899" s="1" t="s">
        <v>41</v>
      </c>
      <c r="AA899" s="1">
        <f>VLOOKUP(G899,Sku_Consolidated!A2:E957,5,FALSE)</f>
      </c>
      <c r="AB899" s="1">
        <f>IF(VLOOKUP(G899,Sku_Consolidated!A2:S957,19,FALSE)="SHOWCASE", VLOOKUP(E899,Store_Showcase!B2:N144,13, FALSE), IF(VLOOKUP(G899,Sku_Consolidated!A2:S957,19,FALSE)="VAM",VLOOKUP(E899,Store_VAM!B2:N273,13, FALSE),VLOOKUP(E899,Store_SRP!B2:N110,13, FALSE)))</f>
      </c>
      <c r="AC899" s="1">
        <f>IF(IFERROR(AB899,TRUE)=TRUE, "-","OK")</f>
      </c>
      <c r="AD899" s="11" t="s">
        <v>37</v>
      </c>
      <c r="AE899" s="11" t="s">
        <v>37</v>
      </c>
      <c r="AF899" s="1">
        <f>IF(IFERROR(VLOOKUP(E899,Store_Showcase!B2:H144,{5}, FALSE), TRUE)=TRUE, IF(IFERROR(VLOOKUP(E899,Store_SRP!B2:H110,{5}, FALSE), TRUE)=TRUE,VLOOKUP(E899,Store_VAM!B2:H273,{5}, FALSE),VLOOKUP(E899,Store_SRP!B2:H110,{5}, FALSE)), VLOOKUP(E899,Store_Showcase!B2:H144,{5}, FALSE))</f>
      </c>
      <c r="AG899" s="1">
        <f>IF(IFERROR(VLOOKUP(E899,Store_Showcase!B2:H144,{6}, FALSE), TRUE)=TRUE, IF(IFERROR(VLOOKUP(E899,Store_SRP!B2:H110,{6}, FALSE), TRUE)=TRUE,VLOOKUP(E899,Store_VAM!B2:H273,{6}, FALSE),VLOOKUP(E899,Store_SRP!B2:H110,{6}, FALSE)), VLOOKUP(E899,Store_Showcase!B2:H144,{6}, FALSE))</f>
      </c>
      <c r="AH899" s="1">
        <f>VLOOKUP(G899,Sku_Consolidated!A2:R957,18,FALSE)</f>
      </c>
      <c r="AI899" s="1">
        <f>VLOOKUP(G899,Sku_Consolidated!A2:S957,19,FALSE)</f>
      </c>
      <c r="AJ899" s="1">
        <f>VLOOKUP(G899,Sku_Consolidated!A2:T957,20,FALSE)</f>
      </c>
    </row>
    <row r="900" spans="1:36" x14ac:dyDescent="0.25">
      <c r="A900" s="1">
        <v>2024</v>
      </c>
      <c r="B900" s="1" t="s">
        <v>31</v>
      </c>
      <c r="C900" s="1" t="s">
        <v>32</v>
      </c>
      <c r="D900" s="1" t="s">
        <v>33</v>
      </c>
      <c r="E900" s="9" t="s">
        <v>2473</v>
      </c>
      <c r="F900" s="1">
        <f>IF(VLOOKUP(G900,Sku_Consolidated!A2:S957,{19},FALSE)="SHOWCASE", VLOOKUP(E900,Store_Showcase!B2:C144,{2}, FALSE), IF(VLOOKUP(G900,Sku_Consolidated!A2:S957,{19},FALSE)="VAM",VLOOKUP(E900,Store_VAM!B2:C273,{2}, FALSE),VLOOKUP(E900,Store_SRP!B2:C110,{2}, FALSE)))</f>
      </c>
      <c r="G900" s="1">
        <v>830677</v>
      </c>
      <c r="H900" s="1" t="s">
        <v>2283</v>
      </c>
      <c r="I900" s="10" t="s">
        <v>1137</v>
      </c>
      <c r="J900" s="1">
        <f>VLOOKUP(G900,Sku_Consolidated!A2:C957, 3, FALSE)</f>
      </c>
      <c r="K900" s="10">
        <f>IF(J900="PACK", I900, 0)</f>
      </c>
      <c r="L900" s="10">
        <f>IF(J900="KG", I900, I900 * VLOOKUP(G900,Sku_Consolidated!A2:U957,21,FALSE))</f>
      </c>
      <c r="M900" s="10" t="s">
        <v>37</v>
      </c>
      <c r="N900" s="11" t="s">
        <v>2284</v>
      </c>
      <c r="O900" s="10" t="s">
        <v>1684</v>
      </c>
      <c r="P900" s="10">
        <f>N900 - O900</f>
      </c>
      <c r="Q900" s="1">
        <f>VLOOKUP(G900,Sku_Consolidated!A2:G957,7, FALSE)</f>
      </c>
      <c r="R900" s="1">
        <f>IF(IFERROR(VLOOKUP(E900,Store_Showcase!B2:H144,7, FALSE), TRUE)=TRUE, IF(IFERROR(VLOOKUP(E900,Store_SRP!B2:H110,7, FALSE), TRUE)=TRUE,VLOOKUP(E900,Store_VAM!B2:H273,7, FALSE),VLOOKUP(E900,Store_SRP!B2:H110,7, FALSE)), VLOOKUP(E900,Store_Showcase!B2:H144,7, FALSE))</f>
      </c>
      <c r="S900" s="1">
        <f>IF(IFERROR(VLOOKUP(E900,Store_Showcase!B2:I144,8, FALSE), TRUE)=TRUE, IF(IFERROR(VLOOKUP(E900,Store_SRP!B2:I110,8, FALSE), TRUE)=TRUE,VLOOKUP(E900,Store_VAM!B2:I273,8, FALSE),VLOOKUP(E900,Store_SRP!B2:I110,8, FALSE)), VLOOKUP(E900,Store_Showcase!B2:I144,8, FALSE))</f>
      </c>
      <c r="T900" s="1">
        <f>VLOOKUP(G900,Sku_Consolidated!A2:R957,18,FALSE)</f>
      </c>
      <c r="U900" s="1" t="s">
        <v>2474</v>
      </c>
      <c r="V900" s="1">
        <f>IF(VLOOKUP(G900,Sku_Consolidated!A2:S957,19,FALSE)="SHOWCASE", VLOOKUP(E900,Store_Showcase!B2:L144,11, FALSE), IF(VLOOKUP(G900,Sku_Consolidated!A2:S957,19,FALSE)="VAM",VLOOKUP(E900,Store_VAM!B2:L273,11, FALSE),VLOOKUP(E900,Store_SRP!B2:L110,11, FALSE)))</f>
      </c>
      <c r="W900" s="1">
        <f>VLOOKUP(G900,Sku_Consolidated!A2:W957,11,FALSE)</f>
      </c>
      <c r="X900" s="1">
        <f>VLOOKUP(G900,Sku_Consolidated!A2:H957,8,FALSE)</f>
      </c>
      <c r="Y900" s="1">
        <f>VLOOKUP(G900,Sku_Consolidated!A2:I957,9,FALSE)</f>
      </c>
      <c r="Z900" s="1" t="s">
        <v>41</v>
      </c>
      <c r="AA900" s="1">
        <f>VLOOKUP(G900,Sku_Consolidated!A2:E957,5,FALSE)</f>
      </c>
      <c r="AB900" s="1">
        <f>IF(VLOOKUP(G900,Sku_Consolidated!A2:S957,19,FALSE)="SHOWCASE", VLOOKUP(E900,Store_Showcase!B2:N144,13, FALSE), IF(VLOOKUP(G900,Sku_Consolidated!A2:S957,19,FALSE)="VAM",VLOOKUP(E900,Store_VAM!B2:N273,13, FALSE),VLOOKUP(E900,Store_SRP!B2:N110,13, FALSE)))</f>
      </c>
      <c r="AC900" s="1">
        <f>IF(IFERROR(AB900,TRUE)=TRUE, "-","OK")</f>
      </c>
      <c r="AD900" s="11" t="s">
        <v>37</v>
      </c>
      <c r="AE900" s="11" t="s">
        <v>37</v>
      </c>
      <c r="AF900" s="1">
        <f>IF(IFERROR(VLOOKUP(E900,Store_Showcase!B2:H144,{5}, FALSE), TRUE)=TRUE, IF(IFERROR(VLOOKUP(E900,Store_SRP!B2:H110,{5}, FALSE), TRUE)=TRUE,VLOOKUP(E900,Store_VAM!B2:H273,{5}, FALSE),VLOOKUP(E900,Store_SRP!B2:H110,{5}, FALSE)), VLOOKUP(E900,Store_Showcase!B2:H144,{5}, FALSE))</f>
      </c>
      <c r="AG900" s="1">
        <f>IF(IFERROR(VLOOKUP(E900,Store_Showcase!B2:H144,{6}, FALSE), TRUE)=TRUE, IF(IFERROR(VLOOKUP(E900,Store_SRP!B2:H110,{6}, FALSE), TRUE)=TRUE,VLOOKUP(E900,Store_VAM!B2:H273,{6}, FALSE),VLOOKUP(E900,Store_SRP!B2:H110,{6}, FALSE)), VLOOKUP(E900,Store_Showcase!B2:H144,{6}, FALSE))</f>
      </c>
      <c r="AH900" s="1">
        <f>VLOOKUP(G900,Sku_Consolidated!A2:R957,18,FALSE)</f>
      </c>
      <c r="AI900" s="1">
        <f>VLOOKUP(G900,Sku_Consolidated!A2:S957,19,FALSE)</f>
      </c>
      <c r="AJ900" s="1">
        <f>VLOOKUP(G900,Sku_Consolidated!A2:T957,20,FALSE)</f>
      </c>
    </row>
    <row r="901" spans="1:36" x14ac:dyDescent="0.25">
      <c r="A901" s="1">
        <v>2024</v>
      </c>
      <c r="B901" s="1" t="s">
        <v>31</v>
      </c>
      <c r="C901" s="1" t="s">
        <v>32</v>
      </c>
      <c r="D901" s="1" t="s">
        <v>33</v>
      </c>
      <c r="E901" s="9" t="s">
        <v>2476</v>
      </c>
      <c r="F901" s="1">
        <f>IF(VLOOKUP(G901,Sku_Consolidated!A2:S957,{19},FALSE)="SHOWCASE", VLOOKUP(E901,Store_Showcase!B2:C144,{2}, FALSE), IF(VLOOKUP(G901,Sku_Consolidated!A2:S957,{19},FALSE)="VAM",VLOOKUP(E901,Store_VAM!B2:C273,{2}, FALSE),VLOOKUP(E901,Store_SRP!B2:C110,{2}, FALSE)))</f>
      </c>
      <c r="G901" s="1">
        <v>795516</v>
      </c>
      <c r="H901" s="1" t="s">
        <v>2249</v>
      </c>
      <c r="I901" s="10" t="s">
        <v>1638</v>
      </c>
      <c r="J901" s="1">
        <f>VLOOKUP(G901,Sku_Consolidated!A2:C957, 3, FALSE)</f>
      </c>
      <c r="K901" s="10">
        <f>IF(J901="PACK", I901, 0)</f>
      </c>
      <c r="L901" s="10">
        <f>IF(J901="KG", I901, I901 * VLOOKUP(G901,Sku_Consolidated!A2:U957,21,FALSE))</f>
      </c>
      <c r="M901" s="10" t="s">
        <v>37</v>
      </c>
      <c r="N901" s="11" t="s">
        <v>2344</v>
      </c>
      <c r="O901" s="10" t="s">
        <v>2345</v>
      </c>
      <c r="P901" s="10">
        <f>N901 - O901</f>
      </c>
      <c r="Q901" s="1">
        <f>VLOOKUP(G901,Sku_Consolidated!A2:G957,7, FALSE)</f>
      </c>
      <c r="R901" s="1">
        <f>IF(IFERROR(VLOOKUP(E901,Store_Showcase!B2:H144,7, FALSE), TRUE)=TRUE, IF(IFERROR(VLOOKUP(E901,Store_SRP!B2:H110,7, FALSE), TRUE)=TRUE,VLOOKUP(E901,Store_VAM!B2:H273,7, FALSE),VLOOKUP(E901,Store_SRP!B2:H110,7, FALSE)), VLOOKUP(E901,Store_Showcase!B2:H144,7, FALSE))</f>
      </c>
      <c r="S901" s="1">
        <f>IF(IFERROR(VLOOKUP(E901,Store_Showcase!B2:I144,8, FALSE), TRUE)=TRUE, IF(IFERROR(VLOOKUP(E901,Store_SRP!B2:I110,8, FALSE), TRUE)=TRUE,VLOOKUP(E901,Store_VAM!B2:I273,8, FALSE),VLOOKUP(E901,Store_SRP!B2:I110,8, FALSE)), VLOOKUP(E901,Store_Showcase!B2:I144,8, FALSE))</f>
      </c>
      <c r="T901" s="1">
        <f>VLOOKUP(G901,Sku_Consolidated!A2:R957,18,FALSE)</f>
      </c>
      <c r="U901" s="1" t="s">
        <v>2477</v>
      </c>
      <c r="V901" s="1">
        <f>IF(VLOOKUP(G901,Sku_Consolidated!A2:S957,19,FALSE)="SHOWCASE", VLOOKUP(E901,Store_Showcase!B2:L144,11, FALSE), IF(VLOOKUP(G901,Sku_Consolidated!A2:S957,19,FALSE)="VAM",VLOOKUP(E901,Store_VAM!B2:L273,11, FALSE),VLOOKUP(E901,Store_SRP!B2:L110,11, FALSE)))</f>
      </c>
      <c r="W901" s="1">
        <f>VLOOKUP(G901,Sku_Consolidated!A2:W957,11,FALSE)</f>
      </c>
      <c r="X901" s="1">
        <f>VLOOKUP(G901,Sku_Consolidated!A2:H957,8,FALSE)</f>
      </c>
      <c r="Y901" s="1">
        <f>VLOOKUP(G901,Sku_Consolidated!A2:I957,9,FALSE)</f>
      </c>
      <c r="Z901" s="1" t="s">
        <v>41</v>
      </c>
      <c r="AA901" s="1">
        <f>VLOOKUP(G901,Sku_Consolidated!A2:E957,5,FALSE)</f>
      </c>
      <c r="AB901" s="1">
        <f>IF(VLOOKUP(G901,Sku_Consolidated!A2:S957,19,FALSE)="SHOWCASE", VLOOKUP(E901,Store_Showcase!B2:N144,13, FALSE), IF(VLOOKUP(G901,Sku_Consolidated!A2:S957,19,FALSE)="VAM",VLOOKUP(E901,Store_VAM!B2:N273,13, FALSE),VLOOKUP(E901,Store_SRP!B2:N110,13, FALSE)))</f>
      </c>
      <c r="AC901" s="1">
        <f>IF(IFERROR(AB901,TRUE)=TRUE, "-","OK")</f>
      </c>
      <c r="AD901" s="11" t="s">
        <v>37</v>
      </c>
      <c r="AE901" s="11" t="s">
        <v>37</v>
      </c>
      <c r="AF901" s="1">
        <f>IF(IFERROR(VLOOKUP(E901,Store_Showcase!B2:H144,{5}, FALSE), TRUE)=TRUE, IF(IFERROR(VLOOKUP(E901,Store_SRP!B2:H110,{5}, FALSE), TRUE)=TRUE,VLOOKUP(E901,Store_VAM!B2:H273,{5}, FALSE),VLOOKUP(E901,Store_SRP!B2:H110,{5}, FALSE)), VLOOKUP(E901,Store_Showcase!B2:H144,{5}, FALSE))</f>
      </c>
      <c r="AG901" s="1">
        <f>IF(IFERROR(VLOOKUP(E901,Store_Showcase!B2:H144,{6}, FALSE), TRUE)=TRUE, IF(IFERROR(VLOOKUP(E901,Store_SRP!B2:H110,{6}, FALSE), TRUE)=TRUE,VLOOKUP(E901,Store_VAM!B2:H273,{6}, FALSE),VLOOKUP(E901,Store_SRP!B2:H110,{6}, FALSE)), VLOOKUP(E901,Store_Showcase!B2:H144,{6}, FALSE))</f>
      </c>
      <c r="AH901" s="1">
        <f>VLOOKUP(G901,Sku_Consolidated!A2:R957,18,FALSE)</f>
      </c>
      <c r="AI901" s="1">
        <f>VLOOKUP(G901,Sku_Consolidated!A2:S957,19,FALSE)</f>
      </c>
      <c r="AJ901" s="1">
        <f>VLOOKUP(G901,Sku_Consolidated!A2:T957,20,FALSE)</f>
      </c>
    </row>
    <row r="902" spans="1:36" x14ac:dyDescent="0.25">
      <c r="A902" s="1">
        <v>2024</v>
      </c>
      <c r="B902" s="1" t="s">
        <v>31</v>
      </c>
      <c r="C902" s="1" t="s">
        <v>32</v>
      </c>
      <c r="D902" s="1" t="s">
        <v>33</v>
      </c>
      <c r="E902" s="9" t="s">
        <v>2476</v>
      </c>
      <c r="F902" s="1">
        <f>IF(VLOOKUP(G902,Sku_Consolidated!A2:S957,{19},FALSE)="SHOWCASE", VLOOKUP(E902,Store_Showcase!B2:C144,{2}, FALSE), IF(VLOOKUP(G902,Sku_Consolidated!A2:S957,{19},FALSE)="VAM",VLOOKUP(E902,Store_VAM!B2:C273,{2}, FALSE),VLOOKUP(E902,Store_SRP!B2:C110,{2}, FALSE)))</f>
      </c>
      <c r="G902" s="1">
        <v>827185</v>
      </c>
      <c r="H902" s="1" t="s">
        <v>2253</v>
      </c>
      <c r="I902" s="10" t="s">
        <v>1424</v>
      </c>
      <c r="J902" s="1">
        <f>VLOOKUP(G902,Sku_Consolidated!A2:C957, 3, FALSE)</f>
      </c>
      <c r="K902" s="10">
        <f>IF(J902="PACK", I902, 0)</f>
      </c>
      <c r="L902" s="10">
        <f>IF(J902="KG", I902, I902 * VLOOKUP(G902,Sku_Consolidated!A2:U957,21,FALSE))</f>
      </c>
      <c r="M902" s="10" t="s">
        <v>37</v>
      </c>
      <c r="N902" s="11" t="s">
        <v>2478</v>
      </c>
      <c r="O902" s="10" t="s">
        <v>2479</v>
      </c>
      <c r="P902" s="10">
        <f>N902 - O902</f>
      </c>
      <c r="Q902" s="1">
        <f>VLOOKUP(G902,Sku_Consolidated!A2:G957,7, FALSE)</f>
      </c>
      <c r="R902" s="1">
        <f>IF(IFERROR(VLOOKUP(E902,Store_Showcase!B2:H144,7, FALSE), TRUE)=TRUE, IF(IFERROR(VLOOKUP(E902,Store_SRP!B2:H110,7, FALSE), TRUE)=TRUE,VLOOKUP(E902,Store_VAM!B2:H273,7, FALSE),VLOOKUP(E902,Store_SRP!B2:H110,7, FALSE)), VLOOKUP(E902,Store_Showcase!B2:H144,7, FALSE))</f>
      </c>
      <c r="S902" s="1">
        <f>IF(IFERROR(VLOOKUP(E902,Store_Showcase!B2:I144,8, FALSE), TRUE)=TRUE, IF(IFERROR(VLOOKUP(E902,Store_SRP!B2:I110,8, FALSE), TRUE)=TRUE,VLOOKUP(E902,Store_VAM!B2:I273,8, FALSE),VLOOKUP(E902,Store_SRP!B2:I110,8, FALSE)), VLOOKUP(E902,Store_Showcase!B2:I144,8, FALSE))</f>
      </c>
      <c r="T902" s="1">
        <f>VLOOKUP(G902,Sku_Consolidated!A2:R957,18,FALSE)</f>
      </c>
      <c r="U902" s="1" t="s">
        <v>2477</v>
      </c>
      <c r="V902" s="1">
        <f>IF(VLOOKUP(G902,Sku_Consolidated!A2:S957,19,FALSE)="SHOWCASE", VLOOKUP(E902,Store_Showcase!B2:L144,11, FALSE), IF(VLOOKUP(G902,Sku_Consolidated!A2:S957,19,FALSE)="VAM",VLOOKUP(E902,Store_VAM!B2:L273,11, FALSE),VLOOKUP(E902,Store_SRP!B2:L110,11, FALSE)))</f>
      </c>
      <c r="W902" s="1">
        <f>VLOOKUP(G902,Sku_Consolidated!A2:W957,11,FALSE)</f>
      </c>
      <c r="X902" s="1">
        <f>VLOOKUP(G902,Sku_Consolidated!A2:H957,8,FALSE)</f>
      </c>
      <c r="Y902" s="1">
        <f>VLOOKUP(G902,Sku_Consolidated!A2:I957,9,FALSE)</f>
      </c>
      <c r="Z902" s="1" t="s">
        <v>41</v>
      </c>
      <c r="AA902" s="1">
        <f>VLOOKUP(G902,Sku_Consolidated!A2:E957,5,FALSE)</f>
      </c>
      <c r="AB902" s="1">
        <f>IF(VLOOKUP(G902,Sku_Consolidated!A2:S957,19,FALSE)="SHOWCASE", VLOOKUP(E902,Store_Showcase!B2:N144,13, FALSE), IF(VLOOKUP(G902,Sku_Consolidated!A2:S957,19,FALSE)="VAM",VLOOKUP(E902,Store_VAM!B2:N273,13, FALSE),VLOOKUP(E902,Store_SRP!B2:N110,13, FALSE)))</f>
      </c>
      <c r="AC902" s="1">
        <f>IF(IFERROR(AB902,TRUE)=TRUE, "-","OK")</f>
      </c>
      <c r="AD902" s="11" t="s">
        <v>37</v>
      </c>
      <c r="AE902" s="11" t="s">
        <v>37</v>
      </c>
      <c r="AF902" s="1">
        <f>IF(IFERROR(VLOOKUP(E902,Store_Showcase!B2:H144,{5}, FALSE), TRUE)=TRUE, IF(IFERROR(VLOOKUP(E902,Store_SRP!B2:H110,{5}, FALSE), TRUE)=TRUE,VLOOKUP(E902,Store_VAM!B2:H273,{5}, FALSE),VLOOKUP(E902,Store_SRP!B2:H110,{5}, FALSE)), VLOOKUP(E902,Store_Showcase!B2:H144,{5}, FALSE))</f>
      </c>
      <c r="AG902" s="1">
        <f>IF(IFERROR(VLOOKUP(E902,Store_Showcase!B2:H144,{6}, FALSE), TRUE)=TRUE, IF(IFERROR(VLOOKUP(E902,Store_SRP!B2:H110,{6}, FALSE), TRUE)=TRUE,VLOOKUP(E902,Store_VAM!B2:H273,{6}, FALSE),VLOOKUP(E902,Store_SRP!B2:H110,{6}, FALSE)), VLOOKUP(E902,Store_Showcase!B2:H144,{6}, FALSE))</f>
      </c>
      <c r="AH902" s="1">
        <f>VLOOKUP(G902,Sku_Consolidated!A2:R957,18,FALSE)</f>
      </c>
      <c r="AI902" s="1">
        <f>VLOOKUP(G902,Sku_Consolidated!A2:S957,19,FALSE)</f>
      </c>
      <c r="AJ902" s="1">
        <f>VLOOKUP(G902,Sku_Consolidated!A2:T957,20,FALSE)</f>
      </c>
    </row>
    <row r="903" spans="1:36" x14ac:dyDescent="0.25">
      <c r="A903" s="1">
        <v>2024</v>
      </c>
      <c r="B903" s="1" t="s">
        <v>31</v>
      </c>
      <c r="C903" s="1" t="s">
        <v>32</v>
      </c>
      <c r="D903" s="1" t="s">
        <v>33</v>
      </c>
      <c r="E903" s="9" t="s">
        <v>2476</v>
      </c>
      <c r="F903" s="1">
        <f>IF(VLOOKUP(G903,Sku_Consolidated!A2:S957,{19},FALSE)="SHOWCASE", VLOOKUP(E903,Store_Showcase!B2:C144,{2}, FALSE), IF(VLOOKUP(G903,Sku_Consolidated!A2:S957,{19},FALSE)="VAM",VLOOKUP(E903,Store_VAM!B2:C273,{2}, FALSE),VLOOKUP(E903,Store_SRP!B2:C110,{2}, FALSE)))</f>
      </c>
      <c r="G903" s="1">
        <v>827186</v>
      </c>
      <c r="H903" s="1" t="s">
        <v>2256</v>
      </c>
      <c r="I903" s="10" t="s">
        <v>1477</v>
      </c>
      <c r="J903" s="1">
        <f>VLOOKUP(G903,Sku_Consolidated!A2:C957, 3, FALSE)</f>
      </c>
      <c r="K903" s="10">
        <f>IF(J903="PACK", I903, 0)</f>
      </c>
      <c r="L903" s="10">
        <f>IF(J903="KG", I903, I903 * VLOOKUP(G903,Sku_Consolidated!A2:U957,21,FALSE))</f>
      </c>
      <c r="M903" s="10" t="s">
        <v>37</v>
      </c>
      <c r="N903" s="11" t="s">
        <v>2302</v>
      </c>
      <c r="O903" s="10" t="s">
        <v>2266</v>
      </c>
      <c r="P903" s="10">
        <f>N903 - O903</f>
      </c>
      <c r="Q903" s="1">
        <f>VLOOKUP(G903,Sku_Consolidated!A2:G957,7, FALSE)</f>
      </c>
      <c r="R903" s="1">
        <f>IF(IFERROR(VLOOKUP(E903,Store_Showcase!B2:H144,7, FALSE), TRUE)=TRUE, IF(IFERROR(VLOOKUP(E903,Store_SRP!B2:H110,7, FALSE), TRUE)=TRUE,VLOOKUP(E903,Store_VAM!B2:H273,7, FALSE),VLOOKUP(E903,Store_SRP!B2:H110,7, FALSE)), VLOOKUP(E903,Store_Showcase!B2:H144,7, FALSE))</f>
      </c>
      <c r="S903" s="1">
        <f>IF(IFERROR(VLOOKUP(E903,Store_Showcase!B2:I144,8, FALSE), TRUE)=TRUE, IF(IFERROR(VLOOKUP(E903,Store_SRP!B2:I110,8, FALSE), TRUE)=TRUE,VLOOKUP(E903,Store_VAM!B2:I273,8, FALSE),VLOOKUP(E903,Store_SRP!B2:I110,8, FALSE)), VLOOKUP(E903,Store_Showcase!B2:I144,8, FALSE))</f>
      </c>
      <c r="T903" s="1">
        <f>VLOOKUP(G903,Sku_Consolidated!A2:R957,18,FALSE)</f>
      </c>
      <c r="U903" s="1" t="s">
        <v>2477</v>
      </c>
      <c r="V903" s="1">
        <f>IF(VLOOKUP(G903,Sku_Consolidated!A2:S957,19,FALSE)="SHOWCASE", VLOOKUP(E903,Store_Showcase!B2:L144,11, FALSE), IF(VLOOKUP(G903,Sku_Consolidated!A2:S957,19,FALSE)="VAM",VLOOKUP(E903,Store_VAM!B2:L273,11, FALSE),VLOOKUP(E903,Store_SRP!B2:L110,11, FALSE)))</f>
      </c>
      <c r="W903" s="1">
        <f>VLOOKUP(G903,Sku_Consolidated!A2:W957,11,FALSE)</f>
      </c>
      <c r="X903" s="1">
        <f>VLOOKUP(G903,Sku_Consolidated!A2:H957,8,FALSE)</f>
      </c>
      <c r="Y903" s="1">
        <f>VLOOKUP(G903,Sku_Consolidated!A2:I957,9,FALSE)</f>
      </c>
      <c r="Z903" s="1" t="s">
        <v>41</v>
      </c>
      <c r="AA903" s="1">
        <f>VLOOKUP(G903,Sku_Consolidated!A2:E957,5,FALSE)</f>
      </c>
      <c r="AB903" s="1">
        <f>IF(VLOOKUP(G903,Sku_Consolidated!A2:S957,19,FALSE)="SHOWCASE", VLOOKUP(E903,Store_Showcase!B2:N144,13, FALSE), IF(VLOOKUP(G903,Sku_Consolidated!A2:S957,19,FALSE)="VAM",VLOOKUP(E903,Store_VAM!B2:N273,13, FALSE),VLOOKUP(E903,Store_SRP!B2:N110,13, FALSE)))</f>
      </c>
      <c r="AC903" s="1">
        <f>IF(IFERROR(AB903,TRUE)=TRUE, "-","OK")</f>
      </c>
      <c r="AD903" s="11" t="s">
        <v>37</v>
      </c>
      <c r="AE903" s="11" t="s">
        <v>37</v>
      </c>
      <c r="AF903" s="1">
        <f>IF(IFERROR(VLOOKUP(E903,Store_Showcase!B2:H144,{5}, FALSE), TRUE)=TRUE, IF(IFERROR(VLOOKUP(E903,Store_SRP!B2:H110,{5}, FALSE), TRUE)=TRUE,VLOOKUP(E903,Store_VAM!B2:H273,{5}, FALSE),VLOOKUP(E903,Store_SRP!B2:H110,{5}, FALSE)), VLOOKUP(E903,Store_Showcase!B2:H144,{5}, FALSE))</f>
      </c>
      <c r="AG903" s="1">
        <f>IF(IFERROR(VLOOKUP(E903,Store_Showcase!B2:H144,{6}, FALSE), TRUE)=TRUE, IF(IFERROR(VLOOKUP(E903,Store_SRP!B2:H110,{6}, FALSE), TRUE)=TRUE,VLOOKUP(E903,Store_VAM!B2:H273,{6}, FALSE),VLOOKUP(E903,Store_SRP!B2:H110,{6}, FALSE)), VLOOKUP(E903,Store_Showcase!B2:H144,{6}, FALSE))</f>
      </c>
      <c r="AH903" s="1">
        <f>VLOOKUP(G903,Sku_Consolidated!A2:R957,18,FALSE)</f>
      </c>
      <c r="AI903" s="1">
        <f>VLOOKUP(G903,Sku_Consolidated!A2:S957,19,FALSE)</f>
      </c>
      <c r="AJ903" s="1">
        <f>VLOOKUP(G903,Sku_Consolidated!A2:T957,20,FALSE)</f>
      </c>
    </row>
    <row r="904" spans="1:36" x14ac:dyDescent="0.25">
      <c r="A904" s="1">
        <v>2024</v>
      </c>
      <c r="B904" s="1" t="s">
        <v>31</v>
      </c>
      <c r="C904" s="1" t="s">
        <v>32</v>
      </c>
      <c r="D904" s="1" t="s">
        <v>33</v>
      </c>
      <c r="E904" s="9" t="s">
        <v>2480</v>
      </c>
      <c r="F904" s="1">
        <f>IF(VLOOKUP(G904,Sku_Consolidated!A2:S957,{19},FALSE)="SHOWCASE", VLOOKUP(E904,Store_Showcase!B2:C144,{2}, FALSE), IF(VLOOKUP(G904,Sku_Consolidated!A2:S957,{19},FALSE)="VAM",VLOOKUP(E904,Store_VAM!B2:C273,{2}, FALSE),VLOOKUP(E904,Store_SRP!B2:C110,{2}, FALSE)))</f>
      </c>
      <c r="G904" s="1">
        <v>795516</v>
      </c>
      <c r="H904" s="1" t="s">
        <v>2249</v>
      </c>
      <c r="I904" s="10" t="s">
        <v>2293</v>
      </c>
      <c r="J904" s="1">
        <f>VLOOKUP(G904,Sku_Consolidated!A2:C957, 3, FALSE)</f>
      </c>
      <c r="K904" s="10">
        <f>IF(J904="PACK", I904, 0)</f>
      </c>
      <c r="L904" s="10">
        <f>IF(J904="KG", I904, I904 * VLOOKUP(G904,Sku_Consolidated!A2:U957,21,FALSE))</f>
      </c>
      <c r="M904" s="10" t="s">
        <v>37</v>
      </c>
      <c r="N904" s="11" t="s">
        <v>2481</v>
      </c>
      <c r="O904" s="10" t="s">
        <v>2482</v>
      </c>
      <c r="P904" s="10">
        <f>N904 - O904</f>
      </c>
      <c r="Q904" s="1">
        <f>VLOOKUP(G904,Sku_Consolidated!A2:G957,7, FALSE)</f>
      </c>
      <c r="R904" s="1">
        <f>IF(IFERROR(VLOOKUP(E904,Store_Showcase!B2:H144,7, FALSE), TRUE)=TRUE, IF(IFERROR(VLOOKUP(E904,Store_SRP!B2:H110,7, FALSE), TRUE)=TRUE,VLOOKUP(E904,Store_VAM!B2:H273,7, FALSE),VLOOKUP(E904,Store_SRP!B2:H110,7, FALSE)), VLOOKUP(E904,Store_Showcase!B2:H144,7, FALSE))</f>
      </c>
      <c r="S904" s="1">
        <f>IF(IFERROR(VLOOKUP(E904,Store_Showcase!B2:I144,8, FALSE), TRUE)=TRUE, IF(IFERROR(VLOOKUP(E904,Store_SRP!B2:I110,8, FALSE), TRUE)=TRUE,VLOOKUP(E904,Store_VAM!B2:I273,8, FALSE),VLOOKUP(E904,Store_SRP!B2:I110,8, FALSE)), VLOOKUP(E904,Store_Showcase!B2:I144,8, FALSE))</f>
      </c>
      <c r="T904" s="1">
        <f>VLOOKUP(G904,Sku_Consolidated!A2:R957,18,FALSE)</f>
      </c>
      <c r="U904" s="1" t="s">
        <v>2483</v>
      </c>
      <c r="V904" s="1">
        <f>IF(VLOOKUP(G904,Sku_Consolidated!A2:S957,19,FALSE)="SHOWCASE", VLOOKUP(E904,Store_Showcase!B2:L144,11, FALSE), IF(VLOOKUP(G904,Sku_Consolidated!A2:S957,19,FALSE)="VAM",VLOOKUP(E904,Store_VAM!B2:L273,11, FALSE),VLOOKUP(E904,Store_SRP!B2:L110,11, FALSE)))</f>
      </c>
      <c r="W904" s="1">
        <f>VLOOKUP(G904,Sku_Consolidated!A2:W957,11,FALSE)</f>
      </c>
      <c r="X904" s="1">
        <f>VLOOKUP(G904,Sku_Consolidated!A2:H957,8,FALSE)</f>
      </c>
      <c r="Y904" s="1">
        <f>VLOOKUP(G904,Sku_Consolidated!A2:I957,9,FALSE)</f>
      </c>
      <c r="Z904" s="1" t="s">
        <v>41</v>
      </c>
      <c r="AA904" s="1">
        <f>VLOOKUP(G904,Sku_Consolidated!A2:E957,5,FALSE)</f>
      </c>
      <c r="AB904" s="1">
        <f>IF(VLOOKUP(G904,Sku_Consolidated!A2:S957,19,FALSE)="SHOWCASE", VLOOKUP(E904,Store_Showcase!B2:N144,13, FALSE), IF(VLOOKUP(G904,Sku_Consolidated!A2:S957,19,FALSE)="VAM",VLOOKUP(E904,Store_VAM!B2:N273,13, FALSE),VLOOKUP(E904,Store_SRP!B2:N110,13, FALSE)))</f>
      </c>
      <c r="AC904" s="1">
        <f>IF(IFERROR(AB904,TRUE)=TRUE, "-","OK")</f>
      </c>
      <c r="AD904" s="11" t="s">
        <v>37</v>
      </c>
      <c r="AE904" s="11" t="s">
        <v>37</v>
      </c>
      <c r="AF904" s="1">
        <f>IF(IFERROR(VLOOKUP(E904,Store_Showcase!B2:H144,{5}, FALSE), TRUE)=TRUE, IF(IFERROR(VLOOKUP(E904,Store_SRP!B2:H110,{5}, FALSE), TRUE)=TRUE,VLOOKUP(E904,Store_VAM!B2:H273,{5}, FALSE),VLOOKUP(E904,Store_SRP!B2:H110,{5}, FALSE)), VLOOKUP(E904,Store_Showcase!B2:H144,{5}, FALSE))</f>
      </c>
      <c r="AG904" s="1">
        <f>IF(IFERROR(VLOOKUP(E904,Store_Showcase!B2:H144,{6}, FALSE), TRUE)=TRUE, IF(IFERROR(VLOOKUP(E904,Store_SRP!B2:H110,{6}, FALSE), TRUE)=TRUE,VLOOKUP(E904,Store_VAM!B2:H273,{6}, FALSE),VLOOKUP(E904,Store_SRP!B2:H110,{6}, FALSE)), VLOOKUP(E904,Store_Showcase!B2:H144,{6}, FALSE))</f>
      </c>
      <c r="AH904" s="1">
        <f>VLOOKUP(G904,Sku_Consolidated!A2:R957,18,FALSE)</f>
      </c>
      <c r="AI904" s="1">
        <f>VLOOKUP(G904,Sku_Consolidated!A2:S957,19,FALSE)</f>
      </c>
      <c r="AJ904" s="1">
        <f>VLOOKUP(G904,Sku_Consolidated!A2:T957,20,FALSE)</f>
      </c>
    </row>
    <row r="905" spans="1:36" x14ac:dyDescent="0.25">
      <c r="A905" s="1">
        <v>2024</v>
      </c>
      <c r="B905" s="1" t="s">
        <v>31</v>
      </c>
      <c r="C905" s="1" t="s">
        <v>32</v>
      </c>
      <c r="D905" s="1" t="s">
        <v>33</v>
      </c>
      <c r="E905" s="9" t="s">
        <v>2480</v>
      </c>
      <c r="F905" s="1">
        <f>IF(VLOOKUP(G905,Sku_Consolidated!A2:S957,{19},FALSE)="SHOWCASE", VLOOKUP(E905,Store_Showcase!B2:C144,{2}, FALSE), IF(VLOOKUP(G905,Sku_Consolidated!A2:S957,{19},FALSE)="VAM",VLOOKUP(E905,Store_VAM!B2:C273,{2}, FALSE),VLOOKUP(E905,Store_SRP!B2:C110,{2}, FALSE)))</f>
      </c>
      <c r="G905" s="1">
        <v>827185</v>
      </c>
      <c r="H905" s="1" t="s">
        <v>2253</v>
      </c>
      <c r="I905" s="10" t="s">
        <v>1467</v>
      </c>
      <c r="J905" s="1">
        <f>VLOOKUP(G905,Sku_Consolidated!A2:C957, 3, FALSE)</f>
      </c>
      <c r="K905" s="10">
        <f>IF(J905="PACK", I905, 0)</f>
      </c>
      <c r="L905" s="10">
        <f>IF(J905="KG", I905, I905 * VLOOKUP(G905,Sku_Consolidated!A2:U957,21,FALSE))</f>
      </c>
      <c r="M905" s="10" t="s">
        <v>37</v>
      </c>
      <c r="N905" s="11" t="s">
        <v>2321</v>
      </c>
      <c r="O905" s="10" t="s">
        <v>1661</v>
      </c>
      <c r="P905" s="10">
        <f>N905 - O905</f>
      </c>
      <c r="Q905" s="1">
        <f>VLOOKUP(G905,Sku_Consolidated!A2:G957,7, FALSE)</f>
      </c>
      <c r="R905" s="1">
        <f>IF(IFERROR(VLOOKUP(E905,Store_Showcase!B2:H144,7, FALSE), TRUE)=TRUE, IF(IFERROR(VLOOKUP(E905,Store_SRP!B2:H110,7, FALSE), TRUE)=TRUE,VLOOKUP(E905,Store_VAM!B2:H273,7, FALSE),VLOOKUP(E905,Store_SRP!B2:H110,7, FALSE)), VLOOKUP(E905,Store_Showcase!B2:H144,7, FALSE))</f>
      </c>
      <c r="S905" s="1">
        <f>IF(IFERROR(VLOOKUP(E905,Store_Showcase!B2:I144,8, FALSE), TRUE)=TRUE, IF(IFERROR(VLOOKUP(E905,Store_SRP!B2:I110,8, FALSE), TRUE)=TRUE,VLOOKUP(E905,Store_VAM!B2:I273,8, FALSE),VLOOKUP(E905,Store_SRP!B2:I110,8, FALSE)), VLOOKUP(E905,Store_Showcase!B2:I144,8, FALSE))</f>
      </c>
      <c r="T905" s="1">
        <f>VLOOKUP(G905,Sku_Consolidated!A2:R957,18,FALSE)</f>
      </c>
      <c r="U905" s="1" t="s">
        <v>2483</v>
      </c>
      <c r="V905" s="1">
        <f>IF(VLOOKUP(G905,Sku_Consolidated!A2:S957,19,FALSE)="SHOWCASE", VLOOKUP(E905,Store_Showcase!B2:L144,11, FALSE), IF(VLOOKUP(G905,Sku_Consolidated!A2:S957,19,FALSE)="VAM",VLOOKUP(E905,Store_VAM!B2:L273,11, FALSE),VLOOKUP(E905,Store_SRP!B2:L110,11, FALSE)))</f>
      </c>
      <c r="W905" s="1">
        <f>VLOOKUP(G905,Sku_Consolidated!A2:W957,11,FALSE)</f>
      </c>
      <c r="X905" s="1">
        <f>VLOOKUP(G905,Sku_Consolidated!A2:H957,8,FALSE)</f>
      </c>
      <c r="Y905" s="1">
        <f>VLOOKUP(G905,Sku_Consolidated!A2:I957,9,FALSE)</f>
      </c>
      <c r="Z905" s="1" t="s">
        <v>41</v>
      </c>
      <c r="AA905" s="1">
        <f>VLOOKUP(G905,Sku_Consolidated!A2:E957,5,FALSE)</f>
      </c>
      <c r="AB905" s="1">
        <f>IF(VLOOKUP(G905,Sku_Consolidated!A2:S957,19,FALSE)="SHOWCASE", VLOOKUP(E905,Store_Showcase!B2:N144,13, FALSE), IF(VLOOKUP(G905,Sku_Consolidated!A2:S957,19,FALSE)="VAM",VLOOKUP(E905,Store_VAM!B2:N273,13, FALSE),VLOOKUP(E905,Store_SRP!B2:N110,13, FALSE)))</f>
      </c>
      <c r="AC905" s="1">
        <f>IF(IFERROR(AB905,TRUE)=TRUE, "-","OK")</f>
      </c>
      <c r="AD905" s="11" t="s">
        <v>37</v>
      </c>
      <c r="AE905" s="11" t="s">
        <v>37</v>
      </c>
      <c r="AF905" s="1">
        <f>IF(IFERROR(VLOOKUP(E905,Store_Showcase!B2:H144,{5}, FALSE), TRUE)=TRUE, IF(IFERROR(VLOOKUP(E905,Store_SRP!B2:H110,{5}, FALSE), TRUE)=TRUE,VLOOKUP(E905,Store_VAM!B2:H273,{5}, FALSE),VLOOKUP(E905,Store_SRP!B2:H110,{5}, FALSE)), VLOOKUP(E905,Store_Showcase!B2:H144,{5}, FALSE))</f>
      </c>
      <c r="AG905" s="1">
        <f>IF(IFERROR(VLOOKUP(E905,Store_Showcase!B2:H144,{6}, FALSE), TRUE)=TRUE, IF(IFERROR(VLOOKUP(E905,Store_SRP!B2:H110,{6}, FALSE), TRUE)=TRUE,VLOOKUP(E905,Store_VAM!B2:H273,{6}, FALSE),VLOOKUP(E905,Store_SRP!B2:H110,{6}, FALSE)), VLOOKUP(E905,Store_Showcase!B2:H144,{6}, FALSE))</f>
      </c>
      <c r="AH905" s="1">
        <f>VLOOKUP(G905,Sku_Consolidated!A2:R957,18,FALSE)</f>
      </c>
      <c r="AI905" s="1">
        <f>VLOOKUP(G905,Sku_Consolidated!A2:S957,19,FALSE)</f>
      </c>
      <c r="AJ905" s="1">
        <f>VLOOKUP(G905,Sku_Consolidated!A2:T957,20,FALSE)</f>
      </c>
    </row>
    <row r="906" spans="1:36" x14ac:dyDescent="0.25">
      <c r="A906" s="1">
        <v>2024</v>
      </c>
      <c r="B906" s="1" t="s">
        <v>31</v>
      </c>
      <c r="C906" s="1" t="s">
        <v>32</v>
      </c>
      <c r="D906" s="1" t="s">
        <v>33</v>
      </c>
      <c r="E906" s="9" t="s">
        <v>2480</v>
      </c>
      <c r="F906" s="1">
        <f>IF(VLOOKUP(G906,Sku_Consolidated!A2:S957,{19},FALSE)="SHOWCASE", VLOOKUP(E906,Store_Showcase!B2:C144,{2}, FALSE), IF(VLOOKUP(G906,Sku_Consolidated!A2:S957,{19},FALSE)="VAM",VLOOKUP(E906,Store_VAM!B2:C273,{2}, FALSE),VLOOKUP(E906,Store_SRP!B2:C110,{2}, FALSE)))</f>
      </c>
      <c r="G906" s="1">
        <v>827186</v>
      </c>
      <c r="H906" s="1" t="s">
        <v>2256</v>
      </c>
      <c r="I906" s="10" t="s">
        <v>1467</v>
      </c>
      <c r="J906" s="1">
        <f>VLOOKUP(G906,Sku_Consolidated!A2:C957, 3, FALSE)</f>
      </c>
      <c r="K906" s="10">
        <f>IF(J906="PACK", I906, 0)</f>
      </c>
      <c r="L906" s="10">
        <f>IF(J906="KG", I906, I906 * VLOOKUP(G906,Sku_Consolidated!A2:U957,21,FALSE))</f>
      </c>
      <c r="M906" s="10" t="s">
        <v>37</v>
      </c>
      <c r="N906" s="11" t="s">
        <v>2333</v>
      </c>
      <c r="O906" s="10" t="s">
        <v>2334</v>
      </c>
      <c r="P906" s="10">
        <f>N906 - O906</f>
      </c>
      <c r="Q906" s="1">
        <f>VLOOKUP(G906,Sku_Consolidated!A2:G957,7, FALSE)</f>
      </c>
      <c r="R906" s="1">
        <f>IF(IFERROR(VLOOKUP(E906,Store_Showcase!B2:H144,7, FALSE), TRUE)=TRUE, IF(IFERROR(VLOOKUP(E906,Store_SRP!B2:H110,7, FALSE), TRUE)=TRUE,VLOOKUP(E906,Store_VAM!B2:H273,7, FALSE),VLOOKUP(E906,Store_SRP!B2:H110,7, FALSE)), VLOOKUP(E906,Store_Showcase!B2:H144,7, FALSE))</f>
      </c>
      <c r="S906" s="1">
        <f>IF(IFERROR(VLOOKUP(E906,Store_Showcase!B2:I144,8, FALSE), TRUE)=TRUE, IF(IFERROR(VLOOKUP(E906,Store_SRP!B2:I110,8, FALSE), TRUE)=TRUE,VLOOKUP(E906,Store_VAM!B2:I273,8, FALSE),VLOOKUP(E906,Store_SRP!B2:I110,8, FALSE)), VLOOKUP(E906,Store_Showcase!B2:I144,8, FALSE))</f>
      </c>
      <c r="T906" s="1">
        <f>VLOOKUP(G906,Sku_Consolidated!A2:R957,18,FALSE)</f>
      </c>
      <c r="U906" s="1" t="s">
        <v>2483</v>
      </c>
      <c r="V906" s="1">
        <f>IF(VLOOKUP(G906,Sku_Consolidated!A2:S957,19,FALSE)="SHOWCASE", VLOOKUP(E906,Store_Showcase!B2:L144,11, FALSE), IF(VLOOKUP(G906,Sku_Consolidated!A2:S957,19,FALSE)="VAM",VLOOKUP(E906,Store_VAM!B2:L273,11, FALSE),VLOOKUP(E906,Store_SRP!B2:L110,11, FALSE)))</f>
      </c>
      <c r="W906" s="1">
        <f>VLOOKUP(G906,Sku_Consolidated!A2:W957,11,FALSE)</f>
      </c>
      <c r="X906" s="1">
        <f>VLOOKUP(G906,Sku_Consolidated!A2:H957,8,FALSE)</f>
      </c>
      <c r="Y906" s="1">
        <f>VLOOKUP(G906,Sku_Consolidated!A2:I957,9,FALSE)</f>
      </c>
      <c r="Z906" s="1" t="s">
        <v>41</v>
      </c>
      <c r="AA906" s="1">
        <f>VLOOKUP(G906,Sku_Consolidated!A2:E957,5,FALSE)</f>
      </c>
      <c r="AB906" s="1">
        <f>IF(VLOOKUP(G906,Sku_Consolidated!A2:S957,19,FALSE)="SHOWCASE", VLOOKUP(E906,Store_Showcase!B2:N144,13, FALSE), IF(VLOOKUP(G906,Sku_Consolidated!A2:S957,19,FALSE)="VAM",VLOOKUP(E906,Store_VAM!B2:N273,13, FALSE),VLOOKUP(E906,Store_SRP!B2:N110,13, FALSE)))</f>
      </c>
      <c r="AC906" s="1">
        <f>IF(IFERROR(AB906,TRUE)=TRUE, "-","OK")</f>
      </c>
      <c r="AD906" s="11" t="s">
        <v>37</v>
      </c>
      <c r="AE906" s="11" t="s">
        <v>37</v>
      </c>
      <c r="AF906" s="1">
        <f>IF(IFERROR(VLOOKUP(E906,Store_Showcase!B2:H144,{5}, FALSE), TRUE)=TRUE, IF(IFERROR(VLOOKUP(E906,Store_SRP!B2:H110,{5}, FALSE), TRUE)=TRUE,VLOOKUP(E906,Store_VAM!B2:H273,{5}, FALSE),VLOOKUP(E906,Store_SRP!B2:H110,{5}, FALSE)), VLOOKUP(E906,Store_Showcase!B2:H144,{5}, FALSE))</f>
      </c>
      <c r="AG906" s="1">
        <f>IF(IFERROR(VLOOKUP(E906,Store_Showcase!B2:H144,{6}, FALSE), TRUE)=TRUE, IF(IFERROR(VLOOKUP(E906,Store_SRP!B2:H110,{6}, FALSE), TRUE)=TRUE,VLOOKUP(E906,Store_VAM!B2:H273,{6}, FALSE),VLOOKUP(E906,Store_SRP!B2:H110,{6}, FALSE)), VLOOKUP(E906,Store_Showcase!B2:H144,{6}, FALSE))</f>
      </c>
      <c r="AH906" s="1">
        <f>VLOOKUP(G906,Sku_Consolidated!A2:R957,18,FALSE)</f>
      </c>
      <c r="AI906" s="1">
        <f>VLOOKUP(G906,Sku_Consolidated!A2:S957,19,FALSE)</f>
      </c>
      <c r="AJ906" s="1">
        <f>VLOOKUP(G906,Sku_Consolidated!A2:T957,20,FALSE)</f>
      </c>
    </row>
    <row r="907" spans="1:36" x14ac:dyDescent="0.25">
      <c r="A907" s="1">
        <v>2024</v>
      </c>
      <c r="B907" s="1" t="s">
        <v>31</v>
      </c>
      <c r="C907" s="1" t="s">
        <v>32</v>
      </c>
      <c r="D907" s="1" t="s">
        <v>33</v>
      </c>
      <c r="E907" s="9" t="s">
        <v>2484</v>
      </c>
      <c r="F907" s="1">
        <f>IF(VLOOKUP(G907,Sku_Consolidated!A2:S957,{19},FALSE)="SHOWCASE", VLOOKUP(E907,Store_Showcase!B2:C144,{2}, FALSE), IF(VLOOKUP(G907,Sku_Consolidated!A2:S957,{19},FALSE)="VAM",VLOOKUP(E907,Store_VAM!B2:C273,{2}, FALSE),VLOOKUP(E907,Store_SRP!B2:C110,{2}, FALSE)))</f>
      </c>
      <c r="G907" s="1">
        <v>795516</v>
      </c>
      <c r="H907" s="1" t="s">
        <v>2249</v>
      </c>
      <c r="I907" s="10" t="s">
        <v>1477</v>
      </c>
      <c r="J907" s="1">
        <f>VLOOKUP(G907,Sku_Consolidated!A2:C957, 3, FALSE)</f>
      </c>
      <c r="K907" s="10">
        <f>IF(J907="PACK", I907, 0)</f>
      </c>
      <c r="L907" s="10">
        <f>IF(J907="KG", I907, I907 * VLOOKUP(G907,Sku_Consolidated!A2:U957,21,FALSE))</f>
      </c>
      <c r="M907" s="10" t="s">
        <v>37</v>
      </c>
      <c r="N907" s="11" t="s">
        <v>2355</v>
      </c>
      <c r="O907" s="10" t="s">
        <v>1667</v>
      </c>
      <c r="P907" s="10">
        <f>N907 - O907</f>
      </c>
      <c r="Q907" s="1">
        <f>VLOOKUP(G907,Sku_Consolidated!A2:G957,7, FALSE)</f>
      </c>
      <c r="R907" s="1">
        <f>IF(IFERROR(VLOOKUP(E907,Store_Showcase!B2:H144,7, FALSE), TRUE)=TRUE, IF(IFERROR(VLOOKUP(E907,Store_SRP!B2:H110,7, FALSE), TRUE)=TRUE,VLOOKUP(E907,Store_VAM!B2:H273,7, FALSE),VLOOKUP(E907,Store_SRP!B2:H110,7, FALSE)), VLOOKUP(E907,Store_Showcase!B2:H144,7, FALSE))</f>
      </c>
      <c r="S907" s="1">
        <f>IF(IFERROR(VLOOKUP(E907,Store_Showcase!B2:I144,8, FALSE), TRUE)=TRUE, IF(IFERROR(VLOOKUP(E907,Store_SRP!B2:I110,8, FALSE), TRUE)=TRUE,VLOOKUP(E907,Store_VAM!B2:I273,8, FALSE),VLOOKUP(E907,Store_SRP!B2:I110,8, FALSE)), VLOOKUP(E907,Store_Showcase!B2:I144,8, FALSE))</f>
      </c>
      <c r="T907" s="1">
        <f>VLOOKUP(G907,Sku_Consolidated!A2:R957,18,FALSE)</f>
      </c>
      <c r="U907" s="1" t="s">
        <v>2485</v>
      </c>
      <c r="V907" s="1">
        <f>IF(VLOOKUP(G907,Sku_Consolidated!A2:S957,19,FALSE)="SHOWCASE", VLOOKUP(E907,Store_Showcase!B2:L144,11, FALSE), IF(VLOOKUP(G907,Sku_Consolidated!A2:S957,19,FALSE)="VAM",VLOOKUP(E907,Store_VAM!B2:L273,11, FALSE),VLOOKUP(E907,Store_SRP!B2:L110,11, FALSE)))</f>
      </c>
      <c r="W907" s="1">
        <f>VLOOKUP(G907,Sku_Consolidated!A2:W957,11,FALSE)</f>
      </c>
      <c r="X907" s="1">
        <f>VLOOKUP(G907,Sku_Consolidated!A2:H957,8,FALSE)</f>
      </c>
      <c r="Y907" s="1">
        <f>VLOOKUP(G907,Sku_Consolidated!A2:I957,9,FALSE)</f>
      </c>
      <c r="Z907" s="1" t="s">
        <v>41</v>
      </c>
      <c r="AA907" s="1">
        <f>VLOOKUP(G907,Sku_Consolidated!A2:E957,5,FALSE)</f>
      </c>
      <c r="AB907" s="1">
        <f>IF(VLOOKUP(G907,Sku_Consolidated!A2:S957,19,FALSE)="SHOWCASE", VLOOKUP(E907,Store_Showcase!B2:N144,13, FALSE), IF(VLOOKUP(G907,Sku_Consolidated!A2:S957,19,FALSE)="VAM",VLOOKUP(E907,Store_VAM!B2:N273,13, FALSE),VLOOKUP(E907,Store_SRP!B2:N110,13, FALSE)))</f>
      </c>
      <c r="AC907" s="1">
        <f>IF(IFERROR(AB907,TRUE)=TRUE, "-","OK")</f>
      </c>
      <c r="AD907" s="11" t="s">
        <v>37</v>
      </c>
      <c r="AE907" s="11" t="s">
        <v>37</v>
      </c>
      <c r="AF907" s="1">
        <f>IF(IFERROR(VLOOKUP(E907,Store_Showcase!B2:H144,{5}, FALSE), TRUE)=TRUE, IF(IFERROR(VLOOKUP(E907,Store_SRP!B2:H110,{5}, FALSE), TRUE)=TRUE,VLOOKUP(E907,Store_VAM!B2:H273,{5}, FALSE),VLOOKUP(E907,Store_SRP!B2:H110,{5}, FALSE)), VLOOKUP(E907,Store_Showcase!B2:H144,{5}, FALSE))</f>
      </c>
      <c r="AG907" s="1">
        <f>IF(IFERROR(VLOOKUP(E907,Store_Showcase!B2:H144,{6}, FALSE), TRUE)=TRUE, IF(IFERROR(VLOOKUP(E907,Store_SRP!B2:H110,{6}, FALSE), TRUE)=TRUE,VLOOKUP(E907,Store_VAM!B2:H273,{6}, FALSE),VLOOKUP(E907,Store_SRP!B2:H110,{6}, FALSE)), VLOOKUP(E907,Store_Showcase!B2:H144,{6}, FALSE))</f>
      </c>
      <c r="AH907" s="1">
        <f>VLOOKUP(G907,Sku_Consolidated!A2:R957,18,FALSE)</f>
      </c>
      <c r="AI907" s="1">
        <f>VLOOKUP(G907,Sku_Consolidated!A2:S957,19,FALSE)</f>
      </c>
      <c r="AJ907" s="1">
        <f>VLOOKUP(G907,Sku_Consolidated!A2:T957,20,FALSE)</f>
      </c>
    </row>
    <row r="908" spans="1:36" x14ac:dyDescent="0.25">
      <c r="A908" s="1">
        <v>2024</v>
      </c>
      <c r="B908" s="1" t="s">
        <v>31</v>
      </c>
      <c r="C908" s="1" t="s">
        <v>32</v>
      </c>
      <c r="D908" s="1" t="s">
        <v>33</v>
      </c>
      <c r="E908" s="9" t="s">
        <v>2486</v>
      </c>
      <c r="F908" s="1">
        <f>IF(VLOOKUP(G908,Sku_Consolidated!A2:S957,{19},FALSE)="SHOWCASE", VLOOKUP(E908,Store_Showcase!B2:C144,{2}, FALSE), IF(VLOOKUP(G908,Sku_Consolidated!A2:S957,{19},FALSE)="VAM",VLOOKUP(E908,Store_VAM!B2:C273,{2}, FALSE),VLOOKUP(E908,Store_SRP!B2:C110,{2}, FALSE)))</f>
      </c>
      <c r="G908" s="1">
        <v>795516</v>
      </c>
      <c r="H908" s="1" t="s">
        <v>2249</v>
      </c>
      <c r="I908" s="10" t="s">
        <v>1467</v>
      </c>
      <c r="J908" s="1">
        <f>VLOOKUP(G908,Sku_Consolidated!A2:C957, 3, FALSE)</f>
      </c>
      <c r="K908" s="10">
        <f>IF(J908="PACK", I908, 0)</f>
      </c>
      <c r="L908" s="10">
        <f>IF(J908="KG", I908, I908 * VLOOKUP(G908,Sku_Consolidated!A2:U957,21,FALSE))</f>
      </c>
      <c r="M908" s="10" t="s">
        <v>37</v>
      </c>
      <c r="N908" s="11" t="s">
        <v>2269</v>
      </c>
      <c r="O908" s="10" t="s">
        <v>2270</v>
      </c>
      <c r="P908" s="10">
        <f>N908 - O908</f>
      </c>
      <c r="Q908" s="1">
        <f>VLOOKUP(G908,Sku_Consolidated!A2:G957,7, FALSE)</f>
      </c>
      <c r="R908" s="1">
        <f>IF(IFERROR(VLOOKUP(E908,Store_Showcase!B2:H144,7, FALSE), TRUE)=TRUE, IF(IFERROR(VLOOKUP(E908,Store_SRP!B2:H110,7, FALSE), TRUE)=TRUE,VLOOKUP(E908,Store_VAM!B2:H273,7, FALSE),VLOOKUP(E908,Store_SRP!B2:H110,7, FALSE)), VLOOKUP(E908,Store_Showcase!B2:H144,7, FALSE))</f>
      </c>
      <c r="S908" s="1">
        <f>IF(IFERROR(VLOOKUP(E908,Store_Showcase!B2:I144,8, FALSE), TRUE)=TRUE, IF(IFERROR(VLOOKUP(E908,Store_SRP!B2:I110,8, FALSE), TRUE)=TRUE,VLOOKUP(E908,Store_VAM!B2:I273,8, FALSE),VLOOKUP(E908,Store_SRP!B2:I110,8, FALSE)), VLOOKUP(E908,Store_Showcase!B2:I144,8, FALSE))</f>
      </c>
      <c r="T908" s="1">
        <f>VLOOKUP(G908,Sku_Consolidated!A2:R957,18,FALSE)</f>
      </c>
      <c r="U908" s="1" t="s">
        <v>2487</v>
      </c>
      <c r="V908" s="1">
        <f>IF(VLOOKUP(G908,Sku_Consolidated!A2:S957,19,FALSE)="SHOWCASE", VLOOKUP(E908,Store_Showcase!B2:L144,11, FALSE), IF(VLOOKUP(G908,Sku_Consolidated!A2:S957,19,FALSE)="VAM",VLOOKUP(E908,Store_VAM!B2:L273,11, FALSE),VLOOKUP(E908,Store_SRP!B2:L110,11, FALSE)))</f>
      </c>
      <c r="W908" s="1">
        <f>VLOOKUP(G908,Sku_Consolidated!A2:W957,11,FALSE)</f>
      </c>
      <c r="X908" s="1">
        <f>VLOOKUP(G908,Sku_Consolidated!A2:H957,8,FALSE)</f>
      </c>
      <c r="Y908" s="1">
        <f>VLOOKUP(G908,Sku_Consolidated!A2:I957,9,FALSE)</f>
      </c>
      <c r="Z908" s="1" t="s">
        <v>41</v>
      </c>
      <c r="AA908" s="1">
        <f>VLOOKUP(G908,Sku_Consolidated!A2:E957,5,FALSE)</f>
      </c>
      <c r="AB908" s="1">
        <f>IF(VLOOKUP(G908,Sku_Consolidated!A2:S957,19,FALSE)="SHOWCASE", VLOOKUP(E908,Store_Showcase!B2:N144,13, FALSE), IF(VLOOKUP(G908,Sku_Consolidated!A2:S957,19,FALSE)="VAM",VLOOKUP(E908,Store_VAM!B2:N273,13, FALSE),VLOOKUP(E908,Store_SRP!B2:N110,13, FALSE)))</f>
      </c>
      <c r="AC908" s="1">
        <f>IF(IFERROR(AB908,TRUE)=TRUE, "-","OK")</f>
      </c>
      <c r="AD908" s="11" t="s">
        <v>37</v>
      </c>
      <c r="AE908" s="11" t="s">
        <v>37</v>
      </c>
      <c r="AF908" s="1">
        <f>IF(IFERROR(VLOOKUP(E908,Store_Showcase!B2:H144,{5}, FALSE), TRUE)=TRUE, IF(IFERROR(VLOOKUP(E908,Store_SRP!B2:H110,{5}, FALSE), TRUE)=TRUE,VLOOKUP(E908,Store_VAM!B2:H273,{5}, FALSE),VLOOKUP(E908,Store_SRP!B2:H110,{5}, FALSE)), VLOOKUP(E908,Store_Showcase!B2:H144,{5}, FALSE))</f>
      </c>
      <c r="AG908" s="1">
        <f>IF(IFERROR(VLOOKUP(E908,Store_Showcase!B2:H144,{6}, FALSE), TRUE)=TRUE, IF(IFERROR(VLOOKUP(E908,Store_SRP!B2:H110,{6}, FALSE), TRUE)=TRUE,VLOOKUP(E908,Store_VAM!B2:H273,{6}, FALSE),VLOOKUP(E908,Store_SRP!B2:H110,{6}, FALSE)), VLOOKUP(E908,Store_Showcase!B2:H144,{6}, FALSE))</f>
      </c>
      <c r="AH908" s="1">
        <f>VLOOKUP(G908,Sku_Consolidated!A2:R957,18,FALSE)</f>
      </c>
      <c r="AI908" s="1">
        <f>VLOOKUP(G908,Sku_Consolidated!A2:S957,19,FALSE)</f>
      </c>
      <c r="AJ908" s="1">
        <f>VLOOKUP(G908,Sku_Consolidated!A2:T957,20,FALSE)</f>
      </c>
    </row>
    <row r="909" spans="1:36" x14ac:dyDescent="0.25">
      <c r="A909" s="1">
        <v>2024</v>
      </c>
      <c r="B909" s="1" t="s">
        <v>31</v>
      </c>
      <c r="C909" s="1" t="s">
        <v>32</v>
      </c>
      <c r="D909" s="1" t="s">
        <v>33</v>
      </c>
      <c r="E909" s="9" t="s">
        <v>2486</v>
      </c>
      <c r="F909" s="1">
        <f>IF(VLOOKUP(G909,Sku_Consolidated!A2:S957,{19},FALSE)="SHOWCASE", VLOOKUP(E909,Store_Showcase!B2:C144,{2}, FALSE), IF(VLOOKUP(G909,Sku_Consolidated!A2:S957,{19},FALSE)="VAM",VLOOKUP(E909,Store_VAM!B2:C273,{2}, FALSE),VLOOKUP(E909,Store_SRP!B2:C110,{2}, FALSE)))</f>
      </c>
      <c r="G909" s="1">
        <v>795520</v>
      </c>
      <c r="H909" s="1" t="s">
        <v>2260</v>
      </c>
      <c r="I909" s="10" t="s">
        <v>1137</v>
      </c>
      <c r="J909" s="1">
        <f>VLOOKUP(G909,Sku_Consolidated!A2:C957, 3, FALSE)</f>
      </c>
      <c r="K909" s="10">
        <f>IF(J909="PACK", I909, 0)</f>
      </c>
      <c r="L909" s="10">
        <f>IF(J909="KG", I909, I909 * VLOOKUP(G909,Sku_Consolidated!A2:U957,21,FALSE))</f>
      </c>
      <c r="M909" s="10" t="s">
        <v>37</v>
      </c>
      <c r="N909" s="11" t="s">
        <v>1667</v>
      </c>
      <c r="O909" s="10" t="s">
        <v>1658</v>
      </c>
      <c r="P909" s="10">
        <f>N909 - O909</f>
      </c>
      <c r="Q909" s="1">
        <f>VLOOKUP(G909,Sku_Consolidated!A2:G957,7, FALSE)</f>
      </c>
      <c r="R909" s="1">
        <f>IF(IFERROR(VLOOKUP(E909,Store_Showcase!B2:H144,7, FALSE), TRUE)=TRUE, IF(IFERROR(VLOOKUP(E909,Store_SRP!B2:H110,7, FALSE), TRUE)=TRUE,VLOOKUP(E909,Store_VAM!B2:H273,7, FALSE),VLOOKUP(E909,Store_SRP!B2:H110,7, FALSE)), VLOOKUP(E909,Store_Showcase!B2:H144,7, FALSE))</f>
      </c>
      <c r="S909" s="1">
        <f>IF(IFERROR(VLOOKUP(E909,Store_Showcase!B2:I144,8, FALSE), TRUE)=TRUE, IF(IFERROR(VLOOKUP(E909,Store_SRP!B2:I110,8, FALSE), TRUE)=TRUE,VLOOKUP(E909,Store_VAM!B2:I273,8, FALSE),VLOOKUP(E909,Store_SRP!B2:I110,8, FALSE)), VLOOKUP(E909,Store_Showcase!B2:I144,8, FALSE))</f>
      </c>
      <c r="T909" s="1">
        <f>VLOOKUP(G909,Sku_Consolidated!A2:R957,18,FALSE)</f>
      </c>
      <c r="U909" s="1" t="s">
        <v>2487</v>
      </c>
      <c r="V909" s="1">
        <f>IF(VLOOKUP(G909,Sku_Consolidated!A2:S957,19,FALSE)="SHOWCASE", VLOOKUP(E909,Store_Showcase!B2:L144,11, FALSE), IF(VLOOKUP(G909,Sku_Consolidated!A2:S957,19,FALSE)="VAM",VLOOKUP(E909,Store_VAM!B2:L273,11, FALSE),VLOOKUP(E909,Store_SRP!B2:L110,11, FALSE)))</f>
      </c>
      <c r="W909" s="1">
        <f>VLOOKUP(G909,Sku_Consolidated!A2:W957,11,FALSE)</f>
      </c>
      <c r="X909" s="1">
        <f>VLOOKUP(G909,Sku_Consolidated!A2:H957,8,FALSE)</f>
      </c>
      <c r="Y909" s="1">
        <f>VLOOKUP(G909,Sku_Consolidated!A2:I957,9,FALSE)</f>
      </c>
      <c r="Z909" s="1" t="s">
        <v>41</v>
      </c>
      <c r="AA909" s="1">
        <f>VLOOKUP(G909,Sku_Consolidated!A2:E957,5,FALSE)</f>
      </c>
      <c r="AB909" s="1">
        <f>IF(VLOOKUP(G909,Sku_Consolidated!A2:S957,19,FALSE)="SHOWCASE", VLOOKUP(E909,Store_Showcase!B2:N144,13, FALSE), IF(VLOOKUP(G909,Sku_Consolidated!A2:S957,19,FALSE)="VAM",VLOOKUP(E909,Store_VAM!B2:N273,13, FALSE),VLOOKUP(E909,Store_SRP!B2:N110,13, FALSE)))</f>
      </c>
      <c r="AC909" s="1">
        <f>IF(IFERROR(AB909,TRUE)=TRUE, "-","OK")</f>
      </c>
      <c r="AD909" s="11" t="s">
        <v>37</v>
      </c>
      <c r="AE909" s="11" t="s">
        <v>37</v>
      </c>
      <c r="AF909" s="1">
        <f>IF(IFERROR(VLOOKUP(E909,Store_Showcase!B2:H144,{5}, FALSE), TRUE)=TRUE, IF(IFERROR(VLOOKUP(E909,Store_SRP!B2:H110,{5}, FALSE), TRUE)=TRUE,VLOOKUP(E909,Store_VAM!B2:H273,{5}, FALSE),VLOOKUP(E909,Store_SRP!B2:H110,{5}, FALSE)), VLOOKUP(E909,Store_Showcase!B2:H144,{5}, FALSE))</f>
      </c>
      <c r="AG909" s="1">
        <f>IF(IFERROR(VLOOKUP(E909,Store_Showcase!B2:H144,{6}, FALSE), TRUE)=TRUE, IF(IFERROR(VLOOKUP(E909,Store_SRP!B2:H110,{6}, FALSE), TRUE)=TRUE,VLOOKUP(E909,Store_VAM!B2:H273,{6}, FALSE),VLOOKUP(E909,Store_SRP!B2:H110,{6}, FALSE)), VLOOKUP(E909,Store_Showcase!B2:H144,{6}, FALSE))</f>
      </c>
      <c r="AH909" s="1">
        <f>VLOOKUP(G909,Sku_Consolidated!A2:R957,18,FALSE)</f>
      </c>
      <c r="AI909" s="1">
        <f>VLOOKUP(G909,Sku_Consolidated!A2:S957,19,FALSE)</f>
      </c>
      <c r="AJ909" s="1">
        <f>VLOOKUP(G909,Sku_Consolidated!A2:T957,20,FALSE)</f>
      </c>
    </row>
    <row r="910" spans="1:36" x14ac:dyDescent="0.25">
      <c r="A910" s="1">
        <v>2024</v>
      </c>
      <c r="B910" s="1" t="s">
        <v>31</v>
      </c>
      <c r="C910" s="1" t="s">
        <v>32</v>
      </c>
      <c r="D910" s="1" t="s">
        <v>33</v>
      </c>
      <c r="E910" s="9" t="s">
        <v>2488</v>
      </c>
      <c r="F910" s="1">
        <f>IF(VLOOKUP(G910,Sku_Consolidated!A2:S957,{19},FALSE)="SHOWCASE", VLOOKUP(E910,Store_Showcase!B2:C144,{2}, FALSE), IF(VLOOKUP(G910,Sku_Consolidated!A2:S957,{19},FALSE)="VAM",VLOOKUP(E910,Store_VAM!B2:C273,{2}, FALSE),VLOOKUP(E910,Store_SRP!B2:C110,{2}, FALSE)))</f>
      </c>
      <c r="G910" s="1">
        <v>795516</v>
      </c>
      <c r="H910" s="1" t="s">
        <v>2249</v>
      </c>
      <c r="I910" s="10" t="s">
        <v>1424</v>
      </c>
      <c r="J910" s="1">
        <f>VLOOKUP(G910,Sku_Consolidated!A2:C957, 3, FALSE)</f>
      </c>
      <c r="K910" s="10">
        <f>IF(J910="PACK", I910, 0)</f>
      </c>
      <c r="L910" s="10">
        <f>IF(J910="KG", I910, I910 * VLOOKUP(G910,Sku_Consolidated!A2:U957,21,FALSE))</f>
      </c>
      <c r="M910" s="10" t="s">
        <v>37</v>
      </c>
      <c r="N910" s="11" t="s">
        <v>1657</v>
      </c>
      <c r="O910" s="10" t="s">
        <v>2262</v>
      </c>
      <c r="P910" s="10">
        <f>N910 - O910</f>
      </c>
      <c r="Q910" s="1">
        <f>VLOOKUP(G910,Sku_Consolidated!A2:G957,7, FALSE)</f>
      </c>
      <c r="R910" s="1">
        <f>IF(IFERROR(VLOOKUP(E910,Store_Showcase!B2:H144,7, FALSE), TRUE)=TRUE, IF(IFERROR(VLOOKUP(E910,Store_SRP!B2:H110,7, FALSE), TRUE)=TRUE,VLOOKUP(E910,Store_VAM!B2:H273,7, FALSE),VLOOKUP(E910,Store_SRP!B2:H110,7, FALSE)), VLOOKUP(E910,Store_Showcase!B2:H144,7, FALSE))</f>
      </c>
      <c r="S910" s="1">
        <f>IF(IFERROR(VLOOKUP(E910,Store_Showcase!B2:I144,8, FALSE), TRUE)=TRUE, IF(IFERROR(VLOOKUP(E910,Store_SRP!B2:I110,8, FALSE), TRUE)=TRUE,VLOOKUP(E910,Store_VAM!B2:I273,8, FALSE),VLOOKUP(E910,Store_SRP!B2:I110,8, FALSE)), VLOOKUP(E910,Store_Showcase!B2:I144,8, FALSE))</f>
      </c>
      <c r="T910" s="1">
        <f>VLOOKUP(G910,Sku_Consolidated!A2:R957,18,FALSE)</f>
      </c>
      <c r="U910" s="1" t="s">
        <v>2489</v>
      </c>
      <c r="V910" s="1">
        <f>IF(VLOOKUP(G910,Sku_Consolidated!A2:S957,19,FALSE)="SHOWCASE", VLOOKUP(E910,Store_Showcase!B2:L144,11, FALSE), IF(VLOOKUP(G910,Sku_Consolidated!A2:S957,19,FALSE)="VAM",VLOOKUP(E910,Store_VAM!B2:L273,11, FALSE),VLOOKUP(E910,Store_SRP!B2:L110,11, FALSE)))</f>
      </c>
      <c r="W910" s="1">
        <f>VLOOKUP(G910,Sku_Consolidated!A2:W957,11,FALSE)</f>
      </c>
      <c r="X910" s="1">
        <f>VLOOKUP(G910,Sku_Consolidated!A2:H957,8,FALSE)</f>
      </c>
      <c r="Y910" s="1">
        <f>VLOOKUP(G910,Sku_Consolidated!A2:I957,9,FALSE)</f>
      </c>
      <c r="Z910" s="1" t="s">
        <v>41</v>
      </c>
      <c r="AA910" s="1">
        <f>VLOOKUP(G910,Sku_Consolidated!A2:E957,5,FALSE)</f>
      </c>
      <c r="AB910" s="1">
        <f>IF(VLOOKUP(G910,Sku_Consolidated!A2:S957,19,FALSE)="SHOWCASE", VLOOKUP(E910,Store_Showcase!B2:N144,13, FALSE), IF(VLOOKUP(G910,Sku_Consolidated!A2:S957,19,FALSE)="VAM",VLOOKUP(E910,Store_VAM!B2:N273,13, FALSE),VLOOKUP(E910,Store_SRP!B2:N110,13, FALSE)))</f>
      </c>
      <c r="AC910" s="1">
        <f>IF(IFERROR(AB910,TRUE)=TRUE, "-","OK")</f>
      </c>
      <c r="AD910" s="11" t="s">
        <v>37</v>
      </c>
      <c r="AE910" s="11" t="s">
        <v>37</v>
      </c>
      <c r="AF910" s="1">
        <f>IF(IFERROR(VLOOKUP(E910,Store_Showcase!B2:H144,{5}, FALSE), TRUE)=TRUE, IF(IFERROR(VLOOKUP(E910,Store_SRP!B2:H110,{5}, FALSE), TRUE)=TRUE,VLOOKUP(E910,Store_VAM!B2:H273,{5}, FALSE),VLOOKUP(E910,Store_SRP!B2:H110,{5}, FALSE)), VLOOKUP(E910,Store_Showcase!B2:H144,{5}, FALSE))</f>
      </c>
      <c r="AG910" s="1">
        <f>IF(IFERROR(VLOOKUP(E910,Store_Showcase!B2:H144,{6}, FALSE), TRUE)=TRUE, IF(IFERROR(VLOOKUP(E910,Store_SRP!B2:H110,{6}, FALSE), TRUE)=TRUE,VLOOKUP(E910,Store_VAM!B2:H273,{6}, FALSE),VLOOKUP(E910,Store_SRP!B2:H110,{6}, FALSE)), VLOOKUP(E910,Store_Showcase!B2:H144,{6}, FALSE))</f>
      </c>
      <c r="AH910" s="1">
        <f>VLOOKUP(G910,Sku_Consolidated!A2:R957,18,FALSE)</f>
      </c>
      <c r="AI910" s="1">
        <f>VLOOKUP(G910,Sku_Consolidated!A2:S957,19,FALSE)</f>
      </c>
      <c r="AJ910" s="1">
        <f>VLOOKUP(G910,Sku_Consolidated!A2:T957,20,FALSE)</f>
      </c>
    </row>
    <row r="911" spans="1:36" x14ac:dyDescent="0.25">
      <c r="A911" s="1">
        <v>2024</v>
      </c>
      <c r="B911" s="1" t="s">
        <v>31</v>
      </c>
      <c r="C911" s="1" t="s">
        <v>32</v>
      </c>
      <c r="D911" s="1" t="s">
        <v>33</v>
      </c>
      <c r="E911" s="9" t="s">
        <v>2488</v>
      </c>
      <c r="F911" s="1">
        <f>IF(VLOOKUP(G911,Sku_Consolidated!A2:S957,{19},FALSE)="SHOWCASE", VLOOKUP(E911,Store_Showcase!B2:C144,{2}, FALSE), IF(VLOOKUP(G911,Sku_Consolidated!A2:S957,{19},FALSE)="VAM",VLOOKUP(E911,Store_VAM!B2:C273,{2}, FALSE),VLOOKUP(E911,Store_SRP!B2:C110,{2}, FALSE)))</f>
      </c>
      <c r="G911" s="1">
        <v>827186</v>
      </c>
      <c r="H911" s="1" t="s">
        <v>2256</v>
      </c>
      <c r="I911" s="10" t="s">
        <v>1424</v>
      </c>
      <c r="J911" s="1">
        <f>VLOOKUP(G911,Sku_Consolidated!A2:C957, 3, FALSE)</f>
      </c>
      <c r="K911" s="10">
        <f>IF(J911="PACK", I911, 0)</f>
      </c>
      <c r="L911" s="10">
        <f>IF(J911="KG", I911, I911 * VLOOKUP(G911,Sku_Consolidated!A2:U957,21,FALSE))</f>
      </c>
      <c r="M911" s="10" t="s">
        <v>37</v>
      </c>
      <c r="N911" s="11" t="s">
        <v>2281</v>
      </c>
      <c r="O911" s="10" t="s">
        <v>2282</v>
      </c>
      <c r="P911" s="10">
        <f>N911 - O911</f>
      </c>
      <c r="Q911" s="1">
        <f>VLOOKUP(G911,Sku_Consolidated!A2:G957,7, FALSE)</f>
      </c>
      <c r="R911" s="1">
        <f>IF(IFERROR(VLOOKUP(E911,Store_Showcase!B2:H144,7, FALSE), TRUE)=TRUE, IF(IFERROR(VLOOKUP(E911,Store_SRP!B2:H110,7, FALSE), TRUE)=TRUE,VLOOKUP(E911,Store_VAM!B2:H273,7, FALSE),VLOOKUP(E911,Store_SRP!B2:H110,7, FALSE)), VLOOKUP(E911,Store_Showcase!B2:H144,7, FALSE))</f>
      </c>
      <c r="S911" s="1">
        <f>IF(IFERROR(VLOOKUP(E911,Store_Showcase!B2:I144,8, FALSE), TRUE)=TRUE, IF(IFERROR(VLOOKUP(E911,Store_SRP!B2:I110,8, FALSE), TRUE)=TRUE,VLOOKUP(E911,Store_VAM!B2:I273,8, FALSE),VLOOKUP(E911,Store_SRP!B2:I110,8, FALSE)), VLOOKUP(E911,Store_Showcase!B2:I144,8, FALSE))</f>
      </c>
      <c r="T911" s="1">
        <f>VLOOKUP(G911,Sku_Consolidated!A2:R957,18,FALSE)</f>
      </c>
      <c r="U911" s="1" t="s">
        <v>2489</v>
      </c>
      <c r="V911" s="1">
        <f>IF(VLOOKUP(G911,Sku_Consolidated!A2:S957,19,FALSE)="SHOWCASE", VLOOKUP(E911,Store_Showcase!B2:L144,11, FALSE), IF(VLOOKUP(G911,Sku_Consolidated!A2:S957,19,FALSE)="VAM",VLOOKUP(E911,Store_VAM!B2:L273,11, FALSE),VLOOKUP(E911,Store_SRP!B2:L110,11, FALSE)))</f>
      </c>
      <c r="W911" s="1">
        <f>VLOOKUP(G911,Sku_Consolidated!A2:W957,11,FALSE)</f>
      </c>
      <c r="X911" s="1">
        <f>VLOOKUP(G911,Sku_Consolidated!A2:H957,8,FALSE)</f>
      </c>
      <c r="Y911" s="1">
        <f>VLOOKUP(G911,Sku_Consolidated!A2:I957,9,FALSE)</f>
      </c>
      <c r="Z911" s="1" t="s">
        <v>41</v>
      </c>
      <c r="AA911" s="1">
        <f>VLOOKUP(G911,Sku_Consolidated!A2:E957,5,FALSE)</f>
      </c>
      <c r="AB911" s="1">
        <f>IF(VLOOKUP(G911,Sku_Consolidated!A2:S957,19,FALSE)="SHOWCASE", VLOOKUP(E911,Store_Showcase!B2:N144,13, FALSE), IF(VLOOKUP(G911,Sku_Consolidated!A2:S957,19,FALSE)="VAM",VLOOKUP(E911,Store_VAM!B2:N273,13, FALSE),VLOOKUP(E911,Store_SRP!B2:N110,13, FALSE)))</f>
      </c>
      <c r="AC911" s="1">
        <f>IF(IFERROR(AB911,TRUE)=TRUE, "-","OK")</f>
      </c>
      <c r="AD911" s="11" t="s">
        <v>37</v>
      </c>
      <c r="AE911" s="11" t="s">
        <v>37</v>
      </c>
      <c r="AF911" s="1">
        <f>IF(IFERROR(VLOOKUP(E911,Store_Showcase!B2:H144,{5}, FALSE), TRUE)=TRUE, IF(IFERROR(VLOOKUP(E911,Store_SRP!B2:H110,{5}, FALSE), TRUE)=TRUE,VLOOKUP(E911,Store_VAM!B2:H273,{5}, FALSE),VLOOKUP(E911,Store_SRP!B2:H110,{5}, FALSE)), VLOOKUP(E911,Store_Showcase!B2:H144,{5}, FALSE))</f>
      </c>
      <c r="AG911" s="1">
        <f>IF(IFERROR(VLOOKUP(E911,Store_Showcase!B2:H144,{6}, FALSE), TRUE)=TRUE, IF(IFERROR(VLOOKUP(E911,Store_SRP!B2:H110,{6}, FALSE), TRUE)=TRUE,VLOOKUP(E911,Store_VAM!B2:H273,{6}, FALSE),VLOOKUP(E911,Store_SRP!B2:H110,{6}, FALSE)), VLOOKUP(E911,Store_Showcase!B2:H144,{6}, FALSE))</f>
      </c>
      <c r="AH911" s="1">
        <f>VLOOKUP(G911,Sku_Consolidated!A2:R957,18,FALSE)</f>
      </c>
      <c r="AI911" s="1">
        <f>VLOOKUP(G911,Sku_Consolidated!A2:S957,19,FALSE)</f>
      </c>
      <c r="AJ911" s="1">
        <f>VLOOKUP(G911,Sku_Consolidated!A2:T957,20,FALSE)</f>
      </c>
    </row>
    <row r="912" spans="1:36" x14ac:dyDescent="0.25">
      <c r="A912" s="1">
        <v>2024</v>
      </c>
      <c r="B912" s="1" t="s">
        <v>31</v>
      </c>
      <c r="C912" s="1" t="s">
        <v>32</v>
      </c>
      <c r="D912" s="1" t="s">
        <v>33</v>
      </c>
      <c r="E912" s="9" t="s">
        <v>2490</v>
      </c>
      <c r="F912" s="1">
        <f>IF(VLOOKUP(G912,Sku_Consolidated!A2:S957,{19},FALSE)="SHOWCASE", VLOOKUP(E912,Store_Showcase!B2:C144,{2}, FALSE), IF(VLOOKUP(G912,Sku_Consolidated!A2:S957,{19},FALSE)="VAM",VLOOKUP(E912,Store_VAM!B2:C273,{2}, FALSE),VLOOKUP(E912,Store_SRP!B2:C110,{2}, FALSE)))</f>
      </c>
      <c r="G912" s="1">
        <v>827185</v>
      </c>
      <c r="H912" s="1" t="s">
        <v>2253</v>
      </c>
      <c r="I912" s="10" t="s">
        <v>1638</v>
      </c>
      <c r="J912" s="1">
        <f>VLOOKUP(G912,Sku_Consolidated!A2:C957, 3, FALSE)</f>
      </c>
      <c r="K912" s="10">
        <f>IF(J912="PACK", I912, 0)</f>
      </c>
      <c r="L912" s="10">
        <f>IF(J912="KG", I912, I912 * VLOOKUP(G912,Sku_Consolidated!A2:U957,21,FALSE))</f>
      </c>
      <c r="M912" s="10" t="s">
        <v>37</v>
      </c>
      <c r="N912" s="11" t="s">
        <v>2491</v>
      </c>
      <c r="O912" s="10" t="s">
        <v>2492</v>
      </c>
      <c r="P912" s="10">
        <f>N912 - O912</f>
      </c>
      <c r="Q912" s="1">
        <f>VLOOKUP(G912,Sku_Consolidated!A2:G957,7, FALSE)</f>
      </c>
      <c r="R912" s="1">
        <f>IF(IFERROR(VLOOKUP(E912,Store_Showcase!B2:H144,7, FALSE), TRUE)=TRUE, IF(IFERROR(VLOOKUP(E912,Store_SRP!B2:H110,7, FALSE), TRUE)=TRUE,VLOOKUP(E912,Store_VAM!B2:H273,7, FALSE),VLOOKUP(E912,Store_SRP!B2:H110,7, FALSE)), VLOOKUP(E912,Store_Showcase!B2:H144,7, FALSE))</f>
      </c>
      <c r="S912" s="1">
        <f>IF(IFERROR(VLOOKUP(E912,Store_Showcase!B2:I144,8, FALSE), TRUE)=TRUE, IF(IFERROR(VLOOKUP(E912,Store_SRP!B2:I110,8, FALSE), TRUE)=TRUE,VLOOKUP(E912,Store_VAM!B2:I273,8, FALSE),VLOOKUP(E912,Store_SRP!B2:I110,8, FALSE)), VLOOKUP(E912,Store_Showcase!B2:I144,8, FALSE))</f>
      </c>
      <c r="T912" s="1">
        <f>VLOOKUP(G912,Sku_Consolidated!A2:R957,18,FALSE)</f>
      </c>
      <c r="U912" s="1" t="s">
        <v>2493</v>
      </c>
      <c r="V912" s="1">
        <f>IF(VLOOKUP(G912,Sku_Consolidated!A2:S957,19,FALSE)="SHOWCASE", VLOOKUP(E912,Store_Showcase!B2:L144,11, FALSE), IF(VLOOKUP(G912,Sku_Consolidated!A2:S957,19,FALSE)="VAM",VLOOKUP(E912,Store_VAM!B2:L273,11, FALSE),VLOOKUP(E912,Store_SRP!B2:L110,11, FALSE)))</f>
      </c>
      <c r="W912" s="1">
        <f>VLOOKUP(G912,Sku_Consolidated!A2:W957,11,FALSE)</f>
      </c>
      <c r="X912" s="1">
        <f>VLOOKUP(G912,Sku_Consolidated!A2:H957,8,FALSE)</f>
      </c>
      <c r="Y912" s="1">
        <f>VLOOKUP(G912,Sku_Consolidated!A2:I957,9,FALSE)</f>
      </c>
      <c r="Z912" s="1" t="s">
        <v>41</v>
      </c>
      <c r="AA912" s="1">
        <f>VLOOKUP(G912,Sku_Consolidated!A2:E957,5,FALSE)</f>
      </c>
      <c r="AB912" s="1">
        <f>IF(VLOOKUP(G912,Sku_Consolidated!A2:S957,19,FALSE)="SHOWCASE", VLOOKUP(E912,Store_Showcase!B2:N144,13, FALSE), IF(VLOOKUP(G912,Sku_Consolidated!A2:S957,19,FALSE)="VAM",VLOOKUP(E912,Store_VAM!B2:N273,13, FALSE),VLOOKUP(E912,Store_SRP!B2:N110,13, FALSE)))</f>
      </c>
      <c r="AC912" s="1">
        <f>IF(IFERROR(AB912,TRUE)=TRUE, "-","OK")</f>
      </c>
      <c r="AD912" s="11" t="s">
        <v>37</v>
      </c>
      <c r="AE912" s="11" t="s">
        <v>37</v>
      </c>
      <c r="AF912" s="1">
        <f>IF(IFERROR(VLOOKUP(E912,Store_Showcase!B2:H144,{5}, FALSE), TRUE)=TRUE, IF(IFERROR(VLOOKUP(E912,Store_SRP!B2:H110,{5}, FALSE), TRUE)=TRUE,VLOOKUP(E912,Store_VAM!B2:H273,{5}, FALSE),VLOOKUP(E912,Store_SRP!B2:H110,{5}, FALSE)), VLOOKUP(E912,Store_Showcase!B2:H144,{5}, FALSE))</f>
      </c>
      <c r="AG912" s="1">
        <f>IF(IFERROR(VLOOKUP(E912,Store_Showcase!B2:H144,{6}, FALSE), TRUE)=TRUE, IF(IFERROR(VLOOKUP(E912,Store_SRP!B2:H110,{6}, FALSE), TRUE)=TRUE,VLOOKUP(E912,Store_VAM!B2:H273,{6}, FALSE),VLOOKUP(E912,Store_SRP!B2:H110,{6}, FALSE)), VLOOKUP(E912,Store_Showcase!B2:H144,{6}, FALSE))</f>
      </c>
      <c r="AH912" s="1">
        <f>VLOOKUP(G912,Sku_Consolidated!A2:R957,18,FALSE)</f>
      </c>
      <c r="AI912" s="1">
        <f>VLOOKUP(G912,Sku_Consolidated!A2:S957,19,FALSE)</f>
      </c>
      <c r="AJ912" s="1">
        <f>VLOOKUP(G912,Sku_Consolidated!A2:T957,20,FALSE)</f>
      </c>
    </row>
    <row r="913" spans="1:36" x14ac:dyDescent="0.25">
      <c r="A913" s="1">
        <v>2024</v>
      </c>
      <c r="B913" s="1" t="s">
        <v>31</v>
      </c>
      <c r="C913" s="1" t="s">
        <v>32</v>
      </c>
      <c r="D913" s="1" t="s">
        <v>33</v>
      </c>
      <c r="E913" s="9" t="s">
        <v>2490</v>
      </c>
      <c r="F913" s="1">
        <f>IF(VLOOKUP(G913,Sku_Consolidated!A2:S957,{19},FALSE)="SHOWCASE", VLOOKUP(E913,Store_Showcase!B2:C144,{2}, FALSE), IF(VLOOKUP(G913,Sku_Consolidated!A2:S957,{19},FALSE)="VAM",VLOOKUP(E913,Store_VAM!B2:C273,{2}, FALSE),VLOOKUP(E913,Store_SRP!B2:C110,{2}, FALSE)))</f>
      </c>
      <c r="G913" s="1">
        <v>827186</v>
      </c>
      <c r="H913" s="1" t="s">
        <v>2256</v>
      </c>
      <c r="I913" s="10" t="s">
        <v>1137</v>
      </c>
      <c r="J913" s="1">
        <f>VLOOKUP(G913,Sku_Consolidated!A2:C957, 3, FALSE)</f>
      </c>
      <c r="K913" s="10">
        <f>IF(J913="PACK", I913, 0)</f>
      </c>
      <c r="L913" s="10">
        <f>IF(J913="KG", I913, I913 * VLOOKUP(G913,Sku_Consolidated!A2:U957,21,FALSE))</f>
      </c>
      <c r="M913" s="10" t="s">
        <v>37</v>
      </c>
      <c r="N913" s="11" t="s">
        <v>2494</v>
      </c>
      <c r="O913" s="10" t="s">
        <v>2495</v>
      </c>
      <c r="P913" s="10">
        <f>N913 - O913</f>
      </c>
      <c r="Q913" s="1">
        <f>VLOOKUP(G913,Sku_Consolidated!A2:G957,7, FALSE)</f>
      </c>
      <c r="R913" s="1">
        <f>IF(IFERROR(VLOOKUP(E913,Store_Showcase!B2:H144,7, FALSE), TRUE)=TRUE, IF(IFERROR(VLOOKUP(E913,Store_SRP!B2:H110,7, FALSE), TRUE)=TRUE,VLOOKUP(E913,Store_VAM!B2:H273,7, FALSE),VLOOKUP(E913,Store_SRP!B2:H110,7, FALSE)), VLOOKUP(E913,Store_Showcase!B2:H144,7, FALSE))</f>
      </c>
      <c r="S913" s="1">
        <f>IF(IFERROR(VLOOKUP(E913,Store_Showcase!B2:I144,8, FALSE), TRUE)=TRUE, IF(IFERROR(VLOOKUP(E913,Store_SRP!B2:I110,8, FALSE), TRUE)=TRUE,VLOOKUP(E913,Store_VAM!B2:I273,8, FALSE),VLOOKUP(E913,Store_SRP!B2:I110,8, FALSE)), VLOOKUP(E913,Store_Showcase!B2:I144,8, FALSE))</f>
      </c>
      <c r="T913" s="1">
        <f>VLOOKUP(G913,Sku_Consolidated!A2:R957,18,FALSE)</f>
      </c>
      <c r="U913" s="1" t="s">
        <v>2493</v>
      </c>
      <c r="V913" s="1">
        <f>IF(VLOOKUP(G913,Sku_Consolidated!A2:S957,19,FALSE)="SHOWCASE", VLOOKUP(E913,Store_Showcase!B2:L144,11, FALSE), IF(VLOOKUP(G913,Sku_Consolidated!A2:S957,19,FALSE)="VAM",VLOOKUP(E913,Store_VAM!B2:L273,11, FALSE),VLOOKUP(E913,Store_SRP!B2:L110,11, FALSE)))</f>
      </c>
      <c r="W913" s="1">
        <f>VLOOKUP(G913,Sku_Consolidated!A2:W957,11,FALSE)</f>
      </c>
      <c r="X913" s="1">
        <f>VLOOKUP(G913,Sku_Consolidated!A2:H957,8,FALSE)</f>
      </c>
      <c r="Y913" s="1">
        <f>VLOOKUP(G913,Sku_Consolidated!A2:I957,9,FALSE)</f>
      </c>
      <c r="Z913" s="1" t="s">
        <v>41</v>
      </c>
      <c r="AA913" s="1">
        <f>VLOOKUP(G913,Sku_Consolidated!A2:E957,5,FALSE)</f>
      </c>
      <c r="AB913" s="1">
        <f>IF(VLOOKUP(G913,Sku_Consolidated!A2:S957,19,FALSE)="SHOWCASE", VLOOKUP(E913,Store_Showcase!B2:N144,13, FALSE), IF(VLOOKUP(G913,Sku_Consolidated!A2:S957,19,FALSE)="VAM",VLOOKUP(E913,Store_VAM!B2:N273,13, FALSE),VLOOKUP(E913,Store_SRP!B2:N110,13, FALSE)))</f>
      </c>
      <c r="AC913" s="1">
        <f>IF(IFERROR(AB913,TRUE)=TRUE, "-","OK")</f>
      </c>
      <c r="AD913" s="11" t="s">
        <v>37</v>
      </c>
      <c r="AE913" s="11" t="s">
        <v>37</v>
      </c>
      <c r="AF913" s="1">
        <f>IF(IFERROR(VLOOKUP(E913,Store_Showcase!B2:H144,{5}, FALSE), TRUE)=TRUE, IF(IFERROR(VLOOKUP(E913,Store_SRP!B2:H110,{5}, FALSE), TRUE)=TRUE,VLOOKUP(E913,Store_VAM!B2:H273,{5}, FALSE),VLOOKUP(E913,Store_SRP!B2:H110,{5}, FALSE)), VLOOKUP(E913,Store_Showcase!B2:H144,{5}, FALSE))</f>
      </c>
      <c r="AG913" s="1">
        <f>IF(IFERROR(VLOOKUP(E913,Store_Showcase!B2:H144,{6}, FALSE), TRUE)=TRUE, IF(IFERROR(VLOOKUP(E913,Store_SRP!B2:H110,{6}, FALSE), TRUE)=TRUE,VLOOKUP(E913,Store_VAM!B2:H273,{6}, FALSE),VLOOKUP(E913,Store_SRP!B2:H110,{6}, FALSE)), VLOOKUP(E913,Store_Showcase!B2:H144,{6}, FALSE))</f>
      </c>
      <c r="AH913" s="1">
        <f>VLOOKUP(G913,Sku_Consolidated!A2:R957,18,FALSE)</f>
      </c>
      <c r="AI913" s="1">
        <f>VLOOKUP(G913,Sku_Consolidated!A2:S957,19,FALSE)</f>
      </c>
      <c r="AJ913" s="1">
        <f>VLOOKUP(G913,Sku_Consolidated!A2:T957,20,FALSE)</f>
      </c>
    </row>
    <row r="914" spans="1:36" x14ac:dyDescent="0.25">
      <c r="A914" s="1">
        <v>2024</v>
      </c>
      <c r="B914" s="1" t="s">
        <v>31</v>
      </c>
      <c r="C914" s="1" t="s">
        <v>32</v>
      </c>
      <c r="D914" s="1" t="s">
        <v>33</v>
      </c>
      <c r="E914" s="9" t="s">
        <v>2496</v>
      </c>
      <c r="F914" s="1">
        <f>IF(VLOOKUP(G914,Sku_Consolidated!A2:S957,{19},FALSE)="SHOWCASE", VLOOKUP(E914,Store_Showcase!B2:C144,{2}, FALSE), IF(VLOOKUP(G914,Sku_Consolidated!A2:S957,{19},FALSE)="VAM",VLOOKUP(E914,Store_VAM!B2:C273,{2}, FALSE),VLOOKUP(E914,Store_SRP!B2:C110,{2}, FALSE)))</f>
      </c>
      <c r="G914" s="1">
        <v>827186</v>
      </c>
      <c r="H914" s="1" t="s">
        <v>2256</v>
      </c>
      <c r="I914" s="10" t="s">
        <v>1137</v>
      </c>
      <c r="J914" s="1">
        <f>VLOOKUP(G914,Sku_Consolidated!A2:C957, 3, FALSE)</f>
      </c>
      <c r="K914" s="10">
        <f>IF(J914="PACK", I914, 0)</f>
      </c>
      <c r="L914" s="10">
        <f>IF(J914="KG", I914, I914 * VLOOKUP(G914,Sku_Consolidated!A2:U957,21,FALSE))</f>
      </c>
      <c r="M914" s="10" t="s">
        <v>37</v>
      </c>
      <c r="N914" s="11" t="s">
        <v>2266</v>
      </c>
      <c r="O914" s="10" t="s">
        <v>2267</v>
      </c>
      <c r="P914" s="10">
        <f>N914 - O914</f>
      </c>
      <c r="Q914" s="1">
        <f>VLOOKUP(G914,Sku_Consolidated!A2:G957,7, FALSE)</f>
      </c>
      <c r="R914" s="1">
        <f>IF(IFERROR(VLOOKUP(E914,Store_Showcase!B2:H144,7, FALSE), TRUE)=TRUE, IF(IFERROR(VLOOKUP(E914,Store_SRP!B2:H110,7, FALSE), TRUE)=TRUE,VLOOKUP(E914,Store_VAM!B2:H273,7, FALSE),VLOOKUP(E914,Store_SRP!B2:H110,7, FALSE)), VLOOKUP(E914,Store_Showcase!B2:H144,7, FALSE))</f>
      </c>
      <c r="S914" s="1">
        <f>IF(IFERROR(VLOOKUP(E914,Store_Showcase!B2:I144,8, FALSE), TRUE)=TRUE, IF(IFERROR(VLOOKUP(E914,Store_SRP!B2:I110,8, FALSE), TRUE)=TRUE,VLOOKUP(E914,Store_VAM!B2:I273,8, FALSE),VLOOKUP(E914,Store_SRP!B2:I110,8, FALSE)), VLOOKUP(E914,Store_Showcase!B2:I144,8, FALSE))</f>
      </c>
      <c r="T914" s="1">
        <f>VLOOKUP(G914,Sku_Consolidated!A2:R957,18,FALSE)</f>
      </c>
      <c r="U914" s="1" t="s">
        <v>2497</v>
      </c>
      <c r="V914" s="1">
        <f>IF(VLOOKUP(G914,Sku_Consolidated!A2:S957,19,FALSE)="SHOWCASE", VLOOKUP(E914,Store_Showcase!B2:L144,11, FALSE), IF(VLOOKUP(G914,Sku_Consolidated!A2:S957,19,FALSE)="VAM",VLOOKUP(E914,Store_VAM!B2:L273,11, FALSE),VLOOKUP(E914,Store_SRP!B2:L110,11, FALSE)))</f>
      </c>
      <c r="W914" s="1">
        <f>VLOOKUP(G914,Sku_Consolidated!A2:W957,11,FALSE)</f>
      </c>
      <c r="X914" s="1">
        <f>VLOOKUP(G914,Sku_Consolidated!A2:H957,8,FALSE)</f>
      </c>
      <c r="Y914" s="1">
        <f>VLOOKUP(G914,Sku_Consolidated!A2:I957,9,FALSE)</f>
      </c>
      <c r="Z914" s="1" t="s">
        <v>41</v>
      </c>
      <c r="AA914" s="1">
        <f>VLOOKUP(G914,Sku_Consolidated!A2:E957,5,FALSE)</f>
      </c>
      <c r="AB914" s="1">
        <f>IF(VLOOKUP(G914,Sku_Consolidated!A2:S957,19,FALSE)="SHOWCASE", VLOOKUP(E914,Store_Showcase!B2:N144,13, FALSE), IF(VLOOKUP(G914,Sku_Consolidated!A2:S957,19,FALSE)="VAM",VLOOKUP(E914,Store_VAM!B2:N273,13, FALSE),VLOOKUP(E914,Store_SRP!B2:N110,13, FALSE)))</f>
      </c>
      <c r="AC914" s="1">
        <f>IF(IFERROR(AB914,TRUE)=TRUE, "-","OK")</f>
      </c>
      <c r="AD914" s="11" t="s">
        <v>37</v>
      </c>
      <c r="AE914" s="11" t="s">
        <v>37</v>
      </c>
      <c r="AF914" s="1">
        <f>IF(IFERROR(VLOOKUP(E914,Store_Showcase!B2:H144,{5}, FALSE), TRUE)=TRUE, IF(IFERROR(VLOOKUP(E914,Store_SRP!B2:H110,{5}, FALSE), TRUE)=TRUE,VLOOKUP(E914,Store_VAM!B2:H273,{5}, FALSE),VLOOKUP(E914,Store_SRP!B2:H110,{5}, FALSE)), VLOOKUP(E914,Store_Showcase!B2:H144,{5}, FALSE))</f>
      </c>
      <c r="AG914" s="1">
        <f>IF(IFERROR(VLOOKUP(E914,Store_Showcase!B2:H144,{6}, FALSE), TRUE)=TRUE, IF(IFERROR(VLOOKUP(E914,Store_SRP!B2:H110,{6}, FALSE), TRUE)=TRUE,VLOOKUP(E914,Store_VAM!B2:H273,{6}, FALSE),VLOOKUP(E914,Store_SRP!B2:H110,{6}, FALSE)), VLOOKUP(E914,Store_Showcase!B2:H144,{6}, FALSE))</f>
      </c>
      <c r="AH914" s="1">
        <f>VLOOKUP(G914,Sku_Consolidated!A2:R957,18,FALSE)</f>
      </c>
      <c r="AI914" s="1">
        <f>VLOOKUP(G914,Sku_Consolidated!A2:S957,19,FALSE)</f>
      </c>
      <c r="AJ914" s="1">
        <f>VLOOKUP(G914,Sku_Consolidated!A2:T957,20,FALSE)</f>
      </c>
    </row>
    <row r="915" spans="1:36" x14ac:dyDescent="0.25">
      <c r="A915" s="1">
        <v>2024</v>
      </c>
      <c r="B915" s="1" t="s">
        <v>31</v>
      </c>
      <c r="C915" s="1" t="s">
        <v>32</v>
      </c>
      <c r="D915" s="1" t="s">
        <v>33</v>
      </c>
      <c r="E915" s="9" t="s">
        <v>2498</v>
      </c>
      <c r="F915" s="1">
        <f>IF(VLOOKUP(G915,Sku_Consolidated!A2:S957,{19},FALSE)="SHOWCASE", VLOOKUP(E915,Store_Showcase!B2:C144,{2}, FALSE), IF(VLOOKUP(G915,Sku_Consolidated!A2:S957,{19},FALSE)="VAM",VLOOKUP(E915,Store_VAM!B2:C273,{2}, FALSE),VLOOKUP(E915,Store_SRP!B2:C110,{2}, FALSE)))</f>
      </c>
      <c r="G915" s="1">
        <v>795516</v>
      </c>
      <c r="H915" s="1" t="s">
        <v>2249</v>
      </c>
      <c r="I915" s="10" t="s">
        <v>2499</v>
      </c>
      <c r="J915" s="1">
        <f>VLOOKUP(G915,Sku_Consolidated!A2:C957, 3, FALSE)</f>
      </c>
      <c r="K915" s="10">
        <f>IF(J915="PACK", I915, 0)</f>
      </c>
      <c r="L915" s="10">
        <f>IF(J915="KG", I915, I915 * VLOOKUP(G915,Sku_Consolidated!A2:U957,21,FALSE))</f>
      </c>
      <c r="M915" s="10" t="s">
        <v>37</v>
      </c>
      <c r="N915" s="11" t="s">
        <v>2500</v>
      </c>
      <c r="O915" s="10" t="s">
        <v>2501</v>
      </c>
      <c r="P915" s="10">
        <f>N915 - O915</f>
      </c>
      <c r="Q915" s="1">
        <f>VLOOKUP(G915,Sku_Consolidated!A2:G957,7, FALSE)</f>
      </c>
      <c r="R915" s="1">
        <f>IF(IFERROR(VLOOKUP(E915,Store_Showcase!B2:H144,7, FALSE), TRUE)=TRUE, IF(IFERROR(VLOOKUP(E915,Store_SRP!B2:H110,7, FALSE), TRUE)=TRUE,VLOOKUP(E915,Store_VAM!B2:H273,7, FALSE),VLOOKUP(E915,Store_SRP!B2:H110,7, FALSE)), VLOOKUP(E915,Store_Showcase!B2:H144,7, FALSE))</f>
      </c>
      <c r="S915" s="1">
        <f>IF(IFERROR(VLOOKUP(E915,Store_Showcase!B2:I144,8, FALSE), TRUE)=TRUE, IF(IFERROR(VLOOKUP(E915,Store_SRP!B2:I110,8, FALSE), TRUE)=TRUE,VLOOKUP(E915,Store_VAM!B2:I273,8, FALSE),VLOOKUP(E915,Store_SRP!B2:I110,8, FALSE)), VLOOKUP(E915,Store_Showcase!B2:I144,8, FALSE))</f>
      </c>
      <c r="T915" s="1">
        <f>VLOOKUP(G915,Sku_Consolidated!A2:R957,18,FALSE)</f>
      </c>
      <c r="U915" s="1" t="s">
        <v>2502</v>
      </c>
      <c r="V915" s="1">
        <f>IF(VLOOKUP(G915,Sku_Consolidated!A2:S957,19,FALSE)="SHOWCASE", VLOOKUP(E915,Store_Showcase!B2:L144,11, FALSE), IF(VLOOKUP(G915,Sku_Consolidated!A2:S957,19,FALSE)="VAM",VLOOKUP(E915,Store_VAM!B2:L273,11, FALSE),VLOOKUP(E915,Store_SRP!B2:L110,11, FALSE)))</f>
      </c>
      <c r="W915" s="1">
        <f>VLOOKUP(G915,Sku_Consolidated!A2:W957,11,FALSE)</f>
      </c>
      <c r="X915" s="1">
        <f>VLOOKUP(G915,Sku_Consolidated!A2:H957,8,FALSE)</f>
      </c>
      <c r="Y915" s="1">
        <f>VLOOKUP(G915,Sku_Consolidated!A2:I957,9,FALSE)</f>
      </c>
      <c r="Z915" s="1" t="s">
        <v>41</v>
      </c>
      <c r="AA915" s="1">
        <f>VLOOKUP(G915,Sku_Consolidated!A2:E957,5,FALSE)</f>
      </c>
      <c r="AB915" s="1">
        <f>IF(VLOOKUP(G915,Sku_Consolidated!A2:S957,19,FALSE)="SHOWCASE", VLOOKUP(E915,Store_Showcase!B2:N144,13, FALSE), IF(VLOOKUP(G915,Sku_Consolidated!A2:S957,19,FALSE)="VAM",VLOOKUP(E915,Store_VAM!B2:N273,13, FALSE),VLOOKUP(E915,Store_SRP!B2:N110,13, FALSE)))</f>
      </c>
      <c r="AC915" s="1">
        <f>IF(IFERROR(AB915,TRUE)=TRUE, "-","OK")</f>
      </c>
      <c r="AD915" s="11" t="s">
        <v>37</v>
      </c>
      <c r="AE915" s="11" t="s">
        <v>37</v>
      </c>
      <c r="AF915" s="1">
        <f>IF(IFERROR(VLOOKUP(E915,Store_Showcase!B2:H144,{5}, FALSE), TRUE)=TRUE, IF(IFERROR(VLOOKUP(E915,Store_SRP!B2:H110,{5}, FALSE), TRUE)=TRUE,VLOOKUP(E915,Store_VAM!B2:H273,{5}, FALSE),VLOOKUP(E915,Store_SRP!B2:H110,{5}, FALSE)), VLOOKUP(E915,Store_Showcase!B2:H144,{5}, FALSE))</f>
      </c>
      <c r="AG915" s="1">
        <f>IF(IFERROR(VLOOKUP(E915,Store_Showcase!B2:H144,{6}, FALSE), TRUE)=TRUE, IF(IFERROR(VLOOKUP(E915,Store_SRP!B2:H110,{6}, FALSE), TRUE)=TRUE,VLOOKUP(E915,Store_VAM!B2:H273,{6}, FALSE),VLOOKUP(E915,Store_SRP!B2:H110,{6}, FALSE)), VLOOKUP(E915,Store_Showcase!B2:H144,{6}, FALSE))</f>
      </c>
      <c r="AH915" s="1">
        <f>VLOOKUP(G915,Sku_Consolidated!A2:R957,18,FALSE)</f>
      </c>
      <c r="AI915" s="1">
        <f>VLOOKUP(G915,Sku_Consolidated!A2:S957,19,FALSE)</f>
      </c>
      <c r="AJ915" s="1">
        <f>VLOOKUP(G915,Sku_Consolidated!A2:T957,20,FALSE)</f>
      </c>
    </row>
    <row r="916" spans="1:36" x14ac:dyDescent="0.25">
      <c r="A916" s="1">
        <v>2024</v>
      </c>
      <c r="B916" s="1" t="s">
        <v>31</v>
      </c>
      <c r="C916" s="1" t="s">
        <v>32</v>
      </c>
      <c r="D916" s="1" t="s">
        <v>33</v>
      </c>
      <c r="E916" s="9" t="s">
        <v>2498</v>
      </c>
      <c r="F916" s="1">
        <f>IF(VLOOKUP(G916,Sku_Consolidated!A2:S957,{19},FALSE)="SHOWCASE", VLOOKUP(E916,Store_Showcase!B2:C144,{2}, FALSE), IF(VLOOKUP(G916,Sku_Consolidated!A2:S957,{19},FALSE)="VAM",VLOOKUP(E916,Store_VAM!B2:C273,{2}, FALSE),VLOOKUP(E916,Store_SRP!B2:C110,{2}, FALSE)))</f>
      </c>
      <c r="G916" s="1">
        <v>827185</v>
      </c>
      <c r="H916" s="1" t="s">
        <v>2253</v>
      </c>
      <c r="I916" s="10" t="s">
        <v>1474</v>
      </c>
      <c r="J916" s="1">
        <f>VLOOKUP(G916,Sku_Consolidated!A2:C957, 3, FALSE)</f>
      </c>
      <c r="K916" s="10">
        <f>IF(J916="PACK", I916, 0)</f>
      </c>
      <c r="L916" s="10">
        <f>IF(J916="KG", I916, I916 * VLOOKUP(G916,Sku_Consolidated!A2:U957,21,FALSE))</f>
      </c>
      <c r="M916" s="10" t="s">
        <v>37</v>
      </c>
      <c r="N916" s="11" t="s">
        <v>1671</v>
      </c>
      <c r="O916" s="10" t="s">
        <v>2475</v>
      </c>
      <c r="P916" s="10">
        <f>N916 - O916</f>
      </c>
      <c r="Q916" s="1">
        <f>VLOOKUP(G916,Sku_Consolidated!A2:G957,7, FALSE)</f>
      </c>
      <c r="R916" s="1">
        <f>IF(IFERROR(VLOOKUP(E916,Store_Showcase!B2:H144,7, FALSE), TRUE)=TRUE, IF(IFERROR(VLOOKUP(E916,Store_SRP!B2:H110,7, FALSE), TRUE)=TRUE,VLOOKUP(E916,Store_VAM!B2:H273,7, FALSE),VLOOKUP(E916,Store_SRP!B2:H110,7, FALSE)), VLOOKUP(E916,Store_Showcase!B2:H144,7, FALSE))</f>
      </c>
      <c r="S916" s="1">
        <f>IF(IFERROR(VLOOKUP(E916,Store_Showcase!B2:I144,8, FALSE), TRUE)=TRUE, IF(IFERROR(VLOOKUP(E916,Store_SRP!B2:I110,8, FALSE), TRUE)=TRUE,VLOOKUP(E916,Store_VAM!B2:I273,8, FALSE),VLOOKUP(E916,Store_SRP!B2:I110,8, FALSE)), VLOOKUP(E916,Store_Showcase!B2:I144,8, FALSE))</f>
      </c>
      <c r="T916" s="1">
        <f>VLOOKUP(G916,Sku_Consolidated!A2:R957,18,FALSE)</f>
      </c>
      <c r="U916" s="1" t="s">
        <v>2502</v>
      </c>
      <c r="V916" s="1">
        <f>IF(VLOOKUP(G916,Sku_Consolidated!A2:S957,19,FALSE)="SHOWCASE", VLOOKUP(E916,Store_Showcase!B2:L144,11, FALSE), IF(VLOOKUP(G916,Sku_Consolidated!A2:S957,19,FALSE)="VAM",VLOOKUP(E916,Store_VAM!B2:L273,11, FALSE),VLOOKUP(E916,Store_SRP!B2:L110,11, FALSE)))</f>
      </c>
      <c r="W916" s="1">
        <f>VLOOKUP(G916,Sku_Consolidated!A2:W957,11,FALSE)</f>
      </c>
      <c r="X916" s="1">
        <f>VLOOKUP(G916,Sku_Consolidated!A2:H957,8,FALSE)</f>
      </c>
      <c r="Y916" s="1">
        <f>VLOOKUP(G916,Sku_Consolidated!A2:I957,9,FALSE)</f>
      </c>
      <c r="Z916" s="1" t="s">
        <v>41</v>
      </c>
      <c r="AA916" s="1">
        <f>VLOOKUP(G916,Sku_Consolidated!A2:E957,5,FALSE)</f>
      </c>
      <c r="AB916" s="1">
        <f>IF(VLOOKUP(G916,Sku_Consolidated!A2:S957,19,FALSE)="SHOWCASE", VLOOKUP(E916,Store_Showcase!B2:N144,13, FALSE), IF(VLOOKUP(G916,Sku_Consolidated!A2:S957,19,FALSE)="VAM",VLOOKUP(E916,Store_VAM!B2:N273,13, FALSE),VLOOKUP(E916,Store_SRP!B2:N110,13, FALSE)))</f>
      </c>
      <c r="AC916" s="1">
        <f>IF(IFERROR(AB916,TRUE)=TRUE, "-","OK")</f>
      </c>
      <c r="AD916" s="11" t="s">
        <v>37</v>
      </c>
      <c r="AE916" s="11" t="s">
        <v>37</v>
      </c>
      <c r="AF916" s="1">
        <f>IF(IFERROR(VLOOKUP(E916,Store_Showcase!B2:H144,{5}, FALSE), TRUE)=TRUE, IF(IFERROR(VLOOKUP(E916,Store_SRP!B2:H110,{5}, FALSE), TRUE)=TRUE,VLOOKUP(E916,Store_VAM!B2:H273,{5}, FALSE),VLOOKUP(E916,Store_SRP!B2:H110,{5}, FALSE)), VLOOKUP(E916,Store_Showcase!B2:H144,{5}, FALSE))</f>
      </c>
      <c r="AG916" s="1">
        <f>IF(IFERROR(VLOOKUP(E916,Store_Showcase!B2:H144,{6}, FALSE), TRUE)=TRUE, IF(IFERROR(VLOOKUP(E916,Store_SRP!B2:H110,{6}, FALSE), TRUE)=TRUE,VLOOKUP(E916,Store_VAM!B2:H273,{6}, FALSE),VLOOKUP(E916,Store_SRP!B2:H110,{6}, FALSE)), VLOOKUP(E916,Store_Showcase!B2:H144,{6}, FALSE))</f>
      </c>
      <c r="AH916" s="1">
        <f>VLOOKUP(G916,Sku_Consolidated!A2:R957,18,FALSE)</f>
      </c>
      <c r="AI916" s="1">
        <f>VLOOKUP(G916,Sku_Consolidated!A2:S957,19,FALSE)</f>
      </c>
      <c r="AJ916" s="1">
        <f>VLOOKUP(G916,Sku_Consolidated!A2:T957,20,FALSE)</f>
      </c>
    </row>
    <row r="917" spans="1:36" x14ac:dyDescent="0.25">
      <c r="A917" s="1">
        <v>2024</v>
      </c>
      <c r="B917" s="1" t="s">
        <v>31</v>
      </c>
      <c r="C917" s="1" t="s">
        <v>32</v>
      </c>
      <c r="D917" s="1" t="s">
        <v>33</v>
      </c>
      <c r="E917" s="9" t="s">
        <v>2498</v>
      </c>
      <c r="F917" s="1">
        <f>IF(VLOOKUP(G917,Sku_Consolidated!A2:S957,{19},FALSE)="SHOWCASE", VLOOKUP(E917,Store_Showcase!B2:C144,{2}, FALSE), IF(VLOOKUP(G917,Sku_Consolidated!A2:S957,{19},FALSE)="VAM",VLOOKUP(E917,Store_VAM!B2:C273,{2}, FALSE),VLOOKUP(E917,Store_SRP!B2:C110,{2}, FALSE)))</f>
      </c>
      <c r="G917" s="1">
        <v>827186</v>
      </c>
      <c r="H917" s="1" t="s">
        <v>2256</v>
      </c>
      <c r="I917" s="10" t="s">
        <v>1650</v>
      </c>
      <c r="J917" s="1">
        <f>VLOOKUP(G917,Sku_Consolidated!A2:C957, 3, FALSE)</f>
      </c>
      <c r="K917" s="10">
        <f>IF(J917="PACK", I917, 0)</f>
      </c>
      <c r="L917" s="10">
        <f>IF(J917="KG", I917, I917 * VLOOKUP(G917,Sku_Consolidated!A2:U957,21,FALSE))</f>
      </c>
      <c r="M917" s="10" t="s">
        <v>37</v>
      </c>
      <c r="N917" s="11" t="s">
        <v>2503</v>
      </c>
      <c r="O917" s="10" t="s">
        <v>2504</v>
      </c>
      <c r="P917" s="10">
        <f>N917 - O917</f>
      </c>
      <c r="Q917" s="1">
        <f>VLOOKUP(G917,Sku_Consolidated!A2:G957,7, FALSE)</f>
      </c>
      <c r="R917" s="1">
        <f>IF(IFERROR(VLOOKUP(E917,Store_Showcase!B2:H144,7, FALSE), TRUE)=TRUE, IF(IFERROR(VLOOKUP(E917,Store_SRP!B2:H110,7, FALSE), TRUE)=TRUE,VLOOKUP(E917,Store_VAM!B2:H273,7, FALSE),VLOOKUP(E917,Store_SRP!B2:H110,7, FALSE)), VLOOKUP(E917,Store_Showcase!B2:H144,7, FALSE))</f>
      </c>
      <c r="S917" s="1">
        <f>IF(IFERROR(VLOOKUP(E917,Store_Showcase!B2:I144,8, FALSE), TRUE)=TRUE, IF(IFERROR(VLOOKUP(E917,Store_SRP!B2:I110,8, FALSE), TRUE)=TRUE,VLOOKUP(E917,Store_VAM!B2:I273,8, FALSE),VLOOKUP(E917,Store_SRP!B2:I110,8, FALSE)), VLOOKUP(E917,Store_Showcase!B2:I144,8, FALSE))</f>
      </c>
      <c r="T917" s="1">
        <f>VLOOKUP(G917,Sku_Consolidated!A2:R957,18,FALSE)</f>
      </c>
      <c r="U917" s="1" t="s">
        <v>2502</v>
      </c>
      <c r="V917" s="1">
        <f>IF(VLOOKUP(G917,Sku_Consolidated!A2:S957,19,FALSE)="SHOWCASE", VLOOKUP(E917,Store_Showcase!B2:L144,11, FALSE), IF(VLOOKUP(G917,Sku_Consolidated!A2:S957,19,FALSE)="VAM",VLOOKUP(E917,Store_VAM!B2:L273,11, FALSE),VLOOKUP(E917,Store_SRP!B2:L110,11, FALSE)))</f>
      </c>
      <c r="W917" s="1">
        <f>VLOOKUP(G917,Sku_Consolidated!A2:W957,11,FALSE)</f>
      </c>
      <c r="X917" s="1">
        <f>VLOOKUP(G917,Sku_Consolidated!A2:H957,8,FALSE)</f>
      </c>
      <c r="Y917" s="1">
        <f>VLOOKUP(G917,Sku_Consolidated!A2:I957,9,FALSE)</f>
      </c>
      <c r="Z917" s="1" t="s">
        <v>41</v>
      </c>
      <c r="AA917" s="1">
        <f>VLOOKUP(G917,Sku_Consolidated!A2:E957,5,FALSE)</f>
      </c>
      <c r="AB917" s="1">
        <f>IF(VLOOKUP(G917,Sku_Consolidated!A2:S957,19,FALSE)="SHOWCASE", VLOOKUP(E917,Store_Showcase!B2:N144,13, FALSE), IF(VLOOKUP(G917,Sku_Consolidated!A2:S957,19,FALSE)="VAM",VLOOKUP(E917,Store_VAM!B2:N273,13, FALSE),VLOOKUP(E917,Store_SRP!B2:N110,13, FALSE)))</f>
      </c>
      <c r="AC917" s="1">
        <f>IF(IFERROR(AB917,TRUE)=TRUE, "-","OK")</f>
      </c>
      <c r="AD917" s="11" t="s">
        <v>37</v>
      </c>
      <c r="AE917" s="11" t="s">
        <v>37</v>
      </c>
      <c r="AF917" s="1">
        <f>IF(IFERROR(VLOOKUP(E917,Store_Showcase!B2:H144,{5}, FALSE), TRUE)=TRUE, IF(IFERROR(VLOOKUP(E917,Store_SRP!B2:H110,{5}, FALSE), TRUE)=TRUE,VLOOKUP(E917,Store_VAM!B2:H273,{5}, FALSE),VLOOKUP(E917,Store_SRP!B2:H110,{5}, FALSE)), VLOOKUP(E917,Store_Showcase!B2:H144,{5}, FALSE))</f>
      </c>
      <c r="AG917" s="1">
        <f>IF(IFERROR(VLOOKUP(E917,Store_Showcase!B2:H144,{6}, FALSE), TRUE)=TRUE, IF(IFERROR(VLOOKUP(E917,Store_SRP!B2:H110,{6}, FALSE), TRUE)=TRUE,VLOOKUP(E917,Store_VAM!B2:H273,{6}, FALSE),VLOOKUP(E917,Store_SRP!B2:H110,{6}, FALSE)), VLOOKUP(E917,Store_Showcase!B2:H144,{6}, FALSE))</f>
      </c>
      <c r="AH917" s="1">
        <f>VLOOKUP(G917,Sku_Consolidated!A2:R957,18,FALSE)</f>
      </c>
      <c r="AI917" s="1">
        <f>VLOOKUP(G917,Sku_Consolidated!A2:S957,19,FALSE)</f>
      </c>
      <c r="AJ917" s="1">
        <f>VLOOKUP(G917,Sku_Consolidated!A2:T957,20,FALSE)</f>
      </c>
    </row>
    <row r="918" spans="1:36" x14ac:dyDescent="0.25">
      <c r="A918" s="1">
        <v>2024</v>
      </c>
      <c r="B918" s="1" t="s">
        <v>31</v>
      </c>
      <c r="C918" s="1" t="s">
        <v>32</v>
      </c>
      <c r="D918" s="1" t="s">
        <v>33</v>
      </c>
      <c r="E918" s="9" t="s">
        <v>2505</v>
      </c>
      <c r="F918" s="1">
        <f>IF(VLOOKUP(G918,Sku_Consolidated!A2:S957,{19},FALSE)="SHOWCASE", VLOOKUP(E918,Store_Showcase!B2:C144,{2}, FALSE), IF(VLOOKUP(G918,Sku_Consolidated!A2:S957,{19},FALSE)="VAM",VLOOKUP(E918,Store_VAM!B2:C273,{2}, FALSE),VLOOKUP(E918,Store_SRP!B2:C110,{2}, FALSE)))</f>
      </c>
      <c r="G918" s="1">
        <v>795516</v>
      </c>
      <c r="H918" s="1" t="s">
        <v>2249</v>
      </c>
      <c r="I918" s="10" t="s">
        <v>1467</v>
      </c>
      <c r="J918" s="1">
        <f>VLOOKUP(G918,Sku_Consolidated!A2:C957, 3, FALSE)</f>
      </c>
      <c r="K918" s="10">
        <f>IF(J918="PACK", I918, 0)</f>
      </c>
      <c r="L918" s="10">
        <f>IF(J918="KG", I918, I918 * VLOOKUP(G918,Sku_Consolidated!A2:U957,21,FALSE))</f>
      </c>
      <c r="M918" s="10" t="s">
        <v>37</v>
      </c>
      <c r="N918" s="11" t="s">
        <v>2506</v>
      </c>
      <c r="O918" s="10" t="s">
        <v>2507</v>
      </c>
      <c r="P918" s="10">
        <f>N918 - O918</f>
      </c>
      <c r="Q918" s="1">
        <f>VLOOKUP(G918,Sku_Consolidated!A2:G957,7, FALSE)</f>
      </c>
      <c r="R918" s="1">
        <f>IF(IFERROR(VLOOKUP(E918,Store_Showcase!B2:H144,7, FALSE), TRUE)=TRUE, IF(IFERROR(VLOOKUP(E918,Store_SRP!B2:H110,7, FALSE), TRUE)=TRUE,VLOOKUP(E918,Store_VAM!B2:H273,7, FALSE),VLOOKUP(E918,Store_SRP!B2:H110,7, FALSE)), VLOOKUP(E918,Store_Showcase!B2:H144,7, FALSE))</f>
      </c>
      <c r="S918" s="1">
        <f>IF(IFERROR(VLOOKUP(E918,Store_Showcase!B2:I144,8, FALSE), TRUE)=TRUE, IF(IFERROR(VLOOKUP(E918,Store_SRP!B2:I110,8, FALSE), TRUE)=TRUE,VLOOKUP(E918,Store_VAM!B2:I273,8, FALSE),VLOOKUP(E918,Store_SRP!B2:I110,8, FALSE)), VLOOKUP(E918,Store_Showcase!B2:I144,8, FALSE))</f>
      </c>
      <c r="T918" s="1">
        <f>VLOOKUP(G918,Sku_Consolidated!A2:R957,18,FALSE)</f>
      </c>
      <c r="U918" s="1" t="s">
        <v>2508</v>
      </c>
      <c r="V918" s="1">
        <f>IF(VLOOKUP(G918,Sku_Consolidated!A2:S957,19,FALSE)="SHOWCASE", VLOOKUP(E918,Store_Showcase!B2:L144,11, FALSE), IF(VLOOKUP(G918,Sku_Consolidated!A2:S957,19,FALSE)="VAM",VLOOKUP(E918,Store_VAM!B2:L273,11, FALSE),VLOOKUP(E918,Store_SRP!B2:L110,11, FALSE)))</f>
      </c>
      <c r="W918" s="1">
        <f>VLOOKUP(G918,Sku_Consolidated!A2:W957,11,FALSE)</f>
      </c>
      <c r="X918" s="1">
        <f>VLOOKUP(G918,Sku_Consolidated!A2:H957,8,FALSE)</f>
      </c>
      <c r="Y918" s="1">
        <f>VLOOKUP(G918,Sku_Consolidated!A2:I957,9,FALSE)</f>
      </c>
      <c r="Z918" s="1" t="s">
        <v>41</v>
      </c>
      <c r="AA918" s="1">
        <f>VLOOKUP(G918,Sku_Consolidated!A2:E957,5,FALSE)</f>
      </c>
      <c r="AB918" s="1">
        <f>IF(VLOOKUP(G918,Sku_Consolidated!A2:S957,19,FALSE)="SHOWCASE", VLOOKUP(E918,Store_Showcase!B2:N144,13, FALSE), IF(VLOOKUP(G918,Sku_Consolidated!A2:S957,19,FALSE)="VAM",VLOOKUP(E918,Store_VAM!B2:N273,13, FALSE),VLOOKUP(E918,Store_SRP!B2:N110,13, FALSE)))</f>
      </c>
      <c r="AC918" s="1">
        <f>IF(IFERROR(AB918,TRUE)=TRUE, "-","OK")</f>
      </c>
      <c r="AD918" s="11" t="s">
        <v>37</v>
      </c>
      <c r="AE918" s="11" t="s">
        <v>37</v>
      </c>
      <c r="AF918" s="1">
        <f>IF(IFERROR(VLOOKUP(E918,Store_Showcase!B2:H144,{5}, FALSE), TRUE)=TRUE, IF(IFERROR(VLOOKUP(E918,Store_SRP!B2:H110,{5}, FALSE), TRUE)=TRUE,VLOOKUP(E918,Store_VAM!B2:H273,{5}, FALSE),VLOOKUP(E918,Store_SRP!B2:H110,{5}, FALSE)), VLOOKUP(E918,Store_Showcase!B2:H144,{5}, FALSE))</f>
      </c>
      <c r="AG918" s="1">
        <f>IF(IFERROR(VLOOKUP(E918,Store_Showcase!B2:H144,{6}, FALSE), TRUE)=TRUE, IF(IFERROR(VLOOKUP(E918,Store_SRP!B2:H110,{6}, FALSE), TRUE)=TRUE,VLOOKUP(E918,Store_VAM!B2:H273,{6}, FALSE),VLOOKUP(E918,Store_SRP!B2:H110,{6}, FALSE)), VLOOKUP(E918,Store_Showcase!B2:H144,{6}, FALSE))</f>
      </c>
      <c r="AH918" s="1">
        <f>VLOOKUP(G918,Sku_Consolidated!A2:R957,18,FALSE)</f>
      </c>
      <c r="AI918" s="1">
        <f>VLOOKUP(G918,Sku_Consolidated!A2:S957,19,FALSE)</f>
      </c>
      <c r="AJ918" s="1">
        <f>VLOOKUP(G918,Sku_Consolidated!A2:T957,20,FALSE)</f>
      </c>
    </row>
    <row r="919" spans="1:36" x14ac:dyDescent="0.25">
      <c r="A919" s="1">
        <v>2024</v>
      </c>
      <c r="B919" s="1" t="s">
        <v>31</v>
      </c>
      <c r="C919" s="1" t="s">
        <v>32</v>
      </c>
      <c r="D919" s="1" t="s">
        <v>33</v>
      </c>
      <c r="E919" s="9" t="s">
        <v>2505</v>
      </c>
      <c r="F919" s="1">
        <f>IF(VLOOKUP(G919,Sku_Consolidated!A2:S957,{19},FALSE)="SHOWCASE", VLOOKUP(E919,Store_Showcase!B2:C144,{2}, FALSE), IF(VLOOKUP(G919,Sku_Consolidated!A2:S957,{19},FALSE)="VAM",VLOOKUP(E919,Store_VAM!B2:C273,{2}, FALSE),VLOOKUP(E919,Store_SRP!B2:C110,{2}, FALSE)))</f>
      </c>
      <c r="G919" s="1">
        <v>795520</v>
      </c>
      <c r="H919" s="1" t="s">
        <v>2260</v>
      </c>
      <c r="I919" s="10" t="s">
        <v>1424</v>
      </c>
      <c r="J919" s="1">
        <f>VLOOKUP(G919,Sku_Consolidated!A2:C957, 3, FALSE)</f>
      </c>
      <c r="K919" s="10">
        <f>IF(J919="PACK", I919, 0)</f>
      </c>
      <c r="L919" s="10">
        <f>IF(J919="KG", I919, I919 * VLOOKUP(G919,Sku_Consolidated!A2:U957,21,FALSE))</f>
      </c>
      <c r="M919" s="10" t="s">
        <v>37</v>
      </c>
      <c r="N919" s="11" t="s">
        <v>1657</v>
      </c>
      <c r="O919" s="10" t="s">
        <v>2262</v>
      </c>
      <c r="P919" s="10">
        <f>N919 - O919</f>
      </c>
      <c r="Q919" s="1">
        <f>VLOOKUP(G919,Sku_Consolidated!A2:G957,7, FALSE)</f>
      </c>
      <c r="R919" s="1">
        <f>IF(IFERROR(VLOOKUP(E919,Store_Showcase!B2:H144,7, FALSE), TRUE)=TRUE, IF(IFERROR(VLOOKUP(E919,Store_SRP!B2:H110,7, FALSE), TRUE)=TRUE,VLOOKUP(E919,Store_VAM!B2:H273,7, FALSE),VLOOKUP(E919,Store_SRP!B2:H110,7, FALSE)), VLOOKUP(E919,Store_Showcase!B2:H144,7, FALSE))</f>
      </c>
      <c r="S919" s="1">
        <f>IF(IFERROR(VLOOKUP(E919,Store_Showcase!B2:I144,8, FALSE), TRUE)=TRUE, IF(IFERROR(VLOOKUP(E919,Store_SRP!B2:I110,8, FALSE), TRUE)=TRUE,VLOOKUP(E919,Store_VAM!B2:I273,8, FALSE),VLOOKUP(E919,Store_SRP!B2:I110,8, FALSE)), VLOOKUP(E919,Store_Showcase!B2:I144,8, FALSE))</f>
      </c>
      <c r="T919" s="1">
        <f>VLOOKUP(G919,Sku_Consolidated!A2:R957,18,FALSE)</f>
      </c>
      <c r="U919" s="1" t="s">
        <v>2508</v>
      </c>
      <c r="V919" s="1">
        <f>IF(VLOOKUP(G919,Sku_Consolidated!A2:S957,19,FALSE)="SHOWCASE", VLOOKUP(E919,Store_Showcase!B2:L144,11, FALSE), IF(VLOOKUP(G919,Sku_Consolidated!A2:S957,19,FALSE)="VAM",VLOOKUP(E919,Store_VAM!B2:L273,11, FALSE),VLOOKUP(E919,Store_SRP!B2:L110,11, FALSE)))</f>
      </c>
      <c r="W919" s="1">
        <f>VLOOKUP(G919,Sku_Consolidated!A2:W957,11,FALSE)</f>
      </c>
      <c r="X919" s="1">
        <f>VLOOKUP(G919,Sku_Consolidated!A2:H957,8,FALSE)</f>
      </c>
      <c r="Y919" s="1">
        <f>VLOOKUP(G919,Sku_Consolidated!A2:I957,9,FALSE)</f>
      </c>
      <c r="Z919" s="1" t="s">
        <v>41</v>
      </c>
      <c r="AA919" s="1">
        <f>VLOOKUP(G919,Sku_Consolidated!A2:E957,5,FALSE)</f>
      </c>
      <c r="AB919" s="1">
        <f>IF(VLOOKUP(G919,Sku_Consolidated!A2:S957,19,FALSE)="SHOWCASE", VLOOKUP(E919,Store_Showcase!B2:N144,13, FALSE), IF(VLOOKUP(G919,Sku_Consolidated!A2:S957,19,FALSE)="VAM",VLOOKUP(E919,Store_VAM!B2:N273,13, FALSE),VLOOKUP(E919,Store_SRP!B2:N110,13, FALSE)))</f>
      </c>
      <c r="AC919" s="1">
        <f>IF(IFERROR(AB919,TRUE)=TRUE, "-","OK")</f>
      </c>
      <c r="AD919" s="11" t="s">
        <v>37</v>
      </c>
      <c r="AE919" s="11" t="s">
        <v>37</v>
      </c>
      <c r="AF919" s="1">
        <f>IF(IFERROR(VLOOKUP(E919,Store_Showcase!B2:H144,{5}, FALSE), TRUE)=TRUE, IF(IFERROR(VLOOKUP(E919,Store_SRP!B2:H110,{5}, FALSE), TRUE)=TRUE,VLOOKUP(E919,Store_VAM!B2:H273,{5}, FALSE),VLOOKUP(E919,Store_SRP!B2:H110,{5}, FALSE)), VLOOKUP(E919,Store_Showcase!B2:H144,{5}, FALSE))</f>
      </c>
      <c r="AG919" s="1">
        <f>IF(IFERROR(VLOOKUP(E919,Store_Showcase!B2:H144,{6}, FALSE), TRUE)=TRUE, IF(IFERROR(VLOOKUP(E919,Store_SRP!B2:H110,{6}, FALSE), TRUE)=TRUE,VLOOKUP(E919,Store_VAM!B2:H273,{6}, FALSE),VLOOKUP(E919,Store_SRP!B2:H110,{6}, FALSE)), VLOOKUP(E919,Store_Showcase!B2:H144,{6}, FALSE))</f>
      </c>
      <c r="AH919" s="1">
        <f>VLOOKUP(G919,Sku_Consolidated!A2:R957,18,FALSE)</f>
      </c>
      <c r="AI919" s="1">
        <f>VLOOKUP(G919,Sku_Consolidated!A2:S957,19,FALSE)</f>
      </c>
      <c r="AJ919" s="1">
        <f>VLOOKUP(G919,Sku_Consolidated!A2:T957,20,FALSE)</f>
      </c>
    </row>
    <row r="920" spans="1:36" x14ac:dyDescent="0.25">
      <c r="A920" s="1">
        <v>2024</v>
      </c>
      <c r="B920" s="1" t="s">
        <v>31</v>
      </c>
      <c r="C920" s="1" t="s">
        <v>32</v>
      </c>
      <c r="D920" s="1" t="s">
        <v>33</v>
      </c>
      <c r="E920" s="9" t="s">
        <v>2505</v>
      </c>
      <c r="F920" s="1">
        <f>IF(VLOOKUP(G920,Sku_Consolidated!A2:S957,{19},FALSE)="SHOWCASE", VLOOKUP(E920,Store_Showcase!B2:C144,{2}, FALSE), IF(VLOOKUP(G920,Sku_Consolidated!A2:S957,{19},FALSE)="VAM",VLOOKUP(E920,Store_VAM!B2:C273,{2}, FALSE),VLOOKUP(E920,Store_SRP!B2:C110,{2}, FALSE)))</f>
      </c>
      <c r="G920" s="1">
        <v>827185</v>
      </c>
      <c r="H920" s="1" t="s">
        <v>2253</v>
      </c>
      <c r="I920" s="10" t="s">
        <v>1650</v>
      </c>
      <c r="J920" s="1">
        <f>VLOOKUP(G920,Sku_Consolidated!A2:C957, 3, FALSE)</f>
      </c>
      <c r="K920" s="10">
        <f>IF(J920="PACK", I920, 0)</f>
      </c>
      <c r="L920" s="10">
        <f>IF(J920="KG", I920, I920 * VLOOKUP(G920,Sku_Consolidated!A2:U957,21,FALSE))</f>
      </c>
      <c r="M920" s="10" t="s">
        <v>37</v>
      </c>
      <c r="N920" s="11" t="s">
        <v>2509</v>
      </c>
      <c r="O920" s="10" t="s">
        <v>2510</v>
      </c>
      <c r="P920" s="10">
        <f>N920 - O920</f>
      </c>
      <c r="Q920" s="1">
        <f>VLOOKUP(G920,Sku_Consolidated!A2:G957,7, FALSE)</f>
      </c>
      <c r="R920" s="1">
        <f>IF(IFERROR(VLOOKUP(E920,Store_Showcase!B2:H144,7, FALSE), TRUE)=TRUE, IF(IFERROR(VLOOKUP(E920,Store_SRP!B2:H110,7, FALSE), TRUE)=TRUE,VLOOKUP(E920,Store_VAM!B2:H273,7, FALSE),VLOOKUP(E920,Store_SRP!B2:H110,7, FALSE)), VLOOKUP(E920,Store_Showcase!B2:H144,7, FALSE))</f>
      </c>
      <c r="S920" s="1">
        <f>IF(IFERROR(VLOOKUP(E920,Store_Showcase!B2:I144,8, FALSE), TRUE)=TRUE, IF(IFERROR(VLOOKUP(E920,Store_SRP!B2:I110,8, FALSE), TRUE)=TRUE,VLOOKUP(E920,Store_VAM!B2:I273,8, FALSE),VLOOKUP(E920,Store_SRP!B2:I110,8, FALSE)), VLOOKUP(E920,Store_Showcase!B2:I144,8, FALSE))</f>
      </c>
      <c r="T920" s="1">
        <f>VLOOKUP(G920,Sku_Consolidated!A2:R957,18,FALSE)</f>
      </c>
      <c r="U920" s="1" t="s">
        <v>2508</v>
      </c>
      <c r="V920" s="1">
        <f>IF(VLOOKUP(G920,Sku_Consolidated!A2:S957,19,FALSE)="SHOWCASE", VLOOKUP(E920,Store_Showcase!B2:L144,11, FALSE), IF(VLOOKUP(G920,Sku_Consolidated!A2:S957,19,FALSE)="VAM",VLOOKUP(E920,Store_VAM!B2:L273,11, FALSE),VLOOKUP(E920,Store_SRP!B2:L110,11, FALSE)))</f>
      </c>
      <c r="W920" s="1">
        <f>VLOOKUP(G920,Sku_Consolidated!A2:W957,11,FALSE)</f>
      </c>
      <c r="X920" s="1">
        <f>VLOOKUP(G920,Sku_Consolidated!A2:H957,8,FALSE)</f>
      </c>
      <c r="Y920" s="1">
        <f>VLOOKUP(G920,Sku_Consolidated!A2:I957,9,FALSE)</f>
      </c>
      <c r="Z920" s="1" t="s">
        <v>41</v>
      </c>
      <c r="AA920" s="1">
        <f>VLOOKUP(G920,Sku_Consolidated!A2:E957,5,FALSE)</f>
      </c>
      <c r="AB920" s="1">
        <f>IF(VLOOKUP(G920,Sku_Consolidated!A2:S957,19,FALSE)="SHOWCASE", VLOOKUP(E920,Store_Showcase!B2:N144,13, FALSE), IF(VLOOKUP(G920,Sku_Consolidated!A2:S957,19,FALSE)="VAM",VLOOKUP(E920,Store_VAM!B2:N273,13, FALSE),VLOOKUP(E920,Store_SRP!B2:N110,13, FALSE)))</f>
      </c>
      <c r="AC920" s="1">
        <f>IF(IFERROR(AB920,TRUE)=TRUE, "-","OK")</f>
      </c>
      <c r="AD920" s="11" t="s">
        <v>37</v>
      </c>
      <c r="AE920" s="11" t="s">
        <v>37</v>
      </c>
      <c r="AF920" s="1">
        <f>IF(IFERROR(VLOOKUP(E920,Store_Showcase!B2:H144,{5}, FALSE), TRUE)=TRUE, IF(IFERROR(VLOOKUP(E920,Store_SRP!B2:H110,{5}, FALSE), TRUE)=TRUE,VLOOKUP(E920,Store_VAM!B2:H273,{5}, FALSE),VLOOKUP(E920,Store_SRP!B2:H110,{5}, FALSE)), VLOOKUP(E920,Store_Showcase!B2:H144,{5}, FALSE))</f>
      </c>
      <c r="AG920" s="1">
        <f>IF(IFERROR(VLOOKUP(E920,Store_Showcase!B2:H144,{6}, FALSE), TRUE)=TRUE, IF(IFERROR(VLOOKUP(E920,Store_SRP!B2:H110,{6}, FALSE), TRUE)=TRUE,VLOOKUP(E920,Store_VAM!B2:H273,{6}, FALSE),VLOOKUP(E920,Store_SRP!B2:H110,{6}, FALSE)), VLOOKUP(E920,Store_Showcase!B2:H144,{6}, FALSE))</f>
      </c>
      <c r="AH920" s="1">
        <f>VLOOKUP(G920,Sku_Consolidated!A2:R957,18,FALSE)</f>
      </c>
      <c r="AI920" s="1">
        <f>VLOOKUP(G920,Sku_Consolidated!A2:S957,19,FALSE)</f>
      </c>
      <c r="AJ920" s="1">
        <f>VLOOKUP(G920,Sku_Consolidated!A2:T957,20,FALSE)</f>
      </c>
    </row>
    <row r="921" spans="1:36" x14ac:dyDescent="0.25">
      <c r="A921" s="1">
        <v>2024</v>
      </c>
      <c r="B921" s="1" t="s">
        <v>31</v>
      </c>
      <c r="C921" s="1" t="s">
        <v>32</v>
      </c>
      <c r="D921" s="1" t="s">
        <v>33</v>
      </c>
      <c r="E921" s="9" t="s">
        <v>2505</v>
      </c>
      <c r="F921" s="1">
        <f>IF(VLOOKUP(G921,Sku_Consolidated!A2:S957,{19},FALSE)="SHOWCASE", VLOOKUP(E921,Store_Showcase!B2:C144,{2}, FALSE), IF(VLOOKUP(G921,Sku_Consolidated!A2:S957,{19},FALSE)="VAM",VLOOKUP(E921,Store_VAM!B2:C273,{2}, FALSE),VLOOKUP(E921,Store_SRP!B2:C110,{2}, FALSE)))</f>
      </c>
      <c r="G921" s="1">
        <v>827186</v>
      </c>
      <c r="H921" s="1" t="s">
        <v>2256</v>
      </c>
      <c r="I921" s="10" t="s">
        <v>2511</v>
      </c>
      <c r="J921" s="1">
        <f>VLOOKUP(G921,Sku_Consolidated!A2:C957, 3, FALSE)</f>
      </c>
      <c r="K921" s="10">
        <f>IF(J921="PACK", I921, 0)</f>
      </c>
      <c r="L921" s="10">
        <f>IF(J921="KG", I921, I921 * VLOOKUP(G921,Sku_Consolidated!A2:U957,21,FALSE))</f>
      </c>
      <c r="M921" s="10" t="s">
        <v>37</v>
      </c>
      <c r="N921" s="11" t="s">
        <v>2512</v>
      </c>
      <c r="O921" s="10" t="s">
        <v>2513</v>
      </c>
      <c r="P921" s="10">
        <f>N921 - O921</f>
      </c>
      <c r="Q921" s="1">
        <f>VLOOKUP(G921,Sku_Consolidated!A2:G957,7, FALSE)</f>
      </c>
      <c r="R921" s="1">
        <f>IF(IFERROR(VLOOKUP(E921,Store_Showcase!B2:H144,7, FALSE), TRUE)=TRUE, IF(IFERROR(VLOOKUP(E921,Store_SRP!B2:H110,7, FALSE), TRUE)=TRUE,VLOOKUP(E921,Store_VAM!B2:H273,7, FALSE),VLOOKUP(E921,Store_SRP!B2:H110,7, FALSE)), VLOOKUP(E921,Store_Showcase!B2:H144,7, FALSE))</f>
      </c>
      <c r="S921" s="1">
        <f>IF(IFERROR(VLOOKUP(E921,Store_Showcase!B2:I144,8, FALSE), TRUE)=TRUE, IF(IFERROR(VLOOKUP(E921,Store_SRP!B2:I110,8, FALSE), TRUE)=TRUE,VLOOKUP(E921,Store_VAM!B2:I273,8, FALSE),VLOOKUP(E921,Store_SRP!B2:I110,8, FALSE)), VLOOKUP(E921,Store_Showcase!B2:I144,8, FALSE))</f>
      </c>
      <c r="T921" s="1">
        <f>VLOOKUP(G921,Sku_Consolidated!A2:R957,18,FALSE)</f>
      </c>
      <c r="U921" s="1" t="s">
        <v>2508</v>
      </c>
      <c r="V921" s="1">
        <f>IF(VLOOKUP(G921,Sku_Consolidated!A2:S957,19,FALSE)="SHOWCASE", VLOOKUP(E921,Store_Showcase!B2:L144,11, FALSE), IF(VLOOKUP(G921,Sku_Consolidated!A2:S957,19,FALSE)="VAM",VLOOKUP(E921,Store_VAM!B2:L273,11, FALSE),VLOOKUP(E921,Store_SRP!B2:L110,11, FALSE)))</f>
      </c>
      <c r="W921" s="1">
        <f>VLOOKUP(G921,Sku_Consolidated!A2:W957,11,FALSE)</f>
      </c>
      <c r="X921" s="1">
        <f>VLOOKUP(G921,Sku_Consolidated!A2:H957,8,FALSE)</f>
      </c>
      <c r="Y921" s="1">
        <f>VLOOKUP(G921,Sku_Consolidated!A2:I957,9,FALSE)</f>
      </c>
      <c r="Z921" s="1" t="s">
        <v>41</v>
      </c>
      <c r="AA921" s="1">
        <f>VLOOKUP(G921,Sku_Consolidated!A2:E957,5,FALSE)</f>
      </c>
      <c r="AB921" s="1">
        <f>IF(VLOOKUP(G921,Sku_Consolidated!A2:S957,19,FALSE)="SHOWCASE", VLOOKUP(E921,Store_Showcase!B2:N144,13, FALSE), IF(VLOOKUP(G921,Sku_Consolidated!A2:S957,19,FALSE)="VAM",VLOOKUP(E921,Store_VAM!B2:N273,13, FALSE),VLOOKUP(E921,Store_SRP!B2:N110,13, FALSE)))</f>
      </c>
      <c r="AC921" s="1">
        <f>IF(IFERROR(AB921,TRUE)=TRUE, "-","OK")</f>
      </c>
      <c r="AD921" s="11" t="s">
        <v>37</v>
      </c>
      <c r="AE921" s="11" t="s">
        <v>37</v>
      </c>
      <c r="AF921" s="1">
        <f>IF(IFERROR(VLOOKUP(E921,Store_Showcase!B2:H144,{5}, FALSE), TRUE)=TRUE, IF(IFERROR(VLOOKUP(E921,Store_SRP!B2:H110,{5}, FALSE), TRUE)=TRUE,VLOOKUP(E921,Store_VAM!B2:H273,{5}, FALSE),VLOOKUP(E921,Store_SRP!B2:H110,{5}, FALSE)), VLOOKUP(E921,Store_Showcase!B2:H144,{5}, FALSE))</f>
      </c>
      <c r="AG921" s="1">
        <f>IF(IFERROR(VLOOKUP(E921,Store_Showcase!B2:H144,{6}, FALSE), TRUE)=TRUE, IF(IFERROR(VLOOKUP(E921,Store_SRP!B2:H110,{6}, FALSE), TRUE)=TRUE,VLOOKUP(E921,Store_VAM!B2:H273,{6}, FALSE),VLOOKUP(E921,Store_SRP!B2:H110,{6}, FALSE)), VLOOKUP(E921,Store_Showcase!B2:H144,{6}, FALSE))</f>
      </c>
      <c r="AH921" s="1">
        <f>VLOOKUP(G921,Sku_Consolidated!A2:R957,18,FALSE)</f>
      </c>
      <c r="AI921" s="1">
        <f>VLOOKUP(G921,Sku_Consolidated!A2:S957,19,FALSE)</f>
      </c>
      <c r="AJ921" s="1">
        <f>VLOOKUP(G921,Sku_Consolidated!A2:T957,20,FALSE)</f>
      </c>
    </row>
    <row r="922" spans="1:36" x14ac:dyDescent="0.25">
      <c r="A922" s="1">
        <v>2024</v>
      </c>
      <c r="B922" s="1" t="s">
        <v>31</v>
      </c>
      <c r="C922" s="1" t="s">
        <v>32</v>
      </c>
      <c r="D922" s="1" t="s">
        <v>33</v>
      </c>
      <c r="E922" s="9" t="s">
        <v>2505</v>
      </c>
      <c r="F922" s="1">
        <f>IF(VLOOKUP(G922,Sku_Consolidated!A2:S957,{19},FALSE)="SHOWCASE", VLOOKUP(E922,Store_Showcase!B2:C144,{2}, FALSE), IF(VLOOKUP(G922,Sku_Consolidated!A2:S957,{19},FALSE)="VAM",VLOOKUP(E922,Store_VAM!B2:C273,{2}, FALSE),VLOOKUP(E922,Store_SRP!B2:C110,{2}, FALSE)))</f>
      </c>
      <c r="G922" s="1">
        <v>830677</v>
      </c>
      <c r="H922" s="1" t="s">
        <v>2283</v>
      </c>
      <c r="I922" s="10" t="s">
        <v>1137</v>
      </c>
      <c r="J922" s="1">
        <f>VLOOKUP(G922,Sku_Consolidated!A2:C957, 3, FALSE)</f>
      </c>
      <c r="K922" s="10">
        <f>IF(J922="PACK", I922, 0)</f>
      </c>
      <c r="L922" s="10">
        <f>IF(J922="KG", I922, I922 * VLOOKUP(G922,Sku_Consolidated!A2:U957,21,FALSE))</f>
      </c>
      <c r="M922" s="10" t="s">
        <v>37</v>
      </c>
      <c r="N922" s="11" t="s">
        <v>2514</v>
      </c>
      <c r="O922" s="10" t="s">
        <v>2515</v>
      </c>
      <c r="P922" s="10">
        <f>N922 - O922</f>
      </c>
      <c r="Q922" s="1">
        <f>VLOOKUP(G922,Sku_Consolidated!A2:G957,7, FALSE)</f>
      </c>
      <c r="R922" s="1">
        <f>IF(IFERROR(VLOOKUP(E922,Store_Showcase!B2:H144,7, FALSE), TRUE)=TRUE, IF(IFERROR(VLOOKUP(E922,Store_SRP!B2:H110,7, FALSE), TRUE)=TRUE,VLOOKUP(E922,Store_VAM!B2:H273,7, FALSE),VLOOKUP(E922,Store_SRP!B2:H110,7, FALSE)), VLOOKUP(E922,Store_Showcase!B2:H144,7, FALSE))</f>
      </c>
      <c r="S922" s="1">
        <f>IF(IFERROR(VLOOKUP(E922,Store_Showcase!B2:I144,8, FALSE), TRUE)=TRUE, IF(IFERROR(VLOOKUP(E922,Store_SRP!B2:I110,8, FALSE), TRUE)=TRUE,VLOOKUP(E922,Store_VAM!B2:I273,8, FALSE),VLOOKUP(E922,Store_SRP!B2:I110,8, FALSE)), VLOOKUP(E922,Store_Showcase!B2:I144,8, FALSE))</f>
      </c>
      <c r="T922" s="1">
        <f>VLOOKUP(G922,Sku_Consolidated!A2:R957,18,FALSE)</f>
      </c>
      <c r="U922" s="1" t="s">
        <v>2508</v>
      </c>
      <c r="V922" s="1">
        <f>IF(VLOOKUP(G922,Sku_Consolidated!A2:S957,19,FALSE)="SHOWCASE", VLOOKUP(E922,Store_Showcase!B2:L144,11, FALSE), IF(VLOOKUP(G922,Sku_Consolidated!A2:S957,19,FALSE)="VAM",VLOOKUP(E922,Store_VAM!B2:L273,11, FALSE),VLOOKUP(E922,Store_SRP!B2:L110,11, FALSE)))</f>
      </c>
      <c r="W922" s="1">
        <f>VLOOKUP(G922,Sku_Consolidated!A2:W957,11,FALSE)</f>
      </c>
      <c r="X922" s="1">
        <f>VLOOKUP(G922,Sku_Consolidated!A2:H957,8,FALSE)</f>
      </c>
      <c r="Y922" s="1">
        <f>VLOOKUP(G922,Sku_Consolidated!A2:I957,9,FALSE)</f>
      </c>
      <c r="Z922" s="1" t="s">
        <v>41</v>
      </c>
      <c r="AA922" s="1">
        <f>VLOOKUP(G922,Sku_Consolidated!A2:E957,5,FALSE)</f>
      </c>
      <c r="AB922" s="1">
        <f>IF(VLOOKUP(G922,Sku_Consolidated!A2:S957,19,FALSE)="SHOWCASE", VLOOKUP(E922,Store_Showcase!B2:N144,13, FALSE), IF(VLOOKUP(G922,Sku_Consolidated!A2:S957,19,FALSE)="VAM",VLOOKUP(E922,Store_VAM!B2:N273,13, FALSE),VLOOKUP(E922,Store_SRP!B2:N110,13, FALSE)))</f>
      </c>
      <c r="AC922" s="1">
        <f>IF(IFERROR(AB922,TRUE)=TRUE, "-","OK")</f>
      </c>
      <c r="AD922" s="11" t="s">
        <v>37</v>
      </c>
      <c r="AE922" s="11" t="s">
        <v>37</v>
      </c>
      <c r="AF922" s="1">
        <f>IF(IFERROR(VLOOKUP(E922,Store_Showcase!B2:H144,{5}, FALSE), TRUE)=TRUE, IF(IFERROR(VLOOKUP(E922,Store_SRP!B2:H110,{5}, FALSE), TRUE)=TRUE,VLOOKUP(E922,Store_VAM!B2:H273,{5}, FALSE),VLOOKUP(E922,Store_SRP!B2:H110,{5}, FALSE)), VLOOKUP(E922,Store_Showcase!B2:H144,{5}, FALSE))</f>
      </c>
      <c r="AG922" s="1">
        <f>IF(IFERROR(VLOOKUP(E922,Store_Showcase!B2:H144,{6}, FALSE), TRUE)=TRUE, IF(IFERROR(VLOOKUP(E922,Store_SRP!B2:H110,{6}, FALSE), TRUE)=TRUE,VLOOKUP(E922,Store_VAM!B2:H273,{6}, FALSE),VLOOKUP(E922,Store_SRP!B2:H110,{6}, FALSE)), VLOOKUP(E922,Store_Showcase!B2:H144,{6}, FALSE))</f>
      </c>
      <c r="AH922" s="1">
        <f>VLOOKUP(G922,Sku_Consolidated!A2:R957,18,FALSE)</f>
      </c>
      <c r="AI922" s="1">
        <f>VLOOKUP(G922,Sku_Consolidated!A2:S957,19,FALSE)</f>
      </c>
      <c r="AJ922" s="1">
        <f>VLOOKUP(G922,Sku_Consolidated!A2:T957,20,FALSE)</f>
      </c>
    </row>
    <row r="923" spans="1:36" x14ac:dyDescent="0.25">
      <c r="A923" s="1">
        <v>2024</v>
      </c>
      <c r="B923" s="1" t="s">
        <v>31</v>
      </c>
      <c r="C923" s="1" t="s">
        <v>32</v>
      </c>
      <c r="D923" s="1" t="s">
        <v>33</v>
      </c>
      <c r="E923" s="9" t="s">
        <v>2516</v>
      </c>
      <c r="F923" s="1">
        <f>IF(VLOOKUP(G923,Sku_Consolidated!A2:S957,{19},FALSE)="SHOWCASE", VLOOKUP(E923,Store_Showcase!B2:C144,{2}, FALSE), IF(VLOOKUP(G923,Sku_Consolidated!A2:S957,{19},FALSE)="VAM",VLOOKUP(E923,Store_VAM!B2:C273,{2}, FALSE),VLOOKUP(E923,Store_SRP!B2:C110,{2}, FALSE)))</f>
      </c>
      <c r="G923" s="1">
        <v>795516</v>
      </c>
      <c r="H923" s="1" t="s">
        <v>2249</v>
      </c>
      <c r="I923" s="10" t="s">
        <v>1638</v>
      </c>
      <c r="J923" s="1">
        <f>VLOOKUP(G923,Sku_Consolidated!A2:C957, 3, FALSE)</f>
      </c>
      <c r="K923" s="10">
        <f>IF(J923="PACK", I923, 0)</f>
      </c>
      <c r="L923" s="10">
        <f>IF(J923="KG", I923, I923 * VLOOKUP(G923,Sku_Consolidated!A2:U957,21,FALSE))</f>
      </c>
      <c r="M923" s="10" t="s">
        <v>37</v>
      </c>
      <c r="N923" s="11" t="s">
        <v>2344</v>
      </c>
      <c r="O923" s="10" t="s">
        <v>2345</v>
      </c>
      <c r="P923" s="10">
        <f>N923 - O923</f>
      </c>
      <c r="Q923" s="1">
        <f>VLOOKUP(G923,Sku_Consolidated!A2:G957,7, FALSE)</f>
      </c>
      <c r="R923" s="1">
        <f>IF(IFERROR(VLOOKUP(E923,Store_Showcase!B2:H144,7, FALSE), TRUE)=TRUE, IF(IFERROR(VLOOKUP(E923,Store_SRP!B2:H110,7, FALSE), TRUE)=TRUE,VLOOKUP(E923,Store_VAM!B2:H273,7, FALSE),VLOOKUP(E923,Store_SRP!B2:H110,7, FALSE)), VLOOKUP(E923,Store_Showcase!B2:H144,7, FALSE))</f>
      </c>
      <c r="S923" s="1">
        <f>IF(IFERROR(VLOOKUP(E923,Store_Showcase!B2:I144,8, FALSE), TRUE)=TRUE, IF(IFERROR(VLOOKUP(E923,Store_SRP!B2:I110,8, FALSE), TRUE)=TRUE,VLOOKUP(E923,Store_VAM!B2:I273,8, FALSE),VLOOKUP(E923,Store_SRP!B2:I110,8, FALSE)), VLOOKUP(E923,Store_Showcase!B2:I144,8, FALSE))</f>
      </c>
      <c r="T923" s="1">
        <f>VLOOKUP(G923,Sku_Consolidated!A2:R957,18,FALSE)</f>
      </c>
      <c r="U923" s="1" t="s">
        <v>2517</v>
      </c>
      <c r="V923" s="1">
        <f>IF(VLOOKUP(G923,Sku_Consolidated!A2:S957,19,FALSE)="SHOWCASE", VLOOKUP(E923,Store_Showcase!B2:L144,11, FALSE), IF(VLOOKUP(G923,Sku_Consolidated!A2:S957,19,FALSE)="VAM",VLOOKUP(E923,Store_VAM!B2:L273,11, FALSE),VLOOKUP(E923,Store_SRP!B2:L110,11, FALSE)))</f>
      </c>
      <c r="W923" s="1">
        <f>VLOOKUP(G923,Sku_Consolidated!A2:W957,11,FALSE)</f>
      </c>
      <c r="X923" s="1">
        <f>VLOOKUP(G923,Sku_Consolidated!A2:H957,8,FALSE)</f>
      </c>
      <c r="Y923" s="1">
        <f>VLOOKUP(G923,Sku_Consolidated!A2:I957,9,FALSE)</f>
      </c>
      <c r="Z923" s="1" t="s">
        <v>41</v>
      </c>
      <c r="AA923" s="1">
        <f>VLOOKUP(G923,Sku_Consolidated!A2:E957,5,FALSE)</f>
      </c>
      <c r="AB923" s="1">
        <f>IF(VLOOKUP(G923,Sku_Consolidated!A2:S957,19,FALSE)="SHOWCASE", VLOOKUP(E923,Store_Showcase!B2:N144,13, FALSE), IF(VLOOKUP(G923,Sku_Consolidated!A2:S957,19,FALSE)="VAM",VLOOKUP(E923,Store_VAM!B2:N273,13, FALSE),VLOOKUP(E923,Store_SRP!B2:N110,13, FALSE)))</f>
      </c>
      <c r="AC923" s="1">
        <f>IF(IFERROR(AB923,TRUE)=TRUE, "-","OK")</f>
      </c>
      <c r="AD923" s="11" t="s">
        <v>37</v>
      </c>
      <c r="AE923" s="11" t="s">
        <v>37</v>
      </c>
      <c r="AF923" s="1">
        <f>IF(IFERROR(VLOOKUP(E923,Store_Showcase!B2:H144,{5}, FALSE), TRUE)=TRUE, IF(IFERROR(VLOOKUP(E923,Store_SRP!B2:H110,{5}, FALSE), TRUE)=TRUE,VLOOKUP(E923,Store_VAM!B2:H273,{5}, FALSE),VLOOKUP(E923,Store_SRP!B2:H110,{5}, FALSE)), VLOOKUP(E923,Store_Showcase!B2:H144,{5}, FALSE))</f>
      </c>
      <c r="AG923" s="1">
        <f>IF(IFERROR(VLOOKUP(E923,Store_Showcase!B2:H144,{6}, FALSE), TRUE)=TRUE, IF(IFERROR(VLOOKUP(E923,Store_SRP!B2:H110,{6}, FALSE), TRUE)=TRUE,VLOOKUP(E923,Store_VAM!B2:H273,{6}, FALSE),VLOOKUP(E923,Store_SRP!B2:H110,{6}, FALSE)), VLOOKUP(E923,Store_Showcase!B2:H144,{6}, FALSE))</f>
      </c>
      <c r="AH923" s="1">
        <f>VLOOKUP(G923,Sku_Consolidated!A2:R957,18,FALSE)</f>
      </c>
      <c r="AI923" s="1">
        <f>VLOOKUP(G923,Sku_Consolidated!A2:S957,19,FALSE)</f>
      </c>
      <c r="AJ923" s="1">
        <f>VLOOKUP(G923,Sku_Consolidated!A2:T957,20,FALSE)</f>
      </c>
    </row>
    <row r="924" spans="1:36" x14ac:dyDescent="0.25">
      <c r="A924" s="1">
        <v>2024</v>
      </c>
      <c r="B924" s="1" t="s">
        <v>31</v>
      </c>
      <c r="C924" s="1" t="s">
        <v>32</v>
      </c>
      <c r="D924" s="1" t="s">
        <v>33</v>
      </c>
      <c r="E924" s="9" t="s">
        <v>465</v>
      </c>
      <c r="F924" s="1">
        <f>IF(VLOOKUP(G924,Sku_Consolidated!A2:S957,{19},FALSE)="SHOWCASE", VLOOKUP(E924,Store_Showcase!B2:C144,{2}, FALSE), IF(VLOOKUP(G924,Sku_Consolidated!A2:S957,{19},FALSE)="VAM",VLOOKUP(E924,Store_VAM!B2:C273,{2}, FALSE),VLOOKUP(E924,Store_SRP!B2:C110,{2}, FALSE)))</f>
      </c>
      <c r="G924" s="1">
        <v>795516</v>
      </c>
      <c r="H924" s="1" t="s">
        <v>2249</v>
      </c>
      <c r="I924" s="10" t="s">
        <v>1474</v>
      </c>
      <c r="J924" s="1">
        <f>VLOOKUP(G924,Sku_Consolidated!A2:C957, 3, FALSE)</f>
      </c>
      <c r="K924" s="10">
        <f>IF(J924="PACK", I924, 0)</f>
      </c>
      <c r="L924" s="10">
        <f>IF(J924="KG", I924, I924 * VLOOKUP(G924,Sku_Consolidated!A2:U957,21,FALSE))</f>
      </c>
      <c r="M924" s="10" t="s">
        <v>37</v>
      </c>
      <c r="N924" s="11" t="s">
        <v>2518</v>
      </c>
      <c r="O924" s="10" t="s">
        <v>2519</v>
      </c>
      <c r="P924" s="10">
        <f>N924 - O924</f>
      </c>
      <c r="Q924" s="1">
        <f>VLOOKUP(G924,Sku_Consolidated!A2:G957,7, FALSE)</f>
      </c>
      <c r="R924" s="1">
        <f>IF(IFERROR(VLOOKUP(E924,Store_Showcase!B2:H144,7, FALSE), TRUE)=TRUE, IF(IFERROR(VLOOKUP(E924,Store_SRP!B2:H110,7, FALSE), TRUE)=TRUE,VLOOKUP(E924,Store_VAM!B2:H273,7, FALSE),VLOOKUP(E924,Store_SRP!B2:H110,7, FALSE)), VLOOKUP(E924,Store_Showcase!B2:H144,7, FALSE))</f>
      </c>
      <c r="S924" s="1">
        <f>IF(IFERROR(VLOOKUP(E924,Store_Showcase!B2:I144,8, FALSE), TRUE)=TRUE, IF(IFERROR(VLOOKUP(E924,Store_SRP!B2:I110,8, FALSE), TRUE)=TRUE,VLOOKUP(E924,Store_VAM!B2:I273,8, FALSE),VLOOKUP(E924,Store_SRP!B2:I110,8, FALSE)), VLOOKUP(E924,Store_Showcase!B2:I144,8, FALSE))</f>
      </c>
      <c r="T924" s="1">
        <f>VLOOKUP(G924,Sku_Consolidated!A2:R957,18,FALSE)</f>
      </c>
      <c r="U924" s="1" t="s">
        <v>2520</v>
      </c>
      <c r="V924" s="1">
        <f>IF(VLOOKUP(G924,Sku_Consolidated!A2:S957,19,FALSE)="SHOWCASE", VLOOKUP(E924,Store_Showcase!B2:L144,11, FALSE), IF(VLOOKUP(G924,Sku_Consolidated!A2:S957,19,FALSE)="VAM",VLOOKUP(E924,Store_VAM!B2:L273,11, FALSE),VLOOKUP(E924,Store_SRP!B2:L110,11, FALSE)))</f>
      </c>
      <c r="W924" s="1">
        <f>VLOOKUP(G924,Sku_Consolidated!A2:W957,11,FALSE)</f>
      </c>
      <c r="X924" s="1">
        <f>VLOOKUP(G924,Sku_Consolidated!A2:H957,8,FALSE)</f>
      </c>
      <c r="Y924" s="1">
        <f>VLOOKUP(G924,Sku_Consolidated!A2:I957,9,FALSE)</f>
      </c>
      <c r="Z924" s="1" t="s">
        <v>41</v>
      </c>
      <c r="AA924" s="1">
        <f>VLOOKUP(G924,Sku_Consolidated!A2:E957,5,FALSE)</f>
      </c>
      <c r="AB924" s="1">
        <f>IF(VLOOKUP(G924,Sku_Consolidated!A2:S957,19,FALSE)="SHOWCASE", VLOOKUP(E924,Store_Showcase!B2:N144,13, FALSE), IF(VLOOKUP(G924,Sku_Consolidated!A2:S957,19,FALSE)="VAM",VLOOKUP(E924,Store_VAM!B2:N273,13, FALSE),VLOOKUP(E924,Store_SRP!B2:N110,13, FALSE)))</f>
      </c>
      <c r="AC924" s="1">
        <f>IF(IFERROR(AB924,TRUE)=TRUE, "-","OK")</f>
      </c>
      <c r="AD924" s="11" t="s">
        <v>37</v>
      </c>
      <c r="AE924" s="11" t="s">
        <v>37</v>
      </c>
      <c r="AF924" s="1">
        <f>IF(IFERROR(VLOOKUP(E924,Store_Showcase!B2:H144,{5}, FALSE), TRUE)=TRUE, IF(IFERROR(VLOOKUP(E924,Store_SRP!B2:H110,{5}, FALSE), TRUE)=TRUE,VLOOKUP(E924,Store_VAM!B2:H273,{5}, FALSE),VLOOKUP(E924,Store_SRP!B2:H110,{5}, FALSE)), VLOOKUP(E924,Store_Showcase!B2:H144,{5}, FALSE))</f>
      </c>
      <c r="AG924" s="1">
        <f>IF(IFERROR(VLOOKUP(E924,Store_Showcase!B2:H144,{6}, FALSE), TRUE)=TRUE, IF(IFERROR(VLOOKUP(E924,Store_SRP!B2:H110,{6}, FALSE), TRUE)=TRUE,VLOOKUP(E924,Store_VAM!B2:H273,{6}, FALSE),VLOOKUP(E924,Store_SRP!B2:H110,{6}, FALSE)), VLOOKUP(E924,Store_Showcase!B2:H144,{6}, FALSE))</f>
      </c>
      <c r="AH924" s="1">
        <f>VLOOKUP(G924,Sku_Consolidated!A2:R957,18,FALSE)</f>
      </c>
      <c r="AI924" s="1">
        <f>VLOOKUP(G924,Sku_Consolidated!A2:S957,19,FALSE)</f>
      </c>
      <c r="AJ924" s="1">
        <f>VLOOKUP(G924,Sku_Consolidated!A2:T957,20,FALSE)</f>
      </c>
    </row>
    <row r="925" spans="1:36" x14ac:dyDescent="0.25">
      <c r="A925" s="1">
        <v>2024</v>
      </c>
      <c r="B925" s="1" t="s">
        <v>31</v>
      </c>
      <c r="C925" s="1" t="s">
        <v>32</v>
      </c>
      <c r="D925" s="1" t="s">
        <v>33</v>
      </c>
      <c r="E925" s="9" t="s">
        <v>465</v>
      </c>
      <c r="F925" s="1">
        <f>IF(VLOOKUP(G925,Sku_Consolidated!A2:S957,{19},FALSE)="SHOWCASE", VLOOKUP(E925,Store_Showcase!B2:C144,{2}, FALSE), IF(VLOOKUP(G925,Sku_Consolidated!A2:S957,{19},FALSE)="VAM",VLOOKUP(E925,Store_VAM!B2:C273,{2}, FALSE),VLOOKUP(E925,Store_SRP!B2:C110,{2}, FALSE)))</f>
      </c>
      <c r="G925" s="1">
        <v>827185</v>
      </c>
      <c r="H925" s="1" t="s">
        <v>2253</v>
      </c>
      <c r="I925" s="10" t="s">
        <v>1137</v>
      </c>
      <c r="J925" s="1">
        <f>VLOOKUP(G925,Sku_Consolidated!A2:C957, 3, FALSE)</f>
      </c>
      <c r="K925" s="10">
        <f>IF(J925="PACK", I925, 0)</f>
      </c>
      <c r="L925" s="10">
        <f>IF(J925="KG", I925, I925 * VLOOKUP(G925,Sku_Consolidated!A2:U957,21,FALSE))</f>
      </c>
      <c r="M925" s="10" t="s">
        <v>37</v>
      </c>
      <c r="N925" s="11" t="s">
        <v>2399</v>
      </c>
      <c r="O925" s="10" t="s">
        <v>2400</v>
      </c>
      <c r="P925" s="10">
        <f>N925 - O925</f>
      </c>
      <c r="Q925" s="1">
        <f>VLOOKUP(G925,Sku_Consolidated!A2:G957,7, FALSE)</f>
      </c>
      <c r="R925" s="1">
        <f>IF(IFERROR(VLOOKUP(E925,Store_Showcase!B2:H144,7, FALSE), TRUE)=TRUE, IF(IFERROR(VLOOKUP(E925,Store_SRP!B2:H110,7, FALSE), TRUE)=TRUE,VLOOKUP(E925,Store_VAM!B2:H273,7, FALSE),VLOOKUP(E925,Store_SRP!B2:H110,7, FALSE)), VLOOKUP(E925,Store_Showcase!B2:H144,7, FALSE))</f>
      </c>
      <c r="S925" s="1">
        <f>IF(IFERROR(VLOOKUP(E925,Store_Showcase!B2:I144,8, FALSE), TRUE)=TRUE, IF(IFERROR(VLOOKUP(E925,Store_SRP!B2:I110,8, FALSE), TRUE)=TRUE,VLOOKUP(E925,Store_VAM!B2:I273,8, FALSE),VLOOKUP(E925,Store_SRP!B2:I110,8, FALSE)), VLOOKUP(E925,Store_Showcase!B2:I144,8, FALSE))</f>
      </c>
      <c r="T925" s="1">
        <f>VLOOKUP(G925,Sku_Consolidated!A2:R957,18,FALSE)</f>
      </c>
      <c r="U925" s="1" t="s">
        <v>2520</v>
      </c>
      <c r="V925" s="1">
        <f>IF(VLOOKUP(G925,Sku_Consolidated!A2:S957,19,FALSE)="SHOWCASE", VLOOKUP(E925,Store_Showcase!B2:L144,11, FALSE), IF(VLOOKUP(G925,Sku_Consolidated!A2:S957,19,FALSE)="VAM",VLOOKUP(E925,Store_VAM!B2:L273,11, FALSE),VLOOKUP(E925,Store_SRP!B2:L110,11, FALSE)))</f>
      </c>
      <c r="W925" s="1">
        <f>VLOOKUP(G925,Sku_Consolidated!A2:W957,11,FALSE)</f>
      </c>
      <c r="X925" s="1">
        <f>VLOOKUP(G925,Sku_Consolidated!A2:H957,8,FALSE)</f>
      </c>
      <c r="Y925" s="1">
        <f>VLOOKUP(G925,Sku_Consolidated!A2:I957,9,FALSE)</f>
      </c>
      <c r="Z925" s="1" t="s">
        <v>41</v>
      </c>
      <c r="AA925" s="1">
        <f>VLOOKUP(G925,Sku_Consolidated!A2:E957,5,FALSE)</f>
      </c>
      <c r="AB925" s="1">
        <f>IF(VLOOKUP(G925,Sku_Consolidated!A2:S957,19,FALSE)="SHOWCASE", VLOOKUP(E925,Store_Showcase!B2:N144,13, FALSE), IF(VLOOKUP(G925,Sku_Consolidated!A2:S957,19,FALSE)="VAM",VLOOKUP(E925,Store_VAM!B2:N273,13, FALSE),VLOOKUP(E925,Store_SRP!B2:N110,13, FALSE)))</f>
      </c>
      <c r="AC925" s="1">
        <f>IF(IFERROR(AB925,TRUE)=TRUE, "-","OK")</f>
      </c>
      <c r="AD925" s="11" t="s">
        <v>37</v>
      </c>
      <c r="AE925" s="11" t="s">
        <v>37</v>
      </c>
      <c r="AF925" s="1">
        <f>IF(IFERROR(VLOOKUP(E925,Store_Showcase!B2:H144,{5}, FALSE), TRUE)=TRUE, IF(IFERROR(VLOOKUP(E925,Store_SRP!B2:H110,{5}, FALSE), TRUE)=TRUE,VLOOKUP(E925,Store_VAM!B2:H273,{5}, FALSE),VLOOKUP(E925,Store_SRP!B2:H110,{5}, FALSE)), VLOOKUP(E925,Store_Showcase!B2:H144,{5}, FALSE))</f>
      </c>
      <c r="AG925" s="1">
        <f>IF(IFERROR(VLOOKUP(E925,Store_Showcase!B2:H144,{6}, FALSE), TRUE)=TRUE, IF(IFERROR(VLOOKUP(E925,Store_SRP!B2:H110,{6}, FALSE), TRUE)=TRUE,VLOOKUP(E925,Store_VAM!B2:H273,{6}, FALSE),VLOOKUP(E925,Store_SRP!B2:H110,{6}, FALSE)), VLOOKUP(E925,Store_Showcase!B2:H144,{6}, FALSE))</f>
      </c>
      <c r="AH925" s="1">
        <f>VLOOKUP(G925,Sku_Consolidated!A2:R957,18,FALSE)</f>
      </c>
      <c r="AI925" s="1">
        <f>VLOOKUP(G925,Sku_Consolidated!A2:S957,19,FALSE)</f>
      </c>
      <c r="AJ925" s="1">
        <f>VLOOKUP(G925,Sku_Consolidated!A2:T957,20,FALSE)</f>
      </c>
    </row>
    <row r="926" spans="1:36" x14ac:dyDescent="0.25">
      <c r="A926" s="1">
        <v>2024</v>
      </c>
      <c r="B926" s="1" t="s">
        <v>31</v>
      </c>
      <c r="C926" s="1" t="s">
        <v>32</v>
      </c>
      <c r="D926" s="1" t="s">
        <v>33</v>
      </c>
      <c r="E926" s="9" t="s">
        <v>2521</v>
      </c>
      <c r="F926" s="1">
        <f>IF(VLOOKUP(G926,Sku_Consolidated!A2:S957,{19},FALSE)="SHOWCASE", VLOOKUP(E926,Store_Showcase!B2:C144,{2}, FALSE), IF(VLOOKUP(G926,Sku_Consolidated!A2:S957,{19},FALSE)="VAM",VLOOKUP(E926,Store_VAM!B2:C273,{2}, FALSE),VLOOKUP(E926,Store_SRP!B2:C110,{2}, FALSE)))</f>
      </c>
      <c r="G926" s="1">
        <v>827185</v>
      </c>
      <c r="H926" s="1" t="s">
        <v>2253</v>
      </c>
      <c r="I926" s="10" t="s">
        <v>1467</v>
      </c>
      <c r="J926" s="1">
        <f>VLOOKUP(G926,Sku_Consolidated!A2:C957, 3, FALSE)</f>
      </c>
      <c r="K926" s="10">
        <f>IF(J926="PACK", I926, 0)</f>
      </c>
      <c r="L926" s="10">
        <f>IF(J926="KG", I926, I926 * VLOOKUP(G926,Sku_Consolidated!A2:U957,21,FALSE))</f>
      </c>
      <c r="M926" s="10" t="s">
        <v>37</v>
      </c>
      <c r="N926" s="11" t="s">
        <v>2321</v>
      </c>
      <c r="O926" s="10" t="s">
        <v>1661</v>
      </c>
      <c r="P926" s="10">
        <f>N926 - O926</f>
      </c>
      <c r="Q926" s="1">
        <f>VLOOKUP(G926,Sku_Consolidated!A2:G957,7, FALSE)</f>
      </c>
      <c r="R926" s="1">
        <f>IF(IFERROR(VLOOKUP(E926,Store_Showcase!B2:H144,7, FALSE), TRUE)=TRUE, IF(IFERROR(VLOOKUP(E926,Store_SRP!B2:H110,7, FALSE), TRUE)=TRUE,VLOOKUP(E926,Store_VAM!B2:H273,7, FALSE),VLOOKUP(E926,Store_SRP!B2:H110,7, FALSE)), VLOOKUP(E926,Store_Showcase!B2:H144,7, FALSE))</f>
      </c>
      <c r="S926" s="1">
        <f>IF(IFERROR(VLOOKUP(E926,Store_Showcase!B2:I144,8, FALSE), TRUE)=TRUE, IF(IFERROR(VLOOKUP(E926,Store_SRP!B2:I110,8, FALSE), TRUE)=TRUE,VLOOKUP(E926,Store_VAM!B2:I273,8, FALSE),VLOOKUP(E926,Store_SRP!B2:I110,8, FALSE)), VLOOKUP(E926,Store_Showcase!B2:I144,8, FALSE))</f>
      </c>
      <c r="T926" s="1">
        <f>VLOOKUP(G926,Sku_Consolidated!A2:R957,18,FALSE)</f>
      </c>
      <c r="U926" s="1" t="s">
        <v>2522</v>
      </c>
      <c r="V926" s="1">
        <f>IF(VLOOKUP(G926,Sku_Consolidated!A2:S957,19,FALSE)="SHOWCASE", VLOOKUP(E926,Store_Showcase!B2:L144,11, FALSE), IF(VLOOKUP(G926,Sku_Consolidated!A2:S957,19,FALSE)="VAM",VLOOKUP(E926,Store_VAM!B2:L273,11, FALSE),VLOOKUP(E926,Store_SRP!B2:L110,11, FALSE)))</f>
      </c>
      <c r="W926" s="1">
        <f>VLOOKUP(G926,Sku_Consolidated!A2:W957,11,FALSE)</f>
      </c>
      <c r="X926" s="1">
        <f>VLOOKUP(G926,Sku_Consolidated!A2:H957,8,FALSE)</f>
      </c>
      <c r="Y926" s="1">
        <f>VLOOKUP(G926,Sku_Consolidated!A2:I957,9,FALSE)</f>
      </c>
      <c r="Z926" s="1" t="s">
        <v>41</v>
      </c>
      <c r="AA926" s="1">
        <f>VLOOKUP(G926,Sku_Consolidated!A2:E957,5,FALSE)</f>
      </c>
      <c r="AB926" s="1">
        <f>IF(VLOOKUP(G926,Sku_Consolidated!A2:S957,19,FALSE)="SHOWCASE", VLOOKUP(E926,Store_Showcase!B2:N144,13, FALSE), IF(VLOOKUP(G926,Sku_Consolidated!A2:S957,19,FALSE)="VAM",VLOOKUP(E926,Store_VAM!B2:N273,13, FALSE),VLOOKUP(E926,Store_SRP!B2:N110,13, FALSE)))</f>
      </c>
      <c r="AC926" s="1">
        <f>IF(IFERROR(AB926,TRUE)=TRUE, "-","OK")</f>
      </c>
      <c r="AD926" s="11" t="s">
        <v>37</v>
      </c>
      <c r="AE926" s="11" t="s">
        <v>37</v>
      </c>
      <c r="AF926" s="1">
        <f>IF(IFERROR(VLOOKUP(E926,Store_Showcase!B2:H144,{5}, FALSE), TRUE)=TRUE, IF(IFERROR(VLOOKUP(E926,Store_SRP!B2:H110,{5}, FALSE), TRUE)=TRUE,VLOOKUP(E926,Store_VAM!B2:H273,{5}, FALSE),VLOOKUP(E926,Store_SRP!B2:H110,{5}, FALSE)), VLOOKUP(E926,Store_Showcase!B2:H144,{5}, FALSE))</f>
      </c>
      <c r="AG926" s="1">
        <f>IF(IFERROR(VLOOKUP(E926,Store_Showcase!B2:H144,{6}, FALSE), TRUE)=TRUE, IF(IFERROR(VLOOKUP(E926,Store_SRP!B2:H110,{6}, FALSE), TRUE)=TRUE,VLOOKUP(E926,Store_VAM!B2:H273,{6}, FALSE),VLOOKUP(E926,Store_SRP!B2:H110,{6}, FALSE)), VLOOKUP(E926,Store_Showcase!B2:H144,{6}, FALSE))</f>
      </c>
      <c r="AH926" s="1">
        <f>VLOOKUP(G926,Sku_Consolidated!A2:R957,18,FALSE)</f>
      </c>
      <c r="AI926" s="1">
        <f>VLOOKUP(G926,Sku_Consolidated!A2:S957,19,FALSE)</f>
      </c>
      <c r="AJ926" s="1">
        <f>VLOOKUP(G926,Sku_Consolidated!A2:T957,20,FALSE)</f>
      </c>
    </row>
    <row r="927" spans="1:36" x14ac:dyDescent="0.25">
      <c r="A927" s="1">
        <v>2024</v>
      </c>
      <c r="B927" s="1" t="s">
        <v>31</v>
      </c>
      <c r="C927" s="1" t="s">
        <v>32</v>
      </c>
      <c r="D927" s="1" t="s">
        <v>33</v>
      </c>
      <c r="E927" s="9" t="s">
        <v>2523</v>
      </c>
      <c r="F927" s="1">
        <f>IF(VLOOKUP(G927,Sku_Consolidated!A2:S957,{19},FALSE)="SHOWCASE", VLOOKUP(E927,Store_Showcase!B2:C144,{2}, FALSE), IF(VLOOKUP(G927,Sku_Consolidated!A2:S957,{19},FALSE)="VAM",VLOOKUP(E927,Store_VAM!B2:C273,{2}, FALSE),VLOOKUP(E927,Store_SRP!B2:C110,{2}, FALSE)))</f>
      </c>
      <c r="G927" s="1">
        <v>795516</v>
      </c>
      <c r="H927" s="1" t="s">
        <v>2249</v>
      </c>
      <c r="I927" s="10" t="s">
        <v>1638</v>
      </c>
      <c r="J927" s="1">
        <f>VLOOKUP(G927,Sku_Consolidated!A2:C957, 3, FALSE)</f>
      </c>
      <c r="K927" s="10">
        <f>IF(J927="PACK", I927, 0)</f>
      </c>
      <c r="L927" s="10">
        <f>IF(J927="KG", I927, I927 * VLOOKUP(G927,Sku_Consolidated!A2:U957,21,FALSE))</f>
      </c>
      <c r="M927" s="10" t="s">
        <v>37</v>
      </c>
      <c r="N927" s="11" t="s">
        <v>2344</v>
      </c>
      <c r="O927" s="10" t="s">
        <v>2345</v>
      </c>
      <c r="P927" s="10">
        <f>N927 - O927</f>
      </c>
      <c r="Q927" s="1">
        <f>VLOOKUP(G927,Sku_Consolidated!A2:G957,7, FALSE)</f>
      </c>
      <c r="R927" s="1">
        <f>IF(IFERROR(VLOOKUP(E927,Store_Showcase!B2:H144,7, FALSE), TRUE)=TRUE, IF(IFERROR(VLOOKUP(E927,Store_SRP!B2:H110,7, FALSE), TRUE)=TRUE,VLOOKUP(E927,Store_VAM!B2:H273,7, FALSE),VLOOKUP(E927,Store_SRP!B2:H110,7, FALSE)), VLOOKUP(E927,Store_Showcase!B2:H144,7, FALSE))</f>
      </c>
      <c r="S927" s="1">
        <f>IF(IFERROR(VLOOKUP(E927,Store_Showcase!B2:I144,8, FALSE), TRUE)=TRUE, IF(IFERROR(VLOOKUP(E927,Store_SRP!B2:I110,8, FALSE), TRUE)=TRUE,VLOOKUP(E927,Store_VAM!B2:I273,8, FALSE),VLOOKUP(E927,Store_SRP!B2:I110,8, FALSE)), VLOOKUP(E927,Store_Showcase!B2:I144,8, FALSE))</f>
      </c>
      <c r="T927" s="1">
        <f>VLOOKUP(G927,Sku_Consolidated!A2:R957,18,FALSE)</f>
      </c>
      <c r="U927" s="1" t="s">
        <v>2524</v>
      </c>
      <c r="V927" s="1">
        <f>IF(VLOOKUP(G927,Sku_Consolidated!A2:S957,19,FALSE)="SHOWCASE", VLOOKUP(E927,Store_Showcase!B2:L144,11, FALSE), IF(VLOOKUP(G927,Sku_Consolidated!A2:S957,19,FALSE)="VAM",VLOOKUP(E927,Store_VAM!B2:L273,11, FALSE),VLOOKUP(E927,Store_SRP!B2:L110,11, FALSE)))</f>
      </c>
      <c r="W927" s="1">
        <f>VLOOKUP(G927,Sku_Consolidated!A2:W957,11,FALSE)</f>
      </c>
      <c r="X927" s="1">
        <f>VLOOKUP(G927,Sku_Consolidated!A2:H957,8,FALSE)</f>
      </c>
      <c r="Y927" s="1">
        <f>VLOOKUP(G927,Sku_Consolidated!A2:I957,9,FALSE)</f>
      </c>
      <c r="Z927" s="1" t="s">
        <v>41</v>
      </c>
      <c r="AA927" s="1">
        <f>VLOOKUP(G927,Sku_Consolidated!A2:E957,5,FALSE)</f>
      </c>
      <c r="AB927" s="1">
        <f>IF(VLOOKUP(G927,Sku_Consolidated!A2:S957,19,FALSE)="SHOWCASE", VLOOKUP(E927,Store_Showcase!B2:N144,13, FALSE), IF(VLOOKUP(G927,Sku_Consolidated!A2:S957,19,FALSE)="VAM",VLOOKUP(E927,Store_VAM!B2:N273,13, FALSE),VLOOKUP(E927,Store_SRP!B2:N110,13, FALSE)))</f>
      </c>
      <c r="AC927" s="1">
        <f>IF(IFERROR(AB927,TRUE)=TRUE, "-","OK")</f>
      </c>
      <c r="AD927" s="11" t="s">
        <v>37</v>
      </c>
      <c r="AE927" s="11" t="s">
        <v>37</v>
      </c>
      <c r="AF927" s="1">
        <f>IF(IFERROR(VLOOKUP(E927,Store_Showcase!B2:H144,{5}, FALSE), TRUE)=TRUE, IF(IFERROR(VLOOKUP(E927,Store_SRP!B2:H110,{5}, FALSE), TRUE)=TRUE,VLOOKUP(E927,Store_VAM!B2:H273,{5}, FALSE),VLOOKUP(E927,Store_SRP!B2:H110,{5}, FALSE)), VLOOKUP(E927,Store_Showcase!B2:H144,{5}, FALSE))</f>
      </c>
      <c r="AG927" s="1">
        <f>IF(IFERROR(VLOOKUP(E927,Store_Showcase!B2:H144,{6}, FALSE), TRUE)=TRUE, IF(IFERROR(VLOOKUP(E927,Store_SRP!B2:H110,{6}, FALSE), TRUE)=TRUE,VLOOKUP(E927,Store_VAM!B2:H273,{6}, FALSE),VLOOKUP(E927,Store_SRP!B2:H110,{6}, FALSE)), VLOOKUP(E927,Store_Showcase!B2:H144,{6}, FALSE))</f>
      </c>
      <c r="AH927" s="1">
        <f>VLOOKUP(G927,Sku_Consolidated!A2:R957,18,FALSE)</f>
      </c>
      <c r="AI927" s="1">
        <f>VLOOKUP(G927,Sku_Consolidated!A2:S957,19,FALSE)</f>
      </c>
      <c r="AJ927" s="1">
        <f>VLOOKUP(G927,Sku_Consolidated!A2:T957,20,FALSE)</f>
      </c>
    </row>
    <row r="928" spans="1:36" x14ac:dyDescent="0.25">
      <c r="A928" s="1">
        <v>2024</v>
      </c>
      <c r="B928" s="1" t="s">
        <v>31</v>
      </c>
      <c r="C928" s="1" t="s">
        <v>32</v>
      </c>
      <c r="D928" s="1" t="s">
        <v>33</v>
      </c>
      <c r="E928" s="9" t="s">
        <v>2523</v>
      </c>
      <c r="F928" s="1">
        <f>IF(VLOOKUP(G928,Sku_Consolidated!A2:S957,{19},FALSE)="SHOWCASE", VLOOKUP(E928,Store_Showcase!B2:C144,{2}, FALSE), IF(VLOOKUP(G928,Sku_Consolidated!A2:S957,{19},FALSE)="VAM",VLOOKUP(E928,Store_VAM!B2:C273,{2}, FALSE),VLOOKUP(E928,Store_SRP!B2:C110,{2}, FALSE)))</f>
      </c>
      <c r="G928" s="1">
        <v>795520</v>
      </c>
      <c r="H928" s="1" t="s">
        <v>2260</v>
      </c>
      <c r="I928" s="10" t="s">
        <v>1137</v>
      </c>
      <c r="J928" s="1">
        <f>VLOOKUP(G928,Sku_Consolidated!A2:C957, 3, FALSE)</f>
      </c>
      <c r="K928" s="10">
        <f>IF(J928="PACK", I928, 0)</f>
      </c>
      <c r="L928" s="10">
        <f>IF(J928="KG", I928, I928 * VLOOKUP(G928,Sku_Consolidated!A2:U957,21,FALSE))</f>
      </c>
      <c r="M928" s="10" t="s">
        <v>37</v>
      </c>
      <c r="N928" s="11" t="s">
        <v>1667</v>
      </c>
      <c r="O928" s="10" t="s">
        <v>1658</v>
      </c>
      <c r="P928" s="10">
        <f>N928 - O928</f>
      </c>
      <c r="Q928" s="1">
        <f>VLOOKUP(G928,Sku_Consolidated!A2:G957,7, FALSE)</f>
      </c>
      <c r="R928" s="1">
        <f>IF(IFERROR(VLOOKUP(E928,Store_Showcase!B2:H144,7, FALSE), TRUE)=TRUE, IF(IFERROR(VLOOKUP(E928,Store_SRP!B2:H110,7, FALSE), TRUE)=TRUE,VLOOKUP(E928,Store_VAM!B2:H273,7, FALSE),VLOOKUP(E928,Store_SRP!B2:H110,7, FALSE)), VLOOKUP(E928,Store_Showcase!B2:H144,7, FALSE))</f>
      </c>
      <c r="S928" s="1">
        <f>IF(IFERROR(VLOOKUP(E928,Store_Showcase!B2:I144,8, FALSE), TRUE)=TRUE, IF(IFERROR(VLOOKUP(E928,Store_SRP!B2:I110,8, FALSE), TRUE)=TRUE,VLOOKUP(E928,Store_VAM!B2:I273,8, FALSE),VLOOKUP(E928,Store_SRP!B2:I110,8, FALSE)), VLOOKUP(E928,Store_Showcase!B2:I144,8, FALSE))</f>
      </c>
      <c r="T928" s="1">
        <f>VLOOKUP(G928,Sku_Consolidated!A2:R957,18,FALSE)</f>
      </c>
      <c r="U928" s="1" t="s">
        <v>2524</v>
      </c>
      <c r="V928" s="1">
        <f>IF(VLOOKUP(G928,Sku_Consolidated!A2:S957,19,FALSE)="SHOWCASE", VLOOKUP(E928,Store_Showcase!B2:L144,11, FALSE), IF(VLOOKUP(G928,Sku_Consolidated!A2:S957,19,FALSE)="VAM",VLOOKUP(E928,Store_VAM!B2:L273,11, FALSE),VLOOKUP(E928,Store_SRP!B2:L110,11, FALSE)))</f>
      </c>
      <c r="W928" s="1">
        <f>VLOOKUP(G928,Sku_Consolidated!A2:W957,11,FALSE)</f>
      </c>
      <c r="X928" s="1">
        <f>VLOOKUP(G928,Sku_Consolidated!A2:H957,8,FALSE)</f>
      </c>
      <c r="Y928" s="1">
        <f>VLOOKUP(G928,Sku_Consolidated!A2:I957,9,FALSE)</f>
      </c>
      <c r="Z928" s="1" t="s">
        <v>41</v>
      </c>
      <c r="AA928" s="1">
        <f>VLOOKUP(G928,Sku_Consolidated!A2:E957,5,FALSE)</f>
      </c>
      <c r="AB928" s="1">
        <f>IF(VLOOKUP(G928,Sku_Consolidated!A2:S957,19,FALSE)="SHOWCASE", VLOOKUP(E928,Store_Showcase!B2:N144,13, FALSE), IF(VLOOKUP(G928,Sku_Consolidated!A2:S957,19,FALSE)="VAM",VLOOKUP(E928,Store_VAM!B2:N273,13, FALSE),VLOOKUP(E928,Store_SRP!B2:N110,13, FALSE)))</f>
      </c>
      <c r="AC928" s="1">
        <f>IF(IFERROR(AB928,TRUE)=TRUE, "-","OK")</f>
      </c>
      <c r="AD928" s="11" t="s">
        <v>37</v>
      </c>
      <c r="AE928" s="11" t="s">
        <v>37</v>
      </c>
      <c r="AF928" s="1">
        <f>IF(IFERROR(VLOOKUP(E928,Store_Showcase!B2:H144,{5}, FALSE), TRUE)=TRUE, IF(IFERROR(VLOOKUP(E928,Store_SRP!B2:H110,{5}, FALSE), TRUE)=TRUE,VLOOKUP(E928,Store_VAM!B2:H273,{5}, FALSE),VLOOKUP(E928,Store_SRP!B2:H110,{5}, FALSE)), VLOOKUP(E928,Store_Showcase!B2:H144,{5}, FALSE))</f>
      </c>
      <c r="AG928" s="1">
        <f>IF(IFERROR(VLOOKUP(E928,Store_Showcase!B2:H144,{6}, FALSE), TRUE)=TRUE, IF(IFERROR(VLOOKUP(E928,Store_SRP!B2:H110,{6}, FALSE), TRUE)=TRUE,VLOOKUP(E928,Store_VAM!B2:H273,{6}, FALSE),VLOOKUP(E928,Store_SRP!B2:H110,{6}, FALSE)), VLOOKUP(E928,Store_Showcase!B2:H144,{6}, FALSE))</f>
      </c>
      <c r="AH928" s="1">
        <f>VLOOKUP(G928,Sku_Consolidated!A2:R957,18,FALSE)</f>
      </c>
      <c r="AI928" s="1">
        <f>VLOOKUP(G928,Sku_Consolidated!A2:S957,19,FALSE)</f>
      </c>
      <c r="AJ928" s="1">
        <f>VLOOKUP(G928,Sku_Consolidated!A2:T957,20,FALSE)</f>
      </c>
    </row>
    <row r="929" spans="1:36" x14ac:dyDescent="0.25">
      <c r="A929" s="1">
        <v>2024</v>
      </c>
      <c r="B929" s="1" t="s">
        <v>31</v>
      </c>
      <c r="C929" s="1" t="s">
        <v>32</v>
      </c>
      <c r="D929" s="1" t="s">
        <v>33</v>
      </c>
      <c r="E929" s="9" t="s">
        <v>2523</v>
      </c>
      <c r="F929" s="1">
        <f>IF(VLOOKUP(G929,Sku_Consolidated!A2:S957,{19},FALSE)="SHOWCASE", VLOOKUP(E929,Store_Showcase!B2:C144,{2}, FALSE), IF(VLOOKUP(G929,Sku_Consolidated!A2:S957,{19},FALSE)="VAM",VLOOKUP(E929,Store_VAM!B2:C273,{2}, FALSE),VLOOKUP(E929,Store_SRP!B2:C110,{2}, FALSE)))</f>
      </c>
      <c r="G929" s="1">
        <v>827185</v>
      </c>
      <c r="H929" s="1" t="s">
        <v>2253</v>
      </c>
      <c r="I929" s="10" t="s">
        <v>1137</v>
      </c>
      <c r="J929" s="1">
        <f>VLOOKUP(G929,Sku_Consolidated!A2:C957, 3, FALSE)</f>
      </c>
      <c r="K929" s="10">
        <f>IF(J929="PACK", I929, 0)</f>
      </c>
      <c r="L929" s="10">
        <f>IF(J929="KG", I929, I929 * VLOOKUP(G929,Sku_Consolidated!A2:U957,21,FALSE))</f>
      </c>
      <c r="M929" s="10" t="s">
        <v>37</v>
      </c>
      <c r="N929" s="11" t="s">
        <v>2264</v>
      </c>
      <c r="O929" s="10" t="s">
        <v>2265</v>
      </c>
      <c r="P929" s="10">
        <f>N929 - O929</f>
      </c>
      <c r="Q929" s="1">
        <f>VLOOKUP(G929,Sku_Consolidated!A2:G957,7, FALSE)</f>
      </c>
      <c r="R929" s="1">
        <f>IF(IFERROR(VLOOKUP(E929,Store_Showcase!B2:H144,7, FALSE), TRUE)=TRUE, IF(IFERROR(VLOOKUP(E929,Store_SRP!B2:H110,7, FALSE), TRUE)=TRUE,VLOOKUP(E929,Store_VAM!B2:H273,7, FALSE),VLOOKUP(E929,Store_SRP!B2:H110,7, FALSE)), VLOOKUP(E929,Store_Showcase!B2:H144,7, FALSE))</f>
      </c>
      <c r="S929" s="1">
        <f>IF(IFERROR(VLOOKUP(E929,Store_Showcase!B2:I144,8, FALSE), TRUE)=TRUE, IF(IFERROR(VLOOKUP(E929,Store_SRP!B2:I110,8, FALSE), TRUE)=TRUE,VLOOKUP(E929,Store_VAM!B2:I273,8, FALSE),VLOOKUP(E929,Store_SRP!B2:I110,8, FALSE)), VLOOKUP(E929,Store_Showcase!B2:I144,8, FALSE))</f>
      </c>
      <c r="T929" s="1">
        <f>VLOOKUP(G929,Sku_Consolidated!A2:R957,18,FALSE)</f>
      </c>
      <c r="U929" s="1" t="s">
        <v>2524</v>
      </c>
      <c r="V929" s="1">
        <f>IF(VLOOKUP(G929,Sku_Consolidated!A2:S957,19,FALSE)="SHOWCASE", VLOOKUP(E929,Store_Showcase!B2:L144,11, FALSE), IF(VLOOKUP(G929,Sku_Consolidated!A2:S957,19,FALSE)="VAM",VLOOKUP(E929,Store_VAM!B2:L273,11, FALSE),VLOOKUP(E929,Store_SRP!B2:L110,11, FALSE)))</f>
      </c>
      <c r="W929" s="1">
        <f>VLOOKUP(G929,Sku_Consolidated!A2:W957,11,FALSE)</f>
      </c>
      <c r="X929" s="1">
        <f>VLOOKUP(G929,Sku_Consolidated!A2:H957,8,FALSE)</f>
      </c>
      <c r="Y929" s="1">
        <f>VLOOKUP(G929,Sku_Consolidated!A2:I957,9,FALSE)</f>
      </c>
      <c r="Z929" s="1" t="s">
        <v>41</v>
      </c>
      <c r="AA929" s="1">
        <f>VLOOKUP(G929,Sku_Consolidated!A2:E957,5,FALSE)</f>
      </c>
      <c r="AB929" s="1">
        <f>IF(VLOOKUP(G929,Sku_Consolidated!A2:S957,19,FALSE)="SHOWCASE", VLOOKUP(E929,Store_Showcase!B2:N144,13, FALSE), IF(VLOOKUP(G929,Sku_Consolidated!A2:S957,19,FALSE)="VAM",VLOOKUP(E929,Store_VAM!B2:N273,13, FALSE),VLOOKUP(E929,Store_SRP!B2:N110,13, FALSE)))</f>
      </c>
      <c r="AC929" s="1">
        <f>IF(IFERROR(AB929,TRUE)=TRUE, "-","OK")</f>
      </c>
      <c r="AD929" s="11" t="s">
        <v>37</v>
      </c>
      <c r="AE929" s="11" t="s">
        <v>37</v>
      </c>
      <c r="AF929" s="1">
        <f>IF(IFERROR(VLOOKUP(E929,Store_Showcase!B2:H144,{5}, FALSE), TRUE)=TRUE, IF(IFERROR(VLOOKUP(E929,Store_SRP!B2:H110,{5}, FALSE), TRUE)=TRUE,VLOOKUP(E929,Store_VAM!B2:H273,{5}, FALSE),VLOOKUP(E929,Store_SRP!B2:H110,{5}, FALSE)), VLOOKUP(E929,Store_Showcase!B2:H144,{5}, FALSE))</f>
      </c>
      <c r="AG929" s="1">
        <f>IF(IFERROR(VLOOKUP(E929,Store_Showcase!B2:H144,{6}, FALSE), TRUE)=TRUE, IF(IFERROR(VLOOKUP(E929,Store_SRP!B2:H110,{6}, FALSE), TRUE)=TRUE,VLOOKUP(E929,Store_VAM!B2:H273,{6}, FALSE),VLOOKUP(E929,Store_SRP!B2:H110,{6}, FALSE)), VLOOKUP(E929,Store_Showcase!B2:H144,{6}, FALSE))</f>
      </c>
      <c r="AH929" s="1">
        <f>VLOOKUP(G929,Sku_Consolidated!A2:R957,18,FALSE)</f>
      </c>
      <c r="AI929" s="1">
        <f>VLOOKUP(G929,Sku_Consolidated!A2:S957,19,FALSE)</f>
      </c>
      <c r="AJ929" s="1">
        <f>VLOOKUP(G929,Sku_Consolidated!A2:T957,20,FALSE)</f>
      </c>
    </row>
    <row r="930" spans="1:36" x14ac:dyDescent="0.25">
      <c r="A930" s="1">
        <v>2024</v>
      </c>
      <c r="B930" s="1" t="s">
        <v>31</v>
      </c>
      <c r="C930" s="1" t="s">
        <v>32</v>
      </c>
      <c r="D930" s="1" t="s">
        <v>33</v>
      </c>
      <c r="E930" s="9" t="s">
        <v>2525</v>
      </c>
      <c r="F930" s="1">
        <f>IF(VLOOKUP(G930,Sku_Consolidated!A2:S957,{19},FALSE)="SHOWCASE", VLOOKUP(E930,Store_Showcase!B2:C144,{2}, FALSE), IF(VLOOKUP(G930,Sku_Consolidated!A2:S957,{19},FALSE)="VAM",VLOOKUP(E930,Store_VAM!B2:C273,{2}, FALSE),VLOOKUP(E930,Store_SRP!B2:C110,{2}, FALSE)))</f>
      </c>
      <c r="G930" s="1">
        <v>795516</v>
      </c>
      <c r="H930" s="1" t="s">
        <v>2249</v>
      </c>
      <c r="I930" s="10" t="s">
        <v>1638</v>
      </c>
      <c r="J930" s="1">
        <f>VLOOKUP(G930,Sku_Consolidated!A2:C957, 3, FALSE)</f>
      </c>
      <c r="K930" s="10">
        <f>IF(J930="PACK", I930, 0)</f>
      </c>
      <c r="L930" s="10">
        <f>IF(J930="KG", I930, I930 * VLOOKUP(G930,Sku_Consolidated!A2:U957,21,FALSE))</f>
      </c>
      <c r="M930" s="10" t="s">
        <v>37</v>
      </c>
      <c r="N930" s="11" t="s">
        <v>2344</v>
      </c>
      <c r="O930" s="10" t="s">
        <v>2345</v>
      </c>
      <c r="P930" s="10">
        <f>N930 - O930</f>
      </c>
      <c r="Q930" s="1">
        <f>VLOOKUP(G930,Sku_Consolidated!A2:G957,7, FALSE)</f>
      </c>
      <c r="R930" s="1">
        <f>IF(IFERROR(VLOOKUP(E930,Store_Showcase!B2:H144,7, FALSE), TRUE)=TRUE, IF(IFERROR(VLOOKUP(E930,Store_SRP!B2:H110,7, FALSE), TRUE)=TRUE,VLOOKUP(E930,Store_VAM!B2:H273,7, FALSE),VLOOKUP(E930,Store_SRP!B2:H110,7, FALSE)), VLOOKUP(E930,Store_Showcase!B2:H144,7, FALSE))</f>
      </c>
      <c r="S930" s="1">
        <f>IF(IFERROR(VLOOKUP(E930,Store_Showcase!B2:I144,8, FALSE), TRUE)=TRUE, IF(IFERROR(VLOOKUP(E930,Store_SRP!B2:I110,8, FALSE), TRUE)=TRUE,VLOOKUP(E930,Store_VAM!B2:I273,8, FALSE),VLOOKUP(E930,Store_SRP!B2:I110,8, FALSE)), VLOOKUP(E930,Store_Showcase!B2:I144,8, FALSE))</f>
      </c>
      <c r="T930" s="1">
        <f>VLOOKUP(G930,Sku_Consolidated!A2:R957,18,FALSE)</f>
      </c>
      <c r="U930" s="1" t="s">
        <v>2526</v>
      </c>
      <c r="V930" s="1">
        <f>IF(VLOOKUP(G930,Sku_Consolidated!A2:S957,19,FALSE)="SHOWCASE", VLOOKUP(E930,Store_Showcase!B2:L144,11, FALSE), IF(VLOOKUP(G930,Sku_Consolidated!A2:S957,19,FALSE)="VAM",VLOOKUP(E930,Store_VAM!B2:L273,11, FALSE),VLOOKUP(E930,Store_SRP!B2:L110,11, FALSE)))</f>
      </c>
      <c r="W930" s="1">
        <f>VLOOKUP(G930,Sku_Consolidated!A2:W957,11,FALSE)</f>
      </c>
      <c r="X930" s="1">
        <f>VLOOKUP(G930,Sku_Consolidated!A2:H957,8,FALSE)</f>
      </c>
      <c r="Y930" s="1">
        <f>VLOOKUP(G930,Sku_Consolidated!A2:I957,9,FALSE)</f>
      </c>
      <c r="Z930" s="1" t="s">
        <v>41</v>
      </c>
      <c r="AA930" s="1">
        <f>VLOOKUP(G930,Sku_Consolidated!A2:E957,5,FALSE)</f>
      </c>
      <c r="AB930" s="1">
        <f>IF(VLOOKUP(G930,Sku_Consolidated!A2:S957,19,FALSE)="SHOWCASE", VLOOKUP(E930,Store_Showcase!B2:N144,13, FALSE), IF(VLOOKUP(G930,Sku_Consolidated!A2:S957,19,FALSE)="VAM",VLOOKUP(E930,Store_VAM!B2:N273,13, FALSE),VLOOKUP(E930,Store_SRP!B2:N110,13, FALSE)))</f>
      </c>
      <c r="AC930" s="1">
        <f>IF(IFERROR(AB930,TRUE)=TRUE, "-","OK")</f>
      </c>
      <c r="AD930" s="11" t="s">
        <v>37</v>
      </c>
      <c r="AE930" s="11" t="s">
        <v>37</v>
      </c>
      <c r="AF930" s="1">
        <f>IF(IFERROR(VLOOKUP(E930,Store_Showcase!B2:H144,{5}, FALSE), TRUE)=TRUE, IF(IFERROR(VLOOKUP(E930,Store_SRP!B2:H110,{5}, FALSE), TRUE)=TRUE,VLOOKUP(E930,Store_VAM!B2:H273,{5}, FALSE),VLOOKUP(E930,Store_SRP!B2:H110,{5}, FALSE)), VLOOKUP(E930,Store_Showcase!B2:H144,{5}, FALSE))</f>
      </c>
      <c r="AG930" s="1">
        <f>IF(IFERROR(VLOOKUP(E930,Store_Showcase!B2:H144,{6}, FALSE), TRUE)=TRUE, IF(IFERROR(VLOOKUP(E930,Store_SRP!B2:H110,{6}, FALSE), TRUE)=TRUE,VLOOKUP(E930,Store_VAM!B2:H273,{6}, FALSE),VLOOKUP(E930,Store_SRP!B2:H110,{6}, FALSE)), VLOOKUP(E930,Store_Showcase!B2:H144,{6}, FALSE))</f>
      </c>
      <c r="AH930" s="1">
        <f>VLOOKUP(G930,Sku_Consolidated!A2:R957,18,FALSE)</f>
      </c>
      <c r="AI930" s="1">
        <f>VLOOKUP(G930,Sku_Consolidated!A2:S957,19,FALSE)</f>
      </c>
      <c r="AJ930" s="1">
        <f>VLOOKUP(G930,Sku_Consolidated!A2:T957,20,FALSE)</f>
      </c>
    </row>
    <row r="931" spans="1:36" x14ac:dyDescent="0.25">
      <c r="A931" s="1">
        <v>2024</v>
      </c>
      <c r="B931" s="1" t="s">
        <v>31</v>
      </c>
      <c r="C931" s="1" t="s">
        <v>32</v>
      </c>
      <c r="D931" s="1" t="s">
        <v>33</v>
      </c>
      <c r="E931" s="9" t="s">
        <v>2525</v>
      </c>
      <c r="F931" s="1">
        <f>IF(VLOOKUP(G931,Sku_Consolidated!A2:S957,{19},FALSE)="SHOWCASE", VLOOKUP(E931,Store_Showcase!B2:C144,{2}, FALSE), IF(VLOOKUP(G931,Sku_Consolidated!A2:S957,{19},FALSE)="VAM",VLOOKUP(E931,Store_VAM!B2:C273,{2}, FALSE),VLOOKUP(E931,Store_SRP!B2:C110,{2}, FALSE)))</f>
      </c>
      <c r="G931" s="1">
        <v>827186</v>
      </c>
      <c r="H931" s="1" t="s">
        <v>2256</v>
      </c>
      <c r="I931" s="10" t="s">
        <v>1137</v>
      </c>
      <c r="J931" s="1">
        <f>VLOOKUP(G931,Sku_Consolidated!A2:C957, 3, FALSE)</f>
      </c>
      <c r="K931" s="10">
        <f>IF(J931="PACK", I931, 0)</f>
      </c>
      <c r="L931" s="10">
        <f>IF(J931="KG", I931, I931 * VLOOKUP(G931,Sku_Consolidated!A2:U957,21,FALSE))</f>
      </c>
      <c r="M931" s="10" t="s">
        <v>37</v>
      </c>
      <c r="N931" s="11" t="s">
        <v>2266</v>
      </c>
      <c r="O931" s="10" t="s">
        <v>2267</v>
      </c>
      <c r="P931" s="10">
        <f>N931 - O931</f>
      </c>
      <c r="Q931" s="1">
        <f>VLOOKUP(G931,Sku_Consolidated!A2:G957,7, FALSE)</f>
      </c>
      <c r="R931" s="1">
        <f>IF(IFERROR(VLOOKUP(E931,Store_Showcase!B2:H144,7, FALSE), TRUE)=TRUE, IF(IFERROR(VLOOKUP(E931,Store_SRP!B2:H110,7, FALSE), TRUE)=TRUE,VLOOKUP(E931,Store_VAM!B2:H273,7, FALSE),VLOOKUP(E931,Store_SRP!B2:H110,7, FALSE)), VLOOKUP(E931,Store_Showcase!B2:H144,7, FALSE))</f>
      </c>
      <c r="S931" s="1">
        <f>IF(IFERROR(VLOOKUP(E931,Store_Showcase!B2:I144,8, FALSE), TRUE)=TRUE, IF(IFERROR(VLOOKUP(E931,Store_SRP!B2:I110,8, FALSE), TRUE)=TRUE,VLOOKUP(E931,Store_VAM!B2:I273,8, FALSE),VLOOKUP(E931,Store_SRP!B2:I110,8, FALSE)), VLOOKUP(E931,Store_Showcase!B2:I144,8, FALSE))</f>
      </c>
      <c r="T931" s="1">
        <f>VLOOKUP(G931,Sku_Consolidated!A2:R957,18,FALSE)</f>
      </c>
      <c r="U931" s="1" t="s">
        <v>2526</v>
      </c>
      <c r="V931" s="1">
        <f>IF(VLOOKUP(G931,Sku_Consolidated!A2:S957,19,FALSE)="SHOWCASE", VLOOKUP(E931,Store_Showcase!B2:L144,11, FALSE), IF(VLOOKUP(G931,Sku_Consolidated!A2:S957,19,FALSE)="VAM",VLOOKUP(E931,Store_VAM!B2:L273,11, FALSE),VLOOKUP(E931,Store_SRP!B2:L110,11, FALSE)))</f>
      </c>
      <c r="W931" s="1">
        <f>VLOOKUP(G931,Sku_Consolidated!A2:W957,11,FALSE)</f>
      </c>
      <c r="X931" s="1">
        <f>VLOOKUP(G931,Sku_Consolidated!A2:H957,8,FALSE)</f>
      </c>
      <c r="Y931" s="1">
        <f>VLOOKUP(G931,Sku_Consolidated!A2:I957,9,FALSE)</f>
      </c>
      <c r="Z931" s="1" t="s">
        <v>41</v>
      </c>
      <c r="AA931" s="1">
        <f>VLOOKUP(G931,Sku_Consolidated!A2:E957,5,FALSE)</f>
      </c>
      <c r="AB931" s="1">
        <f>IF(VLOOKUP(G931,Sku_Consolidated!A2:S957,19,FALSE)="SHOWCASE", VLOOKUP(E931,Store_Showcase!B2:N144,13, FALSE), IF(VLOOKUP(G931,Sku_Consolidated!A2:S957,19,FALSE)="VAM",VLOOKUP(E931,Store_VAM!B2:N273,13, FALSE),VLOOKUP(E931,Store_SRP!B2:N110,13, FALSE)))</f>
      </c>
      <c r="AC931" s="1">
        <f>IF(IFERROR(AB931,TRUE)=TRUE, "-","OK")</f>
      </c>
      <c r="AD931" s="11" t="s">
        <v>37</v>
      </c>
      <c r="AE931" s="11" t="s">
        <v>37</v>
      </c>
      <c r="AF931" s="1">
        <f>IF(IFERROR(VLOOKUP(E931,Store_Showcase!B2:H144,{5}, FALSE), TRUE)=TRUE, IF(IFERROR(VLOOKUP(E931,Store_SRP!B2:H110,{5}, FALSE), TRUE)=TRUE,VLOOKUP(E931,Store_VAM!B2:H273,{5}, FALSE),VLOOKUP(E931,Store_SRP!B2:H110,{5}, FALSE)), VLOOKUP(E931,Store_Showcase!B2:H144,{5}, FALSE))</f>
      </c>
      <c r="AG931" s="1">
        <f>IF(IFERROR(VLOOKUP(E931,Store_Showcase!B2:H144,{6}, FALSE), TRUE)=TRUE, IF(IFERROR(VLOOKUP(E931,Store_SRP!B2:H110,{6}, FALSE), TRUE)=TRUE,VLOOKUP(E931,Store_VAM!B2:H273,{6}, FALSE),VLOOKUP(E931,Store_SRP!B2:H110,{6}, FALSE)), VLOOKUP(E931,Store_Showcase!B2:H144,{6}, FALSE))</f>
      </c>
      <c r="AH931" s="1">
        <f>VLOOKUP(G931,Sku_Consolidated!A2:R957,18,FALSE)</f>
      </c>
      <c r="AI931" s="1">
        <f>VLOOKUP(G931,Sku_Consolidated!A2:S957,19,FALSE)</f>
      </c>
      <c r="AJ931" s="1">
        <f>VLOOKUP(G931,Sku_Consolidated!A2:T957,20,FALSE)</f>
      </c>
    </row>
    <row r="932" spans="1:36" x14ac:dyDescent="0.25">
      <c r="A932" s="1">
        <v>2024</v>
      </c>
      <c r="B932" s="1" t="s">
        <v>31</v>
      </c>
      <c r="C932" s="1" t="s">
        <v>32</v>
      </c>
      <c r="D932" s="1" t="s">
        <v>33</v>
      </c>
      <c r="E932" s="9" t="s">
        <v>2527</v>
      </c>
      <c r="F932" s="1">
        <f>IF(VLOOKUP(G932,Sku_Consolidated!A2:S957,{19},FALSE)="SHOWCASE", VLOOKUP(E932,Store_Showcase!B2:C144,{2}, FALSE), IF(VLOOKUP(G932,Sku_Consolidated!A2:S957,{19},FALSE)="VAM",VLOOKUP(E932,Store_VAM!B2:C273,{2}, FALSE),VLOOKUP(E932,Store_SRP!B2:C110,{2}, FALSE)))</f>
      </c>
      <c r="G932" s="1">
        <v>795516</v>
      </c>
      <c r="H932" s="1" t="s">
        <v>2249</v>
      </c>
      <c r="I932" s="10" t="s">
        <v>1424</v>
      </c>
      <c r="J932" s="1">
        <f>VLOOKUP(G932,Sku_Consolidated!A2:C957, 3, FALSE)</f>
      </c>
      <c r="K932" s="10">
        <f>IF(J932="PACK", I932, 0)</f>
      </c>
      <c r="L932" s="10">
        <f>IF(J932="KG", I932, I932 * VLOOKUP(G932,Sku_Consolidated!A2:U957,21,FALSE))</f>
      </c>
      <c r="M932" s="10" t="s">
        <v>37</v>
      </c>
      <c r="N932" s="11" t="s">
        <v>1657</v>
      </c>
      <c r="O932" s="10" t="s">
        <v>2262</v>
      </c>
      <c r="P932" s="10">
        <f>N932 - O932</f>
      </c>
      <c r="Q932" s="1">
        <f>VLOOKUP(G932,Sku_Consolidated!A2:G957,7, FALSE)</f>
      </c>
      <c r="R932" s="1">
        <f>IF(IFERROR(VLOOKUP(E932,Store_Showcase!B2:H144,7, FALSE), TRUE)=TRUE, IF(IFERROR(VLOOKUP(E932,Store_SRP!B2:H110,7, FALSE), TRUE)=TRUE,VLOOKUP(E932,Store_VAM!B2:H273,7, FALSE),VLOOKUP(E932,Store_SRP!B2:H110,7, FALSE)), VLOOKUP(E932,Store_Showcase!B2:H144,7, FALSE))</f>
      </c>
      <c r="S932" s="1">
        <f>IF(IFERROR(VLOOKUP(E932,Store_Showcase!B2:I144,8, FALSE), TRUE)=TRUE, IF(IFERROR(VLOOKUP(E932,Store_SRP!B2:I110,8, FALSE), TRUE)=TRUE,VLOOKUP(E932,Store_VAM!B2:I273,8, FALSE),VLOOKUP(E932,Store_SRP!B2:I110,8, FALSE)), VLOOKUP(E932,Store_Showcase!B2:I144,8, FALSE))</f>
      </c>
      <c r="T932" s="1">
        <f>VLOOKUP(G932,Sku_Consolidated!A2:R957,18,FALSE)</f>
      </c>
      <c r="U932" s="1" t="s">
        <v>2528</v>
      </c>
      <c r="V932" s="1">
        <f>IF(VLOOKUP(G932,Sku_Consolidated!A2:S957,19,FALSE)="SHOWCASE", VLOOKUP(E932,Store_Showcase!B2:L144,11, FALSE), IF(VLOOKUP(G932,Sku_Consolidated!A2:S957,19,FALSE)="VAM",VLOOKUP(E932,Store_VAM!B2:L273,11, FALSE),VLOOKUP(E932,Store_SRP!B2:L110,11, FALSE)))</f>
      </c>
      <c r="W932" s="1">
        <f>VLOOKUP(G932,Sku_Consolidated!A2:W957,11,FALSE)</f>
      </c>
      <c r="X932" s="1">
        <f>VLOOKUP(G932,Sku_Consolidated!A2:H957,8,FALSE)</f>
      </c>
      <c r="Y932" s="1">
        <f>VLOOKUP(G932,Sku_Consolidated!A2:I957,9,FALSE)</f>
      </c>
      <c r="Z932" s="1" t="s">
        <v>41</v>
      </c>
      <c r="AA932" s="1">
        <f>VLOOKUP(G932,Sku_Consolidated!A2:E957,5,FALSE)</f>
      </c>
      <c r="AB932" s="1">
        <f>IF(VLOOKUP(G932,Sku_Consolidated!A2:S957,19,FALSE)="SHOWCASE", VLOOKUP(E932,Store_Showcase!B2:N144,13, FALSE), IF(VLOOKUP(G932,Sku_Consolidated!A2:S957,19,FALSE)="VAM",VLOOKUP(E932,Store_VAM!B2:N273,13, FALSE),VLOOKUP(E932,Store_SRP!B2:N110,13, FALSE)))</f>
      </c>
      <c r="AC932" s="1">
        <f>IF(IFERROR(AB932,TRUE)=TRUE, "-","OK")</f>
      </c>
      <c r="AD932" s="11" t="s">
        <v>37</v>
      </c>
      <c r="AE932" s="11" t="s">
        <v>37</v>
      </c>
      <c r="AF932" s="1">
        <f>IF(IFERROR(VLOOKUP(E932,Store_Showcase!B2:H144,{5}, FALSE), TRUE)=TRUE, IF(IFERROR(VLOOKUP(E932,Store_SRP!B2:H110,{5}, FALSE), TRUE)=TRUE,VLOOKUP(E932,Store_VAM!B2:H273,{5}, FALSE),VLOOKUP(E932,Store_SRP!B2:H110,{5}, FALSE)), VLOOKUP(E932,Store_Showcase!B2:H144,{5}, FALSE))</f>
      </c>
      <c r="AG932" s="1">
        <f>IF(IFERROR(VLOOKUP(E932,Store_Showcase!B2:H144,{6}, FALSE), TRUE)=TRUE, IF(IFERROR(VLOOKUP(E932,Store_SRP!B2:H110,{6}, FALSE), TRUE)=TRUE,VLOOKUP(E932,Store_VAM!B2:H273,{6}, FALSE),VLOOKUP(E932,Store_SRP!B2:H110,{6}, FALSE)), VLOOKUP(E932,Store_Showcase!B2:H144,{6}, FALSE))</f>
      </c>
      <c r="AH932" s="1">
        <f>VLOOKUP(G932,Sku_Consolidated!A2:R957,18,FALSE)</f>
      </c>
      <c r="AI932" s="1">
        <f>VLOOKUP(G932,Sku_Consolidated!A2:S957,19,FALSE)</f>
      </c>
      <c r="AJ932" s="1">
        <f>VLOOKUP(G932,Sku_Consolidated!A2:T957,20,FALSE)</f>
      </c>
    </row>
    <row r="933" spans="1:36" x14ac:dyDescent="0.25">
      <c r="A933" s="1">
        <v>2024</v>
      </c>
      <c r="B933" s="1" t="s">
        <v>31</v>
      </c>
      <c r="C933" s="1" t="s">
        <v>32</v>
      </c>
      <c r="D933" s="1" t="s">
        <v>33</v>
      </c>
      <c r="E933" s="9" t="s">
        <v>2527</v>
      </c>
      <c r="F933" s="1">
        <f>IF(VLOOKUP(G933,Sku_Consolidated!A2:S957,{19},FALSE)="SHOWCASE", VLOOKUP(E933,Store_Showcase!B2:C144,{2}, FALSE), IF(VLOOKUP(G933,Sku_Consolidated!A2:S957,{19},FALSE)="VAM",VLOOKUP(E933,Store_VAM!B2:C273,{2}, FALSE),VLOOKUP(E933,Store_SRP!B2:C110,{2}, FALSE)))</f>
      </c>
      <c r="G933" s="1">
        <v>795520</v>
      </c>
      <c r="H933" s="1" t="s">
        <v>2260</v>
      </c>
      <c r="I933" s="10" t="s">
        <v>1137</v>
      </c>
      <c r="J933" s="1">
        <f>VLOOKUP(G933,Sku_Consolidated!A2:C957, 3, FALSE)</f>
      </c>
      <c r="K933" s="10">
        <f>IF(J933="PACK", I933, 0)</f>
      </c>
      <c r="L933" s="10">
        <f>IF(J933="KG", I933, I933 * VLOOKUP(G933,Sku_Consolidated!A2:U957,21,FALSE))</f>
      </c>
      <c r="M933" s="10" t="s">
        <v>37</v>
      </c>
      <c r="N933" s="11" t="s">
        <v>2529</v>
      </c>
      <c r="O933" s="10" t="s">
        <v>2530</v>
      </c>
      <c r="P933" s="10">
        <f>N933 - O933</f>
      </c>
      <c r="Q933" s="1">
        <f>VLOOKUP(G933,Sku_Consolidated!A2:G957,7, FALSE)</f>
      </c>
      <c r="R933" s="1">
        <f>IF(IFERROR(VLOOKUP(E933,Store_Showcase!B2:H144,7, FALSE), TRUE)=TRUE, IF(IFERROR(VLOOKUP(E933,Store_SRP!B2:H110,7, FALSE), TRUE)=TRUE,VLOOKUP(E933,Store_VAM!B2:H273,7, FALSE),VLOOKUP(E933,Store_SRP!B2:H110,7, FALSE)), VLOOKUP(E933,Store_Showcase!B2:H144,7, FALSE))</f>
      </c>
      <c r="S933" s="1">
        <f>IF(IFERROR(VLOOKUP(E933,Store_Showcase!B2:I144,8, FALSE), TRUE)=TRUE, IF(IFERROR(VLOOKUP(E933,Store_SRP!B2:I110,8, FALSE), TRUE)=TRUE,VLOOKUP(E933,Store_VAM!B2:I273,8, FALSE),VLOOKUP(E933,Store_SRP!B2:I110,8, FALSE)), VLOOKUP(E933,Store_Showcase!B2:I144,8, FALSE))</f>
      </c>
      <c r="T933" s="1">
        <f>VLOOKUP(G933,Sku_Consolidated!A2:R957,18,FALSE)</f>
      </c>
      <c r="U933" s="1" t="s">
        <v>2528</v>
      </c>
      <c r="V933" s="1">
        <f>IF(VLOOKUP(G933,Sku_Consolidated!A2:S957,19,FALSE)="SHOWCASE", VLOOKUP(E933,Store_Showcase!B2:L144,11, FALSE), IF(VLOOKUP(G933,Sku_Consolidated!A2:S957,19,FALSE)="VAM",VLOOKUP(E933,Store_VAM!B2:L273,11, FALSE),VLOOKUP(E933,Store_SRP!B2:L110,11, FALSE)))</f>
      </c>
      <c r="W933" s="1">
        <f>VLOOKUP(G933,Sku_Consolidated!A2:W957,11,FALSE)</f>
      </c>
      <c r="X933" s="1">
        <f>VLOOKUP(G933,Sku_Consolidated!A2:H957,8,FALSE)</f>
      </c>
      <c r="Y933" s="1">
        <f>VLOOKUP(G933,Sku_Consolidated!A2:I957,9,FALSE)</f>
      </c>
      <c r="Z933" s="1" t="s">
        <v>41</v>
      </c>
      <c r="AA933" s="1">
        <f>VLOOKUP(G933,Sku_Consolidated!A2:E957,5,FALSE)</f>
      </c>
      <c r="AB933" s="1">
        <f>IF(VLOOKUP(G933,Sku_Consolidated!A2:S957,19,FALSE)="SHOWCASE", VLOOKUP(E933,Store_Showcase!B2:N144,13, FALSE), IF(VLOOKUP(G933,Sku_Consolidated!A2:S957,19,FALSE)="VAM",VLOOKUP(E933,Store_VAM!B2:N273,13, FALSE),VLOOKUP(E933,Store_SRP!B2:N110,13, FALSE)))</f>
      </c>
      <c r="AC933" s="1">
        <f>IF(IFERROR(AB933,TRUE)=TRUE, "-","OK")</f>
      </c>
      <c r="AD933" s="11" t="s">
        <v>37</v>
      </c>
      <c r="AE933" s="11" t="s">
        <v>37</v>
      </c>
      <c r="AF933" s="1">
        <f>IF(IFERROR(VLOOKUP(E933,Store_Showcase!B2:H144,{5}, FALSE), TRUE)=TRUE, IF(IFERROR(VLOOKUP(E933,Store_SRP!B2:H110,{5}, FALSE), TRUE)=TRUE,VLOOKUP(E933,Store_VAM!B2:H273,{5}, FALSE),VLOOKUP(E933,Store_SRP!B2:H110,{5}, FALSE)), VLOOKUP(E933,Store_Showcase!B2:H144,{5}, FALSE))</f>
      </c>
      <c r="AG933" s="1">
        <f>IF(IFERROR(VLOOKUP(E933,Store_Showcase!B2:H144,{6}, FALSE), TRUE)=TRUE, IF(IFERROR(VLOOKUP(E933,Store_SRP!B2:H110,{6}, FALSE), TRUE)=TRUE,VLOOKUP(E933,Store_VAM!B2:H273,{6}, FALSE),VLOOKUP(E933,Store_SRP!B2:H110,{6}, FALSE)), VLOOKUP(E933,Store_Showcase!B2:H144,{6}, FALSE))</f>
      </c>
      <c r="AH933" s="1">
        <f>VLOOKUP(G933,Sku_Consolidated!A2:R957,18,FALSE)</f>
      </c>
      <c r="AI933" s="1">
        <f>VLOOKUP(G933,Sku_Consolidated!A2:S957,19,FALSE)</f>
      </c>
      <c r="AJ933" s="1">
        <f>VLOOKUP(G933,Sku_Consolidated!A2:T957,20,FALSE)</f>
      </c>
    </row>
    <row r="934" spans="1:36" x14ac:dyDescent="0.25">
      <c r="A934" s="1">
        <v>2024</v>
      </c>
      <c r="B934" s="1" t="s">
        <v>31</v>
      </c>
      <c r="C934" s="1" t="s">
        <v>32</v>
      </c>
      <c r="D934" s="1" t="s">
        <v>33</v>
      </c>
      <c r="E934" s="9" t="s">
        <v>2527</v>
      </c>
      <c r="F934" s="1">
        <f>IF(VLOOKUP(G934,Sku_Consolidated!A2:S957,{19},FALSE)="SHOWCASE", VLOOKUP(E934,Store_Showcase!B2:C144,{2}, FALSE), IF(VLOOKUP(G934,Sku_Consolidated!A2:S957,{19},FALSE)="VAM",VLOOKUP(E934,Store_VAM!B2:C273,{2}, FALSE),VLOOKUP(E934,Store_SRP!B2:C110,{2}, FALSE)))</f>
      </c>
      <c r="G934" s="1">
        <v>827185</v>
      </c>
      <c r="H934" s="1" t="s">
        <v>2253</v>
      </c>
      <c r="I934" s="10" t="s">
        <v>1424</v>
      </c>
      <c r="J934" s="1">
        <f>VLOOKUP(G934,Sku_Consolidated!A2:C957, 3, FALSE)</f>
      </c>
      <c r="K934" s="10">
        <f>IF(J934="PACK", I934, 0)</f>
      </c>
      <c r="L934" s="10">
        <f>IF(J934="KG", I934, I934 * VLOOKUP(G934,Sku_Consolidated!A2:U957,21,FALSE))</f>
      </c>
      <c r="M934" s="10" t="s">
        <v>37</v>
      </c>
      <c r="N934" s="11" t="s">
        <v>2531</v>
      </c>
      <c r="O934" s="10" t="s">
        <v>2532</v>
      </c>
      <c r="P934" s="10">
        <f>N934 - O934</f>
      </c>
      <c r="Q934" s="1">
        <f>VLOOKUP(G934,Sku_Consolidated!A2:G957,7, FALSE)</f>
      </c>
      <c r="R934" s="1">
        <f>IF(IFERROR(VLOOKUP(E934,Store_Showcase!B2:H144,7, FALSE), TRUE)=TRUE, IF(IFERROR(VLOOKUP(E934,Store_SRP!B2:H110,7, FALSE), TRUE)=TRUE,VLOOKUP(E934,Store_VAM!B2:H273,7, FALSE),VLOOKUP(E934,Store_SRP!B2:H110,7, FALSE)), VLOOKUP(E934,Store_Showcase!B2:H144,7, FALSE))</f>
      </c>
      <c r="S934" s="1">
        <f>IF(IFERROR(VLOOKUP(E934,Store_Showcase!B2:I144,8, FALSE), TRUE)=TRUE, IF(IFERROR(VLOOKUP(E934,Store_SRP!B2:I110,8, FALSE), TRUE)=TRUE,VLOOKUP(E934,Store_VAM!B2:I273,8, FALSE),VLOOKUP(E934,Store_SRP!B2:I110,8, FALSE)), VLOOKUP(E934,Store_Showcase!B2:I144,8, FALSE))</f>
      </c>
      <c r="T934" s="1">
        <f>VLOOKUP(G934,Sku_Consolidated!A2:R957,18,FALSE)</f>
      </c>
      <c r="U934" s="1" t="s">
        <v>2528</v>
      </c>
      <c r="V934" s="1">
        <f>IF(VLOOKUP(G934,Sku_Consolidated!A2:S957,19,FALSE)="SHOWCASE", VLOOKUP(E934,Store_Showcase!B2:L144,11, FALSE), IF(VLOOKUP(G934,Sku_Consolidated!A2:S957,19,FALSE)="VAM",VLOOKUP(E934,Store_VAM!B2:L273,11, FALSE),VLOOKUP(E934,Store_SRP!B2:L110,11, FALSE)))</f>
      </c>
      <c r="W934" s="1">
        <f>VLOOKUP(G934,Sku_Consolidated!A2:W957,11,FALSE)</f>
      </c>
      <c r="X934" s="1">
        <f>VLOOKUP(G934,Sku_Consolidated!A2:H957,8,FALSE)</f>
      </c>
      <c r="Y934" s="1">
        <f>VLOOKUP(G934,Sku_Consolidated!A2:I957,9,FALSE)</f>
      </c>
      <c r="Z934" s="1" t="s">
        <v>41</v>
      </c>
      <c r="AA934" s="1">
        <f>VLOOKUP(G934,Sku_Consolidated!A2:E957,5,FALSE)</f>
      </c>
      <c r="AB934" s="1">
        <f>IF(VLOOKUP(G934,Sku_Consolidated!A2:S957,19,FALSE)="SHOWCASE", VLOOKUP(E934,Store_Showcase!B2:N144,13, FALSE), IF(VLOOKUP(G934,Sku_Consolidated!A2:S957,19,FALSE)="VAM",VLOOKUP(E934,Store_VAM!B2:N273,13, FALSE),VLOOKUP(E934,Store_SRP!B2:N110,13, FALSE)))</f>
      </c>
      <c r="AC934" s="1">
        <f>IF(IFERROR(AB934,TRUE)=TRUE, "-","OK")</f>
      </c>
      <c r="AD934" s="11" t="s">
        <v>37</v>
      </c>
      <c r="AE934" s="11" t="s">
        <v>37</v>
      </c>
      <c r="AF934" s="1">
        <f>IF(IFERROR(VLOOKUP(E934,Store_Showcase!B2:H144,{5}, FALSE), TRUE)=TRUE, IF(IFERROR(VLOOKUP(E934,Store_SRP!B2:H110,{5}, FALSE), TRUE)=TRUE,VLOOKUP(E934,Store_VAM!B2:H273,{5}, FALSE),VLOOKUP(E934,Store_SRP!B2:H110,{5}, FALSE)), VLOOKUP(E934,Store_Showcase!B2:H144,{5}, FALSE))</f>
      </c>
      <c r="AG934" s="1">
        <f>IF(IFERROR(VLOOKUP(E934,Store_Showcase!B2:H144,{6}, FALSE), TRUE)=TRUE, IF(IFERROR(VLOOKUP(E934,Store_SRP!B2:H110,{6}, FALSE), TRUE)=TRUE,VLOOKUP(E934,Store_VAM!B2:H273,{6}, FALSE),VLOOKUP(E934,Store_SRP!B2:H110,{6}, FALSE)), VLOOKUP(E934,Store_Showcase!B2:H144,{6}, FALSE))</f>
      </c>
      <c r="AH934" s="1">
        <f>VLOOKUP(G934,Sku_Consolidated!A2:R957,18,FALSE)</f>
      </c>
      <c r="AI934" s="1">
        <f>VLOOKUP(G934,Sku_Consolidated!A2:S957,19,FALSE)</f>
      </c>
      <c r="AJ934" s="1">
        <f>VLOOKUP(G934,Sku_Consolidated!A2:T957,20,FALSE)</f>
      </c>
    </row>
    <row r="935" spans="1:36" x14ac:dyDescent="0.25">
      <c r="A935" s="1">
        <v>2024</v>
      </c>
      <c r="B935" s="1" t="s">
        <v>31</v>
      </c>
      <c r="C935" s="1" t="s">
        <v>32</v>
      </c>
      <c r="D935" s="1" t="s">
        <v>33</v>
      </c>
      <c r="E935" s="9" t="s">
        <v>2533</v>
      </c>
      <c r="F935" s="1">
        <f>IF(VLOOKUP(G935,Sku_Consolidated!A2:S957,{19},FALSE)="SHOWCASE", VLOOKUP(E935,Store_Showcase!B2:C144,{2}, FALSE), IF(VLOOKUP(G935,Sku_Consolidated!A2:S957,{19},FALSE)="VAM",VLOOKUP(E935,Store_VAM!B2:C273,{2}, FALSE),VLOOKUP(E935,Store_SRP!B2:C110,{2}, FALSE)))</f>
      </c>
      <c r="G935" s="1">
        <v>795730</v>
      </c>
      <c r="H935" s="1" t="s">
        <v>1423</v>
      </c>
      <c r="I935" s="10" t="s">
        <v>1137</v>
      </c>
      <c r="J935" s="1">
        <f>VLOOKUP(G935,Sku_Consolidated!A2:C957, 3, FALSE)</f>
      </c>
      <c r="K935" s="10">
        <f>IF(J935="PACK", I935, 0)</f>
      </c>
      <c r="L935" s="10">
        <f>IF(J935="KG", I935, I935 * VLOOKUP(G935,Sku_Consolidated!A2:U957,21,FALSE))</f>
      </c>
      <c r="M935" s="10" t="s">
        <v>37</v>
      </c>
      <c r="N935" s="11" t="s">
        <v>2534</v>
      </c>
      <c r="O935" s="10" t="s">
        <v>2535</v>
      </c>
      <c r="P935" s="10">
        <f>N935 - O935</f>
      </c>
      <c r="Q935" s="1">
        <f>VLOOKUP(G935,Sku_Consolidated!A2:G957,7, FALSE)</f>
      </c>
      <c r="R935" s="1">
        <f>IF(IFERROR(VLOOKUP(E935,Store_Showcase!B2:H144,7, FALSE), TRUE)=TRUE, IF(IFERROR(VLOOKUP(E935,Store_SRP!B2:H110,7, FALSE), TRUE)=TRUE,VLOOKUP(E935,Store_VAM!B2:H273,7, FALSE),VLOOKUP(E935,Store_SRP!B2:H110,7, FALSE)), VLOOKUP(E935,Store_Showcase!B2:H144,7, FALSE))</f>
      </c>
      <c r="S935" s="1">
        <f>IF(IFERROR(VLOOKUP(E935,Store_Showcase!B2:I144,8, FALSE), TRUE)=TRUE, IF(IFERROR(VLOOKUP(E935,Store_SRP!B2:I110,8, FALSE), TRUE)=TRUE,VLOOKUP(E935,Store_VAM!B2:I273,8, FALSE),VLOOKUP(E935,Store_SRP!B2:I110,8, FALSE)), VLOOKUP(E935,Store_Showcase!B2:I144,8, FALSE))</f>
      </c>
      <c r="T935" s="1">
        <f>VLOOKUP(G935,Sku_Consolidated!A2:R957,18,FALSE)</f>
      </c>
      <c r="U935" s="1" t="s">
        <v>2536</v>
      </c>
      <c r="V935" s="1">
        <f>IF(VLOOKUP(G935,Sku_Consolidated!A2:S957,19,FALSE)="SHOWCASE", VLOOKUP(E935,Store_Showcase!B2:L144,11, FALSE), IF(VLOOKUP(G935,Sku_Consolidated!A2:S957,19,FALSE)="VAM",VLOOKUP(E935,Store_VAM!B2:L273,11, FALSE),VLOOKUP(E935,Store_SRP!B2:L110,11, FALSE)))</f>
      </c>
      <c r="W935" s="1">
        <f>VLOOKUP(G935,Sku_Consolidated!A2:W957,11,FALSE)</f>
      </c>
      <c r="X935" s="1">
        <f>VLOOKUP(G935,Sku_Consolidated!A2:H957,8,FALSE)</f>
      </c>
      <c r="Y935" s="1">
        <f>VLOOKUP(G935,Sku_Consolidated!A2:I957,9,FALSE)</f>
      </c>
      <c r="Z935" s="1" t="s">
        <v>41</v>
      </c>
      <c r="AA935" s="1">
        <f>VLOOKUP(G935,Sku_Consolidated!A2:E957,5,FALSE)</f>
      </c>
      <c r="AB935" s="1">
        <f>IF(VLOOKUP(G935,Sku_Consolidated!A2:S957,19,FALSE)="SHOWCASE", VLOOKUP(E935,Store_Showcase!B2:N144,13, FALSE), IF(VLOOKUP(G935,Sku_Consolidated!A2:S957,19,FALSE)="VAM",VLOOKUP(E935,Store_VAM!B2:N273,13, FALSE),VLOOKUP(E935,Store_SRP!B2:N110,13, FALSE)))</f>
      </c>
      <c r="AC935" s="1">
        <f>IF(IFERROR(AB935,TRUE)=TRUE, "-","OK")</f>
      </c>
      <c r="AD935" s="11" t="s">
        <v>37</v>
      </c>
      <c r="AE935" s="11" t="s">
        <v>37</v>
      </c>
      <c r="AF935" s="1">
        <f>IF(IFERROR(VLOOKUP(E935,Store_Showcase!B2:H144,{5}, FALSE), TRUE)=TRUE, IF(IFERROR(VLOOKUP(E935,Store_SRP!B2:H110,{5}, FALSE), TRUE)=TRUE,VLOOKUP(E935,Store_VAM!B2:H273,{5}, FALSE),VLOOKUP(E935,Store_SRP!B2:H110,{5}, FALSE)), VLOOKUP(E935,Store_Showcase!B2:H144,{5}, FALSE))</f>
      </c>
      <c r="AG935" s="1">
        <f>IF(IFERROR(VLOOKUP(E935,Store_Showcase!B2:H144,{6}, FALSE), TRUE)=TRUE, IF(IFERROR(VLOOKUP(E935,Store_SRP!B2:H110,{6}, FALSE), TRUE)=TRUE,VLOOKUP(E935,Store_VAM!B2:H273,{6}, FALSE),VLOOKUP(E935,Store_SRP!B2:H110,{6}, FALSE)), VLOOKUP(E935,Store_Showcase!B2:H144,{6}, FALSE))</f>
      </c>
      <c r="AH935" s="1">
        <f>VLOOKUP(G935,Sku_Consolidated!A2:R957,18,FALSE)</f>
      </c>
      <c r="AI935" s="1">
        <f>VLOOKUP(G935,Sku_Consolidated!A2:S957,19,FALSE)</f>
      </c>
      <c r="AJ935" s="1">
        <f>VLOOKUP(G935,Sku_Consolidated!A2:T957,20,FALSE)</f>
      </c>
    </row>
    <row r="936" spans="1:36" x14ac:dyDescent="0.25">
      <c r="A936" s="1">
        <v>2024</v>
      </c>
      <c r="B936" s="1" t="s">
        <v>31</v>
      </c>
      <c r="C936" s="1" t="s">
        <v>32</v>
      </c>
      <c r="D936" s="1" t="s">
        <v>33</v>
      </c>
      <c r="E936" s="9" t="s">
        <v>2533</v>
      </c>
      <c r="F936" s="1">
        <f>IF(VLOOKUP(G936,Sku_Consolidated!A2:S957,{19},FALSE)="SHOWCASE", VLOOKUP(E936,Store_Showcase!B2:C144,{2}, FALSE), IF(VLOOKUP(G936,Sku_Consolidated!A2:S957,{19},FALSE)="VAM",VLOOKUP(E936,Store_VAM!B2:C273,{2}, FALSE),VLOOKUP(E936,Store_SRP!B2:C110,{2}, FALSE)))</f>
      </c>
      <c r="G936" s="1">
        <v>795733</v>
      </c>
      <c r="H936" s="1" t="s">
        <v>1430</v>
      </c>
      <c r="I936" s="10" t="s">
        <v>1137</v>
      </c>
      <c r="J936" s="1">
        <f>VLOOKUP(G936,Sku_Consolidated!A2:C957, 3, FALSE)</f>
      </c>
      <c r="K936" s="10">
        <f>IF(J936="PACK", I936, 0)</f>
      </c>
      <c r="L936" s="10">
        <f>IF(J936="KG", I936, I936 * VLOOKUP(G936,Sku_Consolidated!A2:U957,21,FALSE))</f>
      </c>
      <c r="M936" s="10" t="s">
        <v>37</v>
      </c>
      <c r="N936" s="11" t="s">
        <v>2537</v>
      </c>
      <c r="O936" s="10" t="s">
        <v>2538</v>
      </c>
      <c r="P936" s="10">
        <f>N936 - O936</f>
      </c>
      <c r="Q936" s="1">
        <f>VLOOKUP(G936,Sku_Consolidated!A2:G957,7, FALSE)</f>
      </c>
      <c r="R936" s="1">
        <f>IF(IFERROR(VLOOKUP(E936,Store_Showcase!B2:H144,7, FALSE), TRUE)=TRUE, IF(IFERROR(VLOOKUP(E936,Store_SRP!B2:H110,7, FALSE), TRUE)=TRUE,VLOOKUP(E936,Store_VAM!B2:H273,7, FALSE),VLOOKUP(E936,Store_SRP!B2:H110,7, FALSE)), VLOOKUP(E936,Store_Showcase!B2:H144,7, FALSE))</f>
      </c>
      <c r="S936" s="1">
        <f>IF(IFERROR(VLOOKUP(E936,Store_Showcase!B2:I144,8, FALSE), TRUE)=TRUE, IF(IFERROR(VLOOKUP(E936,Store_SRP!B2:I110,8, FALSE), TRUE)=TRUE,VLOOKUP(E936,Store_VAM!B2:I273,8, FALSE),VLOOKUP(E936,Store_SRP!B2:I110,8, FALSE)), VLOOKUP(E936,Store_Showcase!B2:I144,8, FALSE))</f>
      </c>
      <c r="T936" s="1">
        <f>VLOOKUP(G936,Sku_Consolidated!A2:R957,18,FALSE)</f>
      </c>
      <c r="U936" s="1" t="s">
        <v>2536</v>
      </c>
      <c r="V936" s="1">
        <f>IF(VLOOKUP(G936,Sku_Consolidated!A2:S957,19,FALSE)="SHOWCASE", VLOOKUP(E936,Store_Showcase!B2:L144,11, FALSE), IF(VLOOKUP(G936,Sku_Consolidated!A2:S957,19,FALSE)="VAM",VLOOKUP(E936,Store_VAM!B2:L273,11, FALSE),VLOOKUP(E936,Store_SRP!B2:L110,11, FALSE)))</f>
      </c>
      <c r="W936" s="1">
        <f>VLOOKUP(G936,Sku_Consolidated!A2:W957,11,FALSE)</f>
      </c>
      <c r="X936" s="1">
        <f>VLOOKUP(G936,Sku_Consolidated!A2:H957,8,FALSE)</f>
      </c>
      <c r="Y936" s="1">
        <f>VLOOKUP(G936,Sku_Consolidated!A2:I957,9,FALSE)</f>
      </c>
      <c r="Z936" s="1" t="s">
        <v>41</v>
      </c>
      <c r="AA936" s="1">
        <f>VLOOKUP(G936,Sku_Consolidated!A2:E957,5,FALSE)</f>
      </c>
      <c r="AB936" s="1">
        <f>IF(VLOOKUP(G936,Sku_Consolidated!A2:S957,19,FALSE)="SHOWCASE", VLOOKUP(E936,Store_Showcase!B2:N144,13, FALSE), IF(VLOOKUP(G936,Sku_Consolidated!A2:S957,19,FALSE)="VAM",VLOOKUP(E936,Store_VAM!B2:N273,13, FALSE),VLOOKUP(E936,Store_SRP!B2:N110,13, FALSE)))</f>
      </c>
      <c r="AC936" s="1">
        <f>IF(IFERROR(AB936,TRUE)=TRUE, "-","OK")</f>
      </c>
      <c r="AD936" s="11" t="s">
        <v>37</v>
      </c>
      <c r="AE936" s="11" t="s">
        <v>37</v>
      </c>
      <c r="AF936" s="1">
        <f>IF(IFERROR(VLOOKUP(E936,Store_Showcase!B2:H144,{5}, FALSE), TRUE)=TRUE, IF(IFERROR(VLOOKUP(E936,Store_SRP!B2:H110,{5}, FALSE), TRUE)=TRUE,VLOOKUP(E936,Store_VAM!B2:H273,{5}, FALSE),VLOOKUP(E936,Store_SRP!B2:H110,{5}, FALSE)), VLOOKUP(E936,Store_Showcase!B2:H144,{5}, FALSE))</f>
      </c>
      <c r="AG936" s="1">
        <f>IF(IFERROR(VLOOKUP(E936,Store_Showcase!B2:H144,{6}, FALSE), TRUE)=TRUE, IF(IFERROR(VLOOKUP(E936,Store_SRP!B2:H110,{6}, FALSE), TRUE)=TRUE,VLOOKUP(E936,Store_VAM!B2:H273,{6}, FALSE),VLOOKUP(E936,Store_SRP!B2:H110,{6}, FALSE)), VLOOKUP(E936,Store_Showcase!B2:H144,{6}, FALSE))</f>
      </c>
      <c r="AH936" s="1">
        <f>VLOOKUP(G936,Sku_Consolidated!A2:R957,18,FALSE)</f>
      </c>
      <c r="AI936" s="1">
        <f>VLOOKUP(G936,Sku_Consolidated!A2:S957,19,FALSE)</f>
      </c>
      <c r="AJ936" s="1">
        <f>VLOOKUP(G936,Sku_Consolidated!A2:T957,20,FALSE)</f>
      </c>
    </row>
    <row r="937" spans="1:36" x14ac:dyDescent="0.25">
      <c r="A937" s="1">
        <v>2024</v>
      </c>
      <c r="B937" s="1" t="s">
        <v>31</v>
      </c>
      <c r="C937" s="1" t="s">
        <v>32</v>
      </c>
      <c r="D937" s="1" t="s">
        <v>33</v>
      </c>
      <c r="E937" s="9" t="s">
        <v>2539</v>
      </c>
      <c r="F937" s="1">
        <f>IF(VLOOKUP(G937,Sku_Consolidated!A2:S957,{19},FALSE)="SHOWCASE", VLOOKUP(E937,Store_Showcase!B2:C144,{2}, FALSE), IF(VLOOKUP(G937,Sku_Consolidated!A2:S957,{19},FALSE)="VAM",VLOOKUP(E937,Store_VAM!B2:C273,{2}, FALSE),VLOOKUP(E937,Store_SRP!B2:C110,{2}, FALSE)))</f>
      </c>
      <c r="G937" s="1">
        <v>795719</v>
      </c>
      <c r="H937" s="1" t="s">
        <v>1466</v>
      </c>
      <c r="I937" s="10" t="s">
        <v>1424</v>
      </c>
      <c r="J937" s="1">
        <f>VLOOKUP(G937,Sku_Consolidated!A2:C957, 3, FALSE)</f>
      </c>
      <c r="K937" s="10">
        <f>IF(J937="PACK", I937, 0)</f>
      </c>
      <c r="L937" s="10">
        <f>IF(J937="KG", I937, I937 * VLOOKUP(G937,Sku_Consolidated!A2:U957,21,FALSE))</f>
      </c>
      <c r="M937" s="10" t="s">
        <v>37</v>
      </c>
      <c r="N937" s="11" t="s">
        <v>1425</v>
      </c>
      <c r="O937" s="10" t="s">
        <v>1700</v>
      </c>
      <c r="P937" s="10">
        <f>N937 - O937</f>
      </c>
      <c r="Q937" s="1">
        <f>VLOOKUP(G937,Sku_Consolidated!A2:G957,7, FALSE)</f>
      </c>
      <c r="R937" s="1">
        <f>IF(IFERROR(VLOOKUP(E937,Store_Showcase!B2:H144,7, FALSE), TRUE)=TRUE, IF(IFERROR(VLOOKUP(E937,Store_SRP!B2:H110,7, FALSE), TRUE)=TRUE,VLOOKUP(E937,Store_VAM!B2:H273,7, FALSE),VLOOKUP(E937,Store_SRP!B2:H110,7, FALSE)), VLOOKUP(E937,Store_Showcase!B2:H144,7, FALSE))</f>
      </c>
      <c r="S937" s="1">
        <f>IF(IFERROR(VLOOKUP(E937,Store_Showcase!B2:I144,8, FALSE), TRUE)=TRUE, IF(IFERROR(VLOOKUP(E937,Store_SRP!B2:I110,8, FALSE), TRUE)=TRUE,VLOOKUP(E937,Store_VAM!B2:I273,8, FALSE),VLOOKUP(E937,Store_SRP!B2:I110,8, FALSE)), VLOOKUP(E937,Store_Showcase!B2:I144,8, FALSE))</f>
      </c>
      <c r="T937" s="1">
        <f>VLOOKUP(G937,Sku_Consolidated!A2:R957,18,FALSE)</f>
      </c>
      <c r="U937" s="1" t="s">
        <v>2540</v>
      </c>
      <c r="V937" s="1">
        <f>IF(VLOOKUP(G937,Sku_Consolidated!A2:S957,19,FALSE)="SHOWCASE", VLOOKUP(E937,Store_Showcase!B2:L144,11, FALSE), IF(VLOOKUP(G937,Sku_Consolidated!A2:S957,19,FALSE)="VAM",VLOOKUP(E937,Store_VAM!B2:L273,11, FALSE),VLOOKUP(E937,Store_SRP!B2:L110,11, FALSE)))</f>
      </c>
      <c r="W937" s="1">
        <f>VLOOKUP(G937,Sku_Consolidated!A2:W957,11,FALSE)</f>
      </c>
      <c r="X937" s="1">
        <f>VLOOKUP(G937,Sku_Consolidated!A2:H957,8,FALSE)</f>
      </c>
      <c r="Y937" s="1">
        <f>VLOOKUP(G937,Sku_Consolidated!A2:I957,9,FALSE)</f>
      </c>
      <c r="Z937" s="1" t="s">
        <v>41</v>
      </c>
      <c r="AA937" s="1">
        <f>VLOOKUP(G937,Sku_Consolidated!A2:E957,5,FALSE)</f>
      </c>
      <c r="AB937" s="1">
        <f>IF(VLOOKUP(G937,Sku_Consolidated!A2:S957,19,FALSE)="SHOWCASE", VLOOKUP(E937,Store_Showcase!B2:N144,13, FALSE), IF(VLOOKUP(G937,Sku_Consolidated!A2:S957,19,FALSE)="VAM",VLOOKUP(E937,Store_VAM!B2:N273,13, FALSE),VLOOKUP(E937,Store_SRP!B2:N110,13, FALSE)))</f>
      </c>
      <c r="AC937" s="1">
        <f>IF(IFERROR(AB937,TRUE)=TRUE, "-","OK")</f>
      </c>
      <c r="AD937" s="11" t="s">
        <v>37</v>
      </c>
      <c r="AE937" s="11" t="s">
        <v>37</v>
      </c>
      <c r="AF937" s="1">
        <f>IF(IFERROR(VLOOKUP(E937,Store_Showcase!B2:H144,{5}, FALSE), TRUE)=TRUE, IF(IFERROR(VLOOKUP(E937,Store_SRP!B2:H110,{5}, FALSE), TRUE)=TRUE,VLOOKUP(E937,Store_VAM!B2:H273,{5}, FALSE),VLOOKUP(E937,Store_SRP!B2:H110,{5}, FALSE)), VLOOKUP(E937,Store_Showcase!B2:H144,{5}, FALSE))</f>
      </c>
      <c r="AG937" s="1">
        <f>IF(IFERROR(VLOOKUP(E937,Store_Showcase!B2:H144,{6}, FALSE), TRUE)=TRUE, IF(IFERROR(VLOOKUP(E937,Store_SRP!B2:H110,{6}, FALSE), TRUE)=TRUE,VLOOKUP(E937,Store_VAM!B2:H273,{6}, FALSE),VLOOKUP(E937,Store_SRP!B2:H110,{6}, FALSE)), VLOOKUP(E937,Store_Showcase!B2:H144,{6}, FALSE))</f>
      </c>
      <c r="AH937" s="1">
        <f>VLOOKUP(G937,Sku_Consolidated!A2:R957,18,FALSE)</f>
      </c>
      <c r="AI937" s="1">
        <f>VLOOKUP(G937,Sku_Consolidated!A2:S957,19,FALSE)</f>
      </c>
      <c r="AJ937" s="1">
        <f>VLOOKUP(G937,Sku_Consolidated!A2:T957,20,FALSE)</f>
      </c>
    </row>
    <row r="938" spans="1:36" x14ac:dyDescent="0.25">
      <c r="A938" s="1">
        <v>2024</v>
      </c>
      <c r="B938" s="1" t="s">
        <v>31</v>
      </c>
      <c r="C938" s="1" t="s">
        <v>32</v>
      </c>
      <c r="D938" s="1" t="s">
        <v>33</v>
      </c>
      <c r="E938" s="9" t="s">
        <v>2539</v>
      </c>
      <c r="F938" s="1">
        <f>IF(VLOOKUP(G938,Sku_Consolidated!A2:S957,{19},FALSE)="SHOWCASE", VLOOKUP(E938,Store_Showcase!B2:C144,{2}, FALSE), IF(VLOOKUP(G938,Sku_Consolidated!A2:S957,{19},FALSE)="VAM",VLOOKUP(E938,Store_VAM!B2:C273,{2}, FALSE),VLOOKUP(E938,Store_SRP!B2:C110,{2}, FALSE)))</f>
      </c>
      <c r="G938" s="1">
        <v>795725</v>
      </c>
      <c r="H938" s="1" t="s">
        <v>1417</v>
      </c>
      <c r="I938" s="10" t="s">
        <v>1424</v>
      </c>
      <c r="J938" s="1">
        <f>VLOOKUP(G938,Sku_Consolidated!A2:C957, 3, FALSE)</f>
      </c>
      <c r="K938" s="10">
        <f>IF(J938="PACK", I938, 0)</f>
      </c>
      <c r="L938" s="10">
        <f>IF(J938="KG", I938, I938 * VLOOKUP(G938,Sku_Consolidated!A2:U957,21,FALSE))</f>
      </c>
      <c r="M938" s="10" t="s">
        <v>37</v>
      </c>
      <c r="N938" s="11" t="s">
        <v>1472</v>
      </c>
      <c r="O938" s="10" t="s">
        <v>2541</v>
      </c>
      <c r="P938" s="10">
        <f>N938 - O938</f>
      </c>
      <c r="Q938" s="1">
        <f>VLOOKUP(G938,Sku_Consolidated!A2:G957,7, FALSE)</f>
      </c>
      <c r="R938" s="1">
        <f>IF(IFERROR(VLOOKUP(E938,Store_Showcase!B2:H144,7, FALSE), TRUE)=TRUE, IF(IFERROR(VLOOKUP(E938,Store_SRP!B2:H110,7, FALSE), TRUE)=TRUE,VLOOKUP(E938,Store_VAM!B2:H273,7, FALSE),VLOOKUP(E938,Store_SRP!B2:H110,7, FALSE)), VLOOKUP(E938,Store_Showcase!B2:H144,7, FALSE))</f>
      </c>
      <c r="S938" s="1">
        <f>IF(IFERROR(VLOOKUP(E938,Store_Showcase!B2:I144,8, FALSE), TRUE)=TRUE, IF(IFERROR(VLOOKUP(E938,Store_SRP!B2:I110,8, FALSE), TRUE)=TRUE,VLOOKUP(E938,Store_VAM!B2:I273,8, FALSE),VLOOKUP(E938,Store_SRP!B2:I110,8, FALSE)), VLOOKUP(E938,Store_Showcase!B2:I144,8, FALSE))</f>
      </c>
      <c r="T938" s="1">
        <f>VLOOKUP(G938,Sku_Consolidated!A2:R957,18,FALSE)</f>
      </c>
      <c r="U938" s="1" t="s">
        <v>2540</v>
      </c>
      <c r="V938" s="1">
        <f>IF(VLOOKUP(G938,Sku_Consolidated!A2:S957,19,FALSE)="SHOWCASE", VLOOKUP(E938,Store_Showcase!B2:L144,11, FALSE), IF(VLOOKUP(G938,Sku_Consolidated!A2:S957,19,FALSE)="VAM",VLOOKUP(E938,Store_VAM!B2:L273,11, FALSE),VLOOKUP(E938,Store_SRP!B2:L110,11, FALSE)))</f>
      </c>
      <c r="W938" s="1">
        <f>VLOOKUP(G938,Sku_Consolidated!A2:W957,11,FALSE)</f>
      </c>
      <c r="X938" s="1">
        <f>VLOOKUP(G938,Sku_Consolidated!A2:H957,8,FALSE)</f>
      </c>
      <c r="Y938" s="1">
        <f>VLOOKUP(G938,Sku_Consolidated!A2:I957,9,FALSE)</f>
      </c>
      <c r="Z938" s="1" t="s">
        <v>41</v>
      </c>
      <c r="AA938" s="1">
        <f>VLOOKUP(G938,Sku_Consolidated!A2:E957,5,FALSE)</f>
      </c>
      <c r="AB938" s="1">
        <f>IF(VLOOKUP(G938,Sku_Consolidated!A2:S957,19,FALSE)="SHOWCASE", VLOOKUP(E938,Store_Showcase!B2:N144,13, FALSE), IF(VLOOKUP(G938,Sku_Consolidated!A2:S957,19,FALSE)="VAM",VLOOKUP(E938,Store_VAM!B2:N273,13, FALSE),VLOOKUP(E938,Store_SRP!B2:N110,13, FALSE)))</f>
      </c>
      <c r="AC938" s="1">
        <f>IF(IFERROR(AB938,TRUE)=TRUE, "-","OK")</f>
      </c>
      <c r="AD938" s="11" t="s">
        <v>37</v>
      </c>
      <c r="AE938" s="11" t="s">
        <v>37</v>
      </c>
      <c r="AF938" s="1">
        <f>IF(IFERROR(VLOOKUP(E938,Store_Showcase!B2:H144,{5}, FALSE), TRUE)=TRUE, IF(IFERROR(VLOOKUP(E938,Store_SRP!B2:H110,{5}, FALSE), TRUE)=TRUE,VLOOKUP(E938,Store_VAM!B2:H273,{5}, FALSE),VLOOKUP(E938,Store_SRP!B2:H110,{5}, FALSE)), VLOOKUP(E938,Store_Showcase!B2:H144,{5}, FALSE))</f>
      </c>
      <c r="AG938" s="1">
        <f>IF(IFERROR(VLOOKUP(E938,Store_Showcase!B2:H144,{6}, FALSE), TRUE)=TRUE, IF(IFERROR(VLOOKUP(E938,Store_SRP!B2:H110,{6}, FALSE), TRUE)=TRUE,VLOOKUP(E938,Store_VAM!B2:H273,{6}, FALSE),VLOOKUP(E938,Store_SRP!B2:H110,{6}, FALSE)), VLOOKUP(E938,Store_Showcase!B2:H144,{6}, FALSE))</f>
      </c>
      <c r="AH938" s="1">
        <f>VLOOKUP(G938,Sku_Consolidated!A2:R957,18,FALSE)</f>
      </c>
      <c r="AI938" s="1">
        <f>VLOOKUP(G938,Sku_Consolidated!A2:S957,19,FALSE)</f>
      </c>
      <c r="AJ938" s="1">
        <f>VLOOKUP(G938,Sku_Consolidated!A2:T957,20,FALSE)</f>
      </c>
    </row>
    <row r="939" spans="1:36" x14ac:dyDescent="0.25">
      <c r="A939" s="1">
        <v>2024</v>
      </c>
      <c r="B939" s="1" t="s">
        <v>31</v>
      </c>
      <c r="C939" s="1" t="s">
        <v>32</v>
      </c>
      <c r="D939" s="1" t="s">
        <v>33</v>
      </c>
      <c r="E939" s="9" t="s">
        <v>2539</v>
      </c>
      <c r="F939" s="1">
        <f>IF(VLOOKUP(G939,Sku_Consolidated!A2:S957,{19},FALSE)="SHOWCASE", VLOOKUP(E939,Store_Showcase!B2:C144,{2}, FALSE), IF(VLOOKUP(G939,Sku_Consolidated!A2:S957,{19},FALSE)="VAM",VLOOKUP(E939,Store_VAM!B2:C273,{2}, FALSE),VLOOKUP(E939,Store_SRP!B2:C110,{2}, FALSE)))</f>
      </c>
      <c r="G939" s="1">
        <v>795727</v>
      </c>
      <c r="H939" s="1" t="s">
        <v>1420</v>
      </c>
      <c r="I939" s="10" t="s">
        <v>1137</v>
      </c>
      <c r="J939" s="1">
        <f>VLOOKUP(G939,Sku_Consolidated!A2:C957, 3, FALSE)</f>
      </c>
      <c r="K939" s="10">
        <f>IF(J939="PACK", I939, 0)</f>
      </c>
      <c r="L939" s="10">
        <f>IF(J939="KG", I939, I939 * VLOOKUP(G939,Sku_Consolidated!A2:U957,21,FALSE))</f>
      </c>
      <c r="M939" s="10" t="s">
        <v>37</v>
      </c>
      <c r="N939" s="11" t="s">
        <v>1421</v>
      </c>
      <c r="O939" s="10" t="s">
        <v>2542</v>
      </c>
      <c r="P939" s="10">
        <f>N939 - O939</f>
      </c>
      <c r="Q939" s="1">
        <f>VLOOKUP(G939,Sku_Consolidated!A2:G957,7, FALSE)</f>
      </c>
      <c r="R939" s="1">
        <f>IF(IFERROR(VLOOKUP(E939,Store_Showcase!B2:H144,7, FALSE), TRUE)=TRUE, IF(IFERROR(VLOOKUP(E939,Store_SRP!B2:H110,7, FALSE), TRUE)=TRUE,VLOOKUP(E939,Store_VAM!B2:H273,7, FALSE),VLOOKUP(E939,Store_SRP!B2:H110,7, FALSE)), VLOOKUP(E939,Store_Showcase!B2:H144,7, FALSE))</f>
      </c>
      <c r="S939" s="1">
        <f>IF(IFERROR(VLOOKUP(E939,Store_Showcase!B2:I144,8, FALSE), TRUE)=TRUE, IF(IFERROR(VLOOKUP(E939,Store_SRP!B2:I110,8, FALSE), TRUE)=TRUE,VLOOKUP(E939,Store_VAM!B2:I273,8, FALSE),VLOOKUP(E939,Store_SRP!B2:I110,8, FALSE)), VLOOKUP(E939,Store_Showcase!B2:I144,8, FALSE))</f>
      </c>
      <c r="T939" s="1">
        <f>VLOOKUP(G939,Sku_Consolidated!A2:R957,18,FALSE)</f>
      </c>
      <c r="U939" s="1" t="s">
        <v>2540</v>
      </c>
      <c r="V939" s="1">
        <f>IF(VLOOKUP(G939,Sku_Consolidated!A2:S957,19,FALSE)="SHOWCASE", VLOOKUP(E939,Store_Showcase!B2:L144,11, FALSE), IF(VLOOKUP(G939,Sku_Consolidated!A2:S957,19,FALSE)="VAM",VLOOKUP(E939,Store_VAM!B2:L273,11, FALSE),VLOOKUP(E939,Store_SRP!B2:L110,11, FALSE)))</f>
      </c>
      <c r="W939" s="1">
        <f>VLOOKUP(G939,Sku_Consolidated!A2:W957,11,FALSE)</f>
      </c>
      <c r="X939" s="1">
        <f>VLOOKUP(G939,Sku_Consolidated!A2:H957,8,FALSE)</f>
      </c>
      <c r="Y939" s="1">
        <f>VLOOKUP(G939,Sku_Consolidated!A2:I957,9,FALSE)</f>
      </c>
      <c r="Z939" s="1" t="s">
        <v>41</v>
      </c>
      <c r="AA939" s="1">
        <f>VLOOKUP(G939,Sku_Consolidated!A2:E957,5,FALSE)</f>
      </c>
      <c r="AB939" s="1">
        <f>IF(VLOOKUP(G939,Sku_Consolidated!A2:S957,19,FALSE)="SHOWCASE", VLOOKUP(E939,Store_Showcase!B2:N144,13, FALSE), IF(VLOOKUP(G939,Sku_Consolidated!A2:S957,19,FALSE)="VAM",VLOOKUP(E939,Store_VAM!B2:N273,13, FALSE),VLOOKUP(E939,Store_SRP!B2:N110,13, FALSE)))</f>
      </c>
      <c r="AC939" s="1">
        <f>IF(IFERROR(AB939,TRUE)=TRUE, "-","OK")</f>
      </c>
      <c r="AD939" s="11" t="s">
        <v>37</v>
      </c>
      <c r="AE939" s="11" t="s">
        <v>37</v>
      </c>
      <c r="AF939" s="1">
        <f>IF(IFERROR(VLOOKUP(E939,Store_Showcase!B2:H144,{5}, FALSE), TRUE)=TRUE, IF(IFERROR(VLOOKUP(E939,Store_SRP!B2:H110,{5}, FALSE), TRUE)=TRUE,VLOOKUP(E939,Store_VAM!B2:H273,{5}, FALSE),VLOOKUP(E939,Store_SRP!B2:H110,{5}, FALSE)), VLOOKUP(E939,Store_Showcase!B2:H144,{5}, FALSE))</f>
      </c>
      <c r="AG939" s="1">
        <f>IF(IFERROR(VLOOKUP(E939,Store_Showcase!B2:H144,{6}, FALSE), TRUE)=TRUE, IF(IFERROR(VLOOKUP(E939,Store_SRP!B2:H110,{6}, FALSE), TRUE)=TRUE,VLOOKUP(E939,Store_VAM!B2:H273,{6}, FALSE),VLOOKUP(E939,Store_SRP!B2:H110,{6}, FALSE)), VLOOKUP(E939,Store_Showcase!B2:H144,{6}, FALSE))</f>
      </c>
      <c r="AH939" s="1">
        <f>VLOOKUP(G939,Sku_Consolidated!A2:R957,18,FALSE)</f>
      </c>
      <c r="AI939" s="1">
        <f>VLOOKUP(G939,Sku_Consolidated!A2:S957,19,FALSE)</f>
      </c>
      <c r="AJ939" s="1">
        <f>VLOOKUP(G939,Sku_Consolidated!A2:T957,20,FALSE)</f>
      </c>
    </row>
    <row r="940" spans="1:36" x14ac:dyDescent="0.25">
      <c r="A940" s="1">
        <v>2024</v>
      </c>
      <c r="B940" s="1" t="s">
        <v>31</v>
      </c>
      <c r="C940" s="1" t="s">
        <v>32</v>
      </c>
      <c r="D940" s="1" t="s">
        <v>33</v>
      </c>
      <c r="E940" s="9" t="s">
        <v>2539</v>
      </c>
      <c r="F940" s="1">
        <f>IF(VLOOKUP(G940,Sku_Consolidated!A2:S957,{19},FALSE)="SHOWCASE", VLOOKUP(E940,Store_Showcase!B2:C144,{2}, FALSE), IF(VLOOKUP(G940,Sku_Consolidated!A2:S957,{19},FALSE)="VAM",VLOOKUP(E940,Store_VAM!B2:C273,{2}, FALSE),VLOOKUP(E940,Store_SRP!B2:C110,{2}, FALSE)))</f>
      </c>
      <c r="G940" s="1">
        <v>795728</v>
      </c>
      <c r="H940" s="1" t="s">
        <v>1647</v>
      </c>
      <c r="I940" s="10" t="s">
        <v>1477</v>
      </c>
      <c r="J940" s="1">
        <f>VLOOKUP(G940,Sku_Consolidated!A2:C957, 3, FALSE)</f>
      </c>
      <c r="K940" s="10">
        <f>IF(J940="PACK", I940, 0)</f>
      </c>
      <c r="L940" s="10">
        <f>IF(J940="KG", I940, I940 * VLOOKUP(G940,Sku_Consolidated!A2:U957,21,FALSE))</f>
      </c>
      <c r="M940" s="10" t="s">
        <v>37</v>
      </c>
      <c r="N940" s="11" t="s">
        <v>2543</v>
      </c>
      <c r="O940" s="10" t="s">
        <v>2544</v>
      </c>
      <c r="P940" s="10">
        <f>N940 - O940</f>
      </c>
      <c r="Q940" s="1">
        <f>VLOOKUP(G940,Sku_Consolidated!A2:G957,7, FALSE)</f>
      </c>
      <c r="R940" s="1">
        <f>IF(IFERROR(VLOOKUP(E940,Store_Showcase!B2:H144,7, FALSE), TRUE)=TRUE, IF(IFERROR(VLOOKUP(E940,Store_SRP!B2:H110,7, FALSE), TRUE)=TRUE,VLOOKUP(E940,Store_VAM!B2:H273,7, FALSE),VLOOKUP(E940,Store_SRP!B2:H110,7, FALSE)), VLOOKUP(E940,Store_Showcase!B2:H144,7, FALSE))</f>
      </c>
      <c r="S940" s="1">
        <f>IF(IFERROR(VLOOKUP(E940,Store_Showcase!B2:I144,8, FALSE), TRUE)=TRUE, IF(IFERROR(VLOOKUP(E940,Store_SRP!B2:I110,8, FALSE), TRUE)=TRUE,VLOOKUP(E940,Store_VAM!B2:I273,8, FALSE),VLOOKUP(E940,Store_SRP!B2:I110,8, FALSE)), VLOOKUP(E940,Store_Showcase!B2:I144,8, FALSE))</f>
      </c>
      <c r="T940" s="1">
        <f>VLOOKUP(G940,Sku_Consolidated!A2:R957,18,FALSE)</f>
      </c>
      <c r="U940" s="1" t="s">
        <v>2540</v>
      </c>
      <c r="V940" s="1">
        <f>IF(VLOOKUP(G940,Sku_Consolidated!A2:S957,19,FALSE)="SHOWCASE", VLOOKUP(E940,Store_Showcase!B2:L144,11, FALSE), IF(VLOOKUP(G940,Sku_Consolidated!A2:S957,19,FALSE)="VAM",VLOOKUP(E940,Store_VAM!B2:L273,11, FALSE),VLOOKUP(E940,Store_SRP!B2:L110,11, FALSE)))</f>
      </c>
      <c r="W940" s="1">
        <f>VLOOKUP(G940,Sku_Consolidated!A2:W957,11,FALSE)</f>
      </c>
      <c r="X940" s="1">
        <f>VLOOKUP(G940,Sku_Consolidated!A2:H957,8,FALSE)</f>
      </c>
      <c r="Y940" s="1">
        <f>VLOOKUP(G940,Sku_Consolidated!A2:I957,9,FALSE)</f>
      </c>
      <c r="Z940" s="1" t="s">
        <v>41</v>
      </c>
      <c r="AA940" s="1">
        <f>VLOOKUP(G940,Sku_Consolidated!A2:E957,5,FALSE)</f>
      </c>
      <c r="AB940" s="1">
        <f>IF(VLOOKUP(G940,Sku_Consolidated!A2:S957,19,FALSE)="SHOWCASE", VLOOKUP(E940,Store_Showcase!B2:N144,13, FALSE), IF(VLOOKUP(G940,Sku_Consolidated!A2:S957,19,FALSE)="VAM",VLOOKUP(E940,Store_VAM!B2:N273,13, FALSE),VLOOKUP(E940,Store_SRP!B2:N110,13, FALSE)))</f>
      </c>
      <c r="AC940" s="1">
        <f>IF(IFERROR(AB940,TRUE)=TRUE, "-","OK")</f>
      </c>
      <c r="AD940" s="11" t="s">
        <v>37</v>
      </c>
      <c r="AE940" s="11" t="s">
        <v>37</v>
      </c>
      <c r="AF940" s="1">
        <f>IF(IFERROR(VLOOKUP(E940,Store_Showcase!B2:H144,{5}, FALSE), TRUE)=TRUE, IF(IFERROR(VLOOKUP(E940,Store_SRP!B2:H110,{5}, FALSE), TRUE)=TRUE,VLOOKUP(E940,Store_VAM!B2:H273,{5}, FALSE),VLOOKUP(E940,Store_SRP!B2:H110,{5}, FALSE)), VLOOKUP(E940,Store_Showcase!B2:H144,{5}, FALSE))</f>
      </c>
      <c r="AG940" s="1">
        <f>IF(IFERROR(VLOOKUP(E940,Store_Showcase!B2:H144,{6}, FALSE), TRUE)=TRUE, IF(IFERROR(VLOOKUP(E940,Store_SRP!B2:H110,{6}, FALSE), TRUE)=TRUE,VLOOKUP(E940,Store_VAM!B2:H273,{6}, FALSE),VLOOKUP(E940,Store_SRP!B2:H110,{6}, FALSE)), VLOOKUP(E940,Store_Showcase!B2:H144,{6}, FALSE))</f>
      </c>
      <c r="AH940" s="1">
        <f>VLOOKUP(G940,Sku_Consolidated!A2:R957,18,FALSE)</f>
      </c>
      <c r="AI940" s="1">
        <f>VLOOKUP(G940,Sku_Consolidated!A2:S957,19,FALSE)</f>
      </c>
      <c r="AJ940" s="1">
        <f>VLOOKUP(G940,Sku_Consolidated!A2:T957,20,FALSE)</f>
      </c>
    </row>
    <row r="941" spans="1:36" x14ac:dyDescent="0.25">
      <c r="A941" s="1">
        <v>2024</v>
      </c>
      <c r="B941" s="1" t="s">
        <v>31</v>
      </c>
      <c r="C941" s="1" t="s">
        <v>32</v>
      </c>
      <c r="D941" s="1" t="s">
        <v>33</v>
      </c>
      <c r="E941" s="9" t="s">
        <v>2539</v>
      </c>
      <c r="F941" s="1">
        <f>IF(VLOOKUP(G941,Sku_Consolidated!A2:S957,{19},FALSE)="SHOWCASE", VLOOKUP(E941,Store_Showcase!B2:C144,{2}, FALSE), IF(VLOOKUP(G941,Sku_Consolidated!A2:S957,{19},FALSE)="VAM",VLOOKUP(E941,Store_VAM!B2:C273,{2}, FALSE),VLOOKUP(E941,Store_SRP!B2:C110,{2}, FALSE)))</f>
      </c>
      <c r="G941" s="1">
        <v>795730</v>
      </c>
      <c r="H941" s="1" t="s">
        <v>1423</v>
      </c>
      <c r="I941" s="10" t="s">
        <v>2394</v>
      </c>
      <c r="J941" s="1">
        <f>VLOOKUP(G941,Sku_Consolidated!A2:C957, 3, FALSE)</f>
      </c>
      <c r="K941" s="10">
        <f>IF(J941="PACK", I941, 0)</f>
      </c>
      <c r="L941" s="10">
        <f>IF(J941="KG", I941, I941 * VLOOKUP(G941,Sku_Consolidated!A2:U957,21,FALSE))</f>
      </c>
      <c r="M941" s="10" t="s">
        <v>37</v>
      </c>
      <c r="N941" s="11" t="s">
        <v>2545</v>
      </c>
      <c r="O941" s="10" t="s">
        <v>2546</v>
      </c>
      <c r="P941" s="10">
        <f>N941 - O941</f>
      </c>
      <c r="Q941" s="1">
        <f>VLOOKUP(G941,Sku_Consolidated!A2:G957,7, FALSE)</f>
      </c>
      <c r="R941" s="1">
        <f>IF(IFERROR(VLOOKUP(E941,Store_Showcase!B2:H144,7, FALSE), TRUE)=TRUE, IF(IFERROR(VLOOKUP(E941,Store_SRP!B2:H110,7, FALSE), TRUE)=TRUE,VLOOKUP(E941,Store_VAM!B2:H273,7, FALSE),VLOOKUP(E941,Store_SRP!B2:H110,7, FALSE)), VLOOKUP(E941,Store_Showcase!B2:H144,7, FALSE))</f>
      </c>
      <c r="S941" s="1">
        <f>IF(IFERROR(VLOOKUP(E941,Store_Showcase!B2:I144,8, FALSE), TRUE)=TRUE, IF(IFERROR(VLOOKUP(E941,Store_SRP!B2:I110,8, FALSE), TRUE)=TRUE,VLOOKUP(E941,Store_VAM!B2:I273,8, FALSE),VLOOKUP(E941,Store_SRP!B2:I110,8, FALSE)), VLOOKUP(E941,Store_Showcase!B2:I144,8, FALSE))</f>
      </c>
      <c r="T941" s="1">
        <f>VLOOKUP(G941,Sku_Consolidated!A2:R957,18,FALSE)</f>
      </c>
      <c r="U941" s="1" t="s">
        <v>2540</v>
      </c>
      <c r="V941" s="1">
        <f>IF(VLOOKUP(G941,Sku_Consolidated!A2:S957,19,FALSE)="SHOWCASE", VLOOKUP(E941,Store_Showcase!B2:L144,11, FALSE), IF(VLOOKUP(G941,Sku_Consolidated!A2:S957,19,FALSE)="VAM",VLOOKUP(E941,Store_VAM!B2:L273,11, FALSE),VLOOKUP(E941,Store_SRP!B2:L110,11, FALSE)))</f>
      </c>
      <c r="W941" s="1">
        <f>VLOOKUP(G941,Sku_Consolidated!A2:W957,11,FALSE)</f>
      </c>
      <c r="X941" s="1">
        <f>VLOOKUP(G941,Sku_Consolidated!A2:H957,8,FALSE)</f>
      </c>
      <c r="Y941" s="1">
        <f>VLOOKUP(G941,Sku_Consolidated!A2:I957,9,FALSE)</f>
      </c>
      <c r="Z941" s="1" t="s">
        <v>41</v>
      </c>
      <c r="AA941" s="1">
        <f>VLOOKUP(G941,Sku_Consolidated!A2:E957,5,FALSE)</f>
      </c>
      <c r="AB941" s="1">
        <f>IF(VLOOKUP(G941,Sku_Consolidated!A2:S957,19,FALSE)="SHOWCASE", VLOOKUP(E941,Store_Showcase!B2:N144,13, FALSE), IF(VLOOKUP(G941,Sku_Consolidated!A2:S957,19,FALSE)="VAM",VLOOKUP(E941,Store_VAM!B2:N273,13, FALSE),VLOOKUP(E941,Store_SRP!B2:N110,13, FALSE)))</f>
      </c>
      <c r="AC941" s="1">
        <f>IF(IFERROR(AB941,TRUE)=TRUE, "-","OK")</f>
      </c>
      <c r="AD941" s="11" t="s">
        <v>37</v>
      </c>
      <c r="AE941" s="11" t="s">
        <v>37</v>
      </c>
      <c r="AF941" s="1">
        <f>IF(IFERROR(VLOOKUP(E941,Store_Showcase!B2:H144,{5}, FALSE), TRUE)=TRUE, IF(IFERROR(VLOOKUP(E941,Store_SRP!B2:H110,{5}, FALSE), TRUE)=TRUE,VLOOKUP(E941,Store_VAM!B2:H273,{5}, FALSE),VLOOKUP(E941,Store_SRP!B2:H110,{5}, FALSE)), VLOOKUP(E941,Store_Showcase!B2:H144,{5}, FALSE))</f>
      </c>
      <c r="AG941" s="1">
        <f>IF(IFERROR(VLOOKUP(E941,Store_Showcase!B2:H144,{6}, FALSE), TRUE)=TRUE, IF(IFERROR(VLOOKUP(E941,Store_SRP!B2:H110,{6}, FALSE), TRUE)=TRUE,VLOOKUP(E941,Store_VAM!B2:H273,{6}, FALSE),VLOOKUP(E941,Store_SRP!B2:H110,{6}, FALSE)), VLOOKUP(E941,Store_Showcase!B2:H144,{6}, FALSE))</f>
      </c>
      <c r="AH941" s="1">
        <f>VLOOKUP(G941,Sku_Consolidated!A2:R957,18,FALSE)</f>
      </c>
      <c r="AI941" s="1">
        <f>VLOOKUP(G941,Sku_Consolidated!A2:S957,19,FALSE)</f>
      </c>
      <c r="AJ941" s="1">
        <f>VLOOKUP(G941,Sku_Consolidated!A2:T957,20,FALSE)</f>
      </c>
    </row>
    <row r="942" spans="1:36" x14ac:dyDescent="0.25">
      <c r="A942" s="1">
        <v>2024</v>
      </c>
      <c r="B942" s="1" t="s">
        <v>31</v>
      </c>
      <c r="C942" s="1" t="s">
        <v>32</v>
      </c>
      <c r="D942" s="1" t="s">
        <v>33</v>
      </c>
      <c r="E942" s="9" t="s">
        <v>2539</v>
      </c>
      <c r="F942" s="1">
        <f>IF(VLOOKUP(G942,Sku_Consolidated!A2:S957,{19},FALSE)="SHOWCASE", VLOOKUP(E942,Store_Showcase!B2:C144,{2}, FALSE), IF(VLOOKUP(G942,Sku_Consolidated!A2:S957,{19},FALSE)="VAM",VLOOKUP(E942,Store_VAM!B2:C273,{2}, FALSE),VLOOKUP(E942,Store_SRP!B2:C110,{2}, FALSE)))</f>
      </c>
      <c r="G942" s="1">
        <v>795733</v>
      </c>
      <c r="H942" s="1" t="s">
        <v>1430</v>
      </c>
      <c r="I942" s="10" t="s">
        <v>1137</v>
      </c>
      <c r="J942" s="1">
        <f>VLOOKUP(G942,Sku_Consolidated!A2:C957, 3, FALSE)</f>
      </c>
      <c r="K942" s="10">
        <f>IF(J942="PACK", I942, 0)</f>
      </c>
      <c r="L942" s="10">
        <f>IF(J942="KG", I942, I942 * VLOOKUP(G942,Sku_Consolidated!A2:U957,21,FALSE))</f>
      </c>
      <c r="M942" s="10" t="s">
        <v>37</v>
      </c>
      <c r="N942" s="11" t="s">
        <v>2547</v>
      </c>
      <c r="O942" s="10" t="s">
        <v>2548</v>
      </c>
      <c r="P942" s="10">
        <f>N942 - O942</f>
      </c>
      <c r="Q942" s="1">
        <f>VLOOKUP(G942,Sku_Consolidated!A2:G957,7, FALSE)</f>
      </c>
      <c r="R942" s="1">
        <f>IF(IFERROR(VLOOKUP(E942,Store_Showcase!B2:H144,7, FALSE), TRUE)=TRUE, IF(IFERROR(VLOOKUP(E942,Store_SRP!B2:H110,7, FALSE), TRUE)=TRUE,VLOOKUP(E942,Store_VAM!B2:H273,7, FALSE),VLOOKUP(E942,Store_SRP!B2:H110,7, FALSE)), VLOOKUP(E942,Store_Showcase!B2:H144,7, FALSE))</f>
      </c>
      <c r="S942" s="1">
        <f>IF(IFERROR(VLOOKUP(E942,Store_Showcase!B2:I144,8, FALSE), TRUE)=TRUE, IF(IFERROR(VLOOKUP(E942,Store_SRP!B2:I110,8, FALSE), TRUE)=TRUE,VLOOKUP(E942,Store_VAM!B2:I273,8, FALSE),VLOOKUP(E942,Store_SRP!B2:I110,8, FALSE)), VLOOKUP(E942,Store_Showcase!B2:I144,8, FALSE))</f>
      </c>
      <c r="T942" s="1">
        <f>VLOOKUP(G942,Sku_Consolidated!A2:R957,18,FALSE)</f>
      </c>
      <c r="U942" s="1" t="s">
        <v>2540</v>
      </c>
      <c r="V942" s="1">
        <f>IF(VLOOKUP(G942,Sku_Consolidated!A2:S957,19,FALSE)="SHOWCASE", VLOOKUP(E942,Store_Showcase!B2:L144,11, FALSE), IF(VLOOKUP(G942,Sku_Consolidated!A2:S957,19,FALSE)="VAM",VLOOKUP(E942,Store_VAM!B2:L273,11, FALSE),VLOOKUP(E942,Store_SRP!B2:L110,11, FALSE)))</f>
      </c>
      <c r="W942" s="1">
        <f>VLOOKUP(G942,Sku_Consolidated!A2:W957,11,FALSE)</f>
      </c>
      <c r="X942" s="1">
        <f>VLOOKUP(G942,Sku_Consolidated!A2:H957,8,FALSE)</f>
      </c>
      <c r="Y942" s="1">
        <f>VLOOKUP(G942,Sku_Consolidated!A2:I957,9,FALSE)</f>
      </c>
      <c r="Z942" s="1" t="s">
        <v>41</v>
      </c>
      <c r="AA942" s="1">
        <f>VLOOKUP(G942,Sku_Consolidated!A2:E957,5,FALSE)</f>
      </c>
      <c r="AB942" s="1">
        <f>IF(VLOOKUP(G942,Sku_Consolidated!A2:S957,19,FALSE)="SHOWCASE", VLOOKUP(E942,Store_Showcase!B2:N144,13, FALSE), IF(VLOOKUP(G942,Sku_Consolidated!A2:S957,19,FALSE)="VAM",VLOOKUP(E942,Store_VAM!B2:N273,13, FALSE),VLOOKUP(E942,Store_SRP!B2:N110,13, FALSE)))</f>
      </c>
      <c r="AC942" s="1">
        <f>IF(IFERROR(AB942,TRUE)=TRUE, "-","OK")</f>
      </c>
      <c r="AD942" s="11" t="s">
        <v>37</v>
      </c>
      <c r="AE942" s="11" t="s">
        <v>37</v>
      </c>
      <c r="AF942" s="1">
        <f>IF(IFERROR(VLOOKUP(E942,Store_Showcase!B2:H144,{5}, FALSE), TRUE)=TRUE, IF(IFERROR(VLOOKUP(E942,Store_SRP!B2:H110,{5}, FALSE), TRUE)=TRUE,VLOOKUP(E942,Store_VAM!B2:H273,{5}, FALSE),VLOOKUP(E942,Store_SRP!B2:H110,{5}, FALSE)), VLOOKUP(E942,Store_Showcase!B2:H144,{5}, FALSE))</f>
      </c>
      <c r="AG942" s="1">
        <f>IF(IFERROR(VLOOKUP(E942,Store_Showcase!B2:H144,{6}, FALSE), TRUE)=TRUE, IF(IFERROR(VLOOKUP(E942,Store_SRP!B2:H110,{6}, FALSE), TRUE)=TRUE,VLOOKUP(E942,Store_VAM!B2:H273,{6}, FALSE),VLOOKUP(E942,Store_SRP!B2:H110,{6}, FALSE)), VLOOKUP(E942,Store_Showcase!B2:H144,{6}, FALSE))</f>
      </c>
      <c r="AH942" s="1">
        <f>VLOOKUP(G942,Sku_Consolidated!A2:R957,18,FALSE)</f>
      </c>
      <c r="AI942" s="1">
        <f>VLOOKUP(G942,Sku_Consolidated!A2:S957,19,FALSE)</f>
      </c>
      <c r="AJ942" s="1">
        <f>VLOOKUP(G942,Sku_Consolidated!A2:T957,20,FALSE)</f>
      </c>
    </row>
    <row r="943" spans="1:36" x14ac:dyDescent="0.25">
      <c r="A943" s="1">
        <v>2024</v>
      </c>
      <c r="B943" s="1" t="s">
        <v>31</v>
      </c>
      <c r="C943" s="1" t="s">
        <v>32</v>
      </c>
      <c r="D943" s="1" t="s">
        <v>33</v>
      </c>
      <c r="E943" s="9" t="s">
        <v>2539</v>
      </c>
      <c r="F943" s="1">
        <f>IF(VLOOKUP(G943,Sku_Consolidated!A2:S957,{19},FALSE)="SHOWCASE", VLOOKUP(E943,Store_Showcase!B2:C144,{2}, FALSE), IF(VLOOKUP(G943,Sku_Consolidated!A2:S957,{19},FALSE)="VAM",VLOOKUP(E943,Store_VAM!B2:C273,{2}, FALSE),VLOOKUP(E943,Store_SRP!B2:C110,{2}, FALSE)))</f>
      </c>
      <c r="G943" s="1">
        <v>795738</v>
      </c>
      <c r="H943" s="1" t="s">
        <v>1634</v>
      </c>
      <c r="I943" s="10" t="s">
        <v>1424</v>
      </c>
      <c r="J943" s="1">
        <f>VLOOKUP(G943,Sku_Consolidated!A2:C957, 3, FALSE)</f>
      </c>
      <c r="K943" s="10">
        <f>IF(J943="PACK", I943, 0)</f>
      </c>
      <c r="L943" s="10">
        <f>IF(J943="KG", I943, I943 * VLOOKUP(G943,Sku_Consolidated!A2:U957,21,FALSE))</f>
      </c>
      <c r="M943" s="10" t="s">
        <v>37</v>
      </c>
      <c r="N943" s="11" t="s">
        <v>1635</v>
      </c>
      <c r="O943" s="10" t="s">
        <v>2549</v>
      </c>
      <c r="P943" s="10">
        <f>N943 - O943</f>
      </c>
      <c r="Q943" s="1">
        <f>VLOOKUP(G943,Sku_Consolidated!A2:G957,7, FALSE)</f>
      </c>
      <c r="R943" s="1">
        <f>IF(IFERROR(VLOOKUP(E943,Store_Showcase!B2:H144,7, FALSE), TRUE)=TRUE, IF(IFERROR(VLOOKUP(E943,Store_SRP!B2:H110,7, FALSE), TRUE)=TRUE,VLOOKUP(E943,Store_VAM!B2:H273,7, FALSE),VLOOKUP(E943,Store_SRP!B2:H110,7, FALSE)), VLOOKUP(E943,Store_Showcase!B2:H144,7, FALSE))</f>
      </c>
      <c r="S943" s="1">
        <f>IF(IFERROR(VLOOKUP(E943,Store_Showcase!B2:I144,8, FALSE), TRUE)=TRUE, IF(IFERROR(VLOOKUP(E943,Store_SRP!B2:I110,8, FALSE), TRUE)=TRUE,VLOOKUP(E943,Store_VAM!B2:I273,8, FALSE),VLOOKUP(E943,Store_SRP!B2:I110,8, FALSE)), VLOOKUP(E943,Store_Showcase!B2:I144,8, FALSE))</f>
      </c>
      <c r="T943" s="1">
        <f>VLOOKUP(G943,Sku_Consolidated!A2:R957,18,FALSE)</f>
      </c>
      <c r="U943" s="1" t="s">
        <v>2540</v>
      </c>
      <c r="V943" s="1">
        <f>IF(VLOOKUP(G943,Sku_Consolidated!A2:S957,19,FALSE)="SHOWCASE", VLOOKUP(E943,Store_Showcase!B2:L144,11, FALSE), IF(VLOOKUP(G943,Sku_Consolidated!A2:S957,19,FALSE)="VAM",VLOOKUP(E943,Store_VAM!B2:L273,11, FALSE),VLOOKUP(E943,Store_SRP!B2:L110,11, FALSE)))</f>
      </c>
      <c r="W943" s="1">
        <f>VLOOKUP(G943,Sku_Consolidated!A2:W957,11,FALSE)</f>
      </c>
      <c r="X943" s="1">
        <f>VLOOKUP(G943,Sku_Consolidated!A2:H957,8,FALSE)</f>
      </c>
      <c r="Y943" s="1">
        <f>VLOOKUP(G943,Sku_Consolidated!A2:I957,9,FALSE)</f>
      </c>
      <c r="Z943" s="1" t="s">
        <v>41</v>
      </c>
      <c r="AA943" s="1">
        <f>VLOOKUP(G943,Sku_Consolidated!A2:E957,5,FALSE)</f>
      </c>
      <c r="AB943" s="1">
        <f>IF(VLOOKUP(G943,Sku_Consolidated!A2:S957,19,FALSE)="SHOWCASE", VLOOKUP(E943,Store_Showcase!B2:N144,13, FALSE), IF(VLOOKUP(G943,Sku_Consolidated!A2:S957,19,FALSE)="VAM",VLOOKUP(E943,Store_VAM!B2:N273,13, FALSE),VLOOKUP(E943,Store_SRP!B2:N110,13, FALSE)))</f>
      </c>
      <c r="AC943" s="1">
        <f>IF(IFERROR(AB943,TRUE)=TRUE, "-","OK")</f>
      </c>
      <c r="AD943" s="11" t="s">
        <v>37</v>
      </c>
      <c r="AE943" s="11" t="s">
        <v>37</v>
      </c>
      <c r="AF943" s="1">
        <f>IF(IFERROR(VLOOKUP(E943,Store_Showcase!B2:H144,{5}, FALSE), TRUE)=TRUE, IF(IFERROR(VLOOKUP(E943,Store_SRP!B2:H110,{5}, FALSE), TRUE)=TRUE,VLOOKUP(E943,Store_VAM!B2:H273,{5}, FALSE),VLOOKUP(E943,Store_SRP!B2:H110,{5}, FALSE)), VLOOKUP(E943,Store_Showcase!B2:H144,{5}, FALSE))</f>
      </c>
      <c r="AG943" s="1">
        <f>IF(IFERROR(VLOOKUP(E943,Store_Showcase!B2:H144,{6}, FALSE), TRUE)=TRUE, IF(IFERROR(VLOOKUP(E943,Store_SRP!B2:H110,{6}, FALSE), TRUE)=TRUE,VLOOKUP(E943,Store_VAM!B2:H273,{6}, FALSE),VLOOKUP(E943,Store_SRP!B2:H110,{6}, FALSE)), VLOOKUP(E943,Store_Showcase!B2:H144,{6}, FALSE))</f>
      </c>
      <c r="AH943" s="1">
        <f>VLOOKUP(G943,Sku_Consolidated!A2:R957,18,FALSE)</f>
      </c>
      <c r="AI943" s="1">
        <f>VLOOKUP(G943,Sku_Consolidated!A2:S957,19,FALSE)</f>
      </c>
      <c r="AJ943" s="1">
        <f>VLOOKUP(G943,Sku_Consolidated!A2:T957,20,FALSE)</f>
      </c>
    </row>
    <row r="944" spans="1:36" x14ac:dyDescent="0.25">
      <c r="A944" s="1">
        <v>2024</v>
      </c>
      <c r="B944" s="1" t="s">
        <v>31</v>
      </c>
      <c r="C944" s="1" t="s">
        <v>32</v>
      </c>
      <c r="D944" s="1" t="s">
        <v>33</v>
      </c>
      <c r="E944" s="9" t="s">
        <v>2550</v>
      </c>
      <c r="F944" s="1">
        <f>IF(VLOOKUP(G944,Sku_Consolidated!A2:S957,{19},FALSE)="SHOWCASE", VLOOKUP(E944,Store_Showcase!B2:C144,{2}, FALSE), IF(VLOOKUP(G944,Sku_Consolidated!A2:S957,{19},FALSE)="VAM",VLOOKUP(E944,Store_VAM!B2:C273,{2}, FALSE),VLOOKUP(E944,Store_SRP!B2:C110,{2}, FALSE)))</f>
      </c>
      <c r="G944" s="1">
        <v>795719</v>
      </c>
      <c r="H944" s="1" t="s">
        <v>1466</v>
      </c>
      <c r="I944" s="10" t="s">
        <v>2511</v>
      </c>
      <c r="J944" s="1">
        <f>VLOOKUP(G944,Sku_Consolidated!A2:C957, 3, FALSE)</f>
      </c>
      <c r="K944" s="10">
        <f>IF(J944="PACK", I944, 0)</f>
      </c>
      <c r="L944" s="10">
        <f>IF(J944="KG", I944, I944 * VLOOKUP(G944,Sku_Consolidated!A2:U957,21,FALSE))</f>
      </c>
      <c r="M944" s="10" t="s">
        <v>37</v>
      </c>
      <c r="N944" s="11" t="s">
        <v>2551</v>
      </c>
      <c r="O944" s="10" t="s">
        <v>2552</v>
      </c>
      <c r="P944" s="10">
        <f>N944 - O944</f>
      </c>
      <c r="Q944" s="1">
        <f>VLOOKUP(G944,Sku_Consolidated!A2:G957,7, FALSE)</f>
      </c>
      <c r="R944" s="1">
        <f>IF(IFERROR(VLOOKUP(E944,Store_Showcase!B2:H144,7, FALSE), TRUE)=TRUE, IF(IFERROR(VLOOKUP(E944,Store_SRP!B2:H110,7, FALSE), TRUE)=TRUE,VLOOKUP(E944,Store_VAM!B2:H273,7, FALSE),VLOOKUP(E944,Store_SRP!B2:H110,7, FALSE)), VLOOKUP(E944,Store_Showcase!B2:H144,7, FALSE))</f>
      </c>
      <c r="S944" s="1">
        <f>IF(IFERROR(VLOOKUP(E944,Store_Showcase!B2:I144,8, FALSE), TRUE)=TRUE, IF(IFERROR(VLOOKUP(E944,Store_SRP!B2:I110,8, FALSE), TRUE)=TRUE,VLOOKUP(E944,Store_VAM!B2:I273,8, FALSE),VLOOKUP(E944,Store_SRP!B2:I110,8, FALSE)), VLOOKUP(E944,Store_Showcase!B2:I144,8, FALSE))</f>
      </c>
      <c r="T944" s="1">
        <f>VLOOKUP(G944,Sku_Consolidated!A2:R957,18,FALSE)</f>
      </c>
      <c r="U944" s="1" t="s">
        <v>2553</v>
      </c>
      <c r="V944" s="1">
        <f>IF(VLOOKUP(G944,Sku_Consolidated!A2:S957,19,FALSE)="SHOWCASE", VLOOKUP(E944,Store_Showcase!B2:L144,11, FALSE), IF(VLOOKUP(G944,Sku_Consolidated!A2:S957,19,FALSE)="VAM",VLOOKUP(E944,Store_VAM!B2:L273,11, FALSE),VLOOKUP(E944,Store_SRP!B2:L110,11, FALSE)))</f>
      </c>
      <c r="W944" s="1">
        <f>VLOOKUP(G944,Sku_Consolidated!A2:W957,11,FALSE)</f>
      </c>
      <c r="X944" s="1">
        <f>VLOOKUP(G944,Sku_Consolidated!A2:H957,8,FALSE)</f>
      </c>
      <c r="Y944" s="1">
        <f>VLOOKUP(G944,Sku_Consolidated!A2:I957,9,FALSE)</f>
      </c>
      <c r="Z944" s="1" t="s">
        <v>41</v>
      </c>
      <c r="AA944" s="1">
        <f>VLOOKUP(G944,Sku_Consolidated!A2:E957,5,FALSE)</f>
      </c>
      <c r="AB944" s="1">
        <f>IF(VLOOKUP(G944,Sku_Consolidated!A2:S957,19,FALSE)="SHOWCASE", VLOOKUP(E944,Store_Showcase!B2:N144,13, FALSE), IF(VLOOKUP(G944,Sku_Consolidated!A2:S957,19,FALSE)="VAM",VLOOKUP(E944,Store_VAM!B2:N273,13, FALSE),VLOOKUP(E944,Store_SRP!B2:N110,13, FALSE)))</f>
      </c>
      <c r="AC944" s="1">
        <f>IF(IFERROR(AB944,TRUE)=TRUE, "-","OK")</f>
      </c>
      <c r="AD944" s="11" t="s">
        <v>37</v>
      </c>
      <c r="AE944" s="11" t="s">
        <v>37</v>
      </c>
      <c r="AF944" s="1">
        <f>IF(IFERROR(VLOOKUP(E944,Store_Showcase!B2:H144,{5}, FALSE), TRUE)=TRUE, IF(IFERROR(VLOOKUP(E944,Store_SRP!B2:H110,{5}, FALSE), TRUE)=TRUE,VLOOKUP(E944,Store_VAM!B2:H273,{5}, FALSE),VLOOKUP(E944,Store_SRP!B2:H110,{5}, FALSE)), VLOOKUP(E944,Store_Showcase!B2:H144,{5}, FALSE))</f>
      </c>
      <c r="AG944" s="1">
        <f>IF(IFERROR(VLOOKUP(E944,Store_Showcase!B2:H144,{6}, FALSE), TRUE)=TRUE, IF(IFERROR(VLOOKUP(E944,Store_SRP!B2:H110,{6}, FALSE), TRUE)=TRUE,VLOOKUP(E944,Store_VAM!B2:H273,{6}, FALSE),VLOOKUP(E944,Store_SRP!B2:H110,{6}, FALSE)), VLOOKUP(E944,Store_Showcase!B2:H144,{6}, FALSE))</f>
      </c>
      <c r="AH944" s="1">
        <f>VLOOKUP(G944,Sku_Consolidated!A2:R957,18,FALSE)</f>
      </c>
      <c r="AI944" s="1">
        <f>VLOOKUP(G944,Sku_Consolidated!A2:S957,19,FALSE)</f>
      </c>
      <c r="AJ944" s="1">
        <f>VLOOKUP(G944,Sku_Consolidated!A2:T957,20,FALSE)</f>
      </c>
    </row>
    <row r="945" spans="1:36" x14ac:dyDescent="0.25">
      <c r="A945" s="1">
        <v>2024</v>
      </c>
      <c r="B945" s="1" t="s">
        <v>31</v>
      </c>
      <c r="C945" s="1" t="s">
        <v>32</v>
      </c>
      <c r="D945" s="1" t="s">
        <v>33</v>
      </c>
      <c r="E945" s="9" t="s">
        <v>2550</v>
      </c>
      <c r="F945" s="1">
        <f>IF(VLOOKUP(G945,Sku_Consolidated!A2:S957,{19},FALSE)="SHOWCASE", VLOOKUP(E945,Store_Showcase!B2:C144,{2}, FALSE), IF(VLOOKUP(G945,Sku_Consolidated!A2:S957,{19},FALSE)="VAM",VLOOKUP(E945,Store_VAM!B2:C273,{2}, FALSE),VLOOKUP(E945,Store_SRP!B2:C110,{2}, FALSE)))</f>
      </c>
      <c r="G945" s="1">
        <v>795722</v>
      </c>
      <c r="H945" s="1" t="s">
        <v>1413</v>
      </c>
      <c r="I945" s="10" t="s">
        <v>1477</v>
      </c>
      <c r="J945" s="1">
        <f>VLOOKUP(G945,Sku_Consolidated!A2:C957, 3, FALSE)</f>
      </c>
      <c r="K945" s="10">
        <f>IF(J945="PACK", I945, 0)</f>
      </c>
      <c r="L945" s="10">
        <f>IF(J945="KG", I945, I945 * VLOOKUP(G945,Sku_Consolidated!A2:U957,21,FALSE))</f>
      </c>
      <c r="M945" s="10" t="s">
        <v>37</v>
      </c>
      <c r="N945" s="11" t="s">
        <v>1468</v>
      </c>
      <c r="O945" s="10" t="s">
        <v>2554</v>
      </c>
      <c r="P945" s="10">
        <f>N945 - O945</f>
      </c>
      <c r="Q945" s="1">
        <f>VLOOKUP(G945,Sku_Consolidated!A2:G957,7, FALSE)</f>
      </c>
      <c r="R945" s="1">
        <f>IF(IFERROR(VLOOKUP(E945,Store_Showcase!B2:H144,7, FALSE), TRUE)=TRUE, IF(IFERROR(VLOOKUP(E945,Store_SRP!B2:H110,7, FALSE), TRUE)=TRUE,VLOOKUP(E945,Store_VAM!B2:H273,7, FALSE),VLOOKUP(E945,Store_SRP!B2:H110,7, FALSE)), VLOOKUP(E945,Store_Showcase!B2:H144,7, FALSE))</f>
      </c>
      <c r="S945" s="1">
        <f>IF(IFERROR(VLOOKUP(E945,Store_Showcase!B2:I144,8, FALSE), TRUE)=TRUE, IF(IFERROR(VLOOKUP(E945,Store_SRP!B2:I110,8, FALSE), TRUE)=TRUE,VLOOKUP(E945,Store_VAM!B2:I273,8, FALSE),VLOOKUP(E945,Store_SRP!B2:I110,8, FALSE)), VLOOKUP(E945,Store_Showcase!B2:I144,8, FALSE))</f>
      </c>
      <c r="T945" s="1">
        <f>VLOOKUP(G945,Sku_Consolidated!A2:R957,18,FALSE)</f>
      </c>
      <c r="U945" s="1" t="s">
        <v>2553</v>
      </c>
      <c r="V945" s="1">
        <f>IF(VLOOKUP(G945,Sku_Consolidated!A2:S957,19,FALSE)="SHOWCASE", VLOOKUP(E945,Store_Showcase!B2:L144,11, FALSE), IF(VLOOKUP(G945,Sku_Consolidated!A2:S957,19,FALSE)="VAM",VLOOKUP(E945,Store_VAM!B2:L273,11, FALSE),VLOOKUP(E945,Store_SRP!B2:L110,11, FALSE)))</f>
      </c>
      <c r="W945" s="1">
        <f>VLOOKUP(G945,Sku_Consolidated!A2:W957,11,FALSE)</f>
      </c>
      <c r="X945" s="1">
        <f>VLOOKUP(G945,Sku_Consolidated!A2:H957,8,FALSE)</f>
      </c>
      <c r="Y945" s="1">
        <f>VLOOKUP(G945,Sku_Consolidated!A2:I957,9,FALSE)</f>
      </c>
      <c r="Z945" s="1" t="s">
        <v>41</v>
      </c>
      <c r="AA945" s="1">
        <f>VLOOKUP(G945,Sku_Consolidated!A2:E957,5,FALSE)</f>
      </c>
      <c r="AB945" s="1">
        <f>IF(VLOOKUP(G945,Sku_Consolidated!A2:S957,19,FALSE)="SHOWCASE", VLOOKUP(E945,Store_Showcase!B2:N144,13, FALSE), IF(VLOOKUP(G945,Sku_Consolidated!A2:S957,19,FALSE)="VAM",VLOOKUP(E945,Store_VAM!B2:N273,13, FALSE),VLOOKUP(E945,Store_SRP!B2:N110,13, FALSE)))</f>
      </c>
      <c r="AC945" s="1">
        <f>IF(IFERROR(AB945,TRUE)=TRUE, "-","OK")</f>
      </c>
      <c r="AD945" s="11" t="s">
        <v>37</v>
      </c>
      <c r="AE945" s="11" t="s">
        <v>37</v>
      </c>
      <c r="AF945" s="1">
        <f>IF(IFERROR(VLOOKUP(E945,Store_Showcase!B2:H144,{5}, FALSE), TRUE)=TRUE, IF(IFERROR(VLOOKUP(E945,Store_SRP!B2:H110,{5}, FALSE), TRUE)=TRUE,VLOOKUP(E945,Store_VAM!B2:H273,{5}, FALSE),VLOOKUP(E945,Store_SRP!B2:H110,{5}, FALSE)), VLOOKUP(E945,Store_Showcase!B2:H144,{5}, FALSE))</f>
      </c>
      <c r="AG945" s="1">
        <f>IF(IFERROR(VLOOKUP(E945,Store_Showcase!B2:H144,{6}, FALSE), TRUE)=TRUE, IF(IFERROR(VLOOKUP(E945,Store_SRP!B2:H110,{6}, FALSE), TRUE)=TRUE,VLOOKUP(E945,Store_VAM!B2:H273,{6}, FALSE),VLOOKUP(E945,Store_SRP!B2:H110,{6}, FALSE)), VLOOKUP(E945,Store_Showcase!B2:H144,{6}, FALSE))</f>
      </c>
      <c r="AH945" s="1">
        <f>VLOOKUP(G945,Sku_Consolidated!A2:R957,18,FALSE)</f>
      </c>
      <c r="AI945" s="1">
        <f>VLOOKUP(G945,Sku_Consolidated!A2:S957,19,FALSE)</f>
      </c>
      <c r="AJ945" s="1">
        <f>VLOOKUP(G945,Sku_Consolidated!A2:T957,20,FALSE)</f>
      </c>
    </row>
    <row r="946" spans="1:36" x14ac:dyDescent="0.25">
      <c r="A946" s="1">
        <v>2024</v>
      </c>
      <c r="B946" s="1" t="s">
        <v>31</v>
      </c>
      <c r="C946" s="1" t="s">
        <v>32</v>
      </c>
      <c r="D946" s="1" t="s">
        <v>33</v>
      </c>
      <c r="E946" s="9" t="s">
        <v>2550</v>
      </c>
      <c r="F946" s="1">
        <f>IF(VLOOKUP(G946,Sku_Consolidated!A2:S957,{19},FALSE)="SHOWCASE", VLOOKUP(E946,Store_Showcase!B2:C144,{2}, FALSE), IF(VLOOKUP(G946,Sku_Consolidated!A2:S957,{19},FALSE)="VAM",VLOOKUP(E946,Store_VAM!B2:C273,{2}, FALSE),VLOOKUP(E946,Store_SRP!B2:C110,{2}, FALSE)))</f>
      </c>
      <c r="G946" s="1">
        <v>795725</v>
      </c>
      <c r="H946" s="1" t="s">
        <v>1417</v>
      </c>
      <c r="I946" s="10" t="s">
        <v>1137</v>
      </c>
      <c r="J946" s="1">
        <f>VLOOKUP(G946,Sku_Consolidated!A2:C957, 3, FALSE)</f>
      </c>
      <c r="K946" s="10">
        <f>IF(J946="PACK", I946, 0)</f>
      </c>
      <c r="L946" s="10">
        <f>IF(J946="KG", I946, I946 * VLOOKUP(G946,Sku_Consolidated!A2:U957,21,FALSE))</f>
      </c>
      <c r="M946" s="10" t="s">
        <v>37</v>
      </c>
      <c r="N946" s="11" t="s">
        <v>1418</v>
      </c>
      <c r="O946" s="10" t="s">
        <v>2555</v>
      </c>
      <c r="P946" s="10">
        <f>N946 - O946</f>
      </c>
      <c r="Q946" s="1">
        <f>VLOOKUP(G946,Sku_Consolidated!A2:G957,7, FALSE)</f>
      </c>
      <c r="R946" s="1">
        <f>IF(IFERROR(VLOOKUP(E946,Store_Showcase!B2:H144,7, FALSE), TRUE)=TRUE, IF(IFERROR(VLOOKUP(E946,Store_SRP!B2:H110,7, FALSE), TRUE)=TRUE,VLOOKUP(E946,Store_VAM!B2:H273,7, FALSE),VLOOKUP(E946,Store_SRP!B2:H110,7, FALSE)), VLOOKUP(E946,Store_Showcase!B2:H144,7, FALSE))</f>
      </c>
      <c r="S946" s="1">
        <f>IF(IFERROR(VLOOKUP(E946,Store_Showcase!B2:I144,8, FALSE), TRUE)=TRUE, IF(IFERROR(VLOOKUP(E946,Store_SRP!B2:I110,8, FALSE), TRUE)=TRUE,VLOOKUP(E946,Store_VAM!B2:I273,8, FALSE),VLOOKUP(E946,Store_SRP!B2:I110,8, FALSE)), VLOOKUP(E946,Store_Showcase!B2:I144,8, FALSE))</f>
      </c>
      <c r="T946" s="1">
        <f>VLOOKUP(G946,Sku_Consolidated!A2:R957,18,FALSE)</f>
      </c>
      <c r="U946" s="1" t="s">
        <v>2553</v>
      </c>
      <c r="V946" s="1">
        <f>IF(VLOOKUP(G946,Sku_Consolidated!A2:S957,19,FALSE)="SHOWCASE", VLOOKUP(E946,Store_Showcase!B2:L144,11, FALSE), IF(VLOOKUP(G946,Sku_Consolidated!A2:S957,19,FALSE)="VAM",VLOOKUP(E946,Store_VAM!B2:L273,11, FALSE),VLOOKUP(E946,Store_SRP!B2:L110,11, FALSE)))</f>
      </c>
      <c r="W946" s="1">
        <f>VLOOKUP(G946,Sku_Consolidated!A2:W957,11,FALSE)</f>
      </c>
      <c r="X946" s="1">
        <f>VLOOKUP(G946,Sku_Consolidated!A2:H957,8,FALSE)</f>
      </c>
      <c r="Y946" s="1">
        <f>VLOOKUP(G946,Sku_Consolidated!A2:I957,9,FALSE)</f>
      </c>
      <c r="Z946" s="1" t="s">
        <v>41</v>
      </c>
      <c r="AA946" s="1">
        <f>VLOOKUP(G946,Sku_Consolidated!A2:E957,5,FALSE)</f>
      </c>
      <c r="AB946" s="1">
        <f>IF(VLOOKUP(G946,Sku_Consolidated!A2:S957,19,FALSE)="SHOWCASE", VLOOKUP(E946,Store_Showcase!B2:N144,13, FALSE), IF(VLOOKUP(G946,Sku_Consolidated!A2:S957,19,FALSE)="VAM",VLOOKUP(E946,Store_VAM!B2:N273,13, FALSE),VLOOKUP(E946,Store_SRP!B2:N110,13, FALSE)))</f>
      </c>
      <c r="AC946" s="1">
        <f>IF(IFERROR(AB946,TRUE)=TRUE, "-","OK")</f>
      </c>
      <c r="AD946" s="11" t="s">
        <v>37</v>
      </c>
      <c r="AE946" s="11" t="s">
        <v>37</v>
      </c>
      <c r="AF946" s="1">
        <f>IF(IFERROR(VLOOKUP(E946,Store_Showcase!B2:H144,{5}, FALSE), TRUE)=TRUE, IF(IFERROR(VLOOKUP(E946,Store_SRP!B2:H110,{5}, FALSE), TRUE)=TRUE,VLOOKUP(E946,Store_VAM!B2:H273,{5}, FALSE),VLOOKUP(E946,Store_SRP!B2:H110,{5}, FALSE)), VLOOKUP(E946,Store_Showcase!B2:H144,{5}, FALSE))</f>
      </c>
      <c r="AG946" s="1">
        <f>IF(IFERROR(VLOOKUP(E946,Store_Showcase!B2:H144,{6}, FALSE), TRUE)=TRUE, IF(IFERROR(VLOOKUP(E946,Store_SRP!B2:H110,{6}, FALSE), TRUE)=TRUE,VLOOKUP(E946,Store_VAM!B2:H273,{6}, FALSE),VLOOKUP(E946,Store_SRP!B2:H110,{6}, FALSE)), VLOOKUP(E946,Store_Showcase!B2:H144,{6}, FALSE))</f>
      </c>
      <c r="AH946" s="1">
        <f>VLOOKUP(G946,Sku_Consolidated!A2:R957,18,FALSE)</f>
      </c>
      <c r="AI946" s="1">
        <f>VLOOKUP(G946,Sku_Consolidated!A2:S957,19,FALSE)</f>
      </c>
      <c r="AJ946" s="1">
        <f>VLOOKUP(G946,Sku_Consolidated!A2:T957,20,FALSE)</f>
      </c>
    </row>
    <row r="947" spans="1:36" x14ac:dyDescent="0.25">
      <c r="A947" s="1">
        <v>2024</v>
      </c>
      <c r="B947" s="1" t="s">
        <v>31</v>
      </c>
      <c r="C947" s="1" t="s">
        <v>32</v>
      </c>
      <c r="D947" s="1" t="s">
        <v>33</v>
      </c>
      <c r="E947" s="9" t="s">
        <v>2550</v>
      </c>
      <c r="F947" s="1">
        <f>IF(VLOOKUP(G947,Sku_Consolidated!A2:S957,{19},FALSE)="SHOWCASE", VLOOKUP(E947,Store_Showcase!B2:C144,{2}, FALSE), IF(VLOOKUP(G947,Sku_Consolidated!A2:S957,{19},FALSE)="VAM",VLOOKUP(E947,Store_VAM!B2:C273,{2}, FALSE),VLOOKUP(E947,Store_SRP!B2:C110,{2}, FALSE)))</f>
      </c>
      <c r="G947" s="1">
        <v>795727</v>
      </c>
      <c r="H947" s="1" t="s">
        <v>1420</v>
      </c>
      <c r="I947" s="10" t="s">
        <v>1137</v>
      </c>
      <c r="J947" s="1">
        <f>VLOOKUP(G947,Sku_Consolidated!A2:C957, 3, FALSE)</f>
      </c>
      <c r="K947" s="10">
        <f>IF(J947="PACK", I947, 0)</f>
      </c>
      <c r="L947" s="10">
        <f>IF(J947="KG", I947, I947 * VLOOKUP(G947,Sku_Consolidated!A2:U957,21,FALSE))</f>
      </c>
      <c r="M947" s="10" t="s">
        <v>37</v>
      </c>
      <c r="N947" s="11" t="s">
        <v>2556</v>
      </c>
      <c r="O947" s="10" t="s">
        <v>2557</v>
      </c>
      <c r="P947" s="10">
        <f>N947 - O947</f>
      </c>
      <c r="Q947" s="1">
        <f>VLOOKUP(G947,Sku_Consolidated!A2:G957,7, FALSE)</f>
      </c>
      <c r="R947" s="1">
        <f>IF(IFERROR(VLOOKUP(E947,Store_Showcase!B2:H144,7, FALSE), TRUE)=TRUE, IF(IFERROR(VLOOKUP(E947,Store_SRP!B2:H110,7, FALSE), TRUE)=TRUE,VLOOKUP(E947,Store_VAM!B2:H273,7, FALSE),VLOOKUP(E947,Store_SRP!B2:H110,7, FALSE)), VLOOKUP(E947,Store_Showcase!B2:H144,7, FALSE))</f>
      </c>
      <c r="S947" s="1">
        <f>IF(IFERROR(VLOOKUP(E947,Store_Showcase!B2:I144,8, FALSE), TRUE)=TRUE, IF(IFERROR(VLOOKUP(E947,Store_SRP!B2:I110,8, FALSE), TRUE)=TRUE,VLOOKUP(E947,Store_VAM!B2:I273,8, FALSE),VLOOKUP(E947,Store_SRP!B2:I110,8, FALSE)), VLOOKUP(E947,Store_Showcase!B2:I144,8, FALSE))</f>
      </c>
      <c r="T947" s="1">
        <f>VLOOKUP(G947,Sku_Consolidated!A2:R957,18,FALSE)</f>
      </c>
      <c r="U947" s="1" t="s">
        <v>2553</v>
      </c>
      <c r="V947" s="1">
        <f>IF(VLOOKUP(G947,Sku_Consolidated!A2:S957,19,FALSE)="SHOWCASE", VLOOKUP(E947,Store_Showcase!B2:L144,11, FALSE), IF(VLOOKUP(G947,Sku_Consolidated!A2:S957,19,FALSE)="VAM",VLOOKUP(E947,Store_VAM!B2:L273,11, FALSE),VLOOKUP(E947,Store_SRP!B2:L110,11, FALSE)))</f>
      </c>
      <c r="W947" s="1">
        <f>VLOOKUP(G947,Sku_Consolidated!A2:W957,11,FALSE)</f>
      </c>
      <c r="X947" s="1">
        <f>VLOOKUP(G947,Sku_Consolidated!A2:H957,8,FALSE)</f>
      </c>
      <c r="Y947" s="1">
        <f>VLOOKUP(G947,Sku_Consolidated!A2:I957,9,FALSE)</f>
      </c>
      <c r="Z947" s="1" t="s">
        <v>41</v>
      </c>
      <c r="AA947" s="1">
        <f>VLOOKUP(G947,Sku_Consolidated!A2:E957,5,FALSE)</f>
      </c>
      <c r="AB947" s="1">
        <f>IF(VLOOKUP(G947,Sku_Consolidated!A2:S957,19,FALSE)="SHOWCASE", VLOOKUP(E947,Store_Showcase!B2:N144,13, FALSE), IF(VLOOKUP(G947,Sku_Consolidated!A2:S957,19,FALSE)="VAM",VLOOKUP(E947,Store_VAM!B2:N273,13, FALSE),VLOOKUP(E947,Store_SRP!B2:N110,13, FALSE)))</f>
      </c>
      <c r="AC947" s="1">
        <f>IF(IFERROR(AB947,TRUE)=TRUE, "-","OK")</f>
      </c>
      <c r="AD947" s="11" t="s">
        <v>37</v>
      </c>
      <c r="AE947" s="11" t="s">
        <v>37</v>
      </c>
      <c r="AF947" s="1">
        <f>IF(IFERROR(VLOOKUP(E947,Store_Showcase!B2:H144,{5}, FALSE), TRUE)=TRUE, IF(IFERROR(VLOOKUP(E947,Store_SRP!B2:H110,{5}, FALSE), TRUE)=TRUE,VLOOKUP(E947,Store_VAM!B2:H273,{5}, FALSE),VLOOKUP(E947,Store_SRP!B2:H110,{5}, FALSE)), VLOOKUP(E947,Store_Showcase!B2:H144,{5}, FALSE))</f>
      </c>
      <c r="AG947" s="1">
        <f>IF(IFERROR(VLOOKUP(E947,Store_Showcase!B2:H144,{6}, FALSE), TRUE)=TRUE, IF(IFERROR(VLOOKUP(E947,Store_SRP!B2:H110,{6}, FALSE), TRUE)=TRUE,VLOOKUP(E947,Store_VAM!B2:H273,{6}, FALSE),VLOOKUP(E947,Store_SRP!B2:H110,{6}, FALSE)), VLOOKUP(E947,Store_Showcase!B2:H144,{6}, FALSE))</f>
      </c>
      <c r="AH947" s="1">
        <f>VLOOKUP(G947,Sku_Consolidated!A2:R957,18,FALSE)</f>
      </c>
      <c r="AI947" s="1">
        <f>VLOOKUP(G947,Sku_Consolidated!A2:S957,19,FALSE)</f>
      </c>
      <c r="AJ947" s="1">
        <f>VLOOKUP(G947,Sku_Consolidated!A2:T957,20,FALSE)</f>
      </c>
    </row>
    <row r="948" spans="1:36" x14ac:dyDescent="0.25">
      <c r="A948" s="1">
        <v>2024</v>
      </c>
      <c r="B948" s="1" t="s">
        <v>31</v>
      </c>
      <c r="C948" s="1" t="s">
        <v>32</v>
      </c>
      <c r="D948" s="1" t="s">
        <v>33</v>
      </c>
      <c r="E948" s="9" t="s">
        <v>2550</v>
      </c>
      <c r="F948" s="1">
        <f>IF(VLOOKUP(G948,Sku_Consolidated!A2:S957,{19},FALSE)="SHOWCASE", VLOOKUP(E948,Store_Showcase!B2:C144,{2}, FALSE), IF(VLOOKUP(G948,Sku_Consolidated!A2:S957,{19},FALSE)="VAM",VLOOKUP(E948,Store_VAM!B2:C273,{2}, FALSE),VLOOKUP(E948,Store_SRP!B2:C110,{2}, FALSE)))</f>
      </c>
      <c r="G948" s="1">
        <v>795728</v>
      </c>
      <c r="H948" s="1" t="s">
        <v>1647</v>
      </c>
      <c r="I948" s="10" t="s">
        <v>1477</v>
      </c>
      <c r="J948" s="1">
        <f>VLOOKUP(G948,Sku_Consolidated!A2:C957, 3, FALSE)</f>
      </c>
      <c r="K948" s="10">
        <f>IF(J948="PACK", I948, 0)</f>
      </c>
      <c r="L948" s="10">
        <f>IF(J948="KG", I948, I948 * VLOOKUP(G948,Sku_Consolidated!A2:U957,21,FALSE))</f>
      </c>
      <c r="M948" s="10" t="s">
        <v>37</v>
      </c>
      <c r="N948" s="11" t="s">
        <v>1648</v>
      </c>
      <c r="O948" s="10" t="s">
        <v>2558</v>
      </c>
      <c r="P948" s="10">
        <f>N948 - O948</f>
      </c>
      <c r="Q948" s="1">
        <f>VLOOKUP(G948,Sku_Consolidated!A2:G957,7, FALSE)</f>
      </c>
      <c r="R948" s="1">
        <f>IF(IFERROR(VLOOKUP(E948,Store_Showcase!B2:H144,7, FALSE), TRUE)=TRUE, IF(IFERROR(VLOOKUP(E948,Store_SRP!B2:H110,7, FALSE), TRUE)=TRUE,VLOOKUP(E948,Store_VAM!B2:H273,7, FALSE),VLOOKUP(E948,Store_SRP!B2:H110,7, FALSE)), VLOOKUP(E948,Store_Showcase!B2:H144,7, FALSE))</f>
      </c>
      <c r="S948" s="1">
        <f>IF(IFERROR(VLOOKUP(E948,Store_Showcase!B2:I144,8, FALSE), TRUE)=TRUE, IF(IFERROR(VLOOKUP(E948,Store_SRP!B2:I110,8, FALSE), TRUE)=TRUE,VLOOKUP(E948,Store_VAM!B2:I273,8, FALSE),VLOOKUP(E948,Store_SRP!B2:I110,8, FALSE)), VLOOKUP(E948,Store_Showcase!B2:I144,8, FALSE))</f>
      </c>
      <c r="T948" s="1">
        <f>VLOOKUP(G948,Sku_Consolidated!A2:R957,18,FALSE)</f>
      </c>
      <c r="U948" s="1" t="s">
        <v>2553</v>
      </c>
      <c r="V948" s="1">
        <f>IF(VLOOKUP(G948,Sku_Consolidated!A2:S957,19,FALSE)="SHOWCASE", VLOOKUP(E948,Store_Showcase!B2:L144,11, FALSE), IF(VLOOKUP(G948,Sku_Consolidated!A2:S957,19,FALSE)="VAM",VLOOKUP(E948,Store_VAM!B2:L273,11, FALSE),VLOOKUP(E948,Store_SRP!B2:L110,11, FALSE)))</f>
      </c>
      <c r="W948" s="1">
        <f>VLOOKUP(G948,Sku_Consolidated!A2:W957,11,FALSE)</f>
      </c>
      <c r="X948" s="1">
        <f>VLOOKUP(G948,Sku_Consolidated!A2:H957,8,FALSE)</f>
      </c>
      <c r="Y948" s="1">
        <f>VLOOKUP(G948,Sku_Consolidated!A2:I957,9,FALSE)</f>
      </c>
      <c r="Z948" s="1" t="s">
        <v>41</v>
      </c>
      <c r="AA948" s="1">
        <f>VLOOKUP(G948,Sku_Consolidated!A2:E957,5,FALSE)</f>
      </c>
      <c r="AB948" s="1">
        <f>IF(VLOOKUP(G948,Sku_Consolidated!A2:S957,19,FALSE)="SHOWCASE", VLOOKUP(E948,Store_Showcase!B2:N144,13, FALSE), IF(VLOOKUP(G948,Sku_Consolidated!A2:S957,19,FALSE)="VAM",VLOOKUP(E948,Store_VAM!B2:N273,13, FALSE),VLOOKUP(E948,Store_SRP!B2:N110,13, FALSE)))</f>
      </c>
      <c r="AC948" s="1">
        <f>IF(IFERROR(AB948,TRUE)=TRUE, "-","OK")</f>
      </c>
      <c r="AD948" s="11" t="s">
        <v>37</v>
      </c>
      <c r="AE948" s="11" t="s">
        <v>37</v>
      </c>
      <c r="AF948" s="1">
        <f>IF(IFERROR(VLOOKUP(E948,Store_Showcase!B2:H144,{5}, FALSE), TRUE)=TRUE, IF(IFERROR(VLOOKUP(E948,Store_SRP!B2:H110,{5}, FALSE), TRUE)=TRUE,VLOOKUP(E948,Store_VAM!B2:H273,{5}, FALSE),VLOOKUP(E948,Store_SRP!B2:H110,{5}, FALSE)), VLOOKUP(E948,Store_Showcase!B2:H144,{5}, FALSE))</f>
      </c>
      <c r="AG948" s="1">
        <f>IF(IFERROR(VLOOKUP(E948,Store_Showcase!B2:H144,{6}, FALSE), TRUE)=TRUE, IF(IFERROR(VLOOKUP(E948,Store_SRP!B2:H110,{6}, FALSE), TRUE)=TRUE,VLOOKUP(E948,Store_VAM!B2:H273,{6}, FALSE),VLOOKUP(E948,Store_SRP!B2:H110,{6}, FALSE)), VLOOKUP(E948,Store_Showcase!B2:H144,{6}, FALSE))</f>
      </c>
      <c r="AH948" s="1">
        <f>VLOOKUP(G948,Sku_Consolidated!A2:R957,18,FALSE)</f>
      </c>
      <c r="AI948" s="1">
        <f>VLOOKUP(G948,Sku_Consolidated!A2:S957,19,FALSE)</f>
      </c>
      <c r="AJ948" s="1">
        <f>VLOOKUP(G948,Sku_Consolidated!A2:T957,20,FALSE)</f>
      </c>
    </row>
    <row r="949" spans="1:36" x14ac:dyDescent="0.25">
      <c r="A949" s="1">
        <v>2024</v>
      </c>
      <c r="B949" s="1" t="s">
        <v>31</v>
      </c>
      <c r="C949" s="1" t="s">
        <v>32</v>
      </c>
      <c r="D949" s="1" t="s">
        <v>33</v>
      </c>
      <c r="E949" s="9" t="s">
        <v>2550</v>
      </c>
      <c r="F949" s="1">
        <f>IF(VLOOKUP(G949,Sku_Consolidated!A2:S957,{19},FALSE)="SHOWCASE", VLOOKUP(E949,Store_Showcase!B2:C144,{2}, FALSE), IF(VLOOKUP(G949,Sku_Consolidated!A2:S957,{19},FALSE)="VAM",VLOOKUP(E949,Store_VAM!B2:C273,{2}, FALSE),VLOOKUP(E949,Store_SRP!B2:C110,{2}, FALSE)))</f>
      </c>
      <c r="G949" s="1">
        <v>795730</v>
      </c>
      <c r="H949" s="1" t="s">
        <v>1423</v>
      </c>
      <c r="I949" s="10" t="s">
        <v>1424</v>
      </c>
      <c r="J949" s="1">
        <f>VLOOKUP(G949,Sku_Consolidated!A2:C957, 3, FALSE)</f>
      </c>
      <c r="K949" s="10">
        <f>IF(J949="PACK", I949, 0)</f>
      </c>
      <c r="L949" s="10">
        <f>IF(J949="KG", I949, I949 * VLOOKUP(G949,Sku_Consolidated!A2:U957,21,FALSE))</f>
      </c>
      <c r="M949" s="10" t="s">
        <v>37</v>
      </c>
      <c r="N949" s="11" t="s">
        <v>1696</v>
      </c>
      <c r="O949" s="10" t="s">
        <v>2559</v>
      </c>
      <c r="P949" s="10">
        <f>N949 - O949</f>
      </c>
      <c r="Q949" s="1">
        <f>VLOOKUP(G949,Sku_Consolidated!A2:G957,7, FALSE)</f>
      </c>
      <c r="R949" s="1">
        <f>IF(IFERROR(VLOOKUP(E949,Store_Showcase!B2:H144,7, FALSE), TRUE)=TRUE, IF(IFERROR(VLOOKUP(E949,Store_SRP!B2:H110,7, FALSE), TRUE)=TRUE,VLOOKUP(E949,Store_VAM!B2:H273,7, FALSE),VLOOKUP(E949,Store_SRP!B2:H110,7, FALSE)), VLOOKUP(E949,Store_Showcase!B2:H144,7, FALSE))</f>
      </c>
      <c r="S949" s="1">
        <f>IF(IFERROR(VLOOKUP(E949,Store_Showcase!B2:I144,8, FALSE), TRUE)=TRUE, IF(IFERROR(VLOOKUP(E949,Store_SRP!B2:I110,8, FALSE), TRUE)=TRUE,VLOOKUP(E949,Store_VAM!B2:I273,8, FALSE),VLOOKUP(E949,Store_SRP!B2:I110,8, FALSE)), VLOOKUP(E949,Store_Showcase!B2:I144,8, FALSE))</f>
      </c>
      <c r="T949" s="1">
        <f>VLOOKUP(G949,Sku_Consolidated!A2:R957,18,FALSE)</f>
      </c>
      <c r="U949" s="1" t="s">
        <v>2553</v>
      </c>
      <c r="V949" s="1">
        <f>IF(VLOOKUP(G949,Sku_Consolidated!A2:S957,19,FALSE)="SHOWCASE", VLOOKUP(E949,Store_Showcase!B2:L144,11, FALSE), IF(VLOOKUP(G949,Sku_Consolidated!A2:S957,19,FALSE)="VAM",VLOOKUP(E949,Store_VAM!B2:L273,11, FALSE),VLOOKUP(E949,Store_SRP!B2:L110,11, FALSE)))</f>
      </c>
      <c r="W949" s="1">
        <f>VLOOKUP(G949,Sku_Consolidated!A2:W957,11,FALSE)</f>
      </c>
      <c r="X949" s="1">
        <f>VLOOKUP(G949,Sku_Consolidated!A2:H957,8,FALSE)</f>
      </c>
      <c r="Y949" s="1">
        <f>VLOOKUP(G949,Sku_Consolidated!A2:I957,9,FALSE)</f>
      </c>
      <c r="Z949" s="1" t="s">
        <v>41</v>
      </c>
      <c r="AA949" s="1">
        <f>VLOOKUP(G949,Sku_Consolidated!A2:E957,5,FALSE)</f>
      </c>
      <c r="AB949" s="1">
        <f>IF(VLOOKUP(G949,Sku_Consolidated!A2:S957,19,FALSE)="SHOWCASE", VLOOKUP(E949,Store_Showcase!B2:N144,13, FALSE), IF(VLOOKUP(G949,Sku_Consolidated!A2:S957,19,FALSE)="VAM",VLOOKUP(E949,Store_VAM!B2:N273,13, FALSE),VLOOKUP(E949,Store_SRP!B2:N110,13, FALSE)))</f>
      </c>
      <c r="AC949" s="1">
        <f>IF(IFERROR(AB949,TRUE)=TRUE, "-","OK")</f>
      </c>
      <c r="AD949" s="11" t="s">
        <v>37</v>
      </c>
      <c r="AE949" s="11" t="s">
        <v>37</v>
      </c>
      <c r="AF949" s="1">
        <f>IF(IFERROR(VLOOKUP(E949,Store_Showcase!B2:H144,{5}, FALSE), TRUE)=TRUE, IF(IFERROR(VLOOKUP(E949,Store_SRP!B2:H110,{5}, FALSE), TRUE)=TRUE,VLOOKUP(E949,Store_VAM!B2:H273,{5}, FALSE),VLOOKUP(E949,Store_SRP!B2:H110,{5}, FALSE)), VLOOKUP(E949,Store_Showcase!B2:H144,{5}, FALSE))</f>
      </c>
      <c r="AG949" s="1">
        <f>IF(IFERROR(VLOOKUP(E949,Store_Showcase!B2:H144,{6}, FALSE), TRUE)=TRUE, IF(IFERROR(VLOOKUP(E949,Store_SRP!B2:H110,{6}, FALSE), TRUE)=TRUE,VLOOKUP(E949,Store_VAM!B2:H273,{6}, FALSE),VLOOKUP(E949,Store_SRP!B2:H110,{6}, FALSE)), VLOOKUP(E949,Store_Showcase!B2:H144,{6}, FALSE))</f>
      </c>
      <c r="AH949" s="1">
        <f>VLOOKUP(G949,Sku_Consolidated!A2:R957,18,FALSE)</f>
      </c>
      <c r="AI949" s="1">
        <f>VLOOKUP(G949,Sku_Consolidated!A2:S957,19,FALSE)</f>
      </c>
      <c r="AJ949" s="1">
        <f>VLOOKUP(G949,Sku_Consolidated!A2:T957,20,FALSE)</f>
      </c>
    </row>
    <row r="950" spans="1:36" x14ac:dyDescent="0.25">
      <c r="A950" s="1">
        <v>2024</v>
      </c>
      <c r="B950" s="1" t="s">
        <v>31</v>
      </c>
      <c r="C950" s="1" t="s">
        <v>32</v>
      </c>
      <c r="D950" s="1" t="s">
        <v>33</v>
      </c>
      <c r="E950" s="9" t="s">
        <v>2550</v>
      </c>
      <c r="F950" s="1">
        <f>IF(VLOOKUP(G950,Sku_Consolidated!A2:S957,{19},FALSE)="SHOWCASE", VLOOKUP(E950,Store_Showcase!B2:C144,{2}, FALSE), IF(VLOOKUP(G950,Sku_Consolidated!A2:S957,{19},FALSE)="VAM",VLOOKUP(E950,Store_VAM!B2:C273,{2}, FALSE),VLOOKUP(E950,Store_SRP!B2:C110,{2}, FALSE)))</f>
      </c>
      <c r="G950" s="1">
        <v>795732</v>
      </c>
      <c r="H950" s="1" t="s">
        <v>1427</v>
      </c>
      <c r="I950" s="10" t="s">
        <v>1638</v>
      </c>
      <c r="J950" s="1">
        <f>VLOOKUP(G950,Sku_Consolidated!A2:C957, 3, FALSE)</f>
      </c>
      <c r="K950" s="10">
        <f>IF(J950="PACK", I950, 0)</f>
      </c>
      <c r="L950" s="10">
        <f>IF(J950="KG", I950, I950 * VLOOKUP(G950,Sku_Consolidated!A2:U957,21,FALSE))</f>
      </c>
      <c r="M950" s="10" t="s">
        <v>37</v>
      </c>
      <c r="N950" s="11" t="s">
        <v>1653</v>
      </c>
      <c r="O950" s="10" t="s">
        <v>2560</v>
      </c>
      <c r="P950" s="10">
        <f>N950 - O950</f>
      </c>
      <c r="Q950" s="1">
        <f>VLOOKUP(G950,Sku_Consolidated!A2:G957,7, FALSE)</f>
      </c>
      <c r="R950" s="1">
        <f>IF(IFERROR(VLOOKUP(E950,Store_Showcase!B2:H144,7, FALSE), TRUE)=TRUE, IF(IFERROR(VLOOKUP(E950,Store_SRP!B2:H110,7, FALSE), TRUE)=TRUE,VLOOKUP(E950,Store_VAM!B2:H273,7, FALSE),VLOOKUP(E950,Store_SRP!B2:H110,7, FALSE)), VLOOKUP(E950,Store_Showcase!B2:H144,7, FALSE))</f>
      </c>
      <c r="S950" s="1">
        <f>IF(IFERROR(VLOOKUP(E950,Store_Showcase!B2:I144,8, FALSE), TRUE)=TRUE, IF(IFERROR(VLOOKUP(E950,Store_SRP!B2:I110,8, FALSE), TRUE)=TRUE,VLOOKUP(E950,Store_VAM!B2:I273,8, FALSE),VLOOKUP(E950,Store_SRP!B2:I110,8, FALSE)), VLOOKUP(E950,Store_Showcase!B2:I144,8, FALSE))</f>
      </c>
      <c r="T950" s="1">
        <f>VLOOKUP(G950,Sku_Consolidated!A2:R957,18,FALSE)</f>
      </c>
      <c r="U950" s="1" t="s">
        <v>2553</v>
      </c>
      <c r="V950" s="1">
        <f>IF(VLOOKUP(G950,Sku_Consolidated!A2:S957,19,FALSE)="SHOWCASE", VLOOKUP(E950,Store_Showcase!B2:L144,11, FALSE), IF(VLOOKUP(G950,Sku_Consolidated!A2:S957,19,FALSE)="VAM",VLOOKUP(E950,Store_VAM!B2:L273,11, FALSE),VLOOKUP(E950,Store_SRP!B2:L110,11, FALSE)))</f>
      </c>
      <c r="W950" s="1">
        <f>VLOOKUP(G950,Sku_Consolidated!A2:W957,11,FALSE)</f>
      </c>
      <c r="X950" s="1">
        <f>VLOOKUP(G950,Sku_Consolidated!A2:H957,8,FALSE)</f>
      </c>
      <c r="Y950" s="1">
        <f>VLOOKUP(G950,Sku_Consolidated!A2:I957,9,FALSE)</f>
      </c>
      <c r="Z950" s="1" t="s">
        <v>41</v>
      </c>
      <c r="AA950" s="1">
        <f>VLOOKUP(G950,Sku_Consolidated!A2:E957,5,FALSE)</f>
      </c>
      <c r="AB950" s="1">
        <f>IF(VLOOKUP(G950,Sku_Consolidated!A2:S957,19,FALSE)="SHOWCASE", VLOOKUP(E950,Store_Showcase!B2:N144,13, FALSE), IF(VLOOKUP(G950,Sku_Consolidated!A2:S957,19,FALSE)="VAM",VLOOKUP(E950,Store_VAM!B2:N273,13, FALSE),VLOOKUP(E950,Store_SRP!B2:N110,13, FALSE)))</f>
      </c>
      <c r="AC950" s="1">
        <f>IF(IFERROR(AB950,TRUE)=TRUE, "-","OK")</f>
      </c>
      <c r="AD950" s="11" t="s">
        <v>37</v>
      </c>
      <c r="AE950" s="11" t="s">
        <v>37</v>
      </c>
      <c r="AF950" s="1">
        <f>IF(IFERROR(VLOOKUP(E950,Store_Showcase!B2:H144,{5}, FALSE), TRUE)=TRUE, IF(IFERROR(VLOOKUP(E950,Store_SRP!B2:H110,{5}, FALSE), TRUE)=TRUE,VLOOKUP(E950,Store_VAM!B2:H273,{5}, FALSE),VLOOKUP(E950,Store_SRP!B2:H110,{5}, FALSE)), VLOOKUP(E950,Store_Showcase!B2:H144,{5}, FALSE))</f>
      </c>
      <c r="AG950" s="1">
        <f>IF(IFERROR(VLOOKUP(E950,Store_Showcase!B2:H144,{6}, FALSE), TRUE)=TRUE, IF(IFERROR(VLOOKUP(E950,Store_SRP!B2:H110,{6}, FALSE), TRUE)=TRUE,VLOOKUP(E950,Store_VAM!B2:H273,{6}, FALSE),VLOOKUP(E950,Store_SRP!B2:H110,{6}, FALSE)), VLOOKUP(E950,Store_Showcase!B2:H144,{6}, FALSE))</f>
      </c>
      <c r="AH950" s="1">
        <f>VLOOKUP(G950,Sku_Consolidated!A2:R957,18,FALSE)</f>
      </c>
      <c r="AI950" s="1">
        <f>VLOOKUP(G950,Sku_Consolidated!A2:S957,19,FALSE)</f>
      </c>
      <c r="AJ950" s="1">
        <f>VLOOKUP(G950,Sku_Consolidated!A2:T957,20,FALSE)</f>
      </c>
    </row>
    <row r="951" spans="1:36" x14ac:dyDescent="0.25">
      <c r="A951" s="1">
        <v>2024</v>
      </c>
      <c r="B951" s="1" t="s">
        <v>31</v>
      </c>
      <c r="C951" s="1" t="s">
        <v>32</v>
      </c>
      <c r="D951" s="1" t="s">
        <v>33</v>
      </c>
      <c r="E951" s="9" t="s">
        <v>2550</v>
      </c>
      <c r="F951" s="1">
        <f>IF(VLOOKUP(G951,Sku_Consolidated!A2:S957,{19},FALSE)="SHOWCASE", VLOOKUP(E951,Store_Showcase!B2:C144,{2}, FALSE), IF(VLOOKUP(G951,Sku_Consolidated!A2:S957,{19},FALSE)="VAM",VLOOKUP(E951,Store_VAM!B2:C273,{2}, FALSE),VLOOKUP(E951,Store_SRP!B2:C110,{2}, FALSE)))</f>
      </c>
      <c r="G951" s="1">
        <v>795733</v>
      </c>
      <c r="H951" s="1" t="s">
        <v>1430</v>
      </c>
      <c r="I951" s="10" t="s">
        <v>1474</v>
      </c>
      <c r="J951" s="1">
        <f>VLOOKUP(G951,Sku_Consolidated!A2:C957, 3, FALSE)</f>
      </c>
      <c r="K951" s="10">
        <f>IF(J951="PACK", I951, 0)</f>
      </c>
      <c r="L951" s="10">
        <f>IF(J951="KG", I951, I951 * VLOOKUP(G951,Sku_Consolidated!A2:U957,21,FALSE))</f>
      </c>
      <c r="M951" s="10" t="s">
        <v>37</v>
      </c>
      <c r="N951" s="11" t="s">
        <v>2561</v>
      </c>
      <c r="O951" s="10" t="s">
        <v>2562</v>
      </c>
      <c r="P951" s="10">
        <f>N951 - O951</f>
      </c>
      <c r="Q951" s="1">
        <f>VLOOKUP(G951,Sku_Consolidated!A2:G957,7, FALSE)</f>
      </c>
      <c r="R951" s="1">
        <f>IF(IFERROR(VLOOKUP(E951,Store_Showcase!B2:H144,7, FALSE), TRUE)=TRUE, IF(IFERROR(VLOOKUP(E951,Store_SRP!B2:H110,7, FALSE), TRUE)=TRUE,VLOOKUP(E951,Store_VAM!B2:H273,7, FALSE),VLOOKUP(E951,Store_SRP!B2:H110,7, FALSE)), VLOOKUP(E951,Store_Showcase!B2:H144,7, FALSE))</f>
      </c>
      <c r="S951" s="1">
        <f>IF(IFERROR(VLOOKUP(E951,Store_Showcase!B2:I144,8, FALSE), TRUE)=TRUE, IF(IFERROR(VLOOKUP(E951,Store_SRP!B2:I110,8, FALSE), TRUE)=TRUE,VLOOKUP(E951,Store_VAM!B2:I273,8, FALSE),VLOOKUP(E951,Store_SRP!B2:I110,8, FALSE)), VLOOKUP(E951,Store_Showcase!B2:I144,8, FALSE))</f>
      </c>
      <c r="T951" s="1">
        <f>VLOOKUP(G951,Sku_Consolidated!A2:R957,18,FALSE)</f>
      </c>
      <c r="U951" s="1" t="s">
        <v>2553</v>
      </c>
      <c r="V951" s="1">
        <f>IF(VLOOKUP(G951,Sku_Consolidated!A2:S957,19,FALSE)="SHOWCASE", VLOOKUP(E951,Store_Showcase!B2:L144,11, FALSE), IF(VLOOKUP(G951,Sku_Consolidated!A2:S957,19,FALSE)="VAM",VLOOKUP(E951,Store_VAM!B2:L273,11, FALSE),VLOOKUP(E951,Store_SRP!B2:L110,11, FALSE)))</f>
      </c>
      <c r="W951" s="1">
        <f>VLOOKUP(G951,Sku_Consolidated!A2:W957,11,FALSE)</f>
      </c>
      <c r="X951" s="1">
        <f>VLOOKUP(G951,Sku_Consolidated!A2:H957,8,FALSE)</f>
      </c>
      <c r="Y951" s="1">
        <f>VLOOKUP(G951,Sku_Consolidated!A2:I957,9,FALSE)</f>
      </c>
      <c r="Z951" s="1" t="s">
        <v>41</v>
      </c>
      <c r="AA951" s="1">
        <f>VLOOKUP(G951,Sku_Consolidated!A2:E957,5,FALSE)</f>
      </c>
      <c r="AB951" s="1">
        <f>IF(VLOOKUP(G951,Sku_Consolidated!A2:S957,19,FALSE)="SHOWCASE", VLOOKUP(E951,Store_Showcase!B2:N144,13, FALSE), IF(VLOOKUP(G951,Sku_Consolidated!A2:S957,19,FALSE)="VAM",VLOOKUP(E951,Store_VAM!B2:N273,13, FALSE),VLOOKUP(E951,Store_SRP!B2:N110,13, FALSE)))</f>
      </c>
      <c r="AC951" s="1">
        <f>IF(IFERROR(AB951,TRUE)=TRUE, "-","OK")</f>
      </c>
      <c r="AD951" s="11" t="s">
        <v>37</v>
      </c>
      <c r="AE951" s="11" t="s">
        <v>37</v>
      </c>
      <c r="AF951" s="1">
        <f>IF(IFERROR(VLOOKUP(E951,Store_Showcase!B2:H144,{5}, FALSE), TRUE)=TRUE, IF(IFERROR(VLOOKUP(E951,Store_SRP!B2:H110,{5}, FALSE), TRUE)=TRUE,VLOOKUP(E951,Store_VAM!B2:H273,{5}, FALSE),VLOOKUP(E951,Store_SRP!B2:H110,{5}, FALSE)), VLOOKUP(E951,Store_Showcase!B2:H144,{5}, FALSE))</f>
      </c>
      <c r="AG951" s="1">
        <f>IF(IFERROR(VLOOKUP(E951,Store_Showcase!B2:H144,{6}, FALSE), TRUE)=TRUE, IF(IFERROR(VLOOKUP(E951,Store_SRP!B2:H110,{6}, FALSE), TRUE)=TRUE,VLOOKUP(E951,Store_VAM!B2:H273,{6}, FALSE),VLOOKUP(E951,Store_SRP!B2:H110,{6}, FALSE)), VLOOKUP(E951,Store_Showcase!B2:H144,{6}, FALSE))</f>
      </c>
      <c r="AH951" s="1">
        <f>VLOOKUP(G951,Sku_Consolidated!A2:R957,18,FALSE)</f>
      </c>
      <c r="AI951" s="1">
        <f>VLOOKUP(G951,Sku_Consolidated!A2:S957,19,FALSE)</f>
      </c>
      <c r="AJ951" s="1">
        <f>VLOOKUP(G951,Sku_Consolidated!A2:T957,20,FALSE)</f>
      </c>
    </row>
    <row r="952" spans="1:36" x14ac:dyDescent="0.25">
      <c r="A952" s="1">
        <v>2024</v>
      </c>
      <c r="B952" s="1" t="s">
        <v>31</v>
      </c>
      <c r="C952" s="1" t="s">
        <v>32</v>
      </c>
      <c r="D952" s="1" t="s">
        <v>33</v>
      </c>
      <c r="E952" s="9" t="s">
        <v>2550</v>
      </c>
      <c r="F952" s="1">
        <f>IF(VLOOKUP(G952,Sku_Consolidated!A2:S957,{19},FALSE)="SHOWCASE", VLOOKUP(E952,Store_Showcase!B2:C144,{2}, FALSE), IF(VLOOKUP(G952,Sku_Consolidated!A2:S957,{19},FALSE)="VAM",VLOOKUP(E952,Store_VAM!B2:C273,{2}, FALSE),VLOOKUP(E952,Store_SRP!B2:C110,{2}, FALSE)))</f>
      </c>
      <c r="G952" s="1">
        <v>795737</v>
      </c>
      <c r="H952" s="1" t="s">
        <v>1631</v>
      </c>
      <c r="I952" s="10" t="s">
        <v>1638</v>
      </c>
      <c r="J952" s="1">
        <f>VLOOKUP(G952,Sku_Consolidated!A2:C957, 3, FALSE)</f>
      </c>
      <c r="K952" s="10">
        <f>IF(J952="PACK", I952, 0)</f>
      </c>
      <c r="L952" s="10">
        <f>IF(J952="KG", I952, I952 * VLOOKUP(G952,Sku_Consolidated!A2:U957,21,FALSE))</f>
      </c>
      <c r="M952" s="10" t="s">
        <v>37</v>
      </c>
      <c r="N952" s="11" t="s">
        <v>2427</v>
      </c>
      <c r="O952" s="10" t="s">
        <v>2563</v>
      </c>
      <c r="P952" s="10">
        <f>N952 - O952</f>
      </c>
      <c r="Q952" s="1">
        <f>VLOOKUP(G952,Sku_Consolidated!A2:G957,7, FALSE)</f>
      </c>
      <c r="R952" s="1">
        <f>IF(IFERROR(VLOOKUP(E952,Store_Showcase!B2:H144,7, FALSE), TRUE)=TRUE, IF(IFERROR(VLOOKUP(E952,Store_SRP!B2:H110,7, FALSE), TRUE)=TRUE,VLOOKUP(E952,Store_VAM!B2:H273,7, FALSE),VLOOKUP(E952,Store_SRP!B2:H110,7, FALSE)), VLOOKUP(E952,Store_Showcase!B2:H144,7, FALSE))</f>
      </c>
      <c r="S952" s="1">
        <f>IF(IFERROR(VLOOKUP(E952,Store_Showcase!B2:I144,8, FALSE), TRUE)=TRUE, IF(IFERROR(VLOOKUP(E952,Store_SRP!B2:I110,8, FALSE), TRUE)=TRUE,VLOOKUP(E952,Store_VAM!B2:I273,8, FALSE),VLOOKUP(E952,Store_SRP!B2:I110,8, FALSE)), VLOOKUP(E952,Store_Showcase!B2:I144,8, FALSE))</f>
      </c>
      <c r="T952" s="1">
        <f>VLOOKUP(G952,Sku_Consolidated!A2:R957,18,FALSE)</f>
      </c>
      <c r="U952" s="1" t="s">
        <v>2553</v>
      </c>
      <c r="V952" s="1">
        <f>IF(VLOOKUP(G952,Sku_Consolidated!A2:S957,19,FALSE)="SHOWCASE", VLOOKUP(E952,Store_Showcase!B2:L144,11, FALSE), IF(VLOOKUP(G952,Sku_Consolidated!A2:S957,19,FALSE)="VAM",VLOOKUP(E952,Store_VAM!B2:L273,11, FALSE),VLOOKUP(E952,Store_SRP!B2:L110,11, FALSE)))</f>
      </c>
      <c r="W952" s="1">
        <f>VLOOKUP(G952,Sku_Consolidated!A2:W957,11,FALSE)</f>
      </c>
      <c r="X952" s="1">
        <f>VLOOKUP(G952,Sku_Consolidated!A2:H957,8,FALSE)</f>
      </c>
      <c r="Y952" s="1">
        <f>VLOOKUP(G952,Sku_Consolidated!A2:I957,9,FALSE)</f>
      </c>
      <c r="Z952" s="1" t="s">
        <v>41</v>
      </c>
      <c r="AA952" s="1">
        <f>VLOOKUP(G952,Sku_Consolidated!A2:E957,5,FALSE)</f>
      </c>
      <c r="AB952" s="1">
        <f>IF(VLOOKUP(G952,Sku_Consolidated!A2:S957,19,FALSE)="SHOWCASE", VLOOKUP(E952,Store_Showcase!B2:N144,13, FALSE), IF(VLOOKUP(G952,Sku_Consolidated!A2:S957,19,FALSE)="VAM",VLOOKUP(E952,Store_VAM!B2:N273,13, FALSE),VLOOKUP(E952,Store_SRP!B2:N110,13, FALSE)))</f>
      </c>
      <c r="AC952" s="1">
        <f>IF(IFERROR(AB952,TRUE)=TRUE, "-","OK")</f>
      </c>
      <c r="AD952" s="11" t="s">
        <v>37</v>
      </c>
      <c r="AE952" s="11" t="s">
        <v>37</v>
      </c>
      <c r="AF952" s="1">
        <f>IF(IFERROR(VLOOKUP(E952,Store_Showcase!B2:H144,{5}, FALSE), TRUE)=TRUE, IF(IFERROR(VLOOKUP(E952,Store_SRP!B2:H110,{5}, FALSE), TRUE)=TRUE,VLOOKUP(E952,Store_VAM!B2:H273,{5}, FALSE),VLOOKUP(E952,Store_SRP!B2:H110,{5}, FALSE)), VLOOKUP(E952,Store_Showcase!B2:H144,{5}, FALSE))</f>
      </c>
      <c r="AG952" s="1">
        <f>IF(IFERROR(VLOOKUP(E952,Store_Showcase!B2:H144,{6}, FALSE), TRUE)=TRUE, IF(IFERROR(VLOOKUP(E952,Store_SRP!B2:H110,{6}, FALSE), TRUE)=TRUE,VLOOKUP(E952,Store_VAM!B2:H273,{6}, FALSE),VLOOKUP(E952,Store_SRP!B2:H110,{6}, FALSE)), VLOOKUP(E952,Store_Showcase!B2:H144,{6}, FALSE))</f>
      </c>
      <c r="AH952" s="1">
        <f>VLOOKUP(G952,Sku_Consolidated!A2:R957,18,FALSE)</f>
      </c>
      <c r="AI952" s="1">
        <f>VLOOKUP(G952,Sku_Consolidated!A2:S957,19,FALSE)</f>
      </c>
      <c r="AJ952" s="1">
        <f>VLOOKUP(G952,Sku_Consolidated!A2:T957,20,FALSE)</f>
      </c>
    </row>
    <row r="953" spans="1:36" x14ac:dyDescent="0.25">
      <c r="A953" s="1">
        <v>2024</v>
      </c>
      <c r="B953" s="1" t="s">
        <v>31</v>
      </c>
      <c r="C953" s="1" t="s">
        <v>32</v>
      </c>
      <c r="D953" s="1" t="s">
        <v>33</v>
      </c>
      <c r="E953" s="9" t="s">
        <v>2550</v>
      </c>
      <c r="F953" s="1">
        <f>IF(VLOOKUP(G953,Sku_Consolidated!A2:S957,{19},FALSE)="SHOWCASE", VLOOKUP(E953,Store_Showcase!B2:C144,{2}, FALSE), IF(VLOOKUP(G953,Sku_Consolidated!A2:S957,{19},FALSE)="VAM",VLOOKUP(E953,Store_VAM!B2:C273,{2}, FALSE),VLOOKUP(E953,Store_SRP!B2:C110,{2}, FALSE)))</f>
      </c>
      <c r="G953" s="1">
        <v>795738</v>
      </c>
      <c r="H953" s="1" t="s">
        <v>1634</v>
      </c>
      <c r="I953" s="10" t="s">
        <v>1424</v>
      </c>
      <c r="J953" s="1">
        <f>VLOOKUP(G953,Sku_Consolidated!A2:C957, 3, FALSE)</f>
      </c>
      <c r="K953" s="10">
        <f>IF(J953="PACK", I953, 0)</f>
      </c>
      <c r="L953" s="10">
        <f>IF(J953="KG", I953, I953 * VLOOKUP(G953,Sku_Consolidated!A2:U957,21,FALSE))</f>
      </c>
      <c r="M953" s="10" t="s">
        <v>37</v>
      </c>
      <c r="N953" s="11" t="s">
        <v>1635</v>
      </c>
      <c r="O953" s="10" t="s">
        <v>2549</v>
      </c>
      <c r="P953" s="10">
        <f>N953 - O953</f>
      </c>
      <c r="Q953" s="1">
        <f>VLOOKUP(G953,Sku_Consolidated!A2:G957,7, FALSE)</f>
      </c>
      <c r="R953" s="1">
        <f>IF(IFERROR(VLOOKUP(E953,Store_Showcase!B2:H144,7, FALSE), TRUE)=TRUE, IF(IFERROR(VLOOKUP(E953,Store_SRP!B2:H110,7, FALSE), TRUE)=TRUE,VLOOKUP(E953,Store_VAM!B2:H273,7, FALSE),VLOOKUP(E953,Store_SRP!B2:H110,7, FALSE)), VLOOKUP(E953,Store_Showcase!B2:H144,7, FALSE))</f>
      </c>
      <c r="S953" s="1">
        <f>IF(IFERROR(VLOOKUP(E953,Store_Showcase!B2:I144,8, FALSE), TRUE)=TRUE, IF(IFERROR(VLOOKUP(E953,Store_SRP!B2:I110,8, FALSE), TRUE)=TRUE,VLOOKUP(E953,Store_VAM!B2:I273,8, FALSE),VLOOKUP(E953,Store_SRP!B2:I110,8, FALSE)), VLOOKUP(E953,Store_Showcase!B2:I144,8, FALSE))</f>
      </c>
      <c r="T953" s="1">
        <f>VLOOKUP(G953,Sku_Consolidated!A2:R957,18,FALSE)</f>
      </c>
      <c r="U953" s="1" t="s">
        <v>2553</v>
      </c>
      <c r="V953" s="1">
        <f>IF(VLOOKUP(G953,Sku_Consolidated!A2:S957,19,FALSE)="SHOWCASE", VLOOKUP(E953,Store_Showcase!B2:L144,11, FALSE), IF(VLOOKUP(G953,Sku_Consolidated!A2:S957,19,FALSE)="VAM",VLOOKUP(E953,Store_VAM!B2:L273,11, FALSE),VLOOKUP(E953,Store_SRP!B2:L110,11, FALSE)))</f>
      </c>
      <c r="W953" s="1">
        <f>VLOOKUP(G953,Sku_Consolidated!A2:W957,11,FALSE)</f>
      </c>
      <c r="X953" s="1">
        <f>VLOOKUP(G953,Sku_Consolidated!A2:H957,8,FALSE)</f>
      </c>
      <c r="Y953" s="1">
        <f>VLOOKUP(G953,Sku_Consolidated!A2:I957,9,FALSE)</f>
      </c>
      <c r="Z953" s="1" t="s">
        <v>41</v>
      </c>
      <c r="AA953" s="1">
        <f>VLOOKUP(G953,Sku_Consolidated!A2:E957,5,FALSE)</f>
      </c>
      <c r="AB953" s="1">
        <f>IF(VLOOKUP(G953,Sku_Consolidated!A2:S957,19,FALSE)="SHOWCASE", VLOOKUP(E953,Store_Showcase!B2:N144,13, FALSE), IF(VLOOKUP(G953,Sku_Consolidated!A2:S957,19,FALSE)="VAM",VLOOKUP(E953,Store_VAM!B2:N273,13, FALSE),VLOOKUP(E953,Store_SRP!B2:N110,13, FALSE)))</f>
      </c>
      <c r="AC953" s="1">
        <f>IF(IFERROR(AB953,TRUE)=TRUE, "-","OK")</f>
      </c>
      <c r="AD953" s="11" t="s">
        <v>37</v>
      </c>
      <c r="AE953" s="11" t="s">
        <v>37</v>
      </c>
      <c r="AF953" s="1">
        <f>IF(IFERROR(VLOOKUP(E953,Store_Showcase!B2:H144,{5}, FALSE), TRUE)=TRUE, IF(IFERROR(VLOOKUP(E953,Store_SRP!B2:H110,{5}, FALSE), TRUE)=TRUE,VLOOKUP(E953,Store_VAM!B2:H273,{5}, FALSE),VLOOKUP(E953,Store_SRP!B2:H110,{5}, FALSE)), VLOOKUP(E953,Store_Showcase!B2:H144,{5}, FALSE))</f>
      </c>
      <c r="AG953" s="1">
        <f>IF(IFERROR(VLOOKUP(E953,Store_Showcase!B2:H144,{6}, FALSE), TRUE)=TRUE, IF(IFERROR(VLOOKUP(E953,Store_SRP!B2:H110,{6}, FALSE), TRUE)=TRUE,VLOOKUP(E953,Store_VAM!B2:H273,{6}, FALSE),VLOOKUP(E953,Store_SRP!B2:H110,{6}, FALSE)), VLOOKUP(E953,Store_Showcase!B2:H144,{6}, FALSE))</f>
      </c>
      <c r="AH953" s="1">
        <f>VLOOKUP(G953,Sku_Consolidated!A2:R957,18,FALSE)</f>
      </c>
      <c r="AI953" s="1">
        <f>VLOOKUP(G953,Sku_Consolidated!A2:S957,19,FALSE)</f>
      </c>
      <c r="AJ953" s="1">
        <f>VLOOKUP(G953,Sku_Consolidated!A2:T957,20,FALSE)</f>
      </c>
    </row>
    <row r="954" spans="1:36" x14ac:dyDescent="0.25">
      <c r="A954" s="1">
        <v>2024</v>
      </c>
      <c r="B954" s="1" t="s">
        <v>31</v>
      </c>
      <c r="C954" s="1" t="s">
        <v>32</v>
      </c>
      <c r="D954" s="1" t="s">
        <v>33</v>
      </c>
      <c r="E954" s="9" t="s">
        <v>2550</v>
      </c>
      <c r="F954" s="1">
        <f>IF(VLOOKUP(G954,Sku_Consolidated!A2:S957,{19},FALSE)="SHOWCASE", VLOOKUP(E954,Store_Showcase!B2:C144,{2}, FALSE), IF(VLOOKUP(G954,Sku_Consolidated!A2:S957,{19},FALSE)="VAM",VLOOKUP(E954,Store_VAM!B2:C273,{2}, FALSE),VLOOKUP(E954,Store_SRP!B2:C110,{2}, FALSE)))</f>
      </c>
      <c r="G954" s="1">
        <v>798587</v>
      </c>
      <c r="H954" s="1" t="s">
        <v>1659</v>
      </c>
      <c r="I954" s="10" t="s">
        <v>1474</v>
      </c>
      <c r="J954" s="1">
        <f>VLOOKUP(G954,Sku_Consolidated!A2:C957, 3, FALSE)</f>
      </c>
      <c r="K954" s="10">
        <f>IF(J954="PACK", I954, 0)</f>
      </c>
      <c r="L954" s="10">
        <f>IF(J954="KG", I954, I954 * VLOOKUP(G954,Sku_Consolidated!A2:U957,21,FALSE))</f>
      </c>
      <c r="M954" s="10" t="s">
        <v>37</v>
      </c>
      <c r="N954" s="11" t="s">
        <v>2564</v>
      </c>
      <c r="O954" s="10" t="s">
        <v>2565</v>
      </c>
      <c r="P954" s="10">
        <f>N954 - O954</f>
      </c>
      <c r="Q954" s="1">
        <f>VLOOKUP(G954,Sku_Consolidated!A2:G957,7, FALSE)</f>
      </c>
      <c r="R954" s="1">
        <f>IF(IFERROR(VLOOKUP(E954,Store_Showcase!B2:H144,7, FALSE), TRUE)=TRUE, IF(IFERROR(VLOOKUP(E954,Store_SRP!B2:H110,7, FALSE), TRUE)=TRUE,VLOOKUP(E954,Store_VAM!B2:H273,7, FALSE),VLOOKUP(E954,Store_SRP!B2:H110,7, FALSE)), VLOOKUP(E954,Store_Showcase!B2:H144,7, FALSE))</f>
      </c>
      <c r="S954" s="1">
        <f>IF(IFERROR(VLOOKUP(E954,Store_Showcase!B2:I144,8, FALSE), TRUE)=TRUE, IF(IFERROR(VLOOKUP(E954,Store_SRP!B2:I110,8, FALSE), TRUE)=TRUE,VLOOKUP(E954,Store_VAM!B2:I273,8, FALSE),VLOOKUP(E954,Store_SRP!B2:I110,8, FALSE)), VLOOKUP(E954,Store_Showcase!B2:I144,8, FALSE))</f>
      </c>
      <c r="T954" s="1">
        <f>VLOOKUP(G954,Sku_Consolidated!A2:R957,18,FALSE)</f>
      </c>
      <c r="U954" s="1" t="s">
        <v>2553</v>
      </c>
      <c r="V954" s="1">
        <f>IF(VLOOKUP(G954,Sku_Consolidated!A2:S957,19,FALSE)="SHOWCASE", VLOOKUP(E954,Store_Showcase!B2:L144,11, FALSE), IF(VLOOKUP(G954,Sku_Consolidated!A2:S957,19,FALSE)="VAM",VLOOKUP(E954,Store_VAM!B2:L273,11, FALSE),VLOOKUP(E954,Store_SRP!B2:L110,11, FALSE)))</f>
      </c>
      <c r="W954" s="1">
        <f>VLOOKUP(G954,Sku_Consolidated!A2:W957,11,FALSE)</f>
      </c>
      <c r="X954" s="1">
        <f>VLOOKUP(G954,Sku_Consolidated!A2:H957,8,FALSE)</f>
      </c>
      <c r="Y954" s="1">
        <f>VLOOKUP(G954,Sku_Consolidated!A2:I957,9,FALSE)</f>
      </c>
      <c r="Z954" s="1" t="s">
        <v>41</v>
      </c>
      <c r="AA954" s="1">
        <f>VLOOKUP(G954,Sku_Consolidated!A2:E957,5,FALSE)</f>
      </c>
      <c r="AB954" s="1">
        <f>IF(VLOOKUP(G954,Sku_Consolidated!A2:S957,19,FALSE)="SHOWCASE", VLOOKUP(E954,Store_Showcase!B2:N144,13, FALSE), IF(VLOOKUP(G954,Sku_Consolidated!A2:S957,19,FALSE)="VAM",VLOOKUP(E954,Store_VAM!B2:N273,13, FALSE),VLOOKUP(E954,Store_SRP!B2:N110,13, FALSE)))</f>
      </c>
      <c r="AC954" s="1">
        <f>IF(IFERROR(AB954,TRUE)=TRUE, "-","OK")</f>
      </c>
      <c r="AD954" s="11" t="s">
        <v>37</v>
      </c>
      <c r="AE954" s="11" t="s">
        <v>37</v>
      </c>
      <c r="AF954" s="1">
        <f>IF(IFERROR(VLOOKUP(E954,Store_Showcase!B2:H144,{5}, FALSE), TRUE)=TRUE, IF(IFERROR(VLOOKUP(E954,Store_SRP!B2:H110,{5}, FALSE), TRUE)=TRUE,VLOOKUP(E954,Store_VAM!B2:H273,{5}, FALSE),VLOOKUP(E954,Store_SRP!B2:H110,{5}, FALSE)), VLOOKUP(E954,Store_Showcase!B2:H144,{5}, FALSE))</f>
      </c>
      <c r="AG954" s="1">
        <f>IF(IFERROR(VLOOKUP(E954,Store_Showcase!B2:H144,{6}, FALSE), TRUE)=TRUE, IF(IFERROR(VLOOKUP(E954,Store_SRP!B2:H110,{6}, FALSE), TRUE)=TRUE,VLOOKUP(E954,Store_VAM!B2:H273,{6}, FALSE),VLOOKUP(E954,Store_SRP!B2:H110,{6}, FALSE)), VLOOKUP(E954,Store_Showcase!B2:H144,{6}, FALSE))</f>
      </c>
      <c r="AH954" s="1">
        <f>VLOOKUP(G954,Sku_Consolidated!A2:R957,18,FALSE)</f>
      </c>
      <c r="AI954" s="1">
        <f>VLOOKUP(G954,Sku_Consolidated!A2:S957,19,FALSE)</f>
      </c>
      <c r="AJ954" s="1">
        <f>VLOOKUP(G954,Sku_Consolidated!A2:T957,20,FALSE)</f>
      </c>
    </row>
    <row r="955" spans="1:36" x14ac:dyDescent="0.25">
      <c r="A955" s="1">
        <v>2024</v>
      </c>
      <c r="B955" s="1" t="s">
        <v>31</v>
      </c>
      <c r="C955" s="1" t="s">
        <v>32</v>
      </c>
      <c r="D955" s="1" t="s">
        <v>33</v>
      </c>
      <c r="E955" s="9" t="s">
        <v>2566</v>
      </c>
      <c r="F955" s="1">
        <f>IF(VLOOKUP(G955,Sku_Consolidated!A2:S957,{19},FALSE)="SHOWCASE", VLOOKUP(E955,Store_Showcase!B2:C144,{2}, FALSE), IF(VLOOKUP(G955,Sku_Consolidated!A2:S957,{19},FALSE)="VAM",VLOOKUP(E955,Store_VAM!B2:C273,{2}, FALSE),VLOOKUP(E955,Store_SRP!B2:C110,{2}, FALSE)))</f>
      </c>
      <c r="G955" s="1">
        <v>795719</v>
      </c>
      <c r="H955" s="1" t="s">
        <v>1466</v>
      </c>
      <c r="I955" s="10" t="s">
        <v>1424</v>
      </c>
      <c r="J955" s="1">
        <f>VLOOKUP(G955,Sku_Consolidated!A2:C957, 3, FALSE)</f>
      </c>
      <c r="K955" s="10">
        <f>IF(J955="PACK", I955, 0)</f>
      </c>
      <c r="L955" s="10">
        <f>IF(J955="KG", I955, I955 * VLOOKUP(G955,Sku_Consolidated!A2:U957,21,FALSE))</f>
      </c>
      <c r="M955" s="10" t="s">
        <v>37</v>
      </c>
      <c r="N955" s="11" t="s">
        <v>1425</v>
      </c>
      <c r="O955" s="10" t="s">
        <v>1700</v>
      </c>
      <c r="P955" s="10">
        <f>N955 - O955</f>
      </c>
      <c r="Q955" s="1">
        <f>VLOOKUP(G955,Sku_Consolidated!A2:G957,7, FALSE)</f>
      </c>
      <c r="R955" s="1">
        <f>IF(IFERROR(VLOOKUP(E955,Store_Showcase!B2:H144,7, FALSE), TRUE)=TRUE, IF(IFERROR(VLOOKUP(E955,Store_SRP!B2:H110,7, FALSE), TRUE)=TRUE,VLOOKUP(E955,Store_VAM!B2:H273,7, FALSE),VLOOKUP(E955,Store_SRP!B2:H110,7, FALSE)), VLOOKUP(E955,Store_Showcase!B2:H144,7, FALSE))</f>
      </c>
      <c r="S955" s="1">
        <f>IF(IFERROR(VLOOKUP(E955,Store_Showcase!B2:I144,8, FALSE), TRUE)=TRUE, IF(IFERROR(VLOOKUP(E955,Store_SRP!B2:I110,8, FALSE), TRUE)=TRUE,VLOOKUP(E955,Store_VAM!B2:I273,8, FALSE),VLOOKUP(E955,Store_SRP!B2:I110,8, FALSE)), VLOOKUP(E955,Store_Showcase!B2:I144,8, FALSE))</f>
      </c>
      <c r="T955" s="1">
        <f>VLOOKUP(G955,Sku_Consolidated!A2:R957,18,FALSE)</f>
      </c>
      <c r="U955" s="1" t="s">
        <v>2567</v>
      </c>
      <c r="V955" s="1">
        <f>IF(VLOOKUP(G955,Sku_Consolidated!A2:S957,19,FALSE)="SHOWCASE", VLOOKUP(E955,Store_Showcase!B2:L144,11, FALSE), IF(VLOOKUP(G955,Sku_Consolidated!A2:S957,19,FALSE)="VAM",VLOOKUP(E955,Store_VAM!B2:L273,11, FALSE),VLOOKUP(E955,Store_SRP!B2:L110,11, FALSE)))</f>
      </c>
      <c r="W955" s="1">
        <f>VLOOKUP(G955,Sku_Consolidated!A2:W957,11,FALSE)</f>
      </c>
      <c r="X955" s="1">
        <f>VLOOKUP(G955,Sku_Consolidated!A2:H957,8,FALSE)</f>
      </c>
      <c r="Y955" s="1">
        <f>VLOOKUP(G955,Sku_Consolidated!A2:I957,9,FALSE)</f>
      </c>
      <c r="Z955" s="1" t="s">
        <v>41</v>
      </c>
      <c r="AA955" s="1">
        <f>VLOOKUP(G955,Sku_Consolidated!A2:E957,5,FALSE)</f>
      </c>
      <c r="AB955" s="1">
        <f>IF(VLOOKUP(G955,Sku_Consolidated!A2:S957,19,FALSE)="SHOWCASE", VLOOKUP(E955,Store_Showcase!B2:N144,13, FALSE), IF(VLOOKUP(G955,Sku_Consolidated!A2:S957,19,FALSE)="VAM",VLOOKUP(E955,Store_VAM!B2:N273,13, FALSE),VLOOKUP(E955,Store_SRP!B2:N110,13, FALSE)))</f>
      </c>
      <c r="AC955" s="1">
        <f>IF(IFERROR(AB955,TRUE)=TRUE, "-","OK")</f>
      </c>
      <c r="AD955" s="11" t="s">
        <v>37</v>
      </c>
      <c r="AE955" s="11" t="s">
        <v>37</v>
      </c>
      <c r="AF955" s="1">
        <f>IF(IFERROR(VLOOKUP(E955,Store_Showcase!B2:H144,{5}, FALSE), TRUE)=TRUE, IF(IFERROR(VLOOKUP(E955,Store_SRP!B2:H110,{5}, FALSE), TRUE)=TRUE,VLOOKUP(E955,Store_VAM!B2:H273,{5}, FALSE),VLOOKUP(E955,Store_SRP!B2:H110,{5}, FALSE)), VLOOKUP(E955,Store_Showcase!B2:H144,{5}, FALSE))</f>
      </c>
      <c r="AG955" s="1">
        <f>IF(IFERROR(VLOOKUP(E955,Store_Showcase!B2:H144,{6}, FALSE), TRUE)=TRUE, IF(IFERROR(VLOOKUP(E955,Store_SRP!B2:H110,{6}, FALSE), TRUE)=TRUE,VLOOKUP(E955,Store_VAM!B2:H273,{6}, FALSE),VLOOKUP(E955,Store_SRP!B2:H110,{6}, FALSE)), VLOOKUP(E955,Store_Showcase!B2:H144,{6}, FALSE))</f>
      </c>
      <c r="AH955" s="1">
        <f>VLOOKUP(G955,Sku_Consolidated!A2:R957,18,FALSE)</f>
      </c>
      <c r="AI955" s="1">
        <f>VLOOKUP(G955,Sku_Consolidated!A2:S957,19,FALSE)</f>
      </c>
      <c r="AJ955" s="1">
        <f>VLOOKUP(G955,Sku_Consolidated!A2:T957,20,FALSE)</f>
      </c>
    </row>
    <row r="956" spans="1:36" x14ac:dyDescent="0.25">
      <c r="A956" s="1">
        <v>2024</v>
      </c>
      <c r="B956" s="1" t="s">
        <v>31</v>
      </c>
      <c r="C956" s="1" t="s">
        <v>32</v>
      </c>
      <c r="D956" s="1" t="s">
        <v>33</v>
      </c>
      <c r="E956" s="9" t="s">
        <v>2566</v>
      </c>
      <c r="F956" s="1">
        <f>IF(VLOOKUP(G956,Sku_Consolidated!A2:S957,{19},FALSE)="SHOWCASE", VLOOKUP(E956,Store_Showcase!B2:C144,{2}, FALSE), IF(VLOOKUP(G956,Sku_Consolidated!A2:S957,{19},FALSE)="VAM",VLOOKUP(E956,Store_VAM!B2:C273,{2}, FALSE),VLOOKUP(E956,Store_SRP!B2:C110,{2}, FALSE)))</f>
      </c>
      <c r="G956" s="1">
        <v>795722</v>
      </c>
      <c r="H956" s="1" t="s">
        <v>1413</v>
      </c>
      <c r="I956" s="10" t="s">
        <v>1638</v>
      </c>
      <c r="J956" s="1">
        <f>VLOOKUP(G956,Sku_Consolidated!A2:C957, 3, FALSE)</f>
      </c>
      <c r="K956" s="10">
        <f>IF(J956="PACK", I956, 0)</f>
      </c>
      <c r="L956" s="10">
        <f>IF(J956="KG", I956, I956 * VLOOKUP(G956,Sku_Consolidated!A2:U957,21,FALSE))</f>
      </c>
      <c r="M956" s="10" t="s">
        <v>37</v>
      </c>
      <c r="N956" s="11" t="s">
        <v>1699</v>
      </c>
      <c r="O956" s="10" t="s">
        <v>2568</v>
      </c>
      <c r="P956" s="10">
        <f>N956 - O956</f>
      </c>
      <c r="Q956" s="1">
        <f>VLOOKUP(G956,Sku_Consolidated!A2:G957,7, FALSE)</f>
      </c>
      <c r="R956" s="1">
        <f>IF(IFERROR(VLOOKUP(E956,Store_Showcase!B2:H144,7, FALSE), TRUE)=TRUE, IF(IFERROR(VLOOKUP(E956,Store_SRP!B2:H110,7, FALSE), TRUE)=TRUE,VLOOKUP(E956,Store_VAM!B2:H273,7, FALSE),VLOOKUP(E956,Store_SRP!B2:H110,7, FALSE)), VLOOKUP(E956,Store_Showcase!B2:H144,7, FALSE))</f>
      </c>
      <c r="S956" s="1">
        <f>IF(IFERROR(VLOOKUP(E956,Store_Showcase!B2:I144,8, FALSE), TRUE)=TRUE, IF(IFERROR(VLOOKUP(E956,Store_SRP!B2:I110,8, FALSE), TRUE)=TRUE,VLOOKUP(E956,Store_VAM!B2:I273,8, FALSE),VLOOKUP(E956,Store_SRP!B2:I110,8, FALSE)), VLOOKUP(E956,Store_Showcase!B2:I144,8, FALSE))</f>
      </c>
      <c r="T956" s="1">
        <f>VLOOKUP(G956,Sku_Consolidated!A2:R957,18,FALSE)</f>
      </c>
      <c r="U956" s="1" t="s">
        <v>2567</v>
      </c>
      <c r="V956" s="1">
        <f>IF(VLOOKUP(G956,Sku_Consolidated!A2:S957,19,FALSE)="SHOWCASE", VLOOKUP(E956,Store_Showcase!B2:L144,11, FALSE), IF(VLOOKUP(G956,Sku_Consolidated!A2:S957,19,FALSE)="VAM",VLOOKUP(E956,Store_VAM!B2:L273,11, FALSE),VLOOKUP(E956,Store_SRP!B2:L110,11, FALSE)))</f>
      </c>
      <c r="W956" s="1">
        <f>VLOOKUP(G956,Sku_Consolidated!A2:W957,11,FALSE)</f>
      </c>
      <c r="X956" s="1">
        <f>VLOOKUP(G956,Sku_Consolidated!A2:H957,8,FALSE)</f>
      </c>
      <c r="Y956" s="1">
        <f>VLOOKUP(G956,Sku_Consolidated!A2:I957,9,FALSE)</f>
      </c>
      <c r="Z956" s="1" t="s">
        <v>41</v>
      </c>
      <c r="AA956" s="1">
        <f>VLOOKUP(G956,Sku_Consolidated!A2:E957,5,FALSE)</f>
      </c>
      <c r="AB956" s="1">
        <f>IF(VLOOKUP(G956,Sku_Consolidated!A2:S957,19,FALSE)="SHOWCASE", VLOOKUP(E956,Store_Showcase!B2:N144,13, FALSE), IF(VLOOKUP(G956,Sku_Consolidated!A2:S957,19,FALSE)="VAM",VLOOKUP(E956,Store_VAM!B2:N273,13, FALSE),VLOOKUP(E956,Store_SRP!B2:N110,13, FALSE)))</f>
      </c>
      <c r="AC956" s="1">
        <f>IF(IFERROR(AB956,TRUE)=TRUE, "-","OK")</f>
      </c>
      <c r="AD956" s="11" t="s">
        <v>37</v>
      </c>
      <c r="AE956" s="11" t="s">
        <v>37</v>
      </c>
      <c r="AF956" s="1">
        <f>IF(IFERROR(VLOOKUP(E956,Store_Showcase!B2:H144,{5}, FALSE), TRUE)=TRUE, IF(IFERROR(VLOOKUP(E956,Store_SRP!B2:H110,{5}, FALSE), TRUE)=TRUE,VLOOKUP(E956,Store_VAM!B2:H273,{5}, FALSE),VLOOKUP(E956,Store_SRP!B2:H110,{5}, FALSE)), VLOOKUP(E956,Store_Showcase!B2:H144,{5}, FALSE))</f>
      </c>
      <c r="AG956" s="1">
        <f>IF(IFERROR(VLOOKUP(E956,Store_Showcase!B2:H144,{6}, FALSE), TRUE)=TRUE, IF(IFERROR(VLOOKUP(E956,Store_SRP!B2:H110,{6}, FALSE), TRUE)=TRUE,VLOOKUP(E956,Store_VAM!B2:H273,{6}, FALSE),VLOOKUP(E956,Store_SRP!B2:H110,{6}, FALSE)), VLOOKUP(E956,Store_Showcase!B2:H144,{6}, FALSE))</f>
      </c>
      <c r="AH956" s="1">
        <f>VLOOKUP(G956,Sku_Consolidated!A2:R957,18,FALSE)</f>
      </c>
      <c r="AI956" s="1">
        <f>VLOOKUP(G956,Sku_Consolidated!A2:S957,19,FALSE)</f>
      </c>
      <c r="AJ956" s="1">
        <f>VLOOKUP(G956,Sku_Consolidated!A2:T957,20,FALSE)</f>
      </c>
    </row>
    <row r="957" spans="1:36" x14ac:dyDescent="0.25">
      <c r="A957" s="1">
        <v>2024</v>
      </c>
      <c r="B957" s="1" t="s">
        <v>31</v>
      </c>
      <c r="C957" s="1" t="s">
        <v>32</v>
      </c>
      <c r="D957" s="1" t="s">
        <v>33</v>
      </c>
      <c r="E957" s="9" t="s">
        <v>2566</v>
      </c>
      <c r="F957" s="1">
        <f>IF(VLOOKUP(G957,Sku_Consolidated!A2:S957,{19},FALSE)="SHOWCASE", VLOOKUP(E957,Store_Showcase!B2:C144,{2}, FALSE), IF(VLOOKUP(G957,Sku_Consolidated!A2:S957,{19},FALSE)="VAM",VLOOKUP(E957,Store_VAM!B2:C273,{2}, FALSE),VLOOKUP(E957,Store_SRP!B2:C110,{2}, FALSE)))</f>
      </c>
      <c r="G957" s="1">
        <v>795728</v>
      </c>
      <c r="H957" s="1" t="s">
        <v>1647</v>
      </c>
      <c r="I957" s="10" t="s">
        <v>1467</v>
      </c>
      <c r="J957" s="1">
        <f>VLOOKUP(G957,Sku_Consolidated!A2:C957, 3, FALSE)</f>
      </c>
      <c r="K957" s="10">
        <f>IF(J957="PACK", I957, 0)</f>
      </c>
      <c r="L957" s="10">
        <f>IF(J957="KG", I957, I957 * VLOOKUP(G957,Sku_Consolidated!A2:U957,21,FALSE))</f>
      </c>
      <c r="M957" s="10" t="s">
        <v>37</v>
      </c>
      <c r="N957" s="11" t="s">
        <v>2569</v>
      </c>
      <c r="O957" s="10" t="s">
        <v>2570</v>
      </c>
      <c r="P957" s="10">
        <f>N957 - O957</f>
      </c>
      <c r="Q957" s="1">
        <f>VLOOKUP(G957,Sku_Consolidated!A2:G957,7, FALSE)</f>
      </c>
      <c r="R957" s="1">
        <f>IF(IFERROR(VLOOKUP(E957,Store_Showcase!B2:H144,7, FALSE), TRUE)=TRUE, IF(IFERROR(VLOOKUP(E957,Store_SRP!B2:H110,7, FALSE), TRUE)=TRUE,VLOOKUP(E957,Store_VAM!B2:H273,7, FALSE),VLOOKUP(E957,Store_SRP!B2:H110,7, FALSE)), VLOOKUP(E957,Store_Showcase!B2:H144,7, FALSE))</f>
      </c>
      <c r="S957" s="1">
        <f>IF(IFERROR(VLOOKUP(E957,Store_Showcase!B2:I144,8, FALSE), TRUE)=TRUE, IF(IFERROR(VLOOKUP(E957,Store_SRP!B2:I110,8, FALSE), TRUE)=TRUE,VLOOKUP(E957,Store_VAM!B2:I273,8, FALSE),VLOOKUP(E957,Store_SRP!B2:I110,8, FALSE)), VLOOKUP(E957,Store_Showcase!B2:I144,8, FALSE))</f>
      </c>
      <c r="T957" s="1">
        <f>VLOOKUP(G957,Sku_Consolidated!A2:R957,18,FALSE)</f>
      </c>
      <c r="U957" s="1" t="s">
        <v>2567</v>
      </c>
      <c r="V957" s="1">
        <f>IF(VLOOKUP(G957,Sku_Consolidated!A2:S957,19,FALSE)="SHOWCASE", VLOOKUP(E957,Store_Showcase!B2:L144,11, FALSE), IF(VLOOKUP(G957,Sku_Consolidated!A2:S957,19,FALSE)="VAM",VLOOKUP(E957,Store_VAM!B2:L273,11, FALSE),VLOOKUP(E957,Store_SRP!B2:L110,11, FALSE)))</f>
      </c>
      <c r="W957" s="1">
        <f>VLOOKUP(G957,Sku_Consolidated!A2:W957,11,FALSE)</f>
      </c>
      <c r="X957" s="1">
        <f>VLOOKUP(G957,Sku_Consolidated!A2:H957,8,FALSE)</f>
      </c>
      <c r="Y957" s="1">
        <f>VLOOKUP(G957,Sku_Consolidated!A2:I957,9,FALSE)</f>
      </c>
      <c r="Z957" s="1" t="s">
        <v>41</v>
      </c>
      <c r="AA957" s="1">
        <f>VLOOKUP(G957,Sku_Consolidated!A2:E957,5,FALSE)</f>
      </c>
      <c r="AB957" s="1">
        <f>IF(VLOOKUP(G957,Sku_Consolidated!A2:S957,19,FALSE)="SHOWCASE", VLOOKUP(E957,Store_Showcase!B2:N144,13, FALSE), IF(VLOOKUP(G957,Sku_Consolidated!A2:S957,19,FALSE)="VAM",VLOOKUP(E957,Store_VAM!B2:N273,13, FALSE),VLOOKUP(E957,Store_SRP!B2:N110,13, FALSE)))</f>
      </c>
      <c r="AC957" s="1">
        <f>IF(IFERROR(AB957,TRUE)=TRUE, "-","OK")</f>
      </c>
      <c r="AD957" s="11" t="s">
        <v>37</v>
      </c>
      <c r="AE957" s="11" t="s">
        <v>37</v>
      </c>
      <c r="AF957" s="1">
        <f>IF(IFERROR(VLOOKUP(E957,Store_Showcase!B2:H144,{5}, FALSE), TRUE)=TRUE, IF(IFERROR(VLOOKUP(E957,Store_SRP!B2:H110,{5}, FALSE), TRUE)=TRUE,VLOOKUP(E957,Store_VAM!B2:H273,{5}, FALSE),VLOOKUP(E957,Store_SRP!B2:H110,{5}, FALSE)), VLOOKUP(E957,Store_Showcase!B2:H144,{5}, FALSE))</f>
      </c>
      <c r="AG957" s="1">
        <f>IF(IFERROR(VLOOKUP(E957,Store_Showcase!B2:H144,{6}, FALSE), TRUE)=TRUE, IF(IFERROR(VLOOKUP(E957,Store_SRP!B2:H110,{6}, FALSE), TRUE)=TRUE,VLOOKUP(E957,Store_VAM!B2:H273,{6}, FALSE),VLOOKUP(E957,Store_SRP!B2:H110,{6}, FALSE)), VLOOKUP(E957,Store_Showcase!B2:H144,{6}, FALSE))</f>
      </c>
      <c r="AH957" s="1">
        <f>VLOOKUP(G957,Sku_Consolidated!A2:R957,18,FALSE)</f>
      </c>
      <c r="AI957" s="1">
        <f>VLOOKUP(G957,Sku_Consolidated!A2:S957,19,FALSE)</f>
      </c>
      <c r="AJ957" s="1">
        <f>VLOOKUP(G957,Sku_Consolidated!A2:T957,20,FALSE)</f>
      </c>
    </row>
    <row r="958" spans="1:36" x14ac:dyDescent="0.25">
      <c r="A958" s="1">
        <v>2024</v>
      </c>
      <c r="B958" s="1" t="s">
        <v>31</v>
      </c>
      <c r="C958" s="1" t="s">
        <v>32</v>
      </c>
      <c r="D958" s="1" t="s">
        <v>33</v>
      </c>
      <c r="E958" s="9" t="s">
        <v>2566</v>
      </c>
      <c r="F958" s="1">
        <f>IF(VLOOKUP(G958,Sku_Consolidated!A2:S957,{19},FALSE)="SHOWCASE", VLOOKUP(E958,Store_Showcase!B2:C144,{2}, FALSE), IF(VLOOKUP(G958,Sku_Consolidated!A2:S957,{19},FALSE)="VAM",VLOOKUP(E958,Store_VAM!B2:C273,{2}, FALSE),VLOOKUP(E958,Store_SRP!B2:C110,{2}, FALSE)))</f>
      </c>
      <c r="G958" s="1">
        <v>795730</v>
      </c>
      <c r="H958" s="1" t="s">
        <v>1423</v>
      </c>
      <c r="I958" s="10" t="s">
        <v>1638</v>
      </c>
      <c r="J958" s="1">
        <f>VLOOKUP(G958,Sku_Consolidated!A2:C957, 3, FALSE)</f>
      </c>
      <c r="K958" s="10">
        <f>IF(J958="PACK", I958, 0)</f>
      </c>
      <c r="L958" s="10">
        <f>IF(J958="KG", I958, I958 * VLOOKUP(G958,Sku_Consolidated!A2:U957,21,FALSE))</f>
      </c>
      <c r="M958" s="10" t="s">
        <v>37</v>
      </c>
      <c r="N958" s="11" t="s">
        <v>1703</v>
      </c>
      <c r="O958" s="10" t="s">
        <v>2571</v>
      </c>
      <c r="P958" s="10">
        <f>N958 - O958</f>
      </c>
      <c r="Q958" s="1">
        <f>VLOOKUP(G958,Sku_Consolidated!A2:G957,7, FALSE)</f>
      </c>
      <c r="R958" s="1">
        <f>IF(IFERROR(VLOOKUP(E958,Store_Showcase!B2:H144,7, FALSE), TRUE)=TRUE, IF(IFERROR(VLOOKUP(E958,Store_SRP!B2:H110,7, FALSE), TRUE)=TRUE,VLOOKUP(E958,Store_VAM!B2:H273,7, FALSE),VLOOKUP(E958,Store_SRP!B2:H110,7, FALSE)), VLOOKUP(E958,Store_Showcase!B2:H144,7, FALSE))</f>
      </c>
      <c r="S958" s="1">
        <f>IF(IFERROR(VLOOKUP(E958,Store_Showcase!B2:I144,8, FALSE), TRUE)=TRUE, IF(IFERROR(VLOOKUP(E958,Store_SRP!B2:I110,8, FALSE), TRUE)=TRUE,VLOOKUP(E958,Store_VAM!B2:I273,8, FALSE),VLOOKUP(E958,Store_SRP!B2:I110,8, FALSE)), VLOOKUP(E958,Store_Showcase!B2:I144,8, FALSE))</f>
      </c>
      <c r="T958" s="1">
        <f>VLOOKUP(G958,Sku_Consolidated!A2:R957,18,FALSE)</f>
      </c>
      <c r="U958" s="1" t="s">
        <v>2567</v>
      </c>
      <c r="V958" s="1">
        <f>IF(VLOOKUP(G958,Sku_Consolidated!A2:S957,19,FALSE)="SHOWCASE", VLOOKUP(E958,Store_Showcase!B2:L144,11, FALSE), IF(VLOOKUP(G958,Sku_Consolidated!A2:S957,19,FALSE)="VAM",VLOOKUP(E958,Store_VAM!B2:L273,11, FALSE),VLOOKUP(E958,Store_SRP!B2:L110,11, FALSE)))</f>
      </c>
      <c r="W958" s="1">
        <f>VLOOKUP(G958,Sku_Consolidated!A2:W957,11,FALSE)</f>
      </c>
      <c r="X958" s="1">
        <f>VLOOKUP(G958,Sku_Consolidated!A2:H957,8,FALSE)</f>
      </c>
      <c r="Y958" s="1">
        <f>VLOOKUP(G958,Sku_Consolidated!A2:I957,9,FALSE)</f>
      </c>
      <c r="Z958" s="1" t="s">
        <v>41</v>
      </c>
      <c r="AA958" s="1">
        <f>VLOOKUP(G958,Sku_Consolidated!A2:E957,5,FALSE)</f>
      </c>
      <c r="AB958" s="1">
        <f>IF(VLOOKUP(G958,Sku_Consolidated!A2:S957,19,FALSE)="SHOWCASE", VLOOKUP(E958,Store_Showcase!B2:N144,13, FALSE), IF(VLOOKUP(G958,Sku_Consolidated!A2:S957,19,FALSE)="VAM",VLOOKUP(E958,Store_VAM!B2:N273,13, FALSE),VLOOKUP(E958,Store_SRP!B2:N110,13, FALSE)))</f>
      </c>
      <c r="AC958" s="1">
        <f>IF(IFERROR(AB958,TRUE)=TRUE, "-","OK")</f>
      </c>
      <c r="AD958" s="11" t="s">
        <v>37</v>
      </c>
      <c r="AE958" s="11" t="s">
        <v>37</v>
      </c>
      <c r="AF958" s="1">
        <f>IF(IFERROR(VLOOKUP(E958,Store_Showcase!B2:H144,{5}, FALSE), TRUE)=TRUE, IF(IFERROR(VLOOKUP(E958,Store_SRP!B2:H110,{5}, FALSE), TRUE)=TRUE,VLOOKUP(E958,Store_VAM!B2:H273,{5}, FALSE),VLOOKUP(E958,Store_SRP!B2:H110,{5}, FALSE)), VLOOKUP(E958,Store_Showcase!B2:H144,{5}, FALSE))</f>
      </c>
      <c r="AG958" s="1">
        <f>IF(IFERROR(VLOOKUP(E958,Store_Showcase!B2:H144,{6}, FALSE), TRUE)=TRUE, IF(IFERROR(VLOOKUP(E958,Store_SRP!B2:H110,{6}, FALSE), TRUE)=TRUE,VLOOKUP(E958,Store_VAM!B2:H273,{6}, FALSE),VLOOKUP(E958,Store_SRP!B2:H110,{6}, FALSE)), VLOOKUP(E958,Store_Showcase!B2:H144,{6}, FALSE))</f>
      </c>
      <c r="AH958" s="1">
        <f>VLOOKUP(G958,Sku_Consolidated!A2:R957,18,FALSE)</f>
      </c>
      <c r="AI958" s="1">
        <f>VLOOKUP(G958,Sku_Consolidated!A2:S957,19,FALSE)</f>
      </c>
      <c r="AJ958" s="1">
        <f>VLOOKUP(G958,Sku_Consolidated!A2:T957,20,FALSE)</f>
      </c>
    </row>
    <row r="959" spans="1:36" x14ac:dyDescent="0.25">
      <c r="A959" s="1">
        <v>2024</v>
      </c>
      <c r="B959" s="1" t="s">
        <v>31</v>
      </c>
      <c r="C959" s="1" t="s">
        <v>32</v>
      </c>
      <c r="D959" s="1" t="s">
        <v>33</v>
      </c>
      <c r="E959" s="9" t="s">
        <v>2566</v>
      </c>
      <c r="F959" s="1">
        <f>IF(VLOOKUP(G959,Sku_Consolidated!A2:S957,{19},FALSE)="SHOWCASE", VLOOKUP(E959,Store_Showcase!B2:C144,{2}, FALSE), IF(VLOOKUP(G959,Sku_Consolidated!A2:S957,{19},FALSE)="VAM",VLOOKUP(E959,Store_VAM!B2:C273,{2}, FALSE),VLOOKUP(E959,Store_SRP!B2:C110,{2}, FALSE)))</f>
      </c>
      <c r="G959" s="1">
        <v>795732</v>
      </c>
      <c r="H959" s="1" t="s">
        <v>1427</v>
      </c>
      <c r="I959" s="10" t="s">
        <v>1638</v>
      </c>
      <c r="J959" s="1">
        <f>VLOOKUP(G959,Sku_Consolidated!A2:C957, 3, FALSE)</f>
      </c>
      <c r="K959" s="10">
        <f>IF(J959="PACK", I959, 0)</f>
      </c>
      <c r="L959" s="10">
        <f>IF(J959="KG", I959, I959 * VLOOKUP(G959,Sku_Consolidated!A2:U957,21,FALSE))</f>
      </c>
      <c r="M959" s="10" t="s">
        <v>37</v>
      </c>
      <c r="N959" s="11" t="s">
        <v>1653</v>
      </c>
      <c r="O959" s="10" t="s">
        <v>2560</v>
      </c>
      <c r="P959" s="10">
        <f>N959 - O959</f>
      </c>
      <c r="Q959" s="1">
        <f>VLOOKUP(G959,Sku_Consolidated!A2:G957,7, FALSE)</f>
      </c>
      <c r="R959" s="1">
        <f>IF(IFERROR(VLOOKUP(E959,Store_Showcase!B2:H144,7, FALSE), TRUE)=TRUE, IF(IFERROR(VLOOKUP(E959,Store_SRP!B2:H110,7, FALSE), TRUE)=TRUE,VLOOKUP(E959,Store_VAM!B2:H273,7, FALSE),VLOOKUP(E959,Store_SRP!B2:H110,7, FALSE)), VLOOKUP(E959,Store_Showcase!B2:H144,7, FALSE))</f>
      </c>
      <c r="S959" s="1">
        <f>IF(IFERROR(VLOOKUP(E959,Store_Showcase!B2:I144,8, FALSE), TRUE)=TRUE, IF(IFERROR(VLOOKUP(E959,Store_SRP!B2:I110,8, FALSE), TRUE)=TRUE,VLOOKUP(E959,Store_VAM!B2:I273,8, FALSE),VLOOKUP(E959,Store_SRP!B2:I110,8, FALSE)), VLOOKUP(E959,Store_Showcase!B2:I144,8, FALSE))</f>
      </c>
      <c r="T959" s="1">
        <f>VLOOKUP(G959,Sku_Consolidated!A2:R957,18,FALSE)</f>
      </c>
      <c r="U959" s="1" t="s">
        <v>2567</v>
      </c>
      <c r="V959" s="1">
        <f>IF(VLOOKUP(G959,Sku_Consolidated!A2:S957,19,FALSE)="SHOWCASE", VLOOKUP(E959,Store_Showcase!B2:L144,11, FALSE), IF(VLOOKUP(G959,Sku_Consolidated!A2:S957,19,FALSE)="VAM",VLOOKUP(E959,Store_VAM!B2:L273,11, FALSE),VLOOKUP(E959,Store_SRP!B2:L110,11, FALSE)))</f>
      </c>
      <c r="W959" s="1">
        <f>VLOOKUP(G959,Sku_Consolidated!A2:W957,11,FALSE)</f>
      </c>
      <c r="X959" s="1">
        <f>VLOOKUP(G959,Sku_Consolidated!A2:H957,8,FALSE)</f>
      </c>
      <c r="Y959" s="1">
        <f>VLOOKUP(G959,Sku_Consolidated!A2:I957,9,FALSE)</f>
      </c>
      <c r="Z959" s="1" t="s">
        <v>41</v>
      </c>
      <c r="AA959" s="1">
        <f>VLOOKUP(G959,Sku_Consolidated!A2:E957,5,FALSE)</f>
      </c>
      <c r="AB959" s="1">
        <f>IF(VLOOKUP(G959,Sku_Consolidated!A2:S957,19,FALSE)="SHOWCASE", VLOOKUP(E959,Store_Showcase!B2:N144,13, FALSE), IF(VLOOKUP(G959,Sku_Consolidated!A2:S957,19,FALSE)="VAM",VLOOKUP(E959,Store_VAM!B2:N273,13, FALSE),VLOOKUP(E959,Store_SRP!B2:N110,13, FALSE)))</f>
      </c>
      <c r="AC959" s="1">
        <f>IF(IFERROR(AB959,TRUE)=TRUE, "-","OK")</f>
      </c>
      <c r="AD959" s="11" t="s">
        <v>37</v>
      </c>
      <c r="AE959" s="11" t="s">
        <v>37</v>
      </c>
      <c r="AF959" s="1">
        <f>IF(IFERROR(VLOOKUP(E959,Store_Showcase!B2:H144,{5}, FALSE), TRUE)=TRUE, IF(IFERROR(VLOOKUP(E959,Store_SRP!B2:H110,{5}, FALSE), TRUE)=TRUE,VLOOKUP(E959,Store_VAM!B2:H273,{5}, FALSE),VLOOKUP(E959,Store_SRP!B2:H110,{5}, FALSE)), VLOOKUP(E959,Store_Showcase!B2:H144,{5}, FALSE))</f>
      </c>
      <c r="AG959" s="1">
        <f>IF(IFERROR(VLOOKUP(E959,Store_Showcase!B2:H144,{6}, FALSE), TRUE)=TRUE, IF(IFERROR(VLOOKUP(E959,Store_SRP!B2:H110,{6}, FALSE), TRUE)=TRUE,VLOOKUP(E959,Store_VAM!B2:H273,{6}, FALSE),VLOOKUP(E959,Store_SRP!B2:H110,{6}, FALSE)), VLOOKUP(E959,Store_Showcase!B2:H144,{6}, FALSE))</f>
      </c>
      <c r="AH959" s="1">
        <f>VLOOKUP(G959,Sku_Consolidated!A2:R957,18,FALSE)</f>
      </c>
      <c r="AI959" s="1">
        <f>VLOOKUP(G959,Sku_Consolidated!A2:S957,19,FALSE)</f>
      </c>
      <c r="AJ959" s="1">
        <f>VLOOKUP(G959,Sku_Consolidated!A2:T957,20,FALSE)</f>
      </c>
    </row>
    <row r="960" spans="1:36" x14ac:dyDescent="0.25">
      <c r="A960" s="1">
        <v>2024</v>
      </c>
      <c r="B960" s="1" t="s">
        <v>31</v>
      </c>
      <c r="C960" s="1" t="s">
        <v>32</v>
      </c>
      <c r="D960" s="1" t="s">
        <v>33</v>
      </c>
      <c r="E960" s="9" t="s">
        <v>2566</v>
      </c>
      <c r="F960" s="1">
        <f>IF(VLOOKUP(G960,Sku_Consolidated!A2:S957,{19},FALSE)="SHOWCASE", VLOOKUP(E960,Store_Showcase!B2:C144,{2}, FALSE), IF(VLOOKUP(G960,Sku_Consolidated!A2:S957,{19},FALSE)="VAM",VLOOKUP(E960,Store_VAM!B2:C273,{2}, FALSE),VLOOKUP(E960,Store_SRP!B2:C110,{2}, FALSE)))</f>
      </c>
      <c r="G960" s="1">
        <v>795733</v>
      </c>
      <c r="H960" s="1" t="s">
        <v>1430</v>
      </c>
      <c r="I960" s="10" t="s">
        <v>1137</v>
      </c>
      <c r="J960" s="1">
        <f>VLOOKUP(G960,Sku_Consolidated!A2:C957, 3, FALSE)</f>
      </c>
      <c r="K960" s="10">
        <f>IF(J960="PACK", I960, 0)</f>
      </c>
      <c r="L960" s="10">
        <f>IF(J960="KG", I960, I960 * VLOOKUP(G960,Sku_Consolidated!A2:U957,21,FALSE))</f>
      </c>
      <c r="M960" s="10" t="s">
        <v>37</v>
      </c>
      <c r="N960" s="11" t="s">
        <v>2572</v>
      </c>
      <c r="O960" s="10" t="s">
        <v>2573</v>
      </c>
      <c r="P960" s="10">
        <f>N960 - O960</f>
      </c>
      <c r="Q960" s="1">
        <f>VLOOKUP(G960,Sku_Consolidated!A2:G957,7, FALSE)</f>
      </c>
      <c r="R960" s="1">
        <f>IF(IFERROR(VLOOKUP(E960,Store_Showcase!B2:H144,7, FALSE), TRUE)=TRUE, IF(IFERROR(VLOOKUP(E960,Store_SRP!B2:H110,7, FALSE), TRUE)=TRUE,VLOOKUP(E960,Store_VAM!B2:H273,7, FALSE),VLOOKUP(E960,Store_SRP!B2:H110,7, FALSE)), VLOOKUP(E960,Store_Showcase!B2:H144,7, FALSE))</f>
      </c>
      <c r="S960" s="1">
        <f>IF(IFERROR(VLOOKUP(E960,Store_Showcase!B2:I144,8, FALSE), TRUE)=TRUE, IF(IFERROR(VLOOKUP(E960,Store_SRP!B2:I110,8, FALSE), TRUE)=TRUE,VLOOKUP(E960,Store_VAM!B2:I273,8, FALSE),VLOOKUP(E960,Store_SRP!B2:I110,8, FALSE)), VLOOKUP(E960,Store_Showcase!B2:I144,8, FALSE))</f>
      </c>
      <c r="T960" s="1">
        <f>VLOOKUP(G960,Sku_Consolidated!A2:R957,18,FALSE)</f>
      </c>
      <c r="U960" s="1" t="s">
        <v>2567</v>
      </c>
      <c r="V960" s="1">
        <f>IF(VLOOKUP(G960,Sku_Consolidated!A2:S957,19,FALSE)="SHOWCASE", VLOOKUP(E960,Store_Showcase!B2:L144,11, FALSE), IF(VLOOKUP(G960,Sku_Consolidated!A2:S957,19,FALSE)="VAM",VLOOKUP(E960,Store_VAM!B2:L273,11, FALSE),VLOOKUP(E960,Store_SRP!B2:L110,11, FALSE)))</f>
      </c>
      <c r="W960" s="1">
        <f>VLOOKUP(G960,Sku_Consolidated!A2:W957,11,FALSE)</f>
      </c>
      <c r="X960" s="1">
        <f>VLOOKUP(G960,Sku_Consolidated!A2:H957,8,FALSE)</f>
      </c>
      <c r="Y960" s="1">
        <f>VLOOKUP(G960,Sku_Consolidated!A2:I957,9,FALSE)</f>
      </c>
      <c r="Z960" s="1" t="s">
        <v>41</v>
      </c>
      <c r="AA960" s="1">
        <f>VLOOKUP(G960,Sku_Consolidated!A2:E957,5,FALSE)</f>
      </c>
      <c r="AB960" s="1">
        <f>IF(VLOOKUP(G960,Sku_Consolidated!A2:S957,19,FALSE)="SHOWCASE", VLOOKUP(E960,Store_Showcase!B2:N144,13, FALSE), IF(VLOOKUP(G960,Sku_Consolidated!A2:S957,19,FALSE)="VAM",VLOOKUP(E960,Store_VAM!B2:N273,13, FALSE),VLOOKUP(E960,Store_SRP!B2:N110,13, FALSE)))</f>
      </c>
      <c r="AC960" s="1">
        <f>IF(IFERROR(AB960,TRUE)=TRUE, "-","OK")</f>
      </c>
      <c r="AD960" s="11" t="s">
        <v>37</v>
      </c>
      <c r="AE960" s="11" t="s">
        <v>37</v>
      </c>
      <c r="AF960" s="1">
        <f>IF(IFERROR(VLOOKUP(E960,Store_Showcase!B2:H144,{5}, FALSE), TRUE)=TRUE, IF(IFERROR(VLOOKUP(E960,Store_SRP!B2:H110,{5}, FALSE), TRUE)=TRUE,VLOOKUP(E960,Store_VAM!B2:H273,{5}, FALSE),VLOOKUP(E960,Store_SRP!B2:H110,{5}, FALSE)), VLOOKUP(E960,Store_Showcase!B2:H144,{5}, FALSE))</f>
      </c>
      <c r="AG960" s="1">
        <f>IF(IFERROR(VLOOKUP(E960,Store_Showcase!B2:H144,{6}, FALSE), TRUE)=TRUE, IF(IFERROR(VLOOKUP(E960,Store_SRP!B2:H110,{6}, FALSE), TRUE)=TRUE,VLOOKUP(E960,Store_VAM!B2:H273,{6}, FALSE),VLOOKUP(E960,Store_SRP!B2:H110,{6}, FALSE)), VLOOKUP(E960,Store_Showcase!B2:H144,{6}, FALSE))</f>
      </c>
      <c r="AH960" s="1">
        <f>VLOOKUP(G960,Sku_Consolidated!A2:R957,18,FALSE)</f>
      </c>
      <c r="AI960" s="1">
        <f>VLOOKUP(G960,Sku_Consolidated!A2:S957,19,FALSE)</f>
      </c>
      <c r="AJ960" s="1">
        <f>VLOOKUP(G960,Sku_Consolidated!A2:T957,20,FALSE)</f>
      </c>
    </row>
    <row r="961" spans="1:36" x14ac:dyDescent="0.25">
      <c r="A961" s="1">
        <v>2024</v>
      </c>
      <c r="B961" s="1" t="s">
        <v>31</v>
      </c>
      <c r="C961" s="1" t="s">
        <v>32</v>
      </c>
      <c r="D961" s="1" t="s">
        <v>33</v>
      </c>
      <c r="E961" s="9" t="s">
        <v>2566</v>
      </c>
      <c r="F961" s="1">
        <f>IF(VLOOKUP(G961,Sku_Consolidated!A2:S957,{19},FALSE)="SHOWCASE", VLOOKUP(E961,Store_Showcase!B2:C144,{2}, FALSE), IF(VLOOKUP(G961,Sku_Consolidated!A2:S957,{19},FALSE)="VAM",VLOOKUP(E961,Store_VAM!B2:C273,{2}, FALSE),VLOOKUP(E961,Store_SRP!B2:C110,{2}, FALSE)))</f>
      </c>
      <c r="G961" s="1">
        <v>795738</v>
      </c>
      <c r="H961" s="1" t="s">
        <v>1634</v>
      </c>
      <c r="I961" s="10" t="s">
        <v>1424</v>
      </c>
      <c r="J961" s="1">
        <f>VLOOKUP(G961,Sku_Consolidated!A2:C957, 3, FALSE)</f>
      </c>
      <c r="K961" s="10">
        <f>IF(J961="PACK", I961, 0)</f>
      </c>
      <c r="L961" s="10">
        <f>IF(J961="KG", I961, I961 * VLOOKUP(G961,Sku_Consolidated!A2:U957,21,FALSE))</f>
      </c>
      <c r="M961" s="10" t="s">
        <v>37</v>
      </c>
      <c r="N961" s="11" t="s">
        <v>1635</v>
      </c>
      <c r="O961" s="10" t="s">
        <v>2549</v>
      </c>
      <c r="P961" s="10">
        <f>N961 - O961</f>
      </c>
      <c r="Q961" s="1">
        <f>VLOOKUP(G961,Sku_Consolidated!A2:G957,7, FALSE)</f>
      </c>
      <c r="R961" s="1">
        <f>IF(IFERROR(VLOOKUP(E961,Store_Showcase!B2:H144,7, FALSE), TRUE)=TRUE, IF(IFERROR(VLOOKUP(E961,Store_SRP!B2:H110,7, FALSE), TRUE)=TRUE,VLOOKUP(E961,Store_VAM!B2:H273,7, FALSE),VLOOKUP(E961,Store_SRP!B2:H110,7, FALSE)), VLOOKUP(E961,Store_Showcase!B2:H144,7, FALSE))</f>
      </c>
      <c r="S961" s="1">
        <f>IF(IFERROR(VLOOKUP(E961,Store_Showcase!B2:I144,8, FALSE), TRUE)=TRUE, IF(IFERROR(VLOOKUP(E961,Store_SRP!B2:I110,8, FALSE), TRUE)=TRUE,VLOOKUP(E961,Store_VAM!B2:I273,8, FALSE),VLOOKUP(E961,Store_SRP!B2:I110,8, FALSE)), VLOOKUP(E961,Store_Showcase!B2:I144,8, FALSE))</f>
      </c>
      <c r="T961" s="1">
        <f>VLOOKUP(G961,Sku_Consolidated!A2:R957,18,FALSE)</f>
      </c>
      <c r="U961" s="1" t="s">
        <v>2567</v>
      </c>
      <c r="V961" s="1">
        <f>IF(VLOOKUP(G961,Sku_Consolidated!A2:S957,19,FALSE)="SHOWCASE", VLOOKUP(E961,Store_Showcase!B2:L144,11, FALSE), IF(VLOOKUP(G961,Sku_Consolidated!A2:S957,19,FALSE)="VAM",VLOOKUP(E961,Store_VAM!B2:L273,11, FALSE),VLOOKUP(E961,Store_SRP!B2:L110,11, FALSE)))</f>
      </c>
      <c r="W961" s="1">
        <f>VLOOKUP(G961,Sku_Consolidated!A2:W957,11,FALSE)</f>
      </c>
      <c r="X961" s="1">
        <f>VLOOKUP(G961,Sku_Consolidated!A2:H957,8,FALSE)</f>
      </c>
      <c r="Y961" s="1">
        <f>VLOOKUP(G961,Sku_Consolidated!A2:I957,9,FALSE)</f>
      </c>
      <c r="Z961" s="1" t="s">
        <v>41</v>
      </c>
      <c r="AA961" s="1">
        <f>VLOOKUP(G961,Sku_Consolidated!A2:E957,5,FALSE)</f>
      </c>
      <c r="AB961" s="1">
        <f>IF(VLOOKUP(G961,Sku_Consolidated!A2:S957,19,FALSE)="SHOWCASE", VLOOKUP(E961,Store_Showcase!B2:N144,13, FALSE), IF(VLOOKUP(G961,Sku_Consolidated!A2:S957,19,FALSE)="VAM",VLOOKUP(E961,Store_VAM!B2:N273,13, FALSE),VLOOKUP(E961,Store_SRP!B2:N110,13, FALSE)))</f>
      </c>
      <c r="AC961" s="1">
        <f>IF(IFERROR(AB961,TRUE)=TRUE, "-","OK")</f>
      </c>
      <c r="AD961" s="11" t="s">
        <v>37</v>
      </c>
      <c r="AE961" s="11" t="s">
        <v>37</v>
      </c>
      <c r="AF961" s="1">
        <f>IF(IFERROR(VLOOKUP(E961,Store_Showcase!B2:H144,{5}, FALSE), TRUE)=TRUE, IF(IFERROR(VLOOKUP(E961,Store_SRP!B2:H110,{5}, FALSE), TRUE)=TRUE,VLOOKUP(E961,Store_VAM!B2:H273,{5}, FALSE),VLOOKUP(E961,Store_SRP!B2:H110,{5}, FALSE)), VLOOKUP(E961,Store_Showcase!B2:H144,{5}, FALSE))</f>
      </c>
      <c r="AG961" s="1">
        <f>IF(IFERROR(VLOOKUP(E961,Store_Showcase!B2:H144,{6}, FALSE), TRUE)=TRUE, IF(IFERROR(VLOOKUP(E961,Store_SRP!B2:H110,{6}, FALSE), TRUE)=TRUE,VLOOKUP(E961,Store_VAM!B2:H273,{6}, FALSE),VLOOKUP(E961,Store_SRP!B2:H110,{6}, FALSE)), VLOOKUP(E961,Store_Showcase!B2:H144,{6}, FALSE))</f>
      </c>
      <c r="AH961" s="1">
        <f>VLOOKUP(G961,Sku_Consolidated!A2:R957,18,FALSE)</f>
      </c>
      <c r="AI961" s="1">
        <f>VLOOKUP(G961,Sku_Consolidated!A2:S957,19,FALSE)</f>
      </c>
      <c r="AJ961" s="1">
        <f>VLOOKUP(G961,Sku_Consolidated!A2:T957,20,FALSE)</f>
      </c>
    </row>
    <row r="962" spans="1:36" x14ac:dyDescent="0.25">
      <c r="A962" s="1">
        <v>2024</v>
      </c>
      <c r="B962" s="1" t="s">
        <v>31</v>
      </c>
      <c r="C962" s="1" t="s">
        <v>32</v>
      </c>
      <c r="D962" s="1" t="s">
        <v>33</v>
      </c>
      <c r="E962" s="9" t="s">
        <v>2566</v>
      </c>
      <c r="F962" s="1">
        <f>IF(VLOOKUP(G962,Sku_Consolidated!A2:S957,{19},FALSE)="SHOWCASE", VLOOKUP(E962,Store_Showcase!B2:C144,{2}, FALSE), IF(VLOOKUP(G962,Sku_Consolidated!A2:S957,{19},FALSE)="VAM",VLOOKUP(E962,Store_VAM!B2:C273,{2}, FALSE),VLOOKUP(E962,Store_SRP!B2:C110,{2}, FALSE)))</f>
      </c>
      <c r="G962" s="1">
        <v>798588</v>
      </c>
      <c r="H962" s="1" t="s">
        <v>1637</v>
      </c>
      <c r="I962" s="10" t="s">
        <v>1638</v>
      </c>
      <c r="J962" s="1">
        <f>VLOOKUP(G962,Sku_Consolidated!A2:C957, 3, FALSE)</f>
      </c>
      <c r="K962" s="10">
        <f>IF(J962="PACK", I962, 0)</f>
      </c>
      <c r="L962" s="10">
        <f>IF(J962="KG", I962, I962 * VLOOKUP(G962,Sku_Consolidated!A2:U957,21,FALSE))</f>
      </c>
      <c r="M962" s="10" t="s">
        <v>37</v>
      </c>
      <c r="N962" s="11" t="s">
        <v>2574</v>
      </c>
      <c r="O962" s="10" t="s">
        <v>2575</v>
      </c>
      <c r="P962" s="10">
        <f>N962 - O962</f>
      </c>
      <c r="Q962" s="1">
        <f>VLOOKUP(G962,Sku_Consolidated!A2:G957,7, FALSE)</f>
      </c>
      <c r="R962" s="1">
        <f>IF(IFERROR(VLOOKUP(E962,Store_Showcase!B2:H144,7, FALSE), TRUE)=TRUE, IF(IFERROR(VLOOKUP(E962,Store_SRP!B2:H110,7, FALSE), TRUE)=TRUE,VLOOKUP(E962,Store_VAM!B2:H273,7, FALSE),VLOOKUP(E962,Store_SRP!B2:H110,7, FALSE)), VLOOKUP(E962,Store_Showcase!B2:H144,7, FALSE))</f>
      </c>
      <c r="S962" s="1">
        <f>IF(IFERROR(VLOOKUP(E962,Store_Showcase!B2:I144,8, FALSE), TRUE)=TRUE, IF(IFERROR(VLOOKUP(E962,Store_SRP!B2:I110,8, FALSE), TRUE)=TRUE,VLOOKUP(E962,Store_VAM!B2:I273,8, FALSE),VLOOKUP(E962,Store_SRP!B2:I110,8, FALSE)), VLOOKUP(E962,Store_Showcase!B2:I144,8, FALSE))</f>
      </c>
      <c r="T962" s="1">
        <f>VLOOKUP(G962,Sku_Consolidated!A2:R957,18,FALSE)</f>
      </c>
      <c r="U962" s="1" t="s">
        <v>2567</v>
      </c>
      <c r="V962" s="1">
        <f>IF(VLOOKUP(G962,Sku_Consolidated!A2:S957,19,FALSE)="SHOWCASE", VLOOKUP(E962,Store_Showcase!B2:L144,11, FALSE), IF(VLOOKUP(G962,Sku_Consolidated!A2:S957,19,FALSE)="VAM",VLOOKUP(E962,Store_VAM!B2:L273,11, FALSE),VLOOKUP(E962,Store_SRP!B2:L110,11, FALSE)))</f>
      </c>
      <c r="W962" s="1">
        <f>VLOOKUP(G962,Sku_Consolidated!A2:W957,11,FALSE)</f>
      </c>
      <c r="X962" s="1">
        <f>VLOOKUP(G962,Sku_Consolidated!A2:H957,8,FALSE)</f>
      </c>
      <c r="Y962" s="1">
        <f>VLOOKUP(G962,Sku_Consolidated!A2:I957,9,FALSE)</f>
      </c>
      <c r="Z962" s="1" t="s">
        <v>41</v>
      </c>
      <c r="AA962" s="1">
        <f>VLOOKUP(G962,Sku_Consolidated!A2:E957,5,FALSE)</f>
      </c>
      <c r="AB962" s="1">
        <f>IF(VLOOKUP(G962,Sku_Consolidated!A2:S957,19,FALSE)="SHOWCASE", VLOOKUP(E962,Store_Showcase!B2:N144,13, FALSE), IF(VLOOKUP(G962,Sku_Consolidated!A2:S957,19,FALSE)="VAM",VLOOKUP(E962,Store_VAM!B2:N273,13, FALSE),VLOOKUP(E962,Store_SRP!B2:N110,13, FALSE)))</f>
      </c>
      <c r="AC962" s="1">
        <f>IF(IFERROR(AB962,TRUE)=TRUE, "-","OK")</f>
      </c>
      <c r="AD962" s="11" t="s">
        <v>37</v>
      </c>
      <c r="AE962" s="11" t="s">
        <v>37</v>
      </c>
      <c r="AF962" s="1">
        <f>IF(IFERROR(VLOOKUP(E962,Store_Showcase!B2:H144,{5}, FALSE), TRUE)=TRUE, IF(IFERROR(VLOOKUP(E962,Store_SRP!B2:H110,{5}, FALSE), TRUE)=TRUE,VLOOKUP(E962,Store_VAM!B2:H273,{5}, FALSE),VLOOKUP(E962,Store_SRP!B2:H110,{5}, FALSE)), VLOOKUP(E962,Store_Showcase!B2:H144,{5}, FALSE))</f>
      </c>
      <c r="AG962" s="1">
        <f>IF(IFERROR(VLOOKUP(E962,Store_Showcase!B2:H144,{6}, FALSE), TRUE)=TRUE, IF(IFERROR(VLOOKUP(E962,Store_SRP!B2:H110,{6}, FALSE), TRUE)=TRUE,VLOOKUP(E962,Store_VAM!B2:H273,{6}, FALSE),VLOOKUP(E962,Store_SRP!B2:H110,{6}, FALSE)), VLOOKUP(E962,Store_Showcase!B2:H144,{6}, FALSE))</f>
      </c>
      <c r="AH962" s="1">
        <f>VLOOKUP(G962,Sku_Consolidated!A2:R957,18,FALSE)</f>
      </c>
      <c r="AI962" s="1">
        <f>VLOOKUP(G962,Sku_Consolidated!A2:S957,19,FALSE)</f>
      </c>
      <c r="AJ962" s="1">
        <f>VLOOKUP(G962,Sku_Consolidated!A2:T957,20,FALSE)</f>
      </c>
    </row>
    <row r="963" spans="1:36" x14ac:dyDescent="0.25">
      <c r="A963" s="1">
        <v>2024</v>
      </c>
      <c r="B963" s="1" t="s">
        <v>31</v>
      </c>
      <c r="C963" s="1" t="s">
        <v>32</v>
      </c>
      <c r="D963" s="1" t="s">
        <v>33</v>
      </c>
      <c r="E963" s="9" t="s">
        <v>2576</v>
      </c>
      <c r="F963" s="1">
        <f>IF(VLOOKUP(G963,Sku_Consolidated!A2:S957,{19},FALSE)="SHOWCASE", VLOOKUP(E963,Store_Showcase!B2:C144,{2}, FALSE), IF(VLOOKUP(G963,Sku_Consolidated!A2:S957,{19},FALSE)="VAM",VLOOKUP(E963,Store_VAM!B2:C273,{2}, FALSE),VLOOKUP(E963,Store_SRP!B2:C110,{2}, FALSE)))</f>
      </c>
      <c r="G963" s="1">
        <v>795719</v>
      </c>
      <c r="H963" s="1" t="s">
        <v>1466</v>
      </c>
      <c r="I963" s="10" t="s">
        <v>1638</v>
      </c>
      <c r="J963" s="1">
        <f>VLOOKUP(G963,Sku_Consolidated!A2:C957, 3, FALSE)</f>
      </c>
      <c r="K963" s="10">
        <f>IF(J963="PACK", I963, 0)</f>
      </c>
      <c r="L963" s="10">
        <f>IF(J963="KG", I963, I963 * VLOOKUP(G963,Sku_Consolidated!A2:U957,21,FALSE))</f>
      </c>
      <c r="M963" s="10" t="s">
        <v>37</v>
      </c>
      <c r="N963" s="11" t="s">
        <v>1703</v>
      </c>
      <c r="O963" s="10" t="s">
        <v>2571</v>
      </c>
      <c r="P963" s="10">
        <f>N963 - O963</f>
      </c>
      <c r="Q963" s="1">
        <f>VLOOKUP(G963,Sku_Consolidated!A2:G957,7, FALSE)</f>
      </c>
      <c r="R963" s="1">
        <f>IF(IFERROR(VLOOKUP(E963,Store_Showcase!B2:H144,7, FALSE), TRUE)=TRUE, IF(IFERROR(VLOOKUP(E963,Store_SRP!B2:H110,7, FALSE), TRUE)=TRUE,VLOOKUP(E963,Store_VAM!B2:H273,7, FALSE),VLOOKUP(E963,Store_SRP!B2:H110,7, FALSE)), VLOOKUP(E963,Store_Showcase!B2:H144,7, FALSE))</f>
      </c>
      <c r="S963" s="1">
        <f>IF(IFERROR(VLOOKUP(E963,Store_Showcase!B2:I144,8, FALSE), TRUE)=TRUE, IF(IFERROR(VLOOKUP(E963,Store_SRP!B2:I110,8, FALSE), TRUE)=TRUE,VLOOKUP(E963,Store_VAM!B2:I273,8, FALSE),VLOOKUP(E963,Store_SRP!B2:I110,8, FALSE)), VLOOKUP(E963,Store_Showcase!B2:I144,8, FALSE))</f>
      </c>
      <c r="T963" s="1">
        <f>VLOOKUP(G963,Sku_Consolidated!A2:R957,18,FALSE)</f>
      </c>
      <c r="U963" s="1" t="s">
        <v>2577</v>
      </c>
      <c r="V963" s="1">
        <f>IF(VLOOKUP(G963,Sku_Consolidated!A2:S957,19,FALSE)="SHOWCASE", VLOOKUP(E963,Store_Showcase!B2:L144,11, FALSE), IF(VLOOKUP(G963,Sku_Consolidated!A2:S957,19,FALSE)="VAM",VLOOKUP(E963,Store_VAM!B2:L273,11, FALSE),VLOOKUP(E963,Store_SRP!B2:L110,11, FALSE)))</f>
      </c>
      <c r="W963" s="1">
        <f>VLOOKUP(G963,Sku_Consolidated!A2:W957,11,FALSE)</f>
      </c>
      <c r="X963" s="1">
        <f>VLOOKUP(G963,Sku_Consolidated!A2:H957,8,FALSE)</f>
      </c>
      <c r="Y963" s="1">
        <f>VLOOKUP(G963,Sku_Consolidated!A2:I957,9,FALSE)</f>
      </c>
      <c r="Z963" s="1" t="s">
        <v>41</v>
      </c>
      <c r="AA963" s="1">
        <f>VLOOKUP(G963,Sku_Consolidated!A2:E957,5,FALSE)</f>
      </c>
      <c r="AB963" s="1">
        <f>IF(VLOOKUP(G963,Sku_Consolidated!A2:S957,19,FALSE)="SHOWCASE", VLOOKUP(E963,Store_Showcase!B2:N144,13, FALSE), IF(VLOOKUP(G963,Sku_Consolidated!A2:S957,19,FALSE)="VAM",VLOOKUP(E963,Store_VAM!B2:N273,13, FALSE),VLOOKUP(E963,Store_SRP!B2:N110,13, FALSE)))</f>
      </c>
      <c r="AC963" s="1">
        <f>IF(IFERROR(AB963,TRUE)=TRUE, "-","OK")</f>
      </c>
      <c r="AD963" s="11" t="s">
        <v>37</v>
      </c>
      <c r="AE963" s="11" t="s">
        <v>37</v>
      </c>
      <c r="AF963" s="1">
        <f>IF(IFERROR(VLOOKUP(E963,Store_Showcase!B2:H144,{5}, FALSE), TRUE)=TRUE, IF(IFERROR(VLOOKUP(E963,Store_SRP!B2:H110,{5}, FALSE), TRUE)=TRUE,VLOOKUP(E963,Store_VAM!B2:H273,{5}, FALSE),VLOOKUP(E963,Store_SRP!B2:H110,{5}, FALSE)), VLOOKUP(E963,Store_Showcase!B2:H144,{5}, FALSE))</f>
      </c>
      <c r="AG963" s="1">
        <f>IF(IFERROR(VLOOKUP(E963,Store_Showcase!B2:H144,{6}, FALSE), TRUE)=TRUE, IF(IFERROR(VLOOKUP(E963,Store_SRP!B2:H110,{6}, FALSE), TRUE)=TRUE,VLOOKUP(E963,Store_VAM!B2:H273,{6}, FALSE),VLOOKUP(E963,Store_SRP!B2:H110,{6}, FALSE)), VLOOKUP(E963,Store_Showcase!B2:H144,{6}, FALSE))</f>
      </c>
      <c r="AH963" s="1">
        <f>VLOOKUP(G963,Sku_Consolidated!A2:R957,18,FALSE)</f>
      </c>
      <c r="AI963" s="1">
        <f>VLOOKUP(G963,Sku_Consolidated!A2:S957,19,FALSE)</f>
      </c>
      <c r="AJ963" s="1">
        <f>VLOOKUP(G963,Sku_Consolidated!A2:T957,20,FALSE)</f>
      </c>
    </row>
    <row r="964" spans="1:36" x14ac:dyDescent="0.25">
      <c r="A964" s="1">
        <v>2024</v>
      </c>
      <c r="B964" s="1" t="s">
        <v>31</v>
      </c>
      <c r="C964" s="1" t="s">
        <v>32</v>
      </c>
      <c r="D964" s="1" t="s">
        <v>33</v>
      </c>
      <c r="E964" s="9" t="s">
        <v>2576</v>
      </c>
      <c r="F964" s="1">
        <f>IF(VLOOKUP(G964,Sku_Consolidated!A2:S957,{19},FALSE)="SHOWCASE", VLOOKUP(E964,Store_Showcase!B2:C144,{2}, FALSE), IF(VLOOKUP(G964,Sku_Consolidated!A2:S957,{19},FALSE)="VAM",VLOOKUP(E964,Store_VAM!B2:C273,{2}, FALSE),VLOOKUP(E964,Store_SRP!B2:C110,{2}, FALSE)))</f>
      </c>
      <c r="G964" s="1">
        <v>795722</v>
      </c>
      <c r="H964" s="1" t="s">
        <v>1413</v>
      </c>
      <c r="I964" s="10" t="s">
        <v>1477</v>
      </c>
      <c r="J964" s="1">
        <f>VLOOKUP(G964,Sku_Consolidated!A2:C957, 3, FALSE)</f>
      </c>
      <c r="K964" s="10">
        <f>IF(J964="PACK", I964, 0)</f>
      </c>
      <c r="L964" s="10">
        <f>IF(J964="KG", I964, I964 * VLOOKUP(G964,Sku_Consolidated!A2:U957,21,FALSE))</f>
      </c>
      <c r="M964" s="10" t="s">
        <v>37</v>
      </c>
      <c r="N964" s="11" t="s">
        <v>2578</v>
      </c>
      <c r="O964" s="10" t="s">
        <v>2579</v>
      </c>
      <c r="P964" s="10">
        <f>N964 - O964</f>
      </c>
      <c r="Q964" s="1">
        <f>VLOOKUP(G964,Sku_Consolidated!A2:G957,7, FALSE)</f>
      </c>
      <c r="R964" s="1">
        <f>IF(IFERROR(VLOOKUP(E964,Store_Showcase!B2:H144,7, FALSE), TRUE)=TRUE, IF(IFERROR(VLOOKUP(E964,Store_SRP!B2:H110,7, FALSE), TRUE)=TRUE,VLOOKUP(E964,Store_VAM!B2:H273,7, FALSE),VLOOKUP(E964,Store_SRP!B2:H110,7, FALSE)), VLOOKUP(E964,Store_Showcase!B2:H144,7, FALSE))</f>
      </c>
      <c r="S964" s="1">
        <f>IF(IFERROR(VLOOKUP(E964,Store_Showcase!B2:I144,8, FALSE), TRUE)=TRUE, IF(IFERROR(VLOOKUP(E964,Store_SRP!B2:I110,8, FALSE), TRUE)=TRUE,VLOOKUP(E964,Store_VAM!B2:I273,8, FALSE),VLOOKUP(E964,Store_SRP!B2:I110,8, FALSE)), VLOOKUP(E964,Store_Showcase!B2:I144,8, FALSE))</f>
      </c>
      <c r="T964" s="1">
        <f>VLOOKUP(G964,Sku_Consolidated!A2:R957,18,FALSE)</f>
      </c>
      <c r="U964" s="1" t="s">
        <v>2577</v>
      </c>
      <c r="V964" s="1">
        <f>IF(VLOOKUP(G964,Sku_Consolidated!A2:S957,19,FALSE)="SHOWCASE", VLOOKUP(E964,Store_Showcase!B2:L144,11, FALSE), IF(VLOOKUP(G964,Sku_Consolidated!A2:S957,19,FALSE)="VAM",VLOOKUP(E964,Store_VAM!B2:L273,11, FALSE),VLOOKUP(E964,Store_SRP!B2:L110,11, FALSE)))</f>
      </c>
      <c r="W964" s="1">
        <f>VLOOKUP(G964,Sku_Consolidated!A2:W957,11,FALSE)</f>
      </c>
      <c r="X964" s="1">
        <f>VLOOKUP(G964,Sku_Consolidated!A2:H957,8,FALSE)</f>
      </c>
      <c r="Y964" s="1">
        <f>VLOOKUP(G964,Sku_Consolidated!A2:I957,9,FALSE)</f>
      </c>
      <c r="Z964" s="1" t="s">
        <v>41</v>
      </c>
      <c r="AA964" s="1">
        <f>VLOOKUP(G964,Sku_Consolidated!A2:E957,5,FALSE)</f>
      </c>
      <c r="AB964" s="1">
        <f>IF(VLOOKUP(G964,Sku_Consolidated!A2:S957,19,FALSE)="SHOWCASE", VLOOKUP(E964,Store_Showcase!B2:N144,13, FALSE), IF(VLOOKUP(G964,Sku_Consolidated!A2:S957,19,FALSE)="VAM",VLOOKUP(E964,Store_VAM!B2:N273,13, FALSE),VLOOKUP(E964,Store_SRP!B2:N110,13, FALSE)))</f>
      </c>
      <c r="AC964" s="1">
        <f>IF(IFERROR(AB964,TRUE)=TRUE, "-","OK")</f>
      </c>
      <c r="AD964" s="11" t="s">
        <v>37</v>
      </c>
      <c r="AE964" s="11" t="s">
        <v>37</v>
      </c>
      <c r="AF964" s="1">
        <f>IF(IFERROR(VLOOKUP(E964,Store_Showcase!B2:H144,{5}, FALSE), TRUE)=TRUE, IF(IFERROR(VLOOKUP(E964,Store_SRP!B2:H110,{5}, FALSE), TRUE)=TRUE,VLOOKUP(E964,Store_VAM!B2:H273,{5}, FALSE),VLOOKUP(E964,Store_SRP!B2:H110,{5}, FALSE)), VLOOKUP(E964,Store_Showcase!B2:H144,{5}, FALSE))</f>
      </c>
      <c r="AG964" s="1">
        <f>IF(IFERROR(VLOOKUP(E964,Store_Showcase!B2:H144,{6}, FALSE), TRUE)=TRUE, IF(IFERROR(VLOOKUP(E964,Store_SRP!B2:H110,{6}, FALSE), TRUE)=TRUE,VLOOKUP(E964,Store_VAM!B2:H273,{6}, FALSE),VLOOKUP(E964,Store_SRP!B2:H110,{6}, FALSE)), VLOOKUP(E964,Store_Showcase!B2:H144,{6}, FALSE))</f>
      </c>
      <c r="AH964" s="1">
        <f>VLOOKUP(G964,Sku_Consolidated!A2:R957,18,FALSE)</f>
      </c>
      <c r="AI964" s="1">
        <f>VLOOKUP(G964,Sku_Consolidated!A2:S957,19,FALSE)</f>
      </c>
      <c r="AJ964" s="1">
        <f>VLOOKUP(G964,Sku_Consolidated!A2:T957,20,FALSE)</f>
      </c>
    </row>
    <row r="965" spans="1:36" x14ac:dyDescent="0.25">
      <c r="A965" s="1">
        <v>2024</v>
      </c>
      <c r="B965" s="1" t="s">
        <v>31</v>
      </c>
      <c r="C965" s="1" t="s">
        <v>32</v>
      </c>
      <c r="D965" s="1" t="s">
        <v>33</v>
      </c>
      <c r="E965" s="9" t="s">
        <v>2576</v>
      </c>
      <c r="F965" s="1">
        <f>IF(VLOOKUP(G965,Sku_Consolidated!A2:S957,{19},FALSE)="SHOWCASE", VLOOKUP(E965,Store_Showcase!B2:C144,{2}, FALSE), IF(VLOOKUP(G965,Sku_Consolidated!A2:S957,{19},FALSE)="VAM",VLOOKUP(E965,Store_VAM!B2:C273,{2}, FALSE),VLOOKUP(E965,Store_SRP!B2:C110,{2}, FALSE)))</f>
      </c>
      <c r="G965" s="1">
        <v>795727</v>
      </c>
      <c r="H965" s="1" t="s">
        <v>1420</v>
      </c>
      <c r="I965" s="10" t="s">
        <v>2580</v>
      </c>
      <c r="J965" s="1">
        <f>VLOOKUP(G965,Sku_Consolidated!A2:C957, 3, FALSE)</f>
      </c>
      <c r="K965" s="10">
        <f>IF(J965="PACK", I965, 0)</f>
      </c>
      <c r="L965" s="10">
        <f>IF(J965="KG", I965, I965 * VLOOKUP(G965,Sku_Consolidated!A2:U957,21,FALSE))</f>
      </c>
      <c r="M965" s="10" t="s">
        <v>37</v>
      </c>
      <c r="N965" s="11" t="s">
        <v>2581</v>
      </c>
      <c r="O965" s="10" t="s">
        <v>2582</v>
      </c>
      <c r="P965" s="10">
        <f>N965 - O965</f>
      </c>
      <c r="Q965" s="1">
        <f>VLOOKUP(G965,Sku_Consolidated!A2:G957,7, FALSE)</f>
      </c>
      <c r="R965" s="1">
        <f>IF(IFERROR(VLOOKUP(E965,Store_Showcase!B2:H144,7, FALSE), TRUE)=TRUE, IF(IFERROR(VLOOKUP(E965,Store_SRP!B2:H110,7, FALSE), TRUE)=TRUE,VLOOKUP(E965,Store_VAM!B2:H273,7, FALSE),VLOOKUP(E965,Store_SRP!B2:H110,7, FALSE)), VLOOKUP(E965,Store_Showcase!B2:H144,7, FALSE))</f>
      </c>
      <c r="S965" s="1">
        <f>IF(IFERROR(VLOOKUP(E965,Store_Showcase!B2:I144,8, FALSE), TRUE)=TRUE, IF(IFERROR(VLOOKUP(E965,Store_SRP!B2:I110,8, FALSE), TRUE)=TRUE,VLOOKUP(E965,Store_VAM!B2:I273,8, FALSE),VLOOKUP(E965,Store_SRP!B2:I110,8, FALSE)), VLOOKUP(E965,Store_Showcase!B2:I144,8, FALSE))</f>
      </c>
      <c r="T965" s="1">
        <f>VLOOKUP(G965,Sku_Consolidated!A2:R957,18,FALSE)</f>
      </c>
      <c r="U965" s="1" t="s">
        <v>2577</v>
      </c>
      <c r="V965" s="1">
        <f>IF(VLOOKUP(G965,Sku_Consolidated!A2:S957,19,FALSE)="SHOWCASE", VLOOKUP(E965,Store_Showcase!B2:L144,11, FALSE), IF(VLOOKUP(G965,Sku_Consolidated!A2:S957,19,FALSE)="VAM",VLOOKUP(E965,Store_VAM!B2:L273,11, FALSE),VLOOKUP(E965,Store_SRP!B2:L110,11, FALSE)))</f>
      </c>
      <c r="W965" s="1">
        <f>VLOOKUP(G965,Sku_Consolidated!A2:W957,11,FALSE)</f>
      </c>
      <c r="X965" s="1">
        <f>VLOOKUP(G965,Sku_Consolidated!A2:H957,8,FALSE)</f>
      </c>
      <c r="Y965" s="1">
        <f>VLOOKUP(G965,Sku_Consolidated!A2:I957,9,FALSE)</f>
      </c>
      <c r="Z965" s="1" t="s">
        <v>41</v>
      </c>
      <c r="AA965" s="1">
        <f>VLOOKUP(G965,Sku_Consolidated!A2:E957,5,FALSE)</f>
      </c>
      <c r="AB965" s="1">
        <f>IF(VLOOKUP(G965,Sku_Consolidated!A2:S957,19,FALSE)="SHOWCASE", VLOOKUP(E965,Store_Showcase!B2:N144,13, FALSE), IF(VLOOKUP(G965,Sku_Consolidated!A2:S957,19,FALSE)="VAM",VLOOKUP(E965,Store_VAM!B2:N273,13, FALSE),VLOOKUP(E965,Store_SRP!B2:N110,13, FALSE)))</f>
      </c>
      <c r="AC965" s="1">
        <f>IF(IFERROR(AB965,TRUE)=TRUE, "-","OK")</f>
      </c>
      <c r="AD965" s="11" t="s">
        <v>37</v>
      </c>
      <c r="AE965" s="11" t="s">
        <v>37</v>
      </c>
      <c r="AF965" s="1">
        <f>IF(IFERROR(VLOOKUP(E965,Store_Showcase!B2:H144,{5}, FALSE), TRUE)=TRUE, IF(IFERROR(VLOOKUP(E965,Store_SRP!B2:H110,{5}, FALSE), TRUE)=TRUE,VLOOKUP(E965,Store_VAM!B2:H273,{5}, FALSE),VLOOKUP(E965,Store_SRP!B2:H110,{5}, FALSE)), VLOOKUP(E965,Store_Showcase!B2:H144,{5}, FALSE))</f>
      </c>
      <c r="AG965" s="1">
        <f>IF(IFERROR(VLOOKUP(E965,Store_Showcase!B2:H144,{6}, FALSE), TRUE)=TRUE, IF(IFERROR(VLOOKUP(E965,Store_SRP!B2:H110,{6}, FALSE), TRUE)=TRUE,VLOOKUP(E965,Store_VAM!B2:H273,{6}, FALSE),VLOOKUP(E965,Store_SRP!B2:H110,{6}, FALSE)), VLOOKUP(E965,Store_Showcase!B2:H144,{6}, FALSE))</f>
      </c>
      <c r="AH965" s="1">
        <f>VLOOKUP(G965,Sku_Consolidated!A2:R957,18,FALSE)</f>
      </c>
      <c r="AI965" s="1">
        <f>VLOOKUP(G965,Sku_Consolidated!A2:S957,19,FALSE)</f>
      </c>
      <c r="AJ965" s="1">
        <f>VLOOKUP(G965,Sku_Consolidated!A2:T957,20,FALSE)</f>
      </c>
    </row>
    <row r="966" spans="1:36" x14ac:dyDescent="0.25">
      <c r="A966" s="1">
        <v>2024</v>
      </c>
      <c r="B966" s="1" t="s">
        <v>31</v>
      </c>
      <c r="C966" s="1" t="s">
        <v>32</v>
      </c>
      <c r="D966" s="1" t="s">
        <v>33</v>
      </c>
      <c r="E966" s="9" t="s">
        <v>2576</v>
      </c>
      <c r="F966" s="1">
        <f>IF(VLOOKUP(G966,Sku_Consolidated!A2:S957,{19},FALSE)="SHOWCASE", VLOOKUP(E966,Store_Showcase!B2:C144,{2}, FALSE), IF(VLOOKUP(G966,Sku_Consolidated!A2:S957,{19},FALSE)="VAM",VLOOKUP(E966,Store_VAM!B2:C273,{2}, FALSE),VLOOKUP(E966,Store_SRP!B2:C110,{2}, FALSE)))</f>
      </c>
      <c r="G966" s="1">
        <v>795728</v>
      </c>
      <c r="H966" s="1" t="s">
        <v>1647</v>
      </c>
      <c r="I966" s="10" t="s">
        <v>2583</v>
      </c>
      <c r="J966" s="1">
        <f>VLOOKUP(G966,Sku_Consolidated!A2:C957, 3, FALSE)</f>
      </c>
      <c r="K966" s="10">
        <f>IF(J966="PACK", I966, 0)</f>
      </c>
      <c r="L966" s="10">
        <f>IF(J966="KG", I966, I966 * VLOOKUP(G966,Sku_Consolidated!A2:U957,21,FALSE))</f>
      </c>
      <c r="M966" s="10" t="s">
        <v>37</v>
      </c>
      <c r="N966" s="11" t="s">
        <v>2584</v>
      </c>
      <c r="O966" s="10" t="s">
        <v>2585</v>
      </c>
      <c r="P966" s="10">
        <f>N966 - O966</f>
      </c>
      <c r="Q966" s="1">
        <f>VLOOKUP(G966,Sku_Consolidated!A2:G957,7, FALSE)</f>
      </c>
      <c r="R966" s="1">
        <f>IF(IFERROR(VLOOKUP(E966,Store_Showcase!B2:H144,7, FALSE), TRUE)=TRUE, IF(IFERROR(VLOOKUP(E966,Store_SRP!B2:H110,7, FALSE), TRUE)=TRUE,VLOOKUP(E966,Store_VAM!B2:H273,7, FALSE),VLOOKUP(E966,Store_SRP!B2:H110,7, FALSE)), VLOOKUP(E966,Store_Showcase!B2:H144,7, FALSE))</f>
      </c>
      <c r="S966" s="1">
        <f>IF(IFERROR(VLOOKUP(E966,Store_Showcase!B2:I144,8, FALSE), TRUE)=TRUE, IF(IFERROR(VLOOKUP(E966,Store_SRP!B2:I110,8, FALSE), TRUE)=TRUE,VLOOKUP(E966,Store_VAM!B2:I273,8, FALSE),VLOOKUP(E966,Store_SRP!B2:I110,8, FALSE)), VLOOKUP(E966,Store_Showcase!B2:I144,8, FALSE))</f>
      </c>
      <c r="T966" s="1">
        <f>VLOOKUP(G966,Sku_Consolidated!A2:R957,18,FALSE)</f>
      </c>
      <c r="U966" s="1" t="s">
        <v>2577</v>
      </c>
      <c r="V966" s="1">
        <f>IF(VLOOKUP(G966,Sku_Consolidated!A2:S957,19,FALSE)="SHOWCASE", VLOOKUP(E966,Store_Showcase!B2:L144,11, FALSE), IF(VLOOKUP(G966,Sku_Consolidated!A2:S957,19,FALSE)="VAM",VLOOKUP(E966,Store_VAM!B2:L273,11, FALSE),VLOOKUP(E966,Store_SRP!B2:L110,11, FALSE)))</f>
      </c>
      <c r="W966" s="1">
        <f>VLOOKUP(G966,Sku_Consolidated!A2:W957,11,FALSE)</f>
      </c>
      <c r="X966" s="1">
        <f>VLOOKUP(G966,Sku_Consolidated!A2:H957,8,FALSE)</f>
      </c>
      <c r="Y966" s="1">
        <f>VLOOKUP(G966,Sku_Consolidated!A2:I957,9,FALSE)</f>
      </c>
      <c r="Z966" s="1" t="s">
        <v>41</v>
      </c>
      <c r="AA966" s="1">
        <f>VLOOKUP(G966,Sku_Consolidated!A2:E957,5,FALSE)</f>
      </c>
      <c r="AB966" s="1">
        <f>IF(VLOOKUP(G966,Sku_Consolidated!A2:S957,19,FALSE)="SHOWCASE", VLOOKUP(E966,Store_Showcase!B2:N144,13, FALSE), IF(VLOOKUP(G966,Sku_Consolidated!A2:S957,19,FALSE)="VAM",VLOOKUP(E966,Store_VAM!B2:N273,13, FALSE),VLOOKUP(E966,Store_SRP!B2:N110,13, FALSE)))</f>
      </c>
      <c r="AC966" s="1">
        <f>IF(IFERROR(AB966,TRUE)=TRUE, "-","OK")</f>
      </c>
      <c r="AD966" s="11" t="s">
        <v>37</v>
      </c>
      <c r="AE966" s="11" t="s">
        <v>37</v>
      </c>
      <c r="AF966" s="1">
        <f>IF(IFERROR(VLOOKUP(E966,Store_Showcase!B2:H144,{5}, FALSE), TRUE)=TRUE, IF(IFERROR(VLOOKUP(E966,Store_SRP!B2:H110,{5}, FALSE), TRUE)=TRUE,VLOOKUP(E966,Store_VAM!B2:H273,{5}, FALSE),VLOOKUP(E966,Store_SRP!B2:H110,{5}, FALSE)), VLOOKUP(E966,Store_Showcase!B2:H144,{5}, FALSE))</f>
      </c>
      <c r="AG966" s="1">
        <f>IF(IFERROR(VLOOKUP(E966,Store_Showcase!B2:H144,{6}, FALSE), TRUE)=TRUE, IF(IFERROR(VLOOKUP(E966,Store_SRP!B2:H110,{6}, FALSE), TRUE)=TRUE,VLOOKUP(E966,Store_VAM!B2:H273,{6}, FALSE),VLOOKUP(E966,Store_SRP!B2:H110,{6}, FALSE)), VLOOKUP(E966,Store_Showcase!B2:H144,{6}, FALSE))</f>
      </c>
      <c r="AH966" s="1">
        <f>VLOOKUP(G966,Sku_Consolidated!A2:R957,18,FALSE)</f>
      </c>
      <c r="AI966" s="1">
        <f>VLOOKUP(G966,Sku_Consolidated!A2:S957,19,FALSE)</f>
      </c>
      <c r="AJ966" s="1">
        <f>VLOOKUP(G966,Sku_Consolidated!A2:T957,20,FALSE)</f>
      </c>
    </row>
    <row r="967" spans="1:36" x14ac:dyDescent="0.25">
      <c r="A967" s="1">
        <v>2024</v>
      </c>
      <c r="B967" s="1" t="s">
        <v>31</v>
      </c>
      <c r="C967" s="1" t="s">
        <v>32</v>
      </c>
      <c r="D967" s="1" t="s">
        <v>33</v>
      </c>
      <c r="E967" s="9" t="s">
        <v>2576</v>
      </c>
      <c r="F967" s="1">
        <f>IF(VLOOKUP(G967,Sku_Consolidated!A2:S957,{19},FALSE)="SHOWCASE", VLOOKUP(E967,Store_Showcase!B2:C144,{2}, FALSE), IF(VLOOKUP(G967,Sku_Consolidated!A2:S957,{19},FALSE)="VAM",VLOOKUP(E967,Store_VAM!B2:C273,{2}, FALSE),VLOOKUP(E967,Store_SRP!B2:C110,{2}, FALSE)))</f>
      </c>
      <c r="G967" s="1">
        <v>795732</v>
      </c>
      <c r="H967" s="1" t="s">
        <v>1427</v>
      </c>
      <c r="I967" s="10" t="s">
        <v>1467</v>
      </c>
      <c r="J967" s="1">
        <f>VLOOKUP(G967,Sku_Consolidated!A2:C957, 3, FALSE)</f>
      </c>
      <c r="K967" s="10">
        <f>IF(J967="PACK", I967, 0)</f>
      </c>
      <c r="L967" s="10">
        <f>IF(J967="KG", I967, I967 * VLOOKUP(G967,Sku_Consolidated!A2:U957,21,FALSE))</f>
      </c>
      <c r="M967" s="10" t="s">
        <v>37</v>
      </c>
      <c r="N967" s="11" t="s">
        <v>2586</v>
      </c>
      <c r="O967" s="10" t="s">
        <v>2587</v>
      </c>
      <c r="P967" s="10">
        <f>N967 - O967</f>
      </c>
      <c r="Q967" s="1">
        <f>VLOOKUP(G967,Sku_Consolidated!A2:G957,7, FALSE)</f>
      </c>
      <c r="R967" s="1">
        <f>IF(IFERROR(VLOOKUP(E967,Store_Showcase!B2:H144,7, FALSE), TRUE)=TRUE, IF(IFERROR(VLOOKUP(E967,Store_SRP!B2:H110,7, FALSE), TRUE)=TRUE,VLOOKUP(E967,Store_VAM!B2:H273,7, FALSE),VLOOKUP(E967,Store_SRP!B2:H110,7, FALSE)), VLOOKUP(E967,Store_Showcase!B2:H144,7, FALSE))</f>
      </c>
      <c r="S967" s="1">
        <f>IF(IFERROR(VLOOKUP(E967,Store_Showcase!B2:I144,8, FALSE), TRUE)=TRUE, IF(IFERROR(VLOOKUP(E967,Store_SRP!B2:I110,8, FALSE), TRUE)=TRUE,VLOOKUP(E967,Store_VAM!B2:I273,8, FALSE),VLOOKUP(E967,Store_SRP!B2:I110,8, FALSE)), VLOOKUP(E967,Store_Showcase!B2:I144,8, FALSE))</f>
      </c>
      <c r="T967" s="1">
        <f>VLOOKUP(G967,Sku_Consolidated!A2:R957,18,FALSE)</f>
      </c>
      <c r="U967" s="1" t="s">
        <v>2577</v>
      </c>
      <c r="V967" s="1">
        <f>IF(VLOOKUP(G967,Sku_Consolidated!A2:S957,19,FALSE)="SHOWCASE", VLOOKUP(E967,Store_Showcase!B2:L144,11, FALSE), IF(VLOOKUP(G967,Sku_Consolidated!A2:S957,19,FALSE)="VAM",VLOOKUP(E967,Store_VAM!B2:L273,11, FALSE),VLOOKUP(E967,Store_SRP!B2:L110,11, FALSE)))</f>
      </c>
      <c r="W967" s="1">
        <f>VLOOKUP(G967,Sku_Consolidated!A2:W957,11,FALSE)</f>
      </c>
      <c r="X967" s="1">
        <f>VLOOKUP(G967,Sku_Consolidated!A2:H957,8,FALSE)</f>
      </c>
      <c r="Y967" s="1">
        <f>VLOOKUP(G967,Sku_Consolidated!A2:I957,9,FALSE)</f>
      </c>
      <c r="Z967" s="1" t="s">
        <v>41</v>
      </c>
      <c r="AA967" s="1">
        <f>VLOOKUP(G967,Sku_Consolidated!A2:E957,5,FALSE)</f>
      </c>
      <c r="AB967" s="1">
        <f>IF(VLOOKUP(G967,Sku_Consolidated!A2:S957,19,FALSE)="SHOWCASE", VLOOKUP(E967,Store_Showcase!B2:N144,13, FALSE), IF(VLOOKUP(G967,Sku_Consolidated!A2:S957,19,FALSE)="VAM",VLOOKUP(E967,Store_VAM!B2:N273,13, FALSE),VLOOKUP(E967,Store_SRP!B2:N110,13, FALSE)))</f>
      </c>
      <c r="AC967" s="1">
        <f>IF(IFERROR(AB967,TRUE)=TRUE, "-","OK")</f>
      </c>
      <c r="AD967" s="11" t="s">
        <v>37</v>
      </c>
      <c r="AE967" s="11" t="s">
        <v>37</v>
      </c>
      <c r="AF967" s="1">
        <f>IF(IFERROR(VLOOKUP(E967,Store_Showcase!B2:H144,{5}, FALSE), TRUE)=TRUE, IF(IFERROR(VLOOKUP(E967,Store_SRP!B2:H110,{5}, FALSE), TRUE)=TRUE,VLOOKUP(E967,Store_VAM!B2:H273,{5}, FALSE),VLOOKUP(E967,Store_SRP!B2:H110,{5}, FALSE)), VLOOKUP(E967,Store_Showcase!B2:H144,{5}, FALSE))</f>
      </c>
      <c r="AG967" s="1">
        <f>IF(IFERROR(VLOOKUP(E967,Store_Showcase!B2:H144,{6}, FALSE), TRUE)=TRUE, IF(IFERROR(VLOOKUP(E967,Store_SRP!B2:H110,{6}, FALSE), TRUE)=TRUE,VLOOKUP(E967,Store_VAM!B2:H273,{6}, FALSE),VLOOKUP(E967,Store_SRP!B2:H110,{6}, FALSE)), VLOOKUP(E967,Store_Showcase!B2:H144,{6}, FALSE))</f>
      </c>
      <c r="AH967" s="1">
        <f>VLOOKUP(G967,Sku_Consolidated!A2:R957,18,FALSE)</f>
      </c>
      <c r="AI967" s="1">
        <f>VLOOKUP(G967,Sku_Consolidated!A2:S957,19,FALSE)</f>
      </c>
      <c r="AJ967" s="1">
        <f>VLOOKUP(G967,Sku_Consolidated!A2:T957,20,FALSE)</f>
      </c>
    </row>
    <row r="968" spans="1:36" x14ac:dyDescent="0.25">
      <c r="A968" s="1">
        <v>2024</v>
      </c>
      <c r="B968" s="1" t="s">
        <v>31</v>
      </c>
      <c r="C968" s="1" t="s">
        <v>32</v>
      </c>
      <c r="D968" s="1" t="s">
        <v>33</v>
      </c>
      <c r="E968" s="9" t="s">
        <v>2576</v>
      </c>
      <c r="F968" s="1">
        <f>IF(VLOOKUP(G968,Sku_Consolidated!A2:S957,{19},FALSE)="SHOWCASE", VLOOKUP(E968,Store_Showcase!B2:C144,{2}, FALSE), IF(VLOOKUP(G968,Sku_Consolidated!A2:S957,{19},FALSE)="VAM",VLOOKUP(E968,Store_VAM!B2:C273,{2}, FALSE),VLOOKUP(E968,Store_SRP!B2:C110,{2}, FALSE)))</f>
      </c>
      <c r="G968" s="1">
        <v>795737</v>
      </c>
      <c r="H968" s="1" t="s">
        <v>1631</v>
      </c>
      <c r="I968" s="10" t="s">
        <v>1137</v>
      </c>
      <c r="J968" s="1">
        <f>VLOOKUP(G968,Sku_Consolidated!A2:C957, 3, FALSE)</f>
      </c>
      <c r="K968" s="10">
        <f>IF(J968="PACK", I968, 0)</f>
      </c>
      <c r="L968" s="10">
        <f>IF(J968="KG", I968, I968 * VLOOKUP(G968,Sku_Consolidated!A2:U957,21,FALSE))</f>
      </c>
      <c r="M968" s="10" t="s">
        <v>37</v>
      </c>
      <c r="N968" s="11" t="s">
        <v>1657</v>
      </c>
      <c r="O968" s="10" t="s">
        <v>2588</v>
      </c>
      <c r="P968" s="10">
        <f>N968 - O968</f>
      </c>
      <c r="Q968" s="1">
        <f>VLOOKUP(G968,Sku_Consolidated!A2:G957,7, FALSE)</f>
      </c>
      <c r="R968" s="1">
        <f>IF(IFERROR(VLOOKUP(E968,Store_Showcase!B2:H144,7, FALSE), TRUE)=TRUE, IF(IFERROR(VLOOKUP(E968,Store_SRP!B2:H110,7, FALSE), TRUE)=TRUE,VLOOKUP(E968,Store_VAM!B2:H273,7, FALSE),VLOOKUP(E968,Store_SRP!B2:H110,7, FALSE)), VLOOKUP(E968,Store_Showcase!B2:H144,7, FALSE))</f>
      </c>
      <c r="S968" s="1">
        <f>IF(IFERROR(VLOOKUP(E968,Store_Showcase!B2:I144,8, FALSE), TRUE)=TRUE, IF(IFERROR(VLOOKUP(E968,Store_SRP!B2:I110,8, FALSE), TRUE)=TRUE,VLOOKUP(E968,Store_VAM!B2:I273,8, FALSE),VLOOKUP(E968,Store_SRP!B2:I110,8, FALSE)), VLOOKUP(E968,Store_Showcase!B2:I144,8, FALSE))</f>
      </c>
      <c r="T968" s="1">
        <f>VLOOKUP(G968,Sku_Consolidated!A2:R957,18,FALSE)</f>
      </c>
      <c r="U968" s="1" t="s">
        <v>2577</v>
      </c>
      <c r="V968" s="1">
        <f>IF(VLOOKUP(G968,Sku_Consolidated!A2:S957,19,FALSE)="SHOWCASE", VLOOKUP(E968,Store_Showcase!B2:L144,11, FALSE), IF(VLOOKUP(G968,Sku_Consolidated!A2:S957,19,FALSE)="VAM",VLOOKUP(E968,Store_VAM!B2:L273,11, FALSE),VLOOKUP(E968,Store_SRP!B2:L110,11, FALSE)))</f>
      </c>
      <c r="W968" s="1">
        <f>VLOOKUP(G968,Sku_Consolidated!A2:W957,11,FALSE)</f>
      </c>
      <c r="X968" s="1">
        <f>VLOOKUP(G968,Sku_Consolidated!A2:H957,8,FALSE)</f>
      </c>
      <c r="Y968" s="1">
        <f>VLOOKUP(G968,Sku_Consolidated!A2:I957,9,FALSE)</f>
      </c>
      <c r="Z968" s="1" t="s">
        <v>41</v>
      </c>
      <c r="AA968" s="1">
        <f>VLOOKUP(G968,Sku_Consolidated!A2:E957,5,FALSE)</f>
      </c>
      <c r="AB968" s="1">
        <f>IF(VLOOKUP(G968,Sku_Consolidated!A2:S957,19,FALSE)="SHOWCASE", VLOOKUP(E968,Store_Showcase!B2:N144,13, FALSE), IF(VLOOKUP(G968,Sku_Consolidated!A2:S957,19,FALSE)="VAM",VLOOKUP(E968,Store_VAM!B2:N273,13, FALSE),VLOOKUP(E968,Store_SRP!B2:N110,13, FALSE)))</f>
      </c>
      <c r="AC968" s="1">
        <f>IF(IFERROR(AB968,TRUE)=TRUE, "-","OK")</f>
      </c>
      <c r="AD968" s="11" t="s">
        <v>37</v>
      </c>
      <c r="AE968" s="11" t="s">
        <v>37</v>
      </c>
      <c r="AF968" s="1">
        <f>IF(IFERROR(VLOOKUP(E968,Store_Showcase!B2:H144,{5}, FALSE), TRUE)=TRUE, IF(IFERROR(VLOOKUP(E968,Store_SRP!B2:H110,{5}, FALSE), TRUE)=TRUE,VLOOKUP(E968,Store_VAM!B2:H273,{5}, FALSE),VLOOKUP(E968,Store_SRP!B2:H110,{5}, FALSE)), VLOOKUP(E968,Store_Showcase!B2:H144,{5}, FALSE))</f>
      </c>
      <c r="AG968" s="1">
        <f>IF(IFERROR(VLOOKUP(E968,Store_Showcase!B2:H144,{6}, FALSE), TRUE)=TRUE, IF(IFERROR(VLOOKUP(E968,Store_SRP!B2:H110,{6}, FALSE), TRUE)=TRUE,VLOOKUP(E968,Store_VAM!B2:H273,{6}, FALSE),VLOOKUP(E968,Store_SRP!B2:H110,{6}, FALSE)), VLOOKUP(E968,Store_Showcase!B2:H144,{6}, FALSE))</f>
      </c>
      <c r="AH968" s="1">
        <f>VLOOKUP(G968,Sku_Consolidated!A2:R957,18,FALSE)</f>
      </c>
      <c r="AI968" s="1">
        <f>VLOOKUP(G968,Sku_Consolidated!A2:S957,19,FALSE)</f>
      </c>
      <c r="AJ968" s="1">
        <f>VLOOKUP(G968,Sku_Consolidated!A2:T957,20,FALSE)</f>
      </c>
    </row>
    <row r="969" spans="1:36" x14ac:dyDescent="0.25">
      <c r="A969" s="1">
        <v>2024</v>
      </c>
      <c r="B969" s="1" t="s">
        <v>31</v>
      </c>
      <c r="C969" s="1" t="s">
        <v>32</v>
      </c>
      <c r="D969" s="1" t="s">
        <v>33</v>
      </c>
      <c r="E969" s="9" t="s">
        <v>2576</v>
      </c>
      <c r="F969" s="1">
        <f>IF(VLOOKUP(G969,Sku_Consolidated!A2:S957,{19},FALSE)="SHOWCASE", VLOOKUP(E969,Store_Showcase!B2:C144,{2}, FALSE), IF(VLOOKUP(G969,Sku_Consolidated!A2:S957,{19},FALSE)="VAM",VLOOKUP(E969,Store_VAM!B2:C273,{2}, FALSE),VLOOKUP(E969,Store_SRP!B2:C110,{2}, FALSE)))</f>
      </c>
      <c r="G969" s="1">
        <v>795738</v>
      </c>
      <c r="H969" s="1" t="s">
        <v>1634</v>
      </c>
      <c r="I969" s="10" t="s">
        <v>1638</v>
      </c>
      <c r="J969" s="1">
        <f>VLOOKUP(G969,Sku_Consolidated!A2:C957, 3, FALSE)</f>
      </c>
      <c r="K969" s="10">
        <f>IF(J969="PACK", I969, 0)</f>
      </c>
      <c r="L969" s="10">
        <f>IF(J969="KG", I969, I969 * VLOOKUP(G969,Sku_Consolidated!A2:U957,21,FALSE))</f>
      </c>
      <c r="M969" s="10" t="s">
        <v>37</v>
      </c>
      <c r="N969" s="11" t="s">
        <v>2589</v>
      </c>
      <c r="O969" s="10" t="s">
        <v>2590</v>
      </c>
      <c r="P969" s="10">
        <f>N969 - O969</f>
      </c>
      <c r="Q969" s="1">
        <f>VLOOKUP(G969,Sku_Consolidated!A2:G957,7, FALSE)</f>
      </c>
      <c r="R969" s="1">
        <f>IF(IFERROR(VLOOKUP(E969,Store_Showcase!B2:H144,7, FALSE), TRUE)=TRUE, IF(IFERROR(VLOOKUP(E969,Store_SRP!B2:H110,7, FALSE), TRUE)=TRUE,VLOOKUP(E969,Store_VAM!B2:H273,7, FALSE),VLOOKUP(E969,Store_SRP!B2:H110,7, FALSE)), VLOOKUP(E969,Store_Showcase!B2:H144,7, FALSE))</f>
      </c>
      <c r="S969" s="1">
        <f>IF(IFERROR(VLOOKUP(E969,Store_Showcase!B2:I144,8, FALSE), TRUE)=TRUE, IF(IFERROR(VLOOKUP(E969,Store_SRP!B2:I110,8, FALSE), TRUE)=TRUE,VLOOKUP(E969,Store_VAM!B2:I273,8, FALSE),VLOOKUP(E969,Store_SRP!B2:I110,8, FALSE)), VLOOKUP(E969,Store_Showcase!B2:I144,8, FALSE))</f>
      </c>
      <c r="T969" s="1">
        <f>VLOOKUP(G969,Sku_Consolidated!A2:R957,18,FALSE)</f>
      </c>
      <c r="U969" s="1" t="s">
        <v>2577</v>
      </c>
      <c r="V969" s="1">
        <f>IF(VLOOKUP(G969,Sku_Consolidated!A2:S957,19,FALSE)="SHOWCASE", VLOOKUP(E969,Store_Showcase!B2:L144,11, FALSE), IF(VLOOKUP(G969,Sku_Consolidated!A2:S957,19,FALSE)="VAM",VLOOKUP(E969,Store_VAM!B2:L273,11, FALSE),VLOOKUP(E969,Store_SRP!B2:L110,11, FALSE)))</f>
      </c>
      <c r="W969" s="1">
        <f>VLOOKUP(G969,Sku_Consolidated!A2:W957,11,FALSE)</f>
      </c>
      <c r="X969" s="1">
        <f>VLOOKUP(G969,Sku_Consolidated!A2:H957,8,FALSE)</f>
      </c>
      <c r="Y969" s="1">
        <f>VLOOKUP(G969,Sku_Consolidated!A2:I957,9,FALSE)</f>
      </c>
      <c r="Z969" s="1" t="s">
        <v>41</v>
      </c>
      <c r="AA969" s="1">
        <f>VLOOKUP(G969,Sku_Consolidated!A2:E957,5,FALSE)</f>
      </c>
      <c r="AB969" s="1">
        <f>IF(VLOOKUP(G969,Sku_Consolidated!A2:S957,19,FALSE)="SHOWCASE", VLOOKUP(E969,Store_Showcase!B2:N144,13, FALSE), IF(VLOOKUP(G969,Sku_Consolidated!A2:S957,19,FALSE)="VAM",VLOOKUP(E969,Store_VAM!B2:N273,13, FALSE),VLOOKUP(E969,Store_SRP!B2:N110,13, FALSE)))</f>
      </c>
      <c r="AC969" s="1">
        <f>IF(IFERROR(AB969,TRUE)=TRUE, "-","OK")</f>
      </c>
      <c r="AD969" s="11" t="s">
        <v>37</v>
      </c>
      <c r="AE969" s="11" t="s">
        <v>37</v>
      </c>
      <c r="AF969" s="1">
        <f>IF(IFERROR(VLOOKUP(E969,Store_Showcase!B2:H144,{5}, FALSE), TRUE)=TRUE, IF(IFERROR(VLOOKUP(E969,Store_SRP!B2:H110,{5}, FALSE), TRUE)=TRUE,VLOOKUP(E969,Store_VAM!B2:H273,{5}, FALSE),VLOOKUP(E969,Store_SRP!B2:H110,{5}, FALSE)), VLOOKUP(E969,Store_Showcase!B2:H144,{5}, FALSE))</f>
      </c>
      <c r="AG969" s="1">
        <f>IF(IFERROR(VLOOKUP(E969,Store_Showcase!B2:H144,{6}, FALSE), TRUE)=TRUE, IF(IFERROR(VLOOKUP(E969,Store_SRP!B2:H110,{6}, FALSE), TRUE)=TRUE,VLOOKUP(E969,Store_VAM!B2:H273,{6}, FALSE),VLOOKUP(E969,Store_SRP!B2:H110,{6}, FALSE)), VLOOKUP(E969,Store_Showcase!B2:H144,{6}, FALSE))</f>
      </c>
      <c r="AH969" s="1">
        <f>VLOOKUP(G969,Sku_Consolidated!A2:R957,18,FALSE)</f>
      </c>
      <c r="AI969" s="1">
        <f>VLOOKUP(G969,Sku_Consolidated!A2:S957,19,FALSE)</f>
      </c>
      <c r="AJ969" s="1">
        <f>VLOOKUP(G969,Sku_Consolidated!A2:T957,20,FALSE)</f>
      </c>
    </row>
    <row r="970" spans="1:36" x14ac:dyDescent="0.25">
      <c r="A970" s="1">
        <v>2024</v>
      </c>
      <c r="B970" s="1" t="s">
        <v>31</v>
      </c>
      <c r="C970" s="1" t="s">
        <v>32</v>
      </c>
      <c r="D970" s="1" t="s">
        <v>33</v>
      </c>
      <c r="E970" s="9" t="s">
        <v>2591</v>
      </c>
      <c r="F970" s="1">
        <f>IF(VLOOKUP(G970,Sku_Consolidated!A2:S957,{19},FALSE)="SHOWCASE", VLOOKUP(E970,Store_Showcase!B2:C144,{2}, FALSE), IF(VLOOKUP(G970,Sku_Consolidated!A2:S957,{19},FALSE)="VAM",VLOOKUP(E970,Store_VAM!B2:C273,{2}, FALSE),VLOOKUP(E970,Store_SRP!B2:C110,{2}, FALSE)))</f>
      </c>
      <c r="G970" s="1">
        <v>795722</v>
      </c>
      <c r="H970" s="1" t="s">
        <v>1413</v>
      </c>
      <c r="I970" s="10" t="s">
        <v>1474</v>
      </c>
      <c r="J970" s="1">
        <f>VLOOKUP(G970,Sku_Consolidated!A2:C957, 3, FALSE)</f>
      </c>
      <c r="K970" s="10">
        <f>IF(J970="PACK", I970, 0)</f>
      </c>
      <c r="L970" s="10">
        <f>IF(J970="KG", I970, I970 * VLOOKUP(G970,Sku_Consolidated!A2:U957,21,FALSE))</f>
      </c>
      <c r="M970" s="10" t="s">
        <v>37</v>
      </c>
      <c r="N970" s="11" t="s">
        <v>2592</v>
      </c>
      <c r="O970" s="10" t="s">
        <v>2593</v>
      </c>
      <c r="P970" s="10">
        <f>N970 - O970</f>
      </c>
      <c r="Q970" s="1">
        <f>VLOOKUP(G970,Sku_Consolidated!A2:G957,7, FALSE)</f>
      </c>
      <c r="R970" s="1">
        <f>IF(IFERROR(VLOOKUP(E970,Store_Showcase!B2:H144,7, FALSE), TRUE)=TRUE, IF(IFERROR(VLOOKUP(E970,Store_SRP!B2:H110,7, FALSE), TRUE)=TRUE,VLOOKUP(E970,Store_VAM!B2:H273,7, FALSE),VLOOKUP(E970,Store_SRP!B2:H110,7, FALSE)), VLOOKUP(E970,Store_Showcase!B2:H144,7, FALSE))</f>
      </c>
      <c r="S970" s="1">
        <f>IF(IFERROR(VLOOKUP(E970,Store_Showcase!B2:I144,8, FALSE), TRUE)=TRUE, IF(IFERROR(VLOOKUP(E970,Store_SRP!B2:I110,8, FALSE), TRUE)=TRUE,VLOOKUP(E970,Store_VAM!B2:I273,8, FALSE),VLOOKUP(E970,Store_SRP!B2:I110,8, FALSE)), VLOOKUP(E970,Store_Showcase!B2:I144,8, FALSE))</f>
      </c>
      <c r="T970" s="1">
        <f>VLOOKUP(G970,Sku_Consolidated!A2:R957,18,FALSE)</f>
      </c>
      <c r="U970" s="1" t="s">
        <v>2594</v>
      </c>
      <c r="V970" s="1">
        <f>IF(VLOOKUP(G970,Sku_Consolidated!A2:S957,19,FALSE)="SHOWCASE", VLOOKUP(E970,Store_Showcase!B2:L144,11, FALSE), IF(VLOOKUP(G970,Sku_Consolidated!A2:S957,19,FALSE)="VAM",VLOOKUP(E970,Store_VAM!B2:L273,11, FALSE),VLOOKUP(E970,Store_SRP!B2:L110,11, FALSE)))</f>
      </c>
      <c r="W970" s="1">
        <f>VLOOKUP(G970,Sku_Consolidated!A2:W957,11,FALSE)</f>
      </c>
      <c r="X970" s="1">
        <f>VLOOKUP(G970,Sku_Consolidated!A2:H957,8,FALSE)</f>
      </c>
      <c r="Y970" s="1">
        <f>VLOOKUP(G970,Sku_Consolidated!A2:I957,9,FALSE)</f>
      </c>
      <c r="Z970" s="1" t="s">
        <v>41</v>
      </c>
      <c r="AA970" s="1">
        <f>VLOOKUP(G970,Sku_Consolidated!A2:E957,5,FALSE)</f>
      </c>
      <c r="AB970" s="1">
        <f>IF(VLOOKUP(G970,Sku_Consolidated!A2:S957,19,FALSE)="SHOWCASE", VLOOKUP(E970,Store_Showcase!B2:N144,13, FALSE), IF(VLOOKUP(G970,Sku_Consolidated!A2:S957,19,FALSE)="VAM",VLOOKUP(E970,Store_VAM!B2:N273,13, FALSE),VLOOKUP(E970,Store_SRP!B2:N110,13, FALSE)))</f>
      </c>
      <c r="AC970" s="1">
        <f>IF(IFERROR(AB970,TRUE)=TRUE, "-","OK")</f>
      </c>
      <c r="AD970" s="11" t="s">
        <v>37</v>
      </c>
      <c r="AE970" s="11" t="s">
        <v>37</v>
      </c>
      <c r="AF970" s="1">
        <f>IF(IFERROR(VLOOKUP(E970,Store_Showcase!B2:H144,{5}, FALSE), TRUE)=TRUE, IF(IFERROR(VLOOKUP(E970,Store_SRP!B2:H110,{5}, FALSE), TRUE)=TRUE,VLOOKUP(E970,Store_VAM!B2:H273,{5}, FALSE),VLOOKUP(E970,Store_SRP!B2:H110,{5}, FALSE)), VLOOKUP(E970,Store_Showcase!B2:H144,{5}, FALSE))</f>
      </c>
      <c r="AG970" s="1">
        <f>IF(IFERROR(VLOOKUP(E970,Store_Showcase!B2:H144,{6}, FALSE), TRUE)=TRUE, IF(IFERROR(VLOOKUP(E970,Store_SRP!B2:H110,{6}, FALSE), TRUE)=TRUE,VLOOKUP(E970,Store_VAM!B2:H273,{6}, FALSE),VLOOKUP(E970,Store_SRP!B2:H110,{6}, FALSE)), VLOOKUP(E970,Store_Showcase!B2:H144,{6}, FALSE))</f>
      </c>
      <c r="AH970" s="1">
        <f>VLOOKUP(G970,Sku_Consolidated!A2:R957,18,FALSE)</f>
      </c>
      <c r="AI970" s="1">
        <f>VLOOKUP(G970,Sku_Consolidated!A2:S957,19,FALSE)</f>
      </c>
      <c r="AJ970" s="1">
        <f>VLOOKUP(G970,Sku_Consolidated!A2:T957,20,FALSE)</f>
      </c>
    </row>
    <row r="971" spans="1:36" x14ac:dyDescent="0.25">
      <c r="A971" s="1">
        <v>2024</v>
      </c>
      <c r="B971" s="1" t="s">
        <v>31</v>
      </c>
      <c r="C971" s="1" t="s">
        <v>32</v>
      </c>
      <c r="D971" s="1" t="s">
        <v>33</v>
      </c>
      <c r="E971" s="9" t="s">
        <v>2591</v>
      </c>
      <c r="F971" s="1">
        <f>IF(VLOOKUP(G971,Sku_Consolidated!A2:S957,{19},FALSE)="SHOWCASE", VLOOKUP(E971,Store_Showcase!B2:C144,{2}, FALSE), IF(VLOOKUP(G971,Sku_Consolidated!A2:S957,{19},FALSE)="VAM",VLOOKUP(E971,Store_VAM!B2:C273,{2}, FALSE),VLOOKUP(E971,Store_SRP!B2:C110,{2}, FALSE)))</f>
      </c>
      <c r="G971" s="1">
        <v>795725</v>
      </c>
      <c r="H971" s="1" t="s">
        <v>1417</v>
      </c>
      <c r="I971" s="10" t="s">
        <v>1424</v>
      </c>
      <c r="J971" s="1">
        <f>VLOOKUP(G971,Sku_Consolidated!A2:C957, 3, FALSE)</f>
      </c>
      <c r="K971" s="10">
        <f>IF(J971="PACK", I971, 0)</f>
      </c>
      <c r="L971" s="10">
        <f>IF(J971="KG", I971, I971 * VLOOKUP(G971,Sku_Consolidated!A2:U957,21,FALSE))</f>
      </c>
      <c r="M971" s="10" t="s">
        <v>37</v>
      </c>
      <c r="N971" s="11" t="s">
        <v>1472</v>
      </c>
      <c r="O971" s="10" t="s">
        <v>2541</v>
      </c>
      <c r="P971" s="10">
        <f>N971 - O971</f>
      </c>
      <c r="Q971" s="1">
        <f>VLOOKUP(G971,Sku_Consolidated!A2:G957,7, FALSE)</f>
      </c>
      <c r="R971" s="1">
        <f>IF(IFERROR(VLOOKUP(E971,Store_Showcase!B2:H144,7, FALSE), TRUE)=TRUE, IF(IFERROR(VLOOKUP(E971,Store_SRP!B2:H110,7, FALSE), TRUE)=TRUE,VLOOKUP(E971,Store_VAM!B2:H273,7, FALSE),VLOOKUP(E971,Store_SRP!B2:H110,7, FALSE)), VLOOKUP(E971,Store_Showcase!B2:H144,7, FALSE))</f>
      </c>
      <c r="S971" s="1">
        <f>IF(IFERROR(VLOOKUP(E971,Store_Showcase!B2:I144,8, FALSE), TRUE)=TRUE, IF(IFERROR(VLOOKUP(E971,Store_SRP!B2:I110,8, FALSE), TRUE)=TRUE,VLOOKUP(E971,Store_VAM!B2:I273,8, FALSE),VLOOKUP(E971,Store_SRP!B2:I110,8, FALSE)), VLOOKUP(E971,Store_Showcase!B2:I144,8, FALSE))</f>
      </c>
      <c r="T971" s="1">
        <f>VLOOKUP(G971,Sku_Consolidated!A2:R957,18,FALSE)</f>
      </c>
      <c r="U971" s="1" t="s">
        <v>2594</v>
      </c>
      <c r="V971" s="1">
        <f>IF(VLOOKUP(G971,Sku_Consolidated!A2:S957,19,FALSE)="SHOWCASE", VLOOKUP(E971,Store_Showcase!B2:L144,11, FALSE), IF(VLOOKUP(G971,Sku_Consolidated!A2:S957,19,FALSE)="VAM",VLOOKUP(E971,Store_VAM!B2:L273,11, FALSE),VLOOKUP(E971,Store_SRP!B2:L110,11, FALSE)))</f>
      </c>
      <c r="W971" s="1">
        <f>VLOOKUP(G971,Sku_Consolidated!A2:W957,11,FALSE)</f>
      </c>
      <c r="X971" s="1">
        <f>VLOOKUP(G971,Sku_Consolidated!A2:H957,8,FALSE)</f>
      </c>
      <c r="Y971" s="1">
        <f>VLOOKUP(G971,Sku_Consolidated!A2:I957,9,FALSE)</f>
      </c>
      <c r="Z971" s="1" t="s">
        <v>41</v>
      </c>
      <c r="AA971" s="1">
        <f>VLOOKUP(G971,Sku_Consolidated!A2:E957,5,FALSE)</f>
      </c>
      <c r="AB971" s="1">
        <f>IF(VLOOKUP(G971,Sku_Consolidated!A2:S957,19,FALSE)="SHOWCASE", VLOOKUP(E971,Store_Showcase!B2:N144,13, FALSE), IF(VLOOKUP(G971,Sku_Consolidated!A2:S957,19,FALSE)="VAM",VLOOKUP(E971,Store_VAM!B2:N273,13, FALSE),VLOOKUP(E971,Store_SRP!B2:N110,13, FALSE)))</f>
      </c>
      <c r="AC971" s="1">
        <f>IF(IFERROR(AB971,TRUE)=TRUE, "-","OK")</f>
      </c>
      <c r="AD971" s="11" t="s">
        <v>37</v>
      </c>
      <c r="AE971" s="11" t="s">
        <v>37</v>
      </c>
      <c r="AF971" s="1">
        <f>IF(IFERROR(VLOOKUP(E971,Store_Showcase!B2:H144,{5}, FALSE), TRUE)=TRUE, IF(IFERROR(VLOOKUP(E971,Store_SRP!B2:H110,{5}, FALSE), TRUE)=TRUE,VLOOKUP(E971,Store_VAM!B2:H273,{5}, FALSE),VLOOKUP(E971,Store_SRP!B2:H110,{5}, FALSE)), VLOOKUP(E971,Store_Showcase!B2:H144,{5}, FALSE))</f>
      </c>
      <c r="AG971" s="1">
        <f>IF(IFERROR(VLOOKUP(E971,Store_Showcase!B2:H144,{6}, FALSE), TRUE)=TRUE, IF(IFERROR(VLOOKUP(E971,Store_SRP!B2:H110,{6}, FALSE), TRUE)=TRUE,VLOOKUP(E971,Store_VAM!B2:H273,{6}, FALSE),VLOOKUP(E971,Store_SRP!B2:H110,{6}, FALSE)), VLOOKUP(E971,Store_Showcase!B2:H144,{6}, FALSE))</f>
      </c>
      <c r="AH971" s="1">
        <f>VLOOKUP(G971,Sku_Consolidated!A2:R957,18,FALSE)</f>
      </c>
      <c r="AI971" s="1">
        <f>VLOOKUP(G971,Sku_Consolidated!A2:S957,19,FALSE)</f>
      </c>
      <c r="AJ971" s="1">
        <f>VLOOKUP(G971,Sku_Consolidated!A2:T957,20,FALSE)</f>
      </c>
    </row>
    <row r="972" spans="1:36" x14ac:dyDescent="0.25">
      <c r="A972" s="1">
        <v>2024</v>
      </c>
      <c r="B972" s="1" t="s">
        <v>31</v>
      </c>
      <c r="C972" s="1" t="s">
        <v>32</v>
      </c>
      <c r="D972" s="1" t="s">
        <v>33</v>
      </c>
      <c r="E972" s="9" t="s">
        <v>2591</v>
      </c>
      <c r="F972" s="1">
        <f>IF(VLOOKUP(G972,Sku_Consolidated!A2:S957,{19},FALSE)="SHOWCASE", VLOOKUP(E972,Store_Showcase!B2:C144,{2}, FALSE), IF(VLOOKUP(G972,Sku_Consolidated!A2:S957,{19},FALSE)="VAM",VLOOKUP(E972,Store_VAM!B2:C273,{2}, FALSE),VLOOKUP(E972,Store_SRP!B2:C110,{2}, FALSE)))</f>
      </c>
      <c r="G972" s="1">
        <v>795727</v>
      </c>
      <c r="H972" s="1" t="s">
        <v>1420</v>
      </c>
      <c r="I972" s="10" t="s">
        <v>1137</v>
      </c>
      <c r="J972" s="1">
        <f>VLOOKUP(G972,Sku_Consolidated!A2:C957, 3, FALSE)</f>
      </c>
      <c r="K972" s="10">
        <f>IF(J972="PACK", I972, 0)</f>
      </c>
      <c r="L972" s="10">
        <f>IF(J972="KG", I972, I972 * VLOOKUP(G972,Sku_Consolidated!A2:U957,21,FALSE))</f>
      </c>
      <c r="M972" s="10" t="s">
        <v>37</v>
      </c>
      <c r="N972" s="11" t="s">
        <v>1421</v>
      </c>
      <c r="O972" s="10" t="s">
        <v>2542</v>
      </c>
      <c r="P972" s="10">
        <f>N972 - O972</f>
      </c>
      <c r="Q972" s="1">
        <f>VLOOKUP(G972,Sku_Consolidated!A2:G957,7, FALSE)</f>
      </c>
      <c r="R972" s="1">
        <f>IF(IFERROR(VLOOKUP(E972,Store_Showcase!B2:H144,7, FALSE), TRUE)=TRUE, IF(IFERROR(VLOOKUP(E972,Store_SRP!B2:H110,7, FALSE), TRUE)=TRUE,VLOOKUP(E972,Store_VAM!B2:H273,7, FALSE),VLOOKUP(E972,Store_SRP!B2:H110,7, FALSE)), VLOOKUP(E972,Store_Showcase!B2:H144,7, FALSE))</f>
      </c>
      <c r="S972" s="1">
        <f>IF(IFERROR(VLOOKUP(E972,Store_Showcase!B2:I144,8, FALSE), TRUE)=TRUE, IF(IFERROR(VLOOKUP(E972,Store_SRP!B2:I110,8, FALSE), TRUE)=TRUE,VLOOKUP(E972,Store_VAM!B2:I273,8, FALSE),VLOOKUP(E972,Store_SRP!B2:I110,8, FALSE)), VLOOKUP(E972,Store_Showcase!B2:I144,8, FALSE))</f>
      </c>
      <c r="T972" s="1">
        <f>VLOOKUP(G972,Sku_Consolidated!A2:R957,18,FALSE)</f>
      </c>
      <c r="U972" s="1" t="s">
        <v>2594</v>
      </c>
      <c r="V972" s="1">
        <f>IF(VLOOKUP(G972,Sku_Consolidated!A2:S957,19,FALSE)="SHOWCASE", VLOOKUP(E972,Store_Showcase!B2:L144,11, FALSE), IF(VLOOKUP(G972,Sku_Consolidated!A2:S957,19,FALSE)="VAM",VLOOKUP(E972,Store_VAM!B2:L273,11, FALSE),VLOOKUP(E972,Store_SRP!B2:L110,11, FALSE)))</f>
      </c>
      <c r="W972" s="1">
        <f>VLOOKUP(G972,Sku_Consolidated!A2:W957,11,FALSE)</f>
      </c>
      <c r="X972" s="1">
        <f>VLOOKUP(G972,Sku_Consolidated!A2:H957,8,FALSE)</f>
      </c>
      <c r="Y972" s="1">
        <f>VLOOKUP(G972,Sku_Consolidated!A2:I957,9,FALSE)</f>
      </c>
      <c r="Z972" s="1" t="s">
        <v>41</v>
      </c>
      <c r="AA972" s="1">
        <f>VLOOKUP(G972,Sku_Consolidated!A2:E957,5,FALSE)</f>
      </c>
      <c r="AB972" s="1">
        <f>IF(VLOOKUP(G972,Sku_Consolidated!A2:S957,19,FALSE)="SHOWCASE", VLOOKUP(E972,Store_Showcase!B2:N144,13, FALSE), IF(VLOOKUP(G972,Sku_Consolidated!A2:S957,19,FALSE)="VAM",VLOOKUP(E972,Store_VAM!B2:N273,13, FALSE),VLOOKUP(E972,Store_SRP!B2:N110,13, FALSE)))</f>
      </c>
      <c r="AC972" s="1">
        <f>IF(IFERROR(AB972,TRUE)=TRUE, "-","OK")</f>
      </c>
      <c r="AD972" s="11" t="s">
        <v>37</v>
      </c>
      <c r="AE972" s="11" t="s">
        <v>37</v>
      </c>
      <c r="AF972" s="1">
        <f>IF(IFERROR(VLOOKUP(E972,Store_Showcase!B2:H144,{5}, FALSE), TRUE)=TRUE, IF(IFERROR(VLOOKUP(E972,Store_SRP!B2:H110,{5}, FALSE), TRUE)=TRUE,VLOOKUP(E972,Store_VAM!B2:H273,{5}, FALSE),VLOOKUP(E972,Store_SRP!B2:H110,{5}, FALSE)), VLOOKUP(E972,Store_Showcase!B2:H144,{5}, FALSE))</f>
      </c>
      <c r="AG972" s="1">
        <f>IF(IFERROR(VLOOKUP(E972,Store_Showcase!B2:H144,{6}, FALSE), TRUE)=TRUE, IF(IFERROR(VLOOKUP(E972,Store_SRP!B2:H110,{6}, FALSE), TRUE)=TRUE,VLOOKUP(E972,Store_VAM!B2:H273,{6}, FALSE),VLOOKUP(E972,Store_SRP!B2:H110,{6}, FALSE)), VLOOKUP(E972,Store_Showcase!B2:H144,{6}, FALSE))</f>
      </c>
      <c r="AH972" s="1">
        <f>VLOOKUP(G972,Sku_Consolidated!A2:R957,18,FALSE)</f>
      </c>
      <c r="AI972" s="1">
        <f>VLOOKUP(G972,Sku_Consolidated!A2:S957,19,FALSE)</f>
      </c>
      <c r="AJ972" s="1">
        <f>VLOOKUP(G972,Sku_Consolidated!A2:T957,20,FALSE)</f>
      </c>
    </row>
    <row r="973" spans="1:36" x14ac:dyDescent="0.25">
      <c r="A973" s="1">
        <v>2024</v>
      </c>
      <c r="B973" s="1" t="s">
        <v>31</v>
      </c>
      <c r="C973" s="1" t="s">
        <v>32</v>
      </c>
      <c r="D973" s="1" t="s">
        <v>33</v>
      </c>
      <c r="E973" s="9" t="s">
        <v>2591</v>
      </c>
      <c r="F973" s="1">
        <f>IF(VLOOKUP(G973,Sku_Consolidated!A2:S957,{19},FALSE)="SHOWCASE", VLOOKUP(E973,Store_Showcase!B2:C144,{2}, FALSE), IF(VLOOKUP(G973,Sku_Consolidated!A2:S957,{19},FALSE)="VAM",VLOOKUP(E973,Store_VAM!B2:C273,{2}, FALSE),VLOOKUP(E973,Store_SRP!B2:C110,{2}, FALSE)))</f>
      </c>
      <c r="G973" s="1">
        <v>795728</v>
      </c>
      <c r="H973" s="1" t="s">
        <v>1647</v>
      </c>
      <c r="I973" s="10" t="s">
        <v>1638</v>
      </c>
      <c r="J973" s="1">
        <f>VLOOKUP(G973,Sku_Consolidated!A2:C957, 3, FALSE)</f>
      </c>
      <c r="K973" s="10">
        <f>IF(J973="PACK", I973, 0)</f>
      </c>
      <c r="L973" s="10">
        <f>IF(J973="KG", I973, I973 * VLOOKUP(G973,Sku_Consolidated!A2:U957,21,FALSE))</f>
      </c>
      <c r="M973" s="10" t="s">
        <v>37</v>
      </c>
      <c r="N973" s="11" t="s">
        <v>2595</v>
      </c>
      <c r="O973" s="10" t="s">
        <v>2596</v>
      </c>
      <c r="P973" s="10">
        <f>N973 - O973</f>
      </c>
      <c r="Q973" s="1">
        <f>VLOOKUP(G973,Sku_Consolidated!A2:G957,7, FALSE)</f>
      </c>
      <c r="R973" s="1">
        <f>IF(IFERROR(VLOOKUP(E973,Store_Showcase!B2:H144,7, FALSE), TRUE)=TRUE, IF(IFERROR(VLOOKUP(E973,Store_SRP!B2:H110,7, FALSE), TRUE)=TRUE,VLOOKUP(E973,Store_VAM!B2:H273,7, FALSE),VLOOKUP(E973,Store_SRP!B2:H110,7, FALSE)), VLOOKUP(E973,Store_Showcase!B2:H144,7, FALSE))</f>
      </c>
      <c r="S973" s="1">
        <f>IF(IFERROR(VLOOKUP(E973,Store_Showcase!B2:I144,8, FALSE), TRUE)=TRUE, IF(IFERROR(VLOOKUP(E973,Store_SRP!B2:I110,8, FALSE), TRUE)=TRUE,VLOOKUP(E973,Store_VAM!B2:I273,8, FALSE),VLOOKUP(E973,Store_SRP!B2:I110,8, FALSE)), VLOOKUP(E973,Store_Showcase!B2:I144,8, FALSE))</f>
      </c>
      <c r="T973" s="1">
        <f>VLOOKUP(G973,Sku_Consolidated!A2:R957,18,FALSE)</f>
      </c>
      <c r="U973" s="1" t="s">
        <v>2594</v>
      </c>
      <c r="V973" s="1">
        <f>IF(VLOOKUP(G973,Sku_Consolidated!A2:S957,19,FALSE)="SHOWCASE", VLOOKUP(E973,Store_Showcase!B2:L144,11, FALSE), IF(VLOOKUP(G973,Sku_Consolidated!A2:S957,19,FALSE)="VAM",VLOOKUP(E973,Store_VAM!B2:L273,11, FALSE),VLOOKUP(E973,Store_SRP!B2:L110,11, FALSE)))</f>
      </c>
      <c r="W973" s="1">
        <f>VLOOKUP(G973,Sku_Consolidated!A2:W957,11,FALSE)</f>
      </c>
      <c r="X973" s="1">
        <f>VLOOKUP(G973,Sku_Consolidated!A2:H957,8,FALSE)</f>
      </c>
      <c r="Y973" s="1">
        <f>VLOOKUP(G973,Sku_Consolidated!A2:I957,9,FALSE)</f>
      </c>
      <c r="Z973" s="1" t="s">
        <v>41</v>
      </c>
      <c r="AA973" s="1">
        <f>VLOOKUP(G973,Sku_Consolidated!A2:E957,5,FALSE)</f>
      </c>
      <c r="AB973" s="1">
        <f>IF(VLOOKUP(G973,Sku_Consolidated!A2:S957,19,FALSE)="SHOWCASE", VLOOKUP(E973,Store_Showcase!B2:N144,13, FALSE), IF(VLOOKUP(G973,Sku_Consolidated!A2:S957,19,FALSE)="VAM",VLOOKUP(E973,Store_VAM!B2:N273,13, FALSE),VLOOKUP(E973,Store_SRP!B2:N110,13, FALSE)))</f>
      </c>
      <c r="AC973" s="1">
        <f>IF(IFERROR(AB973,TRUE)=TRUE, "-","OK")</f>
      </c>
      <c r="AD973" s="11" t="s">
        <v>37</v>
      </c>
      <c r="AE973" s="11" t="s">
        <v>37</v>
      </c>
      <c r="AF973" s="1">
        <f>IF(IFERROR(VLOOKUP(E973,Store_Showcase!B2:H144,{5}, FALSE), TRUE)=TRUE, IF(IFERROR(VLOOKUP(E973,Store_SRP!B2:H110,{5}, FALSE), TRUE)=TRUE,VLOOKUP(E973,Store_VAM!B2:H273,{5}, FALSE),VLOOKUP(E973,Store_SRP!B2:H110,{5}, FALSE)), VLOOKUP(E973,Store_Showcase!B2:H144,{5}, FALSE))</f>
      </c>
      <c r="AG973" s="1">
        <f>IF(IFERROR(VLOOKUP(E973,Store_Showcase!B2:H144,{6}, FALSE), TRUE)=TRUE, IF(IFERROR(VLOOKUP(E973,Store_SRP!B2:H110,{6}, FALSE), TRUE)=TRUE,VLOOKUP(E973,Store_VAM!B2:H273,{6}, FALSE),VLOOKUP(E973,Store_SRP!B2:H110,{6}, FALSE)), VLOOKUP(E973,Store_Showcase!B2:H144,{6}, FALSE))</f>
      </c>
      <c r="AH973" s="1">
        <f>VLOOKUP(G973,Sku_Consolidated!A2:R957,18,FALSE)</f>
      </c>
      <c r="AI973" s="1">
        <f>VLOOKUP(G973,Sku_Consolidated!A2:S957,19,FALSE)</f>
      </c>
      <c r="AJ973" s="1">
        <f>VLOOKUP(G973,Sku_Consolidated!A2:T957,20,FALSE)</f>
      </c>
    </row>
    <row r="974" spans="1:36" x14ac:dyDescent="0.25">
      <c r="A974" s="1">
        <v>2024</v>
      </c>
      <c r="B974" s="1" t="s">
        <v>31</v>
      </c>
      <c r="C974" s="1" t="s">
        <v>32</v>
      </c>
      <c r="D974" s="1" t="s">
        <v>33</v>
      </c>
      <c r="E974" s="9" t="s">
        <v>2591</v>
      </c>
      <c r="F974" s="1">
        <f>IF(VLOOKUP(G974,Sku_Consolidated!A2:S957,{19},FALSE)="SHOWCASE", VLOOKUP(E974,Store_Showcase!B2:C144,{2}, FALSE), IF(VLOOKUP(G974,Sku_Consolidated!A2:S957,{19},FALSE)="VAM",VLOOKUP(E974,Store_VAM!B2:C273,{2}, FALSE),VLOOKUP(E974,Store_SRP!B2:C110,{2}, FALSE)))</f>
      </c>
      <c r="G974" s="1">
        <v>795738</v>
      </c>
      <c r="H974" s="1" t="s">
        <v>1634</v>
      </c>
      <c r="I974" s="10" t="s">
        <v>1424</v>
      </c>
      <c r="J974" s="1">
        <f>VLOOKUP(G974,Sku_Consolidated!A2:C957, 3, FALSE)</f>
      </c>
      <c r="K974" s="10">
        <f>IF(J974="PACK", I974, 0)</f>
      </c>
      <c r="L974" s="10">
        <f>IF(J974="KG", I974, I974 * VLOOKUP(G974,Sku_Consolidated!A2:U957,21,FALSE))</f>
      </c>
      <c r="M974" s="10" t="s">
        <v>37</v>
      </c>
      <c r="N974" s="11" t="s">
        <v>1635</v>
      </c>
      <c r="O974" s="10" t="s">
        <v>2549</v>
      </c>
      <c r="P974" s="10">
        <f>N974 - O974</f>
      </c>
      <c r="Q974" s="1">
        <f>VLOOKUP(G974,Sku_Consolidated!A2:G957,7, FALSE)</f>
      </c>
      <c r="R974" s="1">
        <f>IF(IFERROR(VLOOKUP(E974,Store_Showcase!B2:H144,7, FALSE), TRUE)=TRUE, IF(IFERROR(VLOOKUP(E974,Store_SRP!B2:H110,7, FALSE), TRUE)=TRUE,VLOOKUP(E974,Store_VAM!B2:H273,7, FALSE),VLOOKUP(E974,Store_SRP!B2:H110,7, FALSE)), VLOOKUP(E974,Store_Showcase!B2:H144,7, FALSE))</f>
      </c>
      <c r="S974" s="1">
        <f>IF(IFERROR(VLOOKUP(E974,Store_Showcase!B2:I144,8, FALSE), TRUE)=TRUE, IF(IFERROR(VLOOKUP(E974,Store_SRP!B2:I110,8, FALSE), TRUE)=TRUE,VLOOKUP(E974,Store_VAM!B2:I273,8, FALSE),VLOOKUP(E974,Store_SRP!B2:I110,8, FALSE)), VLOOKUP(E974,Store_Showcase!B2:I144,8, FALSE))</f>
      </c>
      <c r="T974" s="1">
        <f>VLOOKUP(G974,Sku_Consolidated!A2:R957,18,FALSE)</f>
      </c>
      <c r="U974" s="1" t="s">
        <v>2594</v>
      </c>
      <c r="V974" s="1">
        <f>IF(VLOOKUP(G974,Sku_Consolidated!A2:S957,19,FALSE)="SHOWCASE", VLOOKUP(E974,Store_Showcase!B2:L144,11, FALSE), IF(VLOOKUP(G974,Sku_Consolidated!A2:S957,19,FALSE)="VAM",VLOOKUP(E974,Store_VAM!B2:L273,11, FALSE),VLOOKUP(E974,Store_SRP!B2:L110,11, FALSE)))</f>
      </c>
      <c r="W974" s="1">
        <f>VLOOKUP(G974,Sku_Consolidated!A2:W957,11,FALSE)</f>
      </c>
      <c r="X974" s="1">
        <f>VLOOKUP(G974,Sku_Consolidated!A2:H957,8,FALSE)</f>
      </c>
      <c r="Y974" s="1">
        <f>VLOOKUP(G974,Sku_Consolidated!A2:I957,9,FALSE)</f>
      </c>
      <c r="Z974" s="1" t="s">
        <v>41</v>
      </c>
      <c r="AA974" s="1">
        <f>VLOOKUP(G974,Sku_Consolidated!A2:E957,5,FALSE)</f>
      </c>
      <c r="AB974" s="1">
        <f>IF(VLOOKUP(G974,Sku_Consolidated!A2:S957,19,FALSE)="SHOWCASE", VLOOKUP(E974,Store_Showcase!B2:N144,13, FALSE), IF(VLOOKUP(G974,Sku_Consolidated!A2:S957,19,FALSE)="VAM",VLOOKUP(E974,Store_VAM!B2:N273,13, FALSE),VLOOKUP(E974,Store_SRP!B2:N110,13, FALSE)))</f>
      </c>
      <c r="AC974" s="1">
        <f>IF(IFERROR(AB974,TRUE)=TRUE, "-","OK")</f>
      </c>
      <c r="AD974" s="11" t="s">
        <v>37</v>
      </c>
      <c r="AE974" s="11" t="s">
        <v>37</v>
      </c>
      <c r="AF974" s="1">
        <f>IF(IFERROR(VLOOKUP(E974,Store_Showcase!B2:H144,{5}, FALSE), TRUE)=TRUE, IF(IFERROR(VLOOKUP(E974,Store_SRP!B2:H110,{5}, FALSE), TRUE)=TRUE,VLOOKUP(E974,Store_VAM!B2:H273,{5}, FALSE),VLOOKUP(E974,Store_SRP!B2:H110,{5}, FALSE)), VLOOKUP(E974,Store_Showcase!B2:H144,{5}, FALSE))</f>
      </c>
      <c r="AG974" s="1">
        <f>IF(IFERROR(VLOOKUP(E974,Store_Showcase!B2:H144,{6}, FALSE), TRUE)=TRUE, IF(IFERROR(VLOOKUP(E974,Store_SRP!B2:H110,{6}, FALSE), TRUE)=TRUE,VLOOKUP(E974,Store_VAM!B2:H273,{6}, FALSE),VLOOKUP(E974,Store_SRP!B2:H110,{6}, FALSE)), VLOOKUP(E974,Store_Showcase!B2:H144,{6}, FALSE))</f>
      </c>
      <c r="AH974" s="1">
        <f>VLOOKUP(G974,Sku_Consolidated!A2:R957,18,FALSE)</f>
      </c>
      <c r="AI974" s="1">
        <f>VLOOKUP(G974,Sku_Consolidated!A2:S957,19,FALSE)</f>
      </c>
      <c r="AJ974" s="1">
        <f>VLOOKUP(G974,Sku_Consolidated!A2:T957,20,FALSE)</f>
      </c>
    </row>
    <row r="975" spans="1:36" x14ac:dyDescent="0.25">
      <c r="A975" s="1">
        <v>2024</v>
      </c>
      <c r="B975" s="1" t="s">
        <v>31</v>
      </c>
      <c r="C975" s="1" t="s">
        <v>32</v>
      </c>
      <c r="D975" s="1" t="s">
        <v>33</v>
      </c>
      <c r="E975" s="9" t="s">
        <v>2597</v>
      </c>
      <c r="F975" s="1">
        <f>IF(VLOOKUP(G975,Sku_Consolidated!A2:S957,{19},FALSE)="SHOWCASE", VLOOKUP(E975,Store_Showcase!B2:C144,{2}, FALSE), IF(VLOOKUP(G975,Sku_Consolidated!A2:S957,{19},FALSE)="VAM",VLOOKUP(E975,Store_VAM!B2:C273,{2}, FALSE),VLOOKUP(E975,Store_SRP!B2:C110,{2}, FALSE)))</f>
      </c>
      <c r="G975" s="1">
        <v>795719</v>
      </c>
      <c r="H975" s="1" t="s">
        <v>1466</v>
      </c>
      <c r="I975" s="10" t="s">
        <v>1477</v>
      </c>
      <c r="J975" s="1">
        <f>VLOOKUP(G975,Sku_Consolidated!A2:C957, 3, FALSE)</f>
      </c>
      <c r="K975" s="10">
        <f>IF(J975="PACK", I975, 0)</f>
      </c>
      <c r="L975" s="10">
        <f>IF(J975="KG", I975, I975 * VLOOKUP(G975,Sku_Consolidated!A2:U957,21,FALSE))</f>
      </c>
      <c r="M975" s="10" t="s">
        <v>37</v>
      </c>
      <c r="N975" s="11" t="s">
        <v>2598</v>
      </c>
      <c r="O975" s="10" t="s">
        <v>2599</v>
      </c>
      <c r="P975" s="10">
        <f>N975 - O975</f>
      </c>
      <c r="Q975" s="1">
        <f>VLOOKUP(G975,Sku_Consolidated!A2:G957,7, FALSE)</f>
      </c>
      <c r="R975" s="1">
        <f>IF(IFERROR(VLOOKUP(E975,Store_Showcase!B2:H144,7, FALSE), TRUE)=TRUE, IF(IFERROR(VLOOKUP(E975,Store_SRP!B2:H110,7, FALSE), TRUE)=TRUE,VLOOKUP(E975,Store_VAM!B2:H273,7, FALSE),VLOOKUP(E975,Store_SRP!B2:H110,7, FALSE)), VLOOKUP(E975,Store_Showcase!B2:H144,7, FALSE))</f>
      </c>
      <c r="S975" s="1">
        <f>IF(IFERROR(VLOOKUP(E975,Store_Showcase!B2:I144,8, FALSE), TRUE)=TRUE, IF(IFERROR(VLOOKUP(E975,Store_SRP!B2:I110,8, FALSE), TRUE)=TRUE,VLOOKUP(E975,Store_VAM!B2:I273,8, FALSE),VLOOKUP(E975,Store_SRP!B2:I110,8, FALSE)), VLOOKUP(E975,Store_Showcase!B2:I144,8, FALSE))</f>
      </c>
      <c r="T975" s="1">
        <f>VLOOKUP(G975,Sku_Consolidated!A2:R957,18,FALSE)</f>
      </c>
      <c r="U975" s="1" t="s">
        <v>2600</v>
      </c>
      <c r="V975" s="1">
        <f>IF(VLOOKUP(G975,Sku_Consolidated!A2:S957,19,FALSE)="SHOWCASE", VLOOKUP(E975,Store_Showcase!B2:L144,11, FALSE), IF(VLOOKUP(G975,Sku_Consolidated!A2:S957,19,FALSE)="VAM",VLOOKUP(E975,Store_VAM!B2:L273,11, FALSE),VLOOKUP(E975,Store_SRP!B2:L110,11, FALSE)))</f>
      </c>
      <c r="W975" s="1">
        <f>VLOOKUP(G975,Sku_Consolidated!A2:W957,11,FALSE)</f>
      </c>
      <c r="X975" s="1">
        <f>VLOOKUP(G975,Sku_Consolidated!A2:H957,8,FALSE)</f>
      </c>
      <c r="Y975" s="1">
        <f>VLOOKUP(G975,Sku_Consolidated!A2:I957,9,FALSE)</f>
      </c>
      <c r="Z975" s="1" t="s">
        <v>41</v>
      </c>
      <c r="AA975" s="1">
        <f>VLOOKUP(G975,Sku_Consolidated!A2:E957,5,FALSE)</f>
      </c>
      <c r="AB975" s="1">
        <f>IF(VLOOKUP(G975,Sku_Consolidated!A2:S957,19,FALSE)="SHOWCASE", VLOOKUP(E975,Store_Showcase!B2:N144,13, FALSE), IF(VLOOKUP(G975,Sku_Consolidated!A2:S957,19,FALSE)="VAM",VLOOKUP(E975,Store_VAM!B2:N273,13, FALSE),VLOOKUP(E975,Store_SRP!B2:N110,13, FALSE)))</f>
      </c>
      <c r="AC975" s="1">
        <f>IF(IFERROR(AB975,TRUE)=TRUE, "-","OK")</f>
      </c>
      <c r="AD975" s="11" t="s">
        <v>37</v>
      </c>
      <c r="AE975" s="11" t="s">
        <v>37</v>
      </c>
      <c r="AF975" s="1">
        <f>IF(IFERROR(VLOOKUP(E975,Store_Showcase!B2:H144,{5}, FALSE), TRUE)=TRUE, IF(IFERROR(VLOOKUP(E975,Store_SRP!B2:H110,{5}, FALSE), TRUE)=TRUE,VLOOKUP(E975,Store_VAM!B2:H273,{5}, FALSE),VLOOKUP(E975,Store_SRP!B2:H110,{5}, FALSE)), VLOOKUP(E975,Store_Showcase!B2:H144,{5}, FALSE))</f>
      </c>
      <c r="AG975" s="1">
        <f>IF(IFERROR(VLOOKUP(E975,Store_Showcase!B2:H144,{6}, FALSE), TRUE)=TRUE, IF(IFERROR(VLOOKUP(E975,Store_SRP!B2:H110,{6}, FALSE), TRUE)=TRUE,VLOOKUP(E975,Store_VAM!B2:H273,{6}, FALSE),VLOOKUP(E975,Store_SRP!B2:H110,{6}, FALSE)), VLOOKUP(E975,Store_Showcase!B2:H144,{6}, FALSE))</f>
      </c>
      <c r="AH975" s="1">
        <f>VLOOKUP(G975,Sku_Consolidated!A2:R957,18,FALSE)</f>
      </c>
      <c r="AI975" s="1">
        <f>VLOOKUP(G975,Sku_Consolidated!A2:S957,19,FALSE)</f>
      </c>
      <c r="AJ975" s="1">
        <f>VLOOKUP(G975,Sku_Consolidated!A2:T957,20,FALSE)</f>
      </c>
    </row>
    <row r="976" spans="1:36" x14ac:dyDescent="0.25">
      <c r="A976" s="1">
        <v>2024</v>
      </c>
      <c r="B976" s="1" t="s">
        <v>31</v>
      </c>
      <c r="C976" s="1" t="s">
        <v>32</v>
      </c>
      <c r="D976" s="1" t="s">
        <v>33</v>
      </c>
      <c r="E976" s="9" t="s">
        <v>2597</v>
      </c>
      <c r="F976" s="1">
        <f>IF(VLOOKUP(G976,Sku_Consolidated!A2:S957,{19},FALSE)="SHOWCASE", VLOOKUP(E976,Store_Showcase!B2:C144,{2}, FALSE), IF(VLOOKUP(G976,Sku_Consolidated!A2:S957,{19},FALSE)="VAM",VLOOKUP(E976,Store_VAM!B2:C273,{2}, FALSE),VLOOKUP(E976,Store_SRP!B2:C110,{2}, FALSE)))</f>
      </c>
      <c r="G976" s="1">
        <v>795725</v>
      </c>
      <c r="H976" s="1" t="s">
        <v>1417</v>
      </c>
      <c r="I976" s="10" t="s">
        <v>1638</v>
      </c>
      <c r="J976" s="1">
        <f>VLOOKUP(G976,Sku_Consolidated!A2:C957, 3, FALSE)</f>
      </c>
      <c r="K976" s="10">
        <f>IF(J976="PACK", I976, 0)</f>
      </c>
      <c r="L976" s="10">
        <f>IF(J976="KG", I976, I976 * VLOOKUP(G976,Sku_Consolidated!A2:U957,21,FALSE))</f>
      </c>
      <c r="M976" s="10" t="s">
        <v>37</v>
      </c>
      <c r="N976" s="11" t="s">
        <v>1653</v>
      </c>
      <c r="O976" s="10" t="s">
        <v>2560</v>
      </c>
      <c r="P976" s="10">
        <f>N976 - O976</f>
      </c>
      <c r="Q976" s="1">
        <f>VLOOKUP(G976,Sku_Consolidated!A2:G957,7, FALSE)</f>
      </c>
      <c r="R976" s="1">
        <f>IF(IFERROR(VLOOKUP(E976,Store_Showcase!B2:H144,7, FALSE), TRUE)=TRUE, IF(IFERROR(VLOOKUP(E976,Store_SRP!B2:H110,7, FALSE), TRUE)=TRUE,VLOOKUP(E976,Store_VAM!B2:H273,7, FALSE),VLOOKUP(E976,Store_SRP!B2:H110,7, FALSE)), VLOOKUP(E976,Store_Showcase!B2:H144,7, FALSE))</f>
      </c>
      <c r="S976" s="1">
        <f>IF(IFERROR(VLOOKUP(E976,Store_Showcase!B2:I144,8, FALSE), TRUE)=TRUE, IF(IFERROR(VLOOKUP(E976,Store_SRP!B2:I110,8, FALSE), TRUE)=TRUE,VLOOKUP(E976,Store_VAM!B2:I273,8, FALSE),VLOOKUP(E976,Store_SRP!B2:I110,8, FALSE)), VLOOKUP(E976,Store_Showcase!B2:I144,8, FALSE))</f>
      </c>
      <c r="T976" s="1">
        <f>VLOOKUP(G976,Sku_Consolidated!A2:R957,18,FALSE)</f>
      </c>
      <c r="U976" s="1" t="s">
        <v>2600</v>
      </c>
      <c r="V976" s="1">
        <f>IF(VLOOKUP(G976,Sku_Consolidated!A2:S957,19,FALSE)="SHOWCASE", VLOOKUP(E976,Store_Showcase!B2:L144,11, FALSE), IF(VLOOKUP(G976,Sku_Consolidated!A2:S957,19,FALSE)="VAM",VLOOKUP(E976,Store_VAM!B2:L273,11, FALSE),VLOOKUP(E976,Store_SRP!B2:L110,11, FALSE)))</f>
      </c>
      <c r="W976" s="1">
        <f>VLOOKUP(G976,Sku_Consolidated!A2:W957,11,FALSE)</f>
      </c>
      <c r="X976" s="1">
        <f>VLOOKUP(G976,Sku_Consolidated!A2:H957,8,FALSE)</f>
      </c>
      <c r="Y976" s="1">
        <f>VLOOKUP(G976,Sku_Consolidated!A2:I957,9,FALSE)</f>
      </c>
      <c r="Z976" s="1" t="s">
        <v>41</v>
      </c>
      <c r="AA976" s="1">
        <f>VLOOKUP(G976,Sku_Consolidated!A2:E957,5,FALSE)</f>
      </c>
      <c r="AB976" s="1">
        <f>IF(VLOOKUP(G976,Sku_Consolidated!A2:S957,19,FALSE)="SHOWCASE", VLOOKUP(E976,Store_Showcase!B2:N144,13, FALSE), IF(VLOOKUP(G976,Sku_Consolidated!A2:S957,19,FALSE)="VAM",VLOOKUP(E976,Store_VAM!B2:N273,13, FALSE),VLOOKUP(E976,Store_SRP!B2:N110,13, FALSE)))</f>
      </c>
      <c r="AC976" s="1">
        <f>IF(IFERROR(AB976,TRUE)=TRUE, "-","OK")</f>
      </c>
      <c r="AD976" s="11" t="s">
        <v>37</v>
      </c>
      <c r="AE976" s="11" t="s">
        <v>37</v>
      </c>
      <c r="AF976" s="1">
        <f>IF(IFERROR(VLOOKUP(E976,Store_Showcase!B2:H144,{5}, FALSE), TRUE)=TRUE, IF(IFERROR(VLOOKUP(E976,Store_SRP!B2:H110,{5}, FALSE), TRUE)=TRUE,VLOOKUP(E976,Store_VAM!B2:H273,{5}, FALSE),VLOOKUP(E976,Store_SRP!B2:H110,{5}, FALSE)), VLOOKUP(E976,Store_Showcase!B2:H144,{5}, FALSE))</f>
      </c>
      <c r="AG976" s="1">
        <f>IF(IFERROR(VLOOKUP(E976,Store_Showcase!B2:H144,{6}, FALSE), TRUE)=TRUE, IF(IFERROR(VLOOKUP(E976,Store_SRP!B2:H110,{6}, FALSE), TRUE)=TRUE,VLOOKUP(E976,Store_VAM!B2:H273,{6}, FALSE),VLOOKUP(E976,Store_SRP!B2:H110,{6}, FALSE)), VLOOKUP(E976,Store_Showcase!B2:H144,{6}, FALSE))</f>
      </c>
      <c r="AH976" s="1">
        <f>VLOOKUP(G976,Sku_Consolidated!A2:R957,18,FALSE)</f>
      </c>
      <c r="AI976" s="1">
        <f>VLOOKUP(G976,Sku_Consolidated!A2:S957,19,FALSE)</f>
      </c>
      <c r="AJ976" s="1">
        <f>VLOOKUP(G976,Sku_Consolidated!A2:T957,20,FALSE)</f>
      </c>
    </row>
    <row r="977" spans="1:36" x14ac:dyDescent="0.25">
      <c r="A977" s="1">
        <v>2024</v>
      </c>
      <c r="B977" s="1" t="s">
        <v>31</v>
      </c>
      <c r="C977" s="1" t="s">
        <v>32</v>
      </c>
      <c r="D977" s="1" t="s">
        <v>33</v>
      </c>
      <c r="E977" s="9" t="s">
        <v>2597</v>
      </c>
      <c r="F977" s="1">
        <f>IF(VLOOKUP(G977,Sku_Consolidated!A2:S957,{19},FALSE)="SHOWCASE", VLOOKUP(E977,Store_Showcase!B2:C144,{2}, FALSE), IF(VLOOKUP(G977,Sku_Consolidated!A2:S957,{19},FALSE)="VAM",VLOOKUP(E977,Store_VAM!B2:C273,{2}, FALSE),VLOOKUP(E977,Store_SRP!B2:C110,{2}, FALSE)))</f>
      </c>
      <c r="G977" s="1">
        <v>795732</v>
      </c>
      <c r="H977" s="1" t="s">
        <v>1427</v>
      </c>
      <c r="I977" s="10" t="s">
        <v>1424</v>
      </c>
      <c r="J977" s="1">
        <f>VLOOKUP(G977,Sku_Consolidated!A2:C957, 3, FALSE)</f>
      </c>
      <c r="K977" s="10">
        <f>IF(J977="PACK", I977, 0)</f>
      </c>
      <c r="L977" s="10">
        <f>IF(J977="KG", I977, I977 * VLOOKUP(G977,Sku_Consolidated!A2:U957,21,FALSE))</f>
      </c>
      <c r="M977" s="10" t="s">
        <v>37</v>
      </c>
      <c r="N977" s="11" t="s">
        <v>2601</v>
      </c>
      <c r="O977" s="10" t="s">
        <v>2602</v>
      </c>
      <c r="P977" s="10">
        <f>N977 - O977</f>
      </c>
      <c r="Q977" s="1">
        <f>VLOOKUP(G977,Sku_Consolidated!A2:G957,7, FALSE)</f>
      </c>
      <c r="R977" s="1">
        <f>IF(IFERROR(VLOOKUP(E977,Store_Showcase!B2:H144,7, FALSE), TRUE)=TRUE, IF(IFERROR(VLOOKUP(E977,Store_SRP!B2:H110,7, FALSE), TRUE)=TRUE,VLOOKUP(E977,Store_VAM!B2:H273,7, FALSE),VLOOKUP(E977,Store_SRP!B2:H110,7, FALSE)), VLOOKUP(E977,Store_Showcase!B2:H144,7, FALSE))</f>
      </c>
      <c r="S977" s="1">
        <f>IF(IFERROR(VLOOKUP(E977,Store_Showcase!B2:I144,8, FALSE), TRUE)=TRUE, IF(IFERROR(VLOOKUP(E977,Store_SRP!B2:I110,8, FALSE), TRUE)=TRUE,VLOOKUP(E977,Store_VAM!B2:I273,8, FALSE),VLOOKUP(E977,Store_SRP!B2:I110,8, FALSE)), VLOOKUP(E977,Store_Showcase!B2:I144,8, FALSE))</f>
      </c>
      <c r="T977" s="1">
        <f>VLOOKUP(G977,Sku_Consolidated!A2:R957,18,FALSE)</f>
      </c>
      <c r="U977" s="1" t="s">
        <v>2600</v>
      </c>
      <c r="V977" s="1">
        <f>IF(VLOOKUP(G977,Sku_Consolidated!A2:S957,19,FALSE)="SHOWCASE", VLOOKUP(E977,Store_Showcase!B2:L144,11, FALSE), IF(VLOOKUP(G977,Sku_Consolidated!A2:S957,19,FALSE)="VAM",VLOOKUP(E977,Store_VAM!B2:L273,11, FALSE),VLOOKUP(E977,Store_SRP!B2:L110,11, FALSE)))</f>
      </c>
      <c r="W977" s="1">
        <f>VLOOKUP(G977,Sku_Consolidated!A2:W957,11,FALSE)</f>
      </c>
      <c r="X977" s="1">
        <f>VLOOKUP(G977,Sku_Consolidated!A2:H957,8,FALSE)</f>
      </c>
      <c r="Y977" s="1">
        <f>VLOOKUP(G977,Sku_Consolidated!A2:I957,9,FALSE)</f>
      </c>
      <c r="Z977" s="1" t="s">
        <v>41</v>
      </c>
      <c r="AA977" s="1">
        <f>VLOOKUP(G977,Sku_Consolidated!A2:E957,5,FALSE)</f>
      </c>
      <c r="AB977" s="1">
        <f>IF(VLOOKUP(G977,Sku_Consolidated!A2:S957,19,FALSE)="SHOWCASE", VLOOKUP(E977,Store_Showcase!B2:N144,13, FALSE), IF(VLOOKUP(G977,Sku_Consolidated!A2:S957,19,FALSE)="VAM",VLOOKUP(E977,Store_VAM!B2:N273,13, FALSE),VLOOKUP(E977,Store_SRP!B2:N110,13, FALSE)))</f>
      </c>
      <c r="AC977" s="1">
        <f>IF(IFERROR(AB977,TRUE)=TRUE, "-","OK")</f>
      </c>
      <c r="AD977" s="11" t="s">
        <v>37</v>
      </c>
      <c r="AE977" s="11" t="s">
        <v>37</v>
      </c>
      <c r="AF977" s="1">
        <f>IF(IFERROR(VLOOKUP(E977,Store_Showcase!B2:H144,{5}, FALSE), TRUE)=TRUE, IF(IFERROR(VLOOKUP(E977,Store_SRP!B2:H110,{5}, FALSE), TRUE)=TRUE,VLOOKUP(E977,Store_VAM!B2:H273,{5}, FALSE),VLOOKUP(E977,Store_SRP!B2:H110,{5}, FALSE)), VLOOKUP(E977,Store_Showcase!B2:H144,{5}, FALSE))</f>
      </c>
      <c r="AG977" s="1">
        <f>IF(IFERROR(VLOOKUP(E977,Store_Showcase!B2:H144,{6}, FALSE), TRUE)=TRUE, IF(IFERROR(VLOOKUP(E977,Store_SRP!B2:H110,{6}, FALSE), TRUE)=TRUE,VLOOKUP(E977,Store_VAM!B2:H273,{6}, FALSE),VLOOKUP(E977,Store_SRP!B2:H110,{6}, FALSE)), VLOOKUP(E977,Store_Showcase!B2:H144,{6}, FALSE))</f>
      </c>
      <c r="AH977" s="1">
        <f>VLOOKUP(G977,Sku_Consolidated!A2:R957,18,FALSE)</f>
      </c>
      <c r="AI977" s="1">
        <f>VLOOKUP(G977,Sku_Consolidated!A2:S957,19,FALSE)</f>
      </c>
      <c r="AJ977" s="1">
        <f>VLOOKUP(G977,Sku_Consolidated!A2:T957,20,FALSE)</f>
      </c>
    </row>
    <row r="978" spans="1:36" x14ac:dyDescent="0.25">
      <c r="A978" s="1">
        <v>2024</v>
      </c>
      <c r="B978" s="1" t="s">
        <v>31</v>
      </c>
      <c r="C978" s="1" t="s">
        <v>32</v>
      </c>
      <c r="D978" s="1" t="s">
        <v>33</v>
      </c>
      <c r="E978" s="9" t="s">
        <v>2603</v>
      </c>
      <c r="F978" s="1">
        <f>IF(VLOOKUP(G978,Sku_Consolidated!A2:S957,{19},FALSE)="SHOWCASE", VLOOKUP(E978,Store_Showcase!B2:C144,{2}, FALSE), IF(VLOOKUP(G978,Sku_Consolidated!A2:S957,{19},FALSE)="VAM",VLOOKUP(E978,Store_VAM!B2:C273,{2}, FALSE),VLOOKUP(E978,Store_SRP!B2:C110,{2}, FALSE)))</f>
      </c>
      <c r="G978" s="1">
        <v>795719</v>
      </c>
      <c r="H978" s="1" t="s">
        <v>1466</v>
      </c>
      <c r="I978" s="10" t="s">
        <v>1137</v>
      </c>
      <c r="J978" s="1">
        <f>VLOOKUP(G978,Sku_Consolidated!A2:C957, 3, FALSE)</f>
      </c>
      <c r="K978" s="10">
        <f>IF(J978="PACK", I978, 0)</f>
      </c>
      <c r="L978" s="10">
        <f>IF(J978="KG", I978, I978 * VLOOKUP(G978,Sku_Consolidated!A2:U957,21,FALSE))</f>
      </c>
      <c r="M978" s="10" t="s">
        <v>37</v>
      </c>
      <c r="N978" s="11" t="s">
        <v>2604</v>
      </c>
      <c r="O978" s="10" t="s">
        <v>2605</v>
      </c>
      <c r="P978" s="10">
        <f>N978 - O978</f>
      </c>
      <c r="Q978" s="1">
        <f>VLOOKUP(G978,Sku_Consolidated!A2:G957,7, FALSE)</f>
      </c>
      <c r="R978" s="1">
        <f>IF(IFERROR(VLOOKUP(E978,Store_Showcase!B2:H144,7, FALSE), TRUE)=TRUE, IF(IFERROR(VLOOKUP(E978,Store_SRP!B2:H110,7, FALSE), TRUE)=TRUE,VLOOKUP(E978,Store_VAM!B2:H273,7, FALSE),VLOOKUP(E978,Store_SRP!B2:H110,7, FALSE)), VLOOKUP(E978,Store_Showcase!B2:H144,7, FALSE))</f>
      </c>
      <c r="S978" s="1">
        <f>IF(IFERROR(VLOOKUP(E978,Store_Showcase!B2:I144,8, FALSE), TRUE)=TRUE, IF(IFERROR(VLOOKUP(E978,Store_SRP!B2:I110,8, FALSE), TRUE)=TRUE,VLOOKUP(E978,Store_VAM!B2:I273,8, FALSE),VLOOKUP(E978,Store_SRP!B2:I110,8, FALSE)), VLOOKUP(E978,Store_Showcase!B2:I144,8, FALSE))</f>
      </c>
      <c r="T978" s="1">
        <f>VLOOKUP(G978,Sku_Consolidated!A2:R957,18,FALSE)</f>
      </c>
      <c r="U978" s="1" t="s">
        <v>2606</v>
      </c>
      <c r="V978" s="1">
        <f>IF(VLOOKUP(G978,Sku_Consolidated!A2:S957,19,FALSE)="SHOWCASE", VLOOKUP(E978,Store_Showcase!B2:L144,11, FALSE), IF(VLOOKUP(G978,Sku_Consolidated!A2:S957,19,FALSE)="VAM",VLOOKUP(E978,Store_VAM!B2:L273,11, FALSE),VLOOKUP(E978,Store_SRP!B2:L110,11, FALSE)))</f>
      </c>
      <c r="W978" s="1">
        <f>VLOOKUP(G978,Sku_Consolidated!A2:W957,11,FALSE)</f>
      </c>
      <c r="X978" s="1">
        <f>VLOOKUP(G978,Sku_Consolidated!A2:H957,8,FALSE)</f>
      </c>
      <c r="Y978" s="1">
        <f>VLOOKUP(G978,Sku_Consolidated!A2:I957,9,FALSE)</f>
      </c>
      <c r="Z978" s="1" t="s">
        <v>41</v>
      </c>
      <c r="AA978" s="1">
        <f>VLOOKUP(G978,Sku_Consolidated!A2:E957,5,FALSE)</f>
      </c>
      <c r="AB978" s="1">
        <f>IF(VLOOKUP(G978,Sku_Consolidated!A2:S957,19,FALSE)="SHOWCASE", VLOOKUP(E978,Store_Showcase!B2:N144,13, FALSE), IF(VLOOKUP(G978,Sku_Consolidated!A2:S957,19,FALSE)="VAM",VLOOKUP(E978,Store_VAM!B2:N273,13, FALSE),VLOOKUP(E978,Store_SRP!B2:N110,13, FALSE)))</f>
      </c>
      <c r="AC978" s="1">
        <f>IF(IFERROR(AB978,TRUE)=TRUE, "-","OK")</f>
      </c>
      <c r="AD978" s="11" t="s">
        <v>37</v>
      </c>
      <c r="AE978" s="11" t="s">
        <v>37</v>
      </c>
      <c r="AF978" s="1">
        <f>IF(IFERROR(VLOOKUP(E978,Store_Showcase!B2:H144,{5}, FALSE), TRUE)=TRUE, IF(IFERROR(VLOOKUP(E978,Store_SRP!B2:H110,{5}, FALSE), TRUE)=TRUE,VLOOKUP(E978,Store_VAM!B2:H273,{5}, FALSE),VLOOKUP(E978,Store_SRP!B2:H110,{5}, FALSE)), VLOOKUP(E978,Store_Showcase!B2:H144,{5}, FALSE))</f>
      </c>
      <c r="AG978" s="1">
        <f>IF(IFERROR(VLOOKUP(E978,Store_Showcase!B2:H144,{6}, FALSE), TRUE)=TRUE, IF(IFERROR(VLOOKUP(E978,Store_SRP!B2:H110,{6}, FALSE), TRUE)=TRUE,VLOOKUP(E978,Store_VAM!B2:H273,{6}, FALSE),VLOOKUP(E978,Store_SRP!B2:H110,{6}, FALSE)), VLOOKUP(E978,Store_Showcase!B2:H144,{6}, FALSE))</f>
      </c>
      <c r="AH978" s="1">
        <f>VLOOKUP(G978,Sku_Consolidated!A2:R957,18,FALSE)</f>
      </c>
      <c r="AI978" s="1">
        <f>VLOOKUP(G978,Sku_Consolidated!A2:S957,19,FALSE)</f>
      </c>
      <c r="AJ978" s="1">
        <f>VLOOKUP(G978,Sku_Consolidated!A2:T957,20,FALSE)</f>
      </c>
    </row>
    <row r="979" spans="1:36" x14ac:dyDescent="0.25">
      <c r="A979" s="1">
        <v>2024</v>
      </c>
      <c r="B979" s="1" t="s">
        <v>31</v>
      </c>
      <c r="C979" s="1" t="s">
        <v>32</v>
      </c>
      <c r="D979" s="1" t="s">
        <v>33</v>
      </c>
      <c r="E979" s="9" t="s">
        <v>2603</v>
      </c>
      <c r="F979" s="1">
        <f>IF(VLOOKUP(G979,Sku_Consolidated!A2:S957,{19},FALSE)="SHOWCASE", VLOOKUP(E979,Store_Showcase!B2:C144,{2}, FALSE), IF(VLOOKUP(G979,Sku_Consolidated!A2:S957,{19},FALSE)="VAM",VLOOKUP(E979,Store_VAM!B2:C273,{2}, FALSE),VLOOKUP(E979,Store_SRP!B2:C110,{2}, FALSE)))</f>
      </c>
      <c r="G979" s="1">
        <v>795733</v>
      </c>
      <c r="H979" s="1" t="s">
        <v>1430</v>
      </c>
      <c r="I979" s="10" t="s">
        <v>1424</v>
      </c>
      <c r="J979" s="1">
        <f>VLOOKUP(G979,Sku_Consolidated!A2:C957, 3, FALSE)</f>
      </c>
      <c r="K979" s="10">
        <f>IF(J979="PACK", I979, 0)</f>
      </c>
      <c r="L979" s="10">
        <f>IF(J979="KG", I979, I979 * VLOOKUP(G979,Sku_Consolidated!A2:U957,21,FALSE))</f>
      </c>
      <c r="M979" s="10" t="s">
        <v>37</v>
      </c>
      <c r="N979" s="11" t="s">
        <v>2607</v>
      </c>
      <c r="O979" s="10" t="s">
        <v>2608</v>
      </c>
      <c r="P979" s="10">
        <f>N979 - O979</f>
      </c>
      <c r="Q979" s="1">
        <f>VLOOKUP(G979,Sku_Consolidated!A2:G957,7, FALSE)</f>
      </c>
      <c r="R979" s="1">
        <f>IF(IFERROR(VLOOKUP(E979,Store_Showcase!B2:H144,7, FALSE), TRUE)=TRUE, IF(IFERROR(VLOOKUP(E979,Store_SRP!B2:H110,7, FALSE), TRUE)=TRUE,VLOOKUP(E979,Store_VAM!B2:H273,7, FALSE),VLOOKUP(E979,Store_SRP!B2:H110,7, FALSE)), VLOOKUP(E979,Store_Showcase!B2:H144,7, FALSE))</f>
      </c>
      <c r="S979" s="1">
        <f>IF(IFERROR(VLOOKUP(E979,Store_Showcase!B2:I144,8, FALSE), TRUE)=TRUE, IF(IFERROR(VLOOKUP(E979,Store_SRP!B2:I110,8, FALSE), TRUE)=TRUE,VLOOKUP(E979,Store_VAM!B2:I273,8, FALSE),VLOOKUP(E979,Store_SRP!B2:I110,8, FALSE)), VLOOKUP(E979,Store_Showcase!B2:I144,8, FALSE))</f>
      </c>
      <c r="T979" s="1">
        <f>VLOOKUP(G979,Sku_Consolidated!A2:R957,18,FALSE)</f>
      </c>
      <c r="U979" s="1" t="s">
        <v>2606</v>
      </c>
      <c r="V979" s="1">
        <f>IF(VLOOKUP(G979,Sku_Consolidated!A2:S957,19,FALSE)="SHOWCASE", VLOOKUP(E979,Store_Showcase!B2:L144,11, FALSE), IF(VLOOKUP(G979,Sku_Consolidated!A2:S957,19,FALSE)="VAM",VLOOKUP(E979,Store_VAM!B2:L273,11, FALSE),VLOOKUP(E979,Store_SRP!B2:L110,11, FALSE)))</f>
      </c>
      <c r="W979" s="1">
        <f>VLOOKUP(G979,Sku_Consolidated!A2:W957,11,FALSE)</f>
      </c>
      <c r="X979" s="1">
        <f>VLOOKUP(G979,Sku_Consolidated!A2:H957,8,FALSE)</f>
      </c>
      <c r="Y979" s="1">
        <f>VLOOKUP(G979,Sku_Consolidated!A2:I957,9,FALSE)</f>
      </c>
      <c r="Z979" s="1" t="s">
        <v>41</v>
      </c>
      <c r="AA979" s="1">
        <f>VLOOKUP(G979,Sku_Consolidated!A2:E957,5,FALSE)</f>
      </c>
      <c r="AB979" s="1">
        <f>IF(VLOOKUP(G979,Sku_Consolidated!A2:S957,19,FALSE)="SHOWCASE", VLOOKUP(E979,Store_Showcase!B2:N144,13, FALSE), IF(VLOOKUP(G979,Sku_Consolidated!A2:S957,19,FALSE)="VAM",VLOOKUP(E979,Store_VAM!B2:N273,13, FALSE),VLOOKUP(E979,Store_SRP!B2:N110,13, FALSE)))</f>
      </c>
      <c r="AC979" s="1">
        <f>IF(IFERROR(AB979,TRUE)=TRUE, "-","OK")</f>
      </c>
      <c r="AD979" s="11" t="s">
        <v>37</v>
      </c>
      <c r="AE979" s="11" t="s">
        <v>37</v>
      </c>
      <c r="AF979" s="1">
        <f>IF(IFERROR(VLOOKUP(E979,Store_Showcase!B2:H144,{5}, FALSE), TRUE)=TRUE, IF(IFERROR(VLOOKUP(E979,Store_SRP!B2:H110,{5}, FALSE), TRUE)=TRUE,VLOOKUP(E979,Store_VAM!B2:H273,{5}, FALSE),VLOOKUP(E979,Store_SRP!B2:H110,{5}, FALSE)), VLOOKUP(E979,Store_Showcase!B2:H144,{5}, FALSE))</f>
      </c>
      <c r="AG979" s="1">
        <f>IF(IFERROR(VLOOKUP(E979,Store_Showcase!B2:H144,{6}, FALSE), TRUE)=TRUE, IF(IFERROR(VLOOKUP(E979,Store_SRP!B2:H110,{6}, FALSE), TRUE)=TRUE,VLOOKUP(E979,Store_VAM!B2:H273,{6}, FALSE),VLOOKUP(E979,Store_SRP!B2:H110,{6}, FALSE)), VLOOKUP(E979,Store_Showcase!B2:H144,{6}, FALSE))</f>
      </c>
      <c r="AH979" s="1">
        <f>VLOOKUP(G979,Sku_Consolidated!A2:R957,18,FALSE)</f>
      </c>
      <c r="AI979" s="1">
        <f>VLOOKUP(G979,Sku_Consolidated!A2:S957,19,FALSE)</f>
      </c>
      <c r="AJ979" s="1">
        <f>VLOOKUP(G979,Sku_Consolidated!A2:T957,20,FALSE)</f>
      </c>
    </row>
    <row r="980" spans="1:36" x14ac:dyDescent="0.25">
      <c r="A980" s="1">
        <v>2024</v>
      </c>
      <c r="B980" s="1" t="s">
        <v>31</v>
      </c>
      <c r="C980" s="1" t="s">
        <v>32</v>
      </c>
      <c r="D980" s="1" t="s">
        <v>33</v>
      </c>
      <c r="E980" s="9" t="s">
        <v>2609</v>
      </c>
      <c r="F980" s="1">
        <f>IF(VLOOKUP(G980,Sku_Consolidated!A2:S957,{19},FALSE)="SHOWCASE", VLOOKUP(E980,Store_Showcase!B2:C144,{2}, FALSE), IF(VLOOKUP(G980,Sku_Consolidated!A2:S957,{19},FALSE)="VAM",VLOOKUP(E980,Store_VAM!B2:C273,{2}, FALSE),VLOOKUP(E980,Store_SRP!B2:C110,{2}, FALSE)))</f>
      </c>
      <c r="G980" s="1">
        <v>61719</v>
      </c>
      <c r="H980" s="1" t="s">
        <v>35</v>
      </c>
      <c r="I980" s="10" t="s">
        <v>312</v>
      </c>
      <c r="J980" s="1">
        <f>VLOOKUP(G980,Sku_Consolidated!A2:C957, 3, FALSE)</f>
      </c>
      <c r="K980" s="10">
        <f>IF(J980="PACK", I980, 0)</f>
      </c>
      <c r="L980" s="10">
        <f>IF(J980="KG", I980, I980 * VLOOKUP(G980,Sku_Consolidated!A2:U957,21,FALSE))</f>
      </c>
      <c r="M980" s="10" t="s">
        <v>37</v>
      </c>
      <c r="N980" s="11" t="s">
        <v>2610</v>
      </c>
      <c r="O980" s="10" t="s">
        <v>2611</v>
      </c>
      <c r="P980" s="10">
        <f>N980 - O980</f>
      </c>
      <c r="Q980" s="1">
        <f>VLOOKUP(G980,Sku_Consolidated!A2:G957,7, FALSE)</f>
      </c>
      <c r="R980" s="1">
        <f>IF(IFERROR(VLOOKUP(E980,Store_Showcase!B2:H144,7, FALSE), TRUE)=TRUE, IF(IFERROR(VLOOKUP(E980,Store_SRP!B2:H110,7, FALSE), TRUE)=TRUE,VLOOKUP(E980,Store_VAM!B2:H273,7, FALSE),VLOOKUP(E980,Store_SRP!B2:H110,7, FALSE)), VLOOKUP(E980,Store_Showcase!B2:H144,7, FALSE))</f>
      </c>
      <c r="S980" s="1">
        <f>IF(IFERROR(VLOOKUP(E980,Store_Showcase!B2:I144,8, FALSE), TRUE)=TRUE, IF(IFERROR(VLOOKUP(E980,Store_SRP!B2:I110,8, FALSE), TRUE)=TRUE,VLOOKUP(E980,Store_VAM!B2:I273,8, FALSE),VLOOKUP(E980,Store_SRP!B2:I110,8, FALSE)), VLOOKUP(E980,Store_Showcase!B2:I144,8, FALSE))</f>
      </c>
      <c r="T980" s="1">
        <f>VLOOKUP(G980,Sku_Consolidated!A2:R957,18,FALSE)</f>
      </c>
      <c r="U980" s="1" t="s">
        <v>2612</v>
      </c>
      <c r="V980" s="1">
        <f>IF(VLOOKUP(G980,Sku_Consolidated!A2:S957,19,FALSE)="SHOWCASE", VLOOKUP(E980,Store_Showcase!B2:L144,11, FALSE), IF(VLOOKUP(G980,Sku_Consolidated!A2:S957,19,FALSE)="VAM",VLOOKUP(E980,Store_VAM!B2:L273,11, FALSE),VLOOKUP(E980,Store_SRP!B2:L110,11, FALSE)))</f>
      </c>
      <c r="W980" s="1">
        <f>VLOOKUP(G980,Sku_Consolidated!A2:W957,11,FALSE)</f>
      </c>
      <c r="X980" s="1">
        <f>VLOOKUP(G980,Sku_Consolidated!A2:H957,8,FALSE)</f>
      </c>
      <c r="Y980" s="1">
        <f>VLOOKUP(G980,Sku_Consolidated!A2:I957,9,FALSE)</f>
      </c>
      <c r="Z980" s="1" t="s">
        <v>41</v>
      </c>
      <c r="AA980" s="1">
        <f>VLOOKUP(G980,Sku_Consolidated!A2:E957,5,FALSE)</f>
      </c>
      <c r="AB980" s="1">
        <f>IF(VLOOKUP(G980,Sku_Consolidated!A2:S957,19,FALSE)="SHOWCASE", VLOOKUP(E980,Store_Showcase!B2:N144,13, FALSE), IF(VLOOKUP(G980,Sku_Consolidated!A2:S957,19,FALSE)="VAM",VLOOKUP(E980,Store_VAM!B2:N273,13, FALSE),VLOOKUP(E980,Store_SRP!B2:N110,13, FALSE)))</f>
      </c>
      <c r="AC980" s="1">
        <f>IF(IFERROR(AB980,TRUE)=TRUE, "-","OK")</f>
      </c>
      <c r="AD980" s="11" t="s">
        <v>37</v>
      </c>
      <c r="AE980" s="11" t="s">
        <v>37</v>
      </c>
      <c r="AF980" s="1">
        <f>IF(IFERROR(VLOOKUP(E980,Store_Showcase!B2:H144,{5}, FALSE), TRUE)=TRUE, IF(IFERROR(VLOOKUP(E980,Store_SRP!B2:H110,{5}, FALSE), TRUE)=TRUE,VLOOKUP(E980,Store_VAM!B2:H273,{5}, FALSE),VLOOKUP(E980,Store_SRP!B2:H110,{5}, FALSE)), VLOOKUP(E980,Store_Showcase!B2:H144,{5}, FALSE))</f>
      </c>
      <c r="AG980" s="1">
        <f>IF(IFERROR(VLOOKUP(E980,Store_Showcase!B2:H144,{6}, FALSE), TRUE)=TRUE, IF(IFERROR(VLOOKUP(E980,Store_SRP!B2:H110,{6}, FALSE), TRUE)=TRUE,VLOOKUP(E980,Store_VAM!B2:H273,{6}, FALSE),VLOOKUP(E980,Store_SRP!B2:H110,{6}, FALSE)), VLOOKUP(E980,Store_Showcase!B2:H144,{6}, FALSE))</f>
      </c>
      <c r="AH980" s="1">
        <f>VLOOKUP(G980,Sku_Consolidated!A2:R957,18,FALSE)</f>
      </c>
      <c r="AI980" s="1">
        <f>VLOOKUP(G980,Sku_Consolidated!A2:S957,19,FALSE)</f>
      </c>
      <c r="AJ980" s="1">
        <f>VLOOKUP(G980,Sku_Consolidated!A2:T957,20,FALSE)</f>
      </c>
    </row>
    <row r="981" spans="1:36" x14ac:dyDescent="0.25">
      <c r="A981" s="1">
        <v>2024</v>
      </c>
      <c r="B981" s="1" t="s">
        <v>31</v>
      </c>
      <c r="C981" s="1" t="s">
        <v>32</v>
      </c>
      <c r="D981" s="1" t="s">
        <v>33</v>
      </c>
      <c r="E981" s="9" t="s">
        <v>2609</v>
      </c>
      <c r="F981" s="1">
        <f>IF(VLOOKUP(G981,Sku_Consolidated!A2:S957,{19},FALSE)="SHOWCASE", VLOOKUP(E981,Store_Showcase!B2:C144,{2}, FALSE), IF(VLOOKUP(G981,Sku_Consolidated!A2:S957,{19},FALSE)="VAM",VLOOKUP(E981,Store_VAM!B2:C273,{2}, FALSE),VLOOKUP(E981,Store_SRP!B2:C110,{2}, FALSE)))</f>
      </c>
      <c r="G981" s="1">
        <v>61721</v>
      </c>
      <c r="H981" s="1" t="s">
        <v>42</v>
      </c>
      <c r="I981" s="10" t="s">
        <v>2613</v>
      </c>
      <c r="J981" s="1">
        <f>VLOOKUP(G981,Sku_Consolidated!A2:C957, 3, FALSE)</f>
      </c>
      <c r="K981" s="10">
        <f>IF(J981="PACK", I981, 0)</f>
      </c>
      <c r="L981" s="10">
        <f>IF(J981="KG", I981, I981 * VLOOKUP(G981,Sku_Consolidated!A2:U957,21,FALSE))</f>
      </c>
      <c r="M981" s="10" t="s">
        <v>37</v>
      </c>
      <c r="N981" s="11" t="s">
        <v>2614</v>
      </c>
      <c r="O981" s="10" t="s">
        <v>2615</v>
      </c>
      <c r="P981" s="10">
        <f>N981 - O981</f>
      </c>
      <c r="Q981" s="1">
        <f>VLOOKUP(G981,Sku_Consolidated!A2:G957,7, FALSE)</f>
      </c>
      <c r="R981" s="1">
        <f>IF(IFERROR(VLOOKUP(E981,Store_Showcase!B2:H144,7, FALSE), TRUE)=TRUE, IF(IFERROR(VLOOKUP(E981,Store_SRP!B2:H110,7, FALSE), TRUE)=TRUE,VLOOKUP(E981,Store_VAM!B2:H273,7, FALSE),VLOOKUP(E981,Store_SRP!B2:H110,7, FALSE)), VLOOKUP(E981,Store_Showcase!B2:H144,7, FALSE))</f>
      </c>
      <c r="S981" s="1">
        <f>IF(IFERROR(VLOOKUP(E981,Store_Showcase!B2:I144,8, FALSE), TRUE)=TRUE, IF(IFERROR(VLOOKUP(E981,Store_SRP!B2:I110,8, FALSE), TRUE)=TRUE,VLOOKUP(E981,Store_VAM!B2:I273,8, FALSE),VLOOKUP(E981,Store_SRP!B2:I110,8, FALSE)), VLOOKUP(E981,Store_Showcase!B2:I144,8, FALSE))</f>
      </c>
      <c r="T981" s="1">
        <f>VLOOKUP(G981,Sku_Consolidated!A2:R957,18,FALSE)</f>
      </c>
      <c r="U981" s="1" t="s">
        <v>2612</v>
      </c>
      <c r="V981" s="1">
        <f>IF(VLOOKUP(G981,Sku_Consolidated!A2:S957,19,FALSE)="SHOWCASE", VLOOKUP(E981,Store_Showcase!B2:L144,11, FALSE), IF(VLOOKUP(G981,Sku_Consolidated!A2:S957,19,FALSE)="VAM",VLOOKUP(E981,Store_VAM!B2:L273,11, FALSE),VLOOKUP(E981,Store_SRP!B2:L110,11, FALSE)))</f>
      </c>
      <c r="W981" s="1">
        <f>VLOOKUP(G981,Sku_Consolidated!A2:W957,11,FALSE)</f>
      </c>
      <c r="X981" s="1">
        <f>VLOOKUP(G981,Sku_Consolidated!A2:H957,8,FALSE)</f>
      </c>
      <c r="Y981" s="1">
        <f>VLOOKUP(G981,Sku_Consolidated!A2:I957,9,FALSE)</f>
      </c>
      <c r="Z981" s="1" t="s">
        <v>41</v>
      </c>
      <c r="AA981" s="1">
        <f>VLOOKUP(G981,Sku_Consolidated!A2:E957,5,FALSE)</f>
      </c>
      <c r="AB981" s="1">
        <f>IF(VLOOKUP(G981,Sku_Consolidated!A2:S957,19,FALSE)="SHOWCASE", VLOOKUP(E981,Store_Showcase!B2:N144,13, FALSE), IF(VLOOKUP(G981,Sku_Consolidated!A2:S957,19,FALSE)="VAM",VLOOKUP(E981,Store_VAM!B2:N273,13, FALSE),VLOOKUP(E981,Store_SRP!B2:N110,13, FALSE)))</f>
      </c>
      <c r="AC981" s="1">
        <f>IF(IFERROR(AB981,TRUE)=TRUE, "-","OK")</f>
      </c>
      <c r="AD981" s="11" t="s">
        <v>37</v>
      </c>
      <c r="AE981" s="11" t="s">
        <v>37</v>
      </c>
      <c r="AF981" s="1">
        <f>IF(IFERROR(VLOOKUP(E981,Store_Showcase!B2:H144,{5}, FALSE), TRUE)=TRUE, IF(IFERROR(VLOOKUP(E981,Store_SRP!B2:H110,{5}, FALSE), TRUE)=TRUE,VLOOKUP(E981,Store_VAM!B2:H273,{5}, FALSE),VLOOKUP(E981,Store_SRP!B2:H110,{5}, FALSE)), VLOOKUP(E981,Store_Showcase!B2:H144,{5}, FALSE))</f>
      </c>
      <c r="AG981" s="1">
        <f>IF(IFERROR(VLOOKUP(E981,Store_Showcase!B2:H144,{6}, FALSE), TRUE)=TRUE, IF(IFERROR(VLOOKUP(E981,Store_SRP!B2:H110,{6}, FALSE), TRUE)=TRUE,VLOOKUP(E981,Store_VAM!B2:H273,{6}, FALSE),VLOOKUP(E981,Store_SRP!B2:H110,{6}, FALSE)), VLOOKUP(E981,Store_Showcase!B2:H144,{6}, FALSE))</f>
      </c>
      <c r="AH981" s="1">
        <f>VLOOKUP(G981,Sku_Consolidated!A2:R957,18,FALSE)</f>
      </c>
      <c r="AI981" s="1">
        <f>VLOOKUP(G981,Sku_Consolidated!A2:S957,19,FALSE)</f>
      </c>
      <c r="AJ981" s="1">
        <f>VLOOKUP(G981,Sku_Consolidated!A2:T957,20,FALSE)</f>
      </c>
    </row>
    <row r="982" spans="1:36" x14ac:dyDescent="0.25">
      <c r="A982" s="1">
        <v>2024</v>
      </c>
      <c r="B982" s="1" t="s">
        <v>31</v>
      </c>
      <c r="C982" s="1" t="s">
        <v>32</v>
      </c>
      <c r="D982" s="1" t="s">
        <v>33</v>
      </c>
      <c r="E982" s="9" t="s">
        <v>2609</v>
      </c>
      <c r="F982" s="1">
        <f>IF(VLOOKUP(G982,Sku_Consolidated!A2:S957,{19},FALSE)="SHOWCASE", VLOOKUP(E982,Store_Showcase!B2:C144,{2}, FALSE), IF(VLOOKUP(G982,Sku_Consolidated!A2:S957,{19},FALSE)="VAM",VLOOKUP(E982,Store_VAM!B2:C273,{2}, FALSE),VLOOKUP(E982,Store_SRP!B2:C110,{2}, FALSE)))</f>
      </c>
      <c r="G982" s="1">
        <v>61732</v>
      </c>
      <c r="H982" s="1" t="s">
        <v>211</v>
      </c>
      <c r="I982" s="10" t="s">
        <v>1803</v>
      </c>
      <c r="J982" s="1">
        <f>VLOOKUP(G982,Sku_Consolidated!A2:C957, 3, FALSE)</f>
      </c>
      <c r="K982" s="10">
        <f>IF(J982="PACK", I982, 0)</f>
      </c>
      <c r="L982" s="10">
        <f>IF(J982="KG", I982, I982 * VLOOKUP(G982,Sku_Consolidated!A2:U957,21,FALSE))</f>
      </c>
      <c r="M982" s="10" t="s">
        <v>37</v>
      </c>
      <c r="N982" s="11" t="s">
        <v>2616</v>
      </c>
      <c r="O982" s="10" t="s">
        <v>2617</v>
      </c>
      <c r="P982" s="10">
        <f>N982 - O982</f>
      </c>
      <c r="Q982" s="1">
        <f>VLOOKUP(G982,Sku_Consolidated!A2:G957,7, FALSE)</f>
      </c>
      <c r="R982" s="1">
        <f>IF(IFERROR(VLOOKUP(E982,Store_Showcase!B2:H144,7, FALSE), TRUE)=TRUE, IF(IFERROR(VLOOKUP(E982,Store_SRP!B2:H110,7, FALSE), TRUE)=TRUE,VLOOKUP(E982,Store_VAM!B2:H273,7, FALSE),VLOOKUP(E982,Store_SRP!B2:H110,7, FALSE)), VLOOKUP(E982,Store_Showcase!B2:H144,7, FALSE))</f>
      </c>
      <c r="S982" s="1">
        <f>IF(IFERROR(VLOOKUP(E982,Store_Showcase!B2:I144,8, FALSE), TRUE)=TRUE, IF(IFERROR(VLOOKUP(E982,Store_SRP!B2:I110,8, FALSE), TRUE)=TRUE,VLOOKUP(E982,Store_VAM!B2:I273,8, FALSE),VLOOKUP(E982,Store_SRP!B2:I110,8, FALSE)), VLOOKUP(E982,Store_Showcase!B2:I144,8, FALSE))</f>
      </c>
      <c r="T982" s="1">
        <f>VLOOKUP(G982,Sku_Consolidated!A2:R957,18,FALSE)</f>
      </c>
      <c r="U982" s="1" t="s">
        <v>2612</v>
      </c>
      <c r="V982" s="1">
        <f>IF(VLOOKUP(G982,Sku_Consolidated!A2:S957,19,FALSE)="SHOWCASE", VLOOKUP(E982,Store_Showcase!B2:L144,11, FALSE), IF(VLOOKUP(G982,Sku_Consolidated!A2:S957,19,FALSE)="VAM",VLOOKUP(E982,Store_VAM!B2:L273,11, FALSE),VLOOKUP(E982,Store_SRP!B2:L110,11, FALSE)))</f>
      </c>
      <c r="W982" s="1">
        <f>VLOOKUP(G982,Sku_Consolidated!A2:W957,11,FALSE)</f>
      </c>
      <c r="X982" s="1">
        <f>VLOOKUP(G982,Sku_Consolidated!A2:H957,8,FALSE)</f>
      </c>
      <c r="Y982" s="1">
        <f>VLOOKUP(G982,Sku_Consolidated!A2:I957,9,FALSE)</f>
      </c>
      <c r="Z982" s="1" t="s">
        <v>41</v>
      </c>
      <c r="AA982" s="1">
        <f>VLOOKUP(G982,Sku_Consolidated!A2:E957,5,FALSE)</f>
      </c>
      <c r="AB982" s="1">
        <f>IF(VLOOKUP(G982,Sku_Consolidated!A2:S957,19,FALSE)="SHOWCASE", VLOOKUP(E982,Store_Showcase!B2:N144,13, FALSE), IF(VLOOKUP(G982,Sku_Consolidated!A2:S957,19,FALSE)="VAM",VLOOKUP(E982,Store_VAM!B2:N273,13, FALSE),VLOOKUP(E982,Store_SRP!B2:N110,13, FALSE)))</f>
      </c>
      <c r="AC982" s="1">
        <f>IF(IFERROR(AB982,TRUE)=TRUE, "-","OK")</f>
      </c>
      <c r="AD982" s="11" t="s">
        <v>37</v>
      </c>
      <c r="AE982" s="11" t="s">
        <v>37</v>
      </c>
      <c r="AF982" s="1">
        <f>IF(IFERROR(VLOOKUP(E982,Store_Showcase!B2:H144,{5}, FALSE), TRUE)=TRUE, IF(IFERROR(VLOOKUP(E982,Store_SRP!B2:H110,{5}, FALSE), TRUE)=TRUE,VLOOKUP(E982,Store_VAM!B2:H273,{5}, FALSE),VLOOKUP(E982,Store_SRP!B2:H110,{5}, FALSE)), VLOOKUP(E982,Store_Showcase!B2:H144,{5}, FALSE))</f>
      </c>
      <c r="AG982" s="1">
        <f>IF(IFERROR(VLOOKUP(E982,Store_Showcase!B2:H144,{6}, FALSE), TRUE)=TRUE, IF(IFERROR(VLOOKUP(E982,Store_SRP!B2:H110,{6}, FALSE), TRUE)=TRUE,VLOOKUP(E982,Store_VAM!B2:H273,{6}, FALSE),VLOOKUP(E982,Store_SRP!B2:H110,{6}, FALSE)), VLOOKUP(E982,Store_Showcase!B2:H144,{6}, FALSE))</f>
      </c>
      <c r="AH982" s="1">
        <f>VLOOKUP(G982,Sku_Consolidated!A2:R957,18,FALSE)</f>
      </c>
      <c r="AI982" s="1">
        <f>VLOOKUP(G982,Sku_Consolidated!A2:S957,19,FALSE)</f>
      </c>
      <c r="AJ982" s="1">
        <f>VLOOKUP(G982,Sku_Consolidated!A2:T957,20,FALSE)</f>
      </c>
    </row>
    <row r="983" spans="1:36" x14ac:dyDescent="0.25">
      <c r="A983" s="1">
        <v>2024</v>
      </c>
      <c r="B983" s="1" t="s">
        <v>31</v>
      </c>
      <c r="C983" s="1" t="s">
        <v>32</v>
      </c>
      <c r="D983" s="1" t="s">
        <v>33</v>
      </c>
      <c r="E983" s="9" t="s">
        <v>2609</v>
      </c>
      <c r="F983" s="1">
        <f>IF(VLOOKUP(G983,Sku_Consolidated!A2:S957,{19},FALSE)="SHOWCASE", VLOOKUP(E983,Store_Showcase!B2:C144,{2}, FALSE), IF(VLOOKUP(G983,Sku_Consolidated!A2:S957,{19},FALSE)="VAM",VLOOKUP(E983,Store_VAM!B2:C273,{2}, FALSE),VLOOKUP(E983,Store_SRP!B2:C110,{2}, FALSE)))</f>
      </c>
      <c r="G983" s="1">
        <v>61735</v>
      </c>
      <c r="H983" s="1" t="s">
        <v>66</v>
      </c>
      <c r="I983" s="10" t="s">
        <v>2618</v>
      </c>
      <c r="J983" s="1">
        <f>VLOOKUP(G983,Sku_Consolidated!A2:C957, 3, FALSE)</f>
      </c>
      <c r="K983" s="10">
        <f>IF(J983="PACK", I983, 0)</f>
      </c>
      <c r="L983" s="10">
        <f>IF(J983="KG", I983, I983 * VLOOKUP(G983,Sku_Consolidated!A2:U957,21,FALSE))</f>
      </c>
      <c r="M983" s="10" t="s">
        <v>37</v>
      </c>
      <c r="N983" s="11" t="s">
        <v>2619</v>
      </c>
      <c r="O983" s="10" t="s">
        <v>2620</v>
      </c>
      <c r="P983" s="10">
        <f>N983 - O983</f>
      </c>
      <c r="Q983" s="1">
        <f>VLOOKUP(G983,Sku_Consolidated!A2:G957,7, FALSE)</f>
      </c>
      <c r="R983" s="1">
        <f>IF(IFERROR(VLOOKUP(E983,Store_Showcase!B2:H144,7, FALSE), TRUE)=TRUE, IF(IFERROR(VLOOKUP(E983,Store_SRP!B2:H110,7, FALSE), TRUE)=TRUE,VLOOKUP(E983,Store_VAM!B2:H273,7, FALSE),VLOOKUP(E983,Store_SRP!B2:H110,7, FALSE)), VLOOKUP(E983,Store_Showcase!B2:H144,7, FALSE))</f>
      </c>
      <c r="S983" s="1">
        <f>IF(IFERROR(VLOOKUP(E983,Store_Showcase!B2:I144,8, FALSE), TRUE)=TRUE, IF(IFERROR(VLOOKUP(E983,Store_SRP!B2:I110,8, FALSE), TRUE)=TRUE,VLOOKUP(E983,Store_VAM!B2:I273,8, FALSE),VLOOKUP(E983,Store_SRP!B2:I110,8, FALSE)), VLOOKUP(E983,Store_Showcase!B2:I144,8, FALSE))</f>
      </c>
      <c r="T983" s="1">
        <f>VLOOKUP(G983,Sku_Consolidated!A2:R957,18,FALSE)</f>
      </c>
      <c r="U983" s="1" t="s">
        <v>2612</v>
      </c>
      <c r="V983" s="1">
        <f>IF(VLOOKUP(G983,Sku_Consolidated!A2:S957,19,FALSE)="SHOWCASE", VLOOKUP(E983,Store_Showcase!B2:L144,11, FALSE), IF(VLOOKUP(G983,Sku_Consolidated!A2:S957,19,FALSE)="VAM",VLOOKUP(E983,Store_VAM!B2:L273,11, FALSE),VLOOKUP(E983,Store_SRP!B2:L110,11, FALSE)))</f>
      </c>
      <c r="W983" s="1">
        <f>VLOOKUP(G983,Sku_Consolidated!A2:W957,11,FALSE)</f>
      </c>
      <c r="X983" s="1">
        <f>VLOOKUP(G983,Sku_Consolidated!A2:H957,8,FALSE)</f>
      </c>
      <c r="Y983" s="1">
        <f>VLOOKUP(G983,Sku_Consolidated!A2:I957,9,FALSE)</f>
      </c>
      <c r="Z983" s="1" t="s">
        <v>41</v>
      </c>
      <c r="AA983" s="1">
        <f>VLOOKUP(G983,Sku_Consolidated!A2:E957,5,FALSE)</f>
      </c>
      <c r="AB983" s="1">
        <f>IF(VLOOKUP(G983,Sku_Consolidated!A2:S957,19,FALSE)="SHOWCASE", VLOOKUP(E983,Store_Showcase!B2:N144,13, FALSE), IF(VLOOKUP(G983,Sku_Consolidated!A2:S957,19,FALSE)="VAM",VLOOKUP(E983,Store_VAM!B2:N273,13, FALSE),VLOOKUP(E983,Store_SRP!B2:N110,13, FALSE)))</f>
      </c>
      <c r="AC983" s="1">
        <f>IF(IFERROR(AB983,TRUE)=TRUE, "-","OK")</f>
      </c>
      <c r="AD983" s="11" t="s">
        <v>37</v>
      </c>
      <c r="AE983" s="11" t="s">
        <v>37</v>
      </c>
      <c r="AF983" s="1">
        <f>IF(IFERROR(VLOOKUP(E983,Store_Showcase!B2:H144,{5}, FALSE), TRUE)=TRUE, IF(IFERROR(VLOOKUP(E983,Store_SRP!B2:H110,{5}, FALSE), TRUE)=TRUE,VLOOKUP(E983,Store_VAM!B2:H273,{5}, FALSE),VLOOKUP(E983,Store_SRP!B2:H110,{5}, FALSE)), VLOOKUP(E983,Store_Showcase!B2:H144,{5}, FALSE))</f>
      </c>
      <c r="AG983" s="1">
        <f>IF(IFERROR(VLOOKUP(E983,Store_Showcase!B2:H144,{6}, FALSE), TRUE)=TRUE, IF(IFERROR(VLOOKUP(E983,Store_SRP!B2:H110,{6}, FALSE), TRUE)=TRUE,VLOOKUP(E983,Store_VAM!B2:H273,{6}, FALSE),VLOOKUP(E983,Store_SRP!B2:H110,{6}, FALSE)), VLOOKUP(E983,Store_Showcase!B2:H144,{6}, FALSE))</f>
      </c>
      <c r="AH983" s="1">
        <f>VLOOKUP(G983,Sku_Consolidated!A2:R957,18,FALSE)</f>
      </c>
      <c r="AI983" s="1">
        <f>VLOOKUP(G983,Sku_Consolidated!A2:S957,19,FALSE)</f>
      </c>
      <c r="AJ983" s="1">
        <f>VLOOKUP(G983,Sku_Consolidated!A2:T957,20,FALSE)</f>
      </c>
    </row>
    <row r="984" spans="1:36" x14ac:dyDescent="0.25">
      <c r="A984" s="1">
        <v>2024</v>
      </c>
      <c r="B984" s="1" t="s">
        <v>31</v>
      </c>
      <c r="C984" s="1" t="s">
        <v>32</v>
      </c>
      <c r="D984" s="1" t="s">
        <v>33</v>
      </c>
      <c r="E984" s="9" t="s">
        <v>2609</v>
      </c>
      <c r="F984" s="1">
        <f>IF(VLOOKUP(G984,Sku_Consolidated!A2:S957,{19},FALSE)="SHOWCASE", VLOOKUP(E984,Store_Showcase!B2:C144,{2}, FALSE), IF(VLOOKUP(G984,Sku_Consolidated!A2:S957,{19},FALSE)="VAM",VLOOKUP(E984,Store_VAM!B2:C273,{2}, FALSE),VLOOKUP(E984,Store_SRP!B2:C110,{2}, FALSE)))</f>
      </c>
      <c r="G984" s="1">
        <v>61744</v>
      </c>
      <c r="H984" s="1" t="s">
        <v>82</v>
      </c>
      <c r="I984" s="10" t="s">
        <v>2621</v>
      </c>
      <c r="J984" s="1">
        <f>VLOOKUP(G984,Sku_Consolidated!A2:C957, 3, FALSE)</f>
      </c>
      <c r="K984" s="10">
        <f>IF(J984="PACK", I984, 0)</f>
      </c>
      <c r="L984" s="10">
        <f>IF(J984="KG", I984, I984 * VLOOKUP(G984,Sku_Consolidated!A2:U957,21,FALSE))</f>
      </c>
      <c r="M984" s="10" t="s">
        <v>37</v>
      </c>
      <c r="N984" s="11" t="s">
        <v>2622</v>
      </c>
      <c r="O984" s="10" t="s">
        <v>2623</v>
      </c>
      <c r="P984" s="10">
        <f>N984 - O984</f>
      </c>
      <c r="Q984" s="1">
        <f>VLOOKUP(G984,Sku_Consolidated!A2:G957,7, FALSE)</f>
      </c>
      <c r="R984" s="1">
        <f>IF(IFERROR(VLOOKUP(E984,Store_Showcase!B2:H144,7, FALSE), TRUE)=TRUE, IF(IFERROR(VLOOKUP(E984,Store_SRP!B2:H110,7, FALSE), TRUE)=TRUE,VLOOKUP(E984,Store_VAM!B2:H273,7, FALSE),VLOOKUP(E984,Store_SRP!B2:H110,7, FALSE)), VLOOKUP(E984,Store_Showcase!B2:H144,7, FALSE))</f>
      </c>
      <c r="S984" s="1">
        <f>IF(IFERROR(VLOOKUP(E984,Store_Showcase!B2:I144,8, FALSE), TRUE)=TRUE, IF(IFERROR(VLOOKUP(E984,Store_SRP!B2:I110,8, FALSE), TRUE)=TRUE,VLOOKUP(E984,Store_VAM!B2:I273,8, FALSE),VLOOKUP(E984,Store_SRP!B2:I110,8, FALSE)), VLOOKUP(E984,Store_Showcase!B2:I144,8, FALSE))</f>
      </c>
      <c r="T984" s="1">
        <f>VLOOKUP(G984,Sku_Consolidated!A2:R957,18,FALSE)</f>
      </c>
      <c r="U984" s="1" t="s">
        <v>2612</v>
      </c>
      <c r="V984" s="1">
        <f>IF(VLOOKUP(G984,Sku_Consolidated!A2:S957,19,FALSE)="SHOWCASE", VLOOKUP(E984,Store_Showcase!B2:L144,11, FALSE), IF(VLOOKUP(G984,Sku_Consolidated!A2:S957,19,FALSE)="VAM",VLOOKUP(E984,Store_VAM!B2:L273,11, FALSE),VLOOKUP(E984,Store_SRP!B2:L110,11, FALSE)))</f>
      </c>
      <c r="W984" s="1">
        <f>VLOOKUP(G984,Sku_Consolidated!A2:W957,11,FALSE)</f>
      </c>
      <c r="X984" s="1">
        <f>VLOOKUP(G984,Sku_Consolidated!A2:H957,8,FALSE)</f>
      </c>
      <c r="Y984" s="1">
        <f>VLOOKUP(G984,Sku_Consolidated!A2:I957,9,FALSE)</f>
      </c>
      <c r="Z984" s="1" t="s">
        <v>41</v>
      </c>
      <c r="AA984" s="1">
        <f>VLOOKUP(G984,Sku_Consolidated!A2:E957,5,FALSE)</f>
      </c>
      <c r="AB984" s="1">
        <f>IF(VLOOKUP(G984,Sku_Consolidated!A2:S957,19,FALSE)="SHOWCASE", VLOOKUP(E984,Store_Showcase!B2:N144,13, FALSE), IF(VLOOKUP(G984,Sku_Consolidated!A2:S957,19,FALSE)="VAM",VLOOKUP(E984,Store_VAM!B2:N273,13, FALSE),VLOOKUP(E984,Store_SRP!B2:N110,13, FALSE)))</f>
      </c>
      <c r="AC984" s="1">
        <f>IF(IFERROR(AB984,TRUE)=TRUE, "-","OK")</f>
      </c>
      <c r="AD984" s="11" t="s">
        <v>37</v>
      </c>
      <c r="AE984" s="11" t="s">
        <v>37</v>
      </c>
      <c r="AF984" s="1">
        <f>IF(IFERROR(VLOOKUP(E984,Store_Showcase!B2:H144,{5}, FALSE), TRUE)=TRUE, IF(IFERROR(VLOOKUP(E984,Store_SRP!B2:H110,{5}, FALSE), TRUE)=TRUE,VLOOKUP(E984,Store_VAM!B2:H273,{5}, FALSE),VLOOKUP(E984,Store_SRP!B2:H110,{5}, FALSE)), VLOOKUP(E984,Store_Showcase!B2:H144,{5}, FALSE))</f>
      </c>
      <c r="AG984" s="1">
        <f>IF(IFERROR(VLOOKUP(E984,Store_Showcase!B2:H144,{6}, FALSE), TRUE)=TRUE, IF(IFERROR(VLOOKUP(E984,Store_SRP!B2:H110,{6}, FALSE), TRUE)=TRUE,VLOOKUP(E984,Store_VAM!B2:H273,{6}, FALSE),VLOOKUP(E984,Store_SRP!B2:H110,{6}, FALSE)), VLOOKUP(E984,Store_Showcase!B2:H144,{6}, FALSE))</f>
      </c>
      <c r="AH984" s="1">
        <f>VLOOKUP(G984,Sku_Consolidated!A2:R957,18,FALSE)</f>
      </c>
      <c r="AI984" s="1">
        <f>VLOOKUP(G984,Sku_Consolidated!A2:S957,19,FALSE)</f>
      </c>
      <c r="AJ984" s="1">
        <f>VLOOKUP(G984,Sku_Consolidated!A2:T957,20,FALSE)</f>
      </c>
    </row>
    <row r="985" spans="1:36" x14ac:dyDescent="0.25">
      <c r="A985" s="1">
        <v>2024</v>
      </c>
      <c r="B985" s="1" t="s">
        <v>31</v>
      </c>
      <c r="C985" s="1" t="s">
        <v>32</v>
      </c>
      <c r="D985" s="1" t="s">
        <v>33</v>
      </c>
      <c r="E985" s="9" t="s">
        <v>2609</v>
      </c>
      <c r="F985" s="1">
        <f>IF(VLOOKUP(G985,Sku_Consolidated!A2:S957,{19},FALSE)="SHOWCASE", VLOOKUP(E985,Store_Showcase!B2:C144,{2}, FALSE), IF(VLOOKUP(G985,Sku_Consolidated!A2:S957,{19},FALSE)="VAM",VLOOKUP(E985,Store_VAM!B2:C273,{2}, FALSE),VLOOKUP(E985,Store_SRP!B2:C110,{2}, FALSE)))</f>
      </c>
      <c r="G985" s="1">
        <v>61755</v>
      </c>
      <c r="H985" s="1" t="s">
        <v>86</v>
      </c>
      <c r="I985" s="10" t="s">
        <v>2624</v>
      </c>
      <c r="J985" s="1">
        <f>VLOOKUP(G985,Sku_Consolidated!A2:C957, 3, FALSE)</f>
      </c>
      <c r="K985" s="10">
        <f>IF(J985="PACK", I985, 0)</f>
      </c>
      <c r="L985" s="10">
        <f>IF(J985="KG", I985, I985 * VLOOKUP(G985,Sku_Consolidated!A2:U957,21,FALSE))</f>
      </c>
      <c r="M985" s="10" t="s">
        <v>37</v>
      </c>
      <c r="N985" s="11" t="s">
        <v>2625</v>
      </c>
      <c r="O985" s="10" t="s">
        <v>2626</v>
      </c>
      <c r="P985" s="10">
        <f>N985 - O985</f>
      </c>
      <c r="Q985" s="1">
        <f>VLOOKUP(G985,Sku_Consolidated!A2:G957,7, FALSE)</f>
      </c>
      <c r="R985" s="1">
        <f>IF(IFERROR(VLOOKUP(E985,Store_Showcase!B2:H144,7, FALSE), TRUE)=TRUE, IF(IFERROR(VLOOKUP(E985,Store_SRP!B2:H110,7, FALSE), TRUE)=TRUE,VLOOKUP(E985,Store_VAM!B2:H273,7, FALSE),VLOOKUP(E985,Store_SRP!B2:H110,7, FALSE)), VLOOKUP(E985,Store_Showcase!B2:H144,7, FALSE))</f>
      </c>
      <c r="S985" s="1">
        <f>IF(IFERROR(VLOOKUP(E985,Store_Showcase!B2:I144,8, FALSE), TRUE)=TRUE, IF(IFERROR(VLOOKUP(E985,Store_SRP!B2:I110,8, FALSE), TRUE)=TRUE,VLOOKUP(E985,Store_VAM!B2:I273,8, FALSE),VLOOKUP(E985,Store_SRP!B2:I110,8, FALSE)), VLOOKUP(E985,Store_Showcase!B2:I144,8, FALSE))</f>
      </c>
      <c r="T985" s="1">
        <f>VLOOKUP(G985,Sku_Consolidated!A2:R957,18,FALSE)</f>
      </c>
      <c r="U985" s="1" t="s">
        <v>2612</v>
      </c>
      <c r="V985" s="1">
        <f>IF(VLOOKUP(G985,Sku_Consolidated!A2:S957,19,FALSE)="SHOWCASE", VLOOKUP(E985,Store_Showcase!B2:L144,11, FALSE), IF(VLOOKUP(G985,Sku_Consolidated!A2:S957,19,FALSE)="VAM",VLOOKUP(E985,Store_VAM!B2:L273,11, FALSE),VLOOKUP(E985,Store_SRP!B2:L110,11, FALSE)))</f>
      </c>
      <c r="W985" s="1">
        <f>VLOOKUP(G985,Sku_Consolidated!A2:W957,11,FALSE)</f>
      </c>
      <c r="X985" s="1">
        <f>VLOOKUP(G985,Sku_Consolidated!A2:H957,8,FALSE)</f>
      </c>
      <c r="Y985" s="1">
        <f>VLOOKUP(G985,Sku_Consolidated!A2:I957,9,FALSE)</f>
      </c>
      <c r="Z985" s="1" t="s">
        <v>41</v>
      </c>
      <c r="AA985" s="1">
        <f>VLOOKUP(G985,Sku_Consolidated!A2:E957,5,FALSE)</f>
      </c>
      <c r="AB985" s="1">
        <f>IF(VLOOKUP(G985,Sku_Consolidated!A2:S957,19,FALSE)="SHOWCASE", VLOOKUP(E985,Store_Showcase!B2:N144,13, FALSE), IF(VLOOKUP(G985,Sku_Consolidated!A2:S957,19,FALSE)="VAM",VLOOKUP(E985,Store_VAM!B2:N273,13, FALSE),VLOOKUP(E985,Store_SRP!B2:N110,13, FALSE)))</f>
      </c>
      <c r="AC985" s="1">
        <f>IF(IFERROR(AB985,TRUE)=TRUE, "-","OK")</f>
      </c>
      <c r="AD985" s="11" t="s">
        <v>37</v>
      </c>
      <c r="AE985" s="11" t="s">
        <v>37</v>
      </c>
      <c r="AF985" s="1">
        <f>IF(IFERROR(VLOOKUP(E985,Store_Showcase!B2:H144,{5}, FALSE), TRUE)=TRUE, IF(IFERROR(VLOOKUP(E985,Store_SRP!B2:H110,{5}, FALSE), TRUE)=TRUE,VLOOKUP(E985,Store_VAM!B2:H273,{5}, FALSE),VLOOKUP(E985,Store_SRP!B2:H110,{5}, FALSE)), VLOOKUP(E985,Store_Showcase!B2:H144,{5}, FALSE))</f>
      </c>
      <c r="AG985" s="1">
        <f>IF(IFERROR(VLOOKUP(E985,Store_Showcase!B2:H144,{6}, FALSE), TRUE)=TRUE, IF(IFERROR(VLOOKUP(E985,Store_SRP!B2:H110,{6}, FALSE), TRUE)=TRUE,VLOOKUP(E985,Store_VAM!B2:H273,{6}, FALSE),VLOOKUP(E985,Store_SRP!B2:H110,{6}, FALSE)), VLOOKUP(E985,Store_Showcase!B2:H144,{6}, FALSE))</f>
      </c>
      <c r="AH985" s="1">
        <f>VLOOKUP(G985,Sku_Consolidated!A2:R957,18,FALSE)</f>
      </c>
      <c r="AI985" s="1">
        <f>VLOOKUP(G985,Sku_Consolidated!A2:S957,19,FALSE)</f>
      </c>
      <c r="AJ985" s="1">
        <f>VLOOKUP(G985,Sku_Consolidated!A2:T957,20,FALSE)</f>
      </c>
    </row>
    <row r="986" spans="1:36" x14ac:dyDescent="0.25">
      <c r="A986" s="1">
        <v>2024</v>
      </c>
      <c r="B986" s="1" t="s">
        <v>31</v>
      </c>
      <c r="C986" s="1" t="s">
        <v>32</v>
      </c>
      <c r="D986" s="1" t="s">
        <v>33</v>
      </c>
      <c r="E986" s="9" t="s">
        <v>2609</v>
      </c>
      <c r="F986" s="1">
        <f>IF(VLOOKUP(G986,Sku_Consolidated!A2:S957,{19},FALSE)="SHOWCASE", VLOOKUP(E986,Store_Showcase!B2:C144,{2}, FALSE), IF(VLOOKUP(G986,Sku_Consolidated!A2:S957,{19},FALSE)="VAM",VLOOKUP(E986,Store_VAM!B2:C273,{2}, FALSE),VLOOKUP(E986,Store_SRP!B2:C110,{2}, FALSE)))</f>
      </c>
      <c r="G986" s="1">
        <v>61820</v>
      </c>
      <c r="H986" s="1" t="s">
        <v>114</v>
      </c>
      <c r="I986" s="10" t="s">
        <v>589</v>
      </c>
      <c r="J986" s="1">
        <f>VLOOKUP(G986,Sku_Consolidated!A2:C957, 3, FALSE)</f>
      </c>
      <c r="K986" s="10">
        <f>IF(J986="PACK", I986, 0)</f>
      </c>
      <c r="L986" s="10">
        <f>IF(J986="KG", I986, I986 * VLOOKUP(G986,Sku_Consolidated!A2:U957,21,FALSE))</f>
      </c>
      <c r="M986" s="10" t="s">
        <v>37</v>
      </c>
      <c r="N986" s="11" t="s">
        <v>1094</v>
      </c>
      <c r="O986" s="10" t="s">
        <v>2627</v>
      </c>
      <c r="P986" s="10">
        <f>N986 - O986</f>
      </c>
      <c r="Q986" s="1">
        <f>VLOOKUP(G986,Sku_Consolidated!A2:G957,7, FALSE)</f>
      </c>
      <c r="R986" s="1">
        <f>IF(IFERROR(VLOOKUP(E986,Store_Showcase!B2:H144,7, FALSE), TRUE)=TRUE, IF(IFERROR(VLOOKUP(E986,Store_SRP!B2:H110,7, FALSE), TRUE)=TRUE,VLOOKUP(E986,Store_VAM!B2:H273,7, FALSE),VLOOKUP(E986,Store_SRP!B2:H110,7, FALSE)), VLOOKUP(E986,Store_Showcase!B2:H144,7, FALSE))</f>
      </c>
      <c r="S986" s="1">
        <f>IF(IFERROR(VLOOKUP(E986,Store_Showcase!B2:I144,8, FALSE), TRUE)=TRUE, IF(IFERROR(VLOOKUP(E986,Store_SRP!B2:I110,8, FALSE), TRUE)=TRUE,VLOOKUP(E986,Store_VAM!B2:I273,8, FALSE),VLOOKUP(E986,Store_SRP!B2:I110,8, FALSE)), VLOOKUP(E986,Store_Showcase!B2:I144,8, FALSE))</f>
      </c>
      <c r="T986" s="1">
        <f>VLOOKUP(G986,Sku_Consolidated!A2:R957,18,FALSE)</f>
      </c>
      <c r="U986" s="1" t="s">
        <v>2612</v>
      </c>
      <c r="V986" s="1">
        <f>IF(VLOOKUP(G986,Sku_Consolidated!A2:S957,19,FALSE)="SHOWCASE", VLOOKUP(E986,Store_Showcase!B2:L144,11, FALSE), IF(VLOOKUP(G986,Sku_Consolidated!A2:S957,19,FALSE)="VAM",VLOOKUP(E986,Store_VAM!B2:L273,11, FALSE),VLOOKUP(E986,Store_SRP!B2:L110,11, FALSE)))</f>
      </c>
      <c r="W986" s="1">
        <f>VLOOKUP(G986,Sku_Consolidated!A2:W957,11,FALSE)</f>
      </c>
      <c r="X986" s="1">
        <f>VLOOKUP(G986,Sku_Consolidated!A2:H957,8,FALSE)</f>
      </c>
      <c r="Y986" s="1">
        <f>VLOOKUP(G986,Sku_Consolidated!A2:I957,9,FALSE)</f>
      </c>
      <c r="Z986" s="1" t="s">
        <v>41</v>
      </c>
      <c r="AA986" s="1">
        <f>VLOOKUP(G986,Sku_Consolidated!A2:E957,5,FALSE)</f>
      </c>
      <c r="AB986" s="1">
        <f>IF(VLOOKUP(G986,Sku_Consolidated!A2:S957,19,FALSE)="SHOWCASE", VLOOKUP(E986,Store_Showcase!B2:N144,13, FALSE), IF(VLOOKUP(G986,Sku_Consolidated!A2:S957,19,FALSE)="VAM",VLOOKUP(E986,Store_VAM!B2:N273,13, FALSE),VLOOKUP(E986,Store_SRP!B2:N110,13, FALSE)))</f>
      </c>
      <c r="AC986" s="1">
        <f>IF(IFERROR(AB986,TRUE)=TRUE, "-","OK")</f>
      </c>
      <c r="AD986" s="11" t="s">
        <v>37</v>
      </c>
      <c r="AE986" s="11" t="s">
        <v>37</v>
      </c>
      <c r="AF986" s="1">
        <f>IF(IFERROR(VLOOKUP(E986,Store_Showcase!B2:H144,{5}, FALSE), TRUE)=TRUE, IF(IFERROR(VLOOKUP(E986,Store_SRP!B2:H110,{5}, FALSE), TRUE)=TRUE,VLOOKUP(E986,Store_VAM!B2:H273,{5}, FALSE),VLOOKUP(E986,Store_SRP!B2:H110,{5}, FALSE)), VLOOKUP(E986,Store_Showcase!B2:H144,{5}, FALSE))</f>
      </c>
      <c r="AG986" s="1">
        <f>IF(IFERROR(VLOOKUP(E986,Store_Showcase!B2:H144,{6}, FALSE), TRUE)=TRUE, IF(IFERROR(VLOOKUP(E986,Store_SRP!B2:H110,{6}, FALSE), TRUE)=TRUE,VLOOKUP(E986,Store_VAM!B2:H273,{6}, FALSE),VLOOKUP(E986,Store_SRP!B2:H110,{6}, FALSE)), VLOOKUP(E986,Store_Showcase!B2:H144,{6}, FALSE))</f>
      </c>
      <c r="AH986" s="1">
        <f>VLOOKUP(G986,Sku_Consolidated!A2:R957,18,FALSE)</f>
      </c>
      <c r="AI986" s="1">
        <f>VLOOKUP(G986,Sku_Consolidated!A2:S957,19,FALSE)</f>
      </c>
      <c r="AJ986" s="1">
        <f>VLOOKUP(G986,Sku_Consolidated!A2:T957,20,FALSE)</f>
      </c>
    </row>
    <row r="987" spans="1:36" x14ac:dyDescent="0.25">
      <c r="A987" s="1">
        <v>2024</v>
      </c>
      <c r="B987" s="1" t="s">
        <v>31</v>
      </c>
      <c r="C987" s="1" t="s">
        <v>32</v>
      </c>
      <c r="D987" s="1" t="s">
        <v>33</v>
      </c>
      <c r="E987" s="9" t="s">
        <v>2609</v>
      </c>
      <c r="F987" s="1">
        <f>IF(VLOOKUP(G987,Sku_Consolidated!A2:S957,{19},FALSE)="SHOWCASE", VLOOKUP(E987,Store_Showcase!B2:C144,{2}, FALSE), IF(VLOOKUP(G987,Sku_Consolidated!A2:S957,{19},FALSE)="VAM",VLOOKUP(E987,Store_VAM!B2:C273,{2}, FALSE),VLOOKUP(E987,Store_SRP!B2:C110,{2}, FALSE)))</f>
      </c>
      <c r="G987" s="1">
        <v>61833</v>
      </c>
      <c r="H987" s="1" t="s">
        <v>118</v>
      </c>
      <c r="I987" s="10" t="s">
        <v>175</v>
      </c>
      <c r="J987" s="1">
        <f>VLOOKUP(G987,Sku_Consolidated!A2:C957, 3, FALSE)</f>
      </c>
      <c r="K987" s="10">
        <f>IF(J987="PACK", I987, 0)</f>
      </c>
      <c r="L987" s="10">
        <f>IF(J987="KG", I987, I987 * VLOOKUP(G987,Sku_Consolidated!A2:U957,21,FALSE))</f>
      </c>
      <c r="M987" s="10" t="s">
        <v>37</v>
      </c>
      <c r="N987" s="11" t="s">
        <v>2628</v>
      </c>
      <c r="O987" s="10" t="s">
        <v>2629</v>
      </c>
      <c r="P987" s="10">
        <f>N987 - O987</f>
      </c>
      <c r="Q987" s="1">
        <f>VLOOKUP(G987,Sku_Consolidated!A2:G957,7, FALSE)</f>
      </c>
      <c r="R987" s="1">
        <f>IF(IFERROR(VLOOKUP(E987,Store_Showcase!B2:H144,7, FALSE), TRUE)=TRUE, IF(IFERROR(VLOOKUP(E987,Store_SRP!B2:H110,7, FALSE), TRUE)=TRUE,VLOOKUP(E987,Store_VAM!B2:H273,7, FALSE),VLOOKUP(E987,Store_SRP!B2:H110,7, FALSE)), VLOOKUP(E987,Store_Showcase!B2:H144,7, FALSE))</f>
      </c>
      <c r="S987" s="1">
        <f>IF(IFERROR(VLOOKUP(E987,Store_Showcase!B2:I144,8, FALSE), TRUE)=TRUE, IF(IFERROR(VLOOKUP(E987,Store_SRP!B2:I110,8, FALSE), TRUE)=TRUE,VLOOKUP(E987,Store_VAM!B2:I273,8, FALSE),VLOOKUP(E987,Store_SRP!B2:I110,8, FALSE)), VLOOKUP(E987,Store_Showcase!B2:I144,8, FALSE))</f>
      </c>
      <c r="T987" s="1">
        <f>VLOOKUP(G987,Sku_Consolidated!A2:R957,18,FALSE)</f>
      </c>
      <c r="U987" s="1" t="s">
        <v>2612</v>
      </c>
      <c r="V987" s="1">
        <f>IF(VLOOKUP(G987,Sku_Consolidated!A2:S957,19,FALSE)="SHOWCASE", VLOOKUP(E987,Store_Showcase!B2:L144,11, FALSE), IF(VLOOKUP(G987,Sku_Consolidated!A2:S957,19,FALSE)="VAM",VLOOKUP(E987,Store_VAM!B2:L273,11, FALSE),VLOOKUP(E987,Store_SRP!B2:L110,11, FALSE)))</f>
      </c>
      <c r="W987" s="1">
        <f>VLOOKUP(G987,Sku_Consolidated!A2:W957,11,FALSE)</f>
      </c>
      <c r="X987" s="1">
        <f>VLOOKUP(G987,Sku_Consolidated!A2:H957,8,FALSE)</f>
      </c>
      <c r="Y987" s="1">
        <f>VLOOKUP(G987,Sku_Consolidated!A2:I957,9,FALSE)</f>
      </c>
      <c r="Z987" s="1" t="s">
        <v>41</v>
      </c>
      <c r="AA987" s="1">
        <f>VLOOKUP(G987,Sku_Consolidated!A2:E957,5,FALSE)</f>
      </c>
      <c r="AB987" s="1">
        <f>IF(VLOOKUP(G987,Sku_Consolidated!A2:S957,19,FALSE)="SHOWCASE", VLOOKUP(E987,Store_Showcase!B2:N144,13, FALSE), IF(VLOOKUP(G987,Sku_Consolidated!A2:S957,19,FALSE)="VAM",VLOOKUP(E987,Store_VAM!B2:N273,13, FALSE),VLOOKUP(E987,Store_SRP!B2:N110,13, FALSE)))</f>
      </c>
      <c r="AC987" s="1">
        <f>IF(IFERROR(AB987,TRUE)=TRUE, "-","OK")</f>
      </c>
      <c r="AD987" s="11" t="s">
        <v>37</v>
      </c>
      <c r="AE987" s="11" t="s">
        <v>37</v>
      </c>
      <c r="AF987" s="1">
        <f>IF(IFERROR(VLOOKUP(E987,Store_Showcase!B2:H144,{5}, FALSE), TRUE)=TRUE, IF(IFERROR(VLOOKUP(E987,Store_SRP!B2:H110,{5}, FALSE), TRUE)=TRUE,VLOOKUP(E987,Store_VAM!B2:H273,{5}, FALSE),VLOOKUP(E987,Store_SRP!B2:H110,{5}, FALSE)), VLOOKUP(E987,Store_Showcase!B2:H144,{5}, FALSE))</f>
      </c>
      <c r="AG987" s="1">
        <f>IF(IFERROR(VLOOKUP(E987,Store_Showcase!B2:H144,{6}, FALSE), TRUE)=TRUE, IF(IFERROR(VLOOKUP(E987,Store_SRP!B2:H110,{6}, FALSE), TRUE)=TRUE,VLOOKUP(E987,Store_VAM!B2:H273,{6}, FALSE),VLOOKUP(E987,Store_SRP!B2:H110,{6}, FALSE)), VLOOKUP(E987,Store_Showcase!B2:H144,{6}, FALSE))</f>
      </c>
      <c r="AH987" s="1">
        <f>VLOOKUP(G987,Sku_Consolidated!A2:R957,18,FALSE)</f>
      </c>
      <c r="AI987" s="1">
        <f>VLOOKUP(G987,Sku_Consolidated!A2:S957,19,FALSE)</f>
      </c>
      <c r="AJ987" s="1">
        <f>VLOOKUP(G987,Sku_Consolidated!A2:T957,20,FALSE)</f>
      </c>
    </row>
    <row r="988" spans="1:36" x14ac:dyDescent="0.25">
      <c r="A988" s="1">
        <v>2024</v>
      </c>
      <c r="B988" s="1" t="s">
        <v>31</v>
      </c>
      <c r="C988" s="1" t="s">
        <v>32</v>
      </c>
      <c r="D988" s="1" t="s">
        <v>33</v>
      </c>
      <c r="E988" s="9" t="s">
        <v>2609</v>
      </c>
      <c r="F988" s="1">
        <f>IF(VLOOKUP(G988,Sku_Consolidated!A2:S957,{19},FALSE)="SHOWCASE", VLOOKUP(E988,Store_Showcase!B2:C144,{2}, FALSE), IF(VLOOKUP(G988,Sku_Consolidated!A2:S957,{19},FALSE)="VAM",VLOOKUP(E988,Store_VAM!B2:C273,{2}, FALSE),VLOOKUP(E988,Store_SRP!B2:C110,{2}, FALSE)))</f>
      </c>
      <c r="G988" s="1">
        <v>61850</v>
      </c>
      <c r="H988" s="1" t="s">
        <v>134</v>
      </c>
      <c r="I988" s="10" t="s">
        <v>2630</v>
      </c>
      <c r="J988" s="1">
        <f>VLOOKUP(G988,Sku_Consolidated!A2:C957, 3, FALSE)</f>
      </c>
      <c r="K988" s="10">
        <f>IF(J988="PACK", I988, 0)</f>
      </c>
      <c r="L988" s="10">
        <f>IF(J988="KG", I988, I988 * VLOOKUP(G988,Sku_Consolidated!A2:U957,21,FALSE))</f>
      </c>
      <c r="M988" s="10" t="s">
        <v>37</v>
      </c>
      <c r="N988" s="11" t="s">
        <v>2631</v>
      </c>
      <c r="O988" s="10" t="s">
        <v>2632</v>
      </c>
      <c r="P988" s="10">
        <f>N988 - O988</f>
      </c>
      <c r="Q988" s="1">
        <f>VLOOKUP(G988,Sku_Consolidated!A2:G957,7, FALSE)</f>
      </c>
      <c r="R988" s="1">
        <f>IF(IFERROR(VLOOKUP(E988,Store_Showcase!B2:H144,7, FALSE), TRUE)=TRUE, IF(IFERROR(VLOOKUP(E988,Store_SRP!B2:H110,7, FALSE), TRUE)=TRUE,VLOOKUP(E988,Store_VAM!B2:H273,7, FALSE),VLOOKUP(E988,Store_SRP!B2:H110,7, FALSE)), VLOOKUP(E988,Store_Showcase!B2:H144,7, FALSE))</f>
      </c>
      <c r="S988" s="1">
        <f>IF(IFERROR(VLOOKUP(E988,Store_Showcase!B2:I144,8, FALSE), TRUE)=TRUE, IF(IFERROR(VLOOKUP(E988,Store_SRP!B2:I110,8, FALSE), TRUE)=TRUE,VLOOKUP(E988,Store_VAM!B2:I273,8, FALSE),VLOOKUP(E988,Store_SRP!B2:I110,8, FALSE)), VLOOKUP(E988,Store_Showcase!B2:I144,8, FALSE))</f>
      </c>
      <c r="T988" s="1">
        <f>VLOOKUP(G988,Sku_Consolidated!A2:R957,18,FALSE)</f>
      </c>
      <c r="U988" s="1" t="s">
        <v>2612</v>
      </c>
      <c r="V988" s="1">
        <f>IF(VLOOKUP(G988,Sku_Consolidated!A2:S957,19,FALSE)="SHOWCASE", VLOOKUP(E988,Store_Showcase!B2:L144,11, FALSE), IF(VLOOKUP(G988,Sku_Consolidated!A2:S957,19,FALSE)="VAM",VLOOKUP(E988,Store_VAM!B2:L273,11, FALSE),VLOOKUP(E988,Store_SRP!B2:L110,11, FALSE)))</f>
      </c>
      <c r="W988" s="1">
        <f>VLOOKUP(G988,Sku_Consolidated!A2:W957,11,FALSE)</f>
      </c>
      <c r="X988" s="1">
        <f>VLOOKUP(G988,Sku_Consolidated!A2:H957,8,FALSE)</f>
      </c>
      <c r="Y988" s="1">
        <f>VLOOKUP(G988,Sku_Consolidated!A2:I957,9,FALSE)</f>
      </c>
      <c r="Z988" s="1" t="s">
        <v>41</v>
      </c>
      <c r="AA988" s="1">
        <f>VLOOKUP(G988,Sku_Consolidated!A2:E957,5,FALSE)</f>
      </c>
      <c r="AB988" s="1">
        <f>IF(VLOOKUP(G988,Sku_Consolidated!A2:S957,19,FALSE)="SHOWCASE", VLOOKUP(E988,Store_Showcase!B2:N144,13, FALSE), IF(VLOOKUP(G988,Sku_Consolidated!A2:S957,19,FALSE)="VAM",VLOOKUP(E988,Store_VAM!B2:N273,13, FALSE),VLOOKUP(E988,Store_SRP!B2:N110,13, FALSE)))</f>
      </c>
      <c r="AC988" s="1">
        <f>IF(IFERROR(AB988,TRUE)=TRUE, "-","OK")</f>
      </c>
      <c r="AD988" s="11" t="s">
        <v>37</v>
      </c>
      <c r="AE988" s="11" t="s">
        <v>37</v>
      </c>
      <c r="AF988" s="1">
        <f>IF(IFERROR(VLOOKUP(E988,Store_Showcase!B2:H144,{5}, FALSE), TRUE)=TRUE, IF(IFERROR(VLOOKUP(E988,Store_SRP!B2:H110,{5}, FALSE), TRUE)=TRUE,VLOOKUP(E988,Store_VAM!B2:H273,{5}, FALSE),VLOOKUP(E988,Store_SRP!B2:H110,{5}, FALSE)), VLOOKUP(E988,Store_Showcase!B2:H144,{5}, FALSE))</f>
      </c>
      <c r="AG988" s="1">
        <f>IF(IFERROR(VLOOKUP(E988,Store_Showcase!B2:H144,{6}, FALSE), TRUE)=TRUE, IF(IFERROR(VLOOKUP(E988,Store_SRP!B2:H110,{6}, FALSE), TRUE)=TRUE,VLOOKUP(E988,Store_VAM!B2:H273,{6}, FALSE),VLOOKUP(E988,Store_SRP!B2:H110,{6}, FALSE)), VLOOKUP(E988,Store_Showcase!B2:H144,{6}, FALSE))</f>
      </c>
      <c r="AH988" s="1">
        <f>VLOOKUP(G988,Sku_Consolidated!A2:R957,18,FALSE)</f>
      </c>
      <c r="AI988" s="1">
        <f>VLOOKUP(G988,Sku_Consolidated!A2:S957,19,FALSE)</f>
      </c>
      <c r="AJ988" s="1">
        <f>VLOOKUP(G988,Sku_Consolidated!A2:T957,20,FALSE)</f>
      </c>
    </row>
    <row r="989" spans="1:36" x14ac:dyDescent="0.25">
      <c r="A989" s="1">
        <v>2024</v>
      </c>
      <c r="B989" s="1" t="s">
        <v>31</v>
      </c>
      <c r="C989" s="1" t="s">
        <v>32</v>
      </c>
      <c r="D989" s="1" t="s">
        <v>33</v>
      </c>
      <c r="E989" s="9" t="s">
        <v>2609</v>
      </c>
      <c r="F989" s="1">
        <f>IF(VLOOKUP(G989,Sku_Consolidated!A2:S957,{19},FALSE)="SHOWCASE", VLOOKUP(E989,Store_Showcase!B2:C144,{2}, FALSE), IF(VLOOKUP(G989,Sku_Consolidated!A2:S957,{19},FALSE)="VAM",VLOOKUP(E989,Store_VAM!B2:C273,{2}, FALSE),VLOOKUP(E989,Store_SRP!B2:C110,{2}, FALSE)))</f>
      </c>
      <c r="G989" s="1">
        <v>61852</v>
      </c>
      <c r="H989" s="1" t="s">
        <v>138</v>
      </c>
      <c r="I989" s="10" t="s">
        <v>2633</v>
      </c>
      <c r="J989" s="1">
        <f>VLOOKUP(G989,Sku_Consolidated!A2:C957, 3, FALSE)</f>
      </c>
      <c r="K989" s="10">
        <f>IF(J989="PACK", I989, 0)</f>
      </c>
      <c r="L989" s="10">
        <f>IF(J989="KG", I989, I989 * VLOOKUP(G989,Sku_Consolidated!A2:U957,21,FALSE))</f>
      </c>
      <c r="M989" s="10" t="s">
        <v>37</v>
      </c>
      <c r="N989" s="11" t="s">
        <v>2634</v>
      </c>
      <c r="O989" s="10" t="s">
        <v>2635</v>
      </c>
      <c r="P989" s="10">
        <f>N989 - O989</f>
      </c>
      <c r="Q989" s="1">
        <f>VLOOKUP(G989,Sku_Consolidated!A2:G957,7, FALSE)</f>
      </c>
      <c r="R989" s="1">
        <f>IF(IFERROR(VLOOKUP(E989,Store_Showcase!B2:H144,7, FALSE), TRUE)=TRUE, IF(IFERROR(VLOOKUP(E989,Store_SRP!B2:H110,7, FALSE), TRUE)=TRUE,VLOOKUP(E989,Store_VAM!B2:H273,7, FALSE),VLOOKUP(E989,Store_SRP!B2:H110,7, FALSE)), VLOOKUP(E989,Store_Showcase!B2:H144,7, FALSE))</f>
      </c>
      <c r="S989" s="1">
        <f>IF(IFERROR(VLOOKUP(E989,Store_Showcase!B2:I144,8, FALSE), TRUE)=TRUE, IF(IFERROR(VLOOKUP(E989,Store_SRP!B2:I110,8, FALSE), TRUE)=TRUE,VLOOKUP(E989,Store_VAM!B2:I273,8, FALSE),VLOOKUP(E989,Store_SRP!B2:I110,8, FALSE)), VLOOKUP(E989,Store_Showcase!B2:I144,8, FALSE))</f>
      </c>
      <c r="T989" s="1">
        <f>VLOOKUP(G989,Sku_Consolidated!A2:R957,18,FALSE)</f>
      </c>
      <c r="U989" s="1" t="s">
        <v>2612</v>
      </c>
      <c r="V989" s="1">
        <f>IF(VLOOKUP(G989,Sku_Consolidated!A2:S957,19,FALSE)="SHOWCASE", VLOOKUP(E989,Store_Showcase!B2:L144,11, FALSE), IF(VLOOKUP(G989,Sku_Consolidated!A2:S957,19,FALSE)="VAM",VLOOKUP(E989,Store_VAM!B2:L273,11, FALSE),VLOOKUP(E989,Store_SRP!B2:L110,11, FALSE)))</f>
      </c>
      <c r="W989" s="1">
        <f>VLOOKUP(G989,Sku_Consolidated!A2:W957,11,FALSE)</f>
      </c>
      <c r="X989" s="1">
        <f>VLOOKUP(G989,Sku_Consolidated!A2:H957,8,FALSE)</f>
      </c>
      <c r="Y989" s="1">
        <f>VLOOKUP(G989,Sku_Consolidated!A2:I957,9,FALSE)</f>
      </c>
      <c r="Z989" s="1" t="s">
        <v>41</v>
      </c>
      <c r="AA989" s="1">
        <f>VLOOKUP(G989,Sku_Consolidated!A2:E957,5,FALSE)</f>
      </c>
      <c r="AB989" s="1">
        <f>IF(VLOOKUP(G989,Sku_Consolidated!A2:S957,19,FALSE)="SHOWCASE", VLOOKUP(E989,Store_Showcase!B2:N144,13, FALSE), IF(VLOOKUP(G989,Sku_Consolidated!A2:S957,19,FALSE)="VAM",VLOOKUP(E989,Store_VAM!B2:N273,13, FALSE),VLOOKUP(E989,Store_SRP!B2:N110,13, FALSE)))</f>
      </c>
      <c r="AC989" s="1">
        <f>IF(IFERROR(AB989,TRUE)=TRUE, "-","OK")</f>
      </c>
      <c r="AD989" s="11" t="s">
        <v>37</v>
      </c>
      <c r="AE989" s="11" t="s">
        <v>37</v>
      </c>
      <c r="AF989" s="1">
        <f>IF(IFERROR(VLOOKUP(E989,Store_Showcase!B2:H144,{5}, FALSE), TRUE)=TRUE, IF(IFERROR(VLOOKUP(E989,Store_SRP!B2:H110,{5}, FALSE), TRUE)=TRUE,VLOOKUP(E989,Store_VAM!B2:H273,{5}, FALSE),VLOOKUP(E989,Store_SRP!B2:H110,{5}, FALSE)), VLOOKUP(E989,Store_Showcase!B2:H144,{5}, FALSE))</f>
      </c>
      <c r="AG989" s="1">
        <f>IF(IFERROR(VLOOKUP(E989,Store_Showcase!B2:H144,{6}, FALSE), TRUE)=TRUE, IF(IFERROR(VLOOKUP(E989,Store_SRP!B2:H110,{6}, FALSE), TRUE)=TRUE,VLOOKUP(E989,Store_VAM!B2:H273,{6}, FALSE),VLOOKUP(E989,Store_SRP!B2:H110,{6}, FALSE)), VLOOKUP(E989,Store_Showcase!B2:H144,{6}, FALSE))</f>
      </c>
      <c r="AH989" s="1">
        <f>VLOOKUP(G989,Sku_Consolidated!A2:R957,18,FALSE)</f>
      </c>
      <c r="AI989" s="1">
        <f>VLOOKUP(G989,Sku_Consolidated!A2:S957,19,FALSE)</f>
      </c>
      <c r="AJ989" s="1">
        <f>VLOOKUP(G989,Sku_Consolidated!A2:T957,20,FALSE)</f>
      </c>
    </row>
    <row r="990" spans="1:36" x14ac:dyDescent="0.25">
      <c r="A990" s="1">
        <v>2024</v>
      </c>
      <c r="B990" s="1" t="s">
        <v>31</v>
      </c>
      <c r="C990" s="1" t="s">
        <v>32</v>
      </c>
      <c r="D990" s="1" t="s">
        <v>33</v>
      </c>
      <c r="E990" s="9" t="s">
        <v>2609</v>
      </c>
      <c r="F990" s="1">
        <f>IF(VLOOKUP(G990,Sku_Consolidated!A2:S957,{19},FALSE)="SHOWCASE", VLOOKUP(E990,Store_Showcase!B2:C144,{2}, FALSE), IF(VLOOKUP(G990,Sku_Consolidated!A2:S957,{19},FALSE)="VAM",VLOOKUP(E990,Store_VAM!B2:C273,{2}, FALSE),VLOOKUP(E990,Store_SRP!B2:C110,{2}, FALSE)))</f>
      </c>
      <c r="G990" s="1">
        <v>795719</v>
      </c>
      <c r="H990" s="1" t="s">
        <v>1466</v>
      </c>
      <c r="I990" s="10" t="s">
        <v>1137</v>
      </c>
      <c r="J990" s="1">
        <f>VLOOKUP(G990,Sku_Consolidated!A2:C957, 3, FALSE)</f>
      </c>
      <c r="K990" s="10">
        <f>IF(J990="PACK", I990, 0)</f>
      </c>
      <c r="L990" s="10">
        <f>IF(J990="KG", I990, I990 * VLOOKUP(G990,Sku_Consolidated!A2:U957,21,FALSE))</f>
      </c>
      <c r="M990" s="10" t="s">
        <v>37</v>
      </c>
      <c r="N990" s="11" t="s">
        <v>1629</v>
      </c>
      <c r="O990" s="10" t="s">
        <v>2636</v>
      </c>
      <c r="P990" s="10">
        <f>N990 - O990</f>
      </c>
      <c r="Q990" s="1">
        <f>VLOOKUP(G990,Sku_Consolidated!A2:G957,7, FALSE)</f>
      </c>
      <c r="R990" s="1">
        <f>IF(IFERROR(VLOOKUP(E990,Store_Showcase!B2:H144,7, FALSE), TRUE)=TRUE, IF(IFERROR(VLOOKUP(E990,Store_SRP!B2:H110,7, FALSE), TRUE)=TRUE,VLOOKUP(E990,Store_VAM!B2:H273,7, FALSE),VLOOKUP(E990,Store_SRP!B2:H110,7, FALSE)), VLOOKUP(E990,Store_Showcase!B2:H144,7, FALSE))</f>
      </c>
      <c r="S990" s="1">
        <f>IF(IFERROR(VLOOKUP(E990,Store_Showcase!B2:I144,8, FALSE), TRUE)=TRUE, IF(IFERROR(VLOOKUP(E990,Store_SRP!B2:I110,8, FALSE), TRUE)=TRUE,VLOOKUP(E990,Store_VAM!B2:I273,8, FALSE),VLOOKUP(E990,Store_SRP!B2:I110,8, FALSE)), VLOOKUP(E990,Store_Showcase!B2:I144,8, FALSE))</f>
      </c>
      <c r="T990" s="1">
        <f>VLOOKUP(G990,Sku_Consolidated!A2:R957,18,FALSE)</f>
      </c>
      <c r="U990" s="1" t="s">
        <v>2612</v>
      </c>
      <c r="V990" s="1">
        <f>IF(VLOOKUP(G990,Sku_Consolidated!A2:S957,19,FALSE)="SHOWCASE", VLOOKUP(E990,Store_Showcase!B2:L144,11, FALSE), IF(VLOOKUP(G990,Sku_Consolidated!A2:S957,19,FALSE)="VAM",VLOOKUP(E990,Store_VAM!B2:L273,11, FALSE),VLOOKUP(E990,Store_SRP!B2:L110,11, FALSE)))</f>
      </c>
      <c r="W990" s="1">
        <f>VLOOKUP(G990,Sku_Consolidated!A2:W957,11,FALSE)</f>
      </c>
      <c r="X990" s="1">
        <f>VLOOKUP(G990,Sku_Consolidated!A2:H957,8,FALSE)</f>
      </c>
      <c r="Y990" s="1">
        <f>VLOOKUP(G990,Sku_Consolidated!A2:I957,9,FALSE)</f>
      </c>
      <c r="Z990" s="1" t="s">
        <v>41</v>
      </c>
      <c r="AA990" s="1">
        <f>VLOOKUP(G990,Sku_Consolidated!A2:E957,5,FALSE)</f>
      </c>
      <c r="AB990" s="1">
        <f>IF(VLOOKUP(G990,Sku_Consolidated!A2:S957,19,FALSE)="SHOWCASE", VLOOKUP(E990,Store_Showcase!B2:N144,13, FALSE), IF(VLOOKUP(G990,Sku_Consolidated!A2:S957,19,FALSE)="VAM",VLOOKUP(E990,Store_VAM!B2:N273,13, FALSE),VLOOKUP(E990,Store_SRP!B2:N110,13, FALSE)))</f>
      </c>
      <c r="AC990" s="1">
        <f>IF(IFERROR(AB990,TRUE)=TRUE, "-","OK")</f>
      </c>
      <c r="AD990" s="11" t="s">
        <v>37</v>
      </c>
      <c r="AE990" s="11" t="s">
        <v>37</v>
      </c>
      <c r="AF990" s="1">
        <f>IF(IFERROR(VLOOKUP(E990,Store_Showcase!B2:H144,{5}, FALSE), TRUE)=TRUE, IF(IFERROR(VLOOKUP(E990,Store_SRP!B2:H110,{5}, FALSE), TRUE)=TRUE,VLOOKUP(E990,Store_VAM!B2:H273,{5}, FALSE),VLOOKUP(E990,Store_SRP!B2:H110,{5}, FALSE)), VLOOKUP(E990,Store_Showcase!B2:H144,{5}, FALSE))</f>
      </c>
      <c r="AG990" s="1">
        <f>IF(IFERROR(VLOOKUP(E990,Store_Showcase!B2:H144,{6}, FALSE), TRUE)=TRUE, IF(IFERROR(VLOOKUP(E990,Store_SRP!B2:H110,{6}, FALSE), TRUE)=TRUE,VLOOKUP(E990,Store_VAM!B2:H273,{6}, FALSE),VLOOKUP(E990,Store_SRP!B2:H110,{6}, FALSE)), VLOOKUP(E990,Store_Showcase!B2:H144,{6}, FALSE))</f>
      </c>
      <c r="AH990" s="1">
        <f>VLOOKUP(G990,Sku_Consolidated!A2:R957,18,FALSE)</f>
      </c>
      <c r="AI990" s="1">
        <f>VLOOKUP(G990,Sku_Consolidated!A2:S957,19,FALSE)</f>
      </c>
      <c r="AJ990" s="1">
        <f>VLOOKUP(G990,Sku_Consolidated!A2:T957,20,FALSE)</f>
      </c>
    </row>
    <row r="991" spans="1:36" x14ac:dyDescent="0.25">
      <c r="A991" s="1">
        <v>2024</v>
      </c>
      <c r="B991" s="1" t="s">
        <v>31</v>
      </c>
      <c r="C991" s="1" t="s">
        <v>32</v>
      </c>
      <c r="D991" s="1" t="s">
        <v>33</v>
      </c>
      <c r="E991" s="9" t="s">
        <v>2609</v>
      </c>
      <c r="F991" s="1">
        <f>IF(VLOOKUP(G991,Sku_Consolidated!A2:S957,{19},FALSE)="SHOWCASE", VLOOKUP(E991,Store_Showcase!B2:C144,{2}, FALSE), IF(VLOOKUP(G991,Sku_Consolidated!A2:S957,{19},FALSE)="VAM",VLOOKUP(E991,Store_VAM!B2:C273,{2}, FALSE),VLOOKUP(E991,Store_SRP!B2:C110,{2}, FALSE)))</f>
      </c>
      <c r="G991" s="1">
        <v>795727</v>
      </c>
      <c r="H991" s="1" t="s">
        <v>1420</v>
      </c>
      <c r="I991" s="10" t="s">
        <v>1137</v>
      </c>
      <c r="J991" s="1">
        <f>VLOOKUP(G991,Sku_Consolidated!A2:C957, 3, FALSE)</f>
      </c>
      <c r="K991" s="10">
        <f>IF(J991="PACK", I991, 0)</f>
      </c>
      <c r="L991" s="10">
        <f>IF(J991="KG", I991, I991 * VLOOKUP(G991,Sku_Consolidated!A2:U957,21,FALSE))</f>
      </c>
      <c r="M991" s="10" t="s">
        <v>37</v>
      </c>
      <c r="N991" s="11" t="s">
        <v>1421</v>
      </c>
      <c r="O991" s="10" t="s">
        <v>2542</v>
      </c>
      <c r="P991" s="10">
        <f>N991 - O991</f>
      </c>
      <c r="Q991" s="1">
        <f>VLOOKUP(G991,Sku_Consolidated!A2:G957,7, FALSE)</f>
      </c>
      <c r="R991" s="1">
        <f>IF(IFERROR(VLOOKUP(E991,Store_Showcase!B2:H144,7, FALSE), TRUE)=TRUE, IF(IFERROR(VLOOKUP(E991,Store_SRP!B2:H110,7, FALSE), TRUE)=TRUE,VLOOKUP(E991,Store_VAM!B2:H273,7, FALSE),VLOOKUP(E991,Store_SRP!B2:H110,7, FALSE)), VLOOKUP(E991,Store_Showcase!B2:H144,7, FALSE))</f>
      </c>
      <c r="S991" s="1">
        <f>IF(IFERROR(VLOOKUP(E991,Store_Showcase!B2:I144,8, FALSE), TRUE)=TRUE, IF(IFERROR(VLOOKUP(E991,Store_SRP!B2:I110,8, FALSE), TRUE)=TRUE,VLOOKUP(E991,Store_VAM!B2:I273,8, FALSE),VLOOKUP(E991,Store_SRP!B2:I110,8, FALSE)), VLOOKUP(E991,Store_Showcase!B2:I144,8, FALSE))</f>
      </c>
      <c r="T991" s="1">
        <f>VLOOKUP(G991,Sku_Consolidated!A2:R957,18,FALSE)</f>
      </c>
      <c r="U991" s="1" t="s">
        <v>2612</v>
      </c>
      <c r="V991" s="1">
        <f>IF(VLOOKUP(G991,Sku_Consolidated!A2:S957,19,FALSE)="SHOWCASE", VLOOKUP(E991,Store_Showcase!B2:L144,11, FALSE), IF(VLOOKUP(G991,Sku_Consolidated!A2:S957,19,FALSE)="VAM",VLOOKUP(E991,Store_VAM!B2:L273,11, FALSE),VLOOKUP(E991,Store_SRP!B2:L110,11, FALSE)))</f>
      </c>
      <c r="W991" s="1">
        <f>VLOOKUP(G991,Sku_Consolidated!A2:W957,11,FALSE)</f>
      </c>
      <c r="X991" s="1">
        <f>VLOOKUP(G991,Sku_Consolidated!A2:H957,8,FALSE)</f>
      </c>
      <c r="Y991" s="1">
        <f>VLOOKUP(G991,Sku_Consolidated!A2:I957,9,FALSE)</f>
      </c>
      <c r="Z991" s="1" t="s">
        <v>41</v>
      </c>
      <c r="AA991" s="1">
        <f>VLOOKUP(G991,Sku_Consolidated!A2:E957,5,FALSE)</f>
      </c>
      <c r="AB991" s="1">
        <f>IF(VLOOKUP(G991,Sku_Consolidated!A2:S957,19,FALSE)="SHOWCASE", VLOOKUP(E991,Store_Showcase!B2:N144,13, FALSE), IF(VLOOKUP(G991,Sku_Consolidated!A2:S957,19,FALSE)="VAM",VLOOKUP(E991,Store_VAM!B2:N273,13, FALSE),VLOOKUP(E991,Store_SRP!B2:N110,13, FALSE)))</f>
      </c>
      <c r="AC991" s="1">
        <f>IF(IFERROR(AB991,TRUE)=TRUE, "-","OK")</f>
      </c>
      <c r="AD991" s="11" t="s">
        <v>37</v>
      </c>
      <c r="AE991" s="11" t="s">
        <v>37</v>
      </c>
      <c r="AF991" s="1">
        <f>IF(IFERROR(VLOOKUP(E991,Store_Showcase!B2:H144,{5}, FALSE), TRUE)=TRUE, IF(IFERROR(VLOOKUP(E991,Store_SRP!B2:H110,{5}, FALSE), TRUE)=TRUE,VLOOKUP(E991,Store_VAM!B2:H273,{5}, FALSE),VLOOKUP(E991,Store_SRP!B2:H110,{5}, FALSE)), VLOOKUP(E991,Store_Showcase!B2:H144,{5}, FALSE))</f>
      </c>
      <c r="AG991" s="1">
        <f>IF(IFERROR(VLOOKUP(E991,Store_Showcase!B2:H144,{6}, FALSE), TRUE)=TRUE, IF(IFERROR(VLOOKUP(E991,Store_SRP!B2:H110,{6}, FALSE), TRUE)=TRUE,VLOOKUP(E991,Store_VAM!B2:H273,{6}, FALSE),VLOOKUP(E991,Store_SRP!B2:H110,{6}, FALSE)), VLOOKUP(E991,Store_Showcase!B2:H144,{6}, FALSE))</f>
      </c>
      <c r="AH991" s="1">
        <f>VLOOKUP(G991,Sku_Consolidated!A2:R957,18,FALSE)</f>
      </c>
      <c r="AI991" s="1">
        <f>VLOOKUP(G991,Sku_Consolidated!A2:S957,19,FALSE)</f>
      </c>
      <c r="AJ991" s="1">
        <f>VLOOKUP(G991,Sku_Consolidated!A2:T957,20,FALSE)</f>
      </c>
    </row>
    <row r="992" spans="1:36" x14ac:dyDescent="0.25">
      <c r="A992" s="1">
        <v>2024</v>
      </c>
      <c r="B992" s="1" t="s">
        <v>31</v>
      </c>
      <c r="C992" s="1" t="s">
        <v>32</v>
      </c>
      <c r="D992" s="1" t="s">
        <v>33</v>
      </c>
      <c r="E992" s="9" t="s">
        <v>2609</v>
      </c>
      <c r="F992" s="1">
        <f>IF(VLOOKUP(G992,Sku_Consolidated!A2:S957,{19},FALSE)="SHOWCASE", VLOOKUP(E992,Store_Showcase!B2:C144,{2}, FALSE), IF(VLOOKUP(G992,Sku_Consolidated!A2:S957,{19},FALSE)="VAM",VLOOKUP(E992,Store_VAM!B2:C273,{2}, FALSE),VLOOKUP(E992,Store_SRP!B2:C110,{2}, FALSE)))</f>
      </c>
      <c r="G992" s="1">
        <v>795728</v>
      </c>
      <c r="H992" s="1" t="s">
        <v>1647</v>
      </c>
      <c r="I992" s="10" t="s">
        <v>1467</v>
      </c>
      <c r="J992" s="1">
        <f>VLOOKUP(G992,Sku_Consolidated!A2:C957, 3, FALSE)</f>
      </c>
      <c r="K992" s="10">
        <f>IF(J992="PACK", I992, 0)</f>
      </c>
      <c r="L992" s="10">
        <f>IF(J992="KG", I992, I992 * VLOOKUP(G992,Sku_Consolidated!A2:U957,21,FALSE))</f>
      </c>
      <c r="M992" s="10" t="s">
        <v>37</v>
      </c>
      <c r="N992" s="11" t="s">
        <v>2637</v>
      </c>
      <c r="O992" s="10" t="s">
        <v>2638</v>
      </c>
      <c r="P992" s="10">
        <f>N992 - O992</f>
      </c>
      <c r="Q992" s="1">
        <f>VLOOKUP(G992,Sku_Consolidated!A2:G957,7, FALSE)</f>
      </c>
      <c r="R992" s="1">
        <f>IF(IFERROR(VLOOKUP(E992,Store_Showcase!B2:H144,7, FALSE), TRUE)=TRUE, IF(IFERROR(VLOOKUP(E992,Store_SRP!B2:H110,7, FALSE), TRUE)=TRUE,VLOOKUP(E992,Store_VAM!B2:H273,7, FALSE),VLOOKUP(E992,Store_SRP!B2:H110,7, FALSE)), VLOOKUP(E992,Store_Showcase!B2:H144,7, FALSE))</f>
      </c>
      <c r="S992" s="1">
        <f>IF(IFERROR(VLOOKUP(E992,Store_Showcase!B2:I144,8, FALSE), TRUE)=TRUE, IF(IFERROR(VLOOKUP(E992,Store_SRP!B2:I110,8, FALSE), TRUE)=TRUE,VLOOKUP(E992,Store_VAM!B2:I273,8, FALSE),VLOOKUP(E992,Store_SRP!B2:I110,8, FALSE)), VLOOKUP(E992,Store_Showcase!B2:I144,8, FALSE))</f>
      </c>
      <c r="T992" s="1">
        <f>VLOOKUP(G992,Sku_Consolidated!A2:R957,18,FALSE)</f>
      </c>
      <c r="U992" s="1" t="s">
        <v>2612</v>
      </c>
      <c r="V992" s="1">
        <f>IF(VLOOKUP(G992,Sku_Consolidated!A2:S957,19,FALSE)="SHOWCASE", VLOOKUP(E992,Store_Showcase!B2:L144,11, FALSE), IF(VLOOKUP(G992,Sku_Consolidated!A2:S957,19,FALSE)="VAM",VLOOKUP(E992,Store_VAM!B2:L273,11, FALSE),VLOOKUP(E992,Store_SRP!B2:L110,11, FALSE)))</f>
      </c>
      <c r="W992" s="1">
        <f>VLOOKUP(G992,Sku_Consolidated!A2:W957,11,FALSE)</f>
      </c>
      <c r="X992" s="1">
        <f>VLOOKUP(G992,Sku_Consolidated!A2:H957,8,FALSE)</f>
      </c>
      <c r="Y992" s="1">
        <f>VLOOKUP(G992,Sku_Consolidated!A2:I957,9,FALSE)</f>
      </c>
      <c r="Z992" s="1" t="s">
        <v>41</v>
      </c>
      <c r="AA992" s="1">
        <f>VLOOKUP(G992,Sku_Consolidated!A2:E957,5,FALSE)</f>
      </c>
      <c r="AB992" s="1">
        <f>IF(VLOOKUP(G992,Sku_Consolidated!A2:S957,19,FALSE)="SHOWCASE", VLOOKUP(E992,Store_Showcase!B2:N144,13, FALSE), IF(VLOOKUP(G992,Sku_Consolidated!A2:S957,19,FALSE)="VAM",VLOOKUP(E992,Store_VAM!B2:N273,13, FALSE),VLOOKUP(E992,Store_SRP!B2:N110,13, FALSE)))</f>
      </c>
      <c r="AC992" s="1">
        <f>IF(IFERROR(AB992,TRUE)=TRUE, "-","OK")</f>
      </c>
      <c r="AD992" s="11" t="s">
        <v>37</v>
      </c>
      <c r="AE992" s="11" t="s">
        <v>37</v>
      </c>
      <c r="AF992" s="1">
        <f>IF(IFERROR(VLOOKUP(E992,Store_Showcase!B2:H144,{5}, FALSE), TRUE)=TRUE, IF(IFERROR(VLOOKUP(E992,Store_SRP!B2:H110,{5}, FALSE), TRUE)=TRUE,VLOOKUP(E992,Store_VAM!B2:H273,{5}, FALSE),VLOOKUP(E992,Store_SRP!B2:H110,{5}, FALSE)), VLOOKUP(E992,Store_Showcase!B2:H144,{5}, FALSE))</f>
      </c>
      <c r="AG992" s="1">
        <f>IF(IFERROR(VLOOKUP(E992,Store_Showcase!B2:H144,{6}, FALSE), TRUE)=TRUE, IF(IFERROR(VLOOKUP(E992,Store_SRP!B2:H110,{6}, FALSE), TRUE)=TRUE,VLOOKUP(E992,Store_VAM!B2:H273,{6}, FALSE),VLOOKUP(E992,Store_SRP!B2:H110,{6}, FALSE)), VLOOKUP(E992,Store_Showcase!B2:H144,{6}, FALSE))</f>
      </c>
      <c r="AH992" s="1">
        <f>VLOOKUP(G992,Sku_Consolidated!A2:R957,18,FALSE)</f>
      </c>
      <c r="AI992" s="1">
        <f>VLOOKUP(G992,Sku_Consolidated!A2:S957,19,FALSE)</f>
      </c>
      <c r="AJ992" s="1">
        <f>VLOOKUP(G992,Sku_Consolidated!A2:T957,20,FALSE)</f>
      </c>
    </row>
    <row r="993" spans="1:36" x14ac:dyDescent="0.25">
      <c r="A993" s="1">
        <v>2024</v>
      </c>
      <c r="B993" s="1" t="s">
        <v>31</v>
      </c>
      <c r="C993" s="1" t="s">
        <v>32</v>
      </c>
      <c r="D993" s="1" t="s">
        <v>33</v>
      </c>
      <c r="E993" s="9" t="s">
        <v>2609</v>
      </c>
      <c r="F993" s="1">
        <f>IF(VLOOKUP(G993,Sku_Consolidated!A2:S957,{19},FALSE)="SHOWCASE", VLOOKUP(E993,Store_Showcase!B2:C144,{2}, FALSE), IF(VLOOKUP(G993,Sku_Consolidated!A2:S957,{19},FALSE)="VAM",VLOOKUP(E993,Store_VAM!B2:C273,{2}, FALSE),VLOOKUP(E993,Store_SRP!B2:C110,{2}, FALSE)))</f>
      </c>
      <c r="G993" s="1">
        <v>795733</v>
      </c>
      <c r="H993" s="1" t="s">
        <v>1430</v>
      </c>
      <c r="I993" s="10" t="s">
        <v>1424</v>
      </c>
      <c r="J993" s="1">
        <f>VLOOKUP(G993,Sku_Consolidated!A2:C957, 3, FALSE)</f>
      </c>
      <c r="K993" s="10">
        <f>IF(J993="PACK", I993, 0)</f>
      </c>
      <c r="L993" s="10">
        <f>IF(J993="KG", I993, I993 * VLOOKUP(G993,Sku_Consolidated!A2:U957,21,FALSE))</f>
      </c>
      <c r="M993" s="10" t="s">
        <v>37</v>
      </c>
      <c r="N993" s="11" t="s">
        <v>2639</v>
      </c>
      <c r="O993" s="10" t="s">
        <v>2640</v>
      </c>
      <c r="P993" s="10">
        <f>N993 - O993</f>
      </c>
      <c r="Q993" s="1">
        <f>VLOOKUP(G993,Sku_Consolidated!A2:G957,7, FALSE)</f>
      </c>
      <c r="R993" s="1">
        <f>IF(IFERROR(VLOOKUP(E993,Store_Showcase!B2:H144,7, FALSE), TRUE)=TRUE, IF(IFERROR(VLOOKUP(E993,Store_SRP!B2:H110,7, FALSE), TRUE)=TRUE,VLOOKUP(E993,Store_VAM!B2:H273,7, FALSE),VLOOKUP(E993,Store_SRP!B2:H110,7, FALSE)), VLOOKUP(E993,Store_Showcase!B2:H144,7, FALSE))</f>
      </c>
      <c r="S993" s="1">
        <f>IF(IFERROR(VLOOKUP(E993,Store_Showcase!B2:I144,8, FALSE), TRUE)=TRUE, IF(IFERROR(VLOOKUP(E993,Store_SRP!B2:I110,8, FALSE), TRUE)=TRUE,VLOOKUP(E993,Store_VAM!B2:I273,8, FALSE),VLOOKUP(E993,Store_SRP!B2:I110,8, FALSE)), VLOOKUP(E993,Store_Showcase!B2:I144,8, FALSE))</f>
      </c>
      <c r="T993" s="1">
        <f>VLOOKUP(G993,Sku_Consolidated!A2:R957,18,FALSE)</f>
      </c>
      <c r="U993" s="1" t="s">
        <v>2612</v>
      </c>
      <c r="V993" s="1">
        <f>IF(VLOOKUP(G993,Sku_Consolidated!A2:S957,19,FALSE)="SHOWCASE", VLOOKUP(E993,Store_Showcase!B2:L144,11, FALSE), IF(VLOOKUP(G993,Sku_Consolidated!A2:S957,19,FALSE)="VAM",VLOOKUP(E993,Store_VAM!B2:L273,11, FALSE),VLOOKUP(E993,Store_SRP!B2:L110,11, FALSE)))</f>
      </c>
      <c r="W993" s="1">
        <f>VLOOKUP(G993,Sku_Consolidated!A2:W957,11,FALSE)</f>
      </c>
      <c r="X993" s="1">
        <f>VLOOKUP(G993,Sku_Consolidated!A2:H957,8,FALSE)</f>
      </c>
      <c r="Y993" s="1">
        <f>VLOOKUP(G993,Sku_Consolidated!A2:I957,9,FALSE)</f>
      </c>
      <c r="Z993" s="1" t="s">
        <v>41</v>
      </c>
      <c r="AA993" s="1">
        <f>VLOOKUP(G993,Sku_Consolidated!A2:E957,5,FALSE)</f>
      </c>
      <c r="AB993" s="1">
        <f>IF(VLOOKUP(G993,Sku_Consolidated!A2:S957,19,FALSE)="SHOWCASE", VLOOKUP(E993,Store_Showcase!B2:N144,13, FALSE), IF(VLOOKUP(G993,Sku_Consolidated!A2:S957,19,FALSE)="VAM",VLOOKUP(E993,Store_VAM!B2:N273,13, FALSE),VLOOKUP(E993,Store_SRP!B2:N110,13, FALSE)))</f>
      </c>
      <c r="AC993" s="1">
        <f>IF(IFERROR(AB993,TRUE)=TRUE, "-","OK")</f>
      </c>
      <c r="AD993" s="11" t="s">
        <v>37</v>
      </c>
      <c r="AE993" s="11" t="s">
        <v>37</v>
      </c>
      <c r="AF993" s="1">
        <f>IF(IFERROR(VLOOKUP(E993,Store_Showcase!B2:H144,{5}, FALSE), TRUE)=TRUE, IF(IFERROR(VLOOKUP(E993,Store_SRP!B2:H110,{5}, FALSE), TRUE)=TRUE,VLOOKUP(E993,Store_VAM!B2:H273,{5}, FALSE),VLOOKUP(E993,Store_SRP!B2:H110,{5}, FALSE)), VLOOKUP(E993,Store_Showcase!B2:H144,{5}, FALSE))</f>
      </c>
      <c r="AG993" s="1">
        <f>IF(IFERROR(VLOOKUP(E993,Store_Showcase!B2:H144,{6}, FALSE), TRUE)=TRUE, IF(IFERROR(VLOOKUP(E993,Store_SRP!B2:H110,{6}, FALSE), TRUE)=TRUE,VLOOKUP(E993,Store_VAM!B2:H273,{6}, FALSE),VLOOKUP(E993,Store_SRP!B2:H110,{6}, FALSE)), VLOOKUP(E993,Store_Showcase!B2:H144,{6}, FALSE))</f>
      </c>
      <c r="AH993" s="1">
        <f>VLOOKUP(G993,Sku_Consolidated!A2:R957,18,FALSE)</f>
      </c>
      <c r="AI993" s="1">
        <f>VLOOKUP(G993,Sku_Consolidated!A2:S957,19,FALSE)</f>
      </c>
      <c r="AJ993" s="1">
        <f>VLOOKUP(G993,Sku_Consolidated!A2:T957,20,FALSE)</f>
      </c>
    </row>
    <row r="994" spans="1:36" x14ac:dyDescent="0.25">
      <c r="A994" s="1">
        <v>2024</v>
      </c>
      <c r="B994" s="1" t="s">
        <v>31</v>
      </c>
      <c r="C994" s="1" t="s">
        <v>32</v>
      </c>
      <c r="D994" s="1" t="s">
        <v>33</v>
      </c>
      <c r="E994" s="9" t="s">
        <v>2609</v>
      </c>
      <c r="F994" s="1">
        <f>IF(VLOOKUP(G994,Sku_Consolidated!A2:S957,{19},FALSE)="SHOWCASE", VLOOKUP(E994,Store_Showcase!B2:C144,{2}, FALSE), IF(VLOOKUP(G994,Sku_Consolidated!A2:S957,{19},FALSE)="VAM",VLOOKUP(E994,Store_VAM!B2:C273,{2}, FALSE),VLOOKUP(E994,Store_SRP!B2:C110,{2}, FALSE)))</f>
      </c>
      <c r="G994" s="1">
        <v>795737</v>
      </c>
      <c r="H994" s="1" t="s">
        <v>1631</v>
      </c>
      <c r="I994" s="10" t="s">
        <v>1137</v>
      </c>
      <c r="J994" s="1">
        <f>VLOOKUP(G994,Sku_Consolidated!A2:C957, 3, FALSE)</f>
      </c>
      <c r="K994" s="10">
        <f>IF(J994="PACK", I994, 0)</f>
      </c>
      <c r="L994" s="10">
        <f>IF(J994="KG", I994, I994 * VLOOKUP(G994,Sku_Consolidated!A2:U957,21,FALSE))</f>
      </c>
      <c r="M994" s="10" t="s">
        <v>37</v>
      </c>
      <c r="N994" s="11" t="s">
        <v>1657</v>
      </c>
      <c r="O994" s="10" t="s">
        <v>2588</v>
      </c>
      <c r="P994" s="10">
        <f>N994 - O994</f>
      </c>
      <c r="Q994" s="1">
        <f>VLOOKUP(G994,Sku_Consolidated!A2:G957,7, FALSE)</f>
      </c>
      <c r="R994" s="1">
        <f>IF(IFERROR(VLOOKUP(E994,Store_Showcase!B2:H144,7, FALSE), TRUE)=TRUE, IF(IFERROR(VLOOKUP(E994,Store_SRP!B2:H110,7, FALSE), TRUE)=TRUE,VLOOKUP(E994,Store_VAM!B2:H273,7, FALSE),VLOOKUP(E994,Store_SRP!B2:H110,7, FALSE)), VLOOKUP(E994,Store_Showcase!B2:H144,7, FALSE))</f>
      </c>
      <c r="S994" s="1">
        <f>IF(IFERROR(VLOOKUP(E994,Store_Showcase!B2:I144,8, FALSE), TRUE)=TRUE, IF(IFERROR(VLOOKUP(E994,Store_SRP!B2:I110,8, FALSE), TRUE)=TRUE,VLOOKUP(E994,Store_VAM!B2:I273,8, FALSE),VLOOKUP(E994,Store_SRP!B2:I110,8, FALSE)), VLOOKUP(E994,Store_Showcase!B2:I144,8, FALSE))</f>
      </c>
      <c r="T994" s="1">
        <f>VLOOKUP(G994,Sku_Consolidated!A2:R957,18,FALSE)</f>
      </c>
      <c r="U994" s="1" t="s">
        <v>2612</v>
      </c>
      <c r="V994" s="1">
        <f>IF(VLOOKUP(G994,Sku_Consolidated!A2:S957,19,FALSE)="SHOWCASE", VLOOKUP(E994,Store_Showcase!B2:L144,11, FALSE), IF(VLOOKUP(G994,Sku_Consolidated!A2:S957,19,FALSE)="VAM",VLOOKUP(E994,Store_VAM!B2:L273,11, FALSE),VLOOKUP(E994,Store_SRP!B2:L110,11, FALSE)))</f>
      </c>
      <c r="W994" s="1">
        <f>VLOOKUP(G994,Sku_Consolidated!A2:W957,11,FALSE)</f>
      </c>
      <c r="X994" s="1">
        <f>VLOOKUP(G994,Sku_Consolidated!A2:H957,8,FALSE)</f>
      </c>
      <c r="Y994" s="1">
        <f>VLOOKUP(G994,Sku_Consolidated!A2:I957,9,FALSE)</f>
      </c>
      <c r="Z994" s="1" t="s">
        <v>41</v>
      </c>
      <c r="AA994" s="1">
        <f>VLOOKUP(G994,Sku_Consolidated!A2:E957,5,FALSE)</f>
      </c>
      <c r="AB994" s="1">
        <f>IF(VLOOKUP(G994,Sku_Consolidated!A2:S957,19,FALSE)="SHOWCASE", VLOOKUP(E994,Store_Showcase!B2:N144,13, FALSE), IF(VLOOKUP(G994,Sku_Consolidated!A2:S957,19,FALSE)="VAM",VLOOKUP(E994,Store_VAM!B2:N273,13, FALSE),VLOOKUP(E994,Store_SRP!B2:N110,13, FALSE)))</f>
      </c>
      <c r="AC994" s="1">
        <f>IF(IFERROR(AB994,TRUE)=TRUE, "-","OK")</f>
      </c>
      <c r="AD994" s="11" t="s">
        <v>37</v>
      </c>
      <c r="AE994" s="11" t="s">
        <v>37</v>
      </c>
      <c r="AF994" s="1">
        <f>IF(IFERROR(VLOOKUP(E994,Store_Showcase!B2:H144,{5}, FALSE), TRUE)=TRUE, IF(IFERROR(VLOOKUP(E994,Store_SRP!B2:H110,{5}, FALSE), TRUE)=TRUE,VLOOKUP(E994,Store_VAM!B2:H273,{5}, FALSE),VLOOKUP(E994,Store_SRP!B2:H110,{5}, FALSE)), VLOOKUP(E994,Store_Showcase!B2:H144,{5}, FALSE))</f>
      </c>
      <c r="AG994" s="1">
        <f>IF(IFERROR(VLOOKUP(E994,Store_Showcase!B2:H144,{6}, FALSE), TRUE)=TRUE, IF(IFERROR(VLOOKUP(E994,Store_SRP!B2:H110,{6}, FALSE), TRUE)=TRUE,VLOOKUP(E994,Store_VAM!B2:H273,{6}, FALSE),VLOOKUP(E994,Store_SRP!B2:H110,{6}, FALSE)), VLOOKUP(E994,Store_Showcase!B2:H144,{6}, FALSE))</f>
      </c>
      <c r="AH994" s="1">
        <f>VLOOKUP(G994,Sku_Consolidated!A2:R957,18,FALSE)</f>
      </c>
      <c r="AI994" s="1">
        <f>VLOOKUP(G994,Sku_Consolidated!A2:S957,19,FALSE)</f>
      </c>
      <c r="AJ994" s="1">
        <f>VLOOKUP(G994,Sku_Consolidated!A2:T957,20,FALSE)</f>
      </c>
    </row>
    <row r="995" spans="1:36" x14ac:dyDescent="0.25">
      <c r="A995" s="1">
        <v>2024</v>
      </c>
      <c r="B995" s="1" t="s">
        <v>31</v>
      </c>
      <c r="C995" s="1" t="s">
        <v>32</v>
      </c>
      <c r="D995" s="1" t="s">
        <v>33</v>
      </c>
      <c r="E995" s="9" t="s">
        <v>2609</v>
      </c>
      <c r="F995" s="1">
        <f>IF(VLOOKUP(G995,Sku_Consolidated!A2:S957,{19},FALSE)="SHOWCASE", VLOOKUP(E995,Store_Showcase!B2:C144,{2}, FALSE), IF(VLOOKUP(G995,Sku_Consolidated!A2:S957,{19},FALSE)="VAM",VLOOKUP(E995,Store_VAM!B2:C273,{2}, FALSE),VLOOKUP(E995,Store_SRP!B2:C110,{2}, FALSE)))</f>
      </c>
      <c r="G995" s="1">
        <v>798586</v>
      </c>
      <c r="H995" s="1" t="s">
        <v>1670</v>
      </c>
      <c r="I995" s="10" t="s">
        <v>1424</v>
      </c>
      <c r="J995" s="1">
        <f>VLOOKUP(G995,Sku_Consolidated!A2:C957, 3, FALSE)</f>
      </c>
      <c r="K995" s="10">
        <f>IF(J995="PACK", I995, 0)</f>
      </c>
      <c r="L995" s="10">
        <f>IF(J995="KG", I995, I995 * VLOOKUP(G995,Sku_Consolidated!A2:U957,21,FALSE))</f>
      </c>
      <c r="M995" s="10" t="s">
        <v>37</v>
      </c>
      <c r="N995" s="11" t="s">
        <v>1703</v>
      </c>
      <c r="O995" s="10" t="s">
        <v>2571</v>
      </c>
      <c r="P995" s="10">
        <f>N995 - O995</f>
      </c>
      <c r="Q995" s="1">
        <f>VLOOKUP(G995,Sku_Consolidated!A2:G957,7, FALSE)</f>
      </c>
      <c r="R995" s="1">
        <f>IF(IFERROR(VLOOKUP(E995,Store_Showcase!B2:H144,7, FALSE), TRUE)=TRUE, IF(IFERROR(VLOOKUP(E995,Store_SRP!B2:H110,7, FALSE), TRUE)=TRUE,VLOOKUP(E995,Store_VAM!B2:H273,7, FALSE),VLOOKUP(E995,Store_SRP!B2:H110,7, FALSE)), VLOOKUP(E995,Store_Showcase!B2:H144,7, FALSE))</f>
      </c>
      <c r="S995" s="1">
        <f>IF(IFERROR(VLOOKUP(E995,Store_Showcase!B2:I144,8, FALSE), TRUE)=TRUE, IF(IFERROR(VLOOKUP(E995,Store_SRP!B2:I110,8, FALSE), TRUE)=TRUE,VLOOKUP(E995,Store_VAM!B2:I273,8, FALSE),VLOOKUP(E995,Store_SRP!B2:I110,8, FALSE)), VLOOKUP(E995,Store_Showcase!B2:I144,8, FALSE))</f>
      </c>
      <c r="T995" s="1">
        <f>VLOOKUP(G995,Sku_Consolidated!A2:R957,18,FALSE)</f>
      </c>
      <c r="U995" s="1" t="s">
        <v>2612</v>
      </c>
      <c r="V995" s="1">
        <f>IF(VLOOKUP(G995,Sku_Consolidated!A2:S957,19,FALSE)="SHOWCASE", VLOOKUP(E995,Store_Showcase!B2:L144,11, FALSE), IF(VLOOKUP(G995,Sku_Consolidated!A2:S957,19,FALSE)="VAM",VLOOKUP(E995,Store_VAM!B2:L273,11, FALSE),VLOOKUP(E995,Store_SRP!B2:L110,11, FALSE)))</f>
      </c>
      <c r="W995" s="1">
        <f>VLOOKUP(G995,Sku_Consolidated!A2:W957,11,FALSE)</f>
      </c>
      <c r="X995" s="1">
        <f>VLOOKUP(G995,Sku_Consolidated!A2:H957,8,FALSE)</f>
      </c>
      <c r="Y995" s="1">
        <f>VLOOKUP(G995,Sku_Consolidated!A2:I957,9,FALSE)</f>
      </c>
      <c r="Z995" s="1" t="s">
        <v>41</v>
      </c>
      <c r="AA995" s="1">
        <f>VLOOKUP(G995,Sku_Consolidated!A2:E957,5,FALSE)</f>
      </c>
      <c r="AB995" s="1">
        <f>IF(VLOOKUP(G995,Sku_Consolidated!A2:S957,19,FALSE)="SHOWCASE", VLOOKUP(E995,Store_Showcase!B2:N144,13, FALSE), IF(VLOOKUP(G995,Sku_Consolidated!A2:S957,19,FALSE)="VAM",VLOOKUP(E995,Store_VAM!B2:N273,13, FALSE),VLOOKUP(E995,Store_SRP!B2:N110,13, FALSE)))</f>
      </c>
      <c r="AC995" s="1">
        <f>IF(IFERROR(AB995,TRUE)=TRUE, "-","OK")</f>
      </c>
      <c r="AD995" s="11" t="s">
        <v>37</v>
      </c>
      <c r="AE995" s="11" t="s">
        <v>37</v>
      </c>
      <c r="AF995" s="1">
        <f>IF(IFERROR(VLOOKUP(E995,Store_Showcase!B2:H144,{5}, FALSE), TRUE)=TRUE, IF(IFERROR(VLOOKUP(E995,Store_SRP!B2:H110,{5}, FALSE), TRUE)=TRUE,VLOOKUP(E995,Store_VAM!B2:H273,{5}, FALSE),VLOOKUP(E995,Store_SRP!B2:H110,{5}, FALSE)), VLOOKUP(E995,Store_Showcase!B2:H144,{5}, FALSE))</f>
      </c>
      <c r="AG995" s="1">
        <f>IF(IFERROR(VLOOKUP(E995,Store_Showcase!B2:H144,{6}, FALSE), TRUE)=TRUE, IF(IFERROR(VLOOKUP(E995,Store_SRP!B2:H110,{6}, FALSE), TRUE)=TRUE,VLOOKUP(E995,Store_VAM!B2:H273,{6}, FALSE),VLOOKUP(E995,Store_SRP!B2:H110,{6}, FALSE)), VLOOKUP(E995,Store_Showcase!B2:H144,{6}, FALSE))</f>
      </c>
      <c r="AH995" s="1">
        <f>VLOOKUP(G995,Sku_Consolidated!A2:R957,18,FALSE)</f>
      </c>
      <c r="AI995" s="1">
        <f>VLOOKUP(G995,Sku_Consolidated!A2:S957,19,FALSE)</f>
      </c>
      <c r="AJ995" s="1">
        <f>VLOOKUP(G995,Sku_Consolidated!A2:T957,20,FALSE)</f>
      </c>
    </row>
    <row r="996" spans="1:36" x14ac:dyDescent="0.25">
      <c r="A996" s="1">
        <v>2024</v>
      </c>
      <c r="B996" s="1" t="s">
        <v>31</v>
      </c>
      <c r="C996" s="1" t="s">
        <v>32</v>
      </c>
      <c r="D996" s="1" t="s">
        <v>33</v>
      </c>
      <c r="E996" s="9" t="s">
        <v>2609</v>
      </c>
      <c r="F996" s="1">
        <f>IF(VLOOKUP(G996,Sku_Consolidated!A2:S957,{19},FALSE)="SHOWCASE", VLOOKUP(E996,Store_Showcase!B2:C144,{2}, FALSE), IF(VLOOKUP(G996,Sku_Consolidated!A2:S957,{19},FALSE)="VAM",VLOOKUP(E996,Store_VAM!B2:C273,{2}, FALSE),VLOOKUP(E996,Store_SRP!B2:C110,{2}, FALSE)))</f>
      </c>
      <c r="G996" s="1">
        <v>798587</v>
      </c>
      <c r="H996" s="1" t="s">
        <v>1659</v>
      </c>
      <c r="I996" s="10" t="s">
        <v>1137</v>
      </c>
      <c r="J996" s="1">
        <f>VLOOKUP(G996,Sku_Consolidated!A2:C957, 3, FALSE)</f>
      </c>
      <c r="K996" s="10">
        <f>IF(J996="PACK", I996, 0)</f>
      </c>
      <c r="L996" s="10">
        <f>IF(J996="KG", I996, I996 * VLOOKUP(G996,Sku_Consolidated!A2:U957,21,FALSE))</f>
      </c>
      <c r="M996" s="10" t="s">
        <v>37</v>
      </c>
      <c r="N996" s="11" t="s">
        <v>2422</v>
      </c>
      <c r="O996" s="10" t="s">
        <v>2641</v>
      </c>
      <c r="P996" s="10">
        <f>N996 - O996</f>
      </c>
      <c r="Q996" s="1">
        <f>VLOOKUP(G996,Sku_Consolidated!A2:G957,7, FALSE)</f>
      </c>
      <c r="R996" s="1">
        <f>IF(IFERROR(VLOOKUP(E996,Store_Showcase!B2:H144,7, FALSE), TRUE)=TRUE, IF(IFERROR(VLOOKUP(E996,Store_SRP!B2:H110,7, FALSE), TRUE)=TRUE,VLOOKUP(E996,Store_VAM!B2:H273,7, FALSE),VLOOKUP(E996,Store_SRP!B2:H110,7, FALSE)), VLOOKUP(E996,Store_Showcase!B2:H144,7, FALSE))</f>
      </c>
      <c r="S996" s="1">
        <f>IF(IFERROR(VLOOKUP(E996,Store_Showcase!B2:I144,8, FALSE), TRUE)=TRUE, IF(IFERROR(VLOOKUP(E996,Store_SRP!B2:I110,8, FALSE), TRUE)=TRUE,VLOOKUP(E996,Store_VAM!B2:I273,8, FALSE),VLOOKUP(E996,Store_SRP!B2:I110,8, FALSE)), VLOOKUP(E996,Store_Showcase!B2:I144,8, FALSE))</f>
      </c>
      <c r="T996" s="1">
        <f>VLOOKUP(G996,Sku_Consolidated!A2:R957,18,FALSE)</f>
      </c>
      <c r="U996" s="1" t="s">
        <v>2612</v>
      </c>
      <c r="V996" s="1">
        <f>IF(VLOOKUP(G996,Sku_Consolidated!A2:S957,19,FALSE)="SHOWCASE", VLOOKUP(E996,Store_Showcase!B2:L144,11, FALSE), IF(VLOOKUP(G996,Sku_Consolidated!A2:S957,19,FALSE)="VAM",VLOOKUP(E996,Store_VAM!B2:L273,11, FALSE),VLOOKUP(E996,Store_SRP!B2:L110,11, FALSE)))</f>
      </c>
      <c r="W996" s="1">
        <f>VLOOKUP(G996,Sku_Consolidated!A2:W957,11,FALSE)</f>
      </c>
      <c r="X996" s="1">
        <f>VLOOKUP(G996,Sku_Consolidated!A2:H957,8,FALSE)</f>
      </c>
      <c r="Y996" s="1">
        <f>VLOOKUP(G996,Sku_Consolidated!A2:I957,9,FALSE)</f>
      </c>
      <c r="Z996" s="1" t="s">
        <v>41</v>
      </c>
      <c r="AA996" s="1">
        <f>VLOOKUP(G996,Sku_Consolidated!A2:E957,5,FALSE)</f>
      </c>
      <c r="AB996" s="1">
        <f>IF(VLOOKUP(G996,Sku_Consolidated!A2:S957,19,FALSE)="SHOWCASE", VLOOKUP(E996,Store_Showcase!B2:N144,13, FALSE), IF(VLOOKUP(G996,Sku_Consolidated!A2:S957,19,FALSE)="VAM",VLOOKUP(E996,Store_VAM!B2:N273,13, FALSE),VLOOKUP(E996,Store_SRP!B2:N110,13, FALSE)))</f>
      </c>
      <c r="AC996" s="1">
        <f>IF(IFERROR(AB996,TRUE)=TRUE, "-","OK")</f>
      </c>
      <c r="AD996" s="11" t="s">
        <v>37</v>
      </c>
      <c r="AE996" s="11" t="s">
        <v>37</v>
      </c>
      <c r="AF996" s="1">
        <f>IF(IFERROR(VLOOKUP(E996,Store_Showcase!B2:H144,{5}, FALSE), TRUE)=TRUE, IF(IFERROR(VLOOKUP(E996,Store_SRP!B2:H110,{5}, FALSE), TRUE)=TRUE,VLOOKUP(E996,Store_VAM!B2:H273,{5}, FALSE),VLOOKUP(E996,Store_SRP!B2:H110,{5}, FALSE)), VLOOKUP(E996,Store_Showcase!B2:H144,{5}, FALSE))</f>
      </c>
      <c r="AG996" s="1">
        <f>IF(IFERROR(VLOOKUP(E996,Store_Showcase!B2:H144,{6}, FALSE), TRUE)=TRUE, IF(IFERROR(VLOOKUP(E996,Store_SRP!B2:H110,{6}, FALSE), TRUE)=TRUE,VLOOKUP(E996,Store_VAM!B2:H273,{6}, FALSE),VLOOKUP(E996,Store_SRP!B2:H110,{6}, FALSE)), VLOOKUP(E996,Store_Showcase!B2:H144,{6}, FALSE))</f>
      </c>
      <c r="AH996" s="1">
        <f>VLOOKUP(G996,Sku_Consolidated!A2:R957,18,FALSE)</f>
      </c>
      <c r="AI996" s="1">
        <f>VLOOKUP(G996,Sku_Consolidated!A2:S957,19,FALSE)</f>
      </c>
      <c r="AJ996" s="1">
        <f>VLOOKUP(G996,Sku_Consolidated!A2:T957,20,FALSE)</f>
      </c>
    </row>
    <row r="997" spans="1:36" x14ac:dyDescent="0.25">
      <c r="A997" s="1">
        <v>2024</v>
      </c>
      <c r="B997" s="1" t="s">
        <v>31</v>
      </c>
      <c r="C997" s="1" t="s">
        <v>32</v>
      </c>
      <c r="D997" s="1" t="s">
        <v>33</v>
      </c>
      <c r="E997" s="9" t="s">
        <v>2609</v>
      </c>
      <c r="F997" s="1">
        <f>IF(VLOOKUP(G997,Sku_Consolidated!A2:S957,{19},FALSE)="SHOWCASE", VLOOKUP(E997,Store_Showcase!B2:C144,{2}, FALSE), IF(VLOOKUP(G997,Sku_Consolidated!A2:S957,{19},FALSE)="VAM",VLOOKUP(E997,Store_VAM!B2:C273,{2}, FALSE),VLOOKUP(E997,Store_SRP!B2:C110,{2}, FALSE)))</f>
      </c>
      <c r="G997" s="1">
        <v>816346</v>
      </c>
      <c r="H997" s="1" t="s">
        <v>2642</v>
      </c>
      <c r="I997" s="10" t="s">
        <v>1137</v>
      </c>
      <c r="J997" s="1">
        <f>VLOOKUP(G997,Sku_Consolidated!A2:C957, 3, FALSE)</f>
      </c>
      <c r="K997" s="10">
        <f>IF(J997="PACK", I997, 0)</f>
      </c>
      <c r="L997" s="10">
        <f>IF(J997="KG", I997, I997 * VLOOKUP(G997,Sku_Consolidated!A2:U957,21,FALSE))</f>
      </c>
      <c r="M997" s="10" t="s">
        <v>37</v>
      </c>
      <c r="N997" s="11" t="s">
        <v>2643</v>
      </c>
      <c r="O997" s="10" t="s">
        <v>2644</v>
      </c>
      <c r="P997" s="10">
        <f>N997 - O997</f>
      </c>
      <c r="Q997" s="1">
        <f>VLOOKUP(G997,Sku_Consolidated!A2:G957,7, FALSE)</f>
      </c>
      <c r="R997" s="1">
        <f>IF(IFERROR(VLOOKUP(E997,Store_Showcase!B2:H144,7, FALSE), TRUE)=TRUE, IF(IFERROR(VLOOKUP(E997,Store_SRP!B2:H110,7, FALSE), TRUE)=TRUE,VLOOKUP(E997,Store_VAM!B2:H273,7, FALSE),VLOOKUP(E997,Store_SRP!B2:H110,7, FALSE)), VLOOKUP(E997,Store_Showcase!B2:H144,7, FALSE))</f>
      </c>
      <c r="S997" s="1">
        <f>IF(IFERROR(VLOOKUP(E997,Store_Showcase!B2:I144,8, FALSE), TRUE)=TRUE, IF(IFERROR(VLOOKUP(E997,Store_SRP!B2:I110,8, FALSE), TRUE)=TRUE,VLOOKUP(E997,Store_VAM!B2:I273,8, FALSE),VLOOKUP(E997,Store_SRP!B2:I110,8, FALSE)), VLOOKUP(E997,Store_Showcase!B2:I144,8, FALSE))</f>
      </c>
      <c r="T997" s="1">
        <f>VLOOKUP(G997,Sku_Consolidated!A2:R957,18,FALSE)</f>
      </c>
      <c r="U997" s="1" t="s">
        <v>2612</v>
      </c>
      <c r="V997" s="1">
        <f>IF(VLOOKUP(G997,Sku_Consolidated!A2:S957,19,FALSE)="SHOWCASE", VLOOKUP(E997,Store_Showcase!B2:L144,11, FALSE), IF(VLOOKUP(G997,Sku_Consolidated!A2:S957,19,FALSE)="VAM",VLOOKUP(E997,Store_VAM!B2:L273,11, FALSE),VLOOKUP(E997,Store_SRP!B2:L110,11, FALSE)))</f>
      </c>
      <c r="W997" s="1">
        <f>VLOOKUP(G997,Sku_Consolidated!A2:W957,11,FALSE)</f>
      </c>
      <c r="X997" s="1">
        <f>VLOOKUP(G997,Sku_Consolidated!A2:H957,8,FALSE)</f>
      </c>
      <c r="Y997" s="1">
        <f>VLOOKUP(G997,Sku_Consolidated!A2:I957,9,FALSE)</f>
      </c>
      <c r="Z997" s="1" t="s">
        <v>41</v>
      </c>
      <c r="AA997" s="1">
        <f>VLOOKUP(G997,Sku_Consolidated!A2:E957,5,FALSE)</f>
      </c>
      <c r="AB997" s="1">
        <f>IF(VLOOKUP(G997,Sku_Consolidated!A2:S957,19,FALSE)="SHOWCASE", VLOOKUP(E997,Store_Showcase!B2:N144,13, FALSE), IF(VLOOKUP(G997,Sku_Consolidated!A2:S957,19,FALSE)="VAM",VLOOKUP(E997,Store_VAM!B2:N273,13, FALSE),VLOOKUP(E997,Store_SRP!B2:N110,13, FALSE)))</f>
      </c>
      <c r="AC997" s="1">
        <f>IF(IFERROR(AB997,TRUE)=TRUE, "-","OK")</f>
      </c>
      <c r="AD997" s="11" t="s">
        <v>37</v>
      </c>
      <c r="AE997" s="11" t="s">
        <v>37</v>
      </c>
      <c r="AF997" s="1">
        <f>IF(IFERROR(VLOOKUP(E997,Store_Showcase!B2:H144,{5}, FALSE), TRUE)=TRUE, IF(IFERROR(VLOOKUP(E997,Store_SRP!B2:H110,{5}, FALSE), TRUE)=TRUE,VLOOKUP(E997,Store_VAM!B2:H273,{5}, FALSE),VLOOKUP(E997,Store_SRP!B2:H110,{5}, FALSE)), VLOOKUP(E997,Store_Showcase!B2:H144,{5}, FALSE))</f>
      </c>
      <c r="AG997" s="1">
        <f>IF(IFERROR(VLOOKUP(E997,Store_Showcase!B2:H144,{6}, FALSE), TRUE)=TRUE, IF(IFERROR(VLOOKUP(E997,Store_SRP!B2:H110,{6}, FALSE), TRUE)=TRUE,VLOOKUP(E997,Store_VAM!B2:H273,{6}, FALSE),VLOOKUP(E997,Store_SRP!B2:H110,{6}, FALSE)), VLOOKUP(E997,Store_Showcase!B2:H144,{6}, FALSE))</f>
      </c>
      <c r="AH997" s="1">
        <f>VLOOKUP(G997,Sku_Consolidated!A2:R957,18,FALSE)</f>
      </c>
      <c r="AI997" s="1">
        <f>VLOOKUP(G997,Sku_Consolidated!A2:S957,19,FALSE)</f>
      </c>
      <c r="AJ997" s="1">
        <f>VLOOKUP(G997,Sku_Consolidated!A2:T957,20,FALSE)</f>
      </c>
    </row>
    <row r="998" spans="1:36" x14ac:dyDescent="0.25">
      <c r="A998" s="1">
        <v>2024</v>
      </c>
      <c r="B998" s="1" t="s">
        <v>31</v>
      </c>
      <c r="C998" s="1" t="s">
        <v>32</v>
      </c>
      <c r="D998" s="1" t="s">
        <v>33</v>
      </c>
      <c r="E998" s="9" t="s">
        <v>2609</v>
      </c>
      <c r="F998" s="1">
        <f>IF(VLOOKUP(G998,Sku_Consolidated!A2:S957,{19},FALSE)="SHOWCASE", VLOOKUP(E998,Store_Showcase!B2:C144,{2}, FALSE), IF(VLOOKUP(G998,Sku_Consolidated!A2:S957,{19},FALSE)="VAM",VLOOKUP(E998,Store_VAM!B2:C273,{2}, FALSE),VLOOKUP(E998,Store_SRP!B2:C110,{2}, FALSE)))</f>
      </c>
      <c r="G998" s="1">
        <v>61790</v>
      </c>
      <c r="H998" s="1" t="s">
        <v>295</v>
      </c>
      <c r="I998" s="10" t="s">
        <v>2051</v>
      </c>
      <c r="J998" s="1">
        <f>VLOOKUP(G998,Sku_Consolidated!A2:C957, 3, FALSE)</f>
      </c>
      <c r="K998" s="10">
        <f>IF(J998="PACK", I998, 0)</f>
      </c>
      <c r="L998" s="10">
        <f>IF(J998="KG", I998, I998 * VLOOKUP(G998,Sku_Consolidated!A2:U957,21,FALSE))</f>
      </c>
      <c r="M998" s="10" t="s">
        <v>37</v>
      </c>
      <c r="N998" s="11" t="s">
        <v>2645</v>
      </c>
      <c r="O998" s="10" t="s">
        <v>2646</v>
      </c>
      <c r="P998" s="10">
        <f>N998 - O998</f>
      </c>
      <c r="Q998" s="1">
        <f>VLOOKUP(G998,Sku_Consolidated!A2:G957,7, FALSE)</f>
      </c>
      <c r="R998" s="1">
        <f>IF(IFERROR(VLOOKUP(E998,Store_Showcase!B2:H144,7, FALSE), TRUE)=TRUE, IF(IFERROR(VLOOKUP(E998,Store_SRP!B2:H110,7, FALSE), TRUE)=TRUE,VLOOKUP(E998,Store_VAM!B2:H273,7, FALSE),VLOOKUP(E998,Store_SRP!B2:H110,7, FALSE)), VLOOKUP(E998,Store_Showcase!B2:H144,7, FALSE))</f>
      </c>
      <c r="S998" s="1">
        <f>IF(IFERROR(VLOOKUP(E998,Store_Showcase!B2:I144,8, FALSE), TRUE)=TRUE, IF(IFERROR(VLOOKUP(E998,Store_SRP!B2:I110,8, FALSE), TRUE)=TRUE,VLOOKUP(E998,Store_VAM!B2:I273,8, FALSE),VLOOKUP(E998,Store_SRP!B2:I110,8, FALSE)), VLOOKUP(E998,Store_Showcase!B2:I144,8, FALSE))</f>
      </c>
      <c r="T998" s="1">
        <f>VLOOKUP(G998,Sku_Consolidated!A2:R957,18,FALSE)</f>
      </c>
      <c r="U998" s="1" t="s">
        <v>2647</v>
      </c>
      <c r="V998" s="1">
        <f>IF(VLOOKUP(G998,Sku_Consolidated!A2:S957,19,FALSE)="SHOWCASE", VLOOKUP(E998,Store_Showcase!B2:L144,11, FALSE), IF(VLOOKUP(G998,Sku_Consolidated!A2:S957,19,FALSE)="VAM",VLOOKUP(E998,Store_VAM!B2:L273,11, FALSE),VLOOKUP(E998,Store_SRP!B2:L110,11, FALSE)))</f>
      </c>
      <c r="W998" s="1">
        <f>VLOOKUP(G998,Sku_Consolidated!A2:W957,11,FALSE)</f>
      </c>
      <c r="X998" s="1">
        <f>VLOOKUP(G998,Sku_Consolidated!A2:H957,8,FALSE)</f>
      </c>
      <c r="Y998" s="1">
        <f>VLOOKUP(G998,Sku_Consolidated!A2:I957,9,FALSE)</f>
      </c>
      <c r="Z998" s="1" t="s">
        <v>41</v>
      </c>
      <c r="AA998" s="1">
        <f>VLOOKUP(G998,Sku_Consolidated!A2:E957,5,FALSE)</f>
      </c>
      <c r="AB998" s="1">
        <f>IF(VLOOKUP(G998,Sku_Consolidated!A2:S957,19,FALSE)="SHOWCASE", VLOOKUP(E998,Store_Showcase!B2:N144,13, FALSE), IF(VLOOKUP(G998,Sku_Consolidated!A2:S957,19,FALSE)="VAM",VLOOKUP(E998,Store_VAM!B2:N273,13, FALSE),VLOOKUP(E998,Store_SRP!B2:N110,13, FALSE)))</f>
      </c>
      <c r="AC998" s="1">
        <f>IF(IFERROR(AB998,TRUE)=TRUE, "-","OK")</f>
      </c>
      <c r="AD998" s="11" t="s">
        <v>37</v>
      </c>
      <c r="AE998" s="11" t="s">
        <v>37</v>
      </c>
      <c r="AF998" s="1">
        <f>IF(IFERROR(VLOOKUP(E998,Store_Showcase!B2:H144,{5}, FALSE), TRUE)=TRUE, IF(IFERROR(VLOOKUP(E998,Store_SRP!B2:H110,{5}, FALSE), TRUE)=TRUE,VLOOKUP(E998,Store_VAM!B2:H273,{5}, FALSE),VLOOKUP(E998,Store_SRP!B2:H110,{5}, FALSE)), VLOOKUP(E998,Store_Showcase!B2:H144,{5}, FALSE))</f>
      </c>
      <c r="AG998" s="1">
        <f>IF(IFERROR(VLOOKUP(E998,Store_Showcase!B2:H144,{6}, FALSE), TRUE)=TRUE, IF(IFERROR(VLOOKUP(E998,Store_SRP!B2:H110,{6}, FALSE), TRUE)=TRUE,VLOOKUP(E998,Store_VAM!B2:H273,{6}, FALSE),VLOOKUP(E998,Store_SRP!B2:H110,{6}, FALSE)), VLOOKUP(E998,Store_Showcase!B2:H144,{6}, FALSE))</f>
      </c>
      <c r="AH998" s="1">
        <f>VLOOKUP(G998,Sku_Consolidated!A2:R957,18,FALSE)</f>
      </c>
      <c r="AI998" s="1">
        <f>VLOOKUP(G998,Sku_Consolidated!A2:S957,19,FALSE)</f>
      </c>
      <c r="AJ998" s="1">
        <f>VLOOKUP(G998,Sku_Consolidated!A2:T957,20,FALSE)</f>
      </c>
    </row>
    <row r="999" spans="1:36" x14ac:dyDescent="0.25">
      <c r="A999" s="1">
        <v>2024</v>
      </c>
      <c r="B999" s="1" t="s">
        <v>31</v>
      </c>
      <c r="C999" s="1" t="s">
        <v>32</v>
      </c>
      <c r="D999" s="1" t="s">
        <v>33</v>
      </c>
      <c r="E999" s="9" t="s">
        <v>2648</v>
      </c>
      <c r="F999" s="1">
        <f>IF(VLOOKUP(G999,Sku_Consolidated!A2:S957,{19},FALSE)="SHOWCASE", VLOOKUP(E999,Store_Showcase!B2:C144,{2}, FALSE), IF(VLOOKUP(G999,Sku_Consolidated!A2:S957,{19},FALSE)="VAM",VLOOKUP(E999,Store_VAM!B2:C273,{2}, FALSE),VLOOKUP(E999,Store_SRP!B2:C110,{2}, FALSE)))</f>
      </c>
      <c r="G999" s="1">
        <v>61719</v>
      </c>
      <c r="H999" s="1" t="s">
        <v>35</v>
      </c>
      <c r="I999" s="10" t="s">
        <v>759</v>
      </c>
      <c r="J999" s="1">
        <f>VLOOKUP(G999,Sku_Consolidated!A2:C957, 3, FALSE)</f>
      </c>
      <c r="K999" s="10">
        <f>IF(J999="PACK", I999, 0)</f>
      </c>
      <c r="L999" s="10">
        <f>IF(J999="KG", I999, I999 * VLOOKUP(G999,Sku_Consolidated!A2:U957,21,FALSE))</f>
      </c>
      <c r="M999" s="10" t="s">
        <v>37</v>
      </c>
      <c r="N999" s="11" t="s">
        <v>2649</v>
      </c>
      <c r="O999" s="10" t="s">
        <v>2650</v>
      </c>
      <c r="P999" s="10">
        <f>N999 - O999</f>
      </c>
      <c r="Q999" s="1">
        <f>VLOOKUP(G999,Sku_Consolidated!A2:G957,7, FALSE)</f>
      </c>
      <c r="R999" s="1">
        <f>IF(IFERROR(VLOOKUP(E999,Store_Showcase!B2:H144,7, FALSE), TRUE)=TRUE, IF(IFERROR(VLOOKUP(E999,Store_SRP!B2:H110,7, FALSE), TRUE)=TRUE,VLOOKUP(E999,Store_VAM!B2:H273,7, FALSE),VLOOKUP(E999,Store_SRP!B2:H110,7, FALSE)), VLOOKUP(E999,Store_Showcase!B2:H144,7, FALSE))</f>
      </c>
      <c r="S999" s="1">
        <f>IF(IFERROR(VLOOKUP(E999,Store_Showcase!B2:I144,8, FALSE), TRUE)=TRUE, IF(IFERROR(VLOOKUP(E999,Store_SRP!B2:I110,8, FALSE), TRUE)=TRUE,VLOOKUP(E999,Store_VAM!B2:I273,8, FALSE),VLOOKUP(E999,Store_SRP!B2:I110,8, FALSE)), VLOOKUP(E999,Store_Showcase!B2:I144,8, FALSE))</f>
      </c>
      <c r="T999" s="1">
        <f>VLOOKUP(G999,Sku_Consolidated!A2:R957,18,FALSE)</f>
      </c>
      <c r="U999" s="1" t="s">
        <v>2651</v>
      </c>
      <c r="V999" s="1">
        <f>IF(VLOOKUP(G999,Sku_Consolidated!A2:S957,19,FALSE)="SHOWCASE", VLOOKUP(E999,Store_Showcase!B2:L144,11, FALSE), IF(VLOOKUP(G999,Sku_Consolidated!A2:S957,19,FALSE)="VAM",VLOOKUP(E999,Store_VAM!B2:L273,11, FALSE),VLOOKUP(E999,Store_SRP!B2:L110,11, FALSE)))</f>
      </c>
      <c r="W999" s="1">
        <f>VLOOKUP(G999,Sku_Consolidated!A2:W957,11,FALSE)</f>
      </c>
      <c r="X999" s="1">
        <f>VLOOKUP(G999,Sku_Consolidated!A2:H957,8,FALSE)</f>
      </c>
      <c r="Y999" s="1">
        <f>VLOOKUP(G999,Sku_Consolidated!A2:I957,9,FALSE)</f>
      </c>
      <c r="Z999" s="1" t="s">
        <v>41</v>
      </c>
      <c r="AA999" s="1">
        <f>VLOOKUP(G999,Sku_Consolidated!A2:E957,5,FALSE)</f>
      </c>
      <c r="AB999" s="1">
        <f>IF(VLOOKUP(G999,Sku_Consolidated!A2:S957,19,FALSE)="SHOWCASE", VLOOKUP(E999,Store_Showcase!B2:N144,13, FALSE), IF(VLOOKUP(G999,Sku_Consolidated!A2:S957,19,FALSE)="VAM",VLOOKUP(E999,Store_VAM!B2:N273,13, FALSE),VLOOKUP(E999,Store_SRP!B2:N110,13, FALSE)))</f>
      </c>
      <c r="AC999" s="1">
        <f>IF(IFERROR(AB999,TRUE)=TRUE, "-","OK")</f>
      </c>
      <c r="AD999" s="11" t="s">
        <v>37</v>
      </c>
      <c r="AE999" s="11" t="s">
        <v>37</v>
      </c>
      <c r="AF999" s="1">
        <f>IF(IFERROR(VLOOKUP(E999,Store_Showcase!B2:H144,{5}, FALSE), TRUE)=TRUE, IF(IFERROR(VLOOKUP(E999,Store_SRP!B2:H110,{5}, FALSE), TRUE)=TRUE,VLOOKUP(E999,Store_VAM!B2:H273,{5}, FALSE),VLOOKUP(E999,Store_SRP!B2:H110,{5}, FALSE)), VLOOKUP(E999,Store_Showcase!B2:H144,{5}, FALSE))</f>
      </c>
      <c r="AG999" s="1">
        <f>IF(IFERROR(VLOOKUP(E999,Store_Showcase!B2:H144,{6}, FALSE), TRUE)=TRUE, IF(IFERROR(VLOOKUP(E999,Store_SRP!B2:H110,{6}, FALSE), TRUE)=TRUE,VLOOKUP(E999,Store_VAM!B2:H273,{6}, FALSE),VLOOKUP(E999,Store_SRP!B2:H110,{6}, FALSE)), VLOOKUP(E999,Store_Showcase!B2:H144,{6}, FALSE))</f>
      </c>
      <c r="AH999" s="1">
        <f>VLOOKUP(G999,Sku_Consolidated!A2:R957,18,FALSE)</f>
      </c>
      <c r="AI999" s="1">
        <f>VLOOKUP(G999,Sku_Consolidated!A2:S957,19,FALSE)</f>
      </c>
      <c r="AJ999" s="1">
        <f>VLOOKUP(G999,Sku_Consolidated!A2:T957,20,FALSE)</f>
      </c>
    </row>
    <row r="1000" spans="1:36" x14ac:dyDescent="0.25">
      <c r="A1000" s="1">
        <v>2024</v>
      </c>
      <c r="B1000" s="1" t="s">
        <v>31</v>
      </c>
      <c r="C1000" s="1" t="s">
        <v>32</v>
      </c>
      <c r="D1000" s="1" t="s">
        <v>33</v>
      </c>
      <c r="E1000" s="9" t="s">
        <v>2648</v>
      </c>
      <c r="F1000" s="1">
        <f>IF(VLOOKUP(G1000,Sku_Consolidated!A2:S957,{19},FALSE)="SHOWCASE", VLOOKUP(E1000,Store_Showcase!B2:C144,{2}, FALSE), IF(VLOOKUP(G1000,Sku_Consolidated!A2:S957,{19},FALSE)="VAM",VLOOKUP(E1000,Store_VAM!B2:C273,{2}, FALSE),VLOOKUP(E1000,Store_SRP!B2:C110,{2}, FALSE)))</f>
      </c>
      <c r="G1000" s="1">
        <v>61721</v>
      </c>
      <c r="H1000" s="1" t="s">
        <v>42</v>
      </c>
      <c r="I1000" s="10" t="s">
        <v>268</v>
      </c>
      <c r="J1000" s="1">
        <f>VLOOKUP(G1000,Sku_Consolidated!A2:C957, 3, FALSE)</f>
      </c>
      <c r="K1000" s="10">
        <f>IF(J1000="PACK", I1000, 0)</f>
      </c>
      <c r="L1000" s="10">
        <f>IF(J1000="KG", I1000, I1000 * VLOOKUP(G1000,Sku_Consolidated!A2:U957,21,FALSE))</f>
      </c>
      <c r="M1000" s="10" t="s">
        <v>37</v>
      </c>
      <c r="N1000" s="11" t="s">
        <v>2652</v>
      </c>
      <c r="O1000" s="10" t="s">
        <v>2653</v>
      </c>
      <c r="P1000" s="10">
        <f>N1000 - O1000</f>
      </c>
      <c r="Q1000" s="1">
        <f>VLOOKUP(G1000,Sku_Consolidated!A2:G957,7, FALSE)</f>
      </c>
      <c r="R1000" s="1">
        <f>IF(IFERROR(VLOOKUP(E1000,Store_Showcase!B2:H144,7, FALSE), TRUE)=TRUE, IF(IFERROR(VLOOKUP(E1000,Store_SRP!B2:H110,7, FALSE), TRUE)=TRUE,VLOOKUP(E1000,Store_VAM!B2:H273,7, FALSE),VLOOKUP(E1000,Store_SRP!B2:H110,7, FALSE)), VLOOKUP(E1000,Store_Showcase!B2:H144,7, FALSE))</f>
      </c>
      <c r="S1000" s="1">
        <f>IF(IFERROR(VLOOKUP(E1000,Store_Showcase!B2:I144,8, FALSE), TRUE)=TRUE, IF(IFERROR(VLOOKUP(E1000,Store_SRP!B2:I110,8, FALSE), TRUE)=TRUE,VLOOKUP(E1000,Store_VAM!B2:I273,8, FALSE),VLOOKUP(E1000,Store_SRP!B2:I110,8, FALSE)), VLOOKUP(E1000,Store_Showcase!B2:I144,8, FALSE))</f>
      </c>
      <c r="T1000" s="1">
        <f>VLOOKUP(G1000,Sku_Consolidated!A2:R957,18,FALSE)</f>
      </c>
      <c r="U1000" s="1" t="s">
        <v>2651</v>
      </c>
      <c r="V1000" s="1">
        <f>IF(VLOOKUP(G1000,Sku_Consolidated!A2:S957,19,FALSE)="SHOWCASE", VLOOKUP(E1000,Store_Showcase!B2:L144,11, FALSE), IF(VLOOKUP(G1000,Sku_Consolidated!A2:S957,19,FALSE)="VAM",VLOOKUP(E1000,Store_VAM!B2:L273,11, FALSE),VLOOKUP(E1000,Store_SRP!B2:L110,11, FALSE)))</f>
      </c>
      <c r="W1000" s="1">
        <f>VLOOKUP(G1000,Sku_Consolidated!A2:W957,11,FALSE)</f>
      </c>
      <c r="X1000" s="1">
        <f>VLOOKUP(G1000,Sku_Consolidated!A2:H957,8,FALSE)</f>
      </c>
      <c r="Y1000" s="1">
        <f>VLOOKUP(G1000,Sku_Consolidated!A2:I957,9,FALSE)</f>
      </c>
      <c r="Z1000" s="1" t="s">
        <v>41</v>
      </c>
      <c r="AA1000" s="1">
        <f>VLOOKUP(G1000,Sku_Consolidated!A2:E957,5,FALSE)</f>
      </c>
      <c r="AB1000" s="1">
        <f>IF(VLOOKUP(G1000,Sku_Consolidated!A2:S957,19,FALSE)="SHOWCASE", VLOOKUP(E1000,Store_Showcase!B2:N144,13, FALSE), IF(VLOOKUP(G1000,Sku_Consolidated!A2:S957,19,FALSE)="VAM",VLOOKUP(E1000,Store_VAM!B2:N273,13, FALSE),VLOOKUP(E1000,Store_SRP!B2:N110,13, FALSE)))</f>
      </c>
      <c r="AC1000" s="1">
        <f>IF(IFERROR(AB1000,TRUE)=TRUE, "-","OK")</f>
      </c>
      <c r="AD1000" s="11" t="s">
        <v>37</v>
      </c>
      <c r="AE1000" s="11" t="s">
        <v>37</v>
      </c>
      <c r="AF1000" s="1">
        <f>IF(IFERROR(VLOOKUP(E1000,Store_Showcase!B2:H144,{5}, FALSE), TRUE)=TRUE, IF(IFERROR(VLOOKUP(E1000,Store_SRP!B2:H110,{5}, FALSE), TRUE)=TRUE,VLOOKUP(E1000,Store_VAM!B2:H273,{5}, FALSE),VLOOKUP(E1000,Store_SRP!B2:H110,{5}, FALSE)), VLOOKUP(E1000,Store_Showcase!B2:H144,{5}, FALSE))</f>
      </c>
      <c r="AG1000" s="1">
        <f>IF(IFERROR(VLOOKUP(E1000,Store_Showcase!B2:H144,{6}, FALSE), TRUE)=TRUE, IF(IFERROR(VLOOKUP(E1000,Store_SRP!B2:H110,{6}, FALSE), TRUE)=TRUE,VLOOKUP(E1000,Store_VAM!B2:H273,{6}, FALSE),VLOOKUP(E1000,Store_SRP!B2:H110,{6}, FALSE)), VLOOKUP(E1000,Store_Showcase!B2:H144,{6}, FALSE))</f>
      </c>
      <c r="AH1000" s="1">
        <f>VLOOKUP(G1000,Sku_Consolidated!A2:R957,18,FALSE)</f>
      </c>
      <c r="AI1000" s="1">
        <f>VLOOKUP(G1000,Sku_Consolidated!A2:S957,19,FALSE)</f>
      </c>
      <c r="AJ1000" s="1">
        <f>VLOOKUP(G1000,Sku_Consolidated!A2:T957,20,FALSE)</f>
      </c>
    </row>
    <row r="1001" spans="1:36" x14ac:dyDescent="0.25">
      <c r="A1001" s="1">
        <v>2024</v>
      </c>
      <c r="B1001" s="1" t="s">
        <v>31</v>
      </c>
      <c r="C1001" s="1" t="s">
        <v>32</v>
      </c>
      <c r="D1001" s="1" t="s">
        <v>33</v>
      </c>
      <c r="E1001" s="9" t="s">
        <v>2648</v>
      </c>
      <c r="F1001" s="1">
        <f>IF(VLOOKUP(G1001,Sku_Consolidated!A2:S957,{19},FALSE)="SHOWCASE", VLOOKUP(E1001,Store_Showcase!B2:C144,{2}, FALSE), IF(VLOOKUP(G1001,Sku_Consolidated!A2:S957,{19},FALSE)="VAM",VLOOKUP(E1001,Store_VAM!B2:C273,{2}, FALSE),VLOOKUP(E1001,Store_SRP!B2:C110,{2}, FALSE)))</f>
      </c>
      <c r="G1001" s="1">
        <v>61722</v>
      </c>
      <c r="H1001" s="1" t="s">
        <v>46</v>
      </c>
      <c r="I1001" s="10" t="s">
        <v>2654</v>
      </c>
      <c r="J1001" s="1">
        <f>VLOOKUP(G1001,Sku_Consolidated!A2:C957, 3, FALSE)</f>
      </c>
      <c r="K1001" s="10">
        <f>IF(J1001="PACK", I1001, 0)</f>
      </c>
      <c r="L1001" s="10">
        <f>IF(J1001="KG", I1001, I1001 * VLOOKUP(G1001,Sku_Consolidated!A2:U957,21,FALSE))</f>
      </c>
      <c r="M1001" s="10" t="s">
        <v>37</v>
      </c>
      <c r="N1001" s="11" t="s">
        <v>2655</v>
      </c>
      <c r="O1001" s="10" t="s">
        <v>2656</v>
      </c>
      <c r="P1001" s="10">
        <f>N1001 - O1001</f>
      </c>
      <c r="Q1001" s="1">
        <f>VLOOKUP(G1001,Sku_Consolidated!A2:G957,7, FALSE)</f>
      </c>
      <c r="R1001" s="1">
        <f>IF(IFERROR(VLOOKUP(E1001,Store_Showcase!B2:H144,7, FALSE), TRUE)=TRUE, IF(IFERROR(VLOOKUP(E1001,Store_SRP!B2:H110,7, FALSE), TRUE)=TRUE,VLOOKUP(E1001,Store_VAM!B2:H273,7, FALSE),VLOOKUP(E1001,Store_SRP!B2:H110,7, FALSE)), VLOOKUP(E1001,Store_Showcase!B2:H144,7, FALSE))</f>
      </c>
      <c r="S1001" s="1">
        <f>IF(IFERROR(VLOOKUP(E1001,Store_Showcase!B2:I144,8, FALSE), TRUE)=TRUE, IF(IFERROR(VLOOKUP(E1001,Store_SRP!B2:I110,8, FALSE), TRUE)=TRUE,VLOOKUP(E1001,Store_VAM!B2:I273,8, FALSE),VLOOKUP(E1001,Store_SRP!B2:I110,8, FALSE)), VLOOKUP(E1001,Store_Showcase!B2:I144,8, FALSE))</f>
      </c>
      <c r="T1001" s="1">
        <f>VLOOKUP(G1001,Sku_Consolidated!A2:R957,18,FALSE)</f>
      </c>
      <c r="U1001" s="1" t="s">
        <v>2651</v>
      </c>
      <c r="V1001" s="1">
        <f>IF(VLOOKUP(G1001,Sku_Consolidated!A2:S957,19,FALSE)="SHOWCASE", VLOOKUP(E1001,Store_Showcase!B2:L144,11, FALSE), IF(VLOOKUP(G1001,Sku_Consolidated!A2:S957,19,FALSE)="VAM",VLOOKUP(E1001,Store_VAM!B2:L273,11, FALSE),VLOOKUP(E1001,Store_SRP!B2:L110,11, FALSE)))</f>
      </c>
      <c r="W1001" s="1">
        <f>VLOOKUP(G1001,Sku_Consolidated!A2:W957,11,FALSE)</f>
      </c>
      <c r="X1001" s="1">
        <f>VLOOKUP(G1001,Sku_Consolidated!A2:H957,8,FALSE)</f>
      </c>
      <c r="Y1001" s="1">
        <f>VLOOKUP(G1001,Sku_Consolidated!A2:I957,9,FALSE)</f>
      </c>
      <c r="Z1001" s="1" t="s">
        <v>41</v>
      </c>
      <c r="AA1001" s="1">
        <f>VLOOKUP(G1001,Sku_Consolidated!A2:E957,5,FALSE)</f>
      </c>
      <c r="AB1001" s="1">
        <f>IF(VLOOKUP(G1001,Sku_Consolidated!A2:S957,19,FALSE)="SHOWCASE", VLOOKUP(E1001,Store_Showcase!B2:N144,13, FALSE), IF(VLOOKUP(G1001,Sku_Consolidated!A2:S957,19,FALSE)="VAM",VLOOKUP(E1001,Store_VAM!B2:N273,13, FALSE),VLOOKUP(E1001,Store_SRP!B2:N110,13, FALSE)))</f>
      </c>
      <c r="AC1001" s="1">
        <f>IF(IFERROR(AB1001,TRUE)=TRUE, "-","OK")</f>
      </c>
      <c r="AD1001" s="11" t="s">
        <v>37</v>
      </c>
      <c r="AE1001" s="11" t="s">
        <v>37</v>
      </c>
      <c r="AF1001" s="1">
        <f>IF(IFERROR(VLOOKUP(E1001,Store_Showcase!B2:H144,{5}, FALSE), TRUE)=TRUE, IF(IFERROR(VLOOKUP(E1001,Store_SRP!B2:H110,{5}, FALSE), TRUE)=TRUE,VLOOKUP(E1001,Store_VAM!B2:H273,{5}, FALSE),VLOOKUP(E1001,Store_SRP!B2:H110,{5}, FALSE)), VLOOKUP(E1001,Store_Showcase!B2:H144,{5}, FALSE))</f>
      </c>
      <c r="AG1001" s="1">
        <f>IF(IFERROR(VLOOKUP(E1001,Store_Showcase!B2:H144,{6}, FALSE), TRUE)=TRUE, IF(IFERROR(VLOOKUP(E1001,Store_SRP!B2:H110,{6}, FALSE), TRUE)=TRUE,VLOOKUP(E1001,Store_VAM!B2:H273,{6}, FALSE),VLOOKUP(E1001,Store_SRP!B2:H110,{6}, FALSE)), VLOOKUP(E1001,Store_Showcase!B2:H144,{6}, FALSE))</f>
      </c>
      <c r="AH1001" s="1">
        <f>VLOOKUP(G1001,Sku_Consolidated!A2:R957,18,FALSE)</f>
      </c>
      <c r="AI1001" s="1">
        <f>VLOOKUP(G1001,Sku_Consolidated!A2:S957,19,FALSE)</f>
      </c>
      <c r="AJ1001" s="1">
        <f>VLOOKUP(G1001,Sku_Consolidated!A2:T957,20,FALSE)</f>
      </c>
    </row>
    <row r="1002" spans="1:36" x14ac:dyDescent="0.25">
      <c r="A1002" s="1">
        <v>2024</v>
      </c>
      <c r="B1002" s="1" t="s">
        <v>31</v>
      </c>
      <c r="C1002" s="1" t="s">
        <v>32</v>
      </c>
      <c r="D1002" s="1" t="s">
        <v>33</v>
      </c>
      <c r="E1002" s="9" t="s">
        <v>2648</v>
      </c>
      <c r="F1002" s="1">
        <f>IF(VLOOKUP(G1002,Sku_Consolidated!A2:S957,{19},FALSE)="SHOWCASE", VLOOKUP(E1002,Store_Showcase!B2:C144,{2}, FALSE), IF(VLOOKUP(G1002,Sku_Consolidated!A2:S957,{19},FALSE)="VAM",VLOOKUP(E1002,Store_VAM!B2:C273,{2}, FALSE),VLOOKUP(E1002,Store_SRP!B2:C110,{2}, FALSE)))</f>
      </c>
      <c r="G1002" s="1">
        <v>61723</v>
      </c>
      <c r="H1002" s="1" t="s">
        <v>207</v>
      </c>
      <c r="I1002" s="10" t="s">
        <v>785</v>
      </c>
      <c r="J1002" s="1">
        <f>VLOOKUP(G1002,Sku_Consolidated!A2:C957, 3, FALSE)</f>
      </c>
      <c r="K1002" s="10">
        <f>IF(J1002="PACK", I1002, 0)</f>
      </c>
      <c r="L1002" s="10">
        <f>IF(J1002="KG", I1002, I1002 * VLOOKUP(G1002,Sku_Consolidated!A2:U957,21,FALSE))</f>
      </c>
      <c r="M1002" s="10" t="s">
        <v>37</v>
      </c>
      <c r="N1002" s="11" t="s">
        <v>2657</v>
      </c>
      <c r="O1002" s="10" t="s">
        <v>2658</v>
      </c>
      <c r="P1002" s="10">
        <f>N1002 - O1002</f>
      </c>
      <c r="Q1002" s="1">
        <f>VLOOKUP(G1002,Sku_Consolidated!A2:G957,7, FALSE)</f>
      </c>
      <c r="R1002" s="1">
        <f>IF(IFERROR(VLOOKUP(E1002,Store_Showcase!B2:H144,7, FALSE), TRUE)=TRUE, IF(IFERROR(VLOOKUP(E1002,Store_SRP!B2:H110,7, FALSE), TRUE)=TRUE,VLOOKUP(E1002,Store_VAM!B2:H273,7, FALSE),VLOOKUP(E1002,Store_SRP!B2:H110,7, FALSE)), VLOOKUP(E1002,Store_Showcase!B2:H144,7, FALSE))</f>
      </c>
      <c r="S1002" s="1">
        <f>IF(IFERROR(VLOOKUP(E1002,Store_Showcase!B2:I144,8, FALSE), TRUE)=TRUE, IF(IFERROR(VLOOKUP(E1002,Store_SRP!B2:I110,8, FALSE), TRUE)=TRUE,VLOOKUP(E1002,Store_VAM!B2:I273,8, FALSE),VLOOKUP(E1002,Store_SRP!B2:I110,8, FALSE)), VLOOKUP(E1002,Store_Showcase!B2:I144,8, FALSE))</f>
      </c>
      <c r="T1002" s="1">
        <f>VLOOKUP(G1002,Sku_Consolidated!A2:R957,18,FALSE)</f>
      </c>
      <c r="U1002" s="1" t="s">
        <v>2651</v>
      </c>
      <c r="V1002" s="1">
        <f>IF(VLOOKUP(G1002,Sku_Consolidated!A2:S957,19,FALSE)="SHOWCASE", VLOOKUP(E1002,Store_Showcase!B2:L144,11, FALSE), IF(VLOOKUP(G1002,Sku_Consolidated!A2:S957,19,FALSE)="VAM",VLOOKUP(E1002,Store_VAM!B2:L273,11, FALSE),VLOOKUP(E1002,Store_SRP!B2:L110,11, FALSE)))</f>
      </c>
      <c r="W1002" s="1">
        <f>VLOOKUP(G1002,Sku_Consolidated!A2:W957,11,FALSE)</f>
      </c>
      <c r="X1002" s="1">
        <f>VLOOKUP(G1002,Sku_Consolidated!A2:H957,8,FALSE)</f>
      </c>
      <c r="Y1002" s="1">
        <f>VLOOKUP(G1002,Sku_Consolidated!A2:I957,9,FALSE)</f>
      </c>
      <c r="Z1002" s="1" t="s">
        <v>41</v>
      </c>
      <c r="AA1002" s="1">
        <f>VLOOKUP(G1002,Sku_Consolidated!A2:E957,5,FALSE)</f>
      </c>
      <c r="AB1002" s="1">
        <f>IF(VLOOKUP(G1002,Sku_Consolidated!A2:S957,19,FALSE)="SHOWCASE", VLOOKUP(E1002,Store_Showcase!B2:N144,13, FALSE), IF(VLOOKUP(G1002,Sku_Consolidated!A2:S957,19,FALSE)="VAM",VLOOKUP(E1002,Store_VAM!B2:N273,13, FALSE),VLOOKUP(E1002,Store_SRP!B2:N110,13, FALSE)))</f>
      </c>
      <c r="AC1002" s="1">
        <f>IF(IFERROR(AB1002,TRUE)=TRUE, "-","OK")</f>
      </c>
      <c r="AD1002" s="11" t="s">
        <v>37</v>
      </c>
      <c r="AE1002" s="11" t="s">
        <v>37</v>
      </c>
      <c r="AF1002" s="1">
        <f>IF(IFERROR(VLOOKUP(E1002,Store_Showcase!B2:H144,{5}, FALSE), TRUE)=TRUE, IF(IFERROR(VLOOKUP(E1002,Store_SRP!B2:H110,{5}, FALSE), TRUE)=TRUE,VLOOKUP(E1002,Store_VAM!B2:H273,{5}, FALSE),VLOOKUP(E1002,Store_SRP!B2:H110,{5}, FALSE)), VLOOKUP(E1002,Store_Showcase!B2:H144,{5}, FALSE))</f>
      </c>
      <c r="AG1002" s="1">
        <f>IF(IFERROR(VLOOKUP(E1002,Store_Showcase!B2:H144,{6}, FALSE), TRUE)=TRUE, IF(IFERROR(VLOOKUP(E1002,Store_SRP!B2:H110,{6}, FALSE), TRUE)=TRUE,VLOOKUP(E1002,Store_VAM!B2:H273,{6}, FALSE),VLOOKUP(E1002,Store_SRP!B2:H110,{6}, FALSE)), VLOOKUP(E1002,Store_Showcase!B2:H144,{6}, FALSE))</f>
      </c>
      <c r="AH1002" s="1">
        <f>VLOOKUP(G1002,Sku_Consolidated!A2:R957,18,FALSE)</f>
      </c>
      <c r="AI1002" s="1">
        <f>VLOOKUP(G1002,Sku_Consolidated!A2:S957,19,FALSE)</f>
      </c>
      <c r="AJ1002" s="1">
        <f>VLOOKUP(G1002,Sku_Consolidated!A2:T957,20,FALSE)</f>
      </c>
    </row>
    <row r="1003" spans="1:36" x14ac:dyDescent="0.25">
      <c r="A1003" s="1">
        <v>2024</v>
      </c>
      <c r="B1003" s="1" t="s">
        <v>31</v>
      </c>
      <c r="C1003" s="1" t="s">
        <v>32</v>
      </c>
      <c r="D1003" s="1" t="s">
        <v>33</v>
      </c>
      <c r="E1003" s="9" t="s">
        <v>2648</v>
      </c>
      <c r="F1003" s="1">
        <f>IF(VLOOKUP(G1003,Sku_Consolidated!A2:S957,{19},FALSE)="SHOWCASE", VLOOKUP(E1003,Store_Showcase!B2:C144,{2}, FALSE), IF(VLOOKUP(G1003,Sku_Consolidated!A2:S957,{19},FALSE)="VAM",VLOOKUP(E1003,Store_VAM!B2:C273,{2}, FALSE),VLOOKUP(E1003,Store_SRP!B2:C110,{2}, FALSE)))</f>
      </c>
      <c r="G1003" s="1">
        <v>61724</v>
      </c>
      <c r="H1003" s="1" t="s">
        <v>50</v>
      </c>
      <c r="I1003" s="10" t="s">
        <v>2659</v>
      </c>
      <c r="J1003" s="1">
        <f>VLOOKUP(G1003,Sku_Consolidated!A2:C957, 3, FALSE)</f>
      </c>
      <c r="K1003" s="10">
        <f>IF(J1003="PACK", I1003, 0)</f>
      </c>
      <c r="L1003" s="10">
        <f>IF(J1003="KG", I1003, I1003 * VLOOKUP(G1003,Sku_Consolidated!A2:U957,21,FALSE))</f>
      </c>
      <c r="M1003" s="10" t="s">
        <v>37</v>
      </c>
      <c r="N1003" s="11" t="s">
        <v>2660</v>
      </c>
      <c r="O1003" s="10" t="s">
        <v>2661</v>
      </c>
      <c r="P1003" s="10">
        <f>N1003 - O1003</f>
      </c>
      <c r="Q1003" s="1">
        <f>VLOOKUP(G1003,Sku_Consolidated!A2:G957,7, FALSE)</f>
      </c>
      <c r="R1003" s="1">
        <f>IF(IFERROR(VLOOKUP(E1003,Store_Showcase!B2:H144,7, FALSE), TRUE)=TRUE, IF(IFERROR(VLOOKUP(E1003,Store_SRP!B2:H110,7, FALSE), TRUE)=TRUE,VLOOKUP(E1003,Store_VAM!B2:H273,7, FALSE),VLOOKUP(E1003,Store_SRP!B2:H110,7, FALSE)), VLOOKUP(E1003,Store_Showcase!B2:H144,7, FALSE))</f>
      </c>
      <c r="S1003" s="1">
        <f>IF(IFERROR(VLOOKUP(E1003,Store_Showcase!B2:I144,8, FALSE), TRUE)=TRUE, IF(IFERROR(VLOOKUP(E1003,Store_SRP!B2:I110,8, FALSE), TRUE)=TRUE,VLOOKUP(E1003,Store_VAM!B2:I273,8, FALSE),VLOOKUP(E1003,Store_SRP!B2:I110,8, FALSE)), VLOOKUP(E1003,Store_Showcase!B2:I144,8, FALSE))</f>
      </c>
      <c r="T1003" s="1">
        <f>VLOOKUP(G1003,Sku_Consolidated!A2:R957,18,FALSE)</f>
      </c>
      <c r="U1003" s="1" t="s">
        <v>2651</v>
      </c>
      <c r="V1003" s="1">
        <f>IF(VLOOKUP(G1003,Sku_Consolidated!A2:S957,19,FALSE)="SHOWCASE", VLOOKUP(E1003,Store_Showcase!B2:L144,11, FALSE), IF(VLOOKUP(G1003,Sku_Consolidated!A2:S957,19,FALSE)="VAM",VLOOKUP(E1003,Store_VAM!B2:L273,11, FALSE),VLOOKUP(E1003,Store_SRP!B2:L110,11, FALSE)))</f>
      </c>
      <c r="W1003" s="1">
        <f>VLOOKUP(G1003,Sku_Consolidated!A2:W957,11,FALSE)</f>
      </c>
      <c r="X1003" s="1">
        <f>VLOOKUP(G1003,Sku_Consolidated!A2:H957,8,FALSE)</f>
      </c>
      <c r="Y1003" s="1">
        <f>VLOOKUP(G1003,Sku_Consolidated!A2:I957,9,FALSE)</f>
      </c>
      <c r="Z1003" s="1" t="s">
        <v>41</v>
      </c>
      <c r="AA1003" s="1">
        <f>VLOOKUP(G1003,Sku_Consolidated!A2:E957,5,FALSE)</f>
      </c>
      <c r="AB1003" s="1">
        <f>IF(VLOOKUP(G1003,Sku_Consolidated!A2:S957,19,FALSE)="SHOWCASE", VLOOKUP(E1003,Store_Showcase!B2:N144,13, FALSE), IF(VLOOKUP(G1003,Sku_Consolidated!A2:S957,19,FALSE)="VAM",VLOOKUP(E1003,Store_VAM!B2:N273,13, FALSE),VLOOKUP(E1003,Store_SRP!B2:N110,13, FALSE)))</f>
      </c>
      <c r="AC1003" s="1">
        <f>IF(IFERROR(AB1003,TRUE)=TRUE, "-","OK")</f>
      </c>
      <c r="AD1003" s="11" t="s">
        <v>37</v>
      </c>
      <c r="AE1003" s="11" t="s">
        <v>37</v>
      </c>
      <c r="AF1003" s="1">
        <f>IF(IFERROR(VLOOKUP(E1003,Store_Showcase!B2:H144,{5}, FALSE), TRUE)=TRUE, IF(IFERROR(VLOOKUP(E1003,Store_SRP!B2:H110,{5}, FALSE), TRUE)=TRUE,VLOOKUP(E1003,Store_VAM!B2:H273,{5}, FALSE),VLOOKUP(E1003,Store_SRP!B2:H110,{5}, FALSE)), VLOOKUP(E1003,Store_Showcase!B2:H144,{5}, FALSE))</f>
      </c>
      <c r="AG1003" s="1">
        <f>IF(IFERROR(VLOOKUP(E1003,Store_Showcase!B2:H144,{6}, FALSE), TRUE)=TRUE, IF(IFERROR(VLOOKUP(E1003,Store_SRP!B2:H110,{6}, FALSE), TRUE)=TRUE,VLOOKUP(E1003,Store_VAM!B2:H273,{6}, FALSE),VLOOKUP(E1003,Store_SRP!B2:H110,{6}, FALSE)), VLOOKUP(E1003,Store_Showcase!B2:H144,{6}, FALSE))</f>
      </c>
      <c r="AH1003" s="1">
        <f>VLOOKUP(G1003,Sku_Consolidated!A2:R957,18,FALSE)</f>
      </c>
      <c r="AI1003" s="1">
        <f>VLOOKUP(G1003,Sku_Consolidated!A2:S957,19,FALSE)</f>
      </c>
      <c r="AJ1003" s="1">
        <f>VLOOKUP(G1003,Sku_Consolidated!A2:T957,20,FALSE)</f>
      </c>
    </row>
    <row r="1004" spans="1:36" x14ac:dyDescent="0.25">
      <c r="A1004" s="1">
        <v>2024</v>
      </c>
      <c r="B1004" s="1" t="s">
        <v>31</v>
      </c>
      <c r="C1004" s="1" t="s">
        <v>32</v>
      </c>
      <c r="D1004" s="1" t="s">
        <v>33</v>
      </c>
      <c r="E1004" s="9" t="s">
        <v>2648</v>
      </c>
      <c r="F1004" s="1">
        <f>IF(VLOOKUP(G1004,Sku_Consolidated!A2:S957,{19},FALSE)="SHOWCASE", VLOOKUP(E1004,Store_Showcase!B2:C144,{2}, FALSE), IF(VLOOKUP(G1004,Sku_Consolidated!A2:S957,{19},FALSE)="VAM",VLOOKUP(E1004,Store_VAM!B2:C273,{2}, FALSE),VLOOKUP(E1004,Store_SRP!B2:C110,{2}, FALSE)))</f>
      </c>
      <c r="G1004" s="1">
        <v>61732</v>
      </c>
      <c r="H1004" s="1" t="s">
        <v>211</v>
      </c>
      <c r="I1004" s="10" t="s">
        <v>2662</v>
      </c>
      <c r="J1004" s="1">
        <f>VLOOKUP(G1004,Sku_Consolidated!A2:C957, 3, FALSE)</f>
      </c>
      <c r="K1004" s="10">
        <f>IF(J1004="PACK", I1004, 0)</f>
      </c>
      <c r="L1004" s="10">
        <f>IF(J1004="KG", I1004, I1004 * VLOOKUP(G1004,Sku_Consolidated!A2:U957,21,FALSE))</f>
      </c>
      <c r="M1004" s="10" t="s">
        <v>37</v>
      </c>
      <c r="N1004" s="11" t="s">
        <v>2663</v>
      </c>
      <c r="O1004" s="10" t="s">
        <v>2664</v>
      </c>
      <c r="P1004" s="10">
        <f>N1004 - O1004</f>
      </c>
      <c r="Q1004" s="1">
        <f>VLOOKUP(G1004,Sku_Consolidated!A2:G957,7, FALSE)</f>
      </c>
      <c r="R1004" s="1">
        <f>IF(IFERROR(VLOOKUP(E1004,Store_Showcase!B2:H144,7, FALSE), TRUE)=TRUE, IF(IFERROR(VLOOKUP(E1004,Store_SRP!B2:H110,7, FALSE), TRUE)=TRUE,VLOOKUP(E1004,Store_VAM!B2:H273,7, FALSE),VLOOKUP(E1004,Store_SRP!B2:H110,7, FALSE)), VLOOKUP(E1004,Store_Showcase!B2:H144,7, FALSE))</f>
      </c>
      <c r="S1004" s="1">
        <f>IF(IFERROR(VLOOKUP(E1004,Store_Showcase!B2:I144,8, FALSE), TRUE)=TRUE, IF(IFERROR(VLOOKUP(E1004,Store_SRP!B2:I110,8, FALSE), TRUE)=TRUE,VLOOKUP(E1004,Store_VAM!B2:I273,8, FALSE),VLOOKUP(E1004,Store_SRP!B2:I110,8, FALSE)), VLOOKUP(E1004,Store_Showcase!B2:I144,8, FALSE))</f>
      </c>
      <c r="T1004" s="1">
        <f>VLOOKUP(G1004,Sku_Consolidated!A2:R957,18,FALSE)</f>
      </c>
      <c r="U1004" s="1" t="s">
        <v>2651</v>
      </c>
      <c r="V1004" s="1">
        <f>IF(VLOOKUP(G1004,Sku_Consolidated!A2:S957,19,FALSE)="SHOWCASE", VLOOKUP(E1004,Store_Showcase!B2:L144,11, FALSE), IF(VLOOKUP(G1004,Sku_Consolidated!A2:S957,19,FALSE)="VAM",VLOOKUP(E1004,Store_VAM!B2:L273,11, FALSE),VLOOKUP(E1004,Store_SRP!B2:L110,11, FALSE)))</f>
      </c>
      <c r="W1004" s="1">
        <f>VLOOKUP(G1004,Sku_Consolidated!A2:W957,11,FALSE)</f>
      </c>
      <c r="X1004" s="1">
        <f>VLOOKUP(G1004,Sku_Consolidated!A2:H957,8,FALSE)</f>
      </c>
      <c r="Y1004" s="1">
        <f>VLOOKUP(G1004,Sku_Consolidated!A2:I957,9,FALSE)</f>
      </c>
      <c r="Z1004" s="1" t="s">
        <v>41</v>
      </c>
      <c r="AA1004" s="1">
        <f>VLOOKUP(G1004,Sku_Consolidated!A2:E957,5,FALSE)</f>
      </c>
      <c r="AB1004" s="1">
        <f>IF(VLOOKUP(G1004,Sku_Consolidated!A2:S957,19,FALSE)="SHOWCASE", VLOOKUP(E1004,Store_Showcase!B2:N144,13, FALSE), IF(VLOOKUP(G1004,Sku_Consolidated!A2:S957,19,FALSE)="VAM",VLOOKUP(E1004,Store_VAM!B2:N273,13, FALSE),VLOOKUP(E1004,Store_SRP!B2:N110,13, FALSE)))</f>
      </c>
      <c r="AC1004" s="1">
        <f>IF(IFERROR(AB1004,TRUE)=TRUE, "-","OK")</f>
      </c>
      <c r="AD1004" s="11" t="s">
        <v>37</v>
      </c>
      <c r="AE1004" s="11" t="s">
        <v>37</v>
      </c>
      <c r="AF1004" s="1">
        <f>IF(IFERROR(VLOOKUP(E1004,Store_Showcase!B2:H144,{5}, FALSE), TRUE)=TRUE, IF(IFERROR(VLOOKUP(E1004,Store_SRP!B2:H110,{5}, FALSE), TRUE)=TRUE,VLOOKUP(E1004,Store_VAM!B2:H273,{5}, FALSE),VLOOKUP(E1004,Store_SRP!B2:H110,{5}, FALSE)), VLOOKUP(E1004,Store_Showcase!B2:H144,{5}, FALSE))</f>
      </c>
      <c r="AG1004" s="1">
        <f>IF(IFERROR(VLOOKUP(E1004,Store_Showcase!B2:H144,{6}, FALSE), TRUE)=TRUE, IF(IFERROR(VLOOKUP(E1004,Store_SRP!B2:H110,{6}, FALSE), TRUE)=TRUE,VLOOKUP(E1004,Store_VAM!B2:H273,{6}, FALSE),VLOOKUP(E1004,Store_SRP!B2:H110,{6}, FALSE)), VLOOKUP(E1004,Store_Showcase!B2:H144,{6}, FALSE))</f>
      </c>
      <c r="AH1004" s="1">
        <f>VLOOKUP(G1004,Sku_Consolidated!A2:R957,18,FALSE)</f>
      </c>
      <c r="AI1004" s="1">
        <f>VLOOKUP(G1004,Sku_Consolidated!A2:S957,19,FALSE)</f>
      </c>
      <c r="AJ1004" s="1">
        <f>VLOOKUP(G1004,Sku_Consolidated!A2:T957,20,FALSE)</f>
      </c>
    </row>
    <row r="1005" spans="1:36" x14ac:dyDescent="0.25">
      <c r="A1005" s="1">
        <v>2024</v>
      </c>
      <c r="B1005" s="1" t="s">
        <v>31</v>
      </c>
      <c r="C1005" s="1" t="s">
        <v>32</v>
      </c>
      <c r="D1005" s="1" t="s">
        <v>33</v>
      </c>
      <c r="E1005" s="9" t="s">
        <v>2648</v>
      </c>
      <c r="F1005" s="1">
        <f>IF(VLOOKUP(G1005,Sku_Consolidated!A2:S957,{19},FALSE)="SHOWCASE", VLOOKUP(E1005,Store_Showcase!B2:C144,{2}, FALSE), IF(VLOOKUP(G1005,Sku_Consolidated!A2:S957,{19},FALSE)="VAM",VLOOKUP(E1005,Store_VAM!B2:C273,{2}, FALSE),VLOOKUP(E1005,Store_SRP!B2:C110,{2}, FALSE)))</f>
      </c>
      <c r="G1005" s="1">
        <v>61733</v>
      </c>
      <c r="H1005" s="1" t="s">
        <v>58</v>
      </c>
      <c r="I1005" s="10" t="s">
        <v>2665</v>
      </c>
      <c r="J1005" s="1">
        <f>VLOOKUP(G1005,Sku_Consolidated!A2:C957, 3, FALSE)</f>
      </c>
      <c r="K1005" s="10">
        <f>IF(J1005="PACK", I1005, 0)</f>
      </c>
      <c r="L1005" s="10">
        <f>IF(J1005="KG", I1005, I1005 * VLOOKUP(G1005,Sku_Consolidated!A2:U957,21,FALSE))</f>
      </c>
      <c r="M1005" s="10" t="s">
        <v>37</v>
      </c>
      <c r="N1005" s="11" t="s">
        <v>2666</v>
      </c>
      <c r="O1005" s="10" t="s">
        <v>2667</v>
      </c>
      <c r="P1005" s="10">
        <f>N1005 - O1005</f>
      </c>
      <c r="Q1005" s="1">
        <f>VLOOKUP(G1005,Sku_Consolidated!A2:G957,7, FALSE)</f>
      </c>
      <c r="R1005" s="1">
        <f>IF(IFERROR(VLOOKUP(E1005,Store_Showcase!B2:H144,7, FALSE), TRUE)=TRUE, IF(IFERROR(VLOOKUP(E1005,Store_SRP!B2:H110,7, FALSE), TRUE)=TRUE,VLOOKUP(E1005,Store_VAM!B2:H273,7, FALSE),VLOOKUP(E1005,Store_SRP!B2:H110,7, FALSE)), VLOOKUP(E1005,Store_Showcase!B2:H144,7, FALSE))</f>
      </c>
      <c r="S1005" s="1">
        <f>IF(IFERROR(VLOOKUP(E1005,Store_Showcase!B2:I144,8, FALSE), TRUE)=TRUE, IF(IFERROR(VLOOKUP(E1005,Store_SRP!B2:I110,8, FALSE), TRUE)=TRUE,VLOOKUP(E1005,Store_VAM!B2:I273,8, FALSE),VLOOKUP(E1005,Store_SRP!B2:I110,8, FALSE)), VLOOKUP(E1005,Store_Showcase!B2:I144,8, FALSE))</f>
      </c>
      <c r="T1005" s="1">
        <f>VLOOKUP(G1005,Sku_Consolidated!A2:R957,18,FALSE)</f>
      </c>
      <c r="U1005" s="1" t="s">
        <v>2651</v>
      </c>
      <c r="V1005" s="1">
        <f>IF(VLOOKUP(G1005,Sku_Consolidated!A2:S957,19,FALSE)="SHOWCASE", VLOOKUP(E1005,Store_Showcase!B2:L144,11, FALSE), IF(VLOOKUP(G1005,Sku_Consolidated!A2:S957,19,FALSE)="VAM",VLOOKUP(E1005,Store_VAM!B2:L273,11, FALSE),VLOOKUP(E1005,Store_SRP!B2:L110,11, FALSE)))</f>
      </c>
      <c r="W1005" s="1">
        <f>VLOOKUP(G1005,Sku_Consolidated!A2:W957,11,FALSE)</f>
      </c>
      <c r="X1005" s="1">
        <f>VLOOKUP(G1005,Sku_Consolidated!A2:H957,8,FALSE)</f>
      </c>
      <c r="Y1005" s="1">
        <f>VLOOKUP(G1005,Sku_Consolidated!A2:I957,9,FALSE)</f>
      </c>
      <c r="Z1005" s="1" t="s">
        <v>41</v>
      </c>
      <c r="AA1005" s="1">
        <f>VLOOKUP(G1005,Sku_Consolidated!A2:E957,5,FALSE)</f>
      </c>
      <c r="AB1005" s="1">
        <f>IF(VLOOKUP(G1005,Sku_Consolidated!A2:S957,19,FALSE)="SHOWCASE", VLOOKUP(E1005,Store_Showcase!B2:N144,13, FALSE), IF(VLOOKUP(G1005,Sku_Consolidated!A2:S957,19,FALSE)="VAM",VLOOKUP(E1005,Store_VAM!B2:N273,13, FALSE),VLOOKUP(E1005,Store_SRP!B2:N110,13, FALSE)))</f>
      </c>
      <c r="AC1005" s="1">
        <f>IF(IFERROR(AB1005,TRUE)=TRUE, "-","OK")</f>
      </c>
      <c r="AD1005" s="11" t="s">
        <v>37</v>
      </c>
      <c r="AE1005" s="11" t="s">
        <v>37</v>
      </c>
      <c r="AF1005" s="1">
        <f>IF(IFERROR(VLOOKUP(E1005,Store_Showcase!B2:H144,{5}, FALSE), TRUE)=TRUE, IF(IFERROR(VLOOKUP(E1005,Store_SRP!B2:H110,{5}, FALSE), TRUE)=TRUE,VLOOKUP(E1005,Store_VAM!B2:H273,{5}, FALSE),VLOOKUP(E1005,Store_SRP!B2:H110,{5}, FALSE)), VLOOKUP(E1005,Store_Showcase!B2:H144,{5}, FALSE))</f>
      </c>
      <c r="AG1005" s="1">
        <f>IF(IFERROR(VLOOKUP(E1005,Store_Showcase!B2:H144,{6}, FALSE), TRUE)=TRUE, IF(IFERROR(VLOOKUP(E1005,Store_SRP!B2:H110,{6}, FALSE), TRUE)=TRUE,VLOOKUP(E1005,Store_VAM!B2:H273,{6}, FALSE),VLOOKUP(E1005,Store_SRP!B2:H110,{6}, FALSE)), VLOOKUP(E1005,Store_Showcase!B2:H144,{6}, FALSE))</f>
      </c>
      <c r="AH1005" s="1">
        <f>VLOOKUP(G1005,Sku_Consolidated!A2:R957,18,FALSE)</f>
      </c>
      <c r="AI1005" s="1">
        <f>VLOOKUP(G1005,Sku_Consolidated!A2:S957,19,FALSE)</f>
      </c>
      <c r="AJ1005" s="1">
        <f>VLOOKUP(G1005,Sku_Consolidated!A2:T957,20,FALSE)</f>
      </c>
    </row>
    <row r="1006" spans="1:36" x14ac:dyDescent="0.25">
      <c r="A1006" s="1">
        <v>2024</v>
      </c>
      <c r="B1006" s="1" t="s">
        <v>31</v>
      </c>
      <c r="C1006" s="1" t="s">
        <v>32</v>
      </c>
      <c r="D1006" s="1" t="s">
        <v>33</v>
      </c>
      <c r="E1006" s="9" t="s">
        <v>2648</v>
      </c>
      <c r="F1006" s="1">
        <f>IF(VLOOKUP(G1006,Sku_Consolidated!A2:S957,{19},FALSE)="SHOWCASE", VLOOKUP(E1006,Store_Showcase!B2:C144,{2}, FALSE), IF(VLOOKUP(G1006,Sku_Consolidated!A2:S957,{19},FALSE)="VAM",VLOOKUP(E1006,Store_VAM!B2:C273,{2}, FALSE),VLOOKUP(E1006,Store_SRP!B2:C110,{2}, FALSE)))</f>
      </c>
      <c r="G1006" s="1">
        <v>61734</v>
      </c>
      <c r="H1006" s="1" t="s">
        <v>62</v>
      </c>
      <c r="I1006" s="10" t="s">
        <v>2668</v>
      </c>
      <c r="J1006" s="1">
        <f>VLOOKUP(G1006,Sku_Consolidated!A2:C957, 3, FALSE)</f>
      </c>
      <c r="K1006" s="10">
        <f>IF(J1006="PACK", I1006, 0)</f>
      </c>
      <c r="L1006" s="10">
        <f>IF(J1006="KG", I1006, I1006 * VLOOKUP(G1006,Sku_Consolidated!A2:U957,21,FALSE))</f>
      </c>
      <c r="M1006" s="10" t="s">
        <v>37</v>
      </c>
      <c r="N1006" s="11" t="s">
        <v>2669</v>
      </c>
      <c r="O1006" s="10" t="s">
        <v>2670</v>
      </c>
      <c r="P1006" s="10">
        <f>N1006 - O1006</f>
      </c>
      <c r="Q1006" s="1">
        <f>VLOOKUP(G1006,Sku_Consolidated!A2:G957,7, FALSE)</f>
      </c>
      <c r="R1006" s="1">
        <f>IF(IFERROR(VLOOKUP(E1006,Store_Showcase!B2:H144,7, FALSE), TRUE)=TRUE, IF(IFERROR(VLOOKUP(E1006,Store_SRP!B2:H110,7, FALSE), TRUE)=TRUE,VLOOKUP(E1006,Store_VAM!B2:H273,7, FALSE),VLOOKUP(E1006,Store_SRP!B2:H110,7, FALSE)), VLOOKUP(E1006,Store_Showcase!B2:H144,7, FALSE))</f>
      </c>
      <c r="S1006" s="1">
        <f>IF(IFERROR(VLOOKUP(E1006,Store_Showcase!B2:I144,8, FALSE), TRUE)=TRUE, IF(IFERROR(VLOOKUP(E1006,Store_SRP!B2:I110,8, FALSE), TRUE)=TRUE,VLOOKUP(E1006,Store_VAM!B2:I273,8, FALSE),VLOOKUP(E1006,Store_SRP!B2:I110,8, FALSE)), VLOOKUP(E1006,Store_Showcase!B2:I144,8, FALSE))</f>
      </c>
      <c r="T1006" s="1">
        <f>VLOOKUP(G1006,Sku_Consolidated!A2:R957,18,FALSE)</f>
      </c>
      <c r="U1006" s="1" t="s">
        <v>2651</v>
      </c>
      <c r="V1006" s="1">
        <f>IF(VLOOKUP(G1006,Sku_Consolidated!A2:S957,19,FALSE)="SHOWCASE", VLOOKUP(E1006,Store_Showcase!B2:L144,11, FALSE), IF(VLOOKUP(G1006,Sku_Consolidated!A2:S957,19,FALSE)="VAM",VLOOKUP(E1006,Store_VAM!B2:L273,11, FALSE),VLOOKUP(E1006,Store_SRP!B2:L110,11, FALSE)))</f>
      </c>
      <c r="W1006" s="1">
        <f>VLOOKUP(G1006,Sku_Consolidated!A2:W957,11,FALSE)</f>
      </c>
      <c r="X1006" s="1">
        <f>VLOOKUP(G1006,Sku_Consolidated!A2:H957,8,FALSE)</f>
      </c>
      <c r="Y1006" s="1">
        <f>VLOOKUP(G1006,Sku_Consolidated!A2:I957,9,FALSE)</f>
      </c>
      <c r="Z1006" s="1" t="s">
        <v>41</v>
      </c>
      <c r="AA1006" s="1">
        <f>VLOOKUP(G1006,Sku_Consolidated!A2:E957,5,FALSE)</f>
      </c>
      <c r="AB1006" s="1">
        <f>IF(VLOOKUP(G1006,Sku_Consolidated!A2:S957,19,FALSE)="SHOWCASE", VLOOKUP(E1006,Store_Showcase!B2:N144,13, FALSE), IF(VLOOKUP(G1006,Sku_Consolidated!A2:S957,19,FALSE)="VAM",VLOOKUP(E1006,Store_VAM!B2:N273,13, FALSE),VLOOKUP(E1006,Store_SRP!B2:N110,13, FALSE)))</f>
      </c>
      <c r="AC1006" s="1">
        <f>IF(IFERROR(AB1006,TRUE)=TRUE, "-","OK")</f>
      </c>
      <c r="AD1006" s="11" t="s">
        <v>37</v>
      </c>
      <c r="AE1006" s="11" t="s">
        <v>37</v>
      </c>
      <c r="AF1006" s="1">
        <f>IF(IFERROR(VLOOKUP(E1006,Store_Showcase!B2:H144,{5}, FALSE), TRUE)=TRUE, IF(IFERROR(VLOOKUP(E1006,Store_SRP!B2:H110,{5}, FALSE), TRUE)=TRUE,VLOOKUP(E1006,Store_VAM!B2:H273,{5}, FALSE),VLOOKUP(E1006,Store_SRP!B2:H110,{5}, FALSE)), VLOOKUP(E1006,Store_Showcase!B2:H144,{5}, FALSE))</f>
      </c>
      <c r="AG1006" s="1">
        <f>IF(IFERROR(VLOOKUP(E1006,Store_Showcase!B2:H144,{6}, FALSE), TRUE)=TRUE, IF(IFERROR(VLOOKUP(E1006,Store_SRP!B2:H110,{6}, FALSE), TRUE)=TRUE,VLOOKUP(E1006,Store_VAM!B2:H273,{6}, FALSE),VLOOKUP(E1006,Store_SRP!B2:H110,{6}, FALSE)), VLOOKUP(E1006,Store_Showcase!B2:H144,{6}, FALSE))</f>
      </c>
      <c r="AH1006" s="1">
        <f>VLOOKUP(G1006,Sku_Consolidated!A2:R957,18,FALSE)</f>
      </c>
      <c r="AI1006" s="1">
        <f>VLOOKUP(G1006,Sku_Consolidated!A2:S957,19,FALSE)</f>
      </c>
      <c r="AJ1006" s="1">
        <f>VLOOKUP(G1006,Sku_Consolidated!A2:T957,20,FALSE)</f>
      </c>
    </row>
    <row r="1007" spans="1:36" x14ac:dyDescent="0.25">
      <c r="A1007" s="1">
        <v>2024</v>
      </c>
      <c r="B1007" s="1" t="s">
        <v>31</v>
      </c>
      <c r="C1007" s="1" t="s">
        <v>32</v>
      </c>
      <c r="D1007" s="1" t="s">
        <v>33</v>
      </c>
      <c r="E1007" s="9" t="s">
        <v>2648</v>
      </c>
      <c r="F1007" s="1">
        <f>IF(VLOOKUP(G1007,Sku_Consolidated!A2:S957,{19},FALSE)="SHOWCASE", VLOOKUP(E1007,Store_Showcase!B2:C144,{2}, FALSE), IF(VLOOKUP(G1007,Sku_Consolidated!A2:S957,{19},FALSE)="VAM",VLOOKUP(E1007,Store_VAM!B2:C273,{2}, FALSE),VLOOKUP(E1007,Store_SRP!B2:C110,{2}, FALSE)))</f>
      </c>
      <c r="G1007" s="1">
        <v>61735</v>
      </c>
      <c r="H1007" s="1" t="s">
        <v>66</v>
      </c>
      <c r="I1007" s="10" t="s">
        <v>2671</v>
      </c>
      <c r="J1007" s="1">
        <f>VLOOKUP(G1007,Sku_Consolidated!A2:C957, 3, FALSE)</f>
      </c>
      <c r="K1007" s="10">
        <f>IF(J1007="PACK", I1007, 0)</f>
      </c>
      <c r="L1007" s="10">
        <f>IF(J1007="KG", I1007, I1007 * VLOOKUP(G1007,Sku_Consolidated!A2:U957,21,FALSE))</f>
      </c>
      <c r="M1007" s="10" t="s">
        <v>37</v>
      </c>
      <c r="N1007" s="11" t="s">
        <v>2672</v>
      </c>
      <c r="O1007" s="10" t="s">
        <v>2673</v>
      </c>
      <c r="P1007" s="10">
        <f>N1007 - O1007</f>
      </c>
      <c r="Q1007" s="1">
        <f>VLOOKUP(G1007,Sku_Consolidated!A2:G957,7, FALSE)</f>
      </c>
      <c r="R1007" s="1">
        <f>IF(IFERROR(VLOOKUP(E1007,Store_Showcase!B2:H144,7, FALSE), TRUE)=TRUE, IF(IFERROR(VLOOKUP(E1007,Store_SRP!B2:H110,7, FALSE), TRUE)=TRUE,VLOOKUP(E1007,Store_VAM!B2:H273,7, FALSE),VLOOKUP(E1007,Store_SRP!B2:H110,7, FALSE)), VLOOKUP(E1007,Store_Showcase!B2:H144,7, FALSE))</f>
      </c>
      <c r="S1007" s="1">
        <f>IF(IFERROR(VLOOKUP(E1007,Store_Showcase!B2:I144,8, FALSE), TRUE)=TRUE, IF(IFERROR(VLOOKUP(E1007,Store_SRP!B2:I110,8, FALSE), TRUE)=TRUE,VLOOKUP(E1007,Store_VAM!B2:I273,8, FALSE),VLOOKUP(E1007,Store_SRP!B2:I110,8, FALSE)), VLOOKUP(E1007,Store_Showcase!B2:I144,8, FALSE))</f>
      </c>
      <c r="T1007" s="1">
        <f>VLOOKUP(G1007,Sku_Consolidated!A2:R957,18,FALSE)</f>
      </c>
      <c r="U1007" s="1" t="s">
        <v>2651</v>
      </c>
      <c r="V1007" s="1">
        <f>IF(VLOOKUP(G1007,Sku_Consolidated!A2:S957,19,FALSE)="SHOWCASE", VLOOKUP(E1007,Store_Showcase!B2:L144,11, FALSE), IF(VLOOKUP(G1007,Sku_Consolidated!A2:S957,19,FALSE)="VAM",VLOOKUP(E1007,Store_VAM!B2:L273,11, FALSE),VLOOKUP(E1007,Store_SRP!B2:L110,11, FALSE)))</f>
      </c>
      <c r="W1007" s="1">
        <f>VLOOKUP(G1007,Sku_Consolidated!A2:W957,11,FALSE)</f>
      </c>
      <c r="X1007" s="1">
        <f>VLOOKUP(G1007,Sku_Consolidated!A2:H957,8,FALSE)</f>
      </c>
      <c r="Y1007" s="1">
        <f>VLOOKUP(G1007,Sku_Consolidated!A2:I957,9,FALSE)</f>
      </c>
      <c r="Z1007" s="1" t="s">
        <v>41</v>
      </c>
      <c r="AA1007" s="1">
        <f>VLOOKUP(G1007,Sku_Consolidated!A2:E957,5,FALSE)</f>
      </c>
      <c r="AB1007" s="1">
        <f>IF(VLOOKUP(G1007,Sku_Consolidated!A2:S957,19,FALSE)="SHOWCASE", VLOOKUP(E1007,Store_Showcase!B2:N144,13, FALSE), IF(VLOOKUP(G1007,Sku_Consolidated!A2:S957,19,FALSE)="VAM",VLOOKUP(E1007,Store_VAM!B2:N273,13, FALSE),VLOOKUP(E1007,Store_SRP!B2:N110,13, FALSE)))</f>
      </c>
      <c r="AC1007" s="1">
        <f>IF(IFERROR(AB1007,TRUE)=TRUE, "-","OK")</f>
      </c>
      <c r="AD1007" s="11" t="s">
        <v>37</v>
      </c>
      <c r="AE1007" s="11" t="s">
        <v>37</v>
      </c>
      <c r="AF1007" s="1">
        <f>IF(IFERROR(VLOOKUP(E1007,Store_Showcase!B2:H144,{5}, FALSE), TRUE)=TRUE, IF(IFERROR(VLOOKUP(E1007,Store_SRP!B2:H110,{5}, FALSE), TRUE)=TRUE,VLOOKUP(E1007,Store_VAM!B2:H273,{5}, FALSE),VLOOKUP(E1007,Store_SRP!B2:H110,{5}, FALSE)), VLOOKUP(E1007,Store_Showcase!B2:H144,{5}, FALSE))</f>
      </c>
      <c r="AG1007" s="1">
        <f>IF(IFERROR(VLOOKUP(E1007,Store_Showcase!B2:H144,{6}, FALSE), TRUE)=TRUE, IF(IFERROR(VLOOKUP(E1007,Store_SRP!B2:H110,{6}, FALSE), TRUE)=TRUE,VLOOKUP(E1007,Store_VAM!B2:H273,{6}, FALSE),VLOOKUP(E1007,Store_SRP!B2:H110,{6}, FALSE)), VLOOKUP(E1007,Store_Showcase!B2:H144,{6}, FALSE))</f>
      </c>
      <c r="AH1007" s="1">
        <f>VLOOKUP(G1007,Sku_Consolidated!A2:R957,18,FALSE)</f>
      </c>
      <c r="AI1007" s="1">
        <f>VLOOKUP(G1007,Sku_Consolidated!A2:S957,19,FALSE)</f>
      </c>
      <c r="AJ1007" s="1">
        <f>VLOOKUP(G1007,Sku_Consolidated!A2:T957,20,FALSE)</f>
      </c>
    </row>
    <row r="1008" spans="1:36" x14ac:dyDescent="0.25">
      <c r="A1008" s="1">
        <v>2024</v>
      </c>
      <c r="B1008" s="1" t="s">
        <v>31</v>
      </c>
      <c r="C1008" s="1" t="s">
        <v>32</v>
      </c>
      <c r="D1008" s="1" t="s">
        <v>33</v>
      </c>
      <c r="E1008" s="9" t="s">
        <v>2648</v>
      </c>
      <c r="F1008" s="1">
        <f>IF(VLOOKUP(G1008,Sku_Consolidated!A2:S957,{19},FALSE)="SHOWCASE", VLOOKUP(E1008,Store_Showcase!B2:C144,{2}, FALSE), IF(VLOOKUP(G1008,Sku_Consolidated!A2:S957,{19},FALSE)="VAM",VLOOKUP(E1008,Store_VAM!B2:C273,{2}, FALSE),VLOOKUP(E1008,Store_SRP!B2:C110,{2}, FALSE)))</f>
      </c>
      <c r="G1008" s="1">
        <v>61737</v>
      </c>
      <c r="H1008" s="1" t="s">
        <v>70</v>
      </c>
      <c r="I1008" s="10" t="s">
        <v>2674</v>
      </c>
      <c r="J1008" s="1">
        <f>VLOOKUP(G1008,Sku_Consolidated!A2:C957, 3, FALSE)</f>
      </c>
      <c r="K1008" s="10">
        <f>IF(J1008="PACK", I1008, 0)</f>
      </c>
      <c r="L1008" s="10">
        <f>IF(J1008="KG", I1008, I1008 * VLOOKUP(G1008,Sku_Consolidated!A2:U957,21,FALSE))</f>
      </c>
      <c r="M1008" s="10" t="s">
        <v>37</v>
      </c>
      <c r="N1008" s="11" t="s">
        <v>2675</v>
      </c>
      <c r="O1008" s="10" t="s">
        <v>2676</v>
      </c>
      <c r="P1008" s="10">
        <f>N1008 - O1008</f>
      </c>
      <c r="Q1008" s="1">
        <f>VLOOKUP(G1008,Sku_Consolidated!A2:G957,7, FALSE)</f>
      </c>
      <c r="R1008" s="1">
        <f>IF(IFERROR(VLOOKUP(E1008,Store_Showcase!B2:H144,7, FALSE), TRUE)=TRUE, IF(IFERROR(VLOOKUP(E1008,Store_SRP!B2:H110,7, FALSE), TRUE)=TRUE,VLOOKUP(E1008,Store_VAM!B2:H273,7, FALSE),VLOOKUP(E1008,Store_SRP!B2:H110,7, FALSE)), VLOOKUP(E1008,Store_Showcase!B2:H144,7, FALSE))</f>
      </c>
      <c r="S1008" s="1">
        <f>IF(IFERROR(VLOOKUP(E1008,Store_Showcase!B2:I144,8, FALSE), TRUE)=TRUE, IF(IFERROR(VLOOKUP(E1008,Store_SRP!B2:I110,8, FALSE), TRUE)=TRUE,VLOOKUP(E1008,Store_VAM!B2:I273,8, FALSE),VLOOKUP(E1008,Store_SRP!B2:I110,8, FALSE)), VLOOKUP(E1008,Store_Showcase!B2:I144,8, FALSE))</f>
      </c>
      <c r="T1008" s="1">
        <f>VLOOKUP(G1008,Sku_Consolidated!A2:R957,18,FALSE)</f>
      </c>
      <c r="U1008" s="1" t="s">
        <v>2651</v>
      </c>
      <c r="V1008" s="1">
        <f>IF(VLOOKUP(G1008,Sku_Consolidated!A2:S957,19,FALSE)="SHOWCASE", VLOOKUP(E1008,Store_Showcase!B2:L144,11, FALSE), IF(VLOOKUP(G1008,Sku_Consolidated!A2:S957,19,FALSE)="VAM",VLOOKUP(E1008,Store_VAM!B2:L273,11, FALSE),VLOOKUP(E1008,Store_SRP!B2:L110,11, FALSE)))</f>
      </c>
      <c r="W1008" s="1">
        <f>VLOOKUP(G1008,Sku_Consolidated!A2:W957,11,FALSE)</f>
      </c>
      <c r="X1008" s="1">
        <f>VLOOKUP(G1008,Sku_Consolidated!A2:H957,8,FALSE)</f>
      </c>
      <c r="Y1008" s="1">
        <f>VLOOKUP(G1008,Sku_Consolidated!A2:I957,9,FALSE)</f>
      </c>
      <c r="Z1008" s="1" t="s">
        <v>41</v>
      </c>
      <c r="AA1008" s="1">
        <f>VLOOKUP(G1008,Sku_Consolidated!A2:E957,5,FALSE)</f>
      </c>
      <c r="AB1008" s="1">
        <f>IF(VLOOKUP(G1008,Sku_Consolidated!A2:S957,19,FALSE)="SHOWCASE", VLOOKUP(E1008,Store_Showcase!B2:N144,13, FALSE), IF(VLOOKUP(G1008,Sku_Consolidated!A2:S957,19,FALSE)="VAM",VLOOKUP(E1008,Store_VAM!B2:N273,13, FALSE),VLOOKUP(E1008,Store_SRP!B2:N110,13, FALSE)))</f>
      </c>
      <c r="AC1008" s="1">
        <f>IF(IFERROR(AB1008,TRUE)=TRUE, "-","OK")</f>
      </c>
      <c r="AD1008" s="11" t="s">
        <v>37</v>
      </c>
      <c r="AE1008" s="11" t="s">
        <v>37</v>
      </c>
      <c r="AF1008" s="1">
        <f>IF(IFERROR(VLOOKUP(E1008,Store_Showcase!B2:H144,{5}, FALSE), TRUE)=TRUE, IF(IFERROR(VLOOKUP(E1008,Store_SRP!B2:H110,{5}, FALSE), TRUE)=TRUE,VLOOKUP(E1008,Store_VAM!B2:H273,{5}, FALSE),VLOOKUP(E1008,Store_SRP!B2:H110,{5}, FALSE)), VLOOKUP(E1008,Store_Showcase!B2:H144,{5}, FALSE))</f>
      </c>
      <c r="AG1008" s="1">
        <f>IF(IFERROR(VLOOKUP(E1008,Store_Showcase!B2:H144,{6}, FALSE), TRUE)=TRUE, IF(IFERROR(VLOOKUP(E1008,Store_SRP!B2:H110,{6}, FALSE), TRUE)=TRUE,VLOOKUP(E1008,Store_VAM!B2:H273,{6}, FALSE),VLOOKUP(E1008,Store_SRP!B2:H110,{6}, FALSE)), VLOOKUP(E1008,Store_Showcase!B2:H144,{6}, FALSE))</f>
      </c>
      <c r="AH1008" s="1">
        <f>VLOOKUP(G1008,Sku_Consolidated!A2:R957,18,FALSE)</f>
      </c>
      <c r="AI1008" s="1">
        <f>VLOOKUP(G1008,Sku_Consolidated!A2:S957,19,FALSE)</f>
      </c>
      <c r="AJ1008" s="1">
        <f>VLOOKUP(G1008,Sku_Consolidated!A2:T957,20,FALSE)</f>
      </c>
    </row>
    <row r="1009" spans="1:36" x14ac:dyDescent="0.25">
      <c r="A1009" s="1">
        <v>2024</v>
      </c>
      <c r="B1009" s="1" t="s">
        <v>31</v>
      </c>
      <c r="C1009" s="1" t="s">
        <v>32</v>
      </c>
      <c r="D1009" s="1" t="s">
        <v>33</v>
      </c>
      <c r="E1009" s="9" t="s">
        <v>2648</v>
      </c>
      <c r="F1009" s="1">
        <f>IF(VLOOKUP(G1009,Sku_Consolidated!A2:S957,{19},FALSE)="SHOWCASE", VLOOKUP(E1009,Store_Showcase!B2:C144,{2}, FALSE), IF(VLOOKUP(G1009,Sku_Consolidated!A2:S957,{19},FALSE)="VAM",VLOOKUP(E1009,Store_VAM!B2:C273,{2}, FALSE),VLOOKUP(E1009,Store_SRP!B2:C110,{2}, FALSE)))</f>
      </c>
      <c r="G1009" s="1">
        <v>61740</v>
      </c>
      <c r="H1009" s="1" t="s">
        <v>231</v>
      </c>
      <c r="I1009" s="10" t="s">
        <v>2677</v>
      </c>
      <c r="J1009" s="1">
        <f>VLOOKUP(G1009,Sku_Consolidated!A2:C957, 3, FALSE)</f>
      </c>
      <c r="K1009" s="10">
        <f>IF(J1009="PACK", I1009, 0)</f>
      </c>
      <c r="L1009" s="10">
        <f>IF(J1009="KG", I1009, I1009 * VLOOKUP(G1009,Sku_Consolidated!A2:U957,21,FALSE))</f>
      </c>
      <c r="M1009" s="10" t="s">
        <v>37</v>
      </c>
      <c r="N1009" s="11" t="s">
        <v>2678</v>
      </c>
      <c r="O1009" s="10" t="s">
        <v>2679</v>
      </c>
      <c r="P1009" s="10">
        <f>N1009 - O1009</f>
      </c>
      <c r="Q1009" s="1">
        <f>VLOOKUP(G1009,Sku_Consolidated!A2:G957,7, FALSE)</f>
      </c>
      <c r="R1009" s="1">
        <f>IF(IFERROR(VLOOKUP(E1009,Store_Showcase!B2:H144,7, FALSE), TRUE)=TRUE, IF(IFERROR(VLOOKUP(E1009,Store_SRP!B2:H110,7, FALSE), TRUE)=TRUE,VLOOKUP(E1009,Store_VAM!B2:H273,7, FALSE),VLOOKUP(E1009,Store_SRP!B2:H110,7, FALSE)), VLOOKUP(E1009,Store_Showcase!B2:H144,7, FALSE))</f>
      </c>
      <c r="S1009" s="1">
        <f>IF(IFERROR(VLOOKUP(E1009,Store_Showcase!B2:I144,8, FALSE), TRUE)=TRUE, IF(IFERROR(VLOOKUP(E1009,Store_SRP!B2:I110,8, FALSE), TRUE)=TRUE,VLOOKUP(E1009,Store_VAM!B2:I273,8, FALSE),VLOOKUP(E1009,Store_SRP!B2:I110,8, FALSE)), VLOOKUP(E1009,Store_Showcase!B2:I144,8, FALSE))</f>
      </c>
      <c r="T1009" s="1">
        <f>VLOOKUP(G1009,Sku_Consolidated!A2:R957,18,FALSE)</f>
      </c>
      <c r="U1009" s="1" t="s">
        <v>2651</v>
      </c>
      <c r="V1009" s="1">
        <f>IF(VLOOKUP(G1009,Sku_Consolidated!A2:S957,19,FALSE)="SHOWCASE", VLOOKUP(E1009,Store_Showcase!B2:L144,11, FALSE), IF(VLOOKUP(G1009,Sku_Consolidated!A2:S957,19,FALSE)="VAM",VLOOKUP(E1009,Store_VAM!B2:L273,11, FALSE),VLOOKUP(E1009,Store_SRP!B2:L110,11, FALSE)))</f>
      </c>
      <c r="W1009" s="1">
        <f>VLOOKUP(G1009,Sku_Consolidated!A2:W957,11,FALSE)</f>
      </c>
      <c r="X1009" s="1">
        <f>VLOOKUP(G1009,Sku_Consolidated!A2:H957,8,FALSE)</f>
      </c>
      <c r="Y1009" s="1">
        <f>VLOOKUP(G1009,Sku_Consolidated!A2:I957,9,FALSE)</f>
      </c>
      <c r="Z1009" s="1" t="s">
        <v>41</v>
      </c>
      <c r="AA1009" s="1">
        <f>VLOOKUP(G1009,Sku_Consolidated!A2:E957,5,FALSE)</f>
      </c>
      <c r="AB1009" s="1">
        <f>IF(VLOOKUP(G1009,Sku_Consolidated!A2:S957,19,FALSE)="SHOWCASE", VLOOKUP(E1009,Store_Showcase!B2:N144,13, FALSE), IF(VLOOKUP(G1009,Sku_Consolidated!A2:S957,19,FALSE)="VAM",VLOOKUP(E1009,Store_VAM!B2:N273,13, FALSE),VLOOKUP(E1009,Store_SRP!B2:N110,13, FALSE)))</f>
      </c>
      <c r="AC1009" s="1">
        <f>IF(IFERROR(AB1009,TRUE)=TRUE, "-","OK")</f>
      </c>
      <c r="AD1009" s="11" t="s">
        <v>37</v>
      </c>
      <c r="AE1009" s="11" t="s">
        <v>37</v>
      </c>
      <c r="AF1009" s="1">
        <f>IF(IFERROR(VLOOKUP(E1009,Store_Showcase!B2:H144,{5}, FALSE), TRUE)=TRUE, IF(IFERROR(VLOOKUP(E1009,Store_SRP!B2:H110,{5}, FALSE), TRUE)=TRUE,VLOOKUP(E1009,Store_VAM!B2:H273,{5}, FALSE),VLOOKUP(E1009,Store_SRP!B2:H110,{5}, FALSE)), VLOOKUP(E1009,Store_Showcase!B2:H144,{5}, FALSE))</f>
      </c>
      <c r="AG1009" s="1">
        <f>IF(IFERROR(VLOOKUP(E1009,Store_Showcase!B2:H144,{6}, FALSE), TRUE)=TRUE, IF(IFERROR(VLOOKUP(E1009,Store_SRP!B2:H110,{6}, FALSE), TRUE)=TRUE,VLOOKUP(E1009,Store_VAM!B2:H273,{6}, FALSE),VLOOKUP(E1009,Store_SRP!B2:H110,{6}, FALSE)), VLOOKUP(E1009,Store_Showcase!B2:H144,{6}, FALSE))</f>
      </c>
      <c r="AH1009" s="1">
        <f>VLOOKUP(G1009,Sku_Consolidated!A2:R957,18,FALSE)</f>
      </c>
      <c r="AI1009" s="1">
        <f>VLOOKUP(G1009,Sku_Consolidated!A2:S957,19,FALSE)</f>
      </c>
      <c r="AJ1009" s="1">
        <f>VLOOKUP(G1009,Sku_Consolidated!A2:T957,20,FALSE)</f>
      </c>
    </row>
    <row r="1010" spans="1:36" x14ac:dyDescent="0.25">
      <c r="A1010" s="1">
        <v>2024</v>
      </c>
      <c r="B1010" s="1" t="s">
        <v>31</v>
      </c>
      <c r="C1010" s="1" t="s">
        <v>32</v>
      </c>
      <c r="D1010" s="1" t="s">
        <v>33</v>
      </c>
      <c r="E1010" s="9" t="s">
        <v>2648</v>
      </c>
      <c r="F1010" s="1">
        <f>IF(VLOOKUP(G1010,Sku_Consolidated!A2:S957,{19},FALSE)="SHOWCASE", VLOOKUP(E1010,Store_Showcase!B2:C144,{2}, FALSE), IF(VLOOKUP(G1010,Sku_Consolidated!A2:S957,{19},FALSE)="VAM",VLOOKUP(E1010,Store_VAM!B2:C273,{2}, FALSE),VLOOKUP(E1010,Store_SRP!B2:C110,{2}, FALSE)))</f>
      </c>
      <c r="G1010" s="1">
        <v>61742</v>
      </c>
      <c r="H1010" s="1" t="s">
        <v>78</v>
      </c>
      <c r="I1010" s="10" t="s">
        <v>2680</v>
      </c>
      <c r="J1010" s="1">
        <f>VLOOKUP(G1010,Sku_Consolidated!A2:C957, 3, FALSE)</f>
      </c>
      <c r="K1010" s="10">
        <f>IF(J1010="PACK", I1010, 0)</f>
      </c>
      <c r="L1010" s="10">
        <f>IF(J1010="KG", I1010, I1010 * VLOOKUP(G1010,Sku_Consolidated!A2:U957,21,FALSE))</f>
      </c>
      <c r="M1010" s="10" t="s">
        <v>37</v>
      </c>
      <c r="N1010" s="11" t="s">
        <v>2681</v>
      </c>
      <c r="O1010" s="10" t="s">
        <v>2682</v>
      </c>
      <c r="P1010" s="10">
        <f>N1010 - O1010</f>
      </c>
      <c r="Q1010" s="1">
        <f>VLOOKUP(G1010,Sku_Consolidated!A2:G957,7, FALSE)</f>
      </c>
      <c r="R1010" s="1">
        <f>IF(IFERROR(VLOOKUP(E1010,Store_Showcase!B2:H144,7, FALSE), TRUE)=TRUE, IF(IFERROR(VLOOKUP(E1010,Store_SRP!B2:H110,7, FALSE), TRUE)=TRUE,VLOOKUP(E1010,Store_VAM!B2:H273,7, FALSE),VLOOKUP(E1010,Store_SRP!B2:H110,7, FALSE)), VLOOKUP(E1010,Store_Showcase!B2:H144,7, FALSE))</f>
      </c>
      <c r="S1010" s="1">
        <f>IF(IFERROR(VLOOKUP(E1010,Store_Showcase!B2:I144,8, FALSE), TRUE)=TRUE, IF(IFERROR(VLOOKUP(E1010,Store_SRP!B2:I110,8, FALSE), TRUE)=TRUE,VLOOKUP(E1010,Store_VAM!B2:I273,8, FALSE),VLOOKUP(E1010,Store_SRP!B2:I110,8, FALSE)), VLOOKUP(E1010,Store_Showcase!B2:I144,8, FALSE))</f>
      </c>
      <c r="T1010" s="1">
        <f>VLOOKUP(G1010,Sku_Consolidated!A2:R957,18,FALSE)</f>
      </c>
      <c r="U1010" s="1" t="s">
        <v>2651</v>
      </c>
      <c r="V1010" s="1">
        <f>IF(VLOOKUP(G1010,Sku_Consolidated!A2:S957,19,FALSE)="SHOWCASE", VLOOKUP(E1010,Store_Showcase!B2:L144,11, FALSE), IF(VLOOKUP(G1010,Sku_Consolidated!A2:S957,19,FALSE)="VAM",VLOOKUP(E1010,Store_VAM!B2:L273,11, FALSE),VLOOKUP(E1010,Store_SRP!B2:L110,11, FALSE)))</f>
      </c>
      <c r="W1010" s="1">
        <f>VLOOKUP(G1010,Sku_Consolidated!A2:W957,11,FALSE)</f>
      </c>
      <c r="X1010" s="1">
        <f>VLOOKUP(G1010,Sku_Consolidated!A2:H957,8,FALSE)</f>
      </c>
      <c r="Y1010" s="1">
        <f>VLOOKUP(G1010,Sku_Consolidated!A2:I957,9,FALSE)</f>
      </c>
      <c r="Z1010" s="1" t="s">
        <v>41</v>
      </c>
      <c r="AA1010" s="1">
        <f>VLOOKUP(G1010,Sku_Consolidated!A2:E957,5,FALSE)</f>
      </c>
      <c r="AB1010" s="1">
        <f>IF(VLOOKUP(G1010,Sku_Consolidated!A2:S957,19,FALSE)="SHOWCASE", VLOOKUP(E1010,Store_Showcase!B2:N144,13, FALSE), IF(VLOOKUP(G1010,Sku_Consolidated!A2:S957,19,FALSE)="VAM",VLOOKUP(E1010,Store_VAM!B2:N273,13, FALSE),VLOOKUP(E1010,Store_SRP!B2:N110,13, FALSE)))</f>
      </c>
      <c r="AC1010" s="1">
        <f>IF(IFERROR(AB1010,TRUE)=TRUE, "-","OK")</f>
      </c>
      <c r="AD1010" s="11" t="s">
        <v>37</v>
      </c>
      <c r="AE1010" s="11" t="s">
        <v>37</v>
      </c>
      <c r="AF1010" s="1">
        <f>IF(IFERROR(VLOOKUP(E1010,Store_Showcase!B2:H144,{5}, FALSE), TRUE)=TRUE, IF(IFERROR(VLOOKUP(E1010,Store_SRP!B2:H110,{5}, FALSE), TRUE)=TRUE,VLOOKUP(E1010,Store_VAM!B2:H273,{5}, FALSE),VLOOKUP(E1010,Store_SRP!B2:H110,{5}, FALSE)), VLOOKUP(E1010,Store_Showcase!B2:H144,{5}, FALSE))</f>
      </c>
      <c r="AG1010" s="1">
        <f>IF(IFERROR(VLOOKUP(E1010,Store_Showcase!B2:H144,{6}, FALSE), TRUE)=TRUE, IF(IFERROR(VLOOKUP(E1010,Store_SRP!B2:H110,{6}, FALSE), TRUE)=TRUE,VLOOKUP(E1010,Store_VAM!B2:H273,{6}, FALSE),VLOOKUP(E1010,Store_SRP!B2:H110,{6}, FALSE)), VLOOKUP(E1010,Store_Showcase!B2:H144,{6}, FALSE))</f>
      </c>
      <c r="AH1010" s="1">
        <f>VLOOKUP(G1010,Sku_Consolidated!A2:R957,18,FALSE)</f>
      </c>
      <c r="AI1010" s="1">
        <f>VLOOKUP(G1010,Sku_Consolidated!A2:S957,19,FALSE)</f>
      </c>
      <c r="AJ1010" s="1">
        <f>VLOOKUP(G1010,Sku_Consolidated!A2:T957,20,FALSE)</f>
      </c>
    </row>
    <row r="1011" spans="1:36" x14ac:dyDescent="0.25">
      <c r="A1011" s="1">
        <v>2024</v>
      </c>
      <c r="B1011" s="1" t="s">
        <v>31</v>
      </c>
      <c r="C1011" s="1" t="s">
        <v>32</v>
      </c>
      <c r="D1011" s="1" t="s">
        <v>33</v>
      </c>
      <c r="E1011" s="9" t="s">
        <v>2648</v>
      </c>
      <c r="F1011" s="1">
        <f>IF(VLOOKUP(G1011,Sku_Consolidated!A2:S957,{19},FALSE)="SHOWCASE", VLOOKUP(E1011,Store_Showcase!B2:C144,{2}, FALSE), IF(VLOOKUP(G1011,Sku_Consolidated!A2:S957,{19},FALSE)="VAM",VLOOKUP(E1011,Store_VAM!B2:C273,{2}, FALSE),VLOOKUP(E1011,Store_SRP!B2:C110,{2}, FALSE)))</f>
      </c>
      <c r="G1011" s="1">
        <v>61744</v>
      </c>
      <c r="H1011" s="1" t="s">
        <v>82</v>
      </c>
      <c r="I1011" s="10" t="s">
        <v>51</v>
      </c>
      <c r="J1011" s="1">
        <f>VLOOKUP(G1011,Sku_Consolidated!A2:C957, 3, FALSE)</f>
      </c>
      <c r="K1011" s="10">
        <f>IF(J1011="PACK", I1011, 0)</f>
      </c>
      <c r="L1011" s="10">
        <f>IF(J1011="KG", I1011, I1011 * VLOOKUP(G1011,Sku_Consolidated!A2:U957,21,FALSE))</f>
      </c>
      <c r="M1011" s="10" t="s">
        <v>37</v>
      </c>
      <c r="N1011" s="11" t="s">
        <v>2683</v>
      </c>
      <c r="O1011" s="10" t="s">
        <v>2684</v>
      </c>
      <c r="P1011" s="10">
        <f>N1011 - O1011</f>
      </c>
      <c r="Q1011" s="1">
        <f>VLOOKUP(G1011,Sku_Consolidated!A2:G957,7, FALSE)</f>
      </c>
      <c r="R1011" s="1">
        <f>IF(IFERROR(VLOOKUP(E1011,Store_Showcase!B2:H144,7, FALSE), TRUE)=TRUE, IF(IFERROR(VLOOKUP(E1011,Store_SRP!B2:H110,7, FALSE), TRUE)=TRUE,VLOOKUP(E1011,Store_VAM!B2:H273,7, FALSE),VLOOKUP(E1011,Store_SRP!B2:H110,7, FALSE)), VLOOKUP(E1011,Store_Showcase!B2:H144,7, FALSE))</f>
      </c>
      <c r="S1011" s="1">
        <f>IF(IFERROR(VLOOKUP(E1011,Store_Showcase!B2:I144,8, FALSE), TRUE)=TRUE, IF(IFERROR(VLOOKUP(E1011,Store_SRP!B2:I110,8, FALSE), TRUE)=TRUE,VLOOKUP(E1011,Store_VAM!B2:I273,8, FALSE),VLOOKUP(E1011,Store_SRP!B2:I110,8, FALSE)), VLOOKUP(E1011,Store_Showcase!B2:I144,8, FALSE))</f>
      </c>
      <c r="T1011" s="1">
        <f>VLOOKUP(G1011,Sku_Consolidated!A2:R957,18,FALSE)</f>
      </c>
      <c r="U1011" s="1" t="s">
        <v>2651</v>
      </c>
      <c r="V1011" s="1">
        <f>IF(VLOOKUP(G1011,Sku_Consolidated!A2:S957,19,FALSE)="SHOWCASE", VLOOKUP(E1011,Store_Showcase!B2:L144,11, FALSE), IF(VLOOKUP(G1011,Sku_Consolidated!A2:S957,19,FALSE)="VAM",VLOOKUP(E1011,Store_VAM!B2:L273,11, FALSE),VLOOKUP(E1011,Store_SRP!B2:L110,11, FALSE)))</f>
      </c>
      <c r="W1011" s="1">
        <f>VLOOKUP(G1011,Sku_Consolidated!A2:W957,11,FALSE)</f>
      </c>
      <c r="X1011" s="1">
        <f>VLOOKUP(G1011,Sku_Consolidated!A2:H957,8,FALSE)</f>
      </c>
      <c r="Y1011" s="1">
        <f>VLOOKUP(G1011,Sku_Consolidated!A2:I957,9,FALSE)</f>
      </c>
      <c r="Z1011" s="1" t="s">
        <v>41</v>
      </c>
      <c r="AA1011" s="1">
        <f>VLOOKUP(G1011,Sku_Consolidated!A2:E957,5,FALSE)</f>
      </c>
      <c r="AB1011" s="1">
        <f>IF(VLOOKUP(G1011,Sku_Consolidated!A2:S957,19,FALSE)="SHOWCASE", VLOOKUP(E1011,Store_Showcase!B2:N144,13, FALSE), IF(VLOOKUP(G1011,Sku_Consolidated!A2:S957,19,FALSE)="VAM",VLOOKUP(E1011,Store_VAM!B2:N273,13, FALSE),VLOOKUP(E1011,Store_SRP!B2:N110,13, FALSE)))</f>
      </c>
      <c r="AC1011" s="1">
        <f>IF(IFERROR(AB1011,TRUE)=TRUE, "-","OK")</f>
      </c>
      <c r="AD1011" s="11" t="s">
        <v>37</v>
      </c>
      <c r="AE1011" s="11" t="s">
        <v>37</v>
      </c>
      <c r="AF1011" s="1">
        <f>IF(IFERROR(VLOOKUP(E1011,Store_Showcase!B2:H144,{5}, FALSE), TRUE)=TRUE, IF(IFERROR(VLOOKUP(E1011,Store_SRP!B2:H110,{5}, FALSE), TRUE)=TRUE,VLOOKUP(E1011,Store_VAM!B2:H273,{5}, FALSE),VLOOKUP(E1011,Store_SRP!B2:H110,{5}, FALSE)), VLOOKUP(E1011,Store_Showcase!B2:H144,{5}, FALSE))</f>
      </c>
      <c r="AG1011" s="1">
        <f>IF(IFERROR(VLOOKUP(E1011,Store_Showcase!B2:H144,{6}, FALSE), TRUE)=TRUE, IF(IFERROR(VLOOKUP(E1011,Store_SRP!B2:H110,{6}, FALSE), TRUE)=TRUE,VLOOKUP(E1011,Store_VAM!B2:H273,{6}, FALSE),VLOOKUP(E1011,Store_SRP!B2:H110,{6}, FALSE)), VLOOKUP(E1011,Store_Showcase!B2:H144,{6}, FALSE))</f>
      </c>
      <c r="AH1011" s="1">
        <f>VLOOKUP(G1011,Sku_Consolidated!A2:R957,18,FALSE)</f>
      </c>
      <c r="AI1011" s="1">
        <f>VLOOKUP(G1011,Sku_Consolidated!A2:S957,19,FALSE)</f>
      </c>
      <c r="AJ1011" s="1">
        <f>VLOOKUP(G1011,Sku_Consolidated!A2:T957,20,FALSE)</f>
      </c>
    </row>
    <row r="1012" spans="1:36" x14ac:dyDescent="0.25">
      <c r="A1012" s="1">
        <v>2024</v>
      </c>
      <c r="B1012" s="1" t="s">
        <v>31</v>
      </c>
      <c r="C1012" s="1" t="s">
        <v>32</v>
      </c>
      <c r="D1012" s="1" t="s">
        <v>33</v>
      </c>
      <c r="E1012" s="9" t="s">
        <v>2648</v>
      </c>
      <c r="F1012" s="1">
        <f>IF(VLOOKUP(G1012,Sku_Consolidated!A2:S957,{19},FALSE)="SHOWCASE", VLOOKUP(E1012,Store_Showcase!B2:C144,{2}, FALSE), IF(VLOOKUP(G1012,Sku_Consolidated!A2:S957,{19},FALSE)="VAM",VLOOKUP(E1012,Store_VAM!B2:C273,{2}, FALSE),VLOOKUP(E1012,Store_SRP!B2:C110,{2}, FALSE)))</f>
      </c>
      <c r="G1012" s="1">
        <v>61755</v>
      </c>
      <c r="H1012" s="1" t="s">
        <v>86</v>
      </c>
      <c r="I1012" s="10" t="s">
        <v>2685</v>
      </c>
      <c r="J1012" s="1">
        <f>VLOOKUP(G1012,Sku_Consolidated!A2:C957, 3, FALSE)</f>
      </c>
      <c r="K1012" s="10">
        <f>IF(J1012="PACK", I1012, 0)</f>
      </c>
      <c r="L1012" s="10">
        <f>IF(J1012="KG", I1012, I1012 * VLOOKUP(G1012,Sku_Consolidated!A2:U957,21,FALSE))</f>
      </c>
      <c r="M1012" s="10" t="s">
        <v>37</v>
      </c>
      <c r="N1012" s="11" t="s">
        <v>2686</v>
      </c>
      <c r="O1012" s="10" t="s">
        <v>2687</v>
      </c>
      <c r="P1012" s="10">
        <f>N1012 - O1012</f>
      </c>
      <c r="Q1012" s="1">
        <f>VLOOKUP(G1012,Sku_Consolidated!A2:G957,7, FALSE)</f>
      </c>
      <c r="R1012" s="1">
        <f>IF(IFERROR(VLOOKUP(E1012,Store_Showcase!B2:H144,7, FALSE), TRUE)=TRUE, IF(IFERROR(VLOOKUP(E1012,Store_SRP!B2:H110,7, FALSE), TRUE)=TRUE,VLOOKUP(E1012,Store_VAM!B2:H273,7, FALSE),VLOOKUP(E1012,Store_SRP!B2:H110,7, FALSE)), VLOOKUP(E1012,Store_Showcase!B2:H144,7, FALSE))</f>
      </c>
      <c r="S1012" s="1">
        <f>IF(IFERROR(VLOOKUP(E1012,Store_Showcase!B2:I144,8, FALSE), TRUE)=TRUE, IF(IFERROR(VLOOKUP(E1012,Store_SRP!B2:I110,8, FALSE), TRUE)=TRUE,VLOOKUP(E1012,Store_VAM!B2:I273,8, FALSE),VLOOKUP(E1012,Store_SRP!B2:I110,8, FALSE)), VLOOKUP(E1012,Store_Showcase!B2:I144,8, FALSE))</f>
      </c>
      <c r="T1012" s="1">
        <f>VLOOKUP(G1012,Sku_Consolidated!A2:R957,18,FALSE)</f>
      </c>
      <c r="U1012" s="1" t="s">
        <v>2651</v>
      </c>
      <c r="V1012" s="1">
        <f>IF(VLOOKUP(G1012,Sku_Consolidated!A2:S957,19,FALSE)="SHOWCASE", VLOOKUP(E1012,Store_Showcase!B2:L144,11, FALSE), IF(VLOOKUP(G1012,Sku_Consolidated!A2:S957,19,FALSE)="VAM",VLOOKUP(E1012,Store_VAM!B2:L273,11, FALSE),VLOOKUP(E1012,Store_SRP!B2:L110,11, FALSE)))</f>
      </c>
      <c r="W1012" s="1">
        <f>VLOOKUP(G1012,Sku_Consolidated!A2:W957,11,FALSE)</f>
      </c>
      <c r="X1012" s="1">
        <f>VLOOKUP(G1012,Sku_Consolidated!A2:H957,8,FALSE)</f>
      </c>
      <c r="Y1012" s="1">
        <f>VLOOKUP(G1012,Sku_Consolidated!A2:I957,9,FALSE)</f>
      </c>
      <c r="Z1012" s="1" t="s">
        <v>41</v>
      </c>
      <c r="AA1012" s="1">
        <f>VLOOKUP(G1012,Sku_Consolidated!A2:E957,5,FALSE)</f>
      </c>
      <c r="AB1012" s="1">
        <f>IF(VLOOKUP(G1012,Sku_Consolidated!A2:S957,19,FALSE)="SHOWCASE", VLOOKUP(E1012,Store_Showcase!B2:N144,13, FALSE), IF(VLOOKUP(G1012,Sku_Consolidated!A2:S957,19,FALSE)="VAM",VLOOKUP(E1012,Store_VAM!B2:N273,13, FALSE),VLOOKUP(E1012,Store_SRP!B2:N110,13, FALSE)))</f>
      </c>
      <c r="AC1012" s="1">
        <f>IF(IFERROR(AB1012,TRUE)=TRUE, "-","OK")</f>
      </c>
      <c r="AD1012" s="11" t="s">
        <v>37</v>
      </c>
      <c r="AE1012" s="11" t="s">
        <v>37</v>
      </c>
      <c r="AF1012" s="1">
        <f>IF(IFERROR(VLOOKUP(E1012,Store_Showcase!B2:H144,{5}, FALSE), TRUE)=TRUE, IF(IFERROR(VLOOKUP(E1012,Store_SRP!B2:H110,{5}, FALSE), TRUE)=TRUE,VLOOKUP(E1012,Store_VAM!B2:H273,{5}, FALSE),VLOOKUP(E1012,Store_SRP!B2:H110,{5}, FALSE)), VLOOKUP(E1012,Store_Showcase!B2:H144,{5}, FALSE))</f>
      </c>
      <c r="AG1012" s="1">
        <f>IF(IFERROR(VLOOKUP(E1012,Store_Showcase!B2:H144,{6}, FALSE), TRUE)=TRUE, IF(IFERROR(VLOOKUP(E1012,Store_SRP!B2:H110,{6}, FALSE), TRUE)=TRUE,VLOOKUP(E1012,Store_VAM!B2:H273,{6}, FALSE),VLOOKUP(E1012,Store_SRP!B2:H110,{6}, FALSE)), VLOOKUP(E1012,Store_Showcase!B2:H144,{6}, FALSE))</f>
      </c>
      <c r="AH1012" s="1">
        <f>VLOOKUP(G1012,Sku_Consolidated!A2:R957,18,FALSE)</f>
      </c>
      <c r="AI1012" s="1">
        <f>VLOOKUP(G1012,Sku_Consolidated!A2:S957,19,FALSE)</f>
      </c>
      <c r="AJ1012" s="1">
        <f>VLOOKUP(G1012,Sku_Consolidated!A2:T957,20,FALSE)</f>
      </c>
    </row>
    <row r="1013" spans="1:36" x14ac:dyDescent="0.25">
      <c r="A1013" s="1">
        <v>2024</v>
      </c>
      <c r="B1013" s="1" t="s">
        <v>31</v>
      </c>
      <c r="C1013" s="1" t="s">
        <v>32</v>
      </c>
      <c r="D1013" s="1" t="s">
        <v>33</v>
      </c>
      <c r="E1013" s="9" t="s">
        <v>2648</v>
      </c>
      <c r="F1013" s="1">
        <f>IF(VLOOKUP(G1013,Sku_Consolidated!A2:S957,{19},FALSE)="SHOWCASE", VLOOKUP(E1013,Store_Showcase!B2:C144,{2}, FALSE), IF(VLOOKUP(G1013,Sku_Consolidated!A2:S957,{19},FALSE)="VAM",VLOOKUP(E1013,Store_VAM!B2:C273,{2}, FALSE),VLOOKUP(E1013,Store_SRP!B2:C110,{2}, FALSE)))</f>
      </c>
      <c r="G1013" s="1">
        <v>61758</v>
      </c>
      <c r="H1013" s="1" t="s">
        <v>90</v>
      </c>
      <c r="I1013" s="10" t="s">
        <v>2688</v>
      </c>
      <c r="J1013" s="1">
        <f>VLOOKUP(G1013,Sku_Consolidated!A2:C957, 3, FALSE)</f>
      </c>
      <c r="K1013" s="10">
        <f>IF(J1013="PACK", I1013, 0)</f>
      </c>
      <c r="L1013" s="10">
        <f>IF(J1013="KG", I1013, I1013 * VLOOKUP(G1013,Sku_Consolidated!A2:U957,21,FALSE))</f>
      </c>
      <c r="M1013" s="10" t="s">
        <v>37</v>
      </c>
      <c r="N1013" s="11" t="s">
        <v>2689</v>
      </c>
      <c r="O1013" s="10" t="s">
        <v>2690</v>
      </c>
      <c r="P1013" s="10">
        <f>N1013 - O1013</f>
      </c>
      <c r="Q1013" s="1">
        <f>VLOOKUP(G1013,Sku_Consolidated!A2:G957,7, FALSE)</f>
      </c>
      <c r="R1013" s="1">
        <f>IF(IFERROR(VLOOKUP(E1013,Store_Showcase!B2:H144,7, FALSE), TRUE)=TRUE, IF(IFERROR(VLOOKUP(E1013,Store_SRP!B2:H110,7, FALSE), TRUE)=TRUE,VLOOKUP(E1013,Store_VAM!B2:H273,7, FALSE),VLOOKUP(E1013,Store_SRP!B2:H110,7, FALSE)), VLOOKUP(E1013,Store_Showcase!B2:H144,7, FALSE))</f>
      </c>
      <c r="S1013" s="1">
        <f>IF(IFERROR(VLOOKUP(E1013,Store_Showcase!B2:I144,8, FALSE), TRUE)=TRUE, IF(IFERROR(VLOOKUP(E1013,Store_SRP!B2:I110,8, FALSE), TRUE)=TRUE,VLOOKUP(E1013,Store_VAM!B2:I273,8, FALSE),VLOOKUP(E1013,Store_SRP!B2:I110,8, FALSE)), VLOOKUP(E1013,Store_Showcase!B2:I144,8, FALSE))</f>
      </c>
      <c r="T1013" s="1">
        <f>VLOOKUP(G1013,Sku_Consolidated!A2:R957,18,FALSE)</f>
      </c>
      <c r="U1013" s="1" t="s">
        <v>2651</v>
      </c>
      <c r="V1013" s="1">
        <f>IF(VLOOKUP(G1013,Sku_Consolidated!A2:S957,19,FALSE)="SHOWCASE", VLOOKUP(E1013,Store_Showcase!B2:L144,11, FALSE), IF(VLOOKUP(G1013,Sku_Consolidated!A2:S957,19,FALSE)="VAM",VLOOKUP(E1013,Store_VAM!B2:L273,11, FALSE),VLOOKUP(E1013,Store_SRP!B2:L110,11, FALSE)))</f>
      </c>
      <c r="W1013" s="1">
        <f>VLOOKUP(G1013,Sku_Consolidated!A2:W957,11,FALSE)</f>
      </c>
      <c r="X1013" s="1">
        <f>VLOOKUP(G1013,Sku_Consolidated!A2:H957,8,FALSE)</f>
      </c>
      <c r="Y1013" s="1">
        <f>VLOOKUP(G1013,Sku_Consolidated!A2:I957,9,FALSE)</f>
      </c>
      <c r="Z1013" s="1" t="s">
        <v>41</v>
      </c>
      <c r="AA1013" s="1">
        <f>VLOOKUP(G1013,Sku_Consolidated!A2:E957,5,FALSE)</f>
      </c>
      <c r="AB1013" s="1">
        <f>IF(VLOOKUP(G1013,Sku_Consolidated!A2:S957,19,FALSE)="SHOWCASE", VLOOKUP(E1013,Store_Showcase!B2:N144,13, FALSE), IF(VLOOKUP(G1013,Sku_Consolidated!A2:S957,19,FALSE)="VAM",VLOOKUP(E1013,Store_VAM!B2:N273,13, FALSE),VLOOKUP(E1013,Store_SRP!B2:N110,13, FALSE)))</f>
      </c>
      <c r="AC1013" s="1">
        <f>IF(IFERROR(AB1013,TRUE)=TRUE, "-","OK")</f>
      </c>
      <c r="AD1013" s="11" t="s">
        <v>37</v>
      </c>
      <c r="AE1013" s="11" t="s">
        <v>37</v>
      </c>
      <c r="AF1013" s="1">
        <f>IF(IFERROR(VLOOKUP(E1013,Store_Showcase!B2:H144,{5}, FALSE), TRUE)=TRUE, IF(IFERROR(VLOOKUP(E1013,Store_SRP!B2:H110,{5}, FALSE), TRUE)=TRUE,VLOOKUP(E1013,Store_VAM!B2:H273,{5}, FALSE),VLOOKUP(E1013,Store_SRP!B2:H110,{5}, FALSE)), VLOOKUP(E1013,Store_Showcase!B2:H144,{5}, FALSE))</f>
      </c>
      <c r="AG1013" s="1">
        <f>IF(IFERROR(VLOOKUP(E1013,Store_Showcase!B2:H144,{6}, FALSE), TRUE)=TRUE, IF(IFERROR(VLOOKUP(E1013,Store_SRP!B2:H110,{6}, FALSE), TRUE)=TRUE,VLOOKUP(E1013,Store_VAM!B2:H273,{6}, FALSE),VLOOKUP(E1013,Store_SRP!B2:H110,{6}, FALSE)), VLOOKUP(E1013,Store_Showcase!B2:H144,{6}, FALSE))</f>
      </c>
      <c r="AH1013" s="1">
        <f>VLOOKUP(G1013,Sku_Consolidated!A2:R957,18,FALSE)</f>
      </c>
      <c r="AI1013" s="1">
        <f>VLOOKUP(G1013,Sku_Consolidated!A2:S957,19,FALSE)</f>
      </c>
      <c r="AJ1013" s="1">
        <f>VLOOKUP(G1013,Sku_Consolidated!A2:T957,20,FALSE)</f>
      </c>
    </row>
    <row r="1014" spans="1:36" x14ac:dyDescent="0.25">
      <c r="A1014" s="1">
        <v>2024</v>
      </c>
      <c r="B1014" s="1" t="s">
        <v>31</v>
      </c>
      <c r="C1014" s="1" t="s">
        <v>32</v>
      </c>
      <c r="D1014" s="1" t="s">
        <v>33</v>
      </c>
      <c r="E1014" s="9" t="s">
        <v>2648</v>
      </c>
      <c r="F1014" s="1">
        <f>IF(VLOOKUP(G1014,Sku_Consolidated!A2:S957,{19},FALSE)="SHOWCASE", VLOOKUP(E1014,Store_Showcase!B2:C144,{2}, FALSE), IF(VLOOKUP(G1014,Sku_Consolidated!A2:S957,{19},FALSE)="VAM",VLOOKUP(E1014,Store_VAM!B2:C273,{2}, FALSE),VLOOKUP(E1014,Store_SRP!B2:C110,{2}, FALSE)))</f>
      </c>
      <c r="G1014" s="1">
        <v>61759</v>
      </c>
      <c r="H1014" s="1" t="s">
        <v>94</v>
      </c>
      <c r="I1014" s="10" t="s">
        <v>2691</v>
      </c>
      <c r="J1014" s="1">
        <f>VLOOKUP(G1014,Sku_Consolidated!A2:C957, 3, FALSE)</f>
      </c>
      <c r="K1014" s="10">
        <f>IF(J1014="PACK", I1014, 0)</f>
      </c>
      <c r="L1014" s="10">
        <f>IF(J1014="KG", I1014, I1014 * VLOOKUP(G1014,Sku_Consolidated!A2:U957,21,FALSE))</f>
      </c>
      <c r="M1014" s="10" t="s">
        <v>37</v>
      </c>
      <c r="N1014" s="11" t="s">
        <v>2692</v>
      </c>
      <c r="O1014" s="10" t="s">
        <v>2693</v>
      </c>
      <c r="P1014" s="10">
        <f>N1014 - O1014</f>
      </c>
      <c r="Q1014" s="1">
        <f>VLOOKUP(G1014,Sku_Consolidated!A2:G957,7, FALSE)</f>
      </c>
      <c r="R1014" s="1">
        <f>IF(IFERROR(VLOOKUP(E1014,Store_Showcase!B2:H144,7, FALSE), TRUE)=TRUE, IF(IFERROR(VLOOKUP(E1014,Store_SRP!B2:H110,7, FALSE), TRUE)=TRUE,VLOOKUP(E1014,Store_VAM!B2:H273,7, FALSE),VLOOKUP(E1014,Store_SRP!B2:H110,7, FALSE)), VLOOKUP(E1014,Store_Showcase!B2:H144,7, FALSE))</f>
      </c>
      <c r="S1014" s="1">
        <f>IF(IFERROR(VLOOKUP(E1014,Store_Showcase!B2:I144,8, FALSE), TRUE)=TRUE, IF(IFERROR(VLOOKUP(E1014,Store_SRP!B2:I110,8, FALSE), TRUE)=TRUE,VLOOKUP(E1014,Store_VAM!B2:I273,8, FALSE),VLOOKUP(E1014,Store_SRP!B2:I110,8, FALSE)), VLOOKUP(E1014,Store_Showcase!B2:I144,8, FALSE))</f>
      </c>
      <c r="T1014" s="1">
        <f>VLOOKUP(G1014,Sku_Consolidated!A2:R957,18,FALSE)</f>
      </c>
      <c r="U1014" s="1" t="s">
        <v>2651</v>
      </c>
      <c r="V1014" s="1">
        <f>IF(VLOOKUP(G1014,Sku_Consolidated!A2:S957,19,FALSE)="SHOWCASE", VLOOKUP(E1014,Store_Showcase!B2:L144,11, FALSE), IF(VLOOKUP(G1014,Sku_Consolidated!A2:S957,19,FALSE)="VAM",VLOOKUP(E1014,Store_VAM!B2:L273,11, FALSE),VLOOKUP(E1014,Store_SRP!B2:L110,11, FALSE)))</f>
      </c>
      <c r="W1014" s="1">
        <f>VLOOKUP(G1014,Sku_Consolidated!A2:W957,11,FALSE)</f>
      </c>
      <c r="X1014" s="1">
        <f>VLOOKUP(G1014,Sku_Consolidated!A2:H957,8,FALSE)</f>
      </c>
      <c r="Y1014" s="1">
        <f>VLOOKUP(G1014,Sku_Consolidated!A2:I957,9,FALSE)</f>
      </c>
      <c r="Z1014" s="1" t="s">
        <v>41</v>
      </c>
      <c r="AA1014" s="1">
        <f>VLOOKUP(G1014,Sku_Consolidated!A2:E957,5,FALSE)</f>
      </c>
      <c r="AB1014" s="1">
        <f>IF(VLOOKUP(G1014,Sku_Consolidated!A2:S957,19,FALSE)="SHOWCASE", VLOOKUP(E1014,Store_Showcase!B2:N144,13, FALSE), IF(VLOOKUP(G1014,Sku_Consolidated!A2:S957,19,FALSE)="VAM",VLOOKUP(E1014,Store_VAM!B2:N273,13, FALSE),VLOOKUP(E1014,Store_SRP!B2:N110,13, FALSE)))</f>
      </c>
      <c r="AC1014" s="1">
        <f>IF(IFERROR(AB1014,TRUE)=TRUE, "-","OK")</f>
      </c>
      <c r="AD1014" s="11" t="s">
        <v>37</v>
      </c>
      <c r="AE1014" s="11" t="s">
        <v>37</v>
      </c>
      <c r="AF1014" s="1">
        <f>IF(IFERROR(VLOOKUP(E1014,Store_Showcase!B2:H144,{5}, FALSE), TRUE)=TRUE, IF(IFERROR(VLOOKUP(E1014,Store_SRP!B2:H110,{5}, FALSE), TRUE)=TRUE,VLOOKUP(E1014,Store_VAM!B2:H273,{5}, FALSE),VLOOKUP(E1014,Store_SRP!B2:H110,{5}, FALSE)), VLOOKUP(E1014,Store_Showcase!B2:H144,{5}, FALSE))</f>
      </c>
      <c r="AG1014" s="1">
        <f>IF(IFERROR(VLOOKUP(E1014,Store_Showcase!B2:H144,{6}, FALSE), TRUE)=TRUE, IF(IFERROR(VLOOKUP(E1014,Store_SRP!B2:H110,{6}, FALSE), TRUE)=TRUE,VLOOKUP(E1014,Store_VAM!B2:H273,{6}, FALSE),VLOOKUP(E1014,Store_SRP!B2:H110,{6}, FALSE)), VLOOKUP(E1014,Store_Showcase!B2:H144,{6}, FALSE))</f>
      </c>
      <c r="AH1014" s="1">
        <f>VLOOKUP(G1014,Sku_Consolidated!A2:R957,18,FALSE)</f>
      </c>
      <c r="AI1014" s="1">
        <f>VLOOKUP(G1014,Sku_Consolidated!A2:S957,19,FALSE)</f>
      </c>
      <c r="AJ1014" s="1">
        <f>VLOOKUP(G1014,Sku_Consolidated!A2:T957,20,FALSE)</f>
      </c>
    </row>
    <row r="1015" spans="1:36" x14ac:dyDescent="0.25">
      <c r="A1015" s="1">
        <v>2024</v>
      </c>
      <c r="B1015" s="1" t="s">
        <v>31</v>
      </c>
      <c r="C1015" s="1" t="s">
        <v>32</v>
      </c>
      <c r="D1015" s="1" t="s">
        <v>33</v>
      </c>
      <c r="E1015" s="9" t="s">
        <v>2648</v>
      </c>
      <c r="F1015" s="1">
        <f>IF(VLOOKUP(G1015,Sku_Consolidated!A2:S957,{19},FALSE)="SHOWCASE", VLOOKUP(E1015,Store_Showcase!B2:C144,{2}, FALSE), IF(VLOOKUP(G1015,Sku_Consolidated!A2:S957,{19},FALSE)="VAM",VLOOKUP(E1015,Store_VAM!B2:C273,{2}, FALSE),VLOOKUP(E1015,Store_SRP!B2:C110,{2}, FALSE)))</f>
      </c>
      <c r="G1015" s="1">
        <v>61762</v>
      </c>
      <c r="H1015" s="1" t="s">
        <v>252</v>
      </c>
      <c r="I1015" s="10" t="s">
        <v>559</v>
      </c>
      <c r="J1015" s="1">
        <f>VLOOKUP(G1015,Sku_Consolidated!A2:C957, 3, FALSE)</f>
      </c>
      <c r="K1015" s="10">
        <f>IF(J1015="PACK", I1015, 0)</f>
      </c>
      <c r="L1015" s="10">
        <f>IF(J1015="KG", I1015, I1015 * VLOOKUP(G1015,Sku_Consolidated!A2:U957,21,FALSE))</f>
      </c>
      <c r="M1015" s="10" t="s">
        <v>37</v>
      </c>
      <c r="N1015" s="11" t="s">
        <v>2694</v>
      </c>
      <c r="O1015" s="10" t="s">
        <v>2695</v>
      </c>
      <c r="P1015" s="10">
        <f>N1015 - O1015</f>
      </c>
      <c r="Q1015" s="1">
        <f>VLOOKUP(G1015,Sku_Consolidated!A2:G957,7, FALSE)</f>
      </c>
      <c r="R1015" s="1">
        <f>IF(IFERROR(VLOOKUP(E1015,Store_Showcase!B2:H144,7, FALSE), TRUE)=TRUE, IF(IFERROR(VLOOKUP(E1015,Store_SRP!B2:H110,7, FALSE), TRUE)=TRUE,VLOOKUP(E1015,Store_VAM!B2:H273,7, FALSE),VLOOKUP(E1015,Store_SRP!B2:H110,7, FALSE)), VLOOKUP(E1015,Store_Showcase!B2:H144,7, FALSE))</f>
      </c>
      <c r="S1015" s="1">
        <f>IF(IFERROR(VLOOKUP(E1015,Store_Showcase!B2:I144,8, FALSE), TRUE)=TRUE, IF(IFERROR(VLOOKUP(E1015,Store_SRP!B2:I110,8, FALSE), TRUE)=TRUE,VLOOKUP(E1015,Store_VAM!B2:I273,8, FALSE),VLOOKUP(E1015,Store_SRP!B2:I110,8, FALSE)), VLOOKUP(E1015,Store_Showcase!B2:I144,8, FALSE))</f>
      </c>
      <c r="T1015" s="1">
        <f>VLOOKUP(G1015,Sku_Consolidated!A2:R957,18,FALSE)</f>
      </c>
      <c r="U1015" s="1" t="s">
        <v>2651</v>
      </c>
      <c r="V1015" s="1">
        <f>IF(VLOOKUP(G1015,Sku_Consolidated!A2:S957,19,FALSE)="SHOWCASE", VLOOKUP(E1015,Store_Showcase!B2:L144,11, FALSE), IF(VLOOKUP(G1015,Sku_Consolidated!A2:S957,19,FALSE)="VAM",VLOOKUP(E1015,Store_VAM!B2:L273,11, FALSE),VLOOKUP(E1015,Store_SRP!B2:L110,11, FALSE)))</f>
      </c>
      <c r="W1015" s="1">
        <f>VLOOKUP(G1015,Sku_Consolidated!A2:W957,11,FALSE)</f>
      </c>
      <c r="X1015" s="1">
        <f>VLOOKUP(G1015,Sku_Consolidated!A2:H957,8,FALSE)</f>
      </c>
      <c r="Y1015" s="1">
        <f>VLOOKUP(G1015,Sku_Consolidated!A2:I957,9,FALSE)</f>
      </c>
      <c r="Z1015" s="1" t="s">
        <v>41</v>
      </c>
      <c r="AA1015" s="1">
        <f>VLOOKUP(G1015,Sku_Consolidated!A2:E957,5,FALSE)</f>
      </c>
      <c r="AB1015" s="1">
        <f>IF(VLOOKUP(G1015,Sku_Consolidated!A2:S957,19,FALSE)="SHOWCASE", VLOOKUP(E1015,Store_Showcase!B2:N144,13, FALSE), IF(VLOOKUP(G1015,Sku_Consolidated!A2:S957,19,FALSE)="VAM",VLOOKUP(E1015,Store_VAM!B2:N273,13, FALSE),VLOOKUP(E1015,Store_SRP!B2:N110,13, FALSE)))</f>
      </c>
      <c r="AC1015" s="1">
        <f>IF(IFERROR(AB1015,TRUE)=TRUE, "-","OK")</f>
      </c>
      <c r="AD1015" s="11" t="s">
        <v>37</v>
      </c>
      <c r="AE1015" s="11" t="s">
        <v>37</v>
      </c>
      <c r="AF1015" s="1">
        <f>IF(IFERROR(VLOOKUP(E1015,Store_Showcase!B2:H144,{5}, FALSE), TRUE)=TRUE, IF(IFERROR(VLOOKUP(E1015,Store_SRP!B2:H110,{5}, FALSE), TRUE)=TRUE,VLOOKUP(E1015,Store_VAM!B2:H273,{5}, FALSE),VLOOKUP(E1015,Store_SRP!B2:H110,{5}, FALSE)), VLOOKUP(E1015,Store_Showcase!B2:H144,{5}, FALSE))</f>
      </c>
      <c r="AG1015" s="1">
        <f>IF(IFERROR(VLOOKUP(E1015,Store_Showcase!B2:H144,{6}, FALSE), TRUE)=TRUE, IF(IFERROR(VLOOKUP(E1015,Store_SRP!B2:H110,{6}, FALSE), TRUE)=TRUE,VLOOKUP(E1015,Store_VAM!B2:H273,{6}, FALSE),VLOOKUP(E1015,Store_SRP!B2:H110,{6}, FALSE)), VLOOKUP(E1015,Store_Showcase!B2:H144,{6}, FALSE))</f>
      </c>
      <c r="AH1015" s="1">
        <f>VLOOKUP(G1015,Sku_Consolidated!A2:R957,18,FALSE)</f>
      </c>
      <c r="AI1015" s="1">
        <f>VLOOKUP(G1015,Sku_Consolidated!A2:S957,19,FALSE)</f>
      </c>
      <c r="AJ1015" s="1">
        <f>VLOOKUP(G1015,Sku_Consolidated!A2:T957,20,FALSE)</f>
      </c>
    </row>
    <row r="1016" spans="1:36" x14ac:dyDescent="0.25">
      <c r="A1016" s="1">
        <v>2024</v>
      </c>
      <c r="B1016" s="1" t="s">
        <v>31</v>
      </c>
      <c r="C1016" s="1" t="s">
        <v>32</v>
      </c>
      <c r="D1016" s="1" t="s">
        <v>33</v>
      </c>
      <c r="E1016" s="9" t="s">
        <v>2648</v>
      </c>
      <c r="F1016" s="1">
        <f>IF(VLOOKUP(G1016,Sku_Consolidated!A2:S957,{19},FALSE)="SHOWCASE", VLOOKUP(E1016,Store_Showcase!B2:C144,{2}, FALSE), IF(VLOOKUP(G1016,Sku_Consolidated!A2:S957,{19},FALSE)="VAM",VLOOKUP(E1016,Store_VAM!B2:C273,{2}, FALSE),VLOOKUP(E1016,Store_SRP!B2:C110,{2}, FALSE)))</f>
      </c>
      <c r="G1016" s="1">
        <v>61781</v>
      </c>
      <c r="H1016" s="1" t="s">
        <v>102</v>
      </c>
      <c r="I1016" s="10" t="s">
        <v>2696</v>
      </c>
      <c r="J1016" s="1">
        <f>VLOOKUP(G1016,Sku_Consolidated!A2:C957, 3, FALSE)</f>
      </c>
      <c r="K1016" s="10">
        <f>IF(J1016="PACK", I1016, 0)</f>
      </c>
      <c r="L1016" s="10">
        <f>IF(J1016="KG", I1016, I1016 * VLOOKUP(G1016,Sku_Consolidated!A2:U957,21,FALSE))</f>
      </c>
      <c r="M1016" s="10" t="s">
        <v>37</v>
      </c>
      <c r="N1016" s="11" t="s">
        <v>2697</v>
      </c>
      <c r="O1016" s="10" t="s">
        <v>2698</v>
      </c>
      <c r="P1016" s="10">
        <f>N1016 - O1016</f>
      </c>
      <c r="Q1016" s="1">
        <f>VLOOKUP(G1016,Sku_Consolidated!A2:G957,7, FALSE)</f>
      </c>
      <c r="R1016" s="1">
        <f>IF(IFERROR(VLOOKUP(E1016,Store_Showcase!B2:H144,7, FALSE), TRUE)=TRUE, IF(IFERROR(VLOOKUP(E1016,Store_SRP!B2:H110,7, FALSE), TRUE)=TRUE,VLOOKUP(E1016,Store_VAM!B2:H273,7, FALSE),VLOOKUP(E1016,Store_SRP!B2:H110,7, FALSE)), VLOOKUP(E1016,Store_Showcase!B2:H144,7, FALSE))</f>
      </c>
      <c r="S1016" s="1">
        <f>IF(IFERROR(VLOOKUP(E1016,Store_Showcase!B2:I144,8, FALSE), TRUE)=TRUE, IF(IFERROR(VLOOKUP(E1016,Store_SRP!B2:I110,8, FALSE), TRUE)=TRUE,VLOOKUP(E1016,Store_VAM!B2:I273,8, FALSE),VLOOKUP(E1016,Store_SRP!B2:I110,8, FALSE)), VLOOKUP(E1016,Store_Showcase!B2:I144,8, FALSE))</f>
      </c>
      <c r="T1016" s="1">
        <f>VLOOKUP(G1016,Sku_Consolidated!A2:R957,18,FALSE)</f>
      </c>
      <c r="U1016" s="1" t="s">
        <v>2651</v>
      </c>
      <c r="V1016" s="1">
        <f>IF(VLOOKUP(G1016,Sku_Consolidated!A2:S957,19,FALSE)="SHOWCASE", VLOOKUP(E1016,Store_Showcase!B2:L144,11, FALSE), IF(VLOOKUP(G1016,Sku_Consolidated!A2:S957,19,FALSE)="VAM",VLOOKUP(E1016,Store_VAM!B2:L273,11, FALSE),VLOOKUP(E1016,Store_SRP!B2:L110,11, FALSE)))</f>
      </c>
      <c r="W1016" s="1">
        <f>VLOOKUP(G1016,Sku_Consolidated!A2:W957,11,FALSE)</f>
      </c>
      <c r="X1016" s="1">
        <f>VLOOKUP(G1016,Sku_Consolidated!A2:H957,8,FALSE)</f>
      </c>
      <c r="Y1016" s="1">
        <f>VLOOKUP(G1016,Sku_Consolidated!A2:I957,9,FALSE)</f>
      </c>
      <c r="Z1016" s="1" t="s">
        <v>41</v>
      </c>
      <c r="AA1016" s="1">
        <f>VLOOKUP(G1016,Sku_Consolidated!A2:E957,5,FALSE)</f>
      </c>
      <c r="AB1016" s="1">
        <f>IF(VLOOKUP(G1016,Sku_Consolidated!A2:S957,19,FALSE)="SHOWCASE", VLOOKUP(E1016,Store_Showcase!B2:N144,13, FALSE), IF(VLOOKUP(G1016,Sku_Consolidated!A2:S957,19,FALSE)="VAM",VLOOKUP(E1016,Store_VAM!B2:N273,13, FALSE),VLOOKUP(E1016,Store_SRP!B2:N110,13, FALSE)))</f>
      </c>
      <c r="AC1016" s="1">
        <f>IF(IFERROR(AB1016,TRUE)=TRUE, "-","OK")</f>
      </c>
      <c r="AD1016" s="11" t="s">
        <v>37</v>
      </c>
      <c r="AE1016" s="11" t="s">
        <v>37</v>
      </c>
      <c r="AF1016" s="1">
        <f>IF(IFERROR(VLOOKUP(E1016,Store_Showcase!B2:H144,{5}, FALSE), TRUE)=TRUE, IF(IFERROR(VLOOKUP(E1016,Store_SRP!B2:H110,{5}, FALSE), TRUE)=TRUE,VLOOKUP(E1016,Store_VAM!B2:H273,{5}, FALSE),VLOOKUP(E1016,Store_SRP!B2:H110,{5}, FALSE)), VLOOKUP(E1016,Store_Showcase!B2:H144,{5}, FALSE))</f>
      </c>
      <c r="AG1016" s="1">
        <f>IF(IFERROR(VLOOKUP(E1016,Store_Showcase!B2:H144,{6}, FALSE), TRUE)=TRUE, IF(IFERROR(VLOOKUP(E1016,Store_SRP!B2:H110,{6}, FALSE), TRUE)=TRUE,VLOOKUP(E1016,Store_VAM!B2:H273,{6}, FALSE),VLOOKUP(E1016,Store_SRP!B2:H110,{6}, FALSE)), VLOOKUP(E1016,Store_Showcase!B2:H144,{6}, FALSE))</f>
      </c>
      <c r="AH1016" s="1">
        <f>VLOOKUP(G1016,Sku_Consolidated!A2:R957,18,FALSE)</f>
      </c>
      <c r="AI1016" s="1">
        <f>VLOOKUP(G1016,Sku_Consolidated!A2:S957,19,FALSE)</f>
      </c>
      <c r="AJ1016" s="1">
        <f>VLOOKUP(G1016,Sku_Consolidated!A2:T957,20,FALSE)</f>
      </c>
    </row>
    <row r="1017" spans="1:36" x14ac:dyDescent="0.25">
      <c r="A1017" s="1">
        <v>2024</v>
      </c>
      <c r="B1017" s="1" t="s">
        <v>31</v>
      </c>
      <c r="C1017" s="1" t="s">
        <v>32</v>
      </c>
      <c r="D1017" s="1" t="s">
        <v>33</v>
      </c>
      <c r="E1017" s="9" t="s">
        <v>2648</v>
      </c>
      <c r="F1017" s="1">
        <f>IF(VLOOKUP(G1017,Sku_Consolidated!A2:S957,{19},FALSE)="SHOWCASE", VLOOKUP(E1017,Store_Showcase!B2:C144,{2}, FALSE), IF(VLOOKUP(G1017,Sku_Consolidated!A2:S957,{19},FALSE)="VAM",VLOOKUP(E1017,Store_VAM!B2:C273,{2}, FALSE),VLOOKUP(E1017,Store_SRP!B2:C110,{2}, FALSE)))</f>
      </c>
      <c r="G1017" s="1">
        <v>61786</v>
      </c>
      <c r="H1017" s="1" t="s">
        <v>106</v>
      </c>
      <c r="I1017" s="10" t="s">
        <v>2699</v>
      </c>
      <c r="J1017" s="1">
        <f>VLOOKUP(G1017,Sku_Consolidated!A2:C957, 3, FALSE)</f>
      </c>
      <c r="K1017" s="10">
        <f>IF(J1017="PACK", I1017, 0)</f>
      </c>
      <c r="L1017" s="10">
        <f>IF(J1017="KG", I1017, I1017 * VLOOKUP(G1017,Sku_Consolidated!A2:U957,21,FALSE))</f>
      </c>
      <c r="M1017" s="10" t="s">
        <v>37</v>
      </c>
      <c r="N1017" s="11" t="s">
        <v>2700</v>
      </c>
      <c r="O1017" s="10" t="s">
        <v>2701</v>
      </c>
      <c r="P1017" s="10">
        <f>N1017 - O1017</f>
      </c>
      <c r="Q1017" s="1">
        <f>VLOOKUP(G1017,Sku_Consolidated!A2:G957,7, FALSE)</f>
      </c>
      <c r="R1017" s="1">
        <f>IF(IFERROR(VLOOKUP(E1017,Store_Showcase!B2:H144,7, FALSE), TRUE)=TRUE, IF(IFERROR(VLOOKUP(E1017,Store_SRP!B2:H110,7, FALSE), TRUE)=TRUE,VLOOKUP(E1017,Store_VAM!B2:H273,7, FALSE),VLOOKUP(E1017,Store_SRP!B2:H110,7, FALSE)), VLOOKUP(E1017,Store_Showcase!B2:H144,7, FALSE))</f>
      </c>
      <c r="S1017" s="1">
        <f>IF(IFERROR(VLOOKUP(E1017,Store_Showcase!B2:I144,8, FALSE), TRUE)=TRUE, IF(IFERROR(VLOOKUP(E1017,Store_SRP!B2:I110,8, FALSE), TRUE)=TRUE,VLOOKUP(E1017,Store_VAM!B2:I273,8, FALSE),VLOOKUP(E1017,Store_SRP!B2:I110,8, FALSE)), VLOOKUP(E1017,Store_Showcase!B2:I144,8, FALSE))</f>
      </c>
      <c r="T1017" s="1">
        <f>VLOOKUP(G1017,Sku_Consolidated!A2:R957,18,FALSE)</f>
      </c>
      <c r="U1017" s="1" t="s">
        <v>2651</v>
      </c>
      <c r="V1017" s="1">
        <f>IF(VLOOKUP(G1017,Sku_Consolidated!A2:S957,19,FALSE)="SHOWCASE", VLOOKUP(E1017,Store_Showcase!B2:L144,11, FALSE), IF(VLOOKUP(G1017,Sku_Consolidated!A2:S957,19,FALSE)="VAM",VLOOKUP(E1017,Store_VAM!B2:L273,11, FALSE),VLOOKUP(E1017,Store_SRP!B2:L110,11, FALSE)))</f>
      </c>
      <c r="W1017" s="1">
        <f>VLOOKUP(G1017,Sku_Consolidated!A2:W957,11,FALSE)</f>
      </c>
      <c r="X1017" s="1">
        <f>VLOOKUP(G1017,Sku_Consolidated!A2:H957,8,FALSE)</f>
      </c>
      <c r="Y1017" s="1">
        <f>VLOOKUP(G1017,Sku_Consolidated!A2:I957,9,FALSE)</f>
      </c>
      <c r="Z1017" s="1" t="s">
        <v>41</v>
      </c>
      <c r="AA1017" s="1">
        <f>VLOOKUP(G1017,Sku_Consolidated!A2:E957,5,FALSE)</f>
      </c>
      <c r="AB1017" s="1">
        <f>IF(VLOOKUP(G1017,Sku_Consolidated!A2:S957,19,FALSE)="SHOWCASE", VLOOKUP(E1017,Store_Showcase!B2:N144,13, FALSE), IF(VLOOKUP(G1017,Sku_Consolidated!A2:S957,19,FALSE)="VAM",VLOOKUP(E1017,Store_VAM!B2:N273,13, FALSE),VLOOKUP(E1017,Store_SRP!B2:N110,13, FALSE)))</f>
      </c>
      <c r="AC1017" s="1">
        <f>IF(IFERROR(AB1017,TRUE)=TRUE, "-","OK")</f>
      </c>
      <c r="AD1017" s="11" t="s">
        <v>37</v>
      </c>
      <c r="AE1017" s="11" t="s">
        <v>37</v>
      </c>
      <c r="AF1017" s="1">
        <f>IF(IFERROR(VLOOKUP(E1017,Store_Showcase!B2:H144,{5}, FALSE), TRUE)=TRUE, IF(IFERROR(VLOOKUP(E1017,Store_SRP!B2:H110,{5}, FALSE), TRUE)=TRUE,VLOOKUP(E1017,Store_VAM!B2:H273,{5}, FALSE),VLOOKUP(E1017,Store_SRP!B2:H110,{5}, FALSE)), VLOOKUP(E1017,Store_Showcase!B2:H144,{5}, FALSE))</f>
      </c>
      <c r="AG1017" s="1">
        <f>IF(IFERROR(VLOOKUP(E1017,Store_Showcase!B2:H144,{6}, FALSE), TRUE)=TRUE, IF(IFERROR(VLOOKUP(E1017,Store_SRP!B2:H110,{6}, FALSE), TRUE)=TRUE,VLOOKUP(E1017,Store_VAM!B2:H273,{6}, FALSE),VLOOKUP(E1017,Store_SRP!B2:H110,{6}, FALSE)), VLOOKUP(E1017,Store_Showcase!B2:H144,{6}, FALSE))</f>
      </c>
      <c r="AH1017" s="1">
        <f>VLOOKUP(G1017,Sku_Consolidated!A2:R957,18,FALSE)</f>
      </c>
      <c r="AI1017" s="1">
        <f>VLOOKUP(G1017,Sku_Consolidated!A2:S957,19,FALSE)</f>
      </c>
      <c r="AJ1017" s="1">
        <f>VLOOKUP(G1017,Sku_Consolidated!A2:T957,20,FALSE)</f>
      </c>
    </row>
    <row r="1018" spans="1:36" x14ac:dyDescent="0.25">
      <c r="A1018" s="1">
        <v>2024</v>
      </c>
      <c r="B1018" s="1" t="s">
        <v>31</v>
      </c>
      <c r="C1018" s="1" t="s">
        <v>32</v>
      </c>
      <c r="D1018" s="1" t="s">
        <v>33</v>
      </c>
      <c r="E1018" s="9" t="s">
        <v>2648</v>
      </c>
      <c r="F1018" s="1">
        <f>IF(VLOOKUP(G1018,Sku_Consolidated!A2:S957,{19},FALSE)="SHOWCASE", VLOOKUP(E1018,Store_Showcase!B2:C144,{2}, FALSE), IF(VLOOKUP(G1018,Sku_Consolidated!A2:S957,{19},FALSE)="VAM",VLOOKUP(E1018,Store_VAM!B2:C273,{2}, FALSE),VLOOKUP(E1018,Store_SRP!B2:C110,{2}, FALSE)))</f>
      </c>
      <c r="G1018" s="1">
        <v>61787</v>
      </c>
      <c r="H1018" s="1" t="s">
        <v>110</v>
      </c>
      <c r="I1018" s="10" t="s">
        <v>2702</v>
      </c>
      <c r="J1018" s="1">
        <f>VLOOKUP(G1018,Sku_Consolidated!A2:C957, 3, FALSE)</f>
      </c>
      <c r="K1018" s="10">
        <f>IF(J1018="PACK", I1018, 0)</f>
      </c>
      <c r="L1018" s="10">
        <f>IF(J1018="KG", I1018, I1018 * VLOOKUP(G1018,Sku_Consolidated!A2:U957,21,FALSE))</f>
      </c>
      <c r="M1018" s="10" t="s">
        <v>37</v>
      </c>
      <c r="N1018" s="11" t="s">
        <v>2703</v>
      </c>
      <c r="O1018" s="10" t="s">
        <v>2704</v>
      </c>
      <c r="P1018" s="10">
        <f>N1018 - O1018</f>
      </c>
      <c r="Q1018" s="1">
        <f>VLOOKUP(G1018,Sku_Consolidated!A2:G957,7, FALSE)</f>
      </c>
      <c r="R1018" s="1">
        <f>IF(IFERROR(VLOOKUP(E1018,Store_Showcase!B2:H144,7, FALSE), TRUE)=TRUE, IF(IFERROR(VLOOKUP(E1018,Store_SRP!B2:H110,7, FALSE), TRUE)=TRUE,VLOOKUP(E1018,Store_VAM!B2:H273,7, FALSE),VLOOKUP(E1018,Store_SRP!B2:H110,7, FALSE)), VLOOKUP(E1018,Store_Showcase!B2:H144,7, FALSE))</f>
      </c>
      <c r="S1018" s="1">
        <f>IF(IFERROR(VLOOKUP(E1018,Store_Showcase!B2:I144,8, FALSE), TRUE)=TRUE, IF(IFERROR(VLOOKUP(E1018,Store_SRP!B2:I110,8, FALSE), TRUE)=TRUE,VLOOKUP(E1018,Store_VAM!B2:I273,8, FALSE),VLOOKUP(E1018,Store_SRP!B2:I110,8, FALSE)), VLOOKUP(E1018,Store_Showcase!B2:I144,8, FALSE))</f>
      </c>
      <c r="T1018" s="1">
        <f>VLOOKUP(G1018,Sku_Consolidated!A2:R957,18,FALSE)</f>
      </c>
      <c r="U1018" s="1" t="s">
        <v>2651</v>
      </c>
      <c r="V1018" s="1">
        <f>IF(VLOOKUP(G1018,Sku_Consolidated!A2:S957,19,FALSE)="SHOWCASE", VLOOKUP(E1018,Store_Showcase!B2:L144,11, FALSE), IF(VLOOKUP(G1018,Sku_Consolidated!A2:S957,19,FALSE)="VAM",VLOOKUP(E1018,Store_VAM!B2:L273,11, FALSE),VLOOKUP(E1018,Store_SRP!B2:L110,11, FALSE)))</f>
      </c>
      <c r="W1018" s="1">
        <f>VLOOKUP(G1018,Sku_Consolidated!A2:W957,11,FALSE)</f>
      </c>
      <c r="X1018" s="1">
        <f>VLOOKUP(G1018,Sku_Consolidated!A2:H957,8,FALSE)</f>
      </c>
      <c r="Y1018" s="1">
        <f>VLOOKUP(G1018,Sku_Consolidated!A2:I957,9,FALSE)</f>
      </c>
      <c r="Z1018" s="1" t="s">
        <v>41</v>
      </c>
      <c r="AA1018" s="1">
        <f>VLOOKUP(G1018,Sku_Consolidated!A2:E957,5,FALSE)</f>
      </c>
      <c r="AB1018" s="1">
        <f>IF(VLOOKUP(G1018,Sku_Consolidated!A2:S957,19,FALSE)="SHOWCASE", VLOOKUP(E1018,Store_Showcase!B2:N144,13, FALSE), IF(VLOOKUP(G1018,Sku_Consolidated!A2:S957,19,FALSE)="VAM",VLOOKUP(E1018,Store_VAM!B2:N273,13, FALSE),VLOOKUP(E1018,Store_SRP!B2:N110,13, FALSE)))</f>
      </c>
      <c r="AC1018" s="1">
        <f>IF(IFERROR(AB1018,TRUE)=TRUE, "-","OK")</f>
      </c>
      <c r="AD1018" s="11" t="s">
        <v>37</v>
      </c>
      <c r="AE1018" s="11" t="s">
        <v>37</v>
      </c>
      <c r="AF1018" s="1">
        <f>IF(IFERROR(VLOOKUP(E1018,Store_Showcase!B2:H144,{5}, FALSE), TRUE)=TRUE, IF(IFERROR(VLOOKUP(E1018,Store_SRP!B2:H110,{5}, FALSE), TRUE)=TRUE,VLOOKUP(E1018,Store_VAM!B2:H273,{5}, FALSE),VLOOKUP(E1018,Store_SRP!B2:H110,{5}, FALSE)), VLOOKUP(E1018,Store_Showcase!B2:H144,{5}, FALSE))</f>
      </c>
      <c r="AG1018" s="1">
        <f>IF(IFERROR(VLOOKUP(E1018,Store_Showcase!B2:H144,{6}, FALSE), TRUE)=TRUE, IF(IFERROR(VLOOKUP(E1018,Store_SRP!B2:H110,{6}, FALSE), TRUE)=TRUE,VLOOKUP(E1018,Store_VAM!B2:H273,{6}, FALSE),VLOOKUP(E1018,Store_SRP!B2:H110,{6}, FALSE)), VLOOKUP(E1018,Store_Showcase!B2:H144,{6}, FALSE))</f>
      </c>
      <c r="AH1018" s="1">
        <f>VLOOKUP(G1018,Sku_Consolidated!A2:R957,18,FALSE)</f>
      </c>
      <c r="AI1018" s="1">
        <f>VLOOKUP(G1018,Sku_Consolidated!A2:S957,19,FALSE)</f>
      </c>
      <c r="AJ1018" s="1">
        <f>VLOOKUP(G1018,Sku_Consolidated!A2:T957,20,FALSE)</f>
      </c>
    </row>
    <row r="1019" spans="1:36" x14ac:dyDescent="0.25">
      <c r="A1019" s="1">
        <v>2024</v>
      </c>
      <c r="B1019" s="1" t="s">
        <v>31</v>
      </c>
      <c r="C1019" s="1" t="s">
        <v>32</v>
      </c>
      <c r="D1019" s="1" t="s">
        <v>33</v>
      </c>
      <c r="E1019" s="9" t="s">
        <v>2648</v>
      </c>
      <c r="F1019" s="1">
        <f>IF(VLOOKUP(G1019,Sku_Consolidated!A2:S957,{19},FALSE)="SHOWCASE", VLOOKUP(E1019,Store_Showcase!B2:C144,{2}, FALSE), IF(VLOOKUP(G1019,Sku_Consolidated!A2:S957,{19},FALSE)="VAM",VLOOKUP(E1019,Store_VAM!B2:C273,{2}, FALSE),VLOOKUP(E1019,Store_SRP!B2:C110,{2}, FALSE)))</f>
      </c>
      <c r="G1019" s="1">
        <v>61820</v>
      </c>
      <c r="H1019" s="1" t="s">
        <v>114</v>
      </c>
      <c r="I1019" s="10" t="s">
        <v>2705</v>
      </c>
      <c r="J1019" s="1">
        <f>VLOOKUP(G1019,Sku_Consolidated!A2:C957, 3, FALSE)</f>
      </c>
      <c r="K1019" s="10">
        <f>IF(J1019="PACK", I1019, 0)</f>
      </c>
      <c r="L1019" s="10">
        <f>IF(J1019="KG", I1019, I1019 * VLOOKUP(G1019,Sku_Consolidated!A2:U957,21,FALSE))</f>
      </c>
      <c r="M1019" s="10" t="s">
        <v>37</v>
      </c>
      <c r="N1019" s="11" t="s">
        <v>2706</v>
      </c>
      <c r="O1019" s="10" t="s">
        <v>2707</v>
      </c>
      <c r="P1019" s="10">
        <f>N1019 - O1019</f>
      </c>
      <c r="Q1019" s="1">
        <f>VLOOKUP(G1019,Sku_Consolidated!A2:G957,7, FALSE)</f>
      </c>
      <c r="R1019" s="1">
        <f>IF(IFERROR(VLOOKUP(E1019,Store_Showcase!B2:H144,7, FALSE), TRUE)=TRUE, IF(IFERROR(VLOOKUP(E1019,Store_SRP!B2:H110,7, FALSE), TRUE)=TRUE,VLOOKUP(E1019,Store_VAM!B2:H273,7, FALSE),VLOOKUP(E1019,Store_SRP!B2:H110,7, FALSE)), VLOOKUP(E1019,Store_Showcase!B2:H144,7, FALSE))</f>
      </c>
      <c r="S1019" s="1">
        <f>IF(IFERROR(VLOOKUP(E1019,Store_Showcase!B2:I144,8, FALSE), TRUE)=TRUE, IF(IFERROR(VLOOKUP(E1019,Store_SRP!B2:I110,8, FALSE), TRUE)=TRUE,VLOOKUP(E1019,Store_VAM!B2:I273,8, FALSE),VLOOKUP(E1019,Store_SRP!B2:I110,8, FALSE)), VLOOKUP(E1019,Store_Showcase!B2:I144,8, FALSE))</f>
      </c>
      <c r="T1019" s="1">
        <f>VLOOKUP(G1019,Sku_Consolidated!A2:R957,18,FALSE)</f>
      </c>
      <c r="U1019" s="1" t="s">
        <v>2651</v>
      </c>
      <c r="V1019" s="1">
        <f>IF(VLOOKUP(G1019,Sku_Consolidated!A2:S957,19,FALSE)="SHOWCASE", VLOOKUP(E1019,Store_Showcase!B2:L144,11, FALSE), IF(VLOOKUP(G1019,Sku_Consolidated!A2:S957,19,FALSE)="VAM",VLOOKUP(E1019,Store_VAM!B2:L273,11, FALSE),VLOOKUP(E1019,Store_SRP!B2:L110,11, FALSE)))</f>
      </c>
      <c r="W1019" s="1">
        <f>VLOOKUP(G1019,Sku_Consolidated!A2:W957,11,FALSE)</f>
      </c>
      <c r="X1019" s="1">
        <f>VLOOKUP(G1019,Sku_Consolidated!A2:H957,8,FALSE)</f>
      </c>
      <c r="Y1019" s="1">
        <f>VLOOKUP(G1019,Sku_Consolidated!A2:I957,9,FALSE)</f>
      </c>
      <c r="Z1019" s="1" t="s">
        <v>41</v>
      </c>
      <c r="AA1019" s="1">
        <f>VLOOKUP(G1019,Sku_Consolidated!A2:E957,5,FALSE)</f>
      </c>
      <c r="AB1019" s="1">
        <f>IF(VLOOKUP(G1019,Sku_Consolidated!A2:S957,19,FALSE)="SHOWCASE", VLOOKUP(E1019,Store_Showcase!B2:N144,13, FALSE), IF(VLOOKUP(G1019,Sku_Consolidated!A2:S957,19,FALSE)="VAM",VLOOKUP(E1019,Store_VAM!B2:N273,13, FALSE),VLOOKUP(E1019,Store_SRP!B2:N110,13, FALSE)))</f>
      </c>
      <c r="AC1019" s="1">
        <f>IF(IFERROR(AB1019,TRUE)=TRUE, "-","OK")</f>
      </c>
      <c r="AD1019" s="11" t="s">
        <v>37</v>
      </c>
      <c r="AE1019" s="11" t="s">
        <v>37</v>
      </c>
      <c r="AF1019" s="1">
        <f>IF(IFERROR(VLOOKUP(E1019,Store_Showcase!B2:H144,{5}, FALSE), TRUE)=TRUE, IF(IFERROR(VLOOKUP(E1019,Store_SRP!B2:H110,{5}, FALSE), TRUE)=TRUE,VLOOKUP(E1019,Store_VAM!B2:H273,{5}, FALSE),VLOOKUP(E1019,Store_SRP!B2:H110,{5}, FALSE)), VLOOKUP(E1019,Store_Showcase!B2:H144,{5}, FALSE))</f>
      </c>
      <c r="AG1019" s="1">
        <f>IF(IFERROR(VLOOKUP(E1019,Store_Showcase!B2:H144,{6}, FALSE), TRUE)=TRUE, IF(IFERROR(VLOOKUP(E1019,Store_SRP!B2:H110,{6}, FALSE), TRUE)=TRUE,VLOOKUP(E1019,Store_VAM!B2:H273,{6}, FALSE),VLOOKUP(E1019,Store_SRP!B2:H110,{6}, FALSE)), VLOOKUP(E1019,Store_Showcase!B2:H144,{6}, FALSE))</f>
      </c>
      <c r="AH1019" s="1">
        <f>VLOOKUP(G1019,Sku_Consolidated!A2:R957,18,FALSE)</f>
      </c>
      <c r="AI1019" s="1">
        <f>VLOOKUP(G1019,Sku_Consolidated!A2:S957,19,FALSE)</f>
      </c>
      <c r="AJ1019" s="1">
        <f>VLOOKUP(G1019,Sku_Consolidated!A2:T957,20,FALSE)</f>
      </c>
    </row>
    <row r="1020" spans="1:36" x14ac:dyDescent="0.25">
      <c r="A1020" s="1">
        <v>2024</v>
      </c>
      <c r="B1020" s="1" t="s">
        <v>31</v>
      </c>
      <c r="C1020" s="1" t="s">
        <v>32</v>
      </c>
      <c r="D1020" s="1" t="s">
        <v>33</v>
      </c>
      <c r="E1020" s="9" t="s">
        <v>2648</v>
      </c>
      <c r="F1020" s="1">
        <f>IF(VLOOKUP(G1020,Sku_Consolidated!A2:S957,{19},FALSE)="SHOWCASE", VLOOKUP(E1020,Store_Showcase!B2:C144,{2}, FALSE), IF(VLOOKUP(G1020,Sku_Consolidated!A2:S957,{19},FALSE)="VAM",VLOOKUP(E1020,Store_VAM!B2:C273,{2}, FALSE),VLOOKUP(E1020,Store_SRP!B2:C110,{2}, FALSE)))</f>
      </c>
      <c r="G1020" s="1">
        <v>61833</v>
      </c>
      <c r="H1020" s="1" t="s">
        <v>118</v>
      </c>
      <c r="I1020" s="10" t="s">
        <v>441</v>
      </c>
      <c r="J1020" s="1">
        <f>VLOOKUP(G1020,Sku_Consolidated!A2:C957, 3, FALSE)</f>
      </c>
      <c r="K1020" s="10">
        <f>IF(J1020="PACK", I1020, 0)</f>
      </c>
      <c r="L1020" s="10">
        <f>IF(J1020="KG", I1020, I1020 * VLOOKUP(G1020,Sku_Consolidated!A2:U957,21,FALSE))</f>
      </c>
      <c r="M1020" s="10" t="s">
        <v>37</v>
      </c>
      <c r="N1020" s="11" t="s">
        <v>2708</v>
      </c>
      <c r="O1020" s="10" t="s">
        <v>2709</v>
      </c>
      <c r="P1020" s="10">
        <f>N1020 - O1020</f>
      </c>
      <c r="Q1020" s="1">
        <f>VLOOKUP(G1020,Sku_Consolidated!A2:G957,7, FALSE)</f>
      </c>
      <c r="R1020" s="1">
        <f>IF(IFERROR(VLOOKUP(E1020,Store_Showcase!B2:H144,7, FALSE), TRUE)=TRUE, IF(IFERROR(VLOOKUP(E1020,Store_SRP!B2:H110,7, FALSE), TRUE)=TRUE,VLOOKUP(E1020,Store_VAM!B2:H273,7, FALSE),VLOOKUP(E1020,Store_SRP!B2:H110,7, FALSE)), VLOOKUP(E1020,Store_Showcase!B2:H144,7, FALSE))</f>
      </c>
      <c r="S1020" s="1">
        <f>IF(IFERROR(VLOOKUP(E1020,Store_Showcase!B2:I144,8, FALSE), TRUE)=TRUE, IF(IFERROR(VLOOKUP(E1020,Store_SRP!B2:I110,8, FALSE), TRUE)=TRUE,VLOOKUP(E1020,Store_VAM!B2:I273,8, FALSE),VLOOKUP(E1020,Store_SRP!B2:I110,8, FALSE)), VLOOKUP(E1020,Store_Showcase!B2:I144,8, FALSE))</f>
      </c>
      <c r="T1020" s="1">
        <f>VLOOKUP(G1020,Sku_Consolidated!A2:R957,18,FALSE)</f>
      </c>
      <c r="U1020" s="1" t="s">
        <v>2651</v>
      </c>
      <c r="V1020" s="1">
        <f>IF(VLOOKUP(G1020,Sku_Consolidated!A2:S957,19,FALSE)="SHOWCASE", VLOOKUP(E1020,Store_Showcase!B2:L144,11, FALSE), IF(VLOOKUP(G1020,Sku_Consolidated!A2:S957,19,FALSE)="VAM",VLOOKUP(E1020,Store_VAM!B2:L273,11, FALSE),VLOOKUP(E1020,Store_SRP!B2:L110,11, FALSE)))</f>
      </c>
      <c r="W1020" s="1">
        <f>VLOOKUP(G1020,Sku_Consolidated!A2:W957,11,FALSE)</f>
      </c>
      <c r="X1020" s="1">
        <f>VLOOKUP(G1020,Sku_Consolidated!A2:H957,8,FALSE)</f>
      </c>
      <c r="Y1020" s="1">
        <f>VLOOKUP(G1020,Sku_Consolidated!A2:I957,9,FALSE)</f>
      </c>
      <c r="Z1020" s="1" t="s">
        <v>41</v>
      </c>
      <c r="AA1020" s="1">
        <f>VLOOKUP(G1020,Sku_Consolidated!A2:E957,5,FALSE)</f>
      </c>
      <c r="AB1020" s="1">
        <f>IF(VLOOKUP(G1020,Sku_Consolidated!A2:S957,19,FALSE)="SHOWCASE", VLOOKUP(E1020,Store_Showcase!B2:N144,13, FALSE), IF(VLOOKUP(G1020,Sku_Consolidated!A2:S957,19,FALSE)="VAM",VLOOKUP(E1020,Store_VAM!B2:N273,13, FALSE),VLOOKUP(E1020,Store_SRP!B2:N110,13, FALSE)))</f>
      </c>
      <c r="AC1020" s="1">
        <f>IF(IFERROR(AB1020,TRUE)=TRUE, "-","OK")</f>
      </c>
      <c r="AD1020" s="11" t="s">
        <v>37</v>
      </c>
      <c r="AE1020" s="11" t="s">
        <v>37</v>
      </c>
      <c r="AF1020" s="1">
        <f>IF(IFERROR(VLOOKUP(E1020,Store_Showcase!B2:H144,{5}, FALSE), TRUE)=TRUE, IF(IFERROR(VLOOKUP(E1020,Store_SRP!B2:H110,{5}, FALSE), TRUE)=TRUE,VLOOKUP(E1020,Store_VAM!B2:H273,{5}, FALSE),VLOOKUP(E1020,Store_SRP!B2:H110,{5}, FALSE)), VLOOKUP(E1020,Store_Showcase!B2:H144,{5}, FALSE))</f>
      </c>
      <c r="AG1020" s="1">
        <f>IF(IFERROR(VLOOKUP(E1020,Store_Showcase!B2:H144,{6}, FALSE), TRUE)=TRUE, IF(IFERROR(VLOOKUP(E1020,Store_SRP!B2:H110,{6}, FALSE), TRUE)=TRUE,VLOOKUP(E1020,Store_VAM!B2:H273,{6}, FALSE),VLOOKUP(E1020,Store_SRP!B2:H110,{6}, FALSE)), VLOOKUP(E1020,Store_Showcase!B2:H144,{6}, FALSE))</f>
      </c>
      <c r="AH1020" s="1">
        <f>VLOOKUP(G1020,Sku_Consolidated!A2:R957,18,FALSE)</f>
      </c>
      <c r="AI1020" s="1">
        <f>VLOOKUP(G1020,Sku_Consolidated!A2:S957,19,FALSE)</f>
      </c>
      <c r="AJ1020" s="1">
        <f>VLOOKUP(G1020,Sku_Consolidated!A2:T957,20,FALSE)</f>
      </c>
    </row>
    <row r="1021" spans="1:36" x14ac:dyDescent="0.25">
      <c r="A1021" s="1">
        <v>2024</v>
      </c>
      <c r="B1021" s="1" t="s">
        <v>31</v>
      </c>
      <c r="C1021" s="1" t="s">
        <v>32</v>
      </c>
      <c r="D1021" s="1" t="s">
        <v>33</v>
      </c>
      <c r="E1021" s="9" t="s">
        <v>2648</v>
      </c>
      <c r="F1021" s="1">
        <f>IF(VLOOKUP(G1021,Sku_Consolidated!A2:S957,{19},FALSE)="SHOWCASE", VLOOKUP(E1021,Store_Showcase!B2:C144,{2}, FALSE), IF(VLOOKUP(G1021,Sku_Consolidated!A2:S957,{19},FALSE)="VAM",VLOOKUP(E1021,Store_VAM!B2:C273,{2}, FALSE),VLOOKUP(E1021,Store_SRP!B2:C110,{2}, FALSE)))</f>
      </c>
      <c r="G1021" s="1">
        <v>61840</v>
      </c>
      <c r="H1021" s="1" t="s">
        <v>171</v>
      </c>
      <c r="I1021" s="10" t="s">
        <v>127</v>
      </c>
      <c r="J1021" s="1">
        <f>VLOOKUP(G1021,Sku_Consolidated!A2:C957, 3, FALSE)</f>
      </c>
      <c r="K1021" s="10">
        <f>IF(J1021="PACK", I1021, 0)</f>
      </c>
      <c r="L1021" s="10">
        <f>IF(J1021="KG", I1021, I1021 * VLOOKUP(G1021,Sku_Consolidated!A2:U957,21,FALSE))</f>
      </c>
      <c r="M1021" s="10" t="s">
        <v>37</v>
      </c>
      <c r="N1021" s="11" t="s">
        <v>2710</v>
      </c>
      <c r="O1021" s="10" t="s">
        <v>2711</v>
      </c>
      <c r="P1021" s="10">
        <f>N1021 - O1021</f>
      </c>
      <c r="Q1021" s="1">
        <f>VLOOKUP(G1021,Sku_Consolidated!A2:G957,7, FALSE)</f>
      </c>
      <c r="R1021" s="1">
        <f>IF(IFERROR(VLOOKUP(E1021,Store_Showcase!B2:H144,7, FALSE), TRUE)=TRUE, IF(IFERROR(VLOOKUP(E1021,Store_SRP!B2:H110,7, FALSE), TRUE)=TRUE,VLOOKUP(E1021,Store_VAM!B2:H273,7, FALSE),VLOOKUP(E1021,Store_SRP!B2:H110,7, FALSE)), VLOOKUP(E1021,Store_Showcase!B2:H144,7, FALSE))</f>
      </c>
      <c r="S1021" s="1">
        <f>IF(IFERROR(VLOOKUP(E1021,Store_Showcase!B2:I144,8, FALSE), TRUE)=TRUE, IF(IFERROR(VLOOKUP(E1021,Store_SRP!B2:I110,8, FALSE), TRUE)=TRUE,VLOOKUP(E1021,Store_VAM!B2:I273,8, FALSE),VLOOKUP(E1021,Store_SRP!B2:I110,8, FALSE)), VLOOKUP(E1021,Store_Showcase!B2:I144,8, FALSE))</f>
      </c>
      <c r="T1021" s="1">
        <f>VLOOKUP(G1021,Sku_Consolidated!A2:R957,18,FALSE)</f>
      </c>
      <c r="U1021" s="1" t="s">
        <v>2651</v>
      </c>
      <c r="V1021" s="1">
        <f>IF(VLOOKUP(G1021,Sku_Consolidated!A2:S957,19,FALSE)="SHOWCASE", VLOOKUP(E1021,Store_Showcase!B2:L144,11, FALSE), IF(VLOOKUP(G1021,Sku_Consolidated!A2:S957,19,FALSE)="VAM",VLOOKUP(E1021,Store_VAM!B2:L273,11, FALSE),VLOOKUP(E1021,Store_SRP!B2:L110,11, FALSE)))</f>
      </c>
      <c r="W1021" s="1">
        <f>VLOOKUP(G1021,Sku_Consolidated!A2:W957,11,FALSE)</f>
      </c>
      <c r="X1021" s="1">
        <f>VLOOKUP(G1021,Sku_Consolidated!A2:H957,8,FALSE)</f>
      </c>
      <c r="Y1021" s="1">
        <f>VLOOKUP(G1021,Sku_Consolidated!A2:I957,9,FALSE)</f>
      </c>
      <c r="Z1021" s="1" t="s">
        <v>41</v>
      </c>
      <c r="AA1021" s="1">
        <f>VLOOKUP(G1021,Sku_Consolidated!A2:E957,5,FALSE)</f>
      </c>
      <c r="AB1021" s="1">
        <f>IF(VLOOKUP(G1021,Sku_Consolidated!A2:S957,19,FALSE)="SHOWCASE", VLOOKUP(E1021,Store_Showcase!B2:N144,13, FALSE), IF(VLOOKUP(G1021,Sku_Consolidated!A2:S957,19,FALSE)="VAM",VLOOKUP(E1021,Store_VAM!B2:N273,13, FALSE),VLOOKUP(E1021,Store_SRP!B2:N110,13, FALSE)))</f>
      </c>
      <c r="AC1021" s="1">
        <f>IF(IFERROR(AB1021,TRUE)=TRUE, "-","OK")</f>
      </c>
      <c r="AD1021" s="11" t="s">
        <v>37</v>
      </c>
      <c r="AE1021" s="11" t="s">
        <v>37</v>
      </c>
      <c r="AF1021" s="1">
        <f>IF(IFERROR(VLOOKUP(E1021,Store_Showcase!B2:H144,{5}, FALSE), TRUE)=TRUE, IF(IFERROR(VLOOKUP(E1021,Store_SRP!B2:H110,{5}, FALSE), TRUE)=TRUE,VLOOKUP(E1021,Store_VAM!B2:H273,{5}, FALSE),VLOOKUP(E1021,Store_SRP!B2:H110,{5}, FALSE)), VLOOKUP(E1021,Store_Showcase!B2:H144,{5}, FALSE))</f>
      </c>
      <c r="AG1021" s="1">
        <f>IF(IFERROR(VLOOKUP(E1021,Store_Showcase!B2:H144,{6}, FALSE), TRUE)=TRUE, IF(IFERROR(VLOOKUP(E1021,Store_SRP!B2:H110,{6}, FALSE), TRUE)=TRUE,VLOOKUP(E1021,Store_VAM!B2:H273,{6}, FALSE),VLOOKUP(E1021,Store_SRP!B2:H110,{6}, FALSE)), VLOOKUP(E1021,Store_Showcase!B2:H144,{6}, FALSE))</f>
      </c>
      <c r="AH1021" s="1">
        <f>VLOOKUP(G1021,Sku_Consolidated!A2:R957,18,FALSE)</f>
      </c>
      <c r="AI1021" s="1">
        <f>VLOOKUP(G1021,Sku_Consolidated!A2:S957,19,FALSE)</f>
      </c>
      <c r="AJ1021" s="1">
        <f>VLOOKUP(G1021,Sku_Consolidated!A2:T957,20,FALSE)</f>
      </c>
    </row>
    <row r="1022" spans="1:36" x14ac:dyDescent="0.25">
      <c r="A1022" s="1">
        <v>2024</v>
      </c>
      <c r="B1022" s="1" t="s">
        <v>31</v>
      </c>
      <c r="C1022" s="1" t="s">
        <v>32</v>
      </c>
      <c r="D1022" s="1" t="s">
        <v>33</v>
      </c>
      <c r="E1022" s="9" t="s">
        <v>2648</v>
      </c>
      <c r="F1022" s="1">
        <f>IF(VLOOKUP(G1022,Sku_Consolidated!A2:S957,{19},FALSE)="SHOWCASE", VLOOKUP(E1022,Store_Showcase!B2:C144,{2}, FALSE), IF(VLOOKUP(G1022,Sku_Consolidated!A2:S957,{19},FALSE)="VAM",VLOOKUP(E1022,Store_VAM!B2:C273,{2}, FALSE),VLOOKUP(E1022,Store_SRP!B2:C110,{2}, FALSE)))</f>
      </c>
      <c r="G1022" s="1">
        <v>61841</v>
      </c>
      <c r="H1022" s="1" t="s">
        <v>122</v>
      </c>
      <c r="I1022" s="10" t="s">
        <v>604</v>
      </c>
      <c r="J1022" s="1">
        <f>VLOOKUP(G1022,Sku_Consolidated!A2:C957, 3, FALSE)</f>
      </c>
      <c r="K1022" s="10">
        <f>IF(J1022="PACK", I1022, 0)</f>
      </c>
      <c r="L1022" s="10">
        <f>IF(J1022="KG", I1022, I1022 * VLOOKUP(G1022,Sku_Consolidated!A2:U957,21,FALSE))</f>
      </c>
      <c r="M1022" s="10" t="s">
        <v>37</v>
      </c>
      <c r="N1022" s="11" t="s">
        <v>2712</v>
      </c>
      <c r="O1022" s="10" t="s">
        <v>2713</v>
      </c>
      <c r="P1022" s="10">
        <f>N1022 - O1022</f>
      </c>
      <c r="Q1022" s="1">
        <f>VLOOKUP(G1022,Sku_Consolidated!A2:G957,7, FALSE)</f>
      </c>
      <c r="R1022" s="1">
        <f>IF(IFERROR(VLOOKUP(E1022,Store_Showcase!B2:H144,7, FALSE), TRUE)=TRUE, IF(IFERROR(VLOOKUP(E1022,Store_SRP!B2:H110,7, FALSE), TRUE)=TRUE,VLOOKUP(E1022,Store_VAM!B2:H273,7, FALSE),VLOOKUP(E1022,Store_SRP!B2:H110,7, FALSE)), VLOOKUP(E1022,Store_Showcase!B2:H144,7, FALSE))</f>
      </c>
      <c r="S1022" s="1">
        <f>IF(IFERROR(VLOOKUP(E1022,Store_Showcase!B2:I144,8, FALSE), TRUE)=TRUE, IF(IFERROR(VLOOKUP(E1022,Store_SRP!B2:I110,8, FALSE), TRUE)=TRUE,VLOOKUP(E1022,Store_VAM!B2:I273,8, FALSE),VLOOKUP(E1022,Store_SRP!B2:I110,8, FALSE)), VLOOKUP(E1022,Store_Showcase!B2:I144,8, FALSE))</f>
      </c>
      <c r="T1022" s="1">
        <f>VLOOKUP(G1022,Sku_Consolidated!A2:R957,18,FALSE)</f>
      </c>
      <c r="U1022" s="1" t="s">
        <v>2651</v>
      </c>
      <c r="V1022" s="1">
        <f>IF(VLOOKUP(G1022,Sku_Consolidated!A2:S957,19,FALSE)="SHOWCASE", VLOOKUP(E1022,Store_Showcase!B2:L144,11, FALSE), IF(VLOOKUP(G1022,Sku_Consolidated!A2:S957,19,FALSE)="VAM",VLOOKUP(E1022,Store_VAM!B2:L273,11, FALSE),VLOOKUP(E1022,Store_SRP!B2:L110,11, FALSE)))</f>
      </c>
      <c r="W1022" s="1">
        <f>VLOOKUP(G1022,Sku_Consolidated!A2:W957,11,FALSE)</f>
      </c>
      <c r="X1022" s="1">
        <f>VLOOKUP(G1022,Sku_Consolidated!A2:H957,8,FALSE)</f>
      </c>
      <c r="Y1022" s="1">
        <f>VLOOKUP(G1022,Sku_Consolidated!A2:I957,9,FALSE)</f>
      </c>
      <c r="Z1022" s="1" t="s">
        <v>41</v>
      </c>
      <c r="AA1022" s="1">
        <f>VLOOKUP(G1022,Sku_Consolidated!A2:E957,5,FALSE)</f>
      </c>
      <c r="AB1022" s="1">
        <f>IF(VLOOKUP(G1022,Sku_Consolidated!A2:S957,19,FALSE)="SHOWCASE", VLOOKUP(E1022,Store_Showcase!B2:N144,13, FALSE), IF(VLOOKUP(G1022,Sku_Consolidated!A2:S957,19,FALSE)="VAM",VLOOKUP(E1022,Store_VAM!B2:N273,13, FALSE),VLOOKUP(E1022,Store_SRP!B2:N110,13, FALSE)))</f>
      </c>
      <c r="AC1022" s="1">
        <f>IF(IFERROR(AB1022,TRUE)=TRUE, "-","OK")</f>
      </c>
      <c r="AD1022" s="11" t="s">
        <v>37</v>
      </c>
      <c r="AE1022" s="11" t="s">
        <v>37</v>
      </c>
      <c r="AF1022" s="1">
        <f>IF(IFERROR(VLOOKUP(E1022,Store_Showcase!B2:H144,{5}, FALSE), TRUE)=TRUE, IF(IFERROR(VLOOKUP(E1022,Store_SRP!B2:H110,{5}, FALSE), TRUE)=TRUE,VLOOKUP(E1022,Store_VAM!B2:H273,{5}, FALSE),VLOOKUP(E1022,Store_SRP!B2:H110,{5}, FALSE)), VLOOKUP(E1022,Store_Showcase!B2:H144,{5}, FALSE))</f>
      </c>
      <c r="AG1022" s="1">
        <f>IF(IFERROR(VLOOKUP(E1022,Store_Showcase!B2:H144,{6}, FALSE), TRUE)=TRUE, IF(IFERROR(VLOOKUP(E1022,Store_SRP!B2:H110,{6}, FALSE), TRUE)=TRUE,VLOOKUP(E1022,Store_VAM!B2:H273,{6}, FALSE),VLOOKUP(E1022,Store_SRP!B2:H110,{6}, FALSE)), VLOOKUP(E1022,Store_Showcase!B2:H144,{6}, FALSE))</f>
      </c>
      <c r="AH1022" s="1">
        <f>VLOOKUP(G1022,Sku_Consolidated!A2:R957,18,FALSE)</f>
      </c>
      <c r="AI1022" s="1">
        <f>VLOOKUP(G1022,Sku_Consolidated!A2:S957,19,FALSE)</f>
      </c>
      <c r="AJ1022" s="1">
        <f>VLOOKUP(G1022,Sku_Consolidated!A2:T957,20,FALSE)</f>
      </c>
    </row>
    <row r="1023" spans="1:36" x14ac:dyDescent="0.25">
      <c r="A1023" s="1">
        <v>2024</v>
      </c>
      <c r="B1023" s="1" t="s">
        <v>31</v>
      </c>
      <c r="C1023" s="1" t="s">
        <v>32</v>
      </c>
      <c r="D1023" s="1" t="s">
        <v>33</v>
      </c>
      <c r="E1023" s="9" t="s">
        <v>2648</v>
      </c>
      <c r="F1023" s="1">
        <f>IF(VLOOKUP(G1023,Sku_Consolidated!A2:S957,{19},FALSE)="SHOWCASE", VLOOKUP(E1023,Store_Showcase!B2:C144,{2}, FALSE), IF(VLOOKUP(G1023,Sku_Consolidated!A2:S957,{19},FALSE)="VAM",VLOOKUP(E1023,Store_VAM!B2:C273,{2}, FALSE),VLOOKUP(E1023,Store_SRP!B2:C110,{2}, FALSE)))</f>
      </c>
      <c r="G1023" s="1">
        <v>61842</v>
      </c>
      <c r="H1023" s="1" t="s">
        <v>126</v>
      </c>
      <c r="I1023" s="10" t="s">
        <v>955</v>
      </c>
      <c r="J1023" s="1">
        <f>VLOOKUP(G1023,Sku_Consolidated!A2:C957, 3, FALSE)</f>
      </c>
      <c r="K1023" s="10">
        <f>IF(J1023="PACK", I1023, 0)</f>
      </c>
      <c r="L1023" s="10">
        <f>IF(J1023="KG", I1023, I1023 * VLOOKUP(G1023,Sku_Consolidated!A2:U957,21,FALSE))</f>
      </c>
      <c r="M1023" s="10" t="s">
        <v>37</v>
      </c>
      <c r="N1023" s="11" t="s">
        <v>2714</v>
      </c>
      <c r="O1023" s="10" t="s">
        <v>2715</v>
      </c>
      <c r="P1023" s="10">
        <f>N1023 - O1023</f>
      </c>
      <c r="Q1023" s="1">
        <f>VLOOKUP(G1023,Sku_Consolidated!A2:G957,7, FALSE)</f>
      </c>
      <c r="R1023" s="1">
        <f>IF(IFERROR(VLOOKUP(E1023,Store_Showcase!B2:H144,7, FALSE), TRUE)=TRUE, IF(IFERROR(VLOOKUP(E1023,Store_SRP!B2:H110,7, FALSE), TRUE)=TRUE,VLOOKUP(E1023,Store_VAM!B2:H273,7, FALSE),VLOOKUP(E1023,Store_SRP!B2:H110,7, FALSE)), VLOOKUP(E1023,Store_Showcase!B2:H144,7, FALSE))</f>
      </c>
      <c r="S1023" s="1">
        <f>IF(IFERROR(VLOOKUP(E1023,Store_Showcase!B2:I144,8, FALSE), TRUE)=TRUE, IF(IFERROR(VLOOKUP(E1023,Store_SRP!B2:I110,8, FALSE), TRUE)=TRUE,VLOOKUP(E1023,Store_VAM!B2:I273,8, FALSE),VLOOKUP(E1023,Store_SRP!B2:I110,8, FALSE)), VLOOKUP(E1023,Store_Showcase!B2:I144,8, FALSE))</f>
      </c>
      <c r="T1023" s="1">
        <f>VLOOKUP(G1023,Sku_Consolidated!A2:R957,18,FALSE)</f>
      </c>
      <c r="U1023" s="1" t="s">
        <v>2651</v>
      </c>
      <c r="V1023" s="1">
        <f>IF(VLOOKUP(G1023,Sku_Consolidated!A2:S957,19,FALSE)="SHOWCASE", VLOOKUP(E1023,Store_Showcase!B2:L144,11, FALSE), IF(VLOOKUP(G1023,Sku_Consolidated!A2:S957,19,FALSE)="VAM",VLOOKUP(E1023,Store_VAM!B2:L273,11, FALSE),VLOOKUP(E1023,Store_SRP!B2:L110,11, FALSE)))</f>
      </c>
      <c r="W1023" s="1">
        <f>VLOOKUP(G1023,Sku_Consolidated!A2:W957,11,FALSE)</f>
      </c>
      <c r="X1023" s="1">
        <f>VLOOKUP(G1023,Sku_Consolidated!A2:H957,8,FALSE)</f>
      </c>
      <c r="Y1023" s="1">
        <f>VLOOKUP(G1023,Sku_Consolidated!A2:I957,9,FALSE)</f>
      </c>
      <c r="Z1023" s="1" t="s">
        <v>41</v>
      </c>
      <c r="AA1023" s="1">
        <f>VLOOKUP(G1023,Sku_Consolidated!A2:E957,5,FALSE)</f>
      </c>
      <c r="AB1023" s="1">
        <f>IF(VLOOKUP(G1023,Sku_Consolidated!A2:S957,19,FALSE)="SHOWCASE", VLOOKUP(E1023,Store_Showcase!B2:N144,13, FALSE), IF(VLOOKUP(G1023,Sku_Consolidated!A2:S957,19,FALSE)="VAM",VLOOKUP(E1023,Store_VAM!B2:N273,13, FALSE),VLOOKUP(E1023,Store_SRP!B2:N110,13, FALSE)))</f>
      </c>
      <c r="AC1023" s="1">
        <f>IF(IFERROR(AB1023,TRUE)=TRUE, "-","OK")</f>
      </c>
      <c r="AD1023" s="11" t="s">
        <v>37</v>
      </c>
      <c r="AE1023" s="11" t="s">
        <v>37</v>
      </c>
      <c r="AF1023" s="1">
        <f>IF(IFERROR(VLOOKUP(E1023,Store_Showcase!B2:H144,{5}, FALSE), TRUE)=TRUE, IF(IFERROR(VLOOKUP(E1023,Store_SRP!B2:H110,{5}, FALSE), TRUE)=TRUE,VLOOKUP(E1023,Store_VAM!B2:H273,{5}, FALSE),VLOOKUP(E1023,Store_SRP!B2:H110,{5}, FALSE)), VLOOKUP(E1023,Store_Showcase!B2:H144,{5}, FALSE))</f>
      </c>
      <c r="AG1023" s="1">
        <f>IF(IFERROR(VLOOKUP(E1023,Store_Showcase!B2:H144,{6}, FALSE), TRUE)=TRUE, IF(IFERROR(VLOOKUP(E1023,Store_SRP!B2:H110,{6}, FALSE), TRUE)=TRUE,VLOOKUP(E1023,Store_VAM!B2:H273,{6}, FALSE),VLOOKUP(E1023,Store_SRP!B2:H110,{6}, FALSE)), VLOOKUP(E1023,Store_Showcase!B2:H144,{6}, FALSE))</f>
      </c>
      <c r="AH1023" s="1">
        <f>VLOOKUP(G1023,Sku_Consolidated!A2:R957,18,FALSE)</f>
      </c>
      <c r="AI1023" s="1">
        <f>VLOOKUP(G1023,Sku_Consolidated!A2:S957,19,FALSE)</f>
      </c>
      <c r="AJ1023" s="1">
        <f>VLOOKUP(G1023,Sku_Consolidated!A2:T957,20,FALSE)</f>
      </c>
    </row>
    <row r="1024" spans="1:36" x14ac:dyDescent="0.25">
      <c r="A1024" s="1">
        <v>2024</v>
      </c>
      <c r="B1024" s="1" t="s">
        <v>31</v>
      </c>
      <c r="C1024" s="1" t="s">
        <v>32</v>
      </c>
      <c r="D1024" s="1" t="s">
        <v>33</v>
      </c>
      <c r="E1024" s="9" t="s">
        <v>2648</v>
      </c>
      <c r="F1024" s="1">
        <f>IF(VLOOKUP(G1024,Sku_Consolidated!A2:S957,{19},FALSE)="SHOWCASE", VLOOKUP(E1024,Store_Showcase!B2:C144,{2}, FALSE), IF(VLOOKUP(G1024,Sku_Consolidated!A2:S957,{19},FALSE)="VAM",VLOOKUP(E1024,Store_VAM!B2:C273,{2}, FALSE),VLOOKUP(E1024,Store_SRP!B2:C110,{2}, FALSE)))</f>
      </c>
      <c r="G1024" s="1">
        <v>61844</v>
      </c>
      <c r="H1024" s="1" t="s">
        <v>178</v>
      </c>
      <c r="I1024" s="10" t="s">
        <v>674</v>
      </c>
      <c r="J1024" s="1">
        <f>VLOOKUP(G1024,Sku_Consolidated!A2:C957, 3, FALSE)</f>
      </c>
      <c r="K1024" s="10">
        <f>IF(J1024="PACK", I1024, 0)</f>
      </c>
      <c r="L1024" s="10">
        <f>IF(J1024="KG", I1024, I1024 * VLOOKUP(G1024,Sku_Consolidated!A2:U957,21,FALSE))</f>
      </c>
      <c r="M1024" s="10" t="s">
        <v>37</v>
      </c>
      <c r="N1024" s="11" t="s">
        <v>437</v>
      </c>
      <c r="O1024" s="10" t="s">
        <v>2716</v>
      </c>
      <c r="P1024" s="10">
        <f>N1024 - O1024</f>
      </c>
      <c r="Q1024" s="1">
        <f>VLOOKUP(G1024,Sku_Consolidated!A2:G957,7, FALSE)</f>
      </c>
      <c r="R1024" s="1">
        <f>IF(IFERROR(VLOOKUP(E1024,Store_Showcase!B2:H144,7, FALSE), TRUE)=TRUE, IF(IFERROR(VLOOKUP(E1024,Store_SRP!B2:H110,7, FALSE), TRUE)=TRUE,VLOOKUP(E1024,Store_VAM!B2:H273,7, FALSE),VLOOKUP(E1024,Store_SRP!B2:H110,7, FALSE)), VLOOKUP(E1024,Store_Showcase!B2:H144,7, FALSE))</f>
      </c>
      <c r="S1024" s="1">
        <f>IF(IFERROR(VLOOKUP(E1024,Store_Showcase!B2:I144,8, FALSE), TRUE)=TRUE, IF(IFERROR(VLOOKUP(E1024,Store_SRP!B2:I110,8, FALSE), TRUE)=TRUE,VLOOKUP(E1024,Store_VAM!B2:I273,8, FALSE),VLOOKUP(E1024,Store_SRP!B2:I110,8, FALSE)), VLOOKUP(E1024,Store_Showcase!B2:I144,8, FALSE))</f>
      </c>
      <c r="T1024" s="1">
        <f>VLOOKUP(G1024,Sku_Consolidated!A2:R957,18,FALSE)</f>
      </c>
      <c r="U1024" s="1" t="s">
        <v>2651</v>
      </c>
      <c r="V1024" s="1">
        <f>IF(VLOOKUP(G1024,Sku_Consolidated!A2:S957,19,FALSE)="SHOWCASE", VLOOKUP(E1024,Store_Showcase!B2:L144,11, FALSE), IF(VLOOKUP(G1024,Sku_Consolidated!A2:S957,19,FALSE)="VAM",VLOOKUP(E1024,Store_VAM!B2:L273,11, FALSE),VLOOKUP(E1024,Store_SRP!B2:L110,11, FALSE)))</f>
      </c>
      <c r="W1024" s="1">
        <f>VLOOKUP(G1024,Sku_Consolidated!A2:W957,11,FALSE)</f>
      </c>
      <c r="X1024" s="1">
        <f>VLOOKUP(G1024,Sku_Consolidated!A2:H957,8,FALSE)</f>
      </c>
      <c r="Y1024" s="1">
        <f>VLOOKUP(G1024,Sku_Consolidated!A2:I957,9,FALSE)</f>
      </c>
      <c r="Z1024" s="1" t="s">
        <v>41</v>
      </c>
      <c r="AA1024" s="1">
        <f>VLOOKUP(G1024,Sku_Consolidated!A2:E957,5,FALSE)</f>
      </c>
      <c r="AB1024" s="1">
        <f>IF(VLOOKUP(G1024,Sku_Consolidated!A2:S957,19,FALSE)="SHOWCASE", VLOOKUP(E1024,Store_Showcase!B2:N144,13, FALSE), IF(VLOOKUP(G1024,Sku_Consolidated!A2:S957,19,FALSE)="VAM",VLOOKUP(E1024,Store_VAM!B2:N273,13, FALSE),VLOOKUP(E1024,Store_SRP!B2:N110,13, FALSE)))</f>
      </c>
      <c r="AC1024" s="1">
        <f>IF(IFERROR(AB1024,TRUE)=TRUE, "-","OK")</f>
      </c>
      <c r="AD1024" s="11" t="s">
        <v>37</v>
      </c>
      <c r="AE1024" s="11" t="s">
        <v>37</v>
      </c>
      <c r="AF1024" s="1">
        <f>IF(IFERROR(VLOOKUP(E1024,Store_Showcase!B2:H144,{5}, FALSE), TRUE)=TRUE, IF(IFERROR(VLOOKUP(E1024,Store_SRP!B2:H110,{5}, FALSE), TRUE)=TRUE,VLOOKUP(E1024,Store_VAM!B2:H273,{5}, FALSE),VLOOKUP(E1024,Store_SRP!B2:H110,{5}, FALSE)), VLOOKUP(E1024,Store_Showcase!B2:H144,{5}, FALSE))</f>
      </c>
      <c r="AG1024" s="1">
        <f>IF(IFERROR(VLOOKUP(E1024,Store_Showcase!B2:H144,{6}, FALSE), TRUE)=TRUE, IF(IFERROR(VLOOKUP(E1024,Store_SRP!B2:H110,{6}, FALSE), TRUE)=TRUE,VLOOKUP(E1024,Store_VAM!B2:H273,{6}, FALSE),VLOOKUP(E1024,Store_SRP!B2:H110,{6}, FALSE)), VLOOKUP(E1024,Store_Showcase!B2:H144,{6}, FALSE))</f>
      </c>
      <c r="AH1024" s="1">
        <f>VLOOKUP(G1024,Sku_Consolidated!A2:R957,18,FALSE)</f>
      </c>
      <c r="AI1024" s="1">
        <f>VLOOKUP(G1024,Sku_Consolidated!A2:S957,19,FALSE)</f>
      </c>
      <c r="AJ1024" s="1">
        <f>VLOOKUP(G1024,Sku_Consolidated!A2:T957,20,FALSE)</f>
      </c>
    </row>
    <row r="1025" spans="1:36" x14ac:dyDescent="0.25">
      <c r="A1025" s="1">
        <v>2024</v>
      </c>
      <c r="B1025" s="1" t="s">
        <v>31</v>
      </c>
      <c r="C1025" s="1" t="s">
        <v>32</v>
      </c>
      <c r="D1025" s="1" t="s">
        <v>33</v>
      </c>
      <c r="E1025" s="9" t="s">
        <v>2648</v>
      </c>
      <c r="F1025" s="1">
        <f>IF(VLOOKUP(G1025,Sku_Consolidated!A2:S957,{19},FALSE)="SHOWCASE", VLOOKUP(E1025,Store_Showcase!B2:C144,{2}, FALSE), IF(VLOOKUP(G1025,Sku_Consolidated!A2:S957,{19},FALSE)="VAM",VLOOKUP(E1025,Store_VAM!B2:C273,{2}, FALSE),VLOOKUP(E1025,Store_SRP!B2:C110,{2}, FALSE)))</f>
      </c>
      <c r="G1025" s="1">
        <v>61845</v>
      </c>
      <c r="H1025" s="1" t="s">
        <v>130</v>
      </c>
      <c r="I1025" s="10" t="s">
        <v>1303</v>
      </c>
      <c r="J1025" s="1">
        <f>VLOOKUP(G1025,Sku_Consolidated!A2:C957, 3, FALSE)</f>
      </c>
      <c r="K1025" s="10">
        <f>IF(J1025="PACK", I1025, 0)</f>
      </c>
      <c r="L1025" s="10">
        <f>IF(J1025="KG", I1025, I1025 * VLOOKUP(G1025,Sku_Consolidated!A2:U957,21,FALSE))</f>
      </c>
      <c r="M1025" s="10" t="s">
        <v>37</v>
      </c>
      <c r="N1025" s="11" t="s">
        <v>2717</v>
      </c>
      <c r="O1025" s="10" t="s">
        <v>2718</v>
      </c>
      <c r="P1025" s="10">
        <f>N1025 - O1025</f>
      </c>
      <c r="Q1025" s="1">
        <f>VLOOKUP(G1025,Sku_Consolidated!A2:G957,7, FALSE)</f>
      </c>
      <c r="R1025" s="1">
        <f>IF(IFERROR(VLOOKUP(E1025,Store_Showcase!B2:H144,7, FALSE), TRUE)=TRUE, IF(IFERROR(VLOOKUP(E1025,Store_SRP!B2:H110,7, FALSE), TRUE)=TRUE,VLOOKUP(E1025,Store_VAM!B2:H273,7, FALSE),VLOOKUP(E1025,Store_SRP!B2:H110,7, FALSE)), VLOOKUP(E1025,Store_Showcase!B2:H144,7, FALSE))</f>
      </c>
      <c r="S1025" s="1">
        <f>IF(IFERROR(VLOOKUP(E1025,Store_Showcase!B2:I144,8, FALSE), TRUE)=TRUE, IF(IFERROR(VLOOKUP(E1025,Store_SRP!B2:I110,8, FALSE), TRUE)=TRUE,VLOOKUP(E1025,Store_VAM!B2:I273,8, FALSE),VLOOKUP(E1025,Store_SRP!B2:I110,8, FALSE)), VLOOKUP(E1025,Store_Showcase!B2:I144,8, FALSE))</f>
      </c>
      <c r="T1025" s="1">
        <f>VLOOKUP(G1025,Sku_Consolidated!A2:R957,18,FALSE)</f>
      </c>
      <c r="U1025" s="1" t="s">
        <v>2651</v>
      </c>
      <c r="V1025" s="1">
        <f>IF(VLOOKUP(G1025,Sku_Consolidated!A2:S957,19,FALSE)="SHOWCASE", VLOOKUP(E1025,Store_Showcase!B2:L144,11, FALSE), IF(VLOOKUP(G1025,Sku_Consolidated!A2:S957,19,FALSE)="VAM",VLOOKUP(E1025,Store_VAM!B2:L273,11, FALSE),VLOOKUP(E1025,Store_SRP!B2:L110,11, FALSE)))</f>
      </c>
      <c r="W1025" s="1">
        <f>VLOOKUP(G1025,Sku_Consolidated!A2:W957,11,FALSE)</f>
      </c>
      <c r="X1025" s="1">
        <f>VLOOKUP(G1025,Sku_Consolidated!A2:H957,8,FALSE)</f>
      </c>
      <c r="Y1025" s="1">
        <f>VLOOKUP(G1025,Sku_Consolidated!A2:I957,9,FALSE)</f>
      </c>
      <c r="Z1025" s="1" t="s">
        <v>41</v>
      </c>
      <c r="AA1025" s="1">
        <f>VLOOKUP(G1025,Sku_Consolidated!A2:E957,5,FALSE)</f>
      </c>
      <c r="AB1025" s="1">
        <f>IF(VLOOKUP(G1025,Sku_Consolidated!A2:S957,19,FALSE)="SHOWCASE", VLOOKUP(E1025,Store_Showcase!B2:N144,13, FALSE), IF(VLOOKUP(G1025,Sku_Consolidated!A2:S957,19,FALSE)="VAM",VLOOKUP(E1025,Store_VAM!B2:N273,13, FALSE),VLOOKUP(E1025,Store_SRP!B2:N110,13, FALSE)))</f>
      </c>
      <c r="AC1025" s="1">
        <f>IF(IFERROR(AB1025,TRUE)=TRUE, "-","OK")</f>
      </c>
      <c r="AD1025" s="11" t="s">
        <v>37</v>
      </c>
      <c r="AE1025" s="11" t="s">
        <v>37</v>
      </c>
      <c r="AF1025" s="1">
        <f>IF(IFERROR(VLOOKUP(E1025,Store_Showcase!B2:H144,{5}, FALSE), TRUE)=TRUE, IF(IFERROR(VLOOKUP(E1025,Store_SRP!B2:H110,{5}, FALSE), TRUE)=TRUE,VLOOKUP(E1025,Store_VAM!B2:H273,{5}, FALSE),VLOOKUP(E1025,Store_SRP!B2:H110,{5}, FALSE)), VLOOKUP(E1025,Store_Showcase!B2:H144,{5}, FALSE))</f>
      </c>
      <c r="AG1025" s="1">
        <f>IF(IFERROR(VLOOKUP(E1025,Store_Showcase!B2:H144,{6}, FALSE), TRUE)=TRUE, IF(IFERROR(VLOOKUP(E1025,Store_SRP!B2:H110,{6}, FALSE), TRUE)=TRUE,VLOOKUP(E1025,Store_VAM!B2:H273,{6}, FALSE),VLOOKUP(E1025,Store_SRP!B2:H110,{6}, FALSE)), VLOOKUP(E1025,Store_Showcase!B2:H144,{6}, FALSE))</f>
      </c>
      <c r="AH1025" s="1">
        <f>VLOOKUP(G1025,Sku_Consolidated!A2:R957,18,FALSE)</f>
      </c>
      <c r="AI1025" s="1">
        <f>VLOOKUP(G1025,Sku_Consolidated!A2:S957,19,FALSE)</f>
      </c>
      <c r="AJ1025" s="1">
        <f>VLOOKUP(G1025,Sku_Consolidated!A2:T957,20,FALSE)</f>
      </c>
    </row>
    <row r="1026" spans="1:36" x14ac:dyDescent="0.25">
      <c r="A1026" s="1">
        <v>2024</v>
      </c>
      <c r="B1026" s="1" t="s">
        <v>31</v>
      </c>
      <c r="C1026" s="1" t="s">
        <v>32</v>
      </c>
      <c r="D1026" s="1" t="s">
        <v>33</v>
      </c>
      <c r="E1026" s="9" t="s">
        <v>2648</v>
      </c>
      <c r="F1026" s="1">
        <f>IF(VLOOKUP(G1026,Sku_Consolidated!A2:S957,{19},FALSE)="SHOWCASE", VLOOKUP(E1026,Store_Showcase!B2:C144,{2}, FALSE), IF(VLOOKUP(G1026,Sku_Consolidated!A2:S957,{19},FALSE)="VAM",VLOOKUP(E1026,Store_VAM!B2:C273,{2}, FALSE),VLOOKUP(E1026,Store_SRP!B2:C110,{2}, FALSE)))</f>
      </c>
      <c r="G1026" s="1">
        <v>61850</v>
      </c>
      <c r="H1026" s="1" t="s">
        <v>134</v>
      </c>
      <c r="I1026" s="10" t="s">
        <v>287</v>
      </c>
      <c r="J1026" s="1">
        <f>VLOOKUP(G1026,Sku_Consolidated!A2:C957, 3, FALSE)</f>
      </c>
      <c r="K1026" s="10">
        <f>IF(J1026="PACK", I1026, 0)</f>
      </c>
      <c r="L1026" s="10">
        <f>IF(J1026="KG", I1026, I1026 * VLOOKUP(G1026,Sku_Consolidated!A2:U957,21,FALSE))</f>
      </c>
      <c r="M1026" s="10" t="s">
        <v>37</v>
      </c>
      <c r="N1026" s="11" t="s">
        <v>2719</v>
      </c>
      <c r="O1026" s="10" t="s">
        <v>2720</v>
      </c>
      <c r="P1026" s="10">
        <f>N1026 - O1026</f>
      </c>
      <c r="Q1026" s="1">
        <f>VLOOKUP(G1026,Sku_Consolidated!A2:G957,7, FALSE)</f>
      </c>
      <c r="R1026" s="1">
        <f>IF(IFERROR(VLOOKUP(E1026,Store_Showcase!B2:H144,7, FALSE), TRUE)=TRUE, IF(IFERROR(VLOOKUP(E1026,Store_SRP!B2:H110,7, FALSE), TRUE)=TRUE,VLOOKUP(E1026,Store_VAM!B2:H273,7, FALSE),VLOOKUP(E1026,Store_SRP!B2:H110,7, FALSE)), VLOOKUP(E1026,Store_Showcase!B2:H144,7, FALSE))</f>
      </c>
      <c r="S1026" s="1">
        <f>IF(IFERROR(VLOOKUP(E1026,Store_Showcase!B2:I144,8, FALSE), TRUE)=TRUE, IF(IFERROR(VLOOKUP(E1026,Store_SRP!B2:I110,8, FALSE), TRUE)=TRUE,VLOOKUP(E1026,Store_VAM!B2:I273,8, FALSE),VLOOKUP(E1026,Store_SRP!B2:I110,8, FALSE)), VLOOKUP(E1026,Store_Showcase!B2:I144,8, FALSE))</f>
      </c>
      <c r="T1026" s="1">
        <f>VLOOKUP(G1026,Sku_Consolidated!A2:R957,18,FALSE)</f>
      </c>
      <c r="U1026" s="1" t="s">
        <v>2651</v>
      </c>
      <c r="V1026" s="1">
        <f>IF(VLOOKUP(G1026,Sku_Consolidated!A2:S957,19,FALSE)="SHOWCASE", VLOOKUP(E1026,Store_Showcase!B2:L144,11, FALSE), IF(VLOOKUP(G1026,Sku_Consolidated!A2:S957,19,FALSE)="VAM",VLOOKUP(E1026,Store_VAM!B2:L273,11, FALSE),VLOOKUP(E1026,Store_SRP!B2:L110,11, FALSE)))</f>
      </c>
      <c r="W1026" s="1">
        <f>VLOOKUP(G1026,Sku_Consolidated!A2:W957,11,FALSE)</f>
      </c>
      <c r="X1026" s="1">
        <f>VLOOKUP(G1026,Sku_Consolidated!A2:H957,8,FALSE)</f>
      </c>
      <c r="Y1026" s="1">
        <f>VLOOKUP(G1026,Sku_Consolidated!A2:I957,9,FALSE)</f>
      </c>
      <c r="Z1026" s="1" t="s">
        <v>41</v>
      </c>
      <c r="AA1026" s="1">
        <f>VLOOKUP(G1026,Sku_Consolidated!A2:E957,5,FALSE)</f>
      </c>
      <c r="AB1026" s="1">
        <f>IF(VLOOKUP(G1026,Sku_Consolidated!A2:S957,19,FALSE)="SHOWCASE", VLOOKUP(E1026,Store_Showcase!B2:N144,13, FALSE), IF(VLOOKUP(G1026,Sku_Consolidated!A2:S957,19,FALSE)="VAM",VLOOKUP(E1026,Store_VAM!B2:N273,13, FALSE),VLOOKUP(E1026,Store_SRP!B2:N110,13, FALSE)))</f>
      </c>
      <c r="AC1026" s="1">
        <f>IF(IFERROR(AB1026,TRUE)=TRUE, "-","OK")</f>
      </c>
      <c r="AD1026" s="11" t="s">
        <v>37</v>
      </c>
      <c r="AE1026" s="11" t="s">
        <v>37</v>
      </c>
      <c r="AF1026" s="1">
        <f>IF(IFERROR(VLOOKUP(E1026,Store_Showcase!B2:H144,{5}, FALSE), TRUE)=TRUE, IF(IFERROR(VLOOKUP(E1026,Store_SRP!B2:H110,{5}, FALSE), TRUE)=TRUE,VLOOKUP(E1026,Store_VAM!B2:H273,{5}, FALSE),VLOOKUP(E1026,Store_SRP!B2:H110,{5}, FALSE)), VLOOKUP(E1026,Store_Showcase!B2:H144,{5}, FALSE))</f>
      </c>
      <c r="AG1026" s="1">
        <f>IF(IFERROR(VLOOKUP(E1026,Store_Showcase!B2:H144,{6}, FALSE), TRUE)=TRUE, IF(IFERROR(VLOOKUP(E1026,Store_SRP!B2:H110,{6}, FALSE), TRUE)=TRUE,VLOOKUP(E1026,Store_VAM!B2:H273,{6}, FALSE),VLOOKUP(E1026,Store_SRP!B2:H110,{6}, FALSE)), VLOOKUP(E1026,Store_Showcase!B2:H144,{6}, FALSE))</f>
      </c>
      <c r="AH1026" s="1">
        <f>VLOOKUP(G1026,Sku_Consolidated!A2:R957,18,FALSE)</f>
      </c>
      <c r="AI1026" s="1">
        <f>VLOOKUP(G1026,Sku_Consolidated!A2:S957,19,FALSE)</f>
      </c>
      <c r="AJ1026" s="1">
        <f>VLOOKUP(G1026,Sku_Consolidated!A2:T957,20,FALSE)</f>
      </c>
    </row>
    <row r="1027" spans="1:36" x14ac:dyDescent="0.25">
      <c r="A1027" s="1">
        <v>2024</v>
      </c>
      <c r="B1027" s="1" t="s">
        <v>31</v>
      </c>
      <c r="C1027" s="1" t="s">
        <v>32</v>
      </c>
      <c r="D1027" s="1" t="s">
        <v>33</v>
      </c>
      <c r="E1027" s="9" t="s">
        <v>2648</v>
      </c>
      <c r="F1027" s="1">
        <f>IF(VLOOKUP(G1027,Sku_Consolidated!A2:S957,{19},FALSE)="SHOWCASE", VLOOKUP(E1027,Store_Showcase!B2:C144,{2}, FALSE), IF(VLOOKUP(G1027,Sku_Consolidated!A2:S957,{19},FALSE)="VAM",VLOOKUP(E1027,Store_VAM!B2:C273,{2}, FALSE),VLOOKUP(E1027,Store_SRP!B2:C110,{2}, FALSE)))</f>
      </c>
      <c r="G1027" s="1">
        <v>61852</v>
      </c>
      <c r="H1027" s="1" t="s">
        <v>138</v>
      </c>
      <c r="I1027" s="10" t="s">
        <v>2721</v>
      </c>
      <c r="J1027" s="1">
        <f>VLOOKUP(G1027,Sku_Consolidated!A2:C957, 3, FALSE)</f>
      </c>
      <c r="K1027" s="10">
        <f>IF(J1027="PACK", I1027, 0)</f>
      </c>
      <c r="L1027" s="10">
        <f>IF(J1027="KG", I1027, I1027 * VLOOKUP(G1027,Sku_Consolidated!A2:U957,21,FALSE))</f>
      </c>
      <c r="M1027" s="10" t="s">
        <v>37</v>
      </c>
      <c r="N1027" s="11" t="s">
        <v>2722</v>
      </c>
      <c r="O1027" s="10" t="s">
        <v>2723</v>
      </c>
      <c r="P1027" s="10">
        <f>N1027 - O1027</f>
      </c>
      <c r="Q1027" s="1">
        <f>VLOOKUP(G1027,Sku_Consolidated!A2:G957,7, FALSE)</f>
      </c>
      <c r="R1027" s="1">
        <f>IF(IFERROR(VLOOKUP(E1027,Store_Showcase!B2:H144,7, FALSE), TRUE)=TRUE, IF(IFERROR(VLOOKUP(E1027,Store_SRP!B2:H110,7, FALSE), TRUE)=TRUE,VLOOKUP(E1027,Store_VAM!B2:H273,7, FALSE),VLOOKUP(E1027,Store_SRP!B2:H110,7, FALSE)), VLOOKUP(E1027,Store_Showcase!B2:H144,7, FALSE))</f>
      </c>
      <c r="S1027" s="1">
        <f>IF(IFERROR(VLOOKUP(E1027,Store_Showcase!B2:I144,8, FALSE), TRUE)=TRUE, IF(IFERROR(VLOOKUP(E1027,Store_SRP!B2:I110,8, FALSE), TRUE)=TRUE,VLOOKUP(E1027,Store_VAM!B2:I273,8, FALSE),VLOOKUP(E1027,Store_SRP!B2:I110,8, FALSE)), VLOOKUP(E1027,Store_Showcase!B2:I144,8, FALSE))</f>
      </c>
      <c r="T1027" s="1">
        <f>VLOOKUP(G1027,Sku_Consolidated!A2:R957,18,FALSE)</f>
      </c>
      <c r="U1027" s="1" t="s">
        <v>2651</v>
      </c>
      <c r="V1027" s="1">
        <f>IF(VLOOKUP(G1027,Sku_Consolidated!A2:S957,19,FALSE)="SHOWCASE", VLOOKUP(E1027,Store_Showcase!B2:L144,11, FALSE), IF(VLOOKUP(G1027,Sku_Consolidated!A2:S957,19,FALSE)="VAM",VLOOKUP(E1027,Store_VAM!B2:L273,11, FALSE),VLOOKUP(E1027,Store_SRP!B2:L110,11, FALSE)))</f>
      </c>
      <c r="W1027" s="1">
        <f>VLOOKUP(G1027,Sku_Consolidated!A2:W957,11,FALSE)</f>
      </c>
      <c r="X1027" s="1">
        <f>VLOOKUP(G1027,Sku_Consolidated!A2:H957,8,FALSE)</f>
      </c>
      <c r="Y1027" s="1">
        <f>VLOOKUP(G1027,Sku_Consolidated!A2:I957,9,FALSE)</f>
      </c>
      <c r="Z1027" s="1" t="s">
        <v>41</v>
      </c>
      <c r="AA1027" s="1">
        <f>VLOOKUP(G1027,Sku_Consolidated!A2:E957,5,FALSE)</f>
      </c>
      <c r="AB1027" s="1">
        <f>IF(VLOOKUP(G1027,Sku_Consolidated!A2:S957,19,FALSE)="SHOWCASE", VLOOKUP(E1027,Store_Showcase!B2:N144,13, FALSE), IF(VLOOKUP(G1027,Sku_Consolidated!A2:S957,19,FALSE)="VAM",VLOOKUP(E1027,Store_VAM!B2:N273,13, FALSE),VLOOKUP(E1027,Store_SRP!B2:N110,13, FALSE)))</f>
      </c>
      <c r="AC1027" s="1">
        <f>IF(IFERROR(AB1027,TRUE)=TRUE, "-","OK")</f>
      </c>
      <c r="AD1027" s="11" t="s">
        <v>37</v>
      </c>
      <c r="AE1027" s="11" t="s">
        <v>37</v>
      </c>
      <c r="AF1027" s="1">
        <f>IF(IFERROR(VLOOKUP(E1027,Store_Showcase!B2:H144,{5}, FALSE), TRUE)=TRUE, IF(IFERROR(VLOOKUP(E1027,Store_SRP!B2:H110,{5}, FALSE), TRUE)=TRUE,VLOOKUP(E1027,Store_VAM!B2:H273,{5}, FALSE),VLOOKUP(E1027,Store_SRP!B2:H110,{5}, FALSE)), VLOOKUP(E1027,Store_Showcase!B2:H144,{5}, FALSE))</f>
      </c>
      <c r="AG1027" s="1">
        <f>IF(IFERROR(VLOOKUP(E1027,Store_Showcase!B2:H144,{6}, FALSE), TRUE)=TRUE, IF(IFERROR(VLOOKUP(E1027,Store_SRP!B2:H110,{6}, FALSE), TRUE)=TRUE,VLOOKUP(E1027,Store_VAM!B2:H273,{6}, FALSE),VLOOKUP(E1027,Store_SRP!B2:H110,{6}, FALSE)), VLOOKUP(E1027,Store_Showcase!B2:H144,{6}, FALSE))</f>
      </c>
      <c r="AH1027" s="1">
        <f>VLOOKUP(G1027,Sku_Consolidated!A2:R957,18,FALSE)</f>
      </c>
      <c r="AI1027" s="1">
        <f>VLOOKUP(G1027,Sku_Consolidated!A2:S957,19,FALSE)</f>
      </c>
      <c r="AJ1027" s="1">
        <f>VLOOKUP(G1027,Sku_Consolidated!A2:T957,20,FALSE)</f>
      </c>
    </row>
    <row r="1028" spans="1:36" x14ac:dyDescent="0.25">
      <c r="A1028" s="1">
        <v>2024</v>
      </c>
      <c r="B1028" s="1" t="s">
        <v>31</v>
      </c>
      <c r="C1028" s="1" t="s">
        <v>32</v>
      </c>
      <c r="D1028" s="1" t="s">
        <v>33</v>
      </c>
      <c r="E1028" s="9" t="s">
        <v>2648</v>
      </c>
      <c r="F1028" s="1">
        <f>IF(VLOOKUP(G1028,Sku_Consolidated!A2:S957,{19},FALSE)="SHOWCASE", VLOOKUP(E1028,Store_Showcase!B2:C144,{2}, FALSE), IF(VLOOKUP(G1028,Sku_Consolidated!A2:S957,{19},FALSE)="VAM",VLOOKUP(E1028,Store_VAM!B2:C273,{2}, FALSE),VLOOKUP(E1028,Store_SRP!B2:C110,{2}, FALSE)))</f>
      </c>
      <c r="G1028" s="1">
        <v>61853</v>
      </c>
      <c r="H1028" s="1" t="s">
        <v>189</v>
      </c>
      <c r="I1028" s="10" t="s">
        <v>2724</v>
      </c>
      <c r="J1028" s="1">
        <f>VLOOKUP(G1028,Sku_Consolidated!A2:C957, 3, FALSE)</f>
      </c>
      <c r="K1028" s="10">
        <f>IF(J1028="PACK", I1028, 0)</f>
      </c>
      <c r="L1028" s="10">
        <f>IF(J1028="KG", I1028, I1028 * VLOOKUP(G1028,Sku_Consolidated!A2:U957,21,FALSE))</f>
      </c>
      <c r="M1028" s="10" t="s">
        <v>37</v>
      </c>
      <c r="N1028" s="11" t="s">
        <v>2725</v>
      </c>
      <c r="O1028" s="10" t="s">
        <v>2726</v>
      </c>
      <c r="P1028" s="10">
        <f>N1028 - O1028</f>
      </c>
      <c r="Q1028" s="1">
        <f>VLOOKUP(G1028,Sku_Consolidated!A2:G957,7, FALSE)</f>
      </c>
      <c r="R1028" s="1">
        <f>IF(IFERROR(VLOOKUP(E1028,Store_Showcase!B2:H144,7, FALSE), TRUE)=TRUE, IF(IFERROR(VLOOKUP(E1028,Store_SRP!B2:H110,7, FALSE), TRUE)=TRUE,VLOOKUP(E1028,Store_VAM!B2:H273,7, FALSE),VLOOKUP(E1028,Store_SRP!B2:H110,7, FALSE)), VLOOKUP(E1028,Store_Showcase!B2:H144,7, FALSE))</f>
      </c>
      <c r="S1028" s="1">
        <f>IF(IFERROR(VLOOKUP(E1028,Store_Showcase!B2:I144,8, FALSE), TRUE)=TRUE, IF(IFERROR(VLOOKUP(E1028,Store_SRP!B2:I110,8, FALSE), TRUE)=TRUE,VLOOKUP(E1028,Store_VAM!B2:I273,8, FALSE),VLOOKUP(E1028,Store_SRP!B2:I110,8, FALSE)), VLOOKUP(E1028,Store_Showcase!B2:I144,8, FALSE))</f>
      </c>
      <c r="T1028" s="1">
        <f>VLOOKUP(G1028,Sku_Consolidated!A2:R957,18,FALSE)</f>
      </c>
      <c r="U1028" s="1" t="s">
        <v>2651</v>
      </c>
      <c r="V1028" s="1">
        <f>IF(VLOOKUP(G1028,Sku_Consolidated!A2:S957,19,FALSE)="SHOWCASE", VLOOKUP(E1028,Store_Showcase!B2:L144,11, FALSE), IF(VLOOKUP(G1028,Sku_Consolidated!A2:S957,19,FALSE)="VAM",VLOOKUP(E1028,Store_VAM!B2:L273,11, FALSE),VLOOKUP(E1028,Store_SRP!B2:L110,11, FALSE)))</f>
      </c>
      <c r="W1028" s="1">
        <f>VLOOKUP(G1028,Sku_Consolidated!A2:W957,11,FALSE)</f>
      </c>
      <c r="X1028" s="1">
        <f>VLOOKUP(G1028,Sku_Consolidated!A2:H957,8,FALSE)</f>
      </c>
      <c r="Y1028" s="1">
        <f>VLOOKUP(G1028,Sku_Consolidated!A2:I957,9,FALSE)</f>
      </c>
      <c r="Z1028" s="1" t="s">
        <v>41</v>
      </c>
      <c r="AA1028" s="1">
        <f>VLOOKUP(G1028,Sku_Consolidated!A2:E957,5,FALSE)</f>
      </c>
      <c r="AB1028" s="1">
        <f>IF(VLOOKUP(G1028,Sku_Consolidated!A2:S957,19,FALSE)="SHOWCASE", VLOOKUP(E1028,Store_Showcase!B2:N144,13, FALSE), IF(VLOOKUP(G1028,Sku_Consolidated!A2:S957,19,FALSE)="VAM",VLOOKUP(E1028,Store_VAM!B2:N273,13, FALSE),VLOOKUP(E1028,Store_SRP!B2:N110,13, FALSE)))</f>
      </c>
      <c r="AC1028" s="1">
        <f>IF(IFERROR(AB1028,TRUE)=TRUE, "-","OK")</f>
      </c>
      <c r="AD1028" s="11" t="s">
        <v>37</v>
      </c>
      <c r="AE1028" s="11" t="s">
        <v>37</v>
      </c>
      <c r="AF1028" s="1">
        <f>IF(IFERROR(VLOOKUP(E1028,Store_Showcase!B2:H144,{5}, FALSE), TRUE)=TRUE, IF(IFERROR(VLOOKUP(E1028,Store_SRP!B2:H110,{5}, FALSE), TRUE)=TRUE,VLOOKUP(E1028,Store_VAM!B2:H273,{5}, FALSE),VLOOKUP(E1028,Store_SRP!B2:H110,{5}, FALSE)), VLOOKUP(E1028,Store_Showcase!B2:H144,{5}, FALSE))</f>
      </c>
      <c r="AG1028" s="1">
        <f>IF(IFERROR(VLOOKUP(E1028,Store_Showcase!B2:H144,{6}, FALSE), TRUE)=TRUE, IF(IFERROR(VLOOKUP(E1028,Store_SRP!B2:H110,{6}, FALSE), TRUE)=TRUE,VLOOKUP(E1028,Store_VAM!B2:H273,{6}, FALSE),VLOOKUP(E1028,Store_SRP!B2:H110,{6}, FALSE)), VLOOKUP(E1028,Store_Showcase!B2:H144,{6}, FALSE))</f>
      </c>
      <c r="AH1028" s="1">
        <f>VLOOKUP(G1028,Sku_Consolidated!A2:R957,18,FALSE)</f>
      </c>
      <c r="AI1028" s="1">
        <f>VLOOKUP(G1028,Sku_Consolidated!A2:S957,19,FALSE)</f>
      </c>
      <c r="AJ1028" s="1">
        <f>VLOOKUP(G1028,Sku_Consolidated!A2:T957,20,FALSE)</f>
      </c>
    </row>
    <row r="1029" spans="1:36" x14ac:dyDescent="0.25">
      <c r="A1029" s="1">
        <v>2024</v>
      </c>
      <c r="B1029" s="1" t="s">
        <v>31</v>
      </c>
      <c r="C1029" s="1" t="s">
        <v>32</v>
      </c>
      <c r="D1029" s="1" t="s">
        <v>33</v>
      </c>
      <c r="E1029" s="9" t="s">
        <v>2648</v>
      </c>
      <c r="F1029" s="1">
        <f>IF(VLOOKUP(G1029,Sku_Consolidated!A2:S957,{19},FALSE)="SHOWCASE", VLOOKUP(E1029,Store_Showcase!B2:C144,{2}, FALSE), IF(VLOOKUP(G1029,Sku_Consolidated!A2:S957,{19},FALSE)="VAM",VLOOKUP(E1029,Store_VAM!B2:C273,{2}, FALSE),VLOOKUP(E1029,Store_SRP!B2:C110,{2}, FALSE)))</f>
      </c>
      <c r="G1029" s="1">
        <v>795727</v>
      </c>
      <c r="H1029" s="1" t="s">
        <v>1420</v>
      </c>
      <c r="I1029" s="10" t="s">
        <v>1137</v>
      </c>
      <c r="J1029" s="1">
        <f>VLOOKUP(G1029,Sku_Consolidated!A2:C957, 3, FALSE)</f>
      </c>
      <c r="K1029" s="10">
        <f>IF(J1029="PACK", I1029, 0)</f>
      </c>
      <c r="L1029" s="10">
        <f>IF(J1029="KG", I1029, I1029 * VLOOKUP(G1029,Sku_Consolidated!A2:U957,21,FALSE))</f>
      </c>
      <c r="M1029" s="10" t="s">
        <v>37</v>
      </c>
      <c r="N1029" s="11" t="s">
        <v>1421</v>
      </c>
      <c r="O1029" s="10" t="s">
        <v>2542</v>
      </c>
      <c r="P1029" s="10">
        <f>N1029 - O1029</f>
      </c>
      <c r="Q1029" s="1">
        <f>VLOOKUP(G1029,Sku_Consolidated!A2:G957,7, FALSE)</f>
      </c>
      <c r="R1029" s="1">
        <f>IF(IFERROR(VLOOKUP(E1029,Store_Showcase!B2:H144,7, FALSE), TRUE)=TRUE, IF(IFERROR(VLOOKUP(E1029,Store_SRP!B2:H110,7, FALSE), TRUE)=TRUE,VLOOKUP(E1029,Store_VAM!B2:H273,7, FALSE),VLOOKUP(E1029,Store_SRP!B2:H110,7, FALSE)), VLOOKUP(E1029,Store_Showcase!B2:H144,7, FALSE))</f>
      </c>
      <c r="S1029" s="1">
        <f>IF(IFERROR(VLOOKUP(E1029,Store_Showcase!B2:I144,8, FALSE), TRUE)=TRUE, IF(IFERROR(VLOOKUP(E1029,Store_SRP!B2:I110,8, FALSE), TRUE)=TRUE,VLOOKUP(E1029,Store_VAM!B2:I273,8, FALSE),VLOOKUP(E1029,Store_SRP!B2:I110,8, FALSE)), VLOOKUP(E1029,Store_Showcase!B2:I144,8, FALSE))</f>
      </c>
      <c r="T1029" s="1">
        <f>VLOOKUP(G1029,Sku_Consolidated!A2:R957,18,FALSE)</f>
      </c>
      <c r="U1029" s="1" t="s">
        <v>2651</v>
      </c>
      <c r="V1029" s="1">
        <f>IF(VLOOKUP(G1029,Sku_Consolidated!A2:S957,19,FALSE)="SHOWCASE", VLOOKUP(E1029,Store_Showcase!B2:L144,11, FALSE), IF(VLOOKUP(G1029,Sku_Consolidated!A2:S957,19,FALSE)="VAM",VLOOKUP(E1029,Store_VAM!B2:L273,11, FALSE),VLOOKUP(E1029,Store_SRP!B2:L110,11, FALSE)))</f>
      </c>
      <c r="W1029" s="1">
        <f>VLOOKUP(G1029,Sku_Consolidated!A2:W957,11,FALSE)</f>
      </c>
      <c r="X1029" s="1">
        <f>VLOOKUP(G1029,Sku_Consolidated!A2:H957,8,FALSE)</f>
      </c>
      <c r="Y1029" s="1">
        <f>VLOOKUP(G1029,Sku_Consolidated!A2:I957,9,FALSE)</f>
      </c>
      <c r="Z1029" s="1" t="s">
        <v>41</v>
      </c>
      <c r="AA1029" s="1">
        <f>VLOOKUP(G1029,Sku_Consolidated!A2:E957,5,FALSE)</f>
      </c>
      <c r="AB1029" s="1">
        <f>IF(VLOOKUP(G1029,Sku_Consolidated!A2:S957,19,FALSE)="SHOWCASE", VLOOKUP(E1029,Store_Showcase!B2:N144,13, FALSE), IF(VLOOKUP(G1029,Sku_Consolidated!A2:S957,19,FALSE)="VAM",VLOOKUP(E1029,Store_VAM!B2:N273,13, FALSE),VLOOKUP(E1029,Store_SRP!B2:N110,13, FALSE)))</f>
      </c>
      <c r="AC1029" s="1">
        <f>IF(IFERROR(AB1029,TRUE)=TRUE, "-","OK")</f>
      </c>
      <c r="AD1029" s="11" t="s">
        <v>37</v>
      </c>
      <c r="AE1029" s="11" t="s">
        <v>37</v>
      </c>
      <c r="AF1029" s="1">
        <f>IF(IFERROR(VLOOKUP(E1029,Store_Showcase!B2:H144,{5}, FALSE), TRUE)=TRUE, IF(IFERROR(VLOOKUP(E1029,Store_SRP!B2:H110,{5}, FALSE), TRUE)=TRUE,VLOOKUP(E1029,Store_VAM!B2:H273,{5}, FALSE),VLOOKUP(E1029,Store_SRP!B2:H110,{5}, FALSE)), VLOOKUP(E1029,Store_Showcase!B2:H144,{5}, FALSE))</f>
      </c>
      <c r="AG1029" s="1">
        <f>IF(IFERROR(VLOOKUP(E1029,Store_Showcase!B2:H144,{6}, FALSE), TRUE)=TRUE, IF(IFERROR(VLOOKUP(E1029,Store_SRP!B2:H110,{6}, FALSE), TRUE)=TRUE,VLOOKUP(E1029,Store_VAM!B2:H273,{6}, FALSE),VLOOKUP(E1029,Store_SRP!B2:H110,{6}, FALSE)), VLOOKUP(E1029,Store_Showcase!B2:H144,{6}, FALSE))</f>
      </c>
      <c r="AH1029" s="1">
        <f>VLOOKUP(G1029,Sku_Consolidated!A2:R957,18,FALSE)</f>
      </c>
      <c r="AI1029" s="1">
        <f>VLOOKUP(G1029,Sku_Consolidated!A2:S957,19,FALSE)</f>
      </c>
      <c r="AJ1029" s="1">
        <f>VLOOKUP(G1029,Sku_Consolidated!A2:T957,20,FALSE)</f>
      </c>
    </row>
    <row r="1030" spans="1:36" x14ac:dyDescent="0.25">
      <c r="A1030" s="1">
        <v>2024</v>
      </c>
      <c r="B1030" s="1" t="s">
        <v>31</v>
      </c>
      <c r="C1030" s="1" t="s">
        <v>32</v>
      </c>
      <c r="D1030" s="1" t="s">
        <v>33</v>
      </c>
      <c r="E1030" s="9" t="s">
        <v>2648</v>
      </c>
      <c r="F1030" s="1">
        <f>IF(VLOOKUP(G1030,Sku_Consolidated!A2:S957,{19},FALSE)="SHOWCASE", VLOOKUP(E1030,Store_Showcase!B2:C144,{2}, FALSE), IF(VLOOKUP(G1030,Sku_Consolidated!A2:S957,{19},FALSE)="VAM",VLOOKUP(E1030,Store_VAM!B2:C273,{2}, FALSE),VLOOKUP(E1030,Store_SRP!B2:C110,{2}, FALSE)))</f>
      </c>
      <c r="G1030" s="1">
        <v>795728</v>
      </c>
      <c r="H1030" s="1" t="s">
        <v>1647</v>
      </c>
      <c r="I1030" s="10" t="s">
        <v>1137</v>
      </c>
      <c r="J1030" s="1">
        <f>VLOOKUP(G1030,Sku_Consolidated!A2:C957, 3, FALSE)</f>
      </c>
      <c r="K1030" s="10">
        <f>IF(J1030="PACK", I1030, 0)</f>
      </c>
      <c r="L1030" s="10">
        <f>IF(J1030="KG", I1030, I1030 * VLOOKUP(G1030,Sku_Consolidated!A2:U957,21,FALSE))</f>
      </c>
      <c r="M1030" s="10" t="s">
        <v>37</v>
      </c>
      <c r="N1030" s="11" t="s">
        <v>1701</v>
      </c>
      <c r="O1030" s="10" t="s">
        <v>2727</v>
      </c>
      <c r="P1030" s="10">
        <f>N1030 - O1030</f>
      </c>
      <c r="Q1030" s="1">
        <f>VLOOKUP(G1030,Sku_Consolidated!A2:G957,7, FALSE)</f>
      </c>
      <c r="R1030" s="1">
        <f>IF(IFERROR(VLOOKUP(E1030,Store_Showcase!B2:H144,7, FALSE), TRUE)=TRUE, IF(IFERROR(VLOOKUP(E1030,Store_SRP!B2:H110,7, FALSE), TRUE)=TRUE,VLOOKUP(E1030,Store_VAM!B2:H273,7, FALSE),VLOOKUP(E1030,Store_SRP!B2:H110,7, FALSE)), VLOOKUP(E1030,Store_Showcase!B2:H144,7, FALSE))</f>
      </c>
      <c r="S1030" s="1">
        <f>IF(IFERROR(VLOOKUP(E1030,Store_Showcase!B2:I144,8, FALSE), TRUE)=TRUE, IF(IFERROR(VLOOKUP(E1030,Store_SRP!B2:I110,8, FALSE), TRUE)=TRUE,VLOOKUP(E1030,Store_VAM!B2:I273,8, FALSE),VLOOKUP(E1030,Store_SRP!B2:I110,8, FALSE)), VLOOKUP(E1030,Store_Showcase!B2:I144,8, FALSE))</f>
      </c>
      <c r="T1030" s="1">
        <f>VLOOKUP(G1030,Sku_Consolidated!A2:R957,18,FALSE)</f>
      </c>
      <c r="U1030" s="1" t="s">
        <v>2651</v>
      </c>
      <c r="V1030" s="1">
        <f>IF(VLOOKUP(G1030,Sku_Consolidated!A2:S957,19,FALSE)="SHOWCASE", VLOOKUP(E1030,Store_Showcase!B2:L144,11, FALSE), IF(VLOOKUP(G1030,Sku_Consolidated!A2:S957,19,FALSE)="VAM",VLOOKUP(E1030,Store_VAM!B2:L273,11, FALSE),VLOOKUP(E1030,Store_SRP!B2:L110,11, FALSE)))</f>
      </c>
      <c r="W1030" s="1">
        <f>VLOOKUP(G1030,Sku_Consolidated!A2:W957,11,FALSE)</f>
      </c>
      <c r="X1030" s="1">
        <f>VLOOKUP(G1030,Sku_Consolidated!A2:H957,8,FALSE)</f>
      </c>
      <c r="Y1030" s="1">
        <f>VLOOKUP(G1030,Sku_Consolidated!A2:I957,9,FALSE)</f>
      </c>
      <c r="Z1030" s="1" t="s">
        <v>41</v>
      </c>
      <c r="AA1030" s="1">
        <f>VLOOKUP(G1030,Sku_Consolidated!A2:E957,5,FALSE)</f>
      </c>
      <c r="AB1030" s="1">
        <f>IF(VLOOKUP(G1030,Sku_Consolidated!A2:S957,19,FALSE)="SHOWCASE", VLOOKUP(E1030,Store_Showcase!B2:N144,13, FALSE), IF(VLOOKUP(G1030,Sku_Consolidated!A2:S957,19,FALSE)="VAM",VLOOKUP(E1030,Store_VAM!B2:N273,13, FALSE),VLOOKUP(E1030,Store_SRP!B2:N110,13, FALSE)))</f>
      </c>
      <c r="AC1030" s="1">
        <f>IF(IFERROR(AB1030,TRUE)=TRUE, "-","OK")</f>
      </c>
      <c r="AD1030" s="11" t="s">
        <v>37</v>
      </c>
      <c r="AE1030" s="11" t="s">
        <v>37</v>
      </c>
      <c r="AF1030" s="1">
        <f>IF(IFERROR(VLOOKUP(E1030,Store_Showcase!B2:H144,{5}, FALSE), TRUE)=TRUE, IF(IFERROR(VLOOKUP(E1030,Store_SRP!B2:H110,{5}, FALSE), TRUE)=TRUE,VLOOKUP(E1030,Store_VAM!B2:H273,{5}, FALSE),VLOOKUP(E1030,Store_SRP!B2:H110,{5}, FALSE)), VLOOKUP(E1030,Store_Showcase!B2:H144,{5}, FALSE))</f>
      </c>
      <c r="AG1030" s="1">
        <f>IF(IFERROR(VLOOKUP(E1030,Store_Showcase!B2:H144,{6}, FALSE), TRUE)=TRUE, IF(IFERROR(VLOOKUP(E1030,Store_SRP!B2:H110,{6}, FALSE), TRUE)=TRUE,VLOOKUP(E1030,Store_VAM!B2:H273,{6}, FALSE),VLOOKUP(E1030,Store_SRP!B2:H110,{6}, FALSE)), VLOOKUP(E1030,Store_Showcase!B2:H144,{6}, FALSE))</f>
      </c>
      <c r="AH1030" s="1">
        <f>VLOOKUP(G1030,Sku_Consolidated!A2:R957,18,FALSE)</f>
      </c>
      <c r="AI1030" s="1">
        <f>VLOOKUP(G1030,Sku_Consolidated!A2:S957,19,FALSE)</f>
      </c>
      <c r="AJ1030" s="1">
        <f>VLOOKUP(G1030,Sku_Consolidated!A2:T957,20,FALSE)</f>
      </c>
    </row>
    <row r="1031" spans="1:36" x14ac:dyDescent="0.25">
      <c r="A1031" s="1">
        <v>2024</v>
      </c>
      <c r="B1031" s="1" t="s">
        <v>31</v>
      </c>
      <c r="C1031" s="1" t="s">
        <v>32</v>
      </c>
      <c r="D1031" s="1" t="s">
        <v>33</v>
      </c>
      <c r="E1031" s="9" t="s">
        <v>2648</v>
      </c>
      <c r="F1031" s="1">
        <f>IF(VLOOKUP(G1031,Sku_Consolidated!A2:S957,{19},FALSE)="SHOWCASE", VLOOKUP(E1031,Store_Showcase!B2:C144,{2}, FALSE), IF(VLOOKUP(G1031,Sku_Consolidated!A2:S957,{19},FALSE)="VAM",VLOOKUP(E1031,Store_VAM!B2:C273,{2}, FALSE),VLOOKUP(E1031,Store_SRP!B2:C110,{2}, FALSE)))</f>
      </c>
      <c r="G1031" s="1">
        <v>795730</v>
      </c>
      <c r="H1031" s="1" t="s">
        <v>1423</v>
      </c>
      <c r="I1031" s="10" t="s">
        <v>1137</v>
      </c>
      <c r="J1031" s="1">
        <f>VLOOKUP(G1031,Sku_Consolidated!A2:C957, 3, FALSE)</f>
      </c>
      <c r="K1031" s="10">
        <f>IF(J1031="PACK", I1031, 0)</f>
      </c>
      <c r="L1031" s="10">
        <f>IF(J1031="KG", I1031, I1031 * VLOOKUP(G1031,Sku_Consolidated!A2:U957,21,FALSE))</f>
      </c>
      <c r="M1031" s="10" t="s">
        <v>37</v>
      </c>
      <c r="N1031" s="11" t="s">
        <v>1629</v>
      </c>
      <c r="O1031" s="10" t="s">
        <v>2636</v>
      </c>
      <c r="P1031" s="10">
        <f>N1031 - O1031</f>
      </c>
      <c r="Q1031" s="1">
        <f>VLOOKUP(G1031,Sku_Consolidated!A2:G957,7, FALSE)</f>
      </c>
      <c r="R1031" s="1">
        <f>IF(IFERROR(VLOOKUP(E1031,Store_Showcase!B2:H144,7, FALSE), TRUE)=TRUE, IF(IFERROR(VLOOKUP(E1031,Store_SRP!B2:H110,7, FALSE), TRUE)=TRUE,VLOOKUP(E1031,Store_VAM!B2:H273,7, FALSE),VLOOKUP(E1031,Store_SRP!B2:H110,7, FALSE)), VLOOKUP(E1031,Store_Showcase!B2:H144,7, FALSE))</f>
      </c>
      <c r="S1031" s="1">
        <f>IF(IFERROR(VLOOKUP(E1031,Store_Showcase!B2:I144,8, FALSE), TRUE)=TRUE, IF(IFERROR(VLOOKUP(E1031,Store_SRP!B2:I110,8, FALSE), TRUE)=TRUE,VLOOKUP(E1031,Store_VAM!B2:I273,8, FALSE),VLOOKUP(E1031,Store_SRP!B2:I110,8, FALSE)), VLOOKUP(E1031,Store_Showcase!B2:I144,8, FALSE))</f>
      </c>
      <c r="T1031" s="1">
        <f>VLOOKUP(G1031,Sku_Consolidated!A2:R957,18,FALSE)</f>
      </c>
      <c r="U1031" s="1" t="s">
        <v>2651</v>
      </c>
      <c r="V1031" s="1">
        <f>IF(VLOOKUP(G1031,Sku_Consolidated!A2:S957,19,FALSE)="SHOWCASE", VLOOKUP(E1031,Store_Showcase!B2:L144,11, FALSE), IF(VLOOKUP(G1031,Sku_Consolidated!A2:S957,19,FALSE)="VAM",VLOOKUP(E1031,Store_VAM!B2:L273,11, FALSE),VLOOKUP(E1031,Store_SRP!B2:L110,11, FALSE)))</f>
      </c>
      <c r="W1031" s="1">
        <f>VLOOKUP(G1031,Sku_Consolidated!A2:W957,11,FALSE)</f>
      </c>
      <c r="X1031" s="1">
        <f>VLOOKUP(G1031,Sku_Consolidated!A2:H957,8,FALSE)</f>
      </c>
      <c r="Y1031" s="1">
        <f>VLOOKUP(G1031,Sku_Consolidated!A2:I957,9,FALSE)</f>
      </c>
      <c r="Z1031" s="1" t="s">
        <v>41</v>
      </c>
      <c r="AA1031" s="1">
        <f>VLOOKUP(G1031,Sku_Consolidated!A2:E957,5,FALSE)</f>
      </c>
      <c r="AB1031" s="1">
        <f>IF(VLOOKUP(G1031,Sku_Consolidated!A2:S957,19,FALSE)="SHOWCASE", VLOOKUP(E1031,Store_Showcase!B2:N144,13, FALSE), IF(VLOOKUP(G1031,Sku_Consolidated!A2:S957,19,FALSE)="VAM",VLOOKUP(E1031,Store_VAM!B2:N273,13, FALSE),VLOOKUP(E1031,Store_SRP!B2:N110,13, FALSE)))</f>
      </c>
      <c r="AC1031" s="1">
        <f>IF(IFERROR(AB1031,TRUE)=TRUE, "-","OK")</f>
      </c>
      <c r="AD1031" s="11" t="s">
        <v>37</v>
      </c>
      <c r="AE1031" s="11" t="s">
        <v>37</v>
      </c>
      <c r="AF1031" s="1">
        <f>IF(IFERROR(VLOOKUP(E1031,Store_Showcase!B2:H144,{5}, FALSE), TRUE)=TRUE, IF(IFERROR(VLOOKUP(E1031,Store_SRP!B2:H110,{5}, FALSE), TRUE)=TRUE,VLOOKUP(E1031,Store_VAM!B2:H273,{5}, FALSE),VLOOKUP(E1031,Store_SRP!B2:H110,{5}, FALSE)), VLOOKUP(E1031,Store_Showcase!B2:H144,{5}, FALSE))</f>
      </c>
      <c r="AG1031" s="1">
        <f>IF(IFERROR(VLOOKUP(E1031,Store_Showcase!B2:H144,{6}, FALSE), TRUE)=TRUE, IF(IFERROR(VLOOKUP(E1031,Store_SRP!B2:H110,{6}, FALSE), TRUE)=TRUE,VLOOKUP(E1031,Store_VAM!B2:H273,{6}, FALSE),VLOOKUP(E1031,Store_SRP!B2:H110,{6}, FALSE)), VLOOKUP(E1031,Store_Showcase!B2:H144,{6}, FALSE))</f>
      </c>
      <c r="AH1031" s="1">
        <f>VLOOKUP(G1031,Sku_Consolidated!A2:R957,18,FALSE)</f>
      </c>
      <c r="AI1031" s="1">
        <f>VLOOKUP(G1031,Sku_Consolidated!A2:S957,19,FALSE)</f>
      </c>
      <c r="AJ1031" s="1">
        <f>VLOOKUP(G1031,Sku_Consolidated!A2:T957,20,FALSE)</f>
      </c>
    </row>
    <row r="1032" spans="1:36" x14ac:dyDescent="0.25">
      <c r="A1032" s="1">
        <v>2024</v>
      </c>
      <c r="B1032" s="1" t="s">
        <v>31</v>
      </c>
      <c r="C1032" s="1" t="s">
        <v>32</v>
      </c>
      <c r="D1032" s="1" t="s">
        <v>33</v>
      </c>
      <c r="E1032" s="9" t="s">
        <v>2648</v>
      </c>
      <c r="F1032" s="1">
        <f>IF(VLOOKUP(G1032,Sku_Consolidated!A2:S957,{19},FALSE)="SHOWCASE", VLOOKUP(E1032,Store_Showcase!B2:C144,{2}, FALSE), IF(VLOOKUP(G1032,Sku_Consolidated!A2:S957,{19},FALSE)="VAM",VLOOKUP(E1032,Store_VAM!B2:C273,{2}, FALSE),VLOOKUP(E1032,Store_SRP!B2:C110,{2}, FALSE)))</f>
      </c>
      <c r="G1032" s="1">
        <v>61788</v>
      </c>
      <c r="H1032" s="1" t="s">
        <v>286</v>
      </c>
      <c r="I1032" s="10" t="s">
        <v>232</v>
      </c>
      <c r="J1032" s="1">
        <f>VLOOKUP(G1032,Sku_Consolidated!A2:C957, 3, FALSE)</f>
      </c>
      <c r="K1032" s="10">
        <f>IF(J1032="PACK", I1032, 0)</f>
      </c>
      <c r="L1032" s="10">
        <f>IF(J1032="KG", I1032, I1032 * VLOOKUP(G1032,Sku_Consolidated!A2:U957,21,FALSE))</f>
      </c>
      <c r="M1032" s="10" t="s">
        <v>37</v>
      </c>
      <c r="N1032" s="11" t="s">
        <v>2728</v>
      </c>
      <c r="O1032" s="10" t="s">
        <v>2729</v>
      </c>
      <c r="P1032" s="10">
        <f>N1032 - O1032</f>
      </c>
      <c r="Q1032" s="1">
        <f>VLOOKUP(G1032,Sku_Consolidated!A2:G957,7, FALSE)</f>
      </c>
      <c r="R1032" s="1">
        <f>IF(IFERROR(VLOOKUP(E1032,Store_Showcase!B2:H144,7, FALSE), TRUE)=TRUE, IF(IFERROR(VLOOKUP(E1032,Store_SRP!B2:H110,7, FALSE), TRUE)=TRUE,VLOOKUP(E1032,Store_VAM!B2:H273,7, FALSE),VLOOKUP(E1032,Store_SRP!B2:H110,7, FALSE)), VLOOKUP(E1032,Store_Showcase!B2:H144,7, FALSE))</f>
      </c>
      <c r="S1032" s="1">
        <f>IF(IFERROR(VLOOKUP(E1032,Store_Showcase!B2:I144,8, FALSE), TRUE)=TRUE, IF(IFERROR(VLOOKUP(E1032,Store_SRP!B2:I110,8, FALSE), TRUE)=TRUE,VLOOKUP(E1032,Store_VAM!B2:I273,8, FALSE),VLOOKUP(E1032,Store_SRP!B2:I110,8, FALSE)), VLOOKUP(E1032,Store_Showcase!B2:I144,8, FALSE))</f>
      </c>
      <c r="T1032" s="1">
        <f>VLOOKUP(G1032,Sku_Consolidated!A2:R957,18,FALSE)</f>
      </c>
      <c r="U1032" s="1" t="s">
        <v>2730</v>
      </c>
      <c r="V1032" s="1">
        <f>IF(VLOOKUP(G1032,Sku_Consolidated!A2:S957,19,FALSE)="SHOWCASE", VLOOKUP(E1032,Store_Showcase!B2:L144,11, FALSE), IF(VLOOKUP(G1032,Sku_Consolidated!A2:S957,19,FALSE)="VAM",VLOOKUP(E1032,Store_VAM!B2:L273,11, FALSE),VLOOKUP(E1032,Store_SRP!B2:L110,11, FALSE)))</f>
      </c>
      <c r="W1032" s="1">
        <f>VLOOKUP(G1032,Sku_Consolidated!A2:W957,11,FALSE)</f>
      </c>
      <c r="X1032" s="1">
        <f>VLOOKUP(G1032,Sku_Consolidated!A2:H957,8,FALSE)</f>
      </c>
      <c r="Y1032" s="1">
        <f>VLOOKUP(G1032,Sku_Consolidated!A2:I957,9,FALSE)</f>
      </c>
      <c r="Z1032" s="1" t="s">
        <v>41</v>
      </c>
      <c r="AA1032" s="1">
        <f>VLOOKUP(G1032,Sku_Consolidated!A2:E957,5,FALSE)</f>
      </c>
      <c r="AB1032" s="1">
        <f>IF(VLOOKUP(G1032,Sku_Consolidated!A2:S957,19,FALSE)="SHOWCASE", VLOOKUP(E1032,Store_Showcase!B2:N144,13, FALSE), IF(VLOOKUP(G1032,Sku_Consolidated!A2:S957,19,FALSE)="VAM",VLOOKUP(E1032,Store_VAM!B2:N273,13, FALSE),VLOOKUP(E1032,Store_SRP!B2:N110,13, FALSE)))</f>
      </c>
      <c r="AC1032" s="1">
        <f>IF(IFERROR(AB1032,TRUE)=TRUE, "-","OK")</f>
      </c>
      <c r="AD1032" s="11" t="s">
        <v>37</v>
      </c>
      <c r="AE1032" s="11" t="s">
        <v>37</v>
      </c>
      <c r="AF1032" s="1">
        <f>IF(IFERROR(VLOOKUP(E1032,Store_Showcase!B2:H144,{5}, FALSE), TRUE)=TRUE, IF(IFERROR(VLOOKUP(E1032,Store_SRP!B2:H110,{5}, FALSE), TRUE)=TRUE,VLOOKUP(E1032,Store_VAM!B2:H273,{5}, FALSE),VLOOKUP(E1032,Store_SRP!B2:H110,{5}, FALSE)), VLOOKUP(E1032,Store_Showcase!B2:H144,{5}, FALSE))</f>
      </c>
      <c r="AG1032" s="1">
        <f>IF(IFERROR(VLOOKUP(E1032,Store_Showcase!B2:H144,{6}, FALSE), TRUE)=TRUE, IF(IFERROR(VLOOKUP(E1032,Store_SRP!B2:H110,{6}, FALSE), TRUE)=TRUE,VLOOKUP(E1032,Store_VAM!B2:H273,{6}, FALSE),VLOOKUP(E1032,Store_SRP!B2:H110,{6}, FALSE)), VLOOKUP(E1032,Store_Showcase!B2:H144,{6}, FALSE))</f>
      </c>
      <c r="AH1032" s="1">
        <f>VLOOKUP(G1032,Sku_Consolidated!A2:R957,18,FALSE)</f>
      </c>
      <c r="AI1032" s="1">
        <f>VLOOKUP(G1032,Sku_Consolidated!A2:S957,19,FALSE)</f>
      </c>
      <c r="AJ1032" s="1">
        <f>VLOOKUP(G1032,Sku_Consolidated!A2:T957,20,FALSE)</f>
      </c>
    </row>
    <row r="1033" spans="1:36" x14ac:dyDescent="0.25">
      <c r="A1033" s="1">
        <v>2024</v>
      </c>
      <c r="B1033" s="1" t="s">
        <v>31</v>
      </c>
      <c r="C1033" s="1" t="s">
        <v>32</v>
      </c>
      <c r="D1033" s="1" t="s">
        <v>33</v>
      </c>
      <c r="E1033" s="9" t="s">
        <v>2731</v>
      </c>
      <c r="F1033" s="1">
        <f>IF(VLOOKUP(G1033,Sku_Consolidated!A2:S957,{19},FALSE)="SHOWCASE", VLOOKUP(E1033,Store_Showcase!B2:C144,{2}, FALSE), IF(VLOOKUP(G1033,Sku_Consolidated!A2:S957,{19},FALSE)="VAM",VLOOKUP(E1033,Store_VAM!B2:C273,{2}, FALSE),VLOOKUP(E1033,Store_SRP!B2:C110,{2}, FALSE)))</f>
      </c>
      <c r="G1033" s="1">
        <v>795719</v>
      </c>
      <c r="H1033" s="1" t="s">
        <v>1466</v>
      </c>
      <c r="I1033" s="10" t="s">
        <v>1424</v>
      </c>
      <c r="J1033" s="1">
        <f>VLOOKUP(G1033,Sku_Consolidated!A2:C957, 3, FALSE)</f>
      </c>
      <c r="K1033" s="10">
        <f>IF(J1033="PACK", I1033, 0)</f>
      </c>
      <c r="L1033" s="10">
        <f>IF(J1033="KG", I1033, I1033 * VLOOKUP(G1033,Sku_Consolidated!A2:U957,21,FALSE))</f>
      </c>
      <c r="M1033" s="10" t="s">
        <v>37</v>
      </c>
      <c r="N1033" s="11" t="s">
        <v>2732</v>
      </c>
      <c r="O1033" s="10" t="s">
        <v>2733</v>
      </c>
      <c r="P1033" s="10">
        <f>N1033 - O1033</f>
      </c>
      <c r="Q1033" s="1">
        <f>VLOOKUP(G1033,Sku_Consolidated!A2:G957,7, FALSE)</f>
      </c>
      <c r="R1033" s="1">
        <f>IF(IFERROR(VLOOKUP(E1033,Store_Showcase!B2:H144,7, FALSE), TRUE)=TRUE, IF(IFERROR(VLOOKUP(E1033,Store_SRP!B2:H110,7, FALSE), TRUE)=TRUE,VLOOKUP(E1033,Store_VAM!B2:H273,7, FALSE),VLOOKUP(E1033,Store_SRP!B2:H110,7, FALSE)), VLOOKUP(E1033,Store_Showcase!B2:H144,7, FALSE))</f>
      </c>
      <c r="S1033" s="1">
        <f>IF(IFERROR(VLOOKUP(E1033,Store_Showcase!B2:I144,8, FALSE), TRUE)=TRUE, IF(IFERROR(VLOOKUP(E1033,Store_SRP!B2:I110,8, FALSE), TRUE)=TRUE,VLOOKUP(E1033,Store_VAM!B2:I273,8, FALSE),VLOOKUP(E1033,Store_SRP!B2:I110,8, FALSE)), VLOOKUP(E1033,Store_Showcase!B2:I144,8, FALSE))</f>
      </c>
      <c r="T1033" s="1">
        <f>VLOOKUP(G1033,Sku_Consolidated!A2:R957,18,FALSE)</f>
      </c>
      <c r="U1033" s="1" t="s">
        <v>2734</v>
      </c>
      <c r="V1033" s="1">
        <f>IF(VLOOKUP(G1033,Sku_Consolidated!A2:S957,19,FALSE)="SHOWCASE", VLOOKUP(E1033,Store_Showcase!B2:L144,11, FALSE), IF(VLOOKUP(G1033,Sku_Consolidated!A2:S957,19,FALSE)="VAM",VLOOKUP(E1033,Store_VAM!B2:L273,11, FALSE),VLOOKUP(E1033,Store_SRP!B2:L110,11, FALSE)))</f>
      </c>
      <c r="W1033" s="1">
        <f>VLOOKUP(G1033,Sku_Consolidated!A2:W957,11,FALSE)</f>
      </c>
      <c r="X1033" s="1">
        <f>VLOOKUP(G1033,Sku_Consolidated!A2:H957,8,FALSE)</f>
      </c>
      <c r="Y1033" s="1">
        <f>VLOOKUP(G1033,Sku_Consolidated!A2:I957,9,FALSE)</f>
      </c>
      <c r="Z1033" s="1" t="s">
        <v>41</v>
      </c>
      <c r="AA1033" s="1">
        <f>VLOOKUP(G1033,Sku_Consolidated!A2:E957,5,FALSE)</f>
      </c>
      <c r="AB1033" s="1">
        <f>IF(VLOOKUP(G1033,Sku_Consolidated!A2:S957,19,FALSE)="SHOWCASE", VLOOKUP(E1033,Store_Showcase!B2:N144,13, FALSE), IF(VLOOKUP(G1033,Sku_Consolidated!A2:S957,19,FALSE)="VAM",VLOOKUP(E1033,Store_VAM!B2:N273,13, FALSE),VLOOKUP(E1033,Store_SRP!B2:N110,13, FALSE)))</f>
      </c>
      <c r="AC1033" s="1">
        <f>IF(IFERROR(AB1033,TRUE)=TRUE, "-","OK")</f>
      </c>
      <c r="AD1033" s="11" t="s">
        <v>37</v>
      </c>
      <c r="AE1033" s="11" t="s">
        <v>37</v>
      </c>
      <c r="AF1033" s="1">
        <f>IF(IFERROR(VLOOKUP(E1033,Store_Showcase!B2:H144,{5}, FALSE), TRUE)=TRUE, IF(IFERROR(VLOOKUP(E1033,Store_SRP!B2:H110,{5}, FALSE), TRUE)=TRUE,VLOOKUP(E1033,Store_VAM!B2:H273,{5}, FALSE),VLOOKUP(E1033,Store_SRP!B2:H110,{5}, FALSE)), VLOOKUP(E1033,Store_Showcase!B2:H144,{5}, FALSE))</f>
      </c>
      <c r="AG1033" s="1">
        <f>IF(IFERROR(VLOOKUP(E1033,Store_Showcase!B2:H144,{6}, FALSE), TRUE)=TRUE, IF(IFERROR(VLOOKUP(E1033,Store_SRP!B2:H110,{6}, FALSE), TRUE)=TRUE,VLOOKUP(E1033,Store_VAM!B2:H273,{6}, FALSE),VLOOKUP(E1033,Store_SRP!B2:H110,{6}, FALSE)), VLOOKUP(E1033,Store_Showcase!B2:H144,{6}, FALSE))</f>
      </c>
      <c r="AH1033" s="1">
        <f>VLOOKUP(G1033,Sku_Consolidated!A2:R957,18,FALSE)</f>
      </c>
      <c r="AI1033" s="1">
        <f>VLOOKUP(G1033,Sku_Consolidated!A2:S957,19,FALSE)</f>
      </c>
      <c r="AJ1033" s="1">
        <f>VLOOKUP(G1033,Sku_Consolidated!A2:T957,20,FALSE)</f>
      </c>
    </row>
    <row r="1034" spans="1:36" x14ac:dyDescent="0.25">
      <c r="A1034" s="1">
        <v>2024</v>
      </c>
      <c r="B1034" s="1" t="s">
        <v>31</v>
      </c>
      <c r="C1034" s="1" t="s">
        <v>32</v>
      </c>
      <c r="D1034" s="1" t="s">
        <v>33</v>
      </c>
      <c r="E1034" s="9" t="s">
        <v>2731</v>
      </c>
      <c r="F1034" s="1">
        <f>IF(VLOOKUP(G1034,Sku_Consolidated!A2:S957,{19},FALSE)="SHOWCASE", VLOOKUP(E1034,Store_Showcase!B2:C144,{2}, FALSE), IF(VLOOKUP(G1034,Sku_Consolidated!A2:S957,{19},FALSE)="VAM",VLOOKUP(E1034,Store_VAM!B2:C273,{2}, FALSE),VLOOKUP(E1034,Store_SRP!B2:C110,{2}, FALSE)))</f>
      </c>
      <c r="G1034" s="1">
        <v>795725</v>
      </c>
      <c r="H1034" s="1" t="s">
        <v>1417</v>
      </c>
      <c r="I1034" s="10" t="s">
        <v>1137</v>
      </c>
      <c r="J1034" s="1">
        <f>VLOOKUP(G1034,Sku_Consolidated!A2:C957, 3, FALSE)</f>
      </c>
      <c r="K1034" s="10">
        <f>IF(J1034="PACK", I1034, 0)</f>
      </c>
      <c r="L1034" s="10">
        <f>IF(J1034="KG", I1034, I1034 * VLOOKUP(G1034,Sku_Consolidated!A2:U957,21,FALSE))</f>
      </c>
      <c r="M1034" s="10" t="s">
        <v>37</v>
      </c>
      <c r="N1034" s="11" t="s">
        <v>1428</v>
      </c>
      <c r="O1034" s="10" t="s">
        <v>2735</v>
      </c>
      <c r="P1034" s="10">
        <f>N1034 - O1034</f>
      </c>
      <c r="Q1034" s="1">
        <f>VLOOKUP(G1034,Sku_Consolidated!A2:G957,7, FALSE)</f>
      </c>
      <c r="R1034" s="1">
        <f>IF(IFERROR(VLOOKUP(E1034,Store_Showcase!B2:H144,7, FALSE), TRUE)=TRUE, IF(IFERROR(VLOOKUP(E1034,Store_SRP!B2:H110,7, FALSE), TRUE)=TRUE,VLOOKUP(E1034,Store_VAM!B2:H273,7, FALSE),VLOOKUP(E1034,Store_SRP!B2:H110,7, FALSE)), VLOOKUP(E1034,Store_Showcase!B2:H144,7, FALSE))</f>
      </c>
      <c r="S1034" s="1">
        <f>IF(IFERROR(VLOOKUP(E1034,Store_Showcase!B2:I144,8, FALSE), TRUE)=TRUE, IF(IFERROR(VLOOKUP(E1034,Store_SRP!B2:I110,8, FALSE), TRUE)=TRUE,VLOOKUP(E1034,Store_VAM!B2:I273,8, FALSE),VLOOKUP(E1034,Store_SRP!B2:I110,8, FALSE)), VLOOKUP(E1034,Store_Showcase!B2:I144,8, FALSE))</f>
      </c>
      <c r="T1034" s="1">
        <f>VLOOKUP(G1034,Sku_Consolidated!A2:R957,18,FALSE)</f>
      </c>
      <c r="U1034" s="1" t="s">
        <v>2734</v>
      </c>
      <c r="V1034" s="1">
        <f>IF(VLOOKUP(G1034,Sku_Consolidated!A2:S957,19,FALSE)="SHOWCASE", VLOOKUP(E1034,Store_Showcase!B2:L144,11, FALSE), IF(VLOOKUP(G1034,Sku_Consolidated!A2:S957,19,FALSE)="VAM",VLOOKUP(E1034,Store_VAM!B2:L273,11, FALSE),VLOOKUP(E1034,Store_SRP!B2:L110,11, FALSE)))</f>
      </c>
      <c r="W1034" s="1">
        <f>VLOOKUP(G1034,Sku_Consolidated!A2:W957,11,FALSE)</f>
      </c>
      <c r="X1034" s="1">
        <f>VLOOKUP(G1034,Sku_Consolidated!A2:H957,8,FALSE)</f>
      </c>
      <c r="Y1034" s="1">
        <f>VLOOKUP(G1034,Sku_Consolidated!A2:I957,9,FALSE)</f>
      </c>
      <c r="Z1034" s="1" t="s">
        <v>41</v>
      </c>
      <c r="AA1034" s="1">
        <f>VLOOKUP(G1034,Sku_Consolidated!A2:E957,5,FALSE)</f>
      </c>
      <c r="AB1034" s="1">
        <f>IF(VLOOKUP(G1034,Sku_Consolidated!A2:S957,19,FALSE)="SHOWCASE", VLOOKUP(E1034,Store_Showcase!B2:N144,13, FALSE), IF(VLOOKUP(G1034,Sku_Consolidated!A2:S957,19,FALSE)="VAM",VLOOKUP(E1034,Store_VAM!B2:N273,13, FALSE),VLOOKUP(E1034,Store_SRP!B2:N110,13, FALSE)))</f>
      </c>
      <c r="AC1034" s="1">
        <f>IF(IFERROR(AB1034,TRUE)=TRUE, "-","OK")</f>
      </c>
      <c r="AD1034" s="11" t="s">
        <v>37</v>
      </c>
      <c r="AE1034" s="11" t="s">
        <v>37</v>
      </c>
      <c r="AF1034" s="1">
        <f>IF(IFERROR(VLOOKUP(E1034,Store_Showcase!B2:H144,{5}, FALSE), TRUE)=TRUE, IF(IFERROR(VLOOKUP(E1034,Store_SRP!B2:H110,{5}, FALSE), TRUE)=TRUE,VLOOKUP(E1034,Store_VAM!B2:H273,{5}, FALSE),VLOOKUP(E1034,Store_SRP!B2:H110,{5}, FALSE)), VLOOKUP(E1034,Store_Showcase!B2:H144,{5}, FALSE))</f>
      </c>
      <c r="AG1034" s="1">
        <f>IF(IFERROR(VLOOKUP(E1034,Store_Showcase!B2:H144,{6}, FALSE), TRUE)=TRUE, IF(IFERROR(VLOOKUP(E1034,Store_SRP!B2:H110,{6}, FALSE), TRUE)=TRUE,VLOOKUP(E1034,Store_VAM!B2:H273,{6}, FALSE),VLOOKUP(E1034,Store_SRP!B2:H110,{6}, FALSE)), VLOOKUP(E1034,Store_Showcase!B2:H144,{6}, FALSE))</f>
      </c>
      <c r="AH1034" s="1">
        <f>VLOOKUP(G1034,Sku_Consolidated!A2:R957,18,FALSE)</f>
      </c>
      <c r="AI1034" s="1">
        <f>VLOOKUP(G1034,Sku_Consolidated!A2:S957,19,FALSE)</f>
      </c>
      <c r="AJ1034" s="1">
        <f>VLOOKUP(G1034,Sku_Consolidated!A2:T957,20,FALSE)</f>
      </c>
    </row>
    <row r="1035" spans="1:36" x14ac:dyDescent="0.25">
      <c r="A1035" s="1">
        <v>2024</v>
      </c>
      <c r="B1035" s="1" t="s">
        <v>31</v>
      </c>
      <c r="C1035" s="1" t="s">
        <v>32</v>
      </c>
      <c r="D1035" s="1" t="s">
        <v>33</v>
      </c>
      <c r="E1035" s="9" t="s">
        <v>2731</v>
      </c>
      <c r="F1035" s="1">
        <f>IF(VLOOKUP(G1035,Sku_Consolidated!A2:S957,{19},FALSE)="SHOWCASE", VLOOKUP(E1035,Store_Showcase!B2:C144,{2}, FALSE), IF(VLOOKUP(G1035,Sku_Consolidated!A2:S957,{19},FALSE)="VAM",VLOOKUP(E1035,Store_VAM!B2:C273,{2}, FALSE),VLOOKUP(E1035,Store_SRP!B2:C110,{2}, FALSE)))</f>
      </c>
      <c r="G1035" s="1">
        <v>795732</v>
      </c>
      <c r="H1035" s="1" t="s">
        <v>1427</v>
      </c>
      <c r="I1035" s="10" t="s">
        <v>1424</v>
      </c>
      <c r="J1035" s="1">
        <f>VLOOKUP(G1035,Sku_Consolidated!A2:C957, 3, FALSE)</f>
      </c>
      <c r="K1035" s="10">
        <f>IF(J1035="PACK", I1035, 0)</f>
      </c>
      <c r="L1035" s="10">
        <f>IF(J1035="KG", I1035, I1035 * VLOOKUP(G1035,Sku_Consolidated!A2:U957,21,FALSE))</f>
      </c>
      <c r="M1035" s="10" t="s">
        <v>37</v>
      </c>
      <c r="N1035" s="11" t="s">
        <v>2601</v>
      </c>
      <c r="O1035" s="10" t="s">
        <v>2602</v>
      </c>
      <c r="P1035" s="10">
        <f>N1035 - O1035</f>
      </c>
      <c r="Q1035" s="1">
        <f>VLOOKUP(G1035,Sku_Consolidated!A2:G957,7, FALSE)</f>
      </c>
      <c r="R1035" s="1">
        <f>IF(IFERROR(VLOOKUP(E1035,Store_Showcase!B2:H144,7, FALSE), TRUE)=TRUE, IF(IFERROR(VLOOKUP(E1035,Store_SRP!B2:H110,7, FALSE), TRUE)=TRUE,VLOOKUP(E1035,Store_VAM!B2:H273,7, FALSE),VLOOKUP(E1035,Store_SRP!B2:H110,7, FALSE)), VLOOKUP(E1035,Store_Showcase!B2:H144,7, FALSE))</f>
      </c>
      <c r="S1035" s="1">
        <f>IF(IFERROR(VLOOKUP(E1035,Store_Showcase!B2:I144,8, FALSE), TRUE)=TRUE, IF(IFERROR(VLOOKUP(E1035,Store_SRP!B2:I110,8, FALSE), TRUE)=TRUE,VLOOKUP(E1035,Store_VAM!B2:I273,8, FALSE),VLOOKUP(E1035,Store_SRP!B2:I110,8, FALSE)), VLOOKUP(E1035,Store_Showcase!B2:I144,8, FALSE))</f>
      </c>
      <c r="T1035" s="1">
        <f>VLOOKUP(G1035,Sku_Consolidated!A2:R957,18,FALSE)</f>
      </c>
      <c r="U1035" s="1" t="s">
        <v>2734</v>
      </c>
      <c r="V1035" s="1">
        <f>IF(VLOOKUP(G1035,Sku_Consolidated!A2:S957,19,FALSE)="SHOWCASE", VLOOKUP(E1035,Store_Showcase!B2:L144,11, FALSE), IF(VLOOKUP(G1035,Sku_Consolidated!A2:S957,19,FALSE)="VAM",VLOOKUP(E1035,Store_VAM!B2:L273,11, FALSE),VLOOKUP(E1035,Store_SRP!B2:L110,11, FALSE)))</f>
      </c>
      <c r="W1035" s="1">
        <f>VLOOKUP(G1035,Sku_Consolidated!A2:W957,11,FALSE)</f>
      </c>
      <c r="X1035" s="1">
        <f>VLOOKUP(G1035,Sku_Consolidated!A2:H957,8,FALSE)</f>
      </c>
      <c r="Y1035" s="1">
        <f>VLOOKUP(G1035,Sku_Consolidated!A2:I957,9,FALSE)</f>
      </c>
      <c r="Z1035" s="1" t="s">
        <v>41</v>
      </c>
      <c r="AA1035" s="1">
        <f>VLOOKUP(G1035,Sku_Consolidated!A2:E957,5,FALSE)</f>
      </c>
      <c r="AB1035" s="1">
        <f>IF(VLOOKUP(G1035,Sku_Consolidated!A2:S957,19,FALSE)="SHOWCASE", VLOOKUP(E1035,Store_Showcase!B2:N144,13, FALSE), IF(VLOOKUP(G1035,Sku_Consolidated!A2:S957,19,FALSE)="VAM",VLOOKUP(E1035,Store_VAM!B2:N273,13, FALSE),VLOOKUP(E1035,Store_SRP!B2:N110,13, FALSE)))</f>
      </c>
      <c r="AC1035" s="1">
        <f>IF(IFERROR(AB1035,TRUE)=TRUE, "-","OK")</f>
      </c>
      <c r="AD1035" s="11" t="s">
        <v>37</v>
      </c>
      <c r="AE1035" s="11" t="s">
        <v>37</v>
      </c>
      <c r="AF1035" s="1">
        <f>IF(IFERROR(VLOOKUP(E1035,Store_Showcase!B2:H144,{5}, FALSE), TRUE)=TRUE, IF(IFERROR(VLOOKUP(E1035,Store_SRP!B2:H110,{5}, FALSE), TRUE)=TRUE,VLOOKUP(E1035,Store_VAM!B2:H273,{5}, FALSE),VLOOKUP(E1035,Store_SRP!B2:H110,{5}, FALSE)), VLOOKUP(E1035,Store_Showcase!B2:H144,{5}, FALSE))</f>
      </c>
      <c r="AG1035" s="1">
        <f>IF(IFERROR(VLOOKUP(E1035,Store_Showcase!B2:H144,{6}, FALSE), TRUE)=TRUE, IF(IFERROR(VLOOKUP(E1035,Store_SRP!B2:H110,{6}, FALSE), TRUE)=TRUE,VLOOKUP(E1035,Store_VAM!B2:H273,{6}, FALSE),VLOOKUP(E1035,Store_SRP!B2:H110,{6}, FALSE)), VLOOKUP(E1035,Store_Showcase!B2:H144,{6}, FALSE))</f>
      </c>
      <c r="AH1035" s="1">
        <f>VLOOKUP(G1035,Sku_Consolidated!A2:R957,18,FALSE)</f>
      </c>
      <c r="AI1035" s="1">
        <f>VLOOKUP(G1035,Sku_Consolidated!A2:S957,19,FALSE)</f>
      </c>
      <c r="AJ1035" s="1">
        <f>VLOOKUP(G1035,Sku_Consolidated!A2:T957,20,FALSE)</f>
      </c>
    </row>
    <row r="1036" spans="1:36" x14ac:dyDescent="0.25">
      <c r="A1036" s="1">
        <v>2024</v>
      </c>
      <c r="B1036" s="1" t="s">
        <v>31</v>
      </c>
      <c r="C1036" s="1" t="s">
        <v>32</v>
      </c>
      <c r="D1036" s="1" t="s">
        <v>33</v>
      </c>
      <c r="E1036" s="9" t="s">
        <v>2736</v>
      </c>
      <c r="F1036" s="1">
        <f>IF(VLOOKUP(G1036,Sku_Consolidated!A2:S957,{19},FALSE)="SHOWCASE", VLOOKUP(E1036,Store_Showcase!B2:C144,{2}, FALSE), IF(VLOOKUP(G1036,Sku_Consolidated!A2:S957,{19},FALSE)="VAM",VLOOKUP(E1036,Store_VAM!B2:C273,{2}, FALSE),VLOOKUP(E1036,Store_SRP!B2:C110,{2}, FALSE)))</f>
      </c>
      <c r="G1036" s="1">
        <v>12928</v>
      </c>
      <c r="H1036" s="1" t="s">
        <v>1389</v>
      </c>
      <c r="I1036" s="10" t="s">
        <v>2737</v>
      </c>
      <c r="J1036" s="1">
        <f>VLOOKUP(G1036,Sku_Consolidated!A2:C957, 3, FALSE)</f>
      </c>
      <c r="K1036" s="10">
        <f>IF(J1036="PACK", I1036, 0)</f>
      </c>
      <c r="L1036" s="10">
        <f>IF(J1036="KG", I1036, I1036 * VLOOKUP(G1036,Sku_Consolidated!A2:U957,21,FALSE))</f>
      </c>
      <c r="M1036" s="10" t="s">
        <v>37</v>
      </c>
      <c r="N1036" s="11" t="s">
        <v>2738</v>
      </c>
      <c r="O1036" s="10" t="s">
        <v>2739</v>
      </c>
      <c r="P1036" s="10">
        <f>N1036 - O1036</f>
      </c>
      <c r="Q1036" s="1">
        <f>VLOOKUP(G1036,Sku_Consolidated!A2:G957,7, FALSE)</f>
      </c>
      <c r="R1036" s="1">
        <f>IF(IFERROR(VLOOKUP(E1036,Store_Showcase!B2:H144,7, FALSE), TRUE)=TRUE, IF(IFERROR(VLOOKUP(E1036,Store_SRP!B2:H110,7, FALSE), TRUE)=TRUE,VLOOKUP(E1036,Store_VAM!B2:H273,7, FALSE),VLOOKUP(E1036,Store_SRP!B2:H110,7, FALSE)), VLOOKUP(E1036,Store_Showcase!B2:H144,7, FALSE))</f>
      </c>
      <c r="S1036" s="1">
        <f>IF(IFERROR(VLOOKUP(E1036,Store_Showcase!B2:I144,8, FALSE), TRUE)=TRUE, IF(IFERROR(VLOOKUP(E1036,Store_SRP!B2:I110,8, FALSE), TRUE)=TRUE,VLOOKUP(E1036,Store_VAM!B2:I273,8, FALSE),VLOOKUP(E1036,Store_SRP!B2:I110,8, FALSE)), VLOOKUP(E1036,Store_Showcase!B2:I144,8, FALSE))</f>
      </c>
      <c r="T1036" s="1">
        <f>VLOOKUP(G1036,Sku_Consolidated!A2:R957,18,FALSE)</f>
      </c>
      <c r="U1036" s="1" t="s">
        <v>2740</v>
      </c>
      <c r="V1036" s="1">
        <f>IF(VLOOKUP(G1036,Sku_Consolidated!A2:S957,19,FALSE)="SHOWCASE", VLOOKUP(E1036,Store_Showcase!B2:L144,11, FALSE), IF(VLOOKUP(G1036,Sku_Consolidated!A2:S957,19,FALSE)="VAM",VLOOKUP(E1036,Store_VAM!B2:L273,11, FALSE),VLOOKUP(E1036,Store_SRP!B2:L110,11, FALSE)))</f>
      </c>
      <c r="W1036" s="1">
        <f>VLOOKUP(G1036,Sku_Consolidated!A2:W957,11,FALSE)</f>
      </c>
      <c r="X1036" s="1">
        <f>VLOOKUP(G1036,Sku_Consolidated!A2:H957,8,FALSE)</f>
      </c>
      <c r="Y1036" s="1">
        <f>VLOOKUP(G1036,Sku_Consolidated!A2:I957,9,FALSE)</f>
      </c>
      <c r="Z1036" s="1" t="s">
        <v>41</v>
      </c>
      <c r="AA1036" s="1">
        <f>VLOOKUP(G1036,Sku_Consolidated!A2:E957,5,FALSE)</f>
      </c>
      <c r="AB1036" s="1">
        <f>IF(VLOOKUP(G1036,Sku_Consolidated!A2:S957,19,FALSE)="SHOWCASE", VLOOKUP(E1036,Store_Showcase!B2:N144,13, FALSE), IF(VLOOKUP(G1036,Sku_Consolidated!A2:S957,19,FALSE)="VAM",VLOOKUP(E1036,Store_VAM!B2:N273,13, FALSE),VLOOKUP(E1036,Store_SRP!B2:N110,13, FALSE)))</f>
      </c>
      <c r="AC1036" s="1">
        <f>IF(IFERROR(AB1036,TRUE)=TRUE, "-","OK")</f>
      </c>
      <c r="AD1036" s="11" t="s">
        <v>37</v>
      </c>
      <c r="AE1036" s="11" t="s">
        <v>37</v>
      </c>
      <c r="AF1036" s="1">
        <f>IF(IFERROR(VLOOKUP(E1036,Store_Showcase!B2:H144,{5}, FALSE), TRUE)=TRUE, IF(IFERROR(VLOOKUP(E1036,Store_SRP!B2:H110,{5}, FALSE), TRUE)=TRUE,VLOOKUP(E1036,Store_VAM!B2:H273,{5}, FALSE),VLOOKUP(E1036,Store_SRP!B2:H110,{5}, FALSE)), VLOOKUP(E1036,Store_Showcase!B2:H144,{5}, FALSE))</f>
      </c>
      <c r="AG1036" s="1">
        <f>IF(IFERROR(VLOOKUP(E1036,Store_Showcase!B2:H144,{6}, FALSE), TRUE)=TRUE, IF(IFERROR(VLOOKUP(E1036,Store_SRP!B2:H110,{6}, FALSE), TRUE)=TRUE,VLOOKUP(E1036,Store_VAM!B2:H273,{6}, FALSE),VLOOKUP(E1036,Store_SRP!B2:H110,{6}, FALSE)), VLOOKUP(E1036,Store_Showcase!B2:H144,{6}, FALSE))</f>
      </c>
      <c r="AH1036" s="1">
        <f>VLOOKUP(G1036,Sku_Consolidated!A2:R957,18,FALSE)</f>
      </c>
      <c r="AI1036" s="1">
        <f>VLOOKUP(G1036,Sku_Consolidated!A2:S957,19,FALSE)</f>
      </c>
      <c r="AJ1036" s="1">
        <f>VLOOKUP(G1036,Sku_Consolidated!A2:T957,20,FALSE)</f>
      </c>
    </row>
    <row r="1037" spans="1:36" x14ac:dyDescent="0.25">
      <c r="A1037" s="1">
        <v>2024</v>
      </c>
      <c r="B1037" s="1" t="s">
        <v>31</v>
      </c>
      <c r="C1037" s="1" t="s">
        <v>32</v>
      </c>
      <c r="D1037" s="1" t="s">
        <v>33</v>
      </c>
      <c r="E1037" s="9" t="s">
        <v>2736</v>
      </c>
      <c r="F1037" s="1">
        <f>IF(VLOOKUP(G1037,Sku_Consolidated!A2:S957,{19},FALSE)="SHOWCASE", VLOOKUP(E1037,Store_Showcase!B2:C144,{2}, FALSE), IF(VLOOKUP(G1037,Sku_Consolidated!A2:S957,{19},FALSE)="VAM",VLOOKUP(E1037,Store_VAM!B2:C273,{2}, FALSE),VLOOKUP(E1037,Store_SRP!B2:C110,{2}, FALSE)))</f>
      </c>
      <c r="G1037" s="1">
        <v>61720</v>
      </c>
      <c r="H1037" s="1" t="s">
        <v>143</v>
      </c>
      <c r="I1037" s="10" t="s">
        <v>1573</v>
      </c>
      <c r="J1037" s="1">
        <f>VLOOKUP(G1037,Sku_Consolidated!A2:C957, 3, FALSE)</f>
      </c>
      <c r="K1037" s="10">
        <f>IF(J1037="PACK", I1037, 0)</f>
      </c>
      <c r="L1037" s="10">
        <f>IF(J1037="KG", I1037, I1037 * VLOOKUP(G1037,Sku_Consolidated!A2:U957,21,FALSE))</f>
      </c>
      <c r="M1037" s="10" t="s">
        <v>37</v>
      </c>
      <c r="N1037" s="11" t="s">
        <v>2741</v>
      </c>
      <c r="O1037" s="10" t="s">
        <v>2742</v>
      </c>
      <c r="P1037" s="10">
        <f>N1037 - O1037</f>
      </c>
      <c r="Q1037" s="1">
        <f>VLOOKUP(G1037,Sku_Consolidated!A2:G957,7, FALSE)</f>
      </c>
      <c r="R1037" s="1">
        <f>IF(IFERROR(VLOOKUP(E1037,Store_Showcase!B2:H144,7, FALSE), TRUE)=TRUE, IF(IFERROR(VLOOKUP(E1037,Store_SRP!B2:H110,7, FALSE), TRUE)=TRUE,VLOOKUP(E1037,Store_VAM!B2:H273,7, FALSE),VLOOKUP(E1037,Store_SRP!B2:H110,7, FALSE)), VLOOKUP(E1037,Store_Showcase!B2:H144,7, FALSE))</f>
      </c>
      <c r="S1037" s="1">
        <f>IF(IFERROR(VLOOKUP(E1037,Store_Showcase!B2:I144,8, FALSE), TRUE)=TRUE, IF(IFERROR(VLOOKUP(E1037,Store_SRP!B2:I110,8, FALSE), TRUE)=TRUE,VLOOKUP(E1037,Store_VAM!B2:I273,8, FALSE),VLOOKUP(E1037,Store_SRP!B2:I110,8, FALSE)), VLOOKUP(E1037,Store_Showcase!B2:I144,8, FALSE))</f>
      </c>
      <c r="T1037" s="1">
        <f>VLOOKUP(G1037,Sku_Consolidated!A2:R957,18,FALSE)</f>
      </c>
      <c r="U1037" s="1" t="s">
        <v>2740</v>
      </c>
      <c r="V1037" s="1">
        <f>IF(VLOOKUP(G1037,Sku_Consolidated!A2:S957,19,FALSE)="SHOWCASE", VLOOKUP(E1037,Store_Showcase!B2:L144,11, FALSE), IF(VLOOKUP(G1037,Sku_Consolidated!A2:S957,19,FALSE)="VAM",VLOOKUP(E1037,Store_VAM!B2:L273,11, FALSE),VLOOKUP(E1037,Store_SRP!B2:L110,11, FALSE)))</f>
      </c>
      <c r="W1037" s="1">
        <f>VLOOKUP(G1037,Sku_Consolidated!A2:W957,11,FALSE)</f>
      </c>
      <c r="X1037" s="1">
        <f>VLOOKUP(G1037,Sku_Consolidated!A2:H957,8,FALSE)</f>
      </c>
      <c r="Y1037" s="1">
        <f>VLOOKUP(G1037,Sku_Consolidated!A2:I957,9,FALSE)</f>
      </c>
      <c r="Z1037" s="1" t="s">
        <v>41</v>
      </c>
      <c r="AA1037" s="1">
        <f>VLOOKUP(G1037,Sku_Consolidated!A2:E957,5,FALSE)</f>
      </c>
      <c r="AB1037" s="1">
        <f>IF(VLOOKUP(G1037,Sku_Consolidated!A2:S957,19,FALSE)="SHOWCASE", VLOOKUP(E1037,Store_Showcase!B2:N144,13, FALSE), IF(VLOOKUP(G1037,Sku_Consolidated!A2:S957,19,FALSE)="VAM",VLOOKUP(E1037,Store_VAM!B2:N273,13, FALSE),VLOOKUP(E1037,Store_SRP!B2:N110,13, FALSE)))</f>
      </c>
      <c r="AC1037" s="1">
        <f>IF(IFERROR(AB1037,TRUE)=TRUE, "-","OK")</f>
      </c>
      <c r="AD1037" s="11" t="s">
        <v>37</v>
      </c>
      <c r="AE1037" s="11" t="s">
        <v>37</v>
      </c>
      <c r="AF1037" s="1">
        <f>IF(IFERROR(VLOOKUP(E1037,Store_Showcase!B2:H144,{5}, FALSE), TRUE)=TRUE, IF(IFERROR(VLOOKUP(E1037,Store_SRP!B2:H110,{5}, FALSE), TRUE)=TRUE,VLOOKUP(E1037,Store_VAM!B2:H273,{5}, FALSE),VLOOKUP(E1037,Store_SRP!B2:H110,{5}, FALSE)), VLOOKUP(E1037,Store_Showcase!B2:H144,{5}, FALSE))</f>
      </c>
      <c r="AG1037" s="1">
        <f>IF(IFERROR(VLOOKUP(E1037,Store_Showcase!B2:H144,{6}, FALSE), TRUE)=TRUE, IF(IFERROR(VLOOKUP(E1037,Store_SRP!B2:H110,{6}, FALSE), TRUE)=TRUE,VLOOKUP(E1037,Store_VAM!B2:H273,{6}, FALSE),VLOOKUP(E1037,Store_SRP!B2:H110,{6}, FALSE)), VLOOKUP(E1037,Store_Showcase!B2:H144,{6}, FALSE))</f>
      </c>
      <c r="AH1037" s="1">
        <f>VLOOKUP(G1037,Sku_Consolidated!A2:R957,18,FALSE)</f>
      </c>
      <c r="AI1037" s="1">
        <f>VLOOKUP(G1037,Sku_Consolidated!A2:S957,19,FALSE)</f>
      </c>
      <c r="AJ1037" s="1">
        <f>VLOOKUP(G1037,Sku_Consolidated!A2:T957,20,FALSE)</f>
      </c>
    </row>
    <row r="1038" spans="1:36" x14ac:dyDescent="0.25">
      <c r="A1038" s="1">
        <v>2024</v>
      </c>
      <c r="B1038" s="1" t="s">
        <v>31</v>
      </c>
      <c r="C1038" s="1" t="s">
        <v>32</v>
      </c>
      <c r="D1038" s="1" t="s">
        <v>33</v>
      </c>
      <c r="E1038" s="9" t="s">
        <v>2736</v>
      </c>
      <c r="F1038" s="1">
        <f>IF(VLOOKUP(G1038,Sku_Consolidated!A2:S957,{19},FALSE)="SHOWCASE", VLOOKUP(E1038,Store_Showcase!B2:C144,{2}, FALSE), IF(VLOOKUP(G1038,Sku_Consolidated!A2:S957,{19},FALSE)="VAM",VLOOKUP(E1038,Store_VAM!B2:C273,{2}, FALSE),VLOOKUP(E1038,Store_SRP!B2:C110,{2}, FALSE)))</f>
      </c>
      <c r="G1038" s="1">
        <v>61721</v>
      </c>
      <c r="H1038" s="1" t="s">
        <v>42</v>
      </c>
      <c r="I1038" s="10" t="s">
        <v>2743</v>
      </c>
      <c r="J1038" s="1">
        <f>VLOOKUP(G1038,Sku_Consolidated!A2:C957, 3, FALSE)</f>
      </c>
      <c r="K1038" s="10">
        <f>IF(J1038="PACK", I1038, 0)</f>
      </c>
      <c r="L1038" s="10">
        <f>IF(J1038="KG", I1038, I1038 * VLOOKUP(G1038,Sku_Consolidated!A2:U957,21,FALSE))</f>
      </c>
      <c r="M1038" s="10" t="s">
        <v>37</v>
      </c>
      <c r="N1038" s="11" t="s">
        <v>2744</v>
      </c>
      <c r="O1038" s="10" t="s">
        <v>2745</v>
      </c>
      <c r="P1038" s="10">
        <f>N1038 - O1038</f>
      </c>
      <c r="Q1038" s="1">
        <f>VLOOKUP(G1038,Sku_Consolidated!A2:G957,7, FALSE)</f>
      </c>
      <c r="R1038" s="1">
        <f>IF(IFERROR(VLOOKUP(E1038,Store_Showcase!B2:H144,7, FALSE), TRUE)=TRUE, IF(IFERROR(VLOOKUP(E1038,Store_SRP!B2:H110,7, FALSE), TRUE)=TRUE,VLOOKUP(E1038,Store_VAM!B2:H273,7, FALSE),VLOOKUP(E1038,Store_SRP!B2:H110,7, FALSE)), VLOOKUP(E1038,Store_Showcase!B2:H144,7, FALSE))</f>
      </c>
      <c r="S1038" s="1">
        <f>IF(IFERROR(VLOOKUP(E1038,Store_Showcase!B2:I144,8, FALSE), TRUE)=TRUE, IF(IFERROR(VLOOKUP(E1038,Store_SRP!B2:I110,8, FALSE), TRUE)=TRUE,VLOOKUP(E1038,Store_VAM!B2:I273,8, FALSE),VLOOKUP(E1038,Store_SRP!B2:I110,8, FALSE)), VLOOKUP(E1038,Store_Showcase!B2:I144,8, FALSE))</f>
      </c>
      <c r="T1038" s="1">
        <f>VLOOKUP(G1038,Sku_Consolidated!A2:R957,18,FALSE)</f>
      </c>
      <c r="U1038" s="1" t="s">
        <v>2740</v>
      </c>
      <c r="V1038" s="1">
        <f>IF(VLOOKUP(G1038,Sku_Consolidated!A2:S957,19,FALSE)="SHOWCASE", VLOOKUP(E1038,Store_Showcase!B2:L144,11, FALSE), IF(VLOOKUP(G1038,Sku_Consolidated!A2:S957,19,FALSE)="VAM",VLOOKUP(E1038,Store_VAM!B2:L273,11, FALSE),VLOOKUP(E1038,Store_SRP!B2:L110,11, FALSE)))</f>
      </c>
      <c r="W1038" s="1">
        <f>VLOOKUP(G1038,Sku_Consolidated!A2:W957,11,FALSE)</f>
      </c>
      <c r="X1038" s="1">
        <f>VLOOKUP(G1038,Sku_Consolidated!A2:H957,8,FALSE)</f>
      </c>
      <c r="Y1038" s="1">
        <f>VLOOKUP(G1038,Sku_Consolidated!A2:I957,9,FALSE)</f>
      </c>
      <c r="Z1038" s="1" t="s">
        <v>41</v>
      </c>
      <c r="AA1038" s="1">
        <f>VLOOKUP(G1038,Sku_Consolidated!A2:E957,5,FALSE)</f>
      </c>
      <c r="AB1038" s="1">
        <f>IF(VLOOKUP(G1038,Sku_Consolidated!A2:S957,19,FALSE)="SHOWCASE", VLOOKUP(E1038,Store_Showcase!B2:N144,13, FALSE), IF(VLOOKUP(G1038,Sku_Consolidated!A2:S957,19,FALSE)="VAM",VLOOKUP(E1038,Store_VAM!B2:N273,13, FALSE),VLOOKUP(E1038,Store_SRP!B2:N110,13, FALSE)))</f>
      </c>
      <c r="AC1038" s="1">
        <f>IF(IFERROR(AB1038,TRUE)=TRUE, "-","OK")</f>
      </c>
      <c r="AD1038" s="11" t="s">
        <v>37</v>
      </c>
      <c r="AE1038" s="11" t="s">
        <v>37</v>
      </c>
      <c r="AF1038" s="1">
        <f>IF(IFERROR(VLOOKUP(E1038,Store_Showcase!B2:H144,{5}, FALSE), TRUE)=TRUE, IF(IFERROR(VLOOKUP(E1038,Store_SRP!B2:H110,{5}, FALSE), TRUE)=TRUE,VLOOKUP(E1038,Store_VAM!B2:H273,{5}, FALSE),VLOOKUP(E1038,Store_SRP!B2:H110,{5}, FALSE)), VLOOKUP(E1038,Store_Showcase!B2:H144,{5}, FALSE))</f>
      </c>
      <c r="AG1038" s="1">
        <f>IF(IFERROR(VLOOKUP(E1038,Store_Showcase!B2:H144,{6}, FALSE), TRUE)=TRUE, IF(IFERROR(VLOOKUP(E1038,Store_SRP!B2:H110,{6}, FALSE), TRUE)=TRUE,VLOOKUP(E1038,Store_VAM!B2:H273,{6}, FALSE),VLOOKUP(E1038,Store_SRP!B2:H110,{6}, FALSE)), VLOOKUP(E1038,Store_Showcase!B2:H144,{6}, FALSE))</f>
      </c>
      <c r="AH1038" s="1">
        <f>VLOOKUP(G1038,Sku_Consolidated!A2:R957,18,FALSE)</f>
      </c>
      <c r="AI1038" s="1">
        <f>VLOOKUP(G1038,Sku_Consolidated!A2:S957,19,FALSE)</f>
      </c>
      <c r="AJ1038" s="1">
        <f>VLOOKUP(G1038,Sku_Consolidated!A2:T957,20,FALSE)</f>
      </c>
    </row>
    <row r="1039" spans="1:36" x14ac:dyDescent="0.25">
      <c r="A1039" s="1">
        <v>2024</v>
      </c>
      <c r="B1039" s="1" t="s">
        <v>31</v>
      </c>
      <c r="C1039" s="1" t="s">
        <v>32</v>
      </c>
      <c r="D1039" s="1" t="s">
        <v>33</v>
      </c>
      <c r="E1039" s="9" t="s">
        <v>2736</v>
      </c>
      <c r="F1039" s="1">
        <f>IF(VLOOKUP(G1039,Sku_Consolidated!A2:S957,{19},FALSE)="SHOWCASE", VLOOKUP(E1039,Store_Showcase!B2:C144,{2}, FALSE), IF(VLOOKUP(G1039,Sku_Consolidated!A2:S957,{19},FALSE)="VAM",VLOOKUP(E1039,Store_VAM!B2:C273,{2}, FALSE),VLOOKUP(E1039,Store_SRP!B2:C110,{2}, FALSE)))</f>
      </c>
      <c r="G1039" s="1">
        <v>61733</v>
      </c>
      <c r="H1039" s="1" t="s">
        <v>58</v>
      </c>
      <c r="I1039" s="10" t="s">
        <v>2746</v>
      </c>
      <c r="J1039" s="1">
        <f>VLOOKUP(G1039,Sku_Consolidated!A2:C957, 3, FALSE)</f>
      </c>
      <c r="K1039" s="10">
        <f>IF(J1039="PACK", I1039, 0)</f>
      </c>
      <c r="L1039" s="10">
        <f>IF(J1039="KG", I1039, I1039 * VLOOKUP(G1039,Sku_Consolidated!A2:U957,21,FALSE))</f>
      </c>
      <c r="M1039" s="10" t="s">
        <v>37</v>
      </c>
      <c r="N1039" s="11" t="s">
        <v>2747</v>
      </c>
      <c r="O1039" s="10" t="s">
        <v>2748</v>
      </c>
      <c r="P1039" s="10">
        <f>N1039 - O1039</f>
      </c>
      <c r="Q1039" s="1">
        <f>VLOOKUP(G1039,Sku_Consolidated!A2:G957,7, FALSE)</f>
      </c>
      <c r="R1039" s="1">
        <f>IF(IFERROR(VLOOKUP(E1039,Store_Showcase!B2:H144,7, FALSE), TRUE)=TRUE, IF(IFERROR(VLOOKUP(E1039,Store_SRP!B2:H110,7, FALSE), TRUE)=TRUE,VLOOKUP(E1039,Store_VAM!B2:H273,7, FALSE),VLOOKUP(E1039,Store_SRP!B2:H110,7, FALSE)), VLOOKUP(E1039,Store_Showcase!B2:H144,7, FALSE))</f>
      </c>
      <c r="S1039" s="1">
        <f>IF(IFERROR(VLOOKUP(E1039,Store_Showcase!B2:I144,8, FALSE), TRUE)=TRUE, IF(IFERROR(VLOOKUP(E1039,Store_SRP!B2:I110,8, FALSE), TRUE)=TRUE,VLOOKUP(E1039,Store_VAM!B2:I273,8, FALSE),VLOOKUP(E1039,Store_SRP!B2:I110,8, FALSE)), VLOOKUP(E1039,Store_Showcase!B2:I144,8, FALSE))</f>
      </c>
      <c r="T1039" s="1">
        <f>VLOOKUP(G1039,Sku_Consolidated!A2:R957,18,FALSE)</f>
      </c>
      <c r="U1039" s="1" t="s">
        <v>2740</v>
      </c>
      <c r="V1039" s="1">
        <f>IF(VLOOKUP(G1039,Sku_Consolidated!A2:S957,19,FALSE)="SHOWCASE", VLOOKUP(E1039,Store_Showcase!B2:L144,11, FALSE), IF(VLOOKUP(G1039,Sku_Consolidated!A2:S957,19,FALSE)="VAM",VLOOKUP(E1039,Store_VAM!B2:L273,11, FALSE),VLOOKUP(E1039,Store_SRP!B2:L110,11, FALSE)))</f>
      </c>
      <c r="W1039" s="1">
        <f>VLOOKUP(G1039,Sku_Consolidated!A2:W957,11,FALSE)</f>
      </c>
      <c r="X1039" s="1">
        <f>VLOOKUP(G1039,Sku_Consolidated!A2:H957,8,FALSE)</f>
      </c>
      <c r="Y1039" s="1">
        <f>VLOOKUP(G1039,Sku_Consolidated!A2:I957,9,FALSE)</f>
      </c>
      <c r="Z1039" s="1" t="s">
        <v>41</v>
      </c>
      <c r="AA1039" s="1">
        <f>VLOOKUP(G1039,Sku_Consolidated!A2:E957,5,FALSE)</f>
      </c>
      <c r="AB1039" s="1">
        <f>IF(VLOOKUP(G1039,Sku_Consolidated!A2:S957,19,FALSE)="SHOWCASE", VLOOKUP(E1039,Store_Showcase!B2:N144,13, FALSE), IF(VLOOKUP(G1039,Sku_Consolidated!A2:S957,19,FALSE)="VAM",VLOOKUP(E1039,Store_VAM!B2:N273,13, FALSE),VLOOKUP(E1039,Store_SRP!B2:N110,13, FALSE)))</f>
      </c>
      <c r="AC1039" s="1">
        <f>IF(IFERROR(AB1039,TRUE)=TRUE, "-","OK")</f>
      </c>
      <c r="AD1039" s="11" t="s">
        <v>37</v>
      </c>
      <c r="AE1039" s="11" t="s">
        <v>37</v>
      </c>
      <c r="AF1039" s="1">
        <f>IF(IFERROR(VLOOKUP(E1039,Store_Showcase!B2:H144,{5}, FALSE), TRUE)=TRUE, IF(IFERROR(VLOOKUP(E1039,Store_SRP!B2:H110,{5}, FALSE), TRUE)=TRUE,VLOOKUP(E1039,Store_VAM!B2:H273,{5}, FALSE),VLOOKUP(E1039,Store_SRP!B2:H110,{5}, FALSE)), VLOOKUP(E1039,Store_Showcase!B2:H144,{5}, FALSE))</f>
      </c>
      <c r="AG1039" s="1">
        <f>IF(IFERROR(VLOOKUP(E1039,Store_Showcase!B2:H144,{6}, FALSE), TRUE)=TRUE, IF(IFERROR(VLOOKUP(E1039,Store_SRP!B2:H110,{6}, FALSE), TRUE)=TRUE,VLOOKUP(E1039,Store_VAM!B2:H273,{6}, FALSE),VLOOKUP(E1039,Store_SRP!B2:H110,{6}, FALSE)), VLOOKUP(E1039,Store_Showcase!B2:H144,{6}, FALSE))</f>
      </c>
      <c r="AH1039" s="1">
        <f>VLOOKUP(G1039,Sku_Consolidated!A2:R957,18,FALSE)</f>
      </c>
      <c r="AI1039" s="1">
        <f>VLOOKUP(G1039,Sku_Consolidated!A2:S957,19,FALSE)</f>
      </c>
      <c r="AJ1039" s="1">
        <f>VLOOKUP(G1039,Sku_Consolidated!A2:T957,20,FALSE)</f>
      </c>
    </row>
    <row r="1040" spans="1:36" x14ac:dyDescent="0.25">
      <c r="A1040" s="1">
        <v>2024</v>
      </c>
      <c r="B1040" s="1" t="s">
        <v>31</v>
      </c>
      <c r="C1040" s="1" t="s">
        <v>32</v>
      </c>
      <c r="D1040" s="1" t="s">
        <v>33</v>
      </c>
      <c r="E1040" s="9" t="s">
        <v>2736</v>
      </c>
      <c r="F1040" s="1">
        <f>IF(VLOOKUP(G1040,Sku_Consolidated!A2:S957,{19},FALSE)="SHOWCASE", VLOOKUP(E1040,Store_Showcase!B2:C144,{2}, FALSE), IF(VLOOKUP(G1040,Sku_Consolidated!A2:S957,{19},FALSE)="VAM",VLOOKUP(E1040,Store_VAM!B2:C273,{2}, FALSE),VLOOKUP(E1040,Store_SRP!B2:C110,{2}, FALSE)))</f>
      </c>
      <c r="G1040" s="1">
        <v>61734</v>
      </c>
      <c r="H1040" s="1" t="s">
        <v>62</v>
      </c>
      <c r="I1040" s="10" t="s">
        <v>607</v>
      </c>
      <c r="J1040" s="1">
        <f>VLOOKUP(G1040,Sku_Consolidated!A2:C957, 3, FALSE)</f>
      </c>
      <c r="K1040" s="10">
        <f>IF(J1040="PACK", I1040, 0)</f>
      </c>
      <c r="L1040" s="10">
        <f>IF(J1040="KG", I1040, I1040 * VLOOKUP(G1040,Sku_Consolidated!A2:U957,21,FALSE))</f>
      </c>
      <c r="M1040" s="10" t="s">
        <v>37</v>
      </c>
      <c r="N1040" s="11" t="s">
        <v>2749</v>
      </c>
      <c r="O1040" s="10" t="s">
        <v>2750</v>
      </c>
      <c r="P1040" s="10">
        <f>N1040 - O1040</f>
      </c>
      <c r="Q1040" s="1">
        <f>VLOOKUP(G1040,Sku_Consolidated!A2:G957,7, FALSE)</f>
      </c>
      <c r="R1040" s="1">
        <f>IF(IFERROR(VLOOKUP(E1040,Store_Showcase!B2:H144,7, FALSE), TRUE)=TRUE, IF(IFERROR(VLOOKUP(E1040,Store_SRP!B2:H110,7, FALSE), TRUE)=TRUE,VLOOKUP(E1040,Store_VAM!B2:H273,7, FALSE),VLOOKUP(E1040,Store_SRP!B2:H110,7, FALSE)), VLOOKUP(E1040,Store_Showcase!B2:H144,7, FALSE))</f>
      </c>
      <c r="S1040" s="1">
        <f>IF(IFERROR(VLOOKUP(E1040,Store_Showcase!B2:I144,8, FALSE), TRUE)=TRUE, IF(IFERROR(VLOOKUP(E1040,Store_SRP!B2:I110,8, FALSE), TRUE)=TRUE,VLOOKUP(E1040,Store_VAM!B2:I273,8, FALSE),VLOOKUP(E1040,Store_SRP!B2:I110,8, FALSE)), VLOOKUP(E1040,Store_Showcase!B2:I144,8, FALSE))</f>
      </c>
      <c r="T1040" s="1">
        <f>VLOOKUP(G1040,Sku_Consolidated!A2:R957,18,FALSE)</f>
      </c>
      <c r="U1040" s="1" t="s">
        <v>2740</v>
      </c>
      <c r="V1040" s="1">
        <f>IF(VLOOKUP(G1040,Sku_Consolidated!A2:S957,19,FALSE)="SHOWCASE", VLOOKUP(E1040,Store_Showcase!B2:L144,11, FALSE), IF(VLOOKUP(G1040,Sku_Consolidated!A2:S957,19,FALSE)="VAM",VLOOKUP(E1040,Store_VAM!B2:L273,11, FALSE),VLOOKUP(E1040,Store_SRP!B2:L110,11, FALSE)))</f>
      </c>
      <c r="W1040" s="1">
        <f>VLOOKUP(G1040,Sku_Consolidated!A2:W957,11,FALSE)</f>
      </c>
      <c r="X1040" s="1">
        <f>VLOOKUP(G1040,Sku_Consolidated!A2:H957,8,FALSE)</f>
      </c>
      <c r="Y1040" s="1">
        <f>VLOOKUP(G1040,Sku_Consolidated!A2:I957,9,FALSE)</f>
      </c>
      <c r="Z1040" s="1" t="s">
        <v>41</v>
      </c>
      <c r="AA1040" s="1">
        <f>VLOOKUP(G1040,Sku_Consolidated!A2:E957,5,FALSE)</f>
      </c>
      <c r="AB1040" s="1">
        <f>IF(VLOOKUP(G1040,Sku_Consolidated!A2:S957,19,FALSE)="SHOWCASE", VLOOKUP(E1040,Store_Showcase!B2:N144,13, FALSE), IF(VLOOKUP(G1040,Sku_Consolidated!A2:S957,19,FALSE)="VAM",VLOOKUP(E1040,Store_VAM!B2:N273,13, FALSE),VLOOKUP(E1040,Store_SRP!B2:N110,13, FALSE)))</f>
      </c>
      <c r="AC1040" s="1">
        <f>IF(IFERROR(AB1040,TRUE)=TRUE, "-","OK")</f>
      </c>
      <c r="AD1040" s="11" t="s">
        <v>37</v>
      </c>
      <c r="AE1040" s="11" t="s">
        <v>37</v>
      </c>
      <c r="AF1040" s="1">
        <f>IF(IFERROR(VLOOKUP(E1040,Store_Showcase!B2:H144,{5}, FALSE), TRUE)=TRUE, IF(IFERROR(VLOOKUP(E1040,Store_SRP!B2:H110,{5}, FALSE), TRUE)=TRUE,VLOOKUP(E1040,Store_VAM!B2:H273,{5}, FALSE),VLOOKUP(E1040,Store_SRP!B2:H110,{5}, FALSE)), VLOOKUP(E1040,Store_Showcase!B2:H144,{5}, FALSE))</f>
      </c>
      <c r="AG1040" s="1">
        <f>IF(IFERROR(VLOOKUP(E1040,Store_Showcase!B2:H144,{6}, FALSE), TRUE)=TRUE, IF(IFERROR(VLOOKUP(E1040,Store_SRP!B2:H110,{6}, FALSE), TRUE)=TRUE,VLOOKUP(E1040,Store_VAM!B2:H273,{6}, FALSE),VLOOKUP(E1040,Store_SRP!B2:H110,{6}, FALSE)), VLOOKUP(E1040,Store_Showcase!B2:H144,{6}, FALSE))</f>
      </c>
      <c r="AH1040" s="1">
        <f>VLOOKUP(G1040,Sku_Consolidated!A2:R957,18,FALSE)</f>
      </c>
      <c r="AI1040" s="1">
        <f>VLOOKUP(G1040,Sku_Consolidated!A2:S957,19,FALSE)</f>
      </c>
      <c r="AJ1040" s="1">
        <f>VLOOKUP(G1040,Sku_Consolidated!A2:T957,20,FALSE)</f>
      </c>
    </row>
    <row r="1041" spans="1:36" x14ac:dyDescent="0.25">
      <c r="A1041" s="1">
        <v>2024</v>
      </c>
      <c r="B1041" s="1" t="s">
        <v>31</v>
      </c>
      <c r="C1041" s="1" t="s">
        <v>32</v>
      </c>
      <c r="D1041" s="1" t="s">
        <v>33</v>
      </c>
      <c r="E1041" s="9" t="s">
        <v>2736</v>
      </c>
      <c r="F1041" s="1">
        <f>IF(VLOOKUP(G1041,Sku_Consolidated!A2:S957,{19},FALSE)="SHOWCASE", VLOOKUP(E1041,Store_Showcase!B2:C144,{2}, FALSE), IF(VLOOKUP(G1041,Sku_Consolidated!A2:S957,{19},FALSE)="VAM",VLOOKUP(E1041,Store_VAM!B2:C273,{2}, FALSE),VLOOKUP(E1041,Store_SRP!B2:C110,{2}, FALSE)))</f>
      </c>
      <c r="G1041" s="1">
        <v>61735</v>
      </c>
      <c r="H1041" s="1" t="s">
        <v>66</v>
      </c>
      <c r="I1041" s="10" t="s">
        <v>2751</v>
      </c>
      <c r="J1041" s="1">
        <f>VLOOKUP(G1041,Sku_Consolidated!A2:C957, 3, FALSE)</f>
      </c>
      <c r="K1041" s="10">
        <f>IF(J1041="PACK", I1041, 0)</f>
      </c>
      <c r="L1041" s="10">
        <f>IF(J1041="KG", I1041, I1041 * VLOOKUP(G1041,Sku_Consolidated!A2:U957,21,FALSE))</f>
      </c>
      <c r="M1041" s="10" t="s">
        <v>37</v>
      </c>
      <c r="N1041" s="11" t="s">
        <v>2752</v>
      </c>
      <c r="O1041" s="10" t="s">
        <v>2753</v>
      </c>
      <c r="P1041" s="10">
        <f>N1041 - O1041</f>
      </c>
      <c r="Q1041" s="1">
        <f>VLOOKUP(G1041,Sku_Consolidated!A2:G957,7, FALSE)</f>
      </c>
      <c r="R1041" s="1">
        <f>IF(IFERROR(VLOOKUP(E1041,Store_Showcase!B2:H144,7, FALSE), TRUE)=TRUE, IF(IFERROR(VLOOKUP(E1041,Store_SRP!B2:H110,7, FALSE), TRUE)=TRUE,VLOOKUP(E1041,Store_VAM!B2:H273,7, FALSE),VLOOKUP(E1041,Store_SRP!B2:H110,7, FALSE)), VLOOKUP(E1041,Store_Showcase!B2:H144,7, FALSE))</f>
      </c>
      <c r="S1041" s="1">
        <f>IF(IFERROR(VLOOKUP(E1041,Store_Showcase!B2:I144,8, FALSE), TRUE)=TRUE, IF(IFERROR(VLOOKUP(E1041,Store_SRP!B2:I110,8, FALSE), TRUE)=TRUE,VLOOKUP(E1041,Store_VAM!B2:I273,8, FALSE),VLOOKUP(E1041,Store_SRP!B2:I110,8, FALSE)), VLOOKUP(E1041,Store_Showcase!B2:I144,8, FALSE))</f>
      </c>
      <c r="T1041" s="1">
        <f>VLOOKUP(G1041,Sku_Consolidated!A2:R957,18,FALSE)</f>
      </c>
      <c r="U1041" s="1" t="s">
        <v>2740</v>
      </c>
      <c r="V1041" s="1">
        <f>IF(VLOOKUP(G1041,Sku_Consolidated!A2:S957,19,FALSE)="SHOWCASE", VLOOKUP(E1041,Store_Showcase!B2:L144,11, FALSE), IF(VLOOKUP(G1041,Sku_Consolidated!A2:S957,19,FALSE)="VAM",VLOOKUP(E1041,Store_VAM!B2:L273,11, FALSE),VLOOKUP(E1041,Store_SRP!B2:L110,11, FALSE)))</f>
      </c>
      <c r="W1041" s="1">
        <f>VLOOKUP(G1041,Sku_Consolidated!A2:W957,11,FALSE)</f>
      </c>
      <c r="X1041" s="1">
        <f>VLOOKUP(G1041,Sku_Consolidated!A2:H957,8,FALSE)</f>
      </c>
      <c r="Y1041" s="1">
        <f>VLOOKUP(G1041,Sku_Consolidated!A2:I957,9,FALSE)</f>
      </c>
      <c r="Z1041" s="1" t="s">
        <v>41</v>
      </c>
      <c r="AA1041" s="1">
        <f>VLOOKUP(G1041,Sku_Consolidated!A2:E957,5,FALSE)</f>
      </c>
      <c r="AB1041" s="1">
        <f>IF(VLOOKUP(G1041,Sku_Consolidated!A2:S957,19,FALSE)="SHOWCASE", VLOOKUP(E1041,Store_Showcase!B2:N144,13, FALSE), IF(VLOOKUP(G1041,Sku_Consolidated!A2:S957,19,FALSE)="VAM",VLOOKUP(E1041,Store_VAM!B2:N273,13, FALSE),VLOOKUP(E1041,Store_SRP!B2:N110,13, FALSE)))</f>
      </c>
      <c r="AC1041" s="1">
        <f>IF(IFERROR(AB1041,TRUE)=TRUE, "-","OK")</f>
      </c>
      <c r="AD1041" s="11" t="s">
        <v>37</v>
      </c>
      <c r="AE1041" s="11" t="s">
        <v>37</v>
      </c>
      <c r="AF1041" s="1">
        <f>IF(IFERROR(VLOOKUP(E1041,Store_Showcase!B2:H144,{5}, FALSE), TRUE)=TRUE, IF(IFERROR(VLOOKUP(E1041,Store_SRP!B2:H110,{5}, FALSE), TRUE)=TRUE,VLOOKUP(E1041,Store_VAM!B2:H273,{5}, FALSE),VLOOKUP(E1041,Store_SRP!B2:H110,{5}, FALSE)), VLOOKUP(E1041,Store_Showcase!B2:H144,{5}, FALSE))</f>
      </c>
      <c r="AG1041" s="1">
        <f>IF(IFERROR(VLOOKUP(E1041,Store_Showcase!B2:H144,{6}, FALSE), TRUE)=TRUE, IF(IFERROR(VLOOKUP(E1041,Store_SRP!B2:H110,{6}, FALSE), TRUE)=TRUE,VLOOKUP(E1041,Store_VAM!B2:H273,{6}, FALSE),VLOOKUP(E1041,Store_SRP!B2:H110,{6}, FALSE)), VLOOKUP(E1041,Store_Showcase!B2:H144,{6}, FALSE))</f>
      </c>
      <c r="AH1041" s="1">
        <f>VLOOKUP(G1041,Sku_Consolidated!A2:R957,18,FALSE)</f>
      </c>
      <c r="AI1041" s="1">
        <f>VLOOKUP(G1041,Sku_Consolidated!A2:S957,19,FALSE)</f>
      </c>
      <c r="AJ1041" s="1">
        <f>VLOOKUP(G1041,Sku_Consolidated!A2:T957,20,FALSE)</f>
      </c>
    </row>
    <row r="1042" spans="1:36" x14ac:dyDescent="0.25">
      <c r="A1042" s="1">
        <v>2024</v>
      </c>
      <c r="B1042" s="1" t="s">
        <v>31</v>
      </c>
      <c r="C1042" s="1" t="s">
        <v>32</v>
      </c>
      <c r="D1042" s="1" t="s">
        <v>33</v>
      </c>
      <c r="E1042" s="9" t="s">
        <v>2736</v>
      </c>
      <c r="F1042" s="1">
        <f>IF(VLOOKUP(G1042,Sku_Consolidated!A2:S957,{19},FALSE)="SHOWCASE", VLOOKUP(E1042,Store_Showcase!B2:C144,{2}, FALSE), IF(VLOOKUP(G1042,Sku_Consolidated!A2:S957,{19},FALSE)="VAM",VLOOKUP(E1042,Store_VAM!B2:C273,{2}, FALSE),VLOOKUP(E1042,Store_SRP!B2:C110,{2}, FALSE)))</f>
      </c>
      <c r="G1042" s="1">
        <v>61755</v>
      </c>
      <c r="H1042" s="1" t="s">
        <v>86</v>
      </c>
      <c r="I1042" s="10" t="s">
        <v>2754</v>
      </c>
      <c r="J1042" s="1">
        <f>VLOOKUP(G1042,Sku_Consolidated!A2:C957, 3, FALSE)</f>
      </c>
      <c r="K1042" s="10">
        <f>IF(J1042="PACK", I1042, 0)</f>
      </c>
      <c r="L1042" s="10">
        <f>IF(J1042="KG", I1042, I1042 * VLOOKUP(G1042,Sku_Consolidated!A2:U957,21,FALSE))</f>
      </c>
      <c r="M1042" s="10" t="s">
        <v>37</v>
      </c>
      <c r="N1042" s="11" t="s">
        <v>2755</v>
      </c>
      <c r="O1042" s="10" t="s">
        <v>2756</v>
      </c>
      <c r="P1042" s="10">
        <f>N1042 - O1042</f>
      </c>
      <c r="Q1042" s="1">
        <f>VLOOKUP(G1042,Sku_Consolidated!A2:G957,7, FALSE)</f>
      </c>
      <c r="R1042" s="1">
        <f>IF(IFERROR(VLOOKUP(E1042,Store_Showcase!B2:H144,7, FALSE), TRUE)=TRUE, IF(IFERROR(VLOOKUP(E1042,Store_SRP!B2:H110,7, FALSE), TRUE)=TRUE,VLOOKUP(E1042,Store_VAM!B2:H273,7, FALSE),VLOOKUP(E1042,Store_SRP!B2:H110,7, FALSE)), VLOOKUP(E1042,Store_Showcase!B2:H144,7, FALSE))</f>
      </c>
      <c r="S1042" s="1">
        <f>IF(IFERROR(VLOOKUP(E1042,Store_Showcase!B2:I144,8, FALSE), TRUE)=TRUE, IF(IFERROR(VLOOKUP(E1042,Store_SRP!B2:I110,8, FALSE), TRUE)=TRUE,VLOOKUP(E1042,Store_VAM!B2:I273,8, FALSE),VLOOKUP(E1042,Store_SRP!B2:I110,8, FALSE)), VLOOKUP(E1042,Store_Showcase!B2:I144,8, FALSE))</f>
      </c>
      <c r="T1042" s="1">
        <f>VLOOKUP(G1042,Sku_Consolidated!A2:R957,18,FALSE)</f>
      </c>
      <c r="U1042" s="1" t="s">
        <v>2740</v>
      </c>
      <c r="V1042" s="1">
        <f>IF(VLOOKUP(G1042,Sku_Consolidated!A2:S957,19,FALSE)="SHOWCASE", VLOOKUP(E1042,Store_Showcase!B2:L144,11, FALSE), IF(VLOOKUP(G1042,Sku_Consolidated!A2:S957,19,FALSE)="VAM",VLOOKUP(E1042,Store_VAM!B2:L273,11, FALSE),VLOOKUP(E1042,Store_SRP!B2:L110,11, FALSE)))</f>
      </c>
      <c r="W1042" s="1">
        <f>VLOOKUP(G1042,Sku_Consolidated!A2:W957,11,FALSE)</f>
      </c>
      <c r="X1042" s="1">
        <f>VLOOKUP(G1042,Sku_Consolidated!A2:H957,8,FALSE)</f>
      </c>
      <c r="Y1042" s="1">
        <f>VLOOKUP(G1042,Sku_Consolidated!A2:I957,9,FALSE)</f>
      </c>
      <c r="Z1042" s="1" t="s">
        <v>41</v>
      </c>
      <c r="AA1042" s="1">
        <f>VLOOKUP(G1042,Sku_Consolidated!A2:E957,5,FALSE)</f>
      </c>
      <c r="AB1042" s="1">
        <f>IF(VLOOKUP(G1042,Sku_Consolidated!A2:S957,19,FALSE)="SHOWCASE", VLOOKUP(E1042,Store_Showcase!B2:N144,13, FALSE), IF(VLOOKUP(G1042,Sku_Consolidated!A2:S957,19,FALSE)="VAM",VLOOKUP(E1042,Store_VAM!B2:N273,13, FALSE),VLOOKUP(E1042,Store_SRP!B2:N110,13, FALSE)))</f>
      </c>
      <c r="AC1042" s="1">
        <f>IF(IFERROR(AB1042,TRUE)=TRUE, "-","OK")</f>
      </c>
      <c r="AD1042" s="11" t="s">
        <v>37</v>
      </c>
      <c r="AE1042" s="11" t="s">
        <v>37</v>
      </c>
      <c r="AF1042" s="1">
        <f>IF(IFERROR(VLOOKUP(E1042,Store_Showcase!B2:H144,{5}, FALSE), TRUE)=TRUE, IF(IFERROR(VLOOKUP(E1042,Store_SRP!B2:H110,{5}, FALSE), TRUE)=TRUE,VLOOKUP(E1042,Store_VAM!B2:H273,{5}, FALSE),VLOOKUP(E1042,Store_SRP!B2:H110,{5}, FALSE)), VLOOKUP(E1042,Store_Showcase!B2:H144,{5}, FALSE))</f>
      </c>
      <c r="AG1042" s="1">
        <f>IF(IFERROR(VLOOKUP(E1042,Store_Showcase!B2:H144,{6}, FALSE), TRUE)=TRUE, IF(IFERROR(VLOOKUP(E1042,Store_SRP!B2:H110,{6}, FALSE), TRUE)=TRUE,VLOOKUP(E1042,Store_VAM!B2:H273,{6}, FALSE),VLOOKUP(E1042,Store_SRP!B2:H110,{6}, FALSE)), VLOOKUP(E1042,Store_Showcase!B2:H144,{6}, FALSE))</f>
      </c>
      <c r="AH1042" s="1">
        <f>VLOOKUP(G1042,Sku_Consolidated!A2:R957,18,FALSE)</f>
      </c>
      <c r="AI1042" s="1">
        <f>VLOOKUP(G1042,Sku_Consolidated!A2:S957,19,FALSE)</f>
      </c>
      <c r="AJ1042" s="1">
        <f>VLOOKUP(G1042,Sku_Consolidated!A2:T957,20,FALSE)</f>
      </c>
    </row>
    <row r="1043" spans="1:36" x14ac:dyDescent="0.25">
      <c r="A1043" s="1">
        <v>2024</v>
      </c>
      <c r="B1043" s="1" t="s">
        <v>31</v>
      </c>
      <c r="C1043" s="1" t="s">
        <v>32</v>
      </c>
      <c r="D1043" s="1" t="s">
        <v>33</v>
      </c>
      <c r="E1043" s="9" t="s">
        <v>2736</v>
      </c>
      <c r="F1043" s="1">
        <f>IF(VLOOKUP(G1043,Sku_Consolidated!A2:S957,{19},FALSE)="SHOWCASE", VLOOKUP(E1043,Store_Showcase!B2:C144,{2}, FALSE), IF(VLOOKUP(G1043,Sku_Consolidated!A2:S957,{19},FALSE)="VAM",VLOOKUP(E1043,Store_VAM!B2:C273,{2}, FALSE),VLOOKUP(E1043,Store_SRP!B2:C110,{2}, FALSE)))</f>
      </c>
      <c r="G1043" s="1">
        <v>61757</v>
      </c>
      <c r="H1043" s="1" t="s">
        <v>349</v>
      </c>
      <c r="I1043" s="10" t="s">
        <v>1121</v>
      </c>
      <c r="J1043" s="1">
        <f>VLOOKUP(G1043,Sku_Consolidated!A2:C957, 3, FALSE)</f>
      </c>
      <c r="K1043" s="10">
        <f>IF(J1043="PACK", I1043, 0)</f>
      </c>
      <c r="L1043" s="10">
        <f>IF(J1043="KG", I1043, I1043 * VLOOKUP(G1043,Sku_Consolidated!A2:U957,21,FALSE))</f>
      </c>
      <c r="M1043" s="10" t="s">
        <v>37</v>
      </c>
      <c r="N1043" s="11" t="s">
        <v>2757</v>
      </c>
      <c r="O1043" s="10" t="s">
        <v>2758</v>
      </c>
      <c r="P1043" s="10">
        <f>N1043 - O1043</f>
      </c>
      <c r="Q1043" s="1">
        <f>VLOOKUP(G1043,Sku_Consolidated!A2:G957,7, FALSE)</f>
      </c>
      <c r="R1043" s="1">
        <f>IF(IFERROR(VLOOKUP(E1043,Store_Showcase!B2:H144,7, FALSE), TRUE)=TRUE, IF(IFERROR(VLOOKUP(E1043,Store_SRP!B2:H110,7, FALSE), TRUE)=TRUE,VLOOKUP(E1043,Store_VAM!B2:H273,7, FALSE),VLOOKUP(E1043,Store_SRP!B2:H110,7, FALSE)), VLOOKUP(E1043,Store_Showcase!B2:H144,7, FALSE))</f>
      </c>
      <c r="S1043" s="1">
        <f>IF(IFERROR(VLOOKUP(E1043,Store_Showcase!B2:I144,8, FALSE), TRUE)=TRUE, IF(IFERROR(VLOOKUP(E1043,Store_SRP!B2:I110,8, FALSE), TRUE)=TRUE,VLOOKUP(E1043,Store_VAM!B2:I273,8, FALSE),VLOOKUP(E1043,Store_SRP!B2:I110,8, FALSE)), VLOOKUP(E1043,Store_Showcase!B2:I144,8, FALSE))</f>
      </c>
      <c r="T1043" s="1">
        <f>VLOOKUP(G1043,Sku_Consolidated!A2:R957,18,FALSE)</f>
      </c>
      <c r="U1043" s="1" t="s">
        <v>2740</v>
      </c>
      <c r="V1043" s="1">
        <f>IF(VLOOKUP(G1043,Sku_Consolidated!A2:S957,19,FALSE)="SHOWCASE", VLOOKUP(E1043,Store_Showcase!B2:L144,11, FALSE), IF(VLOOKUP(G1043,Sku_Consolidated!A2:S957,19,FALSE)="VAM",VLOOKUP(E1043,Store_VAM!B2:L273,11, FALSE),VLOOKUP(E1043,Store_SRP!B2:L110,11, FALSE)))</f>
      </c>
      <c r="W1043" s="1">
        <f>VLOOKUP(G1043,Sku_Consolidated!A2:W957,11,FALSE)</f>
      </c>
      <c r="X1043" s="1">
        <f>VLOOKUP(G1043,Sku_Consolidated!A2:H957,8,FALSE)</f>
      </c>
      <c r="Y1043" s="1">
        <f>VLOOKUP(G1043,Sku_Consolidated!A2:I957,9,FALSE)</f>
      </c>
      <c r="Z1043" s="1" t="s">
        <v>41</v>
      </c>
      <c r="AA1043" s="1">
        <f>VLOOKUP(G1043,Sku_Consolidated!A2:E957,5,FALSE)</f>
      </c>
      <c r="AB1043" s="1">
        <f>IF(VLOOKUP(G1043,Sku_Consolidated!A2:S957,19,FALSE)="SHOWCASE", VLOOKUP(E1043,Store_Showcase!B2:N144,13, FALSE), IF(VLOOKUP(G1043,Sku_Consolidated!A2:S957,19,FALSE)="VAM",VLOOKUP(E1043,Store_VAM!B2:N273,13, FALSE),VLOOKUP(E1043,Store_SRP!B2:N110,13, FALSE)))</f>
      </c>
      <c r="AC1043" s="1">
        <f>IF(IFERROR(AB1043,TRUE)=TRUE, "-","OK")</f>
      </c>
      <c r="AD1043" s="11" t="s">
        <v>37</v>
      </c>
      <c r="AE1043" s="11" t="s">
        <v>37</v>
      </c>
      <c r="AF1043" s="1">
        <f>IF(IFERROR(VLOOKUP(E1043,Store_Showcase!B2:H144,{5}, FALSE), TRUE)=TRUE, IF(IFERROR(VLOOKUP(E1043,Store_SRP!B2:H110,{5}, FALSE), TRUE)=TRUE,VLOOKUP(E1043,Store_VAM!B2:H273,{5}, FALSE),VLOOKUP(E1043,Store_SRP!B2:H110,{5}, FALSE)), VLOOKUP(E1043,Store_Showcase!B2:H144,{5}, FALSE))</f>
      </c>
      <c r="AG1043" s="1">
        <f>IF(IFERROR(VLOOKUP(E1043,Store_Showcase!B2:H144,{6}, FALSE), TRUE)=TRUE, IF(IFERROR(VLOOKUP(E1043,Store_SRP!B2:H110,{6}, FALSE), TRUE)=TRUE,VLOOKUP(E1043,Store_VAM!B2:H273,{6}, FALSE),VLOOKUP(E1043,Store_SRP!B2:H110,{6}, FALSE)), VLOOKUP(E1043,Store_Showcase!B2:H144,{6}, FALSE))</f>
      </c>
      <c r="AH1043" s="1">
        <f>VLOOKUP(G1043,Sku_Consolidated!A2:R957,18,FALSE)</f>
      </c>
      <c r="AI1043" s="1">
        <f>VLOOKUP(G1043,Sku_Consolidated!A2:S957,19,FALSE)</f>
      </c>
      <c r="AJ1043" s="1">
        <f>VLOOKUP(G1043,Sku_Consolidated!A2:T957,20,FALSE)</f>
      </c>
    </row>
    <row r="1044" spans="1:36" x14ac:dyDescent="0.25">
      <c r="A1044" s="1">
        <v>2024</v>
      </c>
      <c r="B1044" s="1" t="s">
        <v>31</v>
      </c>
      <c r="C1044" s="1" t="s">
        <v>32</v>
      </c>
      <c r="D1044" s="1" t="s">
        <v>33</v>
      </c>
      <c r="E1044" s="9" t="s">
        <v>2736</v>
      </c>
      <c r="F1044" s="1">
        <f>IF(VLOOKUP(G1044,Sku_Consolidated!A2:S957,{19},FALSE)="SHOWCASE", VLOOKUP(E1044,Store_Showcase!B2:C144,{2}, FALSE), IF(VLOOKUP(G1044,Sku_Consolidated!A2:S957,{19},FALSE)="VAM",VLOOKUP(E1044,Store_VAM!B2:C273,{2}, FALSE),VLOOKUP(E1044,Store_SRP!B2:C110,{2}, FALSE)))</f>
      </c>
      <c r="G1044" s="1">
        <v>61760</v>
      </c>
      <c r="H1044" s="1" t="s">
        <v>98</v>
      </c>
      <c r="I1044" s="10" t="s">
        <v>1137</v>
      </c>
      <c r="J1044" s="1">
        <f>VLOOKUP(G1044,Sku_Consolidated!A2:C957, 3, FALSE)</f>
      </c>
      <c r="K1044" s="10">
        <f>IF(J1044="PACK", I1044, 0)</f>
      </c>
      <c r="L1044" s="10">
        <f>IF(J1044="KG", I1044, I1044 * VLOOKUP(G1044,Sku_Consolidated!A2:U957,21,FALSE))</f>
      </c>
      <c r="M1044" s="10" t="s">
        <v>37</v>
      </c>
      <c r="N1044" s="11" t="s">
        <v>2759</v>
      </c>
      <c r="O1044" s="10" t="s">
        <v>2760</v>
      </c>
      <c r="P1044" s="10">
        <f>N1044 - O1044</f>
      </c>
      <c r="Q1044" s="1">
        <f>VLOOKUP(G1044,Sku_Consolidated!A2:G957,7, FALSE)</f>
      </c>
      <c r="R1044" s="1">
        <f>IF(IFERROR(VLOOKUP(E1044,Store_Showcase!B2:H144,7, FALSE), TRUE)=TRUE, IF(IFERROR(VLOOKUP(E1044,Store_SRP!B2:H110,7, FALSE), TRUE)=TRUE,VLOOKUP(E1044,Store_VAM!B2:H273,7, FALSE),VLOOKUP(E1044,Store_SRP!B2:H110,7, FALSE)), VLOOKUP(E1044,Store_Showcase!B2:H144,7, FALSE))</f>
      </c>
      <c r="S1044" s="1">
        <f>IF(IFERROR(VLOOKUP(E1044,Store_Showcase!B2:I144,8, FALSE), TRUE)=TRUE, IF(IFERROR(VLOOKUP(E1044,Store_SRP!B2:I110,8, FALSE), TRUE)=TRUE,VLOOKUP(E1044,Store_VAM!B2:I273,8, FALSE),VLOOKUP(E1044,Store_SRP!B2:I110,8, FALSE)), VLOOKUP(E1044,Store_Showcase!B2:I144,8, FALSE))</f>
      </c>
      <c r="T1044" s="1">
        <f>VLOOKUP(G1044,Sku_Consolidated!A2:R957,18,FALSE)</f>
      </c>
      <c r="U1044" s="1" t="s">
        <v>2740</v>
      </c>
      <c r="V1044" s="1">
        <f>IF(VLOOKUP(G1044,Sku_Consolidated!A2:S957,19,FALSE)="SHOWCASE", VLOOKUP(E1044,Store_Showcase!B2:L144,11, FALSE), IF(VLOOKUP(G1044,Sku_Consolidated!A2:S957,19,FALSE)="VAM",VLOOKUP(E1044,Store_VAM!B2:L273,11, FALSE),VLOOKUP(E1044,Store_SRP!B2:L110,11, FALSE)))</f>
      </c>
      <c r="W1044" s="1">
        <f>VLOOKUP(G1044,Sku_Consolidated!A2:W957,11,FALSE)</f>
      </c>
      <c r="X1044" s="1">
        <f>VLOOKUP(G1044,Sku_Consolidated!A2:H957,8,FALSE)</f>
      </c>
      <c r="Y1044" s="1">
        <f>VLOOKUP(G1044,Sku_Consolidated!A2:I957,9,FALSE)</f>
      </c>
      <c r="Z1044" s="1" t="s">
        <v>41</v>
      </c>
      <c r="AA1044" s="1">
        <f>VLOOKUP(G1044,Sku_Consolidated!A2:E957,5,FALSE)</f>
      </c>
      <c r="AB1044" s="1">
        <f>IF(VLOOKUP(G1044,Sku_Consolidated!A2:S957,19,FALSE)="SHOWCASE", VLOOKUP(E1044,Store_Showcase!B2:N144,13, FALSE), IF(VLOOKUP(G1044,Sku_Consolidated!A2:S957,19,FALSE)="VAM",VLOOKUP(E1044,Store_VAM!B2:N273,13, FALSE),VLOOKUP(E1044,Store_SRP!B2:N110,13, FALSE)))</f>
      </c>
      <c r="AC1044" s="1">
        <f>IF(IFERROR(AB1044,TRUE)=TRUE, "-","OK")</f>
      </c>
      <c r="AD1044" s="11" t="s">
        <v>37</v>
      </c>
      <c r="AE1044" s="11" t="s">
        <v>37</v>
      </c>
      <c r="AF1044" s="1">
        <f>IF(IFERROR(VLOOKUP(E1044,Store_Showcase!B2:H144,{5}, FALSE), TRUE)=TRUE, IF(IFERROR(VLOOKUP(E1044,Store_SRP!B2:H110,{5}, FALSE), TRUE)=TRUE,VLOOKUP(E1044,Store_VAM!B2:H273,{5}, FALSE),VLOOKUP(E1044,Store_SRP!B2:H110,{5}, FALSE)), VLOOKUP(E1044,Store_Showcase!B2:H144,{5}, FALSE))</f>
      </c>
      <c r="AG1044" s="1">
        <f>IF(IFERROR(VLOOKUP(E1044,Store_Showcase!B2:H144,{6}, FALSE), TRUE)=TRUE, IF(IFERROR(VLOOKUP(E1044,Store_SRP!B2:H110,{6}, FALSE), TRUE)=TRUE,VLOOKUP(E1044,Store_VAM!B2:H273,{6}, FALSE),VLOOKUP(E1044,Store_SRP!B2:H110,{6}, FALSE)), VLOOKUP(E1044,Store_Showcase!B2:H144,{6}, FALSE))</f>
      </c>
      <c r="AH1044" s="1">
        <f>VLOOKUP(G1044,Sku_Consolidated!A2:R957,18,FALSE)</f>
      </c>
      <c r="AI1044" s="1">
        <f>VLOOKUP(G1044,Sku_Consolidated!A2:S957,19,FALSE)</f>
      </c>
      <c r="AJ1044" s="1">
        <f>VLOOKUP(G1044,Sku_Consolidated!A2:T957,20,FALSE)</f>
      </c>
    </row>
    <row r="1045" spans="1:36" x14ac:dyDescent="0.25">
      <c r="A1045" s="1">
        <v>2024</v>
      </c>
      <c r="B1045" s="1" t="s">
        <v>31</v>
      </c>
      <c r="C1045" s="1" t="s">
        <v>32</v>
      </c>
      <c r="D1045" s="1" t="s">
        <v>33</v>
      </c>
      <c r="E1045" s="9" t="s">
        <v>2736</v>
      </c>
      <c r="F1045" s="1">
        <f>IF(VLOOKUP(G1045,Sku_Consolidated!A2:S957,{19},FALSE)="SHOWCASE", VLOOKUP(E1045,Store_Showcase!B2:C144,{2}, FALSE), IF(VLOOKUP(G1045,Sku_Consolidated!A2:S957,{19},FALSE)="VAM",VLOOKUP(E1045,Store_VAM!B2:C273,{2}, FALSE),VLOOKUP(E1045,Store_SRP!B2:C110,{2}, FALSE)))</f>
      </c>
      <c r="G1045" s="1">
        <v>61781</v>
      </c>
      <c r="H1045" s="1" t="s">
        <v>102</v>
      </c>
      <c r="I1045" s="10" t="s">
        <v>2761</v>
      </c>
      <c r="J1045" s="1">
        <f>VLOOKUP(G1045,Sku_Consolidated!A2:C957, 3, FALSE)</f>
      </c>
      <c r="K1045" s="10">
        <f>IF(J1045="PACK", I1045, 0)</f>
      </c>
      <c r="L1045" s="10">
        <f>IF(J1045="KG", I1045, I1045 * VLOOKUP(G1045,Sku_Consolidated!A2:U957,21,FALSE))</f>
      </c>
      <c r="M1045" s="10" t="s">
        <v>37</v>
      </c>
      <c r="N1045" s="11" t="s">
        <v>2762</v>
      </c>
      <c r="O1045" s="10" t="s">
        <v>2763</v>
      </c>
      <c r="P1045" s="10">
        <f>N1045 - O1045</f>
      </c>
      <c r="Q1045" s="1">
        <f>VLOOKUP(G1045,Sku_Consolidated!A2:G957,7, FALSE)</f>
      </c>
      <c r="R1045" s="1">
        <f>IF(IFERROR(VLOOKUP(E1045,Store_Showcase!B2:H144,7, FALSE), TRUE)=TRUE, IF(IFERROR(VLOOKUP(E1045,Store_SRP!B2:H110,7, FALSE), TRUE)=TRUE,VLOOKUP(E1045,Store_VAM!B2:H273,7, FALSE),VLOOKUP(E1045,Store_SRP!B2:H110,7, FALSE)), VLOOKUP(E1045,Store_Showcase!B2:H144,7, FALSE))</f>
      </c>
      <c r="S1045" s="1">
        <f>IF(IFERROR(VLOOKUP(E1045,Store_Showcase!B2:I144,8, FALSE), TRUE)=TRUE, IF(IFERROR(VLOOKUP(E1045,Store_SRP!B2:I110,8, FALSE), TRUE)=TRUE,VLOOKUP(E1045,Store_VAM!B2:I273,8, FALSE),VLOOKUP(E1045,Store_SRP!B2:I110,8, FALSE)), VLOOKUP(E1045,Store_Showcase!B2:I144,8, FALSE))</f>
      </c>
      <c r="T1045" s="1">
        <f>VLOOKUP(G1045,Sku_Consolidated!A2:R957,18,FALSE)</f>
      </c>
      <c r="U1045" s="1" t="s">
        <v>2740</v>
      </c>
      <c r="V1045" s="1">
        <f>IF(VLOOKUP(G1045,Sku_Consolidated!A2:S957,19,FALSE)="SHOWCASE", VLOOKUP(E1045,Store_Showcase!B2:L144,11, FALSE), IF(VLOOKUP(G1045,Sku_Consolidated!A2:S957,19,FALSE)="VAM",VLOOKUP(E1045,Store_VAM!B2:L273,11, FALSE),VLOOKUP(E1045,Store_SRP!B2:L110,11, FALSE)))</f>
      </c>
      <c r="W1045" s="1">
        <f>VLOOKUP(G1045,Sku_Consolidated!A2:W957,11,FALSE)</f>
      </c>
      <c r="X1045" s="1">
        <f>VLOOKUP(G1045,Sku_Consolidated!A2:H957,8,FALSE)</f>
      </c>
      <c r="Y1045" s="1">
        <f>VLOOKUP(G1045,Sku_Consolidated!A2:I957,9,FALSE)</f>
      </c>
      <c r="Z1045" s="1" t="s">
        <v>41</v>
      </c>
      <c r="AA1045" s="1">
        <f>VLOOKUP(G1045,Sku_Consolidated!A2:E957,5,FALSE)</f>
      </c>
      <c r="AB1045" s="1">
        <f>IF(VLOOKUP(G1045,Sku_Consolidated!A2:S957,19,FALSE)="SHOWCASE", VLOOKUP(E1045,Store_Showcase!B2:N144,13, FALSE), IF(VLOOKUP(G1045,Sku_Consolidated!A2:S957,19,FALSE)="VAM",VLOOKUP(E1045,Store_VAM!B2:N273,13, FALSE),VLOOKUP(E1045,Store_SRP!B2:N110,13, FALSE)))</f>
      </c>
      <c r="AC1045" s="1">
        <f>IF(IFERROR(AB1045,TRUE)=TRUE, "-","OK")</f>
      </c>
      <c r="AD1045" s="11" t="s">
        <v>37</v>
      </c>
      <c r="AE1045" s="11" t="s">
        <v>37</v>
      </c>
      <c r="AF1045" s="1">
        <f>IF(IFERROR(VLOOKUP(E1045,Store_Showcase!B2:H144,{5}, FALSE), TRUE)=TRUE, IF(IFERROR(VLOOKUP(E1045,Store_SRP!B2:H110,{5}, FALSE), TRUE)=TRUE,VLOOKUP(E1045,Store_VAM!B2:H273,{5}, FALSE),VLOOKUP(E1045,Store_SRP!B2:H110,{5}, FALSE)), VLOOKUP(E1045,Store_Showcase!B2:H144,{5}, FALSE))</f>
      </c>
      <c r="AG1045" s="1">
        <f>IF(IFERROR(VLOOKUP(E1045,Store_Showcase!B2:H144,{6}, FALSE), TRUE)=TRUE, IF(IFERROR(VLOOKUP(E1045,Store_SRP!B2:H110,{6}, FALSE), TRUE)=TRUE,VLOOKUP(E1045,Store_VAM!B2:H273,{6}, FALSE),VLOOKUP(E1045,Store_SRP!B2:H110,{6}, FALSE)), VLOOKUP(E1045,Store_Showcase!B2:H144,{6}, FALSE))</f>
      </c>
      <c r="AH1045" s="1">
        <f>VLOOKUP(G1045,Sku_Consolidated!A2:R957,18,FALSE)</f>
      </c>
      <c r="AI1045" s="1">
        <f>VLOOKUP(G1045,Sku_Consolidated!A2:S957,19,FALSE)</f>
      </c>
      <c r="AJ1045" s="1">
        <f>VLOOKUP(G1045,Sku_Consolidated!A2:T957,20,FALSE)</f>
      </c>
    </row>
    <row r="1046" spans="1:36" x14ac:dyDescent="0.25">
      <c r="A1046" s="1">
        <v>2024</v>
      </c>
      <c r="B1046" s="1" t="s">
        <v>31</v>
      </c>
      <c r="C1046" s="1" t="s">
        <v>32</v>
      </c>
      <c r="D1046" s="1" t="s">
        <v>33</v>
      </c>
      <c r="E1046" s="9" t="s">
        <v>2736</v>
      </c>
      <c r="F1046" s="1">
        <f>IF(VLOOKUP(G1046,Sku_Consolidated!A2:S957,{19},FALSE)="SHOWCASE", VLOOKUP(E1046,Store_Showcase!B2:C144,{2}, FALSE), IF(VLOOKUP(G1046,Sku_Consolidated!A2:S957,{19},FALSE)="VAM",VLOOKUP(E1046,Store_VAM!B2:C273,{2}, FALSE),VLOOKUP(E1046,Store_SRP!B2:C110,{2}, FALSE)))</f>
      </c>
      <c r="G1046" s="1">
        <v>61833</v>
      </c>
      <c r="H1046" s="1" t="s">
        <v>118</v>
      </c>
      <c r="I1046" s="10" t="s">
        <v>2764</v>
      </c>
      <c r="J1046" s="1">
        <f>VLOOKUP(G1046,Sku_Consolidated!A2:C957, 3, FALSE)</f>
      </c>
      <c r="K1046" s="10">
        <f>IF(J1046="PACK", I1046, 0)</f>
      </c>
      <c r="L1046" s="10">
        <f>IF(J1046="KG", I1046, I1046 * VLOOKUP(G1046,Sku_Consolidated!A2:U957,21,FALSE))</f>
      </c>
      <c r="M1046" s="10" t="s">
        <v>37</v>
      </c>
      <c r="N1046" s="11" t="s">
        <v>2765</v>
      </c>
      <c r="O1046" s="10" t="s">
        <v>2766</v>
      </c>
      <c r="P1046" s="10">
        <f>N1046 - O1046</f>
      </c>
      <c r="Q1046" s="1">
        <f>VLOOKUP(G1046,Sku_Consolidated!A2:G957,7, FALSE)</f>
      </c>
      <c r="R1046" s="1">
        <f>IF(IFERROR(VLOOKUP(E1046,Store_Showcase!B2:H144,7, FALSE), TRUE)=TRUE, IF(IFERROR(VLOOKUP(E1046,Store_SRP!B2:H110,7, FALSE), TRUE)=TRUE,VLOOKUP(E1046,Store_VAM!B2:H273,7, FALSE),VLOOKUP(E1046,Store_SRP!B2:H110,7, FALSE)), VLOOKUP(E1046,Store_Showcase!B2:H144,7, FALSE))</f>
      </c>
      <c r="S1046" s="1">
        <f>IF(IFERROR(VLOOKUP(E1046,Store_Showcase!B2:I144,8, FALSE), TRUE)=TRUE, IF(IFERROR(VLOOKUP(E1046,Store_SRP!B2:I110,8, FALSE), TRUE)=TRUE,VLOOKUP(E1046,Store_VAM!B2:I273,8, FALSE),VLOOKUP(E1046,Store_SRP!B2:I110,8, FALSE)), VLOOKUP(E1046,Store_Showcase!B2:I144,8, FALSE))</f>
      </c>
      <c r="T1046" s="1">
        <f>VLOOKUP(G1046,Sku_Consolidated!A2:R957,18,FALSE)</f>
      </c>
      <c r="U1046" s="1" t="s">
        <v>2740</v>
      </c>
      <c r="V1046" s="1">
        <f>IF(VLOOKUP(G1046,Sku_Consolidated!A2:S957,19,FALSE)="SHOWCASE", VLOOKUP(E1046,Store_Showcase!B2:L144,11, FALSE), IF(VLOOKUP(G1046,Sku_Consolidated!A2:S957,19,FALSE)="VAM",VLOOKUP(E1046,Store_VAM!B2:L273,11, FALSE),VLOOKUP(E1046,Store_SRP!B2:L110,11, FALSE)))</f>
      </c>
      <c r="W1046" s="1">
        <f>VLOOKUP(G1046,Sku_Consolidated!A2:W957,11,FALSE)</f>
      </c>
      <c r="X1046" s="1">
        <f>VLOOKUP(G1046,Sku_Consolidated!A2:H957,8,FALSE)</f>
      </c>
      <c r="Y1046" s="1">
        <f>VLOOKUP(G1046,Sku_Consolidated!A2:I957,9,FALSE)</f>
      </c>
      <c r="Z1046" s="1" t="s">
        <v>41</v>
      </c>
      <c r="AA1046" s="1">
        <f>VLOOKUP(G1046,Sku_Consolidated!A2:E957,5,FALSE)</f>
      </c>
      <c r="AB1046" s="1">
        <f>IF(VLOOKUP(G1046,Sku_Consolidated!A2:S957,19,FALSE)="SHOWCASE", VLOOKUP(E1046,Store_Showcase!B2:N144,13, FALSE), IF(VLOOKUP(G1046,Sku_Consolidated!A2:S957,19,FALSE)="VAM",VLOOKUP(E1046,Store_VAM!B2:N273,13, FALSE),VLOOKUP(E1046,Store_SRP!B2:N110,13, FALSE)))</f>
      </c>
      <c r="AC1046" s="1">
        <f>IF(IFERROR(AB1046,TRUE)=TRUE, "-","OK")</f>
      </c>
      <c r="AD1046" s="11" t="s">
        <v>37</v>
      </c>
      <c r="AE1046" s="11" t="s">
        <v>37</v>
      </c>
      <c r="AF1046" s="1">
        <f>IF(IFERROR(VLOOKUP(E1046,Store_Showcase!B2:H144,{5}, FALSE), TRUE)=TRUE, IF(IFERROR(VLOOKUP(E1046,Store_SRP!B2:H110,{5}, FALSE), TRUE)=TRUE,VLOOKUP(E1046,Store_VAM!B2:H273,{5}, FALSE),VLOOKUP(E1046,Store_SRP!B2:H110,{5}, FALSE)), VLOOKUP(E1046,Store_Showcase!B2:H144,{5}, FALSE))</f>
      </c>
      <c r="AG1046" s="1">
        <f>IF(IFERROR(VLOOKUP(E1046,Store_Showcase!B2:H144,{6}, FALSE), TRUE)=TRUE, IF(IFERROR(VLOOKUP(E1046,Store_SRP!B2:H110,{6}, FALSE), TRUE)=TRUE,VLOOKUP(E1046,Store_VAM!B2:H273,{6}, FALSE),VLOOKUP(E1046,Store_SRP!B2:H110,{6}, FALSE)), VLOOKUP(E1046,Store_Showcase!B2:H144,{6}, FALSE))</f>
      </c>
      <c r="AH1046" s="1">
        <f>VLOOKUP(G1046,Sku_Consolidated!A2:R957,18,FALSE)</f>
      </c>
      <c r="AI1046" s="1">
        <f>VLOOKUP(G1046,Sku_Consolidated!A2:S957,19,FALSE)</f>
      </c>
      <c r="AJ1046" s="1">
        <f>VLOOKUP(G1046,Sku_Consolidated!A2:T957,20,FALSE)</f>
      </c>
    </row>
    <row r="1047" spans="1:36" x14ac:dyDescent="0.25">
      <c r="A1047" s="1">
        <v>2024</v>
      </c>
      <c r="B1047" s="1" t="s">
        <v>31</v>
      </c>
      <c r="C1047" s="1" t="s">
        <v>32</v>
      </c>
      <c r="D1047" s="1" t="s">
        <v>33</v>
      </c>
      <c r="E1047" s="9" t="s">
        <v>2736</v>
      </c>
      <c r="F1047" s="1">
        <f>IF(VLOOKUP(G1047,Sku_Consolidated!A2:S957,{19},FALSE)="SHOWCASE", VLOOKUP(E1047,Store_Showcase!B2:C144,{2}, FALSE), IF(VLOOKUP(G1047,Sku_Consolidated!A2:S957,{19},FALSE)="VAM",VLOOKUP(E1047,Store_VAM!B2:C273,{2}, FALSE),VLOOKUP(E1047,Store_SRP!B2:C110,{2}, FALSE)))</f>
      </c>
      <c r="G1047" s="1">
        <v>61836</v>
      </c>
      <c r="H1047" s="1" t="s">
        <v>267</v>
      </c>
      <c r="I1047" s="10" t="s">
        <v>577</v>
      </c>
      <c r="J1047" s="1">
        <f>VLOOKUP(G1047,Sku_Consolidated!A2:C957, 3, FALSE)</f>
      </c>
      <c r="K1047" s="10">
        <f>IF(J1047="PACK", I1047, 0)</f>
      </c>
      <c r="L1047" s="10">
        <f>IF(J1047="KG", I1047, I1047 * VLOOKUP(G1047,Sku_Consolidated!A2:U957,21,FALSE))</f>
      </c>
      <c r="M1047" s="10" t="s">
        <v>37</v>
      </c>
      <c r="N1047" s="11" t="s">
        <v>2767</v>
      </c>
      <c r="O1047" s="10" t="s">
        <v>2768</v>
      </c>
      <c r="P1047" s="10">
        <f>N1047 - O1047</f>
      </c>
      <c r="Q1047" s="1">
        <f>VLOOKUP(G1047,Sku_Consolidated!A2:G957,7, FALSE)</f>
      </c>
      <c r="R1047" s="1">
        <f>IF(IFERROR(VLOOKUP(E1047,Store_Showcase!B2:H144,7, FALSE), TRUE)=TRUE, IF(IFERROR(VLOOKUP(E1047,Store_SRP!B2:H110,7, FALSE), TRUE)=TRUE,VLOOKUP(E1047,Store_VAM!B2:H273,7, FALSE),VLOOKUP(E1047,Store_SRP!B2:H110,7, FALSE)), VLOOKUP(E1047,Store_Showcase!B2:H144,7, FALSE))</f>
      </c>
      <c r="S1047" s="1">
        <f>IF(IFERROR(VLOOKUP(E1047,Store_Showcase!B2:I144,8, FALSE), TRUE)=TRUE, IF(IFERROR(VLOOKUP(E1047,Store_SRP!B2:I110,8, FALSE), TRUE)=TRUE,VLOOKUP(E1047,Store_VAM!B2:I273,8, FALSE),VLOOKUP(E1047,Store_SRP!B2:I110,8, FALSE)), VLOOKUP(E1047,Store_Showcase!B2:I144,8, FALSE))</f>
      </c>
      <c r="T1047" s="1">
        <f>VLOOKUP(G1047,Sku_Consolidated!A2:R957,18,FALSE)</f>
      </c>
      <c r="U1047" s="1" t="s">
        <v>2740</v>
      </c>
      <c r="V1047" s="1">
        <f>IF(VLOOKUP(G1047,Sku_Consolidated!A2:S957,19,FALSE)="SHOWCASE", VLOOKUP(E1047,Store_Showcase!B2:L144,11, FALSE), IF(VLOOKUP(G1047,Sku_Consolidated!A2:S957,19,FALSE)="VAM",VLOOKUP(E1047,Store_VAM!B2:L273,11, FALSE),VLOOKUP(E1047,Store_SRP!B2:L110,11, FALSE)))</f>
      </c>
      <c r="W1047" s="1">
        <f>VLOOKUP(G1047,Sku_Consolidated!A2:W957,11,FALSE)</f>
      </c>
      <c r="X1047" s="1">
        <f>VLOOKUP(G1047,Sku_Consolidated!A2:H957,8,FALSE)</f>
      </c>
      <c r="Y1047" s="1">
        <f>VLOOKUP(G1047,Sku_Consolidated!A2:I957,9,FALSE)</f>
      </c>
      <c r="Z1047" s="1" t="s">
        <v>41</v>
      </c>
      <c r="AA1047" s="1">
        <f>VLOOKUP(G1047,Sku_Consolidated!A2:E957,5,FALSE)</f>
      </c>
      <c r="AB1047" s="1">
        <f>IF(VLOOKUP(G1047,Sku_Consolidated!A2:S957,19,FALSE)="SHOWCASE", VLOOKUP(E1047,Store_Showcase!B2:N144,13, FALSE), IF(VLOOKUP(G1047,Sku_Consolidated!A2:S957,19,FALSE)="VAM",VLOOKUP(E1047,Store_VAM!B2:N273,13, FALSE),VLOOKUP(E1047,Store_SRP!B2:N110,13, FALSE)))</f>
      </c>
      <c r="AC1047" s="1">
        <f>IF(IFERROR(AB1047,TRUE)=TRUE, "-","OK")</f>
      </c>
      <c r="AD1047" s="11" t="s">
        <v>37</v>
      </c>
      <c r="AE1047" s="11" t="s">
        <v>37</v>
      </c>
      <c r="AF1047" s="1">
        <f>IF(IFERROR(VLOOKUP(E1047,Store_Showcase!B2:H144,{5}, FALSE), TRUE)=TRUE, IF(IFERROR(VLOOKUP(E1047,Store_SRP!B2:H110,{5}, FALSE), TRUE)=TRUE,VLOOKUP(E1047,Store_VAM!B2:H273,{5}, FALSE),VLOOKUP(E1047,Store_SRP!B2:H110,{5}, FALSE)), VLOOKUP(E1047,Store_Showcase!B2:H144,{5}, FALSE))</f>
      </c>
      <c r="AG1047" s="1">
        <f>IF(IFERROR(VLOOKUP(E1047,Store_Showcase!B2:H144,{6}, FALSE), TRUE)=TRUE, IF(IFERROR(VLOOKUP(E1047,Store_SRP!B2:H110,{6}, FALSE), TRUE)=TRUE,VLOOKUP(E1047,Store_VAM!B2:H273,{6}, FALSE),VLOOKUP(E1047,Store_SRP!B2:H110,{6}, FALSE)), VLOOKUP(E1047,Store_Showcase!B2:H144,{6}, FALSE))</f>
      </c>
      <c r="AH1047" s="1">
        <f>VLOOKUP(G1047,Sku_Consolidated!A2:R957,18,FALSE)</f>
      </c>
      <c r="AI1047" s="1">
        <f>VLOOKUP(G1047,Sku_Consolidated!A2:S957,19,FALSE)</f>
      </c>
      <c r="AJ1047" s="1">
        <f>VLOOKUP(G1047,Sku_Consolidated!A2:T957,20,FALSE)</f>
      </c>
    </row>
    <row r="1048" spans="1:36" x14ac:dyDescent="0.25">
      <c r="A1048" s="1">
        <v>2024</v>
      </c>
      <c r="B1048" s="1" t="s">
        <v>31</v>
      </c>
      <c r="C1048" s="1" t="s">
        <v>32</v>
      </c>
      <c r="D1048" s="1" t="s">
        <v>33</v>
      </c>
      <c r="E1048" s="9" t="s">
        <v>2736</v>
      </c>
      <c r="F1048" s="1">
        <f>IF(VLOOKUP(G1048,Sku_Consolidated!A2:S957,{19},FALSE)="SHOWCASE", VLOOKUP(E1048,Store_Showcase!B2:C144,{2}, FALSE), IF(VLOOKUP(G1048,Sku_Consolidated!A2:S957,{19},FALSE)="VAM",VLOOKUP(E1048,Store_VAM!B2:C273,{2}, FALSE),VLOOKUP(E1048,Store_SRP!B2:C110,{2}, FALSE)))</f>
      </c>
      <c r="G1048" s="1">
        <v>61840</v>
      </c>
      <c r="H1048" s="1" t="s">
        <v>171</v>
      </c>
      <c r="I1048" s="10" t="s">
        <v>559</v>
      </c>
      <c r="J1048" s="1">
        <f>VLOOKUP(G1048,Sku_Consolidated!A2:C957, 3, FALSE)</f>
      </c>
      <c r="K1048" s="10">
        <f>IF(J1048="PACK", I1048, 0)</f>
      </c>
      <c r="L1048" s="10">
        <f>IF(J1048="KG", I1048, I1048 * VLOOKUP(G1048,Sku_Consolidated!A2:U957,21,FALSE))</f>
      </c>
      <c r="M1048" s="10" t="s">
        <v>37</v>
      </c>
      <c r="N1048" s="11" t="s">
        <v>2769</v>
      </c>
      <c r="O1048" s="10" t="s">
        <v>2770</v>
      </c>
      <c r="P1048" s="10">
        <f>N1048 - O1048</f>
      </c>
      <c r="Q1048" s="1">
        <f>VLOOKUP(G1048,Sku_Consolidated!A2:G957,7, FALSE)</f>
      </c>
      <c r="R1048" s="1">
        <f>IF(IFERROR(VLOOKUP(E1048,Store_Showcase!B2:H144,7, FALSE), TRUE)=TRUE, IF(IFERROR(VLOOKUP(E1048,Store_SRP!B2:H110,7, FALSE), TRUE)=TRUE,VLOOKUP(E1048,Store_VAM!B2:H273,7, FALSE),VLOOKUP(E1048,Store_SRP!B2:H110,7, FALSE)), VLOOKUP(E1048,Store_Showcase!B2:H144,7, FALSE))</f>
      </c>
      <c r="S1048" s="1">
        <f>IF(IFERROR(VLOOKUP(E1048,Store_Showcase!B2:I144,8, FALSE), TRUE)=TRUE, IF(IFERROR(VLOOKUP(E1048,Store_SRP!B2:I110,8, FALSE), TRUE)=TRUE,VLOOKUP(E1048,Store_VAM!B2:I273,8, FALSE),VLOOKUP(E1048,Store_SRP!B2:I110,8, FALSE)), VLOOKUP(E1048,Store_Showcase!B2:I144,8, FALSE))</f>
      </c>
      <c r="T1048" s="1">
        <f>VLOOKUP(G1048,Sku_Consolidated!A2:R957,18,FALSE)</f>
      </c>
      <c r="U1048" s="1" t="s">
        <v>2740</v>
      </c>
      <c r="V1048" s="1">
        <f>IF(VLOOKUP(G1048,Sku_Consolidated!A2:S957,19,FALSE)="SHOWCASE", VLOOKUP(E1048,Store_Showcase!B2:L144,11, FALSE), IF(VLOOKUP(G1048,Sku_Consolidated!A2:S957,19,FALSE)="VAM",VLOOKUP(E1048,Store_VAM!B2:L273,11, FALSE),VLOOKUP(E1048,Store_SRP!B2:L110,11, FALSE)))</f>
      </c>
      <c r="W1048" s="1">
        <f>VLOOKUP(G1048,Sku_Consolidated!A2:W957,11,FALSE)</f>
      </c>
      <c r="X1048" s="1">
        <f>VLOOKUP(G1048,Sku_Consolidated!A2:H957,8,FALSE)</f>
      </c>
      <c r="Y1048" s="1">
        <f>VLOOKUP(G1048,Sku_Consolidated!A2:I957,9,FALSE)</f>
      </c>
      <c r="Z1048" s="1" t="s">
        <v>41</v>
      </c>
      <c r="AA1048" s="1">
        <f>VLOOKUP(G1048,Sku_Consolidated!A2:E957,5,FALSE)</f>
      </c>
      <c r="AB1048" s="1">
        <f>IF(VLOOKUP(G1048,Sku_Consolidated!A2:S957,19,FALSE)="SHOWCASE", VLOOKUP(E1048,Store_Showcase!B2:N144,13, FALSE), IF(VLOOKUP(G1048,Sku_Consolidated!A2:S957,19,FALSE)="VAM",VLOOKUP(E1048,Store_VAM!B2:N273,13, FALSE),VLOOKUP(E1048,Store_SRP!B2:N110,13, FALSE)))</f>
      </c>
      <c r="AC1048" s="1">
        <f>IF(IFERROR(AB1048,TRUE)=TRUE, "-","OK")</f>
      </c>
      <c r="AD1048" s="11" t="s">
        <v>37</v>
      </c>
      <c r="AE1048" s="11" t="s">
        <v>37</v>
      </c>
      <c r="AF1048" s="1">
        <f>IF(IFERROR(VLOOKUP(E1048,Store_Showcase!B2:H144,{5}, FALSE), TRUE)=TRUE, IF(IFERROR(VLOOKUP(E1048,Store_SRP!B2:H110,{5}, FALSE), TRUE)=TRUE,VLOOKUP(E1048,Store_VAM!B2:H273,{5}, FALSE),VLOOKUP(E1048,Store_SRP!B2:H110,{5}, FALSE)), VLOOKUP(E1048,Store_Showcase!B2:H144,{5}, FALSE))</f>
      </c>
      <c r="AG1048" s="1">
        <f>IF(IFERROR(VLOOKUP(E1048,Store_Showcase!B2:H144,{6}, FALSE), TRUE)=TRUE, IF(IFERROR(VLOOKUP(E1048,Store_SRP!B2:H110,{6}, FALSE), TRUE)=TRUE,VLOOKUP(E1048,Store_VAM!B2:H273,{6}, FALSE),VLOOKUP(E1048,Store_SRP!B2:H110,{6}, FALSE)), VLOOKUP(E1048,Store_Showcase!B2:H144,{6}, FALSE))</f>
      </c>
      <c r="AH1048" s="1">
        <f>VLOOKUP(G1048,Sku_Consolidated!A2:R957,18,FALSE)</f>
      </c>
      <c r="AI1048" s="1">
        <f>VLOOKUP(G1048,Sku_Consolidated!A2:S957,19,FALSE)</f>
      </c>
      <c r="AJ1048" s="1">
        <f>VLOOKUP(G1048,Sku_Consolidated!A2:T957,20,FALSE)</f>
      </c>
    </row>
    <row r="1049" spans="1:36" x14ac:dyDescent="0.25">
      <c r="A1049" s="1">
        <v>2024</v>
      </c>
      <c r="B1049" s="1" t="s">
        <v>31</v>
      </c>
      <c r="C1049" s="1" t="s">
        <v>32</v>
      </c>
      <c r="D1049" s="1" t="s">
        <v>33</v>
      </c>
      <c r="E1049" s="9" t="s">
        <v>2736</v>
      </c>
      <c r="F1049" s="1">
        <f>IF(VLOOKUP(G1049,Sku_Consolidated!A2:S957,{19},FALSE)="SHOWCASE", VLOOKUP(E1049,Store_Showcase!B2:C144,{2}, FALSE), IF(VLOOKUP(G1049,Sku_Consolidated!A2:S957,{19},FALSE)="VAM",VLOOKUP(E1049,Store_VAM!B2:C273,{2}, FALSE),VLOOKUP(E1049,Store_SRP!B2:C110,{2}, FALSE)))</f>
      </c>
      <c r="G1049" s="1">
        <v>61841</v>
      </c>
      <c r="H1049" s="1" t="s">
        <v>122</v>
      </c>
      <c r="I1049" s="10" t="s">
        <v>2051</v>
      </c>
      <c r="J1049" s="1">
        <f>VLOOKUP(G1049,Sku_Consolidated!A2:C957, 3, FALSE)</f>
      </c>
      <c r="K1049" s="10">
        <f>IF(J1049="PACK", I1049, 0)</f>
      </c>
      <c r="L1049" s="10">
        <f>IF(J1049="KG", I1049, I1049 * VLOOKUP(G1049,Sku_Consolidated!A2:U957,21,FALSE))</f>
      </c>
      <c r="M1049" s="10" t="s">
        <v>37</v>
      </c>
      <c r="N1049" s="11" t="s">
        <v>2771</v>
      </c>
      <c r="O1049" s="10" t="s">
        <v>2772</v>
      </c>
      <c r="P1049" s="10">
        <f>N1049 - O1049</f>
      </c>
      <c r="Q1049" s="1">
        <f>VLOOKUP(G1049,Sku_Consolidated!A2:G957,7, FALSE)</f>
      </c>
      <c r="R1049" s="1">
        <f>IF(IFERROR(VLOOKUP(E1049,Store_Showcase!B2:H144,7, FALSE), TRUE)=TRUE, IF(IFERROR(VLOOKUP(E1049,Store_SRP!B2:H110,7, FALSE), TRUE)=TRUE,VLOOKUP(E1049,Store_VAM!B2:H273,7, FALSE),VLOOKUP(E1049,Store_SRP!B2:H110,7, FALSE)), VLOOKUP(E1049,Store_Showcase!B2:H144,7, FALSE))</f>
      </c>
      <c r="S1049" s="1">
        <f>IF(IFERROR(VLOOKUP(E1049,Store_Showcase!B2:I144,8, FALSE), TRUE)=TRUE, IF(IFERROR(VLOOKUP(E1049,Store_SRP!B2:I110,8, FALSE), TRUE)=TRUE,VLOOKUP(E1049,Store_VAM!B2:I273,8, FALSE),VLOOKUP(E1049,Store_SRP!B2:I110,8, FALSE)), VLOOKUP(E1049,Store_Showcase!B2:I144,8, FALSE))</f>
      </c>
      <c r="T1049" s="1">
        <f>VLOOKUP(G1049,Sku_Consolidated!A2:R957,18,FALSE)</f>
      </c>
      <c r="U1049" s="1" t="s">
        <v>2740</v>
      </c>
      <c r="V1049" s="1">
        <f>IF(VLOOKUP(G1049,Sku_Consolidated!A2:S957,19,FALSE)="SHOWCASE", VLOOKUP(E1049,Store_Showcase!B2:L144,11, FALSE), IF(VLOOKUP(G1049,Sku_Consolidated!A2:S957,19,FALSE)="VAM",VLOOKUP(E1049,Store_VAM!B2:L273,11, FALSE),VLOOKUP(E1049,Store_SRP!B2:L110,11, FALSE)))</f>
      </c>
      <c r="W1049" s="1">
        <f>VLOOKUP(G1049,Sku_Consolidated!A2:W957,11,FALSE)</f>
      </c>
      <c r="X1049" s="1">
        <f>VLOOKUP(G1049,Sku_Consolidated!A2:H957,8,FALSE)</f>
      </c>
      <c r="Y1049" s="1">
        <f>VLOOKUP(G1049,Sku_Consolidated!A2:I957,9,FALSE)</f>
      </c>
      <c r="Z1049" s="1" t="s">
        <v>41</v>
      </c>
      <c r="AA1049" s="1">
        <f>VLOOKUP(G1049,Sku_Consolidated!A2:E957,5,FALSE)</f>
      </c>
      <c r="AB1049" s="1">
        <f>IF(VLOOKUP(G1049,Sku_Consolidated!A2:S957,19,FALSE)="SHOWCASE", VLOOKUP(E1049,Store_Showcase!B2:N144,13, FALSE), IF(VLOOKUP(G1049,Sku_Consolidated!A2:S957,19,FALSE)="VAM",VLOOKUP(E1049,Store_VAM!B2:N273,13, FALSE),VLOOKUP(E1049,Store_SRP!B2:N110,13, FALSE)))</f>
      </c>
      <c r="AC1049" s="1">
        <f>IF(IFERROR(AB1049,TRUE)=TRUE, "-","OK")</f>
      </c>
      <c r="AD1049" s="11" t="s">
        <v>37</v>
      </c>
      <c r="AE1049" s="11" t="s">
        <v>37</v>
      </c>
      <c r="AF1049" s="1">
        <f>IF(IFERROR(VLOOKUP(E1049,Store_Showcase!B2:H144,{5}, FALSE), TRUE)=TRUE, IF(IFERROR(VLOOKUP(E1049,Store_SRP!B2:H110,{5}, FALSE), TRUE)=TRUE,VLOOKUP(E1049,Store_VAM!B2:H273,{5}, FALSE),VLOOKUP(E1049,Store_SRP!B2:H110,{5}, FALSE)), VLOOKUP(E1049,Store_Showcase!B2:H144,{5}, FALSE))</f>
      </c>
      <c r="AG1049" s="1">
        <f>IF(IFERROR(VLOOKUP(E1049,Store_Showcase!B2:H144,{6}, FALSE), TRUE)=TRUE, IF(IFERROR(VLOOKUP(E1049,Store_SRP!B2:H110,{6}, FALSE), TRUE)=TRUE,VLOOKUP(E1049,Store_VAM!B2:H273,{6}, FALSE),VLOOKUP(E1049,Store_SRP!B2:H110,{6}, FALSE)), VLOOKUP(E1049,Store_Showcase!B2:H144,{6}, FALSE))</f>
      </c>
      <c r="AH1049" s="1">
        <f>VLOOKUP(G1049,Sku_Consolidated!A2:R957,18,FALSE)</f>
      </c>
      <c r="AI1049" s="1">
        <f>VLOOKUP(G1049,Sku_Consolidated!A2:S957,19,FALSE)</f>
      </c>
      <c r="AJ1049" s="1">
        <f>VLOOKUP(G1049,Sku_Consolidated!A2:T957,20,FALSE)</f>
      </c>
    </row>
    <row r="1050" spans="1:36" x14ac:dyDescent="0.25">
      <c r="A1050" s="1">
        <v>2024</v>
      </c>
      <c r="B1050" s="1" t="s">
        <v>31</v>
      </c>
      <c r="C1050" s="1" t="s">
        <v>32</v>
      </c>
      <c r="D1050" s="1" t="s">
        <v>33</v>
      </c>
      <c r="E1050" s="9" t="s">
        <v>2736</v>
      </c>
      <c r="F1050" s="1">
        <f>IF(VLOOKUP(G1050,Sku_Consolidated!A2:S957,{19},FALSE)="SHOWCASE", VLOOKUP(E1050,Store_Showcase!B2:C144,{2}, FALSE), IF(VLOOKUP(G1050,Sku_Consolidated!A2:S957,{19},FALSE)="VAM",VLOOKUP(E1050,Store_VAM!B2:C273,{2}, FALSE),VLOOKUP(E1050,Store_SRP!B2:C110,{2}, FALSE)))</f>
      </c>
      <c r="G1050" s="1">
        <v>61842</v>
      </c>
      <c r="H1050" s="1" t="s">
        <v>126</v>
      </c>
      <c r="I1050" s="10" t="s">
        <v>577</v>
      </c>
      <c r="J1050" s="1">
        <f>VLOOKUP(G1050,Sku_Consolidated!A2:C957, 3, FALSE)</f>
      </c>
      <c r="K1050" s="10">
        <f>IF(J1050="PACK", I1050, 0)</f>
      </c>
      <c r="L1050" s="10">
        <f>IF(J1050="KG", I1050, I1050 * VLOOKUP(G1050,Sku_Consolidated!A2:U957,21,FALSE))</f>
      </c>
      <c r="M1050" s="10" t="s">
        <v>37</v>
      </c>
      <c r="N1050" s="11" t="s">
        <v>2773</v>
      </c>
      <c r="O1050" s="10" t="s">
        <v>2774</v>
      </c>
      <c r="P1050" s="10">
        <f>N1050 - O1050</f>
      </c>
      <c r="Q1050" s="1">
        <f>VLOOKUP(G1050,Sku_Consolidated!A2:G957,7, FALSE)</f>
      </c>
      <c r="R1050" s="1">
        <f>IF(IFERROR(VLOOKUP(E1050,Store_Showcase!B2:H144,7, FALSE), TRUE)=TRUE, IF(IFERROR(VLOOKUP(E1050,Store_SRP!B2:H110,7, FALSE), TRUE)=TRUE,VLOOKUP(E1050,Store_VAM!B2:H273,7, FALSE),VLOOKUP(E1050,Store_SRP!B2:H110,7, FALSE)), VLOOKUP(E1050,Store_Showcase!B2:H144,7, FALSE))</f>
      </c>
      <c r="S1050" s="1">
        <f>IF(IFERROR(VLOOKUP(E1050,Store_Showcase!B2:I144,8, FALSE), TRUE)=TRUE, IF(IFERROR(VLOOKUP(E1050,Store_SRP!B2:I110,8, FALSE), TRUE)=TRUE,VLOOKUP(E1050,Store_VAM!B2:I273,8, FALSE),VLOOKUP(E1050,Store_SRP!B2:I110,8, FALSE)), VLOOKUP(E1050,Store_Showcase!B2:I144,8, FALSE))</f>
      </c>
      <c r="T1050" s="1">
        <f>VLOOKUP(G1050,Sku_Consolidated!A2:R957,18,FALSE)</f>
      </c>
      <c r="U1050" s="1" t="s">
        <v>2740</v>
      </c>
      <c r="V1050" s="1">
        <f>IF(VLOOKUP(G1050,Sku_Consolidated!A2:S957,19,FALSE)="SHOWCASE", VLOOKUP(E1050,Store_Showcase!B2:L144,11, FALSE), IF(VLOOKUP(G1050,Sku_Consolidated!A2:S957,19,FALSE)="VAM",VLOOKUP(E1050,Store_VAM!B2:L273,11, FALSE),VLOOKUP(E1050,Store_SRP!B2:L110,11, FALSE)))</f>
      </c>
      <c r="W1050" s="1">
        <f>VLOOKUP(G1050,Sku_Consolidated!A2:W957,11,FALSE)</f>
      </c>
      <c r="X1050" s="1">
        <f>VLOOKUP(G1050,Sku_Consolidated!A2:H957,8,FALSE)</f>
      </c>
      <c r="Y1050" s="1">
        <f>VLOOKUP(G1050,Sku_Consolidated!A2:I957,9,FALSE)</f>
      </c>
      <c r="Z1050" s="1" t="s">
        <v>41</v>
      </c>
      <c r="AA1050" s="1">
        <f>VLOOKUP(G1050,Sku_Consolidated!A2:E957,5,FALSE)</f>
      </c>
      <c r="AB1050" s="1">
        <f>IF(VLOOKUP(G1050,Sku_Consolidated!A2:S957,19,FALSE)="SHOWCASE", VLOOKUP(E1050,Store_Showcase!B2:N144,13, FALSE), IF(VLOOKUP(G1050,Sku_Consolidated!A2:S957,19,FALSE)="VAM",VLOOKUP(E1050,Store_VAM!B2:N273,13, FALSE),VLOOKUP(E1050,Store_SRP!B2:N110,13, FALSE)))</f>
      </c>
      <c r="AC1050" s="1">
        <f>IF(IFERROR(AB1050,TRUE)=TRUE, "-","OK")</f>
      </c>
      <c r="AD1050" s="11" t="s">
        <v>37</v>
      </c>
      <c r="AE1050" s="11" t="s">
        <v>37</v>
      </c>
      <c r="AF1050" s="1">
        <f>IF(IFERROR(VLOOKUP(E1050,Store_Showcase!B2:H144,{5}, FALSE), TRUE)=TRUE, IF(IFERROR(VLOOKUP(E1050,Store_SRP!B2:H110,{5}, FALSE), TRUE)=TRUE,VLOOKUP(E1050,Store_VAM!B2:H273,{5}, FALSE),VLOOKUP(E1050,Store_SRP!B2:H110,{5}, FALSE)), VLOOKUP(E1050,Store_Showcase!B2:H144,{5}, FALSE))</f>
      </c>
      <c r="AG1050" s="1">
        <f>IF(IFERROR(VLOOKUP(E1050,Store_Showcase!B2:H144,{6}, FALSE), TRUE)=TRUE, IF(IFERROR(VLOOKUP(E1050,Store_SRP!B2:H110,{6}, FALSE), TRUE)=TRUE,VLOOKUP(E1050,Store_VAM!B2:H273,{6}, FALSE),VLOOKUP(E1050,Store_SRP!B2:H110,{6}, FALSE)), VLOOKUP(E1050,Store_Showcase!B2:H144,{6}, FALSE))</f>
      </c>
      <c r="AH1050" s="1">
        <f>VLOOKUP(G1050,Sku_Consolidated!A2:R957,18,FALSE)</f>
      </c>
      <c r="AI1050" s="1">
        <f>VLOOKUP(G1050,Sku_Consolidated!A2:S957,19,FALSE)</f>
      </c>
      <c r="AJ1050" s="1">
        <f>VLOOKUP(G1050,Sku_Consolidated!A2:T957,20,FALSE)</f>
      </c>
    </row>
    <row r="1051" spans="1:36" x14ac:dyDescent="0.25">
      <c r="A1051" s="1">
        <v>2024</v>
      </c>
      <c r="B1051" s="1" t="s">
        <v>31</v>
      </c>
      <c r="C1051" s="1" t="s">
        <v>32</v>
      </c>
      <c r="D1051" s="1" t="s">
        <v>33</v>
      </c>
      <c r="E1051" s="9" t="s">
        <v>2736</v>
      </c>
      <c r="F1051" s="1">
        <f>IF(VLOOKUP(G1051,Sku_Consolidated!A2:S957,{19},FALSE)="SHOWCASE", VLOOKUP(E1051,Store_Showcase!B2:C144,{2}, FALSE), IF(VLOOKUP(G1051,Sku_Consolidated!A2:S957,{19},FALSE)="VAM",VLOOKUP(E1051,Store_VAM!B2:C273,{2}, FALSE),VLOOKUP(E1051,Store_SRP!B2:C110,{2}, FALSE)))</f>
      </c>
      <c r="G1051" s="1">
        <v>61850</v>
      </c>
      <c r="H1051" s="1" t="s">
        <v>134</v>
      </c>
      <c r="I1051" s="10" t="s">
        <v>107</v>
      </c>
      <c r="J1051" s="1">
        <f>VLOOKUP(G1051,Sku_Consolidated!A2:C957, 3, FALSE)</f>
      </c>
      <c r="K1051" s="10">
        <f>IF(J1051="PACK", I1051, 0)</f>
      </c>
      <c r="L1051" s="10">
        <f>IF(J1051="KG", I1051, I1051 * VLOOKUP(G1051,Sku_Consolidated!A2:U957,21,FALSE))</f>
      </c>
      <c r="M1051" s="10" t="s">
        <v>37</v>
      </c>
      <c r="N1051" s="11" t="s">
        <v>2775</v>
      </c>
      <c r="O1051" s="10" t="s">
        <v>2776</v>
      </c>
      <c r="P1051" s="10">
        <f>N1051 - O1051</f>
      </c>
      <c r="Q1051" s="1">
        <f>VLOOKUP(G1051,Sku_Consolidated!A2:G957,7, FALSE)</f>
      </c>
      <c r="R1051" s="1">
        <f>IF(IFERROR(VLOOKUP(E1051,Store_Showcase!B2:H144,7, FALSE), TRUE)=TRUE, IF(IFERROR(VLOOKUP(E1051,Store_SRP!B2:H110,7, FALSE), TRUE)=TRUE,VLOOKUP(E1051,Store_VAM!B2:H273,7, FALSE),VLOOKUP(E1051,Store_SRP!B2:H110,7, FALSE)), VLOOKUP(E1051,Store_Showcase!B2:H144,7, FALSE))</f>
      </c>
      <c r="S1051" s="1">
        <f>IF(IFERROR(VLOOKUP(E1051,Store_Showcase!B2:I144,8, FALSE), TRUE)=TRUE, IF(IFERROR(VLOOKUP(E1051,Store_SRP!B2:I110,8, FALSE), TRUE)=TRUE,VLOOKUP(E1051,Store_VAM!B2:I273,8, FALSE),VLOOKUP(E1051,Store_SRP!B2:I110,8, FALSE)), VLOOKUP(E1051,Store_Showcase!B2:I144,8, FALSE))</f>
      </c>
      <c r="T1051" s="1">
        <f>VLOOKUP(G1051,Sku_Consolidated!A2:R957,18,FALSE)</f>
      </c>
      <c r="U1051" s="1" t="s">
        <v>2740</v>
      </c>
      <c r="V1051" s="1">
        <f>IF(VLOOKUP(G1051,Sku_Consolidated!A2:S957,19,FALSE)="SHOWCASE", VLOOKUP(E1051,Store_Showcase!B2:L144,11, FALSE), IF(VLOOKUP(G1051,Sku_Consolidated!A2:S957,19,FALSE)="VAM",VLOOKUP(E1051,Store_VAM!B2:L273,11, FALSE),VLOOKUP(E1051,Store_SRP!B2:L110,11, FALSE)))</f>
      </c>
      <c r="W1051" s="1">
        <f>VLOOKUP(G1051,Sku_Consolidated!A2:W957,11,FALSE)</f>
      </c>
      <c r="X1051" s="1">
        <f>VLOOKUP(G1051,Sku_Consolidated!A2:H957,8,FALSE)</f>
      </c>
      <c r="Y1051" s="1">
        <f>VLOOKUP(G1051,Sku_Consolidated!A2:I957,9,FALSE)</f>
      </c>
      <c r="Z1051" s="1" t="s">
        <v>41</v>
      </c>
      <c r="AA1051" s="1">
        <f>VLOOKUP(G1051,Sku_Consolidated!A2:E957,5,FALSE)</f>
      </c>
      <c r="AB1051" s="1">
        <f>IF(VLOOKUP(G1051,Sku_Consolidated!A2:S957,19,FALSE)="SHOWCASE", VLOOKUP(E1051,Store_Showcase!B2:N144,13, FALSE), IF(VLOOKUP(G1051,Sku_Consolidated!A2:S957,19,FALSE)="VAM",VLOOKUP(E1051,Store_VAM!B2:N273,13, FALSE),VLOOKUP(E1051,Store_SRP!B2:N110,13, FALSE)))</f>
      </c>
      <c r="AC1051" s="1">
        <f>IF(IFERROR(AB1051,TRUE)=TRUE, "-","OK")</f>
      </c>
      <c r="AD1051" s="11" t="s">
        <v>37</v>
      </c>
      <c r="AE1051" s="11" t="s">
        <v>37</v>
      </c>
      <c r="AF1051" s="1">
        <f>IF(IFERROR(VLOOKUP(E1051,Store_Showcase!B2:H144,{5}, FALSE), TRUE)=TRUE, IF(IFERROR(VLOOKUP(E1051,Store_SRP!B2:H110,{5}, FALSE), TRUE)=TRUE,VLOOKUP(E1051,Store_VAM!B2:H273,{5}, FALSE),VLOOKUP(E1051,Store_SRP!B2:H110,{5}, FALSE)), VLOOKUP(E1051,Store_Showcase!B2:H144,{5}, FALSE))</f>
      </c>
      <c r="AG1051" s="1">
        <f>IF(IFERROR(VLOOKUP(E1051,Store_Showcase!B2:H144,{6}, FALSE), TRUE)=TRUE, IF(IFERROR(VLOOKUP(E1051,Store_SRP!B2:H110,{6}, FALSE), TRUE)=TRUE,VLOOKUP(E1051,Store_VAM!B2:H273,{6}, FALSE),VLOOKUP(E1051,Store_SRP!B2:H110,{6}, FALSE)), VLOOKUP(E1051,Store_Showcase!B2:H144,{6}, FALSE))</f>
      </c>
      <c r="AH1051" s="1">
        <f>VLOOKUP(G1051,Sku_Consolidated!A2:R957,18,FALSE)</f>
      </c>
      <c r="AI1051" s="1">
        <f>VLOOKUP(G1051,Sku_Consolidated!A2:S957,19,FALSE)</f>
      </c>
      <c r="AJ1051" s="1">
        <f>VLOOKUP(G1051,Sku_Consolidated!A2:T957,20,FALSE)</f>
      </c>
    </row>
    <row r="1052" spans="1:36" x14ac:dyDescent="0.25">
      <c r="A1052" s="1">
        <v>2024</v>
      </c>
      <c r="B1052" s="1" t="s">
        <v>31</v>
      </c>
      <c r="C1052" s="1" t="s">
        <v>32</v>
      </c>
      <c r="D1052" s="1" t="s">
        <v>33</v>
      </c>
      <c r="E1052" s="9" t="s">
        <v>2736</v>
      </c>
      <c r="F1052" s="1">
        <f>IF(VLOOKUP(G1052,Sku_Consolidated!A2:S957,{19},FALSE)="SHOWCASE", VLOOKUP(E1052,Store_Showcase!B2:C144,{2}, FALSE), IF(VLOOKUP(G1052,Sku_Consolidated!A2:S957,{19},FALSE)="VAM",VLOOKUP(E1052,Store_VAM!B2:C273,{2}, FALSE),VLOOKUP(E1052,Store_SRP!B2:C110,{2}, FALSE)))</f>
      </c>
      <c r="G1052" s="1">
        <v>61852</v>
      </c>
      <c r="H1052" s="1" t="s">
        <v>138</v>
      </c>
      <c r="I1052" s="10" t="s">
        <v>2777</v>
      </c>
      <c r="J1052" s="1">
        <f>VLOOKUP(G1052,Sku_Consolidated!A2:C957, 3, FALSE)</f>
      </c>
      <c r="K1052" s="10">
        <f>IF(J1052="PACK", I1052, 0)</f>
      </c>
      <c r="L1052" s="10">
        <f>IF(J1052="KG", I1052, I1052 * VLOOKUP(G1052,Sku_Consolidated!A2:U957,21,FALSE))</f>
      </c>
      <c r="M1052" s="10" t="s">
        <v>37</v>
      </c>
      <c r="N1052" s="11" t="s">
        <v>2778</v>
      </c>
      <c r="O1052" s="10" t="s">
        <v>2779</v>
      </c>
      <c r="P1052" s="10">
        <f>N1052 - O1052</f>
      </c>
      <c r="Q1052" s="1">
        <f>VLOOKUP(G1052,Sku_Consolidated!A2:G957,7, FALSE)</f>
      </c>
      <c r="R1052" s="1">
        <f>IF(IFERROR(VLOOKUP(E1052,Store_Showcase!B2:H144,7, FALSE), TRUE)=TRUE, IF(IFERROR(VLOOKUP(E1052,Store_SRP!B2:H110,7, FALSE), TRUE)=TRUE,VLOOKUP(E1052,Store_VAM!B2:H273,7, FALSE),VLOOKUP(E1052,Store_SRP!B2:H110,7, FALSE)), VLOOKUP(E1052,Store_Showcase!B2:H144,7, FALSE))</f>
      </c>
      <c r="S1052" s="1">
        <f>IF(IFERROR(VLOOKUP(E1052,Store_Showcase!B2:I144,8, FALSE), TRUE)=TRUE, IF(IFERROR(VLOOKUP(E1052,Store_SRP!B2:I110,8, FALSE), TRUE)=TRUE,VLOOKUP(E1052,Store_VAM!B2:I273,8, FALSE),VLOOKUP(E1052,Store_SRP!B2:I110,8, FALSE)), VLOOKUP(E1052,Store_Showcase!B2:I144,8, FALSE))</f>
      </c>
      <c r="T1052" s="1">
        <f>VLOOKUP(G1052,Sku_Consolidated!A2:R957,18,FALSE)</f>
      </c>
      <c r="U1052" s="1" t="s">
        <v>2740</v>
      </c>
      <c r="V1052" s="1">
        <f>IF(VLOOKUP(G1052,Sku_Consolidated!A2:S957,19,FALSE)="SHOWCASE", VLOOKUP(E1052,Store_Showcase!B2:L144,11, FALSE), IF(VLOOKUP(G1052,Sku_Consolidated!A2:S957,19,FALSE)="VAM",VLOOKUP(E1052,Store_VAM!B2:L273,11, FALSE),VLOOKUP(E1052,Store_SRP!B2:L110,11, FALSE)))</f>
      </c>
      <c r="W1052" s="1">
        <f>VLOOKUP(G1052,Sku_Consolidated!A2:W957,11,FALSE)</f>
      </c>
      <c r="X1052" s="1">
        <f>VLOOKUP(G1052,Sku_Consolidated!A2:H957,8,FALSE)</f>
      </c>
      <c r="Y1052" s="1">
        <f>VLOOKUP(G1052,Sku_Consolidated!A2:I957,9,FALSE)</f>
      </c>
      <c r="Z1052" s="1" t="s">
        <v>41</v>
      </c>
      <c r="AA1052" s="1">
        <f>VLOOKUP(G1052,Sku_Consolidated!A2:E957,5,FALSE)</f>
      </c>
      <c r="AB1052" s="1">
        <f>IF(VLOOKUP(G1052,Sku_Consolidated!A2:S957,19,FALSE)="SHOWCASE", VLOOKUP(E1052,Store_Showcase!B2:N144,13, FALSE), IF(VLOOKUP(G1052,Sku_Consolidated!A2:S957,19,FALSE)="VAM",VLOOKUP(E1052,Store_VAM!B2:N273,13, FALSE),VLOOKUP(E1052,Store_SRP!B2:N110,13, FALSE)))</f>
      </c>
      <c r="AC1052" s="1">
        <f>IF(IFERROR(AB1052,TRUE)=TRUE, "-","OK")</f>
      </c>
      <c r="AD1052" s="11" t="s">
        <v>37</v>
      </c>
      <c r="AE1052" s="11" t="s">
        <v>37</v>
      </c>
      <c r="AF1052" s="1">
        <f>IF(IFERROR(VLOOKUP(E1052,Store_Showcase!B2:H144,{5}, FALSE), TRUE)=TRUE, IF(IFERROR(VLOOKUP(E1052,Store_SRP!B2:H110,{5}, FALSE), TRUE)=TRUE,VLOOKUP(E1052,Store_VAM!B2:H273,{5}, FALSE),VLOOKUP(E1052,Store_SRP!B2:H110,{5}, FALSE)), VLOOKUP(E1052,Store_Showcase!B2:H144,{5}, FALSE))</f>
      </c>
      <c r="AG1052" s="1">
        <f>IF(IFERROR(VLOOKUP(E1052,Store_Showcase!B2:H144,{6}, FALSE), TRUE)=TRUE, IF(IFERROR(VLOOKUP(E1052,Store_SRP!B2:H110,{6}, FALSE), TRUE)=TRUE,VLOOKUP(E1052,Store_VAM!B2:H273,{6}, FALSE),VLOOKUP(E1052,Store_SRP!B2:H110,{6}, FALSE)), VLOOKUP(E1052,Store_Showcase!B2:H144,{6}, FALSE))</f>
      </c>
      <c r="AH1052" s="1">
        <f>VLOOKUP(G1052,Sku_Consolidated!A2:R957,18,FALSE)</f>
      </c>
      <c r="AI1052" s="1">
        <f>VLOOKUP(G1052,Sku_Consolidated!A2:S957,19,FALSE)</f>
      </c>
      <c r="AJ1052" s="1">
        <f>VLOOKUP(G1052,Sku_Consolidated!A2:T957,20,FALSE)</f>
      </c>
    </row>
    <row r="1053" spans="1:36" x14ac:dyDescent="0.25">
      <c r="A1053" s="1">
        <v>2024</v>
      </c>
      <c r="B1053" s="1" t="s">
        <v>31</v>
      </c>
      <c r="C1053" s="1" t="s">
        <v>32</v>
      </c>
      <c r="D1053" s="1" t="s">
        <v>33</v>
      </c>
      <c r="E1053" s="9" t="s">
        <v>2736</v>
      </c>
      <c r="F1053" s="1">
        <f>IF(VLOOKUP(G1053,Sku_Consolidated!A2:S957,{19},FALSE)="SHOWCASE", VLOOKUP(E1053,Store_Showcase!B2:C144,{2}, FALSE), IF(VLOOKUP(G1053,Sku_Consolidated!A2:S957,{19},FALSE)="VAM",VLOOKUP(E1053,Store_VAM!B2:C273,{2}, FALSE),VLOOKUP(E1053,Store_SRP!B2:C110,{2}, FALSE)))</f>
      </c>
      <c r="G1053" s="1">
        <v>61853</v>
      </c>
      <c r="H1053" s="1" t="s">
        <v>189</v>
      </c>
      <c r="I1053" s="10" t="s">
        <v>2780</v>
      </c>
      <c r="J1053" s="1">
        <f>VLOOKUP(G1053,Sku_Consolidated!A2:C957, 3, FALSE)</f>
      </c>
      <c r="K1053" s="10">
        <f>IF(J1053="PACK", I1053, 0)</f>
      </c>
      <c r="L1053" s="10">
        <f>IF(J1053="KG", I1053, I1053 * VLOOKUP(G1053,Sku_Consolidated!A2:U957,21,FALSE))</f>
      </c>
      <c r="M1053" s="10" t="s">
        <v>37</v>
      </c>
      <c r="N1053" s="11" t="s">
        <v>2781</v>
      </c>
      <c r="O1053" s="10" t="s">
        <v>2782</v>
      </c>
      <c r="P1053" s="10">
        <f>N1053 - O1053</f>
      </c>
      <c r="Q1053" s="1">
        <f>VLOOKUP(G1053,Sku_Consolidated!A2:G957,7, FALSE)</f>
      </c>
      <c r="R1053" s="1">
        <f>IF(IFERROR(VLOOKUP(E1053,Store_Showcase!B2:H144,7, FALSE), TRUE)=TRUE, IF(IFERROR(VLOOKUP(E1053,Store_SRP!B2:H110,7, FALSE), TRUE)=TRUE,VLOOKUP(E1053,Store_VAM!B2:H273,7, FALSE),VLOOKUP(E1053,Store_SRP!B2:H110,7, FALSE)), VLOOKUP(E1053,Store_Showcase!B2:H144,7, FALSE))</f>
      </c>
      <c r="S1053" s="1">
        <f>IF(IFERROR(VLOOKUP(E1053,Store_Showcase!B2:I144,8, FALSE), TRUE)=TRUE, IF(IFERROR(VLOOKUP(E1053,Store_SRP!B2:I110,8, FALSE), TRUE)=TRUE,VLOOKUP(E1053,Store_VAM!B2:I273,8, FALSE),VLOOKUP(E1053,Store_SRP!B2:I110,8, FALSE)), VLOOKUP(E1053,Store_Showcase!B2:I144,8, FALSE))</f>
      </c>
      <c r="T1053" s="1">
        <f>VLOOKUP(G1053,Sku_Consolidated!A2:R957,18,FALSE)</f>
      </c>
      <c r="U1053" s="1" t="s">
        <v>2740</v>
      </c>
      <c r="V1053" s="1">
        <f>IF(VLOOKUP(G1053,Sku_Consolidated!A2:S957,19,FALSE)="SHOWCASE", VLOOKUP(E1053,Store_Showcase!B2:L144,11, FALSE), IF(VLOOKUP(G1053,Sku_Consolidated!A2:S957,19,FALSE)="VAM",VLOOKUP(E1053,Store_VAM!B2:L273,11, FALSE),VLOOKUP(E1053,Store_SRP!B2:L110,11, FALSE)))</f>
      </c>
      <c r="W1053" s="1">
        <f>VLOOKUP(G1053,Sku_Consolidated!A2:W957,11,FALSE)</f>
      </c>
      <c r="X1053" s="1">
        <f>VLOOKUP(G1053,Sku_Consolidated!A2:H957,8,FALSE)</f>
      </c>
      <c r="Y1053" s="1">
        <f>VLOOKUP(G1053,Sku_Consolidated!A2:I957,9,FALSE)</f>
      </c>
      <c r="Z1053" s="1" t="s">
        <v>41</v>
      </c>
      <c r="AA1053" s="1">
        <f>VLOOKUP(G1053,Sku_Consolidated!A2:E957,5,FALSE)</f>
      </c>
      <c r="AB1053" s="1">
        <f>IF(VLOOKUP(G1053,Sku_Consolidated!A2:S957,19,FALSE)="SHOWCASE", VLOOKUP(E1053,Store_Showcase!B2:N144,13, FALSE), IF(VLOOKUP(G1053,Sku_Consolidated!A2:S957,19,FALSE)="VAM",VLOOKUP(E1053,Store_VAM!B2:N273,13, FALSE),VLOOKUP(E1053,Store_SRP!B2:N110,13, FALSE)))</f>
      </c>
      <c r="AC1053" s="1">
        <f>IF(IFERROR(AB1053,TRUE)=TRUE, "-","OK")</f>
      </c>
      <c r="AD1053" s="11" t="s">
        <v>37</v>
      </c>
      <c r="AE1053" s="11" t="s">
        <v>37</v>
      </c>
      <c r="AF1053" s="1">
        <f>IF(IFERROR(VLOOKUP(E1053,Store_Showcase!B2:H144,{5}, FALSE), TRUE)=TRUE, IF(IFERROR(VLOOKUP(E1053,Store_SRP!B2:H110,{5}, FALSE), TRUE)=TRUE,VLOOKUP(E1053,Store_VAM!B2:H273,{5}, FALSE),VLOOKUP(E1053,Store_SRP!B2:H110,{5}, FALSE)), VLOOKUP(E1053,Store_Showcase!B2:H144,{5}, FALSE))</f>
      </c>
      <c r="AG1053" s="1">
        <f>IF(IFERROR(VLOOKUP(E1053,Store_Showcase!B2:H144,{6}, FALSE), TRUE)=TRUE, IF(IFERROR(VLOOKUP(E1053,Store_SRP!B2:H110,{6}, FALSE), TRUE)=TRUE,VLOOKUP(E1053,Store_VAM!B2:H273,{6}, FALSE),VLOOKUP(E1053,Store_SRP!B2:H110,{6}, FALSE)), VLOOKUP(E1053,Store_Showcase!B2:H144,{6}, FALSE))</f>
      </c>
      <c r="AH1053" s="1">
        <f>VLOOKUP(G1053,Sku_Consolidated!A2:R957,18,FALSE)</f>
      </c>
      <c r="AI1053" s="1">
        <f>VLOOKUP(G1053,Sku_Consolidated!A2:S957,19,FALSE)</f>
      </c>
      <c r="AJ1053" s="1">
        <f>VLOOKUP(G1053,Sku_Consolidated!A2:T957,20,FALSE)</f>
      </c>
    </row>
    <row r="1054" spans="1:36" x14ac:dyDescent="0.25">
      <c r="A1054" s="1">
        <v>2024</v>
      </c>
      <c r="B1054" s="1" t="s">
        <v>31</v>
      </c>
      <c r="C1054" s="1" t="s">
        <v>32</v>
      </c>
      <c r="D1054" s="1" t="s">
        <v>33</v>
      </c>
      <c r="E1054" s="9" t="s">
        <v>2736</v>
      </c>
      <c r="F1054" s="1">
        <f>IF(VLOOKUP(G1054,Sku_Consolidated!A2:S957,{19},FALSE)="SHOWCASE", VLOOKUP(E1054,Store_Showcase!B2:C144,{2}, FALSE), IF(VLOOKUP(G1054,Sku_Consolidated!A2:S957,{19},FALSE)="VAM",VLOOKUP(E1054,Store_VAM!B2:C273,{2}, FALSE),VLOOKUP(E1054,Store_SRP!B2:C110,{2}, FALSE)))</f>
      </c>
      <c r="G1054" s="1">
        <v>61854</v>
      </c>
      <c r="H1054" s="1" t="s">
        <v>1759</v>
      </c>
      <c r="I1054" s="10" t="s">
        <v>2783</v>
      </c>
      <c r="J1054" s="1">
        <f>VLOOKUP(G1054,Sku_Consolidated!A2:C957, 3, FALSE)</f>
      </c>
      <c r="K1054" s="10">
        <f>IF(J1054="PACK", I1054, 0)</f>
      </c>
      <c r="L1054" s="10">
        <f>IF(J1054="KG", I1054, I1054 * VLOOKUP(G1054,Sku_Consolidated!A2:U957,21,FALSE))</f>
      </c>
      <c r="M1054" s="10" t="s">
        <v>37</v>
      </c>
      <c r="N1054" s="11" t="s">
        <v>2784</v>
      </c>
      <c r="O1054" s="10" t="s">
        <v>2785</v>
      </c>
      <c r="P1054" s="10">
        <f>N1054 - O1054</f>
      </c>
      <c r="Q1054" s="1">
        <f>VLOOKUP(G1054,Sku_Consolidated!A2:G957,7, FALSE)</f>
      </c>
      <c r="R1054" s="1">
        <f>IF(IFERROR(VLOOKUP(E1054,Store_Showcase!B2:H144,7, FALSE), TRUE)=TRUE, IF(IFERROR(VLOOKUP(E1054,Store_SRP!B2:H110,7, FALSE), TRUE)=TRUE,VLOOKUP(E1054,Store_VAM!B2:H273,7, FALSE),VLOOKUP(E1054,Store_SRP!B2:H110,7, FALSE)), VLOOKUP(E1054,Store_Showcase!B2:H144,7, FALSE))</f>
      </c>
      <c r="S1054" s="1">
        <f>IF(IFERROR(VLOOKUP(E1054,Store_Showcase!B2:I144,8, FALSE), TRUE)=TRUE, IF(IFERROR(VLOOKUP(E1054,Store_SRP!B2:I110,8, FALSE), TRUE)=TRUE,VLOOKUP(E1054,Store_VAM!B2:I273,8, FALSE),VLOOKUP(E1054,Store_SRP!B2:I110,8, FALSE)), VLOOKUP(E1054,Store_Showcase!B2:I144,8, FALSE))</f>
      </c>
      <c r="T1054" s="1">
        <f>VLOOKUP(G1054,Sku_Consolidated!A2:R957,18,FALSE)</f>
      </c>
      <c r="U1054" s="1" t="s">
        <v>2740</v>
      </c>
      <c r="V1054" s="1">
        <f>IF(VLOOKUP(G1054,Sku_Consolidated!A2:S957,19,FALSE)="SHOWCASE", VLOOKUP(E1054,Store_Showcase!B2:L144,11, FALSE), IF(VLOOKUP(G1054,Sku_Consolidated!A2:S957,19,FALSE)="VAM",VLOOKUP(E1054,Store_VAM!B2:L273,11, FALSE),VLOOKUP(E1054,Store_SRP!B2:L110,11, FALSE)))</f>
      </c>
      <c r="W1054" s="1">
        <f>VLOOKUP(G1054,Sku_Consolidated!A2:W957,11,FALSE)</f>
      </c>
      <c r="X1054" s="1">
        <f>VLOOKUP(G1054,Sku_Consolidated!A2:H957,8,FALSE)</f>
      </c>
      <c r="Y1054" s="1">
        <f>VLOOKUP(G1054,Sku_Consolidated!A2:I957,9,FALSE)</f>
      </c>
      <c r="Z1054" s="1" t="s">
        <v>41</v>
      </c>
      <c r="AA1054" s="1">
        <f>VLOOKUP(G1054,Sku_Consolidated!A2:E957,5,FALSE)</f>
      </c>
      <c r="AB1054" s="1">
        <f>IF(VLOOKUP(G1054,Sku_Consolidated!A2:S957,19,FALSE)="SHOWCASE", VLOOKUP(E1054,Store_Showcase!B2:N144,13, FALSE), IF(VLOOKUP(G1054,Sku_Consolidated!A2:S957,19,FALSE)="VAM",VLOOKUP(E1054,Store_VAM!B2:N273,13, FALSE),VLOOKUP(E1054,Store_SRP!B2:N110,13, FALSE)))</f>
      </c>
      <c r="AC1054" s="1">
        <f>IF(IFERROR(AB1054,TRUE)=TRUE, "-","OK")</f>
      </c>
      <c r="AD1054" s="11" t="s">
        <v>37</v>
      </c>
      <c r="AE1054" s="11" t="s">
        <v>37</v>
      </c>
      <c r="AF1054" s="1">
        <f>IF(IFERROR(VLOOKUP(E1054,Store_Showcase!B2:H144,{5}, FALSE), TRUE)=TRUE, IF(IFERROR(VLOOKUP(E1054,Store_SRP!B2:H110,{5}, FALSE), TRUE)=TRUE,VLOOKUP(E1054,Store_VAM!B2:H273,{5}, FALSE),VLOOKUP(E1054,Store_SRP!B2:H110,{5}, FALSE)), VLOOKUP(E1054,Store_Showcase!B2:H144,{5}, FALSE))</f>
      </c>
      <c r="AG1054" s="1">
        <f>IF(IFERROR(VLOOKUP(E1054,Store_Showcase!B2:H144,{6}, FALSE), TRUE)=TRUE, IF(IFERROR(VLOOKUP(E1054,Store_SRP!B2:H110,{6}, FALSE), TRUE)=TRUE,VLOOKUP(E1054,Store_VAM!B2:H273,{6}, FALSE),VLOOKUP(E1054,Store_SRP!B2:H110,{6}, FALSE)), VLOOKUP(E1054,Store_Showcase!B2:H144,{6}, FALSE))</f>
      </c>
      <c r="AH1054" s="1">
        <f>VLOOKUP(G1054,Sku_Consolidated!A2:R957,18,FALSE)</f>
      </c>
      <c r="AI1054" s="1">
        <f>VLOOKUP(G1054,Sku_Consolidated!A2:S957,19,FALSE)</f>
      </c>
      <c r="AJ1054" s="1">
        <f>VLOOKUP(G1054,Sku_Consolidated!A2:T957,20,FALSE)</f>
      </c>
    </row>
    <row r="1055" spans="1:36" x14ac:dyDescent="0.25">
      <c r="A1055" s="1">
        <v>2024</v>
      </c>
      <c r="B1055" s="1" t="s">
        <v>31</v>
      </c>
      <c r="C1055" s="1" t="s">
        <v>32</v>
      </c>
      <c r="D1055" s="1" t="s">
        <v>33</v>
      </c>
      <c r="E1055" s="9" t="s">
        <v>2736</v>
      </c>
      <c r="F1055" s="1">
        <f>IF(VLOOKUP(G1055,Sku_Consolidated!A2:S957,{19},FALSE)="SHOWCASE", VLOOKUP(E1055,Store_Showcase!B2:C144,{2}, FALSE), IF(VLOOKUP(G1055,Sku_Consolidated!A2:S957,{19},FALSE)="VAM",VLOOKUP(E1055,Store_VAM!B2:C273,{2}, FALSE),VLOOKUP(E1055,Store_SRP!B2:C110,{2}, FALSE)))</f>
      </c>
      <c r="G1055" s="1">
        <v>61788</v>
      </c>
      <c r="H1055" s="1" t="s">
        <v>286</v>
      </c>
      <c r="I1055" s="10" t="s">
        <v>875</v>
      </c>
      <c r="J1055" s="1">
        <f>VLOOKUP(G1055,Sku_Consolidated!A2:C957, 3, FALSE)</f>
      </c>
      <c r="K1055" s="10">
        <f>IF(J1055="PACK", I1055, 0)</f>
      </c>
      <c r="L1055" s="10">
        <f>IF(J1055="KG", I1055, I1055 * VLOOKUP(G1055,Sku_Consolidated!A2:U957,21,FALSE))</f>
      </c>
      <c r="M1055" s="10" t="s">
        <v>37</v>
      </c>
      <c r="N1055" s="11" t="s">
        <v>2786</v>
      </c>
      <c r="O1055" s="10" t="s">
        <v>2787</v>
      </c>
      <c r="P1055" s="10">
        <f>N1055 - O1055</f>
      </c>
      <c r="Q1055" s="1">
        <f>VLOOKUP(G1055,Sku_Consolidated!A2:G957,7, FALSE)</f>
      </c>
      <c r="R1055" s="1">
        <f>IF(IFERROR(VLOOKUP(E1055,Store_Showcase!B2:H144,7, FALSE), TRUE)=TRUE, IF(IFERROR(VLOOKUP(E1055,Store_SRP!B2:H110,7, FALSE), TRUE)=TRUE,VLOOKUP(E1055,Store_VAM!B2:H273,7, FALSE),VLOOKUP(E1055,Store_SRP!B2:H110,7, FALSE)), VLOOKUP(E1055,Store_Showcase!B2:H144,7, FALSE))</f>
      </c>
      <c r="S1055" s="1">
        <f>IF(IFERROR(VLOOKUP(E1055,Store_Showcase!B2:I144,8, FALSE), TRUE)=TRUE, IF(IFERROR(VLOOKUP(E1055,Store_SRP!B2:I110,8, FALSE), TRUE)=TRUE,VLOOKUP(E1055,Store_VAM!B2:I273,8, FALSE),VLOOKUP(E1055,Store_SRP!B2:I110,8, FALSE)), VLOOKUP(E1055,Store_Showcase!B2:I144,8, FALSE))</f>
      </c>
      <c r="T1055" s="1">
        <f>VLOOKUP(G1055,Sku_Consolidated!A2:R957,18,FALSE)</f>
      </c>
      <c r="U1055" s="1" t="s">
        <v>2788</v>
      </c>
      <c r="V1055" s="1">
        <f>IF(VLOOKUP(G1055,Sku_Consolidated!A2:S957,19,FALSE)="SHOWCASE", VLOOKUP(E1055,Store_Showcase!B2:L144,11, FALSE), IF(VLOOKUP(G1055,Sku_Consolidated!A2:S957,19,FALSE)="VAM",VLOOKUP(E1055,Store_VAM!B2:L273,11, FALSE),VLOOKUP(E1055,Store_SRP!B2:L110,11, FALSE)))</f>
      </c>
      <c r="W1055" s="1">
        <f>VLOOKUP(G1055,Sku_Consolidated!A2:W957,11,FALSE)</f>
      </c>
      <c r="X1055" s="1">
        <f>VLOOKUP(G1055,Sku_Consolidated!A2:H957,8,FALSE)</f>
      </c>
      <c r="Y1055" s="1">
        <f>VLOOKUP(G1055,Sku_Consolidated!A2:I957,9,FALSE)</f>
      </c>
      <c r="Z1055" s="1" t="s">
        <v>41</v>
      </c>
      <c r="AA1055" s="1">
        <f>VLOOKUP(G1055,Sku_Consolidated!A2:E957,5,FALSE)</f>
      </c>
      <c r="AB1055" s="1">
        <f>IF(VLOOKUP(G1055,Sku_Consolidated!A2:S957,19,FALSE)="SHOWCASE", VLOOKUP(E1055,Store_Showcase!B2:N144,13, FALSE), IF(VLOOKUP(G1055,Sku_Consolidated!A2:S957,19,FALSE)="VAM",VLOOKUP(E1055,Store_VAM!B2:N273,13, FALSE),VLOOKUP(E1055,Store_SRP!B2:N110,13, FALSE)))</f>
      </c>
      <c r="AC1055" s="1">
        <f>IF(IFERROR(AB1055,TRUE)=TRUE, "-","OK")</f>
      </c>
      <c r="AD1055" s="11" t="s">
        <v>37</v>
      </c>
      <c r="AE1055" s="11" t="s">
        <v>37</v>
      </c>
      <c r="AF1055" s="1">
        <f>IF(IFERROR(VLOOKUP(E1055,Store_Showcase!B2:H144,{5}, FALSE), TRUE)=TRUE, IF(IFERROR(VLOOKUP(E1055,Store_SRP!B2:H110,{5}, FALSE), TRUE)=TRUE,VLOOKUP(E1055,Store_VAM!B2:H273,{5}, FALSE),VLOOKUP(E1055,Store_SRP!B2:H110,{5}, FALSE)), VLOOKUP(E1055,Store_Showcase!B2:H144,{5}, FALSE))</f>
      </c>
      <c r="AG1055" s="1">
        <f>IF(IFERROR(VLOOKUP(E1055,Store_Showcase!B2:H144,{6}, FALSE), TRUE)=TRUE, IF(IFERROR(VLOOKUP(E1055,Store_SRP!B2:H110,{6}, FALSE), TRUE)=TRUE,VLOOKUP(E1055,Store_VAM!B2:H273,{6}, FALSE),VLOOKUP(E1055,Store_SRP!B2:H110,{6}, FALSE)), VLOOKUP(E1055,Store_Showcase!B2:H144,{6}, FALSE))</f>
      </c>
      <c r="AH1055" s="1">
        <f>VLOOKUP(G1055,Sku_Consolidated!A2:R957,18,FALSE)</f>
      </c>
      <c r="AI1055" s="1">
        <f>VLOOKUP(G1055,Sku_Consolidated!A2:S957,19,FALSE)</f>
      </c>
      <c r="AJ1055" s="1">
        <f>VLOOKUP(G1055,Sku_Consolidated!A2:T957,20,FALSE)</f>
      </c>
    </row>
    <row r="1056" spans="1:36" x14ac:dyDescent="0.25">
      <c r="A1056" s="1">
        <v>2024</v>
      </c>
      <c r="B1056" s="1" t="s">
        <v>31</v>
      </c>
      <c r="C1056" s="1" t="s">
        <v>32</v>
      </c>
      <c r="D1056" s="1" t="s">
        <v>33</v>
      </c>
      <c r="E1056" s="9" t="s">
        <v>2736</v>
      </c>
      <c r="F1056" s="1">
        <f>IF(VLOOKUP(G1056,Sku_Consolidated!A2:S957,{19},FALSE)="SHOWCASE", VLOOKUP(E1056,Store_Showcase!B2:C144,{2}, FALSE), IF(VLOOKUP(G1056,Sku_Consolidated!A2:S957,{19},FALSE)="VAM",VLOOKUP(E1056,Store_VAM!B2:C273,{2}, FALSE),VLOOKUP(E1056,Store_SRP!B2:C110,{2}, FALSE)))</f>
      </c>
      <c r="G1056" s="1">
        <v>61793</v>
      </c>
      <c r="H1056" s="1" t="s">
        <v>299</v>
      </c>
      <c r="I1056" s="10" t="s">
        <v>562</v>
      </c>
      <c r="J1056" s="1">
        <f>VLOOKUP(G1056,Sku_Consolidated!A2:C957, 3, FALSE)</f>
      </c>
      <c r="K1056" s="10">
        <f>IF(J1056="PACK", I1056, 0)</f>
      </c>
      <c r="L1056" s="10">
        <f>IF(J1056="KG", I1056, I1056 * VLOOKUP(G1056,Sku_Consolidated!A2:U957,21,FALSE))</f>
      </c>
      <c r="M1056" s="10" t="s">
        <v>37</v>
      </c>
      <c r="N1056" s="11" t="s">
        <v>2789</v>
      </c>
      <c r="O1056" s="10" t="s">
        <v>2790</v>
      </c>
      <c r="P1056" s="10">
        <f>N1056 - O1056</f>
      </c>
      <c r="Q1056" s="1">
        <f>VLOOKUP(G1056,Sku_Consolidated!A2:G957,7, FALSE)</f>
      </c>
      <c r="R1056" s="1">
        <f>IF(IFERROR(VLOOKUP(E1056,Store_Showcase!B2:H144,7, FALSE), TRUE)=TRUE, IF(IFERROR(VLOOKUP(E1056,Store_SRP!B2:H110,7, FALSE), TRUE)=TRUE,VLOOKUP(E1056,Store_VAM!B2:H273,7, FALSE),VLOOKUP(E1056,Store_SRP!B2:H110,7, FALSE)), VLOOKUP(E1056,Store_Showcase!B2:H144,7, FALSE))</f>
      </c>
      <c r="S1056" s="1">
        <f>IF(IFERROR(VLOOKUP(E1056,Store_Showcase!B2:I144,8, FALSE), TRUE)=TRUE, IF(IFERROR(VLOOKUP(E1056,Store_SRP!B2:I110,8, FALSE), TRUE)=TRUE,VLOOKUP(E1056,Store_VAM!B2:I273,8, FALSE),VLOOKUP(E1056,Store_SRP!B2:I110,8, FALSE)), VLOOKUP(E1056,Store_Showcase!B2:I144,8, FALSE))</f>
      </c>
      <c r="T1056" s="1">
        <f>VLOOKUP(G1056,Sku_Consolidated!A2:R957,18,FALSE)</f>
      </c>
      <c r="U1056" s="1" t="s">
        <v>2788</v>
      </c>
      <c r="V1056" s="1">
        <f>IF(VLOOKUP(G1056,Sku_Consolidated!A2:S957,19,FALSE)="SHOWCASE", VLOOKUP(E1056,Store_Showcase!B2:L144,11, FALSE), IF(VLOOKUP(G1056,Sku_Consolidated!A2:S957,19,FALSE)="VAM",VLOOKUP(E1056,Store_VAM!B2:L273,11, FALSE),VLOOKUP(E1056,Store_SRP!B2:L110,11, FALSE)))</f>
      </c>
      <c r="W1056" s="1">
        <f>VLOOKUP(G1056,Sku_Consolidated!A2:W957,11,FALSE)</f>
      </c>
      <c r="X1056" s="1">
        <f>VLOOKUP(G1056,Sku_Consolidated!A2:H957,8,FALSE)</f>
      </c>
      <c r="Y1056" s="1">
        <f>VLOOKUP(G1056,Sku_Consolidated!A2:I957,9,FALSE)</f>
      </c>
      <c r="Z1056" s="1" t="s">
        <v>41</v>
      </c>
      <c r="AA1056" s="1">
        <f>VLOOKUP(G1056,Sku_Consolidated!A2:E957,5,FALSE)</f>
      </c>
      <c r="AB1056" s="1">
        <f>IF(VLOOKUP(G1056,Sku_Consolidated!A2:S957,19,FALSE)="SHOWCASE", VLOOKUP(E1056,Store_Showcase!B2:N144,13, FALSE), IF(VLOOKUP(G1056,Sku_Consolidated!A2:S957,19,FALSE)="VAM",VLOOKUP(E1056,Store_VAM!B2:N273,13, FALSE),VLOOKUP(E1056,Store_SRP!B2:N110,13, FALSE)))</f>
      </c>
      <c r="AC1056" s="1">
        <f>IF(IFERROR(AB1056,TRUE)=TRUE, "-","OK")</f>
      </c>
      <c r="AD1056" s="11" t="s">
        <v>37</v>
      </c>
      <c r="AE1056" s="11" t="s">
        <v>37</v>
      </c>
      <c r="AF1056" s="1">
        <f>IF(IFERROR(VLOOKUP(E1056,Store_Showcase!B2:H144,{5}, FALSE), TRUE)=TRUE, IF(IFERROR(VLOOKUP(E1056,Store_SRP!B2:H110,{5}, FALSE), TRUE)=TRUE,VLOOKUP(E1056,Store_VAM!B2:H273,{5}, FALSE),VLOOKUP(E1056,Store_SRP!B2:H110,{5}, FALSE)), VLOOKUP(E1056,Store_Showcase!B2:H144,{5}, FALSE))</f>
      </c>
      <c r="AG1056" s="1">
        <f>IF(IFERROR(VLOOKUP(E1056,Store_Showcase!B2:H144,{6}, FALSE), TRUE)=TRUE, IF(IFERROR(VLOOKUP(E1056,Store_SRP!B2:H110,{6}, FALSE), TRUE)=TRUE,VLOOKUP(E1056,Store_VAM!B2:H273,{6}, FALSE),VLOOKUP(E1056,Store_SRP!B2:H110,{6}, FALSE)), VLOOKUP(E1056,Store_Showcase!B2:H144,{6}, FALSE))</f>
      </c>
      <c r="AH1056" s="1">
        <f>VLOOKUP(G1056,Sku_Consolidated!A2:R957,18,FALSE)</f>
      </c>
      <c r="AI1056" s="1">
        <f>VLOOKUP(G1056,Sku_Consolidated!A2:S957,19,FALSE)</f>
      </c>
      <c r="AJ1056" s="1">
        <f>VLOOKUP(G1056,Sku_Consolidated!A2:T957,20,FALSE)</f>
      </c>
    </row>
    <row r="1057" spans="1:36" x14ac:dyDescent="0.25">
      <c r="A1057" s="1">
        <v>2024</v>
      </c>
      <c r="B1057" s="1" t="s">
        <v>31</v>
      </c>
      <c r="C1057" s="1" t="s">
        <v>32</v>
      </c>
      <c r="D1057" s="1" t="s">
        <v>33</v>
      </c>
      <c r="E1057" s="9" t="s">
        <v>2736</v>
      </c>
      <c r="F1057" s="1">
        <f>IF(VLOOKUP(G1057,Sku_Consolidated!A2:S957,{19},FALSE)="SHOWCASE", VLOOKUP(E1057,Store_Showcase!B2:C144,{2}, FALSE), IF(VLOOKUP(G1057,Sku_Consolidated!A2:S957,{19},FALSE)="VAM",VLOOKUP(E1057,Store_VAM!B2:C273,{2}, FALSE),VLOOKUP(E1057,Store_SRP!B2:C110,{2}, FALSE)))</f>
      </c>
      <c r="G1057" s="1">
        <v>61814</v>
      </c>
      <c r="H1057" s="1" t="s">
        <v>1402</v>
      </c>
      <c r="I1057" s="10" t="s">
        <v>601</v>
      </c>
      <c r="J1057" s="1">
        <f>VLOOKUP(G1057,Sku_Consolidated!A2:C957, 3, FALSE)</f>
      </c>
      <c r="K1057" s="10">
        <f>IF(J1057="PACK", I1057, 0)</f>
      </c>
      <c r="L1057" s="10">
        <f>IF(J1057="KG", I1057, I1057 * VLOOKUP(G1057,Sku_Consolidated!A2:U957,21,FALSE))</f>
      </c>
      <c r="M1057" s="10" t="s">
        <v>37</v>
      </c>
      <c r="N1057" s="11" t="s">
        <v>2791</v>
      </c>
      <c r="O1057" s="10" t="s">
        <v>2792</v>
      </c>
      <c r="P1057" s="10">
        <f>N1057 - O1057</f>
      </c>
      <c r="Q1057" s="1">
        <f>VLOOKUP(G1057,Sku_Consolidated!A2:G957,7, FALSE)</f>
      </c>
      <c r="R1057" s="1">
        <f>IF(IFERROR(VLOOKUP(E1057,Store_Showcase!B2:H144,7, FALSE), TRUE)=TRUE, IF(IFERROR(VLOOKUP(E1057,Store_SRP!B2:H110,7, FALSE), TRUE)=TRUE,VLOOKUP(E1057,Store_VAM!B2:H273,7, FALSE),VLOOKUP(E1057,Store_SRP!B2:H110,7, FALSE)), VLOOKUP(E1057,Store_Showcase!B2:H144,7, FALSE))</f>
      </c>
      <c r="S1057" s="1">
        <f>IF(IFERROR(VLOOKUP(E1057,Store_Showcase!B2:I144,8, FALSE), TRUE)=TRUE, IF(IFERROR(VLOOKUP(E1057,Store_SRP!B2:I110,8, FALSE), TRUE)=TRUE,VLOOKUP(E1057,Store_VAM!B2:I273,8, FALSE),VLOOKUP(E1057,Store_SRP!B2:I110,8, FALSE)), VLOOKUP(E1057,Store_Showcase!B2:I144,8, FALSE))</f>
      </c>
      <c r="T1057" s="1">
        <f>VLOOKUP(G1057,Sku_Consolidated!A2:R957,18,FALSE)</f>
      </c>
      <c r="U1057" s="1" t="s">
        <v>2788</v>
      </c>
      <c r="V1057" s="1">
        <f>IF(VLOOKUP(G1057,Sku_Consolidated!A2:S957,19,FALSE)="SHOWCASE", VLOOKUP(E1057,Store_Showcase!B2:L144,11, FALSE), IF(VLOOKUP(G1057,Sku_Consolidated!A2:S957,19,FALSE)="VAM",VLOOKUP(E1057,Store_VAM!B2:L273,11, FALSE),VLOOKUP(E1057,Store_SRP!B2:L110,11, FALSE)))</f>
      </c>
      <c r="W1057" s="1">
        <f>VLOOKUP(G1057,Sku_Consolidated!A2:W957,11,FALSE)</f>
      </c>
      <c r="X1057" s="1">
        <f>VLOOKUP(G1057,Sku_Consolidated!A2:H957,8,FALSE)</f>
      </c>
      <c r="Y1057" s="1">
        <f>VLOOKUP(G1057,Sku_Consolidated!A2:I957,9,FALSE)</f>
      </c>
      <c r="Z1057" s="1" t="s">
        <v>41</v>
      </c>
      <c r="AA1057" s="1">
        <f>VLOOKUP(G1057,Sku_Consolidated!A2:E957,5,FALSE)</f>
      </c>
      <c r="AB1057" s="1">
        <f>IF(VLOOKUP(G1057,Sku_Consolidated!A2:S957,19,FALSE)="SHOWCASE", VLOOKUP(E1057,Store_Showcase!B2:N144,13, FALSE), IF(VLOOKUP(G1057,Sku_Consolidated!A2:S957,19,FALSE)="VAM",VLOOKUP(E1057,Store_VAM!B2:N273,13, FALSE),VLOOKUP(E1057,Store_SRP!B2:N110,13, FALSE)))</f>
      </c>
      <c r="AC1057" s="1">
        <f>IF(IFERROR(AB1057,TRUE)=TRUE, "-","OK")</f>
      </c>
      <c r="AD1057" s="11" t="s">
        <v>37</v>
      </c>
      <c r="AE1057" s="11" t="s">
        <v>37</v>
      </c>
      <c r="AF1057" s="1">
        <f>IF(IFERROR(VLOOKUP(E1057,Store_Showcase!B2:H144,{5}, FALSE), TRUE)=TRUE, IF(IFERROR(VLOOKUP(E1057,Store_SRP!B2:H110,{5}, FALSE), TRUE)=TRUE,VLOOKUP(E1057,Store_VAM!B2:H273,{5}, FALSE),VLOOKUP(E1057,Store_SRP!B2:H110,{5}, FALSE)), VLOOKUP(E1057,Store_Showcase!B2:H144,{5}, FALSE))</f>
      </c>
      <c r="AG1057" s="1">
        <f>IF(IFERROR(VLOOKUP(E1057,Store_Showcase!B2:H144,{6}, FALSE), TRUE)=TRUE, IF(IFERROR(VLOOKUP(E1057,Store_SRP!B2:H110,{6}, FALSE), TRUE)=TRUE,VLOOKUP(E1057,Store_VAM!B2:H273,{6}, FALSE),VLOOKUP(E1057,Store_SRP!B2:H110,{6}, FALSE)), VLOOKUP(E1057,Store_Showcase!B2:H144,{6}, FALSE))</f>
      </c>
      <c r="AH1057" s="1">
        <f>VLOOKUP(G1057,Sku_Consolidated!A2:R957,18,FALSE)</f>
      </c>
      <c r="AI1057" s="1">
        <f>VLOOKUP(G1057,Sku_Consolidated!A2:S957,19,FALSE)</f>
      </c>
      <c r="AJ1057" s="1">
        <f>VLOOKUP(G1057,Sku_Consolidated!A2:T957,20,FALSE)</f>
      </c>
    </row>
    <row r="1058" spans="1:36" x14ac:dyDescent="0.25">
      <c r="A1058" s="1">
        <v>2024</v>
      </c>
      <c r="B1058" s="1" t="s">
        <v>31</v>
      </c>
      <c r="C1058" s="1" t="s">
        <v>32</v>
      </c>
      <c r="D1058" s="1" t="s">
        <v>33</v>
      </c>
      <c r="E1058" s="9" t="s">
        <v>2609</v>
      </c>
      <c r="F1058" s="1">
        <f>IF(VLOOKUP(G1058,Sku_Consolidated!A2:S957,{19},FALSE)="SHOWCASE", VLOOKUP(E1058,Store_Showcase!B2:C144,{2}, FALSE), IF(VLOOKUP(G1058,Sku_Consolidated!A2:S957,{19},FALSE)="VAM",VLOOKUP(E1058,Store_VAM!B2:C273,{2}, FALSE),VLOOKUP(E1058,Store_SRP!B2:C110,{2}, FALSE)))</f>
      </c>
      <c r="G1058" s="1">
        <v>14266</v>
      </c>
      <c r="H1058" s="1" t="s">
        <v>1433</v>
      </c>
      <c r="I1058" s="10" t="s">
        <v>2793</v>
      </c>
      <c r="J1058" s="1">
        <f>VLOOKUP(G1058,Sku_Consolidated!A2:C957, 3, FALSE)</f>
      </c>
      <c r="K1058" s="10">
        <f>IF(J1058="PACK", I1058, 0)</f>
      </c>
      <c r="L1058" s="10">
        <f>IF(J1058="KG", I1058, I1058 * VLOOKUP(G1058,Sku_Consolidated!A2:U957,21,FALSE))</f>
      </c>
      <c r="M1058" s="10" t="s">
        <v>37</v>
      </c>
      <c r="N1058" s="11" t="s">
        <v>2794</v>
      </c>
      <c r="O1058" s="10" t="s">
        <v>2795</v>
      </c>
      <c r="P1058" s="10">
        <f>N1058 - O1058</f>
      </c>
      <c r="Q1058" s="1">
        <f>VLOOKUP(G1058,Sku_Consolidated!A2:G957,7, FALSE)</f>
      </c>
      <c r="R1058" s="1">
        <f>IF(IFERROR(VLOOKUP(E1058,Store_Showcase!B2:H144,7, FALSE), TRUE)=TRUE, IF(IFERROR(VLOOKUP(E1058,Store_SRP!B2:H110,7, FALSE), TRUE)=TRUE,VLOOKUP(E1058,Store_VAM!B2:H273,7, FALSE),VLOOKUP(E1058,Store_SRP!B2:H110,7, FALSE)), VLOOKUP(E1058,Store_Showcase!B2:H144,7, FALSE))</f>
      </c>
      <c r="S1058" s="1">
        <f>IF(IFERROR(VLOOKUP(E1058,Store_Showcase!B2:I144,8, FALSE), TRUE)=TRUE, IF(IFERROR(VLOOKUP(E1058,Store_SRP!B2:I110,8, FALSE), TRUE)=TRUE,VLOOKUP(E1058,Store_VAM!B2:I273,8, FALSE),VLOOKUP(E1058,Store_SRP!B2:I110,8, FALSE)), VLOOKUP(E1058,Store_Showcase!B2:I144,8, FALSE))</f>
      </c>
      <c r="T1058" s="1">
        <f>VLOOKUP(G1058,Sku_Consolidated!A2:R957,18,FALSE)</f>
      </c>
      <c r="U1058" s="1" t="s">
        <v>2796</v>
      </c>
      <c r="V1058" s="1">
        <f>IF(VLOOKUP(G1058,Sku_Consolidated!A2:S957,19,FALSE)="SHOWCASE", VLOOKUP(E1058,Store_Showcase!B2:L144,11, FALSE), IF(VLOOKUP(G1058,Sku_Consolidated!A2:S957,19,FALSE)="VAM",VLOOKUP(E1058,Store_VAM!B2:L273,11, FALSE),VLOOKUP(E1058,Store_SRP!B2:L110,11, FALSE)))</f>
      </c>
      <c r="W1058" s="1">
        <f>VLOOKUP(G1058,Sku_Consolidated!A2:W957,11,FALSE)</f>
      </c>
      <c r="X1058" s="1">
        <f>VLOOKUP(G1058,Sku_Consolidated!A2:H957,8,FALSE)</f>
      </c>
      <c r="Y1058" s="1">
        <f>VLOOKUP(G1058,Sku_Consolidated!A2:I957,9,FALSE)</f>
      </c>
      <c r="Z1058" s="1" t="s">
        <v>41</v>
      </c>
      <c r="AA1058" s="1">
        <f>VLOOKUP(G1058,Sku_Consolidated!A2:E957,5,FALSE)</f>
      </c>
      <c r="AB1058" s="1">
        <f>IF(VLOOKUP(G1058,Sku_Consolidated!A2:S957,19,FALSE)="SHOWCASE", VLOOKUP(E1058,Store_Showcase!B2:N144,13, FALSE), IF(VLOOKUP(G1058,Sku_Consolidated!A2:S957,19,FALSE)="VAM",VLOOKUP(E1058,Store_VAM!B2:N273,13, FALSE),VLOOKUP(E1058,Store_SRP!B2:N110,13, FALSE)))</f>
      </c>
      <c r="AC1058" s="1">
        <f>IF(IFERROR(AB1058,TRUE)=TRUE, "-","OK")</f>
      </c>
      <c r="AD1058" s="11" t="s">
        <v>37</v>
      </c>
      <c r="AE1058" s="11" t="s">
        <v>37</v>
      </c>
      <c r="AF1058" s="1">
        <f>IF(IFERROR(VLOOKUP(E1058,Store_Showcase!B2:H144,{5}, FALSE), TRUE)=TRUE, IF(IFERROR(VLOOKUP(E1058,Store_SRP!B2:H110,{5}, FALSE), TRUE)=TRUE,VLOOKUP(E1058,Store_VAM!B2:H273,{5}, FALSE),VLOOKUP(E1058,Store_SRP!B2:H110,{5}, FALSE)), VLOOKUP(E1058,Store_Showcase!B2:H144,{5}, FALSE))</f>
      </c>
      <c r="AG1058" s="1">
        <f>IF(IFERROR(VLOOKUP(E1058,Store_Showcase!B2:H144,{6}, FALSE), TRUE)=TRUE, IF(IFERROR(VLOOKUP(E1058,Store_SRP!B2:H110,{6}, FALSE), TRUE)=TRUE,VLOOKUP(E1058,Store_VAM!B2:H273,{6}, FALSE),VLOOKUP(E1058,Store_SRP!B2:H110,{6}, FALSE)), VLOOKUP(E1058,Store_Showcase!B2:H144,{6}, FALSE))</f>
      </c>
      <c r="AH1058" s="1">
        <f>VLOOKUP(G1058,Sku_Consolidated!A2:R957,18,FALSE)</f>
      </c>
      <c r="AI1058" s="1">
        <f>VLOOKUP(G1058,Sku_Consolidated!A2:S957,19,FALSE)</f>
      </c>
      <c r="AJ1058" s="1">
        <f>VLOOKUP(G1058,Sku_Consolidated!A2:T957,20,FALSE)</f>
      </c>
    </row>
    <row r="1059" spans="1:36" x14ac:dyDescent="0.25">
      <c r="A1059" s="1">
        <v>2024</v>
      </c>
      <c r="B1059" s="1" t="s">
        <v>31</v>
      </c>
      <c r="C1059" s="1" t="s">
        <v>32</v>
      </c>
      <c r="D1059" s="1" t="s">
        <v>33</v>
      </c>
      <c r="E1059" s="9" t="s">
        <v>2609</v>
      </c>
      <c r="F1059" s="1">
        <f>IF(VLOOKUP(G1059,Sku_Consolidated!A2:S957,{19},FALSE)="SHOWCASE", VLOOKUP(E1059,Store_Showcase!B2:C144,{2}, FALSE), IF(VLOOKUP(G1059,Sku_Consolidated!A2:S957,{19},FALSE)="VAM",VLOOKUP(E1059,Store_VAM!B2:C273,{2}, FALSE),VLOOKUP(E1059,Store_SRP!B2:C110,{2}, FALSE)))</f>
      </c>
      <c r="G1059" s="1">
        <v>14267</v>
      </c>
      <c r="H1059" s="1" t="s">
        <v>1438</v>
      </c>
      <c r="I1059" s="10" t="s">
        <v>2797</v>
      </c>
      <c r="J1059" s="1">
        <f>VLOOKUP(G1059,Sku_Consolidated!A2:C957, 3, FALSE)</f>
      </c>
      <c r="K1059" s="10">
        <f>IF(J1059="PACK", I1059, 0)</f>
      </c>
      <c r="L1059" s="10">
        <f>IF(J1059="KG", I1059, I1059 * VLOOKUP(G1059,Sku_Consolidated!A2:U957,21,FALSE))</f>
      </c>
      <c r="M1059" s="10" t="s">
        <v>37</v>
      </c>
      <c r="N1059" s="11" t="s">
        <v>2798</v>
      </c>
      <c r="O1059" s="10" t="s">
        <v>2799</v>
      </c>
      <c r="P1059" s="10">
        <f>N1059 - O1059</f>
      </c>
      <c r="Q1059" s="1">
        <f>VLOOKUP(G1059,Sku_Consolidated!A2:G957,7, FALSE)</f>
      </c>
      <c r="R1059" s="1">
        <f>IF(IFERROR(VLOOKUP(E1059,Store_Showcase!B2:H144,7, FALSE), TRUE)=TRUE, IF(IFERROR(VLOOKUP(E1059,Store_SRP!B2:H110,7, FALSE), TRUE)=TRUE,VLOOKUP(E1059,Store_VAM!B2:H273,7, FALSE),VLOOKUP(E1059,Store_SRP!B2:H110,7, FALSE)), VLOOKUP(E1059,Store_Showcase!B2:H144,7, FALSE))</f>
      </c>
      <c r="S1059" s="1">
        <f>IF(IFERROR(VLOOKUP(E1059,Store_Showcase!B2:I144,8, FALSE), TRUE)=TRUE, IF(IFERROR(VLOOKUP(E1059,Store_SRP!B2:I110,8, FALSE), TRUE)=TRUE,VLOOKUP(E1059,Store_VAM!B2:I273,8, FALSE),VLOOKUP(E1059,Store_SRP!B2:I110,8, FALSE)), VLOOKUP(E1059,Store_Showcase!B2:I144,8, FALSE))</f>
      </c>
      <c r="T1059" s="1">
        <f>VLOOKUP(G1059,Sku_Consolidated!A2:R957,18,FALSE)</f>
      </c>
      <c r="U1059" s="1" t="s">
        <v>2796</v>
      </c>
      <c r="V1059" s="1">
        <f>IF(VLOOKUP(G1059,Sku_Consolidated!A2:S957,19,FALSE)="SHOWCASE", VLOOKUP(E1059,Store_Showcase!B2:L144,11, FALSE), IF(VLOOKUP(G1059,Sku_Consolidated!A2:S957,19,FALSE)="VAM",VLOOKUP(E1059,Store_VAM!B2:L273,11, FALSE),VLOOKUP(E1059,Store_SRP!B2:L110,11, FALSE)))</f>
      </c>
      <c r="W1059" s="1">
        <f>VLOOKUP(G1059,Sku_Consolidated!A2:W957,11,FALSE)</f>
      </c>
      <c r="X1059" s="1">
        <f>VLOOKUP(G1059,Sku_Consolidated!A2:H957,8,FALSE)</f>
      </c>
      <c r="Y1059" s="1">
        <f>VLOOKUP(G1059,Sku_Consolidated!A2:I957,9,FALSE)</f>
      </c>
      <c r="Z1059" s="1" t="s">
        <v>41</v>
      </c>
      <c r="AA1059" s="1">
        <f>VLOOKUP(G1059,Sku_Consolidated!A2:E957,5,FALSE)</f>
      </c>
      <c r="AB1059" s="1">
        <f>IF(VLOOKUP(G1059,Sku_Consolidated!A2:S957,19,FALSE)="SHOWCASE", VLOOKUP(E1059,Store_Showcase!B2:N144,13, FALSE), IF(VLOOKUP(G1059,Sku_Consolidated!A2:S957,19,FALSE)="VAM",VLOOKUP(E1059,Store_VAM!B2:N273,13, FALSE),VLOOKUP(E1059,Store_SRP!B2:N110,13, FALSE)))</f>
      </c>
      <c r="AC1059" s="1">
        <f>IF(IFERROR(AB1059,TRUE)=TRUE, "-","OK")</f>
      </c>
      <c r="AD1059" s="11" t="s">
        <v>37</v>
      </c>
      <c r="AE1059" s="11" t="s">
        <v>37</v>
      </c>
      <c r="AF1059" s="1">
        <f>IF(IFERROR(VLOOKUP(E1059,Store_Showcase!B2:H144,{5}, FALSE), TRUE)=TRUE, IF(IFERROR(VLOOKUP(E1059,Store_SRP!B2:H110,{5}, FALSE), TRUE)=TRUE,VLOOKUP(E1059,Store_VAM!B2:H273,{5}, FALSE),VLOOKUP(E1059,Store_SRP!B2:H110,{5}, FALSE)), VLOOKUP(E1059,Store_Showcase!B2:H144,{5}, FALSE))</f>
      </c>
      <c r="AG1059" s="1">
        <f>IF(IFERROR(VLOOKUP(E1059,Store_Showcase!B2:H144,{6}, FALSE), TRUE)=TRUE, IF(IFERROR(VLOOKUP(E1059,Store_SRP!B2:H110,{6}, FALSE), TRUE)=TRUE,VLOOKUP(E1059,Store_VAM!B2:H273,{6}, FALSE),VLOOKUP(E1059,Store_SRP!B2:H110,{6}, FALSE)), VLOOKUP(E1059,Store_Showcase!B2:H144,{6}, FALSE))</f>
      </c>
      <c r="AH1059" s="1">
        <f>VLOOKUP(G1059,Sku_Consolidated!A2:R957,18,FALSE)</f>
      </c>
      <c r="AI1059" s="1">
        <f>VLOOKUP(G1059,Sku_Consolidated!A2:S957,19,FALSE)</f>
      </c>
      <c r="AJ1059" s="1">
        <f>VLOOKUP(G1059,Sku_Consolidated!A2:T957,20,FALSE)</f>
      </c>
    </row>
    <row r="1060" spans="1:36" x14ac:dyDescent="0.25">
      <c r="A1060" s="1">
        <v>2024</v>
      </c>
      <c r="B1060" s="1" t="s">
        <v>31</v>
      </c>
      <c r="C1060" s="1" t="s">
        <v>32</v>
      </c>
      <c r="D1060" s="1" t="s">
        <v>33</v>
      </c>
      <c r="E1060" s="9" t="s">
        <v>2609</v>
      </c>
      <c r="F1060" s="1">
        <f>IF(VLOOKUP(G1060,Sku_Consolidated!A2:S957,{19},FALSE)="SHOWCASE", VLOOKUP(E1060,Store_Showcase!B2:C144,{2}, FALSE), IF(VLOOKUP(G1060,Sku_Consolidated!A2:S957,{19},FALSE)="VAM",VLOOKUP(E1060,Store_VAM!B2:C273,{2}, FALSE),VLOOKUP(E1060,Store_SRP!B2:C110,{2}, FALSE)))</f>
      </c>
      <c r="G1060" s="1">
        <v>14268</v>
      </c>
      <c r="H1060" s="1" t="s">
        <v>1442</v>
      </c>
      <c r="I1060" s="10" t="s">
        <v>2800</v>
      </c>
      <c r="J1060" s="1">
        <f>VLOOKUP(G1060,Sku_Consolidated!A2:C957, 3, FALSE)</f>
      </c>
      <c r="K1060" s="10">
        <f>IF(J1060="PACK", I1060, 0)</f>
      </c>
      <c r="L1060" s="10">
        <f>IF(J1060="KG", I1060, I1060 * VLOOKUP(G1060,Sku_Consolidated!A2:U957,21,FALSE))</f>
      </c>
      <c r="M1060" s="10" t="s">
        <v>37</v>
      </c>
      <c r="N1060" s="11" t="s">
        <v>2801</v>
      </c>
      <c r="O1060" s="10" t="s">
        <v>2802</v>
      </c>
      <c r="P1060" s="10">
        <f>N1060 - O1060</f>
      </c>
      <c r="Q1060" s="1">
        <f>VLOOKUP(G1060,Sku_Consolidated!A2:G957,7, FALSE)</f>
      </c>
      <c r="R1060" s="1">
        <f>IF(IFERROR(VLOOKUP(E1060,Store_Showcase!B2:H144,7, FALSE), TRUE)=TRUE, IF(IFERROR(VLOOKUP(E1060,Store_SRP!B2:H110,7, FALSE), TRUE)=TRUE,VLOOKUP(E1060,Store_VAM!B2:H273,7, FALSE),VLOOKUP(E1060,Store_SRP!B2:H110,7, FALSE)), VLOOKUP(E1060,Store_Showcase!B2:H144,7, FALSE))</f>
      </c>
      <c r="S1060" s="1">
        <f>IF(IFERROR(VLOOKUP(E1060,Store_Showcase!B2:I144,8, FALSE), TRUE)=TRUE, IF(IFERROR(VLOOKUP(E1060,Store_SRP!B2:I110,8, FALSE), TRUE)=TRUE,VLOOKUP(E1060,Store_VAM!B2:I273,8, FALSE),VLOOKUP(E1060,Store_SRP!B2:I110,8, FALSE)), VLOOKUP(E1060,Store_Showcase!B2:I144,8, FALSE))</f>
      </c>
      <c r="T1060" s="1">
        <f>VLOOKUP(G1060,Sku_Consolidated!A2:R957,18,FALSE)</f>
      </c>
      <c r="U1060" s="1" t="s">
        <v>2796</v>
      </c>
      <c r="V1060" s="1">
        <f>IF(VLOOKUP(G1060,Sku_Consolidated!A2:S957,19,FALSE)="SHOWCASE", VLOOKUP(E1060,Store_Showcase!B2:L144,11, FALSE), IF(VLOOKUP(G1060,Sku_Consolidated!A2:S957,19,FALSE)="VAM",VLOOKUP(E1060,Store_VAM!B2:L273,11, FALSE),VLOOKUP(E1060,Store_SRP!B2:L110,11, FALSE)))</f>
      </c>
      <c r="W1060" s="1">
        <f>VLOOKUP(G1060,Sku_Consolidated!A2:W957,11,FALSE)</f>
      </c>
      <c r="X1060" s="1">
        <f>VLOOKUP(G1060,Sku_Consolidated!A2:H957,8,FALSE)</f>
      </c>
      <c r="Y1060" s="1">
        <f>VLOOKUP(G1060,Sku_Consolidated!A2:I957,9,FALSE)</f>
      </c>
      <c r="Z1060" s="1" t="s">
        <v>41</v>
      </c>
      <c r="AA1060" s="1">
        <f>VLOOKUP(G1060,Sku_Consolidated!A2:E957,5,FALSE)</f>
      </c>
      <c r="AB1060" s="1">
        <f>IF(VLOOKUP(G1060,Sku_Consolidated!A2:S957,19,FALSE)="SHOWCASE", VLOOKUP(E1060,Store_Showcase!B2:N144,13, FALSE), IF(VLOOKUP(G1060,Sku_Consolidated!A2:S957,19,FALSE)="VAM",VLOOKUP(E1060,Store_VAM!B2:N273,13, FALSE),VLOOKUP(E1060,Store_SRP!B2:N110,13, FALSE)))</f>
      </c>
      <c r="AC1060" s="1">
        <f>IF(IFERROR(AB1060,TRUE)=TRUE, "-","OK")</f>
      </c>
      <c r="AD1060" s="11" t="s">
        <v>37</v>
      </c>
      <c r="AE1060" s="11" t="s">
        <v>37</v>
      </c>
      <c r="AF1060" s="1">
        <f>IF(IFERROR(VLOOKUP(E1060,Store_Showcase!B2:H144,{5}, FALSE), TRUE)=TRUE, IF(IFERROR(VLOOKUP(E1060,Store_SRP!B2:H110,{5}, FALSE), TRUE)=TRUE,VLOOKUP(E1060,Store_VAM!B2:H273,{5}, FALSE),VLOOKUP(E1060,Store_SRP!B2:H110,{5}, FALSE)), VLOOKUP(E1060,Store_Showcase!B2:H144,{5}, FALSE))</f>
      </c>
      <c r="AG1060" s="1">
        <f>IF(IFERROR(VLOOKUP(E1060,Store_Showcase!B2:H144,{6}, FALSE), TRUE)=TRUE, IF(IFERROR(VLOOKUP(E1060,Store_SRP!B2:H110,{6}, FALSE), TRUE)=TRUE,VLOOKUP(E1060,Store_VAM!B2:H273,{6}, FALSE),VLOOKUP(E1060,Store_SRP!B2:H110,{6}, FALSE)), VLOOKUP(E1060,Store_Showcase!B2:H144,{6}, FALSE))</f>
      </c>
      <c r="AH1060" s="1">
        <f>VLOOKUP(G1060,Sku_Consolidated!A2:R957,18,FALSE)</f>
      </c>
      <c r="AI1060" s="1">
        <f>VLOOKUP(G1060,Sku_Consolidated!A2:S957,19,FALSE)</f>
      </c>
      <c r="AJ1060" s="1">
        <f>VLOOKUP(G1060,Sku_Consolidated!A2:T957,20,FALSE)</f>
      </c>
    </row>
    <row r="1061" spans="1:36" x14ac:dyDescent="0.25">
      <c r="A1061" s="1">
        <v>2024</v>
      </c>
      <c r="B1061" s="1" t="s">
        <v>31</v>
      </c>
      <c r="C1061" s="1" t="s">
        <v>32</v>
      </c>
      <c r="D1061" s="1" t="s">
        <v>33</v>
      </c>
      <c r="E1061" s="9" t="s">
        <v>2609</v>
      </c>
      <c r="F1061" s="1">
        <f>IF(VLOOKUP(G1061,Sku_Consolidated!A2:S957,{19},FALSE)="SHOWCASE", VLOOKUP(E1061,Store_Showcase!B2:C144,{2}, FALSE), IF(VLOOKUP(G1061,Sku_Consolidated!A2:S957,{19},FALSE)="VAM",VLOOKUP(E1061,Store_VAM!B2:C273,{2}, FALSE),VLOOKUP(E1061,Store_SRP!B2:C110,{2}, FALSE)))</f>
      </c>
      <c r="G1061" s="1">
        <v>14269</v>
      </c>
      <c r="H1061" s="1" t="s">
        <v>1446</v>
      </c>
      <c r="I1061" s="10" t="s">
        <v>380</v>
      </c>
      <c r="J1061" s="1">
        <f>VLOOKUP(G1061,Sku_Consolidated!A2:C957, 3, FALSE)</f>
      </c>
      <c r="K1061" s="10">
        <f>IF(J1061="PACK", I1061, 0)</f>
      </c>
      <c r="L1061" s="10">
        <f>IF(J1061="KG", I1061, I1061 * VLOOKUP(G1061,Sku_Consolidated!A2:U957,21,FALSE))</f>
      </c>
      <c r="M1061" s="10" t="s">
        <v>37</v>
      </c>
      <c r="N1061" s="11" t="s">
        <v>2803</v>
      </c>
      <c r="O1061" s="10" t="s">
        <v>2804</v>
      </c>
      <c r="P1061" s="10">
        <f>N1061 - O1061</f>
      </c>
      <c r="Q1061" s="1">
        <f>VLOOKUP(G1061,Sku_Consolidated!A2:G957,7, FALSE)</f>
      </c>
      <c r="R1061" s="1">
        <f>IF(IFERROR(VLOOKUP(E1061,Store_Showcase!B2:H144,7, FALSE), TRUE)=TRUE, IF(IFERROR(VLOOKUP(E1061,Store_SRP!B2:H110,7, FALSE), TRUE)=TRUE,VLOOKUP(E1061,Store_VAM!B2:H273,7, FALSE),VLOOKUP(E1061,Store_SRP!B2:H110,7, FALSE)), VLOOKUP(E1061,Store_Showcase!B2:H144,7, FALSE))</f>
      </c>
      <c r="S1061" s="1">
        <f>IF(IFERROR(VLOOKUP(E1061,Store_Showcase!B2:I144,8, FALSE), TRUE)=TRUE, IF(IFERROR(VLOOKUP(E1061,Store_SRP!B2:I110,8, FALSE), TRUE)=TRUE,VLOOKUP(E1061,Store_VAM!B2:I273,8, FALSE),VLOOKUP(E1061,Store_SRP!B2:I110,8, FALSE)), VLOOKUP(E1061,Store_Showcase!B2:I144,8, FALSE))</f>
      </c>
      <c r="T1061" s="1">
        <f>VLOOKUP(G1061,Sku_Consolidated!A2:R957,18,FALSE)</f>
      </c>
      <c r="U1061" s="1" t="s">
        <v>2796</v>
      </c>
      <c r="V1061" s="1">
        <f>IF(VLOOKUP(G1061,Sku_Consolidated!A2:S957,19,FALSE)="SHOWCASE", VLOOKUP(E1061,Store_Showcase!B2:L144,11, FALSE), IF(VLOOKUP(G1061,Sku_Consolidated!A2:S957,19,FALSE)="VAM",VLOOKUP(E1061,Store_VAM!B2:L273,11, FALSE),VLOOKUP(E1061,Store_SRP!B2:L110,11, FALSE)))</f>
      </c>
      <c r="W1061" s="1">
        <f>VLOOKUP(G1061,Sku_Consolidated!A2:W957,11,FALSE)</f>
      </c>
      <c r="X1061" s="1">
        <f>VLOOKUP(G1061,Sku_Consolidated!A2:H957,8,FALSE)</f>
      </c>
      <c r="Y1061" s="1">
        <f>VLOOKUP(G1061,Sku_Consolidated!A2:I957,9,FALSE)</f>
      </c>
      <c r="Z1061" s="1" t="s">
        <v>41</v>
      </c>
      <c r="AA1061" s="1">
        <f>VLOOKUP(G1061,Sku_Consolidated!A2:E957,5,FALSE)</f>
      </c>
      <c r="AB1061" s="1">
        <f>IF(VLOOKUP(G1061,Sku_Consolidated!A2:S957,19,FALSE)="SHOWCASE", VLOOKUP(E1061,Store_Showcase!B2:N144,13, FALSE), IF(VLOOKUP(G1061,Sku_Consolidated!A2:S957,19,FALSE)="VAM",VLOOKUP(E1061,Store_VAM!B2:N273,13, FALSE),VLOOKUP(E1061,Store_SRP!B2:N110,13, FALSE)))</f>
      </c>
      <c r="AC1061" s="1">
        <f>IF(IFERROR(AB1061,TRUE)=TRUE, "-","OK")</f>
      </c>
      <c r="AD1061" s="11" t="s">
        <v>37</v>
      </c>
      <c r="AE1061" s="11" t="s">
        <v>37</v>
      </c>
      <c r="AF1061" s="1">
        <f>IF(IFERROR(VLOOKUP(E1061,Store_Showcase!B2:H144,{5}, FALSE), TRUE)=TRUE, IF(IFERROR(VLOOKUP(E1061,Store_SRP!B2:H110,{5}, FALSE), TRUE)=TRUE,VLOOKUP(E1061,Store_VAM!B2:H273,{5}, FALSE),VLOOKUP(E1061,Store_SRP!B2:H110,{5}, FALSE)), VLOOKUP(E1061,Store_Showcase!B2:H144,{5}, FALSE))</f>
      </c>
      <c r="AG1061" s="1">
        <f>IF(IFERROR(VLOOKUP(E1061,Store_Showcase!B2:H144,{6}, FALSE), TRUE)=TRUE, IF(IFERROR(VLOOKUP(E1061,Store_SRP!B2:H110,{6}, FALSE), TRUE)=TRUE,VLOOKUP(E1061,Store_VAM!B2:H273,{6}, FALSE),VLOOKUP(E1061,Store_SRP!B2:H110,{6}, FALSE)), VLOOKUP(E1061,Store_Showcase!B2:H144,{6}, FALSE))</f>
      </c>
      <c r="AH1061" s="1">
        <f>VLOOKUP(G1061,Sku_Consolidated!A2:R957,18,FALSE)</f>
      </c>
      <c r="AI1061" s="1">
        <f>VLOOKUP(G1061,Sku_Consolidated!A2:S957,19,FALSE)</f>
      </c>
      <c r="AJ1061" s="1">
        <f>VLOOKUP(G1061,Sku_Consolidated!A2:T957,20,FALSE)</f>
      </c>
    </row>
    <row r="1062" spans="1:36" x14ac:dyDescent="0.25">
      <c r="A1062" s="1">
        <v>2024</v>
      </c>
      <c r="B1062" s="1" t="s">
        <v>31</v>
      </c>
      <c r="C1062" s="1" t="s">
        <v>32</v>
      </c>
      <c r="D1062" s="1" t="s">
        <v>33</v>
      </c>
      <c r="E1062" s="9" t="s">
        <v>2609</v>
      </c>
      <c r="F1062" s="1">
        <f>IF(VLOOKUP(G1062,Sku_Consolidated!A2:S957,{19},FALSE)="SHOWCASE", VLOOKUP(E1062,Store_Showcase!B2:C144,{2}, FALSE), IF(VLOOKUP(G1062,Sku_Consolidated!A2:S957,{19},FALSE)="VAM",VLOOKUP(E1062,Store_VAM!B2:C273,{2}, FALSE),VLOOKUP(E1062,Store_SRP!B2:C110,{2}, FALSE)))</f>
      </c>
      <c r="G1062" s="1">
        <v>14270</v>
      </c>
      <c r="H1062" s="1" t="s">
        <v>1450</v>
      </c>
      <c r="I1062" s="10" t="s">
        <v>2805</v>
      </c>
      <c r="J1062" s="1">
        <f>VLOOKUP(G1062,Sku_Consolidated!A2:C957, 3, FALSE)</f>
      </c>
      <c r="K1062" s="10">
        <f>IF(J1062="PACK", I1062, 0)</f>
      </c>
      <c r="L1062" s="10">
        <f>IF(J1062="KG", I1062, I1062 * VLOOKUP(G1062,Sku_Consolidated!A2:U957,21,FALSE))</f>
      </c>
      <c r="M1062" s="10" t="s">
        <v>37</v>
      </c>
      <c r="N1062" s="11" t="s">
        <v>2806</v>
      </c>
      <c r="O1062" s="10" t="s">
        <v>2807</v>
      </c>
      <c r="P1062" s="10">
        <f>N1062 - O1062</f>
      </c>
      <c r="Q1062" s="1">
        <f>VLOOKUP(G1062,Sku_Consolidated!A2:G957,7, FALSE)</f>
      </c>
      <c r="R1062" s="1">
        <f>IF(IFERROR(VLOOKUP(E1062,Store_Showcase!B2:H144,7, FALSE), TRUE)=TRUE, IF(IFERROR(VLOOKUP(E1062,Store_SRP!B2:H110,7, FALSE), TRUE)=TRUE,VLOOKUP(E1062,Store_VAM!B2:H273,7, FALSE),VLOOKUP(E1062,Store_SRP!B2:H110,7, FALSE)), VLOOKUP(E1062,Store_Showcase!B2:H144,7, FALSE))</f>
      </c>
      <c r="S1062" s="1">
        <f>IF(IFERROR(VLOOKUP(E1062,Store_Showcase!B2:I144,8, FALSE), TRUE)=TRUE, IF(IFERROR(VLOOKUP(E1062,Store_SRP!B2:I110,8, FALSE), TRUE)=TRUE,VLOOKUP(E1062,Store_VAM!B2:I273,8, FALSE),VLOOKUP(E1062,Store_SRP!B2:I110,8, FALSE)), VLOOKUP(E1062,Store_Showcase!B2:I144,8, FALSE))</f>
      </c>
      <c r="T1062" s="1">
        <f>VLOOKUP(G1062,Sku_Consolidated!A2:R957,18,FALSE)</f>
      </c>
      <c r="U1062" s="1" t="s">
        <v>2796</v>
      </c>
      <c r="V1062" s="1">
        <f>IF(VLOOKUP(G1062,Sku_Consolidated!A2:S957,19,FALSE)="SHOWCASE", VLOOKUP(E1062,Store_Showcase!B2:L144,11, FALSE), IF(VLOOKUP(G1062,Sku_Consolidated!A2:S957,19,FALSE)="VAM",VLOOKUP(E1062,Store_VAM!B2:L273,11, FALSE),VLOOKUP(E1062,Store_SRP!B2:L110,11, FALSE)))</f>
      </c>
      <c r="W1062" s="1">
        <f>VLOOKUP(G1062,Sku_Consolidated!A2:W957,11,FALSE)</f>
      </c>
      <c r="X1062" s="1">
        <f>VLOOKUP(G1062,Sku_Consolidated!A2:H957,8,FALSE)</f>
      </c>
      <c r="Y1062" s="1">
        <f>VLOOKUP(G1062,Sku_Consolidated!A2:I957,9,FALSE)</f>
      </c>
      <c r="Z1062" s="1" t="s">
        <v>41</v>
      </c>
      <c r="AA1062" s="1">
        <f>VLOOKUP(G1062,Sku_Consolidated!A2:E957,5,FALSE)</f>
      </c>
      <c r="AB1062" s="1">
        <f>IF(VLOOKUP(G1062,Sku_Consolidated!A2:S957,19,FALSE)="SHOWCASE", VLOOKUP(E1062,Store_Showcase!B2:N144,13, FALSE), IF(VLOOKUP(G1062,Sku_Consolidated!A2:S957,19,FALSE)="VAM",VLOOKUP(E1062,Store_VAM!B2:N273,13, FALSE),VLOOKUP(E1062,Store_SRP!B2:N110,13, FALSE)))</f>
      </c>
      <c r="AC1062" s="1">
        <f>IF(IFERROR(AB1062,TRUE)=TRUE, "-","OK")</f>
      </c>
      <c r="AD1062" s="11" t="s">
        <v>37</v>
      </c>
      <c r="AE1062" s="11" t="s">
        <v>37</v>
      </c>
      <c r="AF1062" s="1">
        <f>IF(IFERROR(VLOOKUP(E1062,Store_Showcase!B2:H144,{5}, FALSE), TRUE)=TRUE, IF(IFERROR(VLOOKUP(E1062,Store_SRP!B2:H110,{5}, FALSE), TRUE)=TRUE,VLOOKUP(E1062,Store_VAM!B2:H273,{5}, FALSE),VLOOKUP(E1062,Store_SRP!B2:H110,{5}, FALSE)), VLOOKUP(E1062,Store_Showcase!B2:H144,{5}, FALSE))</f>
      </c>
      <c r="AG1062" s="1">
        <f>IF(IFERROR(VLOOKUP(E1062,Store_Showcase!B2:H144,{6}, FALSE), TRUE)=TRUE, IF(IFERROR(VLOOKUP(E1062,Store_SRP!B2:H110,{6}, FALSE), TRUE)=TRUE,VLOOKUP(E1062,Store_VAM!B2:H273,{6}, FALSE),VLOOKUP(E1062,Store_SRP!B2:H110,{6}, FALSE)), VLOOKUP(E1062,Store_Showcase!B2:H144,{6}, FALSE))</f>
      </c>
      <c r="AH1062" s="1">
        <f>VLOOKUP(G1062,Sku_Consolidated!A2:R957,18,FALSE)</f>
      </c>
      <c r="AI1062" s="1">
        <f>VLOOKUP(G1062,Sku_Consolidated!A2:S957,19,FALSE)</f>
      </c>
      <c r="AJ1062" s="1">
        <f>VLOOKUP(G1062,Sku_Consolidated!A2:T957,20,FALSE)</f>
      </c>
    </row>
    <row r="1063" spans="1:36" x14ac:dyDescent="0.25">
      <c r="A1063" s="1">
        <v>2024</v>
      </c>
      <c r="B1063" s="1" t="s">
        <v>31</v>
      </c>
      <c r="C1063" s="1" t="s">
        <v>32</v>
      </c>
      <c r="D1063" s="1" t="s">
        <v>33</v>
      </c>
      <c r="E1063" s="9" t="s">
        <v>2609</v>
      </c>
      <c r="F1063" s="1">
        <f>IF(VLOOKUP(G1063,Sku_Consolidated!A2:S957,{19},FALSE)="SHOWCASE", VLOOKUP(E1063,Store_Showcase!B2:C144,{2}, FALSE), IF(VLOOKUP(G1063,Sku_Consolidated!A2:S957,{19},FALSE)="VAM",VLOOKUP(E1063,Store_VAM!B2:C273,{2}, FALSE),VLOOKUP(E1063,Store_SRP!B2:C110,{2}, FALSE)))</f>
      </c>
      <c r="G1063" s="1">
        <v>14275</v>
      </c>
      <c r="H1063" s="1" t="s">
        <v>1454</v>
      </c>
      <c r="I1063" s="10" t="s">
        <v>2808</v>
      </c>
      <c r="J1063" s="1">
        <f>VLOOKUP(G1063,Sku_Consolidated!A2:C957, 3, FALSE)</f>
      </c>
      <c r="K1063" s="10">
        <f>IF(J1063="PACK", I1063, 0)</f>
      </c>
      <c r="L1063" s="10">
        <f>IF(J1063="KG", I1063, I1063 * VLOOKUP(G1063,Sku_Consolidated!A2:U957,21,FALSE))</f>
      </c>
      <c r="M1063" s="10" t="s">
        <v>37</v>
      </c>
      <c r="N1063" s="11" t="s">
        <v>2809</v>
      </c>
      <c r="O1063" s="10" t="s">
        <v>2810</v>
      </c>
      <c r="P1063" s="10">
        <f>N1063 - O1063</f>
      </c>
      <c r="Q1063" s="1">
        <f>VLOOKUP(G1063,Sku_Consolidated!A2:G957,7, FALSE)</f>
      </c>
      <c r="R1063" s="1">
        <f>IF(IFERROR(VLOOKUP(E1063,Store_Showcase!B2:H144,7, FALSE), TRUE)=TRUE, IF(IFERROR(VLOOKUP(E1063,Store_SRP!B2:H110,7, FALSE), TRUE)=TRUE,VLOOKUP(E1063,Store_VAM!B2:H273,7, FALSE),VLOOKUP(E1063,Store_SRP!B2:H110,7, FALSE)), VLOOKUP(E1063,Store_Showcase!B2:H144,7, FALSE))</f>
      </c>
      <c r="S1063" s="1">
        <f>IF(IFERROR(VLOOKUP(E1063,Store_Showcase!B2:I144,8, FALSE), TRUE)=TRUE, IF(IFERROR(VLOOKUP(E1063,Store_SRP!B2:I110,8, FALSE), TRUE)=TRUE,VLOOKUP(E1063,Store_VAM!B2:I273,8, FALSE),VLOOKUP(E1063,Store_SRP!B2:I110,8, FALSE)), VLOOKUP(E1063,Store_Showcase!B2:I144,8, FALSE))</f>
      </c>
      <c r="T1063" s="1">
        <f>VLOOKUP(G1063,Sku_Consolidated!A2:R957,18,FALSE)</f>
      </c>
      <c r="U1063" s="1" t="s">
        <v>2796</v>
      </c>
      <c r="V1063" s="1">
        <f>IF(VLOOKUP(G1063,Sku_Consolidated!A2:S957,19,FALSE)="SHOWCASE", VLOOKUP(E1063,Store_Showcase!B2:L144,11, FALSE), IF(VLOOKUP(G1063,Sku_Consolidated!A2:S957,19,FALSE)="VAM",VLOOKUP(E1063,Store_VAM!B2:L273,11, FALSE),VLOOKUP(E1063,Store_SRP!B2:L110,11, FALSE)))</f>
      </c>
      <c r="W1063" s="1">
        <f>VLOOKUP(G1063,Sku_Consolidated!A2:W957,11,FALSE)</f>
      </c>
      <c r="X1063" s="1">
        <f>VLOOKUP(G1063,Sku_Consolidated!A2:H957,8,FALSE)</f>
      </c>
      <c r="Y1063" s="1">
        <f>VLOOKUP(G1063,Sku_Consolidated!A2:I957,9,FALSE)</f>
      </c>
      <c r="Z1063" s="1" t="s">
        <v>41</v>
      </c>
      <c r="AA1063" s="1">
        <f>VLOOKUP(G1063,Sku_Consolidated!A2:E957,5,FALSE)</f>
      </c>
      <c r="AB1063" s="1">
        <f>IF(VLOOKUP(G1063,Sku_Consolidated!A2:S957,19,FALSE)="SHOWCASE", VLOOKUP(E1063,Store_Showcase!B2:N144,13, FALSE), IF(VLOOKUP(G1063,Sku_Consolidated!A2:S957,19,FALSE)="VAM",VLOOKUP(E1063,Store_VAM!B2:N273,13, FALSE),VLOOKUP(E1063,Store_SRP!B2:N110,13, FALSE)))</f>
      </c>
      <c r="AC1063" s="1">
        <f>IF(IFERROR(AB1063,TRUE)=TRUE, "-","OK")</f>
      </c>
      <c r="AD1063" s="11" t="s">
        <v>37</v>
      </c>
      <c r="AE1063" s="11" t="s">
        <v>37</v>
      </c>
      <c r="AF1063" s="1">
        <f>IF(IFERROR(VLOOKUP(E1063,Store_Showcase!B2:H144,{5}, FALSE), TRUE)=TRUE, IF(IFERROR(VLOOKUP(E1063,Store_SRP!B2:H110,{5}, FALSE), TRUE)=TRUE,VLOOKUP(E1063,Store_VAM!B2:H273,{5}, FALSE),VLOOKUP(E1063,Store_SRP!B2:H110,{5}, FALSE)), VLOOKUP(E1063,Store_Showcase!B2:H144,{5}, FALSE))</f>
      </c>
      <c r="AG1063" s="1">
        <f>IF(IFERROR(VLOOKUP(E1063,Store_Showcase!B2:H144,{6}, FALSE), TRUE)=TRUE, IF(IFERROR(VLOOKUP(E1063,Store_SRP!B2:H110,{6}, FALSE), TRUE)=TRUE,VLOOKUP(E1063,Store_VAM!B2:H273,{6}, FALSE),VLOOKUP(E1063,Store_SRP!B2:H110,{6}, FALSE)), VLOOKUP(E1063,Store_Showcase!B2:H144,{6}, FALSE))</f>
      </c>
      <c r="AH1063" s="1">
        <f>VLOOKUP(G1063,Sku_Consolidated!A2:R957,18,FALSE)</f>
      </c>
      <c r="AI1063" s="1">
        <f>VLOOKUP(G1063,Sku_Consolidated!A2:S957,19,FALSE)</f>
      </c>
      <c r="AJ1063" s="1">
        <f>VLOOKUP(G1063,Sku_Consolidated!A2:T957,20,FALSE)</f>
      </c>
    </row>
    <row r="1064" spans="1:36" x14ac:dyDescent="0.25">
      <c r="A1064" s="1">
        <v>2024</v>
      </c>
      <c r="B1064" s="1" t="s">
        <v>31</v>
      </c>
      <c r="C1064" s="1" t="s">
        <v>32</v>
      </c>
      <c r="D1064" s="1" t="s">
        <v>33</v>
      </c>
      <c r="E1064" s="9" t="s">
        <v>2609</v>
      </c>
      <c r="F1064" s="1">
        <f>IF(VLOOKUP(G1064,Sku_Consolidated!A2:S957,{19},FALSE)="SHOWCASE", VLOOKUP(E1064,Store_Showcase!B2:C144,{2}, FALSE), IF(VLOOKUP(G1064,Sku_Consolidated!A2:S957,{19},FALSE)="VAM",VLOOKUP(E1064,Store_VAM!B2:C273,{2}, FALSE),VLOOKUP(E1064,Store_SRP!B2:C110,{2}, FALSE)))</f>
      </c>
      <c r="G1064" s="1">
        <v>14280</v>
      </c>
      <c r="H1064" s="1" t="s">
        <v>1458</v>
      </c>
      <c r="I1064" s="10" t="s">
        <v>2811</v>
      </c>
      <c r="J1064" s="1">
        <f>VLOOKUP(G1064,Sku_Consolidated!A2:C957, 3, FALSE)</f>
      </c>
      <c r="K1064" s="10">
        <f>IF(J1064="PACK", I1064, 0)</f>
      </c>
      <c r="L1064" s="10">
        <f>IF(J1064="KG", I1064, I1064 * VLOOKUP(G1064,Sku_Consolidated!A2:U957,21,FALSE))</f>
      </c>
      <c r="M1064" s="10" t="s">
        <v>37</v>
      </c>
      <c r="N1064" s="11" t="s">
        <v>2812</v>
      </c>
      <c r="O1064" s="10" t="s">
        <v>2813</v>
      </c>
      <c r="P1064" s="10">
        <f>N1064 - O1064</f>
      </c>
      <c r="Q1064" s="1">
        <f>VLOOKUP(G1064,Sku_Consolidated!A2:G957,7, FALSE)</f>
      </c>
      <c r="R1064" s="1">
        <f>IF(IFERROR(VLOOKUP(E1064,Store_Showcase!B2:H144,7, FALSE), TRUE)=TRUE, IF(IFERROR(VLOOKUP(E1064,Store_SRP!B2:H110,7, FALSE), TRUE)=TRUE,VLOOKUP(E1064,Store_VAM!B2:H273,7, FALSE),VLOOKUP(E1064,Store_SRP!B2:H110,7, FALSE)), VLOOKUP(E1064,Store_Showcase!B2:H144,7, FALSE))</f>
      </c>
      <c r="S1064" s="1">
        <f>IF(IFERROR(VLOOKUP(E1064,Store_Showcase!B2:I144,8, FALSE), TRUE)=TRUE, IF(IFERROR(VLOOKUP(E1064,Store_SRP!B2:I110,8, FALSE), TRUE)=TRUE,VLOOKUP(E1064,Store_VAM!B2:I273,8, FALSE),VLOOKUP(E1064,Store_SRP!B2:I110,8, FALSE)), VLOOKUP(E1064,Store_Showcase!B2:I144,8, FALSE))</f>
      </c>
      <c r="T1064" s="1">
        <f>VLOOKUP(G1064,Sku_Consolidated!A2:R957,18,FALSE)</f>
      </c>
      <c r="U1064" s="1" t="s">
        <v>2796</v>
      </c>
      <c r="V1064" s="1">
        <f>IF(VLOOKUP(G1064,Sku_Consolidated!A2:S957,19,FALSE)="SHOWCASE", VLOOKUP(E1064,Store_Showcase!B2:L144,11, FALSE), IF(VLOOKUP(G1064,Sku_Consolidated!A2:S957,19,FALSE)="VAM",VLOOKUP(E1064,Store_VAM!B2:L273,11, FALSE),VLOOKUP(E1064,Store_SRP!B2:L110,11, FALSE)))</f>
      </c>
      <c r="W1064" s="1">
        <f>VLOOKUP(G1064,Sku_Consolidated!A2:W957,11,FALSE)</f>
      </c>
      <c r="X1064" s="1">
        <f>VLOOKUP(G1064,Sku_Consolidated!A2:H957,8,FALSE)</f>
      </c>
      <c r="Y1064" s="1">
        <f>VLOOKUP(G1064,Sku_Consolidated!A2:I957,9,FALSE)</f>
      </c>
      <c r="Z1064" s="1" t="s">
        <v>41</v>
      </c>
      <c r="AA1064" s="1">
        <f>VLOOKUP(G1064,Sku_Consolidated!A2:E957,5,FALSE)</f>
      </c>
      <c r="AB1064" s="1">
        <f>IF(VLOOKUP(G1064,Sku_Consolidated!A2:S957,19,FALSE)="SHOWCASE", VLOOKUP(E1064,Store_Showcase!B2:N144,13, FALSE), IF(VLOOKUP(G1064,Sku_Consolidated!A2:S957,19,FALSE)="VAM",VLOOKUP(E1064,Store_VAM!B2:N273,13, FALSE),VLOOKUP(E1064,Store_SRP!B2:N110,13, FALSE)))</f>
      </c>
      <c r="AC1064" s="1">
        <f>IF(IFERROR(AB1064,TRUE)=TRUE, "-","OK")</f>
      </c>
      <c r="AD1064" s="11" t="s">
        <v>37</v>
      </c>
      <c r="AE1064" s="11" t="s">
        <v>37</v>
      </c>
      <c r="AF1064" s="1">
        <f>IF(IFERROR(VLOOKUP(E1064,Store_Showcase!B2:H144,{5}, FALSE), TRUE)=TRUE, IF(IFERROR(VLOOKUP(E1064,Store_SRP!B2:H110,{5}, FALSE), TRUE)=TRUE,VLOOKUP(E1064,Store_VAM!B2:H273,{5}, FALSE),VLOOKUP(E1064,Store_SRP!B2:H110,{5}, FALSE)), VLOOKUP(E1064,Store_Showcase!B2:H144,{5}, FALSE))</f>
      </c>
      <c r="AG1064" s="1">
        <f>IF(IFERROR(VLOOKUP(E1064,Store_Showcase!B2:H144,{6}, FALSE), TRUE)=TRUE, IF(IFERROR(VLOOKUP(E1064,Store_SRP!B2:H110,{6}, FALSE), TRUE)=TRUE,VLOOKUP(E1064,Store_VAM!B2:H273,{6}, FALSE),VLOOKUP(E1064,Store_SRP!B2:H110,{6}, FALSE)), VLOOKUP(E1064,Store_Showcase!B2:H144,{6}, FALSE))</f>
      </c>
      <c r="AH1064" s="1">
        <f>VLOOKUP(G1064,Sku_Consolidated!A2:R957,18,FALSE)</f>
      </c>
      <c r="AI1064" s="1">
        <f>VLOOKUP(G1064,Sku_Consolidated!A2:S957,19,FALSE)</f>
      </c>
      <c r="AJ1064" s="1">
        <f>VLOOKUP(G1064,Sku_Consolidated!A2:T957,20,FALSE)</f>
      </c>
    </row>
    <row r="1065" spans="1:36" x14ac:dyDescent="0.25">
      <c r="A1065" s="1">
        <v>2024</v>
      </c>
      <c r="B1065" s="1" t="s">
        <v>31</v>
      </c>
      <c r="C1065" s="1" t="s">
        <v>32</v>
      </c>
      <c r="D1065" s="1" t="s">
        <v>33</v>
      </c>
      <c r="E1065" s="9" t="s">
        <v>2609</v>
      </c>
      <c r="F1065" s="1">
        <f>IF(VLOOKUP(G1065,Sku_Consolidated!A2:S957,{19},FALSE)="SHOWCASE", VLOOKUP(E1065,Store_Showcase!B2:C144,{2}, FALSE), IF(VLOOKUP(G1065,Sku_Consolidated!A2:S957,{19},FALSE)="VAM",VLOOKUP(E1065,Store_VAM!B2:C273,{2}, FALSE),VLOOKUP(E1065,Store_SRP!B2:C110,{2}, FALSE)))</f>
      </c>
      <c r="G1065" s="1">
        <v>14281</v>
      </c>
      <c r="H1065" s="1" t="s">
        <v>1621</v>
      </c>
      <c r="I1065" s="10" t="s">
        <v>2814</v>
      </c>
      <c r="J1065" s="1">
        <f>VLOOKUP(G1065,Sku_Consolidated!A2:C957, 3, FALSE)</f>
      </c>
      <c r="K1065" s="10">
        <f>IF(J1065="PACK", I1065, 0)</f>
      </c>
      <c r="L1065" s="10">
        <f>IF(J1065="KG", I1065, I1065 * VLOOKUP(G1065,Sku_Consolidated!A2:U957,21,FALSE))</f>
      </c>
      <c r="M1065" s="10" t="s">
        <v>37</v>
      </c>
      <c r="N1065" s="11" t="s">
        <v>2815</v>
      </c>
      <c r="O1065" s="10" t="s">
        <v>2816</v>
      </c>
      <c r="P1065" s="10">
        <f>N1065 - O1065</f>
      </c>
      <c r="Q1065" s="1">
        <f>VLOOKUP(G1065,Sku_Consolidated!A2:G957,7, FALSE)</f>
      </c>
      <c r="R1065" s="1">
        <f>IF(IFERROR(VLOOKUP(E1065,Store_Showcase!B2:H144,7, FALSE), TRUE)=TRUE, IF(IFERROR(VLOOKUP(E1065,Store_SRP!B2:H110,7, FALSE), TRUE)=TRUE,VLOOKUP(E1065,Store_VAM!B2:H273,7, FALSE),VLOOKUP(E1065,Store_SRP!B2:H110,7, FALSE)), VLOOKUP(E1065,Store_Showcase!B2:H144,7, FALSE))</f>
      </c>
      <c r="S1065" s="1">
        <f>IF(IFERROR(VLOOKUP(E1065,Store_Showcase!B2:I144,8, FALSE), TRUE)=TRUE, IF(IFERROR(VLOOKUP(E1065,Store_SRP!B2:I110,8, FALSE), TRUE)=TRUE,VLOOKUP(E1065,Store_VAM!B2:I273,8, FALSE),VLOOKUP(E1065,Store_SRP!B2:I110,8, FALSE)), VLOOKUP(E1065,Store_Showcase!B2:I144,8, FALSE))</f>
      </c>
      <c r="T1065" s="1">
        <f>VLOOKUP(G1065,Sku_Consolidated!A2:R957,18,FALSE)</f>
      </c>
      <c r="U1065" s="1" t="s">
        <v>2796</v>
      </c>
      <c r="V1065" s="1">
        <f>IF(VLOOKUP(G1065,Sku_Consolidated!A2:S957,19,FALSE)="SHOWCASE", VLOOKUP(E1065,Store_Showcase!B2:L144,11, FALSE), IF(VLOOKUP(G1065,Sku_Consolidated!A2:S957,19,FALSE)="VAM",VLOOKUP(E1065,Store_VAM!B2:L273,11, FALSE),VLOOKUP(E1065,Store_SRP!B2:L110,11, FALSE)))</f>
      </c>
      <c r="W1065" s="1">
        <f>VLOOKUP(G1065,Sku_Consolidated!A2:W957,11,FALSE)</f>
      </c>
      <c r="X1065" s="1">
        <f>VLOOKUP(G1065,Sku_Consolidated!A2:H957,8,FALSE)</f>
      </c>
      <c r="Y1065" s="1">
        <f>VLOOKUP(G1065,Sku_Consolidated!A2:I957,9,FALSE)</f>
      </c>
      <c r="Z1065" s="1" t="s">
        <v>41</v>
      </c>
      <c r="AA1065" s="1">
        <f>VLOOKUP(G1065,Sku_Consolidated!A2:E957,5,FALSE)</f>
      </c>
      <c r="AB1065" s="1">
        <f>IF(VLOOKUP(G1065,Sku_Consolidated!A2:S957,19,FALSE)="SHOWCASE", VLOOKUP(E1065,Store_Showcase!B2:N144,13, FALSE), IF(VLOOKUP(G1065,Sku_Consolidated!A2:S957,19,FALSE)="VAM",VLOOKUP(E1065,Store_VAM!B2:N273,13, FALSE),VLOOKUP(E1065,Store_SRP!B2:N110,13, FALSE)))</f>
      </c>
      <c r="AC1065" s="1">
        <f>IF(IFERROR(AB1065,TRUE)=TRUE, "-","OK")</f>
      </c>
      <c r="AD1065" s="11" t="s">
        <v>37</v>
      </c>
      <c r="AE1065" s="11" t="s">
        <v>37</v>
      </c>
      <c r="AF1065" s="1">
        <f>IF(IFERROR(VLOOKUP(E1065,Store_Showcase!B2:H144,{5}, FALSE), TRUE)=TRUE, IF(IFERROR(VLOOKUP(E1065,Store_SRP!B2:H110,{5}, FALSE), TRUE)=TRUE,VLOOKUP(E1065,Store_VAM!B2:H273,{5}, FALSE),VLOOKUP(E1065,Store_SRP!B2:H110,{5}, FALSE)), VLOOKUP(E1065,Store_Showcase!B2:H144,{5}, FALSE))</f>
      </c>
      <c r="AG1065" s="1">
        <f>IF(IFERROR(VLOOKUP(E1065,Store_Showcase!B2:H144,{6}, FALSE), TRUE)=TRUE, IF(IFERROR(VLOOKUP(E1065,Store_SRP!B2:H110,{6}, FALSE), TRUE)=TRUE,VLOOKUP(E1065,Store_VAM!B2:H273,{6}, FALSE),VLOOKUP(E1065,Store_SRP!B2:H110,{6}, FALSE)), VLOOKUP(E1065,Store_Showcase!B2:H144,{6}, FALSE))</f>
      </c>
      <c r="AH1065" s="1">
        <f>VLOOKUP(G1065,Sku_Consolidated!A2:R957,18,FALSE)</f>
      </c>
      <c r="AI1065" s="1">
        <f>VLOOKUP(G1065,Sku_Consolidated!A2:S957,19,FALSE)</f>
      </c>
      <c r="AJ1065" s="1">
        <f>VLOOKUP(G1065,Sku_Consolidated!A2:T957,20,FALSE)</f>
      </c>
    </row>
    <row r="1066" spans="1:36" x14ac:dyDescent="0.25">
      <c r="A1066" s="1">
        <v>2024</v>
      </c>
      <c r="B1066" s="1" t="s">
        <v>31</v>
      </c>
      <c r="C1066" s="1" t="s">
        <v>32</v>
      </c>
      <c r="D1066" s="1" t="s">
        <v>33</v>
      </c>
      <c r="E1066" s="9" t="s">
        <v>142</v>
      </c>
      <c r="F1066" s="1">
        <f>IF(VLOOKUP(G1066,Sku_Consolidated!A2:S957,{19},FALSE)="SHOWCASE", VLOOKUP(E1066,Store_Showcase!B2:C144,{2}, FALSE), IF(VLOOKUP(G1066,Sku_Consolidated!A2:S957,{19},FALSE)="VAM",VLOOKUP(E1066,Store_VAM!B2:C273,{2}, FALSE),VLOOKUP(E1066,Store_SRP!B2:C110,{2}, FALSE)))</f>
      </c>
      <c r="G1066" s="1">
        <v>14266</v>
      </c>
      <c r="H1066" s="1" t="s">
        <v>1433</v>
      </c>
      <c r="I1066" s="10" t="s">
        <v>2817</v>
      </c>
      <c r="J1066" s="1">
        <f>VLOOKUP(G1066,Sku_Consolidated!A2:C957, 3, FALSE)</f>
      </c>
      <c r="K1066" s="10">
        <f>IF(J1066="PACK", I1066, 0)</f>
      </c>
      <c r="L1066" s="10">
        <f>IF(J1066="KG", I1066, I1066 * VLOOKUP(G1066,Sku_Consolidated!A2:U957,21,FALSE))</f>
      </c>
      <c r="M1066" s="10" t="s">
        <v>37</v>
      </c>
      <c r="N1066" s="11" t="s">
        <v>2818</v>
      </c>
      <c r="O1066" s="10" t="s">
        <v>2819</v>
      </c>
      <c r="P1066" s="10">
        <f>N1066 - O1066</f>
      </c>
      <c r="Q1066" s="1">
        <f>VLOOKUP(G1066,Sku_Consolidated!A2:G957,7, FALSE)</f>
      </c>
      <c r="R1066" s="1">
        <f>IF(IFERROR(VLOOKUP(E1066,Store_Showcase!B2:H144,7, FALSE), TRUE)=TRUE, IF(IFERROR(VLOOKUP(E1066,Store_SRP!B2:H110,7, FALSE), TRUE)=TRUE,VLOOKUP(E1066,Store_VAM!B2:H273,7, FALSE),VLOOKUP(E1066,Store_SRP!B2:H110,7, FALSE)), VLOOKUP(E1066,Store_Showcase!B2:H144,7, FALSE))</f>
      </c>
      <c r="S1066" s="1">
        <f>IF(IFERROR(VLOOKUP(E1066,Store_Showcase!B2:I144,8, FALSE), TRUE)=TRUE, IF(IFERROR(VLOOKUP(E1066,Store_SRP!B2:I110,8, FALSE), TRUE)=TRUE,VLOOKUP(E1066,Store_VAM!B2:I273,8, FALSE),VLOOKUP(E1066,Store_SRP!B2:I110,8, FALSE)), VLOOKUP(E1066,Store_Showcase!B2:I144,8, FALSE))</f>
      </c>
      <c r="T1066" s="1">
        <f>VLOOKUP(G1066,Sku_Consolidated!A2:R957,18,FALSE)</f>
      </c>
      <c r="U1066" s="1" t="s">
        <v>2820</v>
      </c>
      <c r="V1066" s="1">
        <f>IF(VLOOKUP(G1066,Sku_Consolidated!A2:S957,19,FALSE)="SHOWCASE", VLOOKUP(E1066,Store_Showcase!B2:L144,11, FALSE), IF(VLOOKUP(G1066,Sku_Consolidated!A2:S957,19,FALSE)="VAM",VLOOKUP(E1066,Store_VAM!B2:L273,11, FALSE),VLOOKUP(E1066,Store_SRP!B2:L110,11, FALSE)))</f>
      </c>
      <c r="W1066" s="1">
        <f>VLOOKUP(G1066,Sku_Consolidated!A2:W957,11,FALSE)</f>
      </c>
      <c r="X1066" s="1">
        <f>VLOOKUP(G1066,Sku_Consolidated!A2:H957,8,FALSE)</f>
      </c>
      <c r="Y1066" s="1">
        <f>VLOOKUP(G1066,Sku_Consolidated!A2:I957,9,FALSE)</f>
      </c>
      <c r="Z1066" s="1" t="s">
        <v>41</v>
      </c>
      <c r="AA1066" s="1">
        <f>VLOOKUP(G1066,Sku_Consolidated!A2:E957,5,FALSE)</f>
      </c>
      <c r="AB1066" s="1">
        <f>IF(VLOOKUP(G1066,Sku_Consolidated!A2:S957,19,FALSE)="SHOWCASE", VLOOKUP(E1066,Store_Showcase!B2:N144,13, FALSE), IF(VLOOKUP(G1066,Sku_Consolidated!A2:S957,19,FALSE)="VAM",VLOOKUP(E1066,Store_VAM!B2:N273,13, FALSE),VLOOKUP(E1066,Store_SRP!B2:N110,13, FALSE)))</f>
      </c>
      <c r="AC1066" s="1">
        <f>IF(IFERROR(AB1066,TRUE)=TRUE, "-","OK")</f>
      </c>
      <c r="AD1066" s="11" t="s">
        <v>37</v>
      </c>
      <c r="AE1066" s="11" t="s">
        <v>37</v>
      </c>
      <c r="AF1066" s="1">
        <f>IF(IFERROR(VLOOKUP(E1066,Store_Showcase!B2:H144,{5}, FALSE), TRUE)=TRUE, IF(IFERROR(VLOOKUP(E1066,Store_SRP!B2:H110,{5}, FALSE), TRUE)=TRUE,VLOOKUP(E1066,Store_VAM!B2:H273,{5}, FALSE),VLOOKUP(E1066,Store_SRP!B2:H110,{5}, FALSE)), VLOOKUP(E1066,Store_Showcase!B2:H144,{5}, FALSE))</f>
      </c>
      <c r="AG1066" s="1">
        <f>IF(IFERROR(VLOOKUP(E1066,Store_Showcase!B2:H144,{6}, FALSE), TRUE)=TRUE, IF(IFERROR(VLOOKUP(E1066,Store_SRP!B2:H110,{6}, FALSE), TRUE)=TRUE,VLOOKUP(E1066,Store_VAM!B2:H273,{6}, FALSE),VLOOKUP(E1066,Store_SRP!B2:H110,{6}, FALSE)), VLOOKUP(E1066,Store_Showcase!B2:H144,{6}, FALSE))</f>
      </c>
      <c r="AH1066" s="1">
        <f>VLOOKUP(G1066,Sku_Consolidated!A2:R957,18,FALSE)</f>
      </c>
      <c r="AI1066" s="1">
        <f>VLOOKUP(G1066,Sku_Consolidated!A2:S957,19,FALSE)</f>
      </c>
      <c r="AJ1066" s="1">
        <f>VLOOKUP(G1066,Sku_Consolidated!A2:T957,20,FALSE)</f>
      </c>
    </row>
    <row r="1067" spans="1:36" x14ac:dyDescent="0.25">
      <c r="A1067" s="1">
        <v>2024</v>
      </c>
      <c r="B1067" s="1" t="s">
        <v>31</v>
      </c>
      <c r="C1067" s="1" t="s">
        <v>32</v>
      </c>
      <c r="D1067" s="1" t="s">
        <v>33</v>
      </c>
      <c r="E1067" s="9" t="s">
        <v>142</v>
      </c>
      <c r="F1067" s="1">
        <f>IF(VLOOKUP(G1067,Sku_Consolidated!A2:S957,{19},FALSE)="SHOWCASE", VLOOKUP(E1067,Store_Showcase!B2:C144,{2}, FALSE), IF(VLOOKUP(G1067,Sku_Consolidated!A2:S957,{19},FALSE)="VAM",VLOOKUP(E1067,Store_VAM!B2:C273,{2}, FALSE),VLOOKUP(E1067,Store_SRP!B2:C110,{2}, FALSE)))</f>
      </c>
      <c r="G1067" s="1">
        <v>14267</v>
      </c>
      <c r="H1067" s="1" t="s">
        <v>1438</v>
      </c>
      <c r="I1067" s="10" t="s">
        <v>2821</v>
      </c>
      <c r="J1067" s="1">
        <f>VLOOKUP(G1067,Sku_Consolidated!A2:C957, 3, FALSE)</f>
      </c>
      <c r="K1067" s="10">
        <f>IF(J1067="PACK", I1067, 0)</f>
      </c>
      <c r="L1067" s="10">
        <f>IF(J1067="KG", I1067, I1067 * VLOOKUP(G1067,Sku_Consolidated!A2:U957,21,FALSE))</f>
      </c>
      <c r="M1067" s="10" t="s">
        <v>37</v>
      </c>
      <c r="N1067" s="11" t="s">
        <v>2822</v>
      </c>
      <c r="O1067" s="10" t="s">
        <v>2823</v>
      </c>
      <c r="P1067" s="10">
        <f>N1067 - O1067</f>
      </c>
      <c r="Q1067" s="1">
        <f>VLOOKUP(G1067,Sku_Consolidated!A2:G957,7, FALSE)</f>
      </c>
      <c r="R1067" s="1">
        <f>IF(IFERROR(VLOOKUP(E1067,Store_Showcase!B2:H144,7, FALSE), TRUE)=TRUE, IF(IFERROR(VLOOKUP(E1067,Store_SRP!B2:H110,7, FALSE), TRUE)=TRUE,VLOOKUP(E1067,Store_VAM!B2:H273,7, FALSE),VLOOKUP(E1067,Store_SRP!B2:H110,7, FALSE)), VLOOKUP(E1067,Store_Showcase!B2:H144,7, FALSE))</f>
      </c>
      <c r="S1067" s="1">
        <f>IF(IFERROR(VLOOKUP(E1067,Store_Showcase!B2:I144,8, FALSE), TRUE)=TRUE, IF(IFERROR(VLOOKUP(E1067,Store_SRP!B2:I110,8, FALSE), TRUE)=TRUE,VLOOKUP(E1067,Store_VAM!B2:I273,8, FALSE),VLOOKUP(E1067,Store_SRP!B2:I110,8, FALSE)), VLOOKUP(E1067,Store_Showcase!B2:I144,8, FALSE))</f>
      </c>
      <c r="T1067" s="1">
        <f>VLOOKUP(G1067,Sku_Consolidated!A2:R957,18,FALSE)</f>
      </c>
      <c r="U1067" s="1" t="s">
        <v>2820</v>
      </c>
      <c r="V1067" s="1">
        <f>IF(VLOOKUP(G1067,Sku_Consolidated!A2:S957,19,FALSE)="SHOWCASE", VLOOKUP(E1067,Store_Showcase!B2:L144,11, FALSE), IF(VLOOKUP(G1067,Sku_Consolidated!A2:S957,19,FALSE)="VAM",VLOOKUP(E1067,Store_VAM!B2:L273,11, FALSE),VLOOKUP(E1067,Store_SRP!B2:L110,11, FALSE)))</f>
      </c>
      <c r="W1067" s="1">
        <f>VLOOKUP(G1067,Sku_Consolidated!A2:W957,11,FALSE)</f>
      </c>
      <c r="X1067" s="1">
        <f>VLOOKUP(G1067,Sku_Consolidated!A2:H957,8,FALSE)</f>
      </c>
      <c r="Y1067" s="1">
        <f>VLOOKUP(G1067,Sku_Consolidated!A2:I957,9,FALSE)</f>
      </c>
      <c r="Z1067" s="1" t="s">
        <v>41</v>
      </c>
      <c r="AA1067" s="1">
        <f>VLOOKUP(G1067,Sku_Consolidated!A2:E957,5,FALSE)</f>
      </c>
      <c r="AB1067" s="1">
        <f>IF(VLOOKUP(G1067,Sku_Consolidated!A2:S957,19,FALSE)="SHOWCASE", VLOOKUP(E1067,Store_Showcase!B2:N144,13, FALSE), IF(VLOOKUP(G1067,Sku_Consolidated!A2:S957,19,FALSE)="VAM",VLOOKUP(E1067,Store_VAM!B2:N273,13, FALSE),VLOOKUP(E1067,Store_SRP!B2:N110,13, FALSE)))</f>
      </c>
      <c r="AC1067" s="1">
        <f>IF(IFERROR(AB1067,TRUE)=TRUE, "-","OK")</f>
      </c>
      <c r="AD1067" s="11" t="s">
        <v>37</v>
      </c>
      <c r="AE1067" s="11" t="s">
        <v>37</v>
      </c>
      <c r="AF1067" s="1">
        <f>IF(IFERROR(VLOOKUP(E1067,Store_Showcase!B2:H144,{5}, FALSE), TRUE)=TRUE, IF(IFERROR(VLOOKUP(E1067,Store_SRP!B2:H110,{5}, FALSE), TRUE)=TRUE,VLOOKUP(E1067,Store_VAM!B2:H273,{5}, FALSE),VLOOKUP(E1067,Store_SRP!B2:H110,{5}, FALSE)), VLOOKUP(E1067,Store_Showcase!B2:H144,{5}, FALSE))</f>
      </c>
      <c r="AG1067" s="1">
        <f>IF(IFERROR(VLOOKUP(E1067,Store_Showcase!B2:H144,{6}, FALSE), TRUE)=TRUE, IF(IFERROR(VLOOKUP(E1067,Store_SRP!B2:H110,{6}, FALSE), TRUE)=TRUE,VLOOKUP(E1067,Store_VAM!B2:H273,{6}, FALSE),VLOOKUP(E1067,Store_SRP!B2:H110,{6}, FALSE)), VLOOKUP(E1067,Store_Showcase!B2:H144,{6}, FALSE))</f>
      </c>
      <c r="AH1067" s="1">
        <f>VLOOKUP(G1067,Sku_Consolidated!A2:R957,18,FALSE)</f>
      </c>
      <c r="AI1067" s="1">
        <f>VLOOKUP(G1067,Sku_Consolidated!A2:S957,19,FALSE)</f>
      </c>
      <c r="AJ1067" s="1">
        <f>VLOOKUP(G1067,Sku_Consolidated!A2:T957,20,FALSE)</f>
      </c>
    </row>
    <row r="1068" spans="1:36" x14ac:dyDescent="0.25">
      <c r="A1068" s="1">
        <v>2024</v>
      </c>
      <c r="B1068" s="1" t="s">
        <v>31</v>
      </c>
      <c r="C1068" s="1" t="s">
        <v>32</v>
      </c>
      <c r="D1068" s="1" t="s">
        <v>33</v>
      </c>
      <c r="E1068" s="9" t="s">
        <v>142</v>
      </c>
      <c r="F1068" s="1">
        <f>IF(VLOOKUP(G1068,Sku_Consolidated!A2:S957,{19},FALSE)="SHOWCASE", VLOOKUP(E1068,Store_Showcase!B2:C144,{2}, FALSE), IF(VLOOKUP(G1068,Sku_Consolidated!A2:S957,{19},FALSE)="VAM",VLOOKUP(E1068,Store_VAM!B2:C273,{2}, FALSE),VLOOKUP(E1068,Store_SRP!B2:C110,{2}, FALSE)))</f>
      </c>
      <c r="G1068" s="1">
        <v>14268</v>
      </c>
      <c r="H1068" s="1" t="s">
        <v>1442</v>
      </c>
      <c r="I1068" s="10" t="s">
        <v>2824</v>
      </c>
      <c r="J1068" s="1">
        <f>VLOOKUP(G1068,Sku_Consolidated!A2:C957, 3, FALSE)</f>
      </c>
      <c r="K1068" s="10">
        <f>IF(J1068="PACK", I1068, 0)</f>
      </c>
      <c r="L1068" s="10">
        <f>IF(J1068="KG", I1068, I1068 * VLOOKUP(G1068,Sku_Consolidated!A2:U957,21,FALSE))</f>
      </c>
      <c r="M1068" s="10" t="s">
        <v>37</v>
      </c>
      <c r="N1068" s="11" t="s">
        <v>2825</v>
      </c>
      <c r="O1068" s="10" t="s">
        <v>2826</v>
      </c>
      <c r="P1068" s="10">
        <f>N1068 - O1068</f>
      </c>
      <c r="Q1068" s="1">
        <f>VLOOKUP(G1068,Sku_Consolidated!A2:G957,7, FALSE)</f>
      </c>
      <c r="R1068" s="1">
        <f>IF(IFERROR(VLOOKUP(E1068,Store_Showcase!B2:H144,7, FALSE), TRUE)=TRUE, IF(IFERROR(VLOOKUP(E1068,Store_SRP!B2:H110,7, FALSE), TRUE)=TRUE,VLOOKUP(E1068,Store_VAM!B2:H273,7, FALSE),VLOOKUP(E1068,Store_SRP!B2:H110,7, FALSE)), VLOOKUP(E1068,Store_Showcase!B2:H144,7, FALSE))</f>
      </c>
      <c r="S1068" s="1">
        <f>IF(IFERROR(VLOOKUP(E1068,Store_Showcase!B2:I144,8, FALSE), TRUE)=TRUE, IF(IFERROR(VLOOKUP(E1068,Store_SRP!B2:I110,8, FALSE), TRUE)=TRUE,VLOOKUP(E1068,Store_VAM!B2:I273,8, FALSE),VLOOKUP(E1068,Store_SRP!B2:I110,8, FALSE)), VLOOKUP(E1068,Store_Showcase!B2:I144,8, FALSE))</f>
      </c>
      <c r="T1068" s="1">
        <f>VLOOKUP(G1068,Sku_Consolidated!A2:R957,18,FALSE)</f>
      </c>
      <c r="U1068" s="1" t="s">
        <v>2820</v>
      </c>
      <c r="V1068" s="1">
        <f>IF(VLOOKUP(G1068,Sku_Consolidated!A2:S957,19,FALSE)="SHOWCASE", VLOOKUP(E1068,Store_Showcase!B2:L144,11, FALSE), IF(VLOOKUP(G1068,Sku_Consolidated!A2:S957,19,FALSE)="VAM",VLOOKUP(E1068,Store_VAM!B2:L273,11, FALSE),VLOOKUP(E1068,Store_SRP!B2:L110,11, FALSE)))</f>
      </c>
      <c r="W1068" s="1">
        <f>VLOOKUP(G1068,Sku_Consolidated!A2:W957,11,FALSE)</f>
      </c>
      <c r="X1068" s="1">
        <f>VLOOKUP(G1068,Sku_Consolidated!A2:H957,8,FALSE)</f>
      </c>
      <c r="Y1068" s="1">
        <f>VLOOKUP(G1068,Sku_Consolidated!A2:I957,9,FALSE)</f>
      </c>
      <c r="Z1068" s="1" t="s">
        <v>41</v>
      </c>
      <c r="AA1068" s="1">
        <f>VLOOKUP(G1068,Sku_Consolidated!A2:E957,5,FALSE)</f>
      </c>
      <c r="AB1068" s="1">
        <f>IF(VLOOKUP(G1068,Sku_Consolidated!A2:S957,19,FALSE)="SHOWCASE", VLOOKUP(E1068,Store_Showcase!B2:N144,13, FALSE), IF(VLOOKUP(G1068,Sku_Consolidated!A2:S957,19,FALSE)="VAM",VLOOKUP(E1068,Store_VAM!B2:N273,13, FALSE),VLOOKUP(E1068,Store_SRP!B2:N110,13, FALSE)))</f>
      </c>
      <c r="AC1068" s="1">
        <f>IF(IFERROR(AB1068,TRUE)=TRUE, "-","OK")</f>
      </c>
      <c r="AD1068" s="11" t="s">
        <v>37</v>
      </c>
      <c r="AE1068" s="11" t="s">
        <v>37</v>
      </c>
      <c r="AF1068" s="1">
        <f>IF(IFERROR(VLOOKUP(E1068,Store_Showcase!B2:H144,{5}, FALSE), TRUE)=TRUE, IF(IFERROR(VLOOKUP(E1068,Store_SRP!B2:H110,{5}, FALSE), TRUE)=TRUE,VLOOKUP(E1068,Store_VAM!B2:H273,{5}, FALSE),VLOOKUP(E1068,Store_SRP!B2:H110,{5}, FALSE)), VLOOKUP(E1068,Store_Showcase!B2:H144,{5}, FALSE))</f>
      </c>
      <c r="AG1068" s="1">
        <f>IF(IFERROR(VLOOKUP(E1068,Store_Showcase!B2:H144,{6}, FALSE), TRUE)=TRUE, IF(IFERROR(VLOOKUP(E1068,Store_SRP!B2:H110,{6}, FALSE), TRUE)=TRUE,VLOOKUP(E1068,Store_VAM!B2:H273,{6}, FALSE),VLOOKUP(E1068,Store_SRP!B2:H110,{6}, FALSE)), VLOOKUP(E1068,Store_Showcase!B2:H144,{6}, FALSE))</f>
      </c>
      <c r="AH1068" s="1">
        <f>VLOOKUP(G1068,Sku_Consolidated!A2:R957,18,FALSE)</f>
      </c>
      <c r="AI1068" s="1">
        <f>VLOOKUP(G1068,Sku_Consolidated!A2:S957,19,FALSE)</f>
      </c>
      <c r="AJ1068" s="1">
        <f>VLOOKUP(G1068,Sku_Consolidated!A2:T957,20,FALSE)</f>
      </c>
    </row>
    <row r="1069" spans="1:36" x14ac:dyDescent="0.25">
      <c r="A1069" s="1">
        <v>2024</v>
      </c>
      <c r="B1069" s="1" t="s">
        <v>31</v>
      </c>
      <c r="C1069" s="1" t="s">
        <v>32</v>
      </c>
      <c r="D1069" s="1" t="s">
        <v>33</v>
      </c>
      <c r="E1069" s="9" t="s">
        <v>142</v>
      </c>
      <c r="F1069" s="1">
        <f>IF(VLOOKUP(G1069,Sku_Consolidated!A2:S957,{19},FALSE)="SHOWCASE", VLOOKUP(E1069,Store_Showcase!B2:C144,{2}, FALSE), IF(VLOOKUP(G1069,Sku_Consolidated!A2:S957,{19},FALSE)="VAM",VLOOKUP(E1069,Store_VAM!B2:C273,{2}, FALSE),VLOOKUP(E1069,Store_SRP!B2:C110,{2}, FALSE)))</f>
      </c>
      <c r="G1069" s="1">
        <v>14269</v>
      </c>
      <c r="H1069" s="1" t="s">
        <v>1446</v>
      </c>
      <c r="I1069" s="10" t="s">
        <v>2827</v>
      </c>
      <c r="J1069" s="1">
        <f>VLOOKUP(G1069,Sku_Consolidated!A2:C957, 3, FALSE)</f>
      </c>
      <c r="K1069" s="10">
        <f>IF(J1069="PACK", I1069, 0)</f>
      </c>
      <c r="L1069" s="10">
        <f>IF(J1069="KG", I1069, I1069 * VLOOKUP(G1069,Sku_Consolidated!A2:U957,21,FALSE))</f>
      </c>
      <c r="M1069" s="10" t="s">
        <v>37</v>
      </c>
      <c r="N1069" s="11" t="s">
        <v>2828</v>
      </c>
      <c r="O1069" s="10" t="s">
        <v>2829</v>
      </c>
      <c r="P1069" s="10">
        <f>N1069 - O1069</f>
      </c>
      <c r="Q1069" s="1">
        <f>VLOOKUP(G1069,Sku_Consolidated!A2:G957,7, FALSE)</f>
      </c>
      <c r="R1069" s="1">
        <f>IF(IFERROR(VLOOKUP(E1069,Store_Showcase!B2:H144,7, FALSE), TRUE)=TRUE, IF(IFERROR(VLOOKUP(E1069,Store_SRP!B2:H110,7, FALSE), TRUE)=TRUE,VLOOKUP(E1069,Store_VAM!B2:H273,7, FALSE),VLOOKUP(E1069,Store_SRP!B2:H110,7, FALSE)), VLOOKUP(E1069,Store_Showcase!B2:H144,7, FALSE))</f>
      </c>
      <c r="S1069" s="1">
        <f>IF(IFERROR(VLOOKUP(E1069,Store_Showcase!B2:I144,8, FALSE), TRUE)=TRUE, IF(IFERROR(VLOOKUP(E1069,Store_SRP!B2:I110,8, FALSE), TRUE)=TRUE,VLOOKUP(E1069,Store_VAM!B2:I273,8, FALSE),VLOOKUP(E1069,Store_SRP!B2:I110,8, FALSE)), VLOOKUP(E1069,Store_Showcase!B2:I144,8, FALSE))</f>
      </c>
      <c r="T1069" s="1">
        <f>VLOOKUP(G1069,Sku_Consolidated!A2:R957,18,FALSE)</f>
      </c>
      <c r="U1069" s="1" t="s">
        <v>2820</v>
      </c>
      <c r="V1069" s="1">
        <f>IF(VLOOKUP(G1069,Sku_Consolidated!A2:S957,19,FALSE)="SHOWCASE", VLOOKUP(E1069,Store_Showcase!B2:L144,11, FALSE), IF(VLOOKUP(G1069,Sku_Consolidated!A2:S957,19,FALSE)="VAM",VLOOKUP(E1069,Store_VAM!B2:L273,11, FALSE),VLOOKUP(E1069,Store_SRP!B2:L110,11, FALSE)))</f>
      </c>
      <c r="W1069" s="1">
        <f>VLOOKUP(G1069,Sku_Consolidated!A2:W957,11,FALSE)</f>
      </c>
      <c r="X1069" s="1">
        <f>VLOOKUP(G1069,Sku_Consolidated!A2:H957,8,FALSE)</f>
      </c>
      <c r="Y1069" s="1">
        <f>VLOOKUP(G1069,Sku_Consolidated!A2:I957,9,FALSE)</f>
      </c>
      <c r="Z1069" s="1" t="s">
        <v>41</v>
      </c>
      <c r="AA1069" s="1">
        <f>VLOOKUP(G1069,Sku_Consolidated!A2:E957,5,FALSE)</f>
      </c>
      <c r="AB1069" s="1">
        <f>IF(VLOOKUP(G1069,Sku_Consolidated!A2:S957,19,FALSE)="SHOWCASE", VLOOKUP(E1069,Store_Showcase!B2:N144,13, FALSE), IF(VLOOKUP(G1069,Sku_Consolidated!A2:S957,19,FALSE)="VAM",VLOOKUP(E1069,Store_VAM!B2:N273,13, FALSE),VLOOKUP(E1069,Store_SRP!B2:N110,13, FALSE)))</f>
      </c>
      <c r="AC1069" s="1">
        <f>IF(IFERROR(AB1069,TRUE)=TRUE, "-","OK")</f>
      </c>
      <c r="AD1069" s="11" t="s">
        <v>37</v>
      </c>
      <c r="AE1069" s="11" t="s">
        <v>37</v>
      </c>
      <c r="AF1069" s="1">
        <f>IF(IFERROR(VLOOKUP(E1069,Store_Showcase!B2:H144,{5}, FALSE), TRUE)=TRUE, IF(IFERROR(VLOOKUP(E1069,Store_SRP!B2:H110,{5}, FALSE), TRUE)=TRUE,VLOOKUP(E1069,Store_VAM!B2:H273,{5}, FALSE),VLOOKUP(E1069,Store_SRP!B2:H110,{5}, FALSE)), VLOOKUP(E1069,Store_Showcase!B2:H144,{5}, FALSE))</f>
      </c>
      <c r="AG1069" s="1">
        <f>IF(IFERROR(VLOOKUP(E1069,Store_Showcase!B2:H144,{6}, FALSE), TRUE)=TRUE, IF(IFERROR(VLOOKUP(E1069,Store_SRP!B2:H110,{6}, FALSE), TRUE)=TRUE,VLOOKUP(E1069,Store_VAM!B2:H273,{6}, FALSE),VLOOKUP(E1069,Store_SRP!B2:H110,{6}, FALSE)), VLOOKUP(E1069,Store_Showcase!B2:H144,{6}, FALSE))</f>
      </c>
      <c r="AH1069" s="1">
        <f>VLOOKUP(G1069,Sku_Consolidated!A2:R957,18,FALSE)</f>
      </c>
      <c r="AI1069" s="1">
        <f>VLOOKUP(G1069,Sku_Consolidated!A2:S957,19,FALSE)</f>
      </c>
      <c r="AJ1069" s="1">
        <f>VLOOKUP(G1069,Sku_Consolidated!A2:T957,20,FALSE)</f>
      </c>
    </row>
    <row r="1070" spans="1:36" x14ac:dyDescent="0.25">
      <c r="A1070" s="1">
        <v>2024</v>
      </c>
      <c r="B1070" s="1" t="s">
        <v>31</v>
      </c>
      <c r="C1070" s="1" t="s">
        <v>32</v>
      </c>
      <c r="D1070" s="1" t="s">
        <v>33</v>
      </c>
      <c r="E1070" s="9" t="s">
        <v>142</v>
      </c>
      <c r="F1070" s="1">
        <f>IF(VLOOKUP(G1070,Sku_Consolidated!A2:S957,{19},FALSE)="SHOWCASE", VLOOKUP(E1070,Store_Showcase!B2:C144,{2}, FALSE), IF(VLOOKUP(G1070,Sku_Consolidated!A2:S957,{19},FALSE)="VAM",VLOOKUP(E1070,Store_VAM!B2:C273,{2}, FALSE),VLOOKUP(E1070,Store_SRP!B2:C110,{2}, FALSE)))</f>
      </c>
      <c r="G1070" s="1">
        <v>14275</v>
      </c>
      <c r="H1070" s="1" t="s">
        <v>1454</v>
      </c>
      <c r="I1070" s="10" t="s">
        <v>2830</v>
      </c>
      <c r="J1070" s="1">
        <f>VLOOKUP(G1070,Sku_Consolidated!A2:C957, 3, FALSE)</f>
      </c>
      <c r="K1070" s="10">
        <f>IF(J1070="PACK", I1070, 0)</f>
      </c>
      <c r="L1070" s="10">
        <f>IF(J1070="KG", I1070, I1070 * VLOOKUP(G1070,Sku_Consolidated!A2:U957,21,FALSE))</f>
      </c>
      <c r="M1070" s="10" t="s">
        <v>37</v>
      </c>
      <c r="N1070" s="11" t="s">
        <v>2831</v>
      </c>
      <c r="O1070" s="10" t="s">
        <v>2832</v>
      </c>
      <c r="P1070" s="10">
        <f>N1070 - O1070</f>
      </c>
      <c r="Q1070" s="1">
        <f>VLOOKUP(G1070,Sku_Consolidated!A2:G957,7, FALSE)</f>
      </c>
      <c r="R1070" s="1">
        <f>IF(IFERROR(VLOOKUP(E1070,Store_Showcase!B2:H144,7, FALSE), TRUE)=TRUE, IF(IFERROR(VLOOKUP(E1070,Store_SRP!B2:H110,7, FALSE), TRUE)=TRUE,VLOOKUP(E1070,Store_VAM!B2:H273,7, FALSE),VLOOKUP(E1070,Store_SRP!B2:H110,7, FALSE)), VLOOKUP(E1070,Store_Showcase!B2:H144,7, FALSE))</f>
      </c>
      <c r="S1070" s="1">
        <f>IF(IFERROR(VLOOKUP(E1070,Store_Showcase!B2:I144,8, FALSE), TRUE)=TRUE, IF(IFERROR(VLOOKUP(E1070,Store_SRP!B2:I110,8, FALSE), TRUE)=TRUE,VLOOKUP(E1070,Store_VAM!B2:I273,8, FALSE),VLOOKUP(E1070,Store_SRP!B2:I110,8, FALSE)), VLOOKUP(E1070,Store_Showcase!B2:I144,8, FALSE))</f>
      </c>
      <c r="T1070" s="1">
        <f>VLOOKUP(G1070,Sku_Consolidated!A2:R957,18,FALSE)</f>
      </c>
      <c r="U1070" s="1" t="s">
        <v>2820</v>
      </c>
      <c r="V1070" s="1">
        <f>IF(VLOOKUP(G1070,Sku_Consolidated!A2:S957,19,FALSE)="SHOWCASE", VLOOKUP(E1070,Store_Showcase!B2:L144,11, FALSE), IF(VLOOKUP(G1070,Sku_Consolidated!A2:S957,19,FALSE)="VAM",VLOOKUP(E1070,Store_VAM!B2:L273,11, FALSE),VLOOKUP(E1070,Store_SRP!B2:L110,11, FALSE)))</f>
      </c>
      <c r="W1070" s="1">
        <f>VLOOKUP(G1070,Sku_Consolidated!A2:W957,11,FALSE)</f>
      </c>
      <c r="X1070" s="1">
        <f>VLOOKUP(G1070,Sku_Consolidated!A2:H957,8,FALSE)</f>
      </c>
      <c r="Y1070" s="1">
        <f>VLOOKUP(G1070,Sku_Consolidated!A2:I957,9,FALSE)</f>
      </c>
      <c r="Z1070" s="1" t="s">
        <v>41</v>
      </c>
      <c r="AA1070" s="1">
        <f>VLOOKUP(G1070,Sku_Consolidated!A2:E957,5,FALSE)</f>
      </c>
      <c r="AB1070" s="1">
        <f>IF(VLOOKUP(G1070,Sku_Consolidated!A2:S957,19,FALSE)="SHOWCASE", VLOOKUP(E1070,Store_Showcase!B2:N144,13, FALSE), IF(VLOOKUP(G1070,Sku_Consolidated!A2:S957,19,FALSE)="VAM",VLOOKUP(E1070,Store_VAM!B2:N273,13, FALSE),VLOOKUP(E1070,Store_SRP!B2:N110,13, FALSE)))</f>
      </c>
      <c r="AC1070" s="1">
        <f>IF(IFERROR(AB1070,TRUE)=TRUE, "-","OK")</f>
      </c>
      <c r="AD1070" s="11" t="s">
        <v>37</v>
      </c>
      <c r="AE1070" s="11" t="s">
        <v>37</v>
      </c>
      <c r="AF1070" s="1">
        <f>IF(IFERROR(VLOOKUP(E1070,Store_Showcase!B2:H144,{5}, FALSE), TRUE)=TRUE, IF(IFERROR(VLOOKUP(E1070,Store_SRP!B2:H110,{5}, FALSE), TRUE)=TRUE,VLOOKUP(E1070,Store_VAM!B2:H273,{5}, FALSE),VLOOKUP(E1070,Store_SRP!B2:H110,{5}, FALSE)), VLOOKUP(E1070,Store_Showcase!B2:H144,{5}, FALSE))</f>
      </c>
      <c r="AG1070" s="1">
        <f>IF(IFERROR(VLOOKUP(E1070,Store_Showcase!B2:H144,{6}, FALSE), TRUE)=TRUE, IF(IFERROR(VLOOKUP(E1070,Store_SRP!B2:H110,{6}, FALSE), TRUE)=TRUE,VLOOKUP(E1070,Store_VAM!B2:H273,{6}, FALSE),VLOOKUP(E1070,Store_SRP!B2:H110,{6}, FALSE)), VLOOKUP(E1070,Store_Showcase!B2:H144,{6}, FALSE))</f>
      </c>
      <c r="AH1070" s="1">
        <f>VLOOKUP(G1070,Sku_Consolidated!A2:R957,18,FALSE)</f>
      </c>
      <c r="AI1070" s="1">
        <f>VLOOKUP(G1070,Sku_Consolidated!A2:S957,19,FALSE)</f>
      </c>
      <c r="AJ1070" s="1">
        <f>VLOOKUP(G1070,Sku_Consolidated!A2:T957,20,FALSE)</f>
      </c>
    </row>
    <row r="1071" spans="1:36" x14ac:dyDescent="0.25">
      <c r="A1071" s="1">
        <v>2024</v>
      </c>
      <c r="B1071" s="1" t="s">
        <v>31</v>
      </c>
      <c r="C1071" s="1" t="s">
        <v>32</v>
      </c>
      <c r="D1071" s="1" t="s">
        <v>33</v>
      </c>
      <c r="E1071" s="9" t="s">
        <v>142</v>
      </c>
      <c r="F1071" s="1">
        <f>IF(VLOOKUP(G1071,Sku_Consolidated!A2:S957,{19},FALSE)="SHOWCASE", VLOOKUP(E1071,Store_Showcase!B2:C144,{2}, FALSE), IF(VLOOKUP(G1071,Sku_Consolidated!A2:S957,{19},FALSE)="VAM",VLOOKUP(E1071,Store_VAM!B2:C273,{2}, FALSE),VLOOKUP(E1071,Store_SRP!B2:C110,{2}, FALSE)))</f>
      </c>
      <c r="G1071" s="1">
        <v>14280</v>
      </c>
      <c r="H1071" s="1" t="s">
        <v>1458</v>
      </c>
      <c r="I1071" s="10" t="s">
        <v>2833</v>
      </c>
      <c r="J1071" s="1">
        <f>VLOOKUP(G1071,Sku_Consolidated!A2:C957, 3, FALSE)</f>
      </c>
      <c r="K1071" s="10">
        <f>IF(J1071="PACK", I1071, 0)</f>
      </c>
      <c r="L1071" s="10">
        <f>IF(J1071="KG", I1071, I1071 * VLOOKUP(G1071,Sku_Consolidated!A2:U957,21,FALSE))</f>
      </c>
      <c r="M1071" s="10" t="s">
        <v>37</v>
      </c>
      <c r="N1071" s="11" t="s">
        <v>2834</v>
      </c>
      <c r="O1071" s="10" t="s">
        <v>2835</v>
      </c>
      <c r="P1071" s="10">
        <f>N1071 - O1071</f>
      </c>
      <c r="Q1071" s="1">
        <f>VLOOKUP(G1071,Sku_Consolidated!A2:G957,7, FALSE)</f>
      </c>
      <c r="R1071" s="1">
        <f>IF(IFERROR(VLOOKUP(E1071,Store_Showcase!B2:H144,7, FALSE), TRUE)=TRUE, IF(IFERROR(VLOOKUP(E1071,Store_SRP!B2:H110,7, FALSE), TRUE)=TRUE,VLOOKUP(E1071,Store_VAM!B2:H273,7, FALSE),VLOOKUP(E1071,Store_SRP!B2:H110,7, FALSE)), VLOOKUP(E1071,Store_Showcase!B2:H144,7, FALSE))</f>
      </c>
      <c r="S1071" s="1">
        <f>IF(IFERROR(VLOOKUP(E1071,Store_Showcase!B2:I144,8, FALSE), TRUE)=TRUE, IF(IFERROR(VLOOKUP(E1071,Store_SRP!B2:I110,8, FALSE), TRUE)=TRUE,VLOOKUP(E1071,Store_VAM!B2:I273,8, FALSE),VLOOKUP(E1071,Store_SRP!B2:I110,8, FALSE)), VLOOKUP(E1071,Store_Showcase!B2:I144,8, FALSE))</f>
      </c>
      <c r="T1071" s="1">
        <f>VLOOKUP(G1071,Sku_Consolidated!A2:R957,18,FALSE)</f>
      </c>
      <c r="U1071" s="1" t="s">
        <v>2820</v>
      </c>
      <c r="V1071" s="1">
        <f>IF(VLOOKUP(G1071,Sku_Consolidated!A2:S957,19,FALSE)="SHOWCASE", VLOOKUP(E1071,Store_Showcase!B2:L144,11, FALSE), IF(VLOOKUP(G1071,Sku_Consolidated!A2:S957,19,FALSE)="VAM",VLOOKUP(E1071,Store_VAM!B2:L273,11, FALSE),VLOOKUP(E1071,Store_SRP!B2:L110,11, FALSE)))</f>
      </c>
      <c r="W1071" s="1">
        <f>VLOOKUP(G1071,Sku_Consolidated!A2:W957,11,FALSE)</f>
      </c>
      <c r="X1071" s="1">
        <f>VLOOKUP(G1071,Sku_Consolidated!A2:H957,8,FALSE)</f>
      </c>
      <c r="Y1071" s="1">
        <f>VLOOKUP(G1071,Sku_Consolidated!A2:I957,9,FALSE)</f>
      </c>
      <c r="Z1071" s="1" t="s">
        <v>41</v>
      </c>
      <c r="AA1071" s="1">
        <f>VLOOKUP(G1071,Sku_Consolidated!A2:E957,5,FALSE)</f>
      </c>
      <c r="AB1071" s="1">
        <f>IF(VLOOKUP(G1071,Sku_Consolidated!A2:S957,19,FALSE)="SHOWCASE", VLOOKUP(E1071,Store_Showcase!B2:N144,13, FALSE), IF(VLOOKUP(G1071,Sku_Consolidated!A2:S957,19,FALSE)="VAM",VLOOKUP(E1071,Store_VAM!B2:N273,13, FALSE),VLOOKUP(E1071,Store_SRP!B2:N110,13, FALSE)))</f>
      </c>
      <c r="AC1071" s="1">
        <f>IF(IFERROR(AB1071,TRUE)=TRUE, "-","OK")</f>
      </c>
      <c r="AD1071" s="11" t="s">
        <v>37</v>
      </c>
      <c r="AE1071" s="11" t="s">
        <v>37</v>
      </c>
      <c r="AF1071" s="1">
        <f>IF(IFERROR(VLOOKUP(E1071,Store_Showcase!B2:H144,{5}, FALSE), TRUE)=TRUE, IF(IFERROR(VLOOKUP(E1071,Store_SRP!B2:H110,{5}, FALSE), TRUE)=TRUE,VLOOKUP(E1071,Store_VAM!B2:H273,{5}, FALSE),VLOOKUP(E1071,Store_SRP!B2:H110,{5}, FALSE)), VLOOKUP(E1071,Store_Showcase!B2:H144,{5}, FALSE))</f>
      </c>
      <c r="AG1071" s="1">
        <f>IF(IFERROR(VLOOKUP(E1071,Store_Showcase!B2:H144,{6}, FALSE), TRUE)=TRUE, IF(IFERROR(VLOOKUP(E1071,Store_SRP!B2:H110,{6}, FALSE), TRUE)=TRUE,VLOOKUP(E1071,Store_VAM!B2:H273,{6}, FALSE),VLOOKUP(E1071,Store_SRP!B2:H110,{6}, FALSE)), VLOOKUP(E1071,Store_Showcase!B2:H144,{6}, FALSE))</f>
      </c>
      <c r="AH1071" s="1">
        <f>VLOOKUP(G1071,Sku_Consolidated!A2:R957,18,FALSE)</f>
      </c>
      <c r="AI1071" s="1">
        <f>VLOOKUP(G1071,Sku_Consolidated!A2:S957,19,FALSE)</f>
      </c>
      <c r="AJ1071" s="1">
        <f>VLOOKUP(G1071,Sku_Consolidated!A2:T957,20,FALSE)</f>
      </c>
    </row>
    <row r="1072" spans="1:36" x14ac:dyDescent="0.25">
      <c r="A1072" s="1">
        <v>2024</v>
      </c>
      <c r="B1072" s="1" t="s">
        <v>31</v>
      </c>
      <c r="C1072" s="1" t="s">
        <v>32</v>
      </c>
      <c r="D1072" s="1" t="s">
        <v>33</v>
      </c>
      <c r="E1072" s="9" t="s">
        <v>142</v>
      </c>
      <c r="F1072" s="1">
        <f>IF(VLOOKUP(G1072,Sku_Consolidated!A2:S957,{19},FALSE)="SHOWCASE", VLOOKUP(E1072,Store_Showcase!B2:C144,{2}, FALSE), IF(VLOOKUP(G1072,Sku_Consolidated!A2:S957,{19},FALSE)="VAM",VLOOKUP(E1072,Store_VAM!B2:C273,{2}, FALSE),VLOOKUP(E1072,Store_SRP!B2:C110,{2}, FALSE)))</f>
      </c>
      <c r="G1072" s="1">
        <v>16639</v>
      </c>
      <c r="H1072" s="1" t="s">
        <v>1462</v>
      </c>
      <c r="I1072" s="10" t="s">
        <v>2836</v>
      </c>
      <c r="J1072" s="1">
        <f>VLOOKUP(G1072,Sku_Consolidated!A2:C957, 3, FALSE)</f>
      </c>
      <c r="K1072" s="10">
        <f>IF(J1072="PACK", I1072, 0)</f>
      </c>
      <c r="L1072" s="10">
        <f>IF(J1072="KG", I1072, I1072 * VLOOKUP(G1072,Sku_Consolidated!A2:U957,21,FALSE))</f>
      </c>
      <c r="M1072" s="10" t="s">
        <v>37</v>
      </c>
      <c r="N1072" s="11" t="s">
        <v>2837</v>
      </c>
      <c r="O1072" s="10" t="s">
        <v>2838</v>
      </c>
      <c r="P1072" s="10">
        <f>N1072 - O1072</f>
      </c>
      <c r="Q1072" s="1">
        <f>VLOOKUP(G1072,Sku_Consolidated!A2:G957,7, FALSE)</f>
      </c>
      <c r="R1072" s="1">
        <f>IF(IFERROR(VLOOKUP(E1072,Store_Showcase!B2:H144,7, FALSE), TRUE)=TRUE, IF(IFERROR(VLOOKUP(E1072,Store_SRP!B2:H110,7, FALSE), TRUE)=TRUE,VLOOKUP(E1072,Store_VAM!B2:H273,7, FALSE),VLOOKUP(E1072,Store_SRP!B2:H110,7, FALSE)), VLOOKUP(E1072,Store_Showcase!B2:H144,7, FALSE))</f>
      </c>
      <c r="S1072" s="1">
        <f>IF(IFERROR(VLOOKUP(E1072,Store_Showcase!B2:I144,8, FALSE), TRUE)=TRUE, IF(IFERROR(VLOOKUP(E1072,Store_SRP!B2:I110,8, FALSE), TRUE)=TRUE,VLOOKUP(E1072,Store_VAM!B2:I273,8, FALSE),VLOOKUP(E1072,Store_SRP!B2:I110,8, FALSE)), VLOOKUP(E1072,Store_Showcase!B2:I144,8, FALSE))</f>
      </c>
      <c r="T1072" s="1">
        <f>VLOOKUP(G1072,Sku_Consolidated!A2:R957,18,FALSE)</f>
      </c>
      <c r="U1072" s="1" t="s">
        <v>2820</v>
      </c>
      <c r="V1072" s="1">
        <f>IF(VLOOKUP(G1072,Sku_Consolidated!A2:S957,19,FALSE)="SHOWCASE", VLOOKUP(E1072,Store_Showcase!B2:L144,11, FALSE), IF(VLOOKUP(G1072,Sku_Consolidated!A2:S957,19,FALSE)="VAM",VLOOKUP(E1072,Store_VAM!B2:L273,11, FALSE),VLOOKUP(E1072,Store_SRP!B2:L110,11, FALSE)))</f>
      </c>
      <c r="W1072" s="1">
        <f>VLOOKUP(G1072,Sku_Consolidated!A2:W957,11,FALSE)</f>
      </c>
      <c r="X1072" s="1">
        <f>VLOOKUP(G1072,Sku_Consolidated!A2:H957,8,FALSE)</f>
      </c>
      <c r="Y1072" s="1">
        <f>VLOOKUP(G1072,Sku_Consolidated!A2:I957,9,FALSE)</f>
      </c>
      <c r="Z1072" s="1" t="s">
        <v>41</v>
      </c>
      <c r="AA1072" s="1">
        <f>VLOOKUP(G1072,Sku_Consolidated!A2:E957,5,FALSE)</f>
      </c>
      <c r="AB1072" s="1">
        <f>IF(VLOOKUP(G1072,Sku_Consolidated!A2:S957,19,FALSE)="SHOWCASE", VLOOKUP(E1072,Store_Showcase!B2:N144,13, FALSE), IF(VLOOKUP(G1072,Sku_Consolidated!A2:S957,19,FALSE)="VAM",VLOOKUP(E1072,Store_VAM!B2:N273,13, FALSE),VLOOKUP(E1072,Store_SRP!B2:N110,13, FALSE)))</f>
      </c>
      <c r="AC1072" s="1">
        <f>IF(IFERROR(AB1072,TRUE)=TRUE, "-","OK")</f>
      </c>
      <c r="AD1072" s="11" t="s">
        <v>37</v>
      </c>
      <c r="AE1072" s="11" t="s">
        <v>37</v>
      </c>
      <c r="AF1072" s="1">
        <f>IF(IFERROR(VLOOKUP(E1072,Store_Showcase!B2:H144,{5}, FALSE), TRUE)=TRUE, IF(IFERROR(VLOOKUP(E1072,Store_SRP!B2:H110,{5}, FALSE), TRUE)=TRUE,VLOOKUP(E1072,Store_VAM!B2:H273,{5}, FALSE),VLOOKUP(E1072,Store_SRP!B2:H110,{5}, FALSE)), VLOOKUP(E1072,Store_Showcase!B2:H144,{5}, FALSE))</f>
      </c>
      <c r="AG1072" s="1">
        <f>IF(IFERROR(VLOOKUP(E1072,Store_Showcase!B2:H144,{6}, FALSE), TRUE)=TRUE, IF(IFERROR(VLOOKUP(E1072,Store_SRP!B2:H110,{6}, FALSE), TRUE)=TRUE,VLOOKUP(E1072,Store_VAM!B2:H273,{6}, FALSE),VLOOKUP(E1072,Store_SRP!B2:H110,{6}, FALSE)), VLOOKUP(E1072,Store_Showcase!B2:H144,{6}, FALSE))</f>
      </c>
      <c r="AH1072" s="1">
        <f>VLOOKUP(G1072,Sku_Consolidated!A2:R957,18,FALSE)</f>
      </c>
      <c r="AI1072" s="1">
        <f>VLOOKUP(G1072,Sku_Consolidated!A2:S957,19,FALSE)</f>
      </c>
      <c r="AJ1072" s="1">
        <f>VLOOKUP(G1072,Sku_Consolidated!A2:T957,20,FALSE)</f>
      </c>
    </row>
    <row r="1073" spans="1:36" x14ac:dyDescent="0.25">
      <c r="A1073" s="1">
        <v>2024</v>
      </c>
      <c r="B1073" s="1" t="s">
        <v>31</v>
      </c>
      <c r="C1073" s="1" t="s">
        <v>32</v>
      </c>
      <c r="D1073" s="1" t="s">
        <v>33</v>
      </c>
      <c r="E1073" s="9" t="s">
        <v>1920</v>
      </c>
      <c r="F1073" s="1">
        <f>IF(VLOOKUP(G1073,Sku_Consolidated!A2:S957,{19},FALSE)="SHOWCASE", VLOOKUP(E1073,Store_Showcase!B2:C144,{2}, FALSE), IF(VLOOKUP(G1073,Sku_Consolidated!A2:S957,{19},FALSE)="VAM",VLOOKUP(E1073,Store_VAM!B2:C273,{2}, FALSE),VLOOKUP(E1073,Store_SRP!B2:C110,{2}, FALSE)))</f>
      </c>
      <c r="G1073" s="1">
        <v>14266</v>
      </c>
      <c r="H1073" s="1" t="s">
        <v>1433</v>
      </c>
      <c r="I1073" s="10" t="s">
        <v>2839</v>
      </c>
      <c r="J1073" s="1">
        <f>VLOOKUP(G1073,Sku_Consolidated!A2:C957, 3, FALSE)</f>
      </c>
      <c r="K1073" s="10">
        <f>IF(J1073="PACK", I1073, 0)</f>
      </c>
      <c r="L1073" s="10">
        <f>IF(J1073="KG", I1073, I1073 * VLOOKUP(G1073,Sku_Consolidated!A2:U957,21,FALSE))</f>
      </c>
      <c r="M1073" s="10" t="s">
        <v>37</v>
      </c>
      <c r="N1073" s="11" t="s">
        <v>2840</v>
      </c>
      <c r="O1073" s="10" t="s">
        <v>2841</v>
      </c>
      <c r="P1073" s="10">
        <f>N1073 - O1073</f>
      </c>
      <c r="Q1073" s="1">
        <f>VLOOKUP(G1073,Sku_Consolidated!A2:G957,7, FALSE)</f>
      </c>
      <c r="R1073" s="1">
        <f>IF(IFERROR(VLOOKUP(E1073,Store_Showcase!B2:H144,7, FALSE), TRUE)=TRUE, IF(IFERROR(VLOOKUP(E1073,Store_SRP!B2:H110,7, FALSE), TRUE)=TRUE,VLOOKUP(E1073,Store_VAM!B2:H273,7, FALSE),VLOOKUP(E1073,Store_SRP!B2:H110,7, FALSE)), VLOOKUP(E1073,Store_Showcase!B2:H144,7, FALSE))</f>
      </c>
      <c r="S1073" s="1">
        <f>IF(IFERROR(VLOOKUP(E1073,Store_Showcase!B2:I144,8, FALSE), TRUE)=TRUE, IF(IFERROR(VLOOKUP(E1073,Store_SRP!B2:I110,8, FALSE), TRUE)=TRUE,VLOOKUP(E1073,Store_VAM!B2:I273,8, FALSE),VLOOKUP(E1073,Store_SRP!B2:I110,8, FALSE)), VLOOKUP(E1073,Store_Showcase!B2:I144,8, FALSE))</f>
      </c>
      <c r="T1073" s="1">
        <f>VLOOKUP(G1073,Sku_Consolidated!A2:R957,18,FALSE)</f>
      </c>
      <c r="U1073" s="1" t="s">
        <v>2842</v>
      </c>
      <c r="V1073" s="1">
        <f>IF(VLOOKUP(G1073,Sku_Consolidated!A2:S957,19,FALSE)="SHOWCASE", VLOOKUP(E1073,Store_Showcase!B2:L144,11, FALSE), IF(VLOOKUP(G1073,Sku_Consolidated!A2:S957,19,FALSE)="VAM",VLOOKUP(E1073,Store_VAM!B2:L273,11, FALSE),VLOOKUP(E1073,Store_SRP!B2:L110,11, FALSE)))</f>
      </c>
      <c r="W1073" s="1">
        <f>VLOOKUP(G1073,Sku_Consolidated!A2:W957,11,FALSE)</f>
      </c>
      <c r="X1073" s="1">
        <f>VLOOKUP(G1073,Sku_Consolidated!A2:H957,8,FALSE)</f>
      </c>
      <c r="Y1073" s="1">
        <f>VLOOKUP(G1073,Sku_Consolidated!A2:I957,9,FALSE)</f>
      </c>
      <c r="Z1073" s="1" t="s">
        <v>41</v>
      </c>
      <c r="AA1073" s="1">
        <f>VLOOKUP(G1073,Sku_Consolidated!A2:E957,5,FALSE)</f>
      </c>
      <c r="AB1073" s="1">
        <f>IF(VLOOKUP(G1073,Sku_Consolidated!A2:S957,19,FALSE)="SHOWCASE", VLOOKUP(E1073,Store_Showcase!B2:N144,13, FALSE), IF(VLOOKUP(G1073,Sku_Consolidated!A2:S957,19,FALSE)="VAM",VLOOKUP(E1073,Store_VAM!B2:N273,13, FALSE),VLOOKUP(E1073,Store_SRP!B2:N110,13, FALSE)))</f>
      </c>
      <c r="AC1073" s="1">
        <f>IF(IFERROR(AB1073,TRUE)=TRUE, "-","OK")</f>
      </c>
      <c r="AD1073" s="11" t="s">
        <v>37</v>
      </c>
      <c r="AE1073" s="11" t="s">
        <v>37</v>
      </c>
      <c r="AF1073" s="1">
        <f>IF(IFERROR(VLOOKUP(E1073,Store_Showcase!B2:H144,{5}, FALSE), TRUE)=TRUE, IF(IFERROR(VLOOKUP(E1073,Store_SRP!B2:H110,{5}, FALSE), TRUE)=TRUE,VLOOKUP(E1073,Store_VAM!B2:H273,{5}, FALSE),VLOOKUP(E1073,Store_SRP!B2:H110,{5}, FALSE)), VLOOKUP(E1073,Store_Showcase!B2:H144,{5}, FALSE))</f>
      </c>
      <c r="AG1073" s="1">
        <f>IF(IFERROR(VLOOKUP(E1073,Store_Showcase!B2:H144,{6}, FALSE), TRUE)=TRUE, IF(IFERROR(VLOOKUP(E1073,Store_SRP!B2:H110,{6}, FALSE), TRUE)=TRUE,VLOOKUP(E1073,Store_VAM!B2:H273,{6}, FALSE),VLOOKUP(E1073,Store_SRP!B2:H110,{6}, FALSE)), VLOOKUP(E1073,Store_Showcase!B2:H144,{6}, FALSE))</f>
      </c>
      <c r="AH1073" s="1">
        <f>VLOOKUP(G1073,Sku_Consolidated!A2:R957,18,FALSE)</f>
      </c>
      <c r="AI1073" s="1">
        <f>VLOOKUP(G1073,Sku_Consolidated!A2:S957,19,FALSE)</f>
      </c>
      <c r="AJ1073" s="1">
        <f>VLOOKUP(G1073,Sku_Consolidated!A2:T957,20,FALSE)</f>
      </c>
    </row>
    <row r="1074" spans="1:36" x14ac:dyDescent="0.25">
      <c r="A1074" s="1">
        <v>2024</v>
      </c>
      <c r="B1074" s="1" t="s">
        <v>31</v>
      </c>
      <c r="C1074" s="1" t="s">
        <v>32</v>
      </c>
      <c r="D1074" s="1" t="s">
        <v>33</v>
      </c>
      <c r="E1074" s="9" t="s">
        <v>1920</v>
      </c>
      <c r="F1074" s="1">
        <f>IF(VLOOKUP(G1074,Sku_Consolidated!A2:S957,{19},FALSE)="SHOWCASE", VLOOKUP(E1074,Store_Showcase!B2:C144,{2}, FALSE), IF(VLOOKUP(G1074,Sku_Consolidated!A2:S957,{19},FALSE)="VAM",VLOOKUP(E1074,Store_VAM!B2:C273,{2}, FALSE),VLOOKUP(E1074,Store_SRP!B2:C110,{2}, FALSE)))</f>
      </c>
      <c r="G1074" s="1">
        <v>14267</v>
      </c>
      <c r="H1074" s="1" t="s">
        <v>1438</v>
      </c>
      <c r="I1074" s="10" t="s">
        <v>2843</v>
      </c>
      <c r="J1074" s="1">
        <f>VLOOKUP(G1074,Sku_Consolidated!A2:C957, 3, FALSE)</f>
      </c>
      <c r="K1074" s="10">
        <f>IF(J1074="PACK", I1074, 0)</f>
      </c>
      <c r="L1074" s="10">
        <f>IF(J1074="KG", I1074, I1074 * VLOOKUP(G1074,Sku_Consolidated!A2:U957,21,FALSE))</f>
      </c>
      <c r="M1074" s="10" t="s">
        <v>37</v>
      </c>
      <c r="N1074" s="11" t="s">
        <v>2844</v>
      </c>
      <c r="O1074" s="10" t="s">
        <v>2845</v>
      </c>
      <c r="P1074" s="10">
        <f>N1074 - O1074</f>
      </c>
      <c r="Q1074" s="1">
        <f>VLOOKUP(G1074,Sku_Consolidated!A2:G957,7, FALSE)</f>
      </c>
      <c r="R1074" s="1">
        <f>IF(IFERROR(VLOOKUP(E1074,Store_Showcase!B2:H144,7, FALSE), TRUE)=TRUE, IF(IFERROR(VLOOKUP(E1074,Store_SRP!B2:H110,7, FALSE), TRUE)=TRUE,VLOOKUP(E1074,Store_VAM!B2:H273,7, FALSE),VLOOKUP(E1074,Store_SRP!B2:H110,7, FALSE)), VLOOKUP(E1074,Store_Showcase!B2:H144,7, FALSE))</f>
      </c>
      <c r="S1074" s="1">
        <f>IF(IFERROR(VLOOKUP(E1074,Store_Showcase!B2:I144,8, FALSE), TRUE)=TRUE, IF(IFERROR(VLOOKUP(E1074,Store_SRP!B2:I110,8, FALSE), TRUE)=TRUE,VLOOKUP(E1074,Store_VAM!B2:I273,8, FALSE),VLOOKUP(E1074,Store_SRP!B2:I110,8, FALSE)), VLOOKUP(E1074,Store_Showcase!B2:I144,8, FALSE))</f>
      </c>
      <c r="T1074" s="1">
        <f>VLOOKUP(G1074,Sku_Consolidated!A2:R957,18,FALSE)</f>
      </c>
      <c r="U1074" s="1" t="s">
        <v>2842</v>
      </c>
      <c r="V1074" s="1">
        <f>IF(VLOOKUP(G1074,Sku_Consolidated!A2:S957,19,FALSE)="SHOWCASE", VLOOKUP(E1074,Store_Showcase!B2:L144,11, FALSE), IF(VLOOKUP(G1074,Sku_Consolidated!A2:S957,19,FALSE)="VAM",VLOOKUP(E1074,Store_VAM!B2:L273,11, FALSE),VLOOKUP(E1074,Store_SRP!B2:L110,11, FALSE)))</f>
      </c>
      <c r="W1074" s="1">
        <f>VLOOKUP(G1074,Sku_Consolidated!A2:W957,11,FALSE)</f>
      </c>
      <c r="X1074" s="1">
        <f>VLOOKUP(G1074,Sku_Consolidated!A2:H957,8,FALSE)</f>
      </c>
      <c r="Y1074" s="1">
        <f>VLOOKUP(G1074,Sku_Consolidated!A2:I957,9,FALSE)</f>
      </c>
      <c r="Z1074" s="1" t="s">
        <v>41</v>
      </c>
      <c r="AA1074" s="1">
        <f>VLOOKUP(G1074,Sku_Consolidated!A2:E957,5,FALSE)</f>
      </c>
      <c r="AB1074" s="1">
        <f>IF(VLOOKUP(G1074,Sku_Consolidated!A2:S957,19,FALSE)="SHOWCASE", VLOOKUP(E1074,Store_Showcase!B2:N144,13, FALSE), IF(VLOOKUP(G1074,Sku_Consolidated!A2:S957,19,FALSE)="VAM",VLOOKUP(E1074,Store_VAM!B2:N273,13, FALSE),VLOOKUP(E1074,Store_SRP!B2:N110,13, FALSE)))</f>
      </c>
      <c r="AC1074" s="1">
        <f>IF(IFERROR(AB1074,TRUE)=TRUE, "-","OK")</f>
      </c>
      <c r="AD1074" s="11" t="s">
        <v>37</v>
      </c>
      <c r="AE1074" s="11" t="s">
        <v>37</v>
      </c>
      <c r="AF1074" s="1">
        <f>IF(IFERROR(VLOOKUP(E1074,Store_Showcase!B2:H144,{5}, FALSE), TRUE)=TRUE, IF(IFERROR(VLOOKUP(E1074,Store_SRP!B2:H110,{5}, FALSE), TRUE)=TRUE,VLOOKUP(E1074,Store_VAM!B2:H273,{5}, FALSE),VLOOKUP(E1074,Store_SRP!B2:H110,{5}, FALSE)), VLOOKUP(E1074,Store_Showcase!B2:H144,{5}, FALSE))</f>
      </c>
      <c r="AG1074" s="1">
        <f>IF(IFERROR(VLOOKUP(E1074,Store_Showcase!B2:H144,{6}, FALSE), TRUE)=TRUE, IF(IFERROR(VLOOKUP(E1074,Store_SRP!B2:H110,{6}, FALSE), TRUE)=TRUE,VLOOKUP(E1074,Store_VAM!B2:H273,{6}, FALSE),VLOOKUP(E1074,Store_SRP!B2:H110,{6}, FALSE)), VLOOKUP(E1074,Store_Showcase!B2:H144,{6}, FALSE))</f>
      </c>
      <c r="AH1074" s="1">
        <f>VLOOKUP(G1074,Sku_Consolidated!A2:R957,18,FALSE)</f>
      </c>
      <c r="AI1074" s="1">
        <f>VLOOKUP(G1074,Sku_Consolidated!A2:S957,19,FALSE)</f>
      </c>
      <c r="AJ1074" s="1">
        <f>VLOOKUP(G1074,Sku_Consolidated!A2:T957,20,FALSE)</f>
      </c>
    </row>
    <row r="1075" spans="1:36" x14ac:dyDescent="0.25">
      <c r="A1075" s="1">
        <v>2024</v>
      </c>
      <c r="B1075" s="1" t="s">
        <v>31</v>
      </c>
      <c r="C1075" s="1" t="s">
        <v>32</v>
      </c>
      <c r="D1075" s="1" t="s">
        <v>33</v>
      </c>
      <c r="E1075" s="9" t="s">
        <v>1920</v>
      </c>
      <c r="F1075" s="1">
        <f>IF(VLOOKUP(G1075,Sku_Consolidated!A2:S957,{19},FALSE)="SHOWCASE", VLOOKUP(E1075,Store_Showcase!B2:C144,{2}, FALSE), IF(VLOOKUP(G1075,Sku_Consolidated!A2:S957,{19},FALSE)="VAM",VLOOKUP(E1075,Store_VAM!B2:C273,{2}, FALSE),VLOOKUP(E1075,Store_SRP!B2:C110,{2}, FALSE)))</f>
      </c>
      <c r="G1075" s="1">
        <v>14268</v>
      </c>
      <c r="H1075" s="1" t="s">
        <v>1442</v>
      </c>
      <c r="I1075" s="10" t="s">
        <v>2846</v>
      </c>
      <c r="J1075" s="1">
        <f>VLOOKUP(G1075,Sku_Consolidated!A2:C957, 3, FALSE)</f>
      </c>
      <c r="K1075" s="10">
        <f>IF(J1075="PACK", I1075, 0)</f>
      </c>
      <c r="L1075" s="10">
        <f>IF(J1075="KG", I1075, I1075 * VLOOKUP(G1075,Sku_Consolidated!A2:U957,21,FALSE))</f>
      </c>
      <c r="M1075" s="10" t="s">
        <v>37</v>
      </c>
      <c r="N1075" s="11" t="s">
        <v>2847</v>
      </c>
      <c r="O1075" s="10" t="s">
        <v>2848</v>
      </c>
      <c r="P1075" s="10">
        <f>N1075 - O1075</f>
      </c>
      <c r="Q1075" s="1">
        <f>VLOOKUP(G1075,Sku_Consolidated!A2:G957,7, FALSE)</f>
      </c>
      <c r="R1075" s="1">
        <f>IF(IFERROR(VLOOKUP(E1075,Store_Showcase!B2:H144,7, FALSE), TRUE)=TRUE, IF(IFERROR(VLOOKUP(E1075,Store_SRP!B2:H110,7, FALSE), TRUE)=TRUE,VLOOKUP(E1075,Store_VAM!B2:H273,7, FALSE),VLOOKUP(E1075,Store_SRP!B2:H110,7, FALSE)), VLOOKUP(E1075,Store_Showcase!B2:H144,7, FALSE))</f>
      </c>
      <c r="S1075" s="1">
        <f>IF(IFERROR(VLOOKUP(E1075,Store_Showcase!B2:I144,8, FALSE), TRUE)=TRUE, IF(IFERROR(VLOOKUP(E1075,Store_SRP!B2:I110,8, FALSE), TRUE)=TRUE,VLOOKUP(E1075,Store_VAM!B2:I273,8, FALSE),VLOOKUP(E1075,Store_SRP!B2:I110,8, FALSE)), VLOOKUP(E1075,Store_Showcase!B2:I144,8, FALSE))</f>
      </c>
      <c r="T1075" s="1">
        <f>VLOOKUP(G1075,Sku_Consolidated!A2:R957,18,FALSE)</f>
      </c>
      <c r="U1075" s="1" t="s">
        <v>2842</v>
      </c>
      <c r="V1075" s="1">
        <f>IF(VLOOKUP(G1075,Sku_Consolidated!A2:S957,19,FALSE)="SHOWCASE", VLOOKUP(E1075,Store_Showcase!B2:L144,11, FALSE), IF(VLOOKUP(G1075,Sku_Consolidated!A2:S957,19,FALSE)="VAM",VLOOKUP(E1075,Store_VAM!B2:L273,11, FALSE),VLOOKUP(E1075,Store_SRP!B2:L110,11, FALSE)))</f>
      </c>
      <c r="W1075" s="1">
        <f>VLOOKUP(G1075,Sku_Consolidated!A2:W957,11,FALSE)</f>
      </c>
      <c r="X1075" s="1">
        <f>VLOOKUP(G1075,Sku_Consolidated!A2:H957,8,FALSE)</f>
      </c>
      <c r="Y1075" s="1">
        <f>VLOOKUP(G1075,Sku_Consolidated!A2:I957,9,FALSE)</f>
      </c>
      <c r="Z1075" s="1" t="s">
        <v>41</v>
      </c>
      <c r="AA1075" s="1">
        <f>VLOOKUP(G1075,Sku_Consolidated!A2:E957,5,FALSE)</f>
      </c>
      <c r="AB1075" s="1">
        <f>IF(VLOOKUP(G1075,Sku_Consolidated!A2:S957,19,FALSE)="SHOWCASE", VLOOKUP(E1075,Store_Showcase!B2:N144,13, FALSE), IF(VLOOKUP(G1075,Sku_Consolidated!A2:S957,19,FALSE)="VAM",VLOOKUP(E1075,Store_VAM!B2:N273,13, FALSE),VLOOKUP(E1075,Store_SRP!B2:N110,13, FALSE)))</f>
      </c>
      <c r="AC1075" s="1">
        <f>IF(IFERROR(AB1075,TRUE)=TRUE, "-","OK")</f>
      </c>
      <c r="AD1075" s="11" t="s">
        <v>37</v>
      </c>
      <c r="AE1075" s="11" t="s">
        <v>37</v>
      </c>
      <c r="AF1075" s="1">
        <f>IF(IFERROR(VLOOKUP(E1075,Store_Showcase!B2:H144,{5}, FALSE), TRUE)=TRUE, IF(IFERROR(VLOOKUP(E1075,Store_SRP!B2:H110,{5}, FALSE), TRUE)=TRUE,VLOOKUP(E1075,Store_VAM!B2:H273,{5}, FALSE),VLOOKUP(E1075,Store_SRP!B2:H110,{5}, FALSE)), VLOOKUP(E1075,Store_Showcase!B2:H144,{5}, FALSE))</f>
      </c>
      <c r="AG1075" s="1">
        <f>IF(IFERROR(VLOOKUP(E1075,Store_Showcase!B2:H144,{6}, FALSE), TRUE)=TRUE, IF(IFERROR(VLOOKUP(E1075,Store_SRP!B2:H110,{6}, FALSE), TRUE)=TRUE,VLOOKUP(E1075,Store_VAM!B2:H273,{6}, FALSE),VLOOKUP(E1075,Store_SRP!B2:H110,{6}, FALSE)), VLOOKUP(E1075,Store_Showcase!B2:H144,{6}, FALSE))</f>
      </c>
      <c r="AH1075" s="1">
        <f>VLOOKUP(G1075,Sku_Consolidated!A2:R957,18,FALSE)</f>
      </c>
      <c r="AI1075" s="1">
        <f>VLOOKUP(G1075,Sku_Consolidated!A2:S957,19,FALSE)</f>
      </c>
      <c r="AJ1075" s="1">
        <f>VLOOKUP(G1075,Sku_Consolidated!A2:T957,20,FALSE)</f>
      </c>
    </row>
    <row r="1076" spans="1:36" x14ac:dyDescent="0.25">
      <c r="A1076" s="1">
        <v>2024</v>
      </c>
      <c r="B1076" s="1" t="s">
        <v>31</v>
      </c>
      <c r="C1076" s="1" t="s">
        <v>32</v>
      </c>
      <c r="D1076" s="1" t="s">
        <v>33</v>
      </c>
      <c r="E1076" s="9" t="s">
        <v>1920</v>
      </c>
      <c r="F1076" s="1">
        <f>IF(VLOOKUP(G1076,Sku_Consolidated!A2:S957,{19},FALSE)="SHOWCASE", VLOOKUP(E1076,Store_Showcase!B2:C144,{2}, FALSE), IF(VLOOKUP(G1076,Sku_Consolidated!A2:S957,{19},FALSE)="VAM",VLOOKUP(E1076,Store_VAM!B2:C273,{2}, FALSE),VLOOKUP(E1076,Store_SRP!B2:C110,{2}, FALSE)))</f>
      </c>
      <c r="G1076" s="1">
        <v>14269</v>
      </c>
      <c r="H1076" s="1" t="s">
        <v>1446</v>
      </c>
      <c r="I1076" s="10" t="s">
        <v>2849</v>
      </c>
      <c r="J1076" s="1">
        <f>VLOOKUP(G1076,Sku_Consolidated!A2:C957, 3, FALSE)</f>
      </c>
      <c r="K1076" s="10">
        <f>IF(J1076="PACK", I1076, 0)</f>
      </c>
      <c r="L1076" s="10">
        <f>IF(J1076="KG", I1076, I1076 * VLOOKUP(G1076,Sku_Consolidated!A2:U957,21,FALSE))</f>
      </c>
      <c r="M1076" s="10" t="s">
        <v>37</v>
      </c>
      <c r="N1076" s="11" t="s">
        <v>2850</v>
      </c>
      <c r="O1076" s="10" t="s">
        <v>2851</v>
      </c>
      <c r="P1076" s="10">
        <f>N1076 - O1076</f>
      </c>
      <c r="Q1076" s="1">
        <f>VLOOKUP(G1076,Sku_Consolidated!A2:G957,7, FALSE)</f>
      </c>
      <c r="R1076" s="1">
        <f>IF(IFERROR(VLOOKUP(E1076,Store_Showcase!B2:H144,7, FALSE), TRUE)=TRUE, IF(IFERROR(VLOOKUP(E1076,Store_SRP!B2:H110,7, FALSE), TRUE)=TRUE,VLOOKUP(E1076,Store_VAM!B2:H273,7, FALSE),VLOOKUP(E1076,Store_SRP!B2:H110,7, FALSE)), VLOOKUP(E1076,Store_Showcase!B2:H144,7, FALSE))</f>
      </c>
      <c r="S1076" s="1">
        <f>IF(IFERROR(VLOOKUP(E1076,Store_Showcase!B2:I144,8, FALSE), TRUE)=TRUE, IF(IFERROR(VLOOKUP(E1076,Store_SRP!B2:I110,8, FALSE), TRUE)=TRUE,VLOOKUP(E1076,Store_VAM!B2:I273,8, FALSE),VLOOKUP(E1076,Store_SRP!B2:I110,8, FALSE)), VLOOKUP(E1076,Store_Showcase!B2:I144,8, FALSE))</f>
      </c>
      <c r="T1076" s="1">
        <f>VLOOKUP(G1076,Sku_Consolidated!A2:R957,18,FALSE)</f>
      </c>
      <c r="U1076" s="1" t="s">
        <v>2842</v>
      </c>
      <c r="V1076" s="1">
        <f>IF(VLOOKUP(G1076,Sku_Consolidated!A2:S957,19,FALSE)="SHOWCASE", VLOOKUP(E1076,Store_Showcase!B2:L144,11, FALSE), IF(VLOOKUP(G1076,Sku_Consolidated!A2:S957,19,FALSE)="VAM",VLOOKUP(E1076,Store_VAM!B2:L273,11, FALSE),VLOOKUP(E1076,Store_SRP!B2:L110,11, FALSE)))</f>
      </c>
      <c r="W1076" s="1">
        <f>VLOOKUP(G1076,Sku_Consolidated!A2:W957,11,FALSE)</f>
      </c>
      <c r="X1076" s="1">
        <f>VLOOKUP(G1076,Sku_Consolidated!A2:H957,8,FALSE)</f>
      </c>
      <c r="Y1076" s="1">
        <f>VLOOKUP(G1076,Sku_Consolidated!A2:I957,9,FALSE)</f>
      </c>
      <c r="Z1076" s="1" t="s">
        <v>41</v>
      </c>
      <c r="AA1076" s="1">
        <f>VLOOKUP(G1076,Sku_Consolidated!A2:E957,5,FALSE)</f>
      </c>
      <c r="AB1076" s="1">
        <f>IF(VLOOKUP(G1076,Sku_Consolidated!A2:S957,19,FALSE)="SHOWCASE", VLOOKUP(E1076,Store_Showcase!B2:N144,13, FALSE), IF(VLOOKUP(G1076,Sku_Consolidated!A2:S957,19,FALSE)="VAM",VLOOKUP(E1076,Store_VAM!B2:N273,13, FALSE),VLOOKUP(E1076,Store_SRP!B2:N110,13, FALSE)))</f>
      </c>
      <c r="AC1076" s="1">
        <f>IF(IFERROR(AB1076,TRUE)=TRUE, "-","OK")</f>
      </c>
      <c r="AD1076" s="11" t="s">
        <v>37</v>
      </c>
      <c r="AE1076" s="11" t="s">
        <v>37</v>
      </c>
      <c r="AF1076" s="1">
        <f>IF(IFERROR(VLOOKUP(E1076,Store_Showcase!B2:H144,{5}, FALSE), TRUE)=TRUE, IF(IFERROR(VLOOKUP(E1076,Store_SRP!B2:H110,{5}, FALSE), TRUE)=TRUE,VLOOKUP(E1076,Store_VAM!B2:H273,{5}, FALSE),VLOOKUP(E1076,Store_SRP!B2:H110,{5}, FALSE)), VLOOKUP(E1076,Store_Showcase!B2:H144,{5}, FALSE))</f>
      </c>
      <c r="AG1076" s="1">
        <f>IF(IFERROR(VLOOKUP(E1076,Store_Showcase!B2:H144,{6}, FALSE), TRUE)=TRUE, IF(IFERROR(VLOOKUP(E1076,Store_SRP!B2:H110,{6}, FALSE), TRUE)=TRUE,VLOOKUP(E1076,Store_VAM!B2:H273,{6}, FALSE),VLOOKUP(E1076,Store_SRP!B2:H110,{6}, FALSE)), VLOOKUP(E1076,Store_Showcase!B2:H144,{6}, FALSE))</f>
      </c>
      <c r="AH1076" s="1">
        <f>VLOOKUP(G1076,Sku_Consolidated!A2:R957,18,FALSE)</f>
      </c>
      <c r="AI1076" s="1">
        <f>VLOOKUP(G1076,Sku_Consolidated!A2:S957,19,FALSE)</f>
      </c>
      <c r="AJ1076" s="1">
        <f>VLOOKUP(G1076,Sku_Consolidated!A2:T957,20,FALSE)</f>
      </c>
    </row>
    <row r="1077" spans="1:36" x14ac:dyDescent="0.25">
      <c r="A1077" s="1">
        <v>2024</v>
      </c>
      <c r="B1077" s="1" t="s">
        <v>31</v>
      </c>
      <c r="C1077" s="1" t="s">
        <v>32</v>
      </c>
      <c r="D1077" s="1" t="s">
        <v>33</v>
      </c>
      <c r="E1077" s="9" t="s">
        <v>1920</v>
      </c>
      <c r="F1077" s="1">
        <f>IF(VLOOKUP(G1077,Sku_Consolidated!A2:S957,{19},FALSE)="SHOWCASE", VLOOKUP(E1077,Store_Showcase!B2:C144,{2}, FALSE), IF(VLOOKUP(G1077,Sku_Consolidated!A2:S957,{19},FALSE)="VAM",VLOOKUP(E1077,Store_VAM!B2:C273,{2}, FALSE),VLOOKUP(E1077,Store_SRP!B2:C110,{2}, FALSE)))</f>
      </c>
      <c r="G1077" s="1">
        <v>14270</v>
      </c>
      <c r="H1077" s="1" t="s">
        <v>1450</v>
      </c>
      <c r="I1077" s="10" t="s">
        <v>1215</v>
      </c>
      <c r="J1077" s="1">
        <f>VLOOKUP(G1077,Sku_Consolidated!A2:C957, 3, FALSE)</f>
      </c>
      <c r="K1077" s="10">
        <f>IF(J1077="PACK", I1077, 0)</f>
      </c>
      <c r="L1077" s="10">
        <f>IF(J1077="KG", I1077, I1077 * VLOOKUP(G1077,Sku_Consolidated!A2:U957,21,FALSE))</f>
      </c>
      <c r="M1077" s="10" t="s">
        <v>37</v>
      </c>
      <c r="N1077" s="11" t="s">
        <v>2852</v>
      </c>
      <c r="O1077" s="10" t="s">
        <v>2853</v>
      </c>
      <c r="P1077" s="10">
        <f>N1077 - O1077</f>
      </c>
      <c r="Q1077" s="1">
        <f>VLOOKUP(G1077,Sku_Consolidated!A2:G957,7, FALSE)</f>
      </c>
      <c r="R1077" s="1">
        <f>IF(IFERROR(VLOOKUP(E1077,Store_Showcase!B2:H144,7, FALSE), TRUE)=TRUE, IF(IFERROR(VLOOKUP(E1077,Store_SRP!B2:H110,7, FALSE), TRUE)=TRUE,VLOOKUP(E1077,Store_VAM!B2:H273,7, FALSE),VLOOKUP(E1077,Store_SRP!B2:H110,7, FALSE)), VLOOKUP(E1077,Store_Showcase!B2:H144,7, FALSE))</f>
      </c>
      <c r="S1077" s="1">
        <f>IF(IFERROR(VLOOKUP(E1077,Store_Showcase!B2:I144,8, FALSE), TRUE)=TRUE, IF(IFERROR(VLOOKUP(E1077,Store_SRP!B2:I110,8, FALSE), TRUE)=TRUE,VLOOKUP(E1077,Store_VAM!B2:I273,8, FALSE),VLOOKUP(E1077,Store_SRP!B2:I110,8, FALSE)), VLOOKUP(E1077,Store_Showcase!B2:I144,8, FALSE))</f>
      </c>
      <c r="T1077" s="1">
        <f>VLOOKUP(G1077,Sku_Consolidated!A2:R957,18,FALSE)</f>
      </c>
      <c r="U1077" s="1" t="s">
        <v>2842</v>
      </c>
      <c r="V1077" s="1">
        <f>IF(VLOOKUP(G1077,Sku_Consolidated!A2:S957,19,FALSE)="SHOWCASE", VLOOKUP(E1077,Store_Showcase!B2:L144,11, FALSE), IF(VLOOKUP(G1077,Sku_Consolidated!A2:S957,19,FALSE)="VAM",VLOOKUP(E1077,Store_VAM!B2:L273,11, FALSE),VLOOKUP(E1077,Store_SRP!B2:L110,11, FALSE)))</f>
      </c>
      <c r="W1077" s="1">
        <f>VLOOKUP(G1077,Sku_Consolidated!A2:W957,11,FALSE)</f>
      </c>
      <c r="X1077" s="1">
        <f>VLOOKUP(G1077,Sku_Consolidated!A2:H957,8,FALSE)</f>
      </c>
      <c r="Y1077" s="1">
        <f>VLOOKUP(G1077,Sku_Consolidated!A2:I957,9,FALSE)</f>
      </c>
      <c r="Z1077" s="1" t="s">
        <v>41</v>
      </c>
      <c r="AA1077" s="1">
        <f>VLOOKUP(G1077,Sku_Consolidated!A2:E957,5,FALSE)</f>
      </c>
      <c r="AB1077" s="1">
        <f>IF(VLOOKUP(G1077,Sku_Consolidated!A2:S957,19,FALSE)="SHOWCASE", VLOOKUP(E1077,Store_Showcase!B2:N144,13, FALSE), IF(VLOOKUP(G1077,Sku_Consolidated!A2:S957,19,FALSE)="VAM",VLOOKUP(E1077,Store_VAM!B2:N273,13, FALSE),VLOOKUP(E1077,Store_SRP!B2:N110,13, FALSE)))</f>
      </c>
      <c r="AC1077" s="1">
        <f>IF(IFERROR(AB1077,TRUE)=TRUE, "-","OK")</f>
      </c>
      <c r="AD1077" s="11" t="s">
        <v>37</v>
      </c>
      <c r="AE1077" s="11" t="s">
        <v>37</v>
      </c>
      <c r="AF1077" s="1">
        <f>IF(IFERROR(VLOOKUP(E1077,Store_Showcase!B2:H144,{5}, FALSE), TRUE)=TRUE, IF(IFERROR(VLOOKUP(E1077,Store_SRP!B2:H110,{5}, FALSE), TRUE)=TRUE,VLOOKUP(E1077,Store_VAM!B2:H273,{5}, FALSE),VLOOKUP(E1077,Store_SRP!B2:H110,{5}, FALSE)), VLOOKUP(E1077,Store_Showcase!B2:H144,{5}, FALSE))</f>
      </c>
      <c r="AG1077" s="1">
        <f>IF(IFERROR(VLOOKUP(E1077,Store_Showcase!B2:H144,{6}, FALSE), TRUE)=TRUE, IF(IFERROR(VLOOKUP(E1077,Store_SRP!B2:H110,{6}, FALSE), TRUE)=TRUE,VLOOKUP(E1077,Store_VAM!B2:H273,{6}, FALSE),VLOOKUP(E1077,Store_SRP!B2:H110,{6}, FALSE)), VLOOKUP(E1077,Store_Showcase!B2:H144,{6}, FALSE))</f>
      </c>
      <c r="AH1077" s="1">
        <f>VLOOKUP(G1077,Sku_Consolidated!A2:R957,18,FALSE)</f>
      </c>
      <c r="AI1077" s="1">
        <f>VLOOKUP(G1077,Sku_Consolidated!A2:S957,19,FALSE)</f>
      </c>
      <c r="AJ1077" s="1">
        <f>VLOOKUP(G1077,Sku_Consolidated!A2:T957,20,FALSE)</f>
      </c>
    </row>
    <row r="1078" spans="1:36" x14ac:dyDescent="0.25">
      <c r="A1078" s="1">
        <v>2024</v>
      </c>
      <c r="B1078" s="1" t="s">
        <v>31</v>
      </c>
      <c r="C1078" s="1" t="s">
        <v>32</v>
      </c>
      <c r="D1078" s="1" t="s">
        <v>33</v>
      </c>
      <c r="E1078" s="9" t="s">
        <v>1920</v>
      </c>
      <c r="F1078" s="1">
        <f>IF(VLOOKUP(G1078,Sku_Consolidated!A2:S957,{19},FALSE)="SHOWCASE", VLOOKUP(E1078,Store_Showcase!B2:C144,{2}, FALSE), IF(VLOOKUP(G1078,Sku_Consolidated!A2:S957,{19},FALSE)="VAM",VLOOKUP(E1078,Store_VAM!B2:C273,{2}, FALSE),VLOOKUP(E1078,Store_SRP!B2:C110,{2}, FALSE)))</f>
      </c>
      <c r="G1078" s="1">
        <v>14271</v>
      </c>
      <c r="H1078" s="1" t="s">
        <v>2854</v>
      </c>
      <c r="I1078" s="10" t="s">
        <v>1962</v>
      </c>
      <c r="J1078" s="1">
        <f>VLOOKUP(G1078,Sku_Consolidated!A2:C957, 3, FALSE)</f>
      </c>
      <c r="K1078" s="10">
        <f>IF(J1078="PACK", I1078, 0)</f>
      </c>
      <c r="L1078" s="10">
        <f>IF(J1078="KG", I1078, I1078 * VLOOKUP(G1078,Sku_Consolidated!A2:U957,21,FALSE))</f>
      </c>
      <c r="M1078" s="10" t="s">
        <v>37</v>
      </c>
      <c r="N1078" s="11" t="s">
        <v>2855</v>
      </c>
      <c r="O1078" s="10" t="s">
        <v>2856</v>
      </c>
      <c r="P1078" s="10">
        <f>N1078 - O1078</f>
      </c>
      <c r="Q1078" s="1">
        <f>VLOOKUP(G1078,Sku_Consolidated!A2:G957,7, FALSE)</f>
      </c>
      <c r="R1078" s="1">
        <f>IF(IFERROR(VLOOKUP(E1078,Store_Showcase!B2:H144,7, FALSE), TRUE)=TRUE, IF(IFERROR(VLOOKUP(E1078,Store_SRP!B2:H110,7, FALSE), TRUE)=TRUE,VLOOKUP(E1078,Store_VAM!B2:H273,7, FALSE),VLOOKUP(E1078,Store_SRP!B2:H110,7, FALSE)), VLOOKUP(E1078,Store_Showcase!B2:H144,7, FALSE))</f>
      </c>
      <c r="S1078" s="1">
        <f>IF(IFERROR(VLOOKUP(E1078,Store_Showcase!B2:I144,8, FALSE), TRUE)=TRUE, IF(IFERROR(VLOOKUP(E1078,Store_SRP!B2:I110,8, FALSE), TRUE)=TRUE,VLOOKUP(E1078,Store_VAM!B2:I273,8, FALSE),VLOOKUP(E1078,Store_SRP!B2:I110,8, FALSE)), VLOOKUP(E1078,Store_Showcase!B2:I144,8, FALSE))</f>
      </c>
      <c r="T1078" s="1">
        <f>VLOOKUP(G1078,Sku_Consolidated!A2:R957,18,FALSE)</f>
      </c>
      <c r="U1078" s="1" t="s">
        <v>2842</v>
      </c>
      <c r="V1078" s="1">
        <f>IF(VLOOKUP(G1078,Sku_Consolidated!A2:S957,19,FALSE)="SHOWCASE", VLOOKUP(E1078,Store_Showcase!B2:L144,11, FALSE), IF(VLOOKUP(G1078,Sku_Consolidated!A2:S957,19,FALSE)="VAM",VLOOKUP(E1078,Store_VAM!B2:L273,11, FALSE),VLOOKUP(E1078,Store_SRP!B2:L110,11, FALSE)))</f>
      </c>
      <c r="W1078" s="1">
        <f>VLOOKUP(G1078,Sku_Consolidated!A2:W957,11,FALSE)</f>
      </c>
      <c r="X1078" s="1">
        <f>VLOOKUP(G1078,Sku_Consolidated!A2:H957,8,FALSE)</f>
      </c>
      <c r="Y1078" s="1">
        <f>VLOOKUP(G1078,Sku_Consolidated!A2:I957,9,FALSE)</f>
      </c>
      <c r="Z1078" s="1" t="s">
        <v>41</v>
      </c>
      <c r="AA1078" s="1">
        <f>VLOOKUP(G1078,Sku_Consolidated!A2:E957,5,FALSE)</f>
      </c>
      <c r="AB1078" s="1">
        <f>IF(VLOOKUP(G1078,Sku_Consolidated!A2:S957,19,FALSE)="SHOWCASE", VLOOKUP(E1078,Store_Showcase!B2:N144,13, FALSE), IF(VLOOKUP(G1078,Sku_Consolidated!A2:S957,19,FALSE)="VAM",VLOOKUP(E1078,Store_VAM!B2:N273,13, FALSE),VLOOKUP(E1078,Store_SRP!B2:N110,13, FALSE)))</f>
      </c>
      <c r="AC1078" s="1">
        <f>IF(IFERROR(AB1078,TRUE)=TRUE, "-","OK")</f>
      </c>
      <c r="AD1078" s="11" t="s">
        <v>37</v>
      </c>
      <c r="AE1078" s="11" t="s">
        <v>37</v>
      </c>
      <c r="AF1078" s="1">
        <f>IF(IFERROR(VLOOKUP(E1078,Store_Showcase!B2:H144,{5}, FALSE), TRUE)=TRUE, IF(IFERROR(VLOOKUP(E1078,Store_SRP!B2:H110,{5}, FALSE), TRUE)=TRUE,VLOOKUP(E1078,Store_VAM!B2:H273,{5}, FALSE),VLOOKUP(E1078,Store_SRP!B2:H110,{5}, FALSE)), VLOOKUP(E1078,Store_Showcase!B2:H144,{5}, FALSE))</f>
      </c>
      <c r="AG1078" s="1">
        <f>IF(IFERROR(VLOOKUP(E1078,Store_Showcase!B2:H144,{6}, FALSE), TRUE)=TRUE, IF(IFERROR(VLOOKUP(E1078,Store_SRP!B2:H110,{6}, FALSE), TRUE)=TRUE,VLOOKUP(E1078,Store_VAM!B2:H273,{6}, FALSE),VLOOKUP(E1078,Store_SRP!B2:H110,{6}, FALSE)), VLOOKUP(E1078,Store_Showcase!B2:H144,{6}, FALSE))</f>
      </c>
      <c r="AH1078" s="1">
        <f>VLOOKUP(G1078,Sku_Consolidated!A2:R957,18,FALSE)</f>
      </c>
      <c r="AI1078" s="1">
        <f>VLOOKUP(G1078,Sku_Consolidated!A2:S957,19,FALSE)</f>
      </c>
      <c r="AJ1078" s="1">
        <f>VLOOKUP(G1078,Sku_Consolidated!A2:T957,20,FALSE)</f>
      </c>
    </row>
    <row r="1079" spans="1:36" x14ac:dyDescent="0.25">
      <c r="A1079" s="1">
        <v>2024</v>
      </c>
      <c r="B1079" s="1" t="s">
        <v>31</v>
      </c>
      <c r="C1079" s="1" t="s">
        <v>32</v>
      </c>
      <c r="D1079" s="1" t="s">
        <v>33</v>
      </c>
      <c r="E1079" s="9" t="s">
        <v>1920</v>
      </c>
      <c r="F1079" s="1">
        <f>IF(VLOOKUP(G1079,Sku_Consolidated!A2:S957,{19},FALSE)="SHOWCASE", VLOOKUP(E1079,Store_Showcase!B2:C144,{2}, FALSE), IF(VLOOKUP(G1079,Sku_Consolidated!A2:S957,{19},FALSE)="VAM",VLOOKUP(E1079,Store_VAM!B2:C273,{2}, FALSE),VLOOKUP(E1079,Store_SRP!B2:C110,{2}, FALSE)))</f>
      </c>
      <c r="G1079" s="1">
        <v>14275</v>
      </c>
      <c r="H1079" s="1" t="s">
        <v>1454</v>
      </c>
      <c r="I1079" s="10" t="s">
        <v>2857</v>
      </c>
      <c r="J1079" s="1">
        <f>VLOOKUP(G1079,Sku_Consolidated!A2:C957, 3, FALSE)</f>
      </c>
      <c r="K1079" s="10">
        <f>IF(J1079="PACK", I1079, 0)</f>
      </c>
      <c r="L1079" s="10">
        <f>IF(J1079="KG", I1079, I1079 * VLOOKUP(G1079,Sku_Consolidated!A2:U957,21,FALSE))</f>
      </c>
      <c r="M1079" s="10" t="s">
        <v>37</v>
      </c>
      <c r="N1079" s="11" t="s">
        <v>2858</v>
      </c>
      <c r="O1079" s="10" t="s">
        <v>2859</v>
      </c>
      <c r="P1079" s="10">
        <f>N1079 - O1079</f>
      </c>
      <c r="Q1079" s="1">
        <f>VLOOKUP(G1079,Sku_Consolidated!A2:G957,7, FALSE)</f>
      </c>
      <c r="R1079" s="1">
        <f>IF(IFERROR(VLOOKUP(E1079,Store_Showcase!B2:H144,7, FALSE), TRUE)=TRUE, IF(IFERROR(VLOOKUP(E1079,Store_SRP!B2:H110,7, FALSE), TRUE)=TRUE,VLOOKUP(E1079,Store_VAM!B2:H273,7, FALSE),VLOOKUP(E1079,Store_SRP!B2:H110,7, FALSE)), VLOOKUP(E1079,Store_Showcase!B2:H144,7, FALSE))</f>
      </c>
      <c r="S1079" s="1">
        <f>IF(IFERROR(VLOOKUP(E1079,Store_Showcase!B2:I144,8, FALSE), TRUE)=TRUE, IF(IFERROR(VLOOKUP(E1079,Store_SRP!B2:I110,8, FALSE), TRUE)=TRUE,VLOOKUP(E1079,Store_VAM!B2:I273,8, FALSE),VLOOKUP(E1079,Store_SRP!B2:I110,8, FALSE)), VLOOKUP(E1079,Store_Showcase!B2:I144,8, FALSE))</f>
      </c>
      <c r="T1079" s="1">
        <f>VLOOKUP(G1079,Sku_Consolidated!A2:R957,18,FALSE)</f>
      </c>
      <c r="U1079" s="1" t="s">
        <v>2842</v>
      </c>
      <c r="V1079" s="1">
        <f>IF(VLOOKUP(G1079,Sku_Consolidated!A2:S957,19,FALSE)="SHOWCASE", VLOOKUP(E1079,Store_Showcase!B2:L144,11, FALSE), IF(VLOOKUP(G1079,Sku_Consolidated!A2:S957,19,FALSE)="VAM",VLOOKUP(E1079,Store_VAM!B2:L273,11, FALSE),VLOOKUP(E1079,Store_SRP!B2:L110,11, FALSE)))</f>
      </c>
      <c r="W1079" s="1">
        <f>VLOOKUP(G1079,Sku_Consolidated!A2:W957,11,FALSE)</f>
      </c>
      <c r="X1079" s="1">
        <f>VLOOKUP(G1079,Sku_Consolidated!A2:H957,8,FALSE)</f>
      </c>
      <c r="Y1079" s="1">
        <f>VLOOKUP(G1079,Sku_Consolidated!A2:I957,9,FALSE)</f>
      </c>
      <c r="Z1079" s="1" t="s">
        <v>41</v>
      </c>
      <c r="AA1079" s="1">
        <f>VLOOKUP(G1079,Sku_Consolidated!A2:E957,5,FALSE)</f>
      </c>
      <c r="AB1079" s="1">
        <f>IF(VLOOKUP(G1079,Sku_Consolidated!A2:S957,19,FALSE)="SHOWCASE", VLOOKUP(E1079,Store_Showcase!B2:N144,13, FALSE), IF(VLOOKUP(G1079,Sku_Consolidated!A2:S957,19,FALSE)="VAM",VLOOKUP(E1079,Store_VAM!B2:N273,13, FALSE),VLOOKUP(E1079,Store_SRP!B2:N110,13, FALSE)))</f>
      </c>
      <c r="AC1079" s="1">
        <f>IF(IFERROR(AB1079,TRUE)=TRUE, "-","OK")</f>
      </c>
      <c r="AD1079" s="11" t="s">
        <v>37</v>
      </c>
      <c r="AE1079" s="11" t="s">
        <v>37</v>
      </c>
      <c r="AF1079" s="1">
        <f>IF(IFERROR(VLOOKUP(E1079,Store_Showcase!B2:H144,{5}, FALSE), TRUE)=TRUE, IF(IFERROR(VLOOKUP(E1079,Store_SRP!B2:H110,{5}, FALSE), TRUE)=TRUE,VLOOKUP(E1079,Store_VAM!B2:H273,{5}, FALSE),VLOOKUP(E1079,Store_SRP!B2:H110,{5}, FALSE)), VLOOKUP(E1079,Store_Showcase!B2:H144,{5}, FALSE))</f>
      </c>
      <c r="AG1079" s="1">
        <f>IF(IFERROR(VLOOKUP(E1079,Store_Showcase!B2:H144,{6}, FALSE), TRUE)=TRUE, IF(IFERROR(VLOOKUP(E1079,Store_SRP!B2:H110,{6}, FALSE), TRUE)=TRUE,VLOOKUP(E1079,Store_VAM!B2:H273,{6}, FALSE),VLOOKUP(E1079,Store_SRP!B2:H110,{6}, FALSE)), VLOOKUP(E1079,Store_Showcase!B2:H144,{6}, FALSE))</f>
      </c>
      <c r="AH1079" s="1">
        <f>VLOOKUP(G1079,Sku_Consolidated!A2:R957,18,FALSE)</f>
      </c>
      <c r="AI1079" s="1">
        <f>VLOOKUP(G1079,Sku_Consolidated!A2:S957,19,FALSE)</f>
      </c>
      <c r="AJ1079" s="1">
        <f>VLOOKUP(G1079,Sku_Consolidated!A2:T957,20,FALSE)</f>
      </c>
    </row>
    <row r="1080" spans="1:36" x14ac:dyDescent="0.25">
      <c r="A1080" s="1">
        <v>2024</v>
      </c>
      <c r="B1080" s="1" t="s">
        <v>31</v>
      </c>
      <c r="C1080" s="1" t="s">
        <v>32</v>
      </c>
      <c r="D1080" s="1" t="s">
        <v>33</v>
      </c>
      <c r="E1080" s="9" t="s">
        <v>1920</v>
      </c>
      <c r="F1080" s="1">
        <f>IF(VLOOKUP(G1080,Sku_Consolidated!A2:S957,{19},FALSE)="SHOWCASE", VLOOKUP(E1080,Store_Showcase!B2:C144,{2}, FALSE), IF(VLOOKUP(G1080,Sku_Consolidated!A2:S957,{19},FALSE)="VAM",VLOOKUP(E1080,Store_VAM!B2:C273,{2}, FALSE),VLOOKUP(E1080,Store_SRP!B2:C110,{2}, FALSE)))</f>
      </c>
      <c r="G1080" s="1">
        <v>14280</v>
      </c>
      <c r="H1080" s="1" t="s">
        <v>1458</v>
      </c>
      <c r="I1080" s="10" t="s">
        <v>2860</v>
      </c>
      <c r="J1080" s="1">
        <f>VLOOKUP(G1080,Sku_Consolidated!A2:C957, 3, FALSE)</f>
      </c>
      <c r="K1080" s="10">
        <f>IF(J1080="PACK", I1080, 0)</f>
      </c>
      <c r="L1080" s="10">
        <f>IF(J1080="KG", I1080, I1080 * VLOOKUP(G1080,Sku_Consolidated!A2:U957,21,FALSE))</f>
      </c>
      <c r="M1080" s="10" t="s">
        <v>37</v>
      </c>
      <c r="N1080" s="11" t="s">
        <v>2861</v>
      </c>
      <c r="O1080" s="10" t="s">
        <v>2862</v>
      </c>
      <c r="P1080" s="10">
        <f>N1080 - O1080</f>
      </c>
      <c r="Q1080" s="1">
        <f>VLOOKUP(G1080,Sku_Consolidated!A2:G957,7, FALSE)</f>
      </c>
      <c r="R1080" s="1">
        <f>IF(IFERROR(VLOOKUP(E1080,Store_Showcase!B2:H144,7, FALSE), TRUE)=TRUE, IF(IFERROR(VLOOKUP(E1080,Store_SRP!B2:H110,7, FALSE), TRUE)=TRUE,VLOOKUP(E1080,Store_VAM!B2:H273,7, FALSE),VLOOKUP(E1080,Store_SRP!B2:H110,7, FALSE)), VLOOKUP(E1080,Store_Showcase!B2:H144,7, FALSE))</f>
      </c>
      <c r="S1080" s="1">
        <f>IF(IFERROR(VLOOKUP(E1080,Store_Showcase!B2:I144,8, FALSE), TRUE)=TRUE, IF(IFERROR(VLOOKUP(E1080,Store_SRP!B2:I110,8, FALSE), TRUE)=TRUE,VLOOKUP(E1080,Store_VAM!B2:I273,8, FALSE),VLOOKUP(E1080,Store_SRP!B2:I110,8, FALSE)), VLOOKUP(E1080,Store_Showcase!B2:I144,8, FALSE))</f>
      </c>
      <c r="T1080" s="1">
        <f>VLOOKUP(G1080,Sku_Consolidated!A2:R957,18,FALSE)</f>
      </c>
      <c r="U1080" s="1" t="s">
        <v>2842</v>
      </c>
      <c r="V1080" s="1">
        <f>IF(VLOOKUP(G1080,Sku_Consolidated!A2:S957,19,FALSE)="SHOWCASE", VLOOKUP(E1080,Store_Showcase!B2:L144,11, FALSE), IF(VLOOKUP(G1080,Sku_Consolidated!A2:S957,19,FALSE)="VAM",VLOOKUP(E1080,Store_VAM!B2:L273,11, FALSE),VLOOKUP(E1080,Store_SRP!B2:L110,11, FALSE)))</f>
      </c>
      <c r="W1080" s="1">
        <f>VLOOKUP(G1080,Sku_Consolidated!A2:W957,11,FALSE)</f>
      </c>
      <c r="X1080" s="1">
        <f>VLOOKUP(G1080,Sku_Consolidated!A2:H957,8,FALSE)</f>
      </c>
      <c r="Y1080" s="1">
        <f>VLOOKUP(G1080,Sku_Consolidated!A2:I957,9,FALSE)</f>
      </c>
      <c r="Z1080" s="1" t="s">
        <v>41</v>
      </c>
      <c r="AA1080" s="1">
        <f>VLOOKUP(G1080,Sku_Consolidated!A2:E957,5,FALSE)</f>
      </c>
      <c r="AB1080" s="1">
        <f>IF(VLOOKUP(G1080,Sku_Consolidated!A2:S957,19,FALSE)="SHOWCASE", VLOOKUP(E1080,Store_Showcase!B2:N144,13, FALSE), IF(VLOOKUP(G1080,Sku_Consolidated!A2:S957,19,FALSE)="VAM",VLOOKUP(E1080,Store_VAM!B2:N273,13, FALSE),VLOOKUP(E1080,Store_SRP!B2:N110,13, FALSE)))</f>
      </c>
      <c r="AC1080" s="1">
        <f>IF(IFERROR(AB1080,TRUE)=TRUE, "-","OK")</f>
      </c>
      <c r="AD1080" s="11" t="s">
        <v>37</v>
      </c>
      <c r="AE1080" s="11" t="s">
        <v>37</v>
      </c>
      <c r="AF1080" s="1">
        <f>IF(IFERROR(VLOOKUP(E1080,Store_Showcase!B2:H144,{5}, FALSE), TRUE)=TRUE, IF(IFERROR(VLOOKUP(E1080,Store_SRP!B2:H110,{5}, FALSE), TRUE)=TRUE,VLOOKUP(E1080,Store_VAM!B2:H273,{5}, FALSE),VLOOKUP(E1080,Store_SRP!B2:H110,{5}, FALSE)), VLOOKUP(E1080,Store_Showcase!B2:H144,{5}, FALSE))</f>
      </c>
      <c r="AG1080" s="1">
        <f>IF(IFERROR(VLOOKUP(E1080,Store_Showcase!B2:H144,{6}, FALSE), TRUE)=TRUE, IF(IFERROR(VLOOKUP(E1080,Store_SRP!B2:H110,{6}, FALSE), TRUE)=TRUE,VLOOKUP(E1080,Store_VAM!B2:H273,{6}, FALSE),VLOOKUP(E1080,Store_SRP!B2:H110,{6}, FALSE)), VLOOKUP(E1080,Store_Showcase!B2:H144,{6}, FALSE))</f>
      </c>
      <c r="AH1080" s="1">
        <f>VLOOKUP(G1080,Sku_Consolidated!A2:R957,18,FALSE)</f>
      </c>
      <c r="AI1080" s="1">
        <f>VLOOKUP(G1080,Sku_Consolidated!A2:S957,19,FALSE)</f>
      </c>
      <c r="AJ1080" s="1">
        <f>VLOOKUP(G1080,Sku_Consolidated!A2:T957,20,FALSE)</f>
      </c>
    </row>
    <row r="1081" spans="1:36" x14ac:dyDescent="0.25">
      <c r="A1081" s="1">
        <v>2024</v>
      </c>
      <c r="B1081" s="1" t="s">
        <v>31</v>
      </c>
      <c r="C1081" s="1" t="s">
        <v>32</v>
      </c>
      <c r="D1081" s="1" t="s">
        <v>33</v>
      </c>
      <c r="E1081" s="9" t="s">
        <v>1920</v>
      </c>
      <c r="F1081" s="1">
        <f>IF(VLOOKUP(G1081,Sku_Consolidated!A2:S957,{19},FALSE)="SHOWCASE", VLOOKUP(E1081,Store_Showcase!B2:C144,{2}, FALSE), IF(VLOOKUP(G1081,Sku_Consolidated!A2:S957,{19},FALSE)="VAM",VLOOKUP(E1081,Store_VAM!B2:C273,{2}, FALSE),VLOOKUP(E1081,Store_SRP!B2:C110,{2}, FALSE)))</f>
      </c>
      <c r="G1081" s="1">
        <v>14281</v>
      </c>
      <c r="H1081" s="1" t="s">
        <v>1621</v>
      </c>
      <c r="I1081" s="10" t="s">
        <v>2863</v>
      </c>
      <c r="J1081" s="1">
        <f>VLOOKUP(G1081,Sku_Consolidated!A2:C957, 3, FALSE)</f>
      </c>
      <c r="K1081" s="10">
        <f>IF(J1081="PACK", I1081, 0)</f>
      </c>
      <c r="L1081" s="10">
        <f>IF(J1081="KG", I1081, I1081 * VLOOKUP(G1081,Sku_Consolidated!A2:U957,21,FALSE))</f>
      </c>
      <c r="M1081" s="10" t="s">
        <v>37</v>
      </c>
      <c r="N1081" s="11" t="s">
        <v>2864</v>
      </c>
      <c r="O1081" s="10" t="s">
        <v>2865</v>
      </c>
      <c r="P1081" s="10">
        <f>N1081 - O1081</f>
      </c>
      <c r="Q1081" s="1">
        <f>VLOOKUP(G1081,Sku_Consolidated!A2:G957,7, FALSE)</f>
      </c>
      <c r="R1081" s="1">
        <f>IF(IFERROR(VLOOKUP(E1081,Store_Showcase!B2:H144,7, FALSE), TRUE)=TRUE, IF(IFERROR(VLOOKUP(E1081,Store_SRP!B2:H110,7, FALSE), TRUE)=TRUE,VLOOKUP(E1081,Store_VAM!B2:H273,7, FALSE),VLOOKUP(E1081,Store_SRP!B2:H110,7, FALSE)), VLOOKUP(E1081,Store_Showcase!B2:H144,7, FALSE))</f>
      </c>
      <c r="S1081" s="1">
        <f>IF(IFERROR(VLOOKUP(E1081,Store_Showcase!B2:I144,8, FALSE), TRUE)=TRUE, IF(IFERROR(VLOOKUP(E1081,Store_SRP!B2:I110,8, FALSE), TRUE)=TRUE,VLOOKUP(E1081,Store_VAM!B2:I273,8, FALSE),VLOOKUP(E1081,Store_SRP!B2:I110,8, FALSE)), VLOOKUP(E1081,Store_Showcase!B2:I144,8, FALSE))</f>
      </c>
      <c r="T1081" s="1">
        <f>VLOOKUP(G1081,Sku_Consolidated!A2:R957,18,FALSE)</f>
      </c>
      <c r="U1081" s="1" t="s">
        <v>2842</v>
      </c>
      <c r="V1081" s="1">
        <f>IF(VLOOKUP(G1081,Sku_Consolidated!A2:S957,19,FALSE)="SHOWCASE", VLOOKUP(E1081,Store_Showcase!B2:L144,11, FALSE), IF(VLOOKUP(G1081,Sku_Consolidated!A2:S957,19,FALSE)="VAM",VLOOKUP(E1081,Store_VAM!B2:L273,11, FALSE),VLOOKUP(E1081,Store_SRP!B2:L110,11, FALSE)))</f>
      </c>
      <c r="W1081" s="1">
        <f>VLOOKUP(G1081,Sku_Consolidated!A2:W957,11,FALSE)</f>
      </c>
      <c r="X1081" s="1">
        <f>VLOOKUP(G1081,Sku_Consolidated!A2:H957,8,FALSE)</f>
      </c>
      <c r="Y1081" s="1">
        <f>VLOOKUP(G1081,Sku_Consolidated!A2:I957,9,FALSE)</f>
      </c>
      <c r="Z1081" s="1" t="s">
        <v>41</v>
      </c>
      <c r="AA1081" s="1">
        <f>VLOOKUP(G1081,Sku_Consolidated!A2:E957,5,FALSE)</f>
      </c>
      <c r="AB1081" s="1">
        <f>IF(VLOOKUP(G1081,Sku_Consolidated!A2:S957,19,FALSE)="SHOWCASE", VLOOKUP(E1081,Store_Showcase!B2:N144,13, FALSE), IF(VLOOKUP(G1081,Sku_Consolidated!A2:S957,19,FALSE)="VAM",VLOOKUP(E1081,Store_VAM!B2:N273,13, FALSE),VLOOKUP(E1081,Store_SRP!B2:N110,13, FALSE)))</f>
      </c>
      <c r="AC1081" s="1">
        <f>IF(IFERROR(AB1081,TRUE)=TRUE, "-","OK")</f>
      </c>
      <c r="AD1081" s="11" t="s">
        <v>37</v>
      </c>
      <c r="AE1081" s="11" t="s">
        <v>37</v>
      </c>
      <c r="AF1081" s="1">
        <f>IF(IFERROR(VLOOKUP(E1081,Store_Showcase!B2:H144,{5}, FALSE), TRUE)=TRUE, IF(IFERROR(VLOOKUP(E1081,Store_SRP!B2:H110,{5}, FALSE), TRUE)=TRUE,VLOOKUP(E1081,Store_VAM!B2:H273,{5}, FALSE),VLOOKUP(E1081,Store_SRP!B2:H110,{5}, FALSE)), VLOOKUP(E1081,Store_Showcase!B2:H144,{5}, FALSE))</f>
      </c>
      <c r="AG1081" s="1">
        <f>IF(IFERROR(VLOOKUP(E1081,Store_Showcase!B2:H144,{6}, FALSE), TRUE)=TRUE, IF(IFERROR(VLOOKUP(E1081,Store_SRP!B2:H110,{6}, FALSE), TRUE)=TRUE,VLOOKUP(E1081,Store_VAM!B2:H273,{6}, FALSE),VLOOKUP(E1081,Store_SRP!B2:H110,{6}, FALSE)), VLOOKUP(E1081,Store_Showcase!B2:H144,{6}, FALSE))</f>
      </c>
      <c r="AH1081" s="1">
        <f>VLOOKUP(G1081,Sku_Consolidated!A2:R957,18,FALSE)</f>
      </c>
      <c r="AI1081" s="1">
        <f>VLOOKUP(G1081,Sku_Consolidated!A2:S957,19,FALSE)</f>
      </c>
      <c r="AJ1081" s="1">
        <f>VLOOKUP(G1081,Sku_Consolidated!A2:T957,20,FALSE)</f>
      </c>
    </row>
    <row r="1082" spans="1:36" x14ac:dyDescent="0.25">
      <c r="A1082" s="1">
        <v>2024</v>
      </c>
      <c r="B1082" s="1" t="s">
        <v>31</v>
      </c>
      <c r="C1082" s="1" t="s">
        <v>32</v>
      </c>
      <c r="D1082" s="1" t="s">
        <v>33</v>
      </c>
      <c r="E1082" s="9" t="s">
        <v>1920</v>
      </c>
      <c r="F1082" s="1">
        <f>IF(VLOOKUP(G1082,Sku_Consolidated!A2:S957,{19},FALSE)="SHOWCASE", VLOOKUP(E1082,Store_Showcase!B2:C144,{2}, FALSE), IF(VLOOKUP(G1082,Sku_Consolidated!A2:S957,{19},FALSE)="VAM",VLOOKUP(E1082,Store_VAM!B2:C273,{2}, FALSE),VLOOKUP(E1082,Store_SRP!B2:C110,{2}, FALSE)))</f>
      </c>
      <c r="G1082" s="1">
        <v>14283</v>
      </c>
      <c r="H1082" s="1" t="s">
        <v>2866</v>
      </c>
      <c r="I1082" s="10" t="s">
        <v>2867</v>
      </c>
      <c r="J1082" s="1">
        <f>VLOOKUP(G1082,Sku_Consolidated!A2:C957, 3, FALSE)</f>
      </c>
      <c r="K1082" s="10">
        <f>IF(J1082="PACK", I1082, 0)</f>
      </c>
      <c r="L1082" s="10">
        <f>IF(J1082="KG", I1082, I1082 * VLOOKUP(G1082,Sku_Consolidated!A2:U957,21,FALSE))</f>
      </c>
      <c r="M1082" s="10" t="s">
        <v>37</v>
      </c>
      <c r="N1082" s="11" t="s">
        <v>2868</v>
      </c>
      <c r="O1082" s="10" t="s">
        <v>2869</v>
      </c>
      <c r="P1082" s="10">
        <f>N1082 - O1082</f>
      </c>
      <c r="Q1082" s="1">
        <f>VLOOKUP(G1082,Sku_Consolidated!A2:G957,7, FALSE)</f>
      </c>
      <c r="R1082" s="1">
        <f>IF(IFERROR(VLOOKUP(E1082,Store_Showcase!B2:H144,7, FALSE), TRUE)=TRUE, IF(IFERROR(VLOOKUP(E1082,Store_SRP!B2:H110,7, FALSE), TRUE)=TRUE,VLOOKUP(E1082,Store_VAM!B2:H273,7, FALSE),VLOOKUP(E1082,Store_SRP!B2:H110,7, FALSE)), VLOOKUP(E1082,Store_Showcase!B2:H144,7, FALSE))</f>
      </c>
      <c r="S1082" s="1">
        <f>IF(IFERROR(VLOOKUP(E1082,Store_Showcase!B2:I144,8, FALSE), TRUE)=TRUE, IF(IFERROR(VLOOKUP(E1082,Store_SRP!B2:I110,8, FALSE), TRUE)=TRUE,VLOOKUP(E1082,Store_VAM!B2:I273,8, FALSE),VLOOKUP(E1082,Store_SRP!B2:I110,8, FALSE)), VLOOKUP(E1082,Store_Showcase!B2:I144,8, FALSE))</f>
      </c>
      <c r="T1082" s="1">
        <f>VLOOKUP(G1082,Sku_Consolidated!A2:R957,18,FALSE)</f>
      </c>
      <c r="U1082" s="1" t="s">
        <v>2842</v>
      </c>
      <c r="V1082" s="1">
        <f>IF(VLOOKUP(G1082,Sku_Consolidated!A2:S957,19,FALSE)="SHOWCASE", VLOOKUP(E1082,Store_Showcase!B2:L144,11, FALSE), IF(VLOOKUP(G1082,Sku_Consolidated!A2:S957,19,FALSE)="VAM",VLOOKUP(E1082,Store_VAM!B2:L273,11, FALSE),VLOOKUP(E1082,Store_SRP!B2:L110,11, FALSE)))</f>
      </c>
      <c r="W1082" s="1">
        <f>VLOOKUP(G1082,Sku_Consolidated!A2:W957,11,FALSE)</f>
      </c>
      <c r="X1082" s="1">
        <f>VLOOKUP(G1082,Sku_Consolidated!A2:H957,8,FALSE)</f>
      </c>
      <c r="Y1082" s="1">
        <f>VLOOKUP(G1082,Sku_Consolidated!A2:I957,9,FALSE)</f>
      </c>
      <c r="Z1082" s="1" t="s">
        <v>41</v>
      </c>
      <c r="AA1082" s="1">
        <f>VLOOKUP(G1082,Sku_Consolidated!A2:E957,5,FALSE)</f>
      </c>
      <c r="AB1082" s="1">
        <f>IF(VLOOKUP(G1082,Sku_Consolidated!A2:S957,19,FALSE)="SHOWCASE", VLOOKUP(E1082,Store_Showcase!B2:N144,13, FALSE), IF(VLOOKUP(G1082,Sku_Consolidated!A2:S957,19,FALSE)="VAM",VLOOKUP(E1082,Store_VAM!B2:N273,13, FALSE),VLOOKUP(E1082,Store_SRP!B2:N110,13, FALSE)))</f>
      </c>
      <c r="AC1082" s="1">
        <f>IF(IFERROR(AB1082,TRUE)=TRUE, "-","OK")</f>
      </c>
      <c r="AD1082" s="11" t="s">
        <v>37</v>
      </c>
      <c r="AE1082" s="11" t="s">
        <v>37</v>
      </c>
      <c r="AF1082" s="1">
        <f>IF(IFERROR(VLOOKUP(E1082,Store_Showcase!B2:H144,{5}, FALSE), TRUE)=TRUE, IF(IFERROR(VLOOKUP(E1082,Store_SRP!B2:H110,{5}, FALSE), TRUE)=TRUE,VLOOKUP(E1082,Store_VAM!B2:H273,{5}, FALSE),VLOOKUP(E1082,Store_SRP!B2:H110,{5}, FALSE)), VLOOKUP(E1082,Store_Showcase!B2:H144,{5}, FALSE))</f>
      </c>
      <c r="AG1082" s="1">
        <f>IF(IFERROR(VLOOKUP(E1082,Store_Showcase!B2:H144,{6}, FALSE), TRUE)=TRUE, IF(IFERROR(VLOOKUP(E1082,Store_SRP!B2:H110,{6}, FALSE), TRUE)=TRUE,VLOOKUP(E1082,Store_VAM!B2:H273,{6}, FALSE),VLOOKUP(E1082,Store_SRP!B2:H110,{6}, FALSE)), VLOOKUP(E1082,Store_Showcase!B2:H144,{6}, FALSE))</f>
      </c>
      <c r="AH1082" s="1">
        <f>VLOOKUP(G1082,Sku_Consolidated!A2:R957,18,FALSE)</f>
      </c>
      <c r="AI1082" s="1">
        <f>VLOOKUP(G1082,Sku_Consolidated!A2:S957,19,FALSE)</f>
      </c>
      <c r="AJ1082" s="1">
        <f>VLOOKUP(G1082,Sku_Consolidated!A2:T957,20,FALSE)</f>
      </c>
    </row>
    <row r="1083" spans="1:36" x14ac:dyDescent="0.25">
      <c r="A1083" s="1">
        <v>2024</v>
      </c>
      <c r="B1083" s="1" t="s">
        <v>31</v>
      </c>
      <c r="C1083" s="1" t="s">
        <v>32</v>
      </c>
      <c r="D1083" s="1" t="s">
        <v>33</v>
      </c>
      <c r="E1083" s="9" t="s">
        <v>1480</v>
      </c>
      <c r="F1083" s="1">
        <f>IF(VLOOKUP(G1083,Sku_Consolidated!A2:S957,{19},FALSE)="SHOWCASE", VLOOKUP(E1083,Store_Showcase!B2:C144,{2}, FALSE), IF(VLOOKUP(G1083,Sku_Consolidated!A2:S957,{19},FALSE)="VAM",VLOOKUP(E1083,Store_VAM!B2:C273,{2}, FALSE),VLOOKUP(E1083,Store_SRP!B2:C110,{2}, FALSE)))</f>
      </c>
      <c r="G1083" s="1">
        <v>14266</v>
      </c>
      <c r="H1083" s="1" t="s">
        <v>1433</v>
      </c>
      <c r="I1083" s="10" t="s">
        <v>2870</v>
      </c>
      <c r="J1083" s="1">
        <f>VLOOKUP(G1083,Sku_Consolidated!A2:C957, 3, FALSE)</f>
      </c>
      <c r="K1083" s="10">
        <f>IF(J1083="PACK", I1083, 0)</f>
      </c>
      <c r="L1083" s="10">
        <f>IF(J1083="KG", I1083, I1083 * VLOOKUP(G1083,Sku_Consolidated!A2:U957,21,FALSE))</f>
      </c>
      <c r="M1083" s="10" t="s">
        <v>37</v>
      </c>
      <c r="N1083" s="11" t="s">
        <v>2871</v>
      </c>
      <c r="O1083" s="10" t="s">
        <v>2872</v>
      </c>
      <c r="P1083" s="10">
        <f>N1083 - O1083</f>
      </c>
      <c r="Q1083" s="1">
        <f>VLOOKUP(G1083,Sku_Consolidated!A2:G957,7, FALSE)</f>
      </c>
      <c r="R1083" s="1">
        <f>IF(IFERROR(VLOOKUP(E1083,Store_Showcase!B2:H144,7, FALSE), TRUE)=TRUE, IF(IFERROR(VLOOKUP(E1083,Store_SRP!B2:H110,7, FALSE), TRUE)=TRUE,VLOOKUP(E1083,Store_VAM!B2:H273,7, FALSE),VLOOKUP(E1083,Store_SRP!B2:H110,7, FALSE)), VLOOKUP(E1083,Store_Showcase!B2:H144,7, FALSE))</f>
      </c>
      <c r="S1083" s="1">
        <f>IF(IFERROR(VLOOKUP(E1083,Store_Showcase!B2:I144,8, FALSE), TRUE)=TRUE, IF(IFERROR(VLOOKUP(E1083,Store_SRP!B2:I110,8, FALSE), TRUE)=TRUE,VLOOKUP(E1083,Store_VAM!B2:I273,8, FALSE),VLOOKUP(E1083,Store_SRP!B2:I110,8, FALSE)), VLOOKUP(E1083,Store_Showcase!B2:I144,8, FALSE))</f>
      </c>
      <c r="T1083" s="1">
        <f>VLOOKUP(G1083,Sku_Consolidated!A2:R957,18,FALSE)</f>
      </c>
      <c r="U1083" s="1" t="s">
        <v>2873</v>
      </c>
      <c r="V1083" s="1">
        <f>IF(VLOOKUP(G1083,Sku_Consolidated!A2:S957,19,FALSE)="SHOWCASE", VLOOKUP(E1083,Store_Showcase!B2:L144,11, FALSE), IF(VLOOKUP(G1083,Sku_Consolidated!A2:S957,19,FALSE)="VAM",VLOOKUP(E1083,Store_VAM!B2:L273,11, FALSE),VLOOKUP(E1083,Store_SRP!B2:L110,11, FALSE)))</f>
      </c>
      <c r="W1083" s="1">
        <f>VLOOKUP(G1083,Sku_Consolidated!A2:W957,11,FALSE)</f>
      </c>
      <c r="X1083" s="1">
        <f>VLOOKUP(G1083,Sku_Consolidated!A2:H957,8,FALSE)</f>
      </c>
      <c r="Y1083" s="1">
        <f>VLOOKUP(G1083,Sku_Consolidated!A2:I957,9,FALSE)</f>
      </c>
      <c r="Z1083" s="1" t="s">
        <v>41</v>
      </c>
      <c r="AA1083" s="1">
        <f>VLOOKUP(G1083,Sku_Consolidated!A2:E957,5,FALSE)</f>
      </c>
      <c r="AB1083" s="1">
        <f>IF(VLOOKUP(G1083,Sku_Consolidated!A2:S957,19,FALSE)="SHOWCASE", VLOOKUP(E1083,Store_Showcase!B2:N144,13, FALSE), IF(VLOOKUP(G1083,Sku_Consolidated!A2:S957,19,FALSE)="VAM",VLOOKUP(E1083,Store_VAM!B2:N273,13, FALSE),VLOOKUP(E1083,Store_SRP!B2:N110,13, FALSE)))</f>
      </c>
      <c r="AC1083" s="1">
        <f>IF(IFERROR(AB1083,TRUE)=TRUE, "-","OK")</f>
      </c>
      <c r="AD1083" s="11" t="s">
        <v>37</v>
      </c>
      <c r="AE1083" s="11" t="s">
        <v>37</v>
      </c>
      <c r="AF1083" s="1">
        <f>IF(IFERROR(VLOOKUP(E1083,Store_Showcase!B2:H144,{5}, FALSE), TRUE)=TRUE, IF(IFERROR(VLOOKUP(E1083,Store_SRP!B2:H110,{5}, FALSE), TRUE)=TRUE,VLOOKUP(E1083,Store_VAM!B2:H273,{5}, FALSE),VLOOKUP(E1083,Store_SRP!B2:H110,{5}, FALSE)), VLOOKUP(E1083,Store_Showcase!B2:H144,{5}, FALSE))</f>
      </c>
      <c r="AG1083" s="1">
        <f>IF(IFERROR(VLOOKUP(E1083,Store_Showcase!B2:H144,{6}, FALSE), TRUE)=TRUE, IF(IFERROR(VLOOKUP(E1083,Store_SRP!B2:H110,{6}, FALSE), TRUE)=TRUE,VLOOKUP(E1083,Store_VAM!B2:H273,{6}, FALSE),VLOOKUP(E1083,Store_SRP!B2:H110,{6}, FALSE)), VLOOKUP(E1083,Store_Showcase!B2:H144,{6}, FALSE))</f>
      </c>
      <c r="AH1083" s="1">
        <f>VLOOKUP(G1083,Sku_Consolidated!A2:R957,18,FALSE)</f>
      </c>
      <c r="AI1083" s="1">
        <f>VLOOKUP(G1083,Sku_Consolidated!A2:S957,19,FALSE)</f>
      </c>
      <c r="AJ1083" s="1">
        <f>VLOOKUP(G1083,Sku_Consolidated!A2:T957,20,FALSE)</f>
      </c>
    </row>
    <row r="1084" spans="1:36" x14ac:dyDescent="0.25">
      <c r="A1084" s="1">
        <v>2024</v>
      </c>
      <c r="B1084" s="1" t="s">
        <v>31</v>
      </c>
      <c r="C1084" s="1" t="s">
        <v>32</v>
      </c>
      <c r="D1084" s="1" t="s">
        <v>33</v>
      </c>
      <c r="E1084" s="9" t="s">
        <v>1480</v>
      </c>
      <c r="F1084" s="1">
        <f>IF(VLOOKUP(G1084,Sku_Consolidated!A2:S957,{19},FALSE)="SHOWCASE", VLOOKUP(E1084,Store_Showcase!B2:C144,{2}, FALSE), IF(VLOOKUP(G1084,Sku_Consolidated!A2:S957,{19},FALSE)="VAM",VLOOKUP(E1084,Store_VAM!B2:C273,{2}, FALSE),VLOOKUP(E1084,Store_SRP!B2:C110,{2}, FALSE)))</f>
      </c>
      <c r="G1084" s="1">
        <v>14267</v>
      </c>
      <c r="H1084" s="1" t="s">
        <v>1438</v>
      </c>
      <c r="I1084" s="10" t="s">
        <v>2874</v>
      </c>
      <c r="J1084" s="1">
        <f>VLOOKUP(G1084,Sku_Consolidated!A2:C957, 3, FALSE)</f>
      </c>
      <c r="K1084" s="10">
        <f>IF(J1084="PACK", I1084, 0)</f>
      </c>
      <c r="L1084" s="10">
        <f>IF(J1084="KG", I1084, I1084 * VLOOKUP(G1084,Sku_Consolidated!A2:U957,21,FALSE))</f>
      </c>
      <c r="M1084" s="10" t="s">
        <v>37</v>
      </c>
      <c r="N1084" s="11" t="s">
        <v>2875</v>
      </c>
      <c r="O1084" s="10" t="s">
        <v>2876</v>
      </c>
      <c r="P1084" s="10">
        <f>N1084 - O1084</f>
      </c>
      <c r="Q1084" s="1">
        <f>VLOOKUP(G1084,Sku_Consolidated!A2:G957,7, FALSE)</f>
      </c>
      <c r="R1084" s="1">
        <f>IF(IFERROR(VLOOKUP(E1084,Store_Showcase!B2:H144,7, FALSE), TRUE)=TRUE, IF(IFERROR(VLOOKUP(E1084,Store_SRP!B2:H110,7, FALSE), TRUE)=TRUE,VLOOKUP(E1084,Store_VAM!B2:H273,7, FALSE),VLOOKUP(E1084,Store_SRP!B2:H110,7, FALSE)), VLOOKUP(E1084,Store_Showcase!B2:H144,7, FALSE))</f>
      </c>
      <c r="S1084" s="1">
        <f>IF(IFERROR(VLOOKUP(E1084,Store_Showcase!B2:I144,8, FALSE), TRUE)=TRUE, IF(IFERROR(VLOOKUP(E1084,Store_SRP!B2:I110,8, FALSE), TRUE)=TRUE,VLOOKUP(E1084,Store_VAM!B2:I273,8, FALSE),VLOOKUP(E1084,Store_SRP!B2:I110,8, FALSE)), VLOOKUP(E1084,Store_Showcase!B2:I144,8, FALSE))</f>
      </c>
      <c r="T1084" s="1">
        <f>VLOOKUP(G1084,Sku_Consolidated!A2:R957,18,FALSE)</f>
      </c>
      <c r="U1084" s="1" t="s">
        <v>2873</v>
      </c>
      <c r="V1084" s="1">
        <f>IF(VLOOKUP(G1084,Sku_Consolidated!A2:S957,19,FALSE)="SHOWCASE", VLOOKUP(E1084,Store_Showcase!B2:L144,11, FALSE), IF(VLOOKUP(G1084,Sku_Consolidated!A2:S957,19,FALSE)="VAM",VLOOKUP(E1084,Store_VAM!B2:L273,11, FALSE),VLOOKUP(E1084,Store_SRP!B2:L110,11, FALSE)))</f>
      </c>
      <c r="W1084" s="1">
        <f>VLOOKUP(G1084,Sku_Consolidated!A2:W957,11,FALSE)</f>
      </c>
      <c r="X1084" s="1">
        <f>VLOOKUP(G1084,Sku_Consolidated!A2:H957,8,FALSE)</f>
      </c>
      <c r="Y1084" s="1">
        <f>VLOOKUP(G1084,Sku_Consolidated!A2:I957,9,FALSE)</f>
      </c>
      <c r="Z1084" s="1" t="s">
        <v>41</v>
      </c>
      <c r="AA1084" s="1">
        <f>VLOOKUP(G1084,Sku_Consolidated!A2:E957,5,FALSE)</f>
      </c>
      <c r="AB1084" s="1">
        <f>IF(VLOOKUP(G1084,Sku_Consolidated!A2:S957,19,FALSE)="SHOWCASE", VLOOKUP(E1084,Store_Showcase!B2:N144,13, FALSE), IF(VLOOKUP(G1084,Sku_Consolidated!A2:S957,19,FALSE)="VAM",VLOOKUP(E1084,Store_VAM!B2:N273,13, FALSE),VLOOKUP(E1084,Store_SRP!B2:N110,13, FALSE)))</f>
      </c>
      <c r="AC1084" s="1">
        <f>IF(IFERROR(AB1084,TRUE)=TRUE, "-","OK")</f>
      </c>
      <c r="AD1084" s="11" t="s">
        <v>37</v>
      </c>
      <c r="AE1084" s="11" t="s">
        <v>37</v>
      </c>
      <c r="AF1084" s="1">
        <f>IF(IFERROR(VLOOKUP(E1084,Store_Showcase!B2:H144,{5}, FALSE), TRUE)=TRUE, IF(IFERROR(VLOOKUP(E1084,Store_SRP!B2:H110,{5}, FALSE), TRUE)=TRUE,VLOOKUP(E1084,Store_VAM!B2:H273,{5}, FALSE),VLOOKUP(E1084,Store_SRP!B2:H110,{5}, FALSE)), VLOOKUP(E1084,Store_Showcase!B2:H144,{5}, FALSE))</f>
      </c>
      <c r="AG1084" s="1">
        <f>IF(IFERROR(VLOOKUP(E1084,Store_Showcase!B2:H144,{6}, FALSE), TRUE)=TRUE, IF(IFERROR(VLOOKUP(E1084,Store_SRP!B2:H110,{6}, FALSE), TRUE)=TRUE,VLOOKUP(E1084,Store_VAM!B2:H273,{6}, FALSE),VLOOKUP(E1084,Store_SRP!B2:H110,{6}, FALSE)), VLOOKUP(E1084,Store_Showcase!B2:H144,{6}, FALSE))</f>
      </c>
      <c r="AH1084" s="1">
        <f>VLOOKUP(G1084,Sku_Consolidated!A2:R957,18,FALSE)</f>
      </c>
      <c r="AI1084" s="1">
        <f>VLOOKUP(G1084,Sku_Consolidated!A2:S957,19,FALSE)</f>
      </c>
      <c r="AJ1084" s="1">
        <f>VLOOKUP(G1084,Sku_Consolidated!A2:T957,20,FALSE)</f>
      </c>
    </row>
    <row r="1085" spans="1:36" x14ac:dyDescent="0.25">
      <c r="A1085" s="1">
        <v>2024</v>
      </c>
      <c r="B1085" s="1" t="s">
        <v>31</v>
      </c>
      <c r="C1085" s="1" t="s">
        <v>32</v>
      </c>
      <c r="D1085" s="1" t="s">
        <v>33</v>
      </c>
      <c r="E1085" s="9" t="s">
        <v>1480</v>
      </c>
      <c r="F1085" s="1">
        <f>IF(VLOOKUP(G1085,Sku_Consolidated!A2:S957,{19},FALSE)="SHOWCASE", VLOOKUP(E1085,Store_Showcase!B2:C144,{2}, FALSE), IF(VLOOKUP(G1085,Sku_Consolidated!A2:S957,{19},FALSE)="VAM",VLOOKUP(E1085,Store_VAM!B2:C273,{2}, FALSE),VLOOKUP(E1085,Store_SRP!B2:C110,{2}, FALSE)))</f>
      </c>
      <c r="G1085" s="1">
        <v>14268</v>
      </c>
      <c r="H1085" s="1" t="s">
        <v>1442</v>
      </c>
      <c r="I1085" s="10" t="s">
        <v>2877</v>
      </c>
      <c r="J1085" s="1">
        <f>VLOOKUP(G1085,Sku_Consolidated!A2:C957, 3, FALSE)</f>
      </c>
      <c r="K1085" s="10">
        <f>IF(J1085="PACK", I1085, 0)</f>
      </c>
      <c r="L1085" s="10">
        <f>IF(J1085="KG", I1085, I1085 * VLOOKUP(G1085,Sku_Consolidated!A2:U957,21,FALSE))</f>
      </c>
      <c r="M1085" s="10" t="s">
        <v>37</v>
      </c>
      <c r="N1085" s="11" t="s">
        <v>2878</v>
      </c>
      <c r="O1085" s="10" t="s">
        <v>2879</v>
      </c>
      <c r="P1085" s="10">
        <f>N1085 - O1085</f>
      </c>
      <c r="Q1085" s="1">
        <f>VLOOKUP(G1085,Sku_Consolidated!A2:G957,7, FALSE)</f>
      </c>
      <c r="R1085" s="1">
        <f>IF(IFERROR(VLOOKUP(E1085,Store_Showcase!B2:H144,7, FALSE), TRUE)=TRUE, IF(IFERROR(VLOOKUP(E1085,Store_SRP!B2:H110,7, FALSE), TRUE)=TRUE,VLOOKUP(E1085,Store_VAM!B2:H273,7, FALSE),VLOOKUP(E1085,Store_SRP!B2:H110,7, FALSE)), VLOOKUP(E1085,Store_Showcase!B2:H144,7, FALSE))</f>
      </c>
      <c r="S1085" s="1">
        <f>IF(IFERROR(VLOOKUP(E1085,Store_Showcase!B2:I144,8, FALSE), TRUE)=TRUE, IF(IFERROR(VLOOKUP(E1085,Store_SRP!B2:I110,8, FALSE), TRUE)=TRUE,VLOOKUP(E1085,Store_VAM!B2:I273,8, FALSE),VLOOKUP(E1085,Store_SRP!B2:I110,8, FALSE)), VLOOKUP(E1085,Store_Showcase!B2:I144,8, FALSE))</f>
      </c>
      <c r="T1085" s="1">
        <f>VLOOKUP(G1085,Sku_Consolidated!A2:R957,18,FALSE)</f>
      </c>
      <c r="U1085" s="1" t="s">
        <v>2873</v>
      </c>
      <c r="V1085" s="1">
        <f>IF(VLOOKUP(G1085,Sku_Consolidated!A2:S957,19,FALSE)="SHOWCASE", VLOOKUP(E1085,Store_Showcase!B2:L144,11, FALSE), IF(VLOOKUP(G1085,Sku_Consolidated!A2:S957,19,FALSE)="VAM",VLOOKUP(E1085,Store_VAM!B2:L273,11, FALSE),VLOOKUP(E1085,Store_SRP!B2:L110,11, FALSE)))</f>
      </c>
      <c r="W1085" s="1">
        <f>VLOOKUP(G1085,Sku_Consolidated!A2:W957,11,FALSE)</f>
      </c>
      <c r="X1085" s="1">
        <f>VLOOKUP(G1085,Sku_Consolidated!A2:H957,8,FALSE)</f>
      </c>
      <c r="Y1085" s="1">
        <f>VLOOKUP(G1085,Sku_Consolidated!A2:I957,9,FALSE)</f>
      </c>
      <c r="Z1085" s="1" t="s">
        <v>41</v>
      </c>
      <c r="AA1085" s="1">
        <f>VLOOKUP(G1085,Sku_Consolidated!A2:E957,5,FALSE)</f>
      </c>
      <c r="AB1085" s="1">
        <f>IF(VLOOKUP(G1085,Sku_Consolidated!A2:S957,19,FALSE)="SHOWCASE", VLOOKUP(E1085,Store_Showcase!B2:N144,13, FALSE), IF(VLOOKUP(G1085,Sku_Consolidated!A2:S957,19,FALSE)="VAM",VLOOKUP(E1085,Store_VAM!B2:N273,13, FALSE),VLOOKUP(E1085,Store_SRP!B2:N110,13, FALSE)))</f>
      </c>
      <c r="AC1085" s="1">
        <f>IF(IFERROR(AB1085,TRUE)=TRUE, "-","OK")</f>
      </c>
      <c r="AD1085" s="11" t="s">
        <v>37</v>
      </c>
      <c r="AE1085" s="11" t="s">
        <v>37</v>
      </c>
      <c r="AF1085" s="1">
        <f>IF(IFERROR(VLOOKUP(E1085,Store_Showcase!B2:H144,{5}, FALSE), TRUE)=TRUE, IF(IFERROR(VLOOKUP(E1085,Store_SRP!B2:H110,{5}, FALSE), TRUE)=TRUE,VLOOKUP(E1085,Store_VAM!B2:H273,{5}, FALSE),VLOOKUP(E1085,Store_SRP!B2:H110,{5}, FALSE)), VLOOKUP(E1085,Store_Showcase!B2:H144,{5}, FALSE))</f>
      </c>
      <c r="AG1085" s="1">
        <f>IF(IFERROR(VLOOKUP(E1085,Store_Showcase!B2:H144,{6}, FALSE), TRUE)=TRUE, IF(IFERROR(VLOOKUP(E1085,Store_SRP!B2:H110,{6}, FALSE), TRUE)=TRUE,VLOOKUP(E1085,Store_VAM!B2:H273,{6}, FALSE),VLOOKUP(E1085,Store_SRP!B2:H110,{6}, FALSE)), VLOOKUP(E1085,Store_Showcase!B2:H144,{6}, FALSE))</f>
      </c>
      <c r="AH1085" s="1">
        <f>VLOOKUP(G1085,Sku_Consolidated!A2:R957,18,FALSE)</f>
      </c>
      <c r="AI1085" s="1">
        <f>VLOOKUP(G1085,Sku_Consolidated!A2:S957,19,FALSE)</f>
      </c>
      <c r="AJ1085" s="1">
        <f>VLOOKUP(G1085,Sku_Consolidated!A2:T957,20,FALSE)</f>
      </c>
    </row>
    <row r="1086" spans="1:36" x14ac:dyDescent="0.25">
      <c r="A1086" s="1">
        <v>2024</v>
      </c>
      <c r="B1086" s="1" t="s">
        <v>31</v>
      </c>
      <c r="C1086" s="1" t="s">
        <v>32</v>
      </c>
      <c r="D1086" s="1" t="s">
        <v>33</v>
      </c>
      <c r="E1086" s="9" t="s">
        <v>1480</v>
      </c>
      <c r="F1086" s="1">
        <f>IF(VLOOKUP(G1086,Sku_Consolidated!A2:S957,{19},FALSE)="SHOWCASE", VLOOKUP(E1086,Store_Showcase!B2:C144,{2}, FALSE), IF(VLOOKUP(G1086,Sku_Consolidated!A2:S957,{19},FALSE)="VAM",VLOOKUP(E1086,Store_VAM!B2:C273,{2}, FALSE),VLOOKUP(E1086,Store_SRP!B2:C110,{2}, FALSE)))</f>
      </c>
      <c r="G1086" s="1">
        <v>14269</v>
      </c>
      <c r="H1086" s="1" t="s">
        <v>1446</v>
      </c>
      <c r="I1086" s="10" t="s">
        <v>2880</v>
      </c>
      <c r="J1086" s="1">
        <f>VLOOKUP(G1086,Sku_Consolidated!A2:C957, 3, FALSE)</f>
      </c>
      <c r="K1086" s="10">
        <f>IF(J1086="PACK", I1086, 0)</f>
      </c>
      <c r="L1086" s="10">
        <f>IF(J1086="KG", I1086, I1086 * VLOOKUP(G1086,Sku_Consolidated!A2:U957,21,FALSE))</f>
      </c>
      <c r="M1086" s="10" t="s">
        <v>37</v>
      </c>
      <c r="N1086" s="11" t="s">
        <v>2881</v>
      </c>
      <c r="O1086" s="10" t="s">
        <v>2882</v>
      </c>
      <c r="P1086" s="10">
        <f>N1086 - O1086</f>
      </c>
      <c r="Q1086" s="1">
        <f>VLOOKUP(G1086,Sku_Consolidated!A2:G957,7, FALSE)</f>
      </c>
      <c r="R1086" s="1">
        <f>IF(IFERROR(VLOOKUP(E1086,Store_Showcase!B2:H144,7, FALSE), TRUE)=TRUE, IF(IFERROR(VLOOKUP(E1086,Store_SRP!B2:H110,7, FALSE), TRUE)=TRUE,VLOOKUP(E1086,Store_VAM!B2:H273,7, FALSE),VLOOKUP(E1086,Store_SRP!B2:H110,7, FALSE)), VLOOKUP(E1086,Store_Showcase!B2:H144,7, FALSE))</f>
      </c>
      <c r="S1086" s="1">
        <f>IF(IFERROR(VLOOKUP(E1086,Store_Showcase!B2:I144,8, FALSE), TRUE)=TRUE, IF(IFERROR(VLOOKUP(E1086,Store_SRP!B2:I110,8, FALSE), TRUE)=TRUE,VLOOKUP(E1086,Store_VAM!B2:I273,8, FALSE),VLOOKUP(E1086,Store_SRP!B2:I110,8, FALSE)), VLOOKUP(E1086,Store_Showcase!B2:I144,8, FALSE))</f>
      </c>
      <c r="T1086" s="1">
        <f>VLOOKUP(G1086,Sku_Consolidated!A2:R957,18,FALSE)</f>
      </c>
      <c r="U1086" s="1" t="s">
        <v>2873</v>
      </c>
      <c r="V1086" s="1">
        <f>IF(VLOOKUP(G1086,Sku_Consolidated!A2:S957,19,FALSE)="SHOWCASE", VLOOKUP(E1086,Store_Showcase!B2:L144,11, FALSE), IF(VLOOKUP(G1086,Sku_Consolidated!A2:S957,19,FALSE)="VAM",VLOOKUP(E1086,Store_VAM!B2:L273,11, FALSE),VLOOKUP(E1086,Store_SRP!B2:L110,11, FALSE)))</f>
      </c>
      <c r="W1086" s="1">
        <f>VLOOKUP(G1086,Sku_Consolidated!A2:W957,11,FALSE)</f>
      </c>
      <c r="X1086" s="1">
        <f>VLOOKUP(G1086,Sku_Consolidated!A2:H957,8,FALSE)</f>
      </c>
      <c r="Y1086" s="1">
        <f>VLOOKUP(G1086,Sku_Consolidated!A2:I957,9,FALSE)</f>
      </c>
      <c r="Z1086" s="1" t="s">
        <v>41</v>
      </c>
      <c r="AA1086" s="1">
        <f>VLOOKUP(G1086,Sku_Consolidated!A2:E957,5,FALSE)</f>
      </c>
      <c r="AB1086" s="1">
        <f>IF(VLOOKUP(G1086,Sku_Consolidated!A2:S957,19,FALSE)="SHOWCASE", VLOOKUP(E1086,Store_Showcase!B2:N144,13, FALSE), IF(VLOOKUP(G1086,Sku_Consolidated!A2:S957,19,FALSE)="VAM",VLOOKUP(E1086,Store_VAM!B2:N273,13, FALSE),VLOOKUP(E1086,Store_SRP!B2:N110,13, FALSE)))</f>
      </c>
      <c r="AC1086" s="1">
        <f>IF(IFERROR(AB1086,TRUE)=TRUE, "-","OK")</f>
      </c>
      <c r="AD1086" s="11" t="s">
        <v>37</v>
      </c>
      <c r="AE1086" s="11" t="s">
        <v>37</v>
      </c>
      <c r="AF1086" s="1">
        <f>IF(IFERROR(VLOOKUP(E1086,Store_Showcase!B2:H144,{5}, FALSE), TRUE)=TRUE, IF(IFERROR(VLOOKUP(E1086,Store_SRP!B2:H110,{5}, FALSE), TRUE)=TRUE,VLOOKUP(E1086,Store_VAM!B2:H273,{5}, FALSE),VLOOKUP(E1086,Store_SRP!B2:H110,{5}, FALSE)), VLOOKUP(E1086,Store_Showcase!B2:H144,{5}, FALSE))</f>
      </c>
      <c r="AG1086" s="1">
        <f>IF(IFERROR(VLOOKUP(E1086,Store_Showcase!B2:H144,{6}, FALSE), TRUE)=TRUE, IF(IFERROR(VLOOKUP(E1086,Store_SRP!B2:H110,{6}, FALSE), TRUE)=TRUE,VLOOKUP(E1086,Store_VAM!B2:H273,{6}, FALSE),VLOOKUP(E1086,Store_SRP!B2:H110,{6}, FALSE)), VLOOKUP(E1086,Store_Showcase!B2:H144,{6}, FALSE))</f>
      </c>
      <c r="AH1086" s="1">
        <f>VLOOKUP(G1086,Sku_Consolidated!A2:R957,18,FALSE)</f>
      </c>
      <c r="AI1086" s="1">
        <f>VLOOKUP(G1086,Sku_Consolidated!A2:S957,19,FALSE)</f>
      </c>
      <c r="AJ1086" s="1">
        <f>VLOOKUP(G1086,Sku_Consolidated!A2:T957,20,FALSE)</f>
      </c>
    </row>
    <row r="1087" spans="1:36" x14ac:dyDescent="0.25">
      <c r="A1087" s="1">
        <v>2024</v>
      </c>
      <c r="B1087" s="1" t="s">
        <v>31</v>
      </c>
      <c r="C1087" s="1" t="s">
        <v>32</v>
      </c>
      <c r="D1087" s="1" t="s">
        <v>33</v>
      </c>
      <c r="E1087" s="9" t="s">
        <v>1480</v>
      </c>
      <c r="F1087" s="1">
        <f>IF(VLOOKUP(G1087,Sku_Consolidated!A2:S957,{19},FALSE)="SHOWCASE", VLOOKUP(E1087,Store_Showcase!B2:C144,{2}, FALSE), IF(VLOOKUP(G1087,Sku_Consolidated!A2:S957,{19},FALSE)="VAM",VLOOKUP(E1087,Store_VAM!B2:C273,{2}, FALSE),VLOOKUP(E1087,Store_SRP!B2:C110,{2}, FALSE)))</f>
      </c>
      <c r="G1087" s="1">
        <v>14275</v>
      </c>
      <c r="H1087" s="1" t="s">
        <v>1454</v>
      </c>
      <c r="I1087" s="10" t="s">
        <v>2883</v>
      </c>
      <c r="J1087" s="1">
        <f>VLOOKUP(G1087,Sku_Consolidated!A2:C957, 3, FALSE)</f>
      </c>
      <c r="K1087" s="10">
        <f>IF(J1087="PACK", I1087, 0)</f>
      </c>
      <c r="L1087" s="10">
        <f>IF(J1087="KG", I1087, I1087 * VLOOKUP(G1087,Sku_Consolidated!A2:U957,21,FALSE))</f>
      </c>
      <c r="M1087" s="10" t="s">
        <v>37</v>
      </c>
      <c r="N1087" s="11" t="s">
        <v>2884</v>
      </c>
      <c r="O1087" s="10" t="s">
        <v>2885</v>
      </c>
      <c r="P1087" s="10">
        <f>N1087 - O1087</f>
      </c>
      <c r="Q1087" s="1">
        <f>VLOOKUP(G1087,Sku_Consolidated!A2:G957,7, FALSE)</f>
      </c>
      <c r="R1087" s="1">
        <f>IF(IFERROR(VLOOKUP(E1087,Store_Showcase!B2:H144,7, FALSE), TRUE)=TRUE, IF(IFERROR(VLOOKUP(E1087,Store_SRP!B2:H110,7, FALSE), TRUE)=TRUE,VLOOKUP(E1087,Store_VAM!B2:H273,7, FALSE),VLOOKUP(E1087,Store_SRP!B2:H110,7, FALSE)), VLOOKUP(E1087,Store_Showcase!B2:H144,7, FALSE))</f>
      </c>
      <c r="S1087" s="1">
        <f>IF(IFERROR(VLOOKUP(E1087,Store_Showcase!B2:I144,8, FALSE), TRUE)=TRUE, IF(IFERROR(VLOOKUP(E1087,Store_SRP!B2:I110,8, FALSE), TRUE)=TRUE,VLOOKUP(E1087,Store_VAM!B2:I273,8, FALSE),VLOOKUP(E1087,Store_SRP!B2:I110,8, FALSE)), VLOOKUP(E1087,Store_Showcase!B2:I144,8, FALSE))</f>
      </c>
      <c r="T1087" s="1">
        <f>VLOOKUP(G1087,Sku_Consolidated!A2:R957,18,FALSE)</f>
      </c>
      <c r="U1087" s="1" t="s">
        <v>2873</v>
      </c>
      <c r="V1087" s="1">
        <f>IF(VLOOKUP(G1087,Sku_Consolidated!A2:S957,19,FALSE)="SHOWCASE", VLOOKUP(E1087,Store_Showcase!B2:L144,11, FALSE), IF(VLOOKUP(G1087,Sku_Consolidated!A2:S957,19,FALSE)="VAM",VLOOKUP(E1087,Store_VAM!B2:L273,11, FALSE),VLOOKUP(E1087,Store_SRP!B2:L110,11, FALSE)))</f>
      </c>
      <c r="W1087" s="1">
        <f>VLOOKUP(G1087,Sku_Consolidated!A2:W957,11,FALSE)</f>
      </c>
      <c r="X1087" s="1">
        <f>VLOOKUP(G1087,Sku_Consolidated!A2:H957,8,FALSE)</f>
      </c>
      <c r="Y1087" s="1">
        <f>VLOOKUP(G1087,Sku_Consolidated!A2:I957,9,FALSE)</f>
      </c>
      <c r="Z1087" s="1" t="s">
        <v>41</v>
      </c>
      <c r="AA1087" s="1">
        <f>VLOOKUP(G1087,Sku_Consolidated!A2:E957,5,FALSE)</f>
      </c>
      <c r="AB1087" s="1">
        <f>IF(VLOOKUP(G1087,Sku_Consolidated!A2:S957,19,FALSE)="SHOWCASE", VLOOKUP(E1087,Store_Showcase!B2:N144,13, FALSE), IF(VLOOKUP(G1087,Sku_Consolidated!A2:S957,19,FALSE)="VAM",VLOOKUP(E1087,Store_VAM!B2:N273,13, FALSE),VLOOKUP(E1087,Store_SRP!B2:N110,13, FALSE)))</f>
      </c>
      <c r="AC1087" s="1">
        <f>IF(IFERROR(AB1087,TRUE)=TRUE, "-","OK")</f>
      </c>
      <c r="AD1087" s="11" t="s">
        <v>37</v>
      </c>
      <c r="AE1087" s="11" t="s">
        <v>37</v>
      </c>
      <c r="AF1087" s="1">
        <f>IF(IFERROR(VLOOKUP(E1087,Store_Showcase!B2:H144,{5}, FALSE), TRUE)=TRUE, IF(IFERROR(VLOOKUP(E1087,Store_SRP!B2:H110,{5}, FALSE), TRUE)=TRUE,VLOOKUP(E1087,Store_VAM!B2:H273,{5}, FALSE),VLOOKUP(E1087,Store_SRP!B2:H110,{5}, FALSE)), VLOOKUP(E1087,Store_Showcase!B2:H144,{5}, FALSE))</f>
      </c>
      <c r="AG1087" s="1">
        <f>IF(IFERROR(VLOOKUP(E1087,Store_Showcase!B2:H144,{6}, FALSE), TRUE)=TRUE, IF(IFERROR(VLOOKUP(E1087,Store_SRP!B2:H110,{6}, FALSE), TRUE)=TRUE,VLOOKUP(E1087,Store_VAM!B2:H273,{6}, FALSE),VLOOKUP(E1087,Store_SRP!B2:H110,{6}, FALSE)), VLOOKUP(E1087,Store_Showcase!B2:H144,{6}, FALSE))</f>
      </c>
      <c r="AH1087" s="1">
        <f>VLOOKUP(G1087,Sku_Consolidated!A2:R957,18,FALSE)</f>
      </c>
      <c r="AI1087" s="1">
        <f>VLOOKUP(G1087,Sku_Consolidated!A2:S957,19,FALSE)</f>
      </c>
      <c r="AJ1087" s="1">
        <f>VLOOKUP(G1087,Sku_Consolidated!A2:T957,20,FALSE)</f>
      </c>
    </row>
    <row r="1088" spans="1:36" x14ac:dyDescent="0.25">
      <c r="A1088" s="1">
        <v>2024</v>
      </c>
      <c r="B1088" s="1" t="s">
        <v>31</v>
      </c>
      <c r="C1088" s="1" t="s">
        <v>32</v>
      </c>
      <c r="D1088" s="1" t="s">
        <v>33</v>
      </c>
      <c r="E1088" s="9" t="s">
        <v>1480</v>
      </c>
      <c r="F1088" s="1">
        <f>IF(VLOOKUP(G1088,Sku_Consolidated!A2:S957,{19},FALSE)="SHOWCASE", VLOOKUP(E1088,Store_Showcase!B2:C144,{2}, FALSE), IF(VLOOKUP(G1088,Sku_Consolidated!A2:S957,{19},FALSE)="VAM",VLOOKUP(E1088,Store_VAM!B2:C273,{2}, FALSE),VLOOKUP(E1088,Store_SRP!B2:C110,{2}, FALSE)))</f>
      </c>
      <c r="G1088" s="1">
        <v>14280</v>
      </c>
      <c r="H1088" s="1" t="s">
        <v>1458</v>
      </c>
      <c r="I1088" s="10" t="s">
        <v>2886</v>
      </c>
      <c r="J1088" s="1">
        <f>VLOOKUP(G1088,Sku_Consolidated!A2:C957, 3, FALSE)</f>
      </c>
      <c r="K1088" s="10">
        <f>IF(J1088="PACK", I1088, 0)</f>
      </c>
      <c r="L1088" s="10">
        <f>IF(J1088="KG", I1088, I1088 * VLOOKUP(G1088,Sku_Consolidated!A2:U957,21,FALSE))</f>
      </c>
      <c r="M1088" s="10" t="s">
        <v>37</v>
      </c>
      <c r="N1088" s="11" t="s">
        <v>2887</v>
      </c>
      <c r="O1088" s="10" t="s">
        <v>2888</v>
      </c>
      <c r="P1088" s="10">
        <f>N1088 - O1088</f>
      </c>
      <c r="Q1088" s="1">
        <f>VLOOKUP(G1088,Sku_Consolidated!A2:G957,7, FALSE)</f>
      </c>
      <c r="R1088" s="1">
        <f>IF(IFERROR(VLOOKUP(E1088,Store_Showcase!B2:H144,7, FALSE), TRUE)=TRUE, IF(IFERROR(VLOOKUP(E1088,Store_SRP!B2:H110,7, FALSE), TRUE)=TRUE,VLOOKUP(E1088,Store_VAM!B2:H273,7, FALSE),VLOOKUP(E1088,Store_SRP!B2:H110,7, FALSE)), VLOOKUP(E1088,Store_Showcase!B2:H144,7, FALSE))</f>
      </c>
      <c r="S1088" s="1">
        <f>IF(IFERROR(VLOOKUP(E1088,Store_Showcase!B2:I144,8, FALSE), TRUE)=TRUE, IF(IFERROR(VLOOKUP(E1088,Store_SRP!B2:I110,8, FALSE), TRUE)=TRUE,VLOOKUP(E1088,Store_VAM!B2:I273,8, FALSE),VLOOKUP(E1088,Store_SRP!B2:I110,8, FALSE)), VLOOKUP(E1088,Store_Showcase!B2:I144,8, FALSE))</f>
      </c>
      <c r="T1088" s="1">
        <f>VLOOKUP(G1088,Sku_Consolidated!A2:R957,18,FALSE)</f>
      </c>
      <c r="U1088" s="1" t="s">
        <v>2873</v>
      </c>
      <c r="V1088" s="1">
        <f>IF(VLOOKUP(G1088,Sku_Consolidated!A2:S957,19,FALSE)="SHOWCASE", VLOOKUP(E1088,Store_Showcase!B2:L144,11, FALSE), IF(VLOOKUP(G1088,Sku_Consolidated!A2:S957,19,FALSE)="VAM",VLOOKUP(E1088,Store_VAM!B2:L273,11, FALSE),VLOOKUP(E1088,Store_SRP!B2:L110,11, FALSE)))</f>
      </c>
      <c r="W1088" s="1">
        <f>VLOOKUP(G1088,Sku_Consolidated!A2:W957,11,FALSE)</f>
      </c>
      <c r="X1088" s="1">
        <f>VLOOKUP(G1088,Sku_Consolidated!A2:H957,8,FALSE)</f>
      </c>
      <c r="Y1088" s="1">
        <f>VLOOKUP(G1088,Sku_Consolidated!A2:I957,9,FALSE)</f>
      </c>
      <c r="Z1088" s="1" t="s">
        <v>41</v>
      </c>
      <c r="AA1088" s="1">
        <f>VLOOKUP(G1088,Sku_Consolidated!A2:E957,5,FALSE)</f>
      </c>
      <c r="AB1088" s="1">
        <f>IF(VLOOKUP(G1088,Sku_Consolidated!A2:S957,19,FALSE)="SHOWCASE", VLOOKUP(E1088,Store_Showcase!B2:N144,13, FALSE), IF(VLOOKUP(G1088,Sku_Consolidated!A2:S957,19,FALSE)="VAM",VLOOKUP(E1088,Store_VAM!B2:N273,13, FALSE),VLOOKUP(E1088,Store_SRP!B2:N110,13, FALSE)))</f>
      </c>
      <c r="AC1088" s="1">
        <f>IF(IFERROR(AB1088,TRUE)=TRUE, "-","OK")</f>
      </c>
      <c r="AD1088" s="11" t="s">
        <v>37</v>
      </c>
      <c r="AE1088" s="11" t="s">
        <v>37</v>
      </c>
      <c r="AF1088" s="1">
        <f>IF(IFERROR(VLOOKUP(E1088,Store_Showcase!B2:H144,{5}, FALSE), TRUE)=TRUE, IF(IFERROR(VLOOKUP(E1088,Store_SRP!B2:H110,{5}, FALSE), TRUE)=TRUE,VLOOKUP(E1088,Store_VAM!B2:H273,{5}, FALSE),VLOOKUP(E1088,Store_SRP!B2:H110,{5}, FALSE)), VLOOKUP(E1088,Store_Showcase!B2:H144,{5}, FALSE))</f>
      </c>
      <c r="AG1088" s="1">
        <f>IF(IFERROR(VLOOKUP(E1088,Store_Showcase!B2:H144,{6}, FALSE), TRUE)=TRUE, IF(IFERROR(VLOOKUP(E1088,Store_SRP!B2:H110,{6}, FALSE), TRUE)=TRUE,VLOOKUP(E1088,Store_VAM!B2:H273,{6}, FALSE),VLOOKUP(E1088,Store_SRP!B2:H110,{6}, FALSE)), VLOOKUP(E1088,Store_Showcase!B2:H144,{6}, FALSE))</f>
      </c>
      <c r="AH1088" s="1">
        <f>VLOOKUP(G1088,Sku_Consolidated!A2:R957,18,FALSE)</f>
      </c>
      <c r="AI1088" s="1">
        <f>VLOOKUP(G1088,Sku_Consolidated!A2:S957,19,FALSE)</f>
      </c>
      <c r="AJ1088" s="1">
        <f>VLOOKUP(G1088,Sku_Consolidated!A2:T957,20,FALSE)</f>
      </c>
    </row>
    <row r="1089" spans="1:36" x14ac:dyDescent="0.25">
      <c r="A1089" s="1">
        <v>2024</v>
      </c>
      <c r="B1089" s="1" t="s">
        <v>31</v>
      </c>
      <c r="C1089" s="1" t="s">
        <v>32</v>
      </c>
      <c r="D1089" s="1" t="s">
        <v>33</v>
      </c>
      <c r="E1089" s="9" t="s">
        <v>1480</v>
      </c>
      <c r="F1089" s="1">
        <f>IF(VLOOKUP(G1089,Sku_Consolidated!A2:S957,{19},FALSE)="SHOWCASE", VLOOKUP(E1089,Store_Showcase!B2:C144,{2}, FALSE), IF(VLOOKUP(G1089,Sku_Consolidated!A2:S957,{19},FALSE)="VAM",VLOOKUP(E1089,Store_VAM!B2:C273,{2}, FALSE),VLOOKUP(E1089,Store_SRP!B2:C110,{2}, FALSE)))</f>
      </c>
      <c r="G1089" s="1">
        <v>14281</v>
      </c>
      <c r="H1089" s="1" t="s">
        <v>1621</v>
      </c>
      <c r="I1089" s="10" t="s">
        <v>2889</v>
      </c>
      <c r="J1089" s="1">
        <f>VLOOKUP(G1089,Sku_Consolidated!A2:C957, 3, FALSE)</f>
      </c>
      <c r="K1089" s="10">
        <f>IF(J1089="PACK", I1089, 0)</f>
      </c>
      <c r="L1089" s="10">
        <f>IF(J1089="KG", I1089, I1089 * VLOOKUP(G1089,Sku_Consolidated!A2:U957,21,FALSE))</f>
      </c>
      <c r="M1089" s="10" t="s">
        <v>37</v>
      </c>
      <c r="N1089" s="11" t="s">
        <v>2890</v>
      </c>
      <c r="O1089" s="10" t="s">
        <v>2891</v>
      </c>
      <c r="P1089" s="10">
        <f>N1089 - O1089</f>
      </c>
      <c r="Q1089" s="1">
        <f>VLOOKUP(G1089,Sku_Consolidated!A2:G957,7, FALSE)</f>
      </c>
      <c r="R1089" s="1">
        <f>IF(IFERROR(VLOOKUP(E1089,Store_Showcase!B2:H144,7, FALSE), TRUE)=TRUE, IF(IFERROR(VLOOKUP(E1089,Store_SRP!B2:H110,7, FALSE), TRUE)=TRUE,VLOOKUP(E1089,Store_VAM!B2:H273,7, FALSE),VLOOKUP(E1089,Store_SRP!B2:H110,7, FALSE)), VLOOKUP(E1089,Store_Showcase!B2:H144,7, FALSE))</f>
      </c>
      <c r="S1089" s="1">
        <f>IF(IFERROR(VLOOKUP(E1089,Store_Showcase!B2:I144,8, FALSE), TRUE)=TRUE, IF(IFERROR(VLOOKUP(E1089,Store_SRP!B2:I110,8, FALSE), TRUE)=TRUE,VLOOKUP(E1089,Store_VAM!B2:I273,8, FALSE),VLOOKUP(E1089,Store_SRP!B2:I110,8, FALSE)), VLOOKUP(E1089,Store_Showcase!B2:I144,8, FALSE))</f>
      </c>
      <c r="T1089" s="1">
        <f>VLOOKUP(G1089,Sku_Consolidated!A2:R957,18,FALSE)</f>
      </c>
      <c r="U1089" s="1" t="s">
        <v>2873</v>
      </c>
      <c r="V1089" s="1">
        <f>IF(VLOOKUP(G1089,Sku_Consolidated!A2:S957,19,FALSE)="SHOWCASE", VLOOKUP(E1089,Store_Showcase!B2:L144,11, FALSE), IF(VLOOKUP(G1089,Sku_Consolidated!A2:S957,19,FALSE)="VAM",VLOOKUP(E1089,Store_VAM!B2:L273,11, FALSE),VLOOKUP(E1089,Store_SRP!B2:L110,11, FALSE)))</f>
      </c>
      <c r="W1089" s="1">
        <f>VLOOKUP(G1089,Sku_Consolidated!A2:W957,11,FALSE)</f>
      </c>
      <c r="X1089" s="1">
        <f>VLOOKUP(G1089,Sku_Consolidated!A2:H957,8,FALSE)</f>
      </c>
      <c r="Y1089" s="1">
        <f>VLOOKUP(G1089,Sku_Consolidated!A2:I957,9,FALSE)</f>
      </c>
      <c r="Z1089" s="1" t="s">
        <v>41</v>
      </c>
      <c r="AA1089" s="1">
        <f>VLOOKUP(G1089,Sku_Consolidated!A2:E957,5,FALSE)</f>
      </c>
      <c r="AB1089" s="1">
        <f>IF(VLOOKUP(G1089,Sku_Consolidated!A2:S957,19,FALSE)="SHOWCASE", VLOOKUP(E1089,Store_Showcase!B2:N144,13, FALSE), IF(VLOOKUP(G1089,Sku_Consolidated!A2:S957,19,FALSE)="VAM",VLOOKUP(E1089,Store_VAM!B2:N273,13, FALSE),VLOOKUP(E1089,Store_SRP!B2:N110,13, FALSE)))</f>
      </c>
      <c r="AC1089" s="1">
        <f>IF(IFERROR(AB1089,TRUE)=TRUE, "-","OK")</f>
      </c>
      <c r="AD1089" s="11" t="s">
        <v>37</v>
      </c>
      <c r="AE1089" s="11" t="s">
        <v>37</v>
      </c>
      <c r="AF1089" s="1">
        <f>IF(IFERROR(VLOOKUP(E1089,Store_Showcase!B2:H144,{5}, FALSE), TRUE)=TRUE, IF(IFERROR(VLOOKUP(E1089,Store_SRP!B2:H110,{5}, FALSE), TRUE)=TRUE,VLOOKUP(E1089,Store_VAM!B2:H273,{5}, FALSE),VLOOKUP(E1089,Store_SRP!B2:H110,{5}, FALSE)), VLOOKUP(E1089,Store_Showcase!B2:H144,{5}, FALSE))</f>
      </c>
      <c r="AG1089" s="1">
        <f>IF(IFERROR(VLOOKUP(E1089,Store_Showcase!B2:H144,{6}, FALSE), TRUE)=TRUE, IF(IFERROR(VLOOKUP(E1089,Store_SRP!B2:H110,{6}, FALSE), TRUE)=TRUE,VLOOKUP(E1089,Store_VAM!B2:H273,{6}, FALSE),VLOOKUP(E1089,Store_SRP!B2:H110,{6}, FALSE)), VLOOKUP(E1089,Store_Showcase!B2:H144,{6}, FALSE))</f>
      </c>
      <c r="AH1089" s="1">
        <f>VLOOKUP(G1089,Sku_Consolidated!A2:R957,18,FALSE)</f>
      </c>
      <c r="AI1089" s="1">
        <f>VLOOKUP(G1089,Sku_Consolidated!A2:S957,19,FALSE)</f>
      </c>
      <c r="AJ1089" s="1">
        <f>VLOOKUP(G1089,Sku_Consolidated!A2:T957,20,FALSE)</f>
      </c>
    </row>
    <row r="1090" spans="1:36" x14ac:dyDescent="0.25">
      <c r="A1090" s="1">
        <v>2024</v>
      </c>
      <c r="B1090" s="1" t="s">
        <v>31</v>
      </c>
      <c r="C1090" s="1" t="s">
        <v>32</v>
      </c>
      <c r="D1090" s="1" t="s">
        <v>33</v>
      </c>
      <c r="E1090" s="9" t="s">
        <v>1480</v>
      </c>
      <c r="F1090" s="1">
        <f>IF(VLOOKUP(G1090,Sku_Consolidated!A2:S957,{19},FALSE)="SHOWCASE", VLOOKUP(E1090,Store_Showcase!B2:C144,{2}, FALSE), IF(VLOOKUP(G1090,Sku_Consolidated!A2:S957,{19},FALSE)="VAM",VLOOKUP(E1090,Store_VAM!B2:C273,{2}, FALSE),VLOOKUP(E1090,Store_SRP!B2:C110,{2}, FALSE)))</f>
      </c>
      <c r="G1090" s="1">
        <v>14282</v>
      </c>
      <c r="H1090" s="1" t="s">
        <v>2121</v>
      </c>
      <c r="I1090" s="10" t="s">
        <v>2892</v>
      </c>
      <c r="J1090" s="1">
        <f>VLOOKUP(G1090,Sku_Consolidated!A2:C957, 3, FALSE)</f>
      </c>
      <c r="K1090" s="10">
        <f>IF(J1090="PACK", I1090, 0)</f>
      </c>
      <c r="L1090" s="10">
        <f>IF(J1090="KG", I1090, I1090 * VLOOKUP(G1090,Sku_Consolidated!A2:U957,21,FALSE))</f>
      </c>
      <c r="M1090" s="10" t="s">
        <v>37</v>
      </c>
      <c r="N1090" s="11" t="s">
        <v>2893</v>
      </c>
      <c r="O1090" s="10" t="s">
        <v>2894</v>
      </c>
      <c r="P1090" s="10">
        <f>N1090 - O1090</f>
      </c>
      <c r="Q1090" s="1">
        <f>VLOOKUP(G1090,Sku_Consolidated!A2:G957,7, FALSE)</f>
      </c>
      <c r="R1090" s="1">
        <f>IF(IFERROR(VLOOKUP(E1090,Store_Showcase!B2:H144,7, FALSE), TRUE)=TRUE, IF(IFERROR(VLOOKUP(E1090,Store_SRP!B2:H110,7, FALSE), TRUE)=TRUE,VLOOKUP(E1090,Store_VAM!B2:H273,7, FALSE),VLOOKUP(E1090,Store_SRP!B2:H110,7, FALSE)), VLOOKUP(E1090,Store_Showcase!B2:H144,7, FALSE))</f>
      </c>
      <c r="S1090" s="1">
        <f>IF(IFERROR(VLOOKUP(E1090,Store_Showcase!B2:I144,8, FALSE), TRUE)=TRUE, IF(IFERROR(VLOOKUP(E1090,Store_SRP!B2:I110,8, FALSE), TRUE)=TRUE,VLOOKUP(E1090,Store_VAM!B2:I273,8, FALSE),VLOOKUP(E1090,Store_SRP!B2:I110,8, FALSE)), VLOOKUP(E1090,Store_Showcase!B2:I144,8, FALSE))</f>
      </c>
      <c r="T1090" s="1">
        <f>VLOOKUP(G1090,Sku_Consolidated!A2:R957,18,FALSE)</f>
      </c>
      <c r="U1090" s="1" t="s">
        <v>2873</v>
      </c>
      <c r="V1090" s="1">
        <f>IF(VLOOKUP(G1090,Sku_Consolidated!A2:S957,19,FALSE)="SHOWCASE", VLOOKUP(E1090,Store_Showcase!B2:L144,11, FALSE), IF(VLOOKUP(G1090,Sku_Consolidated!A2:S957,19,FALSE)="VAM",VLOOKUP(E1090,Store_VAM!B2:L273,11, FALSE),VLOOKUP(E1090,Store_SRP!B2:L110,11, FALSE)))</f>
      </c>
      <c r="W1090" s="1">
        <f>VLOOKUP(G1090,Sku_Consolidated!A2:W957,11,FALSE)</f>
      </c>
      <c r="X1090" s="1">
        <f>VLOOKUP(G1090,Sku_Consolidated!A2:H957,8,FALSE)</f>
      </c>
      <c r="Y1090" s="1">
        <f>VLOOKUP(G1090,Sku_Consolidated!A2:I957,9,FALSE)</f>
      </c>
      <c r="Z1090" s="1" t="s">
        <v>41</v>
      </c>
      <c r="AA1090" s="1">
        <f>VLOOKUP(G1090,Sku_Consolidated!A2:E957,5,FALSE)</f>
      </c>
      <c r="AB1090" s="1">
        <f>IF(VLOOKUP(G1090,Sku_Consolidated!A2:S957,19,FALSE)="SHOWCASE", VLOOKUP(E1090,Store_Showcase!B2:N144,13, FALSE), IF(VLOOKUP(G1090,Sku_Consolidated!A2:S957,19,FALSE)="VAM",VLOOKUP(E1090,Store_VAM!B2:N273,13, FALSE),VLOOKUP(E1090,Store_SRP!B2:N110,13, FALSE)))</f>
      </c>
      <c r="AC1090" s="1">
        <f>IF(IFERROR(AB1090,TRUE)=TRUE, "-","OK")</f>
      </c>
      <c r="AD1090" s="11" t="s">
        <v>37</v>
      </c>
      <c r="AE1090" s="11" t="s">
        <v>37</v>
      </c>
      <c r="AF1090" s="1">
        <f>IF(IFERROR(VLOOKUP(E1090,Store_Showcase!B2:H144,{5}, FALSE), TRUE)=TRUE, IF(IFERROR(VLOOKUP(E1090,Store_SRP!B2:H110,{5}, FALSE), TRUE)=TRUE,VLOOKUP(E1090,Store_VAM!B2:H273,{5}, FALSE),VLOOKUP(E1090,Store_SRP!B2:H110,{5}, FALSE)), VLOOKUP(E1090,Store_Showcase!B2:H144,{5}, FALSE))</f>
      </c>
      <c r="AG1090" s="1">
        <f>IF(IFERROR(VLOOKUP(E1090,Store_Showcase!B2:H144,{6}, FALSE), TRUE)=TRUE, IF(IFERROR(VLOOKUP(E1090,Store_SRP!B2:H110,{6}, FALSE), TRUE)=TRUE,VLOOKUP(E1090,Store_VAM!B2:H273,{6}, FALSE),VLOOKUP(E1090,Store_SRP!B2:H110,{6}, FALSE)), VLOOKUP(E1090,Store_Showcase!B2:H144,{6}, FALSE))</f>
      </c>
      <c r="AH1090" s="1">
        <f>VLOOKUP(G1090,Sku_Consolidated!A2:R957,18,FALSE)</f>
      </c>
      <c r="AI1090" s="1">
        <f>VLOOKUP(G1090,Sku_Consolidated!A2:S957,19,FALSE)</f>
      </c>
      <c r="AJ1090" s="1">
        <f>VLOOKUP(G1090,Sku_Consolidated!A2:T957,20,FALSE)</f>
      </c>
    </row>
    <row r="1091" spans="1:36" x14ac:dyDescent="0.25">
      <c r="A1091" s="1">
        <v>2024</v>
      </c>
      <c r="B1091" s="1" t="s">
        <v>31</v>
      </c>
      <c r="C1091" s="1" t="s">
        <v>32</v>
      </c>
      <c r="D1091" s="1" t="s">
        <v>33</v>
      </c>
      <c r="E1091" s="9" t="s">
        <v>551</v>
      </c>
      <c r="F1091" s="1">
        <f>IF(VLOOKUP(G1091,Sku_Consolidated!A2:S957,{19},FALSE)="SHOWCASE", VLOOKUP(E1091,Store_Showcase!B2:C144,{2}, FALSE), IF(VLOOKUP(G1091,Sku_Consolidated!A2:S957,{19},FALSE)="VAM",VLOOKUP(E1091,Store_VAM!B2:C273,{2}, FALSE),VLOOKUP(E1091,Store_SRP!B2:C110,{2}, FALSE)))</f>
      </c>
      <c r="G1091" s="1">
        <v>14266</v>
      </c>
      <c r="H1091" s="1" t="s">
        <v>1433</v>
      </c>
      <c r="I1091" s="10" t="s">
        <v>2895</v>
      </c>
      <c r="J1091" s="1">
        <f>VLOOKUP(G1091,Sku_Consolidated!A2:C957, 3, FALSE)</f>
      </c>
      <c r="K1091" s="10">
        <f>IF(J1091="PACK", I1091, 0)</f>
      </c>
      <c r="L1091" s="10">
        <f>IF(J1091="KG", I1091, I1091 * VLOOKUP(G1091,Sku_Consolidated!A2:U957,21,FALSE))</f>
      </c>
      <c r="M1091" s="10" t="s">
        <v>37</v>
      </c>
      <c r="N1091" s="11" t="s">
        <v>2896</v>
      </c>
      <c r="O1091" s="10" t="s">
        <v>2897</v>
      </c>
      <c r="P1091" s="10">
        <f>N1091 - O1091</f>
      </c>
      <c r="Q1091" s="1">
        <f>VLOOKUP(G1091,Sku_Consolidated!A2:G957,7, FALSE)</f>
      </c>
      <c r="R1091" s="1">
        <f>IF(IFERROR(VLOOKUP(E1091,Store_Showcase!B2:H144,7, FALSE), TRUE)=TRUE, IF(IFERROR(VLOOKUP(E1091,Store_SRP!B2:H110,7, FALSE), TRUE)=TRUE,VLOOKUP(E1091,Store_VAM!B2:H273,7, FALSE),VLOOKUP(E1091,Store_SRP!B2:H110,7, FALSE)), VLOOKUP(E1091,Store_Showcase!B2:H144,7, FALSE))</f>
      </c>
      <c r="S1091" s="1">
        <f>IF(IFERROR(VLOOKUP(E1091,Store_Showcase!B2:I144,8, FALSE), TRUE)=TRUE, IF(IFERROR(VLOOKUP(E1091,Store_SRP!B2:I110,8, FALSE), TRUE)=TRUE,VLOOKUP(E1091,Store_VAM!B2:I273,8, FALSE),VLOOKUP(E1091,Store_SRP!B2:I110,8, FALSE)), VLOOKUP(E1091,Store_Showcase!B2:I144,8, FALSE))</f>
      </c>
      <c r="T1091" s="1">
        <f>VLOOKUP(G1091,Sku_Consolidated!A2:R957,18,FALSE)</f>
      </c>
      <c r="U1091" s="1" t="s">
        <v>2898</v>
      </c>
      <c r="V1091" s="1">
        <f>IF(VLOOKUP(G1091,Sku_Consolidated!A2:S957,19,FALSE)="SHOWCASE", VLOOKUP(E1091,Store_Showcase!B2:L144,11, FALSE), IF(VLOOKUP(G1091,Sku_Consolidated!A2:S957,19,FALSE)="VAM",VLOOKUP(E1091,Store_VAM!B2:L273,11, FALSE),VLOOKUP(E1091,Store_SRP!B2:L110,11, FALSE)))</f>
      </c>
      <c r="W1091" s="1">
        <f>VLOOKUP(G1091,Sku_Consolidated!A2:W957,11,FALSE)</f>
      </c>
      <c r="X1091" s="1">
        <f>VLOOKUP(G1091,Sku_Consolidated!A2:H957,8,FALSE)</f>
      </c>
      <c r="Y1091" s="1">
        <f>VLOOKUP(G1091,Sku_Consolidated!A2:I957,9,FALSE)</f>
      </c>
      <c r="Z1091" s="1" t="s">
        <v>41</v>
      </c>
      <c r="AA1091" s="1">
        <f>VLOOKUP(G1091,Sku_Consolidated!A2:E957,5,FALSE)</f>
      </c>
      <c r="AB1091" s="1">
        <f>IF(VLOOKUP(G1091,Sku_Consolidated!A2:S957,19,FALSE)="SHOWCASE", VLOOKUP(E1091,Store_Showcase!B2:N144,13, FALSE), IF(VLOOKUP(G1091,Sku_Consolidated!A2:S957,19,FALSE)="VAM",VLOOKUP(E1091,Store_VAM!B2:N273,13, FALSE),VLOOKUP(E1091,Store_SRP!B2:N110,13, FALSE)))</f>
      </c>
      <c r="AC1091" s="1">
        <f>IF(IFERROR(AB1091,TRUE)=TRUE, "-","OK")</f>
      </c>
      <c r="AD1091" s="11" t="s">
        <v>37</v>
      </c>
      <c r="AE1091" s="11" t="s">
        <v>37</v>
      </c>
      <c r="AF1091" s="1">
        <f>IF(IFERROR(VLOOKUP(E1091,Store_Showcase!B2:H144,{5}, FALSE), TRUE)=TRUE, IF(IFERROR(VLOOKUP(E1091,Store_SRP!B2:H110,{5}, FALSE), TRUE)=TRUE,VLOOKUP(E1091,Store_VAM!B2:H273,{5}, FALSE),VLOOKUP(E1091,Store_SRP!B2:H110,{5}, FALSE)), VLOOKUP(E1091,Store_Showcase!B2:H144,{5}, FALSE))</f>
      </c>
      <c r="AG1091" s="1">
        <f>IF(IFERROR(VLOOKUP(E1091,Store_Showcase!B2:H144,{6}, FALSE), TRUE)=TRUE, IF(IFERROR(VLOOKUP(E1091,Store_SRP!B2:H110,{6}, FALSE), TRUE)=TRUE,VLOOKUP(E1091,Store_VAM!B2:H273,{6}, FALSE),VLOOKUP(E1091,Store_SRP!B2:H110,{6}, FALSE)), VLOOKUP(E1091,Store_Showcase!B2:H144,{6}, FALSE))</f>
      </c>
      <c r="AH1091" s="1">
        <f>VLOOKUP(G1091,Sku_Consolidated!A2:R957,18,FALSE)</f>
      </c>
      <c r="AI1091" s="1">
        <f>VLOOKUP(G1091,Sku_Consolidated!A2:S957,19,FALSE)</f>
      </c>
      <c r="AJ1091" s="1">
        <f>VLOOKUP(G1091,Sku_Consolidated!A2:T957,20,FALSE)</f>
      </c>
    </row>
    <row r="1092" spans="1:36" x14ac:dyDescent="0.25">
      <c r="A1092" s="1">
        <v>2024</v>
      </c>
      <c r="B1092" s="1" t="s">
        <v>31</v>
      </c>
      <c r="C1092" s="1" t="s">
        <v>32</v>
      </c>
      <c r="D1092" s="1" t="s">
        <v>33</v>
      </c>
      <c r="E1092" s="9" t="s">
        <v>551</v>
      </c>
      <c r="F1092" s="1">
        <f>IF(VLOOKUP(G1092,Sku_Consolidated!A2:S957,{19},FALSE)="SHOWCASE", VLOOKUP(E1092,Store_Showcase!B2:C144,{2}, FALSE), IF(VLOOKUP(G1092,Sku_Consolidated!A2:S957,{19},FALSE)="VAM",VLOOKUP(E1092,Store_VAM!B2:C273,{2}, FALSE),VLOOKUP(E1092,Store_SRP!B2:C110,{2}, FALSE)))</f>
      </c>
      <c r="G1092" s="1">
        <v>14267</v>
      </c>
      <c r="H1092" s="1" t="s">
        <v>1438</v>
      </c>
      <c r="I1092" s="10" t="s">
        <v>2899</v>
      </c>
      <c r="J1092" s="1">
        <f>VLOOKUP(G1092,Sku_Consolidated!A2:C957, 3, FALSE)</f>
      </c>
      <c r="K1092" s="10">
        <f>IF(J1092="PACK", I1092, 0)</f>
      </c>
      <c r="L1092" s="10">
        <f>IF(J1092="KG", I1092, I1092 * VLOOKUP(G1092,Sku_Consolidated!A2:U957,21,FALSE))</f>
      </c>
      <c r="M1092" s="10" t="s">
        <v>37</v>
      </c>
      <c r="N1092" s="11" t="s">
        <v>2900</v>
      </c>
      <c r="O1092" s="10" t="s">
        <v>2901</v>
      </c>
      <c r="P1092" s="10">
        <f>N1092 - O1092</f>
      </c>
      <c r="Q1092" s="1">
        <f>VLOOKUP(G1092,Sku_Consolidated!A2:G957,7, FALSE)</f>
      </c>
      <c r="R1092" s="1">
        <f>IF(IFERROR(VLOOKUP(E1092,Store_Showcase!B2:H144,7, FALSE), TRUE)=TRUE, IF(IFERROR(VLOOKUP(E1092,Store_SRP!B2:H110,7, FALSE), TRUE)=TRUE,VLOOKUP(E1092,Store_VAM!B2:H273,7, FALSE),VLOOKUP(E1092,Store_SRP!B2:H110,7, FALSE)), VLOOKUP(E1092,Store_Showcase!B2:H144,7, FALSE))</f>
      </c>
      <c r="S1092" s="1">
        <f>IF(IFERROR(VLOOKUP(E1092,Store_Showcase!B2:I144,8, FALSE), TRUE)=TRUE, IF(IFERROR(VLOOKUP(E1092,Store_SRP!B2:I110,8, FALSE), TRUE)=TRUE,VLOOKUP(E1092,Store_VAM!B2:I273,8, FALSE),VLOOKUP(E1092,Store_SRP!B2:I110,8, FALSE)), VLOOKUP(E1092,Store_Showcase!B2:I144,8, FALSE))</f>
      </c>
      <c r="T1092" s="1">
        <f>VLOOKUP(G1092,Sku_Consolidated!A2:R957,18,FALSE)</f>
      </c>
      <c r="U1092" s="1" t="s">
        <v>2898</v>
      </c>
      <c r="V1092" s="1">
        <f>IF(VLOOKUP(G1092,Sku_Consolidated!A2:S957,19,FALSE)="SHOWCASE", VLOOKUP(E1092,Store_Showcase!B2:L144,11, FALSE), IF(VLOOKUP(G1092,Sku_Consolidated!A2:S957,19,FALSE)="VAM",VLOOKUP(E1092,Store_VAM!B2:L273,11, FALSE),VLOOKUP(E1092,Store_SRP!B2:L110,11, FALSE)))</f>
      </c>
      <c r="W1092" s="1">
        <f>VLOOKUP(G1092,Sku_Consolidated!A2:W957,11,FALSE)</f>
      </c>
      <c r="X1092" s="1">
        <f>VLOOKUP(G1092,Sku_Consolidated!A2:H957,8,FALSE)</f>
      </c>
      <c r="Y1092" s="1">
        <f>VLOOKUP(G1092,Sku_Consolidated!A2:I957,9,FALSE)</f>
      </c>
      <c r="Z1092" s="1" t="s">
        <v>41</v>
      </c>
      <c r="AA1092" s="1">
        <f>VLOOKUP(G1092,Sku_Consolidated!A2:E957,5,FALSE)</f>
      </c>
      <c r="AB1092" s="1">
        <f>IF(VLOOKUP(G1092,Sku_Consolidated!A2:S957,19,FALSE)="SHOWCASE", VLOOKUP(E1092,Store_Showcase!B2:N144,13, FALSE), IF(VLOOKUP(G1092,Sku_Consolidated!A2:S957,19,FALSE)="VAM",VLOOKUP(E1092,Store_VAM!B2:N273,13, FALSE),VLOOKUP(E1092,Store_SRP!B2:N110,13, FALSE)))</f>
      </c>
      <c r="AC1092" s="1">
        <f>IF(IFERROR(AB1092,TRUE)=TRUE, "-","OK")</f>
      </c>
      <c r="AD1092" s="11" t="s">
        <v>37</v>
      </c>
      <c r="AE1092" s="11" t="s">
        <v>37</v>
      </c>
      <c r="AF1092" s="1">
        <f>IF(IFERROR(VLOOKUP(E1092,Store_Showcase!B2:H144,{5}, FALSE), TRUE)=TRUE, IF(IFERROR(VLOOKUP(E1092,Store_SRP!B2:H110,{5}, FALSE), TRUE)=TRUE,VLOOKUP(E1092,Store_VAM!B2:H273,{5}, FALSE),VLOOKUP(E1092,Store_SRP!B2:H110,{5}, FALSE)), VLOOKUP(E1092,Store_Showcase!B2:H144,{5}, FALSE))</f>
      </c>
      <c r="AG1092" s="1">
        <f>IF(IFERROR(VLOOKUP(E1092,Store_Showcase!B2:H144,{6}, FALSE), TRUE)=TRUE, IF(IFERROR(VLOOKUP(E1092,Store_SRP!B2:H110,{6}, FALSE), TRUE)=TRUE,VLOOKUP(E1092,Store_VAM!B2:H273,{6}, FALSE),VLOOKUP(E1092,Store_SRP!B2:H110,{6}, FALSE)), VLOOKUP(E1092,Store_Showcase!B2:H144,{6}, FALSE))</f>
      </c>
      <c r="AH1092" s="1">
        <f>VLOOKUP(G1092,Sku_Consolidated!A2:R957,18,FALSE)</f>
      </c>
      <c r="AI1092" s="1">
        <f>VLOOKUP(G1092,Sku_Consolidated!A2:S957,19,FALSE)</f>
      </c>
      <c r="AJ1092" s="1">
        <f>VLOOKUP(G1092,Sku_Consolidated!A2:T957,20,FALSE)</f>
      </c>
    </row>
    <row r="1093" spans="1:36" x14ac:dyDescent="0.25">
      <c r="A1093" s="1">
        <v>2024</v>
      </c>
      <c r="B1093" s="1" t="s">
        <v>31</v>
      </c>
      <c r="C1093" s="1" t="s">
        <v>32</v>
      </c>
      <c r="D1093" s="1" t="s">
        <v>33</v>
      </c>
      <c r="E1093" s="9" t="s">
        <v>551</v>
      </c>
      <c r="F1093" s="1">
        <f>IF(VLOOKUP(G1093,Sku_Consolidated!A2:S957,{19},FALSE)="SHOWCASE", VLOOKUP(E1093,Store_Showcase!B2:C144,{2}, FALSE), IF(VLOOKUP(G1093,Sku_Consolidated!A2:S957,{19},FALSE)="VAM",VLOOKUP(E1093,Store_VAM!B2:C273,{2}, FALSE),VLOOKUP(E1093,Store_SRP!B2:C110,{2}, FALSE)))</f>
      </c>
      <c r="G1093" s="1">
        <v>14268</v>
      </c>
      <c r="H1093" s="1" t="s">
        <v>1442</v>
      </c>
      <c r="I1093" s="10" t="s">
        <v>2902</v>
      </c>
      <c r="J1093" s="1">
        <f>VLOOKUP(G1093,Sku_Consolidated!A2:C957, 3, FALSE)</f>
      </c>
      <c r="K1093" s="10">
        <f>IF(J1093="PACK", I1093, 0)</f>
      </c>
      <c r="L1093" s="10">
        <f>IF(J1093="KG", I1093, I1093 * VLOOKUP(G1093,Sku_Consolidated!A2:U957,21,FALSE))</f>
      </c>
      <c r="M1093" s="10" t="s">
        <v>37</v>
      </c>
      <c r="N1093" s="11" t="s">
        <v>2903</v>
      </c>
      <c r="O1093" s="10" t="s">
        <v>2904</v>
      </c>
      <c r="P1093" s="10">
        <f>N1093 - O1093</f>
      </c>
      <c r="Q1093" s="1">
        <f>VLOOKUP(G1093,Sku_Consolidated!A2:G957,7, FALSE)</f>
      </c>
      <c r="R1093" s="1">
        <f>IF(IFERROR(VLOOKUP(E1093,Store_Showcase!B2:H144,7, FALSE), TRUE)=TRUE, IF(IFERROR(VLOOKUP(E1093,Store_SRP!B2:H110,7, FALSE), TRUE)=TRUE,VLOOKUP(E1093,Store_VAM!B2:H273,7, FALSE),VLOOKUP(E1093,Store_SRP!B2:H110,7, FALSE)), VLOOKUP(E1093,Store_Showcase!B2:H144,7, FALSE))</f>
      </c>
      <c r="S1093" s="1">
        <f>IF(IFERROR(VLOOKUP(E1093,Store_Showcase!B2:I144,8, FALSE), TRUE)=TRUE, IF(IFERROR(VLOOKUP(E1093,Store_SRP!B2:I110,8, FALSE), TRUE)=TRUE,VLOOKUP(E1093,Store_VAM!B2:I273,8, FALSE),VLOOKUP(E1093,Store_SRP!B2:I110,8, FALSE)), VLOOKUP(E1093,Store_Showcase!B2:I144,8, FALSE))</f>
      </c>
      <c r="T1093" s="1">
        <f>VLOOKUP(G1093,Sku_Consolidated!A2:R957,18,FALSE)</f>
      </c>
      <c r="U1093" s="1" t="s">
        <v>2898</v>
      </c>
      <c r="V1093" s="1">
        <f>IF(VLOOKUP(G1093,Sku_Consolidated!A2:S957,19,FALSE)="SHOWCASE", VLOOKUP(E1093,Store_Showcase!B2:L144,11, FALSE), IF(VLOOKUP(G1093,Sku_Consolidated!A2:S957,19,FALSE)="VAM",VLOOKUP(E1093,Store_VAM!B2:L273,11, FALSE),VLOOKUP(E1093,Store_SRP!B2:L110,11, FALSE)))</f>
      </c>
      <c r="W1093" s="1">
        <f>VLOOKUP(G1093,Sku_Consolidated!A2:W957,11,FALSE)</f>
      </c>
      <c r="X1093" s="1">
        <f>VLOOKUP(G1093,Sku_Consolidated!A2:H957,8,FALSE)</f>
      </c>
      <c r="Y1093" s="1">
        <f>VLOOKUP(G1093,Sku_Consolidated!A2:I957,9,FALSE)</f>
      </c>
      <c r="Z1093" s="1" t="s">
        <v>41</v>
      </c>
      <c r="AA1093" s="1">
        <f>VLOOKUP(G1093,Sku_Consolidated!A2:E957,5,FALSE)</f>
      </c>
      <c r="AB1093" s="1">
        <f>IF(VLOOKUP(G1093,Sku_Consolidated!A2:S957,19,FALSE)="SHOWCASE", VLOOKUP(E1093,Store_Showcase!B2:N144,13, FALSE), IF(VLOOKUP(G1093,Sku_Consolidated!A2:S957,19,FALSE)="VAM",VLOOKUP(E1093,Store_VAM!B2:N273,13, FALSE),VLOOKUP(E1093,Store_SRP!B2:N110,13, FALSE)))</f>
      </c>
      <c r="AC1093" s="1">
        <f>IF(IFERROR(AB1093,TRUE)=TRUE, "-","OK")</f>
      </c>
      <c r="AD1093" s="11" t="s">
        <v>37</v>
      </c>
      <c r="AE1093" s="11" t="s">
        <v>37</v>
      </c>
      <c r="AF1093" s="1">
        <f>IF(IFERROR(VLOOKUP(E1093,Store_Showcase!B2:H144,{5}, FALSE), TRUE)=TRUE, IF(IFERROR(VLOOKUP(E1093,Store_SRP!B2:H110,{5}, FALSE), TRUE)=TRUE,VLOOKUP(E1093,Store_VAM!B2:H273,{5}, FALSE),VLOOKUP(E1093,Store_SRP!B2:H110,{5}, FALSE)), VLOOKUP(E1093,Store_Showcase!B2:H144,{5}, FALSE))</f>
      </c>
      <c r="AG1093" s="1">
        <f>IF(IFERROR(VLOOKUP(E1093,Store_Showcase!B2:H144,{6}, FALSE), TRUE)=TRUE, IF(IFERROR(VLOOKUP(E1093,Store_SRP!B2:H110,{6}, FALSE), TRUE)=TRUE,VLOOKUP(E1093,Store_VAM!B2:H273,{6}, FALSE),VLOOKUP(E1093,Store_SRP!B2:H110,{6}, FALSE)), VLOOKUP(E1093,Store_Showcase!B2:H144,{6}, FALSE))</f>
      </c>
      <c r="AH1093" s="1">
        <f>VLOOKUP(G1093,Sku_Consolidated!A2:R957,18,FALSE)</f>
      </c>
      <c r="AI1093" s="1">
        <f>VLOOKUP(G1093,Sku_Consolidated!A2:S957,19,FALSE)</f>
      </c>
      <c r="AJ1093" s="1">
        <f>VLOOKUP(G1093,Sku_Consolidated!A2:T957,20,FALSE)</f>
      </c>
    </row>
    <row r="1094" spans="1:36" x14ac:dyDescent="0.25">
      <c r="A1094" s="1">
        <v>2024</v>
      </c>
      <c r="B1094" s="1" t="s">
        <v>31</v>
      </c>
      <c r="C1094" s="1" t="s">
        <v>32</v>
      </c>
      <c r="D1094" s="1" t="s">
        <v>33</v>
      </c>
      <c r="E1094" s="9" t="s">
        <v>551</v>
      </c>
      <c r="F1094" s="1">
        <f>IF(VLOOKUP(G1094,Sku_Consolidated!A2:S957,{19},FALSE)="SHOWCASE", VLOOKUP(E1094,Store_Showcase!B2:C144,{2}, FALSE), IF(VLOOKUP(G1094,Sku_Consolidated!A2:S957,{19},FALSE)="VAM",VLOOKUP(E1094,Store_VAM!B2:C273,{2}, FALSE),VLOOKUP(E1094,Store_SRP!B2:C110,{2}, FALSE)))</f>
      </c>
      <c r="G1094" s="1">
        <v>14269</v>
      </c>
      <c r="H1094" s="1" t="s">
        <v>1446</v>
      </c>
      <c r="I1094" s="10" t="s">
        <v>2905</v>
      </c>
      <c r="J1094" s="1">
        <f>VLOOKUP(G1094,Sku_Consolidated!A2:C957, 3, FALSE)</f>
      </c>
      <c r="K1094" s="10">
        <f>IF(J1094="PACK", I1094, 0)</f>
      </c>
      <c r="L1094" s="10">
        <f>IF(J1094="KG", I1094, I1094 * VLOOKUP(G1094,Sku_Consolidated!A2:U957,21,FALSE))</f>
      </c>
      <c r="M1094" s="10" t="s">
        <v>37</v>
      </c>
      <c r="N1094" s="11" t="s">
        <v>2906</v>
      </c>
      <c r="O1094" s="10" t="s">
        <v>2907</v>
      </c>
      <c r="P1094" s="10">
        <f>N1094 - O1094</f>
      </c>
      <c r="Q1094" s="1">
        <f>VLOOKUP(G1094,Sku_Consolidated!A2:G957,7, FALSE)</f>
      </c>
      <c r="R1094" s="1">
        <f>IF(IFERROR(VLOOKUP(E1094,Store_Showcase!B2:H144,7, FALSE), TRUE)=TRUE, IF(IFERROR(VLOOKUP(E1094,Store_SRP!B2:H110,7, FALSE), TRUE)=TRUE,VLOOKUP(E1094,Store_VAM!B2:H273,7, FALSE),VLOOKUP(E1094,Store_SRP!B2:H110,7, FALSE)), VLOOKUP(E1094,Store_Showcase!B2:H144,7, FALSE))</f>
      </c>
      <c r="S1094" s="1">
        <f>IF(IFERROR(VLOOKUP(E1094,Store_Showcase!B2:I144,8, FALSE), TRUE)=TRUE, IF(IFERROR(VLOOKUP(E1094,Store_SRP!B2:I110,8, FALSE), TRUE)=TRUE,VLOOKUP(E1094,Store_VAM!B2:I273,8, FALSE),VLOOKUP(E1094,Store_SRP!B2:I110,8, FALSE)), VLOOKUP(E1094,Store_Showcase!B2:I144,8, FALSE))</f>
      </c>
      <c r="T1094" s="1">
        <f>VLOOKUP(G1094,Sku_Consolidated!A2:R957,18,FALSE)</f>
      </c>
      <c r="U1094" s="1" t="s">
        <v>2898</v>
      </c>
      <c r="V1094" s="1">
        <f>IF(VLOOKUP(G1094,Sku_Consolidated!A2:S957,19,FALSE)="SHOWCASE", VLOOKUP(E1094,Store_Showcase!B2:L144,11, FALSE), IF(VLOOKUP(G1094,Sku_Consolidated!A2:S957,19,FALSE)="VAM",VLOOKUP(E1094,Store_VAM!B2:L273,11, FALSE),VLOOKUP(E1094,Store_SRP!B2:L110,11, FALSE)))</f>
      </c>
      <c r="W1094" s="1">
        <f>VLOOKUP(G1094,Sku_Consolidated!A2:W957,11,FALSE)</f>
      </c>
      <c r="X1094" s="1">
        <f>VLOOKUP(G1094,Sku_Consolidated!A2:H957,8,FALSE)</f>
      </c>
      <c r="Y1094" s="1">
        <f>VLOOKUP(G1094,Sku_Consolidated!A2:I957,9,FALSE)</f>
      </c>
      <c r="Z1094" s="1" t="s">
        <v>41</v>
      </c>
      <c r="AA1094" s="1">
        <f>VLOOKUP(G1094,Sku_Consolidated!A2:E957,5,FALSE)</f>
      </c>
      <c r="AB1094" s="1">
        <f>IF(VLOOKUP(G1094,Sku_Consolidated!A2:S957,19,FALSE)="SHOWCASE", VLOOKUP(E1094,Store_Showcase!B2:N144,13, FALSE), IF(VLOOKUP(G1094,Sku_Consolidated!A2:S957,19,FALSE)="VAM",VLOOKUP(E1094,Store_VAM!B2:N273,13, FALSE),VLOOKUP(E1094,Store_SRP!B2:N110,13, FALSE)))</f>
      </c>
      <c r="AC1094" s="1">
        <f>IF(IFERROR(AB1094,TRUE)=TRUE, "-","OK")</f>
      </c>
      <c r="AD1094" s="11" t="s">
        <v>37</v>
      </c>
      <c r="AE1094" s="11" t="s">
        <v>37</v>
      </c>
      <c r="AF1094" s="1">
        <f>IF(IFERROR(VLOOKUP(E1094,Store_Showcase!B2:H144,{5}, FALSE), TRUE)=TRUE, IF(IFERROR(VLOOKUP(E1094,Store_SRP!B2:H110,{5}, FALSE), TRUE)=TRUE,VLOOKUP(E1094,Store_VAM!B2:H273,{5}, FALSE),VLOOKUP(E1094,Store_SRP!B2:H110,{5}, FALSE)), VLOOKUP(E1094,Store_Showcase!B2:H144,{5}, FALSE))</f>
      </c>
      <c r="AG1094" s="1">
        <f>IF(IFERROR(VLOOKUP(E1094,Store_Showcase!B2:H144,{6}, FALSE), TRUE)=TRUE, IF(IFERROR(VLOOKUP(E1094,Store_SRP!B2:H110,{6}, FALSE), TRUE)=TRUE,VLOOKUP(E1094,Store_VAM!B2:H273,{6}, FALSE),VLOOKUP(E1094,Store_SRP!B2:H110,{6}, FALSE)), VLOOKUP(E1094,Store_Showcase!B2:H144,{6}, FALSE))</f>
      </c>
      <c r="AH1094" s="1">
        <f>VLOOKUP(G1094,Sku_Consolidated!A2:R957,18,FALSE)</f>
      </c>
      <c r="AI1094" s="1">
        <f>VLOOKUP(G1094,Sku_Consolidated!A2:S957,19,FALSE)</f>
      </c>
      <c r="AJ1094" s="1">
        <f>VLOOKUP(G1094,Sku_Consolidated!A2:T957,20,FALSE)</f>
      </c>
    </row>
    <row r="1095" spans="1:36" x14ac:dyDescent="0.25">
      <c r="A1095" s="1">
        <v>2024</v>
      </c>
      <c r="B1095" s="1" t="s">
        <v>31</v>
      </c>
      <c r="C1095" s="1" t="s">
        <v>32</v>
      </c>
      <c r="D1095" s="1" t="s">
        <v>33</v>
      </c>
      <c r="E1095" s="9" t="s">
        <v>551</v>
      </c>
      <c r="F1095" s="1">
        <f>IF(VLOOKUP(G1095,Sku_Consolidated!A2:S957,{19},FALSE)="SHOWCASE", VLOOKUP(E1095,Store_Showcase!B2:C144,{2}, FALSE), IF(VLOOKUP(G1095,Sku_Consolidated!A2:S957,{19},FALSE)="VAM",VLOOKUP(E1095,Store_VAM!B2:C273,{2}, FALSE),VLOOKUP(E1095,Store_SRP!B2:C110,{2}, FALSE)))</f>
      </c>
      <c r="G1095" s="1">
        <v>14270</v>
      </c>
      <c r="H1095" s="1" t="s">
        <v>1450</v>
      </c>
      <c r="I1095" s="10" t="s">
        <v>2908</v>
      </c>
      <c r="J1095" s="1">
        <f>VLOOKUP(G1095,Sku_Consolidated!A2:C957, 3, FALSE)</f>
      </c>
      <c r="K1095" s="10">
        <f>IF(J1095="PACK", I1095, 0)</f>
      </c>
      <c r="L1095" s="10">
        <f>IF(J1095="KG", I1095, I1095 * VLOOKUP(G1095,Sku_Consolidated!A2:U957,21,FALSE))</f>
      </c>
      <c r="M1095" s="10" t="s">
        <v>37</v>
      </c>
      <c r="N1095" s="11" t="s">
        <v>2909</v>
      </c>
      <c r="O1095" s="10" t="s">
        <v>2910</v>
      </c>
      <c r="P1095" s="10">
        <f>N1095 - O1095</f>
      </c>
      <c r="Q1095" s="1">
        <f>VLOOKUP(G1095,Sku_Consolidated!A2:G957,7, FALSE)</f>
      </c>
      <c r="R1095" s="1">
        <f>IF(IFERROR(VLOOKUP(E1095,Store_Showcase!B2:H144,7, FALSE), TRUE)=TRUE, IF(IFERROR(VLOOKUP(E1095,Store_SRP!B2:H110,7, FALSE), TRUE)=TRUE,VLOOKUP(E1095,Store_VAM!B2:H273,7, FALSE),VLOOKUP(E1095,Store_SRP!B2:H110,7, FALSE)), VLOOKUP(E1095,Store_Showcase!B2:H144,7, FALSE))</f>
      </c>
      <c r="S1095" s="1">
        <f>IF(IFERROR(VLOOKUP(E1095,Store_Showcase!B2:I144,8, FALSE), TRUE)=TRUE, IF(IFERROR(VLOOKUP(E1095,Store_SRP!B2:I110,8, FALSE), TRUE)=TRUE,VLOOKUP(E1095,Store_VAM!B2:I273,8, FALSE),VLOOKUP(E1095,Store_SRP!B2:I110,8, FALSE)), VLOOKUP(E1095,Store_Showcase!B2:I144,8, FALSE))</f>
      </c>
      <c r="T1095" s="1">
        <f>VLOOKUP(G1095,Sku_Consolidated!A2:R957,18,FALSE)</f>
      </c>
      <c r="U1095" s="1" t="s">
        <v>2898</v>
      </c>
      <c r="V1095" s="1">
        <f>IF(VLOOKUP(G1095,Sku_Consolidated!A2:S957,19,FALSE)="SHOWCASE", VLOOKUP(E1095,Store_Showcase!B2:L144,11, FALSE), IF(VLOOKUP(G1095,Sku_Consolidated!A2:S957,19,FALSE)="VAM",VLOOKUP(E1095,Store_VAM!B2:L273,11, FALSE),VLOOKUP(E1095,Store_SRP!B2:L110,11, FALSE)))</f>
      </c>
      <c r="W1095" s="1">
        <f>VLOOKUP(G1095,Sku_Consolidated!A2:W957,11,FALSE)</f>
      </c>
      <c r="X1095" s="1">
        <f>VLOOKUP(G1095,Sku_Consolidated!A2:H957,8,FALSE)</f>
      </c>
      <c r="Y1095" s="1">
        <f>VLOOKUP(G1095,Sku_Consolidated!A2:I957,9,FALSE)</f>
      </c>
      <c r="Z1095" s="1" t="s">
        <v>41</v>
      </c>
      <c r="AA1095" s="1">
        <f>VLOOKUP(G1095,Sku_Consolidated!A2:E957,5,FALSE)</f>
      </c>
      <c r="AB1095" s="1">
        <f>IF(VLOOKUP(G1095,Sku_Consolidated!A2:S957,19,FALSE)="SHOWCASE", VLOOKUP(E1095,Store_Showcase!B2:N144,13, FALSE), IF(VLOOKUP(G1095,Sku_Consolidated!A2:S957,19,FALSE)="VAM",VLOOKUP(E1095,Store_VAM!B2:N273,13, FALSE),VLOOKUP(E1095,Store_SRP!B2:N110,13, FALSE)))</f>
      </c>
      <c r="AC1095" s="1">
        <f>IF(IFERROR(AB1095,TRUE)=TRUE, "-","OK")</f>
      </c>
      <c r="AD1095" s="11" t="s">
        <v>37</v>
      </c>
      <c r="AE1095" s="11" t="s">
        <v>37</v>
      </c>
      <c r="AF1095" s="1">
        <f>IF(IFERROR(VLOOKUP(E1095,Store_Showcase!B2:H144,{5}, FALSE), TRUE)=TRUE, IF(IFERROR(VLOOKUP(E1095,Store_SRP!B2:H110,{5}, FALSE), TRUE)=TRUE,VLOOKUP(E1095,Store_VAM!B2:H273,{5}, FALSE),VLOOKUP(E1095,Store_SRP!B2:H110,{5}, FALSE)), VLOOKUP(E1095,Store_Showcase!B2:H144,{5}, FALSE))</f>
      </c>
      <c r="AG1095" s="1">
        <f>IF(IFERROR(VLOOKUP(E1095,Store_Showcase!B2:H144,{6}, FALSE), TRUE)=TRUE, IF(IFERROR(VLOOKUP(E1095,Store_SRP!B2:H110,{6}, FALSE), TRUE)=TRUE,VLOOKUP(E1095,Store_VAM!B2:H273,{6}, FALSE),VLOOKUP(E1095,Store_SRP!B2:H110,{6}, FALSE)), VLOOKUP(E1095,Store_Showcase!B2:H144,{6}, FALSE))</f>
      </c>
      <c r="AH1095" s="1">
        <f>VLOOKUP(G1095,Sku_Consolidated!A2:R957,18,FALSE)</f>
      </c>
      <c r="AI1095" s="1">
        <f>VLOOKUP(G1095,Sku_Consolidated!A2:S957,19,FALSE)</f>
      </c>
      <c r="AJ1095" s="1">
        <f>VLOOKUP(G1095,Sku_Consolidated!A2:T957,20,FALSE)</f>
      </c>
    </row>
    <row r="1096" spans="1:36" x14ac:dyDescent="0.25">
      <c r="A1096" s="1">
        <v>2024</v>
      </c>
      <c r="B1096" s="1" t="s">
        <v>31</v>
      </c>
      <c r="C1096" s="1" t="s">
        <v>32</v>
      </c>
      <c r="D1096" s="1" t="s">
        <v>33</v>
      </c>
      <c r="E1096" s="9" t="s">
        <v>551</v>
      </c>
      <c r="F1096" s="1">
        <f>IF(VLOOKUP(G1096,Sku_Consolidated!A2:S957,{19},FALSE)="SHOWCASE", VLOOKUP(E1096,Store_Showcase!B2:C144,{2}, FALSE), IF(VLOOKUP(G1096,Sku_Consolidated!A2:S957,{19},FALSE)="VAM",VLOOKUP(E1096,Store_VAM!B2:C273,{2}, FALSE),VLOOKUP(E1096,Store_SRP!B2:C110,{2}, FALSE)))</f>
      </c>
      <c r="G1096" s="1">
        <v>14275</v>
      </c>
      <c r="H1096" s="1" t="s">
        <v>1454</v>
      </c>
      <c r="I1096" s="10" t="s">
        <v>2911</v>
      </c>
      <c r="J1096" s="1">
        <f>VLOOKUP(G1096,Sku_Consolidated!A2:C957, 3, FALSE)</f>
      </c>
      <c r="K1096" s="10">
        <f>IF(J1096="PACK", I1096, 0)</f>
      </c>
      <c r="L1096" s="10">
        <f>IF(J1096="KG", I1096, I1096 * VLOOKUP(G1096,Sku_Consolidated!A2:U957,21,FALSE))</f>
      </c>
      <c r="M1096" s="10" t="s">
        <v>37</v>
      </c>
      <c r="N1096" s="11" t="s">
        <v>2912</v>
      </c>
      <c r="O1096" s="10" t="s">
        <v>2913</v>
      </c>
      <c r="P1096" s="10">
        <f>N1096 - O1096</f>
      </c>
      <c r="Q1096" s="1">
        <f>VLOOKUP(G1096,Sku_Consolidated!A2:G957,7, FALSE)</f>
      </c>
      <c r="R1096" s="1">
        <f>IF(IFERROR(VLOOKUP(E1096,Store_Showcase!B2:H144,7, FALSE), TRUE)=TRUE, IF(IFERROR(VLOOKUP(E1096,Store_SRP!B2:H110,7, FALSE), TRUE)=TRUE,VLOOKUP(E1096,Store_VAM!B2:H273,7, FALSE),VLOOKUP(E1096,Store_SRP!B2:H110,7, FALSE)), VLOOKUP(E1096,Store_Showcase!B2:H144,7, FALSE))</f>
      </c>
      <c r="S1096" s="1">
        <f>IF(IFERROR(VLOOKUP(E1096,Store_Showcase!B2:I144,8, FALSE), TRUE)=TRUE, IF(IFERROR(VLOOKUP(E1096,Store_SRP!B2:I110,8, FALSE), TRUE)=TRUE,VLOOKUP(E1096,Store_VAM!B2:I273,8, FALSE),VLOOKUP(E1096,Store_SRP!B2:I110,8, FALSE)), VLOOKUP(E1096,Store_Showcase!B2:I144,8, FALSE))</f>
      </c>
      <c r="T1096" s="1">
        <f>VLOOKUP(G1096,Sku_Consolidated!A2:R957,18,FALSE)</f>
      </c>
      <c r="U1096" s="1" t="s">
        <v>2898</v>
      </c>
      <c r="V1096" s="1">
        <f>IF(VLOOKUP(G1096,Sku_Consolidated!A2:S957,19,FALSE)="SHOWCASE", VLOOKUP(E1096,Store_Showcase!B2:L144,11, FALSE), IF(VLOOKUP(G1096,Sku_Consolidated!A2:S957,19,FALSE)="VAM",VLOOKUP(E1096,Store_VAM!B2:L273,11, FALSE),VLOOKUP(E1096,Store_SRP!B2:L110,11, FALSE)))</f>
      </c>
      <c r="W1096" s="1">
        <f>VLOOKUP(G1096,Sku_Consolidated!A2:W957,11,FALSE)</f>
      </c>
      <c r="X1096" s="1">
        <f>VLOOKUP(G1096,Sku_Consolidated!A2:H957,8,FALSE)</f>
      </c>
      <c r="Y1096" s="1">
        <f>VLOOKUP(G1096,Sku_Consolidated!A2:I957,9,FALSE)</f>
      </c>
      <c r="Z1096" s="1" t="s">
        <v>41</v>
      </c>
      <c r="AA1096" s="1">
        <f>VLOOKUP(G1096,Sku_Consolidated!A2:E957,5,FALSE)</f>
      </c>
      <c r="AB1096" s="1">
        <f>IF(VLOOKUP(G1096,Sku_Consolidated!A2:S957,19,FALSE)="SHOWCASE", VLOOKUP(E1096,Store_Showcase!B2:N144,13, FALSE), IF(VLOOKUP(G1096,Sku_Consolidated!A2:S957,19,FALSE)="VAM",VLOOKUP(E1096,Store_VAM!B2:N273,13, FALSE),VLOOKUP(E1096,Store_SRP!B2:N110,13, FALSE)))</f>
      </c>
      <c r="AC1096" s="1">
        <f>IF(IFERROR(AB1096,TRUE)=TRUE, "-","OK")</f>
      </c>
      <c r="AD1096" s="11" t="s">
        <v>37</v>
      </c>
      <c r="AE1096" s="11" t="s">
        <v>37</v>
      </c>
      <c r="AF1096" s="1">
        <f>IF(IFERROR(VLOOKUP(E1096,Store_Showcase!B2:H144,{5}, FALSE), TRUE)=TRUE, IF(IFERROR(VLOOKUP(E1096,Store_SRP!B2:H110,{5}, FALSE), TRUE)=TRUE,VLOOKUP(E1096,Store_VAM!B2:H273,{5}, FALSE),VLOOKUP(E1096,Store_SRP!B2:H110,{5}, FALSE)), VLOOKUP(E1096,Store_Showcase!B2:H144,{5}, FALSE))</f>
      </c>
      <c r="AG1096" s="1">
        <f>IF(IFERROR(VLOOKUP(E1096,Store_Showcase!B2:H144,{6}, FALSE), TRUE)=TRUE, IF(IFERROR(VLOOKUP(E1096,Store_SRP!B2:H110,{6}, FALSE), TRUE)=TRUE,VLOOKUP(E1096,Store_VAM!B2:H273,{6}, FALSE),VLOOKUP(E1096,Store_SRP!B2:H110,{6}, FALSE)), VLOOKUP(E1096,Store_Showcase!B2:H144,{6}, FALSE))</f>
      </c>
      <c r="AH1096" s="1">
        <f>VLOOKUP(G1096,Sku_Consolidated!A2:R957,18,FALSE)</f>
      </c>
      <c r="AI1096" s="1">
        <f>VLOOKUP(G1096,Sku_Consolidated!A2:S957,19,FALSE)</f>
      </c>
      <c r="AJ1096" s="1">
        <f>VLOOKUP(G1096,Sku_Consolidated!A2:T957,20,FALSE)</f>
      </c>
    </row>
    <row r="1097" spans="1:36" x14ac:dyDescent="0.25">
      <c r="A1097" s="1">
        <v>2024</v>
      </c>
      <c r="B1097" s="1" t="s">
        <v>31</v>
      </c>
      <c r="C1097" s="1" t="s">
        <v>32</v>
      </c>
      <c r="D1097" s="1" t="s">
        <v>33</v>
      </c>
      <c r="E1097" s="9" t="s">
        <v>551</v>
      </c>
      <c r="F1097" s="1">
        <f>IF(VLOOKUP(G1097,Sku_Consolidated!A2:S957,{19},FALSE)="SHOWCASE", VLOOKUP(E1097,Store_Showcase!B2:C144,{2}, FALSE), IF(VLOOKUP(G1097,Sku_Consolidated!A2:S957,{19},FALSE)="VAM",VLOOKUP(E1097,Store_VAM!B2:C273,{2}, FALSE),VLOOKUP(E1097,Store_SRP!B2:C110,{2}, FALSE)))</f>
      </c>
      <c r="G1097" s="1">
        <v>14280</v>
      </c>
      <c r="H1097" s="1" t="s">
        <v>1458</v>
      </c>
      <c r="I1097" s="10" t="s">
        <v>2914</v>
      </c>
      <c r="J1097" s="1">
        <f>VLOOKUP(G1097,Sku_Consolidated!A2:C957, 3, FALSE)</f>
      </c>
      <c r="K1097" s="10">
        <f>IF(J1097="PACK", I1097, 0)</f>
      </c>
      <c r="L1097" s="10">
        <f>IF(J1097="KG", I1097, I1097 * VLOOKUP(G1097,Sku_Consolidated!A2:U957,21,FALSE))</f>
      </c>
      <c r="M1097" s="10" t="s">
        <v>37</v>
      </c>
      <c r="N1097" s="11" t="s">
        <v>2915</v>
      </c>
      <c r="O1097" s="10" t="s">
        <v>2916</v>
      </c>
      <c r="P1097" s="10">
        <f>N1097 - O1097</f>
      </c>
      <c r="Q1097" s="1">
        <f>VLOOKUP(G1097,Sku_Consolidated!A2:G957,7, FALSE)</f>
      </c>
      <c r="R1097" s="1">
        <f>IF(IFERROR(VLOOKUP(E1097,Store_Showcase!B2:H144,7, FALSE), TRUE)=TRUE, IF(IFERROR(VLOOKUP(E1097,Store_SRP!B2:H110,7, FALSE), TRUE)=TRUE,VLOOKUP(E1097,Store_VAM!B2:H273,7, FALSE),VLOOKUP(E1097,Store_SRP!B2:H110,7, FALSE)), VLOOKUP(E1097,Store_Showcase!B2:H144,7, FALSE))</f>
      </c>
      <c r="S1097" s="1">
        <f>IF(IFERROR(VLOOKUP(E1097,Store_Showcase!B2:I144,8, FALSE), TRUE)=TRUE, IF(IFERROR(VLOOKUP(E1097,Store_SRP!B2:I110,8, FALSE), TRUE)=TRUE,VLOOKUP(E1097,Store_VAM!B2:I273,8, FALSE),VLOOKUP(E1097,Store_SRP!B2:I110,8, FALSE)), VLOOKUP(E1097,Store_Showcase!B2:I144,8, FALSE))</f>
      </c>
      <c r="T1097" s="1">
        <f>VLOOKUP(G1097,Sku_Consolidated!A2:R957,18,FALSE)</f>
      </c>
      <c r="U1097" s="1" t="s">
        <v>2898</v>
      </c>
      <c r="V1097" s="1">
        <f>IF(VLOOKUP(G1097,Sku_Consolidated!A2:S957,19,FALSE)="SHOWCASE", VLOOKUP(E1097,Store_Showcase!B2:L144,11, FALSE), IF(VLOOKUP(G1097,Sku_Consolidated!A2:S957,19,FALSE)="VAM",VLOOKUP(E1097,Store_VAM!B2:L273,11, FALSE),VLOOKUP(E1097,Store_SRP!B2:L110,11, FALSE)))</f>
      </c>
      <c r="W1097" s="1">
        <f>VLOOKUP(G1097,Sku_Consolidated!A2:W957,11,FALSE)</f>
      </c>
      <c r="X1097" s="1">
        <f>VLOOKUP(G1097,Sku_Consolidated!A2:H957,8,FALSE)</f>
      </c>
      <c r="Y1097" s="1">
        <f>VLOOKUP(G1097,Sku_Consolidated!A2:I957,9,FALSE)</f>
      </c>
      <c r="Z1097" s="1" t="s">
        <v>41</v>
      </c>
      <c r="AA1097" s="1">
        <f>VLOOKUP(G1097,Sku_Consolidated!A2:E957,5,FALSE)</f>
      </c>
      <c r="AB1097" s="1">
        <f>IF(VLOOKUP(G1097,Sku_Consolidated!A2:S957,19,FALSE)="SHOWCASE", VLOOKUP(E1097,Store_Showcase!B2:N144,13, FALSE), IF(VLOOKUP(G1097,Sku_Consolidated!A2:S957,19,FALSE)="VAM",VLOOKUP(E1097,Store_VAM!B2:N273,13, FALSE),VLOOKUP(E1097,Store_SRP!B2:N110,13, FALSE)))</f>
      </c>
      <c r="AC1097" s="1">
        <f>IF(IFERROR(AB1097,TRUE)=TRUE, "-","OK")</f>
      </c>
      <c r="AD1097" s="11" t="s">
        <v>37</v>
      </c>
      <c r="AE1097" s="11" t="s">
        <v>37</v>
      </c>
      <c r="AF1097" s="1">
        <f>IF(IFERROR(VLOOKUP(E1097,Store_Showcase!B2:H144,{5}, FALSE), TRUE)=TRUE, IF(IFERROR(VLOOKUP(E1097,Store_SRP!B2:H110,{5}, FALSE), TRUE)=TRUE,VLOOKUP(E1097,Store_VAM!B2:H273,{5}, FALSE),VLOOKUP(E1097,Store_SRP!B2:H110,{5}, FALSE)), VLOOKUP(E1097,Store_Showcase!B2:H144,{5}, FALSE))</f>
      </c>
      <c r="AG1097" s="1">
        <f>IF(IFERROR(VLOOKUP(E1097,Store_Showcase!B2:H144,{6}, FALSE), TRUE)=TRUE, IF(IFERROR(VLOOKUP(E1097,Store_SRP!B2:H110,{6}, FALSE), TRUE)=TRUE,VLOOKUP(E1097,Store_VAM!B2:H273,{6}, FALSE),VLOOKUP(E1097,Store_SRP!B2:H110,{6}, FALSE)), VLOOKUP(E1097,Store_Showcase!B2:H144,{6}, FALSE))</f>
      </c>
      <c r="AH1097" s="1">
        <f>VLOOKUP(G1097,Sku_Consolidated!A2:R957,18,FALSE)</f>
      </c>
      <c r="AI1097" s="1">
        <f>VLOOKUP(G1097,Sku_Consolidated!A2:S957,19,FALSE)</f>
      </c>
      <c r="AJ1097" s="1">
        <f>VLOOKUP(G1097,Sku_Consolidated!A2:T957,20,FALSE)</f>
      </c>
    </row>
    <row r="1098" spans="1:36" x14ac:dyDescent="0.25">
      <c r="A1098" s="1">
        <v>2024</v>
      </c>
      <c r="B1098" s="1" t="s">
        <v>31</v>
      </c>
      <c r="C1098" s="1" t="s">
        <v>32</v>
      </c>
      <c r="D1098" s="1" t="s">
        <v>33</v>
      </c>
      <c r="E1098" s="9" t="s">
        <v>551</v>
      </c>
      <c r="F1098" s="1">
        <f>IF(VLOOKUP(G1098,Sku_Consolidated!A2:S957,{19},FALSE)="SHOWCASE", VLOOKUP(E1098,Store_Showcase!B2:C144,{2}, FALSE), IF(VLOOKUP(G1098,Sku_Consolidated!A2:S957,{19},FALSE)="VAM",VLOOKUP(E1098,Store_VAM!B2:C273,{2}, FALSE),VLOOKUP(E1098,Store_SRP!B2:C110,{2}, FALSE)))</f>
      </c>
      <c r="G1098" s="1">
        <v>14282</v>
      </c>
      <c r="H1098" s="1" t="s">
        <v>2121</v>
      </c>
      <c r="I1098" s="10" t="s">
        <v>849</v>
      </c>
      <c r="J1098" s="1">
        <f>VLOOKUP(G1098,Sku_Consolidated!A2:C957, 3, FALSE)</f>
      </c>
      <c r="K1098" s="10">
        <f>IF(J1098="PACK", I1098, 0)</f>
      </c>
      <c r="L1098" s="10">
        <f>IF(J1098="KG", I1098, I1098 * VLOOKUP(G1098,Sku_Consolidated!A2:U957,21,FALSE))</f>
      </c>
      <c r="M1098" s="10" t="s">
        <v>37</v>
      </c>
      <c r="N1098" s="11" t="s">
        <v>2917</v>
      </c>
      <c r="O1098" s="10" t="s">
        <v>2918</v>
      </c>
      <c r="P1098" s="10">
        <f>N1098 - O1098</f>
      </c>
      <c r="Q1098" s="1">
        <f>VLOOKUP(G1098,Sku_Consolidated!A2:G957,7, FALSE)</f>
      </c>
      <c r="R1098" s="1">
        <f>IF(IFERROR(VLOOKUP(E1098,Store_Showcase!B2:H144,7, FALSE), TRUE)=TRUE, IF(IFERROR(VLOOKUP(E1098,Store_SRP!B2:H110,7, FALSE), TRUE)=TRUE,VLOOKUP(E1098,Store_VAM!B2:H273,7, FALSE),VLOOKUP(E1098,Store_SRP!B2:H110,7, FALSE)), VLOOKUP(E1098,Store_Showcase!B2:H144,7, FALSE))</f>
      </c>
      <c r="S1098" s="1">
        <f>IF(IFERROR(VLOOKUP(E1098,Store_Showcase!B2:I144,8, FALSE), TRUE)=TRUE, IF(IFERROR(VLOOKUP(E1098,Store_SRP!B2:I110,8, FALSE), TRUE)=TRUE,VLOOKUP(E1098,Store_VAM!B2:I273,8, FALSE),VLOOKUP(E1098,Store_SRP!B2:I110,8, FALSE)), VLOOKUP(E1098,Store_Showcase!B2:I144,8, FALSE))</f>
      </c>
      <c r="T1098" s="1">
        <f>VLOOKUP(G1098,Sku_Consolidated!A2:R957,18,FALSE)</f>
      </c>
      <c r="U1098" s="1" t="s">
        <v>2898</v>
      </c>
      <c r="V1098" s="1">
        <f>IF(VLOOKUP(G1098,Sku_Consolidated!A2:S957,19,FALSE)="SHOWCASE", VLOOKUP(E1098,Store_Showcase!B2:L144,11, FALSE), IF(VLOOKUP(G1098,Sku_Consolidated!A2:S957,19,FALSE)="VAM",VLOOKUP(E1098,Store_VAM!B2:L273,11, FALSE),VLOOKUP(E1098,Store_SRP!B2:L110,11, FALSE)))</f>
      </c>
      <c r="W1098" s="1">
        <f>VLOOKUP(G1098,Sku_Consolidated!A2:W957,11,FALSE)</f>
      </c>
      <c r="X1098" s="1">
        <f>VLOOKUP(G1098,Sku_Consolidated!A2:H957,8,FALSE)</f>
      </c>
      <c r="Y1098" s="1">
        <f>VLOOKUP(G1098,Sku_Consolidated!A2:I957,9,FALSE)</f>
      </c>
      <c r="Z1098" s="1" t="s">
        <v>41</v>
      </c>
      <c r="AA1098" s="1">
        <f>VLOOKUP(G1098,Sku_Consolidated!A2:E957,5,FALSE)</f>
      </c>
      <c r="AB1098" s="1">
        <f>IF(VLOOKUP(G1098,Sku_Consolidated!A2:S957,19,FALSE)="SHOWCASE", VLOOKUP(E1098,Store_Showcase!B2:N144,13, FALSE), IF(VLOOKUP(G1098,Sku_Consolidated!A2:S957,19,FALSE)="VAM",VLOOKUP(E1098,Store_VAM!B2:N273,13, FALSE),VLOOKUP(E1098,Store_SRP!B2:N110,13, FALSE)))</f>
      </c>
      <c r="AC1098" s="1">
        <f>IF(IFERROR(AB1098,TRUE)=TRUE, "-","OK")</f>
      </c>
      <c r="AD1098" s="11" t="s">
        <v>37</v>
      </c>
      <c r="AE1098" s="11" t="s">
        <v>37</v>
      </c>
      <c r="AF1098" s="1">
        <f>IF(IFERROR(VLOOKUP(E1098,Store_Showcase!B2:H144,{5}, FALSE), TRUE)=TRUE, IF(IFERROR(VLOOKUP(E1098,Store_SRP!B2:H110,{5}, FALSE), TRUE)=TRUE,VLOOKUP(E1098,Store_VAM!B2:H273,{5}, FALSE),VLOOKUP(E1098,Store_SRP!B2:H110,{5}, FALSE)), VLOOKUP(E1098,Store_Showcase!B2:H144,{5}, FALSE))</f>
      </c>
      <c r="AG1098" s="1">
        <f>IF(IFERROR(VLOOKUP(E1098,Store_Showcase!B2:H144,{6}, FALSE), TRUE)=TRUE, IF(IFERROR(VLOOKUP(E1098,Store_SRP!B2:H110,{6}, FALSE), TRUE)=TRUE,VLOOKUP(E1098,Store_VAM!B2:H273,{6}, FALSE),VLOOKUP(E1098,Store_SRP!B2:H110,{6}, FALSE)), VLOOKUP(E1098,Store_Showcase!B2:H144,{6}, FALSE))</f>
      </c>
      <c r="AH1098" s="1">
        <f>VLOOKUP(G1098,Sku_Consolidated!A2:R957,18,FALSE)</f>
      </c>
      <c r="AI1098" s="1">
        <f>VLOOKUP(G1098,Sku_Consolidated!A2:S957,19,FALSE)</f>
      </c>
      <c r="AJ1098" s="1">
        <f>VLOOKUP(G1098,Sku_Consolidated!A2:T957,20,FALSE)</f>
      </c>
    </row>
    <row r="1099" spans="1:36" x14ac:dyDescent="0.25">
      <c r="A1099" s="1">
        <v>2024</v>
      </c>
      <c r="B1099" s="1" t="s">
        <v>31</v>
      </c>
      <c r="C1099" s="1" t="s">
        <v>32</v>
      </c>
      <c r="D1099" s="1" t="s">
        <v>33</v>
      </c>
      <c r="E1099" s="9" t="s">
        <v>1707</v>
      </c>
      <c r="F1099" s="1">
        <f>IF(VLOOKUP(G1099,Sku_Consolidated!A2:S957,{19},FALSE)="SHOWCASE", VLOOKUP(E1099,Store_Showcase!B2:C144,{2}, FALSE), IF(VLOOKUP(G1099,Sku_Consolidated!A2:S957,{19},FALSE)="VAM",VLOOKUP(E1099,Store_VAM!B2:C273,{2}, FALSE),VLOOKUP(E1099,Store_SRP!B2:C110,{2}, FALSE)))</f>
      </c>
      <c r="G1099" s="1">
        <v>14266</v>
      </c>
      <c r="H1099" s="1" t="s">
        <v>1433</v>
      </c>
      <c r="I1099" s="10" t="s">
        <v>2919</v>
      </c>
      <c r="J1099" s="1">
        <f>VLOOKUP(G1099,Sku_Consolidated!A2:C957, 3, FALSE)</f>
      </c>
      <c r="K1099" s="10">
        <f>IF(J1099="PACK", I1099, 0)</f>
      </c>
      <c r="L1099" s="10">
        <f>IF(J1099="KG", I1099, I1099 * VLOOKUP(G1099,Sku_Consolidated!A2:U957,21,FALSE))</f>
      </c>
      <c r="M1099" s="10" t="s">
        <v>37</v>
      </c>
      <c r="N1099" s="11" t="s">
        <v>2920</v>
      </c>
      <c r="O1099" s="10" t="s">
        <v>2921</v>
      </c>
      <c r="P1099" s="10">
        <f>N1099 - O1099</f>
      </c>
      <c r="Q1099" s="1">
        <f>VLOOKUP(G1099,Sku_Consolidated!A2:G957,7, FALSE)</f>
      </c>
      <c r="R1099" s="1">
        <f>IF(IFERROR(VLOOKUP(E1099,Store_Showcase!B2:H144,7, FALSE), TRUE)=TRUE, IF(IFERROR(VLOOKUP(E1099,Store_SRP!B2:H110,7, FALSE), TRUE)=TRUE,VLOOKUP(E1099,Store_VAM!B2:H273,7, FALSE),VLOOKUP(E1099,Store_SRP!B2:H110,7, FALSE)), VLOOKUP(E1099,Store_Showcase!B2:H144,7, FALSE))</f>
      </c>
      <c r="S1099" s="1">
        <f>IF(IFERROR(VLOOKUP(E1099,Store_Showcase!B2:I144,8, FALSE), TRUE)=TRUE, IF(IFERROR(VLOOKUP(E1099,Store_SRP!B2:I110,8, FALSE), TRUE)=TRUE,VLOOKUP(E1099,Store_VAM!B2:I273,8, FALSE),VLOOKUP(E1099,Store_SRP!B2:I110,8, FALSE)), VLOOKUP(E1099,Store_Showcase!B2:I144,8, FALSE))</f>
      </c>
      <c r="T1099" s="1">
        <f>VLOOKUP(G1099,Sku_Consolidated!A2:R957,18,FALSE)</f>
      </c>
      <c r="U1099" s="1" t="s">
        <v>2922</v>
      </c>
      <c r="V1099" s="1">
        <f>IF(VLOOKUP(G1099,Sku_Consolidated!A2:S957,19,FALSE)="SHOWCASE", VLOOKUP(E1099,Store_Showcase!B2:L144,11, FALSE), IF(VLOOKUP(G1099,Sku_Consolidated!A2:S957,19,FALSE)="VAM",VLOOKUP(E1099,Store_VAM!B2:L273,11, FALSE),VLOOKUP(E1099,Store_SRP!B2:L110,11, FALSE)))</f>
      </c>
      <c r="W1099" s="1">
        <f>VLOOKUP(G1099,Sku_Consolidated!A2:W957,11,FALSE)</f>
      </c>
      <c r="X1099" s="1">
        <f>VLOOKUP(G1099,Sku_Consolidated!A2:H957,8,FALSE)</f>
      </c>
      <c r="Y1099" s="1">
        <f>VLOOKUP(G1099,Sku_Consolidated!A2:I957,9,FALSE)</f>
      </c>
      <c r="Z1099" s="1" t="s">
        <v>41</v>
      </c>
      <c r="AA1099" s="1">
        <f>VLOOKUP(G1099,Sku_Consolidated!A2:E957,5,FALSE)</f>
      </c>
      <c r="AB1099" s="1">
        <f>IF(VLOOKUP(G1099,Sku_Consolidated!A2:S957,19,FALSE)="SHOWCASE", VLOOKUP(E1099,Store_Showcase!B2:N144,13, FALSE), IF(VLOOKUP(G1099,Sku_Consolidated!A2:S957,19,FALSE)="VAM",VLOOKUP(E1099,Store_VAM!B2:N273,13, FALSE),VLOOKUP(E1099,Store_SRP!B2:N110,13, FALSE)))</f>
      </c>
      <c r="AC1099" s="1">
        <f>IF(IFERROR(AB1099,TRUE)=TRUE, "-","OK")</f>
      </c>
      <c r="AD1099" s="11" t="s">
        <v>37</v>
      </c>
      <c r="AE1099" s="11" t="s">
        <v>37</v>
      </c>
      <c r="AF1099" s="1">
        <f>IF(IFERROR(VLOOKUP(E1099,Store_Showcase!B2:H144,{5}, FALSE), TRUE)=TRUE, IF(IFERROR(VLOOKUP(E1099,Store_SRP!B2:H110,{5}, FALSE), TRUE)=TRUE,VLOOKUP(E1099,Store_VAM!B2:H273,{5}, FALSE),VLOOKUP(E1099,Store_SRP!B2:H110,{5}, FALSE)), VLOOKUP(E1099,Store_Showcase!B2:H144,{5}, FALSE))</f>
      </c>
      <c r="AG1099" s="1">
        <f>IF(IFERROR(VLOOKUP(E1099,Store_Showcase!B2:H144,{6}, FALSE), TRUE)=TRUE, IF(IFERROR(VLOOKUP(E1099,Store_SRP!B2:H110,{6}, FALSE), TRUE)=TRUE,VLOOKUP(E1099,Store_VAM!B2:H273,{6}, FALSE),VLOOKUP(E1099,Store_SRP!B2:H110,{6}, FALSE)), VLOOKUP(E1099,Store_Showcase!B2:H144,{6}, FALSE))</f>
      </c>
      <c r="AH1099" s="1">
        <f>VLOOKUP(G1099,Sku_Consolidated!A2:R957,18,FALSE)</f>
      </c>
      <c r="AI1099" s="1">
        <f>VLOOKUP(G1099,Sku_Consolidated!A2:S957,19,FALSE)</f>
      </c>
      <c r="AJ1099" s="1">
        <f>VLOOKUP(G1099,Sku_Consolidated!A2:T957,20,FALSE)</f>
      </c>
    </row>
    <row r="1100" spans="1:36" x14ac:dyDescent="0.25">
      <c r="A1100" s="1">
        <v>2024</v>
      </c>
      <c r="B1100" s="1" t="s">
        <v>31</v>
      </c>
      <c r="C1100" s="1" t="s">
        <v>32</v>
      </c>
      <c r="D1100" s="1" t="s">
        <v>33</v>
      </c>
      <c r="E1100" s="9" t="s">
        <v>1707</v>
      </c>
      <c r="F1100" s="1">
        <f>IF(VLOOKUP(G1100,Sku_Consolidated!A2:S957,{19},FALSE)="SHOWCASE", VLOOKUP(E1100,Store_Showcase!B2:C144,{2}, FALSE), IF(VLOOKUP(G1100,Sku_Consolidated!A2:S957,{19},FALSE)="VAM",VLOOKUP(E1100,Store_VAM!B2:C273,{2}, FALSE),VLOOKUP(E1100,Store_SRP!B2:C110,{2}, FALSE)))</f>
      </c>
      <c r="G1100" s="1">
        <v>14267</v>
      </c>
      <c r="H1100" s="1" t="s">
        <v>1438</v>
      </c>
      <c r="I1100" s="10" t="s">
        <v>2923</v>
      </c>
      <c r="J1100" s="1">
        <f>VLOOKUP(G1100,Sku_Consolidated!A2:C957, 3, FALSE)</f>
      </c>
      <c r="K1100" s="10">
        <f>IF(J1100="PACK", I1100, 0)</f>
      </c>
      <c r="L1100" s="10">
        <f>IF(J1100="KG", I1100, I1100 * VLOOKUP(G1100,Sku_Consolidated!A2:U957,21,FALSE))</f>
      </c>
      <c r="M1100" s="10" t="s">
        <v>37</v>
      </c>
      <c r="N1100" s="11" t="s">
        <v>2924</v>
      </c>
      <c r="O1100" s="10" t="s">
        <v>2925</v>
      </c>
      <c r="P1100" s="10">
        <f>N1100 - O1100</f>
      </c>
      <c r="Q1100" s="1">
        <f>VLOOKUP(G1100,Sku_Consolidated!A2:G957,7, FALSE)</f>
      </c>
      <c r="R1100" s="1">
        <f>IF(IFERROR(VLOOKUP(E1100,Store_Showcase!B2:H144,7, FALSE), TRUE)=TRUE, IF(IFERROR(VLOOKUP(E1100,Store_SRP!B2:H110,7, FALSE), TRUE)=TRUE,VLOOKUP(E1100,Store_VAM!B2:H273,7, FALSE),VLOOKUP(E1100,Store_SRP!B2:H110,7, FALSE)), VLOOKUP(E1100,Store_Showcase!B2:H144,7, FALSE))</f>
      </c>
      <c r="S1100" s="1">
        <f>IF(IFERROR(VLOOKUP(E1100,Store_Showcase!B2:I144,8, FALSE), TRUE)=TRUE, IF(IFERROR(VLOOKUP(E1100,Store_SRP!B2:I110,8, FALSE), TRUE)=TRUE,VLOOKUP(E1100,Store_VAM!B2:I273,8, FALSE),VLOOKUP(E1100,Store_SRP!B2:I110,8, FALSE)), VLOOKUP(E1100,Store_Showcase!B2:I144,8, FALSE))</f>
      </c>
      <c r="T1100" s="1">
        <f>VLOOKUP(G1100,Sku_Consolidated!A2:R957,18,FALSE)</f>
      </c>
      <c r="U1100" s="1" t="s">
        <v>2922</v>
      </c>
      <c r="V1100" s="1">
        <f>IF(VLOOKUP(G1100,Sku_Consolidated!A2:S957,19,FALSE)="SHOWCASE", VLOOKUP(E1100,Store_Showcase!B2:L144,11, FALSE), IF(VLOOKUP(G1100,Sku_Consolidated!A2:S957,19,FALSE)="VAM",VLOOKUP(E1100,Store_VAM!B2:L273,11, FALSE),VLOOKUP(E1100,Store_SRP!B2:L110,11, FALSE)))</f>
      </c>
      <c r="W1100" s="1">
        <f>VLOOKUP(G1100,Sku_Consolidated!A2:W957,11,FALSE)</f>
      </c>
      <c r="X1100" s="1">
        <f>VLOOKUP(G1100,Sku_Consolidated!A2:H957,8,FALSE)</f>
      </c>
      <c r="Y1100" s="1">
        <f>VLOOKUP(G1100,Sku_Consolidated!A2:I957,9,FALSE)</f>
      </c>
      <c r="Z1100" s="1" t="s">
        <v>41</v>
      </c>
      <c r="AA1100" s="1">
        <f>VLOOKUP(G1100,Sku_Consolidated!A2:E957,5,FALSE)</f>
      </c>
      <c r="AB1100" s="1">
        <f>IF(VLOOKUP(G1100,Sku_Consolidated!A2:S957,19,FALSE)="SHOWCASE", VLOOKUP(E1100,Store_Showcase!B2:N144,13, FALSE), IF(VLOOKUP(G1100,Sku_Consolidated!A2:S957,19,FALSE)="VAM",VLOOKUP(E1100,Store_VAM!B2:N273,13, FALSE),VLOOKUP(E1100,Store_SRP!B2:N110,13, FALSE)))</f>
      </c>
      <c r="AC1100" s="1">
        <f>IF(IFERROR(AB1100,TRUE)=TRUE, "-","OK")</f>
      </c>
      <c r="AD1100" s="11" t="s">
        <v>37</v>
      </c>
      <c r="AE1100" s="11" t="s">
        <v>37</v>
      </c>
      <c r="AF1100" s="1">
        <f>IF(IFERROR(VLOOKUP(E1100,Store_Showcase!B2:H144,{5}, FALSE), TRUE)=TRUE, IF(IFERROR(VLOOKUP(E1100,Store_SRP!B2:H110,{5}, FALSE), TRUE)=TRUE,VLOOKUP(E1100,Store_VAM!B2:H273,{5}, FALSE),VLOOKUP(E1100,Store_SRP!B2:H110,{5}, FALSE)), VLOOKUP(E1100,Store_Showcase!B2:H144,{5}, FALSE))</f>
      </c>
      <c r="AG1100" s="1">
        <f>IF(IFERROR(VLOOKUP(E1100,Store_Showcase!B2:H144,{6}, FALSE), TRUE)=TRUE, IF(IFERROR(VLOOKUP(E1100,Store_SRP!B2:H110,{6}, FALSE), TRUE)=TRUE,VLOOKUP(E1100,Store_VAM!B2:H273,{6}, FALSE),VLOOKUP(E1100,Store_SRP!B2:H110,{6}, FALSE)), VLOOKUP(E1100,Store_Showcase!B2:H144,{6}, FALSE))</f>
      </c>
      <c r="AH1100" s="1">
        <f>VLOOKUP(G1100,Sku_Consolidated!A2:R957,18,FALSE)</f>
      </c>
      <c r="AI1100" s="1">
        <f>VLOOKUP(G1100,Sku_Consolidated!A2:S957,19,FALSE)</f>
      </c>
      <c r="AJ1100" s="1">
        <f>VLOOKUP(G1100,Sku_Consolidated!A2:T957,20,FALSE)</f>
      </c>
    </row>
    <row r="1101" spans="1:36" x14ac:dyDescent="0.25">
      <c r="A1101" s="1">
        <v>2024</v>
      </c>
      <c r="B1101" s="1" t="s">
        <v>31</v>
      </c>
      <c r="C1101" s="1" t="s">
        <v>32</v>
      </c>
      <c r="D1101" s="1" t="s">
        <v>33</v>
      </c>
      <c r="E1101" s="9" t="s">
        <v>1707</v>
      </c>
      <c r="F1101" s="1">
        <f>IF(VLOOKUP(G1101,Sku_Consolidated!A2:S957,{19},FALSE)="SHOWCASE", VLOOKUP(E1101,Store_Showcase!B2:C144,{2}, FALSE), IF(VLOOKUP(G1101,Sku_Consolidated!A2:S957,{19},FALSE)="VAM",VLOOKUP(E1101,Store_VAM!B2:C273,{2}, FALSE),VLOOKUP(E1101,Store_SRP!B2:C110,{2}, FALSE)))</f>
      </c>
      <c r="G1101" s="1">
        <v>14268</v>
      </c>
      <c r="H1101" s="1" t="s">
        <v>1442</v>
      </c>
      <c r="I1101" s="10" t="s">
        <v>2926</v>
      </c>
      <c r="J1101" s="1">
        <f>VLOOKUP(G1101,Sku_Consolidated!A2:C957, 3, FALSE)</f>
      </c>
      <c r="K1101" s="10">
        <f>IF(J1101="PACK", I1101, 0)</f>
      </c>
      <c r="L1101" s="10">
        <f>IF(J1101="KG", I1101, I1101 * VLOOKUP(G1101,Sku_Consolidated!A2:U957,21,FALSE))</f>
      </c>
      <c r="M1101" s="10" t="s">
        <v>37</v>
      </c>
      <c r="N1101" s="11" t="s">
        <v>2927</v>
      </c>
      <c r="O1101" s="10" t="s">
        <v>2928</v>
      </c>
      <c r="P1101" s="10">
        <f>N1101 - O1101</f>
      </c>
      <c r="Q1101" s="1">
        <f>VLOOKUP(G1101,Sku_Consolidated!A2:G957,7, FALSE)</f>
      </c>
      <c r="R1101" s="1">
        <f>IF(IFERROR(VLOOKUP(E1101,Store_Showcase!B2:H144,7, FALSE), TRUE)=TRUE, IF(IFERROR(VLOOKUP(E1101,Store_SRP!B2:H110,7, FALSE), TRUE)=TRUE,VLOOKUP(E1101,Store_VAM!B2:H273,7, FALSE),VLOOKUP(E1101,Store_SRP!B2:H110,7, FALSE)), VLOOKUP(E1101,Store_Showcase!B2:H144,7, FALSE))</f>
      </c>
      <c r="S1101" s="1">
        <f>IF(IFERROR(VLOOKUP(E1101,Store_Showcase!B2:I144,8, FALSE), TRUE)=TRUE, IF(IFERROR(VLOOKUP(E1101,Store_SRP!B2:I110,8, FALSE), TRUE)=TRUE,VLOOKUP(E1101,Store_VAM!B2:I273,8, FALSE),VLOOKUP(E1101,Store_SRP!B2:I110,8, FALSE)), VLOOKUP(E1101,Store_Showcase!B2:I144,8, FALSE))</f>
      </c>
      <c r="T1101" s="1">
        <f>VLOOKUP(G1101,Sku_Consolidated!A2:R957,18,FALSE)</f>
      </c>
      <c r="U1101" s="1" t="s">
        <v>2922</v>
      </c>
      <c r="V1101" s="1">
        <f>IF(VLOOKUP(G1101,Sku_Consolidated!A2:S957,19,FALSE)="SHOWCASE", VLOOKUP(E1101,Store_Showcase!B2:L144,11, FALSE), IF(VLOOKUP(G1101,Sku_Consolidated!A2:S957,19,FALSE)="VAM",VLOOKUP(E1101,Store_VAM!B2:L273,11, FALSE),VLOOKUP(E1101,Store_SRP!B2:L110,11, FALSE)))</f>
      </c>
      <c r="W1101" s="1">
        <f>VLOOKUP(G1101,Sku_Consolidated!A2:W957,11,FALSE)</f>
      </c>
      <c r="X1101" s="1">
        <f>VLOOKUP(G1101,Sku_Consolidated!A2:H957,8,FALSE)</f>
      </c>
      <c r="Y1101" s="1">
        <f>VLOOKUP(G1101,Sku_Consolidated!A2:I957,9,FALSE)</f>
      </c>
      <c r="Z1101" s="1" t="s">
        <v>41</v>
      </c>
      <c r="AA1101" s="1">
        <f>VLOOKUP(G1101,Sku_Consolidated!A2:E957,5,FALSE)</f>
      </c>
      <c r="AB1101" s="1">
        <f>IF(VLOOKUP(G1101,Sku_Consolidated!A2:S957,19,FALSE)="SHOWCASE", VLOOKUP(E1101,Store_Showcase!B2:N144,13, FALSE), IF(VLOOKUP(G1101,Sku_Consolidated!A2:S957,19,FALSE)="VAM",VLOOKUP(E1101,Store_VAM!B2:N273,13, FALSE),VLOOKUP(E1101,Store_SRP!B2:N110,13, FALSE)))</f>
      </c>
      <c r="AC1101" s="1">
        <f>IF(IFERROR(AB1101,TRUE)=TRUE, "-","OK")</f>
      </c>
      <c r="AD1101" s="11" t="s">
        <v>37</v>
      </c>
      <c r="AE1101" s="11" t="s">
        <v>37</v>
      </c>
      <c r="AF1101" s="1">
        <f>IF(IFERROR(VLOOKUP(E1101,Store_Showcase!B2:H144,{5}, FALSE), TRUE)=TRUE, IF(IFERROR(VLOOKUP(E1101,Store_SRP!B2:H110,{5}, FALSE), TRUE)=TRUE,VLOOKUP(E1101,Store_VAM!B2:H273,{5}, FALSE),VLOOKUP(E1101,Store_SRP!B2:H110,{5}, FALSE)), VLOOKUP(E1101,Store_Showcase!B2:H144,{5}, FALSE))</f>
      </c>
      <c r="AG1101" s="1">
        <f>IF(IFERROR(VLOOKUP(E1101,Store_Showcase!B2:H144,{6}, FALSE), TRUE)=TRUE, IF(IFERROR(VLOOKUP(E1101,Store_SRP!B2:H110,{6}, FALSE), TRUE)=TRUE,VLOOKUP(E1101,Store_VAM!B2:H273,{6}, FALSE),VLOOKUP(E1101,Store_SRP!B2:H110,{6}, FALSE)), VLOOKUP(E1101,Store_Showcase!B2:H144,{6}, FALSE))</f>
      </c>
      <c r="AH1101" s="1">
        <f>VLOOKUP(G1101,Sku_Consolidated!A2:R957,18,FALSE)</f>
      </c>
      <c r="AI1101" s="1">
        <f>VLOOKUP(G1101,Sku_Consolidated!A2:S957,19,FALSE)</f>
      </c>
      <c r="AJ1101" s="1">
        <f>VLOOKUP(G1101,Sku_Consolidated!A2:T957,20,FALSE)</f>
      </c>
    </row>
    <row r="1102" spans="1:36" x14ac:dyDescent="0.25">
      <c r="A1102" s="1">
        <v>2024</v>
      </c>
      <c r="B1102" s="1" t="s">
        <v>31</v>
      </c>
      <c r="C1102" s="1" t="s">
        <v>32</v>
      </c>
      <c r="D1102" s="1" t="s">
        <v>33</v>
      </c>
      <c r="E1102" s="9" t="s">
        <v>1707</v>
      </c>
      <c r="F1102" s="1">
        <f>IF(VLOOKUP(G1102,Sku_Consolidated!A2:S957,{19},FALSE)="SHOWCASE", VLOOKUP(E1102,Store_Showcase!B2:C144,{2}, FALSE), IF(VLOOKUP(G1102,Sku_Consolidated!A2:S957,{19},FALSE)="VAM",VLOOKUP(E1102,Store_VAM!B2:C273,{2}, FALSE),VLOOKUP(E1102,Store_SRP!B2:C110,{2}, FALSE)))</f>
      </c>
      <c r="G1102" s="1">
        <v>14269</v>
      </c>
      <c r="H1102" s="1" t="s">
        <v>1446</v>
      </c>
      <c r="I1102" s="10" t="s">
        <v>2929</v>
      </c>
      <c r="J1102" s="1">
        <f>VLOOKUP(G1102,Sku_Consolidated!A2:C957, 3, FALSE)</f>
      </c>
      <c r="K1102" s="10">
        <f>IF(J1102="PACK", I1102, 0)</f>
      </c>
      <c r="L1102" s="10">
        <f>IF(J1102="KG", I1102, I1102 * VLOOKUP(G1102,Sku_Consolidated!A2:U957,21,FALSE))</f>
      </c>
      <c r="M1102" s="10" t="s">
        <v>37</v>
      </c>
      <c r="N1102" s="11" t="s">
        <v>2930</v>
      </c>
      <c r="O1102" s="10" t="s">
        <v>2931</v>
      </c>
      <c r="P1102" s="10">
        <f>N1102 - O1102</f>
      </c>
      <c r="Q1102" s="1">
        <f>VLOOKUP(G1102,Sku_Consolidated!A2:G957,7, FALSE)</f>
      </c>
      <c r="R1102" s="1">
        <f>IF(IFERROR(VLOOKUP(E1102,Store_Showcase!B2:H144,7, FALSE), TRUE)=TRUE, IF(IFERROR(VLOOKUP(E1102,Store_SRP!B2:H110,7, FALSE), TRUE)=TRUE,VLOOKUP(E1102,Store_VAM!B2:H273,7, FALSE),VLOOKUP(E1102,Store_SRP!B2:H110,7, FALSE)), VLOOKUP(E1102,Store_Showcase!B2:H144,7, FALSE))</f>
      </c>
      <c r="S1102" s="1">
        <f>IF(IFERROR(VLOOKUP(E1102,Store_Showcase!B2:I144,8, FALSE), TRUE)=TRUE, IF(IFERROR(VLOOKUP(E1102,Store_SRP!B2:I110,8, FALSE), TRUE)=TRUE,VLOOKUP(E1102,Store_VAM!B2:I273,8, FALSE),VLOOKUP(E1102,Store_SRP!B2:I110,8, FALSE)), VLOOKUP(E1102,Store_Showcase!B2:I144,8, FALSE))</f>
      </c>
      <c r="T1102" s="1">
        <f>VLOOKUP(G1102,Sku_Consolidated!A2:R957,18,FALSE)</f>
      </c>
      <c r="U1102" s="1" t="s">
        <v>2922</v>
      </c>
      <c r="V1102" s="1">
        <f>IF(VLOOKUP(G1102,Sku_Consolidated!A2:S957,19,FALSE)="SHOWCASE", VLOOKUP(E1102,Store_Showcase!B2:L144,11, FALSE), IF(VLOOKUP(G1102,Sku_Consolidated!A2:S957,19,FALSE)="VAM",VLOOKUP(E1102,Store_VAM!B2:L273,11, FALSE),VLOOKUP(E1102,Store_SRP!B2:L110,11, FALSE)))</f>
      </c>
      <c r="W1102" s="1">
        <f>VLOOKUP(G1102,Sku_Consolidated!A2:W957,11,FALSE)</f>
      </c>
      <c r="X1102" s="1">
        <f>VLOOKUP(G1102,Sku_Consolidated!A2:H957,8,FALSE)</f>
      </c>
      <c r="Y1102" s="1">
        <f>VLOOKUP(G1102,Sku_Consolidated!A2:I957,9,FALSE)</f>
      </c>
      <c r="Z1102" s="1" t="s">
        <v>41</v>
      </c>
      <c r="AA1102" s="1">
        <f>VLOOKUP(G1102,Sku_Consolidated!A2:E957,5,FALSE)</f>
      </c>
      <c r="AB1102" s="1">
        <f>IF(VLOOKUP(G1102,Sku_Consolidated!A2:S957,19,FALSE)="SHOWCASE", VLOOKUP(E1102,Store_Showcase!B2:N144,13, FALSE), IF(VLOOKUP(G1102,Sku_Consolidated!A2:S957,19,FALSE)="VAM",VLOOKUP(E1102,Store_VAM!B2:N273,13, FALSE),VLOOKUP(E1102,Store_SRP!B2:N110,13, FALSE)))</f>
      </c>
      <c r="AC1102" s="1">
        <f>IF(IFERROR(AB1102,TRUE)=TRUE, "-","OK")</f>
      </c>
      <c r="AD1102" s="11" t="s">
        <v>37</v>
      </c>
      <c r="AE1102" s="11" t="s">
        <v>37</v>
      </c>
      <c r="AF1102" s="1">
        <f>IF(IFERROR(VLOOKUP(E1102,Store_Showcase!B2:H144,{5}, FALSE), TRUE)=TRUE, IF(IFERROR(VLOOKUP(E1102,Store_SRP!B2:H110,{5}, FALSE), TRUE)=TRUE,VLOOKUP(E1102,Store_VAM!B2:H273,{5}, FALSE),VLOOKUP(E1102,Store_SRP!B2:H110,{5}, FALSE)), VLOOKUP(E1102,Store_Showcase!B2:H144,{5}, FALSE))</f>
      </c>
      <c r="AG1102" s="1">
        <f>IF(IFERROR(VLOOKUP(E1102,Store_Showcase!B2:H144,{6}, FALSE), TRUE)=TRUE, IF(IFERROR(VLOOKUP(E1102,Store_SRP!B2:H110,{6}, FALSE), TRUE)=TRUE,VLOOKUP(E1102,Store_VAM!B2:H273,{6}, FALSE),VLOOKUP(E1102,Store_SRP!B2:H110,{6}, FALSE)), VLOOKUP(E1102,Store_Showcase!B2:H144,{6}, FALSE))</f>
      </c>
      <c r="AH1102" s="1">
        <f>VLOOKUP(G1102,Sku_Consolidated!A2:R957,18,FALSE)</f>
      </c>
      <c r="AI1102" s="1">
        <f>VLOOKUP(G1102,Sku_Consolidated!A2:S957,19,FALSE)</f>
      </c>
      <c r="AJ1102" s="1">
        <f>VLOOKUP(G1102,Sku_Consolidated!A2:T957,20,FALSE)</f>
      </c>
    </row>
    <row r="1103" spans="1:36" x14ac:dyDescent="0.25">
      <c r="A1103" s="1">
        <v>2024</v>
      </c>
      <c r="B1103" s="1" t="s">
        <v>31</v>
      </c>
      <c r="C1103" s="1" t="s">
        <v>32</v>
      </c>
      <c r="D1103" s="1" t="s">
        <v>33</v>
      </c>
      <c r="E1103" s="9" t="s">
        <v>1707</v>
      </c>
      <c r="F1103" s="1">
        <f>IF(VLOOKUP(G1103,Sku_Consolidated!A2:S957,{19},FALSE)="SHOWCASE", VLOOKUP(E1103,Store_Showcase!B2:C144,{2}, FALSE), IF(VLOOKUP(G1103,Sku_Consolidated!A2:S957,{19},FALSE)="VAM",VLOOKUP(E1103,Store_VAM!B2:C273,{2}, FALSE),VLOOKUP(E1103,Store_SRP!B2:C110,{2}, FALSE)))</f>
      </c>
      <c r="G1103" s="1">
        <v>14270</v>
      </c>
      <c r="H1103" s="1" t="s">
        <v>1450</v>
      </c>
      <c r="I1103" s="10" t="s">
        <v>1033</v>
      </c>
      <c r="J1103" s="1">
        <f>VLOOKUP(G1103,Sku_Consolidated!A2:C957, 3, FALSE)</f>
      </c>
      <c r="K1103" s="10">
        <f>IF(J1103="PACK", I1103, 0)</f>
      </c>
      <c r="L1103" s="10">
        <f>IF(J1103="KG", I1103, I1103 * VLOOKUP(G1103,Sku_Consolidated!A2:U957,21,FALSE))</f>
      </c>
      <c r="M1103" s="10" t="s">
        <v>37</v>
      </c>
      <c r="N1103" s="11" t="s">
        <v>2932</v>
      </c>
      <c r="O1103" s="10" t="s">
        <v>2933</v>
      </c>
      <c r="P1103" s="10">
        <f>N1103 - O1103</f>
      </c>
      <c r="Q1103" s="1">
        <f>VLOOKUP(G1103,Sku_Consolidated!A2:G957,7, FALSE)</f>
      </c>
      <c r="R1103" s="1">
        <f>IF(IFERROR(VLOOKUP(E1103,Store_Showcase!B2:H144,7, FALSE), TRUE)=TRUE, IF(IFERROR(VLOOKUP(E1103,Store_SRP!B2:H110,7, FALSE), TRUE)=TRUE,VLOOKUP(E1103,Store_VAM!B2:H273,7, FALSE),VLOOKUP(E1103,Store_SRP!B2:H110,7, FALSE)), VLOOKUP(E1103,Store_Showcase!B2:H144,7, FALSE))</f>
      </c>
      <c r="S1103" s="1">
        <f>IF(IFERROR(VLOOKUP(E1103,Store_Showcase!B2:I144,8, FALSE), TRUE)=TRUE, IF(IFERROR(VLOOKUP(E1103,Store_SRP!B2:I110,8, FALSE), TRUE)=TRUE,VLOOKUP(E1103,Store_VAM!B2:I273,8, FALSE),VLOOKUP(E1103,Store_SRP!B2:I110,8, FALSE)), VLOOKUP(E1103,Store_Showcase!B2:I144,8, FALSE))</f>
      </c>
      <c r="T1103" s="1">
        <f>VLOOKUP(G1103,Sku_Consolidated!A2:R957,18,FALSE)</f>
      </c>
      <c r="U1103" s="1" t="s">
        <v>2922</v>
      </c>
      <c r="V1103" s="1">
        <f>IF(VLOOKUP(G1103,Sku_Consolidated!A2:S957,19,FALSE)="SHOWCASE", VLOOKUP(E1103,Store_Showcase!B2:L144,11, FALSE), IF(VLOOKUP(G1103,Sku_Consolidated!A2:S957,19,FALSE)="VAM",VLOOKUP(E1103,Store_VAM!B2:L273,11, FALSE),VLOOKUP(E1103,Store_SRP!B2:L110,11, FALSE)))</f>
      </c>
      <c r="W1103" s="1">
        <f>VLOOKUP(G1103,Sku_Consolidated!A2:W957,11,FALSE)</f>
      </c>
      <c r="X1103" s="1">
        <f>VLOOKUP(G1103,Sku_Consolidated!A2:H957,8,FALSE)</f>
      </c>
      <c r="Y1103" s="1">
        <f>VLOOKUP(G1103,Sku_Consolidated!A2:I957,9,FALSE)</f>
      </c>
      <c r="Z1103" s="1" t="s">
        <v>41</v>
      </c>
      <c r="AA1103" s="1">
        <f>VLOOKUP(G1103,Sku_Consolidated!A2:E957,5,FALSE)</f>
      </c>
      <c r="AB1103" s="1">
        <f>IF(VLOOKUP(G1103,Sku_Consolidated!A2:S957,19,FALSE)="SHOWCASE", VLOOKUP(E1103,Store_Showcase!B2:N144,13, FALSE), IF(VLOOKUP(G1103,Sku_Consolidated!A2:S957,19,FALSE)="VAM",VLOOKUP(E1103,Store_VAM!B2:N273,13, FALSE),VLOOKUP(E1103,Store_SRP!B2:N110,13, FALSE)))</f>
      </c>
      <c r="AC1103" s="1">
        <f>IF(IFERROR(AB1103,TRUE)=TRUE, "-","OK")</f>
      </c>
      <c r="AD1103" s="11" t="s">
        <v>37</v>
      </c>
      <c r="AE1103" s="11" t="s">
        <v>37</v>
      </c>
      <c r="AF1103" s="1">
        <f>IF(IFERROR(VLOOKUP(E1103,Store_Showcase!B2:H144,{5}, FALSE), TRUE)=TRUE, IF(IFERROR(VLOOKUP(E1103,Store_SRP!B2:H110,{5}, FALSE), TRUE)=TRUE,VLOOKUP(E1103,Store_VAM!B2:H273,{5}, FALSE),VLOOKUP(E1103,Store_SRP!B2:H110,{5}, FALSE)), VLOOKUP(E1103,Store_Showcase!B2:H144,{5}, FALSE))</f>
      </c>
      <c r="AG1103" s="1">
        <f>IF(IFERROR(VLOOKUP(E1103,Store_Showcase!B2:H144,{6}, FALSE), TRUE)=TRUE, IF(IFERROR(VLOOKUP(E1103,Store_SRP!B2:H110,{6}, FALSE), TRUE)=TRUE,VLOOKUP(E1103,Store_VAM!B2:H273,{6}, FALSE),VLOOKUP(E1103,Store_SRP!B2:H110,{6}, FALSE)), VLOOKUP(E1103,Store_Showcase!B2:H144,{6}, FALSE))</f>
      </c>
      <c r="AH1103" s="1">
        <f>VLOOKUP(G1103,Sku_Consolidated!A2:R957,18,FALSE)</f>
      </c>
      <c r="AI1103" s="1">
        <f>VLOOKUP(G1103,Sku_Consolidated!A2:S957,19,FALSE)</f>
      </c>
      <c r="AJ1103" s="1">
        <f>VLOOKUP(G1103,Sku_Consolidated!A2:T957,20,FALSE)</f>
      </c>
    </row>
    <row r="1104" spans="1:36" x14ac:dyDescent="0.25">
      <c r="A1104" s="1">
        <v>2024</v>
      </c>
      <c r="B1104" s="1" t="s">
        <v>31</v>
      </c>
      <c r="C1104" s="1" t="s">
        <v>32</v>
      </c>
      <c r="D1104" s="1" t="s">
        <v>33</v>
      </c>
      <c r="E1104" s="9" t="s">
        <v>1707</v>
      </c>
      <c r="F1104" s="1">
        <f>IF(VLOOKUP(G1104,Sku_Consolidated!A2:S957,{19},FALSE)="SHOWCASE", VLOOKUP(E1104,Store_Showcase!B2:C144,{2}, FALSE), IF(VLOOKUP(G1104,Sku_Consolidated!A2:S957,{19},FALSE)="VAM",VLOOKUP(E1104,Store_VAM!B2:C273,{2}, FALSE),VLOOKUP(E1104,Store_SRP!B2:C110,{2}, FALSE)))</f>
      </c>
      <c r="G1104" s="1">
        <v>14271</v>
      </c>
      <c r="H1104" s="1" t="s">
        <v>2854</v>
      </c>
      <c r="I1104" s="10" t="s">
        <v>2934</v>
      </c>
      <c r="J1104" s="1">
        <f>VLOOKUP(G1104,Sku_Consolidated!A2:C957, 3, FALSE)</f>
      </c>
      <c r="K1104" s="10">
        <f>IF(J1104="PACK", I1104, 0)</f>
      </c>
      <c r="L1104" s="10">
        <f>IF(J1104="KG", I1104, I1104 * VLOOKUP(G1104,Sku_Consolidated!A2:U957,21,FALSE))</f>
      </c>
      <c r="M1104" s="10" t="s">
        <v>37</v>
      </c>
      <c r="N1104" s="11" t="s">
        <v>2935</v>
      </c>
      <c r="O1104" s="10" t="s">
        <v>2936</v>
      </c>
      <c r="P1104" s="10">
        <f>N1104 - O1104</f>
      </c>
      <c r="Q1104" s="1">
        <f>VLOOKUP(G1104,Sku_Consolidated!A2:G957,7, FALSE)</f>
      </c>
      <c r="R1104" s="1">
        <f>IF(IFERROR(VLOOKUP(E1104,Store_Showcase!B2:H144,7, FALSE), TRUE)=TRUE, IF(IFERROR(VLOOKUP(E1104,Store_SRP!B2:H110,7, FALSE), TRUE)=TRUE,VLOOKUP(E1104,Store_VAM!B2:H273,7, FALSE),VLOOKUP(E1104,Store_SRP!B2:H110,7, FALSE)), VLOOKUP(E1104,Store_Showcase!B2:H144,7, FALSE))</f>
      </c>
      <c r="S1104" s="1">
        <f>IF(IFERROR(VLOOKUP(E1104,Store_Showcase!B2:I144,8, FALSE), TRUE)=TRUE, IF(IFERROR(VLOOKUP(E1104,Store_SRP!B2:I110,8, FALSE), TRUE)=TRUE,VLOOKUP(E1104,Store_VAM!B2:I273,8, FALSE),VLOOKUP(E1104,Store_SRP!B2:I110,8, FALSE)), VLOOKUP(E1104,Store_Showcase!B2:I144,8, FALSE))</f>
      </c>
      <c r="T1104" s="1">
        <f>VLOOKUP(G1104,Sku_Consolidated!A2:R957,18,FALSE)</f>
      </c>
      <c r="U1104" s="1" t="s">
        <v>2922</v>
      </c>
      <c r="V1104" s="1">
        <f>IF(VLOOKUP(G1104,Sku_Consolidated!A2:S957,19,FALSE)="SHOWCASE", VLOOKUP(E1104,Store_Showcase!B2:L144,11, FALSE), IF(VLOOKUP(G1104,Sku_Consolidated!A2:S957,19,FALSE)="VAM",VLOOKUP(E1104,Store_VAM!B2:L273,11, FALSE),VLOOKUP(E1104,Store_SRP!B2:L110,11, FALSE)))</f>
      </c>
      <c r="W1104" s="1">
        <f>VLOOKUP(G1104,Sku_Consolidated!A2:W957,11,FALSE)</f>
      </c>
      <c r="X1104" s="1">
        <f>VLOOKUP(G1104,Sku_Consolidated!A2:H957,8,FALSE)</f>
      </c>
      <c r="Y1104" s="1">
        <f>VLOOKUP(G1104,Sku_Consolidated!A2:I957,9,FALSE)</f>
      </c>
      <c r="Z1104" s="1" t="s">
        <v>41</v>
      </c>
      <c r="AA1104" s="1">
        <f>VLOOKUP(G1104,Sku_Consolidated!A2:E957,5,FALSE)</f>
      </c>
      <c r="AB1104" s="1">
        <f>IF(VLOOKUP(G1104,Sku_Consolidated!A2:S957,19,FALSE)="SHOWCASE", VLOOKUP(E1104,Store_Showcase!B2:N144,13, FALSE), IF(VLOOKUP(G1104,Sku_Consolidated!A2:S957,19,FALSE)="VAM",VLOOKUP(E1104,Store_VAM!B2:N273,13, FALSE),VLOOKUP(E1104,Store_SRP!B2:N110,13, FALSE)))</f>
      </c>
      <c r="AC1104" s="1">
        <f>IF(IFERROR(AB1104,TRUE)=TRUE, "-","OK")</f>
      </c>
      <c r="AD1104" s="11" t="s">
        <v>37</v>
      </c>
      <c r="AE1104" s="11" t="s">
        <v>37</v>
      </c>
      <c r="AF1104" s="1">
        <f>IF(IFERROR(VLOOKUP(E1104,Store_Showcase!B2:H144,{5}, FALSE), TRUE)=TRUE, IF(IFERROR(VLOOKUP(E1104,Store_SRP!B2:H110,{5}, FALSE), TRUE)=TRUE,VLOOKUP(E1104,Store_VAM!B2:H273,{5}, FALSE),VLOOKUP(E1104,Store_SRP!B2:H110,{5}, FALSE)), VLOOKUP(E1104,Store_Showcase!B2:H144,{5}, FALSE))</f>
      </c>
      <c r="AG1104" s="1">
        <f>IF(IFERROR(VLOOKUP(E1104,Store_Showcase!B2:H144,{6}, FALSE), TRUE)=TRUE, IF(IFERROR(VLOOKUP(E1104,Store_SRP!B2:H110,{6}, FALSE), TRUE)=TRUE,VLOOKUP(E1104,Store_VAM!B2:H273,{6}, FALSE),VLOOKUP(E1104,Store_SRP!B2:H110,{6}, FALSE)), VLOOKUP(E1104,Store_Showcase!B2:H144,{6}, FALSE))</f>
      </c>
      <c r="AH1104" s="1">
        <f>VLOOKUP(G1104,Sku_Consolidated!A2:R957,18,FALSE)</f>
      </c>
      <c r="AI1104" s="1">
        <f>VLOOKUP(G1104,Sku_Consolidated!A2:S957,19,FALSE)</f>
      </c>
      <c r="AJ1104" s="1">
        <f>VLOOKUP(G1104,Sku_Consolidated!A2:T957,20,FALSE)</f>
      </c>
    </row>
    <row r="1105" spans="1:36" x14ac:dyDescent="0.25">
      <c r="A1105" s="1">
        <v>2024</v>
      </c>
      <c r="B1105" s="1" t="s">
        <v>31</v>
      </c>
      <c r="C1105" s="1" t="s">
        <v>32</v>
      </c>
      <c r="D1105" s="1" t="s">
        <v>33</v>
      </c>
      <c r="E1105" s="9" t="s">
        <v>1707</v>
      </c>
      <c r="F1105" s="1">
        <f>IF(VLOOKUP(G1105,Sku_Consolidated!A2:S957,{19},FALSE)="SHOWCASE", VLOOKUP(E1105,Store_Showcase!B2:C144,{2}, FALSE), IF(VLOOKUP(G1105,Sku_Consolidated!A2:S957,{19},FALSE)="VAM",VLOOKUP(E1105,Store_VAM!B2:C273,{2}, FALSE),VLOOKUP(E1105,Store_SRP!B2:C110,{2}, FALSE)))</f>
      </c>
      <c r="G1105" s="1">
        <v>14275</v>
      </c>
      <c r="H1105" s="1" t="s">
        <v>1454</v>
      </c>
      <c r="I1105" s="10" t="s">
        <v>2937</v>
      </c>
      <c r="J1105" s="1">
        <f>VLOOKUP(G1105,Sku_Consolidated!A2:C957, 3, FALSE)</f>
      </c>
      <c r="K1105" s="10">
        <f>IF(J1105="PACK", I1105, 0)</f>
      </c>
      <c r="L1105" s="10">
        <f>IF(J1105="KG", I1105, I1105 * VLOOKUP(G1105,Sku_Consolidated!A2:U957,21,FALSE))</f>
      </c>
      <c r="M1105" s="10" t="s">
        <v>37</v>
      </c>
      <c r="N1105" s="11" t="s">
        <v>2938</v>
      </c>
      <c r="O1105" s="10" t="s">
        <v>2939</v>
      </c>
      <c r="P1105" s="10">
        <f>N1105 - O1105</f>
      </c>
      <c r="Q1105" s="1">
        <f>VLOOKUP(G1105,Sku_Consolidated!A2:G957,7, FALSE)</f>
      </c>
      <c r="R1105" s="1">
        <f>IF(IFERROR(VLOOKUP(E1105,Store_Showcase!B2:H144,7, FALSE), TRUE)=TRUE, IF(IFERROR(VLOOKUP(E1105,Store_SRP!B2:H110,7, FALSE), TRUE)=TRUE,VLOOKUP(E1105,Store_VAM!B2:H273,7, FALSE),VLOOKUP(E1105,Store_SRP!B2:H110,7, FALSE)), VLOOKUP(E1105,Store_Showcase!B2:H144,7, FALSE))</f>
      </c>
      <c r="S1105" s="1">
        <f>IF(IFERROR(VLOOKUP(E1105,Store_Showcase!B2:I144,8, FALSE), TRUE)=TRUE, IF(IFERROR(VLOOKUP(E1105,Store_SRP!B2:I110,8, FALSE), TRUE)=TRUE,VLOOKUP(E1105,Store_VAM!B2:I273,8, FALSE),VLOOKUP(E1105,Store_SRP!B2:I110,8, FALSE)), VLOOKUP(E1105,Store_Showcase!B2:I144,8, FALSE))</f>
      </c>
      <c r="T1105" s="1">
        <f>VLOOKUP(G1105,Sku_Consolidated!A2:R957,18,FALSE)</f>
      </c>
      <c r="U1105" s="1" t="s">
        <v>2922</v>
      </c>
      <c r="V1105" s="1">
        <f>IF(VLOOKUP(G1105,Sku_Consolidated!A2:S957,19,FALSE)="SHOWCASE", VLOOKUP(E1105,Store_Showcase!B2:L144,11, FALSE), IF(VLOOKUP(G1105,Sku_Consolidated!A2:S957,19,FALSE)="VAM",VLOOKUP(E1105,Store_VAM!B2:L273,11, FALSE),VLOOKUP(E1105,Store_SRP!B2:L110,11, FALSE)))</f>
      </c>
      <c r="W1105" s="1">
        <f>VLOOKUP(G1105,Sku_Consolidated!A2:W957,11,FALSE)</f>
      </c>
      <c r="X1105" s="1">
        <f>VLOOKUP(G1105,Sku_Consolidated!A2:H957,8,FALSE)</f>
      </c>
      <c r="Y1105" s="1">
        <f>VLOOKUP(G1105,Sku_Consolidated!A2:I957,9,FALSE)</f>
      </c>
      <c r="Z1105" s="1" t="s">
        <v>41</v>
      </c>
      <c r="AA1105" s="1">
        <f>VLOOKUP(G1105,Sku_Consolidated!A2:E957,5,FALSE)</f>
      </c>
      <c r="AB1105" s="1">
        <f>IF(VLOOKUP(G1105,Sku_Consolidated!A2:S957,19,FALSE)="SHOWCASE", VLOOKUP(E1105,Store_Showcase!B2:N144,13, FALSE), IF(VLOOKUP(G1105,Sku_Consolidated!A2:S957,19,FALSE)="VAM",VLOOKUP(E1105,Store_VAM!B2:N273,13, FALSE),VLOOKUP(E1105,Store_SRP!B2:N110,13, FALSE)))</f>
      </c>
      <c r="AC1105" s="1">
        <f>IF(IFERROR(AB1105,TRUE)=TRUE, "-","OK")</f>
      </c>
      <c r="AD1105" s="11" t="s">
        <v>37</v>
      </c>
      <c r="AE1105" s="11" t="s">
        <v>37</v>
      </c>
      <c r="AF1105" s="1">
        <f>IF(IFERROR(VLOOKUP(E1105,Store_Showcase!B2:H144,{5}, FALSE), TRUE)=TRUE, IF(IFERROR(VLOOKUP(E1105,Store_SRP!B2:H110,{5}, FALSE), TRUE)=TRUE,VLOOKUP(E1105,Store_VAM!B2:H273,{5}, FALSE),VLOOKUP(E1105,Store_SRP!B2:H110,{5}, FALSE)), VLOOKUP(E1105,Store_Showcase!B2:H144,{5}, FALSE))</f>
      </c>
      <c r="AG1105" s="1">
        <f>IF(IFERROR(VLOOKUP(E1105,Store_Showcase!B2:H144,{6}, FALSE), TRUE)=TRUE, IF(IFERROR(VLOOKUP(E1105,Store_SRP!B2:H110,{6}, FALSE), TRUE)=TRUE,VLOOKUP(E1105,Store_VAM!B2:H273,{6}, FALSE),VLOOKUP(E1105,Store_SRP!B2:H110,{6}, FALSE)), VLOOKUP(E1105,Store_Showcase!B2:H144,{6}, FALSE))</f>
      </c>
      <c r="AH1105" s="1">
        <f>VLOOKUP(G1105,Sku_Consolidated!A2:R957,18,FALSE)</f>
      </c>
      <c r="AI1105" s="1">
        <f>VLOOKUP(G1105,Sku_Consolidated!A2:S957,19,FALSE)</f>
      </c>
      <c r="AJ1105" s="1">
        <f>VLOOKUP(G1105,Sku_Consolidated!A2:T957,20,FALSE)</f>
      </c>
    </row>
    <row r="1106" spans="1:36" x14ac:dyDescent="0.25">
      <c r="A1106" s="1">
        <v>2024</v>
      </c>
      <c r="B1106" s="1" t="s">
        <v>31</v>
      </c>
      <c r="C1106" s="1" t="s">
        <v>32</v>
      </c>
      <c r="D1106" s="1" t="s">
        <v>33</v>
      </c>
      <c r="E1106" s="9" t="s">
        <v>1707</v>
      </c>
      <c r="F1106" s="1">
        <f>IF(VLOOKUP(G1106,Sku_Consolidated!A2:S957,{19},FALSE)="SHOWCASE", VLOOKUP(E1106,Store_Showcase!B2:C144,{2}, FALSE), IF(VLOOKUP(G1106,Sku_Consolidated!A2:S957,{19},FALSE)="VAM",VLOOKUP(E1106,Store_VAM!B2:C273,{2}, FALSE),VLOOKUP(E1106,Store_SRP!B2:C110,{2}, FALSE)))</f>
      </c>
      <c r="G1106" s="1">
        <v>14280</v>
      </c>
      <c r="H1106" s="1" t="s">
        <v>1458</v>
      </c>
      <c r="I1106" s="10" t="s">
        <v>2940</v>
      </c>
      <c r="J1106" s="1">
        <f>VLOOKUP(G1106,Sku_Consolidated!A2:C957, 3, FALSE)</f>
      </c>
      <c r="K1106" s="10">
        <f>IF(J1106="PACK", I1106, 0)</f>
      </c>
      <c r="L1106" s="10">
        <f>IF(J1106="KG", I1106, I1106 * VLOOKUP(G1106,Sku_Consolidated!A2:U957,21,FALSE))</f>
      </c>
      <c r="M1106" s="10" t="s">
        <v>37</v>
      </c>
      <c r="N1106" s="11" t="s">
        <v>2941</v>
      </c>
      <c r="O1106" s="10" t="s">
        <v>2942</v>
      </c>
      <c r="P1106" s="10">
        <f>N1106 - O1106</f>
      </c>
      <c r="Q1106" s="1">
        <f>VLOOKUP(G1106,Sku_Consolidated!A2:G957,7, FALSE)</f>
      </c>
      <c r="R1106" s="1">
        <f>IF(IFERROR(VLOOKUP(E1106,Store_Showcase!B2:H144,7, FALSE), TRUE)=TRUE, IF(IFERROR(VLOOKUP(E1106,Store_SRP!B2:H110,7, FALSE), TRUE)=TRUE,VLOOKUP(E1106,Store_VAM!B2:H273,7, FALSE),VLOOKUP(E1106,Store_SRP!B2:H110,7, FALSE)), VLOOKUP(E1106,Store_Showcase!B2:H144,7, FALSE))</f>
      </c>
      <c r="S1106" s="1">
        <f>IF(IFERROR(VLOOKUP(E1106,Store_Showcase!B2:I144,8, FALSE), TRUE)=TRUE, IF(IFERROR(VLOOKUP(E1106,Store_SRP!B2:I110,8, FALSE), TRUE)=TRUE,VLOOKUP(E1106,Store_VAM!B2:I273,8, FALSE),VLOOKUP(E1106,Store_SRP!B2:I110,8, FALSE)), VLOOKUP(E1106,Store_Showcase!B2:I144,8, FALSE))</f>
      </c>
      <c r="T1106" s="1">
        <f>VLOOKUP(G1106,Sku_Consolidated!A2:R957,18,FALSE)</f>
      </c>
      <c r="U1106" s="1" t="s">
        <v>2922</v>
      </c>
      <c r="V1106" s="1">
        <f>IF(VLOOKUP(G1106,Sku_Consolidated!A2:S957,19,FALSE)="SHOWCASE", VLOOKUP(E1106,Store_Showcase!B2:L144,11, FALSE), IF(VLOOKUP(G1106,Sku_Consolidated!A2:S957,19,FALSE)="VAM",VLOOKUP(E1106,Store_VAM!B2:L273,11, FALSE),VLOOKUP(E1106,Store_SRP!B2:L110,11, FALSE)))</f>
      </c>
      <c r="W1106" s="1">
        <f>VLOOKUP(G1106,Sku_Consolidated!A2:W957,11,FALSE)</f>
      </c>
      <c r="X1106" s="1">
        <f>VLOOKUP(G1106,Sku_Consolidated!A2:H957,8,FALSE)</f>
      </c>
      <c r="Y1106" s="1">
        <f>VLOOKUP(G1106,Sku_Consolidated!A2:I957,9,FALSE)</f>
      </c>
      <c r="Z1106" s="1" t="s">
        <v>41</v>
      </c>
      <c r="AA1106" s="1">
        <f>VLOOKUP(G1106,Sku_Consolidated!A2:E957,5,FALSE)</f>
      </c>
      <c r="AB1106" s="1">
        <f>IF(VLOOKUP(G1106,Sku_Consolidated!A2:S957,19,FALSE)="SHOWCASE", VLOOKUP(E1106,Store_Showcase!B2:N144,13, FALSE), IF(VLOOKUP(G1106,Sku_Consolidated!A2:S957,19,FALSE)="VAM",VLOOKUP(E1106,Store_VAM!B2:N273,13, FALSE),VLOOKUP(E1106,Store_SRP!B2:N110,13, FALSE)))</f>
      </c>
      <c r="AC1106" s="1">
        <f>IF(IFERROR(AB1106,TRUE)=TRUE, "-","OK")</f>
      </c>
      <c r="AD1106" s="11" t="s">
        <v>37</v>
      </c>
      <c r="AE1106" s="11" t="s">
        <v>37</v>
      </c>
      <c r="AF1106" s="1">
        <f>IF(IFERROR(VLOOKUP(E1106,Store_Showcase!B2:H144,{5}, FALSE), TRUE)=TRUE, IF(IFERROR(VLOOKUP(E1106,Store_SRP!B2:H110,{5}, FALSE), TRUE)=TRUE,VLOOKUP(E1106,Store_VAM!B2:H273,{5}, FALSE),VLOOKUP(E1106,Store_SRP!B2:H110,{5}, FALSE)), VLOOKUP(E1106,Store_Showcase!B2:H144,{5}, FALSE))</f>
      </c>
      <c r="AG1106" s="1">
        <f>IF(IFERROR(VLOOKUP(E1106,Store_Showcase!B2:H144,{6}, FALSE), TRUE)=TRUE, IF(IFERROR(VLOOKUP(E1106,Store_SRP!B2:H110,{6}, FALSE), TRUE)=TRUE,VLOOKUP(E1106,Store_VAM!B2:H273,{6}, FALSE),VLOOKUP(E1106,Store_SRP!B2:H110,{6}, FALSE)), VLOOKUP(E1106,Store_Showcase!B2:H144,{6}, FALSE))</f>
      </c>
      <c r="AH1106" s="1">
        <f>VLOOKUP(G1106,Sku_Consolidated!A2:R957,18,FALSE)</f>
      </c>
      <c r="AI1106" s="1">
        <f>VLOOKUP(G1106,Sku_Consolidated!A2:S957,19,FALSE)</f>
      </c>
      <c r="AJ1106" s="1">
        <f>VLOOKUP(G1106,Sku_Consolidated!A2:T957,20,FALSE)</f>
      </c>
    </row>
    <row r="1107" spans="1:36" x14ac:dyDescent="0.25">
      <c r="A1107" s="1">
        <v>2024</v>
      </c>
      <c r="B1107" s="1" t="s">
        <v>31</v>
      </c>
      <c r="C1107" s="1" t="s">
        <v>32</v>
      </c>
      <c r="D1107" s="1" t="s">
        <v>33</v>
      </c>
      <c r="E1107" s="9" t="s">
        <v>1707</v>
      </c>
      <c r="F1107" s="1">
        <f>IF(VLOOKUP(G1107,Sku_Consolidated!A2:S957,{19},FALSE)="SHOWCASE", VLOOKUP(E1107,Store_Showcase!B2:C144,{2}, FALSE), IF(VLOOKUP(G1107,Sku_Consolidated!A2:S957,{19},FALSE)="VAM",VLOOKUP(E1107,Store_VAM!B2:C273,{2}, FALSE),VLOOKUP(E1107,Store_SRP!B2:C110,{2}, FALSE)))</f>
      </c>
      <c r="G1107" s="1">
        <v>14281</v>
      </c>
      <c r="H1107" s="1" t="s">
        <v>1621</v>
      </c>
      <c r="I1107" s="10" t="s">
        <v>2943</v>
      </c>
      <c r="J1107" s="1">
        <f>VLOOKUP(G1107,Sku_Consolidated!A2:C957, 3, FALSE)</f>
      </c>
      <c r="K1107" s="10">
        <f>IF(J1107="PACK", I1107, 0)</f>
      </c>
      <c r="L1107" s="10">
        <f>IF(J1107="KG", I1107, I1107 * VLOOKUP(G1107,Sku_Consolidated!A2:U957,21,FALSE))</f>
      </c>
      <c r="M1107" s="10" t="s">
        <v>37</v>
      </c>
      <c r="N1107" s="11" t="s">
        <v>2944</v>
      </c>
      <c r="O1107" s="10" t="s">
        <v>2945</v>
      </c>
      <c r="P1107" s="10">
        <f>N1107 - O1107</f>
      </c>
      <c r="Q1107" s="1">
        <f>VLOOKUP(G1107,Sku_Consolidated!A2:G957,7, FALSE)</f>
      </c>
      <c r="R1107" s="1">
        <f>IF(IFERROR(VLOOKUP(E1107,Store_Showcase!B2:H144,7, FALSE), TRUE)=TRUE, IF(IFERROR(VLOOKUP(E1107,Store_SRP!B2:H110,7, FALSE), TRUE)=TRUE,VLOOKUP(E1107,Store_VAM!B2:H273,7, FALSE),VLOOKUP(E1107,Store_SRP!B2:H110,7, FALSE)), VLOOKUP(E1107,Store_Showcase!B2:H144,7, FALSE))</f>
      </c>
      <c r="S1107" s="1">
        <f>IF(IFERROR(VLOOKUP(E1107,Store_Showcase!B2:I144,8, FALSE), TRUE)=TRUE, IF(IFERROR(VLOOKUP(E1107,Store_SRP!B2:I110,8, FALSE), TRUE)=TRUE,VLOOKUP(E1107,Store_VAM!B2:I273,8, FALSE),VLOOKUP(E1107,Store_SRP!B2:I110,8, FALSE)), VLOOKUP(E1107,Store_Showcase!B2:I144,8, FALSE))</f>
      </c>
      <c r="T1107" s="1">
        <f>VLOOKUP(G1107,Sku_Consolidated!A2:R957,18,FALSE)</f>
      </c>
      <c r="U1107" s="1" t="s">
        <v>2922</v>
      </c>
      <c r="V1107" s="1">
        <f>IF(VLOOKUP(G1107,Sku_Consolidated!A2:S957,19,FALSE)="SHOWCASE", VLOOKUP(E1107,Store_Showcase!B2:L144,11, FALSE), IF(VLOOKUP(G1107,Sku_Consolidated!A2:S957,19,FALSE)="VAM",VLOOKUP(E1107,Store_VAM!B2:L273,11, FALSE),VLOOKUP(E1107,Store_SRP!B2:L110,11, FALSE)))</f>
      </c>
      <c r="W1107" s="1">
        <f>VLOOKUP(G1107,Sku_Consolidated!A2:W957,11,FALSE)</f>
      </c>
      <c r="X1107" s="1">
        <f>VLOOKUP(G1107,Sku_Consolidated!A2:H957,8,FALSE)</f>
      </c>
      <c r="Y1107" s="1">
        <f>VLOOKUP(G1107,Sku_Consolidated!A2:I957,9,FALSE)</f>
      </c>
      <c r="Z1107" s="1" t="s">
        <v>41</v>
      </c>
      <c r="AA1107" s="1">
        <f>VLOOKUP(G1107,Sku_Consolidated!A2:E957,5,FALSE)</f>
      </c>
      <c r="AB1107" s="1">
        <f>IF(VLOOKUP(G1107,Sku_Consolidated!A2:S957,19,FALSE)="SHOWCASE", VLOOKUP(E1107,Store_Showcase!B2:N144,13, FALSE), IF(VLOOKUP(G1107,Sku_Consolidated!A2:S957,19,FALSE)="VAM",VLOOKUP(E1107,Store_VAM!B2:N273,13, FALSE),VLOOKUP(E1107,Store_SRP!B2:N110,13, FALSE)))</f>
      </c>
      <c r="AC1107" s="1">
        <f>IF(IFERROR(AB1107,TRUE)=TRUE, "-","OK")</f>
      </c>
      <c r="AD1107" s="11" t="s">
        <v>37</v>
      </c>
      <c r="AE1107" s="11" t="s">
        <v>37</v>
      </c>
      <c r="AF1107" s="1">
        <f>IF(IFERROR(VLOOKUP(E1107,Store_Showcase!B2:H144,{5}, FALSE), TRUE)=TRUE, IF(IFERROR(VLOOKUP(E1107,Store_SRP!B2:H110,{5}, FALSE), TRUE)=TRUE,VLOOKUP(E1107,Store_VAM!B2:H273,{5}, FALSE),VLOOKUP(E1107,Store_SRP!B2:H110,{5}, FALSE)), VLOOKUP(E1107,Store_Showcase!B2:H144,{5}, FALSE))</f>
      </c>
      <c r="AG1107" s="1">
        <f>IF(IFERROR(VLOOKUP(E1107,Store_Showcase!B2:H144,{6}, FALSE), TRUE)=TRUE, IF(IFERROR(VLOOKUP(E1107,Store_SRP!B2:H110,{6}, FALSE), TRUE)=TRUE,VLOOKUP(E1107,Store_VAM!B2:H273,{6}, FALSE),VLOOKUP(E1107,Store_SRP!B2:H110,{6}, FALSE)), VLOOKUP(E1107,Store_Showcase!B2:H144,{6}, FALSE))</f>
      </c>
      <c r="AH1107" s="1">
        <f>VLOOKUP(G1107,Sku_Consolidated!A2:R957,18,FALSE)</f>
      </c>
      <c r="AI1107" s="1">
        <f>VLOOKUP(G1107,Sku_Consolidated!A2:S957,19,FALSE)</f>
      </c>
      <c r="AJ1107" s="1">
        <f>VLOOKUP(G1107,Sku_Consolidated!A2:T957,20,FALSE)</f>
      </c>
    </row>
    <row r="1108" spans="1:36" x14ac:dyDescent="0.25">
      <c r="A1108" s="1">
        <v>2024</v>
      </c>
      <c r="B1108" s="1" t="s">
        <v>31</v>
      </c>
      <c r="C1108" s="1" t="s">
        <v>32</v>
      </c>
      <c r="D1108" s="1" t="s">
        <v>33</v>
      </c>
      <c r="E1108" s="9" t="s">
        <v>1707</v>
      </c>
      <c r="F1108" s="1">
        <f>IF(VLOOKUP(G1108,Sku_Consolidated!A2:S957,{19},FALSE)="SHOWCASE", VLOOKUP(E1108,Store_Showcase!B2:C144,{2}, FALSE), IF(VLOOKUP(G1108,Sku_Consolidated!A2:S957,{19},FALSE)="VAM",VLOOKUP(E1108,Store_VAM!B2:C273,{2}, FALSE),VLOOKUP(E1108,Store_SRP!B2:C110,{2}, FALSE)))</f>
      </c>
      <c r="G1108" s="1">
        <v>14282</v>
      </c>
      <c r="H1108" s="1" t="s">
        <v>2121</v>
      </c>
      <c r="I1108" s="10" t="s">
        <v>2946</v>
      </c>
      <c r="J1108" s="1">
        <f>VLOOKUP(G1108,Sku_Consolidated!A2:C957, 3, FALSE)</f>
      </c>
      <c r="K1108" s="10">
        <f>IF(J1108="PACK", I1108, 0)</f>
      </c>
      <c r="L1108" s="10">
        <f>IF(J1108="KG", I1108, I1108 * VLOOKUP(G1108,Sku_Consolidated!A2:U957,21,FALSE))</f>
      </c>
      <c r="M1108" s="10" t="s">
        <v>37</v>
      </c>
      <c r="N1108" s="11" t="s">
        <v>2947</v>
      </c>
      <c r="O1108" s="10" t="s">
        <v>2948</v>
      </c>
      <c r="P1108" s="10">
        <f>N1108 - O1108</f>
      </c>
      <c r="Q1108" s="1">
        <f>VLOOKUP(G1108,Sku_Consolidated!A2:G957,7, FALSE)</f>
      </c>
      <c r="R1108" s="1">
        <f>IF(IFERROR(VLOOKUP(E1108,Store_Showcase!B2:H144,7, FALSE), TRUE)=TRUE, IF(IFERROR(VLOOKUP(E1108,Store_SRP!B2:H110,7, FALSE), TRUE)=TRUE,VLOOKUP(E1108,Store_VAM!B2:H273,7, FALSE),VLOOKUP(E1108,Store_SRP!B2:H110,7, FALSE)), VLOOKUP(E1108,Store_Showcase!B2:H144,7, FALSE))</f>
      </c>
      <c r="S1108" s="1">
        <f>IF(IFERROR(VLOOKUP(E1108,Store_Showcase!B2:I144,8, FALSE), TRUE)=TRUE, IF(IFERROR(VLOOKUP(E1108,Store_SRP!B2:I110,8, FALSE), TRUE)=TRUE,VLOOKUP(E1108,Store_VAM!B2:I273,8, FALSE),VLOOKUP(E1108,Store_SRP!B2:I110,8, FALSE)), VLOOKUP(E1108,Store_Showcase!B2:I144,8, FALSE))</f>
      </c>
      <c r="T1108" s="1">
        <f>VLOOKUP(G1108,Sku_Consolidated!A2:R957,18,FALSE)</f>
      </c>
      <c r="U1108" s="1" t="s">
        <v>2922</v>
      </c>
      <c r="V1108" s="1">
        <f>IF(VLOOKUP(G1108,Sku_Consolidated!A2:S957,19,FALSE)="SHOWCASE", VLOOKUP(E1108,Store_Showcase!B2:L144,11, FALSE), IF(VLOOKUP(G1108,Sku_Consolidated!A2:S957,19,FALSE)="VAM",VLOOKUP(E1108,Store_VAM!B2:L273,11, FALSE),VLOOKUP(E1108,Store_SRP!B2:L110,11, FALSE)))</f>
      </c>
      <c r="W1108" s="1">
        <f>VLOOKUP(G1108,Sku_Consolidated!A2:W957,11,FALSE)</f>
      </c>
      <c r="X1108" s="1">
        <f>VLOOKUP(G1108,Sku_Consolidated!A2:H957,8,FALSE)</f>
      </c>
      <c r="Y1108" s="1">
        <f>VLOOKUP(G1108,Sku_Consolidated!A2:I957,9,FALSE)</f>
      </c>
      <c r="Z1108" s="1" t="s">
        <v>41</v>
      </c>
      <c r="AA1108" s="1">
        <f>VLOOKUP(G1108,Sku_Consolidated!A2:E957,5,FALSE)</f>
      </c>
      <c r="AB1108" s="1">
        <f>IF(VLOOKUP(G1108,Sku_Consolidated!A2:S957,19,FALSE)="SHOWCASE", VLOOKUP(E1108,Store_Showcase!B2:N144,13, FALSE), IF(VLOOKUP(G1108,Sku_Consolidated!A2:S957,19,FALSE)="VAM",VLOOKUP(E1108,Store_VAM!B2:N273,13, FALSE),VLOOKUP(E1108,Store_SRP!B2:N110,13, FALSE)))</f>
      </c>
      <c r="AC1108" s="1">
        <f>IF(IFERROR(AB1108,TRUE)=TRUE, "-","OK")</f>
      </c>
      <c r="AD1108" s="11" t="s">
        <v>37</v>
      </c>
      <c r="AE1108" s="11" t="s">
        <v>37</v>
      </c>
      <c r="AF1108" s="1">
        <f>IF(IFERROR(VLOOKUP(E1108,Store_Showcase!B2:H144,{5}, FALSE), TRUE)=TRUE, IF(IFERROR(VLOOKUP(E1108,Store_SRP!B2:H110,{5}, FALSE), TRUE)=TRUE,VLOOKUP(E1108,Store_VAM!B2:H273,{5}, FALSE),VLOOKUP(E1108,Store_SRP!B2:H110,{5}, FALSE)), VLOOKUP(E1108,Store_Showcase!B2:H144,{5}, FALSE))</f>
      </c>
      <c r="AG1108" s="1">
        <f>IF(IFERROR(VLOOKUP(E1108,Store_Showcase!B2:H144,{6}, FALSE), TRUE)=TRUE, IF(IFERROR(VLOOKUP(E1108,Store_SRP!B2:H110,{6}, FALSE), TRUE)=TRUE,VLOOKUP(E1108,Store_VAM!B2:H273,{6}, FALSE),VLOOKUP(E1108,Store_SRP!B2:H110,{6}, FALSE)), VLOOKUP(E1108,Store_Showcase!B2:H144,{6}, FALSE))</f>
      </c>
      <c r="AH1108" s="1">
        <f>VLOOKUP(G1108,Sku_Consolidated!A2:R957,18,FALSE)</f>
      </c>
      <c r="AI1108" s="1">
        <f>VLOOKUP(G1108,Sku_Consolidated!A2:S957,19,FALSE)</f>
      </c>
      <c r="AJ1108" s="1">
        <f>VLOOKUP(G1108,Sku_Consolidated!A2:T957,20,FALSE)</f>
      </c>
    </row>
    <row r="1109" spans="1:36" x14ac:dyDescent="0.25">
      <c r="A1109" s="1">
        <v>2024</v>
      </c>
      <c r="B1109" s="1" t="s">
        <v>31</v>
      </c>
      <c r="C1109" s="1" t="s">
        <v>32</v>
      </c>
      <c r="D1109" s="1" t="s">
        <v>33</v>
      </c>
      <c r="E1109" s="9" t="s">
        <v>1267</v>
      </c>
      <c r="F1109" s="1">
        <f>IF(VLOOKUP(G1109,Sku_Consolidated!A2:S957,{19},FALSE)="SHOWCASE", VLOOKUP(E1109,Store_Showcase!B2:C144,{2}, FALSE), IF(VLOOKUP(G1109,Sku_Consolidated!A2:S957,{19},FALSE)="VAM",VLOOKUP(E1109,Store_VAM!B2:C273,{2}, FALSE),VLOOKUP(E1109,Store_SRP!B2:C110,{2}, FALSE)))</f>
      </c>
      <c r="G1109" s="1">
        <v>14266</v>
      </c>
      <c r="H1109" s="1" t="s">
        <v>1433</v>
      </c>
      <c r="I1109" s="10" t="s">
        <v>2949</v>
      </c>
      <c r="J1109" s="1">
        <f>VLOOKUP(G1109,Sku_Consolidated!A2:C957, 3, FALSE)</f>
      </c>
      <c r="K1109" s="10">
        <f>IF(J1109="PACK", I1109, 0)</f>
      </c>
      <c r="L1109" s="10">
        <f>IF(J1109="KG", I1109, I1109 * VLOOKUP(G1109,Sku_Consolidated!A2:U957,21,FALSE))</f>
      </c>
      <c r="M1109" s="10" t="s">
        <v>37</v>
      </c>
      <c r="N1109" s="11" t="s">
        <v>2950</v>
      </c>
      <c r="O1109" s="10" t="s">
        <v>2951</v>
      </c>
      <c r="P1109" s="10">
        <f>N1109 - O1109</f>
      </c>
      <c r="Q1109" s="1">
        <f>VLOOKUP(G1109,Sku_Consolidated!A2:G957,7, FALSE)</f>
      </c>
      <c r="R1109" s="1">
        <f>IF(IFERROR(VLOOKUP(E1109,Store_Showcase!B2:H144,7, FALSE), TRUE)=TRUE, IF(IFERROR(VLOOKUP(E1109,Store_SRP!B2:H110,7, FALSE), TRUE)=TRUE,VLOOKUP(E1109,Store_VAM!B2:H273,7, FALSE),VLOOKUP(E1109,Store_SRP!B2:H110,7, FALSE)), VLOOKUP(E1109,Store_Showcase!B2:H144,7, FALSE))</f>
      </c>
      <c r="S1109" s="1">
        <f>IF(IFERROR(VLOOKUP(E1109,Store_Showcase!B2:I144,8, FALSE), TRUE)=TRUE, IF(IFERROR(VLOOKUP(E1109,Store_SRP!B2:I110,8, FALSE), TRUE)=TRUE,VLOOKUP(E1109,Store_VAM!B2:I273,8, FALSE),VLOOKUP(E1109,Store_SRP!B2:I110,8, FALSE)), VLOOKUP(E1109,Store_Showcase!B2:I144,8, FALSE))</f>
      </c>
      <c r="T1109" s="1">
        <f>VLOOKUP(G1109,Sku_Consolidated!A2:R957,18,FALSE)</f>
      </c>
      <c r="U1109" s="1" t="s">
        <v>2952</v>
      </c>
      <c r="V1109" s="1">
        <f>IF(VLOOKUP(G1109,Sku_Consolidated!A2:S957,19,FALSE)="SHOWCASE", VLOOKUP(E1109,Store_Showcase!B2:L144,11, FALSE), IF(VLOOKUP(G1109,Sku_Consolidated!A2:S957,19,FALSE)="VAM",VLOOKUP(E1109,Store_VAM!B2:L273,11, FALSE),VLOOKUP(E1109,Store_SRP!B2:L110,11, FALSE)))</f>
      </c>
      <c r="W1109" s="1">
        <f>VLOOKUP(G1109,Sku_Consolidated!A2:W957,11,FALSE)</f>
      </c>
      <c r="X1109" s="1">
        <f>VLOOKUP(G1109,Sku_Consolidated!A2:H957,8,FALSE)</f>
      </c>
      <c r="Y1109" s="1">
        <f>VLOOKUP(G1109,Sku_Consolidated!A2:I957,9,FALSE)</f>
      </c>
      <c r="Z1109" s="1" t="s">
        <v>41</v>
      </c>
      <c r="AA1109" s="1">
        <f>VLOOKUP(G1109,Sku_Consolidated!A2:E957,5,FALSE)</f>
      </c>
      <c r="AB1109" s="1">
        <f>IF(VLOOKUP(G1109,Sku_Consolidated!A2:S957,19,FALSE)="SHOWCASE", VLOOKUP(E1109,Store_Showcase!B2:N144,13, FALSE), IF(VLOOKUP(G1109,Sku_Consolidated!A2:S957,19,FALSE)="VAM",VLOOKUP(E1109,Store_VAM!B2:N273,13, FALSE),VLOOKUP(E1109,Store_SRP!B2:N110,13, FALSE)))</f>
      </c>
      <c r="AC1109" s="1">
        <f>IF(IFERROR(AB1109,TRUE)=TRUE, "-","OK")</f>
      </c>
      <c r="AD1109" s="11" t="s">
        <v>37</v>
      </c>
      <c r="AE1109" s="11" t="s">
        <v>37</v>
      </c>
      <c r="AF1109" s="1">
        <f>IF(IFERROR(VLOOKUP(E1109,Store_Showcase!B2:H144,{5}, FALSE), TRUE)=TRUE, IF(IFERROR(VLOOKUP(E1109,Store_SRP!B2:H110,{5}, FALSE), TRUE)=TRUE,VLOOKUP(E1109,Store_VAM!B2:H273,{5}, FALSE),VLOOKUP(E1109,Store_SRP!B2:H110,{5}, FALSE)), VLOOKUP(E1109,Store_Showcase!B2:H144,{5}, FALSE))</f>
      </c>
      <c r="AG1109" s="1">
        <f>IF(IFERROR(VLOOKUP(E1109,Store_Showcase!B2:H144,{6}, FALSE), TRUE)=TRUE, IF(IFERROR(VLOOKUP(E1109,Store_SRP!B2:H110,{6}, FALSE), TRUE)=TRUE,VLOOKUP(E1109,Store_VAM!B2:H273,{6}, FALSE),VLOOKUP(E1109,Store_SRP!B2:H110,{6}, FALSE)), VLOOKUP(E1109,Store_Showcase!B2:H144,{6}, FALSE))</f>
      </c>
      <c r="AH1109" s="1">
        <f>VLOOKUP(G1109,Sku_Consolidated!A2:R957,18,FALSE)</f>
      </c>
      <c r="AI1109" s="1">
        <f>VLOOKUP(G1109,Sku_Consolidated!A2:S957,19,FALSE)</f>
      </c>
      <c r="AJ1109" s="1">
        <f>VLOOKUP(G1109,Sku_Consolidated!A2:T957,20,FALSE)</f>
      </c>
    </row>
    <row r="1110" spans="1:36" x14ac:dyDescent="0.25">
      <c r="A1110" s="1">
        <v>2024</v>
      </c>
      <c r="B1110" s="1" t="s">
        <v>31</v>
      </c>
      <c r="C1110" s="1" t="s">
        <v>32</v>
      </c>
      <c r="D1110" s="1" t="s">
        <v>33</v>
      </c>
      <c r="E1110" s="9" t="s">
        <v>1267</v>
      </c>
      <c r="F1110" s="1">
        <f>IF(VLOOKUP(G1110,Sku_Consolidated!A2:S957,{19},FALSE)="SHOWCASE", VLOOKUP(E1110,Store_Showcase!B2:C144,{2}, FALSE), IF(VLOOKUP(G1110,Sku_Consolidated!A2:S957,{19},FALSE)="VAM",VLOOKUP(E1110,Store_VAM!B2:C273,{2}, FALSE),VLOOKUP(E1110,Store_SRP!B2:C110,{2}, FALSE)))</f>
      </c>
      <c r="G1110" s="1">
        <v>14267</v>
      </c>
      <c r="H1110" s="1" t="s">
        <v>1438</v>
      </c>
      <c r="I1110" s="10" t="s">
        <v>2953</v>
      </c>
      <c r="J1110" s="1">
        <f>VLOOKUP(G1110,Sku_Consolidated!A2:C957, 3, FALSE)</f>
      </c>
      <c r="K1110" s="10">
        <f>IF(J1110="PACK", I1110, 0)</f>
      </c>
      <c r="L1110" s="10">
        <f>IF(J1110="KG", I1110, I1110 * VLOOKUP(G1110,Sku_Consolidated!A2:U957,21,FALSE))</f>
      </c>
      <c r="M1110" s="10" t="s">
        <v>37</v>
      </c>
      <c r="N1110" s="11" t="s">
        <v>2954</v>
      </c>
      <c r="O1110" s="10" t="s">
        <v>2955</v>
      </c>
      <c r="P1110" s="10">
        <f>N1110 - O1110</f>
      </c>
      <c r="Q1110" s="1">
        <f>VLOOKUP(G1110,Sku_Consolidated!A2:G957,7, FALSE)</f>
      </c>
      <c r="R1110" s="1">
        <f>IF(IFERROR(VLOOKUP(E1110,Store_Showcase!B2:H144,7, FALSE), TRUE)=TRUE, IF(IFERROR(VLOOKUP(E1110,Store_SRP!B2:H110,7, FALSE), TRUE)=TRUE,VLOOKUP(E1110,Store_VAM!B2:H273,7, FALSE),VLOOKUP(E1110,Store_SRP!B2:H110,7, FALSE)), VLOOKUP(E1110,Store_Showcase!B2:H144,7, FALSE))</f>
      </c>
      <c r="S1110" s="1">
        <f>IF(IFERROR(VLOOKUP(E1110,Store_Showcase!B2:I144,8, FALSE), TRUE)=TRUE, IF(IFERROR(VLOOKUP(E1110,Store_SRP!B2:I110,8, FALSE), TRUE)=TRUE,VLOOKUP(E1110,Store_VAM!B2:I273,8, FALSE),VLOOKUP(E1110,Store_SRP!B2:I110,8, FALSE)), VLOOKUP(E1110,Store_Showcase!B2:I144,8, FALSE))</f>
      </c>
      <c r="T1110" s="1">
        <f>VLOOKUP(G1110,Sku_Consolidated!A2:R957,18,FALSE)</f>
      </c>
      <c r="U1110" s="1" t="s">
        <v>2952</v>
      </c>
      <c r="V1110" s="1">
        <f>IF(VLOOKUP(G1110,Sku_Consolidated!A2:S957,19,FALSE)="SHOWCASE", VLOOKUP(E1110,Store_Showcase!B2:L144,11, FALSE), IF(VLOOKUP(G1110,Sku_Consolidated!A2:S957,19,FALSE)="VAM",VLOOKUP(E1110,Store_VAM!B2:L273,11, FALSE),VLOOKUP(E1110,Store_SRP!B2:L110,11, FALSE)))</f>
      </c>
      <c r="W1110" s="1">
        <f>VLOOKUP(G1110,Sku_Consolidated!A2:W957,11,FALSE)</f>
      </c>
      <c r="X1110" s="1">
        <f>VLOOKUP(G1110,Sku_Consolidated!A2:H957,8,FALSE)</f>
      </c>
      <c r="Y1110" s="1">
        <f>VLOOKUP(G1110,Sku_Consolidated!A2:I957,9,FALSE)</f>
      </c>
      <c r="Z1110" s="1" t="s">
        <v>41</v>
      </c>
      <c r="AA1110" s="1">
        <f>VLOOKUP(G1110,Sku_Consolidated!A2:E957,5,FALSE)</f>
      </c>
      <c r="AB1110" s="1">
        <f>IF(VLOOKUP(G1110,Sku_Consolidated!A2:S957,19,FALSE)="SHOWCASE", VLOOKUP(E1110,Store_Showcase!B2:N144,13, FALSE), IF(VLOOKUP(G1110,Sku_Consolidated!A2:S957,19,FALSE)="VAM",VLOOKUP(E1110,Store_VAM!B2:N273,13, FALSE),VLOOKUP(E1110,Store_SRP!B2:N110,13, FALSE)))</f>
      </c>
      <c r="AC1110" s="1">
        <f>IF(IFERROR(AB1110,TRUE)=TRUE, "-","OK")</f>
      </c>
      <c r="AD1110" s="11" t="s">
        <v>37</v>
      </c>
      <c r="AE1110" s="11" t="s">
        <v>37</v>
      </c>
      <c r="AF1110" s="1">
        <f>IF(IFERROR(VLOOKUP(E1110,Store_Showcase!B2:H144,{5}, FALSE), TRUE)=TRUE, IF(IFERROR(VLOOKUP(E1110,Store_SRP!B2:H110,{5}, FALSE), TRUE)=TRUE,VLOOKUP(E1110,Store_VAM!B2:H273,{5}, FALSE),VLOOKUP(E1110,Store_SRP!B2:H110,{5}, FALSE)), VLOOKUP(E1110,Store_Showcase!B2:H144,{5}, FALSE))</f>
      </c>
      <c r="AG1110" s="1">
        <f>IF(IFERROR(VLOOKUP(E1110,Store_Showcase!B2:H144,{6}, FALSE), TRUE)=TRUE, IF(IFERROR(VLOOKUP(E1110,Store_SRP!B2:H110,{6}, FALSE), TRUE)=TRUE,VLOOKUP(E1110,Store_VAM!B2:H273,{6}, FALSE),VLOOKUP(E1110,Store_SRP!B2:H110,{6}, FALSE)), VLOOKUP(E1110,Store_Showcase!B2:H144,{6}, FALSE))</f>
      </c>
      <c r="AH1110" s="1">
        <f>VLOOKUP(G1110,Sku_Consolidated!A2:R957,18,FALSE)</f>
      </c>
      <c r="AI1110" s="1">
        <f>VLOOKUP(G1110,Sku_Consolidated!A2:S957,19,FALSE)</f>
      </c>
      <c r="AJ1110" s="1">
        <f>VLOOKUP(G1110,Sku_Consolidated!A2:T957,20,FALSE)</f>
      </c>
    </row>
    <row r="1111" spans="1:36" x14ac:dyDescent="0.25">
      <c r="A1111" s="1">
        <v>2024</v>
      </c>
      <c r="B1111" s="1" t="s">
        <v>31</v>
      </c>
      <c r="C1111" s="1" t="s">
        <v>32</v>
      </c>
      <c r="D1111" s="1" t="s">
        <v>33</v>
      </c>
      <c r="E1111" s="9" t="s">
        <v>1267</v>
      </c>
      <c r="F1111" s="1">
        <f>IF(VLOOKUP(G1111,Sku_Consolidated!A2:S957,{19},FALSE)="SHOWCASE", VLOOKUP(E1111,Store_Showcase!B2:C144,{2}, FALSE), IF(VLOOKUP(G1111,Sku_Consolidated!A2:S957,{19},FALSE)="VAM",VLOOKUP(E1111,Store_VAM!B2:C273,{2}, FALSE),VLOOKUP(E1111,Store_SRP!B2:C110,{2}, FALSE)))</f>
      </c>
      <c r="G1111" s="1">
        <v>14268</v>
      </c>
      <c r="H1111" s="1" t="s">
        <v>1442</v>
      </c>
      <c r="I1111" s="10" t="s">
        <v>2956</v>
      </c>
      <c r="J1111" s="1">
        <f>VLOOKUP(G1111,Sku_Consolidated!A2:C957, 3, FALSE)</f>
      </c>
      <c r="K1111" s="10">
        <f>IF(J1111="PACK", I1111, 0)</f>
      </c>
      <c r="L1111" s="10">
        <f>IF(J1111="KG", I1111, I1111 * VLOOKUP(G1111,Sku_Consolidated!A2:U957,21,FALSE))</f>
      </c>
      <c r="M1111" s="10" t="s">
        <v>37</v>
      </c>
      <c r="N1111" s="11" t="s">
        <v>2957</v>
      </c>
      <c r="O1111" s="10" t="s">
        <v>2958</v>
      </c>
      <c r="P1111" s="10">
        <f>N1111 - O1111</f>
      </c>
      <c r="Q1111" s="1">
        <f>VLOOKUP(G1111,Sku_Consolidated!A2:G957,7, FALSE)</f>
      </c>
      <c r="R1111" s="1">
        <f>IF(IFERROR(VLOOKUP(E1111,Store_Showcase!B2:H144,7, FALSE), TRUE)=TRUE, IF(IFERROR(VLOOKUP(E1111,Store_SRP!B2:H110,7, FALSE), TRUE)=TRUE,VLOOKUP(E1111,Store_VAM!B2:H273,7, FALSE),VLOOKUP(E1111,Store_SRP!B2:H110,7, FALSE)), VLOOKUP(E1111,Store_Showcase!B2:H144,7, FALSE))</f>
      </c>
      <c r="S1111" s="1">
        <f>IF(IFERROR(VLOOKUP(E1111,Store_Showcase!B2:I144,8, FALSE), TRUE)=TRUE, IF(IFERROR(VLOOKUP(E1111,Store_SRP!B2:I110,8, FALSE), TRUE)=TRUE,VLOOKUP(E1111,Store_VAM!B2:I273,8, FALSE),VLOOKUP(E1111,Store_SRP!B2:I110,8, FALSE)), VLOOKUP(E1111,Store_Showcase!B2:I144,8, FALSE))</f>
      </c>
      <c r="T1111" s="1">
        <f>VLOOKUP(G1111,Sku_Consolidated!A2:R957,18,FALSE)</f>
      </c>
      <c r="U1111" s="1" t="s">
        <v>2952</v>
      </c>
      <c r="V1111" s="1">
        <f>IF(VLOOKUP(G1111,Sku_Consolidated!A2:S957,19,FALSE)="SHOWCASE", VLOOKUP(E1111,Store_Showcase!B2:L144,11, FALSE), IF(VLOOKUP(G1111,Sku_Consolidated!A2:S957,19,FALSE)="VAM",VLOOKUP(E1111,Store_VAM!B2:L273,11, FALSE),VLOOKUP(E1111,Store_SRP!B2:L110,11, FALSE)))</f>
      </c>
      <c r="W1111" s="1">
        <f>VLOOKUP(G1111,Sku_Consolidated!A2:W957,11,FALSE)</f>
      </c>
      <c r="X1111" s="1">
        <f>VLOOKUP(G1111,Sku_Consolidated!A2:H957,8,FALSE)</f>
      </c>
      <c r="Y1111" s="1">
        <f>VLOOKUP(G1111,Sku_Consolidated!A2:I957,9,FALSE)</f>
      </c>
      <c r="Z1111" s="1" t="s">
        <v>41</v>
      </c>
      <c r="AA1111" s="1">
        <f>VLOOKUP(G1111,Sku_Consolidated!A2:E957,5,FALSE)</f>
      </c>
      <c r="AB1111" s="1">
        <f>IF(VLOOKUP(G1111,Sku_Consolidated!A2:S957,19,FALSE)="SHOWCASE", VLOOKUP(E1111,Store_Showcase!B2:N144,13, FALSE), IF(VLOOKUP(G1111,Sku_Consolidated!A2:S957,19,FALSE)="VAM",VLOOKUP(E1111,Store_VAM!B2:N273,13, FALSE),VLOOKUP(E1111,Store_SRP!B2:N110,13, FALSE)))</f>
      </c>
      <c r="AC1111" s="1">
        <f>IF(IFERROR(AB1111,TRUE)=TRUE, "-","OK")</f>
      </c>
      <c r="AD1111" s="11" t="s">
        <v>37</v>
      </c>
      <c r="AE1111" s="11" t="s">
        <v>37</v>
      </c>
      <c r="AF1111" s="1">
        <f>IF(IFERROR(VLOOKUP(E1111,Store_Showcase!B2:H144,{5}, FALSE), TRUE)=TRUE, IF(IFERROR(VLOOKUP(E1111,Store_SRP!B2:H110,{5}, FALSE), TRUE)=TRUE,VLOOKUP(E1111,Store_VAM!B2:H273,{5}, FALSE),VLOOKUP(E1111,Store_SRP!B2:H110,{5}, FALSE)), VLOOKUP(E1111,Store_Showcase!B2:H144,{5}, FALSE))</f>
      </c>
      <c r="AG1111" s="1">
        <f>IF(IFERROR(VLOOKUP(E1111,Store_Showcase!B2:H144,{6}, FALSE), TRUE)=TRUE, IF(IFERROR(VLOOKUP(E1111,Store_SRP!B2:H110,{6}, FALSE), TRUE)=TRUE,VLOOKUP(E1111,Store_VAM!B2:H273,{6}, FALSE),VLOOKUP(E1111,Store_SRP!B2:H110,{6}, FALSE)), VLOOKUP(E1111,Store_Showcase!B2:H144,{6}, FALSE))</f>
      </c>
      <c r="AH1111" s="1">
        <f>VLOOKUP(G1111,Sku_Consolidated!A2:R957,18,FALSE)</f>
      </c>
      <c r="AI1111" s="1">
        <f>VLOOKUP(G1111,Sku_Consolidated!A2:S957,19,FALSE)</f>
      </c>
      <c r="AJ1111" s="1">
        <f>VLOOKUP(G1111,Sku_Consolidated!A2:T957,20,FALSE)</f>
      </c>
    </row>
    <row r="1112" spans="1:36" x14ac:dyDescent="0.25">
      <c r="A1112" s="1">
        <v>2024</v>
      </c>
      <c r="B1112" s="1" t="s">
        <v>31</v>
      </c>
      <c r="C1112" s="1" t="s">
        <v>32</v>
      </c>
      <c r="D1112" s="1" t="s">
        <v>33</v>
      </c>
      <c r="E1112" s="9" t="s">
        <v>1267</v>
      </c>
      <c r="F1112" s="1">
        <f>IF(VLOOKUP(G1112,Sku_Consolidated!A2:S957,{19},FALSE)="SHOWCASE", VLOOKUP(E1112,Store_Showcase!B2:C144,{2}, FALSE), IF(VLOOKUP(G1112,Sku_Consolidated!A2:S957,{19},FALSE)="VAM",VLOOKUP(E1112,Store_VAM!B2:C273,{2}, FALSE),VLOOKUP(E1112,Store_SRP!B2:C110,{2}, FALSE)))</f>
      </c>
      <c r="G1112" s="1">
        <v>14269</v>
      </c>
      <c r="H1112" s="1" t="s">
        <v>1446</v>
      </c>
      <c r="I1112" s="10" t="s">
        <v>2959</v>
      </c>
      <c r="J1112" s="1">
        <f>VLOOKUP(G1112,Sku_Consolidated!A2:C957, 3, FALSE)</f>
      </c>
      <c r="K1112" s="10">
        <f>IF(J1112="PACK", I1112, 0)</f>
      </c>
      <c r="L1112" s="10">
        <f>IF(J1112="KG", I1112, I1112 * VLOOKUP(G1112,Sku_Consolidated!A2:U957,21,FALSE))</f>
      </c>
      <c r="M1112" s="10" t="s">
        <v>37</v>
      </c>
      <c r="N1112" s="11" t="s">
        <v>2960</v>
      </c>
      <c r="O1112" s="10" t="s">
        <v>2961</v>
      </c>
      <c r="P1112" s="10">
        <f>N1112 - O1112</f>
      </c>
      <c r="Q1112" s="1">
        <f>VLOOKUP(G1112,Sku_Consolidated!A2:G957,7, FALSE)</f>
      </c>
      <c r="R1112" s="1">
        <f>IF(IFERROR(VLOOKUP(E1112,Store_Showcase!B2:H144,7, FALSE), TRUE)=TRUE, IF(IFERROR(VLOOKUP(E1112,Store_SRP!B2:H110,7, FALSE), TRUE)=TRUE,VLOOKUP(E1112,Store_VAM!B2:H273,7, FALSE),VLOOKUP(E1112,Store_SRP!B2:H110,7, FALSE)), VLOOKUP(E1112,Store_Showcase!B2:H144,7, FALSE))</f>
      </c>
      <c r="S1112" s="1">
        <f>IF(IFERROR(VLOOKUP(E1112,Store_Showcase!B2:I144,8, FALSE), TRUE)=TRUE, IF(IFERROR(VLOOKUP(E1112,Store_SRP!B2:I110,8, FALSE), TRUE)=TRUE,VLOOKUP(E1112,Store_VAM!B2:I273,8, FALSE),VLOOKUP(E1112,Store_SRP!B2:I110,8, FALSE)), VLOOKUP(E1112,Store_Showcase!B2:I144,8, FALSE))</f>
      </c>
      <c r="T1112" s="1">
        <f>VLOOKUP(G1112,Sku_Consolidated!A2:R957,18,FALSE)</f>
      </c>
      <c r="U1112" s="1" t="s">
        <v>2952</v>
      </c>
      <c r="V1112" s="1">
        <f>IF(VLOOKUP(G1112,Sku_Consolidated!A2:S957,19,FALSE)="SHOWCASE", VLOOKUP(E1112,Store_Showcase!B2:L144,11, FALSE), IF(VLOOKUP(G1112,Sku_Consolidated!A2:S957,19,FALSE)="VAM",VLOOKUP(E1112,Store_VAM!B2:L273,11, FALSE),VLOOKUP(E1112,Store_SRP!B2:L110,11, FALSE)))</f>
      </c>
      <c r="W1112" s="1">
        <f>VLOOKUP(G1112,Sku_Consolidated!A2:W957,11,FALSE)</f>
      </c>
      <c r="X1112" s="1">
        <f>VLOOKUP(G1112,Sku_Consolidated!A2:H957,8,FALSE)</f>
      </c>
      <c r="Y1112" s="1">
        <f>VLOOKUP(G1112,Sku_Consolidated!A2:I957,9,FALSE)</f>
      </c>
      <c r="Z1112" s="1" t="s">
        <v>41</v>
      </c>
      <c r="AA1112" s="1">
        <f>VLOOKUP(G1112,Sku_Consolidated!A2:E957,5,FALSE)</f>
      </c>
      <c r="AB1112" s="1">
        <f>IF(VLOOKUP(G1112,Sku_Consolidated!A2:S957,19,FALSE)="SHOWCASE", VLOOKUP(E1112,Store_Showcase!B2:N144,13, FALSE), IF(VLOOKUP(G1112,Sku_Consolidated!A2:S957,19,FALSE)="VAM",VLOOKUP(E1112,Store_VAM!B2:N273,13, FALSE),VLOOKUP(E1112,Store_SRP!B2:N110,13, FALSE)))</f>
      </c>
      <c r="AC1112" s="1">
        <f>IF(IFERROR(AB1112,TRUE)=TRUE, "-","OK")</f>
      </c>
      <c r="AD1112" s="11" t="s">
        <v>37</v>
      </c>
      <c r="AE1112" s="11" t="s">
        <v>37</v>
      </c>
      <c r="AF1112" s="1">
        <f>IF(IFERROR(VLOOKUP(E1112,Store_Showcase!B2:H144,{5}, FALSE), TRUE)=TRUE, IF(IFERROR(VLOOKUP(E1112,Store_SRP!B2:H110,{5}, FALSE), TRUE)=TRUE,VLOOKUP(E1112,Store_VAM!B2:H273,{5}, FALSE),VLOOKUP(E1112,Store_SRP!B2:H110,{5}, FALSE)), VLOOKUP(E1112,Store_Showcase!B2:H144,{5}, FALSE))</f>
      </c>
      <c r="AG1112" s="1">
        <f>IF(IFERROR(VLOOKUP(E1112,Store_Showcase!B2:H144,{6}, FALSE), TRUE)=TRUE, IF(IFERROR(VLOOKUP(E1112,Store_SRP!B2:H110,{6}, FALSE), TRUE)=TRUE,VLOOKUP(E1112,Store_VAM!B2:H273,{6}, FALSE),VLOOKUP(E1112,Store_SRP!B2:H110,{6}, FALSE)), VLOOKUP(E1112,Store_Showcase!B2:H144,{6}, FALSE))</f>
      </c>
      <c r="AH1112" s="1">
        <f>VLOOKUP(G1112,Sku_Consolidated!A2:R957,18,FALSE)</f>
      </c>
      <c r="AI1112" s="1">
        <f>VLOOKUP(G1112,Sku_Consolidated!A2:S957,19,FALSE)</f>
      </c>
      <c r="AJ1112" s="1">
        <f>VLOOKUP(G1112,Sku_Consolidated!A2:T957,20,FALSE)</f>
      </c>
    </row>
    <row r="1113" spans="1:36" x14ac:dyDescent="0.25">
      <c r="A1113" s="1">
        <v>2024</v>
      </c>
      <c r="B1113" s="1" t="s">
        <v>31</v>
      </c>
      <c r="C1113" s="1" t="s">
        <v>32</v>
      </c>
      <c r="D1113" s="1" t="s">
        <v>33</v>
      </c>
      <c r="E1113" s="9" t="s">
        <v>1267</v>
      </c>
      <c r="F1113" s="1">
        <f>IF(VLOOKUP(G1113,Sku_Consolidated!A2:S957,{19},FALSE)="SHOWCASE", VLOOKUP(E1113,Store_Showcase!B2:C144,{2}, FALSE), IF(VLOOKUP(G1113,Sku_Consolidated!A2:S957,{19},FALSE)="VAM",VLOOKUP(E1113,Store_VAM!B2:C273,{2}, FALSE),VLOOKUP(E1113,Store_SRP!B2:C110,{2}, FALSE)))</f>
      </c>
      <c r="G1113" s="1">
        <v>14275</v>
      </c>
      <c r="H1113" s="1" t="s">
        <v>1454</v>
      </c>
      <c r="I1113" s="10" t="s">
        <v>2962</v>
      </c>
      <c r="J1113" s="1">
        <f>VLOOKUP(G1113,Sku_Consolidated!A2:C957, 3, FALSE)</f>
      </c>
      <c r="K1113" s="10">
        <f>IF(J1113="PACK", I1113, 0)</f>
      </c>
      <c r="L1113" s="10">
        <f>IF(J1113="KG", I1113, I1113 * VLOOKUP(G1113,Sku_Consolidated!A2:U957,21,FALSE))</f>
      </c>
      <c r="M1113" s="10" t="s">
        <v>37</v>
      </c>
      <c r="N1113" s="11" t="s">
        <v>2963</v>
      </c>
      <c r="O1113" s="10" t="s">
        <v>2964</v>
      </c>
      <c r="P1113" s="10">
        <f>N1113 - O1113</f>
      </c>
      <c r="Q1113" s="1">
        <f>VLOOKUP(G1113,Sku_Consolidated!A2:G957,7, FALSE)</f>
      </c>
      <c r="R1113" s="1">
        <f>IF(IFERROR(VLOOKUP(E1113,Store_Showcase!B2:H144,7, FALSE), TRUE)=TRUE, IF(IFERROR(VLOOKUP(E1113,Store_SRP!B2:H110,7, FALSE), TRUE)=TRUE,VLOOKUP(E1113,Store_VAM!B2:H273,7, FALSE),VLOOKUP(E1113,Store_SRP!B2:H110,7, FALSE)), VLOOKUP(E1113,Store_Showcase!B2:H144,7, FALSE))</f>
      </c>
      <c r="S1113" s="1">
        <f>IF(IFERROR(VLOOKUP(E1113,Store_Showcase!B2:I144,8, FALSE), TRUE)=TRUE, IF(IFERROR(VLOOKUP(E1113,Store_SRP!B2:I110,8, FALSE), TRUE)=TRUE,VLOOKUP(E1113,Store_VAM!B2:I273,8, FALSE),VLOOKUP(E1113,Store_SRP!B2:I110,8, FALSE)), VLOOKUP(E1113,Store_Showcase!B2:I144,8, FALSE))</f>
      </c>
      <c r="T1113" s="1">
        <f>VLOOKUP(G1113,Sku_Consolidated!A2:R957,18,FALSE)</f>
      </c>
      <c r="U1113" s="1" t="s">
        <v>2952</v>
      </c>
      <c r="V1113" s="1">
        <f>IF(VLOOKUP(G1113,Sku_Consolidated!A2:S957,19,FALSE)="SHOWCASE", VLOOKUP(E1113,Store_Showcase!B2:L144,11, FALSE), IF(VLOOKUP(G1113,Sku_Consolidated!A2:S957,19,FALSE)="VAM",VLOOKUP(E1113,Store_VAM!B2:L273,11, FALSE),VLOOKUP(E1113,Store_SRP!B2:L110,11, FALSE)))</f>
      </c>
      <c r="W1113" s="1">
        <f>VLOOKUP(G1113,Sku_Consolidated!A2:W957,11,FALSE)</f>
      </c>
      <c r="X1113" s="1">
        <f>VLOOKUP(G1113,Sku_Consolidated!A2:H957,8,FALSE)</f>
      </c>
      <c r="Y1113" s="1">
        <f>VLOOKUP(G1113,Sku_Consolidated!A2:I957,9,FALSE)</f>
      </c>
      <c r="Z1113" s="1" t="s">
        <v>41</v>
      </c>
      <c r="AA1113" s="1">
        <f>VLOOKUP(G1113,Sku_Consolidated!A2:E957,5,FALSE)</f>
      </c>
      <c r="AB1113" s="1">
        <f>IF(VLOOKUP(G1113,Sku_Consolidated!A2:S957,19,FALSE)="SHOWCASE", VLOOKUP(E1113,Store_Showcase!B2:N144,13, FALSE), IF(VLOOKUP(G1113,Sku_Consolidated!A2:S957,19,FALSE)="VAM",VLOOKUP(E1113,Store_VAM!B2:N273,13, FALSE),VLOOKUP(E1113,Store_SRP!B2:N110,13, FALSE)))</f>
      </c>
      <c r="AC1113" s="1">
        <f>IF(IFERROR(AB1113,TRUE)=TRUE, "-","OK")</f>
      </c>
      <c r="AD1113" s="11" t="s">
        <v>37</v>
      </c>
      <c r="AE1113" s="11" t="s">
        <v>37</v>
      </c>
      <c r="AF1113" s="1">
        <f>IF(IFERROR(VLOOKUP(E1113,Store_Showcase!B2:H144,{5}, FALSE), TRUE)=TRUE, IF(IFERROR(VLOOKUP(E1113,Store_SRP!B2:H110,{5}, FALSE), TRUE)=TRUE,VLOOKUP(E1113,Store_VAM!B2:H273,{5}, FALSE),VLOOKUP(E1113,Store_SRP!B2:H110,{5}, FALSE)), VLOOKUP(E1113,Store_Showcase!B2:H144,{5}, FALSE))</f>
      </c>
      <c r="AG1113" s="1">
        <f>IF(IFERROR(VLOOKUP(E1113,Store_Showcase!B2:H144,{6}, FALSE), TRUE)=TRUE, IF(IFERROR(VLOOKUP(E1113,Store_SRP!B2:H110,{6}, FALSE), TRUE)=TRUE,VLOOKUP(E1113,Store_VAM!B2:H273,{6}, FALSE),VLOOKUP(E1113,Store_SRP!B2:H110,{6}, FALSE)), VLOOKUP(E1113,Store_Showcase!B2:H144,{6}, FALSE))</f>
      </c>
      <c r="AH1113" s="1">
        <f>VLOOKUP(G1113,Sku_Consolidated!A2:R957,18,FALSE)</f>
      </c>
      <c r="AI1113" s="1">
        <f>VLOOKUP(G1113,Sku_Consolidated!A2:S957,19,FALSE)</f>
      </c>
      <c r="AJ1113" s="1">
        <f>VLOOKUP(G1113,Sku_Consolidated!A2:T957,20,FALSE)</f>
      </c>
    </row>
    <row r="1114" spans="1:36" x14ac:dyDescent="0.25">
      <c r="A1114" s="1">
        <v>2024</v>
      </c>
      <c r="B1114" s="1" t="s">
        <v>31</v>
      </c>
      <c r="C1114" s="1" t="s">
        <v>32</v>
      </c>
      <c r="D1114" s="1" t="s">
        <v>33</v>
      </c>
      <c r="E1114" s="9" t="s">
        <v>1267</v>
      </c>
      <c r="F1114" s="1">
        <f>IF(VLOOKUP(G1114,Sku_Consolidated!A2:S957,{19},FALSE)="SHOWCASE", VLOOKUP(E1114,Store_Showcase!B2:C144,{2}, FALSE), IF(VLOOKUP(G1114,Sku_Consolidated!A2:S957,{19},FALSE)="VAM",VLOOKUP(E1114,Store_VAM!B2:C273,{2}, FALSE),VLOOKUP(E1114,Store_SRP!B2:C110,{2}, FALSE)))</f>
      </c>
      <c r="G1114" s="1">
        <v>14280</v>
      </c>
      <c r="H1114" s="1" t="s">
        <v>1458</v>
      </c>
      <c r="I1114" s="10" t="s">
        <v>2965</v>
      </c>
      <c r="J1114" s="1">
        <f>VLOOKUP(G1114,Sku_Consolidated!A2:C957, 3, FALSE)</f>
      </c>
      <c r="K1114" s="10">
        <f>IF(J1114="PACK", I1114, 0)</f>
      </c>
      <c r="L1114" s="10">
        <f>IF(J1114="KG", I1114, I1114 * VLOOKUP(G1114,Sku_Consolidated!A2:U957,21,FALSE))</f>
      </c>
      <c r="M1114" s="10" t="s">
        <v>37</v>
      </c>
      <c r="N1114" s="11" t="s">
        <v>2966</v>
      </c>
      <c r="O1114" s="10" t="s">
        <v>2967</v>
      </c>
      <c r="P1114" s="10">
        <f>N1114 - O1114</f>
      </c>
      <c r="Q1114" s="1">
        <f>VLOOKUP(G1114,Sku_Consolidated!A2:G957,7, FALSE)</f>
      </c>
      <c r="R1114" s="1">
        <f>IF(IFERROR(VLOOKUP(E1114,Store_Showcase!B2:H144,7, FALSE), TRUE)=TRUE, IF(IFERROR(VLOOKUP(E1114,Store_SRP!B2:H110,7, FALSE), TRUE)=TRUE,VLOOKUP(E1114,Store_VAM!B2:H273,7, FALSE),VLOOKUP(E1114,Store_SRP!B2:H110,7, FALSE)), VLOOKUP(E1114,Store_Showcase!B2:H144,7, FALSE))</f>
      </c>
      <c r="S1114" s="1">
        <f>IF(IFERROR(VLOOKUP(E1114,Store_Showcase!B2:I144,8, FALSE), TRUE)=TRUE, IF(IFERROR(VLOOKUP(E1114,Store_SRP!B2:I110,8, FALSE), TRUE)=TRUE,VLOOKUP(E1114,Store_VAM!B2:I273,8, FALSE),VLOOKUP(E1114,Store_SRP!B2:I110,8, FALSE)), VLOOKUP(E1114,Store_Showcase!B2:I144,8, FALSE))</f>
      </c>
      <c r="T1114" s="1">
        <f>VLOOKUP(G1114,Sku_Consolidated!A2:R957,18,FALSE)</f>
      </c>
      <c r="U1114" s="1" t="s">
        <v>2952</v>
      </c>
      <c r="V1114" s="1">
        <f>IF(VLOOKUP(G1114,Sku_Consolidated!A2:S957,19,FALSE)="SHOWCASE", VLOOKUP(E1114,Store_Showcase!B2:L144,11, FALSE), IF(VLOOKUP(G1114,Sku_Consolidated!A2:S957,19,FALSE)="VAM",VLOOKUP(E1114,Store_VAM!B2:L273,11, FALSE),VLOOKUP(E1114,Store_SRP!B2:L110,11, FALSE)))</f>
      </c>
      <c r="W1114" s="1">
        <f>VLOOKUP(G1114,Sku_Consolidated!A2:W957,11,FALSE)</f>
      </c>
      <c r="X1114" s="1">
        <f>VLOOKUP(G1114,Sku_Consolidated!A2:H957,8,FALSE)</f>
      </c>
      <c r="Y1114" s="1">
        <f>VLOOKUP(G1114,Sku_Consolidated!A2:I957,9,FALSE)</f>
      </c>
      <c r="Z1114" s="1" t="s">
        <v>41</v>
      </c>
      <c r="AA1114" s="1">
        <f>VLOOKUP(G1114,Sku_Consolidated!A2:E957,5,FALSE)</f>
      </c>
      <c r="AB1114" s="1">
        <f>IF(VLOOKUP(G1114,Sku_Consolidated!A2:S957,19,FALSE)="SHOWCASE", VLOOKUP(E1114,Store_Showcase!B2:N144,13, FALSE), IF(VLOOKUP(G1114,Sku_Consolidated!A2:S957,19,FALSE)="VAM",VLOOKUP(E1114,Store_VAM!B2:N273,13, FALSE),VLOOKUP(E1114,Store_SRP!B2:N110,13, FALSE)))</f>
      </c>
      <c r="AC1114" s="1">
        <f>IF(IFERROR(AB1114,TRUE)=TRUE, "-","OK")</f>
      </c>
      <c r="AD1114" s="11" t="s">
        <v>37</v>
      </c>
      <c r="AE1114" s="11" t="s">
        <v>37</v>
      </c>
      <c r="AF1114" s="1">
        <f>IF(IFERROR(VLOOKUP(E1114,Store_Showcase!B2:H144,{5}, FALSE), TRUE)=TRUE, IF(IFERROR(VLOOKUP(E1114,Store_SRP!B2:H110,{5}, FALSE), TRUE)=TRUE,VLOOKUP(E1114,Store_VAM!B2:H273,{5}, FALSE),VLOOKUP(E1114,Store_SRP!B2:H110,{5}, FALSE)), VLOOKUP(E1114,Store_Showcase!B2:H144,{5}, FALSE))</f>
      </c>
      <c r="AG1114" s="1">
        <f>IF(IFERROR(VLOOKUP(E1114,Store_Showcase!B2:H144,{6}, FALSE), TRUE)=TRUE, IF(IFERROR(VLOOKUP(E1114,Store_SRP!B2:H110,{6}, FALSE), TRUE)=TRUE,VLOOKUP(E1114,Store_VAM!B2:H273,{6}, FALSE),VLOOKUP(E1114,Store_SRP!B2:H110,{6}, FALSE)), VLOOKUP(E1114,Store_Showcase!B2:H144,{6}, FALSE))</f>
      </c>
      <c r="AH1114" s="1">
        <f>VLOOKUP(G1114,Sku_Consolidated!A2:R957,18,FALSE)</f>
      </c>
      <c r="AI1114" s="1">
        <f>VLOOKUP(G1114,Sku_Consolidated!A2:S957,19,FALSE)</f>
      </c>
      <c r="AJ1114" s="1">
        <f>VLOOKUP(G1114,Sku_Consolidated!A2:T957,20,FALSE)</f>
      </c>
    </row>
    <row r="1115" spans="1:36" x14ac:dyDescent="0.25">
      <c r="A1115" s="1">
        <v>2024</v>
      </c>
      <c r="B1115" s="1" t="s">
        <v>31</v>
      </c>
      <c r="C1115" s="1" t="s">
        <v>32</v>
      </c>
      <c r="D1115" s="1" t="s">
        <v>33</v>
      </c>
      <c r="E1115" s="9" t="s">
        <v>1267</v>
      </c>
      <c r="F1115" s="1">
        <f>IF(VLOOKUP(G1115,Sku_Consolidated!A2:S957,{19},FALSE)="SHOWCASE", VLOOKUP(E1115,Store_Showcase!B2:C144,{2}, FALSE), IF(VLOOKUP(G1115,Sku_Consolidated!A2:S957,{19},FALSE)="VAM",VLOOKUP(E1115,Store_VAM!B2:C273,{2}, FALSE),VLOOKUP(E1115,Store_SRP!B2:C110,{2}, FALSE)))</f>
      </c>
      <c r="G1115" s="1">
        <v>14281</v>
      </c>
      <c r="H1115" s="1" t="s">
        <v>1621</v>
      </c>
      <c r="I1115" s="10" t="s">
        <v>538</v>
      </c>
      <c r="J1115" s="1">
        <f>VLOOKUP(G1115,Sku_Consolidated!A2:C957, 3, FALSE)</f>
      </c>
      <c r="K1115" s="10">
        <f>IF(J1115="PACK", I1115, 0)</f>
      </c>
      <c r="L1115" s="10">
        <f>IF(J1115="KG", I1115, I1115 * VLOOKUP(G1115,Sku_Consolidated!A2:U957,21,FALSE))</f>
      </c>
      <c r="M1115" s="10" t="s">
        <v>37</v>
      </c>
      <c r="N1115" s="11" t="s">
        <v>2968</v>
      </c>
      <c r="O1115" s="10" t="s">
        <v>2969</v>
      </c>
      <c r="P1115" s="10">
        <f>N1115 - O1115</f>
      </c>
      <c r="Q1115" s="1">
        <f>VLOOKUP(G1115,Sku_Consolidated!A2:G957,7, FALSE)</f>
      </c>
      <c r="R1115" s="1">
        <f>IF(IFERROR(VLOOKUP(E1115,Store_Showcase!B2:H144,7, FALSE), TRUE)=TRUE, IF(IFERROR(VLOOKUP(E1115,Store_SRP!B2:H110,7, FALSE), TRUE)=TRUE,VLOOKUP(E1115,Store_VAM!B2:H273,7, FALSE),VLOOKUP(E1115,Store_SRP!B2:H110,7, FALSE)), VLOOKUP(E1115,Store_Showcase!B2:H144,7, FALSE))</f>
      </c>
      <c r="S1115" s="1">
        <f>IF(IFERROR(VLOOKUP(E1115,Store_Showcase!B2:I144,8, FALSE), TRUE)=TRUE, IF(IFERROR(VLOOKUP(E1115,Store_SRP!B2:I110,8, FALSE), TRUE)=TRUE,VLOOKUP(E1115,Store_VAM!B2:I273,8, FALSE),VLOOKUP(E1115,Store_SRP!B2:I110,8, FALSE)), VLOOKUP(E1115,Store_Showcase!B2:I144,8, FALSE))</f>
      </c>
      <c r="T1115" s="1">
        <f>VLOOKUP(G1115,Sku_Consolidated!A2:R957,18,FALSE)</f>
      </c>
      <c r="U1115" s="1" t="s">
        <v>2952</v>
      </c>
      <c r="V1115" s="1">
        <f>IF(VLOOKUP(G1115,Sku_Consolidated!A2:S957,19,FALSE)="SHOWCASE", VLOOKUP(E1115,Store_Showcase!B2:L144,11, FALSE), IF(VLOOKUP(G1115,Sku_Consolidated!A2:S957,19,FALSE)="VAM",VLOOKUP(E1115,Store_VAM!B2:L273,11, FALSE),VLOOKUP(E1115,Store_SRP!B2:L110,11, FALSE)))</f>
      </c>
      <c r="W1115" s="1">
        <f>VLOOKUP(G1115,Sku_Consolidated!A2:W957,11,FALSE)</f>
      </c>
      <c r="X1115" s="1">
        <f>VLOOKUP(G1115,Sku_Consolidated!A2:H957,8,FALSE)</f>
      </c>
      <c r="Y1115" s="1">
        <f>VLOOKUP(G1115,Sku_Consolidated!A2:I957,9,FALSE)</f>
      </c>
      <c r="Z1115" s="1" t="s">
        <v>41</v>
      </c>
      <c r="AA1115" s="1">
        <f>VLOOKUP(G1115,Sku_Consolidated!A2:E957,5,FALSE)</f>
      </c>
      <c r="AB1115" s="1">
        <f>IF(VLOOKUP(G1115,Sku_Consolidated!A2:S957,19,FALSE)="SHOWCASE", VLOOKUP(E1115,Store_Showcase!B2:N144,13, FALSE), IF(VLOOKUP(G1115,Sku_Consolidated!A2:S957,19,FALSE)="VAM",VLOOKUP(E1115,Store_VAM!B2:N273,13, FALSE),VLOOKUP(E1115,Store_SRP!B2:N110,13, FALSE)))</f>
      </c>
      <c r="AC1115" s="1">
        <f>IF(IFERROR(AB1115,TRUE)=TRUE, "-","OK")</f>
      </c>
      <c r="AD1115" s="11" t="s">
        <v>37</v>
      </c>
      <c r="AE1115" s="11" t="s">
        <v>37</v>
      </c>
      <c r="AF1115" s="1">
        <f>IF(IFERROR(VLOOKUP(E1115,Store_Showcase!B2:H144,{5}, FALSE), TRUE)=TRUE, IF(IFERROR(VLOOKUP(E1115,Store_SRP!B2:H110,{5}, FALSE), TRUE)=TRUE,VLOOKUP(E1115,Store_VAM!B2:H273,{5}, FALSE),VLOOKUP(E1115,Store_SRP!B2:H110,{5}, FALSE)), VLOOKUP(E1115,Store_Showcase!B2:H144,{5}, FALSE))</f>
      </c>
      <c r="AG1115" s="1">
        <f>IF(IFERROR(VLOOKUP(E1115,Store_Showcase!B2:H144,{6}, FALSE), TRUE)=TRUE, IF(IFERROR(VLOOKUP(E1115,Store_SRP!B2:H110,{6}, FALSE), TRUE)=TRUE,VLOOKUP(E1115,Store_VAM!B2:H273,{6}, FALSE),VLOOKUP(E1115,Store_SRP!B2:H110,{6}, FALSE)), VLOOKUP(E1115,Store_Showcase!B2:H144,{6}, FALSE))</f>
      </c>
      <c r="AH1115" s="1">
        <f>VLOOKUP(G1115,Sku_Consolidated!A2:R957,18,FALSE)</f>
      </c>
      <c r="AI1115" s="1">
        <f>VLOOKUP(G1115,Sku_Consolidated!A2:S957,19,FALSE)</f>
      </c>
      <c r="AJ1115" s="1">
        <f>VLOOKUP(G1115,Sku_Consolidated!A2:T957,20,FALSE)</f>
      </c>
    </row>
    <row r="1116" spans="1:36" x14ac:dyDescent="0.25">
      <c r="A1116" s="1">
        <v>2024</v>
      </c>
      <c r="B1116" s="1" t="s">
        <v>31</v>
      </c>
      <c r="C1116" s="1" t="s">
        <v>32</v>
      </c>
      <c r="D1116" s="1" t="s">
        <v>33</v>
      </c>
      <c r="E1116" s="9" t="s">
        <v>34</v>
      </c>
      <c r="F1116" s="1">
        <f>IF(VLOOKUP(G1116,Sku_Consolidated!A2:S957,{19},FALSE)="SHOWCASE", VLOOKUP(E1116,Store_Showcase!B2:C144,{2}, FALSE), IF(VLOOKUP(G1116,Sku_Consolidated!A2:S957,{19},FALSE)="VAM",VLOOKUP(E1116,Store_VAM!B2:C273,{2}, FALSE),VLOOKUP(E1116,Store_SRP!B2:C110,{2}, FALSE)))</f>
      </c>
      <c r="G1116" s="1">
        <v>14266</v>
      </c>
      <c r="H1116" s="1" t="s">
        <v>1433</v>
      </c>
      <c r="I1116" s="10" t="s">
        <v>2970</v>
      </c>
      <c r="J1116" s="1">
        <f>VLOOKUP(G1116,Sku_Consolidated!A2:C957, 3, FALSE)</f>
      </c>
      <c r="K1116" s="10">
        <f>IF(J1116="PACK", I1116, 0)</f>
      </c>
      <c r="L1116" s="10">
        <f>IF(J1116="KG", I1116, I1116 * VLOOKUP(G1116,Sku_Consolidated!A2:U957,21,FALSE))</f>
      </c>
      <c r="M1116" s="10" t="s">
        <v>37</v>
      </c>
      <c r="N1116" s="11" t="s">
        <v>2971</v>
      </c>
      <c r="O1116" s="10" t="s">
        <v>2972</v>
      </c>
      <c r="P1116" s="10">
        <f>N1116 - O1116</f>
      </c>
      <c r="Q1116" s="1">
        <f>VLOOKUP(G1116,Sku_Consolidated!A2:G957,7, FALSE)</f>
      </c>
      <c r="R1116" s="1">
        <f>IF(IFERROR(VLOOKUP(E1116,Store_Showcase!B2:H144,7, FALSE), TRUE)=TRUE, IF(IFERROR(VLOOKUP(E1116,Store_SRP!B2:H110,7, FALSE), TRUE)=TRUE,VLOOKUP(E1116,Store_VAM!B2:H273,7, FALSE),VLOOKUP(E1116,Store_SRP!B2:H110,7, FALSE)), VLOOKUP(E1116,Store_Showcase!B2:H144,7, FALSE))</f>
      </c>
      <c r="S1116" s="1">
        <f>IF(IFERROR(VLOOKUP(E1116,Store_Showcase!B2:I144,8, FALSE), TRUE)=TRUE, IF(IFERROR(VLOOKUP(E1116,Store_SRP!B2:I110,8, FALSE), TRUE)=TRUE,VLOOKUP(E1116,Store_VAM!B2:I273,8, FALSE),VLOOKUP(E1116,Store_SRP!B2:I110,8, FALSE)), VLOOKUP(E1116,Store_Showcase!B2:I144,8, FALSE))</f>
      </c>
      <c r="T1116" s="1">
        <f>VLOOKUP(G1116,Sku_Consolidated!A2:R957,18,FALSE)</f>
      </c>
      <c r="U1116" s="1" t="s">
        <v>2973</v>
      </c>
      <c r="V1116" s="1">
        <f>IF(VLOOKUP(G1116,Sku_Consolidated!A2:S957,19,FALSE)="SHOWCASE", VLOOKUP(E1116,Store_Showcase!B2:L144,11, FALSE), IF(VLOOKUP(G1116,Sku_Consolidated!A2:S957,19,FALSE)="VAM",VLOOKUP(E1116,Store_VAM!B2:L273,11, FALSE),VLOOKUP(E1116,Store_SRP!B2:L110,11, FALSE)))</f>
      </c>
      <c r="W1116" s="1">
        <f>VLOOKUP(G1116,Sku_Consolidated!A2:W957,11,FALSE)</f>
      </c>
      <c r="X1116" s="1">
        <f>VLOOKUP(G1116,Sku_Consolidated!A2:H957,8,FALSE)</f>
      </c>
      <c r="Y1116" s="1">
        <f>VLOOKUP(G1116,Sku_Consolidated!A2:I957,9,FALSE)</f>
      </c>
      <c r="Z1116" s="1" t="s">
        <v>41</v>
      </c>
      <c r="AA1116" s="1">
        <f>VLOOKUP(G1116,Sku_Consolidated!A2:E957,5,FALSE)</f>
      </c>
      <c r="AB1116" s="1">
        <f>IF(VLOOKUP(G1116,Sku_Consolidated!A2:S957,19,FALSE)="SHOWCASE", VLOOKUP(E1116,Store_Showcase!B2:N144,13, FALSE), IF(VLOOKUP(G1116,Sku_Consolidated!A2:S957,19,FALSE)="VAM",VLOOKUP(E1116,Store_VAM!B2:N273,13, FALSE),VLOOKUP(E1116,Store_SRP!B2:N110,13, FALSE)))</f>
      </c>
      <c r="AC1116" s="1">
        <f>IF(IFERROR(AB1116,TRUE)=TRUE, "-","OK")</f>
      </c>
      <c r="AD1116" s="11" t="s">
        <v>37</v>
      </c>
      <c r="AE1116" s="11" t="s">
        <v>37</v>
      </c>
      <c r="AF1116" s="1">
        <f>IF(IFERROR(VLOOKUP(E1116,Store_Showcase!B2:H144,{5}, FALSE), TRUE)=TRUE, IF(IFERROR(VLOOKUP(E1116,Store_SRP!B2:H110,{5}, FALSE), TRUE)=TRUE,VLOOKUP(E1116,Store_VAM!B2:H273,{5}, FALSE),VLOOKUP(E1116,Store_SRP!B2:H110,{5}, FALSE)), VLOOKUP(E1116,Store_Showcase!B2:H144,{5}, FALSE))</f>
      </c>
      <c r="AG1116" s="1">
        <f>IF(IFERROR(VLOOKUP(E1116,Store_Showcase!B2:H144,{6}, FALSE), TRUE)=TRUE, IF(IFERROR(VLOOKUP(E1116,Store_SRP!B2:H110,{6}, FALSE), TRUE)=TRUE,VLOOKUP(E1116,Store_VAM!B2:H273,{6}, FALSE),VLOOKUP(E1116,Store_SRP!B2:H110,{6}, FALSE)), VLOOKUP(E1116,Store_Showcase!B2:H144,{6}, FALSE))</f>
      </c>
      <c r="AH1116" s="1">
        <f>VLOOKUP(G1116,Sku_Consolidated!A2:R957,18,FALSE)</f>
      </c>
      <c r="AI1116" s="1">
        <f>VLOOKUP(G1116,Sku_Consolidated!A2:S957,19,FALSE)</f>
      </c>
      <c r="AJ1116" s="1">
        <f>VLOOKUP(G1116,Sku_Consolidated!A2:T957,20,FALSE)</f>
      </c>
    </row>
    <row r="1117" spans="1:36" x14ac:dyDescent="0.25">
      <c r="A1117" s="1">
        <v>2024</v>
      </c>
      <c r="B1117" s="1" t="s">
        <v>31</v>
      </c>
      <c r="C1117" s="1" t="s">
        <v>32</v>
      </c>
      <c r="D1117" s="1" t="s">
        <v>33</v>
      </c>
      <c r="E1117" s="9" t="s">
        <v>34</v>
      </c>
      <c r="F1117" s="1">
        <f>IF(VLOOKUP(G1117,Sku_Consolidated!A2:S957,{19},FALSE)="SHOWCASE", VLOOKUP(E1117,Store_Showcase!B2:C144,{2}, FALSE), IF(VLOOKUP(G1117,Sku_Consolidated!A2:S957,{19},FALSE)="VAM",VLOOKUP(E1117,Store_VAM!B2:C273,{2}, FALSE),VLOOKUP(E1117,Store_SRP!B2:C110,{2}, FALSE)))</f>
      </c>
      <c r="G1117" s="1">
        <v>14267</v>
      </c>
      <c r="H1117" s="1" t="s">
        <v>1438</v>
      </c>
      <c r="I1117" s="10" t="s">
        <v>2974</v>
      </c>
      <c r="J1117" s="1">
        <f>VLOOKUP(G1117,Sku_Consolidated!A2:C957, 3, FALSE)</f>
      </c>
      <c r="K1117" s="10">
        <f>IF(J1117="PACK", I1117, 0)</f>
      </c>
      <c r="L1117" s="10">
        <f>IF(J1117="KG", I1117, I1117 * VLOOKUP(G1117,Sku_Consolidated!A2:U957,21,FALSE))</f>
      </c>
      <c r="M1117" s="10" t="s">
        <v>37</v>
      </c>
      <c r="N1117" s="11" t="s">
        <v>2975</v>
      </c>
      <c r="O1117" s="10" t="s">
        <v>2976</v>
      </c>
      <c r="P1117" s="10">
        <f>N1117 - O1117</f>
      </c>
      <c r="Q1117" s="1">
        <f>VLOOKUP(G1117,Sku_Consolidated!A2:G957,7, FALSE)</f>
      </c>
      <c r="R1117" s="1">
        <f>IF(IFERROR(VLOOKUP(E1117,Store_Showcase!B2:H144,7, FALSE), TRUE)=TRUE, IF(IFERROR(VLOOKUP(E1117,Store_SRP!B2:H110,7, FALSE), TRUE)=TRUE,VLOOKUP(E1117,Store_VAM!B2:H273,7, FALSE),VLOOKUP(E1117,Store_SRP!B2:H110,7, FALSE)), VLOOKUP(E1117,Store_Showcase!B2:H144,7, FALSE))</f>
      </c>
      <c r="S1117" s="1">
        <f>IF(IFERROR(VLOOKUP(E1117,Store_Showcase!B2:I144,8, FALSE), TRUE)=TRUE, IF(IFERROR(VLOOKUP(E1117,Store_SRP!B2:I110,8, FALSE), TRUE)=TRUE,VLOOKUP(E1117,Store_VAM!B2:I273,8, FALSE),VLOOKUP(E1117,Store_SRP!B2:I110,8, FALSE)), VLOOKUP(E1117,Store_Showcase!B2:I144,8, FALSE))</f>
      </c>
      <c r="T1117" s="1">
        <f>VLOOKUP(G1117,Sku_Consolidated!A2:R957,18,FALSE)</f>
      </c>
      <c r="U1117" s="1" t="s">
        <v>2973</v>
      </c>
      <c r="V1117" s="1">
        <f>IF(VLOOKUP(G1117,Sku_Consolidated!A2:S957,19,FALSE)="SHOWCASE", VLOOKUP(E1117,Store_Showcase!B2:L144,11, FALSE), IF(VLOOKUP(G1117,Sku_Consolidated!A2:S957,19,FALSE)="VAM",VLOOKUP(E1117,Store_VAM!B2:L273,11, FALSE),VLOOKUP(E1117,Store_SRP!B2:L110,11, FALSE)))</f>
      </c>
      <c r="W1117" s="1">
        <f>VLOOKUP(G1117,Sku_Consolidated!A2:W957,11,FALSE)</f>
      </c>
      <c r="X1117" s="1">
        <f>VLOOKUP(G1117,Sku_Consolidated!A2:H957,8,FALSE)</f>
      </c>
      <c r="Y1117" s="1">
        <f>VLOOKUP(G1117,Sku_Consolidated!A2:I957,9,FALSE)</f>
      </c>
      <c r="Z1117" s="1" t="s">
        <v>41</v>
      </c>
      <c r="AA1117" s="1">
        <f>VLOOKUP(G1117,Sku_Consolidated!A2:E957,5,FALSE)</f>
      </c>
      <c r="AB1117" s="1">
        <f>IF(VLOOKUP(G1117,Sku_Consolidated!A2:S957,19,FALSE)="SHOWCASE", VLOOKUP(E1117,Store_Showcase!B2:N144,13, FALSE), IF(VLOOKUP(G1117,Sku_Consolidated!A2:S957,19,FALSE)="VAM",VLOOKUP(E1117,Store_VAM!B2:N273,13, FALSE),VLOOKUP(E1117,Store_SRP!B2:N110,13, FALSE)))</f>
      </c>
      <c r="AC1117" s="1">
        <f>IF(IFERROR(AB1117,TRUE)=TRUE, "-","OK")</f>
      </c>
      <c r="AD1117" s="11" t="s">
        <v>37</v>
      </c>
      <c r="AE1117" s="11" t="s">
        <v>37</v>
      </c>
      <c r="AF1117" s="1">
        <f>IF(IFERROR(VLOOKUP(E1117,Store_Showcase!B2:H144,{5}, FALSE), TRUE)=TRUE, IF(IFERROR(VLOOKUP(E1117,Store_SRP!B2:H110,{5}, FALSE), TRUE)=TRUE,VLOOKUP(E1117,Store_VAM!B2:H273,{5}, FALSE),VLOOKUP(E1117,Store_SRP!B2:H110,{5}, FALSE)), VLOOKUP(E1117,Store_Showcase!B2:H144,{5}, FALSE))</f>
      </c>
      <c r="AG1117" s="1">
        <f>IF(IFERROR(VLOOKUP(E1117,Store_Showcase!B2:H144,{6}, FALSE), TRUE)=TRUE, IF(IFERROR(VLOOKUP(E1117,Store_SRP!B2:H110,{6}, FALSE), TRUE)=TRUE,VLOOKUP(E1117,Store_VAM!B2:H273,{6}, FALSE),VLOOKUP(E1117,Store_SRP!B2:H110,{6}, FALSE)), VLOOKUP(E1117,Store_Showcase!B2:H144,{6}, FALSE))</f>
      </c>
      <c r="AH1117" s="1">
        <f>VLOOKUP(G1117,Sku_Consolidated!A2:R957,18,FALSE)</f>
      </c>
      <c r="AI1117" s="1">
        <f>VLOOKUP(G1117,Sku_Consolidated!A2:S957,19,FALSE)</f>
      </c>
      <c r="AJ1117" s="1">
        <f>VLOOKUP(G1117,Sku_Consolidated!A2:T957,20,FALSE)</f>
      </c>
    </row>
    <row r="1118" spans="1:36" x14ac:dyDescent="0.25">
      <c r="A1118" s="1">
        <v>2024</v>
      </c>
      <c r="B1118" s="1" t="s">
        <v>31</v>
      </c>
      <c r="C1118" s="1" t="s">
        <v>32</v>
      </c>
      <c r="D1118" s="1" t="s">
        <v>33</v>
      </c>
      <c r="E1118" s="9" t="s">
        <v>34</v>
      </c>
      <c r="F1118" s="1">
        <f>IF(VLOOKUP(G1118,Sku_Consolidated!A2:S957,{19},FALSE)="SHOWCASE", VLOOKUP(E1118,Store_Showcase!B2:C144,{2}, FALSE), IF(VLOOKUP(G1118,Sku_Consolidated!A2:S957,{19},FALSE)="VAM",VLOOKUP(E1118,Store_VAM!B2:C273,{2}, FALSE),VLOOKUP(E1118,Store_SRP!B2:C110,{2}, FALSE)))</f>
      </c>
      <c r="G1118" s="1">
        <v>14268</v>
      </c>
      <c r="H1118" s="1" t="s">
        <v>1442</v>
      </c>
      <c r="I1118" s="10" t="s">
        <v>2977</v>
      </c>
      <c r="J1118" s="1">
        <f>VLOOKUP(G1118,Sku_Consolidated!A2:C957, 3, FALSE)</f>
      </c>
      <c r="K1118" s="10">
        <f>IF(J1118="PACK", I1118, 0)</f>
      </c>
      <c r="L1118" s="10">
        <f>IF(J1118="KG", I1118, I1118 * VLOOKUP(G1118,Sku_Consolidated!A2:U957,21,FALSE))</f>
      </c>
      <c r="M1118" s="10" t="s">
        <v>37</v>
      </c>
      <c r="N1118" s="11" t="s">
        <v>2978</v>
      </c>
      <c r="O1118" s="10" t="s">
        <v>2979</v>
      </c>
      <c r="P1118" s="10">
        <f>N1118 - O1118</f>
      </c>
      <c r="Q1118" s="1">
        <f>VLOOKUP(G1118,Sku_Consolidated!A2:G957,7, FALSE)</f>
      </c>
      <c r="R1118" s="1">
        <f>IF(IFERROR(VLOOKUP(E1118,Store_Showcase!B2:H144,7, FALSE), TRUE)=TRUE, IF(IFERROR(VLOOKUP(E1118,Store_SRP!B2:H110,7, FALSE), TRUE)=TRUE,VLOOKUP(E1118,Store_VAM!B2:H273,7, FALSE),VLOOKUP(E1118,Store_SRP!B2:H110,7, FALSE)), VLOOKUP(E1118,Store_Showcase!B2:H144,7, FALSE))</f>
      </c>
      <c r="S1118" s="1">
        <f>IF(IFERROR(VLOOKUP(E1118,Store_Showcase!B2:I144,8, FALSE), TRUE)=TRUE, IF(IFERROR(VLOOKUP(E1118,Store_SRP!B2:I110,8, FALSE), TRUE)=TRUE,VLOOKUP(E1118,Store_VAM!B2:I273,8, FALSE),VLOOKUP(E1118,Store_SRP!B2:I110,8, FALSE)), VLOOKUP(E1118,Store_Showcase!B2:I144,8, FALSE))</f>
      </c>
      <c r="T1118" s="1">
        <f>VLOOKUP(G1118,Sku_Consolidated!A2:R957,18,FALSE)</f>
      </c>
      <c r="U1118" s="1" t="s">
        <v>2973</v>
      </c>
      <c r="V1118" s="1">
        <f>IF(VLOOKUP(G1118,Sku_Consolidated!A2:S957,19,FALSE)="SHOWCASE", VLOOKUP(E1118,Store_Showcase!B2:L144,11, FALSE), IF(VLOOKUP(G1118,Sku_Consolidated!A2:S957,19,FALSE)="VAM",VLOOKUP(E1118,Store_VAM!B2:L273,11, FALSE),VLOOKUP(E1118,Store_SRP!B2:L110,11, FALSE)))</f>
      </c>
      <c r="W1118" s="1">
        <f>VLOOKUP(G1118,Sku_Consolidated!A2:W957,11,FALSE)</f>
      </c>
      <c r="X1118" s="1">
        <f>VLOOKUP(G1118,Sku_Consolidated!A2:H957,8,FALSE)</f>
      </c>
      <c r="Y1118" s="1">
        <f>VLOOKUP(G1118,Sku_Consolidated!A2:I957,9,FALSE)</f>
      </c>
      <c r="Z1118" s="1" t="s">
        <v>41</v>
      </c>
      <c r="AA1118" s="1">
        <f>VLOOKUP(G1118,Sku_Consolidated!A2:E957,5,FALSE)</f>
      </c>
      <c r="AB1118" s="1">
        <f>IF(VLOOKUP(G1118,Sku_Consolidated!A2:S957,19,FALSE)="SHOWCASE", VLOOKUP(E1118,Store_Showcase!B2:N144,13, FALSE), IF(VLOOKUP(G1118,Sku_Consolidated!A2:S957,19,FALSE)="VAM",VLOOKUP(E1118,Store_VAM!B2:N273,13, FALSE),VLOOKUP(E1118,Store_SRP!B2:N110,13, FALSE)))</f>
      </c>
      <c r="AC1118" s="1">
        <f>IF(IFERROR(AB1118,TRUE)=TRUE, "-","OK")</f>
      </c>
      <c r="AD1118" s="11" t="s">
        <v>37</v>
      </c>
      <c r="AE1118" s="11" t="s">
        <v>37</v>
      </c>
      <c r="AF1118" s="1">
        <f>IF(IFERROR(VLOOKUP(E1118,Store_Showcase!B2:H144,{5}, FALSE), TRUE)=TRUE, IF(IFERROR(VLOOKUP(E1118,Store_SRP!B2:H110,{5}, FALSE), TRUE)=TRUE,VLOOKUP(E1118,Store_VAM!B2:H273,{5}, FALSE),VLOOKUP(E1118,Store_SRP!B2:H110,{5}, FALSE)), VLOOKUP(E1118,Store_Showcase!B2:H144,{5}, FALSE))</f>
      </c>
      <c r="AG1118" s="1">
        <f>IF(IFERROR(VLOOKUP(E1118,Store_Showcase!B2:H144,{6}, FALSE), TRUE)=TRUE, IF(IFERROR(VLOOKUP(E1118,Store_SRP!B2:H110,{6}, FALSE), TRUE)=TRUE,VLOOKUP(E1118,Store_VAM!B2:H273,{6}, FALSE),VLOOKUP(E1118,Store_SRP!B2:H110,{6}, FALSE)), VLOOKUP(E1118,Store_Showcase!B2:H144,{6}, FALSE))</f>
      </c>
      <c r="AH1118" s="1">
        <f>VLOOKUP(G1118,Sku_Consolidated!A2:R957,18,FALSE)</f>
      </c>
      <c r="AI1118" s="1">
        <f>VLOOKUP(G1118,Sku_Consolidated!A2:S957,19,FALSE)</f>
      </c>
      <c r="AJ1118" s="1">
        <f>VLOOKUP(G1118,Sku_Consolidated!A2:T957,20,FALSE)</f>
      </c>
    </row>
    <row r="1119" spans="1:36" x14ac:dyDescent="0.25">
      <c r="A1119" s="1">
        <v>2024</v>
      </c>
      <c r="B1119" s="1" t="s">
        <v>31</v>
      </c>
      <c r="C1119" s="1" t="s">
        <v>32</v>
      </c>
      <c r="D1119" s="1" t="s">
        <v>33</v>
      </c>
      <c r="E1119" s="9" t="s">
        <v>34</v>
      </c>
      <c r="F1119" s="1">
        <f>IF(VLOOKUP(G1119,Sku_Consolidated!A2:S957,{19},FALSE)="SHOWCASE", VLOOKUP(E1119,Store_Showcase!B2:C144,{2}, FALSE), IF(VLOOKUP(G1119,Sku_Consolidated!A2:S957,{19},FALSE)="VAM",VLOOKUP(E1119,Store_VAM!B2:C273,{2}, FALSE),VLOOKUP(E1119,Store_SRP!B2:C110,{2}, FALSE)))</f>
      </c>
      <c r="G1119" s="1">
        <v>14269</v>
      </c>
      <c r="H1119" s="1" t="s">
        <v>1446</v>
      </c>
      <c r="I1119" s="10" t="s">
        <v>2980</v>
      </c>
      <c r="J1119" s="1">
        <f>VLOOKUP(G1119,Sku_Consolidated!A2:C957, 3, FALSE)</f>
      </c>
      <c r="K1119" s="10">
        <f>IF(J1119="PACK", I1119, 0)</f>
      </c>
      <c r="L1119" s="10">
        <f>IF(J1119="KG", I1119, I1119 * VLOOKUP(G1119,Sku_Consolidated!A2:U957,21,FALSE))</f>
      </c>
      <c r="M1119" s="10" t="s">
        <v>37</v>
      </c>
      <c r="N1119" s="11" t="s">
        <v>2981</v>
      </c>
      <c r="O1119" s="10" t="s">
        <v>2982</v>
      </c>
      <c r="P1119" s="10">
        <f>N1119 - O1119</f>
      </c>
      <c r="Q1119" s="1">
        <f>VLOOKUP(G1119,Sku_Consolidated!A2:G957,7, FALSE)</f>
      </c>
      <c r="R1119" s="1">
        <f>IF(IFERROR(VLOOKUP(E1119,Store_Showcase!B2:H144,7, FALSE), TRUE)=TRUE, IF(IFERROR(VLOOKUP(E1119,Store_SRP!B2:H110,7, FALSE), TRUE)=TRUE,VLOOKUP(E1119,Store_VAM!B2:H273,7, FALSE),VLOOKUP(E1119,Store_SRP!B2:H110,7, FALSE)), VLOOKUP(E1119,Store_Showcase!B2:H144,7, FALSE))</f>
      </c>
      <c r="S1119" s="1">
        <f>IF(IFERROR(VLOOKUP(E1119,Store_Showcase!B2:I144,8, FALSE), TRUE)=TRUE, IF(IFERROR(VLOOKUP(E1119,Store_SRP!B2:I110,8, FALSE), TRUE)=TRUE,VLOOKUP(E1119,Store_VAM!B2:I273,8, FALSE),VLOOKUP(E1119,Store_SRP!B2:I110,8, FALSE)), VLOOKUP(E1119,Store_Showcase!B2:I144,8, FALSE))</f>
      </c>
      <c r="T1119" s="1">
        <f>VLOOKUP(G1119,Sku_Consolidated!A2:R957,18,FALSE)</f>
      </c>
      <c r="U1119" s="1" t="s">
        <v>2973</v>
      </c>
      <c r="V1119" s="1">
        <f>IF(VLOOKUP(G1119,Sku_Consolidated!A2:S957,19,FALSE)="SHOWCASE", VLOOKUP(E1119,Store_Showcase!B2:L144,11, FALSE), IF(VLOOKUP(G1119,Sku_Consolidated!A2:S957,19,FALSE)="VAM",VLOOKUP(E1119,Store_VAM!B2:L273,11, FALSE),VLOOKUP(E1119,Store_SRP!B2:L110,11, FALSE)))</f>
      </c>
      <c r="W1119" s="1">
        <f>VLOOKUP(G1119,Sku_Consolidated!A2:W957,11,FALSE)</f>
      </c>
      <c r="X1119" s="1">
        <f>VLOOKUP(G1119,Sku_Consolidated!A2:H957,8,FALSE)</f>
      </c>
      <c r="Y1119" s="1">
        <f>VLOOKUP(G1119,Sku_Consolidated!A2:I957,9,FALSE)</f>
      </c>
      <c r="Z1119" s="1" t="s">
        <v>41</v>
      </c>
      <c r="AA1119" s="1">
        <f>VLOOKUP(G1119,Sku_Consolidated!A2:E957,5,FALSE)</f>
      </c>
      <c r="AB1119" s="1">
        <f>IF(VLOOKUP(G1119,Sku_Consolidated!A2:S957,19,FALSE)="SHOWCASE", VLOOKUP(E1119,Store_Showcase!B2:N144,13, FALSE), IF(VLOOKUP(G1119,Sku_Consolidated!A2:S957,19,FALSE)="VAM",VLOOKUP(E1119,Store_VAM!B2:N273,13, FALSE),VLOOKUP(E1119,Store_SRP!B2:N110,13, FALSE)))</f>
      </c>
      <c r="AC1119" s="1">
        <f>IF(IFERROR(AB1119,TRUE)=TRUE, "-","OK")</f>
      </c>
      <c r="AD1119" s="11" t="s">
        <v>37</v>
      </c>
      <c r="AE1119" s="11" t="s">
        <v>37</v>
      </c>
      <c r="AF1119" s="1">
        <f>IF(IFERROR(VLOOKUP(E1119,Store_Showcase!B2:H144,{5}, FALSE), TRUE)=TRUE, IF(IFERROR(VLOOKUP(E1119,Store_SRP!B2:H110,{5}, FALSE), TRUE)=TRUE,VLOOKUP(E1119,Store_VAM!B2:H273,{5}, FALSE),VLOOKUP(E1119,Store_SRP!B2:H110,{5}, FALSE)), VLOOKUP(E1119,Store_Showcase!B2:H144,{5}, FALSE))</f>
      </c>
      <c r="AG1119" s="1">
        <f>IF(IFERROR(VLOOKUP(E1119,Store_Showcase!B2:H144,{6}, FALSE), TRUE)=TRUE, IF(IFERROR(VLOOKUP(E1119,Store_SRP!B2:H110,{6}, FALSE), TRUE)=TRUE,VLOOKUP(E1119,Store_VAM!B2:H273,{6}, FALSE),VLOOKUP(E1119,Store_SRP!B2:H110,{6}, FALSE)), VLOOKUP(E1119,Store_Showcase!B2:H144,{6}, FALSE))</f>
      </c>
      <c r="AH1119" s="1">
        <f>VLOOKUP(G1119,Sku_Consolidated!A2:R957,18,FALSE)</f>
      </c>
      <c r="AI1119" s="1">
        <f>VLOOKUP(G1119,Sku_Consolidated!A2:S957,19,FALSE)</f>
      </c>
      <c r="AJ1119" s="1">
        <f>VLOOKUP(G1119,Sku_Consolidated!A2:T957,20,FALSE)</f>
      </c>
    </row>
    <row r="1120" spans="1:36" x14ac:dyDescent="0.25">
      <c r="A1120" s="1">
        <v>2024</v>
      </c>
      <c r="B1120" s="1" t="s">
        <v>31</v>
      </c>
      <c r="C1120" s="1" t="s">
        <v>32</v>
      </c>
      <c r="D1120" s="1" t="s">
        <v>33</v>
      </c>
      <c r="E1120" s="9" t="s">
        <v>34</v>
      </c>
      <c r="F1120" s="1">
        <f>IF(VLOOKUP(G1120,Sku_Consolidated!A2:S957,{19},FALSE)="SHOWCASE", VLOOKUP(E1120,Store_Showcase!B2:C144,{2}, FALSE), IF(VLOOKUP(G1120,Sku_Consolidated!A2:S957,{19},FALSE)="VAM",VLOOKUP(E1120,Store_VAM!B2:C273,{2}, FALSE),VLOOKUP(E1120,Store_SRP!B2:C110,{2}, FALSE)))</f>
      </c>
      <c r="G1120" s="1">
        <v>14270</v>
      </c>
      <c r="H1120" s="1" t="s">
        <v>1450</v>
      </c>
      <c r="I1120" s="10" t="s">
        <v>759</v>
      </c>
      <c r="J1120" s="1">
        <f>VLOOKUP(G1120,Sku_Consolidated!A2:C957, 3, FALSE)</f>
      </c>
      <c r="K1120" s="10">
        <f>IF(J1120="PACK", I1120, 0)</f>
      </c>
      <c r="L1120" s="10">
        <f>IF(J1120="KG", I1120, I1120 * VLOOKUP(G1120,Sku_Consolidated!A2:U957,21,FALSE))</f>
      </c>
      <c r="M1120" s="10" t="s">
        <v>37</v>
      </c>
      <c r="N1120" s="11" t="s">
        <v>2983</v>
      </c>
      <c r="O1120" s="10" t="s">
        <v>2984</v>
      </c>
      <c r="P1120" s="10">
        <f>N1120 - O1120</f>
      </c>
      <c r="Q1120" s="1">
        <f>VLOOKUP(G1120,Sku_Consolidated!A2:G957,7, FALSE)</f>
      </c>
      <c r="R1120" s="1">
        <f>IF(IFERROR(VLOOKUP(E1120,Store_Showcase!B2:H144,7, FALSE), TRUE)=TRUE, IF(IFERROR(VLOOKUP(E1120,Store_SRP!B2:H110,7, FALSE), TRUE)=TRUE,VLOOKUP(E1120,Store_VAM!B2:H273,7, FALSE),VLOOKUP(E1120,Store_SRP!B2:H110,7, FALSE)), VLOOKUP(E1120,Store_Showcase!B2:H144,7, FALSE))</f>
      </c>
      <c r="S1120" s="1">
        <f>IF(IFERROR(VLOOKUP(E1120,Store_Showcase!B2:I144,8, FALSE), TRUE)=TRUE, IF(IFERROR(VLOOKUP(E1120,Store_SRP!B2:I110,8, FALSE), TRUE)=TRUE,VLOOKUP(E1120,Store_VAM!B2:I273,8, FALSE),VLOOKUP(E1120,Store_SRP!B2:I110,8, FALSE)), VLOOKUP(E1120,Store_Showcase!B2:I144,8, FALSE))</f>
      </c>
      <c r="T1120" s="1">
        <f>VLOOKUP(G1120,Sku_Consolidated!A2:R957,18,FALSE)</f>
      </c>
      <c r="U1120" s="1" t="s">
        <v>2973</v>
      </c>
      <c r="V1120" s="1">
        <f>IF(VLOOKUP(G1120,Sku_Consolidated!A2:S957,19,FALSE)="SHOWCASE", VLOOKUP(E1120,Store_Showcase!B2:L144,11, FALSE), IF(VLOOKUP(G1120,Sku_Consolidated!A2:S957,19,FALSE)="VAM",VLOOKUP(E1120,Store_VAM!B2:L273,11, FALSE),VLOOKUP(E1120,Store_SRP!B2:L110,11, FALSE)))</f>
      </c>
      <c r="W1120" s="1">
        <f>VLOOKUP(G1120,Sku_Consolidated!A2:W957,11,FALSE)</f>
      </c>
      <c r="X1120" s="1">
        <f>VLOOKUP(G1120,Sku_Consolidated!A2:H957,8,FALSE)</f>
      </c>
      <c r="Y1120" s="1">
        <f>VLOOKUP(G1120,Sku_Consolidated!A2:I957,9,FALSE)</f>
      </c>
      <c r="Z1120" s="1" t="s">
        <v>41</v>
      </c>
      <c r="AA1120" s="1">
        <f>VLOOKUP(G1120,Sku_Consolidated!A2:E957,5,FALSE)</f>
      </c>
      <c r="AB1120" s="1">
        <f>IF(VLOOKUP(G1120,Sku_Consolidated!A2:S957,19,FALSE)="SHOWCASE", VLOOKUP(E1120,Store_Showcase!B2:N144,13, FALSE), IF(VLOOKUP(G1120,Sku_Consolidated!A2:S957,19,FALSE)="VAM",VLOOKUP(E1120,Store_VAM!B2:N273,13, FALSE),VLOOKUP(E1120,Store_SRP!B2:N110,13, FALSE)))</f>
      </c>
      <c r="AC1120" s="1">
        <f>IF(IFERROR(AB1120,TRUE)=TRUE, "-","OK")</f>
      </c>
      <c r="AD1120" s="11" t="s">
        <v>37</v>
      </c>
      <c r="AE1120" s="11" t="s">
        <v>37</v>
      </c>
      <c r="AF1120" s="1">
        <f>IF(IFERROR(VLOOKUP(E1120,Store_Showcase!B2:H144,{5}, FALSE), TRUE)=TRUE, IF(IFERROR(VLOOKUP(E1120,Store_SRP!B2:H110,{5}, FALSE), TRUE)=TRUE,VLOOKUP(E1120,Store_VAM!B2:H273,{5}, FALSE),VLOOKUP(E1120,Store_SRP!B2:H110,{5}, FALSE)), VLOOKUP(E1120,Store_Showcase!B2:H144,{5}, FALSE))</f>
      </c>
      <c r="AG1120" s="1">
        <f>IF(IFERROR(VLOOKUP(E1120,Store_Showcase!B2:H144,{6}, FALSE), TRUE)=TRUE, IF(IFERROR(VLOOKUP(E1120,Store_SRP!B2:H110,{6}, FALSE), TRUE)=TRUE,VLOOKUP(E1120,Store_VAM!B2:H273,{6}, FALSE),VLOOKUP(E1120,Store_SRP!B2:H110,{6}, FALSE)), VLOOKUP(E1120,Store_Showcase!B2:H144,{6}, FALSE))</f>
      </c>
      <c r="AH1120" s="1">
        <f>VLOOKUP(G1120,Sku_Consolidated!A2:R957,18,FALSE)</f>
      </c>
      <c r="AI1120" s="1">
        <f>VLOOKUP(G1120,Sku_Consolidated!A2:S957,19,FALSE)</f>
      </c>
      <c r="AJ1120" s="1">
        <f>VLOOKUP(G1120,Sku_Consolidated!A2:T957,20,FALSE)</f>
      </c>
    </row>
    <row r="1121" spans="1:36" x14ac:dyDescent="0.25">
      <c r="A1121" s="1">
        <v>2024</v>
      </c>
      <c r="B1121" s="1" t="s">
        <v>31</v>
      </c>
      <c r="C1121" s="1" t="s">
        <v>32</v>
      </c>
      <c r="D1121" s="1" t="s">
        <v>33</v>
      </c>
      <c r="E1121" s="9" t="s">
        <v>34</v>
      </c>
      <c r="F1121" s="1">
        <f>IF(VLOOKUP(G1121,Sku_Consolidated!A2:S957,{19},FALSE)="SHOWCASE", VLOOKUP(E1121,Store_Showcase!B2:C144,{2}, FALSE), IF(VLOOKUP(G1121,Sku_Consolidated!A2:S957,{19},FALSE)="VAM",VLOOKUP(E1121,Store_VAM!B2:C273,{2}, FALSE),VLOOKUP(E1121,Store_SRP!B2:C110,{2}, FALSE)))</f>
      </c>
      <c r="G1121" s="1">
        <v>14271</v>
      </c>
      <c r="H1121" s="1" t="s">
        <v>2854</v>
      </c>
      <c r="I1121" s="10" t="s">
        <v>2985</v>
      </c>
      <c r="J1121" s="1">
        <f>VLOOKUP(G1121,Sku_Consolidated!A2:C957, 3, FALSE)</f>
      </c>
      <c r="K1121" s="10">
        <f>IF(J1121="PACK", I1121, 0)</f>
      </c>
      <c r="L1121" s="10">
        <f>IF(J1121="KG", I1121, I1121 * VLOOKUP(G1121,Sku_Consolidated!A2:U957,21,FALSE))</f>
      </c>
      <c r="M1121" s="10" t="s">
        <v>37</v>
      </c>
      <c r="N1121" s="11" t="s">
        <v>2986</v>
      </c>
      <c r="O1121" s="10" t="s">
        <v>2987</v>
      </c>
      <c r="P1121" s="10">
        <f>N1121 - O1121</f>
      </c>
      <c r="Q1121" s="1">
        <f>VLOOKUP(G1121,Sku_Consolidated!A2:G957,7, FALSE)</f>
      </c>
      <c r="R1121" s="1">
        <f>IF(IFERROR(VLOOKUP(E1121,Store_Showcase!B2:H144,7, FALSE), TRUE)=TRUE, IF(IFERROR(VLOOKUP(E1121,Store_SRP!B2:H110,7, FALSE), TRUE)=TRUE,VLOOKUP(E1121,Store_VAM!B2:H273,7, FALSE),VLOOKUP(E1121,Store_SRP!B2:H110,7, FALSE)), VLOOKUP(E1121,Store_Showcase!B2:H144,7, FALSE))</f>
      </c>
      <c r="S1121" s="1">
        <f>IF(IFERROR(VLOOKUP(E1121,Store_Showcase!B2:I144,8, FALSE), TRUE)=TRUE, IF(IFERROR(VLOOKUP(E1121,Store_SRP!B2:I110,8, FALSE), TRUE)=TRUE,VLOOKUP(E1121,Store_VAM!B2:I273,8, FALSE),VLOOKUP(E1121,Store_SRP!B2:I110,8, FALSE)), VLOOKUP(E1121,Store_Showcase!B2:I144,8, FALSE))</f>
      </c>
      <c r="T1121" s="1">
        <f>VLOOKUP(G1121,Sku_Consolidated!A2:R957,18,FALSE)</f>
      </c>
      <c r="U1121" s="1" t="s">
        <v>2973</v>
      </c>
      <c r="V1121" s="1">
        <f>IF(VLOOKUP(G1121,Sku_Consolidated!A2:S957,19,FALSE)="SHOWCASE", VLOOKUP(E1121,Store_Showcase!B2:L144,11, FALSE), IF(VLOOKUP(G1121,Sku_Consolidated!A2:S957,19,FALSE)="VAM",VLOOKUP(E1121,Store_VAM!B2:L273,11, FALSE),VLOOKUP(E1121,Store_SRP!B2:L110,11, FALSE)))</f>
      </c>
      <c r="W1121" s="1">
        <f>VLOOKUP(G1121,Sku_Consolidated!A2:W957,11,FALSE)</f>
      </c>
      <c r="X1121" s="1">
        <f>VLOOKUP(G1121,Sku_Consolidated!A2:H957,8,FALSE)</f>
      </c>
      <c r="Y1121" s="1">
        <f>VLOOKUP(G1121,Sku_Consolidated!A2:I957,9,FALSE)</f>
      </c>
      <c r="Z1121" s="1" t="s">
        <v>41</v>
      </c>
      <c r="AA1121" s="1">
        <f>VLOOKUP(G1121,Sku_Consolidated!A2:E957,5,FALSE)</f>
      </c>
      <c r="AB1121" s="1">
        <f>IF(VLOOKUP(G1121,Sku_Consolidated!A2:S957,19,FALSE)="SHOWCASE", VLOOKUP(E1121,Store_Showcase!B2:N144,13, FALSE), IF(VLOOKUP(G1121,Sku_Consolidated!A2:S957,19,FALSE)="VAM",VLOOKUP(E1121,Store_VAM!B2:N273,13, FALSE),VLOOKUP(E1121,Store_SRP!B2:N110,13, FALSE)))</f>
      </c>
      <c r="AC1121" s="1">
        <f>IF(IFERROR(AB1121,TRUE)=TRUE, "-","OK")</f>
      </c>
      <c r="AD1121" s="11" t="s">
        <v>37</v>
      </c>
      <c r="AE1121" s="11" t="s">
        <v>37</v>
      </c>
      <c r="AF1121" s="1">
        <f>IF(IFERROR(VLOOKUP(E1121,Store_Showcase!B2:H144,{5}, FALSE), TRUE)=TRUE, IF(IFERROR(VLOOKUP(E1121,Store_SRP!B2:H110,{5}, FALSE), TRUE)=TRUE,VLOOKUP(E1121,Store_VAM!B2:H273,{5}, FALSE),VLOOKUP(E1121,Store_SRP!B2:H110,{5}, FALSE)), VLOOKUP(E1121,Store_Showcase!B2:H144,{5}, FALSE))</f>
      </c>
      <c r="AG1121" s="1">
        <f>IF(IFERROR(VLOOKUP(E1121,Store_Showcase!B2:H144,{6}, FALSE), TRUE)=TRUE, IF(IFERROR(VLOOKUP(E1121,Store_SRP!B2:H110,{6}, FALSE), TRUE)=TRUE,VLOOKUP(E1121,Store_VAM!B2:H273,{6}, FALSE),VLOOKUP(E1121,Store_SRP!B2:H110,{6}, FALSE)), VLOOKUP(E1121,Store_Showcase!B2:H144,{6}, FALSE))</f>
      </c>
      <c r="AH1121" s="1">
        <f>VLOOKUP(G1121,Sku_Consolidated!A2:R957,18,FALSE)</f>
      </c>
      <c r="AI1121" s="1">
        <f>VLOOKUP(G1121,Sku_Consolidated!A2:S957,19,FALSE)</f>
      </c>
      <c r="AJ1121" s="1">
        <f>VLOOKUP(G1121,Sku_Consolidated!A2:T957,20,FALSE)</f>
      </c>
    </row>
    <row r="1122" spans="1:36" x14ac:dyDescent="0.25">
      <c r="A1122" s="1">
        <v>2024</v>
      </c>
      <c r="B1122" s="1" t="s">
        <v>31</v>
      </c>
      <c r="C1122" s="1" t="s">
        <v>32</v>
      </c>
      <c r="D1122" s="1" t="s">
        <v>33</v>
      </c>
      <c r="E1122" s="9" t="s">
        <v>34</v>
      </c>
      <c r="F1122" s="1">
        <f>IF(VLOOKUP(G1122,Sku_Consolidated!A2:S957,{19},FALSE)="SHOWCASE", VLOOKUP(E1122,Store_Showcase!B2:C144,{2}, FALSE), IF(VLOOKUP(G1122,Sku_Consolidated!A2:S957,{19},FALSE)="VAM",VLOOKUP(E1122,Store_VAM!B2:C273,{2}, FALSE),VLOOKUP(E1122,Store_SRP!B2:C110,{2}, FALSE)))</f>
      </c>
      <c r="G1122" s="1">
        <v>14275</v>
      </c>
      <c r="H1122" s="1" t="s">
        <v>1454</v>
      </c>
      <c r="I1122" s="10" t="s">
        <v>2988</v>
      </c>
      <c r="J1122" s="1">
        <f>VLOOKUP(G1122,Sku_Consolidated!A2:C957, 3, FALSE)</f>
      </c>
      <c r="K1122" s="10">
        <f>IF(J1122="PACK", I1122, 0)</f>
      </c>
      <c r="L1122" s="10">
        <f>IF(J1122="KG", I1122, I1122 * VLOOKUP(G1122,Sku_Consolidated!A2:U957,21,FALSE))</f>
      </c>
      <c r="M1122" s="10" t="s">
        <v>37</v>
      </c>
      <c r="N1122" s="11" t="s">
        <v>2989</v>
      </c>
      <c r="O1122" s="10" t="s">
        <v>2990</v>
      </c>
      <c r="P1122" s="10">
        <f>N1122 - O1122</f>
      </c>
      <c r="Q1122" s="1">
        <f>VLOOKUP(G1122,Sku_Consolidated!A2:G957,7, FALSE)</f>
      </c>
      <c r="R1122" s="1">
        <f>IF(IFERROR(VLOOKUP(E1122,Store_Showcase!B2:H144,7, FALSE), TRUE)=TRUE, IF(IFERROR(VLOOKUP(E1122,Store_SRP!B2:H110,7, FALSE), TRUE)=TRUE,VLOOKUP(E1122,Store_VAM!B2:H273,7, FALSE),VLOOKUP(E1122,Store_SRP!B2:H110,7, FALSE)), VLOOKUP(E1122,Store_Showcase!B2:H144,7, FALSE))</f>
      </c>
      <c r="S1122" s="1">
        <f>IF(IFERROR(VLOOKUP(E1122,Store_Showcase!B2:I144,8, FALSE), TRUE)=TRUE, IF(IFERROR(VLOOKUP(E1122,Store_SRP!B2:I110,8, FALSE), TRUE)=TRUE,VLOOKUP(E1122,Store_VAM!B2:I273,8, FALSE),VLOOKUP(E1122,Store_SRP!B2:I110,8, FALSE)), VLOOKUP(E1122,Store_Showcase!B2:I144,8, FALSE))</f>
      </c>
      <c r="T1122" s="1">
        <f>VLOOKUP(G1122,Sku_Consolidated!A2:R957,18,FALSE)</f>
      </c>
      <c r="U1122" s="1" t="s">
        <v>2973</v>
      </c>
      <c r="V1122" s="1">
        <f>IF(VLOOKUP(G1122,Sku_Consolidated!A2:S957,19,FALSE)="SHOWCASE", VLOOKUP(E1122,Store_Showcase!B2:L144,11, FALSE), IF(VLOOKUP(G1122,Sku_Consolidated!A2:S957,19,FALSE)="VAM",VLOOKUP(E1122,Store_VAM!B2:L273,11, FALSE),VLOOKUP(E1122,Store_SRP!B2:L110,11, FALSE)))</f>
      </c>
      <c r="W1122" s="1">
        <f>VLOOKUP(G1122,Sku_Consolidated!A2:W957,11,FALSE)</f>
      </c>
      <c r="X1122" s="1">
        <f>VLOOKUP(G1122,Sku_Consolidated!A2:H957,8,FALSE)</f>
      </c>
      <c r="Y1122" s="1">
        <f>VLOOKUP(G1122,Sku_Consolidated!A2:I957,9,FALSE)</f>
      </c>
      <c r="Z1122" s="1" t="s">
        <v>41</v>
      </c>
      <c r="AA1122" s="1">
        <f>VLOOKUP(G1122,Sku_Consolidated!A2:E957,5,FALSE)</f>
      </c>
      <c r="AB1122" s="1">
        <f>IF(VLOOKUP(G1122,Sku_Consolidated!A2:S957,19,FALSE)="SHOWCASE", VLOOKUP(E1122,Store_Showcase!B2:N144,13, FALSE), IF(VLOOKUP(G1122,Sku_Consolidated!A2:S957,19,FALSE)="VAM",VLOOKUP(E1122,Store_VAM!B2:N273,13, FALSE),VLOOKUP(E1122,Store_SRP!B2:N110,13, FALSE)))</f>
      </c>
      <c r="AC1122" s="1">
        <f>IF(IFERROR(AB1122,TRUE)=TRUE, "-","OK")</f>
      </c>
      <c r="AD1122" s="11" t="s">
        <v>37</v>
      </c>
      <c r="AE1122" s="11" t="s">
        <v>37</v>
      </c>
      <c r="AF1122" s="1">
        <f>IF(IFERROR(VLOOKUP(E1122,Store_Showcase!B2:H144,{5}, FALSE), TRUE)=TRUE, IF(IFERROR(VLOOKUP(E1122,Store_SRP!B2:H110,{5}, FALSE), TRUE)=TRUE,VLOOKUP(E1122,Store_VAM!B2:H273,{5}, FALSE),VLOOKUP(E1122,Store_SRP!B2:H110,{5}, FALSE)), VLOOKUP(E1122,Store_Showcase!B2:H144,{5}, FALSE))</f>
      </c>
      <c r="AG1122" s="1">
        <f>IF(IFERROR(VLOOKUP(E1122,Store_Showcase!B2:H144,{6}, FALSE), TRUE)=TRUE, IF(IFERROR(VLOOKUP(E1122,Store_SRP!B2:H110,{6}, FALSE), TRUE)=TRUE,VLOOKUP(E1122,Store_VAM!B2:H273,{6}, FALSE),VLOOKUP(E1122,Store_SRP!B2:H110,{6}, FALSE)), VLOOKUP(E1122,Store_Showcase!B2:H144,{6}, FALSE))</f>
      </c>
      <c r="AH1122" s="1">
        <f>VLOOKUP(G1122,Sku_Consolidated!A2:R957,18,FALSE)</f>
      </c>
      <c r="AI1122" s="1">
        <f>VLOOKUP(G1122,Sku_Consolidated!A2:S957,19,FALSE)</f>
      </c>
      <c r="AJ1122" s="1">
        <f>VLOOKUP(G1122,Sku_Consolidated!A2:T957,20,FALSE)</f>
      </c>
    </row>
    <row r="1123" spans="1:36" x14ac:dyDescent="0.25">
      <c r="A1123" s="1">
        <v>2024</v>
      </c>
      <c r="B1123" s="1" t="s">
        <v>31</v>
      </c>
      <c r="C1123" s="1" t="s">
        <v>32</v>
      </c>
      <c r="D1123" s="1" t="s">
        <v>33</v>
      </c>
      <c r="E1123" s="9" t="s">
        <v>34</v>
      </c>
      <c r="F1123" s="1">
        <f>IF(VLOOKUP(G1123,Sku_Consolidated!A2:S957,{19},FALSE)="SHOWCASE", VLOOKUP(E1123,Store_Showcase!B2:C144,{2}, FALSE), IF(VLOOKUP(G1123,Sku_Consolidated!A2:S957,{19},FALSE)="VAM",VLOOKUP(E1123,Store_VAM!B2:C273,{2}, FALSE),VLOOKUP(E1123,Store_SRP!B2:C110,{2}, FALSE)))</f>
      </c>
      <c r="G1123" s="1">
        <v>14280</v>
      </c>
      <c r="H1123" s="1" t="s">
        <v>1458</v>
      </c>
      <c r="I1123" s="10" t="s">
        <v>2991</v>
      </c>
      <c r="J1123" s="1">
        <f>VLOOKUP(G1123,Sku_Consolidated!A2:C957, 3, FALSE)</f>
      </c>
      <c r="K1123" s="10">
        <f>IF(J1123="PACK", I1123, 0)</f>
      </c>
      <c r="L1123" s="10">
        <f>IF(J1123="KG", I1123, I1123 * VLOOKUP(G1123,Sku_Consolidated!A2:U957,21,FALSE))</f>
      </c>
      <c r="M1123" s="10" t="s">
        <v>37</v>
      </c>
      <c r="N1123" s="11" t="s">
        <v>2992</v>
      </c>
      <c r="O1123" s="10" t="s">
        <v>2993</v>
      </c>
      <c r="P1123" s="10">
        <f>N1123 - O1123</f>
      </c>
      <c r="Q1123" s="1">
        <f>VLOOKUP(G1123,Sku_Consolidated!A2:G957,7, FALSE)</f>
      </c>
      <c r="R1123" s="1">
        <f>IF(IFERROR(VLOOKUP(E1123,Store_Showcase!B2:H144,7, FALSE), TRUE)=TRUE, IF(IFERROR(VLOOKUP(E1123,Store_SRP!B2:H110,7, FALSE), TRUE)=TRUE,VLOOKUP(E1123,Store_VAM!B2:H273,7, FALSE),VLOOKUP(E1123,Store_SRP!B2:H110,7, FALSE)), VLOOKUP(E1123,Store_Showcase!B2:H144,7, FALSE))</f>
      </c>
      <c r="S1123" s="1">
        <f>IF(IFERROR(VLOOKUP(E1123,Store_Showcase!B2:I144,8, FALSE), TRUE)=TRUE, IF(IFERROR(VLOOKUP(E1123,Store_SRP!B2:I110,8, FALSE), TRUE)=TRUE,VLOOKUP(E1123,Store_VAM!B2:I273,8, FALSE),VLOOKUP(E1123,Store_SRP!B2:I110,8, FALSE)), VLOOKUP(E1123,Store_Showcase!B2:I144,8, FALSE))</f>
      </c>
      <c r="T1123" s="1">
        <f>VLOOKUP(G1123,Sku_Consolidated!A2:R957,18,FALSE)</f>
      </c>
      <c r="U1123" s="1" t="s">
        <v>2973</v>
      </c>
      <c r="V1123" s="1">
        <f>IF(VLOOKUP(G1123,Sku_Consolidated!A2:S957,19,FALSE)="SHOWCASE", VLOOKUP(E1123,Store_Showcase!B2:L144,11, FALSE), IF(VLOOKUP(G1123,Sku_Consolidated!A2:S957,19,FALSE)="VAM",VLOOKUP(E1123,Store_VAM!B2:L273,11, FALSE),VLOOKUP(E1123,Store_SRP!B2:L110,11, FALSE)))</f>
      </c>
      <c r="W1123" s="1">
        <f>VLOOKUP(G1123,Sku_Consolidated!A2:W957,11,FALSE)</f>
      </c>
      <c r="X1123" s="1">
        <f>VLOOKUP(G1123,Sku_Consolidated!A2:H957,8,FALSE)</f>
      </c>
      <c r="Y1123" s="1">
        <f>VLOOKUP(G1123,Sku_Consolidated!A2:I957,9,FALSE)</f>
      </c>
      <c r="Z1123" s="1" t="s">
        <v>41</v>
      </c>
      <c r="AA1123" s="1">
        <f>VLOOKUP(G1123,Sku_Consolidated!A2:E957,5,FALSE)</f>
      </c>
      <c r="AB1123" s="1">
        <f>IF(VLOOKUP(G1123,Sku_Consolidated!A2:S957,19,FALSE)="SHOWCASE", VLOOKUP(E1123,Store_Showcase!B2:N144,13, FALSE), IF(VLOOKUP(G1123,Sku_Consolidated!A2:S957,19,FALSE)="VAM",VLOOKUP(E1123,Store_VAM!B2:N273,13, FALSE),VLOOKUP(E1123,Store_SRP!B2:N110,13, FALSE)))</f>
      </c>
      <c r="AC1123" s="1">
        <f>IF(IFERROR(AB1123,TRUE)=TRUE, "-","OK")</f>
      </c>
      <c r="AD1123" s="11" t="s">
        <v>37</v>
      </c>
      <c r="AE1123" s="11" t="s">
        <v>37</v>
      </c>
      <c r="AF1123" s="1">
        <f>IF(IFERROR(VLOOKUP(E1123,Store_Showcase!B2:H144,{5}, FALSE), TRUE)=TRUE, IF(IFERROR(VLOOKUP(E1123,Store_SRP!B2:H110,{5}, FALSE), TRUE)=TRUE,VLOOKUP(E1123,Store_VAM!B2:H273,{5}, FALSE),VLOOKUP(E1123,Store_SRP!B2:H110,{5}, FALSE)), VLOOKUP(E1123,Store_Showcase!B2:H144,{5}, FALSE))</f>
      </c>
      <c r="AG1123" s="1">
        <f>IF(IFERROR(VLOOKUP(E1123,Store_Showcase!B2:H144,{6}, FALSE), TRUE)=TRUE, IF(IFERROR(VLOOKUP(E1123,Store_SRP!B2:H110,{6}, FALSE), TRUE)=TRUE,VLOOKUP(E1123,Store_VAM!B2:H273,{6}, FALSE),VLOOKUP(E1123,Store_SRP!B2:H110,{6}, FALSE)), VLOOKUP(E1123,Store_Showcase!B2:H144,{6}, FALSE))</f>
      </c>
      <c r="AH1123" s="1">
        <f>VLOOKUP(G1123,Sku_Consolidated!A2:R957,18,FALSE)</f>
      </c>
      <c r="AI1123" s="1">
        <f>VLOOKUP(G1123,Sku_Consolidated!A2:S957,19,FALSE)</f>
      </c>
      <c r="AJ1123" s="1">
        <f>VLOOKUP(G1123,Sku_Consolidated!A2:T957,20,FALSE)</f>
      </c>
    </row>
    <row r="1124" spans="1:36" x14ac:dyDescent="0.25">
      <c r="A1124" s="1">
        <v>2024</v>
      </c>
      <c r="B1124" s="1" t="s">
        <v>31</v>
      </c>
      <c r="C1124" s="1" t="s">
        <v>32</v>
      </c>
      <c r="D1124" s="1" t="s">
        <v>33</v>
      </c>
      <c r="E1124" s="9" t="s">
        <v>34</v>
      </c>
      <c r="F1124" s="1">
        <f>IF(VLOOKUP(G1124,Sku_Consolidated!A2:S957,{19},FALSE)="SHOWCASE", VLOOKUP(E1124,Store_Showcase!B2:C144,{2}, FALSE), IF(VLOOKUP(G1124,Sku_Consolidated!A2:S957,{19},FALSE)="VAM",VLOOKUP(E1124,Store_VAM!B2:C273,{2}, FALSE),VLOOKUP(E1124,Store_SRP!B2:C110,{2}, FALSE)))</f>
      </c>
      <c r="G1124" s="1">
        <v>14281</v>
      </c>
      <c r="H1124" s="1" t="s">
        <v>1621</v>
      </c>
      <c r="I1124" s="10" t="s">
        <v>2994</v>
      </c>
      <c r="J1124" s="1">
        <f>VLOOKUP(G1124,Sku_Consolidated!A2:C957, 3, FALSE)</f>
      </c>
      <c r="K1124" s="10">
        <f>IF(J1124="PACK", I1124, 0)</f>
      </c>
      <c r="L1124" s="10">
        <f>IF(J1124="KG", I1124, I1124 * VLOOKUP(G1124,Sku_Consolidated!A2:U957,21,FALSE))</f>
      </c>
      <c r="M1124" s="10" t="s">
        <v>37</v>
      </c>
      <c r="N1124" s="11" t="s">
        <v>2995</v>
      </c>
      <c r="O1124" s="10" t="s">
        <v>2996</v>
      </c>
      <c r="P1124" s="10">
        <f>N1124 - O1124</f>
      </c>
      <c r="Q1124" s="1">
        <f>VLOOKUP(G1124,Sku_Consolidated!A2:G957,7, FALSE)</f>
      </c>
      <c r="R1124" s="1">
        <f>IF(IFERROR(VLOOKUP(E1124,Store_Showcase!B2:H144,7, FALSE), TRUE)=TRUE, IF(IFERROR(VLOOKUP(E1124,Store_SRP!B2:H110,7, FALSE), TRUE)=TRUE,VLOOKUP(E1124,Store_VAM!B2:H273,7, FALSE),VLOOKUP(E1124,Store_SRP!B2:H110,7, FALSE)), VLOOKUP(E1124,Store_Showcase!B2:H144,7, FALSE))</f>
      </c>
      <c r="S1124" s="1">
        <f>IF(IFERROR(VLOOKUP(E1124,Store_Showcase!B2:I144,8, FALSE), TRUE)=TRUE, IF(IFERROR(VLOOKUP(E1124,Store_SRP!B2:I110,8, FALSE), TRUE)=TRUE,VLOOKUP(E1124,Store_VAM!B2:I273,8, FALSE),VLOOKUP(E1124,Store_SRP!B2:I110,8, FALSE)), VLOOKUP(E1124,Store_Showcase!B2:I144,8, FALSE))</f>
      </c>
      <c r="T1124" s="1">
        <f>VLOOKUP(G1124,Sku_Consolidated!A2:R957,18,FALSE)</f>
      </c>
      <c r="U1124" s="1" t="s">
        <v>2973</v>
      </c>
      <c r="V1124" s="1">
        <f>IF(VLOOKUP(G1124,Sku_Consolidated!A2:S957,19,FALSE)="SHOWCASE", VLOOKUP(E1124,Store_Showcase!B2:L144,11, FALSE), IF(VLOOKUP(G1124,Sku_Consolidated!A2:S957,19,FALSE)="VAM",VLOOKUP(E1124,Store_VAM!B2:L273,11, FALSE),VLOOKUP(E1124,Store_SRP!B2:L110,11, FALSE)))</f>
      </c>
      <c r="W1124" s="1">
        <f>VLOOKUP(G1124,Sku_Consolidated!A2:W957,11,FALSE)</f>
      </c>
      <c r="X1124" s="1">
        <f>VLOOKUP(G1124,Sku_Consolidated!A2:H957,8,FALSE)</f>
      </c>
      <c r="Y1124" s="1">
        <f>VLOOKUP(G1124,Sku_Consolidated!A2:I957,9,FALSE)</f>
      </c>
      <c r="Z1124" s="1" t="s">
        <v>41</v>
      </c>
      <c r="AA1124" s="1">
        <f>VLOOKUP(G1124,Sku_Consolidated!A2:E957,5,FALSE)</f>
      </c>
      <c r="AB1124" s="1">
        <f>IF(VLOOKUP(G1124,Sku_Consolidated!A2:S957,19,FALSE)="SHOWCASE", VLOOKUP(E1124,Store_Showcase!B2:N144,13, FALSE), IF(VLOOKUP(G1124,Sku_Consolidated!A2:S957,19,FALSE)="VAM",VLOOKUP(E1124,Store_VAM!B2:N273,13, FALSE),VLOOKUP(E1124,Store_SRP!B2:N110,13, FALSE)))</f>
      </c>
      <c r="AC1124" s="1">
        <f>IF(IFERROR(AB1124,TRUE)=TRUE, "-","OK")</f>
      </c>
      <c r="AD1124" s="11" t="s">
        <v>37</v>
      </c>
      <c r="AE1124" s="11" t="s">
        <v>37</v>
      </c>
      <c r="AF1124" s="1">
        <f>IF(IFERROR(VLOOKUP(E1124,Store_Showcase!B2:H144,{5}, FALSE), TRUE)=TRUE, IF(IFERROR(VLOOKUP(E1124,Store_SRP!B2:H110,{5}, FALSE), TRUE)=TRUE,VLOOKUP(E1124,Store_VAM!B2:H273,{5}, FALSE),VLOOKUP(E1124,Store_SRP!B2:H110,{5}, FALSE)), VLOOKUP(E1124,Store_Showcase!B2:H144,{5}, FALSE))</f>
      </c>
      <c r="AG1124" s="1">
        <f>IF(IFERROR(VLOOKUP(E1124,Store_Showcase!B2:H144,{6}, FALSE), TRUE)=TRUE, IF(IFERROR(VLOOKUP(E1124,Store_SRP!B2:H110,{6}, FALSE), TRUE)=TRUE,VLOOKUP(E1124,Store_VAM!B2:H273,{6}, FALSE),VLOOKUP(E1124,Store_SRP!B2:H110,{6}, FALSE)), VLOOKUP(E1124,Store_Showcase!B2:H144,{6}, FALSE))</f>
      </c>
      <c r="AH1124" s="1">
        <f>VLOOKUP(G1124,Sku_Consolidated!A2:R957,18,FALSE)</f>
      </c>
      <c r="AI1124" s="1">
        <f>VLOOKUP(G1124,Sku_Consolidated!A2:S957,19,FALSE)</f>
      </c>
      <c r="AJ1124" s="1">
        <f>VLOOKUP(G1124,Sku_Consolidated!A2:T957,20,FALSE)</f>
      </c>
    </row>
    <row r="1125" spans="1:36" x14ac:dyDescent="0.25">
      <c r="A1125" s="1">
        <v>2024</v>
      </c>
      <c r="B1125" s="1" t="s">
        <v>31</v>
      </c>
      <c r="C1125" s="1" t="s">
        <v>32</v>
      </c>
      <c r="D1125" s="1" t="s">
        <v>33</v>
      </c>
      <c r="E1125" s="9" t="s">
        <v>34</v>
      </c>
      <c r="F1125" s="1">
        <f>IF(VLOOKUP(G1125,Sku_Consolidated!A2:S957,{19},FALSE)="SHOWCASE", VLOOKUP(E1125,Store_Showcase!B2:C144,{2}, FALSE), IF(VLOOKUP(G1125,Sku_Consolidated!A2:S957,{19},FALSE)="VAM",VLOOKUP(E1125,Store_VAM!B2:C273,{2}, FALSE),VLOOKUP(E1125,Store_SRP!B2:C110,{2}, FALSE)))</f>
      </c>
      <c r="G1125" s="1">
        <v>14282</v>
      </c>
      <c r="H1125" s="1" t="s">
        <v>2121</v>
      </c>
      <c r="I1125" s="10" t="s">
        <v>2997</v>
      </c>
      <c r="J1125" s="1">
        <f>VLOOKUP(G1125,Sku_Consolidated!A2:C957, 3, FALSE)</f>
      </c>
      <c r="K1125" s="10">
        <f>IF(J1125="PACK", I1125, 0)</f>
      </c>
      <c r="L1125" s="10">
        <f>IF(J1125="KG", I1125, I1125 * VLOOKUP(G1125,Sku_Consolidated!A2:U957,21,FALSE))</f>
      </c>
      <c r="M1125" s="10" t="s">
        <v>37</v>
      </c>
      <c r="N1125" s="11" t="s">
        <v>2998</v>
      </c>
      <c r="O1125" s="10" t="s">
        <v>2999</v>
      </c>
      <c r="P1125" s="10">
        <f>N1125 - O1125</f>
      </c>
      <c r="Q1125" s="1">
        <f>VLOOKUP(G1125,Sku_Consolidated!A2:G957,7, FALSE)</f>
      </c>
      <c r="R1125" s="1">
        <f>IF(IFERROR(VLOOKUP(E1125,Store_Showcase!B2:H144,7, FALSE), TRUE)=TRUE, IF(IFERROR(VLOOKUP(E1125,Store_SRP!B2:H110,7, FALSE), TRUE)=TRUE,VLOOKUP(E1125,Store_VAM!B2:H273,7, FALSE),VLOOKUP(E1125,Store_SRP!B2:H110,7, FALSE)), VLOOKUP(E1125,Store_Showcase!B2:H144,7, FALSE))</f>
      </c>
      <c r="S1125" s="1">
        <f>IF(IFERROR(VLOOKUP(E1125,Store_Showcase!B2:I144,8, FALSE), TRUE)=TRUE, IF(IFERROR(VLOOKUP(E1125,Store_SRP!B2:I110,8, FALSE), TRUE)=TRUE,VLOOKUP(E1125,Store_VAM!B2:I273,8, FALSE),VLOOKUP(E1125,Store_SRP!B2:I110,8, FALSE)), VLOOKUP(E1125,Store_Showcase!B2:I144,8, FALSE))</f>
      </c>
      <c r="T1125" s="1">
        <f>VLOOKUP(G1125,Sku_Consolidated!A2:R957,18,FALSE)</f>
      </c>
      <c r="U1125" s="1" t="s">
        <v>2973</v>
      </c>
      <c r="V1125" s="1">
        <f>IF(VLOOKUP(G1125,Sku_Consolidated!A2:S957,19,FALSE)="SHOWCASE", VLOOKUP(E1125,Store_Showcase!B2:L144,11, FALSE), IF(VLOOKUP(G1125,Sku_Consolidated!A2:S957,19,FALSE)="VAM",VLOOKUP(E1125,Store_VAM!B2:L273,11, FALSE),VLOOKUP(E1125,Store_SRP!B2:L110,11, FALSE)))</f>
      </c>
      <c r="W1125" s="1">
        <f>VLOOKUP(G1125,Sku_Consolidated!A2:W957,11,FALSE)</f>
      </c>
      <c r="X1125" s="1">
        <f>VLOOKUP(G1125,Sku_Consolidated!A2:H957,8,FALSE)</f>
      </c>
      <c r="Y1125" s="1">
        <f>VLOOKUP(G1125,Sku_Consolidated!A2:I957,9,FALSE)</f>
      </c>
      <c r="Z1125" s="1" t="s">
        <v>41</v>
      </c>
      <c r="AA1125" s="1">
        <f>VLOOKUP(G1125,Sku_Consolidated!A2:E957,5,FALSE)</f>
      </c>
      <c r="AB1125" s="1">
        <f>IF(VLOOKUP(G1125,Sku_Consolidated!A2:S957,19,FALSE)="SHOWCASE", VLOOKUP(E1125,Store_Showcase!B2:N144,13, FALSE), IF(VLOOKUP(G1125,Sku_Consolidated!A2:S957,19,FALSE)="VAM",VLOOKUP(E1125,Store_VAM!B2:N273,13, FALSE),VLOOKUP(E1125,Store_SRP!B2:N110,13, FALSE)))</f>
      </c>
      <c r="AC1125" s="1">
        <f>IF(IFERROR(AB1125,TRUE)=TRUE, "-","OK")</f>
      </c>
      <c r="AD1125" s="11" t="s">
        <v>37</v>
      </c>
      <c r="AE1125" s="11" t="s">
        <v>37</v>
      </c>
      <c r="AF1125" s="1">
        <f>IF(IFERROR(VLOOKUP(E1125,Store_Showcase!B2:H144,{5}, FALSE), TRUE)=TRUE, IF(IFERROR(VLOOKUP(E1125,Store_SRP!B2:H110,{5}, FALSE), TRUE)=TRUE,VLOOKUP(E1125,Store_VAM!B2:H273,{5}, FALSE),VLOOKUP(E1125,Store_SRP!B2:H110,{5}, FALSE)), VLOOKUP(E1125,Store_Showcase!B2:H144,{5}, FALSE))</f>
      </c>
      <c r="AG1125" s="1">
        <f>IF(IFERROR(VLOOKUP(E1125,Store_Showcase!B2:H144,{6}, FALSE), TRUE)=TRUE, IF(IFERROR(VLOOKUP(E1125,Store_SRP!B2:H110,{6}, FALSE), TRUE)=TRUE,VLOOKUP(E1125,Store_VAM!B2:H273,{6}, FALSE),VLOOKUP(E1125,Store_SRP!B2:H110,{6}, FALSE)), VLOOKUP(E1125,Store_Showcase!B2:H144,{6}, FALSE))</f>
      </c>
      <c r="AH1125" s="1">
        <f>VLOOKUP(G1125,Sku_Consolidated!A2:R957,18,FALSE)</f>
      </c>
      <c r="AI1125" s="1">
        <f>VLOOKUP(G1125,Sku_Consolidated!A2:S957,19,FALSE)</f>
      </c>
      <c r="AJ1125" s="1">
        <f>VLOOKUP(G1125,Sku_Consolidated!A2:T957,20,FALSE)</f>
      </c>
    </row>
    <row r="1126" spans="1:36" x14ac:dyDescent="0.25">
      <c r="A1126" s="1">
        <v>2024</v>
      </c>
      <c r="B1126" s="1" t="s">
        <v>31</v>
      </c>
      <c r="C1126" s="1" t="s">
        <v>32</v>
      </c>
      <c r="D1126" s="1" t="s">
        <v>33</v>
      </c>
      <c r="E1126" s="9" t="s">
        <v>1055</v>
      </c>
      <c r="F1126" s="1">
        <f>IF(VLOOKUP(G1126,Sku_Consolidated!A2:S957,{19},FALSE)="SHOWCASE", VLOOKUP(E1126,Store_Showcase!B2:C144,{2}, FALSE), IF(VLOOKUP(G1126,Sku_Consolidated!A2:S957,{19},FALSE)="VAM",VLOOKUP(E1126,Store_VAM!B2:C273,{2}, FALSE),VLOOKUP(E1126,Store_SRP!B2:C110,{2}, FALSE)))</f>
      </c>
      <c r="G1126" s="1">
        <v>14266</v>
      </c>
      <c r="H1126" s="1" t="s">
        <v>1433</v>
      </c>
      <c r="I1126" s="10" t="s">
        <v>3000</v>
      </c>
      <c r="J1126" s="1">
        <f>VLOOKUP(G1126,Sku_Consolidated!A2:C957, 3, FALSE)</f>
      </c>
      <c r="K1126" s="10">
        <f>IF(J1126="PACK", I1126, 0)</f>
      </c>
      <c r="L1126" s="10">
        <f>IF(J1126="KG", I1126, I1126 * VLOOKUP(G1126,Sku_Consolidated!A2:U957,21,FALSE))</f>
      </c>
      <c r="M1126" s="10" t="s">
        <v>37</v>
      </c>
      <c r="N1126" s="11" t="s">
        <v>3001</v>
      </c>
      <c r="O1126" s="10" t="s">
        <v>3002</v>
      </c>
      <c r="P1126" s="10">
        <f>N1126 - O1126</f>
      </c>
      <c r="Q1126" s="1">
        <f>VLOOKUP(G1126,Sku_Consolidated!A2:G957,7, FALSE)</f>
      </c>
      <c r="R1126" s="1">
        <f>IF(IFERROR(VLOOKUP(E1126,Store_Showcase!B2:H144,7, FALSE), TRUE)=TRUE, IF(IFERROR(VLOOKUP(E1126,Store_SRP!B2:H110,7, FALSE), TRUE)=TRUE,VLOOKUP(E1126,Store_VAM!B2:H273,7, FALSE),VLOOKUP(E1126,Store_SRP!B2:H110,7, FALSE)), VLOOKUP(E1126,Store_Showcase!B2:H144,7, FALSE))</f>
      </c>
      <c r="S1126" s="1">
        <f>IF(IFERROR(VLOOKUP(E1126,Store_Showcase!B2:I144,8, FALSE), TRUE)=TRUE, IF(IFERROR(VLOOKUP(E1126,Store_SRP!B2:I110,8, FALSE), TRUE)=TRUE,VLOOKUP(E1126,Store_VAM!B2:I273,8, FALSE),VLOOKUP(E1126,Store_SRP!B2:I110,8, FALSE)), VLOOKUP(E1126,Store_Showcase!B2:I144,8, FALSE))</f>
      </c>
      <c r="T1126" s="1">
        <f>VLOOKUP(G1126,Sku_Consolidated!A2:R957,18,FALSE)</f>
      </c>
      <c r="U1126" s="1" t="s">
        <v>3003</v>
      </c>
      <c r="V1126" s="1">
        <f>IF(VLOOKUP(G1126,Sku_Consolidated!A2:S957,19,FALSE)="SHOWCASE", VLOOKUP(E1126,Store_Showcase!B2:L144,11, FALSE), IF(VLOOKUP(G1126,Sku_Consolidated!A2:S957,19,FALSE)="VAM",VLOOKUP(E1126,Store_VAM!B2:L273,11, FALSE),VLOOKUP(E1126,Store_SRP!B2:L110,11, FALSE)))</f>
      </c>
      <c r="W1126" s="1">
        <f>VLOOKUP(G1126,Sku_Consolidated!A2:W957,11,FALSE)</f>
      </c>
      <c r="X1126" s="1">
        <f>VLOOKUP(G1126,Sku_Consolidated!A2:H957,8,FALSE)</f>
      </c>
      <c r="Y1126" s="1">
        <f>VLOOKUP(G1126,Sku_Consolidated!A2:I957,9,FALSE)</f>
      </c>
      <c r="Z1126" s="1" t="s">
        <v>41</v>
      </c>
      <c r="AA1126" s="1">
        <f>VLOOKUP(G1126,Sku_Consolidated!A2:E957,5,FALSE)</f>
      </c>
      <c r="AB1126" s="1">
        <f>IF(VLOOKUP(G1126,Sku_Consolidated!A2:S957,19,FALSE)="SHOWCASE", VLOOKUP(E1126,Store_Showcase!B2:N144,13, FALSE), IF(VLOOKUP(G1126,Sku_Consolidated!A2:S957,19,FALSE)="VAM",VLOOKUP(E1126,Store_VAM!B2:N273,13, FALSE),VLOOKUP(E1126,Store_SRP!B2:N110,13, FALSE)))</f>
      </c>
      <c r="AC1126" s="1">
        <f>IF(IFERROR(AB1126,TRUE)=TRUE, "-","OK")</f>
      </c>
      <c r="AD1126" s="11" t="s">
        <v>37</v>
      </c>
      <c r="AE1126" s="11" t="s">
        <v>37</v>
      </c>
      <c r="AF1126" s="1">
        <f>IF(IFERROR(VLOOKUP(E1126,Store_Showcase!B2:H144,{5}, FALSE), TRUE)=TRUE, IF(IFERROR(VLOOKUP(E1126,Store_SRP!B2:H110,{5}, FALSE), TRUE)=TRUE,VLOOKUP(E1126,Store_VAM!B2:H273,{5}, FALSE),VLOOKUP(E1126,Store_SRP!B2:H110,{5}, FALSE)), VLOOKUP(E1126,Store_Showcase!B2:H144,{5}, FALSE))</f>
      </c>
      <c r="AG1126" s="1">
        <f>IF(IFERROR(VLOOKUP(E1126,Store_Showcase!B2:H144,{6}, FALSE), TRUE)=TRUE, IF(IFERROR(VLOOKUP(E1126,Store_SRP!B2:H110,{6}, FALSE), TRUE)=TRUE,VLOOKUP(E1126,Store_VAM!B2:H273,{6}, FALSE),VLOOKUP(E1126,Store_SRP!B2:H110,{6}, FALSE)), VLOOKUP(E1126,Store_Showcase!B2:H144,{6}, FALSE))</f>
      </c>
      <c r="AH1126" s="1">
        <f>VLOOKUP(G1126,Sku_Consolidated!A2:R957,18,FALSE)</f>
      </c>
      <c r="AI1126" s="1">
        <f>VLOOKUP(G1126,Sku_Consolidated!A2:S957,19,FALSE)</f>
      </c>
      <c r="AJ1126" s="1">
        <f>VLOOKUP(G1126,Sku_Consolidated!A2:T957,20,FALSE)</f>
      </c>
    </row>
    <row r="1127" spans="1:36" x14ac:dyDescent="0.25">
      <c r="A1127" s="1">
        <v>2024</v>
      </c>
      <c r="B1127" s="1" t="s">
        <v>31</v>
      </c>
      <c r="C1127" s="1" t="s">
        <v>32</v>
      </c>
      <c r="D1127" s="1" t="s">
        <v>33</v>
      </c>
      <c r="E1127" s="9" t="s">
        <v>1055</v>
      </c>
      <c r="F1127" s="1">
        <f>IF(VLOOKUP(G1127,Sku_Consolidated!A2:S957,{19},FALSE)="SHOWCASE", VLOOKUP(E1127,Store_Showcase!B2:C144,{2}, FALSE), IF(VLOOKUP(G1127,Sku_Consolidated!A2:S957,{19},FALSE)="VAM",VLOOKUP(E1127,Store_VAM!B2:C273,{2}, FALSE),VLOOKUP(E1127,Store_SRP!B2:C110,{2}, FALSE)))</f>
      </c>
      <c r="G1127" s="1">
        <v>14267</v>
      </c>
      <c r="H1127" s="1" t="s">
        <v>1438</v>
      </c>
      <c r="I1127" s="10" t="s">
        <v>3004</v>
      </c>
      <c r="J1127" s="1">
        <f>VLOOKUP(G1127,Sku_Consolidated!A2:C957, 3, FALSE)</f>
      </c>
      <c r="K1127" s="10">
        <f>IF(J1127="PACK", I1127, 0)</f>
      </c>
      <c r="L1127" s="10">
        <f>IF(J1127="KG", I1127, I1127 * VLOOKUP(G1127,Sku_Consolidated!A2:U957,21,FALSE))</f>
      </c>
      <c r="M1127" s="10" t="s">
        <v>37</v>
      </c>
      <c r="N1127" s="11" t="s">
        <v>3005</v>
      </c>
      <c r="O1127" s="10" t="s">
        <v>3006</v>
      </c>
      <c r="P1127" s="10">
        <f>N1127 - O1127</f>
      </c>
      <c r="Q1127" s="1">
        <f>VLOOKUP(G1127,Sku_Consolidated!A2:G957,7, FALSE)</f>
      </c>
      <c r="R1127" s="1">
        <f>IF(IFERROR(VLOOKUP(E1127,Store_Showcase!B2:H144,7, FALSE), TRUE)=TRUE, IF(IFERROR(VLOOKUP(E1127,Store_SRP!B2:H110,7, FALSE), TRUE)=TRUE,VLOOKUP(E1127,Store_VAM!B2:H273,7, FALSE),VLOOKUP(E1127,Store_SRP!B2:H110,7, FALSE)), VLOOKUP(E1127,Store_Showcase!B2:H144,7, FALSE))</f>
      </c>
      <c r="S1127" s="1">
        <f>IF(IFERROR(VLOOKUP(E1127,Store_Showcase!B2:I144,8, FALSE), TRUE)=TRUE, IF(IFERROR(VLOOKUP(E1127,Store_SRP!B2:I110,8, FALSE), TRUE)=TRUE,VLOOKUP(E1127,Store_VAM!B2:I273,8, FALSE),VLOOKUP(E1127,Store_SRP!B2:I110,8, FALSE)), VLOOKUP(E1127,Store_Showcase!B2:I144,8, FALSE))</f>
      </c>
      <c r="T1127" s="1">
        <f>VLOOKUP(G1127,Sku_Consolidated!A2:R957,18,FALSE)</f>
      </c>
      <c r="U1127" s="1" t="s">
        <v>3003</v>
      </c>
      <c r="V1127" s="1">
        <f>IF(VLOOKUP(G1127,Sku_Consolidated!A2:S957,19,FALSE)="SHOWCASE", VLOOKUP(E1127,Store_Showcase!B2:L144,11, FALSE), IF(VLOOKUP(G1127,Sku_Consolidated!A2:S957,19,FALSE)="VAM",VLOOKUP(E1127,Store_VAM!B2:L273,11, FALSE),VLOOKUP(E1127,Store_SRP!B2:L110,11, FALSE)))</f>
      </c>
      <c r="W1127" s="1">
        <f>VLOOKUP(G1127,Sku_Consolidated!A2:W957,11,FALSE)</f>
      </c>
      <c r="X1127" s="1">
        <f>VLOOKUP(G1127,Sku_Consolidated!A2:H957,8,FALSE)</f>
      </c>
      <c r="Y1127" s="1">
        <f>VLOOKUP(G1127,Sku_Consolidated!A2:I957,9,FALSE)</f>
      </c>
      <c r="Z1127" s="1" t="s">
        <v>41</v>
      </c>
      <c r="AA1127" s="1">
        <f>VLOOKUP(G1127,Sku_Consolidated!A2:E957,5,FALSE)</f>
      </c>
      <c r="AB1127" s="1">
        <f>IF(VLOOKUP(G1127,Sku_Consolidated!A2:S957,19,FALSE)="SHOWCASE", VLOOKUP(E1127,Store_Showcase!B2:N144,13, FALSE), IF(VLOOKUP(G1127,Sku_Consolidated!A2:S957,19,FALSE)="VAM",VLOOKUP(E1127,Store_VAM!B2:N273,13, FALSE),VLOOKUP(E1127,Store_SRP!B2:N110,13, FALSE)))</f>
      </c>
      <c r="AC1127" s="1">
        <f>IF(IFERROR(AB1127,TRUE)=TRUE, "-","OK")</f>
      </c>
      <c r="AD1127" s="11" t="s">
        <v>37</v>
      </c>
      <c r="AE1127" s="11" t="s">
        <v>37</v>
      </c>
      <c r="AF1127" s="1">
        <f>IF(IFERROR(VLOOKUP(E1127,Store_Showcase!B2:H144,{5}, FALSE), TRUE)=TRUE, IF(IFERROR(VLOOKUP(E1127,Store_SRP!B2:H110,{5}, FALSE), TRUE)=TRUE,VLOOKUP(E1127,Store_VAM!B2:H273,{5}, FALSE),VLOOKUP(E1127,Store_SRP!B2:H110,{5}, FALSE)), VLOOKUP(E1127,Store_Showcase!B2:H144,{5}, FALSE))</f>
      </c>
      <c r="AG1127" s="1">
        <f>IF(IFERROR(VLOOKUP(E1127,Store_Showcase!B2:H144,{6}, FALSE), TRUE)=TRUE, IF(IFERROR(VLOOKUP(E1127,Store_SRP!B2:H110,{6}, FALSE), TRUE)=TRUE,VLOOKUP(E1127,Store_VAM!B2:H273,{6}, FALSE),VLOOKUP(E1127,Store_SRP!B2:H110,{6}, FALSE)), VLOOKUP(E1127,Store_Showcase!B2:H144,{6}, FALSE))</f>
      </c>
      <c r="AH1127" s="1">
        <f>VLOOKUP(G1127,Sku_Consolidated!A2:R957,18,FALSE)</f>
      </c>
      <c r="AI1127" s="1">
        <f>VLOOKUP(G1127,Sku_Consolidated!A2:S957,19,FALSE)</f>
      </c>
      <c r="AJ1127" s="1">
        <f>VLOOKUP(G1127,Sku_Consolidated!A2:T957,20,FALSE)</f>
      </c>
    </row>
    <row r="1128" spans="1:36" x14ac:dyDescent="0.25">
      <c r="A1128" s="1">
        <v>2024</v>
      </c>
      <c r="B1128" s="1" t="s">
        <v>31</v>
      </c>
      <c r="C1128" s="1" t="s">
        <v>32</v>
      </c>
      <c r="D1128" s="1" t="s">
        <v>33</v>
      </c>
      <c r="E1128" s="9" t="s">
        <v>1055</v>
      </c>
      <c r="F1128" s="1">
        <f>IF(VLOOKUP(G1128,Sku_Consolidated!A2:S957,{19},FALSE)="SHOWCASE", VLOOKUP(E1128,Store_Showcase!B2:C144,{2}, FALSE), IF(VLOOKUP(G1128,Sku_Consolidated!A2:S957,{19},FALSE)="VAM",VLOOKUP(E1128,Store_VAM!B2:C273,{2}, FALSE),VLOOKUP(E1128,Store_SRP!B2:C110,{2}, FALSE)))</f>
      </c>
      <c r="G1128" s="1">
        <v>14268</v>
      </c>
      <c r="H1128" s="1" t="s">
        <v>1442</v>
      </c>
      <c r="I1128" s="10" t="s">
        <v>863</v>
      </c>
      <c r="J1128" s="1">
        <f>VLOOKUP(G1128,Sku_Consolidated!A2:C957, 3, FALSE)</f>
      </c>
      <c r="K1128" s="10">
        <f>IF(J1128="PACK", I1128, 0)</f>
      </c>
      <c r="L1128" s="10">
        <f>IF(J1128="KG", I1128, I1128 * VLOOKUP(G1128,Sku_Consolidated!A2:U957,21,FALSE))</f>
      </c>
      <c r="M1128" s="10" t="s">
        <v>37</v>
      </c>
      <c r="N1128" s="11" t="s">
        <v>3007</v>
      </c>
      <c r="O1128" s="10" t="s">
        <v>3008</v>
      </c>
      <c r="P1128" s="10">
        <f>N1128 - O1128</f>
      </c>
      <c r="Q1128" s="1">
        <f>VLOOKUP(G1128,Sku_Consolidated!A2:G957,7, FALSE)</f>
      </c>
      <c r="R1128" s="1">
        <f>IF(IFERROR(VLOOKUP(E1128,Store_Showcase!B2:H144,7, FALSE), TRUE)=TRUE, IF(IFERROR(VLOOKUP(E1128,Store_SRP!B2:H110,7, FALSE), TRUE)=TRUE,VLOOKUP(E1128,Store_VAM!B2:H273,7, FALSE),VLOOKUP(E1128,Store_SRP!B2:H110,7, FALSE)), VLOOKUP(E1128,Store_Showcase!B2:H144,7, FALSE))</f>
      </c>
      <c r="S1128" s="1">
        <f>IF(IFERROR(VLOOKUP(E1128,Store_Showcase!B2:I144,8, FALSE), TRUE)=TRUE, IF(IFERROR(VLOOKUP(E1128,Store_SRP!B2:I110,8, FALSE), TRUE)=TRUE,VLOOKUP(E1128,Store_VAM!B2:I273,8, FALSE),VLOOKUP(E1128,Store_SRP!B2:I110,8, FALSE)), VLOOKUP(E1128,Store_Showcase!B2:I144,8, FALSE))</f>
      </c>
      <c r="T1128" s="1">
        <f>VLOOKUP(G1128,Sku_Consolidated!A2:R957,18,FALSE)</f>
      </c>
      <c r="U1128" s="1" t="s">
        <v>3003</v>
      </c>
      <c r="V1128" s="1">
        <f>IF(VLOOKUP(G1128,Sku_Consolidated!A2:S957,19,FALSE)="SHOWCASE", VLOOKUP(E1128,Store_Showcase!B2:L144,11, FALSE), IF(VLOOKUP(G1128,Sku_Consolidated!A2:S957,19,FALSE)="VAM",VLOOKUP(E1128,Store_VAM!B2:L273,11, FALSE),VLOOKUP(E1128,Store_SRP!B2:L110,11, FALSE)))</f>
      </c>
      <c r="W1128" s="1">
        <f>VLOOKUP(G1128,Sku_Consolidated!A2:W957,11,FALSE)</f>
      </c>
      <c r="X1128" s="1">
        <f>VLOOKUP(G1128,Sku_Consolidated!A2:H957,8,FALSE)</f>
      </c>
      <c r="Y1128" s="1">
        <f>VLOOKUP(G1128,Sku_Consolidated!A2:I957,9,FALSE)</f>
      </c>
      <c r="Z1128" s="1" t="s">
        <v>41</v>
      </c>
      <c r="AA1128" s="1">
        <f>VLOOKUP(G1128,Sku_Consolidated!A2:E957,5,FALSE)</f>
      </c>
      <c r="AB1128" s="1">
        <f>IF(VLOOKUP(G1128,Sku_Consolidated!A2:S957,19,FALSE)="SHOWCASE", VLOOKUP(E1128,Store_Showcase!B2:N144,13, FALSE), IF(VLOOKUP(G1128,Sku_Consolidated!A2:S957,19,FALSE)="VAM",VLOOKUP(E1128,Store_VAM!B2:N273,13, FALSE),VLOOKUP(E1128,Store_SRP!B2:N110,13, FALSE)))</f>
      </c>
      <c r="AC1128" s="1">
        <f>IF(IFERROR(AB1128,TRUE)=TRUE, "-","OK")</f>
      </c>
      <c r="AD1128" s="11" t="s">
        <v>37</v>
      </c>
      <c r="AE1128" s="11" t="s">
        <v>37</v>
      </c>
      <c r="AF1128" s="1">
        <f>IF(IFERROR(VLOOKUP(E1128,Store_Showcase!B2:H144,{5}, FALSE), TRUE)=TRUE, IF(IFERROR(VLOOKUP(E1128,Store_SRP!B2:H110,{5}, FALSE), TRUE)=TRUE,VLOOKUP(E1128,Store_VAM!B2:H273,{5}, FALSE),VLOOKUP(E1128,Store_SRP!B2:H110,{5}, FALSE)), VLOOKUP(E1128,Store_Showcase!B2:H144,{5}, FALSE))</f>
      </c>
      <c r="AG1128" s="1">
        <f>IF(IFERROR(VLOOKUP(E1128,Store_Showcase!B2:H144,{6}, FALSE), TRUE)=TRUE, IF(IFERROR(VLOOKUP(E1128,Store_SRP!B2:H110,{6}, FALSE), TRUE)=TRUE,VLOOKUP(E1128,Store_VAM!B2:H273,{6}, FALSE),VLOOKUP(E1128,Store_SRP!B2:H110,{6}, FALSE)), VLOOKUP(E1128,Store_Showcase!B2:H144,{6}, FALSE))</f>
      </c>
      <c r="AH1128" s="1">
        <f>VLOOKUP(G1128,Sku_Consolidated!A2:R957,18,FALSE)</f>
      </c>
      <c r="AI1128" s="1">
        <f>VLOOKUP(G1128,Sku_Consolidated!A2:S957,19,FALSE)</f>
      </c>
      <c r="AJ1128" s="1">
        <f>VLOOKUP(G1128,Sku_Consolidated!A2:T957,20,FALSE)</f>
      </c>
    </row>
    <row r="1129" spans="1:36" x14ac:dyDescent="0.25">
      <c r="A1129" s="1">
        <v>2024</v>
      </c>
      <c r="B1129" s="1" t="s">
        <v>31</v>
      </c>
      <c r="C1129" s="1" t="s">
        <v>32</v>
      </c>
      <c r="D1129" s="1" t="s">
        <v>33</v>
      </c>
      <c r="E1129" s="9" t="s">
        <v>1055</v>
      </c>
      <c r="F1129" s="1">
        <f>IF(VLOOKUP(G1129,Sku_Consolidated!A2:S957,{19},FALSE)="SHOWCASE", VLOOKUP(E1129,Store_Showcase!B2:C144,{2}, FALSE), IF(VLOOKUP(G1129,Sku_Consolidated!A2:S957,{19},FALSE)="VAM",VLOOKUP(E1129,Store_VAM!B2:C273,{2}, FALSE),VLOOKUP(E1129,Store_SRP!B2:C110,{2}, FALSE)))</f>
      </c>
      <c r="G1129" s="1">
        <v>14269</v>
      </c>
      <c r="H1129" s="1" t="s">
        <v>1446</v>
      </c>
      <c r="I1129" s="10" t="s">
        <v>2154</v>
      </c>
      <c r="J1129" s="1">
        <f>VLOOKUP(G1129,Sku_Consolidated!A2:C957, 3, FALSE)</f>
      </c>
      <c r="K1129" s="10">
        <f>IF(J1129="PACK", I1129, 0)</f>
      </c>
      <c r="L1129" s="10">
        <f>IF(J1129="KG", I1129, I1129 * VLOOKUP(G1129,Sku_Consolidated!A2:U957,21,FALSE))</f>
      </c>
      <c r="M1129" s="10" t="s">
        <v>37</v>
      </c>
      <c r="N1129" s="11" t="s">
        <v>3009</v>
      </c>
      <c r="O1129" s="10" t="s">
        <v>3010</v>
      </c>
      <c r="P1129" s="10">
        <f>N1129 - O1129</f>
      </c>
      <c r="Q1129" s="1">
        <f>VLOOKUP(G1129,Sku_Consolidated!A2:G957,7, FALSE)</f>
      </c>
      <c r="R1129" s="1">
        <f>IF(IFERROR(VLOOKUP(E1129,Store_Showcase!B2:H144,7, FALSE), TRUE)=TRUE, IF(IFERROR(VLOOKUP(E1129,Store_SRP!B2:H110,7, FALSE), TRUE)=TRUE,VLOOKUP(E1129,Store_VAM!B2:H273,7, FALSE),VLOOKUP(E1129,Store_SRP!B2:H110,7, FALSE)), VLOOKUP(E1129,Store_Showcase!B2:H144,7, FALSE))</f>
      </c>
      <c r="S1129" s="1">
        <f>IF(IFERROR(VLOOKUP(E1129,Store_Showcase!B2:I144,8, FALSE), TRUE)=TRUE, IF(IFERROR(VLOOKUP(E1129,Store_SRP!B2:I110,8, FALSE), TRUE)=TRUE,VLOOKUP(E1129,Store_VAM!B2:I273,8, FALSE),VLOOKUP(E1129,Store_SRP!B2:I110,8, FALSE)), VLOOKUP(E1129,Store_Showcase!B2:I144,8, FALSE))</f>
      </c>
      <c r="T1129" s="1">
        <f>VLOOKUP(G1129,Sku_Consolidated!A2:R957,18,FALSE)</f>
      </c>
      <c r="U1129" s="1" t="s">
        <v>3003</v>
      </c>
      <c r="V1129" s="1">
        <f>IF(VLOOKUP(G1129,Sku_Consolidated!A2:S957,19,FALSE)="SHOWCASE", VLOOKUP(E1129,Store_Showcase!B2:L144,11, FALSE), IF(VLOOKUP(G1129,Sku_Consolidated!A2:S957,19,FALSE)="VAM",VLOOKUP(E1129,Store_VAM!B2:L273,11, FALSE),VLOOKUP(E1129,Store_SRP!B2:L110,11, FALSE)))</f>
      </c>
      <c r="W1129" s="1">
        <f>VLOOKUP(G1129,Sku_Consolidated!A2:W957,11,FALSE)</f>
      </c>
      <c r="X1129" s="1">
        <f>VLOOKUP(G1129,Sku_Consolidated!A2:H957,8,FALSE)</f>
      </c>
      <c r="Y1129" s="1">
        <f>VLOOKUP(G1129,Sku_Consolidated!A2:I957,9,FALSE)</f>
      </c>
      <c r="Z1129" s="1" t="s">
        <v>41</v>
      </c>
      <c r="AA1129" s="1">
        <f>VLOOKUP(G1129,Sku_Consolidated!A2:E957,5,FALSE)</f>
      </c>
      <c r="AB1129" s="1">
        <f>IF(VLOOKUP(G1129,Sku_Consolidated!A2:S957,19,FALSE)="SHOWCASE", VLOOKUP(E1129,Store_Showcase!B2:N144,13, FALSE), IF(VLOOKUP(G1129,Sku_Consolidated!A2:S957,19,FALSE)="VAM",VLOOKUP(E1129,Store_VAM!B2:N273,13, FALSE),VLOOKUP(E1129,Store_SRP!B2:N110,13, FALSE)))</f>
      </c>
      <c r="AC1129" s="1">
        <f>IF(IFERROR(AB1129,TRUE)=TRUE, "-","OK")</f>
      </c>
      <c r="AD1129" s="11" t="s">
        <v>37</v>
      </c>
      <c r="AE1129" s="11" t="s">
        <v>37</v>
      </c>
      <c r="AF1129" s="1">
        <f>IF(IFERROR(VLOOKUP(E1129,Store_Showcase!B2:H144,{5}, FALSE), TRUE)=TRUE, IF(IFERROR(VLOOKUP(E1129,Store_SRP!B2:H110,{5}, FALSE), TRUE)=TRUE,VLOOKUP(E1129,Store_VAM!B2:H273,{5}, FALSE),VLOOKUP(E1129,Store_SRP!B2:H110,{5}, FALSE)), VLOOKUP(E1129,Store_Showcase!B2:H144,{5}, FALSE))</f>
      </c>
      <c r="AG1129" s="1">
        <f>IF(IFERROR(VLOOKUP(E1129,Store_Showcase!B2:H144,{6}, FALSE), TRUE)=TRUE, IF(IFERROR(VLOOKUP(E1129,Store_SRP!B2:H110,{6}, FALSE), TRUE)=TRUE,VLOOKUP(E1129,Store_VAM!B2:H273,{6}, FALSE),VLOOKUP(E1129,Store_SRP!B2:H110,{6}, FALSE)), VLOOKUP(E1129,Store_Showcase!B2:H144,{6}, FALSE))</f>
      </c>
      <c r="AH1129" s="1">
        <f>VLOOKUP(G1129,Sku_Consolidated!A2:R957,18,FALSE)</f>
      </c>
      <c r="AI1129" s="1">
        <f>VLOOKUP(G1129,Sku_Consolidated!A2:S957,19,FALSE)</f>
      </c>
      <c r="AJ1129" s="1">
        <f>VLOOKUP(G1129,Sku_Consolidated!A2:T957,20,FALSE)</f>
      </c>
    </row>
    <row r="1130" spans="1:36" x14ac:dyDescent="0.25">
      <c r="A1130" s="1">
        <v>2024</v>
      </c>
      <c r="B1130" s="1" t="s">
        <v>31</v>
      </c>
      <c r="C1130" s="1" t="s">
        <v>32</v>
      </c>
      <c r="D1130" s="1" t="s">
        <v>33</v>
      </c>
      <c r="E1130" s="9" t="s">
        <v>1055</v>
      </c>
      <c r="F1130" s="1">
        <f>IF(VLOOKUP(G1130,Sku_Consolidated!A2:S957,{19},FALSE)="SHOWCASE", VLOOKUP(E1130,Store_Showcase!B2:C144,{2}, FALSE), IF(VLOOKUP(G1130,Sku_Consolidated!A2:S957,{19},FALSE)="VAM",VLOOKUP(E1130,Store_VAM!B2:C273,{2}, FALSE),VLOOKUP(E1130,Store_SRP!B2:C110,{2}, FALSE)))</f>
      </c>
      <c r="G1130" s="1">
        <v>14270</v>
      </c>
      <c r="H1130" s="1" t="s">
        <v>1450</v>
      </c>
      <c r="I1130" s="10" t="s">
        <v>3011</v>
      </c>
      <c r="J1130" s="1">
        <f>VLOOKUP(G1130,Sku_Consolidated!A2:C957, 3, FALSE)</f>
      </c>
      <c r="K1130" s="10">
        <f>IF(J1130="PACK", I1130, 0)</f>
      </c>
      <c r="L1130" s="10">
        <f>IF(J1130="KG", I1130, I1130 * VLOOKUP(G1130,Sku_Consolidated!A2:U957,21,FALSE))</f>
      </c>
      <c r="M1130" s="10" t="s">
        <v>37</v>
      </c>
      <c r="N1130" s="11" t="s">
        <v>3012</v>
      </c>
      <c r="O1130" s="10" t="s">
        <v>3013</v>
      </c>
      <c r="P1130" s="10">
        <f>N1130 - O1130</f>
      </c>
      <c r="Q1130" s="1">
        <f>VLOOKUP(G1130,Sku_Consolidated!A2:G957,7, FALSE)</f>
      </c>
      <c r="R1130" s="1">
        <f>IF(IFERROR(VLOOKUP(E1130,Store_Showcase!B2:H144,7, FALSE), TRUE)=TRUE, IF(IFERROR(VLOOKUP(E1130,Store_SRP!B2:H110,7, FALSE), TRUE)=TRUE,VLOOKUP(E1130,Store_VAM!B2:H273,7, FALSE),VLOOKUP(E1130,Store_SRP!B2:H110,7, FALSE)), VLOOKUP(E1130,Store_Showcase!B2:H144,7, FALSE))</f>
      </c>
      <c r="S1130" s="1">
        <f>IF(IFERROR(VLOOKUP(E1130,Store_Showcase!B2:I144,8, FALSE), TRUE)=TRUE, IF(IFERROR(VLOOKUP(E1130,Store_SRP!B2:I110,8, FALSE), TRUE)=TRUE,VLOOKUP(E1130,Store_VAM!B2:I273,8, FALSE),VLOOKUP(E1130,Store_SRP!B2:I110,8, FALSE)), VLOOKUP(E1130,Store_Showcase!B2:I144,8, FALSE))</f>
      </c>
      <c r="T1130" s="1">
        <f>VLOOKUP(G1130,Sku_Consolidated!A2:R957,18,FALSE)</f>
      </c>
      <c r="U1130" s="1" t="s">
        <v>3003</v>
      </c>
      <c r="V1130" s="1">
        <f>IF(VLOOKUP(G1130,Sku_Consolidated!A2:S957,19,FALSE)="SHOWCASE", VLOOKUP(E1130,Store_Showcase!B2:L144,11, FALSE), IF(VLOOKUP(G1130,Sku_Consolidated!A2:S957,19,FALSE)="VAM",VLOOKUP(E1130,Store_VAM!B2:L273,11, FALSE),VLOOKUP(E1130,Store_SRP!B2:L110,11, FALSE)))</f>
      </c>
      <c r="W1130" s="1">
        <f>VLOOKUP(G1130,Sku_Consolidated!A2:W957,11,FALSE)</f>
      </c>
      <c r="X1130" s="1">
        <f>VLOOKUP(G1130,Sku_Consolidated!A2:H957,8,FALSE)</f>
      </c>
      <c r="Y1130" s="1">
        <f>VLOOKUP(G1130,Sku_Consolidated!A2:I957,9,FALSE)</f>
      </c>
      <c r="Z1130" s="1" t="s">
        <v>41</v>
      </c>
      <c r="AA1130" s="1">
        <f>VLOOKUP(G1130,Sku_Consolidated!A2:E957,5,FALSE)</f>
      </c>
      <c r="AB1130" s="1">
        <f>IF(VLOOKUP(G1130,Sku_Consolidated!A2:S957,19,FALSE)="SHOWCASE", VLOOKUP(E1130,Store_Showcase!B2:N144,13, FALSE), IF(VLOOKUP(G1130,Sku_Consolidated!A2:S957,19,FALSE)="VAM",VLOOKUP(E1130,Store_VAM!B2:N273,13, FALSE),VLOOKUP(E1130,Store_SRP!B2:N110,13, FALSE)))</f>
      </c>
      <c r="AC1130" s="1">
        <f>IF(IFERROR(AB1130,TRUE)=TRUE, "-","OK")</f>
      </c>
      <c r="AD1130" s="11" t="s">
        <v>37</v>
      </c>
      <c r="AE1130" s="11" t="s">
        <v>37</v>
      </c>
      <c r="AF1130" s="1">
        <f>IF(IFERROR(VLOOKUP(E1130,Store_Showcase!B2:H144,{5}, FALSE), TRUE)=TRUE, IF(IFERROR(VLOOKUP(E1130,Store_SRP!B2:H110,{5}, FALSE), TRUE)=TRUE,VLOOKUP(E1130,Store_VAM!B2:H273,{5}, FALSE),VLOOKUP(E1130,Store_SRP!B2:H110,{5}, FALSE)), VLOOKUP(E1130,Store_Showcase!B2:H144,{5}, FALSE))</f>
      </c>
      <c r="AG1130" s="1">
        <f>IF(IFERROR(VLOOKUP(E1130,Store_Showcase!B2:H144,{6}, FALSE), TRUE)=TRUE, IF(IFERROR(VLOOKUP(E1130,Store_SRP!B2:H110,{6}, FALSE), TRUE)=TRUE,VLOOKUP(E1130,Store_VAM!B2:H273,{6}, FALSE),VLOOKUP(E1130,Store_SRP!B2:H110,{6}, FALSE)), VLOOKUP(E1130,Store_Showcase!B2:H144,{6}, FALSE))</f>
      </c>
      <c r="AH1130" s="1">
        <f>VLOOKUP(G1130,Sku_Consolidated!A2:R957,18,FALSE)</f>
      </c>
      <c r="AI1130" s="1">
        <f>VLOOKUP(G1130,Sku_Consolidated!A2:S957,19,FALSE)</f>
      </c>
      <c r="AJ1130" s="1">
        <f>VLOOKUP(G1130,Sku_Consolidated!A2:T957,20,FALSE)</f>
      </c>
    </row>
    <row r="1131" spans="1:36" x14ac:dyDescent="0.25">
      <c r="A1131" s="1">
        <v>2024</v>
      </c>
      <c r="B1131" s="1" t="s">
        <v>31</v>
      </c>
      <c r="C1131" s="1" t="s">
        <v>32</v>
      </c>
      <c r="D1131" s="1" t="s">
        <v>33</v>
      </c>
      <c r="E1131" s="9" t="s">
        <v>1055</v>
      </c>
      <c r="F1131" s="1">
        <f>IF(VLOOKUP(G1131,Sku_Consolidated!A2:S957,{19},FALSE)="SHOWCASE", VLOOKUP(E1131,Store_Showcase!B2:C144,{2}, FALSE), IF(VLOOKUP(G1131,Sku_Consolidated!A2:S957,{19},FALSE)="VAM",VLOOKUP(E1131,Store_VAM!B2:C273,{2}, FALSE),VLOOKUP(E1131,Store_SRP!B2:C110,{2}, FALSE)))</f>
      </c>
      <c r="G1131" s="1">
        <v>14275</v>
      </c>
      <c r="H1131" s="1" t="s">
        <v>1454</v>
      </c>
      <c r="I1131" s="10" t="s">
        <v>1368</v>
      </c>
      <c r="J1131" s="1">
        <f>VLOOKUP(G1131,Sku_Consolidated!A2:C957, 3, FALSE)</f>
      </c>
      <c r="K1131" s="10">
        <f>IF(J1131="PACK", I1131, 0)</f>
      </c>
      <c r="L1131" s="10">
        <f>IF(J1131="KG", I1131, I1131 * VLOOKUP(G1131,Sku_Consolidated!A2:U957,21,FALSE))</f>
      </c>
      <c r="M1131" s="10" t="s">
        <v>37</v>
      </c>
      <c r="N1131" s="11" t="s">
        <v>3014</v>
      </c>
      <c r="O1131" s="10" t="s">
        <v>3015</v>
      </c>
      <c r="P1131" s="10">
        <f>N1131 - O1131</f>
      </c>
      <c r="Q1131" s="1">
        <f>VLOOKUP(G1131,Sku_Consolidated!A2:G957,7, FALSE)</f>
      </c>
      <c r="R1131" s="1">
        <f>IF(IFERROR(VLOOKUP(E1131,Store_Showcase!B2:H144,7, FALSE), TRUE)=TRUE, IF(IFERROR(VLOOKUP(E1131,Store_SRP!B2:H110,7, FALSE), TRUE)=TRUE,VLOOKUP(E1131,Store_VAM!B2:H273,7, FALSE),VLOOKUP(E1131,Store_SRP!B2:H110,7, FALSE)), VLOOKUP(E1131,Store_Showcase!B2:H144,7, FALSE))</f>
      </c>
      <c r="S1131" s="1">
        <f>IF(IFERROR(VLOOKUP(E1131,Store_Showcase!B2:I144,8, FALSE), TRUE)=TRUE, IF(IFERROR(VLOOKUP(E1131,Store_SRP!B2:I110,8, FALSE), TRUE)=TRUE,VLOOKUP(E1131,Store_VAM!B2:I273,8, FALSE),VLOOKUP(E1131,Store_SRP!B2:I110,8, FALSE)), VLOOKUP(E1131,Store_Showcase!B2:I144,8, FALSE))</f>
      </c>
      <c r="T1131" s="1">
        <f>VLOOKUP(G1131,Sku_Consolidated!A2:R957,18,FALSE)</f>
      </c>
      <c r="U1131" s="1" t="s">
        <v>3003</v>
      </c>
      <c r="V1131" s="1">
        <f>IF(VLOOKUP(G1131,Sku_Consolidated!A2:S957,19,FALSE)="SHOWCASE", VLOOKUP(E1131,Store_Showcase!B2:L144,11, FALSE), IF(VLOOKUP(G1131,Sku_Consolidated!A2:S957,19,FALSE)="VAM",VLOOKUP(E1131,Store_VAM!B2:L273,11, FALSE),VLOOKUP(E1131,Store_SRP!B2:L110,11, FALSE)))</f>
      </c>
      <c r="W1131" s="1">
        <f>VLOOKUP(G1131,Sku_Consolidated!A2:W957,11,FALSE)</f>
      </c>
      <c r="X1131" s="1">
        <f>VLOOKUP(G1131,Sku_Consolidated!A2:H957,8,FALSE)</f>
      </c>
      <c r="Y1131" s="1">
        <f>VLOOKUP(G1131,Sku_Consolidated!A2:I957,9,FALSE)</f>
      </c>
      <c r="Z1131" s="1" t="s">
        <v>41</v>
      </c>
      <c r="AA1131" s="1">
        <f>VLOOKUP(G1131,Sku_Consolidated!A2:E957,5,FALSE)</f>
      </c>
      <c r="AB1131" s="1">
        <f>IF(VLOOKUP(G1131,Sku_Consolidated!A2:S957,19,FALSE)="SHOWCASE", VLOOKUP(E1131,Store_Showcase!B2:N144,13, FALSE), IF(VLOOKUP(G1131,Sku_Consolidated!A2:S957,19,FALSE)="VAM",VLOOKUP(E1131,Store_VAM!B2:N273,13, FALSE),VLOOKUP(E1131,Store_SRP!B2:N110,13, FALSE)))</f>
      </c>
      <c r="AC1131" s="1">
        <f>IF(IFERROR(AB1131,TRUE)=TRUE, "-","OK")</f>
      </c>
      <c r="AD1131" s="11" t="s">
        <v>37</v>
      </c>
      <c r="AE1131" s="11" t="s">
        <v>37</v>
      </c>
      <c r="AF1131" s="1">
        <f>IF(IFERROR(VLOOKUP(E1131,Store_Showcase!B2:H144,{5}, FALSE), TRUE)=TRUE, IF(IFERROR(VLOOKUP(E1131,Store_SRP!B2:H110,{5}, FALSE), TRUE)=TRUE,VLOOKUP(E1131,Store_VAM!B2:H273,{5}, FALSE),VLOOKUP(E1131,Store_SRP!B2:H110,{5}, FALSE)), VLOOKUP(E1131,Store_Showcase!B2:H144,{5}, FALSE))</f>
      </c>
      <c r="AG1131" s="1">
        <f>IF(IFERROR(VLOOKUP(E1131,Store_Showcase!B2:H144,{6}, FALSE), TRUE)=TRUE, IF(IFERROR(VLOOKUP(E1131,Store_SRP!B2:H110,{6}, FALSE), TRUE)=TRUE,VLOOKUP(E1131,Store_VAM!B2:H273,{6}, FALSE),VLOOKUP(E1131,Store_SRP!B2:H110,{6}, FALSE)), VLOOKUP(E1131,Store_Showcase!B2:H144,{6}, FALSE))</f>
      </c>
      <c r="AH1131" s="1">
        <f>VLOOKUP(G1131,Sku_Consolidated!A2:R957,18,FALSE)</f>
      </c>
      <c r="AI1131" s="1">
        <f>VLOOKUP(G1131,Sku_Consolidated!A2:S957,19,FALSE)</f>
      </c>
      <c r="AJ1131" s="1">
        <f>VLOOKUP(G1131,Sku_Consolidated!A2:T957,20,FALSE)</f>
      </c>
    </row>
    <row r="1132" spans="1:36" x14ac:dyDescent="0.25">
      <c r="A1132" s="1">
        <v>2024</v>
      </c>
      <c r="B1132" s="1" t="s">
        <v>31</v>
      </c>
      <c r="C1132" s="1" t="s">
        <v>32</v>
      </c>
      <c r="D1132" s="1" t="s">
        <v>33</v>
      </c>
      <c r="E1132" s="9" t="s">
        <v>1055</v>
      </c>
      <c r="F1132" s="1">
        <f>IF(VLOOKUP(G1132,Sku_Consolidated!A2:S957,{19},FALSE)="SHOWCASE", VLOOKUP(E1132,Store_Showcase!B2:C144,{2}, FALSE), IF(VLOOKUP(G1132,Sku_Consolidated!A2:S957,{19},FALSE)="VAM",VLOOKUP(E1132,Store_VAM!B2:C273,{2}, FALSE),VLOOKUP(E1132,Store_SRP!B2:C110,{2}, FALSE)))</f>
      </c>
      <c r="G1132" s="1">
        <v>14280</v>
      </c>
      <c r="H1132" s="1" t="s">
        <v>1458</v>
      </c>
      <c r="I1132" s="10" t="s">
        <v>3016</v>
      </c>
      <c r="J1132" s="1">
        <f>VLOOKUP(G1132,Sku_Consolidated!A2:C957, 3, FALSE)</f>
      </c>
      <c r="K1132" s="10">
        <f>IF(J1132="PACK", I1132, 0)</f>
      </c>
      <c r="L1132" s="10">
        <f>IF(J1132="KG", I1132, I1132 * VLOOKUP(G1132,Sku_Consolidated!A2:U957,21,FALSE))</f>
      </c>
      <c r="M1132" s="10" t="s">
        <v>37</v>
      </c>
      <c r="N1132" s="11" t="s">
        <v>3017</v>
      </c>
      <c r="O1132" s="10" t="s">
        <v>3018</v>
      </c>
      <c r="P1132" s="10">
        <f>N1132 - O1132</f>
      </c>
      <c r="Q1132" s="1">
        <f>VLOOKUP(G1132,Sku_Consolidated!A2:G957,7, FALSE)</f>
      </c>
      <c r="R1132" s="1">
        <f>IF(IFERROR(VLOOKUP(E1132,Store_Showcase!B2:H144,7, FALSE), TRUE)=TRUE, IF(IFERROR(VLOOKUP(E1132,Store_SRP!B2:H110,7, FALSE), TRUE)=TRUE,VLOOKUP(E1132,Store_VAM!B2:H273,7, FALSE),VLOOKUP(E1132,Store_SRP!B2:H110,7, FALSE)), VLOOKUP(E1132,Store_Showcase!B2:H144,7, FALSE))</f>
      </c>
      <c r="S1132" s="1">
        <f>IF(IFERROR(VLOOKUP(E1132,Store_Showcase!B2:I144,8, FALSE), TRUE)=TRUE, IF(IFERROR(VLOOKUP(E1132,Store_SRP!B2:I110,8, FALSE), TRUE)=TRUE,VLOOKUP(E1132,Store_VAM!B2:I273,8, FALSE),VLOOKUP(E1132,Store_SRP!B2:I110,8, FALSE)), VLOOKUP(E1132,Store_Showcase!B2:I144,8, FALSE))</f>
      </c>
      <c r="T1132" s="1">
        <f>VLOOKUP(G1132,Sku_Consolidated!A2:R957,18,FALSE)</f>
      </c>
      <c r="U1132" s="1" t="s">
        <v>3003</v>
      </c>
      <c r="V1132" s="1">
        <f>IF(VLOOKUP(G1132,Sku_Consolidated!A2:S957,19,FALSE)="SHOWCASE", VLOOKUP(E1132,Store_Showcase!B2:L144,11, FALSE), IF(VLOOKUP(G1132,Sku_Consolidated!A2:S957,19,FALSE)="VAM",VLOOKUP(E1132,Store_VAM!B2:L273,11, FALSE),VLOOKUP(E1132,Store_SRP!B2:L110,11, FALSE)))</f>
      </c>
      <c r="W1132" s="1">
        <f>VLOOKUP(G1132,Sku_Consolidated!A2:W957,11,FALSE)</f>
      </c>
      <c r="X1132" s="1">
        <f>VLOOKUP(G1132,Sku_Consolidated!A2:H957,8,FALSE)</f>
      </c>
      <c r="Y1132" s="1">
        <f>VLOOKUP(G1132,Sku_Consolidated!A2:I957,9,FALSE)</f>
      </c>
      <c r="Z1132" s="1" t="s">
        <v>41</v>
      </c>
      <c r="AA1132" s="1">
        <f>VLOOKUP(G1132,Sku_Consolidated!A2:E957,5,FALSE)</f>
      </c>
      <c r="AB1132" s="1">
        <f>IF(VLOOKUP(G1132,Sku_Consolidated!A2:S957,19,FALSE)="SHOWCASE", VLOOKUP(E1132,Store_Showcase!B2:N144,13, FALSE), IF(VLOOKUP(G1132,Sku_Consolidated!A2:S957,19,FALSE)="VAM",VLOOKUP(E1132,Store_VAM!B2:N273,13, FALSE),VLOOKUP(E1132,Store_SRP!B2:N110,13, FALSE)))</f>
      </c>
      <c r="AC1132" s="1">
        <f>IF(IFERROR(AB1132,TRUE)=TRUE, "-","OK")</f>
      </c>
      <c r="AD1132" s="11" t="s">
        <v>37</v>
      </c>
      <c r="AE1132" s="11" t="s">
        <v>37</v>
      </c>
      <c r="AF1132" s="1">
        <f>IF(IFERROR(VLOOKUP(E1132,Store_Showcase!B2:H144,{5}, FALSE), TRUE)=TRUE, IF(IFERROR(VLOOKUP(E1132,Store_SRP!B2:H110,{5}, FALSE), TRUE)=TRUE,VLOOKUP(E1132,Store_VAM!B2:H273,{5}, FALSE),VLOOKUP(E1132,Store_SRP!B2:H110,{5}, FALSE)), VLOOKUP(E1132,Store_Showcase!B2:H144,{5}, FALSE))</f>
      </c>
      <c r="AG1132" s="1">
        <f>IF(IFERROR(VLOOKUP(E1132,Store_Showcase!B2:H144,{6}, FALSE), TRUE)=TRUE, IF(IFERROR(VLOOKUP(E1132,Store_SRP!B2:H110,{6}, FALSE), TRUE)=TRUE,VLOOKUP(E1132,Store_VAM!B2:H273,{6}, FALSE),VLOOKUP(E1132,Store_SRP!B2:H110,{6}, FALSE)), VLOOKUP(E1132,Store_Showcase!B2:H144,{6}, FALSE))</f>
      </c>
      <c r="AH1132" s="1">
        <f>VLOOKUP(G1132,Sku_Consolidated!A2:R957,18,FALSE)</f>
      </c>
      <c r="AI1132" s="1">
        <f>VLOOKUP(G1132,Sku_Consolidated!A2:S957,19,FALSE)</f>
      </c>
      <c r="AJ1132" s="1">
        <f>VLOOKUP(G1132,Sku_Consolidated!A2:T957,20,FALSE)</f>
      </c>
    </row>
    <row r="1133" spans="1:36" x14ac:dyDescent="0.25">
      <c r="A1133" s="1">
        <v>2024</v>
      </c>
      <c r="B1133" s="1" t="s">
        <v>31</v>
      </c>
      <c r="C1133" s="1" t="s">
        <v>32</v>
      </c>
      <c r="D1133" s="1" t="s">
        <v>33</v>
      </c>
      <c r="E1133" s="9" t="s">
        <v>2736</v>
      </c>
      <c r="F1133" s="1">
        <f>IF(VLOOKUP(G1133,Sku_Consolidated!A2:S957,{19},FALSE)="SHOWCASE", VLOOKUP(E1133,Store_Showcase!B2:C144,{2}, FALSE), IF(VLOOKUP(G1133,Sku_Consolidated!A2:S957,{19},FALSE)="VAM",VLOOKUP(E1133,Store_VAM!B2:C273,{2}, FALSE),VLOOKUP(E1133,Store_SRP!B2:C110,{2}, FALSE)))</f>
      </c>
      <c r="G1133" s="1">
        <v>14266</v>
      </c>
      <c r="H1133" s="1" t="s">
        <v>1433</v>
      </c>
      <c r="I1133" s="10" t="s">
        <v>3019</v>
      </c>
      <c r="J1133" s="1">
        <f>VLOOKUP(G1133,Sku_Consolidated!A2:C957, 3, FALSE)</f>
      </c>
      <c r="K1133" s="10">
        <f>IF(J1133="PACK", I1133, 0)</f>
      </c>
      <c r="L1133" s="10">
        <f>IF(J1133="KG", I1133, I1133 * VLOOKUP(G1133,Sku_Consolidated!A2:U957,21,FALSE))</f>
      </c>
      <c r="M1133" s="10" t="s">
        <v>37</v>
      </c>
      <c r="N1133" s="11" t="s">
        <v>3020</v>
      </c>
      <c r="O1133" s="10" t="s">
        <v>3021</v>
      </c>
      <c r="P1133" s="10">
        <f>N1133 - O1133</f>
      </c>
      <c r="Q1133" s="1">
        <f>VLOOKUP(G1133,Sku_Consolidated!A2:G957,7, FALSE)</f>
      </c>
      <c r="R1133" s="1">
        <f>IF(IFERROR(VLOOKUP(E1133,Store_Showcase!B2:H144,7, FALSE), TRUE)=TRUE, IF(IFERROR(VLOOKUP(E1133,Store_SRP!B2:H110,7, FALSE), TRUE)=TRUE,VLOOKUP(E1133,Store_VAM!B2:H273,7, FALSE),VLOOKUP(E1133,Store_SRP!B2:H110,7, FALSE)), VLOOKUP(E1133,Store_Showcase!B2:H144,7, FALSE))</f>
      </c>
      <c r="S1133" s="1">
        <f>IF(IFERROR(VLOOKUP(E1133,Store_Showcase!B2:I144,8, FALSE), TRUE)=TRUE, IF(IFERROR(VLOOKUP(E1133,Store_SRP!B2:I110,8, FALSE), TRUE)=TRUE,VLOOKUP(E1133,Store_VAM!B2:I273,8, FALSE),VLOOKUP(E1133,Store_SRP!B2:I110,8, FALSE)), VLOOKUP(E1133,Store_Showcase!B2:I144,8, FALSE))</f>
      </c>
      <c r="T1133" s="1">
        <f>VLOOKUP(G1133,Sku_Consolidated!A2:R957,18,FALSE)</f>
      </c>
      <c r="U1133" s="1" t="s">
        <v>3022</v>
      </c>
      <c r="V1133" s="1">
        <f>IF(VLOOKUP(G1133,Sku_Consolidated!A2:S957,19,FALSE)="SHOWCASE", VLOOKUP(E1133,Store_Showcase!B2:L144,11, FALSE), IF(VLOOKUP(G1133,Sku_Consolidated!A2:S957,19,FALSE)="VAM",VLOOKUP(E1133,Store_VAM!B2:L273,11, FALSE),VLOOKUP(E1133,Store_SRP!B2:L110,11, FALSE)))</f>
      </c>
      <c r="W1133" s="1">
        <f>VLOOKUP(G1133,Sku_Consolidated!A2:W957,11,FALSE)</f>
      </c>
      <c r="X1133" s="1">
        <f>VLOOKUP(G1133,Sku_Consolidated!A2:H957,8,FALSE)</f>
      </c>
      <c r="Y1133" s="1">
        <f>VLOOKUP(G1133,Sku_Consolidated!A2:I957,9,FALSE)</f>
      </c>
      <c r="Z1133" s="1" t="s">
        <v>41</v>
      </c>
      <c r="AA1133" s="1">
        <f>VLOOKUP(G1133,Sku_Consolidated!A2:E957,5,FALSE)</f>
      </c>
      <c r="AB1133" s="1">
        <f>IF(VLOOKUP(G1133,Sku_Consolidated!A2:S957,19,FALSE)="SHOWCASE", VLOOKUP(E1133,Store_Showcase!B2:N144,13, FALSE), IF(VLOOKUP(G1133,Sku_Consolidated!A2:S957,19,FALSE)="VAM",VLOOKUP(E1133,Store_VAM!B2:N273,13, FALSE),VLOOKUP(E1133,Store_SRP!B2:N110,13, FALSE)))</f>
      </c>
      <c r="AC1133" s="1">
        <f>IF(IFERROR(AB1133,TRUE)=TRUE, "-","OK")</f>
      </c>
      <c r="AD1133" s="11" t="s">
        <v>37</v>
      </c>
      <c r="AE1133" s="11" t="s">
        <v>37</v>
      </c>
      <c r="AF1133" s="1">
        <f>IF(IFERROR(VLOOKUP(E1133,Store_Showcase!B2:H144,{5}, FALSE), TRUE)=TRUE, IF(IFERROR(VLOOKUP(E1133,Store_SRP!B2:H110,{5}, FALSE), TRUE)=TRUE,VLOOKUP(E1133,Store_VAM!B2:H273,{5}, FALSE),VLOOKUP(E1133,Store_SRP!B2:H110,{5}, FALSE)), VLOOKUP(E1133,Store_Showcase!B2:H144,{5}, FALSE))</f>
      </c>
      <c r="AG1133" s="1">
        <f>IF(IFERROR(VLOOKUP(E1133,Store_Showcase!B2:H144,{6}, FALSE), TRUE)=TRUE, IF(IFERROR(VLOOKUP(E1133,Store_SRP!B2:H110,{6}, FALSE), TRUE)=TRUE,VLOOKUP(E1133,Store_VAM!B2:H273,{6}, FALSE),VLOOKUP(E1133,Store_SRP!B2:H110,{6}, FALSE)), VLOOKUP(E1133,Store_Showcase!B2:H144,{6}, FALSE))</f>
      </c>
      <c r="AH1133" s="1">
        <f>VLOOKUP(G1133,Sku_Consolidated!A2:R957,18,FALSE)</f>
      </c>
      <c r="AI1133" s="1">
        <f>VLOOKUP(G1133,Sku_Consolidated!A2:S957,19,FALSE)</f>
      </c>
      <c r="AJ1133" s="1">
        <f>VLOOKUP(G1133,Sku_Consolidated!A2:T957,20,FALSE)</f>
      </c>
    </row>
    <row r="1134" spans="1:36" x14ac:dyDescent="0.25">
      <c r="A1134" s="1">
        <v>2024</v>
      </c>
      <c r="B1134" s="1" t="s">
        <v>31</v>
      </c>
      <c r="C1134" s="1" t="s">
        <v>32</v>
      </c>
      <c r="D1134" s="1" t="s">
        <v>33</v>
      </c>
      <c r="E1134" s="9" t="s">
        <v>2736</v>
      </c>
      <c r="F1134" s="1">
        <f>IF(VLOOKUP(G1134,Sku_Consolidated!A2:S957,{19},FALSE)="SHOWCASE", VLOOKUP(E1134,Store_Showcase!B2:C144,{2}, FALSE), IF(VLOOKUP(G1134,Sku_Consolidated!A2:S957,{19},FALSE)="VAM",VLOOKUP(E1134,Store_VAM!B2:C273,{2}, FALSE),VLOOKUP(E1134,Store_SRP!B2:C110,{2}, FALSE)))</f>
      </c>
      <c r="G1134" s="1">
        <v>14268</v>
      </c>
      <c r="H1134" s="1" t="s">
        <v>1442</v>
      </c>
      <c r="I1134" s="10" t="s">
        <v>2621</v>
      </c>
      <c r="J1134" s="1">
        <f>VLOOKUP(G1134,Sku_Consolidated!A2:C957, 3, FALSE)</f>
      </c>
      <c r="K1134" s="10">
        <f>IF(J1134="PACK", I1134, 0)</f>
      </c>
      <c r="L1134" s="10">
        <f>IF(J1134="KG", I1134, I1134 * VLOOKUP(G1134,Sku_Consolidated!A2:U957,21,FALSE))</f>
      </c>
      <c r="M1134" s="10" t="s">
        <v>37</v>
      </c>
      <c r="N1134" s="11" t="s">
        <v>3023</v>
      </c>
      <c r="O1134" s="10" t="s">
        <v>3024</v>
      </c>
      <c r="P1134" s="10">
        <f>N1134 - O1134</f>
      </c>
      <c r="Q1134" s="1">
        <f>VLOOKUP(G1134,Sku_Consolidated!A2:G957,7, FALSE)</f>
      </c>
      <c r="R1134" s="1">
        <f>IF(IFERROR(VLOOKUP(E1134,Store_Showcase!B2:H144,7, FALSE), TRUE)=TRUE, IF(IFERROR(VLOOKUP(E1134,Store_SRP!B2:H110,7, FALSE), TRUE)=TRUE,VLOOKUP(E1134,Store_VAM!B2:H273,7, FALSE),VLOOKUP(E1134,Store_SRP!B2:H110,7, FALSE)), VLOOKUP(E1134,Store_Showcase!B2:H144,7, FALSE))</f>
      </c>
      <c r="S1134" s="1">
        <f>IF(IFERROR(VLOOKUP(E1134,Store_Showcase!B2:I144,8, FALSE), TRUE)=TRUE, IF(IFERROR(VLOOKUP(E1134,Store_SRP!B2:I110,8, FALSE), TRUE)=TRUE,VLOOKUP(E1134,Store_VAM!B2:I273,8, FALSE),VLOOKUP(E1134,Store_SRP!B2:I110,8, FALSE)), VLOOKUP(E1134,Store_Showcase!B2:I144,8, FALSE))</f>
      </c>
      <c r="T1134" s="1">
        <f>VLOOKUP(G1134,Sku_Consolidated!A2:R957,18,FALSE)</f>
      </c>
      <c r="U1134" s="1" t="s">
        <v>3022</v>
      </c>
      <c r="V1134" s="1">
        <f>IF(VLOOKUP(G1134,Sku_Consolidated!A2:S957,19,FALSE)="SHOWCASE", VLOOKUP(E1134,Store_Showcase!B2:L144,11, FALSE), IF(VLOOKUP(G1134,Sku_Consolidated!A2:S957,19,FALSE)="VAM",VLOOKUP(E1134,Store_VAM!B2:L273,11, FALSE),VLOOKUP(E1134,Store_SRP!B2:L110,11, FALSE)))</f>
      </c>
      <c r="W1134" s="1">
        <f>VLOOKUP(G1134,Sku_Consolidated!A2:W957,11,FALSE)</f>
      </c>
      <c r="X1134" s="1">
        <f>VLOOKUP(G1134,Sku_Consolidated!A2:H957,8,FALSE)</f>
      </c>
      <c r="Y1134" s="1">
        <f>VLOOKUP(G1134,Sku_Consolidated!A2:I957,9,FALSE)</f>
      </c>
      <c r="Z1134" s="1" t="s">
        <v>41</v>
      </c>
      <c r="AA1134" s="1">
        <f>VLOOKUP(G1134,Sku_Consolidated!A2:E957,5,FALSE)</f>
      </c>
      <c r="AB1134" s="1">
        <f>IF(VLOOKUP(G1134,Sku_Consolidated!A2:S957,19,FALSE)="SHOWCASE", VLOOKUP(E1134,Store_Showcase!B2:N144,13, FALSE), IF(VLOOKUP(G1134,Sku_Consolidated!A2:S957,19,FALSE)="VAM",VLOOKUP(E1134,Store_VAM!B2:N273,13, FALSE),VLOOKUP(E1134,Store_SRP!B2:N110,13, FALSE)))</f>
      </c>
      <c r="AC1134" s="1">
        <f>IF(IFERROR(AB1134,TRUE)=TRUE, "-","OK")</f>
      </c>
      <c r="AD1134" s="11" t="s">
        <v>37</v>
      </c>
      <c r="AE1134" s="11" t="s">
        <v>37</v>
      </c>
      <c r="AF1134" s="1">
        <f>IF(IFERROR(VLOOKUP(E1134,Store_Showcase!B2:H144,{5}, FALSE), TRUE)=TRUE, IF(IFERROR(VLOOKUP(E1134,Store_SRP!B2:H110,{5}, FALSE), TRUE)=TRUE,VLOOKUP(E1134,Store_VAM!B2:H273,{5}, FALSE),VLOOKUP(E1134,Store_SRP!B2:H110,{5}, FALSE)), VLOOKUP(E1134,Store_Showcase!B2:H144,{5}, FALSE))</f>
      </c>
      <c r="AG1134" s="1">
        <f>IF(IFERROR(VLOOKUP(E1134,Store_Showcase!B2:H144,{6}, FALSE), TRUE)=TRUE, IF(IFERROR(VLOOKUP(E1134,Store_SRP!B2:H110,{6}, FALSE), TRUE)=TRUE,VLOOKUP(E1134,Store_VAM!B2:H273,{6}, FALSE),VLOOKUP(E1134,Store_SRP!B2:H110,{6}, FALSE)), VLOOKUP(E1134,Store_Showcase!B2:H144,{6}, FALSE))</f>
      </c>
      <c r="AH1134" s="1">
        <f>VLOOKUP(G1134,Sku_Consolidated!A2:R957,18,FALSE)</f>
      </c>
      <c r="AI1134" s="1">
        <f>VLOOKUP(G1134,Sku_Consolidated!A2:S957,19,FALSE)</f>
      </c>
      <c r="AJ1134" s="1">
        <f>VLOOKUP(G1134,Sku_Consolidated!A2:T957,20,FALSE)</f>
      </c>
    </row>
    <row r="1135" spans="1:36" x14ac:dyDescent="0.25">
      <c r="A1135" s="1">
        <v>2024</v>
      </c>
      <c r="B1135" s="1" t="s">
        <v>31</v>
      </c>
      <c r="C1135" s="1" t="s">
        <v>32</v>
      </c>
      <c r="D1135" s="1" t="s">
        <v>33</v>
      </c>
      <c r="E1135" s="9" t="s">
        <v>2736</v>
      </c>
      <c r="F1135" s="1">
        <f>IF(VLOOKUP(G1135,Sku_Consolidated!A2:S957,{19},FALSE)="SHOWCASE", VLOOKUP(E1135,Store_Showcase!B2:C144,{2}, FALSE), IF(VLOOKUP(G1135,Sku_Consolidated!A2:S957,{19},FALSE)="VAM",VLOOKUP(E1135,Store_VAM!B2:C273,{2}, FALSE),VLOOKUP(E1135,Store_SRP!B2:C110,{2}, FALSE)))</f>
      </c>
      <c r="G1135" s="1">
        <v>14269</v>
      </c>
      <c r="H1135" s="1" t="s">
        <v>1446</v>
      </c>
      <c r="I1135" s="10" t="s">
        <v>3025</v>
      </c>
      <c r="J1135" s="1">
        <f>VLOOKUP(G1135,Sku_Consolidated!A2:C957, 3, FALSE)</f>
      </c>
      <c r="K1135" s="10">
        <f>IF(J1135="PACK", I1135, 0)</f>
      </c>
      <c r="L1135" s="10">
        <f>IF(J1135="KG", I1135, I1135 * VLOOKUP(G1135,Sku_Consolidated!A2:U957,21,FALSE))</f>
      </c>
      <c r="M1135" s="10" t="s">
        <v>37</v>
      </c>
      <c r="N1135" s="11" t="s">
        <v>3026</v>
      </c>
      <c r="O1135" s="10" t="s">
        <v>3027</v>
      </c>
      <c r="P1135" s="10">
        <f>N1135 - O1135</f>
      </c>
      <c r="Q1135" s="1">
        <f>VLOOKUP(G1135,Sku_Consolidated!A2:G957,7, FALSE)</f>
      </c>
      <c r="R1135" s="1">
        <f>IF(IFERROR(VLOOKUP(E1135,Store_Showcase!B2:H144,7, FALSE), TRUE)=TRUE, IF(IFERROR(VLOOKUP(E1135,Store_SRP!B2:H110,7, FALSE), TRUE)=TRUE,VLOOKUP(E1135,Store_VAM!B2:H273,7, FALSE),VLOOKUP(E1135,Store_SRP!B2:H110,7, FALSE)), VLOOKUP(E1135,Store_Showcase!B2:H144,7, FALSE))</f>
      </c>
      <c r="S1135" s="1">
        <f>IF(IFERROR(VLOOKUP(E1135,Store_Showcase!B2:I144,8, FALSE), TRUE)=TRUE, IF(IFERROR(VLOOKUP(E1135,Store_SRP!B2:I110,8, FALSE), TRUE)=TRUE,VLOOKUP(E1135,Store_VAM!B2:I273,8, FALSE),VLOOKUP(E1135,Store_SRP!B2:I110,8, FALSE)), VLOOKUP(E1135,Store_Showcase!B2:I144,8, FALSE))</f>
      </c>
      <c r="T1135" s="1">
        <f>VLOOKUP(G1135,Sku_Consolidated!A2:R957,18,FALSE)</f>
      </c>
      <c r="U1135" s="1" t="s">
        <v>3022</v>
      </c>
      <c r="V1135" s="1">
        <f>IF(VLOOKUP(G1135,Sku_Consolidated!A2:S957,19,FALSE)="SHOWCASE", VLOOKUP(E1135,Store_Showcase!B2:L144,11, FALSE), IF(VLOOKUP(G1135,Sku_Consolidated!A2:S957,19,FALSE)="VAM",VLOOKUP(E1135,Store_VAM!B2:L273,11, FALSE),VLOOKUP(E1135,Store_SRP!B2:L110,11, FALSE)))</f>
      </c>
      <c r="W1135" s="1">
        <f>VLOOKUP(G1135,Sku_Consolidated!A2:W957,11,FALSE)</f>
      </c>
      <c r="X1135" s="1">
        <f>VLOOKUP(G1135,Sku_Consolidated!A2:H957,8,FALSE)</f>
      </c>
      <c r="Y1135" s="1">
        <f>VLOOKUP(G1135,Sku_Consolidated!A2:I957,9,FALSE)</f>
      </c>
      <c r="Z1135" s="1" t="s">
        <v>41</v>
      </c>
      <c r="AA1135" s="1">
        <f>VLOOKUP(G1135,Sku_Consolidated!A2:E957,5,FALSE)</f>
      </c>
      <c r="AB1135" s="1">
        <f>IF(VLOOKUP(G1135,Sku_Consolidated!A2:S957,19,FALSE)="SHOWCASE", VLOOKUP(E1135,Store_Showcase!B2:N144,13, FALSE), IF(VLOOKUP(G1135,Sku_Consolidated!A2:S957,19,FALSE)="VAM",VLOOKUP(E1135,Store_VAM!B2:N273,13, FALSE),VLOOKUP(E1135,Store_SRP!B2:N110,13, FALSE)))</f>
      </c>
      <c r="AC1135" s="1">
        <f>IF(IFERROR(AB1135,TRUE)=TRUE, "-","OK")</f>
      </c>
      <c r="AD1135" s="11" t="s">
        <v>37</v>
      </c>
      <c r="AE1135" s="11" t="s">
        <v>37</v>
      </c>
      <c r="AF1135" s="1">
        <f>IF(IFERROR(VLOOKUP(E1135,Store_Showcase!B2:H144,{5}, FALSE), TRUE)=TRUE, IF(IFERROR(VLOOKUP(E1135,Store_SRP!B2:H110,{5}, FALSE), TRUE)=TRUE,VLOOKUP(E1135,Store_VAM!B2:H273,{5}, FALSE),VLOOKUP(E1135,Store_SRP!B2:H110,{5}, FALSE)), VLOOKUP(E1135,Store_Showcase!B2:H144,{5}, FALSE))</f>
      </c>
      <c r="AG1135" s="1">
        <f>IF(IFERROR(VLOOKUP(E1135,Store_Showcase!B2:H144,{6}, FALSE), TRUE)=TRUE, IF(IFERROR(VLOOKUP(E1135,Store_SRP!B2:H110,{6}, FALSE), TRUE)=TRUE,VLOOKUP(E1135,Store_VAM!B2:H273,{6}, FALSE),VLOOKUP(E1135,Store_SRP!B2:H110,{6}, FALSE)), VLOOKUP(E1135,Store_Showcase!B2:H144,{6}, FALSE))</f>
      </c>
      <c r="AH1135" s="1">
        <f>VLOOKUP(G1135,Sku_Consolidated!A2:R957,18,FALSE)</f>
      </c>
      <c r="AI1135" s="1">
        <f>VLOOKUP(G1135,Sku_Consolidated!A2:S957,19,FALSE)</f>
      </c>
      <c r="AJ1135" s="1">
        <f>VLOOKUP(G1135,Sku_Consolidated!A2:T957,20,FALSE)</f>
      </c>
    </row>
    <row r="1136" spans="1:36" x14ac:dyDescent="0.25">
      <c r="A1136" s="1">
        <v>2024</v>
      </c>
      <c r="B1136" s="1" t="s">
        <v>31</v>
      </c>
      <c r="C1136" s="1" t="s">
        <v>32</v>
      </c>
      <c r="D1136" s="1" t="s">
        <v>33</v>
      </c>
      <c r="E1136" s="9" t="s">
        <v>2736</v>
      </c>
      <c r="F1136" s="1">
        <f>IF(VLOOKUP(G1136,Sku_Consolidated!A2:S957,{19},FALSE)="SHOWCASE", VLOOKUP(E1136,Store_Showcase!B2:C144,{2}, FALSE), IF(VLOOKUP(G1136,Sku_Consolidated!A2:S957,{19},FALSE)="VAM",VLOOKUP(E1136,Store_VAM!B2:C273,{2}, FALSE),VLOOKUP(E1136,Store_SRP!B2:C110,{2}, FALSE)))</f>
      </c>
      <c r="G1136" s="1">
        <v>14275</v>
      </c>
      <c r="H1136" s="1" t="s">
        <v>1454</v>
      </c>
      <c r="I1136" s="10" t="s">
        <v>3028</v>
      </c>
      <c r="J1136" s="1">
        <f>VLOOKUP(G1136,Sku_Consolidated!A2:C957, 3, FALSE)</f>
      </c>
      <c r="K1136" s="10">
        <f>IF(J1136="PACK", I1136, 0)</f>
      </c>
      <c r="L1136" s="10">
        <f>IF(J1136="KG", I1136, I1136 * VLOOKUP(G1136,Sku_Consolidated!A2:U957,21,FALSE))</f>
      </c>
      <c r="M1136" s="10" t="s">
        <v>37</v>
      </c>
      <c r="N1136" s="11" t="s">
        <v>3029</v>
      </c>
      <c r="O1136" s="10" t="s">
        <v>3030</v>
      </c>
      <c r="P1136" s="10">
        <f>N1136 - O1136</f>
      </c>
      <c r="Q1136" s="1">
        <f>VLOOKUP(G1136,Sku_Consolidated!A2:G957,7, FALSE)</f>
      </c>
      <c r="R1136" s="1">
        <f>IF(IFERROR(VLOOKUP(E1136,Store_Showcase!B2:H144,7, FALSE), TRUE)=TRUE, IF(IFERROR(VLOOKUP(E1136,Store_SRP!B2:H110,7, FALSE), TRUE)=TRUE,VLOOKUP(E1136,Store_VAM!B2:H273,7, FALSE),VLOOKUP(E1136,Store_SRP!B2:H110,7, FALSE)), VLOOKUP(E1136,Store_Showcase!B2:H144,7, FALSE))</f>
      </c>
      <c r="S1136" s="1">
        <f>IF(IFERROR(VLOOKUP(E1136,Store_Showcase!B2:I144,8, FALSE), TRUE)=TRUE, IF(IFERROR(VLOOKUP(E1136,Store_SRP!B2:I110,8, FALSE), TRUE)=TRUE,VLOOKUP(E1136,Store_VAM!B2:I273,8, FALSE),VLOOKUP(E1136,Store_SRP!B2:I110,8, FALSE)), VLOOKUP(E1136,Store_Showcase!B2:I144,8, FALSE))</f>
      </c>
      <c r="T1136" s="1">
        <f>VLOOKUP(G1136,Sku_Consolidated!A2:R957,18,FALSE)</f>
      </c>
      <c r="U1136" s="1" t="s">
        <v>3022</v>
      </c>
      <c r="V1136" s="1">
        <f>IF(VLOOKUP(G1136,Sku_Consolidated!A2:S957,19,FALSE)="SHOWCASE", VLOOKUP(E1136,Store_Showcase!B2:L144,11, FALSE), IF(VLOOKUP(G1136,Sku_Consolidated!A2:S957,19,FALSE)="VAM",VLOOKUP(E1136,Store_VAM!B2:L273,11, FALSE),VLOOKUP(E1136,Store_SRP!B2:L110,11, FALSE)))</f>
      </c>
      <c r="W1136" s="1">
        <f>VLOOKUP(G1136,Sku_Consolidated!A2:W957,11,FALSE)</f>
      </c>
      <c r="X1136" s="1">
        <f>VLOOKUP(G1136,Sku_Consolidated!A2:H957,8,FALSE)</f>
      </c>
      <c r="Y1136" s="1">
        <f>VLOOKUP(G1136,Sku_Consolidated!A2:I957,9,FALSE)</f>
      </c>
      <c r="Z1136" s="1" t="s">
        <v>41</v>
      </c>
      <c r="AA1136" s="1">
        <f>VLOOKUP(G1136,Sku_Consolidated!A2:E957,5,FALSE)</f>
      </c>
      <c r="AB1136" s="1">
        <f>IF(VLOOKUP(G1136,Sku_Consolidated!A2:S957,19,FALSE)="SHOWCASE", VLOOKUP(E1136,Store_Showcase!B2:N144,13, FALSE), IF(VLOOKUP(G1136,Sku_Consolidated!A2:S957,19,FALSE)="VAM",VLOOKUP(E1136,Store_VAM!B2:N273,13, FALSE),VLOOKUP(E1136,Store_SRP!B2:N110,13, FALSE)))</f>
      </c>
      <c r="AC1136" s="1">
        <f>IF(IFERROR(AB1136,TRUE)=TRUE, "-","OK")</f>
      </c>
      <c r="AD1136" s="11" t="s">
        <v>37</v>
      </c>
      <c r="AE1136" s="11" t="s">
        <v>37</v>
      </c>
      <c r="AF1136" s="1">
        <f>IF(IFERROR(VLOOKUP(E1136,Store_Showcase!B2:H144,{5}, FALSE), TRUE)=TRUE, IF(IFERROR(VLOOKUP(E1136,Store_SRP!B2:H110,{5}, FALSE), TRUE)=TRUE,VLOOKUP(E1136,Store_VAM!B2:H273,{5}, FALSE),VLOOKUP(E1136,Store_SRP!B2:H110,{5}, FALSE)), VLOOKUP(E1136,Store_Showcase!B2:H144,{5}, FALSE))</f>
      </c>
      <c r="AG1136" s="1">
        <f>IF(IFERROR(VLOOKUP(E1136,Store_Showcase!B2:H144,{6}, FALSE), TRUE)=TRUE, IF(IFERROR(VLOOKUP(E1136,Store_SRP!B2:H110,{6}, FALSE), TRUE)=TRUE,VLOOKUP(E1136,Store_VAM!B2:H273,{6}, FALSE),VLOOKUP(E1136,Store_SRP!B2:H110,{6}, FALSE)), VLOOKUP(E1136,Store_Showcase!B2:H144,{6}, FALSE))</f>
      </c>
      <c r="AH1136" s="1">
        <f>VLOOKUP(G1136,Sku_Consolidated!A2:R957,18,FALSE)</f>
      </c>
      <c r="AI1136" s="1">
        <f>VLOOKUP(G1136,Sku_Consolidated!A2:S957,19,FALSE)</f>
      </c>
      <c r="AJ1136" s="1">
        <f>VLOOKUP(G1136,Sku_Consolidated!A2:T957,20,FALSE)</f>
      </c>
    </row>
    <row r="1137" spans="1:36" x14ac:dyDescent="0.25">
      <c r="A1137" s="1">
        <v>2024</v>
      </c>
      <c r="B1137" s="1" t="s">
        <v>31</v>
      </c>
      <c r="C1137" s="1" t="s">
        <v>32</v>
      </c>
      <c r="D1137" s="1" t="s">
        <v>33</v>
      </c>
      <c r="E1137" s="9" t="s">
        <v>2736</v>
      </c>
      <c r="F1137" s="1">
        <f>IF(VLOOKUP(G1137,Sku_Consolidated!A2:S957,{19},FALSE)="SHOWCASE", VLOOKUP(E1137,Store_Showcase!B2:C144,{2}, FALSE), IF(VLOOKUP(G1137,Sku_Consolidated!A2:S957,{19},FALSE)="VAM",VLOOKUP(E1137,Store_VAM!B2:C273,{2}, FALSE),VLOOKUP(E1137,Store_SRP!B2:C110,{2}, FALSE)))</f>
      </c>
      <c r="G1137" s="1">
        <v>14280</v>
      </c>
      <c r="H1137" s="1" t="s">
        <v>1458</v>
      </c>
      <c r="I1137" s="10" t="s">
        <v>3031</v>
      </c>
      <c r="J1137" s="1">
        <f>VLOOKUP(G1137,Sku_Consolidated!A2:C957, 3, FALSE)</f>
      </c>
      <c r="K1137" s="10">
        <f>IF(J1137="PACK", I1137, 0)</f>
      </c>
      <c r="L1137" s="10">
        <f>IF(J1137="KG", I1137, I1137 * VLOOKUP(G1137,Sku_Consolidated!A2:U957,21,FALSE))</f>
      </c>
      <c r="M1137" s="10" t="s">
        <v>37</v>
      </c>
      <c r="N1137" s="11" t="s">
        <v>3032</v>
      </c>
      <c r="O1137" s="10" t="s">
        <v>3033</v>
      </c>
      <c r="P1137" s="10">
        <f>N1137 - O1137</f>
      </c>
      <c r="Q1137" s="1">
        <f>VLOOKUP(G1137,Sku_Consolidated!A2:G957,7, FALSE)</f>
      </c>
      <c r="R1137" s="1">
        <f>IF(IFERROR(VLOOKUP(E1137,Store_Showcase!B2:H144,7, FALSE), TRUE)=TRUE, IF(IFERROR(VLOOKUP(E1137,Store_SRP!B2:H110,7, FALSE), TRUE)=TRUE,VLOOKUP(E1137,Store_VAM!B2:H273,7, FALSE),VLOOKUP(E1137,Store_SRP!B2:H110,7, FALSE)), VLOOKUP(E1137,Store_Showcase!B2:H144,7, FALSE))</f>
      </c>
      <c r="S1137" s="1">
        <f>IF(IFERROR(VLOOKUP(E1137,Store_Showcase!B2:I144,8, FALSE), TRUE)=TRUE, IF(IFERROR(VLOOKUP(E1137,Store_SRP!B2:I110,8, FALSE), TRUE)=TRUE,VLOOKUP(E1137,Store_VAM!B2:I273,8, FALSE),VLOOKUP(E1137,Store_SRP!B2:I110,8, FALSE)), VLOOKUP(E1137,Store_Showcase!B2:I144,8, FALSE))</f>
      </c>
      <c r="T1137" s="1">
        <f>VLOOKUP(G1137,Sku_Consolidated!A2:R957,18,FALSE)</f>
      </c>
      <c r="U1137" s="1" t="s">
        <v>3022</v>
      </c>
      <c r="V1137" s="1">
        <f>IF(VLOOKUP(G1137,Sku_Consolidated!A2:S957,19,FALSE)="SHOWCASE", VLOOKUP(E1137,Store_Showcase!B2:L144,11, FALSE), IF(VLOOKUP(G1137,Sku_Consolidated!A2:S957,19,FALSE)="VAM",VLOOKUP(E1137,Store_VAM!B2:L273,11, FALSE),VLOOKUP(E1137,Store_SRP!B2:L110,11, FALSE)))</f>
      </c>
      <c r="W1137" s="1">
        <f>VLOOKUP(G1137,Sku_Consolidated!A2:W957,11,FALSE)</f>
      </c>
      <c r="X1137" s="1">
        <f>VLOOKUP(G1137,Sku_Consolidated!A2:H957,8,FALSE)</f>
      </c>
      <c r="Y1137" s="1">
        <f>VLOOKUP(G1137,Sku_Consolidated!A2:I957,9,FALSE)</f>
      </c>
      <c r="Z1137" s="1" t="s">
        <v>41</v>
      </c>
      <c r="AA1137" s="1">
        <f>VLOOKUP(G1137,Sku_Consolidated!A2:E957,5,FALSE)</f>
      </c>
      <c r="AB1137" s="1">
        <f>IF(VLOOKUP(G1137,Sku_Consolidated!A2:S957,19,FALSE)="SHOWCASE", VLOOKUP(E1137,Store_Showcase!B2:N144,13, FALSE), IF(VLOOKUP(G1137,Sku_Consolidated!A2:S957,19,FALSE)="VAM",VLOOKUP(E1137,Store_VAM!B2:N273,13, FALSE),VLOOKUP(E1137,Store_SRP!B2:N110,13, FALSE)))</f>
      </c>
      <c r="AC1137" s="1">
        <f>IF(IFERROR(AB1137,TRUE)=TRUE, "-","OK")</f>
      </c>
      <c r="AD1137" s="11" t="s">
        <v>37</v>
      </c>
      <c r="AE1137" s="11" t="s">
        <v>37</v>
      </c>
      <c r="AF1137" s="1">
        <f>IF(IFERROR(VLOOKUP(E1137,Store_Showcase!B2:H144,{5}, FALSE), TRUE)=TRUE, IF(IFERROR(VLOOKUP(E1137,Store_SRP!B2:H110,{5}, FALSE), TRUE)=TRUE,VLOOKUP(E1137,Store_VAM!B2:H273,{5}, FALSE),VLOOKUP(E1137,Store_SRP!B2:H110,{5}, FALSE)), VLOOKUP(E1137,Store_Showcase!B2:H144,{5}, FALSE))</f>
      </c>
      <c r="AG1137" s="1">
        <f>IF(IFERROR(VLOOKUP(E1137,Store_Showcase!B2:H144,{6}, FALSE), TRUE)=TRUE, IF(IFERROR(VLOOKUP(E1137,Store_SRP!B2:H110,{6}, FALSE), TRUE)=TRUE,VLOOKUP(E1137,Store_VAM!B2:H273,{6}, FALSE),VLOOKUP(E1137,Store_SRP!B2:H110,{6}, FALSE)), VLOOKUP(E1137,Store_Showcase!B2:H144,{6}, FALSE))</f>
      </c>
      <c r="AH1137" s="1">
        <f>VLOOKUP(G1137,Sku_Consolidated!A2:R957,18,FALSE)</f>
      </c>
      <c r="AI1137" s="1">
        <f>VLOOKUP(G1137,Sku_Consolidated!A2:S957,19,FALSE)</f>
      </c>
      <c r="AJ1137" s="1">
        <f>VLOOKUP(G1137,Sku_Consolidated!A2:T957,20,FALSE)</f>
      </c>
    </row>
    <row r="1138" spans="1:36" x14ac:dyDescent="0.25">
      <c r="A1138" s="1">
        <v>2024</v>
      </c>
      <c r="B1138" s="1" t="s">
        <v>31</v>
      </c>
      <c r="C1138" s="1" t="s">
        <v>32</v>
      </c>
      <c r="D1138" s="1" t="s">
        <v>33</v>
      </c>
      <c r="E1138" s="9" t="s">
        <v>2736</v>
      </c>
      <c r="F1138" s="1">
        <f>IF(VLOOKUP(G1138,Sku_Consolidated!A2:S957,{19},FALSE)="SHOWCASE", VLOOKUP(E1138,Store_Showcase!B2:C144,{2}, FALSE), IF(VLOOKUP(G1138,Sku_Consolidated!A2:S957,{19},FALSE)="VAM",VLOOKUP(E1138,Store_VAM!B2:C273,{2}, FALSE),VLOOKUP(E1138,Store_SRP!B2:C110,{2}, FALSE)))</f>
      </c>
      <c r="G1138" s="1">
        <v>14281</v>
      </c>
      <c r="H1138" s="1" t="s">
        <v>1621</v>
      </c>
      <c r="I1138" s="10" t="s">
        <v>3034</v>
      </c>
      <c r="J1138" s="1">
        <f>VLOOKUP(G1138,Sku_Consolidated!A2:C957, 3, FALSE)</f>
      </c>
      <c r="K1138" s="10">
        <f>IF(J1138="PACK", I1138, 0)</f>
      </c>
      <c r="L1138" s="10">
        <f>IF(J1138="KG", I1138, I1138 * VLOOKUP(G1138,Sku_Consolidated!A2:U957,21,FALSE))</f>
      </c>
      <c r="M1138" s="10" t="s">
        <v>37</v>
      </c>
      <c r="N1138" s="11" t="s">
        <v>3035</v>
      </c>
      <c r="O1138" s="10" t="s">
        <v>3036</v>
      </c>
      <c r="P1138" s="10">
        <f>N1138 - O1138</f>
      </c>
      <c r="Q1138" s="1">
        <f>VLOOKUP(G1138,Sku_Consolidated!A2:G957,7, FALSE)</f>
      </c>
      <c r="R1138" s="1">
        <f>IF(IFERROR(VLOOKUP(E1138,Store_Showcase!B2:H144,7, FALSE), TRUE)=TRUE, IF(IFERROR(VLOOKUP(E1138,Store_SRP!B2:H110,7, FALSE), TRUE)=TRUE,VLOOKUP(E1138,Store_VAM!B2:H273,7, FALSE),VLOOKUP(E1138,Store_SRP!B2:H110,7, FALSE)), VLOOKUP(E1138,Store_Showcase!B2:H144,7, FALSE))</f>
      </c>
      <c r="S1138" s="1">
        <f>IF(IFERROR(VLOOKUP(E1138,Store_Showcase!B2:I144,8, FALSE), TRUE)=TRUE, IF(IFERROR(VLOOKUP(E1138,Store_SRP!B2:I110,8, FALSE), TRUE)=TRUE,VLOOKUP(E1138,Store_VAM!B2:I273,8, FALSE),VLOOKUP(E1138,Store_SRP!B2:I110,8, FALSE)), VLOOKUP(E1138,Store_Showcase!B2:I144,8, FALSE))</f>
      </c>
      <c r="T1138" s="1">
        <f>VLOOKUP(G1138,Sku_Consolidated!A2:R957,18,FALSE)</f>
      </c>
      <c r="U1138" s="1" t="s">
        <v>3022</v>
      </c>
      <c r="V1138" s="1">
        <f>IF(VLOOKUP(G1138,Sku_Consolidated!A2:S957,19,FALSE)="SHOWCASE", VLOOKUP(E1138,Store_Showcase!B2:L144,11, FALSE), IF(VLOOKUP(G1138,Sku_Consolidated!A2:S957,19,FALSE)="VAM",VLOOKUP(E1138,Store_VAM!B2:L273,11, FALSE),VLOOKUP(E1138,Store_SRP!B2:L110,11, FALSE)))</f>
      </c>
      <c r="W1138" s="1">
        <f>VLOOKUP(G1138,Sku_Consolidated!A2:W957,11,FALSE)</f>
      </c>
      <c r="X1138" s="1">
        <f>VLOOKUP(G1138,Sku_Consolidated!A2:H957,8,FALSE)</f>
      </c>
      <c r="Y1138" s="1">
        <f>VLOOKUP(G1138,Sku_Consolidated!A2:I957,9,FALSE)</f>
      </c>
      <c r="Z1138" s="1" t="s">
        <v>41</v>
      </c>
      <c r="AA1138" s="1">
        <f>VLOOKUP(G1138,Sku_Consolidated!A2:E957,5,FALSE)</f>
      </c>
      <c r="AB1138" s="1">
        <f>IF(VLOOKUP(G1138,Sku_Consolidated!A2:S957,19,FALSE)="SHOWCASE", VLOOKUP(E1138,Store_Showcase!B2:N144,13, FALSE), IF(VLOOKUP(G1138,Sku_Consolidated!A2:S957,19,FALSE)="VAM",VLOOKUP(E1138,Store_VAM!B2:N273,13, FALSE),VLOOKUP(E1138,Store_SRP!B2:N110,13, FALSE)))</f>
      </c>
      <c r="AC1138" s="1">
        <f>IF(IFERROR(AB1138,TRUE)=TRUE, "-","OK")</f>
      </c>
      <c r="AD1138" s="11" t="s">
        <v>37</v>
      </c>
      <c r="AE1138" s="11" t="s">
        <v>37</v>
      </c>
      <c r="AF1138" s="1">
        <f>IF(IFERROR(VLOOKUP(E1138,Store_Showcase!B2:H144,{5}, FALSE), TRUE)=TRUE, IF(IFERROR(VLOOKUP(E1138,Store_SRP!B2:H110,{5}, FALSE), TRUE)=TRUE,VLOOKUP(E1138,Store_VAM!B2:H273,{5}, FALSE),VLOOKUP(E1138,Store_SRP!B2:H110,{5}, FALSE)), VLOOKUP(E1138,Store_Showcase!B2:H144,{5}, FALSE))</f>
      </c>
      <c r="AG1138" s="1">
        <f>IF(IFERROR(VLOOKUP(E1138,Store_Showcase!B2:H144,{6}, FALSE), TRUE)=TRUE, IF(IFERROR(VLOOKUP(E1138,Store_SRP!B2:H110,{6}, FALSE), TRUE)=TRUE,VLOOKUP(E1138,Store_VAM!B2:H273,{6}, FALSE),VLOOKUP(E1138,Store_SRP!B2:H110,{6}, FALSE)), VLOOKUP(E1138,Store_Showcase!B2:H144,{6}, FALSE))</f>
      </c>
      <c r="AH1138" s="1">
        <f>VLOOKUP(G1138,Sku_Consolidated!A2:R957,18,FALSE)</f>
      </c>
      <c r="AI1138" s="1">
        <f>VLOOKUP(G1138,Sku_Consolidated!A2:S957,19,FALSE)</f>
      </c>
      <c r="AJ1138" s="1">
        <f>VLOOKUP(G1138,Sku_Consolidated!A2:T957,20,FALSE)</f>
      </c>
    </row>
    <row r="1139" spans="1:36" x14ac:dyDescent="0.25">
      <c r="A1139" s="1">
        <v>2024</v>
      </c>
      <c r="B1139" s="1" t="s">
        <v>31</v>
      </c>
      <c r="C1139" s="1" t="s">
        <v>32</v>
      </c>
      <c r="D1139" s="1" t="s">
        <v>33</v>
      </c>
      <c r="E1139" s="9" t="s">
        <v>2736</v>
      </c>
      <c r="F1139" s="1">
        <f>IF(VLOOKUP(G1139,Sku_Consolidated!A2:S957,{19},FALSE)="SHOWCASE", VLOOKUP(E1139,Store_Showcase!B2:C144,{2}, FALSE), IF(VLOOKUP(G1139,Sku_Consolidated!A2:S957,{19},FALSE)="VAM",VLOOKUP(E1139,Store_VAM!B2:C273,{2}, FALSE),VLOOKUP(E1139,Store_SRP!B2:C110,{2}, FALSE)))</f>
      </c>
      <c r="G1139" s="1">
        <v>14283</v>
      </c>
      <c r="H1139" s="1" t="s">
        <v>2866</v>
      </c>
      <c r="I1139" s="10" t="s">
        <v>2659</v>
      </c>
      <c r="J1139" s="1">
        <f>VLOOKUP(G1139,Sku_Consolidated!A2:C957, 3, FALSE)</f>
      </c>
      <c r="K1139" s="10">
        <f>IF(J1139="PACK", I1139, 0)</f>
      </c>
      <c r="L1139" s="10">
        <f>IF(J1139="KG", I1139, I1139 * VLOOKUP(G1139,Sku_Consolidated!A2:U957,21,FALSE))</f>
      </c>
      <c r="M1139" s="10" t="s">
        <v>37</v>
      </c>
      <c r="N1139" s="11" t="s">
        <v>3037</v>
      </c>
      <c r="O1139" s="10" t="s">
        <v>3038</v>
      </c>
      <c r="P1139" s="10">
        <f>N1139 - O1139</f>
      </c>
      <c r="Q1139" s="1">
        <f>VLOOKUP(G1139,Sku_Consolidated!A2:G957,7, FALSE)</f>
      </c>
      <c r="R1139" s="1">
        <f>IF(IFERROR(VLOOKUP(E1139,Store_Showcase!B2:H144,7, FALSE), TRUE)=TRUE, IF(IFERROR(VLOOKUP(E1139,Store_SRP!B2:H110,7, FALSE), TRUE)=TRUE,VLOOKUP(E1139,Store_VAM!B2:H273,7, FALSE),VLOOKUP(E1139,Store_SRP!B2:H110,7, FALSE)), VLOOKUP(E1139,Store_Showcase!B2:H144,7, FALSE))</f>
      </c>
      <c r="S1139" s="1">
        <f>IF(IFERROR(VLOOKUP(E1139,Store_Showcase!B2:I144,8, FALSE), TRUE)=TRUE, IF(IFERROR(VLOOKUP(E1139,Store_SRP!B2:I110,8, FALSE), TRUE)=TRUE,VLOOKUP(E1139,Store_VAM!B2:I273,8, FALSE),VLOOKUP(E1139,Store_SRP!B2:I110,8, FALSE)), VLOOKUP(E1139,Store_Showcase!B2:I144,8, FALSE))</f>
      </c>
      <c r="T1139" s="1">
        <f>VLOOKUP(G1139,Sku_Consolidated!A2:R957,18,FALSE)</f>
      </c>
      <c r="U1139" s="1" t="s">
        <v>3022</v>
      </c>
      <c r="V1139" s="1">
        <f>IF(VLOOKUP(G1139,Sku_Consolidated!A2:S957,19,FALSE)="SHOWCASE", VLOOKUP(E1139,Store_Showcase!B2:L144,11, FALSE), IF(VLOOKUP(G1139,Sku_Consolidated!A2:S957,19,FALSE)="VAM",VLOOKUP(E1139,Store_VAM!B2:L273,11, FALSE),VLOOKUP(E1139,Store_SRP!B2:L110,11, FALSE)))</f>
      </c>
      <c r="W1139" s="1">
        <f>VLOOKUP(G1139,Sku_Consolidated!A2:W957,11,FALSE)</f>
      </c>
      <c r="X1139" s="1">
        <f>VLOOKUP(G1139,Sku_Consolidated!A2:H957,8,FALSE)</f>
      </c>
      <c r="Y1139" s="1">
        <f>VLOOKUP(G1139,Sku_Consolidated!A2:I957,9,FALSE)</f>
      </c>
      <c r="Z1139" s="1" t="s">
        <v>41</v>
      </c>
      <c r="AA1139" s="1">
        <f>VLOOKUP(G1139,Sku_Consolidated!A2:E957,5,FALSE)</f>
      </c>
      <c r="AB1139" s="1">
        <f>IF(VLOOKUP(G1139,Sku_Consolidated!A2:S957,19,FALSE)="SHOWCASE", VLOOKUP(E1139,Store_Showcase!B2:N144,13, FALSE), IF(VLOOKUP(G1139,Sku_Consolidated!A2:S957,19,FALSE)="VAM",VLOOKUP(E1139,Store_VAM!B2:N273,13, FALSE),VLOOKUP(E1139,Store_SRP!B2:N110,13, FALSE)))</f>
      </c>
      <c r="AC1139" s="1">
        <f>IF(IFERROR(AB1139,TRUE)=TRUE, "-","OK")</f>
      </c>
      <c r="AD1139" s="11" t="s">
        <v>37</v>
      </c>
      <c r="AE1139" s="11" t="s">
        <v>37</v>
      </c>
      <c r="AF1139" s="1">
        <f>IF(IFERROR(VLOOKUP(E1139,Store_Showcase!B2:H144,{5}, FALSE), TRUE)=TRUE, IF(IFERROR(VLOOKUP(E1139,Store_SRP!B2:H110,{5}, FALSE), TRUE)=TRUE,VLOOKUP(E1139,Store_VAM!B2:H273,{5}, FALSE),VLOOKUP(E1139,Store_SRP!B2:H110,{5}, FALSE)), VLOOKUP(E1139,Store_Showcase!B2:H144,{5}, FALSE))</f>
      </c>
      <c r="AG1139" s="1">
        <f>IF(IFERROR(VLOOKUP(E1139,Store_Showcase!B2:H144,{6}, FALSE), TRUE)=TRUE, IF(IFERROR(VLOOKUP(E1139,Store_SRP!B2:H110,{6}, FALSE), TRUE)=TRUE,VLOOKUP(E1139,Store_VAM!B2:H273,{6}, FALSE),VLOOKUP(E1139,Store_SRP!B2:H110,{6}, FALSE)), VLOOKUP(E1139,Store_Showcase!B2:H144,{6}, FALSE))</f>
      </c>
      <c r="AH1139" s="1">
        <f>VLOOKUP(G1139,Sku_Consolidated!A2:R957,18,FALSE)</f>
      </c>
      <c r="AI1139" s="1">
        <f>VLOOKUP(G1139,Sku_Consolidated!A2:S957,19,FALSE)</f>
      </c>
      <c r="AJ1139" s="1">
        <f>VLOOKUP(G1139,Sku_Consolidated!A2:T957,20,FALSE)</f>
      </c>
    </row>
    <row r="1140" spans="1:36" x14ac:dyDescent="0.25">
      <c r="A1140" s="1">
        <v>2024</v>
      </c>
      <c r="B1140" s="1" t="s">
        <v>31</v>
      </c>
      <c r="C1140" s="1" t="s">
        <v>32</v>
      </c>
      <c r="D1140" s="1" t="s">
        <v>33</v>
      </c>
      <c r="E1140" s="9" t="s">
        <v>2736</v>
      </c>
      <c r="F1140" s="1">
        <f>IF(VLOOKUP(G1140,Sku_Consolidated!A2:S957,{19},FALSE)="SHOWCASE", VLOOKUP(E1140,Store_Showcase!B2:C144,{2}, FALSE), IF(VLOOKUP(G1140,Sku_Consolidated!A2:S957,{19},FALSE)="VAM",VLOOKUP(E1140,Store_VAM!B2:C273,{2}, FALSE),VLOOKUP(E1140,Store_SRP!B2:C110,{2}, FALSE)))</f>
      </c>
      <c r="G1140" s="1">
        <v>16640</v>
      </c>
      <c r="H1140" s="1" t="s">
        <v>3039</v>
      </c>
      <c r="I1140" s="10" t="s">
        <v>912</v>
      </c>
      <c r="J1140" s="1">
        <f>VLOOKUP(G1140,Sku_Consolidated!A2:C957, 3, FALSE)</f>
      </c>
      <c r="K1140" s="10">
        <f>IF(J1140="PACK", I1140, 0)</f>
      </c>
      <c r="L1140" s="10">
        <f>IF(J1140="KG", I1140, I1140 * VLOOKUP(G1140,Sku_Consolidated!A2:U957,21,FALSE))</f>
      </c>
      <c r="M1140" s="10" t="s">
        <v>37</v>
      </c>
      <c r="N1140" s="11" t="s">
        <v>3040</v>
      </c>
      <c r="O1140" s="10" t="s">
        <v>3041</v>
      </c>
      <c r="P1140" s="10">
        <f>N1140 - O1140</f>
      </c>
      <c r="Q1140" s="1">
        <f>VLOOKUP(G1140,Sku_Consolidated!A2:G957,7, FALSE)</f>
      </c>
      <c r="R1140" s="1">
        <f>IF(IFERROR(VLOOKUP(E1140,Store_Showcase!B2:H144,7, FALSE), TRUE)=TRUE, IF(IFERROR(VLOOKUP(E1140,Store_SRP!B2:H110,7, FALSE), TRUE)=TRUE,VLOOKUP(E1140,Store_VAM!B2:H273,7, FALSE),VLOOKUP(E1140,Store_SRP!B2:H110,7, FALSE)), VLOOKUP(E1140,Store_Showcase!B2:H144,7, FALSE))</f>
      </c>
      <c r="S1140" s="1">
        <f>IF(IFERROR(VLOOKUP(E1140,Store_Showcase!B2:I144,8, FALSE), TRUE)=TRUE, IF(IFERROR(VLOOKUP(E1140,Store_SRP!B2:I110,8, FALSE), TRUE)=TRUE,VLOOKUP(E1140,Store_VAM!B2:I273,8, FALSE),VLOOKUP(E1140,Store_SRP!B2:I110,8, FALSE)), VLOOKUP(E1140,Store_Showcase!B2:I144,8, FALSE))</f>
      </c>
      <c r="T1140" s="1">
        <f>VLOOKUP(G1140,Sku_Consolidated!A2:R957,18,FALSE)</f>
      </c>
      <c r="U1140" s="1" t="s">
        <v>3022</v>
      </c>
      <c r="V1140" s="1">
        <f>IF(VLOOKUP(G1140,Sku_Consolidated!A2:S957,19,FALSE)="SHOWCASE", VLOOKUP(E1140,Store_Showcase!B2:L144,11, FALSE), IF(VLOOKUP(G1140,Sku_Consolidated!A2:S957,19,FALSE)="VAM",VLOOKUP(E1140,Store_VAM!B2:L273,11, FALSE),VLOOKUP(E1140,Store_SRP!B2:L110,11, FALSE)))</f>
      </c>
      <c r="W1140" s="1">
        <f>VLOOKUP(G1140,Sku_Consolidated!A2:W957,11,FALSE)</f>
      </c>
      <c r="X1140" s="1">
        <f>VLOOKUP(G1140,Sku_Consolidated!A2:H957,8,FALSE)</f>
      </c>
      <c r="Y1140" s="1">
        <f>VLOOKUP(G1140,Sku_Consolidated!A2:I957,9,FALSE)</f>
      </c>
      <c r="Z1140" s="1" t="s">
        <v>41</v>
      </c>
      <c r="AA1140" s="1">
        <f>VLOOKUP(G1140,Sku_Consolidated!A2:E957,5,FALSE)</f>
      </c>
      <c r="AB1140" s="1">
        <f>IF(VLOOKUP(G1140,Sku_Consolidated!A2:S957,19,FALSE)="SHOWCASE", VLOOKUP(E1140,Store_Showcase!B2:N144,13, FALSE), IF(VLOOKUP(G1140,Sku_Consolidated!A2:S957,19,FALSE)="VAM",VLOOKUP(E1140,Store_VAM!B2:N273,13, FALSE),VLOOKUP(E1140,Store_SRP!B2:N110,13, FALSE)))</f>
      </c>
      <c r="AC1140" s="1">
        <f>IF(IFERROR(AB1140,TRUE)=TRUE, "-","OK")</f>
      </c>
      <c r="AD1140" s="11" t="s">
        <v>37</v>
      </c>
      <c r="AE1140" s="11" t="s">
        <v>37</v>
      </c>
      <c r="AF1140" s="1">
        <f>IF(IFERROR(VLOOKUP(E1140,Store_Showcase!B2:H144,{5}, FALSE), TRUE)=TRUE, IF(IFERROR(VLOOKUP(E1140,Store_SRP!B2:H110,{5}, FALSE), TRUE)=TRUE,VLOOKUP(E1140,Store_VAM!B2:H273,{5}, FALSE),VLOOKUP(E1140,Store_SRP!B2:H110,{5}, FALSE)), VLOOKUP(E1140,Store_Showcase!B2:H144,{5}, FALSE))</f>
      </c>
      <c r="AG1140" s="1">
        <f>IF(IFERROR(VLOOKUP(E1140,Store_Showcase!B2:H144,{6}, FALSE), TRUE)=TRUE, IF(IFERROR(VLOOKUP(E1140,Store_SRP!B2:H110,{6}, FALSE), TRUE)=TRUE,VLOOKUP(E1140,Store_VAM!B2:H273,{6}, FALSE),VLOOKUP(E1140,Store_SRP!B2:H110,{6}, FALSE)), VLOOKUP(E1140,Store_Showcase!B2:H144,{6}, FALSE))</f>
      </c>
      <c r="AH1140" s="1">
        <f>VLOOKUP(G1140,Sku_Consolidated!A2:R957,18,FALSE)</f>
      </c>
      <c r="AI1140" s="1">
        <f>VLOOKUP(G1140,Sku_Consolidated!A2:S957,19,FALSE)</f>
      </c>
      <c r="AJ1140" s="1">
        <f>VLOOKUP(G1140,Sku_Consolidated!A2:T957,20,FALSE)</f>
      </c>
    </row>
    <row r="1141" spans="1:36" x14ac:dyDescent="0.25">
      <c r="A1141" s="1">
        <v>2024</v>
      </c>
      <c r="B1141" s="1" t="s">
        <v>31</v>
      </c>
      <c r="C1141" s="1" t="s">
        <v>32</v>
      </c>
      <c r="D1141" s="1" t="s">
        <v>33</v>
      </c>
      <c r="E1141" s="9" t="s">
        <v>2736</v>
      </c>
      <c r="F1141" s="1">
        <f>IF(VLOOKUP(G1141,Sku_Consolidated!A2:S957,{19},FALSE)="SHOWCASE", VLOOKUP(E1141,Store_Showcase!B2:C144,{2}, FALSE), IF(VLOOKUP(G1141,Sku_Consolidated!A2:S957,{19},FALSE)="VAM",VLOOKUP(E1141,Store_VAM!B2:C273,{2}, FALSE),VLOOKUP(E1141,Store_SRP!B2:C110,{2}, FALSE)))</f>
      </c>
      <c r="G1141" s="1">
        <v>17032</v>
      </c>
      <c r="H1141" s="1" t="s">
        <v>2128</v>
      </c>
      <c r="I1141" s="10" t="s">
        <v>1977</v>
      </c>
      <c r="J1141" s="1">
        <f>VLOOKUP(G1141,Sku_Consolidated!A2:C957, 3, FALSE)</f>
      </c>
      <c r="K1141" s="10">
        <f>IF(J1141="PACK", I1141, 0)</f>
      </c>
      <c r="L1141" s="10">
        <f>IF(J1141="KG", I1141, I1141 * VLOOKUP(G1141,Sku_Consolidated!A2:U957,21,FALSE))</f>
      </c>
      <c r="M1141" s="10" t="s">
        <v>37</v>
      </c>
      <c r="N1141" s="11" t="s">
        <v>3042</v>
      </c>
      <c r="O1141" s="10" t="s">
        <v>3043</v>
      </c>
      <c r="P1141" s="10">
        <f>N1141 - O1141</f>
      </c>
      <c r="Q1141" s="1">
        <f>VLOOKUP(G1141,Sku_Consolidated!A2:G957,7, FALSE)</f>
      </c>
      <c r="R1141" s="1">
        <f>IF(IFERROR(VLOOKUP(E1141,Store_Showcase!B2:H144,7, FALSE), TRUE)=TRUE, IF(IFERROR(VLOOKUP(E1141,Store_SRP!B2:H110,7, FALSE), TRUE)=TRUE,VLOOKUP(E1141,Store_VAM!B2:H273,7, FALSE),VLOOKUP(E1141,Store_SRP!B2:H110,7, FALSE)), VLOOKUP(E1141,Store_Showcase!B2:H144,7, FALSE))</f>
      </c>
      <c r="S1141" s="1">
        <f>IF(IFERROR(VLOOKUP(E1141,Store_Showcase!B2:I144,8, FALSE), TRUE)=TRUE, IF(IFERROR(VLOOKUP(E1141,Store_SRP!B2:I110,8, FALSE), TRUE)=TRUE,VLOOKUP(E1141,Store_VAM!B2:I273,8, FALSE),VLOOKUP(E1141,Store_SRP!B2:I110,8, FALSE)), VLOOKUP(E1141,Store_Showcase!B2:I144,8, FALSE))</f>
      </c>
      <c r="T1141" s="1">
        <f>VLOOKUP(G1141,Sku_Consolidated!A2:R957,18,FALSE)</f>
      </c>
      <c r="U1141" s="1" t="s">
        <v>3022</v>
      </c>
      <c r="V1141" s="1">
        <f>IF(VLOOKUP(G1141,Sku_Consolidated!A2:S957,19,FALSE)="SHOWCASE", VLOOKUP(E1141,Store_Showcase!B2:L144,11, FALSE), IF(VLOOKUP(G1141,Sku_Consolidated!A2:S957,19,FALSE)="VAM",VLOOKUP(E1141,Store_VAM!B2:L273,11, FALSE),VLOOKUP(E1141,Store_SRP!B2:L110,11, FALSE)))</f>
      </c>
      <c r="W1141" s="1">
        <f>VLOOKUP(G1141,Sku_Consolidated!A2:W957,11,FALSE)</f>
      </c>
      <c r="X1141" s="1">
        <f>VLOOKUP(G1141,Sku_Consolidated!A2:H957,8,FALSE)</f>
      </c>
      <c r="Y1141" s="1">
        <f>VLOOKUP(G1141,Sku_Consolidated!A2:I957,9,FALSE)</f>
      </c>
      <c r="Z1141" s="1" t="s">
        <v>41</v>
      </c>
      <c r="AA1141" s="1">
        <f>VLOOKUP(G1141,Sku_Consolidated!A2:E957,5,FALSE)</f>
      </c>
      <c r="AB1141" s="1">
        <f>IF(VLOOKUP(G1141,Sku_Consolidated!A2:S957,19,FALSE)="SHOWCASE", VLOOKUP(E1141,Store_Showcase!B2:N144,13, FALSE), IF(VLOOKUP(G1141,Sku_Consolidated!A2:S957,19,FALSE)="VAM",VLOOKUP(E1141,Store_VAM!B2:N273,13, FALSE),VLOOKUP(E1141,Store_SRP!B2:N110,13, FALSE)))</f>
      </c>
      <c r="AC1141" s="1">
        <f>IF(IFERROR(AB1141,TRUE)=TRUE, "-","OK")</f>
      </c>
      <c r="AD1141" s="11" t="s">
        <v>37</v>
      </c>
      <c r="AE1141" s="11" t="s">
        <v>37</v>
      </c>
      <c r="AF1141" s="1">
        <f>IF(IFERROR(VLOOKUP(E1141,Store_Showcase!B2:H144,{5}, FALSE), TRUE)=TRUE, IF(IFERROR(VLOOKUP(E1141,Store_SRP!B2:H110,{5}, FALSE), TRUE)=TRUE,VLOOKUP(E1141,Store_VAM!B2:H273,{5}, FALSE),VLOOKUP(E1141,Store_SRP!B2:H110,{5}, FALSE)), VLOOKUP(E1141,Store_Showcase!B2:H144,{5}, FALSE))</f>
      </c>
      <c r="AG1141" s="1">
        <f>IF(IFERROR(VLOOKUP(E1141,Store_Showcase!B2:H144,{6}, FALSE), TRUE)=TRUE, IF(IFERROR(VLOOKUP(E1141,Store_SRP!B2:H110,{6}, FALSE), TRUE)=TRUE,VLOOKUP(E1141,Store_VAM!B2:H273,{6}, FALSE),VLOOKUP(E1141,Store_SRP!B2:H110,{6}, FALSE)), VLOOKUP(E1141,Store_Showcase!B2:H144,{6}, FALSE))</f>
      </c>
      <c r="AH1141" s="1">
        <f>VLOOKUP(G1141,Sku_Consolidated!A2:R957,18,FALSE)</f>
      </c>
      <c r="AI1141" s="1">
        <f>VLOOKUP(G1141,Sku_Consolidated!A2:S957,19,FALSE)</f>
      </c>
      <c r="AJ1141" s="1">
        <f>VLOOKUP(G1141,Sku_Consolidated!A2:T957,20,FALSE)</f>
      </c>
    </row>
    <row r="1142" spans="1:36" x14ac:dyDescent="0.25">
      <c r="A1142" s="1">
        <v>2024</v>
      </c>
      <c r="B1142" s="1" t="s">
        <v>31</v>
      </c>
      <c r="C1142" s="1" t="s">
        <v>32</v>
      </c>
      <c r="D1142" s="1" t="s">
        <v>33</v>
      </c>
      <c r="E1142" s="9" t="s">
        <v>3044</v>
      </c>
      <c r="F1142" s="1">
        <f>IF(VLOOKUP(G1142,Sku_Consolidated!A2:S957,{19},FALSE)="SHOWCASE", VLOOKUP(E1142,Store_Showcase!B2:C144,{2}, FALSE), IF(VLOOKUP(G1142,Sku_Consolidated!A2:S957,{19},FALSE)="VAM",VLOOKUP(E1142,Store_VAM!B2:C273,{2}, FALSE),VLOOKUP(E1142,Store_SRP!B2:C110,{2}, FALSE)))</f>
      </c>
      <c r="G1142" s="1">
        <v>10008</v>
      </c>
      <c r="H1142" s="1" t="s">
        <v>304</v>
      </c>
      <c r="I1142" s="10" t="s">
        <v>51</v>
      </c>
      <c r="J1142" s="1">
        <f>VLOOKUP(G1142,Sku_Consolidated!A2:C957, 3, FALSE)</f>
      </c>
      <c r="K1142" s="10">
        <f>IF(J1142="PACK", I1142, 0)</f>
      </c>
      <c r="L1142" s="10">
        <f>IF(J1142="KG", I1142, I1142 * VLOOKUP(G1142,Sku_Consolidated!A2:U957,21,FALSE))</f>
      </c>
      <c r="M1142" s="10" t="s">
        <v>37</v>
      </c>
      <c r="N1142" s="11" t="s">
        <v>3045</v>
      </c>
      <c r="O1142" s="10" t="s">
        <v>3046</v>
      </c>
      <c r="P1142" s="10">
        <f>N1142 - O1142</f>
      </c>
      <c r="Q1142" s="1">
        <f>VLOOKUP(G1142,Sku_Consolidated!A2:G957,7, FALSE)</f>
      </c>
      <c r="R1142" s="1">
        <f>IF(IFERROR(VLOOKUP(E1142,Store_Showcase!B2:H144,7, FALSE), TRUE)=TRUE, IF(IFERROR(VLOOKUP(E1142,Store_SRP!B2:H110,7, FALSE), TRUE)=TRUE,VLOOKUP(E1142,Store_VAM!B2:H273,7, FALSE),VLOOKUP(E1142,Store_SRP!B2:H110,7, FALSE)), VLOOKUP(E1142,Store_Showcase!B2:H144,7, FALSE))</f>
      </c>
      <c r="S1142" s="1">
        <f>IF(IFERROR(VLOOKUP(E1142,Store_Showcase!B2:I144,8, FALSE), TRUE)=TRUE, IF(IFERROR(VLOOKUP(E1142,Store_SRP!B2:I110,8, FALSE), TRUE)=TRUE,VLOOKUP(E1142,Store_VAM!B2:I273,8, FALSE),VLOOKUP(E1142,Store_SRP!B2:I110,8, FALSE)), VLOOKUP(E1142,Store_Showcase!B2:I144,8, FALSE))</f>
      </c>
      <c r="T1142" s="1">
        <f>VLOOKUP(G1142,Sku_Consolidated!A2:R957,18,FALSE)</f>
      </c>
      <c r="U1142" s="1" t="s">
        <v>3047</v>
      </c>
      <c r="V1142" s="1">
        <f>IF(VLOOKUP(G1142,Sku_Consolidated!A2:S957,19,FALSE)="SHOWCASE", VLOOKUP(E1142,Store_Showcase!B2:L144,11, FALSE), IF(VLOOKUP(G1142,Sku_Consolidated!A2:S957,19,FALSE)="VAM",VLOOKUP(E1142,Store_VAM!B2:L273,11, FALSE),VLOOKUP(E1142,Store_SRP!B2:L110,11, FALSE)))</f>
      </c>
      <c r="W1142" s="1">
        <f>VLOOKUP(G1142,Sku_Consolidated!A2:W957,11,FALSE)</f>
      </c>
      <c r="X1142" s="1">
        <f>VLOOKUP(G1142,Sku_Consolidated!A2:H957,8,FALSE)</f>
      </c>
      <c r="Y1142" s="1">
        <f>VLOOKUP(G1142,Sku_Consolidated!A2:I957,9,FALSE)</f>
      </c>
      <c r="Z1142" s="1" t="s">
        <v>41</v>
      </c>
      <c r="AA1142" s="1">
        <f>VLOOKUP(G1142,Sku_Consolidated!A2:E957,5,FALSE)</f>
      </c>
      <c r="AB1142" s="1">
        <f>IF(VLOOKUP(G1142,Sku_Consolidated!A2:S957,19,FALSE)="SHOWCASE", VLOOKUP(E1142,Store_Showcase!B2:N144,13, FALSE), IF(VLOOKUP(G1142,Sku_Consolidated!A2:S957,19,FALSE)="VAM",VLOOKUP(E1142,Store_VAM!B2:N273,13, FALSE),VLOOKUP(E1142,Store_SRP!B2:N110,13, FALSE)))</f>
      </c>
      <c r="AC1142" s="1">
        <f>IF(IFERROR(AB1142,TRUE)=TRUE, "-","OK")</f>
      </c>
      <c r="AD1142" s="11" t="s">
        <v>37</v>
      </c>
      <c r="AE1142" s="11" t="s">
        <v>37</v>
      </c>
      <c r="AF1142" s="1">
        <f>IF(IFERROR(VLOOKUP(E1142,Store_Showcase!B2:H144,{5}, FALSE), TRUE)=TRUE, IF(IFERROR(VLOOKUP(E1142,Store_SRP!B2:H110,{5}, FALSE), TRUE)=TRUE,VLOOKUP(E1142,Store_VAM!B2:H273,{5}, FALSE),VLOOKUP(E1142,Store_SRP!B2:H110,{5}, FALSE)), VLOOKUP(E1142,Store_Showcase!B2:H144,{5}, FALSE))</f>
      </c>
      <c r="AG1142" s="1">
        <f>IF(IFERROR(VLOOKUP(E1142,Store_Showcase!B2:H144,{6}, FALSE), TRUE)=TRUE, IF(IFERROR(VLOOKUP(E1142,Store_SRP!B2:H110,{6}, FALSE), TRUE)=TRUE,VLOOKUP(E1142,Store_VAM!B2:H273,{6}, FALSE),VLOOKUP(E1142,Store_SRP!B2:H110,{6}, FALSE)), VLOOKUP(E1142,Store_Showcase!B2:H144,{6}, FALSE))</f>
      </c>
      <c r="AH1142" s="1">
        <f>VLOOKUP(G1142,Sku_Consolidated!A2:R957,18,FALSE)</f>
      </c>
      <c r="AI1142" s="1">
        <f>VLOOKUP(G1142,Sku_Consolidated!A2:S957,19,FALSE)</f>
      </c>
      <c r="AJ1142" s="1">
        <f>VLOOKUP(G1142,Sku_Consolidated!A2:T957,20,FALSE)</f>
      </c>
    </row>
    <row r="1143" spans="1:36" x14ac:dyDescent="0.25">
      <c r="A1143" s="1">
        <v>2024</v>
      </c>
      <c r="B1143" s="1" t="s">
        <v>31</v>
      </c>
      <c r="C1143" s="1" t="s">
        <v>32</v>
      </c>
      <c r="D1143" s="1" t="s">
        <v>33</v>
      </c>
      <c r="E1143" s="9" t="s">
        <v>3044</v>
      </c>
      <c r="F1143" s="1">
        <f>IF(VLOOKUP(G1143,Sku_Consolidated!A2:S957,{19},FALSE)="SHOWCASE", VLOOKUP(E1143,Store_Showcase!B2:C144,{2}, FALSE), IF(VLOOKUP(G1143,Sku_Consolidated!A2:S957,{19},FALSE)="VAM",VLOOKUP(E1143,Store_VAM!B2:C273,{2}, FALSE),VLOOKUP(E1143,Store_SRP!B2:C110,{2}, FALSE)))</f>
      </c>
      <c r="G1143" s="1">
        <v>11295</v>
      </c>
      <c r="H1143" s="1" t="s">
        <v>629</v>
      </c>
      <c r="I1143" s="10" t="s">
        <v>3048</v>
      </c>
      <c r="J1143" s="1">
        <f>VLOOKUP(G1143,Sku_Consolidated!A2:C957, 3, FALSE)</f>
      </c>
      <c r="K1143" s="10">
        <f>IF(J1143="PACK", I1143, 0)</f>
      </c>
      <c r="L1143" s="10">
        <f>IF(J1143="KG", I1143, I1143 * VLOOKUP(G1143,Sku_Consolidated!A2:U957,21,FALSE))</f>
      </c>
      <c r="M1143" s="10" t="s">
        <v>37</v>
      </c>
      <c r="N1143" s="11" t="s">
        <v>3049</v>
      </c>
      <c r="O1143" s="10" t="s">
        <v>3050</v>
      </c>
      <c r="P1143" s="10">
        <f>N1143 - O1143</f>
      </c>
      <c r="Q1143" s="1">
        <f>VLOOKUP(G1143,Sku_Consolidated!A2:G957,7, FALSE)</f>
      </c>
      <c r="R1143" s="1">
        <f>IF(IFERROR(VLOOKUP(E1143,Store_Showcase!B2:H144,7, FALSE), TRUE)=TRUE, IF(IFERROR(VLOOKUP(E1143,Store_SRP!B2:H110,7, FALSE), TRUE)=TRUE,VLOOKUP(E1143,Store_VAM!B2:H273,7, FALSE),VLOOKUP(E1143,Store_SRP!B2:H110,7, FALSE)), VLOOKUP(E1143,Store_Showcase!B2:H144,7, FALSE))</f>
      </c>
      <c r="S1143" s="1">
        <f>IF(IFERROR(VLOOKUP(E1143,Store_Showcase!B2:I144,8, FALSE), TRUE)=TRUE, IF(IFERROR(VLOOKUP(E1143,Store_SRP!B2:I110,8, FALSE), TRUE)=TRUE,VLOOKUP(E1143,Store_VAM!B2:I273,8, FALSE),VLOOKUP(E1143,Store_SRP!B2:I110,8, FALSE)), VLOOKUP(E1143,Store_Showcase!B2:I144,8, FALSE))</f>
      </c>
      <c r="T1143" s="1">
        <f>VLOOKUP(G1143,Sku_Consolidated!A2:R957,18,FALSE)</f>
      </c>
      <c r="U1143" s="1" t="s">
        <v>3047</v>
      </c>
      <c r="V1143" s="1">
        <f>IF(VLOOKUP(G1143,Sku_Consolidated!A2:S957,19,FALSE)="SHOWCASE", VLOOKUP(E1143,Store_Showcase!B2:L144,11, FALSE), IF(VLOOKUP(G1143,Sku_Consolidated!A2:S957,19,FALSE)="VAM",VLOOKUP(E1143,Store_VAM!B2:L273,11, FALSE),VLOOKUP(E1143,Store_SRP!B2:L110,11, FALSE)))</f>
      </c>
      <c r="W1143" s="1">
        <f>VLOOKUP(G1143,Sku_Consolidated!A2:W957,11,FALSE)</f>
      </c>
      <c r="X1143" s="1">
        <f>VLOOKUP(G1143,Sku_Consolidated!A2:H957,8,FALSE)</f>
      </c>
      <c r="Y1143" s="1">
        <f>VLOOKUP(G1143,Sku_Consolidated!A2:I957,9,FALSE)</f>
      </c>
      <c r="Z1143" s="1" t="s">
        <v>41</v>
      </c>
      <c r="AA1143" s="1">
        <f>VLOOKUP(G1143,Sku_Consolidated!A2:E957,5,FALSE)</f>
      </c>
      <c r="AB1143" s="1">
        <f>IF(VLOOKUP(G1143,Sku_Consolidated!A2:S957,19,FALSE)="SHOWCASE", VLOOKUP(E1143,Store_Showcase!B2:N144,13, FALSE), IF(VLOOKUP(G1143,Sku_Consolidated!A2:S957,19,FALSE)="VAM",VLOOKUP(E1143,Store_VAM!B2:N273,13, FALSE),VLOOKUP(E1143,Store_SRP!B2:N110,13, FALSE)))</f>
      </c>
      <c r="AC1143" s="1">
        <f>IF(IFERROR(AB1143,TRUE)=TRUE, "-","OK")</f>
      </c>
      <c r="AD1143" s="11" t="s">
        <v>37</v>
      </c>
      <c r="AE1143" s="11" t="s">
        <v>37</v>
      </c>
      <c r="AF1143" s="1">
        <f>IF(IFERROR(VLOOKUP(E1143,Store_Showcase!B2:H144,{5}, FALSE), TRUE)=TRUE, IF(IFERROR(VLOOKUP(E1143,Store_SRP!B2:H110,{5}, FALSE), TRUE)=TRUE,VLOOKUP(E1143,Store_VAM!B2:H273,{5}, FALSE),VLOOKUP(E1143,Store_SRP!B2:H110,{5}, FALSE)), VLOOKUP(E1143,Store_Showcase!B2:H144,{5}, FALSE))</f>
      </c>
      <c r="AG1143" s="1">
        <f>IF(IFERROR(VLOOKUP(E1143,Store_Showcase!B2:H144,{6}, FALSE), TRUE)=TRUE, IF(IFERROR(VLOOKUP(E1143,Store_SRP!B2:H110,{6}, FALSE), TRUE)=TRUE,VLOOKUP(E1143,Store_VAM!B2:H273,{6}, FALSE),VLOOKUP(E1143,Store_SRP!B2:H110,{6}, FALSE)), VLOOKUP(E1143,Store_Showcase!B2:H144,{6}, FALSE))</f>
      </c>
      <c r="AH1143" s="1">
        <f>VLOOKUP(G1143,Sku_Consolidated!A2:R957,18,FALSE)</f>
      </c>
      <c r="AI1143" s="1">
        <f>VLOOKUP(G1143,Sku_Consolidated!A2:S957,19,FALSE)</f>
      </c>
      <c r="AJ1143" s="1">
        <f>VLOOKUP(G1143,Sku_Consolidated!A2:T957,20,FALSE)</f>
      </c>
    </row>
    <row r="1144" spans="1:36" x14ac:dyDescent="0.25">
      <c r="A1144" s="1">
        <v>2024</v>
      </c>
      <c r="B1144" s="1" t="s">
        <v>31</v>
      </c>
      <c r="C1144" s="1" t="s">
        <v>32</v>
      </c>
      <c r="D1144" s="1" t="s">
        <v>33</v>
      </c>
      <c r="E1144" s="9" t="s">
        <v>3044</v>
      </c>
      <c r="F1144" s="1">
        <f>IF(VLOOKUP(G1144,Sku_Consolidated!A2:S957,{19},FALSE)="SHOWCASE", VLOOKUP(E1144,Store_Showcase!B2:C144,{2}, FALSE), IF(VLOOKUP(G1144,Sku_Consolidated!A2:S957,{19},FALSE)="VAM",VLOOKUP(E1144,Store_VAM!B2:C273,{2}, FALSE),VLOOKUP(E1144,Store_SRP!B2:C110,{2}, FALSE)))</f>
      </c>
      <c r="G1144" s="1">
        <v>61721</v>
      </c>
      <c r="H1144" s="1" t="s">
        <v>42</v>
      </c>
      <c r="I1144" s="10" t="s">
        <v>3051</v>
      </c>
      <c r="J1144" s="1">
        <f>VLOOKUP(G1144,Sku_Consolidated!A2:C957, 3, FALSE)</f>
      </c>
      <c r="K1144" s="10">
        <f>IF(J1144="PACK", I1144, 0)</f>
      </c>
      <c r="L1144" s="10">
        <f>IF(J1144="KG", I1144, I1144 * VLOOKUP(G1144,Sku_Consolidated!A2:U957,21,FALSE))</f>
      </c>
      <c r="M1144" s="10" t="s">
        <v>37</v>
      </c>
      <c r="N1144" s="11" t="s">
        <v>3052</v>
      </c>
      <c r="O1144" s="10" t="s">
        <v>3053</v>
      </c>
      <c r="P1144" s="10">
        <f>N1144 - O1144</f>
      </c>
      <c r="Q1144" s="1">
        <f>VLOOKUP(G1144,Sku_Consolidated!A2:G957,7, FALSE)</f>
      </c>
      <c r="R1144" s="1">
        <f>IF(IFERROR(VLOOKUP(E1144,Store_Showcase!B2:H144,7, FALSE), TRUE)=TRUE, IF(IFERROR(VLOOKUP(E1144,Store_SRP!B2:H110,7, FALSE), TRUE)=TRUE,VLOOKUP(E1144,Store_VAM!B2:H273,7, FALSE),VLOOKUP(E1144,Store_SRP!B2:H110,7, FALSE)), VLOOKUP(E1144,Store_Showcase!B2:H144,7, FALSE))</f>
      </c>
      <c r="S1144" s="1">
        <f>IF(IFERROR(VLOOKUP(E1144,Store_Showcase!B2:I144,8, FALSE), TRUE)=TRUE, IF(IFERROR(VLOOKUP(E1144,Store_SRP!B2:I110,8, FALSE), TRUE)=TRUE,VLOOKUP(E1144,Store_VAM!B2:I273,8, FALSE),VLOOKUP(E1144,Store_SRP!B2:I110,8, FALSE)), VLOOKUP(E1144,Store_Showcase!B2:I144,8, FALSE))</f>
      </c>
      <c r="T1144" s="1">
        <f>VLOOKUP(G1144,Sku_Consolidated!A2:R957,18,FALSE)</f>
      </c>
      <c r="U1144" s="1" t="s">
        <v>3047</v>
      </c>
      <c r="V1144" s="1">
        <f>IF(VLOOKUP(G1144,Sku_Consolidated!A2:S957,19,FALSE)="SHOWCASE", VLOOKUP(E1144,Store_Showcase!B2:L144,11, FALSE), IF(VLOOKUP(G1144,Sku_Consolidated!A2:S957,19,FALSE)="VAM",VLOOKUP(E1144,Store_VAM!B2:L273,11, FALSE),VLOOKUP(E1144,Store_SRP!B2:L110,11, FALSE)))</f>
      </c>
      <c r="W1144" s="1">
        <f>VLOOKUP(G1144,Sku_Consolidated!A2:W957,11,FALSE)</f>
      </c>
      <c r="X1144" s="1">
        <f>VLOOKUP(G1144,Sku_Consolidated!A2:H957,8,FALSE)</f>
      </c>
      <c r="Y1144" s="1">
        <f>VLOOKUP(G1144,Sku_Consolidated!A2:I957,9,FALSE)</f>
      </c>
      <c r="Z1144" s="1" t="s">
        <v>41</v>
      </c>
      <c r="AA1144" s="1">
        <f>VLOOKUP(G1144,Sku_Consolidated!A2:E957,5,FALSE)</f>
      </c>
      <c r="AB1144" s="1">
        <f>IF(VLOOKUP(G1144,Sku_Consolidated!A2:S957,19,FALSE)="SHOWCASE", VLOOKUP(E1144,Store_Showcase!B2:N144,13, FALSE), IF(VLOOKUP(G1144,Sku_Consolidated!A2:S957,19,FALSE)="VAM",VLOOKUP(E1144,Store_VAM!B2:N273,13, FALSE),VLOOKUP(E1144,Store_SRP!B2:N110,13, FALSE)))</f>
      </c>
      <c r="AC1144" s="1">
        <f>IF(IFERROR(AB1144,TRUE)=TRUE, "-","OK")</f>
      </c>
      <c r="AD1144" s="11" t="s">
        <v>37</v>
      </c>
      <c r="AE1144" s="11" t="s">
        <v>37</v>
      </c>
      <c r="AF1144" s="1">
        <f>IF(IFERROR(VLOOKUP(E1144,Store_Showcase!B2:H144,{5}, FALSE), TRUE)=TRUE, IF(IFERROR(VLOOKUP(E1144,Store_SRP!B2:H110,{5}, FALSE), TRUE)=TRUE,VLOOKUP(E1144,Store_VAM!B2:H273,{5}, FALSE),VLOOKUP(E1144,Store_SRP!B2:H110,{5}, FALSE)), VLOOKUP(E1144,Store_Showcase!B2:H144,{5}, FALSE))</f>
      </c>
      <c r="AG1144" s="1">
        <f>IF(IFERROR(VLOOKUP(E1144,Store_Showcase!B2:H144,{6}, FALSE), TRUE)=TRUE, IF(IFERROR(VLOOKUP(E1144,Store_SRP!B2:H110,{6}, FALSE), TRUE)=TRUE,VLOOKUP(E1144,Store_VAM!B2:H273,{6}, FALSE),VLOOKUP(E1144,Store_SRP!B2:H110,{6}, FALSE)), VLOOKUP(E1144,Store_Showcase!B2:H144,{6}, FALSE))</f>
      </c>
      <c r="AH1144" s="1">
        <f>VLOOKUP(G1144,Sku_Consolidated!A2:R957,18,FALSE)</f>
      </c>
      <c r="AI1144" s="1">
        <f>VLOOKUP(G1144,Sku_Consolidated!A2:S957,19,FALSE)</f>
      </c>
      <c r="AJ1144" s="1">
        <f>VLOOKUP(G1144,Sku_Consolidated!A2:T957,20,FALSE)</f>
      </c>
    </row>
    <row r="1145" spans="1:36" x14ac:dyDescent="0.25">
      <c r="A1145" s="1">
        <v>2024</v>
      </c>
      <c r="B1145" s="1" t="s">
        <v>31</v>
      </c>
      <c r="C1145" s="1" t="s">
        <v>32</v>
      </c>
      <c r="D1145" s="1" t="s">
        <v>33</v>
      </c>
      <c r="E1145" s="9" t="s">
        <v>3044</v>
      </c>
      <c r="F1145" s="1">
        <f>IF(VLOOKUP(G1145,Sku_Consolidated!A2:S957,{19},FALSE)="SHOWCASE", VLOOKUP(E1145,Store_Showcase!B2:C144,{2}, FALSE), IF(VLOOKUP(G1145,Sku_Consolidated!A2:S957,{19},FALSE)="VAM",VLOOKUP(E1145,Store_VAM!B2:C273,{2}, FALSE),VLOOKUP(E1145,Store_SRP!B2:C110,{2}, FALSE)))</f>
      </c>
      <c r="G1145" s="1">
        <v>61722</v>
      </c>
      <c r="H1145" s="1" t="s">
        <v>46</v>
      </c>
      <c r="I1145" s="10" t="s">
        <v>103</v>
      </c>
      <c r="J1145" s="1">
        <f>VLOOKUP(G1145,Sku_Consolidated!A2:C957, 3, FALSE)</f>
      </c>
      <c r="K1145" s="10">
        <f>IF(J1145="PACK", I1145, 0)</f>
      </c>
      <c r="L1145" s="10">
        <f>IF(J1145="KG", I1145, I1145 * VLOOKUP(G1145,Sku_Consolidated!A2:U957,21,FALSE))</f>
      </c>
      <c r="M1145" s="10" t="s">
        <v>37</v>
      </c>
      <c r="N1145" s="11" t="s">
        <v>3054</v>
      </c>
      <c r="O1145" s="10" t="s">
        <v>3055</v>
      </c>
      <c r="P1145" s="10">
        <f>N1145 - O1145</f>
      </c>
      <c r="Q1145" s="1">
        <f>VLOOKUP(G1145,Sku_Consolidated!A2:G957,7, FALSE)</f>
      </c>
      <c r="R1145" s="1">
        <f>IF(IFERROR(VLOOKUP(E1145,Store_Showcase!B2:H144,7, FALSE), TRUE)=TRUE, IF(IFERROR(VLOOKUP(E1145,Store_SRP!B2:H110,7, FALSE), TRUE)=TRUE,VLOOKUP(E1145,Store_VAM!B2:H273,7, FALSE),VLOOKUP(E1145,Store_SRP!B2:H110,7, FALSE)), VLOOKUP(E1145,Store_Showcase!B2:H144,7, FALSE))</f>
      </c>
      <c r="S1145" s="1">
        <f>IF(IFERROR(VLOOKUP(E1145,Store_Showcase!B2:I144,8, FALSE), TRUE)=TRUE, IF(IFERROR(VLOOKUP(E1145,Store_SRP!B2:I110,8, FALSE), TRUE)=TRUE,VLOOKUP(E1145,Store_VAM!B2:I273,8, FALSE),VLOOKUP(E1145,Store_SRP!B2:I110,8, FALSE)), VLOOKUP(E1145,Store_Showcase!B2:I144,8, FALSE))</f>
      </c>
      <c r="T1145" s="1">
        <f>VLOOKUP(G1145,Sku_Consolidated!A2:R957,18,FALSE)</f>
      </c>
      <c r="U1145" s="1" t="s">
        <v>3047</v>
      </c>
      <c r="V1145" s="1">
        <f>IF(VLOOKUP(G1145,Sku_Consolidated!A2:S957,19,FALSE)="SHOWCASE", VLOOKUP(E1145,Store_Showcase!B2:L144,11, FALSE), IF(VLOOKUP(G1145,Sku_Consolidated!A2:S957,19,FALSE)="VAM",VLOOKUP(E1145,Store_VAM!B2:L273,11, FALSE),VLOOKUP(E1145,Store_SRP!B2:L110,11, FALSE)))</f>
      </c>
      <c r="W1145" s="1">
        <f>VLOOKUP(G1145,Sku_Consolidated!A2:W957,11,FALSE)</f>
      </c>
      <c r="X1145" s="1">
        <f>VLOOKUP(G1145,Sku_Consolidated!A2:H957,8,FALSE)</f>
      </c>
      <c r="Y1145" s="1">
        <f>VLOOKUP(G1145,Sku_Consolidated!A2:I957,9,FALSE)</f>
      </c>
      <c r="Z1145" s="1" t="s">
        <v>41</v>
      </c>
      <c r="AA1145" s="1">
        <f>VLOOKUP(G1145,Sku_Consolidated!A2:E957,5,FALSE)</f>
      </c>
      <c r="AB1145" s="1">
        <f>IF(VLOOKUP(G1145,Sku_Consolidated!A2:S957,19,FALSE)="SHOWCASE", VLOOKUP(E1145,Store_Showcase!B2:N144,13, FALSE), IF(VLOOKUP(G1145,Sku_Consolidated!A2:S957,19,FALSE)="VAM",VLOOKUP(E1145,Store_VAM!B2:N273,13, FALSE),VLOOKUP(E1145,Store_SRP!B2:N110,13, FALSE)))</f>
      </c>
      <c r="AC1145" s="1">
        <f>IF(IFERROR(AB1145,TRUE)=TRUE, "-","OK")</f>
      </c>
      <c r="AD1145" s="11" t="s">
        <v>37</v>
      </c>
      <c r="AE1145" s="11" t="s">
        <v>37</v>
      </c>
      <c r="AF1145" s="1">
        <f>IF(IFERROR(VLOOKUP(E1145,Store_Showcase!B2:H144,{5}, FALSE), TRUE)=TRUE, IF(IFERROR(VLOOKUP(E1145,Store_SRP!B2:H110,{5}, FALSE), TRUE)=TRUE,VLOOKUP(E1145,Store_VAM!B2:H273,{5}, FALSE),VLOOKUP(E1145,Store_SRP!B2:H110,{5}, FALSE)), VLOOKUP(E1145,Store_Showcase!B2:H144,{5}, FALSE))</f>
      </c>
      <c r="AG1145" s="1">
        <f>IF(IFERROR(VLOOKUP(E1145,Store_Showcase!B2:H144,{6}, FALSE), TRUE)=TRUE, IF(IFERROR(VLOOKUP(E1145,Store_SRP!B2:H110,{6}, FALSE), TRUE)=TRUE,VLOOKUP(E1145,Store_VAM!B2:H273,{6}, FALSE),VLOOKUP(E1145,Store_SRP!B2:H110,{6}, FALSE)), VLOOKUP(E1145,Store_Showcase!B2:H144,{6}, FALSE))</f>
      </c>
      <c r="AH1145" s="1">
        <f>VLOOKUP(G1145,Sku_Consolidated!A2:R957,18,FALSE)</f>
      </c>
      <c r="AI1145" s="1">
        <f>VLOOKUP(G1145,Sku_Consolidated!A2:S957,19,FALSE)</f>
      </c>
      <c r="AJ1145" s="1">
        <f>VLOOKUP(G1145,Sku_Consolidated!A2:T957,20,FALSE)</f>
      </c>
    </row>
    <row r="1146" spans="1:36" x14ac:dyDescent="0.25">
      <c r="A1146" s="1">
        <v>2024</v>
      </c>
      <c r="B1146" s="1" t="s">
        <v>31</v>
      </c>
      <c r="C1146" s="1" t="s">
        <v>32</v>
      </c>
      <c r="D1146" s="1" t="s">
        <v>33</v>
      </c>
      <c r="E1146" s="9" t="s">
        <v>3044</v>
      </c>
      <c r="F1146" s="1">
        <f>IF(VLOOKUP(G1146,Sku_Consolidated!A2:S957,{19},FALSE)="SHOWCASE", VLOOKUP(E1146,Store_Showcase!B2:C144,{2}, FALSE), IF(VLOOKUP(G1146,Sku_Consolidated!A2:S957,{19},FALSE)="VAM",VLOOKUP(E1146,Store_VAM!B2:C273,{2}, FALSE),VLOOKUP(E1146,Store_SRP!B2:C110,{2}, FALSE)))</f>
      </c>
      <c r="G1146" s="1">
        <v>61723</v>
      </c>
      <c r="H1146" s="1" t="s">
        <v>207</v>
      </c>
      <c r="I1146" s="10" t="s">
        <v>766</v>
      </c>
      <c r="J1146" s="1">
        <f>VLOOKUP(G1146,Sku_Consolidated!A2:C957, 3, FALSE)</f>
      </c>
      <c r="K1146" s="10">
        <f>IF(J1146="PACK", I1146, 0)</f>
      </c>
      <c r="L1146" s="10">
        <f>IF(J1146="KG", I1146, I1146 * VLOOKUP(G1146,Sku_Consolidated!A2:U957,21,FALSE))</f>
      </c>
      <c r="M1146" s="10" t="s">
        <v>37</v>
      </c>
      <c r="N1146" s="11" t="s">
        <v>3056</v>
      </c>
      <c r="O1146" s="10" t="s">
        <v>3057</v>
      </c>
      <c r="P1146" s="10">
        <f>N1146 - O1146</f>
      </c>
      <c r="Q1146" s="1">
        <f>VLOOKUP(G1146,Sku_Consolidated!A2:G957,7, FALSE)</f>
      </c>
      <c r="R1146" s="1">
        <f>IF(IFERROR(VLOOKUP(E1146,Store_Showcase!B2:H144,7, FALSE), TRUE)=TRUE, IF(IFERROR(VLOOKUP(E1146,Store_SRP!B2:H110,7, FALSE), TRUE)=TRUE,VLOOKUP(E1146,Store_VAM!B2:H273,7, FALSE),VLOOKUP(E1146,Store_SRP!B2:H110,7, FALSE)), VLOOKUP(E1146,Store_Showcase!B2:H144,7, FALSE))</f>
      </c>
      <c r="S1146" s="1">
        <f>IF(IFERROR(VLOOKUP(E1146,Store_Showcase!B2:I144,8, FALSE), TRUE)=TRUE, IF(IFERROR(VLOOKUP(E1146,Store_SRP!B2:I110,8, FALSE), TRUE)=TRUE,VLOOKUP(E1146,Store_VAM!B2:I273,8, FALSE),VLOOKUP(E1146,Store_SRP!B2:I110,8, FALSE)), VLOOKUP(E1146,Store_Showcase!B2:I144,8, FALSE))</f>
      </c>
      <c r="T1146" s="1">
        <f>VLOOKUP(G1146,Sku_Consolidated!A2:R957,18,FALSE)</f>
      </c>
      <c r="U1146" s="1" t="s">
        <v>3047</v>
      </c>
      <c r="V1146" s="1">
        <f>IF(VLOOKUP(G1146,Sku_Consolidated!A2:S957,19,FALSE)="SHOWCASE", VLOOKUP(E1146,Store_Showcase!B2:L144,11, FALSE), IF(VLOOKUP(G1146,Sku_Consolidated!A2:S957,19,FALSE)="VAM",VLOOKUP(E1146,Store_VAM!B2:L273,11, FALSE),VLOOKUP(E1146,Store_SRP!B2:L110,11, FALSE)))</f>
      </c>
      <c r="W1146" s="1">
        <f>VLOOKUP(G1146,Sku_Consolidated!A2:W957,11,FALSE)</f>
      </c>
      <c r="X1146" s="1">
        <f>VLOOKUP(G1146,Sku_Consolidated!A2:H957,8,FALSE)</f>
      </c>
      <c r="Y1146" s="1">
        <f>VLOOKUP(G1146,Sku_Consolidated!A2:I957,9,FALSE)</f>
      </c>
      <c r="Z1146" s="1" t="s">
        <v>41</v>
      </c>
      <c r="AA1146" s="1">
        <f>VLOOKUP(G1146,Sku_Consolidated!A2:E957,5,FALSE)</f>
      </c>
      <c r="AB1146" s="1">
        <f>IF(VLOOKUP(G1146,Sku_Consolidated!A2:S957,19,FALSE)="SHOWCASE", VLOOKUP(E1146,Store_Showcase!B2:N144,13, FALSE), IF(VLOOKUP(G1146,Sku_Consolidated!A2:S957,19,FALSE)="VAM",VLOOKUP(E1146,Store_VAM!B2:N273,13, FALSE),VLOOKUP(E1146,Store_SRP!B2:N110,13, FALSE)))</f>
      </c>
      <c r="AC1146" s="1">
        <f>IF(IFERROR(AB1146,TRUE)=TRUE, "-","OK")</f>
      </c>
      <c r="AD1146" s="11" t="s">
        <v>37</v>
      </c>
      <c r="AE1146" s="11" t="s">
        <v>37</v>
      </c>
      <c r="AF1146" s="1">
        <f>IF(IFERROR(VLOOKUP(E1146,Store_Showcase!B2:H144,{5}, FALSE), TRUE)=TRUE, IF(IFERROR(VLOOKUP(E1146,Store_SRP!B2:H110,{5}, FALSE), TRUE)=TRUE,VLOOKUP(E1146,Store_VAM!B2:H273,{5}, FALSE),VLOOKUP(E1146,Store_SRP!B2:H110,{5}, FALSE)), VLOOKUP(E1146,Store_Showcase!B2:H144,{5}, FALSE))</f>
      </c>
      <c r="AG1146" s="1">
        <f>IF(IFERROR(VLOOKUP(E1146,Store_Showcase!B2:H144,{6}, FALSE), TRUE)=TRUE, IF(IFERROR(VLOOKUP(E1146,Store_SRP!B2:H110,{6}, FALSE), TRUE)=TRUE,VLOOKUP(E1146,Store_VAM!B2:H273,{6}, FALSE),VLOOKUP(E1146,Store_SRP!B2:H110,{6}, FALSE)), VLOOKUP(E1146,Store_Showcase!B2:H144,{6}, FALSE))</f>
      </c>
      <c r="AH1146" s="1">
        <f>VLOOKUP(G1146,Sku_Consolidated!A2:R957,18,FALSE)</f>
      </c>
      <c r="AI1146" s="1">
        <f>VLOOKUP(G1146,Sku_Consolidated!A2:S957,19,FALSE)</f>
      </c>
      <c r="AJ1146" s="1">
        <f>VLOOKUP(G1146,Sku_Consolidated!A2:T957,20,FALSE)</f>
      </c>
    </row>
    <row r="1147" spans="1:36" x14ac:dyDescent="0.25">
      <c r="A1147" s="1">
        <v>2024</v>
      </c>
      <c r="B1147" s="1" t="s">
        <v>31</v>
      </c>
      <c r="C1147" s="1" t="s">
        <v>32</v>
      </c>
      <c r="D1147" s="1" t="s">
        <v>33</v>
      </c>
      <c r="E1147" s="9" t="s">
        <v>3044</v>
      </c>
      <c r="F1147" s="1">
        <f>IF(VLOOKUP(G1147,Sku_Consolidated!A2:S957,{19},FALSE)="SHOWCASE", VLOOKUP(E1147,Store_Showcase!B2:C144,{2}, FALSE), IF(VLOOKUP(G1147,Sku_Consolidated!A2:S957,{19},FALSE)="VAM",VLOOKUP(E1147,Store_VAM!B2:C273,{2}, FALSE),VLOOKUP(E1147,Store_SRP!B2:C110,{2}, FALSE)))</f>
      </c>
      <c r="G1147" s="1">
        <v>61733</v>
      </c>
      <c r="H1147" s="1" t="s">
        <v>58</v>
      </c>
      <c r="I1147" s="10" t="s">
        <v>3058</v>
      </c>
      <c r="J1147" s="1">
        <f>VLOOKUP(G1147,Sku_Consolidated!A2:C957, 3, FALSE)</f>
      </c>
      <c r="K1147" s="10">
        <f>IF(J1147="PACK", I1147, 0)</f>
      </c>
      <c r="L1147" s="10">
        <f>IF(J1147="KG", I1147, I1147 * VLOOKUP(G1147,Sku_Consolidated!A2:U957,21,FALSE))</f>
      </c>
      <c r="M1147" s="10" t="s">
        <v>37</v>
      </c>
      <c r="N1147" s="11" t="s">
        <v>3059</v>
      </c>
      <c r="O1147" s="10" t="s">
        <v>3060</v>
      </c>
      <c r="P1147" s="10">
        <f>N1147 - O1147</f>
      </c>
      <c r="Q1147" s="1">
        <f>VLOOKUP(G1147,Sku_Consolidated!A2:G957,7, FALSE)</f>
      </c>
      <c r="R1147" s="1">
        <f>IF(IFERROR(VLOOKUP(E1147,Store_Showcase!B2:H144,7, FALSE), TRUE)=TRUE, IF(IFERROR(VLOOKUP(E1147,Store_SRP!B2:H110,7, FALSE), TRUE)=TRUE,VLOOKUP(E1147,Store_VAM!B2:H273,7, FALSE),VLOOKUP(E1147,Store_SRP!B2:H110,7, FALSE)), VLOOKUP(E1147,Store_Showcase!B2:H144,7, FALSE))</f>
      </c>
      <c r="S1147" s="1">
        <f>IF(IFERROR(VLOOKUP(E1147,Store_Showcase!B2:I144,8, FALSE), TRUE)=TRUE, IF(IFERROR(VLOOKUP(E1147,Store_SRP!B2:I110,8, FALSE), TRUE)=TRUE,VLOOKUP(E1147,Store_VAM!B2:I273,8, FALSE),VLOOKUP(E1147,Store_SRP!B2:I110,8, FALSE)), VLOOKUP(E1147,Store_Showcase!B2:I144,8, FALSE))</f>
      </c>
      <c r="T1147" s="1">
        <f>VLOOKUP(G1147,Sku_Consolidated!A2:R957,18,FALSE)</f>
      </c>
      <c r="U1147" s="1" t="s">
        <v>3047</v>
      </c>
      <c r="V1147" s="1">
        <f>IF(VLOOKUP(G1147,Sku_Consolidated!A2:S957,19,FALSE)="SHOWCASE", VLOOKUP(E1147,Store_Showcase!B2:L144,11, FALSE), IF(VLOOKUP(G1147,Sku_Consolidated!A2:S957,19,FALSE)="VAM",VLOOKUP(E1147,Store_VAM!B2:L273,11, FALSE),VLOOKUP(E1147,Store_SRP!B2:L110,11, FALSE)))</f>
      </c>
      <c r="W1147" s="1">
        <f>VLOOKUP(G1147,Sku_Consolidated!A2:W957,11,FALSE)</f>
      </c>
      <c r="X1147" s="1">
        <f>VLOOKUP(G1147,Sku_Consolidated!A2:H957,8,FALSE)</f>
      </c>
      <c r="Y1147" s="1">
        <f>VLOOKUP(G1147,Sku_Consolidated!A2:I957,9,FALSE)</f>
      </c>
      <c r="Z1147" s="1" t="s">
        <v>41</v>
      </c>
      <c r="AA1147" s="1">
        <f>VLOOKUP(G1147,Sku_Consolidated!A2:E957,5,FALSE)</f>
      </c>
      <c r="AB1147" s="1">
        <f>IF(VLOOKUP(G1147,Sku_Consolidated!A2:S957,19,FALSE)="SHOWCASE", VLOOKUP(E1147,Store_Showcase!B2:N144,13, FALSE), IF(VLOOKUP(G1147,Sku_Consolidated!A2:S957,19,FALSE)="VAM",VLOOKUP(E1147,Store_VAM!B2:N273,13, FALSE),VLOOKUP(E1147,Store_SRP!B2:N110,13, FALSE)))</f>
      </c>
      <c r="AC1147" s="1">
        <f>IF(IFERROR(AB1147,TRUE)=TRUE, "-","OK")</f>
      </c>
      <c r="AD1147" s="11" t="s">
        <v>37</v>
      </c>
      <c r="AE1147" s="11" t="s">
        <v>37</v>
      </c>
      <c r="AF1147" s="1">
        <f>IF(IFERROR(VLOOKUP(E1147,Store_Showcase!B2:H144,{5}, FALSE), TRUE)=TRUE, IF(IFERROR(VLOOKUP(E1147,Store_SRP!B2:H110,{5}, FALSE), TRUE)=TRUE,VLOOKUP(E1147,Store_VAM!B2:H273,{5}, FALSE),VLOOKUP(E1147,Store_SRP!B2:H110,{5}, FALSE)), VLOOKUP(E1147,Store_Showcase!B2:H144,{5}, FALSE))</f>
      </c>
      <c r="AG1147" s="1">
        <f>IF(IFERROR(VLOOKUP(E1147,Store_Showcase!B2:H144,{6}, FALSE), TRUE)=TRUE, IF(IFERROR(VLOOKUP(E1147,Store_SRP!B2:H110,{6}, FALSE), TRUE)=TRUE,VLOOKUP(E1147,Store_VAM!B2:H273,{6}, FALSE),VLOOKUP(E1147,Store_SRP!B2:H110,{6}, FALSE)), VLOOKUP(E1147,Store_Showcase!B2:H144,{6}, FALSE))</f>
      </c>
      <c r="AH1147" s="1">
        <f>VLOOKUP(G1147,Sku_Consolidated!A2:R957,18,FALSE)</f>
      </c>
      <c r="AI1147" s="1">
        <f>VLOOKUP(G1147,Sku_Consolidated!A2:S957,19,FALSE)</f>
      </c>
      <c r="AJ1147" s="1">
        <f>VLOOKUP(G1147,Sku_Consolidated!A2:T957,20,FALSE)</f>
      </c>
    </row>
    <row r="1148" spans="1:36" x14ac:dyDescent="0.25">
      <c r="A1148" s="1">
        <v>2024</v>
      </c>
      <c r="B1148" s="1" t="s">
        <v>31</v>
      </c>
      <c r="C1148" s="1" t="s">
        <v>32</v>
      </c>
      <c r="D1148" s="1" t="s">
        <v>33</v>
      </c>
      <c r="E1148" s="9" t="s">
        <v>3044</v>
      </c>
      <c r="F1148" s="1">
        <f>IF(VLOOKUP(G1148,Sku_Consolidated!A2:S957,{19},FALSE)="SHOWCASE", VLOOKUP(E1148,Store_Showcase!B2:C144,{2}, FALSE), IF(VLOOKUP(G1148,Sku_Consolidated!A2:S957,{19},FALSE)="VAM",VLOOKUP(E1148,Store_VAM!B2:C273,{2}, FALSE),VLOOKUP(E1148,Store_SRP!B2:C110,{2}, FALSE)))</f>
      </c>
      <c r="G1148" s="1">
        <v>61735</v>
      </c>
      <c r="H1148" s="1" t="s">
        <v>66</v>
      </c>
      <c r="I1148" s="10" t="s">
        <v>1137</v>
      </c>
      <c r="J1148" s="1">
        <f>VLOOKUP(G1148,Sku_Consolidated!A2:C957, 3, FALSE)</f>
      </c>
      <c r="K1148" s="10">
        <f>IF(J1148="PACK", I1148, 0)</f>
      </c>
      <c r="L1148" s="10">
        <f>IF(J1148="KG", I1148, I1148 * VLOOKUP(G1148,Sku_Consolidated!A2:U957,21,FALSE))</f>
      </c>
      <c r="M1148" s="10" t="s">
        <v>37</v>
      </c>
      <c r="N1148" s="11" t="s">
        <v>3061</v>
      </c>
      <c r="O1148" s="10" t="s">
        <v>3062</v>
      </c>
      <c r="P1148" s="10">
        <f>N1148 - O1148</f>
      </c>
      <c r="Q1148" s="1">
        <f>VLOOKUP(G1148,Sku_Consolidated!A2:G957,7, FALSE)</f>
      </c>
      <c r="R1148" s="1">
        <f>IF(IFERROR(VLOOKUP(E1148,Store_Showcase!B2:H144,7, FALSE), TRUE)=TRUE, IF(IFERROR(VLOOKUP(E1148,Store_SRP!B2:H110,7, FALSE), TRUE)=TRUE,VLOOKUP(E1148,Store_VAM!B2:H273,7, FALSE),VLOOKUP(E1148,Store_SRP!B2:H110,7, FALSE)), VLOOKUP(E1148,Store_Showcase!B2:H144,7, FALSE))</f>
      </c>
      <c r="S1148" s="1">
        <f>IF(IFERROR(VLOOKUP(E1148,Store_Showcase!B2:I144,8, FALSE), TRUE)=TRUE, IF(IFERROR(VLOOKUP(E1148,Store_SRP!B2:I110,8, FALSE), TRUE)=TRUE,VLOOKUP(E1148,Store_VAM!B2:I273,8, FALSE),VLOOKUP(E1148,Store_SRP!B2:I110,8, FALSE)), VLOOKUP(E1148,Store_Showcase!B2:I144,8, FALSE))</f>
      </c>
      <c r="T1148" s="1">
        <f>VLOOKUP(G1148,Sku_Consolidated!A2:R957,18,FALSE)</f>
      </c>
      <c r="U1148" s="1" t="s">
        <v>3047</v>
      </c>
      <c r="V1148" s="1">
        <f>IF(VLOOKUP(G1148,Sku_Consolidated!A2:S957,19,FALSE)="SHOWCASE", VLOOKUP(E1148,Store_Showcase!B2:L144,11, FALSE), IF(VLOOKUP(G1148,Sku_Consolidated!A2:S957,19,FALSE)="VAM",VLOOKUP(E1148,Store_VAM!B2:L273,11, FALSE),VLOOKUP(E1148,Store_SRP!B2:L110,11, FALSE)))</f>
      </c>
      <c r="W1148" s="1">
        <f>VLOOKUP(G1148,Sku_Consolidated!A2:W957,11,FALSE)</f>
      </c>
      <c r="X1148" s="1">
        <f>VLOOKUP(G1148,Sku_Consolidated!A2:H957,8,FALSE)</f>
      </c>
      <c r="Y1148" s="1">
        <f>VLOOKUP(G1148,Sku_Consolidated!A2:I957,9,FALSE)</f>
      </c>
      <c r="Z1148" s="1" t="s">
        <v>41</v>
      </c>
      <c r="AA1148" s="1">
        <f>VLOOKUP(G1148,Sku_Consolidated!A2:E957,5,FALSE)</f>
      </c>
      <c r="AB1148" s="1">
        <f>IF(VLOOKUP(G1148,Sku_Consolidated!A2:S957,19,FALSE)="SHOWCASE", VLOOKUP(E1148,Store_Showcase!B2:N144,13, FALSE), IF(VLOOKUP(G1148,Sku_Consolidated!A2:S957,19,FALSE)="VAM",VLOOKUP(E1148,Store_VAM!B2:N273,13, FALSE),VLOOKUP(E1148,Store_SRP!B2:N110,13, FALSE)))</f>
      </c>
      <c r="AC1148" s="1">
        <f>IF(IFERROR(AB1148,TRUE)=TRUE, "-","OK")</f>
      </c>
      <c r="AD1148" s="11" t="s">
        <v>37</v>
      </c>
      <c r="AE1148" s="11" t="s">
        <v>37</v>
      </c>
      <c r="AF1148" s="1">
        <f>IF(IFERROR(VLOOKUP(E1148,Store_Showcase!B2:H144,{5}, FALSE), TRUE)=TRUE, IF(IFERROR(VLOOKUP(E1148,Store_SRP!B2:H110,{5}, FALSE), TRUE)=TRUE,VLOOKUP(E1148,Store_VAM!B2:H273,{5}, FALSE),VLOOKUP(E1148,Store_SRP!B2:H110,{5}, FALSE)), VLOOKUP(E1148,Store_Showcase!B2:H144,{5}, FALSE))</f>
      </c>
      <c r="AG1148" s="1">
        <f>IF(IFERROR(VLOOKUP(E1148,Store_Showcase!B2:H144,{6}, FALSE), TRUE)=TRUE, IF(IFERROR(VLOOKUP(E1148,Store_SRP!B2:H110,{6}, FALSE), TRUE)=TRUE,VLOOKUP(E1148,Store_VAM!B2:H273,{6}, FALSE),VLOOKUP(E1148,Store_SRP!B2:H110,{6}, FALSE)), VLOOKUP(E1148,Store_Showcase!B2:H144,{6}, FALSE))</f>
      </c>
      <c r="AH1148" s="1">
        <f>VLOOKUP(G1148,Sku_Consolidated!A2:R957,18,FALSE)</f>
      </c>
      <c r="AI1148" s="1">
        <f>VLOOKUP(G1148,Sku_Consolidated!A2:S957,19,FALSE)</f>
      </c>
      <c r="AJ1148" s="1">
        <f>VLOOKUP(G1148,Sku_Consolidated!A2:T957,20,FALSE)</f>
      </c>
    </row>
    <row r="1149" spans="1:36" x14ac:dyDescent="0.25">
      <c r="A1149" s="1">
        <v>2024</v>
      </c>
      <c r="B1149" s="1" t="s">
        <v>31</v>
      </c>
      <c r="C1149" s="1" t="s">
        <v>32</v>
      </c>
      <c r="D1149" s="1" t="s">
        <v>33</v>
      </c>
      <c r="E1149" s="9" t="s">
        <v>3044</v>
      </c>
      <c r="F1149" s="1">
        <f>IF(VLOOKUP(G1149,Sku_Consolidated!A2:S957,{19},FALSE)="SHOWCASE", VLOOKUP(E1149,Store_Showcase!B2:C144,{2}, FALSE), IF(VLOOKUP(G1149,Sku_Consolidated!A2:S957,{19},FALSE)="VAM",VLOOKUP(E1149,Store_VAM!B2:C273,{2}, FALSE),VLOOKUP(E1149,Store_SRP!B2:C110,{2}, FALSE)))</f>
      </c>
      <c r="G1149" s="1">
        <v>61736</v>
      </c>
      <c r="H1149" s="1" t="s">
        <v>224</v>
      </c>
      <c r="I1149" s="10" t="s">
        <v>3063</v>
      </c>
      <c r="J1149" s="1">
        <f>VLOOKUP(G1149,Sku_Consolidated!A2:C957, 3, FALSE)</f>
      </c>
      <c r="K1149" s="10">
        <f>IF(J1149="PACK", I1149, 0)</f>
      </c>
      <c r="L1149" s="10">
        <f>IF(J1149="KG", I1149, I1149 * VLOOKUP(G1149,Sku_Consolidated!A2:U957,21,FALSE))</f>
      </c>
      <c r="M1149" s="10" t="s">
        <v>37</v>
      </c>
      <c r="N1149" s="11" t="s">
        <v>3064</v>
      </c>
      <c r="O1149" s="10" t="s">
        <v>3065</v>
      </c>
      <c r="P1149" s="10">
        <f>N1149 - O1149</f>
      </c>
      <c r="Q1149" s="1">
        <f>VLOOKUP(G1149,Sku_Consolidated!A2:G957,7, FALSE)</f>
      </c>
      <c r="R1149" s="1">
        <f>IF(IFERROR(VLOOKUP(E1149,Store_Showcase!B2:H144,7, FALSE), TRUE)=TRUE, IF(IFERROR(VLOOKUP(E1149,Store_SRP!B2:H110,7, FALSE), TRUE)=TRUE,VLOOKUP(E1149,Store_VAM!B2:H273,7, FALSE),VLOOKUP(E1149,Store_SRP!B2:H110,7, FALSE)), VLOOKUP(E1149,Store_Showcase!B2:H144,7, FALSE))</f>
      </c>
      <c r="S1149" s="1">
        <f>IF(IFERROR(VLOOKUP(E1149,Store_Showcase!B2:I144,8, FALSE), TRUE)=TRUE, IF(IFERROR(VLOOKUP(E1149,Store_SRP!B2:I110,8, FALSE), TRUE)=TRUE,VLOOKUP(E1149,Store_VAM!B2:I273,8, FALSE),VLOOKUP(E1149,Store_SRP!B2:I110,8, FALSE)), VLOOKUP(E1149,Store_Showcase!B2:I144,8, FALSE))</f>
      </c>
      <c r="T1149" s="1">
        <f>VLOOKUP(G1149,Sku_Consolidated!A2:R957,18,FALSE)</f>
      </c>
      <c r="U1149" s="1" t="s">
        <v>3047</v>
      </c>
      <c r="V1149" s="1">
        <f>IF(VLOOKUP(G1149,Sku_Consolidated!A2:S957,19,FALSE)="SHOWCASE", VLOOKUP(E1149,Store_Showcase!B2:L144,11, FALSE), IF(VLOOKUP(G1149,Sku_Consolidated!A2:S957,19,FALSE)="VAM",VLOOKUP(E1149,Store_VAM!B2:L273,11, FALSE),VLOOKUP(E1149,Store_SRP!B2:L110,11, FALSE)))</f>
      </c>
      <c r="W1149" s="1">
        <f>VLOOKUP(G1149,Sku_Consolidated!A2:W957,11,FALSE)</f>
      </c>
      <c r="X1149" s="1">
        <f>VLOOKUP(G1149,Sku_Consolidated!A2:H957,8,FALSE)</f>
      </c>
      <c r="Y1149" s="1">
        <f>VLOOKUP(G1149,Sku_Consolidated!A2:I957,9,FALSE)</f>
      </c>
      <c r="Z1149" s="1" t="s">
        <v>41</v>
      </c>
      <c r="AA1149" s="1">
        <f>VLOOKUP(G1149,Sku_Consolidated!A2:E957,5,FALSE)</f>
      </c>
      <c r="AB1149" s="1">
        <f>IF(VLOOKUP(G1149,Sku_Consolidated!A2:S957,19,FALSE)="SHOWCASE", VLOOKUP(E1149,Store_Showcase!B2:N144,13, FALSE), IF(VLOOKUP(G1149,Sku_Consolidated!A2:S957,19,FALSE)="VAM",VLOOKUP(E1149,Store_VAM!B2:N273,13, FALSE),VLOOKUP(E1149,Store_SRP!B2:N110,13, FALSE)))</f>
      </c>
      <c r="AC1149" s="1">
        <f>IF(IFERROR(AB1149,TRUE)=TRUE, "-","OK")</f>
      </c>
      <c r="AD1149" s="11" t="s">
        <v>37</v>
      </c>
      <c r="AE1149" s="11" t="s">
        <v>37</v>
      </c>
      <c r="AF1149" s="1">
        <f>IF(IFERROR(VLOOKUP(E1149,Store_Showcase!B2:H144,{5}, FALSE), TRUE)=TRUE, IF(IFERROR(VLOOKUP(E1149,Store_SRP!B2:H110,{5}, FALSE), TRUE)=TRUE,VLOOKUP(E1149,Store_VAM!B2:H273,{5}, FALSE),VLOOKUP(E1149,Store_SRP!B2:H110,{5}, FALSE)), VLOOKUP(E1149,Store_Showcase!B2:H144,{5}, FALSE))</f>
      </c>
      <c r="AG1149" s="1">
        <f>IF(IFERROR(VLOOKUP(E1149,Store_Showcase!B2:H144,{6}, FALSE), TRUE)=TRUE, IF(IFERROR(VLOOKUP(E1149,Store_SRP!B2:H110,{6}, FALSE), TRUE)=TRUE,VLOOKUP(E1149,Store_VAM!B2:H273,{6}, FALSE),VLOOKUP(E1149,Store_SRP!B2:H110,{6}, FALSE)), VLOOKUP(E1149,Store_Showcase!B2:H144,{6}, FALSE))</f>
      </c>
      <c r="AH1149" s="1">
        <f>VLOOKUP(G1149,Sku_Consolidated!A2:R957,18,FALSE)</f>
      </c>
      <c r="AI1149" s="1">
        <f>VLOOKUP(G1149,Sku_Consolidated!A2:S957,19,FALSE)</f>
      </c>
      <c r="AJ1149" s="1">
        <f>VLOOKUP(G1149,Sku_Consolidated!A2:T957,20,FALSE)</f>
      </c>
    </row>
    <row r="1150" spans="1:36" x14ac:dyDescent="0.25">
      <c r="A1150" s="1">
        <v>2024</v>
      </c>
      <c r="B1150" s="1" t="s">
        <v>31</v>
      </c>
      <c r="C1150" s="1" t="s">
        <v>32</v>
      </c>
      <c r="D1150" s="1" t="s">
        <v>33</v>
      </c>
      <c r="E1150" s="9" t="s">
        <v>3044</v>
      </c>
      <c r="F1150" s="1">
        <f>IF(VLOOKUP(G1150,Sku_Consolidated!A2:S957,{19},FALSE)="SHOWCASE", VLOOKUP(E1150,Store_Showcase!B2:C144,{2}, FALSE), IF(VLOOKUP(G1150,Sku_Consolidated!A2:S957,{19},FALSE)="VAM",VLOOKUP(E1150,Store_VAM!B2:C273,{2}, FALSE),VLOOKUP(E1150,Store_SRP!B2:C110,{2}, FALSE)))</f>
      </c>
      <c r="G1150" s="1">
        <v>61737</v>
      </c>
      <c r="H1150" s="1" t="s">
        <v>70</v>
      </c>
      <c r="I1150" s="10" t="s">
        <v>3066</v>
      </c>
      <c r="J1150" s="1">
        <f>VLOOKUP(G1150,Sku_Consolidated!A2:C957, 3, FALSE)</f>
      </c>
      <c r="K1150" s="10">
        <f>IF(J1150="PACK", I1150, 0)</f>
      </c>
      <c r="L1150" s="10">
        <f>IF(J1150="KG", I1150, I1150 * VLOOKUP(G1150,Sku_Consolidated!A2:U957,21,FALSE))</f>
      </c>
      <c r="M1150" s="10" t="s">
        <v>37</v>
      </c>
      <c r="N1150" s="11" t="s">
        <v>3067</v>
      </c>
      <c r="O1150" s="10" t="s">
        <v>3068</v>
      </c>
      <c r="P1150" s="10">
        <f>N1150 - O1150</f>
      </c>
      <c r="Q1150" s="1">
        <f>VLOOKUP(G1150,Sku_Consolidated!A2:G957,7, FALSE)</f>
      </c>
      <c r="R1150" s="1">
        <f>IF(IFERROR(VLOOKUP(E1150,Store_Showcase!B2:H144,7, FALSE), TRUE)=TRUE, IF(IFERROR(VLOOKUP(E1150,Store_SRP!B2:H110,7, FALSE), TRUE)=TRUE,VLOOKUP(E1150,Store_VAM!B2:H273,7, FALSE),VLOOKUP(E1150,Store_SRP!B2:H110,7, FALSE)), VLOOKUP(E1150,Store_Showcase!B2:H144,7, FALSE))</f>
      </c>
      <c r="S1150" s="1">
        <f>IF(IFERROR(VLOOKUP(E1150,Store_Showcase!B2:I144,8, FALSE), TRUE)=TRUE, IF(IFERROR(VLOOKUP(E1150,Store_SRP!B2:I110,8, FALSE), TRUE)=TRUE,VLOOKUP(E1150,Store_VAM!B2:I273,8, FALSE),VLOOKUP(E1150,Store_SRP!B2:I110,8, FALSE)), VLOOKUP(E1150,Store_Showcase!B2:I144,8, FALSE))</f>
      </c>
      <c r="T1150" s="1">
        <f>VLOOKUP(G1150,Sku_Consolidated!A2:R957,18,FALSE)</f>
      </c>
      <c r="U1150" s="1" t="s">
        <v>3047</v>
      </c>
      <c r="V1150" s="1">
        <f>IF(VLOOKUP(G1150,Sku_Consolidated!A2:S957,19,FALSE)="SHOWCASE", VLOOKUP(E1150,Store_Showcase!B2:L144,11, FALSE), IF(VLOOKUP(G1150,Sku_Consolidated!A2:S957,19,FALSE)="VAM",VLOOKUP(E1150,Store_VAM!B2:L273,11, FALSE),VLOOKUP(E1150,Store_SRP!B2:L110,11, FALSE)))</f>
      </c>
      <c r="W1150" s="1">
        <f>VLOOKUP(G1150,Sku_Consolidated!A2:W957,11,FALSE)</f>
      </c>
      <c r="X1150" s="1">
        <f>VLOOKUP(G1150,Sku_Consolidated!A2:H957,8,FALSE)</f>
      </c>
      <c r="Y1150" s="1">
        <f>VLOOKUP(G1150,Sku_Consolidated!A2:I957,9,FALSE)</f>
      </c>
      <c r="Z1150" s="1" t="s">
        <v>41</v>
      </c>
      <c r="AA1150" s="1">
        <f>VLOOKUP(G1150,Sku_Consolidated!A2:E957,5,FALSE)</f>
      </c>
      <c r="AB1150" s="1">
        <f>IF(VLOOKUP(G1150,Sku_Consolidated!A2:S957,19,FALSE)="SHOWCASE", VLOOKUP(E1150,Store_Showcase!B2:N144,13, FALSE), IF(VLOOKUP(G1150,Sku_Consolidated!A2:S957,19,FALSE)="VAM",VLOOKUP(E1150,Store_VAM!B2:N273,13, FALSE),VLOOKUP(E1150,Store_SRP!B2:N110,13, FALSE)))</f>
      </c>
      <c r="AC1150" s="1">
        <f>IF(IFERROR(AB1150,TRUE)=TRUE, "-","OK")</f>
      </c>
      <c r="AD1150" s="11" t="s">
        <v>37</v>
      </c>
      <c r="AE1150" s="11" t="s">
        <v>37</v>
      </c>
      <c r="AF1150" s="1">
        <f>IF(IFERROR(VLOOKUP(E1150,Store_Showcase!B2:H144,{5}, FALSE), TRUE)=TRUE, IF(IFERROR(VLOOKUP(E1150,Store_SRP!B2:H110,{5}, FALSE), TRUE)=TRUE,VLOOKUP(E1150,Store_VAM!B2:H273,{5}, FALSE),VLOOKUP(E1150,Store_SRP!B2:H110,{5}, FALSE)), VLOOKUP(E1150,Store_Showcase!B2:H144,{5}, FALSE))</f>
      </c>
      <c r="AG1150" s="1">
        <f>IF(IFERROR(VLOOKUP(E1150,Store_Showcase!B2:H144,{6}, FALSE), TRUE)=TRUE, IF(IFERROR(VLOOKUP(E1150,Store_SRP!B2:H110,{6}, FALSE), TRUE)=TRUE,VLOOKUP(E1150,Store_VAM!B2:H273,{6}, FALSE),VLOOKUP(E1150,Store_SRP!B2:H110,{6}, FALSE)), VLOOKUP(E1150,Store_Showcase!B2:H144,{6}, FALSE))</f>
      </c>
      <c r="AH1150" s="1">
        <f>VLOOKUP(G1150,Sku_Consolidated!A2:R957,18,FALSE)</f>
      </c>
      <c r="AI1150" s="1">
        <f>VLOOKUP(G1150,Sku_Consolidated!A2:S957,19,FALSE)</f>
      </c>
      <c r="AJ1150" s="1">
        <f>VLOOKUP(G1150,Sku_Consolidated!A2:T957,20,FALSE)</f>
      </c>
    </row>
    <row r="1151" spans="1:36" x14ac:dyDescent="0.25">
      <c r="A1151" s="1">
        <v>2024</v>
      </c>
      <c r="B1151" s="1" t="s">
        <v>31</v>
      </c>
      <c r="C1151" s="1" t="s">
        <v>32</v>
      </c>
      <c r="D1151" s="1" t="s">
        <v>33</v>
      </c>
      <c r="E1151" s="9" t="s">
        <v>3044</v>
      </c>
      <c r="F1151" s="1">
        <f>IF(VLOOKUP(G1151,Sku_Consolidated!A2:S957,{19},FALSE)="SHOWCASE", VLOOKUP(E1151,Store_Showcase!B2:C144,{2}, FALSE), IF(VLOOKUP(G1151,Sku_Consolidated!A2:S957,{19},FALSE)="VAM",VLOOKUP(E1151,Store_VAM!B2:C273,{2}, FALSE),VLOOKUP(E1151,Store_SRP!B2:C110,{2}, FALSE)))</f>
      </c>
      <c r="G1151" s="1">
        <v>61742</v>
      </c>
      <c r="H1151" s="1" t="s">
        <v>78</v>
      </c>
      <c r="I1151" s="10" t="s">
        <v>3069</v>
      </c>
      <c r="J1151" s="1">
        <f>VLOOKUP(G1151,Sku_Consolidated!A2:C957, 3, FALSE)</f>
      </c>
      <c r="K1151" s="10">
        <f>IF(J1151="PACK", I1151, 0)</f>
      </c>
      <c r="L1151" s="10">
        <f>IF(J1151="KG", I1151, I1151 * VLOOKUP(G1151,Sku_Consolidated!A2:U957,21,FALSE))</f>
      </c>
      <c r="M1151" s="10" t="s">
        <v>37</v>
      </c>
      <c r="N1151" s="11" t="s">
        <v>3070</v>
      </c>
      <c r="O1151" s="10" t="s">
        <v>3071</v>
      </c>
      <c r="P1151" s="10">
        <f>N1151 - O1151</f>
      </c>
      <c r="Q1151" s="1">
        <f>VLOOKUP(G1151,Sku_Consolidated!A2:G957,7, FALSE)</f>
      </c>
      <c r="R1151" s="1">
        <f>IF(IFERROR(VLOOKUP(E1151,Store_Showcase!B2:H144,7, FALSE), TRUE)=TRUE, IF(IFERROR(VLOOKUP(E1151,Store_SRP!B2:H110,7, FALSE), TRUE)=TRUE,VLOOKUP(E1151,Store_VAM!B2:H273,7, FALSE),VLOOKUP(E1151,Store_SRP!B2:H110,7, FALSE)), VLOOKUP(E1151,Store_Showcase!B2:H144,7, FALSE))</f>
      </c>
      <c r="S1151" s="1">
        <f>IF(IFERROR(VLOOKUP(E1151,Store_Showcase!B2:I144,8, FALSE), TRUE)=TRUE, IF(IFERROR(VLOOKUP(E1151,Store_SRP!B2:I110,8, FALSE), TRUE)=TRUE,VLOOKUP(E1151,Store_VAM!B2:I273,8, FALSE),VLOOKUP(E1151,Store_SRP!B2:I110,8, FALSE)), VLOOKUP(E1151,Store_Showcase!B2:I144,8, FALSE))</f>
      </c>
      <c r="T1151" s="1">
        <f>VLOOKUP(G1151,Sku_Consolidated!A2:R957,18,FALSE)</f>
      </c>
      <c r="U1151" s="1" t="s">
        <v>3047</v>
      </c>
      <c r="V1151" s="1">
        <f>IF(VLOOKUP(G1151,Sku_Consolidated!A2:S957,19,FALSE)="SHOWCASE", VLOOKUP(E1151,Store_Showcase!B2:L144,11, FALSE), IF(VLOOKUP(G1151,Sku_Consolidated!A2:S957,19,FALSE)="VAM",VLOOKUP(E1151,Store_VAM!B2:L273,11, FALSE),VLOOKUP(E1151,Store_SRP!B2:L110,11, FALSE)))</f>
      </c>
      <c r="W1151" s="1">
        <f>VLOOKUP(G1151,Sku_Consolidated!A2:W957,11,FALSE)</f>
      </c>
      <c r="X1151" s="1">
        <f>VLOOKUP(G1151,Sku_Consolidated!A2:H957,8,FALSE)</f>
      </c>
      <c r="Y1151" s="1">
        <f>VLOOKUP(G1151,Sku_Consolidated!A2:I957,9,FALSE)</f>
      </c>
      <c r="Z1151" s="1" t="s">
        <v>41</v>
      </c>
      <c r="AA1151" s="1">
        <f>VLOOKUP(G1151,Sku_Consolidated!A2:E957,5,FALSE)</f>
      </c>
      <c r="AB1151" s="1">
        <f>IF(VLOOKUP(G1151,Sku_Consolidated!A2:S957,19,FALSE)="SHOWCASE", VLOOKUP(E1151,Store_Showcase!B2:N144,13, FALSE), IF(VLOOKUP(G1151,Sku_Consolidated!A2:S957,19,FALSE)="VAM",VLOOKUP(E1151,Store_VAM!B2:N273,13, FALSE),VLOOKUP(E1151,Store_SRP!B2:N110,13, FALSE)))</f>
      </c>
      <c r="AC1151" s="1">
        <f>IF(IFERROR(AB1151,TRUE)=TRUE, "-","OK")</f>
      </c>
      <c r="AD1151" s="11" t="s">
        <v>37</v>
      </c>
      <c r="AE1151" s="11" t="s">
        <v>37</v>
      </c>
      <c r="AF1151" s="1">
        <f>IF(IFERROR(VLOOKUP(E1151,Store_Showcase!B2:H144,{5}, FALSE), TRUE)=TRUE, IF(IFERROR(VLOOKUP(E1151,Store_SRP!B2:H110,{5}, FALSE), TRUE)=TRUE,VLOOKUP(E1151,Store_VAM!B2:H273,{5}, FALSE),VLOOKUP(E1151,Store_SRP!B2:H110,{5}, FALSE)), VLOOKUP(E1151,Store_Showcase!B2:H144,{5}, FALSE))</f>
      </c>
      <c r="AG1151" s="1">
        <f>IF(IFERROR(VLOOKUP(E1151,Store_Showcase!B2:H144,{6}, FALSE), TRUE)=TRUE, IF(IFERROR(VLOOKUP(E1151,Store_SRP!B2:H110,{6}, FALSE), TRUE)=TRUE,VLOOKUP(E1151,Store_VAM!B2:H273,{6}, FALSE),VLOOKUP(E1151,Store_SRP!B2:H110,{6}, FALSE)), VLOOKUP(E1151,Store_Showcase!B2:H144,{6}, FALSE))</f>
      </c>
      <c r="AH1151" s="1">
        <f>VLOOKUP(G1151,Sku_Consolidated!A2:R957,18,FALSE)</f>
      </c>
      <c r="AI1151" s="1">
        <f>VLOOKUP(G1151,Sku_Consolidated!A2:S957,19,FALSE)</f>
      </c>
      <c r="AJ1151" s="1">
        <f>VLOOKUP(G1151,Sku_Consolidated!A2:T957,20,FALSE)</f>
      </c>
    </row>
    <row r="1152" spans="1:36" x14ac:dyDescent="0.25">
      <c r="A1152" s="1">
        <v>2024</v>
      </c>
      <c r="B1152" s="1" t="s">
        <v>31</v>
      </c>
      <c r="C1152" s="1" t="s">
        <v>32</v>
      </c>
      <c r="D1152" s="1" t="s">
        <v>33</v>
      </c>
      <c r="E1152" s="9" t="s">
        <v>3044</v>
      </c>
      <c r="F1152" s="1">
        <f>IF(VLOOKUP(G1152,Sku_Consolidated!A2:S957,{19},FALSE)="SHOWCASE", VLOOKUP(E1152,Store_Showcase!B2:C144,{2}, FALSE), IF(VLOOKUP(G1152,Sku_Consolidated!A2:S957,{19},FALSE)="VAM",VLOOKUP(E1152,Store_VAM!B2:C273,{2}, FALSE),VLOOKUP(E1152,Store_SRP!B2:C110,{2}, FALSE)))</f>
      </c>
      <c r="G1152" s="1">
        <v>61749</v>
      </c>
      <c r="H1152" s="1" t="s">
        <v>154</v>
      </c>
      <c r="I1152" s="10" t="s">
        <v>866</v>
      </c>
      <c r="J1152" s="1">
        <f>VLOOKUP(G1152,Sku_Consolidated!A2:C957, 3, FALSE)</f>
      </c>
      <c r="K1152" s="10">
        <f>IF(J1152="PACK", I1152, 0)</f>
      </c>
      <c r="L1152" s="10">
        <f>IF(J1152="KG", I1152, I1152 * VLOOKUP(G1152,Sku_Consolidated!A2:U957,21,FALSE))</f>
      </c>
      <c r="M1152" s="10" t="s">
        <v>37</v>
      </c>
      <c r="N1152" s="11" t="s">
        <v>3072</v>
      </c>
      <c r="O1152" s="10" t="s">
        <v>3073</v>
      </c>
      <c r="P1152" s="10">
        <f>N1152 - O1152</f>
      </c>
      <c r="Q1152" s="1">
        <f>VLOOKUP(G1152,Sku_Consolidated!A2:G957,7, FALSE)</f>
      </c>
      <c r="R1152" s="1">
        <f>IF(IFERROR(VLOOKUP(E1152,Store_Showcase!B2:H144,7, FALSE), TRUE)=TRUE, IF(IFERROR(VLOOKUP(E1152,Store_SRP!B2:H110,7, FALSE), TRUE)=TRUE,VLOOKUP(E1152,Store_VAM!B2:H273,7, FALSE),VLOOKUP(E1152,Store_SRP!B2:H110,7, FALSE)), VLOOKUP(E1152,Store_Showcase!B2:H144,7, FALSE))</f>
      </c>
      <c r="S1152" s="1">
        <f>IF(IFERROR(VLOOKUP(E1152,Store_Showcase!B2:I144,8, FALSE), TRUE)=TRUE, IF(IFERROR(VLOOKUP(E1152,Store_SRP!B2:I110,8, FALSE), TRUE)=TRUE,VLOOKUP(E1152,Store_VAM!B2:I273,8, FALSE),VLOOKUP(E1152,Store_SRP!B2:I110,8, FALSE)), VLOOKUP(E1152,Store_Showcase!B2:I144,8, FALSE))</f>
      </c>
      <c r="T1152" s="1">
        <f>VLOOKUP(G1152,Sku_Consolidated!A2:R957,18,FALSE)</f>
      </c>
      <c r="U1152" s="1" t="s">
        <v>3047</v>
      </c>
      <c r="V1152" s="1">
        <f>IF(VLOOKUP(G1152,Sku_Consolidated!A2:S957,19,FALSE)="SHOWCASE", VLOOKUP(E1152,Store_Showcase!B2:L144,11, FALSE), IF(VLOOKUP(G1152,Sku_Consolidated!A2:S957,19,FALSE)="VAM",VLOOKUP(E1152,Store_VAM!B2:L273,11, FALSE),VLOOKUP(E1152,Store_SRP!B2:L110,11, FALSE)))</f>
      </c>
      <c r="W1152" s="1">
        <f>VLOOKUP(G1152,Sku_Consolidated!A2:W957,11,FALSE)</f>
      </c>
      <c r="X1152" s="1">
        <f>VLOOKUP(G1152,Sku_Consolidated!A2:H957,8,FALSE)</f>
      </c>
      <c r="Y1152" s="1">
        <f>VLOOKUP(G1152,Sku_Consolidated!A2:I957,9,FALSE)</f>
      </c>
      <c r="Z1152" s="1" t="s">
        <v>41</v>
      </c>
      <c r="AA1152" s="1">
        <f>VLOOKUP(G1152,Sku_Consolidated!A2:E957,5,FALSE)</f>
      </c>
      <c r="AB1152" s="1">
        <f>IF(VLOOKUP(G1152,Sku_Consolidated!A2:S957,19,FALSE)="SHOWCASE", VLOOKUP(E1152,Store_Showcase!B2:N144,13, FALSE), IF(VLOOKUP(G1152,Sku_Consolidated!A2:S957,19,FALSE)="VAM",VLOOKUP(E1152,Store_VAM!B2:N273,13, FALSE),VLOOKUP(E1152,Store_SRP!B2:N110,13, FALSE)))</f>
      </c>
      <c r="AC1152" s="1">
        <f>IF(IFERROR(AB1152,TRUE)=TRUE, "-","OK")</f>
      </c>
      <c r="AD1152" s="11" t="s">
        <v>37</v>
      </c>
      <c r="AE1152" s="11" t="s">
        <v>37</v>
      </c>
      <c r="AF1152" s="1">
        <f>IF(IFERROR(VLOOKUP(E1152,Store_Showcase!B2:H144,{5}, FALSE), TRUE)=TRUE, IF(IFERROR(VLOOKUP(E1152,Store_SRP!B2:H110,{5}, FALSE), TRUE)=TRUE,VLOOKUP(E1152,Store_VAM!B2:H273,{5}, FALSE),VLOOKUP(E1152,Store_SRP!B2:H110,{5}, FALSE)), VLOOKUP(E1152,Store_Showcase!B2:H144,{5}, FALSE))</f>
      </c>
      <c r="AG1152" s="1">
        <f>IF(IFERROR(VLOOKUP(E1152,Store_Showcase!B2:H144,{6}, FALSE), TRUE)=TRUE, IF(IFERROR(VLOOKUP(E1152,Store_SRP!B2:H110,{6}, FALSE), TRUE)=TRUE,VLOOKUP(E1152,Store_VAM!B2:H273,{6}, FALSE),VLOOKUP(E1152,Store_SRP!B2:H110,{6}, FALSE)), VLOOKUP(E1152,Store_Showcase!B2:H144,{6}, FALSE))</f>
      </c>
      <c r="AH1152" s="1">
        <f>VLOOKUP(G1152,Sku_Consolidated!A2:R957,18,FALSE)</f>
      </c>
      <c r="AI1152" s="1">
        <f>VLOOKUP(G1152,Sku_Consolidated!A2:S957,19,FALSE)</f>
      </c>
      <c r="AJ1152" s="1">
        <f>VLOOKUP(G1152,Sku_Consolidated!A2:T957,20,FALSE)</f>
      </c>
    </row>
    <row r="1153" spans="1:36" x14ac:dyDescent="0.25">
      <c r="A1153" s="1">
        <v>2024</v>
      </c>
      <c r="B1153" s="1" t="s">
        <v>31</v>
      </c>
      <c r="C1153" s="1" t="s">
        <v>32</v>
      </c>
      <c r="D1153" s="1" t="s">
        <v>33</v>
      </c>
      <c r="E1153" s="9" t="s">
        <v>3044</v>
      </c>
      <c r="F1153" s="1">
        <f>IF(VLOOKUP(G1153,Sku_Consolidated!A2:S957,{19},FALSE)="SHOWCASE", VLOOKUP(E1153,Store_Showcase!B2:C144,{2}, FALSE), IF(VLOOKUP(G1153,Sku_Consolidated!A2:S957,{19},FALSE)="VAM",VLOOKUP(E1153,Store_VAM!B2:C273,{2}, FALSE),VLOOKUP(E1153,Store_SRP!B2:C110,{2}, FALSE)))</f>
      </c>
      <c r="G1153" s="1">
        <v>61755</v>
      </c>
      <c r="H1153" s="1" t="s">
        <v>86</v>
      </c>
      <c r="I1153" s="10" t="s">
        <v>3074</v>
      </c>
      <c r="J1153" s="1">
        <f>VLOOKUP(G1153,Sku_Consolidated!A2:C957, 3, FALSE)</f>
      </c>
      <c r="K1153" s="10">
        <f>IF(J1153="PACK", I1153, 0)</f>
      </c>
      <c r="L1153" s="10">
        <f>IF(J1153="KG", I1153, I1153 * VLOOKUP(G1153,Sku_Consolidated!A2:U957,21,FALSE))</f>
      </c>
      <c r="M1153" s="10" t="s">
        <v>37</v>
      </c>
      <c r="N1153" s="11" t="s">
        <v>3075</v>
      </c>
      <c r="O1153" s="10" t="s">
        <v>3076</v>
      </c>
      <c r="P1153" s="10">
        <f>N1153 - O1153</f>
      </c>
      <c r="Q1153" s="1">
        <f>VLOOKUP(G1153,Sku_Consolidated!A2:G957,7, FALSE)</f>
      </c>
      <c r="R1153" s="1">
        <f>IF(IFERROR(VLOOKUP(E1153,Store_Showcase!B2:H144,7, FALSE), TRUE)=TRUE, IF(IFERROR(VLOOKUP(E1153,Store_SRP!B2:H110,7, FALSE), TRUE)=TRUE,VLOOKUP(E1153,Store_VAM!B2:H273,7, FALSE),VLOOKUP(E1153,Store_SRP!B2:H110,7, FALSE)), VLOOKUP(E1153,Store_Showcase!B2:H144,7, FALSE))</f>
      </c>
      <c r="S1153" s="1">
        <f>IF(IFERROR(VLOOKUP(E1153,Store_Showcase!B2:I144,8, FALSE), TRUE)=TRUE, IF(IFERROR(VLOOKUP(E1153,Store_SRP!B2:I110,8, FALSE), TRUE)=TRUE,VLOOKUP(E1153,Store_VAM!B2:I273,8, FALSE),VLOOKUP(E1153,Store_SRP!B2:I110,8, FALSE)), VLOOKUP(E1153,Store_Showcase!B2:I144,8, FALSE))</f>
      </c>
      <c r="T1153" s="1">
        <f>VLOOKUP(G1153,Sku_Consolidated!A2:R957,18,FALSE)</f>
      </c>
      <c r="U1153" s="1" t="s">
        <v>3047</v>
      </c>
      <c r="V1153" s="1">
        <f>IF(VLOOKUP(G1153,Sku_Consolidated!A2:S957,19,FALSE)="SHOWCASE", VLOOKUP(E1153,Store_Showcase!B2:L144,11, FALSE), IF(VLOOKUP(G1153,Sku_Consolidated!A2:S957,19,FALSE)="VAM",VLOOKUP(E1153,Store_VAM!B2:L273,11, FALSE),VLOOKUP(E1153,Store_SRP!B2:L110,11, FALSE)))</f>
      </c>
      <c r="W1153" s="1">
        <f>VLOOKUP(G1153,Sku_Consolidated!A2:W957,11,FALSE)</f>
      </c>
      <c r="X1153" s="1">
        <f>VLOOKUP(G1153,Sku_Consolidated!A2:H957,8,FALSE)</f>
      </c>
      <c r="Y1153" s="1">
        <f>VLOOKUP(G1153,Sku_Consolidated!A2:I957,9,FALSE)</f>
      </c>
      <c r="Z1153" s="1" t="s">
        <v>41</v>
      </c>
      <c r="AA1153" s="1">
        <f>VLOOKUP(G1153,Sku_Consolidated!A2:E957,5,FALSE)</f>
      </c>
      <c r="AB1153" s="1">
        <f>IF(VLOOKUP(G1153,Sku_Consolidated!A2:S957,19,FALSE)="SHOWCASE", VLOOKUP(E1153,Store_Showcase!B2:N144,13, FALSE), IF(VLOOKUP(G1153,Sku_Consolidated!A2:S957,19,FALSE)="VAM",VLOOKUP(E1153,Store_VAM!B2:N273,13, FALSE),VLOOKUP(E1153,Store_SRP!B2:N110,13, FALSE)))</f>
      </c>
      <c r="AC1153" s="1">
        <f>IF(IFERROR(AB1153,TRUE)=TRUE, "-","OK")</f>
      </c>
      <c r="AD1153" s="11" t="s">
        <v>37</v>
      </c>
      <c r="AE1153" s="11" t="s">
        <v>37</v>
      </c>
      <c r="AF1153" s="1">
        <f>IF(IFERROR(VLOOKUP(E1153,Store_Showcase!B2:H144,{5}, FALSE), TRUE)=TRUE, IF(IFERROR(VLOOKUP(E1153,Store_SRP!B2:H110,{5}, FALSE), TRUE)=TRUE,VLOOKUP(E1153,Store_VAM!B2:H273,{5}, FALSE),VLOOKUP(E1153,Store_SRP!B2:H110,{5}, FALSE)), VLOOKUP(E1153,Store_Showcase!B2:H144,{5}, FALSE))</f>
      </c>
      <c r="AG1153" s="1">
        <f>IF(IFERROR(VLOOKUP(E1153,Store_Showcase!B2:H144,{6}, FALSE), TRUE)=TRUE, IF(IFERROR(VLOOKUP(E1153,Store_SRP!B2:H110,{6}, FALSE), TRUE)=TRUE,VLOOKUP(E1153,Store_VAM!B2:H273,{6}, FALSE),VLOOKUP(E1153,Store_SRP!B2:H110,{6}, FALSE)), VLOOKUP(E1153,Store_Showcase!B2:H144,{6}, FALSE))</f>
      </c>
      <c r="AH1153" s="1">
        <f>VLOOKUP(G1153,Sku_Consolidated!A2:R957,18,FALSE)</f>
      </c>
      <c r="AI1153" s="1">
        <f>VLOOKUP(G1153,Sku_Consolidated!A2:S957,19,FALSE)</f>
      </c>
      <c r="AJ1153" s="1">
        <f>VLOOKUP(G1153,Sku_Consolidated!A2:T957,20,FALSE)</f>
      </c>
    </row>
    <row r="1154" spans="1:36" x14ac:dyDescent="0.25">
      <c r="A1154" s="1">
        <v>2024</v>
      </c>
      <c r="B1154" s="1" t="s">
        <v>31</v>
      </c>
      <c r="C1154" s="1" t="s">
        <v>32</v>
      </c>
      <c r="D1154" s="1" t="s">
        <v>33</v>
      </c>
      <c r="E1154" s="9" t="s">
        <v>3044</v>
      </c>
      <c r="F1154" s="1">
        <f>IF(VLOOKUP(G1154,Sku_Consolidated!A2:S957,{19},FALSE)="SHOWCASE", VLOOKUP(E1154,Store_Showcase!B2:C144,{2}, FALSE), IF(VLOOKUP(G1154,Sku_Consolidated!A2:S957,{19},FALSE)="VAM",VLOOKUP(E1154,Store_VAM!B2:C273,{2}, FALSE),VLOOKUP(E1154,Store_SRP!B2:C110,{2}, FALSE)))</f>
      </c>
      <c r="G1154" s="1">
        <v>61757</v>
      </c>
      <c r="H1154" s="1" t="s">
        <v>349</v>
      </c>
      <c r="I1154" s="10" t="s">
        <v>1788</v>
      </c>
      <c r="J1154" s="1">
        <f>VLOOKUP(G1154,Sku_Consolidated!A2:C957, 3, FALSE)</f>
      </c>
      <c r="K1154" s="10">
        <f>IF(J1154="PACK", I1154, 0)</f>
      </c>
      <c r="L1154" s="10">
        <f>IF(J1154="KG", I1154, I1154 * VLOOKUP(G1154,Sku_Consolidated!A2:U957,21,FALSE))</f>
      </c>
      <c r="M1154" s="10" t="s">
        <v>37</v>
      </c>
      <c r="N1154" s="11" t="s">
        <v>3077</v>
      </c>
      <c r="O1154" s="10" t="s">
        <v>3078</v>
      </c>
      <c r="P1154" s="10">
        <f>N1154 - O1154</f>
      </c>
      <c r="Q1154" s="1">
        <f>VLOOKUP(G1154,Sku_Consolidated!A2:G957,7, FALSE)</f>
      </c>
      <c r="R1154" s="1">
        <f>IF(IFERROR(VLOOKUP(E1154,Store_Showcase!B2:H144,7, FALSE), TRUE)=TRUE, IF(IFERROR(VLOOKUP(E1154,Store_SRP!B2:H110,7, FALSE), TRUE)=TRUE,VLOOKUP(E1154,Store_VAM!B2:H273,7, FALSE),VLOOKUP(E1154,Store_SRP!B2:H110,7, FALSE)), VLOOKUP(E1154,Store_Showcase!B2:H144,7, FALSE))</f>
      </c>
      <c r="S1154" s="1">
        <f>IF(IFERROR(VLOOKUP(E1154,Store_Showcase!B2:I144,8, FALSE), TRUE)=TRUE, IF(IFERROR(VLOOKUP(E1154,Store_SRP!B2:I110,8, FALSE), TRUE)=TRUE,VLOOKUP(E1154,Store_VAM!B2:I273,8, FALSE),VLOOKUP(E1154,Store_SRP!B2:I110,8, FALSE)), VLOOKUP(E1154,Store_Showcase!B2:I144,8, FALSE))</f>
      </c>
      <c r="T1154" s="1">
        <f>VLOOKUP(G1154,Sku_Consolidated!A2:R957,18,FALSE)</f>
      </c>
      <c r="U1154" s="1" t="s">
        <v>3047</v>
      </c>
      <c r="V1154" s="1">
        <f>IF(VLOOKUP(G1154,Sku_Consolidated!A2:S957,19,FALSE)="SHOWCASE", VLOOKUP(E1154,Store_Showcase!B2:L144,11, FALSE), IF(VLOOKUP(G1154,Sku_Consolidated!A2:S957,19,FALSE)="VAM",VLOOKUP(E1154,Store_VAM!B2:L273,11, FALSE),VLOOKUP(E1154,Store_SRP!B2:L110,11, FALSE)))</f>
      </c>
      <c r="W1154" s="1">
        <f>VLOOKUP(G1154,Sku_Consolidated!A2:W957,11,FALSE)</f>
      </c>
      <c r="X1154" s="1">
        <f>VLOOKUP(G1154,Sku_Consolidated!A2:H957,8,FALSE)</f>
      </c>
      <c r="Y1154" s="1">
        <f>VLOOKUP(G1154,Sku_Consolidated!A2:I957,9,FALSE)</f>
      </c>
      <c r="Z1154" s="1" t="s">
        <v>41</v>
      </c>
      <c r="AA1154" s="1">
        <f>VLOOKUP(G1154,Sku_Consolidated!A2:E957,5,FALSE)</f>
      </c>
      <c r="AB1154" s="1">
        <f>IF(VLOOKUP(G1154,Sku_Consolidated!A2:S957,19,FALSE)="SHOWCASE", VLOOKUP(E1154,Store_Showcase!B2:N144,13, FALSE), IF(VLOOKUP(G1154,Sku_Consolidated!A2:S957,19,FALSE)="VAM",VLOOKUP(E1154,Store_VAM!B2:N273,13, FALSE),VLOOKUP(E1154,Store_SRP!B2:N110,13, FALSE)))</f>
      </c>
      <c r="AC1154" s="1">
        <f>IF(IFERROR(AB1154,TRUE)=TRUE, "-","OK")</f>
      </c>
      <c r="AD1154" s="11" t="s">
        <v>37</v>
      </c>
      <c r="AE1154" s="11" t="s">
        <v>37</v>
      </c>
      <c r="AF1154" s="1">
        <f>IF(IFERROR(VLOOKUP(E1154,Store_Showcase!B2:H144,{5}, FALSE), TRUE)=TRUE, IF(IFERROR(VLOOKUP(E1154,Store_SRP!B2:H110,{5}, FALSE), TRUE)=TRUE,VLOOKUP(E1154,Store_VAM!B2:H273,{5}, FALSE),VLOOKUP(E1154,Store_SRP!B2:H110,{5}, FALSE)), VLOOKUP(E1154,Store_Showcase!B2:H144,{5}, FALSE))</f>
      </c>
      <c r="AG1154" s="1">
        <f>IF(IFERROR(VLOOKUP(E1154,Store_Showcase!B2:H144,{6}, FALSE), TRUE)=TRUE, IF(IFERROR(VLOOKUP(E1154,Store_SRP!B2:H110,{6}, FALSE), TRUE)=TRUE,VLOOKUP(E1154,Store_VAM!B2:H273,{6}, FALSE),VLOOKUP(E1154,Store_SRP!B2:H110,{6}, FALSE)), VLOOKUP(E1154,Store_Showcase!B2:H144,{6}, FALSE))</f>
      </c>
      <c r="AH1154" s="1">
        <f>VLOOKUP(G1154,Sku_Consolidated!A2:R957,18,FALSE)</f>
      </c>
      <c r="AI1154" s="1">
        <f>VLOOKUP(G1154,Sku_Consolidated!A2:S957,19,FALSE)</f>
      </c>
      <c r="AJ1154" s="1">
        <f>VLOOKUP(G1154,Sku_Consolidated!A2:T957,20,FALSE)</f>
      </c>
    </row>
    <row r="1155" spans="1:36" x14ac:dyDescent="0.25">
      <c r="A1155" s="1">
        <v>2024</v>
      </c>
      <c r="B1155" s="1" t="s">
        <v>31</v>
      </c>
      <c r="C1155" s="1" t="s">
        <v>32</v>
      </c>
      <c r="D1155" s="1" t="s">
        <v>33</v>
      </c>
      <c r="E1155" s="9" t="s">
        <v>3044</v>
      </c>
      <c r="F1155" s="1">
        <f>IF(VLOOKUP(G1155,Sku_Consolidated!A2:S957,{19},FALSE)="SHOWCASE", VLOOKUP(E1155,Store_Showcase!B2:C144,{2}, FALSE), IF(VLOOKUP(G1155,Sku_Consolidated!A2:S957,{19},FALSE)="VAM",VLOOKUP(E1155,Store_VAM!B2:C273,{2}, FALSE),VLOOKUP(E1155,Store_SRP!B2:C110,{2}, FALSE)))</f>
      </c>
      <c r="G1155" s="1">
        <v>61758</v>
      </c>
      <c r="H1155" s="1" t="s">
        <v>90</v>
      </c>
      <c r="I1155" s="10" t="s">
        <v>2051</v>
      </c>
      <c r="J1155" s="1">
        <f>VLOOKUP(G1155,Sku_Consolidated!A2:C957, 3, FALSE)</f>
      </c>
      <c r="K1155" s="10">
        <f>IF(J1155="PACK", I1155, 0)</f>
      </c>
      <c r="L1155" s="10">
        <f>IF(J1155="KG", I1155, I1155 * VLOOKUP(G1155,Sku_Consolidated!A2:U957,21,FALSE))</f>
      </c>
      <c r="M1155" s="10" t="s">
        <v>37</v>
      </c>
      <c r="N1155" s="11" t="s">
        <v>3079</v>
      </c>
      <c r="O1155" s="10" t="s">
        <v>3080</v>
      </c>
      <c r="P1155" s="10">
        <f>N1155 - O1155</f>
      </c>
      <c r="Q1155" s="1">
        <f>VLOOKUP(G1155,Sku_Consolidated!A2:G957,7, FALSE)</f>
      </c>
      <c r="R1155" s="1">
        <f>IF(IFERROR(VLOOKUP(E1155,Store_Showcase!B2:H144,7, FALSE), TRUE)=TRUE, IF(IFERROR(VLOOKUP(E1155,Store_SRP!B2:H110,7, FALSE), TRUE)=TRUE,VLOOKUP(E1155,Store_VAM!B2:H273,7, FALSE),VLOOKUP(E1155,Store_SRP!B2:H110,7, FALSE)), VLOOKUP(E1155,Store_Showcase!B2:H144,7, FALSE))</f>
      </c>
      <c r="S1155" s="1">
        <f>IF(IFERROR(VLOOKUP(E1155,Store_Showcase!B2:I144,8, FALSE), TRUE)=TRUE, IF(IFERROR(VLOOKUP(E1155,Store_SRP!B2:I110,8, FALSE), TRUE)=TRUE,VLOOKUP(E1155,Store_VAM!B2:I273,8, FALSE),VLOOKUP(E1155,Store_SRP!B2:I110,8, FALSE)), VLOOKUP(E1155,Store_Showcase!B2:I144,8, FALSE))</f>
      </c>
      <c r="T1155" s="1">
        <f>VLOOKUP(G1155,Sku_Consolidated!A2:R957,18,FALSE)</f>
      </c>
      <c r="U1155" s="1" t="s">
        <v>3047</v>
      </c>
      <c r="V1155" s="1">
        <f>IF(VLOOKUP(G1155,Sku_Consolidated!A2:S957,19,FALSE)="SHOWCASE", VLOOKUP(E1155,Store_Showcase!B2:L144,11, FALSE), IF(VLOOKUP(G1155,Sku_Consolidated!A2:S957,19,FALSE)="VAM",VLOOKUP(E1155,Store_VAM!B2:L273,11, FALSE),VLOOKUP(E1155,Store_SRP!B2:L110,11, FALSE)))</f>
      </c>
      <c r="W1155" s="1">
        <f>VLOOKUP(G1155,Sku_Consolidated!A2:W957,11,FALSE)</f>
      </c>
      <c r="X1155" s="1">
        <f>VLOOKUP(G1155,Sku_Consolidated!A2:H957,8,FALSE)</f>
      </c>
      <c r="Y1155" s="1">
        <f>VLOOKUP(G1155,Sku_Consolidated!A2:I957,9,FALSE)</f>
      </c>
      <c r="Z1155" s="1" t="s">
        <v>41</v>
      </c>
      <c r="AA1155" s="1">
        <f>VLOOKUP(G1155,Sku_Consolidated!A2:E957,5,FALSE)</f>
      </c>
      <c r="AB1155" s="1">
        <f>IF(VLOOKUP(G1155,Sku_Consolidated!A2:S957,19,FALSE)="SHOWCASE", VLOOKUP(E1155,Store_Showcase!B2:N144,13, FALSE), IF(VLOOKUP(G1155,Sku_Consolidated!A2:S957,19,FALSE)="VAM",VLOOKUP(E1155,Store_VAM!B2:N273,13, FALSE),VLOOKUP(E1155,Store_SRP!B2:N110,13, FALSE)))</f>
      </c>
      <c r="AC1155" s="1">
        <f>IF(IFERROR(AB1155,TRUE)=TRUE, "-","OK")</f>
      </c>
      <c r="AD1155" s="11" t="s">
        <v>37</v>
      </c>
      <c r="AE1155" s="11" t="s">
        <v>37</v>
      </c>
      <c r="AF1155" s="1">
        <f>IF(IFERROR(VLOOKUP(E1155,Store_Showcase!B2:H144,{5}, FALSE), TRUE)=TRUE, IF(IFERROR(VLOOKUP(E1155,Store_SRP!B2:H110,{5}, FALSE), TRUE)=TRUE,VLOOKUP(E1155,Store_VAM!B2:H273,{5}, FALSE),VLOOKUP(E1155,Store_SRP!B2:H110,{5}, FALSE)), VLOOKUP(E1155,Store_Showcase!B2:H144,{5}, FALSE))</f>
      </c>
      <c r="AG1155" s="1">
        <f>IF(IFERROR(VLOOKUP(E1155,Store_Showcase!B2:H144,{6}, FALSE), TRUE)=TRUE, IF(IFERROR(VLOOKUP(E1155,Store_SRP!B2:H110,{6}, FALSE), TRUE)=TRUE,VLOOKUP(E1155,Store_VAM!B2:H273,{6}, FALSE),VLOOKUP(E1155,Store_SRP!B2:H110,{6}, FALSE)), VLOOKUP(E1155,Store_Showcase!B2:H144,{6}, FALSE))</f>
      </c>
      <c r="AH1155" s="1">
        <f>VLOOKUP(G1155,Sku_Consolidated!A2:R957,18,FALSE)</f>
      </c>
      <c r="AI1155" s="1">
        <f>VLOOKUP(G1155,Sku_Consolidated!A2:S957,19,FALSE)</f>
      </c>
      <c r="AJ1155" s="1">
        <f>VLOOKUP(G1155,Sku_Consolidated!A2:T957,20,FALSE)</f>
      </c>
    </row>
    <row r="1156" spans="1:36" x14ac:dyDescent="0.25">
      <c r="A1156" s="1">
        <v>2024</v>
      </c>
      <c r="B1156" s="1" t="s">
        <v>31</v>
      </c>
      <c r="C1156" s="1" t="s">
        <v>32</v>
      </c>
      <c r="D1156" s="1" t="s">
        <v>33</v>
      </c>
      <c r="E1156" s="9" t="s">
        <v>3044</v>
      </c>
      <c r="F1156" s="1">
        <f>IF(VLOOKUP(G1156,Sku_Consolidated!A2:S957,{19},FALSE)="SHOWCASE", VLOOKUP(E1156,Store_Showcase!B2:C144,{2}, FALSE), IF(VLOOKUP(G1156,Sku_Consolidated!A2:S957,{19},FALSE)="VAM",VLOOKUP(E1156,Store_VAM!B2:C273,{2}, FALSE),VLOOKUP(E1156,Store_SRP!B2:C110,{2}, FALSE)))</f>
      </c>
      <c r="G1156" s="1">
        <v>61760</v>
      </c>
      <c r="H1156" s="1" t="s">
        <v>98</v>
      </c>
      <c r="I1156" s="10" t="s">
        <v>3081</v>
      </c>
      <c r="J1156" s="1">
        <f>VLOOKUP(G1156,Sku_Consolidated!A2:C957, 3, FALSE)</f>
      </c>
      <c r="K1156" s="10">
        <f>IF(J1156="PACK", I1156, 0)</f>
      </c>
      <c r="L1156" s="10">
        <f>IF(J1156="KG", I1156, I1156 * VLOOKUP(G1156,Sku_Consolidated!A2:U957,21,FALSE))</f>
      </c>
      <c r="M1156" s="10" t="s">
        <v>37</v>
      </c>
      <c r="N1156" s="11" t="s">
        <v>3082</v>
      </c>
      <c r="O1156" s="10" t="s">
        <v>3083</v>
      </c>
      <c r="P1156" s="10">
        <f>N1156 - O1156</f>
      </c>
      <c r="Q1156" s="1">
        <f>VLOOKUP(G1156,Sku_Consolidated!A2:G957,7, FALSE)</f>
      </c>
      <c r="R1156" s="1">
        <f>IF(IFERROR(VLOOKUP(E1156,Store_Showcase!B2:H144,7, FALSE), TRUE)=TRUE, IF(IFERROR(VLOOKUP(E1156,Store_SRP!B2:H110,7, FALSE), TRUE)=TRUE,VLOOKUP(E1156,Store_VAM!B2:H273,7, FALSE),VLOOKUP(E1156,Store_SRP!B2:H110,7, FALSE)), VLOOKUP(E1156,Store_Showcase!B2:H144,7, FALSE))</f>
      </c>
      <c r="S1156" s="1">
        <f>IF(IFERROR(VLOOKUP(E1156,Store_Showcase!B2:I144,8, FALSE), TRUE)=TRUE, IF(IFERROR(VLOOKUP(E1156,Store_SRP!B2:I110,8, FALSE), TRUE)=TRUE,VLOOKUP(E1156,Store_VAM!B2:I273,8, FALSE),VLOOKUP(E1156,Store_SRP!B2:I110,8, FALSE)), VLOOKUP(E1156,Store_Showcase!B2:I144,8, FALSE))</f>
      </c>
      <c r="T1156" s="1">
        <f>VLOOKUP(G1156,Sku_Consolidated!A2:R957,18,FALSE)</f>
      </c>
      <c r="U1156" s="1" t="s">
        <v>3047</v>
      </c>
      <c r="V1156" s="1">
        <f>IF(VLOOKUP(G1156,Sku_Consolidated!A2:S957,19,FALSE)="SHOWCASE", VLOOKUP(E1156,Store_Showcase!B2:L144,11, FALSE), IF(VLOOKUP(G1156,Sku_Consolidated!A2:S957,19,FALSE)="VAM",VLOOKUP(E1156,Store_VAM!B2:L273,11, FALSE),VLOOKUP(E1156,Store_SRP!B2:L110,11, FALSE)))</f>
      </c>
      <c r="W1156" s="1">
        <f>VLOOKUP(G1156,Sku_Consolidated!A2:W957,11,FALSE)</f>
      </c>
      <c r="X1156" s="1">
        <f>VLOOKUP(G1156,Sku_Consolidated!A2:H957,8,FALSE)</f>
      </c>
      <c r="Y1156" s="1">
        <f>VLOOKUP(G1156,Sku_Consolidated!A2:I957,9,FALSE)</f>
      </c>
      <c r="Z1156" s="1" t="s">
        <v>41</v>
      </c>
      <c r="AA1156" s="1">
        <f>VLOOKUP(G1156,Sku_Consolidated!A2:E957,5,FALSE)</f>
      </c>
      <c r="AB1156" s="1">
        <f>IF(VLOOKUP(G1156,Sku_Consolidated!A2:S957,19,FALSE)="SHOWCASE", VLOOKUP(E1156,Store_Showcase!B2:N144,13, FALSE), IF(VLOOKUP(G1156,Sku_Consolidated!A2:S957,19,FALSE)="VAM",VLOOKUP(E1156,Store_VAM!B2:N273,13, FALSE),VLOOKUP(E1156,Store_SRP!B2:N110,13, FALSE)))</f>
      </c>
      <c r="AC1156" s="1">
        <f>IF(IFERROR(AB1156,TRUE)=TRUE, "-","OK")</f>
      </c>
      <c r="AD1156" s="11" t="s">
        <v>37</v>
      </c>
      <c r="AE1156" s="11" t="s">
        <v>37</v>
      </c>
      <c r="AF1156" s="1">
        <f>IF(IFERROR(VLOOKUP(E1156,Store_Showcase!B2:H144,{5}, FALSE), TRUE)=TRUE, IF(IFERROR(VLOOKUP(E1156,Store_SRP!B2:H110,{5}, FALSE), TRUE)=TRUE,VLOOKUP(E1156,Store_VAM!B2:H273,{5}, FALSE),VLOOKUP(E1156,Store_SRP!B2:H110,{5}, FALSE)), VLOOKUP(E1156,Store_Showcase!B2:H144,{5}, FALSE))</f>
      </c>
      <c r="AG1156" s="1">
        <f>IF(IFERROR(VLOOKUP(E1156,Store_Showcase!B2:H144,{6}, FALSE), TRUE)=TRUE, IF(IFERROR(VLOOKUP(E1156,Store_SRP!B2:H110,{6}, FALSE), TRUE)=TRUE,VLOOKUP(E1156,Store_VAM!B2:H273,{6}, FALSE),VLOOKUP(E1156,Store_SRP!B2:H110,{6}, FALSE)), VLOOKUP(E1156,Store_Showcase!B2:H144,{6}, FALSE))</f>
      </c>
      <c r="AH1156" s="1">
        <f>VLOOKUP(G1156,Sku_Consolidated!A2:R957,18,FALSE)</f>
      </c>
      <c r="AI1156" s="1">
        <f>VLOOKUP(G1156,Sku_Consolidated!A2:S957,19,FALSE)</f>
      </c>
      <c r="AJ1156" s="1">
        <f>VLOOKUP(G1156,Sku_Consolidated!A2:T957,20,FALSE)</f>
      </c>
    </row>
    <row r="1157" spans="1:36" x14ac:dyDescent="0.25">
      <c r="A1157" s="1">
        <v>2024</v>
      </c>
      <c r="B1157" s="1" t="s">
        <v>31</v>
      </c>
      <c r="C1157" s="1" t="s">
        <v>32</v>
      </c>
      <c r="D1157" s="1" t="s">
        <v>33</v>
      </c>
      <c r="E1157" s="9" t="s">
        <v>3044</v>
      </c>
      <c r="F1157" s="1">
        <f>IF(VLOOKUP(G1157,Sku_Consolidated!A2:S957,{19},FALSE)="SHOWCASE", VLOOKUP(E1157,Store_Showcase!B2:C144,{2}, FALSE), IF(VLOOKUP(G1157,Sku_Consolidated!A2:S957,{19},FALSE)="VAM",VLOOKUP(E1157,Store_VAM!B2:C273,{2}, FALSE),VLOOKUP(E1157,Store_SRP!B2:C110,{2}, FALSE)))</f>
      </c>
      <c r="G1157" s="1">
        <v>61762</v>
      </c>
      <c r="H1157" s="1" t="s">
        <v>252</v>
      </c>
      <c r="I1157" s="10" t="s">
        <v>1887</v>
      </c>
      <c r="J1157" s="1">
        <f>VLOOKUP(G1157,Sku_Consolidated!A2:C957, 3, FALSE)</f>
      </c>
      <c r="K1157" s="10">
        <f>IF(J1157="PACK", I1157, 0)</f>
      </c>
      <c r="L1157" s="10">
        <f>IF(J1157="KG", I1157, I1157 * VLOOKUP(G1157,Sku_Consolidated!A2:U957,21,FALSE))</f>
      </c>
      <c r="M1157" s="10" t="s">
        <v>37</v>
      </c>
      <c r="N1157" s="11" t="s">
        <v>3084</v>
      </c>
      <c r="O1157" s="10" t="s">
        <v>3085</v>
      </c>
      <c r="P1157" s="10">
        <f>N1157 - O1157</f>
      </c>
      <c r="Q1157" s="1">
        <f>VLOOKUP(G1157,Sku_Consolidated!A2:G957,7, FALSE)</f>
      </c>
      <c r="R1157" s="1">
        <f>IF(IFERROR(VLOOKUP(E1157,Store_Showcase!B2:H144,7, FALSE), TRUE)=TRUE, IF(IFERROR(VLOOKUP(E1157,Store_SRP!B2:H110,7, FALSE), TRUE)=TRUE,VLOOKUP(E1157,Store_VAM!B2:H273,7, FALSE),VLOOKUP(E1157,Store_SRP!B2:H110,7, FALSE)), VLOOKUP(E1157,Store_Showcase!B2:H144,7, FALSE))</f>
      </c>
      <c r="S1157" s="1">
        <f>IF(IFERROR(VLOOKUP(E1157,Store_Showcase!B2:I144,8, FALSE), TRUE)=TRUE, IF(IFERROR(VLOOKUP(E1157,Store_SRP!B2:I110,8, FALSE), TRUE)=TRUE,VLOOKUP(E1157,Store_VAM!B2:I273,8, FALSE),VLOOKUP(E1157,Store_SRP!B2:I110,8, FALSE)), VLOOKUP(E1157,Store_Showcase!B2:I144,8, FALSE))</f>
      </c>
      <c r="T1157" s="1">
        <f>VLOOKUP(G1157,Sku_Consolidated!A2:R957,18,FALSE)</f>
      </c>
      <c r="U1157" s="1" t="s">
        <v>3047</v>
      </c>
      <c r="V1157" s="1">
        <f>IF(VLOOKUP(G1157,Sku_Consolidated!A2:S957,19,FALSE)="SHOWCASE", VLOOKUP(E1157,Store_Showcase!B2:L144,11, FALSE), IF(VLOOKUP(G1157,Sku_Consolidated!A2:S957,19,FALSE)="VAM",VLOOKUP(E1157,Store_VAM!B2:L273,11, FALSE),VLOOKUP(E1157,Store_SRP!B2:L110,11, FALSE)))</f>
      </c>
      <c r="W1157" s="1">
        <f>VLOOKUP(G1157,Sku_Consolidated!A2:W957,11,FALSE)</f>
      </c>
      <c r="X1157" s="1">
        <f>VLOOKUP(G1157,Sku_Consolidated!A2:H957,8,FALSE)</f>
      </c>
      <c r="Y1157" s="1">
        <f>VLOOKUP(G1157,Sku_Consolidated!A2:I957,9,FALSE)</f>
      </c>
      <c r="Z1157" s="1" t="s">
        <v>41</v>
      </c>
      <c r="AA1157" s="1">
        <f>VLOOKUP(G1157,Sku_Consolidated!A2:E957,5,FALSE)</f>
      </c>
      <c r="AB1157" s="1">
        <f>IF(VLOOKUP(G1157,Sku_Consolidated!A2:S957,19,FALSE)="SHOWCASE", VLOOKUP(E1157,Store_Showcase!B2:N144,13, FALSE), IF(VLOOKUP(G1157,Sku_Consolidated!A2:S957,19,FALSE)="VAM",VLOOKUP(E1157,Store_VAM!B2:N273,13, FALSE),VLOOKUP(E1157,Store_SRP!B2:N110,13, FALSE)))</f>
      </c>
      <c r="AC1157" s="1">
        <f>IF(IFERROR(AB1157,TRUE)=TRUE, "-","OK")</f>
      </c>
      <c r="AD1157" s="11" t="s">
        <v>37</v>
      </c>
      <c r="AE1157" s="11" t="s">
        <v>37</v>
      </c>
      <c r="AF1157" s="1">
        <f>IF(IFERROR(VLOOKUP(E1157,Store_Showcase!B2:H144,{5}, FALSE), TRUE)=TRUE, IF(IFERROR(VLOOKUP(E1157,Store_SRP!B2:H110,{5}, FALSE), TRUE)=TRUE,VLOOKUP(E1157,Store_VAM!B2:H273,{5}, FALSE),VLOOKUP(E1157,Store_SRP!B2:H110,{5}, FALSE)), VLOOKUP(E1157,Store_Showcase!B2:H144,{5}, FALSE))</f>
      </c>
      <c r="AG1157" s="1">
        <f>IF(IFERROR(VLOOKUP(E1157,Store_Showcase!B2:H144,{6}, FALSE), TRUE)=TRUE, IF(IFERROR(VLOOKUP(E1157,Store_SRP!B2:H110,{6}, FALSE), TRUE)=TRUE,VLOOKUP(E1157,Store_VAM!B2:H273,{6}, FALSE),VLOOKUP(E1157,Store_SRP!B2:H110,{6}, FALSE)), VLOOKUP(E1157,Store_Showcase!B2:H144,{6}, FALSE))</f>
      </c>
      <c r="AH1157" s="1">
        <f>VLOOKUP(G1157,Sku_Consolidated!A2:R957,18,FALSE)</f>
      </c>
      <c r="AI1157" s="1">
        <f>VLOOKUP(G1157,Sku_Consolidated!A2:S957,19,FALSE)</f>
      </c>
      <c r="AJ1157" s="1">
        <f>VLOOKUP(G1157,Sku_Consolidated!A2:T957,20,FALSE)</f>
      </c>
    </row>
    <row r="1158" spans="1:36" x14ac:dyDescent="0.25">
      <c r="A1158" s="1">
        <v>2024</v>
      </c>
      <c r="B1158" s="1" t="s">
        <v>31</v>
      </c>
      <c r="C1158" s="1" t="s">
        <v>32</v>
      </c>
      <c r="D1158" s="1" t="s">
        <v>33</v>
      </c>
      <c r="E1158" s="9" t="s">
        <v>3044</v>
      </c>
      <c r="F1158" s="1">
        <f>IF(VLOOKUP(G1158,Sku_Consolidated!A2:S957,{19},FALSE)="SHOWCASE", VLOOKUP(E1158,Store_Showcase!B2:C144,{2}, FALSE), IF(VLOOKUP(G1158,Sku_Consolidated!A2:S957,{19},FALSE)="VAM",VLOOKUP(E1158,Store_VAM!B2:C273,{2}, FALSE),VLOOKUP(E1158,Store_SRP!B2:C110,{2}, FALSE)))</f>
      </c>
      <c r="G1158" s="1">
        <v>61781</v>
      </c>
      <c r="H1158" s="1" t="s">
        <v>102</v>
      </c>
      <c r="I1158" s="10" t="s">
        <v>51</v>
      </c>
      <c r="J1158" s="1">
        <f>VLOOKUP(G1158,Sku_Consolidated!A2:C957, 3, FALSE)</f>
      </c>
      <c r="K1158" s="10">
        <f>IF(J1158="PACK", I1158, 0)</f>
      </c>
      <c r="L1158" s="10">
        <f>IF(J1158="KG", I1158, I1158 * VLOOKUP(G1158,Sku_Consolidated!A2:U957,21,FALSE))</f>
      </c>
      <c r="M1158" s="10" t="s">
        <v>37</v>
      </c>
      <c r="N1158" s="11" t="s">
        <v>3086</v>
      </c>
      <c r="O1158" s="10" t="s">
        <v>3087</v>
      </c>
      <c r="P1158" s="10">
        <f>N1158 - O1158</f>
      </c>
      <c r="Q1158" s="1">
        <f>VLOOKUP(G1158,Sku_Consolidated!A2:G957,7, FALSE)</f>
      </c>
      <c r="R1158" s="1">
        <f>IF(IFERROR(VLOOKUP(E1158,Store_Showcase!B2:H144,7, FALSE), TRUE)=TRUE, IF(IFERROR(VLOOKUP(E1158,Store_SRP!B2:H110,7, FALSE), TRUE)=TRUE,VLOOKUP(E1158,Store_VAM!B2:H273,7, FALSE),VLOOKUP(E1158,Store_SRP!B2:H110,7, FALSE)), VLOOKUP(E1158,Store_Showcase!B2:H144,7, FALSE))</f>
      </c>
      <c r="S1158" s="1">
        <f>IF(IFERROR(VLOOKUP(E1158,Store_Showcase!B2:I144,8, FALSE), TRUE)=TRUE, IF(IFERROR(VLOOKUP(E1158,Store_SRP!B2:I110,8, FALSE), TRUE)=TRUE,VLOOKUP(E1158,Store_VAM!B2:I273,8, FALSE),VLOOKUP(E1158,Store_SRP!B2:I110,8, FALSE)), VLOOKUP(E1158,Store_Showcase!B2:I144,8, FALSE))</f>
      </c>
      <c r="T1158" s="1">
        <f>VLOOKUP(G1158,Sku_Consolidated!A2:R957,18,FALSE)</f>
      </c>
      <c r="U1158" s="1" t="s">
        <v>3047</v>
      </c>
      <c r="V1158" s="1">
        <f>IF(VLOOKUP(G1158,Sku_Consolidated!A2:S957,19,FALSE)="SHOWCASE", VLOOKUP(E1158,Store_Showcase!B2:L144,11, FALSE), IF(VLOOKUP(G1158,Sku_Consolidated!A2:S957,19,FALSE)="VAM",VLOOKUP(E1158,Store_VAM!B2:L273,11, FALSE),VLOOKUP(E1158,Store_SRP!B2:L110,11, FALSE)))</f>
      </c>
      <c r="W1158" s="1">
        <f>VLOOKUP(G1158,Sku_Consolidated!A2:W957,11,FALSE)</f>
      </c>
      <c r="X1158" s="1">
        <f>VLOOKUP(G1158,Sku_Consolidated!A2:H957,8,FALSE)</f>
      </c>
      <c r="Y1158" s="1">
        <f>VLOOKUP(G1158,Sku_Consolidated!A2:I957,9,FALSE)</f>
      </c>
      <c r="Z1158" s="1" t="s">
        <v>41</v>
      </c>
      <c r="AA1158" s="1">
        <f>VLOOKUP(G1158,Sku_Consolidated!A2:E957,5,FALSE)</f>
      </c>
      <c r="AB1158" s="1">
        <f>IF(VLOOKUP(G1158,Sku_Consolidated!A2:S957,19,FALSE)="SHOWCASE", VLOOKUP(E1158,Store_Showcase!B2:N144,13, FALSE), IF(VLOOKUP(G1158,Sku_Consolidated!A2:S957,19,FALSE)="VAM",VLOOKUP(E1158,Store_VAM!B2:N273,13, FALSE),VLOOKUP(E1158,Store_SRP!B2:N110,13, FALSE)))</f>
      </c>
      <c r="AC1158" s="1">
        <f>IF(IFERROR(AB1158,TRUE)=TRUE, "-","OK")</f>
      </c>
      <c r="AD1158" s="11" t="s">
        <v>37</v>
      </c>
      <c r="AE1158" s="11" t="s">
        <v>37</v>
      </c>
      <c r="AF1158" s="1">
        <f>IF(IFERROR(VLOOKUP(E1158,Store_Showcase!B2:H144,{5}, FALSE), TRUE)=TRUE, IF(IFERROR(VLOOKUP(E1158,Store_SRP!B2:H110,{5}, FALSE), TRUE)=TRUE,VLOOKUP(E1158,Store_VAM!B2:H273,{5}, FALSE),VLOOKUP(E1158,Store_SRP!B2:H110,{5}, FALSE)), VLOOKUP(E1158,Store_Showcase!B2:H144,{5}, FALSE))</f>
      </c>
      <c r="AG1158" s="1">
        <f>IF(IFERROR(VLOOKUP(E1158,Store_Showcase!B2:H144,{6}, FALSE), TRUE)=TRUE, IF(IFERROR(VLOOKUP(E1158,Store_SRP!B2:H110,{6}, FALSE), TRUE)=TRUE,VLOOKUP(E1158,Store_VAM!B2:H273,{6}, FALSE),VLOOKUP(E1158,Store_SRP!B2:H110,{6}, FALSE)), VLOOKUP(E1158,Store_Showcase!B2:H144,{6}, FALSE))</f>
      </c>
      <c r="AH1158" s="1">
        <f>VLOOKUP(G1158,Sku_Consolidated!A2:R957,18,FALSE)</f>
      </c>
      <c r="AI1158" s="1">
        <f>VLOOKUP(G1158,Sku_Consolidated!A2:S957,19,FALSE)</f>
      </c>
      <c r="AJ1158" s="1">
        <f>VLOOKUP(G1158,Sku_Consolidated!A2:T957,20,FALSE)</f>
      </c>
    </row>
    <row r="1159" spans="1:36" x14ac:dyDescent="0.25">
      <c r="A1159" s="1">
        <v>2024</v>
      </c>
      <c r="B1159" s="1" t="s">
        <v>31</v>
      </c>
      <c r="C1159" s="1" t="s">
        <v>32</v>
      </c>
      <c r="D1159" s="1" t="s">
        <v>33</v>
      </c>
      <c r="E1159" s="9" t="s">
        <v>3044</v>
      </c>
      <c r="F1159" s="1">
        <f>IF(VLOOKUP(G1159,Sku_Consolidated!A2:S957,{19},FALSE)="SHOWCASE", VLOOKUP(E1159,Store_Showcase!B2:C144,{2}, FALSE), IF(VLOOKUP(G1159,Sku_Consolidated!A2:S957,{19},FALSE)="VAM",VLOOKUP(E1159,Store_VAM!B2:C273,{2}, FALSE),VLOOKUP(E1159,Store_SRP!B2:C110,{2}, FALSE)))</f>
      </c>
      <c r="G1159" s="1">
        <v>61786</v>
      </c>
      <c r="H1159" s="1" t="s">
        <v>106</v>
      </c>
      <c r="I1159" s="10" t="s">
        <v>1715</v>
      </c>
      <c r="J1159" s="1">
        <f>VLOOKUP(G1159,Sku_Consolidated!A2:C957, 3, FALSE)</f>
      </c>
      <c r="K1159" s="10">
        <f>IF(J1159="PACK", I1159, 0)</f>
      </c>
      <c r="L1159" s="10">
        <f>IF(J1159="KG", I1159, I1159 * VLOOKUP(G1159,Sku_Consolidated!A2:U957,21,FALSE))</f>
      </c>
      <c r="M1159" s="10" t="s">
        <v>37</v>
      </c>
      <c r="N1159" s="11" t="s">
        <v>3088</v>
      </c>
      <c r="O1159" s="10" t="s">
        <v>3089</v>
      </c>
      <c r="P1159" s="10">
        <f>N1159 - O1159</f>
      </c>
      <c r="Q1159" s="1">
        <f>VLOOKUP(G1159,Sku_Consolidated!A2:G957,7, FALSE)</f>
      </c>
      <c r="R1159" s="1">
        <f>IF(IFERROR(VLOOKUP(E1159,Store_Showcase!B2:H144,7, FALSE), TRUE)=TRUE, IF(IFERROR(VLOOKUP(E1159,Store_SRP!B2:H110,7, FALSE), TRUE)=TRUE,VLOOKUP(E1159,Store_VAM!B2:H273,7, FALSE),VLOOKUP(E1159,Store_SRP!B2:H110,7, FALSE)), VLOOKUP(E1159,Store_Showcase!B2:H144,7, FALSE))</f>
      </c>
      <c r="S1159" s="1">
        <f>IF(IFERROR(VLOOKUP(E1159,Store_Showcase!B2:I144,8, FALSE), TRUE)=TRUE, IF(IFERROR(VLOOKUP(E1159,Store_SRP!B2:I110,8, FALSE), TRUE)=TRUE,VLOOKUP(E1159,Store_VAM!B2:I273,8, FALSE),VLOOKUP(E1159,Store_SRP!B2:I110,8, FALSE)), VLOOKUP(E1159,Store_Showcase!B2:I144,8, FALSE))</f>
      </c>
      <c r="T1159" s="1">
        <f>VLOOKUP(G1159,Sku_Consolidated!A2:R957,18,FALSE)</f>
      </c>
      <c r="U1159" s="1" t="s">
        <v>3047</v>
      </c>
      <c r="V1159" s="1">
        <f>IF(VLOOKUP(G1159,Sku_Consolidated!A2:S957,19,FALSE)="SHOWCASE", VLOOKUP(E1159,Store_Showcase!B2:L144,11, FALSE), IF(VLOOKUP(G1159,Sku_Consolidated!A2:S957,19,FALSE)="VAM",VLOOKUP(E1159,Store_VAM!B2:L273,11, FALSE),VLOOKUP(E1159,Store_SRP!B2:L110,11, FALSE)))</f>
      </c>
      <c r="W1159" s="1">
        <f>VLOOKUP(G1159,Sku_Consolidated!A2:W957,11,FALSE)</f>
      </c>
      <c r="X1159" s="1">
        <f>VLOOKUP(G1159,Sku_Consolidated!A2:H957,8,FALSE)</f>
      </c>
      <c r="Y1159" s="1">
        <f>VLOOKUP(G1159,Sku_Consolidated!A2:I957,9,FALSE)</f>
      </c>
      <c r="Z1159" s="1" t="s">
        <v>41</v>
      </c>
      <c r="AA1159" s="1">
        <f>VLOOKUP(G1159,Sku_Consolidated!A2:E957,5,FALSE)</f>
      </c>
      <c r="AB1159" s="1">
        <f>IF(VLOOKUP(G1159,Sku_Consolidated!A2:S957,19,FALSE)="SHOWCASE", VLOOKUP(E1159,Store_Showcase!B2:N144,13, FALSE), IF(VLOOKUP(G1159,Sku_Consolidated!A2:S957,19,FALSE)="VAM",VLOOKUP(E1159,Store_VAM!B2:N273,13, FALSE),VLOOKUP(E1159,Store_SRP!B2:N110,13, FALSE)))</f>
      </c>
      <c r="AC1159" s="1">
        <f>IF(IFERROR(AB1159,TRUE)=TRUE, "-","OK")</f>
      </c>
      <c r="AD1159" s="11" t="s">
        <v>37</v>
      </c>
      <c r="AE1159" s="11" t="s">
        <v>37</v>
      </c>
      <c r="AF1159" s="1">
        <f>IF(IFERROR(VLOOKUP(E1159,Store_Showcase!B2:H144,{5}, FALSE), TRUE)=TRUE, IF(IFERROR(VLOOKUP(E1159,Store_SRP!B2:H110,{5}, FALSE), TRUE)=TRUE,VLOOKUP(E1159,Store_VAM!B2:H273,{5}, FALSE),VLOOKUP(E1159,Store_SRP!B2:H110,{5}, FALSE)), VLOOKUP(E1159,Store_Showcase!B2:H144,{5}, FALSE))</f>
      </c>
      <c r="AG1159" s="1">
        <f>IF(IFERROR(VLOOKUP(E1159,Store_Showcase!B2:H144,{6}, FALSE), TRUE)=TRUE, IF(IFERROR(VLOOKUP(E1159,Store_SRP!B2:H110,{6}, FALSE), TRUE)=TRUE,VLOOKUP(E1159,Store_VAM!B2:H273,{6}, FALSE),VLOOKUP(E1159,Store_SRP!B2:H110,{6}, FALSE)), VLOOKUP(E1159,Store_Showcase!B2:H144,{6}, FALSE))</f>
      </c>
      <c r="AH1159" s="1">
        <f>VLOOKUP(G1159,Sku_Consolidated!A2:R957,18,FALSE)</f>
      </c>
      <c r="AI1159" s="1">
        <f>VLOOKUP(G1159,Sku_Consolidated!A2:S957,19,FALSE)</f>
      </c>
      <c r="AJ1159" s="1">
        <f>VLOOKUP(G1159,Sku_Consolidated!A2:T957,20,FALSE)</f>
      </c>
    </row>
    <row r="1160" spans="1:36" x14ac:dyDescent="0.25">
      <c r="A1160" s="1">
        <v>2024</v>
      </c>
      <c r="B1160" s="1" t="s">
        <v>31</v>
      </c>
      <c r="C1160" s="1" t="s">
        <v>32</v>
      </c>
      <c r="D1160" s="1" t="s">
        <v>33</v>
      </c>
      <c r="E1160" s="9" t="s">
        <v>3044</v>
      </c>
      <c r="F1160" s="1">
        <f>IF(VLOOKUP(G1160,Sku_Consolidated!A2:S957,{19},FALSE)="SHOWCASE", VLOOKUP(E1160,Store_Showcase!B2:C144,{2}, FALSE), IF(VLOOKUP(G1160,Sku_Consolidated!A2:S957,{19},FALSE)="VAM",VLOOKUP(E1160,Store_VAM!B2:C273,{2}, FALSE),VLOOKUP(E1160,Store_SRP!B2:C110,{2}, FALSE)))</f>
      </c>
      <c r="G1160" s="1">
        <v>61787</v>
      </c>
      <c r="H1160" s="1" t="s">
        <v>110</v>
      </c>
      <c r="I1160" s="10" t="s">
        <v>1049</v>
      </c>
      <c r="J1160" s="1">
        <f>VLOOKUP(G1160,Sku_Consolidated!A2:C957, 3, FALSE)</f>
      </c>
      <c r="K1160" s="10">
        <f>IF(J1160="PACK", I1160, 0)</f>
      </c>
      <c r="L1160" s="10">
        <f>IF(J1160="KG", I1160, I1160 * VLOOKUP(G1160,Sku_Consolidated!A2:U957,21,FALSE))</f>
      </c>
      <c r="M1160" s="10" t="s">
        <v>37</v>
      </c>
      <c r="N1160" s="11" t="s">
        <v>3090</v>
      </c>
      <c r="O1160" s="10" t="s">
        <v>3091</v>
      </c>
      <c r="P1160" s="10">
        <f>N1160 - O1160</f>
      </c>
      <c r="Q1160" s="1">
        <f>VLOOKUP(G1160,Sku_Consolidated!A2:G957,7, FALSE)</f>
      </c>
      <c r="R1160" s="1">
        <f>IF(IFERROR(VLOOKUP(E1160,Store_Showcase!B2:H144,7, FALSE), TRUE)=TRUE, IF(IFERROR(VLOOKUP(E1160,Store_SRP!B2:H110,7, FALSE), TRUE)=TRUE,VLOOKUP(E1160,Store_VAM!B2:H273,7, FALSE),VLOOKUP(E1160,Store_SRP!B2:H110,7, FALSE)), VLOOKUP(E1160,Store_Showcase!B2:H144,7, FALSE))</f>
      </c>
      <c r="S1160" s="1">
        <f>IF(IFERROR(VLOOKUP(E1160,Store_Showcase!B2:I144,8, FALSE), TRUE)=TRUE, IF(IFERROR(VLOOKUP(E1160,Store_SRP!B2:I110,8, FALSE), TRUE)=TRUE,VLOOKUP(E1160,Store_VAM!B2:I273,8, FALSE),VLOOKUP(E1160,Store_SRP!B2:I110,8, FALSE)), VLOOKUP(E1160,Store_Showcase!B2:I144,8, FALSE))</f>
      </c>
      <c r="T1160" s="1">
        <f>VLOOKUP(G1160,Sku_Consolidated!A2:R957,18,FALSE)</f>
      </c>
      <c r="U1160" s="1" t="s">
        <v>3047</v>
      </c>
      <c r="V1160" s="1">
        <f>IF(VLOOKUP(G1160,Sku_Consolidated!A2:S957,19,FALSE)="SHOWCASE", VLOOKUP(E1160,Store_Showcase!B2:L144,11, FALSE), IF(VLOOKUP(G1160,Sku_Consolidated!A2:S957,19,FALSE)="VAM",VLOOKUP(E1160,Store_VAM!B2:L273,11, FALSE),VLOOKUP(E1160,Store_SRP!B2:L110,11, FALSE)))</f>
      </c>
      <c r="W1160" s="1">
        <f>VLOOKUP(G1160,Sku_Consolidated!A2:W957,11,FALSE)</f>
      </c>
      <c r="X1160" s="1">
        <f>VLOOKUP(G1160,Sku_Consolidated!A2:H957,8,FALSE)</f>
      </c>
      <c r="Y1160" s="1">
        <f>VLOOKUP(G1160,Sku_Consolidated!A2:I957,9,FALSE)</f>
      </c>
      <c r="Z1160" s="1" t="s">
        <v>41</v>
      </c>
      <c r="AA1160" s="1">
        <f>VLOOKUP(G1160,Sku_Consolidated!A2:E957,5,FALSE)</f>
      </c>
      <c r="AB1160" s="1">
        <f>IF(VLOOKUP(G1160,Sku_Consolidated!A2:S957,19,FALSE)="SHOWCASE", VLOOKUP(E1160,Store_Showcase!B2:N144,13, FALSE), IF(VLOOKUP(G1160,Sku_Consolidated!A2:S957,19,FALSE)="VAM",VLOOKUP(E1160,Store_VAM!B2:N273,13, FALSE),VLOOKUP(E1160,Store_SRP!B2:N110,13, FALSE)))</f>
      </c>
      <c r="AC1160" s="1">
        <f>IF(IFERROR(AB1160,TRUE)=TRUE, "-","OK")</f>
      </c>
      <c r="AD1160" s="11" t="s">
        <v>37</v>
      </c>
      <c r="AE1160" s="11" t="s">
        <v>37</v>
      </c>
      <c r="AF1160" s="1">
        <f>IF(IFERROR(VLOOKUP(E1160,Store_Showcase!B2:H144,{5}, FALSE), TRUE)=TRUE, IF(IFERROR(VLOOKUP(E1160,Store_SRP!B2:H110,{5}, FALSE), TRUE)=TRUE,VLOOKUP(E1160,Store_VAM!B2:H273,{5}, FALSE),VLOOKUP(E1160,Store_SRP!B2:H110,{5}, FALSE)), VLOOKUP(E1160,Store_Showcase!B2:H144,{5}, FALSE))</f>
      </c>
      <c r="AG1160" s="1">
        <f>IF(IFERROR(VLOOKUP(E1160,Store_Showcase!B2:H144,{6}, FALSE), TRUE)=TRUE, IF(IFERROR(VLOOKUP(E1160,Store_SRP!B2:H110,{6}, FALSE), TRUE)=TRUE,VLOOKUP(E1160,Store_VAM!B2:H273,{6}, FALSE),VLOOKUP(E1160,Store_SRP!B2:H110,{6}, FALSE)), VLOOKUP(E1160,Store_Showcase!B2:H144,{6}, FALSE))</f>
      </c>
      <c r="AH1160" s="1">
        <f>VLOOKUP(G1160,Sku_Consolidated!A2:R957,18,FALSE)</f>
      </c>
      <c r="AI1160" s="1">
        <f>VLOOKUP(G1160,Sku_Consolidated!A2:S957,19,FALSE)</f>
      </c>
      <c r="AJ1160" s="1">
        <f>VLOOKUP(G1160,Sku_Consolidated!A2:T957,20,FALSE)</f>
      </c>
    </row>
    <row r="1161" spans="1:36" x14ac:dyDescent="0.25">
      <c r="A1161" s="1">
        <v>2024</v>
      </c>
      <c r="B1161" s="1" t="s">
        <v>31</v>
      </c>
      <c r="C1161" s="1" t="s">
        <v>32</v>
      </c>
      <c r="D1161" s="1" t="s">
        <v>33</v>
      </c>
      <c r="E1161" s="9" t="s">
        <v>3044</v>
      </c>
      <c r="F1161" s="1">
        <f>IF(VLOOKUP(G1161,Sku_Consolidated!A2:S957,{19},FALSE)="SHOWCASE", VLOOKUP(E1161,Store_Showcase!B2:C144,{2}, FALSE), IF(VLOOKUP(G1161,Sku_Consolidated!A2:S957,{19},FALSE)="VAM",VLOOKUP(E1161,Store_VAM!B2:C273,{2}, FALSE),VLOOKUP(E1161,Store_SRP!B2:C110,{2}, FALSE)))</f>
      </c>
      <c r="G1161" s="1">
        <v>61820</v>
      </c>
      <c r="H1161" s="1" t="s">
        <v>114</v>
      </c>
      <c r="I1161" s="10" t="s">
        <v>3092</v>
      </c>
      <c r="J1161" s="1">
        <f>VLOOKUP(G1161,Sku_Consolidated!A2:C957, 3, FALSE)</f>
      </c>
      <c r="K1161" s="10">
        <f>IF(J1161="PACK", I1161, 0)</f>
      </c>
      <c r="L1161" s="10">
        <f>IF(J1161="KG", I1161, I1161 * VLOOKUP(G1161,Sku_Consolidated!A2:U957,21,FALSE))</f>
      </c>
      <c r="M1161" s="10" t="s">
        <v>37</v>
      </c>
      <c r="N1161" s="11" t="s">
        <v>3093</v>
      </c>
      <c r="O1161" s="10" t="s">
        <v>3094</v>
      </c>
      <c r="P1161" s="10">
        <f>N1161 - O1161</f>
      </c>
      <c r="Q1161" s="1">
        <f>VLOOKUP(G1161,Sku_Consolidated!A2:G957,7, FALSE)</f>
      </c>
      <c r="R1161" s="1">
        <f>IF(IFERROR(VLOOKUP(E1161,Store_Showcase!B2:H144,7, FALSE), TRUE)=TRUE, IF(IFERROR(VLOOKUP(E1161,Store_SRP!B2:H110,7, FALSE), TRUE)=TRUE,VLOOKUP(E1161,Store_VAM!B2:H273,7, FALSE),VLOOKUP(E1161,Store_SRP!B2:H110,7, FALSE)), VLOOKUP(E1161,Store_Showcase!B2:H144,7, FALSE))</f>
      </c>
      <c r="S1161" s="1">
        <f>IF(IFERROR(VLOOKUP(E1161,Store_Showcase!B2:I144,8, FALSE), TRUE)=TRUE, IF(IFERROR(VLOOKUP(E1161,Store_SRP!B2:I110,8, FALSE), TRUE)=TRUE,VLOOKUP(E1161,Store_VAM!B2:I273,8, FALSE),VLOOKUP(E1161,Store_SRP!B2:I110,8, FALSE)), VLOOKUP(E1161,Store_Showcase!B2:I144,8, FALSE))</f>
      </c>
      <c r="T1161" s="1">
        <f>VLOOKUP(G1161,Sku_Consolidated!A2:R957,18,FALSE)</f>
      </c>
      <c r="U1161" s="1" t="s">
        <v>3047</v>
      </c>
      <c r="V1161" s="1">
        <f>IF(VLOOKUP(G1161,Sku_Consolidated!A2:S957,19,FALSE)="SHOWCASE", VLOOKUP(E1161,Store_Showcase!B2:L144,11, FALSE), IF(VLOOKUP(G1161,Sku_Consolidated!A2:S957,19,FALSE)="VAM",VLOOKUP(E1161,Store_VAM!B2:L273,11, FALSE),VLOOKUP(E1161,Store_SRP!B2:L110,11, FALSE)))</f>
      </c>
      <c r="W1161" s="1">
        <f>VLOOKUP(G1161,Sku_Consolidated!A2:W957,11,FALSE)</f>
      </c>
      <c r="X1161" s="1">
        <f>VLOOKUP(G1161,Sku_Consolidated!A2:H957,8,FALSE)</f>
      </c>
      <c r="Y1161" s="1">
        <f>VLOOKUP(G1161,Sku_Consolidated!A2:I957,9,FALSE)</f>
      </c>
      <c r="Z1161" s="1" t="s">
        <v>41</v>
      </c>
      <c r="AA1161" s="1">
        <f>VLOOKUP(G1161,Sku_Consolidated!A2:E957,5,FALSE)</f>
      </c>
      <c r="AB1161" s="1">
        <f>IF(VLOOKUP(G1161,Sku_Consolidated!A2:S957,19,FALSE)="SHOWCASE", VLOOKUP(E1161,Store_Showcase!B2:N144,13, FALSE), IF(VLOOKUP(G1161,Sku_Consolidated!A2:S957,19,FALSE)="VAM",VLOOKUP(E1161,Store_VAM!B2:N273,13, FALSE),VLOOKUP(E1161,Store_SRP!B2:N110,13, FALSE)))</f>
      </c>
      <c r="AC1161" s="1">
        <f>IF(IFERROR(AB1161,TRUE)=TRUE, "-","OK")</f>
      </c>
      <c r="AD1161" s="11" t="s">
        <v>37</v>
      </c>
      <c r="AE1161" s="11" t="s">
        <v>37</v>
      </c>
      <c r="AF1161" s="1">
        <f>IF(IFERROR(VLOOKUP(E1161,Store_Showcase!B2:H144,{5}, FALSE), TRUE)=TRUE, IF(IFERROR(VLOOKUP(E1161,Store_SRP!B2:H110,{5}, FALSE), TRUE)=TRUE,VLOOKUP(E1161,Store_VAM!B2:H273,{5}, FALSE),VLOOKUP(E1161,Store_SRP!B2:H110,{5}, FALSE)), VLOOKUP(E1161,Store_Showcase!B2:H144,{5}, FALSE))</f>
      </c>
      <c r="AG1161" s="1">
        <f>IF(IFERROR(VLOOKUP(E1161,Store_Showcase!B2:H144,{6}, FALSE), TRUE)=TRUE, IF(IFERROR(VLOOKUP(E1161,Store_SRP!B2:H110,{6}, FALSE), TRUE)=TRUE,VLOOKUP(E1161,Store_VAM!B2:H273,{6}, FALSE),VLOOKUP(E1161,Store_SRP!B2:H110,{6}, FALSE)), VLOOKUP(E1161,Store_Showcase!B2:H144,{6}, FALSE))</f>
      </c>
      <c r="AH1161" s="1">
        <f>VLOOKUP(G1161,Sku_Consolidated!A2:R957,18,FALSE)</f>
      </c>
      <c r="AI1161" s="1">
        <f>VLOOKUP(G1161,Sku_Consolidated!A2:S957,19,FALSE)</f>
      </c>
      <c r="AJ1161" s="1">
        <f>VLOOKUP(G1161,Sku_Consolidated!A2:T957,20,FALSE)</f>
      </c>
    </row>
    <row r="1162" spans="1:36" x14ac:dyDescent="0.25">
      <c r="A1162" s="1">
        <v>2024</v>
      </c>
      <c r="B1162" s="1" t="s">
        <v>31</v>
      </c>
      <c r="C1162" s="1" t="s">
        <v>32</v>
      </c>
      <c r="D1162" s="1" t="s">
        <v>33</v>
      </c>
      <c r="E1162" s="9" t="s">
        <v>3044</v>
      </c>
      <c r="F1162" s="1">
        <f>IF(VLOOKUP(G1162,Sku_Consolidated!A2:S957,{19},FALSE)="SHOWCASE", VLOOKUP(E1162,Store_Showcase!B2:C144,{2}, FALSE), IF(VLOOKUP(G1162,Sku_Consolidated!A2:S957,{19},FALSE)="VAM",VLOOKUP(E1162,Store_VAM!B2:C273,{2}, FALSE),VLOOKUP(E1162,Store_SRP!B2:C110,{2}, FALSE)))</f>
      </c>
      <c r="G1162" s="1">
        <v>61833</v>
      </c>
      <c r="H1162" s="1" t="s">
        <v>118</v>
      </c>
      <c r="I1162" s="10" t="s">
        <v>3095</v>
      </c>
      <c r="J1162" s="1">
        <f>VLOOKUP(G1162,Sku_Consolidated!A2:C957, 3, FALSE)</f>
      </c>
      <c r="K1162" s="10">
        <f>IF(J1162="PACK", I1162, 0)</f>
      </c>
      <c r="L1162" s="10">
        <f>IF(J1162="KG", I1162, I1162 * VLOOKUP(G1162,Sku_Consolidated!A2:U957,21,FALSE))</f>
      </c>
      <c r="M1162" s="10" t="s">
        <v>37</v>
      </c>
      <c r="N1162" s="11" t="s">
        <v>3096</v>
      </c>
      <c r="O1162" s="10" t="s">
        <v>3097</v>
      </c>
      <c r="P1162" s="10">
        <f>N1162 - O1162</f>
      </c>
      <c r="Q1162" s="1">
        <f>VLOOKUP(G1162,Sku_Consolidated!A2:G957,7, FALSE)</f>
      </c>
      <c r="R1162" s="1">
        <f>IF(IFERROR(VLOOKUP(E1162,Store_Showcase!B2:H144,7, FALSE), TRUE)=TRUE, IF(IFERROR(VLOOKUP(E1162,Store_SRP!B2:H110,7, FALSE), TRUE)=TRUE,VLOOKUP(E1162,Store_VAM!B2:H273,7, FALSE),VLOOKUP(E1162,Store_SRP!B2:H110,7, FALSE)), VLOOKUP(E1162,Store_Showcase!B2:H144,7, FALSE))</f>
      </c>
      <c r="S1162" s="1">
        <f>IF(IFERROR(VLOOKUP(E1162,Store_Showcase!B2:I144,8, FALSE), TRUE)=TRUE, IF(IFERROR(VLOOKUP(E1162,Store_SRP!B2:I110,8, FALSE), TRUE)=TRUE,VLOOKUP(E1162,Store_VAM!B2:I273,8, FALSE),VLOOKUP(E1162,Store_SRP!B2:I110,8, FALSE)), VLOOKUP(E1162,Store_Showcase!B2:I144,8, FALSE))</f>
      </c>
      <c r="T1162" s="1">
        <f>VLOOKUP(G1162,Sku_Consolidated!A2:R957,18,FALSE)</f>
      </c>
      <c r="U1162" s="1" t="s">
        <v>3047</v>
      </c>
      <c r="V1162" s="1">
        <f>IF(VLOOKUP(G1162,Sku_Consolidated!A2:S957,19,FALSE)="SHOWCASE", VLOOKUP(E1162,Store_Showcase!B2:L144,11, FALSE), IF(VLOOKUP(G1162,Sku_Consolidated!A2:S957,19,FALSE)="VAM",VLOOKUP(E1162,Store_VAM!B2:L273,11, FALSE),VLOOKUP(E1162,Store_SRP!B2:L110,11, FALSE)))</f>
      </c>
      <c r="W1162" s="1">
        <f>VLOOKUP(G1162,Sku_Consolidated!A2:W957,11,FALSE)</f>
      </c>
      <c r="X1162" s="1">
        <f>VLOOKUP(G1162,Sku_Consolidated!A2:H957,8,FALSE)</f>
      </c>
      <c r="Y1162" s="1">
        <f>VLOOKUP(G1162,Sku_Consolidated!A2:I957,9,FALSE)</f>
      </c>
      <c r="Z1162" s="1" t="s">
        <v>41</v>
      </c>
      <c r="AA1162" s="1">
        <f>VLOOKUP(G1162,Sku_Consolidated!A2:E957,5,FALSE)</f>
      </c>
      <c r="AB1162" s="1">
        <f>IF(VLOOKUP(G1162,Sku_Consolidated!A2:S957,19,FALSE)="SHOWCASE", VLOOKUP(E1162,Store_Showcase!B2:N144,13, FALSE), IF(VLOOKUP(G1162,Sku_Consolidated!A2:S957,19,FALSE)="VAM",VLOOKUP(E1162,Store_VAM!B2:N273,13, FALSE),VLOOKUP(E1162,Store_SRP!B2:N110,13, FALSE)))</f>
      </c>
      <c r="AC1162" s="1">
        <f>IF(IFERROR(AB1162,TRUE)=TRUE, "-","OK")</f>
      </c>
      <c r="AD1162" s="11" t="s">
        <v>37</v>
      </c>
      <c r="AE1162" s="11" t="s">
        <v>37</v>
      </c>
      <c r="AF1162" s="1">
        <f>IF(IFERROR(VLOOKUP(E1162,Store_Showcase!B2:H144,{5}, FALSE), TRUE)=TRUE, IF(IFERROR(VLOOKUP(E1162,Store_SRP!B2:H110,{5}, FALSE), TRUE)=TRUE,VLOOKUP(E1162,Store_VAM!B2:H273,{5}, FALSE),VLOOKUP(E1162,Store_SRP!B2:H110,{5}, FALSE)), VLOOKUP(E1162,Store_Showcase!B2:H144,{5}, FALSE))</f>
      </c>
      <c r="AG1162" s="1">
        <f>IF(IFERROR(VLOOKUP(E1162,Store_Showcase!B2:H144,{6}, FALSE), TRUE)=TRUE, IF(IFERROR(VLOOKUP(E1162,Store_SRP!B2:H110,{6}, FALSE), TRUE)=TRUE,VLOOKUP(E1162,Store_VAM!B2:H273,{6}, FALSE),VLOOKUP(E1162,Store_SRP!B2:H110,{6}, FALSE)), VLOOKUP(E1162,Store_Showcase!B2:H144,{6}, FALSE))</f>
      </c>
      <c r="AH1162" s="1">
        <f>VLOOKUP(G1162,Sku_Consolidated!A2:R957,18,FALSE)</f>
      </c>
      <c r="AI1162" s="1">
        <f>VLOOKUP(G1162,Sku_Consolidated!A2:S957,19,FALSE)</f>
      </c>
      <c r="AJ1162" s="1">
        <f>VLOOKUP(G1162,Sku_Consolidated!A2:T957,20,FALSE)</f>
      </c>
    </row>
    <row r="1163" spans="1:36" x14ac:dyDescent="0.25">
      <c r="A1163" s="1">
        <v>2024</v>
      </c>
      <c r="B1163" s="1" t="s">
        <v>31</v>
      </c>
      <c r="C1163" s="1" t="s">
        <v>32</v>
      </c>
      <c r="D1163" s="1" t="s">
        <v>33</v>
      </c>
      <c r="E1163" s="9" t="s">
        <v>3044</v>
      </c>
      <c r="F1163" s="1">
        <f>IF(VLOOKUP(G1163,Sku_Consolidated!A2:S957,{19},FALSE)="SHOWCASE", VLOOKUP(E1163,Store_Showcase!B2:C144,{2}, FALSE), IF(VLOOKUP(G1163,Sku_Consolidated!A2:S957,{19},FALSE)="VAM",VLOOKUP(E1163,Store_VAM!B2:C273,{2}, FALSE),VLOOKUP(E1163,Store_SRP!B2:C110,{2}, FALSE)))</f>
      </c>
      <c r="G1163" s="1">
        <v>61834</v>
      </c>
      <c r="H1163" s="1" t="s">
        <v>379</v>
      </c>
      <c r="I1163" s="10" t="s">
        <v>3098</v>
      </c>
      <c r="J1163" s="1">
        <f>VLOOKUP(G1163,Sku_Consolidated!A2:C957, 3, FALSE)</f>
      </c>
      <c r="K1163" s="10">
        <f>IF(J1163="PACK", I1163, 0)</f>
      </c>
      <c r="L1163" s="10">
        <f>IF(J1163="KG", I1163, I1163 * VLOOKUP(G1163,Sku_Consolidated!A2:U957,21,FALSE))</f>
      </c>
      <c r="M1163" s="10" t="s">
        <v>37</v>
      </c>
      <c r="N1163" s="11" t="s">
        <v>3099</v>
      </c>
      <c r="O1163" s="10" t="s">
        <v>3100</v>
      </c>
      <c r="P1163" s="10">
        <f>N1163 - O1163</f>
      </c>
      <c r="Q1163" s="1">
        <f>VLOOKUP(G1163,Sku_Consolidated!A2:G957,7, FALSE)</f>
      </c>
      <c r="R1163" s="1">
        <f>IF(IFERROR(VLOOKUP(E1163,Store_Showcase!B2:H144,7, FALSE), TRUE)=TRUE, IF(IFERROR(VLOOKUP(E1163,Store_SRP!B2:H110,7, FALSE), TRUE)=TRUE,VLOOKUP(E1163,Store_VAM!B2:H273,7, FALSE),VLOOKUP(E1163,Store_SRP!B2:H110,7, FALSE)), VLOOKUP(E1163,Store_Showcase!B2:H144,7, FALSE))</f>
      </c>
      <c r="S1163" s="1">
        <f>IF(IFERROR(VLOOKUP(E1163,Store_Showcase!B2:I144,8, FALSE), TRUE)=TRUE, IF(IFERROR(VLOOKUP(E1163,Store_SRP!B2:I110,8, FALSE), TRUE)=TRUE,VLOOKUP(E1163,Store_VAM!B2:I273,8, FALSE),VLOOKUP(E1163,Store_SRP!B2:I110,8, FALSE)), VLOOKUP(E1163,Store_Showcase!B2:I144,8, FALSE))</f>
      </c>
      <c r="T1163" s="1">
        <f>VLOOKUP(G1163,Sku_Consolidated!A2:R957,18,FALSE)</f>
      </c>
      <c r="U1163" s="1" t="s">
        <v>3047</v>
      </c>
      <c r="V1163" s="1">
        <f>IF(VLOOKUP(G1163,Sku_Consolidated!A2:S957,19,FALSE)="SHOWCASE", VLOOKUP(E1163,Store_Showcase!B2:L144,11, FALSE), IF(VLOOKUP(G1163,Sku_Consolidated!A2:S957,19,FALSE)="VAM",VLOOKUP(E1163,Store_VAM!B2:L273,11, FALSE),VLOOKUP(E1163,Store_SRP!B2:L110,11, FALSE)))</f>
      </c>
      <c r="W1163" s="1">
        <f>VLOOKUP(G1163,Sku_Consolidated!A2:W957,11,FALSE)</f>
      </c>
      <c r="X1163" s="1">
        <f>VLOOKUP(G1163,Sku_Consolidated!A2:H957,8,FALSE)</f>
      </c>
      <c r="Y1163" s="1">
        <f>VLOOKUP(G1163,Sku_Consolidated!A2:I957,9,FALSE)</f>
      </c>
      <c r="Z1163" s="1" t="s">
        <v>41</v>
      </c>
      <c r="AA1163" s="1">
        <f>VLOOKUP(G1163,Sku_Consolidated!A2:E957,5,FALSE)</f>
      </c>
      <c r="AB1163" s="1">
        <f>IF(VLOOKUP(G1163,Sku_Consolidated!A2:S957,19,FALSE)="SHOWCASE", VLOOKUP(E1163,Store_Showcase!B2:N144,13, FALSE), IF(VLOOKUP(G1163,Sku_Consolidated!A2:S957,19,FALSE)="VAM",VLOOKUP(E1163,Store_VAM!B2:N273,13, FALSE),VLOOKUP(E1163,Store_SRP!B2:N110,13, FALSE)))</f>
      </c>
      <c r="AC1163" s="1">
        <f>IF(IFERROR(AB1163,TRUE)=TRUE, "-","OK")</f>
      </c>
      <c r="AD1163" s="11" t="s">
        <v>37</v>
      </c>
      <c r="AE1163" s="11" t="s">
        <v>37</v>
      </c>
      <c r="AF1163" s="1">
        <f>IF(IFERROR(VLOOKUP(E1163,Store_Showcase!B2:H144,{5}, FALSE), TRUE)=TRUE, IF(IFERROR(VLOOKUP(E1163,Store_SRP!B2:H110,{5}, FALSE), TRUE)=TRUE,VLOOKUP(E1163,Store_VAM!B2:H273,{5}, FALSE),VLOOKUP(E1163,Store_SRP!B2:H110,{5}, FALSE)), VLOOKUP(E1163,Store_Showcase!B2:H144,{5}, FALSE))</f>
      </c>
      <c r="AG1163" s="1">
        <f>IF(IFERROR(VLOOKUP(E1163,Store_Showcase!B2:H144,{6}, FALSE), TRUE)=TRUE, IF(IFERROR(VLOOKUP(E1163,Store_SRP!B2:H110,{6}, FALSE), TRUE)=TRUE,VLOOKUP(E1163,Store_VAM!B2:H273,{6}, FALSE),VLOOKUP(E1163,Store_SRP!B2:H110,{6}, FALSE)), VLOOKUP(E1163,Store_Showcase!B2:H144,{6}, FALSE))</f>
      </c>
      <c r="AH1163" s="1">
        <f>VLOOKUP(G1163,Sku_Consolidated!A2:R957,18,FALSE)</f>
      </c>
      <c r="AI1163" s="1">
        <f>VLOOKUP(G1163,Sku_Consolidated!A2:S957,19,FALSE)</f>
      </c>
      <c r="AJ1163" s="1">
        <f>VLOOKUP(G1163,Sku_Consolidated!A2:T957,20,FALSE)</f>
      </c>
    </row>
    <row r="1164" spans="1:36" x14ac:dyDescent="0.25">
      <c r="A1164" s="1">
        <v>2024</v>
      </c>
      <c r="B1164" s="1" t="s">
        <v>31</v>
      </c>
      <c r="C1164" s="1" t="s">
        <v>32</v>
      </c>
      <c r="D1164" s="1" t="s">
        <v>33</v>
      </c>
      <c r="E1164" s="9" t="s">
        <v>3044</v>
      </c>
      <c r="F1164" s="1">
        <f>IF(VLOOKUP(G1164,Sku_Consolidated!A2:S957,{19},FALSE)="SHOWCASE", VLOOKUP(E1164,Store_Showcase!B2:C144,{2}, FALSE), IF(VLOOKUP(G1164,Sku_Consolidated!A2:S957,{19},FALSE)="VAM",VLOOKUP(E1164,Store_VAM!B2:C273,{2}, FALSE),VLOOKUP(E1164,Store_SRP!B2:C110,{2}, FALSE)))</f>
      </c>
      <c r="G1164" s="1">
        <v>61840</v>
      </c>
      <c r="H1164" s="1" t="s">
        <v>171</v>
      </c>
      <c r="I1164" s="10" t="s">
        <v>1306</v>
      </c>
      <c r="J1164" s="1">
        <f>VLOOKUP(G1164,Sku_Consolidated!A2:C957, 3, FALSE)</f>
      </c>
      <c r="K1164" s="10">
        <f>IF(J1164="PACK", I1164, 0)</f>
      </c>
      <c r="L1164" s="10">
        <f>IF(J1164="KG", I1164, I1164 * VLOOKUP(G1164,Sku_Consolidated!A2:U957,21,FALSE))</f>
      </c>
      <c r="M1164" s="10" t="s">
        <v>37</v>
      </c>
      <c r="N1164" s="11" t="s">
        <v>3101</v>
      </c>
      <c r="O1164" s="10" t="s">
        <v>3102</v>
      </c>
      <c r="P1164" s="10">
        <f>N1164 - O1164</f>
      </c>
      <c r="Q1164" s="1">
        <f>VLOOKUP(G1164,Sku_Consolidated!A2:G957,7, FALSE)</f>
      </c>
      <c r="R1164" s="1">
        <f>IF(IFERROR(VLOOKUP(E1164,Store_Showcase!B2:H144,7, FALSE), TRUE)=TRUE, IF(IFERROR(VLOOKUP(E1164,Store_SRP!B2:H110,7, FALSE), TRUE)=TRUE,VLOOKUP(E1164,Store_VAM!B2:H273,7, FALSE),VLOOKUP(E1164,Store_SRP!B2:H110,7, FALSE)), VLOOKUP(E1164,Store_Showcase!B2:H144,7, FALSE))</f>
      </c>
      <c r="S1164" s="1">
        <f>IF(IFERROR(VLOOKUP(E1164,Store_Showcase!B2:I144,8, FALSE), TRUE)=TRUE, IF(IFERROR(VLOOKUP(E1164,Store_SRP!B2:I110,8, FALSE), TRUE)=TRUE,VLOOKUP(E1164,Store_VAM!B2:I273,8, FALSE),VLOOKUP(E1164,Store_SRP!B2:I110,8, FALSE)), VLOOKUP(E1164,Store_Showcase!B2:I144,8, FALSE))</f>
      </c>
      <c r="T1164" s="1">
        <f>VLOOKUP(G1164,Sku_Consolidated!A2:R957,18,FALSE)</f>
      </c>
      <c r="U1164" s="1" t="s">
        <v>3047</v>
      </c>
      <c r="V1164" s="1">
        <f>IF(VLOOKUP(G1164,Sku_Consolidated!A2:S957,19,FALSE)="SHOWCASE", VLOOKUP(E1164,Store_Showcase!B2:L144,11, FALSE), IF(VLOOKUP(G1164,Sku_Consolidated!A2:S957,19,FALSE)="VAM",VLOOKUP(E1164,Store_VAM!B2:L273,11, FALSE),VLOOKUP(E1164,Store_SRP!B2:L110,11, FALSE)))</f>
      </c>
      <c r="W1164" s="1">
        <f>VLOOKUP(G1164,Sku_Consolidated!A2:W957,11,FALSE)</f>
      </c>
      <c r="X1164" s="1">
        <f>VLOOKUP(G1164,Sku_Consolidated!A2:H957,8,FALSE)</f>
      </c>
      <c r="Y1164" s="1">
        <f>VLOOKUP(G1164,Sku_Consolidated!A2:I957,9,FALSE)</f>
      </c>
      <c r="Z1164" s="1" t="s">
        <v>41</v>
      </c>
      <c r="AA1164" s="1">
        <f>VLOOKUP(G1164,Sku_Consolidated!A2:E957,5,FALSE)</f>
      </c>
      <c r="AB1164" s="1">
        <f>IF(VLOOKUP(G1164,Sku_Consolidated!A2:S957,19,FALSE)="SHOWCASE", VLOOKUP(E1164,Store_Showcase!B2:N144,13, FALSE), IF(VLOOKUP(G1164,Sku_Consolidated!A2:S957,19,FALSE)="VAM",VLOOKUP(E1164,Store_VAM!B2:N273,13, FALSE),VLOOKUP(E1164,Store_SRP!B2:N110,13, FALSE)))</f>
      </c>
      <c r="AC1164" s="1">
        <f>IF(IFERROR(AB1164,TRUE)=TRUE, "-","OK")</f>
      </c>
      <c r="AD1164" s="11" t="s">
        <v>37</v>
      </c>
      <c r="AE1164" s="11" t="s">
        <v>37</v>
      </c>
      <c r="AF1164" s="1">
        <f>IF(IFERROR(VLOOKUP(E1164,Store_Showcase!B2:H144,{5}, FALSE), TRUE)=TRUE, IF(IFERROR(VLOOKUP(E1164,Store_SRP!B2:H110,{5}, FALSE), TRUE)=TRUE,VLOOKUP(E1164,Store_VAM!B2:H273,{5}, FALSE),VLOOKUP(E1164,Store_SRP!B2:H110,{5}, FALSE)), VLOOKUP(E1164,Store_Showcase!B2:H144,{5}, FALSE))</f>
      </c>
      <c r="AG1164" s="1">
        <f>IF(IFERROR(VLOOKUP(E1164,Store_Showcase!B2:H144,{6}, FALSE), TRUE)=TRUE, IF(IFERROR(VLOOKUP(E1164,Store_SRP!B2:H110,{6}, FALSE), TRUE)=TRUE,VLOOKUP(E1164,Store_VAM!B2:H273,{6}, FALSE),VLOOKUP(E1164,Store_SRP!B2:H110,{6}, FALSE)), VLOOKUP(E1164,Store_Showcase!B2:H144,{6}, FALSE))</f>
      </c>
      <c r="AH1164" s="1">
        <f>VLOOKUP(G1164,Sku_Consolidated!A2:R957,18,FALSE)</f>
      </c>
      <c r="AI1164" s="1">
        <f>VLOOKUP(G1164,Sku_Consolidated!A2:S957,19,FALSE)</f>
      </c>
      <c r="AJ1164" s="1">
        <f>VLOOKUP(G1164,Sku_Consolidated!A2:T957,20,FALSE)</f>
      </c>
    </row>
    <row r="1165" spans="1:36" x14ac:dyDescent="0.25">
      <c r="A1165" s="1">
        <v>2024</v>
      </c>
      <c r="B1165" s="1" t="s">
        <v>31</v>
      </c>
      <c r="C1165" s="1" t="s">
        <v>32</v>
      </c>
      <c r="D1165" s="1" t="s">
        <v>33</v>
      </c>
      <c r="E1165" s="9" t="s">
        <v>3044</v>
      </c>
      <c r="F1165" s="1">
        <f>IF(VLOOKUP(G1165,Sku_Consolidated!A2:S957,{19},FALSE)="SHOWCASE", VLOOKUP(E1165,Store_Showcase!B2:C144,{2}, FALSE), IF(VLOOKUP(G1165,Sku_Consolidated!A2:S957,{19},FALSE)="VAM",VLOOKUP(E1165,Store_VAM!B2:C273,{2}, FALSE),VLOOKUP(E1165,Store_SRP!B2:C110,{2}, FALSE)))</f>
      </c>
      <c r="G1165" s="1">
        <v>61841</v>
      </c>
      <c r="H1165" s="1" t="s">
        <v>122</v>
      </c>
      <c r="I1165" s="10" t="s">
        <v>1056</v>
      </c>
      <c r="J1165" s="1">
        <f>VLOOKUP(G1165,Sku_Consolidated!A2:C957, 3, FALSE)</f>
      </c>
      <c r="K1165" s="10">
        <f>IF(J1165="PACK", I1165, 0)</f>
      </c>
      <c r="L1165" s="10">
        <f>IF(J1165="KG", I1165, I1165 * VLOOKUP(G1165,Sku_Consolidated!A2:U957,21,FALSE))</f>
      </c>
      <c r="M1165" s="10" t="s">
        <v>37</v>
      </c>
      <c r="N1165" s="11" t="s">
        <v>3103</v>
      </c>
      <c r="O1165" s="10" t="s">
        <v>3104</v>
      </c>
      <c r="P1165" s="10">
        <f>N1165 - O1165</f>
      </c>
      <c r="Q1165" s="1">
        <f>VLOOKUP(G1165,Sku_Consolidated!A2:G957,7, FALSE)</f>
      </c>
      <c r="R1165" s="1">
        <f>IF(IFERROR(VLOOKUP(E1165,Store_Showcase!B2:H144,7, FALSE), TRUE)=TRUE, IF(IFERROR(VLOOKUP(E1165,Store_SRP!B2:H110,7, FALSE), TRUE)=TRUE,VLOOKUP(E1165,Store_VAM!B2:H273,7, FALSE),VLOOKUP(E1165,Store_SRP!B2:H110,7, FALSE)), VLOOKUP(E1165,Store_Showcase!B2:H144,7, FALSE))</f>
      </c>
      <c r="S1165" s="1">
        <f>IF(IFERROR(VLOOKUP(E1165,Store_Showcase!B2:I144,8, FALSE), TRUE)=TRUE, IF(IFERROR(VLOOKUP(E1165,Store_SRP!B2:I110,8, FALSE), TRUE)=TRUE,VLOOKUP(E1165,Store_VAM!B2:I273,8, FALSE),VLOOKUP(E1165,Store_SRP!B2:I110,8, FALSE)), VLOOKUP(E1165,Store_Showcase!B2:I144,8, FALSE))</f>
      </c>
      <c r="T1165" s="1">
        <f>VLOOKUP(G1165,Sku_Consolidated!A2:R957,18,FALSE)</f>
      </c>
      <c r="U1165" s="1" t="s">
        <v>3047</v>
      </c>
      <c r="V1165" s="1">
        <f>IF(VLOOKUP(G1165,Sku_Consolidated!A2:S957,19,FALSE)="SHOWCASE", VLOOKUP(E1165,Store_Showcase!B2:L144,11, FALSE), IF(VLOOKUP(G1165,Sku_Consolidated!A2:S957,19,FALSE)="VAM",VLOOKUP(E1165,Store_VAM!B2:L273,11, FALSE),VLOOKUP(E1165,Store_SRP!B2:L110,11, FALSE)))</f>
      </c>
      <c r="W1165" s="1">
        <f>VLOOKUP(G1165,Sku_Consolidated!A2:W957,11,FALSE)</f>
      </c>
      <c r="X1165" s="1">
        <f>VLOOKUP(G1165,Sku_Consolidated!A2:H957,8,FALSE)</f>
      </c>
      <c r="Y1165" s="1">
        <f>VLOOKUP(G1165,Sku_Consolidated!A2:I957,9,FALSE)</f>
      </c>
      <c r="Z1165" s="1" t="s">
        <v>41</v>
      </c>
      <c r="AA1165" s="1">
        <f>VLOOKUP(G1165,Sku_Consolidated!A2:E957,5,FALSE)</f>
      </c>
      <c r="AB1165" s="1">
        <f>IF(VLOOKUP(G1165,Sku_Consolidated!A2:S957,19,FALSE)="SHOWCASE", VLOOKUP(E1165,Store_Showcase!B2:N144,13, FALSE), IF(VLOOKUP(G1165,Sku_Consolidated!A2:S957,19,FALSE)="VAM",VLOOKUP(E1165,Store_VAM!B2:N273,13, FALSE),VLOOKUP(E1165,Store_SRP!B2:N110,13, FALSE)))</f>
      </c>
      <c r="AC1165" s="1">
        <f>IF(IFERROR(AB1165,TRUE)=TRUE, "-","OK")</f>
      </c>
      <c r="AD1165" s="11" t="s">
        <v>37</v>
      </c>
      <c r="AE1165" s="11" t="s">
        <v>37</v>
      </c>
      <c r="AF1165" s="1">
        <f>IF(IFERROR(VLOOKUP(E1165,Store_Showcase!B2:H144,{5}, FALSE), TRUE)=TRUE, IF(IFERROR(VLOOKUP(E1165,Store_SRP!B2:H110,{5}, FALSE), TRUE)=TRUE,VLOOKUP(E1165,Store_VAM!B2:H273,{5}, FALSE),VLOOKUP(E1165,Store_SRP!B2:H110,{5}, FALSE)), VLOOKUP(E1165,Store_Showcase!B2:H144,{5}, FALSE))</f>
      </c>
      <c r="AG1165" s="1">
        <f>IF(IFERROR(VLOOKUP(E1165,Store_Showcase!B2:H144,{6}, FALSE), TRUE)=TRUE, IF(IFERROR(VLOOKUP(E1165,Store_SRP!B2:H110,{6}, FALSE), TRUE)=TRUE,VLOOKUP(E1165,Store_VAM!B2:H273,{6}, FALSE),VLOOKUP(E1165,Store_SRP!B2:H110,{6}, FALSE)), VLOOKUP(E1165,Store_Showcase!B2:H144,{6}, FALSE))</f>
      </c>
      <c r="AH1165" s="1">
        <f>VLOOKUP(G1165,Sku_Consolidated!A2:R957,18,FALSE)</f>
      </c>
      <c r="AI1165" s="1">
        <f>VLOOKUP(G1165,Sku_Consolidated!A2:S957,19,FALSE)</f>
      </c>
      <c r="AJ1165" s="1">
        <f>VLOOKUP(G1165,Sku_Consolidated!A2:T957,20,FALSE)</f>
      </c>
    </row>
    <row r="1166" spans="1:36" x14ac:dyDescent="0.25">
      <c r="A1166" s="1">
        <v>2024</v>
      </c>
      <c r="B1166" s="1" t="s">
        <v>31</v>
      </c>
      <c r="C1166" s="1" t="s">
        <v>32</v>
      </c>
      <c r="D1166" s="1" t="s">
        <v>33</v>
      </c>
      <c r="E1166" s="9" t="s">
        <v>3044</v>
      </c>
      <c r="F1166" s="1">
        <f>IF(VLOOKUP(G1166,Sku_Consolidated!A2:S957,{19},FALSE)="SHOWCASE", VLOOKUP(E1166,Store_Showcase!B2:C144,{2}, FALSE), IF(VLOOKUP(G1166,Sku_Consolidated!A2:S957,{19},FALSE)="VAM",VLOOKUP(E1166,Store_VAM!B2:C273,{2}, FALSE),VLOOKUP(E1166,Store_SRP!B2:C110,{2}, FALSE)))</f>
      </c>
      <c r="G1166" s="1">
        <v>61844</v>
      </c>
      <c r="H1166" s="1" t="s">
        <v>178</v>
      </c>
      <c r="I1166" s="10" t="s">
        <v>1374</v>
      </c>
      <c r="J1166" s="1">
        <f>VLOOKUP(G1166,Sku_Consolidated!A2:C957, 3, FALSE)</f>
      </c>
      <c r="K1166" s="10">
        <f>IF(J1166="PACK", I1166, 0)</f>
      </c>
      <c r="L1166" s="10">
        <f>IF(J1166="KG", I1166, I1166 * VLOOKUP(G1166,Sku_Consolidated!A2:U957,21,FALSE))</f>
      </c>
      <c r="M1166" s="10" t="s">
        <v>37</v>
      </c>
      <c r="N1166" s="11" t="s">
        <v>3105</v>
      </c>
      <c r="O1166" s="10" t="s">
        <v>3106</v>
      </c>
      <c r="P1166" s="10">
        <f>N1166 - O1166</f>
      </c>
      <c r="Q1166" s="1">
        <f>VLOOKUP(G1166,Sku_Consolidated!A2:G957,7, FALSE)</f>
      </c>
      <c r="R1166" s="1">
        <f>IF(IFERROR(VLOOKUP(E1166,Store_Showcase!B2:H144,7, FALSE), TRUE)=TRUE, IF(IFERROR(VLOOKUP(E1166,Store_SRP!B2:H110,7, FALSE), TRUE)=TRUE,VLOOKUP(E1166,Store_VAM!B2:H273,7, FALSE),VLOOKUP(E1166,Store_SRP!B2:H110,7, FALSE)), VLOOKUP(E1166,Store_Showcase!B2:H144,7, FALSE))</f>
      </c>
      <c r="S1166" s="1">
        <f>IF(IFERROR(VLOOKUP(E1166,Store_Showcase!B2:I144,8, FALSE), TRUE)=TRUE, IF(IFERROR(VLOOKUP(E1166,Store_SRP!B2:I110,8, FALSE), TRUE)=TRUE,VLOOKUP(E1166,Store_VAM!B2:I273,8, FALSE),VLOOKUP(E1166,Store_SRP!B2:I110,8, FALSE)), VLOOKUP(E1166,Store_Showcase!B2:I144,8, FALSE))</f>
      </c>
      <c r="T1166" s="1">
        <f>VLOOKUP(G1166,Sku_Consolidated!A2:R957,18,FALSE)</f>
      </c>
      <c r="U1166" s="1" t="s">
        <v>3047</v>
      </c>
      <c r="V1166" s="1">
        <f>IF(VLOOKUP(G1166,Sku_Consolidated!A2:S957,19,FALSE)="SHOWCASE", VLOOKUP(E1166,Store_Showcase!B2:L144,11, FALSE), IF(VLOOKUP(G1166,Sku_Consolidated!A2:S957,19,FALSE)="VAM",VLOOKUP(E1166,Store_VAM!B2:L273,11, FALSE),VLOOKUP(E1166,Store_SRP!B2:L110,11, FALSE)))</f>
      </c>
      <c r="W1166" s="1">
        <f>VLOOKUP(G1166,Sku_Consolidated!A2:W957,11,FALSE)</f>
      </c>
      <c r="X1166" s="1">
        <f>VLOOKUP(G1166,Sku_Consolidated!A2:H957,8,FALSE)</f>
      </c>
      <c r="Y1166" s="1">
        <f>VLOOKUP(G1166,Sku_Consolidated!A2:I957,9,FALSE)</f>
      </c>
      <c r="Z1166" s="1" t="s">
        <v>41</v>
      </c>
      <c r="AA1166" s="1">
        <f>VLOOKUP(G1166,Sku_Consolidated!A2:E957,5,FALSE)</f>
      </c>
      <c r="AB1166" s="1">
        <f>IF(VLOOKUP(G1166,Sku_Consolidated!A2:S957,19,FALSE)="SHOWCASE", VLOOKUP(E1166,Store_Showcase!B2:N144,13, FALSE), IF(VLOOKUP(G1166,Sku_Consolidated!A2:S957,19,FALSE)="VAM",VLOOKUP(E1166,Store_VAM!B2:N273,13, FALSE),VLOOKUP(E1166,Store_SRP!B2:N110,13, FALSE)))</f>
      </c>
      <c r="AC1166" s="1">
        <f>IF(IFERROR(AB1166,TRUE)=TRUE, "-","OK")</f>
      </c>
      <c r="AD1166" s="11" t="s">
        <v>37</v>
      </c>
      <c r="AE1166" s="11" t="s">
        <v>37</v>
      </c>
      <c r="AF1166" s="1">
        <f>IF(IFERROR(VLOOKUP(E1166,Store_Showcase!B2:H144,{5}, FALSE), TRUE)=TRUE, IF(IFERROR(VLOOKUP(E1166,Store_SRP!B2:H110,{5}, FALSE), TRUE)=TRUE,VLOOKUP(E1166,Store_VAM!B2:H273,{5}, FALSE),VLOOKUP(E1166,Store_SRP!B2:H110,{5}, FALSE)), VLOOKUP(E1166,Store_Showcase!B2:H144,{5}, FALSE))</f>
      </c>
      <c r="AG1166" s="1">
        <f>IF(IFERROR(VLOOKUP(E1166,Store_Showcase!B2:H144,{6}, FALSE), TRUE)=TRUE, IF(IFERROR(VLOOKUP(E1166,Store_SRP!B2:H110,{6}, FALSE), TRUE)=TRUE,VLOOKUP(E1166,Store_VAM!B2:H273,{6}, FALSE),VLOOKUP(E1166,Store_SRP!B2:H110,{6}, FALSE)), VLOOKUP(E1166,Store_Showcase!B2:H144,{6}, FALSE))</f>
      </c>
      <c r="AH1166" s="1">
        <f>VLOOKUP(G1166,Sku_Consolidated!A2:R957,18,FALSE)</f>
      </c>
      <c r="AI1166" s="1">
        <f>VLOOKUP(G1166,Sku_Consolidated!A2:S957,19,FALSE)</f>
      </c>
      <c r="AJ1166" s="1">
        <f>VLOOKUP(G1166,Sku_Consolidated!A2:T957,20,FALSE)</f>
      </c>
    </row>
    <row r="1167" spans="1:36" x14ac:dyDescent="0.25">
      <c r="A1167" s="1">
        <v>2024</v>
      </c>
      <c r="B1167" s="1" t="s">
        <v>31</v>
      </c>
      <c r="C1167" s="1" t="s">
        <v>32</v>
      </c>
      <c r="D1167" s="1" t="s">
        <v>33</v>
      </c>
      <c r="E1167" s="9" t="s">
        <v>3044</v>
      </c>
      <c r="F1167" s="1">
        <f>IF(VLOOKUP(G1167,Sku_Consolidated!A2:S957,{19},FALSE)="SHOWCASE", VLOOKUP(E1167,Store_Showcase!B2:C144,{2}, FALSE), IF(VLOOKUP(G1167,Sku_Consolidated!A2:S957,{19},FALSE)="VAM",VLOOKUP(E1167,Store_VAM!B2:C273,{2}, FALSE),VLOOKUP(E1167,Store_SRP!B2:C110,{2}, FALSE)))</f>
      </c>
      <c r="G1167" s="1">
        <v>61845</v>
      </c>
      <c r="H1167" s="1" t="s">
        <v>130</v>
      </c>
      <c r="I1167" s="10" t="s">
        <v>1959</v>
      </c>
      <c r="J1167" s="1">
        <f>VLOOKUP(G1167,Sku_Consolidated!A2:C957, 3, FALSE)</f>
      </c>
      <c r="K1167" s="10">
        <f>IF(J1167="PACK", I1167, 0)</f>
      </c>
      <c r="L1167" s="10">
        <f>IF(J1167="KG", I1167, I1167 * VLOOKUP(G1167,Sku_Consolidated!A2:U957,21,FALSE))</f>
      </c>
      <c r="M1167" s="10" t="s">
        <v>37</v>
      </c>
      <c r="N1167" s="11" t="s">
        <v>3107</v>
      </c>
      <c r="O1167" s="10" t="s">
        <v>3108</v>
      </c>
      <c r="P1167" s="10">
        <f>N1167 - O1167</f>
      </c>
      <c r="Q1167" s="1">
        <f>VLOOKUP(G1167,Sku_Consolidated!A2:G957,7, FALSE)</f>
      </c>
      <c r="R1167" s="1">
        <f>IF(IFERROR(VLOOKUP(E1167,Store_Showcase!B2:H144,7, FALSE), TRUE)=TRUE, IF(IFERROR(VLOOKUP(E1167,Store_SRP!B2:H110,7, FALSE), TRUE)=TRUE,VLOOKUP(E1167,Store_VAM!B2:H273,7, FALSE),VLOOKUP(E1167,Store_SRP!B2:H110,7, FALSE)), VLOOKUP(E1167,Store_Showcase!B2:H144,7, FALSE))</f>
      </c>
      <c r="S1167" s="1">
        <f>IF(IFERROR(VLOOKUP(E1167,Store_Showcase!B2:I144,8, FALSE), TRUE)=TRUE, IF(IFERROR(VLOOKUP(E1167,Store_SRP!B2:I110,8, FALSE), TRUE)=TRUE,VLOOKUP(E1167,Store_VAM!B2:I273,8, FALSE),VLOOKUP(E1167,Store_SRP!B2:I110,8, FALSE)), VLOOKUP(E1167,Store_Showcase!B2:I144,8, FALSE))</f>
      </c>
      <c r="T1167" s="1">
        <f>VLOOKUP(G1167,Sku_Consolidated!A2:R957,18,FALSE)</f>
      </c>
      <c r="U1167" s="1" t="s">
        <v>3047</v>
      </c>
      <c r="V1167" s="1">
        <f>IF(VLOOKUP(G1167,Sku_Consolidated!A2:S957,19,FALSE)="SHOWCASE", VLOOKUP(E1167,Store_Showcase!B2:L144,11, FALSE), IF(VLOOKUP(G1167,Sku_Consolidated!A2:S957,19,FALSE)="VAM",VLOOKUP(E1167,Store_VAM!B2:L273,11, FALSE),VLOOKUP(E1167,Store_SRP!B2:L110,11, FALSE)))</f>
      </c>
      <c r="W1167" s="1">
        <f>VLOOKUP(G1167,Sku_Consolidated!A2:W957,11,FALSE)</f>
      </c>
      <c r="X1167" s="1">
        <f>VLOOKUP(G1167,Sku_Consolidated!A2:H957,8,FALSE)</f>
      </c>
      <c r="Y1167" s="1">
        <f>VLOOKUP(G1167,Sku_Consolidated!A2:I957,9,FALSE)</f>
      </c>
      <c r="Z1167" s="1" t="s">
        <v>41</v>
      </c>
      <c r="AA1167" s="1">
        <f>VLOOKUP(G1167,Sku_Consolidated!A2:E957,5,FALSE)</f>
      </c>
      <c r="AB1167" s="1">
        <f>IF(VLOOKUP(G1167,Sku_Consolidated!A2:S957,19,FALSE)="SHOWCASE", VLOOKUP(E1167,Store_Showcase!B2:N144,13, FALSE), IF(VLOOKUP(G1167,Sku_Consolidated!A2:S957,19,FALSE)="VAM",VLOOKUP(E1167,Store_VAM!B2:N273,13, FALSE),VLOOKUP(E1167,Store_SRP!B2:N110,13, FALSE)))</f>
      </c>
      <c r="AC1167" s="1">
        <f>IF(IFERROR(AB1167,TRUE)=TRUE, "-","OK")</f>
      </c>
      <c r="AD1167" s="11" t="s">
        <v>37</v>
      </c>
      <c r="AE1167" s="11" t="s">
        <v>37</v>
      </c>
      <c r="AF1167" s="1">
        <f>IF(IFERROR(VLOOKUP(E1167,Store_Showcase!B2:H144,{5}, FALSE), TRUE)=TRUE, IF(IFERROR(VLOOKUP(E1167,Store_SRP!B2:H110,{5}, FALSE), TRUE)=TRUE,VLOOKUP(E1167,Store_VAM!B2:H273,{5}, FALSE),VLOOKUP(E1167,Store_SRP!B2:H110,{5}, FALSE)), VLOOKUP(E1167,Store_Showcase!B2:H144,{5}, FALSE))</f>
      </c>
      <c r="AG1167" s="1">
        <f>IF(IFERROR(VLOOKUP(E1167,Store_Showcase!B2:H144,{6}, FALSE), TRUE)=TRUE, IF(IFERROR(VLOOKUP(E1167,Store_SRP!B2:H110,{6}, FALSE), TRUE)=TRUE,VLOOKUP(E1167,Store_VAM!B2:H273,{6}, FALSE),VLOOKUP(E1167,Store_SRP!B2:H110,{6}, FALSE)), VLOOKUP(E1167,Store_Showcase!B2:H144,{6}, FALSE))</f>
      </c>
      <c r="AH1167" s="1">
        <f>VLOOKUP(G1167,Sku_Consolidated!A2:R957,18,FALSE)</f>
      </c>
      <c r="AI1167" s="1">
        <f>VLOOKUP(G1167,Sku_Consolidated!A2:S957,19,FALSE)</f>
      </c>
      <c r="AJ1167" s="1">
        <f>VLOOKUP(G1167,Sku_Consolidated!A2:T957,20,FALSE)</f>
      </c>
    </row>
    <row r="1168" spans="1:36" x14ac:dyDescent="0.25">
      <c r="A1168" s="1">
        <v>2024</v>
      </c>
      <c r="B1168" s="1" t="s">
        <v>31</v>
      </c>
      <c r="C1168" s="1" t="s">
        <v>32</v>
      </c>
      <c r="D1168" s="1" t="s">
        <v>33</v>
      </c>
      <c r="E1168" s="9" t="s">
        <v>3044</v>
      </c>
      <c r="F1168" s="1">
        <f>IF(VLOOKUP(G1168,Sku_Consolidated!A2:S957,{19},FALSE)="SHOWCASE", VLOOKUP(E1168,Store_Showcase!B2:C144,{2}, FALSE), IF(VLOOKUP(G1168,Sku_Consolidated!A2:S957,{19},FALSE)="VAM",VLOOKUP(E1168,Store_VAM!B2:C273,{2}, FALSE),VLOOKUP(E1168,Store_SRP!B2:C110,{2}, FALSE)))</f>
      </c>
      <c r="G1168" s="1">
        <v>61850</v>
      </c>
      <c r="H1168" s="1" t="s">
        <v>134</v>
      </c>
      <c r="I1168" s="10" t="s">
        <v>3109</v>
      </c>
      <c r="J1168" s="1">
        <f>VLOOKUP(G1168,Sku_Consolidated!A2:C957, 3, FALSE)</f>
      </c>
      <c r="K1168" s="10">
        <f>IF(J1168="PACK", I1168, 0)</f>
      </c>
      <c r="L1168" s="10">
        <f>IF(J1168="KG", I1168, I1168 * VLOOKUP(G1168,Sku_Consolidated!A2:U957,21,FALSE))</f>
      </c>
      <c r="M1168" s="10" t="s">
        <v>37</v>
      </c>
      <c r="N1168" s="11" t="s">
        <v>3110</v>
      </c>
      <c r="O1168" s="10" t="s">
        <v>3111</v>
      </c>
      <c r="P1168" s="10">
        <f>N1168 - O1168</f>
      </c>
      <c r="Q1168" s="1">
        <f>VLOOKUP(G1168,Sku_Consolidated!A2:G957,7, FALSE)</f>
      </c>
      <c r="R1168" s="1">
        <f>IF(IFERROR(VLOOKUP(E1168,Store_Showcase!B2:H144,7, FALSE), TRUE)=TRUE, IF(IFERROR(VLOOKUP(E1168,Store_SRP!B2:H110,7, FALSE), TRUE)=TRUE,VLOOKUP(E1168,Store_VAM!B2:H273,7, FALSE),VLOOKUP(E1168,Store_SRP!B2:H110,7, FALSE)), VLOOKUP(E1168,Store_Showcase!B2:H144,7, FALSE))</f>
      </c>
      <c r="S1168" s="1">
        <f>IF(IFERROR(VLOOKUP(E1168,Store_Showcase!B2:I144,8, FALSE), TRUE)=TRUE, IF(IFERROR(VLOOKUP(E1168,Store_SRP!B2:I110,8, FALSE), TRUE)=TRUE,VLOOKUP(E1168,Store_VAM!B2:I273,8, FALSE),VLOOKUP(E1168,Store_SRP!B2:I110,8, FALSE)), VLOOKUP(E1168,Store_Showcase!B2:I144,8, FALSE))</f>
      </c>
      <c r="T1168" s="1">
        <f>VLOOKUP(G1168,Sku_Consolidated!A2:R957,18,FALSE)</f>
      </c>
      <c r="U1168" s="1" t="s">
        <v>3047</v>
      </c>
      <c r="V1168" s="1">
        <f>IF(VLOOKUP(G1168,Sku_Consolidated!A2:S957,19,FALSE)="SHOWCASE", VLOOKUP(E1168,Store_Showcase!B2:L144,11, FALSE), IF(VLOOKUP(G1168,Sku_Consolidated!A2:S957,19,FALSE)="VAM",VLOOKUP(E1168,Store_VAM!B2:L273,11, FALSE),VLOOKUP(E1168,Store_SRP!B2:L110,11, FALSE)))</f>
      </c>
      <c r="W1168" s="1">
        <f>VLOOKUP(G1168,Sku_Consolidated!A2:W957,11,FALSE)</f>
      </c>
      <c r="X1168" s="1">
        <f>VLOOKUP(G1168,Sku_Consolidated!A2:H957,8,FALSE)</f>
      </c>
      <c r="Y1168" s="1">
        <f>VLOOKUP(G1168,Sku_Consolidated!A2:I957,9,FALSE)</f>
      </c>
      <c r="Z1168" s="1" t="s">
        <v>41</v>
      </c>
      <c r="AA1168" s="1">
        <f>VLOOKUP(G1168,Sku_Consolidated!A2:E957,5,FALSE)</f>
      </c>
      <c r="AB1168" s="1">
        <f>IF(VLOOKUP(G1168,Sku_Consolidated!A2:S957,19,FALSE)="SHOWCASE", VLOOKUP(E1168,Store_Showcase!B2:N144,13, FALSE), IF(VLOOKUP(G1168,Sku_Consolidated!A2:S957,19,FALSE)="VAM",VLOOKUP(E1168,Store_VAM!B2:N273,13, FALSE),VLOOKUP(E1168,Store_SRP!B2:N110,13, FALSE)))</f>
      </c>
      <c r="AC1168" s="1">
        <f>IF(IFERROR(AB1168,TRUE)=TRUE, "-","OK")</f>
      </c>
      <c r="AD1168" s="11" t="s">
        <v>37</v>
      </c>
      <c r="AE1168" s="11" t="s">
        <v>37</v>
      </c>
      <c r="AF1168" s="1">
        <f>IF(IFERROR(VLOOKUP(E1168,Store_Showcase!B2:H144,{5}, FALSE), TRUE)=TRUE, IF(IFERROR(VLOOKUP(E1168,Store_SRP!B2:H110,{5}, FALSE), TRUE)=TRUE,VLOOKUP(E1168,Store_VAM!B2:H273,{5}, FALSE),VLOOKUP(E1168,Store_SRP!B2:H110,{5}, FALSE)), VLOOKUP(E1168,Store_Showcase!B2:H144,{5}, FALSE))</f>
      </c>
      <c r="AG1168" s="1">
        <f>IF(IFERROR(VLOOKUP(E1168,Store_Showcase!B2:H144,{6}, FALSE), TRUE)=TRUE, IF(IFERROR(VLOOKUP(E1168,Store_SRP!B2:H110,{6}, FALSE), TRUE)=TRUE,VLOOKUP(E1168,Store_VAM!B2:H273,{6}, FALSE),VLOOKUP(E1168,Store_SRP!B2:H110,{6}, FALSE)), VLOOKUP(E1168,Store_Showcase!B2:H144,{6}, FALSE))</f>
      </c>
      <c r="AH1168" s="1">
        <f>VLOOKUP(G1168,Sku_Consolidated!A2:R957,18,FALSE)</f>
      </c>
      <c r="AI1168" s="1">
        <f>VLOOKUP(G1168,Sku_Consolidated!A2:S957,19,FALSE)</f>
      </c>
      <c r="AJ1168" s="1">
        <f>VLOOKUP(G1168,Sku_Consolidated!A2:T957,20,FALSE)</f>
      </c>
    </row>
    <row r="1169" spans="1:36" x14ac:dyDescent="0.25">
      <c r="A1169" s="1">
        <v>2024</v>
      </c>
      <c r="B1169" s="1" t="s">
        <v>31</v>
      </c>
      <c r="C1169" s="1" t="s">
        <v>32</v>
      </c>
      <c r="D1169" s="1" t="s">
        <v>33</v>
      </c>
      <c r="E1169" s="9" t="s">
        <v>3112</v>
      </c>
      <c r="F1169" s="1">
        <f>IF(VLOOKUP(G1169,Sku_Consolidated!A2:S957,{19},FALSE)="SHOWCASE", VLOOKUP(E1169,Store_Showcase!B2:C144,{2}, FALSE), IF(VLOOKUP(G1169,Sku_Consolidated!A2:S957,{19},FALSE)="VAM",VLOOKUP(E1169,Store_VAM!B2:C273,{2}, FALSE),VLOOKUP(E1169,Store_SRP!B2:C110,{2}, FALSE)))</f>
      </c>
      <c r="G1169" s="1">
        <v>61719</v>
      </c>
      <c r="H1169" s="1" t="s">
        <v>35</v>
      </c>
      <c r="I1169" s="10" t="s">
        <v>3113</v>
      </c>
      <c r="J1169" s="1">
        <f>VLOOKUP(G1169,Sku_Consolidated!A2:C957, 3, FALSE)</f>
      </c>
      <c r="K1169" s="10">
        <f>IF(J1169="PACK", I1169, 0)</f>
      </c>
      <c r="L1169" s="10">
        <f>IF(J1169="KG", I1169, I1169 * VLOOKUP(G1169,Sku_Consolidated!A2:U957,21,FALSE))</f>
      </c>
      <c r="M1169" s="10" t="s">
        <v>37</v>
      </c>
      <c r="N1169" s="11" t="s">
        <v>3114</v>
      </c>
      <c r="O1169" s="10" t="s">
        <v>3115</v>
      </c>
      <c r="P1169" s="10">
        <f>N1169 - O1169</f>
      </c>
      <c r="Q1169" s="1">
        <f>VLOOKUP(G1169,Sku_Consolidated!A2:G957,7, FALSE)</f>
      </c>
      <c r="R1169" s="1">
        <f>IF(IFERROR(VLOOKUP(E1169,Store_Showcase!B2:H144,7, FALSE), TRUE)=TRUE, IF(IFERROR(VLOOKUP(E1169,Store_SRP!B2:H110,7, FALSE), TRUE)=TRUE,VLOOKUP(E1169,Store_VAM!B2:H273,7, FALSE),VLOOKUP(E1169,Store_SRP!B2:H110,7, FALSE)), VLOOKUP(E1169,Store_Showcase!B2:H144,7, FALSE))</f>
      </c>
      <c r="S1169" s="1">
        <f>IF(IFERROR(VLOOKUP(E1169,Store_Showcase!B2:I144,8, FALSE), TRUE)=TRUE, IF(IFERROR(VLOOKUP(E1169,Store_SRP!B2:I110,8, FALSE), TRUE)=TRUE,VLOOKUP(E1169,Store_VAM!B2:I273,8, FALSE),VLOOKUP(E1169,Store_SRP!B2:I110,8, FALSE)), VLOOKUP(E1169,Store_Showcase!B2:I144,8, FALSE))</f>
      </c>
      <c r="T1169" s="1">
        <f>VLOOKUP(G1169,Sku_Consolidated!A2:R957,18,FALSE)</f>
      </c>
      <c r="U1169" s="1" t="s">
        <v>3116</v>
      </c>
      <c r="V1169" s="1">
        <f>IF(VLOOKUP(G1169,Sku_Consolidated!A2:S957,19,FALSE)="SHOWCASE", VLOOKUP(E1169,Store_Showcase!B2:L144,11, FALSE), IF(VLOOKUP(G1169,Sku_Consolidated!A2:S957,19,FALSE)="VAM",VLOOKUP(E1169,Store_VAM!B2:L273,11, FALSE),VLOOKUP(E1169,Store_SRP!B2:L110,11, FALSE)))</f>
      </c>
      <c r="W1169" s="1">
        <f>VLOOKUP(G1169,Sku_Consolidated!A2:W957,11,FALSE)</f>
      </c>
      <c r="X1169" s="1">
        <f>VLOOKUP(G1169,Sku_Consolidated!A2:H957,8,FALSE)</f>
      </c>
      <c r="Y1169" s="1">
        <f>VLOOKUP(G1169,Sku_Consolidated!A2:I957,9,FALSE)</f>
      </c>
      <c r="Z1169" s="1" t="s">
        <v>41</v>
      </c>
      <c r="AA1169" s="1">
        <f>VLOOKUP(G1169,Sku_Consolidated!A2:E957,5,FALSE)</f>
      </c>
      <c r="AB1169" s="1">
        <f>IF(VLOOKUP(G1169,Sku_Consolidated!A2:S957,19,FALSE)="SHOWCASE", VLOOKUP(E1169,Store_Showcase!B2:N144,13, FALSE), IF(VLOOKUP(G1169,Sku_Consolidated!A2:S957,19,FALSE)="VAM",VLOOKUP(E1169,Store_VAM!B2:N273,13, FALSE),VLOOKUP(E1169,Store_SRP!B2:N110,13, FALSE)))</f>
      </c>
      <c r="AC1169" s="1">
        <f>IF(IFERROR(AB1169,TRUE)=TRUE, "-","OK")</f>
      </c>
      <c r="AD1169" s="11" t="s">
        <v>37</v>
      </c>
      <c r="AE1169" s="11" t="s">
        <v>37</v>
      </c>
      <c r="AF1169" s="1">
        <f>IF(IFERROR(VLOOKUP(E1169,Store_Showcase!B2:H144,{5}, FALSE), TRUE)=TRUE, IF(IFERROR(VLOOKUP(E1169,Store_SRP!B2:H110,{5}, FALSE), TRUE)=TRUE,VLOOKUP(E1169,Store_VAM!B2:H273,{5}, FALSE),VLOOKUP(E1169,Store_SRP!B2:H110,{5}, FALSE)), VLOOKUP(E1169,Store_Showcase!B2:H144,{5}, FALSE))</f>
      </c>
      <c r="AG1169" s="1">
        <f>IF(IFERROR(VLOOKUP(E1169,Store_Showcase!B2:H144,{6}, FALSE), TRUE)=TRUE, IF(IFERROR(VLOOKUP(E1169,Store_SRP!B2:H110,{6}, FALSE), TRUE)=TRUE,VLOOKUP(E1169,Store_VAM!B2:H273,{6}, FALSE),VLOOKUP(E1169,Store_SRP!B2:H110,{6}, FALSE)), VLOOKUP(E1169,Store_Showcase!B2:H144,{6}, FALSE))</f>
      </c>
      <c r="AH1169" s="1">
        <f>VLOOKUP(G1169,Sku_Consolidated!A2:R957,18,FALSE)</f>
      </c>
      <c r="AI1169" s="1">
        <f>VLOOKUP(G1169,Sku_Consolidated!A2:S957,19,FALSE)</f>
      </c>
      <c r="AJ1169" s="1">
        <f>VLOOKUP(G1169,Sku_Consolidated!A2:T957,20,FALSE)</f>
      </c>
    </row>
    <row r="1170" spans="1:36" x14ac:dyDescent="0.25">
      <c r="A1170" s="1">
        <v>2024</v>
      </c>
      <c r="B1170" s="1" t="s">
        <v>31</v>
      </c>
      <c r="C1170" s="1" t="s">
        <v>32</v>
      </c>
      <c r="D1170" s="1" t="s">
        <v>33</v>
      </c>
      <c r="E1170" s="9" t="s">
        <v>3112</v>
      </c>
      <c r="F1170" s="1">
        <f>IF(VLOOKUP(G1170,Sku_Consolidated!A2:S957,{19},FALSE)="SHOWCASE", VLOOKUP(E1170,Store_Showcase!B2:C144,{2}, FALSE), IF(VLOOKUP(G1170,Sku_Consolidated!A2:S957,{19},FALSE)="VAM",VLOOKUP(E1170,Store_VAM!B2:C273,{2}, FALSE),VLOOKUP(E1170,Store_SRP!B2:C110,{2}, FALSE)))</f>
      </c>
      <c r="G1170" s="1">
        <v>61721</v>
      </c>
      <c r="H1170" s="1" t="s">
        <v>42</v>
      </c>
      <c r="I1170" s="10" t="s">
        <v>3117</v>
      </c>
      <c r="J1170" s="1">
        <f>VLOOKUP(G1170,Sku_Consolidated!A2:C957, 3, FALSE)</f>
      </c>
      <c r="K1170" s="10">
        <f>IF(J1170="PACK", I1170, 0)</f>
      </c>
      <c r="L1170" s="10">
        <f>IF(J1170="KG", I1170, I1170 * VLOOKUP(G1170,Sku_Consolidated!A2:U957,21,FALSE))</f>
      </c>
      <c r="M1170" s="10" t="s">
        <v>37</v>
      </c>
      <c r="N1170" s="11" t="s">
        <v>3118</v>
      </c>
      <c r="O1170" s="10" t="s">
        <v>3119</v>
      </c>
      <c r="P1170" s="10">
        <f>N1170 - O1170</f>
      </c>
      <c r="Q1170" s="1">
        <f>VLOOKUP(G1170,Sku_Consolidated!A2:G957,7, FALSE)</f>
      </c>
      <c r="R1170" s="1">
        <f>IF(IFERROR(VLOOKUP(E1170,Store_Showcase!B2:H144,7, FALSE), TRUE)=TRUE, IF(IFERROR(VLOOKUP(E1170,Store_SRP!B2:H110,7, FALSE), TRUE)=TRUE,VLOOKUP(E1170,Store_VAM!B2:H273,7, FALSE),VLOOKUP(E1170,Store_SRP!B2:H110,7, FALSE)), VLOOKUP(E1170,Store_Showcase!B2:H144,7, FALSE))</f>
      </c>
      <c r="S1170" s="1">
        <f>IF(IFERROR(VLOOKUP(E1170,Store_Showcase!B2:I144,8, FALSE), TRUE)=TRUE, IF(IFERROR(VLOOKUP(E1170,Store_SRP!B2:I110,8, FALSE), TRUE)=TRUE,VLOOKUP(E1170,Store_VAM!B2:I273,8, FALSE),VLOOKUP(E1170,Store_SRP!B2:I110,8, FALSE)), VLOOKUP(E1170,Store_Showcase!B2:I144,8, FALSE))</f>
      </c>
      <c r="T1170" s="1">
        <f>VLOOKUP(G1170,Sku_Consolidated!A2:R957,18,FALSE)</f>
      </c>
      <c r="U1170" s="1" t="s">
        <v>3116</v>
      </c>
      <c r="V1170" s="1">
        <f>IF(VLOOKUP(G1170,Sku_Consolidated!A2:S957,19,FALSE)="SHOWCASE", VLOOKUP(E1170,Store_Showcase!B2:L144,11, FALSE), IF(VLOOKUP(G1170,Sku_Consolidated!A2:S957,19,FALSE)="VAM",VLOOKUP(E1170,Store_VAM!B2:L273,11, FALSE),VLOOKUP(E1170,Store_SRP!B2:L110,11, FALSE)))</f>
      </c>
      <c r="W1170" s="1">
        <f>VLOOKUP(G1170,Sku_Consolidated!A2:W957,11,FALSE)</f>
      </c>
      <c r="X1170" s="1">
        <f>VLOOKUP(G1170,Sku_Consolidated!A2:H957,8,FALSE)</f>
      </c>
      <c r="Y1170" s="1">
        <f>VLOOKUP(G1170,Sku_Consolidated!A2:I957,9,FALSE)</f>
      </c>
      <c r="Z1170" s="1" t="s">
        <v>41</v>
      </c>
      <c r="AA1170" s="1">
        <f>VLOOKUP(G1170,Sku_Consolidated!A2:E957,5,FALSE)</f>
      </c>
      <c r="AB1170" s="1">
        <f>IF(VLOOKUP(G1170,Sku_Consolidated!A2:S957,19,FALSE)="SHOWCASE", VLOOKUP(E1170,Store_Showcase!B2:N144,13, FALSE), IF(VLOOKUP(G1170,Sku_Consolidated!A2:S957,19,FALSE)="VAM",VLOOKUP(E1170,Store_VAM!B2:N273,13, FALSE),VLOOKUP(E1170,Store_SRP!B2:N110,13, FALSE)))</f>
      </c>
      <c r="AC1170" s="1">
        <f>IF(IFERROR(AB1170,TRUE)=TRUE, "-","OK")</f>
      </c>
      <c r="AD1170" s="11" t="s">
        <v>37</v>
      </c>
      <c r="AE1170" s="11" t="s">
        <v>37</v>
      </c>
      <c r="AF1170" s="1">
        <f>IF(IFERROR(VLOOKUP(E1170,Store_Showcase!B2:H144,{5}, FALSE), TRUE)=TRUE, IF(IFERROR(VLOOKUP(E1170,Store_SRP!B2:H110,{5}, FALSE), TRUE)=TRUE,VLOOKUP(E1170,Store_VAM!B2:H273,{5}, FALSE),VLOOKUP(E1170,Store_SRP!B2:H110,{5}, FALSE)), VLOOKUP(E1170,Store_Showcase!B2:H144,{5}, FALSE))</f>
      </c>
      <c r="AG1170" s="1">
        <f>IF(IFERROR(VLOOKUP(E1170,Store_Showcase!B2:H144,{6}, FALSE), TRUE)=TRUE, IF(IFERROR(VLOOKUP(E1170,Store_SRP!B2:H110,{6}, FALSE), TRUE)=TRUE,VLOOKUP(E1170,Store_VAM!B2:H273,{6}, FALSE),VLOOKUP(E1170,Store_SRP!B2:H110,{6}, FALSE)), VLOOKUP(E1170,Store_Showcase!B2:H144,{6}, FALSE))</f>
      </c>
      <c r="AH1170" s="1">
        <f>VLOOKUP(G1170,Sku_Consolidated!A2:R957,18,FALSE)</f>
      </c>
      <c r="AI1170" s="1">
        <f>VLOOKUP(G1170,Sku_Consolidated!A2:S957,19,FALSE)</f>
      </c>
      <c r="AJ1170" s="1">
        <f>VLOOKUP(G1170,Sku_Consolidated!A2:T957,20,FALSE)</f>
      </c>
    </row>
    <row r="1171" spans="1:36" x14ac:dyDescent="0.25">
      <c r="A1171" s="1">
        <v>2024</v>
      </c>
      <c r="B1171" s="1" t="s">
        <v>31</v>
      </c>
      <c r="C1171" s="1" t="s">
        <v>32</v>
      </c>
      <c r="D1171" s="1" t="s">
        <v>33</v>
      </c>
      <c r="E1171" s="9" t="s">
        <v>3112</v>
      </c>
      <c r="F1171" s="1">
        <f>IF(VLOOKUP(G1171,Sku_Consolidated!A2:S957,{19},FALSE)="SHOWCASE", VLOOKUP(E1171,Store_Showcase!B2:C144,{2}, FALSE), IF(VLOOKUP(G1171,Sku_Consolidated!A2:S957,{19},FALSE)="VAM",VLOOKUP(E1171,Store_VAM!B2:C273,{2}, FALSE),VLOOKUP(E1171,Store_SRP!B2:C110,{2}, FALSE)))</f>
      </c>
      <c r="G1171" s="1">
        <v>61722</v>
      </c>
      <c r="H1171" s="1" t="s">
        <v>46</v>
      </c>
      <c r="I1171" s="10" t="s">
        <v>37</v>
      </c>
      <c r="J1171" s="1">
        <f>VLOOKUP(G1171,Sku_Consolidated!A2:C957, 3, FALSE)</f>
      </c>
      <c r="K1171" s="10">
        <f>IF(J1171="PACK", I1171, 0)</f>
      </c>
      <c r="L1171" s="10">
        <f>IF(J1171="KG", I1171, I1171 * VLOOKUP(G1171,Sku_Consolidated!A2:U957,21,FALSE))</f>
      </c>
      <c r="M1171" s="10" t="s">
        <v>37</v>
      </c>
      <c r="N1171" s="11" t="s">
        <v>3120</v>
      </c>
      <c r="O1171" s="10" t="s">
        <v>3121</v>
      </c>
      <c r="P1171" s="10">
        <f>N1171 - O1171</f>
      </c>
      <c r="Q1171" s="1">
        <f>VLOOKUP(G1171,Sku_Consolidated!A2:G957,7, FALSE)</f>
      </c>
      <c r="R1171" s="1">
        <f>IF(IFERROR(VLOOKUP(E1171,Store_Showcase!B2:H144,7, FALSE), TRUE)=TRUE, IF(IFERROR(VLOOKUP(E1171,Store_SRP!B2:H110,7, FALSE), TRUE)=TRUE,VLOOKUP(E1171,Store_VAM!B2:H273,7, FALSE),VLOOKUP(E1171,Store_SRP!B2:H110,7, FALSE)), VLOOKUP(E1171,Store_Showcase!B2:H144,7, FALSE))</f>
      </c>
      <c r="S1171" s="1">
        <f>IF(IFERROR(VLOOKUP(E1171,Store_Showcase!B2:I144,8, FALSE), TRUE)=TRUE, IF(IFERROR(VLOOKUP(E1171,Store_SRP!B2:I110,8, FALSE), TRUE)=TRUE,VLOOKUP(E1171,Store_VAM!B2:I273,8, FALSE),VLOOKUP(E1171,Store_SRP!B2:I110,8, FALSE)), VLOOKUP(E1171,Store_Showcase!B2:I144,8, FALSE))</f>
      </c>
      <c r="T1171" s="1">
        <f>VLOOKUP(G1171,Sku_Consolidated!A2:R957,18,FALSE)</f>
      </c>
      <c r="U1171" s="1" t="s">
        <v>3116</v>
      </c>
      <c r="V1171" s="1">
        <f>IF(VLOOKUP(G1171,Sku_Consolidated!A2:S957,19,FALSE)="SHOWCASE", VLOOKUP(E1171,Store_Showcase!B2:L144,11, FALSE), IF(VLOOKUP(G1171,Sku_Consolidated!A2:S957,19,FALSE)="VAM",VLOOKUP(E1171,Store_VAM!B2:L273,11, FALSE),VLOOKUP(E1171,Store_SRP!B2:L110,11, FALSE)))</f>
      </c>
      <c r="W1171" s="1">
        <f>VLOOKUP(G1171,Sku_Consolidated!A2:W957,11,FALSE)</f>
      </c>
      <c r="X1171" s="1">
        <f>VLOOKUP(G1171,Sku_Consolidated!A2:H957,8,FALSE)</f>
      </c>
      <c r="Y1171" s="1">
        <f>VLOOKUP(G1171,Sku_Consolidated!A2:I957,9,FALSE)</f>
      </c>
      <c r="Z1171" s="1" t="s">
        <v>41</v>
      </c>
      <c r="AA1171" s="1">
        <f>VLOOKUP(G1171,Sku_Consolidated!A2:E957,5,FALSE)</f>
      </c>
      <c r="AB1171" s="1">
        <f>IF(VLOOKUP(G1171,Sku_Consolidated!A2:S957,19,FALSE)="SHOWCASE", VLOOKUP(E1171,Store_Showcase!B2:N144,13, FALSE), IF(VLOOKUP(G1171,Sku_Consolidated!A2:S957,19,FALSE)="VAM",VLOOKUP(E1171,Store_VAM!B2:N273,13, FALSE),VLOOKUP(E1171,Store_SRP!B2:N110,13, FALSE)))</f>
      </c>
      <c r="AC1171" s="1">
        <f>IF(IFERROR(AB1171,TRUE)=TRUE, "-","OK")</f>
      </c>
      <c r="AD1171" s="11" t="s">
        <v>37</v>
      </c>
      <c r="AE1171" s="11" t="s">
        <v>37</v>
      </c>
      <c r="AF1171" s="1">
        <f>IF(IFERROR(VLOOKUP(E1171,Store_Showcase!B2:H144,{5}, FALSE), TRUE)=TRUE, IF(IFERROR(VLOOKUP(E1171,Store_SRP!B2:H110,{5}, FALSE), TRUE)=TRUE,VLOOKUP(E1171,Store_VAM!B2:H273,{5}, FALSE),VLOOKUP(E1171,Store_SRP!B2:H110,{5}, FALSE)), VLOOKUP(E1171,Store_Showcase!B2:H144,{5}, FALSE))</f>
      </c>
      <c r="AG1171" s="1">
        <f>IF(IFERROR(VLOOKUP(E1171,Store_Showcase!B2:H144,{6}, FALSE), TRUE)=TRUE, IF(IFERROR(VLOOKUP(E1171,Store_SRP!B2:H110,{6}, FALSE), TRUE)=TRUE,VLOOKUP(E1171,Store_VAM!B2:H273,{6}, FALSE),VLOOKUP(E1171,Store_SRP!B2:H110,{6}, FALSE)), VLOOKUP(E1171,Store_Showcase!B2:H144,{6}, FALSE))</f>
      </c>
      <c r="AH1171" s="1">
        <f>VLOOKUP(G1171,Sku_Consolidated!A2:R957,18,FALSE)</f>
      </c>
      <c r="AI1171" s="1">
        <f>VLOOKUP(G1171,Sku_Consolidated!A2:S957,19,FALSE)</f>
      </c>
      <c r="AJ1171" s="1">
        <f>VLOOKUP(G1171,Sku_Consolidated!A2:T957,20,FALSE)</f>
      </c>
    </row>
    <row r="1172" spans="1:36" x14ac:dyDescent="0.25">
      <c r="A1172" s="1">
        <v>2024</v>
      </c>
      <c r="B1172" s="1" t="s">
        <v>31</v>
      </c>
      <c r="C1172" s="1" t="s">
        <v>32</v>
      </c>
      <c r="D1172" s="1" t="s">
        <v>33</v>
      </c>
      <c r="E1172" s="9" t="s">
        <v>3112</v>
      </c>
      <c r="F1172" s="1">
        <f>IF(VLOOKUP(G1172,Sku_Consolidated!A2:S957,{19},FALSE)="SHOWCASE", VLOOKUP(E1172,Store_Showcase!B2:C144,{2}, FALSE), IF(VLOOKUP(G1172,Sku_Consolidated!A2:S957,{19},FALSE)="VAM",VLOOKUP(E1172,Store_VAM!B2:C273,{2}, FALSE),VLOOKUP(E1172,Store_SRP!B2:C110,{2}, FALSE)))</f>
      </c>
      <c r="G1172" s="1">
        <v>61725</v>
      </c>
      <c r="H1172" s="1" t="s">
        <v>54</v>
      </c>
      <c r="I1172" s="10" t="s">
        <v>1396</v>
      </c>
      <c r="J1172" s="1">
        <f>VLOOKUP(G1172,Sku_Consolidated!A2:C957, 3, FALSE)</f>
      </c>
      <c r="K1172" s="10">
        <f>IF(J1172="PACK", I1172, 0)</f>
      </c>
      <c r="L1172" s="10">
        <f>IF(J1172="KG", I1172, I1172 * VLOOKUP(G1172,Sku_Consolidated!A2:U957,21,FALSE))</f>
      </c>
      <c r="M1172" s="10" t="s">
        <v>37</v>
      </c>
      <c r="N1172" s="11" t="s">
        <v>3122</v>
      </c>
      <c r="O1172" s="10" t="s">
        <v>3123</v>
      </c>
      <c r="P1172" s="10">
        <f>N1172 - O1172</f>
      </c>
      <c r="Q1172" s="1">
        <f>VLOOKUP(G1172,Sku_Consolidated!A2:G957,7, FALSE)</f>
      </c>
      <c r="R1172" s="1">
        <f>IF(IFERROR(VLOOKUP(E1172,Store_Showcase!B2:H144,7, FALSE), TRUE)=TRUE, IF(IFERROR(VLOOKUP(E1172,Store_SRP!B2:H110,7, FALSE), TRUE)=TRUE,VLOOKUP(E1172,Store_VAM!B2:H273,7, FALSE),VLOOKUP(E1172,Store_SRP!B2:H110,7, FALSE)), VLOOKUP(E1172,Store_Showcase!B2:H144,7, FALSE))</f>
      </c>
      <c r="S1172" s="1">
        <f>IF(IFERROR(VLOOKUP(E1172,Store_Showcase!B2:I144,8, FALSE), TRUE)=TRUE, IF(IFERROR(VLOOKUP(E1172,Store_SRP!B2:I110,8, FALSE), TRUE)=TRUE,VLOOKUP(E1172,Store_VAM!B2:I273,8, FALSE),VLOOKUP(E1172,Store_SRP!B2:I110,8, FALSE)), VLOOKUP(E1172,Store_Showcase!B2:I144,8, FALSE))</f>
      </c>
      <c r="T1172" s="1">
        <f>VLOOKUP(G1172,Sku_Consolidated!A2:R957,18,FALSE)</f>
      </c>
      <c r="U1172" s="1" t="s">
        <v>3116</v>
      </c>
      <c r="V1172" s="1">
        <f>IF(VLOOKUP(G1172,Sku_Consolidated!A2:S957,19,FALSE)="SHOWCASE", VLOOKUP(E1172,Store_Showcase!B2:L144,11, FALSE), IF(VLOOKUP(G1172,Sku_Consolidated!A2:S957,19,FALSE)="VAM",VLOOKUP(E1172,Store_VAM!B2:L273,11, FALSE),VLOOKUP(E1172,Store_SRP!B2:L110,11, FALSE)))</f>
      </c>
      <c r="W1172" s="1">
        <f>VLOOKUP(G1172,Sku_Consolidated!A2:W957,11,FALSE)</f>
      </c>
      <c r="X1172" s="1">
        <f>VLOOKUP(G1172,Sku_Consolidated!A2:H957,8,FALSE)</f>
      </c>
      <c r="Y1172" s="1">
        <f>VLOOKUP(G1172,Sku_Consolidated!A2:I957,9,FALSE)</f>
      </c>
      <c r="Z1172" s="1" t="s">
        <v>41</v>
      </c>
      <c r="AA1172" s="1">
        <f>VLOOKUP(G1172,Sku_Consolidated!A2:E957,5,FALSE)</f>
      </c>
      <c r="AB1172" s="1">
        <f>IF(VLOOKUP(G1172,Sku_Consolidated!A2:S957,19,FALSE)="SHOWCASE", VLOOKUP(E1172,Store_Showcase!B2:N144,13, FALSE), IF(VLOOKUP(G1172,Sku_Consolidated!A2:S957,19,FALSE)="VAM",VLOOKUP(E1172,Store_VAM!B2:N273,13, FALSE),VLOOKUP(E1172,Store_SRP!B2:N110,13, FALSE)))</f>
      </c>
      <c r="AC1172" s="1">
        <f>IF(IFERROR(AB1172,TRUE)=TRUE, "-","OK")</f>
      </c>
      <c r="AD1172" s="11" t="s">
        <v>37</v>
      </c>
      <c r="AE1172" s="11" t="s">
        <v>37</v>
      </c>
      <c r="AF1172" s="1">
        <f>IF(IFERROR(VLOOKUP(E1172,Store_Showcase!B2:H144,{5}, FALSE), TRUE)=TRUE, IF(IFERROR(VLOOKUP(E1172,Store_SRP!B2:H110,{5}, FALSE), TRUE)=TRUE,VLOOKUP(E1172,Store_VAM!B2:H273,{5}, FALSE),VLOOKUP(E1172,Store_SRP!B2:H110,{5}, FALSE)), VLOOKUP(E1172,Store_Showcase!B2:H144,{5}, FALSE))</f>
      </c>
      <c r="AG1172" s="1">
        <f>IF(IFERROR(VLOOKUP(E1172,Store_Showcase!B2:H144,{6}, FALSE), TRUE)=TRUE, IF(IFERROR(VLOOKUP(E1172,Store_SRP!B2:H110,{6}, FALSE), TRUE)=TRUE,VLOOKUP(E1172,Store_VAM!B2:H273,{6}, FALSE),VLOOKUP(E1172,Store_SRP!B2:H110,{6}, FALSE)), VLOOKUP(E1172,Store_Showcase!B2:H144,{6}, FALSE))</f>
      </c>
      <c r="AH1172" s="1">
        <f>VLOOKUP(G1172,Sku_Consolidated!A2:R957,18,FALSE)</f>
      </c>
      <c r="AI1172" s="1">
        <f>VLOOKUP(G1172,Sku_Consolidated!A2:S957,19,FALSE)</f>
      </c>
      <c r="AJ1172" s="1">
        <f>VLOOKUP(G1172,Sku_Consolidated!A2:T957,20,FALSE)</f>
      </c>
    </row>
    <row r="1173" spans="1:36" x14ac:dyDescent="0.25">
      <c r="A1173" s="1">
        <v>2024</v>
      </c>
      <c r="B1173" s="1" t="s">
        <v>31</v>
      </c>
      <c r="C1173" s="1" t="s">
        <v>32</v>
      </c>
      <c r="D1173" s="1" t="s">
        <v>33</v>
      </c>
      <c r="E1173" s="9" t="s">
        <v>3112</v>
      </c>
      <c r="F1173" s="1">
        <f>IF(VLOOKUP(G1173,Sku_Consolidated!A2:S957,{19},FALSE)="SHOWCASE", VLOOKUP(E1173,Store_Showcase!B2:C144,{2}, FALSE), IF(VLOOKUP(G1173,Sku_Consolidated!A2:S957,{19},FALSE)="VAM",VLOOKUP(E1173,Store_VAM!B2:C273,{2}, FALSE),VLOOKUP(E1173,Store_SRP!B2:C110,{2}, FALSE)))</f>
      </c>
      <c r="G1173" s="1">
        <v>61732</v>
      </c>
      <c r="H1173" s="1" t="s">
        <v>211</v>
      </c>
      <c r="I1173" s="10" t="s">
        <v>2618</v>
      </c>
      <c r="J1173" s="1">
        <f>VLOOKUP(G1173,Sku_Consolidated!A2:C957, 3, FALSE)</f>
      </c>
      <c r="K1173" s="10">
        <f>IF(J1173="PACK", I1173, 0)</f>
      </c>
      <c r="L1173" s="10">
        <f>IF(J1173="KG", I1173, I1173 * VLOOKUP(G1173,Sku_Consolidated!A2:U957,21,FALSE))</f>
      </c>
      <c r="M1173" s="10" t="s">
        <v>37</v>
      </c>
      <c r="N1173" s="11" t="s">
        <v>3124</v>
      </c>
      <c r="O1173" s="10" t="s">
        <v>3125</v>
      </c>
      <c r="P1173" s="10">
        <f>N1173 - O1173</f>
      </c>
      <c r="Q1173" s="1">
        <f>VLOOKUP(G1173,Sku_Consolidated!A2:G957,7, FALSE)</f>
      </c>
      <c r="R1173" s="1">
        <f>IF(IFERROR(VLOOKUP(E1173,Store_Showcase!B2:H144,7, FALSE), TRUE)=TRUE, IF(IFERROR(VLOOKUP(E1173,Store_SRP!B2:H110,7, FALSE), TRUE)=TRUE,VLOOKUP(E1173,Store_VAM!B2:H273,7, FALSE),VLOOKUP(E1173,Store_SRP!B2:H110,7, FALSE)), VLOOKUP(E1173,Store_Showcase!B2:H144,7, FALSE))</f>
      </c>
      <c r="S1173" s="1">
        <f>IF(IFERROR(VLOOKUP(E1173,Store_Showcase!B2:I144,8, FALSE), TRUE)=TRUE, IF(IFERROR(VLOOKUP(E1173,Store_SRP!B2:I110,8, FALSE), TRUE)=TRUE,VLOOKUP(E1173,Store_VAM!B2:I273,8, FALSE),VLOOKUP(E1173,Store_SRP!B2:I110,8, FALSE)), VLOOKUP(E1173,Store_Showcase!B2:I144,8, FALSE))</f>
      </c>
      <c r="T1173" s="1">
        <f>VLOOKUP(G1173,Sku_Consolidated!A2:R957,18,FALSE)</f>
      </c>
      <c r="U1173" s="1" t="s">
        <v>3116</v>
      </c>
      <c r="V1173" s="1">
        <f>IF(VLOOKUP(G1173,Sku_Consolidated!A2:S957,19,FALSE)="SHOWCASE", VLOOKUP(E1173,Store_Showcase!B2:L144,11, FALSE), IF(VLOOKUP(G1173,Sku_Consolidated!A2:S957,19,FALSE)="VAM",VLOOKUP(E1173,Store_VAM!B2:L273,11, FALSE),VLOOKUP(E1173,Store_SRP!B2:L110,11, FALSE)))</f>
      </c>
      <c r="W1173" s="1">
        <f>VLOOKUP(G1173,Sku_Consolidated!A2:W957,11,FALSE)</f>
      </c>
      <c r="X1173" s="1">
        <f>VLOOKUP(G1173,Sku_Consolidated!A2:H957,8,FALSE)</f>
      </c>
      <c r="Y1173" s="1">
        <f>VLOOKUP(G1173,Sku_Consolidated!A2:I957,9,FALSE)</f>
      </c>
      <c r="Z1173" s="1" t="s">
        <v>41</v>
      </c>
      <c r="AA1173" s="1">
        <f>VLOOKUP(G1173,Sku_Consolidated!A2:E957,5,FALSE)</f>
      </c>
      <c r="AB1173" s="1">
        <f>IF(VLOOKUP(G1173,Sku_Consolidated!A2:S957,19,FALSE)="SHOWCASE", VLOOKUP(E1173,Store_Showcase!B2:N144,13, FALSE), IF(VLOOKUP(G1173,Sku_Consolidated!A2:S957,19,FALSE)="VAM",VLOOKUP(E1173,Store_VAM!B2:N273,13, FALSE),VLOOKUP(E1173,Store_SRP!B2:N110,13, FALSE)))</f>
      </c>
      <c r="AC1173" s="1">
        <f>IF(IFERROR(AB1173,TRUE)=TRUE, "-","OK")</f>
      </c>
      <c r="AD1173" s="11" t="s">
        <v>37</v>
      </c>
      <c r="AE1173" s="11" t="s">
        <v>37</v>
      </c>
      <c r="AF1173" s="1">
        <f>IF(IFERROR(VLOOKUP(E1173,Store_Showcase!B2:H144,{5}, FALSE), TRUE)=TRUE, IF(IFERROR(VLOOKUP(E1173,Store_SRP!B2:H110,{5}, FALSE), TRUE)=TRUE,VLOOKUP(E1173,Store_VAM!B2:H273,{5}, FALSE),VLOOKUP(E1173,Store_SRP!B2:H110,{5}, FALSE)), VLOOKUP(E1173,Store_Showcase!B2:H144,{5}, FALSE))</f>
      </c>
      <c r="AG1173" s="1">
        <f>IF(IFERROR(VLOOKUP(E1173,Store_Showcase!B2:H144,{6}, FALSE), TRUE)=TRUE, IF(IFERROR(VLOOKUP(E1173,Store_SRP!B2:H110,{6}, FALSE), TRUE)=TRUE,VLOOKUP(E1173,Store_VAM!B2:H273,{6}, FALSE),VLOOKUP(E1173,Store_SRP!B2:H110,{6}, FALSE)), VLOOKUP(E1173,Store_Showcase!B2:H144,{6}, FALSE))</f>
      </c>
      <c r="AH1173" s="1">
        <f>VLOOKUP(G1173,Sku_Consolidated!A2:R957,18,FALSE)</f>
      </c>
      <c r="AI1173" s="1">
        <f>VLOOKUP(G1173,Sku_Consolidated!A2:S957,19,FALSE)</f>
      </c>
      <c r="AJ1173" s="1">
        <f>VLOOKUP(G1173,Sku_Consolidated!A2:T957,20,FALSE)</f>
      </c>
    </row>
    <row r="1174" spans="1:36" x14ac:dyDescent="0.25">
      <c r="A1174" s="1">
        <v>2024</v>
      </c>
      <c r="B1174" s="1" t="s">
        <v>31</v>
      </c>
      <c r="C1174" s="1" t="s">
        <v>32</v>
      </c>
      <c r="D1174" s="1" t="s">
        <v>33</v>
      </c>
      <c r="E1174" s="9" t="s">
        <v>3112</v>
      </c>
      <c r="F1174" s="1">
        <f>IF(VLOOKUP(G1174,Sku_Consolidated!A2:S957,{19},FALSE)="SHOWCASE", VLOOKUP(E1174,Store_Showcase!B2:C144,{2}, FALSE), IF(VLOOKUP(G1174,Sku_Consolidated!A2:S957,{19},FALSE)="VAM",VLOOKUP(E1174,Store_VAM!B2:C273,{2}, FALSE),VLOOKUP(E1174,Store_SRP!B2:C110,{2}, FALSE)))</f>
      </c>
      <c r="G1174" s="1">
        <v>61733</v>
      </c>
      <c r="H1174" s="1" t="s">
        <v>58</v>
      </c>
      <c r="I1174" s="10" t="s">
        <v>1715</v>
      </c>
      <c r="J1174" s="1">
        <f>VLOOKUP(G1174,Sku_Consolidated!A2:C957, 3, FALSE)</f>
      </c>
      <c r="K1174" s="10">
        <f>IF(J1174="PACK", I1174, 0)</f>
      </c>
      <c r="L1174" s="10">
        <f>IF(J1174="KG", I1174, I1174 * VLOOKUP(G1174,Sku_Consolidated!A2:U957,21,FALSE))</f>
      </c>
      <c r="M1174" s="10" t="s">
        <v>37</v>
      </c>
      <c r="N1174" s="11" t="s">
        <v>3126</v>
      </c>
      <c r="O1174" s="10" t="s">
        <v>3127</v>
      </c>
      <c r="P1174" s="10">
        <f>N1174 - O1174</f>
      </c>
      <c r="Q1174" s="1">
        <f>VLOOKUP(G1174,Sku_Consolidated!A2:G957,7, FALSE)</f>
      </c>
      <c r="R1174" s="1">
        <f>IF(IFERROR(VLOOKUP(E1174,Store_Showcase!B2:H144,7, FALSE), TRUE)=TRUE, IF(IFERROR(VLOOKUP(E1174,Store_SRP!B2:H110,7, FALSE), TRUE)=TRUE,VLOOKUP(E1174,Store_VAM!B2:H273,7, FALSE),VLOOKUP(E1174,Store_SRP!B2:H110,7, FALSE)), VLOOKUP(E1174,Store_Showcase!B2:H144,7, FALSE))</f>
      </c>
      <c r="S1174" s="1">
        <f>IF(IFERROR(VLOOKUP(E1174,Store_Showcase!B2:I144,8, FALSE), TRUE)=TRUE, IF(IFERROR(VLOOKUP(E1174,Store_SRP!B2:I110,8, FALSE), TRUE)=TRUE,VLOOKUP(E1174,Store_VAM!B2:I273,8, FALSE),VLOOKUP(E1174,Store_SRP!B2:I110,8, FALSE)), VLOOKUP(E1174,Store_Showcase!B2:I144,8, FALSE))</f>
      </c>
      <c r="T1174" s="1">
        <f>VLOOKUP(G1174,Sku_Consolidated!A2:R957,18,FALSE)</f>
      </c>
      <c r="U1174" s="1" t="s">
        <v>3116</v>
      </c>
      <c r="V1174" s="1">
        <f>IF(VLOOKUP(G1174,Sku_Consolidated!A2:S957,19,FALSE)="SHOWCASE", VLOOKUP(E1174,Store_Showcase!B2:L144,11, FALSE), IF(VLOOKUP(G1174,Sku_Consolidated!A2:S957,19,FALSE)="VAM",VLOOKUP(E1174,Store_VAM!B2:L273,11, FALSE),VLOOKUP(E1174,Store_SRP!B2:L110,11, FALSE)))</f>
      </c>
      <c r="W1174" s="1">
        <f>VLOOKUP(G1174,Sku_Consolidated!A2:W957,11,FALSE)</f>
      </c>
      <c r="X1174" s="1">
        <f>VLOOKUP(G1174,Sku_Consolidated!A2:H957,8,FALSE)</f>
      </c>
      <c r="Y1174" s="1">
        <f>VLOOKUP(G1174,Sku_Consolidated!A2:I957,9,FALSE)</f>
      </c>
      <c r="Z1174" s="1" t="s">
        <v>41</v>
      </c>
      <c r="AA1174" s="1">
        <f>VLOOKUP(G1174,Sku_Consolidated!A2:E957,5,FALSE)</f>
      </c>
      <c r="AB1174" s="1">
        <f>IF(VLOOKUP(G1174,Sku_Consolidated!A2:S957,19,FALSE)="SHOWCASE", VLOOKUP(E1174,Store_Showcase!B2:N144,13, FALSE), IF(VLOOKUP(G1174,Sku_Consolidated!A2:S957,19,FALSE)="VAM",VLOOKUP(E1174,Store_VAM!B2:N273,13, FALSE),VLOOKUP(E1174,Store_SRP!B2:N110,13, FALSE)))</f>
      </c>
      <c r="AC1174" s="1">
        <f>IF(IFERROR(AB1174,TRUE)=TRUE, "-","OK")</f>
      </c>
      <c r="AD1174" s="11" t="s">
        <v>37</v>
      </c>
      <c r="AE1174" s="11" t="s">
        <v>37</v>
      </c>
      <c r="AF1174" s="1">
        <f>IF(IFERROR(VLOOKUP(E1174,Store_Showcase!B2:H144,{5}, FALSE), TRUE)=TRUE, IF(IFERROR(VLOOKUP(E1174,Store_SRP!B2:H110,{5}, FALSE), TRUE)=TRUE,VLOOKUP(E1174,Store_VAM!B2:H273,{5}, FALSE),VLOOKUP(E1174,Store_SRP!B2:H110,{5}, FALSE)), VLOOKUP(E1174,Store_Showcase!B2:H144,{5}, FALSE))</f>
      </c>
      <c r="AG1174" s="1">
        <f>IF(IFERROR(VLOOKUP(E1174,Store_Showcase!B2:H144,{6}, FALSE), TRUE)=TRUE, IF(IFERROR(VLOOKUP(E1174,Store_SRP!B2:H110,{6}, FALSE), TRUE)=TRUE,VLOOKUP(E1174,Store_VAM!B2:H273,{6}, FALSE),VLOOKUP(E1174,Store_SRP!B2:H110,{6}, FALSE)), VLOOKUP(E1174,Store_Showcase!B2:H144,{6}, FALSE))</f>
      </c>
      <c r="AH1174" s="1">
        <f>VLOOKUP(G1174,Sku_Consolidated!A2:R957,18,FALSE)</f>
      </c>
      <c r="AI1174" s="1">
        <f>VLOOKUP(G1174,Sku_Consolidated!A2:S957,19,FALSE)</f>
      </c>
      <c r="AJ1174" s="1">
        <f>VLOOKUP(G1174,Sku_Consolidated!A2:T957,20,FALSE)</f>
      </c>
    </row>
    <row r="1175" spans="1:36" x14ac:dyDescent="0.25">
      <c r="A1175" s="1">
        <v>2024</v>
      </c>
      <c r="B1175" s="1" t="s">
        <v>31</v>
      </c>
      <c r="C1175" s="1" t="s">
        <v>32</v>
      </c>
      <c r="D1175" s="1" t="s">
        <v>33</v>
      </c>
      <c r="E1175" s="9" t="s">
        <v>3112</v>
      </c>
      <c r="F1175" s="1">
        <f>IF(VLOOKUP(G1175,Sku_Consolidated!A2:S957,{19},FALSE)="SHOWCASE", VLOOKUP(E1175,Store_Showcase!B2:C144,{2}, FALSE), IF(VLOOKUP(G1175,Sku_Consolidated!A2:S957,{19},FALSE)="VAM",VLOOKUP(E1175,Store_VAM!B2:C273,{2}, FALSE),VLOOKUP(E1175,Store_SRP!B2:C110,{2}, FALSE)))</f>
      </c>
      <c r="G1175" s="1">
        <v>61735</v>
      </c>
      <c r="H1175" s="1" t="s">
        <v>66</v>
      </c>
      <c r="I1175" s="10" t="s">
        <v>3128</v>
      </c>
      <c r="J1175" s="1">
        <f>VLOOKUP(G1175,Sku_Consolidated!A2:C957, 3, FALSE)</f>
      </c>
      <c r="K1175" s="10">
        <f>IF(J1175="PACK", I1175, 0)</f>
      </c>
      <c r="L1175" s="10">
        <f>IF(J1175="KG", I1175, I1175 * VLOOKUP(G1175,Sku_Consolidated!A2:U957,21,FALSE))</f>
      </c>
      <c r="M1175" s="10" t="s">
        <v>37</v>
      </c>
      <c r="N1175" s="11" t="s">
        <v>3129</v>
      </c>
      <c r="O1175" s="10" t="s">
        <v>3130</v>
      </c>
      <c r="P1175" s="10">
        <f>N1175 - O1175</f>
      </c>
      <c r="Q1175" s="1">
        <f>VLOOKUP(G1175,Sku_Consolidated!A2:G957,7, FALSE)</f>
      </c>
      <c r="R1175" s="1">
        <f>IF(IFERROR(VLOOKUP(E1175,Store_Showcase!B2:H144,7, FALSE), TRUE)=TRUE, IF(IFERROR(VLOOKUP(E1175,Store_SRP!B2:H110,7, FALSE), TRUE)=TRUE,VLOOKUP(E1175,Store_VAM!B2:H273,7, FALSE),VLOOKUP(E1175,Store_SRP!B2:H110,7, FALSE)), VLOOKUP(E1175,Store_Showcase!B2:H144,7, FALSE))</f>
      </c>
      <c r="S1175" s="1">
        <f>IF(IFERROR(VLOOKUP(E1175,Store_Showcase!B2:I144,8, FALSE), TRUE)=TRUE, IF(IFERROR(VLOOKUP(E1175,Store_SRP!B2:I110,8, FALSE), TRUE)=TRUE,VLOOKUP(E1175,Store_VAM!B2:I273,8, FALSE),VLOOKUP(E1175,Store_SRP!B2:I110,8, FALSE)), VLOOKUP(E1175,Store_Showcase!B2:I144,8, FALSE))</f>
      </c>
      <c r="T1175" s="1">
        <f>VLOOKUP(G1175,Sku_Consolidated!A2:R957,18,FALSE)</f>
      </c>
      <c r="U1175" s="1" t="s">
        <v>3116</v>
      </c>
      <c r="V1175" s="1">
        <f>IF(VLOOKUP(G1175,Sku_Consolidated!A2:S957,19,FALSE)="SHOWCASE", VLOOKUP(E1175,Store_Showcase!B2:L144,11, FALSE), IF(VLOOKUP(G1175,Sku_Consolidated!A2:S957,19,FALSE)="VAM",VLOOKUP(E1175,Store_VAM!B2:L273,11, FALSE),VLOOKUP(E1175,Store_SRP!B2:L110,11, FALSE)))</f>
      </c>
      <c r="W1175" s="1">
        <f>VLOOKUP(G1175,Sku_Consolidated!A2:W957,11,FALSE)</f>
      </c>
      <c r="X1175" s="1">
        <f>VLOOKUP(G1175,Sku_Consolidated!A2:H957,8,FALSE)</f>
      </c>
      <c r="Y1175" s="1">
        <f>VLOOKUP(G1175,Sku_Consolidated!A2:I957,9,FALSE)</f>
      </c>
      <c r="Z1175" s="1" t="s">
        <v>41</v>
      </c>
      <c r="AA1175" s="1">
        <f>VLOOKUP(G1175,Sku_Consolidated!A2:E957,5,FALSE)</f>
      </c>
      <c r="AB1175" s="1">
        <f>IF(VLOOKUP(G1175,Sku_Consolidated!A2:S957,19,FALSE)="SHOWCASE", VLOOKUP(E1175,Store_Showcase!B2:N144,13, FALSE), IF(VLOOKUP(G1175,Sku_Consolidated!A2:S957,19,FALSE)="VAM",VLOOKUP(E1175,Store_VAM!B2:N273,13, FALSE),VLOOKUP(E1175,Store_SRP!B2:N110,13, FALSE)))</f>
      </c>
      <c r="AC1175" s="1">
        <f>IF(IFERROR(AB1175,TRUE)=TRUE, "-","OK")</f>
      </c>
      <c r="AD1175" s="11" t="s">
        <v>37</v>
      </c>
      <c r="AE1175" s="11" t="s">
        <v>37</v>
      </c>
      <c r="AF1175" s="1">
        <f>IF(IFERROR(VLOOKUP(E1175,Store_Showcase!B2:H144,{5}, FALSE), TRUE)=TRUE, IF(IFERROR(VLOOKUP(E1175,Store_SRP!B2:H110,{5}, FALSE), TRUE)=TRUE,VLOOKUP(E1175,Store_VAM!B2:H273,{5}, FALSE),VLOOKUP(E1175,Store_SRP!B2:H110,{5}, FALSE)), VLOOKUP(E1175,Store_Showcase!B2:H144,{5}, FALSE))</f>
      </c>
      <c r="AG1175" s="1">
        <f>IF(IFERROR(VLOOKUP(E1175,Store_Showcase!B2:H144,{6}, FALSE), TRUE)=TRUE, IF(IFERROR(VLOOKUP(E1175,Store_SRP!B2:H110,{6}, FALSE), TRUE)=TRUE,VLOOKUP(E1175,Store_VAM!B2:H273,{6}, FALSE),VLOOKUP(E1175,Store_SRP!B2:H110,{6}, FALSE)), VLOOKUP(E1175,Store_Showcase!B2:H144,{6}, FALSE))</f>
      </c>
      <c r="AH1175" s="1">
        <f>VLOOKUP(G1175,Sku_Consolidated!A2:R957,18,FALSE)</f>
      </c>
      <c r="AI1175" s="1">
        <f>VLOOKUP(G1175,Sku_Consolidated!A2:S957,19,FALSE)</f>
      </c>
      <c r="AJ1175" s="1">
        <f>VLOOKUP(G1175,Sku_Consolidated!A2:T957,20,FALSE)</f>
      </c>
    </row>
    <row r="1176" spans="1:36" x14ac:dyDescent="0.25">
      <c r="A1176" s="1">
        <v>2024</v>
      </c>
      <c r="B1176" s="1" t="s">
        <v>31</v>
      </c>
      <c r="C1176" s="1" t="s">
        <v>32</v>
      </c>
      <c r="D1176" s="1" t="s">
        <v>33</v>
      </c>
      <c r="E1176" s="9" t="s">
        <v>3112</v>
      </c>
      <c r="F1176" s="1">
        <f>IF(VLOOKUP(G1176,Sku_Consolidated!A2:S957,{19},FALSE)="SHOWCASE", VLOOKUP(E1176,Store_Showcase!B2:C144,{2}, FALSE), IF(VLOOKUP(G1176,Sku_Consolidated!A2:S957,{19},FALSE)="VAM",VLOOKUP(E1176,Store_VAM!B2:C273,{2}, FALSE),VLOOKUP(E1176,Store_SRP!B2:C110,{2}, FALSE)))</f>
      </c>
      <c r="G1176" s="1">
        <v>61755</v>
      </c>
      <c r="H1176" s="1" t="s">
        <v>86</v>
      </c>
      <c r="I1176" s="10" t="s">
        <v>3131</v>
      </c>
      <c r="J1176" s="1">
        <f>VLOOKUP(G1176,Sku_Consolidated!A2:C957, 3, FALSE)</f>
      </c>
      <c r="K1176" s="10">
        <f>IF(J1176="PACK", I1176, 0)</f>
      </c>
      <c r="L1176" s="10">
        <f>IF(J1176="KG", I1176, I1176 * VLOOKUP(G1176,Sku_Consolidated!A2:U957,21,FALSE))</f>
      </c>
      <c r="M1176" s="10" t="s">
        <v>37</v>
      </c>
      <c r="N1176" s="11" t="s">
        <v>3132</v>
      </c>
      <c r="O1176" s="10" t="s">
        <v>3133</v>
      </c>
      <c r="P1176" s="10">
        <f>N1176 - O1176</f>
      </c>
      <c r="Q1176" s="1">
        <f>VLOOKUP(G1176,Sku_Consolidated!A2:G957,7, FALSE)</f>
      </c>
      <c r="R1176" s="1">
        <f>IF(IFERROR(VLOOKUP(E1176,Store_Showcase!B2:H144,7, FALSE), TRUE)=TRUE, IF(IFERROR(VLOOKUP(E1176,Store_SRP!B2:H110,7, FALSE), TRUE)=TRUE,VLOOKUP(E1176,Store_VAM!B2:H273,7, FALSE),VLOOKUP(E1176,Store_SRP!B2:H110,7, FALSE)), VLOOKUP(E1176,Store_Showcase!B2:H144,7, FALSE))</f>
      </c>
      <c r="S1176" s="1">
        <f>IF(IFERROR(VLOOKUP(E1176,Store_Showcase!B2:I144,8, FALSE), TRUE)=TRUE, IF(IFERROR(VLOOKUP(E1176,Store_SRP!B2:I110,8, FALSE), TRUE)=TRUE,VLOOKUP(E1176,Store_VAM!B2:I273,8, FALSE),VLOOKUP(E1176,Store_SRP!B2:I110,8, FALSE)), VLOOKUP(E1176,Store_Showcase!B2:I144,8, FALSE))</f>
      </c>
      <c r="T1176" s="1">
        <f>VLOOKUP(G1176,Sku_Consolidated!A2:R957,18,FALSE)</f>
      </c>
      <c r="U1176" s="1" t="s">
        <v>3116</v>
      </c>
      <c r="V1176" s="1">
        <f>IF(VLOOKUP(G1176,Sku_Consolidated!A2:S957,19,FALSE)="SHOWCASE", VLOOKUP(E1176,Store_Showcase!B2:L144,11, FALSE), IF(VLOOKUP(G1176,Sku_Consolidated!A2:S957,19,FALSE)="VAM",VLOOKUP(E1176,Store_VAM!B2:L273,11, FALSE),VLOOKUP(E1176,Store_SRP!B2:L110,11, FALSE)))</f>
      </c>
      <c r="W1176" s="1">
        <f>VLOOKUP(G1176,Sku_Consolidated!A2:W957,11,FALSE)</f>
      </c>
      <c r="X1176" s="1">
        <f>VLOOKUP(G1176,Sku_Consolidated!A2:H957,8,FALSE)</f>
      </c>
      <c r="Y1176" s="1">
        <f>VLOOKUP(G1176,Sku_Consolidated!A2:I957,9,FALSE)</f>
      </c>
      <c r="Z1176" s="1" t="s">
        <v>41</v>
      </c>
      <c r="AA1176" s="1">
        <f>VLOOKUP(G1176,Sku_Consolidated!A2:E957,5,FALSE)</f>
      </c>
      <c r="AB1176" s="1">
        <f>IF(VLOOKUP(G1176,Sku_Consolidated!A2:S957,19,FALSE)="SHOWCASE", VLOOKUP(E1176,Store_Showcase!B2:N144,13, FALSE), IF(VLOOKUP(G1176,Sku_Consolidated!A2:S957,19,FALSE)="VAM",VLOOKUP(E1176,Store_VAM!B2:N273,13, FALSE),VLOOKUP(E1176,Store_SRP!B2:N110,13, FALSE)))</f>
      </c>
      <c r="AC1176" s="1">
        <f>IF(IFERROR(AB1176,TRUE)=TRUE, "-","OK")</f>
      </c>
      <c r="AD1176" s="11" t="s">
        <v>37</v>
      </c>
      <c r="AE1176" s="11" t="s">
        <v>37</v>
      </c>
      <c r="AF1176" s="1">
        <f>IF(IFERROR(VLOOKUP(E1176,Store_Showcase!B2:H144,{5}, FALSE), TRUE)=TRUE, IF(IFERROR(VLOOKUP(E1176,Store_SRP!B2:H110,{5}, FALSE), TRUE)=TRUE,VLOOKUP(E1176,Store_VAM!B2:H273,{5}, FALSE),VLOOKUP(E1176,Store_SRP!B2:H110,{5}, FALSE)), VLOOKUP(E1176,Store_Showcase!B2:H144,{5}, FALSE))</f>
      </c>
      <c r="AG1176" s="1">
        <f>IF(IFERROR(VLOOKUP(E1176,Store_Showcase!B2:H144,{6}, FALSE), TRUE)=TRUE, IF(IFERROR(VLOOKUP(E1176,Store_SRP!B2:H110,{6}, FALSE), TRUE)=TRUE,VLOOKUP(E1176,Store_VAM!B2:H273,{6}, FALSE),VLOOKUP(E1176,Store_SRP!B2:H110,{6}, FALSE)), VLOOKUP(E1176,Store_Showcase!B2:H144,{6}, FALSE))</f>
      </c>
      <c r="AH1176" s="1">
        <f>VLOOKUP(G1176,Sku_Consolidated!A2:R957,18,FALSE)</f>
      </c>
      <c r="AI1176" s="1">
        <f>VLOOKUP(G1176,Sku_Consolidated!A2:S957,19,FALSE)</f>
      </c>
      <c r="AJ1176" s="1">
        <f>VLOOKUP(G1176,Sku_Consolidated!A2:T957,20,FALSE)</f>
      </c>
    </row>
    <row r="1177" spans="1:36" x14ac:dyDescent="0.25">
      <c r="A1177" s="1">
        <v>2024</v>
      </c>
      <c r="B1177" s="1" t="s">
        <v>31</v>
      </c>
      <c r="C1177" s="1" t="s">
        <v>32</v>
      </c>
      <c r="D1177" s="1" t="s">
        <v>33</v>
      </c>
      <c r="E1177" s="9" t="s">
        <v>3112</v>
      </c>
      <c r="F1177" s="1">
        <f>IF(VLOOKUP(G1177,Sku_Consolidated!A2:S957,{19},FALSE)="SHOWCASE", VLOOKUP(E1177,Store_Showcase!B2:C144,{2}, FALSE), IF(VLOOKUP(G1177,Sku_Consolidated!A2:S957,{19},FALSE)="VAM",VLOOKUP(E1177,Store_VAM!B2:C273,{2}, FALSE),VLOOKUP(E1177,Store_SRP!B2:C110,{2}, FALSE)))</f>
      </c>
      <c r="G1177" s="1">
        <v>61781</v>
      </c>
      <c r="H1177" s="1" t="s">
        <v>102</v>
      </c>
      <c r="I1177" s="10" t="s">
        <v>238</v>
      </c>
      <c r="J1177" s="1">
        <f>VLOOKUP(G1177,Sku_Consolidated!A2:C957, 3, FALSE)</f>
      </c>
      <c r="K1177" s="10">
        <f>IF(J1177="PACK", I1177, 0)</f>
      </c>
      <c r="L1177" s="10">
        <f>IF(J1177="KG", I1177, I1177 * VLOOKUP(G1177,Sku_Consolidated!A2:U957,21,FALSE))</f>
      </c>
      <c r="M1177" s="10" t="s">
        <v>37</v>
      </c>
      <c r="N1177" s="11" t="s">
        <v>3134</v>
      </c>
      <c r="O1177" s="10" t="s">
        <v>3135</v>
      </c>
      <c r="P1177" s="10">
        <f>N1177 - O1177</f>
      </c>
      <c r="Q1177" s="1">
        <f>VLOOKUP(G1177,Sku_Consolidated!A2:G957,7, FALSE)</f>
      </c>
      <c r="R1177" s="1">
        <f>IF(IFERROR(VLOOKUP(E1177,Store_Showcase!B2:H144,7, FALSE), TRUE)=TRUE, IF(IFERROR(VLOOKUP(E1177,Store_SRP!B2:H110,7, FALSE), TRUE)=TRUE,VLOOKUP(E1177,Store_VAM!B2:H273,7, FALSE),VLOOKUP(E1177,Store_SRP!B2:H110,7, FALSE)), VLOOKUP(E1177,Store_Showcase!B2:H144,7, FALSE))</f>
      </c>
      <c r="S1177" s="1">
        <f>IF(IFERROR(VLOOKUP(E1177,Store_Showcase!B2:I144,8, FALSE), TRUE)=TRUE, IF(IFERROR(VLOOKUP(E1177,Store_SRP!B2:I110,8, FALSE), TRUE)=TRUE,VLOOKUP(E1177,Store_VAM!B2:I273,8, FALSE),VLOOKUP(E1177,Store_SRP!B2:I110,8, FALSE)), VLOOKUP(E1177,Store_Showcase!B2:I144,8, FALSE))</f>
      </c>
      <c r="T1177" s="1">
        <f>VLOOKUP(G1177,Sku_Consolidated!A2:R957,18,FALSE)</f>
      </c>
      <c r="U1177" s="1" t="s">
        <v>3116</v>
      </c>
      <c r="V1177" s="1">
        <f>IF(VLOOKUP(G1177,Sku_Consolidated!A2:S957,19,FALSE)="SHOWCASE", VLOOKUP(E1177,Store_Showcase!B2:L144,11, FALSE), IF(VLOOKUP(G1177,Sku_Consolidated!A2:S957,19,FALSE)="VAM",VLOOKUP(E1177,Store_VAM!B2:L273,11, FALSE),VLOOKUP(E1177,Store_SRP!B2:L110,11, FALSE)))</f>
      </c>
      <c r="W1177" s="1">
        <f>VLOOKUP(G1177,Sku_Consolidated!A2:W957,11,FALSE)</f>
      </c>
      <c r="X1177" s="1">
        <f>VLOOKUP(G1177,Sku_Consolidated!A2:H957,8,FALSE)</f>
      </c>
      <c r="Y1177" s="1">
        <f>VLOOKUP(G1177,Sku_Consolidated!A2:I957,9,FALSE)</f>
      </c>
      <c r="Z1177" s="1" t="s">
        <v>41</v>
      </c>
      <c r="AA1177" s="1">
        <f>VLOOKUP(G1177,Sku_Consolidated!A2:E957,5,FALSE)</f>
      </c>
      <c r="AB1177" s="1">
        <f>IF(VLOOKUP(G1177,Sku_Consolidated!A2:S957,19,FALSE)="SHOWCASE", VLOOKUP(E1177,Store_Showcase!B2:N144,13, FALSE), IF(VLOOKUP(G1177,Sku_Consolidated!A2:S957,19,FALSE)="VAM",VLOOKUP(E1177,Store_VAM!B2:N273,13, FALSE),VLOOKUP(E1177,Store_SRP!B2:N110,13, FALSE)))</f>
      </c>
      <c r="AC1177" s="1">
        <f>IF(IFERROR(AB1177,TRUE)=TRUE, "-","OK")</f>
      </c>
      <c r="AD1177" s="11" t="s">
        <v>37</v>
      </c>
      <c r="AE1177" s="11" t="s">
        <v>37</v>
      </c>
      <c r="AF1177" s="1">
        <f>IF(IFERROR(VLOOKUP(E1177,Store_Showcase!B2:H144,{5}, FALSE), TRUE)=TRUE, IF(IFERROR(VLOOKUP(E1177,Store_SRP!B2:H110,{5}, FALSE), TRUE)=TRUE,VLOOKUP(E1177,Store_VAM!B2:H273,{5}, FALSE),VLOOKUP(E1177,Store_SRP!B2:H110,{5}, FALSE)), VLOOKUP(E1177,Store_Showcase!B2:H144,{5}, FALSE))</f>
      </c>
      <c r="AG1177" s="1">
        <f>IF(IFERROR(VLOOKUP(E1177,Store_Showcase!B2:H144,{6}, FALSE), TRUE)=TRUE, IF(IFERROR(VLOOKUP(E1177,Store_SRP!B2:H110,{6}, FALSE), TRUE)=TRUE,VLOOKUP(E1177,Store_VAM!B2:H273,{6}, FALSE),VLOOKUP(E1177,Store_SRP!B2:H110,{6}, FALSE)), VLOOKUP(E1177,Store_Showcase!B2:H144,{6}, FALSE))</f>
      </c>
      <c r="AH1177" s="1">
        <f>VLOOKUP(G1177,Sku_Consolidated!A2:R957,18,FALSE)</f>
      </c>
      <c r="AI1177" s="1">
        <f>VLOOKUP(G1177,Sku_Consolidated!A2:S957,19,FALSE)</f>
      </c>
      <c r="AJ1177" s="1">
        <f>VLOOKUP(G1177,Sku_Consolidated!A2:T957,20,FALSE)</f>
      </c>
    </row>
    <row r="1178" spans="1:36" x14ac:dyDescent="0.25">
      <c r="A1178" s="1">
        <v>2024</v>
      </c>
      <c r="B1178" s="1" t="s">
        <v>31</v>
      </c>
      <c r="C1178" s="1" t="s">
        <v>32</v>
      </c>
      <c r="D1178" s="1" t="s">
        <v>33</v>
      </c>
      <c r="E1178" s="9" t="s">
        <v>3112</v>
      </c>
      <c r="F1178" s="1">
        <f>IF(VLOOKUP(G1178,Sku_Consolidated!A2:S957,{19},FALSE)="SHOWCASE", VLOOKUP(E1178,Store_Showcase!B2:C144,{2}, FALSE), IF(VLOOKUP(G1178,Sku_Consolidated!A2:S957,{19},FALSE)="VAM",VLOOKUP(E1178,Store_VAM!B2:C273,{2}, FALSE),VLOOKUP(E1178,Store_SRP!B2:C110,{2}, FALSE)))</f>
      </c>
      <c r="G1178" s="1">
        <v>61840</v>
      </c>
      <c r="H1178" s="1" t="s">
        <v>171</v>
      </c>
      <c r="I1178" s="10" t="s">
        <v>1715</v>
      </c>
      <c r="J1178" s="1">
        <f>VLOOKUP(G1178,Sku_Consolidated!A2:C957, 3, FALSE)</f>
      </c>
      <c r="K1178" s="10">
        <f>IF(J1178="PACK", I1178, 0)</f>
      </c>
      <c r="L1178" s="10">
        <f>IF(J1178="KG", I1178, I1178 * VLOOKUP(G1178,Sku_Consolidated!A2:U957,21,FALSE))</f>
      </c>
      <c r="M1178" s="10" t="s">
        <v>37</v>
      </c>
      <c r="N1178" s="11" t="s">
        <v>3136</v>
      </c>
      <c r="O1178" s="10" t="s">
        <v>3137</v>
      </c>
      <c r="P1178" s="10">
        <f>N1178 - O1178</f>
      </c>
      <c r="Q1178" s="1">
        <f>VLOOKUP(G1178,Sku_Consolidated!A2:G957,7, FALSE)</f>
      </c>
      <c r="R1178" s="1">
        <f>IF(IFERROR(VLOOKUP(E1178,Store_Showcase!B2:H144,7, FALSE), TRUE)=TRUE, IF(IFERROR(VLOOKUP(E1178,Store_SRP!B2:H110,7, FALSE), TRUE)=TRUE,VLOOKUP(E1178,Store_VAM!B2:H273,7, FALSE),VLOOKUP(E1178,Store_SRP!B2:H110,7, FALSE)), VLOOKUP(E1178,Store_Showcase!B2:H144,7, FALSE))</f>
      </c>
      <c r="S1178" s="1">
        <f>IF(IFERROR(VLOOKUP(E1178,Store_Showcase!B2:I144,8, FALSE), TRUE)=TRUE, IF(IFERROR(VLOOKUP(E1178,Store_SRP!B2:I110,8, FALSE), TRUE)=TRUE,VLOOKUP(E1178,Store_VAM!B2:I273,8, FALSE),VLOOKUP(E1178,Store_SRP!B2:I110,8, FALSE)), VLOOKUP(E1178,Store_Showcase!B2:I144,8, FALSE))</f>
      </c>
      <c r="T1178" s="1">
        <f>VLOOKUP(G1178,Sku_Consolidated!A2:R957,18,FALSE)</f>
      </c>
      <c r="U1178" s="1" t="s">
        <v>3116</v>
      </c>
      <c r="V1178" s="1">
        <f>IF(VLOOKUP(G1178,Sku_Consolidated!A2:S957,19,FALSE)="SHOWCASE", VLOOKUP(E1178,Store_Showcase!B2:L144,11, FALSE), IF(VLOOKUP(G1178,Sku_Consolidated!A2:S957,19,FALSE)="VAM",VLOOKUP(E1178,Store_VAM!B2:L273,11, FALSE),VLOOKUP(E1178,Store_SRP!B2:L110,11, FALSE)))</f>
      </c>
      <c r="W1178" s="1">
        <f>VLOOKUP(G1178,Sku_Consolidated!A2:W957,11,FALSE)</f>
      </c>
      <c r="X1178" s="1">
        <f>VLOOKUP(G1178,Sku_Consolidated!A2:H957,8,FALSE)</f>
      </c>
      <c r="Y1178" s="1">
        <f>VLOOKUP(G1178,Sku_Consolidated!A2:I957,9,FALSE)</f>
      </c>
      <c r="Z1178" s="1" t="s">
        <v>41</v>
      </c>
      <c r="AA1178" s="1">
        <f>VLOOKUP(G1178,Sku_Consolidated!A2:E957,5,FALSE)</f>
      </c>
      <c r="AB1178" s="1">
        <f>IF(VLOOKUP(G1178,Sku_Consolidated!A2:S957,19,FALSE)="SHOWCASE", VLOOKUP(E1178,Store_Showcase!B2:N144,13, FALSE), IF(VLOOKUP(G1178,Sku_Consolidated!A2:S957,19,FALSE)="VAM",VLOOKUP(E1178,Store_VAM!B2:N273,13, FALSE),VLOOKUP(E1178,Store_SRP!B2:N110,13, FALSE)))</f>
      </c>
      <c r="AC1178" s="1">
        <f>IF(IFERROR(AB1178,TRUE)=TRUE, "-","OK")</f>
      </c>
      <c r="AD1178" s="11" t="s">
        <v>37</v>
      </c>
      <c r="AE1178" s="11" t="s">
        <v>37</v>
      </c>
      <c r="AF1178" s="1">
        <f>IF(IFERROR(VLOOKUP(E1178,Store_Showcase!B2:H144,{5}, FALSE), TRUE)=TRUE, IF(IFERROR(VLOOKUP(E1178,Store_SRP!B2:H110,{5}, FALSE), TRUE)=TRUE,VLOOKUP(E1178,Store_VAM!B2:H273,{5}, FALSE),VLOOKUP(E1178,Store_SRP!B2:H110,{5}, FALSE)), VLOOKUP(E1178,Store_Showcase!B2:H144,{5}, FALSE))</f>
      </c>
      <c r="AG1178" s="1">
        <f>IF(IFERROR(VLOOKUP(E1178,Store_Showcase!B2:H144,{6}, FALSE), TRUE)=TRUE, IF(IFERROR(VLOOKUP(E1178,Store_SRP!B2:H110,{6}, FALSE), TRUE)=TRUE,VLOOKUP(E1178,Store_VAM!B2:H273,{6}, FALSE),VLOOKUP(E1178,Store_SRP!B2:H110,{6}, FALSE)), VLOOKUP(E1178,Store_Showcase!B2:H144,{6}, FALSE))</f>
      </c>
      <c r="AH1178" s="1">
        <f>VLOOKUP(G1178,Sku_Consolidated!A2:R957,18,FALSE)</f>
      </c>
      <c r="AI1178" s="1">
        <f>VLOOKUP(G1178,Sku_Consolidated!A2:S957,19,FALSE)</f>
      </c>
      <c r="AJ1178" s="1">
        <f>VLOOKUP(G1178,Sku_Consolidated!A2:T957,20,FALSE)</f>
      </c>
    </row>
    <row r="1179" spans="1:36" x14ac:dyDescent="0.25">
      <c r="A1179" s="1">
        <v>2024</v>
      </c>
      <c r="B1179" s="1" t="s">
        <v>31</v>
      </c>
      <c r="C1179" s="1" t="s">
        <v>32</v>
      </c>
      <c r="D1179" s="1" t="s">
        <v>33</v>
      </c>
      <c r="E1179" s="9" t="s">
        <v>3112</v>
      </c>
      <c r="F1179" s="1">
        <f>IF(VLOOKUP(G1179,Sku_Consolidated!A2:S957,{19},FALSE)="SHOWCASE", VLOOKUP(E1179,Store_Showcase!B2:C144,{2}, FALSE), IF(VLOOKUP(G1179,Sku_Consolidated!A2:S957,{19},FALSE)="VAM",VLOOKUP(E1179,Store_VAM!B2:C273,{2}, FALSE),VLOOKUP(E1179,Store_SRP!B2:C110,{2}, FALSE)))</f>
      </c>
      <c r="G1179" s="1">
        <v>61852</v>
      </c>
      <c r="H1179" s="1" t="s">
        <v>138</v>
      </c>
      <c r="I1179" s="10" t="s">
        <v>2659</v>
      </c>
      <c r="J1179" s="1">
        <f>VLOOKUP(G1179,Sku_Consolidated!A2:C957, 3, FALSE)</f>
      </c>
      <c r="K1179" s="10">
        <f>IF(J1179="PACK", I1179, 0)</f>
      </c>
      <c r="L1179" s="10">
        <f>IF(J1179="KG", I1179, I1179 * VLOOKUP(G1179,Sku_Consolidated!A2:U957,21,FALSE))</f>
      </c>
      <c r="M1179" s="10" t="s">
        <v>37</v>
      </c>
      <c r="N1179" s="11" t="s">
        <v>3138</v>
      </c>
      <c r="O1179" s="10" t="s">
        <v>3139</v>
      </c>
      <c r="P1179" s="10">
        <f>N1179 - O1179</f>
      </c>
      <c r="Q1179" s="1">
        <f>VLOOKUP(G1179,Sku_Consolidated!A2:G957,7, FALSE)</f>
      </c>
      <c r="R1179" s="1">
        <f>IF(IFERROR(VLOOKUP(E1179,Store_Showcase!B2:H144,7, FALSE), TRUE)=TRUE, IF(IFERROR(VLOOKUP(E1179,Store_SRP!B2:H110,7, FALSE), TRUE)=TRUE,VLOOKUP(E1179,Store_VAM!B2:H273,7, FALSE),VLOOKUP(E1179,Store_SRP!B2:H110,7, FALSE)), VLOOKUP(E1179,Store_Showcase!B2:H144,7, FALSE))</f>
      </c>
      <c r="S1179" s="1">
        <f>IF(IFERROR(VLOOKUP(E1179,Store_Showcase!B2:I144,8, FALSE), TRUE)=TRUE, IF(IFERROR(VLOOKUP(E1179,Store_SRP!B2:I110,8, FALSE), TRUE)=TRUE,VLOOKUP(E1179,Store_VAM!B2:I273,8, FALSE),VLOOKUP(E1179,Store_SRP!B2:I110,8, FALSE)), VLOOKUP(E1179,Store_Showcase!B2:I144,8, FALSE))</f>
      </c>
      <c r="T1179" s="1">
        <f>VLOOKUP(G1179,Sku_Consolidated!A2:R957,18,FALSE)</f>
      </c>
      <c r="U1179" s="1" t="s">
        <v>3116</v>
      </c>
      <c r="V1179" s="1">
        <f>IF(VLOOKUP(G1179,Sku_Consolidated!A2:S957,19,FALSE)="SHOWCASE", VLOOKUP(E1179,Store_Showcase!B2:L144,11, FALSE), IF(VLOOKUP(G1179,Sku_Consolidated!A2:S957,19,FALSE)="VAM",VLOOKUP(E1179,Store_VAM!B2:L273,11, FALSE),VLOOKUP(E1179,Store_SRP!B2:L110,11, FALSE)))</f>
      </c>
      <c r="W1179" s="1">
        <f>VLOOKUP(G1179,Sku_Consolidated!A2:W957,11,FALSE)</f>
      </c>
      <c r="X1179" s="1">
        <f>VLOOKUP(G1179,Sku_Consolidated!A2:H957,8,FALSE)</f>
      </c>
      <c r="Y1179" s="1">
        <f>VLOOKUP(G1179,Sku_Consolidated!A2:I957,9,FALSE)</f>
      </c>
      <c r="Z1179" s="1" t="s">
        <v>41</v>
      </c>
      <c r="AA1179" s="1">
        <f>VLOOKUP(G1179,Sku_Consolidated!A2:E957,5,FALSE)</f>
      </c>
      <c r="AB1179" s="1">
        <f>IF(VLOOKUP(G1179,Sku_Consolidated!A2:S957,19,FALSE)="SHOWCASE", VLOOKUP(E1179,Store_Showcase!B2:N144,13, FALSE), IF(VLOOKUP(G1179,Sku_Consolidated!A2:S957,19,FALSE)="VAM",VLOOKUP(E1179,Store_VAM!B2:N273,13, FALSE),VLOOKUP(E1179,Store_SRP!B2:N110,13, FALSE)))</f>
      </c>
      <c r="AC1179" s="1">
        <f>IF(IFERROR(AB1179,TRUE)=TRUE, "-","OK")</f>
      </c>
      <c r="AD1179" s="11" t="s">
        <v>37</v>
      </c>
      <c r="AE1179" s="11" t="s">
        <v>37</v>
      </c>
      <c r="AF1179" s="1">
        <f>IF(IFERROR(VLOOKUP(E1179,Store_Showcase!B2:H144,{5}, FALSE), TRUE)=TRUE, IF(IFERROR(VLOOKUP(E1179,Store_SRP!B2:H110,{5}, FALSE), TRUE)=TRUE,VLOOKUP(E1179,Store_VAM!B2:H273,{5}, FALSE),VLOOKUP(E1179,Store_SRP!B2:H110,{5}, FALSE)), VLOOKUP(E1179,Store_Showcase!B2:H144,{5}, FALSE))</f>
      </c>
      <c r="AG1179" s="1">
        <f>IF(IFERROR(VLOOKUP(E1179,Store_Showcase!B2:H144,{6}, FALSE), TRUE)=TRUE, IF(IFERROR(VLOOKUP(E1179,Store_SRP!B2:H110,{6}, FALSE), TRUE)=TRUE,VLOOKUP(E1179,Store_VAM!B2:H273,{6}, FALSE),VLOOKUP(E1179,Store_SRP!B2:H110,{6}, FALSE)), VLOOKUP(E1179,Store_Showcase!B2:H144,{6}, FALSE))</f>
      </c>
      <c r="AH1179" s="1">
        <f>VLOOKUP(G1179,Sku_Consolidated!A2:R957,18,FALSE)</f>
      </c>
      <c r="AI1179" s="1">
        <f>VLOOKUP(G1179,Sku_Consolidated!A2:S957,19,FALSE)</f>
      </c>
      <c r="AJ1179" s="1">
        <f>VLOOKUP(G1179,Sku_Consolidated!A2:T957,20,FALSE)</f>
      </c>
    </row>
    <row r="1180" spans="1:36" x14ac:dyDescent="0.25">
      <c r="A1180" s="1">
        <v>2024</v>
      </c>
      <c r="B1180" s="1" t="s">
        <v>31</v>
      </c>
      <c r="C1180" s="1" t="s">
        <v>32</v>
      </c>
      <c r="D1180" s="1" t="s">
        <v>33</v>
      </c>
      <c r="E1180" s="9" t="s">
        <v>3044</v>
      </c>
      <c r="F1180" s="1">
        <f>IF(VLOOKUP(G1180,Sku_Consolidated!A2:S957,{19},FALSE)="SHOWCASE", VLOOKUP(E1180,Store_Showcase!B2:C144,{2}, FALSE), IF(VLOOKUP(G1180,Sku_Consolidated!A2:S957,{19},FALSE)="VAM",VLOOKUP(E1180,Store_VAM!B2:C273,{2}, FALSE),VLOOKUP(E1180,Store_SRP!B2:C110,{2}, FALSE)))</f>
      </c>
      <c r="G1180" s="1">
        <v>61788</v>
      </c>
      <c r="H1180" s="1" t="s">
        <v>286</v>
      </c>
      <c r="I1180" s="10" t="s">
        <v>3140</v>
      </c>
      <c r="J1180" s="1">
        <f>VLOOKUP(G1180,Sku_Consolidated!A2:C957, 3, FALSE)</f>
      </c>
      <c r="K1180" s="10">
        <f>IF(J1180="PACK", I1180, 0)</f>
      </c>
      <c r="L1180" s="10">
        <f>IF(J1180="KG", I1180, I1180 * VLOOKUP(G1180,Sku_Consolidated!A2:U957,21,FALSE))</f>
      </c>
      <c r="M1180" s="10" t="s">
        <v>37</v>
      </c>
      <c r="N1180" s="11" t="s">
        <v>3141</v>
      </c>
      <c r="O1180" s="10" t="s">
        <v>3142</v>
      </c>
      <c r="P1180" s="10">
        <f>N1180 - O1180</f>
      </c>
      <c r="Q1180" s="1">
        <f>VLOOKUP(G1180,Sku_Consolidated!A2:G957,7, FALSE)</f>
      </c>
      <c r="R1180" s="1">
        <f>IF(IFERROR(VLOOKUP(E1180,Store_Showcase!B2:H144,7, FALSE), TRUE)=TRUE, IF(IFERROR(VLOOKUP(E1180,Store_SRP!B2:H110,7, FALSE), TRUE)=TRUE,VLOOKUP(E1180,Store_VAM!B2:H273,7, FALSE),VLOOKUP(E1180,Store_SRP!B2:H110,7, FALSE)), VLOOKUP(E1180,Store_Showcase!B2:H144,7, FALSE))</f>
      </c>
      <c r="S1180" s="1">
        <f>IF(IFERROR(VLOOKUP(E1180,Store_Showcase!B2:I144,8, FALSE), TRUE)=TRUE, IF(IFERROR(VLOOKUP(E1180,Store_SRP!B2:I110,8, FALSE), TRUE)=TRUE,VLOOKUP(E1180,Store_VAM!B2:I273,8, FALSE),VLOOKUP(E1180,Store_SRP!B2:I110,8, FALSE)), VLOOKUP(E1180,Store_Showcase!B2:I144,8, FALSE))</f>
      </c>
      <c r="T1180" s="1">
        <f>VLOOKUP(G1180,Sku_Consolidated!A2:R957,18,FALSE)</f>
      </c>
      <c r="U1180" s="1" t="s">
        <v>3143</v>
      </c>
      <c r="V1180" s="1">
        <f>IF(VLOOKUP(G1180,Sku_Consolidated!A2:S957,19,FALSE)="SHOWCASE", VLOOKUP(E1180,Store_Showcase!B2:L144,11, FALSE), IF(VLOOKUP(G1180,Sku_Consolidated!A2:S957,19,FALSE)="VAM",VLOOKUP(E1180,Store_VAM!B2:L273,11, FALSE),VLOOKUP(E1180,Store_SRP!B2:L110,11, FALSE)))</f>
      </c>
      <c r="W1180" s="1">
        <f>VLOOKUP(G1180,Sku_Consolidated!A2:W957,11,FALSE)</f>
      </c>
      <c r="X1180" s="1">
        <f>VLOOKUP(G1180,Sku_Consolidated!A2:H957,8,FALSE)</f>
      </c>
      <c r="Y1180" s="1">
        <f>VLOOKUP(G1180,Sku_Consolidated!A2:I957,9,FALSE)</f>
      </c>
      <c r="Z1180" s="1" t="s">
        <v>41</v>
      </c>
      <c r="AA1180" s="1">
        <f>VLOOKUP(G1180,Sku_Consolidated!A2:E957,5,FALSE)</f>
      </c>
      <c r="AB1180" s="1">
        <f>IF(VLOOKUP(G1180,Sku_Consolidated!A2:S957,19,FALSE)="SHOWCASE", VLOOKUP(E1180,Store_Showcase!B2:N144,13, FALSE), IF(VLOOKUP(G1180,Sku_Consolidated!A2:S957,19,FALSE)="VAM",VLOOKUP(E1180,Store_VAM!B2:N273,13, FALSE),VLOOKUP(E1180,Store_SRP!B2:N110,13, FALSE)))</f>
      </c>
      <c r="AC1180" s="1">
        <f>IF(IFERROR(AB1180,TRUE)=TRUE, "-","OK")</f>
      </c>
      <c r="AD1180" s="11" t="s">
        <v>37</v>
      </c>
      <c r="AE1180" s="11" t="s">
        <v>37</v>
      </c>
      <c r="AF1180" s="1">
        <f>IF(IFERROR(VLOOKUP(E1180,Store_Showcase!B2:H144,{5}, FALSE), TRUE)=TRUE, IF(IFERROR(VLOOKUP(E1180,Store_SRP!B2:H110,{5}, FALSE), TRUE)=TRUE,VLOOKUP(E1180,Store_VAM!B2:H273,{5}, FALSE),VLOOKUP(E1180,Store_SRP!B2:H110,{5}, FALSE)), VLOOKUP(E1180,Store_Showcase!B2:H144,{5}, FALSE))</f>
      </c>
      <c r="AG1180" s="1">
        <f>IF(IFERROR(VLOOKUP(E1180,Store_Showcase!B2:H144,{6}, FALSE), TRUE)=TRUE, IF(IFERROR(VLOOKUP(E1180,Store_SRP!B2:H110,{6}, FALSE), TRUE)=TRUE,VLOOKUP(E1180,Store_VAM!B2:H273,{6}, FALSE),VLOOKUP(E1180,Store_SRP!B2:H110,{6}, FALSE)), VLOOKUP(E1180,Store_Showcase!B2:H144,{6}, FALSE))</f>
      </c>
      <c r="AH1180" s="1">
        <f>VLOOKUP(G1180,Sku_Consolidated!A2:R957,18,FALSE)</f>
      </c>
      <c r="AI1180" s="1">
        <f>VLOOKUP(G1180,Sku_Consolidated!A2:S957,19,FALSE)</f>
      </c>
      <c r="AJ1180" s="1">
        <f>VLOOKUP(G1180,Sku_Consolidated!A2:T957,20,FALSE)</f>
      </c>
    </row>
    <row r="1181" spans="1:36" x14ac:dyDescent="0.25">
      <c r="A1181" s="1">
        <v>2024</v>
      </c>
      <c r="B1181" s="1" t="s">
        <v>31</v>
      </c>
      <c r="C1181" s="1" t="s">
        <v>32</v>
      </c>
      <c r="D1181" s="1" t="s">
        <v>33</v>
      </c>
      <c r="E1181" s="9" t="s">
        <v>3044</v>
      </c>
      <c r="F1181" s="1">
        <f>IF(VLOOKUP(G1181,Sku_Consolidated!A2:S957,{19},FALSE)="SHOWCASE", VLOOKUP(E1181,Store_Showcase!B2:C144,{2}, FALSE), IF(VLOOKUP(G1181,Sku_Consolidated!A2:S957,{19},FALSE)="VAM",VLOOKUP(E1181,Store_VAM!B2:C273,{2}, FALSE),VLOOKUP(E1181,Store_SRP!B2:C110,{2}, FALSE)))</f>
      </c>
      <c r="G1181" s="1">
        <v>61793</v>
      </c>
      <c r="H1181" s="1" t="s">
        <v>299</v>
      </c>
      <c r="I1181" s="10" t="s">
        <v>3144</v>
      </c>
      <c r="J1181" s="1">
        <f>VLOOKUP(G1181,Sku_Consolidated!A2:C957, 3, FALSE)</f>
      </c>
      <c r="K1181" s="10">
        <f>IF(J1181="PACK", I1181, 0)</f>
      </c>
      <c r="L1181" s="10">
        <f>IF(J1181="KG", I1181, I1181 * VLOOKUP(G1181,Sku_Consolidated!A2:U957,21,FALSE))</f>
      </c>
      <c r="M1181" s="10" t="s">
        <v>37</v>
      </c>
      <c r="N1181" s="11" t="s">
        <v>3145</v>
      </c>
      <c r="O1181" s="10" t="s">
        <v>3146</v>
      </c>
      <c r="P1181" s="10">
        <f>N1181 - O1181</f>
      </c>
      <c r="Q1181" s="1">
        <f>VLOOKUP(G1181,Sku_Consolidated!A2:G957,7, FALSE)</f>
      </c>
      <c r="R1181" s="1">
        <f>IF(IFERROR(VLOOKUP(E1181,Store_Showcase!B2:H144,7, FALSE), TRUE)=TRUE, IF(IFERROR(VLOOKUP(E1181,Store_SRP!B2:H110,7, FALSE), TRUE)=TRUE,VLOOKUP(E1181,Store_VAM!B2:H273,7, FALSE),VLOOKUP(E1181,Store_SRP!B2:H110,7, FALSE)), VLOOKUP(E1181,Store_Showcase!B2:H144,7, FALSE))</f>
      </c>
      <c r="S1181" s="1">
        <f>IF(IFERROR(VLOOKUP(E1181,Store_Showcase!B2:I144,8, FALSE), TRUE)=TRUE, IF(IFERROR(VLOOKUP(E1181,Store_SRP!B2:I110,8, FALSE), TRUE)=TRUE,VLOOKUP(E1181,Store_VAM!B2:I273,8, FALSE),VLOOKUP(E1181,Store_SRP!B2:I110,8, FALSE)), VLOOKUP(E1181,Store_Showcase!B2:I144,8, FALSE))</f>
      </c>
      <c r="T1181" s="1">
        <f>VLOOKUP(G1181,Sku_Consolidated!A2:R957,18,FALSE)</f>
      </c>
      <c r="U1181" s="1" t="s">
        <v>3143</v>
      </c>
      <c r="V1181" s="1">
        <f>IF(VLOOKUP(G1181,Sku_Consolidated!A2:S957,19,FALSE)="SHOWCASE", VLOOKUP(E1181,Store_Showcase!B2:L144,11, FALSE), IF(VLOOKUP(G1181,Sku_Consolidated!A2:S957,19,FALSE)="VAM",VLOOKUP(E1181,Store_VAM!B2:L273,11, FALSE),VLOOKUP(E1181,Store_SRP!B2:L110,11, FALSE)))</f>
      </c>
      <c r="W1181" s="1">
        <f>VLOOKUP(G1181,Sku_Consolidated!A2:W957,11,FALSE)</f>
      </c>
      <c r="X1181" s="1">
        <f>VLOOKUP(G1181,Sku_Consolidated!A2:H957,8,FALSE)</f>
      </c>
      <c r="Y1181" s="1">
        <f>VLOOKUP(G1181,Sku_Consolidated!A2:I957,9,FALSE)</f>
      </c>
      <c r="Z1181" s="1" t="s">
        <v>41</v>
      </c>
      <c r="AA1181" s="1">
        <f>VLOOKUP(G1181,Sku_Consolidated!A2:E957,5,FALSE)</f>
      </c>
      <c r="AB1181" s="1">
        <f>IF(VLOOKUP(G1181,Sku_Consolidated!A2:S957,19,FALSE)="SHOWCASE", VLOOKUP(E1181,Store_Showcase!B2:N144,13, FALSE), IF(VLOOKUP(G1181,Sku_Consolidated!A2:S957,19,FALSE)="VAM",VLOOKUP(E1181,Store_VAM!B2:N273,13, FALSE),VLOOKUP(E1181,Store_SRP!B2:N110,13, FALSE)))</f>
      </c>
      <c r="AC1181" s="1">
        <f>IF(IFERROR(AB1181,TRUE)=TRUE, "-","OK")</f>
      </c>
      <c r="AD1181" s="11" t="s">
        <v>37</v>
      </c>
      <c r="AE1181" s="11" t="s">
        <v>37</v>
      </c>
      <c r="AF1181" s="1">
        <f>IF(IFERROR(VLOOKUP(E1181,Store_Showcase!B2:H144,{5}, FALSE), TRUE)=TRUE, IF(IFERROR(VLOOKUP(E1181,Store_SRP!B2:H110,{5}, FALSE), TRUE)=TRUE,VLOOKUP(E1181,Store_VAM!B2:H273,{5}, FALSE),VLOOKUP(E1181,Store_SRP!B2:H110,{5}, FALSE)), VLOOKUP(E1181,Store_Showcase!B2:H144,{5}, FALSE))</f>
      </c>
      <c r="AG1181" s="1">
        <f>IF(IFERROR(VLOOKUP(E1181,Store_Showcase!B2:H144,{6}, FALSE), TRUE)=TRUE, IF(IFERROR(VLOOKUP(E1181,Store_SRP!B2:H110,{6}, FALSE), TRUE)=TRUE,VLOOKUP(E1181,Store_VAM!B2:H273,{6}, FALSE),VLOOKUP(E1181,Store_SRP!B2:H110,{6}, FALSE)), VLOOKUP(E1181,Store_Showcase!B2:H144,{6}, FALSE))</f>
      </c>
      <c r="AH1181" s="1">
        <f>VLOOKUP(G1181,Sku_Consolidated!A2:R957,18,FALSE)</f>
      </c>
      <c r="AI1181" s="1">
        <f>VLOOKUP(G1181,Sku_Consolidated!A2:S957,19,FALSE)</f>
      </c>
      <c r="AJ1181" s="1">
        <f>VLOOKUP(G1181,Sku_Consolidated!A2:T957,20,FALSE)</f>
      </c>
    </row>
    <row r="1182" spans="1:36" x14ac:dyDescent="0.25">
      <c r="A1182" s="1">
        <v>2024</v>
      </c>
      <c r="B1182" s="1" t="s">
        <v>31</v>
      </c>
      <c r="C1182" s="1" t="s">
        <v>32</v>
      </c>
      <c r="D1182" s="1" t="s">
        <v>33</v>
      </c>
      <c r="E1182" s="9" t="s">
        <v>3044</v>
      </c>
      <c r="F1182" s="1">
        <f>IF(VLOOKUP(G1182,Sku_Consolidated!A2:S957,{19},FALSE)="SHOWCASE", VLOOKUP(E1182,Store_Showcase!B2:C144,{2}, FALSE), IF(VLOOKUP(G1182,Sku_Consolidated!A2:S957,{19},FALSE)="VAM",VLOOKUP(E1182,Store_VAM!B2:C273,{2}, FALSE),VLOOKUP(E1182,Store_SRP!B2:C110,{2}, FALSE)))</f>
      </c>
      <c r="G1182" s="1">
        <v>14266</v>
      </c>
      <c r="H1182" s="1" t="s">
        <v>1433</v>
      </c>
      <c r="I1182" s="10" t="s">
        <v>3147</v>
      </c>
      <c r="J1182" s="1">
        <f>VLOOKUP(G1182,Sku_Consolidated!A2:C957, 3, FALSE)</f>
      </c>
      <c r="K1182" s="10">
        <f>IF(J1182="PACK", I1182, 0)</f>
      </c>
      <c r="L1182" s="10">
        <f>IF(J1182="KG", I1182, I1182 * VLOOKUP(G1182,Sku_Consolidated!A2:U957,21,FALSE))</f>
      </c>
      <c r="M1182" s="10" t="s">
        <v>37</v>
      </c>
      <c r="N1182" s="11" t="s">
        <v>3148</v>
      </c>
      <c r="O1182" s="10" t="s">
        <v>3149</v>
      </c>
      <c r="P1182" s="10">
        <f>N1182 - O1182</f>
      </c>
      <c r="Q1182" s="1">
        <f>VLOOKUP(G1182,Sku_Consolidated!A2:G957,7, FALSE)</f>
      </c>
      <c r="R1182" s="1">
        <f>IF(IFERROR(VLOOKUP(E1182,Store_Showcase!B2:H144,7, FALSE), TRUE)=TRUE, IF(IFERROR(VLOOKUP(E1182,Store_SRP!B2:H110,7, FALSE), TRUE)=TRUE,VLOOKUP(E1182,Store_VAM!B2:H273,7, FALSE),VLOOKUP(E1182,Store_SRP!B2:H110,7, FALSE)), VLOOKUP(E1182,Store_Showcase!B2:H144,7, FALSE))</f>
      </c>
      <c r="S1182" s="1">
        <f>IF(IFERROR(VLOOKUP(E1182,Store_Showcase!B2:I144,8, FALSE), TRUE)=TRUE, IF(IFERROR(VLOOKUP(E1182,Store_SRP!B2:I110,8, FALSE), TRUE)=TRUE,VLOOKUP(E1182,Store_VAM!B2:I273,8, FALSE),VLOOKUP(E1182,Store_SRP!B2:I110,8, FALSE)), VLOOKUP(E1182,Store_Showcase!B2:I144,8, FALSE))</f>
      </c>
      <c r="T1182" s="1">
        <f>VLOOKUP(G1182,Sku_Consolidated!A2:R957,18,FALSE)</f>
      </c>
      <c r="U1182" s="1" t="s">
        <v>3150</v>
      </c>
      <c r="V1182" s="1">
        <f>IF(VLOOKUP(G1182,Sku_Consolidated!A2:S957,19,FALSE)="SHOWCASE", VLOOKUP(E1182,Store_Showcase!B2:L144,11, FALSE), IF(VLOOKUP(G1182,Sku_Consolidated!A2:S957,19,FALSE)="VAM",VLOOKUP(E1182,Store_VAM!B2:L273,11, FALSE),VLOOKUP(E1182,Store_SRP!B2:L110,11, FALSE)))</f>
      </c>
      <c r="W1182" s="1">
        <f>VLOOKUP(G1182,Sku_Consolidated!A2:W957,11,FALSE)</f>
      </c>
      <c r="X1182" s="1">
        <f>VLOOKUP(G1182,Sku_Consolidated!A2:H957,8,FALSE)</f>
      </c>
      <c r="Y1182" s="1">
        <f>VLOOKUP(G1182,Sku_Consolidated!A2:I957,9,FALSE)</f>
      </c>
      <c r="Z1182" s="1" t="s">
        <v>41</v>
      </c>
      <c r="AA1182" s="1">
        <f>VLOOKUP(G1182,Sku_Consolidated!A2:E957,5,FALSE)</f>
      </c>
      <c r="AB1182" s="1">
        <f>IF(VLOOKUP(G1182,Sku_Consolidated!A2:S957,19,FALSE)="SHOWCASE", VLOOKUP(E1182,Store_Showcase!B2:N144,13, FALSE), IF(VLOOKUP(G1182,Sku_Consolidated!A2:S957,19,FALSE)="VAM",VLOOKUP(E1182,Store_VAM!B2:N273,13, FALSE),VLOOKUP(E1182,Store_SRP!B2:N110,13, FALSE)))</f>
      </c>
      <c r="AC1182" s="1">
        <f>IF(IFERROR(AB1182,TRUE)=TRUE, "-","OK")</f>
      </c>
      <c r="AD1182" s="11" t="s">
        <v>37</v>
      </c>
      <c r="AE1182" s="11" t="s">
        <v>37</v>
      </c>
      <c r="AF1182" s="1">
        <f>IF(IFERROR(VLOOKUP(E1182,Store_Showcase!B2:H144,{5}, FALSE), TRUE)=TRUE, IF(IFERROR(VLOOKUP(E1182,Store_SRP!B2:H110,{5}, FALSE), TRUE)=TRUE,VLOOKUP(E1182,Store_VAM!B2:H273,{5}, FALSE),VLOOKUP(E1182,Store_SRP!B2:H110,{5}, FALSE)), VLOOKUP(E1182,Store_Showcase!B2:H144,{5}, FALSE))</f>
      </c>
      <c r="AG1182" s="1">
        <f>IF(IFERROR(VLOOKUP(E1182,Store_Showcase!B2:H144,{6}, FALSE), TRUE)=TRUE, IF(IFERROR(VLOOKUP(E1182,Store_SRP!B2:H110,{6}, FALSE), TRUE)=TRUE,VLOOKUP(E1182,Store_VAM!B2:H273,{6}, FALSE),VLOOKUP(E1182,Store_SRP!B2:H110,{6}, FALSE)), VLOOKUP(E1182,Store_Showcase!B2:H144,{6}, FALSE))</f>
      </c>
      <c r="AH1182" s="1">
        <f>VLOOKUP(G1182,Sku_Consolidated!A2:R957,18,FALSE)</f>
      </c>
      <c r="AI1182" s="1">
        <f>VLOOKUP(G1182,Sku_Consolidated!A2:S957,19,FALSE)</f>
      </c>
      <c r="AJ1182" s="1">
        <f>VLOOKUP(G1182,Sku_Consolidated!A2:T957,20,FALSE)</f>
      </c>
    </row>
    <row r="1183" spans="1:36" x14ac:dyDescent="0.25">
      <c r="A1183" s="1">
        <v>2024</v>
      </c>
      <c r="B1183" s="1" t="s">
        <v>31</v>
      </c>
      <c r="C1183" s="1" t="s">
        <v>32</v>
      </c>
      <c r="D1183" s="1" t="s">
        <v>33</v>
      </c>
      <c r="E1183" s="9" t="s">
        <v>3044</v>
      </c>
      <c r="F1183" s="1">
        <f>IF(VLOOKUP(G1183,Sku_Consolidated!A2:S957,{19},FALSE)="SHOWCASE", VLOOKUP(E1183,Store_Showcase!B2:C144,{2}, FALSE), IF(VLOOKUP(G1183,Sku_Consolidated!A2:S957,{19},FALSE)="VAM",VLOOKUP(E1183,Store_VAM!B2:C273,{2}, FALSE),VLOOKUP(E1183,Store_SRP!B2:C110,{2}, FALSE)))</f>
      </c>
      <c r="G1183" s="1">
        <v>14267</v>
      </c>
      <c r="H1183" s="1" t="s">
        <v>1438</v>
      </c>
      <c r="I1183" s="10" t="s">
        <v>3151</v>
      </c>
      <c r="J1183" s="1">
        <f>VLOOKUP(G1183,Sku_Consolidated!A2:C957, 3, FALSE)</f>
      </c>
      <c r="K1183" s="10">
        <f>IF(J1183="PACK", I1183, 0)</f>
      </c>
      <c r="L1183" s="10">
        <f>IF(J1183="KG", I1183, I1183 * VLOOKUP(G1183,Sku_Consolidated!A2:U957,21,FALSE))</f>
      </c>
      <c r="M1183" s="10" t="s">
        <v>37</v>
      </c>
      <c r="N1183" s="11" t="s">
        <v>3152</v>
      </c>
      <c r="O1183" s="10" t="s">
        <v>3153</v>
      </c>
      <c r="P1183" s="10">
        <f>N1183 - O1183</f>
      </c>
      <c r="Q1183" s="1">
        <f>VLOOKUP(G1183,Sku_Consolidated!A2:G957,7, FALSE)</f>
      </c>
      <c r="R1183" s="1">
        <f>IF(IFERROR(VLOOKUP(E1183,Store_Showcase!B2:H144,7, FALSE), TRUE)=TRUE, IF(IFERROR(VLOOKUP(E1183,Store_SRP!B2:H110,7, FALSE), TRUE)=TRUE,VLOOKUP(E1183,Store_VAM!B2:H273,7, FALSE),VLOOKUP(E1183,Store_SRP!B2:H110,7, FALSE)), VLOOKUP(E1183,Store_Showcase!B2:H144,7, FALSE))</f>
      </c>
      <c r="S1183" s="1">
        <f>IF(IFERROR(VLOOKUP(E1183,Store_Showcase!B2:I144,8, FALSE), TRUE)=TRUE, IF(IFERROR(VLOOKUP(E1183,Store_SRP!B2:I110,8, FALSE), TRUE)=TRUE,VLOOKUP(E1183,Store_VAM!B2:I273,8, FALSE),VLOOKUP(E1183,Store_SRP!B2:I110,8, FALSE)), VLOOKUP(E1183,Store_Showcase!B2:I144,8, FALSE))</f>
      </c>
      <c r="T1183" s="1">
        <f>VLOOKUP(G1183,Sku_Consolidated!A2:R957,18,FALSE)</f>
      </c>
      <c r="U1183" s="1" t="s">
        <v>3150</v>
      </c>
      <c r="V1183" s="1">
        <f>IF(VLOOKUP(G1183,Sku_Consolidated!A2:S957,19,FALSE)="SHOWCASE", VLOOKUP(E1183,Store_Showcase!B2:L144,11, FALSE), IF(VLOOKUP(G1183,Sku_Consolidated!A2:S957,19,FALSE)="VAM",VLOOKUP(E1183,Store_VAM!B2:L273,11, FALSE),VLOOKUP(E1183,Store_SRP!B2:L110,11, FALSE)))</f>
      </c>
      <c r="W1183" s="1">
        <f>VLOOKUP(G1183,Sku_Consolidated!A2:W957,11,FALSE)</f>
      </c>
      <c r="X1183" s="1">
        <f>VLOOKUP(G1183,Sku_Consolidated!A2:H957,8,FALSE)</f>
      </c>
      <c r="Y1183" s="1">
        <f>VLOOKUP(G1183,Sku_Consolidated!A2:I957,9,FALSE)</f>
      </c>
      <c r="Z1183" s="1" t="s">
        <v>41</v>
      </c>
      <c r="AA1183" s="1">
        <f>VLOOKUP(G1183,Sku_Consolidated!A2:E957,5,FALSE)</f>
      </c>
      <c r="AB1183" s="1">
        <f>IF(VLOOKUP(G1183,Sku_Consolidated!A2:S957,19,FALSE)="SHOWCASE", VLOOKUP(E1183,Store_Showcase!B2:N144,13, FALSE), IF(VLOOKUP(G1183,Sku_Consolidated!A2:S957,19,FALSE)="VAM",VLOOKUP(E1183,Store_VAM!B2:N273,13, FALSE),VLOOKUP(E1183,Store_SRP!B2:N110,13, FALSE)))</f>
      </c>
      <c r="AC1183" s="1">
        <f>IF(IFERROR(AB1183,TRUE)=TRUE, "-","OK")</f>
      </c>
      <c r="AD1183" s="11" t="s">
        <v>37</v>
      </c>
      <c r="AE1183" s="11" t="s">
        <v>37</v>
      </c>
      <c r="AF1183" s="1">
        <f>IF(IFERROR(VLOOKUP(E1183,Store_Showcase!B2:H144,{5}, FALSE), TRUE)=TRUE, IF(IFERROR(VLOOKUP(E1183,Store_SRP!B2:H110,{5}, FALSE), TRUE)=TRUE,VLOOKUP(E1183,Store_VAM!B2:H273,{5}, FALSE),VLOOKUP(E1183,Store_SRP!B2:H110,{5}, FALSE)), VLOOKUP(E1183,Store_Showcase!B2:H144,{5}, FALSE))</f>
      </c>
      <c r="AG1183" s="1">
        <f>IF(IFERROR(VLOOKUP(E1183,Store_Showcase!B2:H144,{6}, FALSE), TRUE)=TRUE, IF(IFERROR(VLOOKUP(E1183,Store_SRP!B2:H110,{6}, FALSE), TRUE)=TRUE,VLOOKUP(E1183,Store_VAM!B2:H273,{6}, FALSE),VLOOKUP(E1183,Store_SRP!B2:H110,{6}, FALSE)), VLOOKUP(E1183,Store_Showcase!B2:H144,{6}, FALSE))</f>
      </c>
      <c r="AH1183" s="1">
        <f>VLOOKUP(G1183,Sku_Consolidated!A2:R957,18,FALSE)</f>
      </c>
      <c r="AI1183" s="1">
        <f>VLOOKUP(G1183,Sku_Consolidated!A2:S957,19,FALSE)</f>
      </c>
      <c r="AJ1183" s="1">
        <f>VLOOKUP(G1183,Sku_Consolidated!A2:T957,20,FALSE)</f>
      </c>
    </row>
    <row r="1184" spans="1:36" x14ac:dyDescent="0.25">
      <c r="A1184" s="1">
        <v>2024</v>
      </c>
      <c r="B1184" s="1" t="s">
        <v>31</v>
      </c>
      <c r="C1184" s="1" t="s">
        <v>32</v>
      </c>
      <c r="D1184" s="1" t="s">
        <v>33</v>
      </c>
      <c r="E1184" s="9" t="s">
        <v>3044</v>
      </c>
      <c r="F1184" s="1">
        <f>IF(VLOOKUP(G1184,Sku_Consolidated!A2:S957,{19},FALSE)="SHOWCASE", VLOOKUP(E1184,Store_Showcase!B2:C144,{2}, FALSE), IF(VLOOKUP(G1184,Sku_Consolidated!A2:S957,{19},FALSE)="VAM",VLOOKUP(E1184,Store_VAM!B2:C273,{2}, FALSE),VLOOKUP(E1184,Store_SRP!B2:C110,{2}, FALSE)))</f>
      </c>
      <c r="G1184" s="1">
        <v>14268</v>
      </c>
      <c r="H1184" s="1" t="s">
        <v>1442</v>
      </c>
      <c r="I1184" s="10" t="s">
        <v>3154</v>
      </c>
      <c r="J1184" s="1">
        <f>VLOOKUP(G1184,Sku_Consolidated!A2:C957, 3, FALSE)</f>
      </c>
      <c r="K1184" s="10">
        <f>IF(J1184="PACK", I1184, 0)</f>
      </c>
      <c r="L1184" s="10">
        <f>IF(J1184="KG", I1184, I1184 * VLOOKUP(G1184,Sku_Consolidated!A2:U957,21,FALSE))</f>
      </c>
      <c r="M1184" s="10" t="s">
        <v>37</v>
      </c>
      <c r="N1184" s="11" t="s">
        <v>3155</v>
      </c>
      <c r="O1184" s="10" t="s">
        <v>3156</v>
      </c>
      <c r="P1184" s="10">
        <f>N1184 - O1184</f>
      </c>
      <c r="Q1184" s="1">
        <f>VLOOKUP(G1184,Sku_Consolidated!A2:G957,7, FALSE)</f>
      </c>
      <c r="R1184" s="1">
        <f>IF(IFERROR(VLOOKUP(E1184,Store_Showcase!B2:H144,7, FALSE), TRUE)=TRUE, IF(IFERROR(VLOOKUP(E1184,Store_SRP!B2:H110,7, FALSE), TRUE)=TRUE,VLOOKUP(E1184,Store_VAM!B2:H273,7, FALSE),VLOOKUP(E1184,Store_SRP!B2:H110,7, FALSE)), VLOOKUP(E1184,Store_Showcase!B2:H144,7, FALSE))</f>
      </c>
      <c r="S1184" s="1">
        <f>IF(IFERROR(VLOOKUP(E1184,Store_Showcase!B2:I144,8, FALSE), TRUE)=TRUE, IF(IFERROR(VLOOKUP(E1184,Store_SRP!B2:I110,8, FALSE), TRUE)=TRUE,VLOOKUP(E1184,Store_VAM!B2:I273,8, FALSE),VLOOKUP(E1184,Store_SRP!B2:I110,8, FALSE)), VLOOKUP(E1184,Store_Showcase!B2:I144,8, FALSE))</f>
      </c>
      <c r="T1184" s="1">
        <f>VLOOKUP(G1184,Sku_Consolidated!A2:R957,18,FALSE)</f>
      </c>
      <c r="U1184" s="1" t="s">
        <v>3150</v>
      </c>
      <c r="V1184" s="1">
        <f>IF(VLOOKUP(G1184,Sku_Consolidated!A2:S957,19,FALSE)="SHOWCASE", VLOOKUP(E1184,Store_Showcase!B2:L144,11, FALSE), IF(VLOOKUP(G1184,Sku_Consolidated!A2:S957,19,FALSE)="VAM",VLOOKUP(E1184,Store_VAM!B2:L273,11, FALSE),VLOOKUP(E1184,Store_SRP!B2:L110,11, FALSE)))</f>
      </c>
      <c r="W1184" s="1">
        <f>VLOOKUP(G1184,Sku_Consolidated!A2:W957,11,FALSE)</f>
      </c>
      <c r="X1184" s="1">
        <f>VLOOKUP(G1184,Sku_Consolidated!A2:H957,8,FALSE)</f>
      </c>
      <c r="Y1184" s="1">
        <f>VLOOKUP(G1184,Sku_Consolidated!A2:I957,9,FALSE)</f>
      </c>
      <c r="Z1184" s="1" t="s">
        <v>41</v>
      </c>
      <c r="AA1184" s="1">
        <f>VLOOKUP(G1184,Sku_Consolidated!A2:E957,5,FALSE)</f>
      </c>
      <c r="AB1184" s="1">
        <f>IF(VLOOKUP(G1184,Sku_Consolidated!A2:S957,19,FALSE)="SHOWCASE", VLOOKUP(E1184,Store_Showcase!B2:N144,13, FALSE), IF(VLOOKUP(G1184,Sku_Consolidated!A2:S957,19,FALSE)="VAM",VLOOKUP(E1184,Store_VAM!B2:N273,13, FALSE),VLOOKUP(E1184,Store_SRP!B2:N110,13, FALSE)))</f>
      </c>
      <c r="AC1184" s="1">
        <f>IF(IFERROR(AB1184,TRUE)=TRUE, "-","OK")</f>
      </c>
      <c r="AD1184" s="11" t="s">
        <v>37</v>
      </c>
      <c r="AE1184" s="11" t="s">
        <v>37</v>
      </c>
      <c r="AF1184" s="1">
        <f>IF(IFERROR(VLOOKUP(E1184,Store_Showcase!B2:H144,{5}, FALSE), TRUE)=TRUE, IF(IFERROR(VLOOKUP(E1184,Store_SRP!B2:H110,{5}, FALSE), TRUE)=TRUE,VLOOKUP(E1184,Store_VAM!B2:H273,{5}, FALSE),VLOOKUP(E1184,Store_SRP!B2:H110,{5}, FALSE)), VLOOKUP(E1184,Store_Showcase!B2:H144,{5}, FALSE))</f>
      </c>
      <c r="AG1184" s="1">
        <f>IF(IFERROR(VLOOKUP(E1184,Store_Showcase!B2:H144,{6}, FALSE), TRUE)=TRUE, IF(IFERROR(VLOOKUP(E1184,Store_SRP!B2:H110,{6}, FALSE), TRUE)=TRUE,VLOOKUP(E1184,Store_VAM!B2:H273,{6}, FALSE),VLOOKUP(E1184,Store_SRP!B2:H110,{6}, FALSE)), VLOOKUP(E1184,Store_Showcase!B2:H144,{6}, FALSE))</f>
      </c>
      <c r="AH1184" s="1">
        <f>VLOOKUP(G1184,Sku_Consolidated!A2:R957,18,FALSE)</f>
      </c>
      <c r="AI1184" s="1">
        <f>VLOOKUP(G1184,Sku_Consolidated!A2:S957,19,FALSE)</f>
      </c>
      <c r="AJ1184" s="1">
        <f>VLOOKUP(G1184,Sku_Consolidated!A2:T957,20,FALSE)</f>
      </c>
    </row>
    <row r="1185" spans="1:36" x14ac:dyDescent="0.25">
      <c r="A1185" s="1">
        <v>2024</v>
      </c>
      <c r="B1185" s="1" t="s">
        <v>31</v>
      </c>
      <c r="C1185" s="1" t="s">
        <v>32</v>
      </c>
      <c r="D1185" s="1" t="s">
        <v>33</v>
      </c>
      <c r="E1185" s="9" t="s">
        <v>3044</v>
      </c>
      <c r="F1185" s="1">
        <f>IF(VLOOKUP(G1185,Sku_Consolidated!A2:S957,{19},FALSE)="SHOWCASE", VLOOKUP(E1185,Store_Showcase!B2:C144,{2}, FALSE), IF(VLOOKUP(G1185,Sku_Consolidated!A2:S957,{19},FALSE)="VAM",VLOOKUP(E1185,Store_VAM!B2:C273,{2}, FALSE),VLOOKUP(E1185,Store_SRP!B2:C110,{2}, FALSE)))</f>
      </c>
      <c r="G1185" s="1">
        <v>14269</v>
      </c>
      <c r="H1185" s="1" t="s">
        <v>1446</v>
      </c>
      <c r="I1185" s="10" t="s">
        <v>3157</v>
      </c>
      <c r="J1185" s="1">
        <f>VLOOKUP(G1185,Sku_Consolidated!A2:C957, 3, FALSE)</f>
      </c>
      <c r="K1185" s="10">
        <f>IF(J1185="PACK", I1185, 0)</f>
      </c>
      <c r="L1185" s="10">
        <f>IF(J1185="KG", I1185, I1185 * VLOOKUP(G1185,Sku_Consolidated!A2:U957,21,FALSE))</f>
      </c>
      <c r="M1185" s="10" t="s">
        <v>37</v>
      </c>
      <c r="N1185" s="11" t="s">
        <v>3158</v>
      </c>
      <c r="O1185" s="10" t="s">
        <v>3159</v>
      </c>
      <c r="P1185" s="10">
        <f>N1185 - O1185</f>
      </c>
      <c r="Q1185" s="1">
        <f>VLOOKUP(G1185,Sku_Consolidated!A2:G957,7, FALSE)</f>
      </c>
      <c r="R1185" s="1">
        <f>IF(IFERROR(VLOOKUP(E1185,Store_Showcase!B2:H144,7, FALSE), TRUE)=TRUE, IF(IFERROR(VLOOKUP(E1185,Store_SRP!B2:H110,7, FALSE), TRUE)=TRUE,VLOOKUP(E1185,Store_VAM!B2:H273,7, FALSE),VLOOKUP(E1185,Store_SRP!B2:H110,7, FALSE)), VLOOKUP(E1185,Store_Showcase!B2:H144,7, FALSE))</f>
      </c>
      <c r="S1185" s="1">
        <f>IF(IFERROR(VLOOKUP(E1185,Store_Showcase!B2:I144,8, FALSE), TRUE)=TRUE, IF(IFERROR(VLOOKUP(E1185,Store_SRP!B2:I110,8, FALSE), TRUE)=TRUE,VLOOKUP(E1185,Store_VAM!B2:I273,8, FALSE),VLOOKUP(E1185,Store_SRP!B2:I110,8, FALSE)), VLOOKUP(E1185,Store_Showcase!B2:I144,8, FALSE))</f>
      </c>
      <c r="T1185" s="1">
        <f>VLOOKUP(G1185,Sku_Consolidated!A2:R957,18,FALSE)</f>
      </c>
      <c r="U1185" s="1" t="s">
        <v>3150</v>
      </c>
      <c r="V1185" s="1">
        <f>IF(VLOOKUP(G1185,Sku_Consolidated!A2:S957,19,FALSE)="SHOWCASE", VLOOKUP(E1185,Store_Showcase!B2:L144,11, FALSE), IF(VLOOKUP(G1185,Sku_Consolidated!A2:S957,19,FALSE)="VAM",VLOOKUP(E1185,Store_VAM!B2:L273,11, FALSE),VLOOKUP(E1185,Store_SRP!B2:L110,11, FALSE)))</f>
      </c>
      <c r="W1185" s="1">
        <f>VLOOKUP(G1185,Sku_Consolidated!A2:W957,11,FALSE)</f>
      </c>
      <c r="X1185" s="1">
        <f>VLOOKUP(G1185,Sku_Consolidated!A2:H957,8,FALSE)</f>
      </c>
      <c r="Y1185" s="1">
        <f>VLOOKUP(G1185,Sku_Consolidated!A2:I957,9,FALSE)</f>
      </c>
      <c r="Z1185" s="1" t="s">
        <v>41</v>
      </c>
      <c r="AA1185" s="1">
        <f>VLOOKUP(G1185,Sku_Consolidated!A2:E957,5,FALSE)</f>
      </c>
      <c r="AB1185" s="1">
        <f>IF(VLOOKUP(G1185,Sku_Consolidated!A2:S957,19,FALSE)="SHOWCASE", VLOOKUP(E1185,Store_Showcase!B2:N144,13, FALSE), IF(VLOOKUP(G1185,Sku_Consolidated!A2:S957,19,FALSE)="VAM",VLOOKUP(E1185,Store_VAM!B2:N273,13, FALSE),VLOOKUP(E1185,Store_SRP!B2:N110,13, FALSE)))</f>
      </c>
      <c r="AC1185" s="1">
        <f>IF(IFERROR(AB1185,TRUE)=TRUE, "-","OK")</f>
      </c>
      <c r="AD1185" s="11" t="s">
        <v>37</v>
      </c>
      <c r="AE1185" s="11" t="s">
        <v>37</v>
      </c>
      <c r="AF1185" s="1">
        <f>IF(IFERROR(VLOOKUP(E1185,Store_Showcase!B2:H144,{5}, FALSE), TRUE)=TRUE, IF(IFERROR(VLOOKUP(E1185,Store_SRP!B2:H110,{5}, FALSE), TRUE)=TRUE,VLOOKUP(E1185,Store_VAM!B2:H273,{5}, FALSE),VLOOKUP(E1185,Store_SRP!B2:H110,{5}, FALSE)), VLOOKUP(E1185,Store_Showcase!B2:H144,{5}, FALSE))</f>
      </c>
      <c r="AG1185" s="1">
        <f>IF(IFERROR(VLOOKUP(E1185,Store_Showcase!B2:H144,{6}, FALSE), TRUE)=TRUE, IF(IFERROR(VLOOKUP(E1185,Store_SRP!B2:H110,{6}, FALSE), TRUE)=TRUE,VLOOKUP(E1185,Store_VAM!B2:H273,{6}, FALSE),VLOOKUP(E1185,Store_SRP!B2:H110,{6}, FALSE)), VLOOKUP(E1185,Store_Showcase!B2:H144,{6}, FALSE))</f>
      </c>
      <c r="AH1185" s="1">
        <f>VLOOKUP(G1185,Sku_Consolidated!A2:R957,18,FALSE)</f>
      </c>
      <c r="AI1185" s="1">
        <f>VLOOKUP(G1185,Sku_Consolidated!A2:S957,19,FALSE)</f>
      </c>
      <c r="AJ1185" s="1">
        <f>VLOOKUP(G1185,Sku_Consolidated!A2:T957,20,FALSE)</f>
      </c>
    </row>
    <row r="1186" spans="1:36" x14ac:dyDescent="0.25">
      <c r="A1186" s="1">
        <v>2024</v>
      </c>
      <c r="B1186" s="1" t="s">
        <v>31</v>
      </c>
      <c r="C1186" s="1" t="s">
        <v>32</v>
      </c>
      <c r="D1186" s="1" t="s">
        <v>33</v>
      </c>
      <c r="E1186" s="9" t="s">
        <v>3044</v>
      </c>
      <c r="F1186" s="1">
        <f>IF(VLOOKUP(G1186,Sku_Consolidated!A2:S957,{19},FALSE)="SHOWCASE", VLOOKUP(E1186,Store_Showcase!B2:C144,{2}, FALSE), IF(VLOOKUP(G1186,Sku_Consolidated!A2:S957,{19},FALSE)="VAM",VLOOKUP(E1186,Store_VAM!B2:C273,{2}, FALSE),VLOOKUP(E1186,Store_SRP!B2:C110,{2}, FALSE)))</f>
      </c>
      <c r="G1186" s="1">
        <v>14270</v>
      </c>
      <c r="H1186" s="1" t="s">
        <v>1450</v>
      </c>
      <c r="I1186" s="10" t="s">
        <v>3160</v>
      </c>
      <c r="J1186" s="1">
        <f>VLOOKUP(G1186,Sku_Consolidated!A2:C957, 3, FALSE)</f>
      </c>
      <c r="K1186" s="10">
        <f>IF(J1186="PACK", I1186, 0)</f>
      </c>
      <c r="L1186" s="10">
        <f>IF(J1186="KG", I1186, I1186 * VLOOKUP(G1186,Sku_Consolidated!A2:U957,21,FALSE))</f>
      </c>
      <c r="M1186" s="10" t="s">
        <v>37</v>
      </c>
      <c r="N1186" s="11" t="s">
        <v>3161</v>
      </c>
      <c r="O1186" s="10" t="s">
        <v>3162</v>
      </c>
      <c r="P1186" s="10">
        <f>N1186 - O1186</f>
      </c>
      <c r="Q1186" s="1">
        <f>VLOOKUP(G1186,Sku_Consolidated!A2:G957,7, FALSE)</f>
      </c>
      <c r="R1186" s="1">
        <f>IF(IFERROR(VLOOKUP(E1186,Store_Showcase!B2:H144,7, FALSE), TRUE)=TRUE, IF(IFERROR(VLOOKUP(E1186,Store_SRP!B2:H110,7, FALSE), TRUE)=TRUE,VLOOKUP(E1186,Store_VAM!B2:H273,7, FALSE),VLOOKUP(E1186,Store_SRP!B2:H110,7, FALSE)), VLOOKUP(E1186,Store_Showcase!B2:H144,7, FALSE))</f>
      </c>
      <c r="S1186" s="1">
        <f>IF(IFERROR(VLOOKUP(E1186,Store_Showcase!B2:I144,8, FALSE), TRUE)=TRUE, IF(IFERROR(VLOOKUP(E1186,Store_SRP!B2:I110,8, FALSE), TRUE)=TRUE,VLOOKUP(E1186,Store_VAM!B2:I273,8, FALSE),VLOOKUP(E1186,Store_SRP!B2:I110,8, FALSE)), VLOOKUP(E1186,Store_Showcase!B2:I144,8, FALSE))</f>
      </c>
      <c r="T1186" s="1">
        <f>VLOOKUP(G1186,Sku_Consolidated!A2:R957,18,FALSE)</f>
      </c>
      <c r="U1186" s="1" t="s">
        <v>3150</v>
      </c>
      <c r="V1186" s="1">
        <f>IF(VLOOKUP(G1186,Sku_Consolidated!A2:S957,19,FALSE)="SHOWCASE", VLOOKUP(E1186,Store_Showcase!B2:L144,11, FALSE), IF(VLOOKUP(G1186,Sku_Consolidated!A2:S957,19,FALSE)="VAM",VLOOKUP(E1186,Store_VAM!B2:L273,11, FALSE),VLOOKUP(E1186,Store_SRP!B2:L110,11, FALSE)))</f>
      </c>
      <c r="W1186" s="1">
        <f>VLOOKUP(G1186,Sku_Consolidated!A2:W957,11,FALSE)</f>
      </c>
      <c r="X1186" s="1">
        <f>VLOOKUP(G1186,Sku_Consolidated!A2:H957,8,FALSE)</f>
      </c>
      <c r="Y1186" s="1">
        <f>VLOOKUP(G1186,Sku_Consolidated!A2:I957,9,FALSE)</f>
      </c>
      <c r="Z1186" s="1" t="s">
        <v>41</v>
      </c>
      <c r="AA1186" s="1">
        <f>VLOOKUP(G1186,Sku_Consolidated!A2:E957,5,FALSE)</f>
      </c>
      <c r="AB1186" s="1">
        <f>IF(VLOOKUP(G1186,Sku_Consolidated!A2:S957,19,FALSE)="SHOWCASE", VLOOKUP(E1186,Store_Showcase!B2:N144,13, FALSE), IF(VLOOKUP(G1186,Sku_Consolidated!A2:S957,19,FALSE)="VAM",VLOOKUP(E1186,Store_VAM!B2:N273,13, FALSE),VLOOKUP(E1186,Store_SRP!B2:N110,13, FALSE)))</f>
      </c>
      <c r="AC1186" s="1">
        <f>IF(IFERROR(AB1186,TRUE)=TRUE, "-","OK")</f>
      </c>
      <c r="AD1186" s="11" t="s">
        <v>37</v>
      </c>
      <c r="AE1186" s="11" t="s">
        <v>37</v>
      </c>
      <c r="AF1186" s="1">
        <f>IF(IFERROR(VLOOKUP(E1186,Store_Showcase!B2:H144,{5}, FALSE), TRUE)=TRUE, IF(IFERROR(VLOOKUP(E1186,Store_SRP!B2:H110,{5}, FALSE), TRUE)=TRUE,VLOOKUP(E1186,Store_VAM!B2:H273,{5}, FALSE),VLOOKUP(E1186,Store_SRP!B2:H110,{5}, FALSE)), VLOOKUP(E1186,Store_Showcase!B2:H144,{5}, FALSE))</f>
      </c>
      <c r="AG1186" s="1">
        <f>IF(IFERROR(VLOOKUP(E1186,Store_Showcase!B2:H144,{6}, FALSE), TRUE)=TRUE, IF(IFERROR(VLOOKUP(E1186,Store_SRP!B2:H110,{6}, FALSE), TRUE)=TRUE,VLOOKUP(E1186,Store_VAM!B2:H273,{6}, FALSE),VLOOKUP(E1186,Store_SRP!B2:H110,{6}, FALSE)), VLOOKUP(E1186,Store_Showcase!B2:H144,{6}, FALSE))</f>
      </c>
      <c r="AH1186" s="1">
        <f>VLOOKUP(G1186,Sku_Consolidated!A2:R957,18,FALSE)</f>
      </c>
      <c r="AI1186" s="1">
        <f>VLOOKUP(G1186,Sku_Consolidated!A2:S957,19,FALSE)</f>
      </c>
      <c r="AJ1186" s="1">
        <f>VLOOKUP(G1186,Sku_Consolidated!A2:T957,20,FALSE)</f>
      </c>
    </row>
    <row r="1187" spans="1:36" x14ac:dyDescent="0.25">
      <c r="A1187" s="1">
        <v>2024</v>
      </c>
      <c r="B1187" s="1" t="s">
        <v>31</v>
      </c>
      <c r="C1187" s="1" t="s">
        <v>32</v>
      </c>
      <c r="D1187" s="1" t="s">
        <v>33</v>
      </c>
      <c r="E1187" s="9" t="s">
        <v>3044</v>
      </c>
      <c r="F1187" s="1">
        <f>IF(VLOOKUP(G1187,Sku_Consolidated!A2:S957,{19},FALSE)="SHOWCASE", VLOOKUP(E1187,Store_Showcase!B2:C144,{2}, FALSE), IF(VLOOKUP(G1187,Sku_Consolidated!A2:S957,{19},FALSE)="VAM",VLOOKUP(E1187,Store_VAM!B2:C273,{2}, FALSE),VLOOKUP(E1187,Store_SRP!B2:C110,{2}, FALSE)))</f>
      </c>
      <c r="G1187" s="1">
        <v>14275</v>
      </c>
      <c r="H1187" s="1" t="s">
        <v>1454</v>
      </c>
      <c r="I1187" s="10" t="s">
        <v>3163</v>
      </c>
      <c r="J1187" s="1">
        <f>VLOOKUP(G1187,Sku_Consolidated!A2:C957, 3, FALSE)</f>
      </c>
      <c r="K1187" s="10">
        <f>IF(J1187="PACK", I1187, 0)</f>
      </c>
      <c r="L1187" s="10">
        <f>IF(J1187="KG", I1187, I1187 * VLOOKUP(G1187,Sku_Consolidated!A2:U957,21,FALSE))</f>
      </c>
      <c r="M1187" s="10" t="s">
        <v>37</v>
      </c>
      <c r="N1187" s="11" t="s">
        <v>3164</v>
      </c>
      <c r="O1187" s="10" t="s">
        <v>3165</v>
      </c>
      <c r="P1187" s="10">
        <f>N1187 - O1187</f>
      </c>
      <c r="Q1187" s="1">
        <f>VLOOKUP(G1187,Sku_Consolidated!A2:G957,7, FALSE)</f>
      </c>
      <c r="R1187" s="1">
        <f>IF(IFERROR(VLOOKUP(E1187,Store_Showcase!B2:H144,7, FALSE), TRUE)=TRUE, IF(IFERROR(VLOOKUP(E1187,Store_SRP!B2:H110,7, FALSE), TRUE)=TRUE,VLOOKUP(E1187,Store_VAM!B2:H273,7, FALSE),VLOOKUP(E1187,Store_SRP!B2:H110,7, FALSE)), VLOOKUP(E1187,Store_Showcase!B2:H144,7, FALSE))</f>
      </c>
      <c r="S1187" s="1">
        <f>IF(IFERROR(VLOOKUP(E1187,Store_Showcase!B2:I144,8, FALSE), TRUE)=TRUE, IF(IFERROR(VLOOKUP(E1187,Store_SRP!B2:I110,8, FALSE), TRUE)=TRUE,VLOOKUP(E1187,Store_VAM!B2:I273,8, FALSE),VLOOKUP(E1187,Store_SRP!B2:I110,8, FALSE)), VLOOKUP(E1187,Store_Showcase!B2:I144,8, FALSE))</f>
      </c>
      <c r="T1187" s="1">
        <f>VLOOKUP(G1187,Sku_Consolidated!A2:R957,18,FALSE)</f>
      </c>
      <c r="U1187" s="1" t="s">
        <v>3150</v>
      </c>
      <c r="V1187" s="1">
        <f>IF(VLOOKUP(G1187,Sku_Consolidated!A2:S957,19,FALSE)="SHOWCASE", VLOOKUP(E1187,Store_Showcase!B2:L144,11, FALSE), IF(VLOOKUP(G1187,Sku_Consolidated!A2:S957,19,FALSE)="VAM",VLOOKUP(E1187,Store_VAM!B2:L273,11, FALSE),VLOOKUP(E1187,Store_SRP!B2:L110,11, FALSE)))</f>
      </c>
      <c r="W1187" s="1">
        <f>VLOOKUP(G1187,Sku_Consolidated!A2:W957,11,FALSE)</f>
      </c>
      <c r="X1187" s="1">
        <f>VLOOKUP(G1187,Sku_Consolidated!A2:H957,8,FALSE)</f>
      </c>
      <c r="Y1187" s="1">
        <f>VLOOKUP(G1187,Sku_Consolidated!A2:I957,9,FALSE)</f>
      </c>
      <c r="Z1187" s="1" t="s">
        <v>41</v>
      </c>
      <c r="AA1187" s="1">
        <f>VLOOKUP(G1187,Sku_Consolidated!A2:E957,5,FALSE)</f>
      </c>
      <c r="AB1187" s="1">
        <f>IF(VLOOKUP(G1187,Sku_Consolidated!A2:S957,19,FALSE)="SHOWCASE", VLOOKUP(E1187,Store_Showcase!B2:N144,13, FALSE), IF(VLOOKUP(G1187,Sku_Consolidated!A2:S957,19,FALSE)="VAM",VLOOKUP(E1187,Store_VAM!B2:N273,13, FALSE),VLOOKUP(E1187,Store_SRP!B2:N110,13, FALSE)))</f>
      </c>
      <c r="AC1187" s="1">
        <f>IF(IFERROR(AB1187,TRUE)=TRUE, "-","OK")</f>
      </c>
      <c r="AD1187" s="11" t="s">
        <v>37</v>
      </c>
      <c r="AE1187" s="11" t="s">
        <v>37</v>
      </c>
      <c r="AF1187" s="1">
        <f>IF(IFERROR(VLOOKUP(E1187,Store_Showcase!B2:H144,{5}, FALSE), TRUE)=TRUE, IF(IFERROR(VLOOKUP(E1187,Store_SRP!B2:H110,{5}, FALSE), TRUE)=TRUE,VLOOKUP(E1187,Store_VAM!B2:H273,{5}, FALSE),VLOOKUP(E1187,Store_SRP!B2:H110,{5}, FALSE)), VLOOKUP(E1187,Store_Showcase!B2:H144,{5}, FALSE))</f>
      </c>
      <c r="AG1187" s="1">
        <f>IF(IFERROR(VLOOKUP(E1187,Store_Showcase!B2:H144,{6}, FALSE), TRUE)=TRUE, IF(IFERROR(VLOOKUP(E1187,Store_SRP!B2:H110,{6}, FALSE), TRUE)=TRUE,VLOOKUP(E1187,Store_VAM!B2:H273,{6}, FALSE),VLOOKUP(E1187,Store_SRP!B2:H110,{6}, FALSE)), VLOOKUP(E1187,Store_Showcase!B2:H144,{6}, FALSE))</f>
      </c>
      <c r="AH1187" s="1">
        <f>VLOOKUP(G1187,Sku_Consolidated!A2:R957,18,FALSE)</f>
      </c>
      <c r="AI1187" s="1">
        <f>VLOOKUP(G1187,Sku_Consolidated!A2:S957,19,FALSE)</f>
      </c>
      <c r="AJ1187" s="1">
        <f>VLOOKUP(G1187,Sku_Consolidated!A2:T957,20,FALSE)</f>
      </c>
    </row>
    <row r="1188" spans="1:36" x14ac:dyDescent="0.25">
      <c r="A1188" s="1">
        <v>2024</v>
      </c>
      <c r="B1188" s="1" t="s">
        <v>31</v>
      </c>
      <c r="C1188" s="1" t="s">
        <v>32</v>
      </c>
      <c r="D1188" s="1" t="s">
        <v>33</v>
      </c>
      <c r="E1188" s="9" t="s">
        <v>3044</v>
      </c>
      <c r="F1188" s="1">
        <f>IF(VLOOKUP(G1188,Sku_Consolidated!A2:S957,{19},FALSE)="SHOWCASE", VLOOKUP(E1188,Store_Showcase!B2:C144,{2}, FALSE), IF(VLOOKUP(G1188,Sku_Consolidated!A2:S957,{19},FALSE)="VAM",VLOOKUP(E1188,Store_VAM!B2:C273,{2}, FALSE),VLOOKUP(E1188,Store_SRP!B2:C110,{2}, FALSE)))</f>
      </c>
      <c r="G1188" s="1">
        <v>14280</v>
      </c>
      <c r="H1188" s="1" t="s">
        <v>1458</v>
      </c>
      <c r="I1188" s="10" t="s">
        <v>3166</v>
      </c>
      <c r="J1188" s="1">
        <f>VLOOKUP(G1188,Sku_Consolidated!A2:C957, 3, FALSE)</f>
      </c>
      <c r="K1188" s="10">
        <f>IF(J1188="PACK", I1188, 0)</f>
      </c>
      <c r="L1188" s="10">
        <f>IF(J1188="KG", I1188, I1188 * VLOOKUP(G1188,Sku_Consolidated!A2:U957,21,FALSE))</f>
      </c>
      <c r="M1188" s="10" t="s">
        <v>37</v>
      </c>
      <c r="N1188" s="11" t="s">
        <v>3167</v>
      </c>
      <c r="O1188" s="10" t="s">
        <v>3168</v>
      </c>
      <c r="P1188" s="10">
        <f>N1188 - O1188</f>
      </c>
      <c r="Q1188" s="1">
        <f>VLOOKUP(G1188,Sku_Consolidated!A2:G957,7, FALSE)</f>
      </c>
      <c r="R1188" s="1">
        <f>IF(IFERROR(VLOOKUP(E1188,Store_Showcase!B2:H144,7, FALSE), TRUE)=TRUE, IF(IFERROR(VLOOKUP(E1188,Store_SRP!B2:H110,7, FALSE), TRUE)=TRUE,VLOOKUP(E1188,Store_VAM!B2:H273,7, FALSE),VLOOKUP(E1188,Store_SRP!B2:H110,7, FALSE)), VLOOKUP(E1188,Store_Showcase!B2:H144,7, FALSE))</f>
      </c>
      <c r="S1188" s="1">
        <f>IF(IFERROR(VLOOKUP(E1188,Store_Showcase!B2:I144,8, FALSE), TRUE)=TRUE, IF(IFERROR(VLOOKUP(E1188,Store_SRP!B2:I110,8, FALSE), TRUE)=TRUE,VLOOKUP(E1188,Store_VAM!B2:I273,8, FALSE),VLOOKUP(E1188,Store_SRP!B2:I110,8, FALSE)), VLOOKUP(E1188,Store_Showcase!B2:I144,8, FALSE))</f>
      </c>
      <c r="T1188" s="1">
        <f>VLOOKUP(G1188,Sku_Consolidated!A2:R957,18,FALSE)</f>
      </c>
      <c r="U1188" s="1" t="s">
        <v>3150</v>
      </c>
      <c r="V1188" s="1">
        <f>IF(VLOOKUP(G1188,Sku_Consolidated!A2:S957,19,FALSE)="SHOWCASE", VLOOKUP(E1188,Store_Showcase!B2:L144,11, FALSE), IF(VLOOKUP(G1188,Sku_Consolidated!A2:S957,19,FALSE)="VAM",VLOOKUP(E1188,Store_VAM!B2:L273,11, FALSE),VLOOKUP(E1188,Store_SRP!B2:L110,11, FALSE)))</f>
      </c>
      <c r="W1188" s="1">
        <f>VLOOKUP(G1188,Sku_Consolidated!A2:W957,11,FALSE)</f>
      </c>
      <c r="X1188" s="1">
        <f>VLOOKUP(G1188,Sku_Consolidated!A2:H957,8,FALSE)</f>
      </c>
      <c r="Y1188" s="1">
        <f>VLOOKUP(G1188,Sku_Consolidated!A2:I957,9,FALSE)</f>
      </c>
      <c r="Z1188" s="1" t="s">
        <v>41</v>
      </c>
      <c r="AA1188" s="1">
        <f>VLOOKUP(G1188,Sku_Consolidated!A2:E957,5,FALSE)</f>
      </c>
      <c r="AB1188" s="1">
        <f>IF(VLOOKUP(G1188,Sku_Consolidated!A2:S957,19,FALSE)="SHOWCASE", VLOOKUP(E1188,Store_Showcase!B2:N144,13, FALSE), IF(VLOOKUP(G1188,Sku_Consolidated!A2:S957,19,FALSE)="VAM",VLOOKUP(E1188,Store_VAM!B2:N273,13, FALSE),VLOOKUP(E1188,Store_SRP!B2:N110,13, FALSE)))</f>
      </c>
      <c r="AC1188" s="1">
        <f>IF(IFERROR(AB1188,TRUE)=TRUE, "-","OK")</f>
      </c>
      <c r="AD1188" s="11" t="s">
        <v>37</v>
      </c>
      <c r="AE1188" s="11" t="s">
        <v>37</v>
      </c>
      <c r="AF1188" s="1">
        <f>IF(IFERROR(VLOOKUP(E1188,Store_Showcase!B2:H144,{5}, FALSE), TRUE)=TRUE, IF(IFERROR(VLOOKUP(E1188,Store_SRP!B2:H110,{5}, FALSE), TRUE)=TRUE,VLOOKUP(E1188,Store_VAM!B2:H273,{5}, FALSE),VLOOKUP(E1188,Store_SRP!B2:H110,{5}, FALSE)), VLOOKUP(E1188,Store_Showcase!B2:H144,{5}, FALSE))</f>
      </c>
      <c r="AG1188" s="1">
        <f>IF(IFERROR(VLOOKUP(E1188,Store_Showcase!B2:H144,{6}, FALSE), TRUE)=TRUE, IF(IFERROR(VLOOKUP(E1188,Store_SRP!B2:H110,{6}, FALSE), TRUE)=TRUE,VLOOKUP(E1188,Store_VAM!B2:H273,{6}, FALSE),VLOOKUP(E1188,Store_SRP!B2:H110,{6}, FALSE)), VLOOKUP(E1188,Store_Showcase!B2:H144,{6}, FALSE))</f>
      </c>
      <c r="AH1188" s="1">
        <f>VLOOKUP(G1188,Sku_Consolidated!A2:R957,18,FALSE)</f>
      </c>
      <c r="AI1188" s="1">
        <f>VLOOKUP(G1188,Sku_Consolidated!A2:S957,19,FALSE)</f>
      </c>
      <c r="AJ1188" s="1">
        <f>VLOOKUP(G1188,Sku_Consolidated!A2:T957,20,FALSE)</f>
      </c>
    </row>
    <row r="1189" spans="1:36" x14ac:dyDescent="0.25">
      <c r="A1189" s="1">
        <v>2024</v>
      </c>
      <c r="B1189" s="1" t="s">
        <v>31</v>
      </c>
      <c r="C1189" s="1" t="s">
        <v>32</v>
      </c>
      <c r="D1189" s="1" t="s">
        <v>33</v>
      </c>
      <c r="E1189" s="9" t="s">
        <v>3044</v>
      </c>
      <c r="F1189" s="1">
        <f>IF(VLOOKUP(G1189,Sku_Consolidated!A2:S957,{19},FALSE)="SHOWCASE", VLOOKUP(E1189,Store_Showcase!B2:C144,{2}, FALSE), IF(VLOOKUP(G1189,Sku_Consolidated!A2:S957,{19},FALSE)="VAM",VLOOKUP(E1189,Store_VAM!B2:C273,{2}, FALSE),VLOOKUP(E1189,Store_SRP!B2:C110,{2}, FALSE)))</f>
      </c>
      <c r="G1189" s="1">
        <v>14281</v>
      </c>
      <c r="H1189" s="1" t="s">
        <v>1621</v>
      </c>
      <c r="I1189" s="10" t="s">
        <v>3169</v>
      </c>
      <c r="J1189" s="1">
        <f>VLOOKUP(G1189,Sku_Consolidated!A2:C957, 3, FALSE)</f>
      </c>
      <c r="K1189" s="10">
        <f>IF(J1189="PACK", I1189, 0)</f>
      </c>
      <c r="L1189" s="10">
        <f>IF(J1189="KG", I1189, I1189 * VLOOKUP(G1189,Sku_Consolidated!A2:U957,21,FALSE))</f>
      </c>
      <c r="M1189" s="10" t="s">
        <v>37</v>
      </c>
      <c r="N1189" s="11" t="s">
        <v>3170</v>
      </c>
      <c r="O1189" s="10" t="s">
        <v>3171</v>
      </c>
      <c r="P1189" s="10">
        <f>N1189 - O1189</f>
      </c>
      <c r="Q1189" s="1">
        <f>VLOOKUP(G1189,Sku_Consolidated!A2:G957,7, FALSE)</f>
      </c>
      <c r="R1189" s="1">
        <f>IF(IFERROR(VLOOKUP(E1189,Store_Showcase!B2:H144,7, FALSE), TRUE)=TRUE, IF(IFERROR(VLOOKUP(E1189,Store_SRP!B2:H110,7, FALSE), TRUE)=TRUE,VLOOKUP(E1189,Store_VAM!B2:H273,7, FALSE),VLOOKUP(E1189,Store_SRP!B2:H110,7, FALSE)), VLOOKUP(E1189,Store_Showcase!B2:H144,7, FALSE))</f>
      </c>
      <c r="S1189" s="1">
        <f>IF(IFERROR(VLOOKUP(E1189,Store_Showcase!B2:I144,8, FALSE), TRUE)=TRUE, IF(IFERROR(VLOOKUP(E1189,Store_SRP!B2:I110,8, FALSE), TRUE)=TRUE,VLOOKUP(E1189,Store_VAM!B2:I273,8, FALSE),VLOOKUP(E1189,Store_SRP!B2:I110,8, FALSE)), VLOOKUP(E1189,Store_Showcase!B2:I144,8, FALSE))</f>
      </c>
      <c r="T1189" s="1">
        <f>VLOOKUP(G1189,Sku_Consolidated!A2:R957,18,FALSE)</f>
      </c>
      <c r="U1189" s="1" t="s">
        <v>3150</v>
      </c>
      <c r="V1189" s="1">
        <f>IF(VLOOKUP(G1189,Sku_Consolidated!A2:S957,19,FALSE)="SHOWCASE", VLOOKUP(E1189,Store_Showcase!B2:L144,11, FALSE), IF(VLOOKUP(G1189,Sku_Consolidated!A2:S957,19,FALSE)="VAM",VLOOKUP(E1189,Store_VAM!B2:L273,11, FALSE),VLOOKUP(E1189,Store_SRP!B2:L110,11, FALSE)))</f>
      </c>
      <c r="W1189" s="1">
        <f>VLOOKUP(G1189,Sku_Consolidated!A2:W957,11,FALSE)</f>
      </c>
      <c r="X1189" s="1">
        <f>VLOOKUP(G1189,Sku_Consolidated!A2:H957,8,FALSE)</f>
      </c>
      <c r="Y1189" s="1">
        <f>VLOOKUP(G1189,Sku_Consolidated!A2:I957,9,FALSE)</f>
      </c>
      <c r="Z1189" s="1" t="s">
        <v>41</v>
      </c>
      <c r="AA1189" s="1">
        <f>VLOOKUP(G1189,Sku_Consolidated!A2:E957,5,FALSE)</f>
      </c>
      <c r="AB1189" s="1">
        <f>IF(VLOOKUP(G1189,Sku_Consolidated!A2:S957,19,FALSE)="SHOWCASE", VLOOKUP(E1189,Store_Showcase!B2:N144,13, FALSE), IF(VLOOKUP(G1189,Sku_Consolidated!A2:S957,19,FALSE)="VAM",VLOOKUP(E1189,Store_VAM!B2:N273,13, FALSE),VLOOKUP(E1189,Store_SRP!B2:N110,13, FALSE)))</f>
      </c>
      <c r="AC1189" s="1">
        <f>IF(IFERROR(AB1189,TRUE)=TRUE, "-","OK")</f>
      </c>
      <c r="AD1189" s="11" t="s">
        <v>37</v>
      </c>
      <c r="AE1189" s="11" t="s">
        <v>37</v>
      </c>
      <c r="AF1189" s="1">
        <f>IF(IFERROR(VLOOKUP(E1189,Store_Showcase!B2:H144,{5}, FALSE), TRUE)=TRUE, IF(IFERROR(VLOOKUP(E1189,Store_SRP!B2:H110,{5}, FALSE), TRUE)=TRUE,VLOOKUP(E1189,Store_VAM!B2:H273,{5}, FALSE),VLOOKUP(E1189,Store_SRP!B2:H110,{5}, FALSE)), VLOOKUP(E1189,Store_Showcase!B2:H144,{5}, FALSE))</f>
      </c>
      <c r="AG1189" s="1">
        <f>IF(IFERROR(VLOOKUP(E1189,Store_Showcase!B2:H144,{6}, FALSE), TRUE)=TRUE, IF(IFERROR(VLOOKUP(E1189,Store_SRP!B2:H110,{6}, FALSE), TRUE)=TRUE,VLOOKUP(E1189,Store_VAM!B2:H273,{6}, FALSE),VLOOKUP(E1189,Store_SRP!B2:H110,{6}, FALSE)), VLOOKUP(E1189,Store_Showcase!B2:H144,{6}, FALSE))</f>
      </c>
      <c r="AH1189" s="1">
        <f>VLOOKUP(G1189,Sku_Consolidated!A2:R957,18,FALSE)</f>
      </c>
      <c r="AI1189" s="1">
        <f>VLOOKUP(G1189,Sku_Consolidated!A2:S957,19,FALSE)</f>
      </c>
      <c r="AJ1189" s="1">
        <f>VLOOKUP(G1189,Sku_Consolidated!A2:T957,20,FALSE)</f>
      </c>
    </row>
    <row r="1190" spans="1:36" x14ac:dyDescent="0.25">
      <c r="A1190" s="1">
        <v>2024</v>
      </c>
      <c r="B1190" s="1" t="s">
        <v>31</v>
      </c>
      <c r="C1190" s="1" t="s">
        <v>32</v>
      </c>
      <c r="D1190" s="1" t="s">
        <v>33</v>
      </c>
      <c r="E1190" s="9" t="s">
        <v>3112</v>
      </c>
      <c r="F1190" s="1">
        <f>IF(VLOOKUP(G1190,Sku_Consolidated!A2:S957,{19},FALSE)="SHOWCASE", VLOOKUP(E1190,Store_Showcase!B2:C144,{2}, FALSE), IF(VLOOKUP(G1190,Sku_Consolidated!A2:S957,{19},FALSE)="VAM",VLOOKUP(E1190,Store_VAM!B2:C273,{2}, FALSE),VLOOKUP(E1190,Store_SRP!B2:C110,{2}, FALSE)))</f>
      </c>
      <c r="G1190" s="1">
        <v>14267</v>
      </c>
      <c r="H1190" s="1" t="s">
        <v>1438</v>
      </c>
      <c r="I1190" s="10" t="s">
        <v>1587</v>
      </c>
      <c r="J1190" s="1">
        <f>VLOOKUP(G1190,Sku_Consolidated!A2:C957, 3, FALSE)</f>
      </c>
      <c r="K1190" s="10">
        <f>IF(J1190="PACK", I1190, 0)</f>
      </c>
      <c r="L1190" s="10">
        <f>IF(J1190="KG", I1190, I1190 * VLOOKUP(G1190,Sku_Consolidated!A2:U957,21,FALSE))</f>
      </c>
      <c r="M1190" s="10" t="s">
        <v>37</v>
      </c>
      <c r="N1190" s="11" t="s">
        <v>3172</v>
      </c>
      <c r="O1190" s="10" t="s">
        <v>3173</v>
      </c>
      <c r="P1190" s="10">
        <f>N1190 - O1190</f>
      </c>
      <c r="Q1190" s="1">
        <f>VLOOKUP(G1190,Sku_Consolidated!A2:G957,7, FALSE)</f>
      </c>
      <c r="R1190" s="1">
        <f>IF(IFERROR(VLOOKUP(E1190,Store_Showcase!B2:H144,7, FALSE), TRUE)=TRUE, IF(IFERROR(VLOOKUP(E1190,Store_SRP!B2:H110,7, FALSE), TRUE)=TRUE,VLOOKUP(E1190,Store_VAM!B2:H273,7, FALSE),VLOOKUP(E1190,Store_SRP!B2:H110,7, FALSE)), VLOOKUP(E1190,Store_Showcase!B2:H144,7, FALSE))</f>
      </c>
      <c r="S1190" s="1">
        <f>IF(IFERROR(VLOOKUP(E1190,Store_Showcase!B2:I144,8, FALSE), TRUE)=TRUE, IF(IFERROR(VLOOKUP(E1190,Store_SRP!B2:I110,8, FALSE), TRUE)=TRUE,VLOOKUP(E1190,Store_VAM!B2:I273,8, FALSE),VLOOKUP(E1190,Store_SRP!B2:I110,8, FALSE)), VLOOKUP(E1190,Store_Showcase!B2:I144,8, FALSE))</f>
      </c>
      <c r="T1190" s="1">
        <f>VLOOKUP(G1190,Sku_Consolidated!A2:R957,18,FALSE)</f>
      </c>
      <c r="U1190" s="1" t="s">
        <v>3174</v>
      </c>
      <c r="V1190" s="1">
        <f>IF(VLOOKUP(G1190,Sku_Consolidated!A2:S957,19,FALSE)="SHOWCASE", VLOOKUP(E1190,Store_Showcase!B2:L144,11, FALSE), IF(VLOOKUP(G1190,Sku_Consolidated!A2:S957,19,FALSE)="VAM",VLOOKUP(E1190,Store_VAM!B2:L273,11, FALSE),VLOOKUP(E1190,Store_SRP!B2:L110,11, FALSE)))</f>
      </c>
      <c r="W1190" s="1">
        <f>VLOOKUP(G1190,Sku_Consolidated!A2:W957,11,FALSE)</f>
      </c>
      <c r="X1190" s="1">
        <f>VLOOKUP(G1190,Sku_Consolidated!A2:H957,8,FALSE)</f>
      </c>
      <c r="Y1190" s="1">
        <f>VLOOKUP(G1190,Sku_Consolidated!A2:I957,9,FALSE)</f>
      </c>
      <c r="Z1190" s="1" t="s">
        <v>41</v>
      </c>
      <c r="AA1190" s="1">
        <f>VLOOKUP(G1190,Sku_Consolidated!A2:E957,5,FALSE)</f>
      </c>
      <c r="AB1190" s="1">
        <f>IF(VLOOKUP(G1190,Sku_Consolidated!A2:S957,19,FALSE)="SHOWCASE", VLOOKUP(E1190,Store_Showcase!B2:N144,13, FALSE), IF(VLOOKUP(G1190,Sku_Consolidated!A2:S957,19,FALSE)="VAM",VLOOKUP(E1190,Store_VAM!B2:N273,13, FALSE),VLOOKUP(E1190,Store_SRP!B2:N110,13, FALSE)))</f>
      </c>
      <c r="AC1190" s="1">
        <f>IF(IFERROR(AB1190,TRUE)=TRUE, "-","OK")</f>
      </c>
      <c r="AD1190" s="11" t="s">
        <v>37</v>
      </c>
      <c r="AE1190" s="11" t="s">
        <v>37</v>
      </c>
      <c r="AF1190" s="1">
        <f>IF(IFERROR(VLOOKUP(E1190,Store_Showcase!B2:H144,{5}, FALSE), TRUE)=TRUE, IF(IFERROR(VLOOKUP(E1190,Store_SRP!B2:H110,{5}, FALSE), TRUE)=TRUE,VLOOKUP(E1190,Store_VAM!B2:H273,{5}, FALSE),VLOOKUP(E1190,Store_SRP!B2:H110,{5}, FALSE)), VLOOKUP(E1190,Store_Showcase!B2:H144,{5}, FALSE))</f>
      </c>
      <c r="AG1190" s="1">
        <f>IF(IFERROR(VLOOKUP(E1190,Store_Showcase!B2:H144,{6}, FALSE), TRUE)=TRUE, IF(IFERROR(VLOOKUP(E1190,Store_SRP!B2:H110,{6}, FALSE), TRUE)=TRUE,VLOOKUP(E1190,Store_VAM!B2:H273,{6}, FALSE),VLOOKUP(E1190,Store_SRP!B2:H110,{6}, FALSE)), VLOOKUP(E1190,Store_Showcase!B2:H144,{6}, FALSE))</f>
      </c>
      <c r="AH1190" s="1">
        <f>VLOOKUP(G1190,Sku_Consolidated!A2:R957,18,FALSE)</f>
      </c>
      <c r="AI1190" s="1">
        <f>VLOOKUP(G1190,Sku_Consolidated!A2:S957,19,FALSE)</f>
      </c>
      <c r="AJ1190" s="1">
        <f>VLOOKUP(G1190,Sku_Consolidated!A2:T957,20,FALSE)</f>
      </c>
    </row>
    <row r="1191" spans="1:36" x14ac:dyDescent="0.25">
      <c r="A1191" s="1">
        <v>2024</v>
      </c>
      <c r="B1191" s="1" t="s">
        <v>31</v>
      </c>
      <c r="C1191" s="1" t="s">
        <v>32</v>
      </c>
      <c r="D1191" s="1" t="s">
        <v>33</v>
      </c>
      <c r="E1191" s="9" t="s">
        <v>3112</v>
      </c>
      <c r="F1191" s="1">
        <f>IF(VLOOKUP(G1191,Sku_Consolidated!A2:S957,{19},FALSE)="SHOWCASE", VLOOKUP(E1191,Store_Showcase!B2:C144,{2}, FALSE), IF(VLOOKUP(G1191,Sku_Consolidated!A2:S957,{19},FALSE)="VAM",VLOOKUP(E1191,Store_VAM!B2:C273,{2}, FALSE),VLOOKUP(E1191,Store_SRP!B2:C110,{2}, FALSE)))</f>
      </c>
      <c r="G1191" s="1">
        <v>14268</v>
      </c>
      <c r="H1191" s="1" t="s">
        <v>1442</v>
      </c>
      <c r="I1191" s="10" t="s">
        <v>2197</v>
      </c>
      <c r="J1191" s="1">
        <f>VLOOKUP(G1191,Sku_Consolidated!A2:C957, 3, FALSE)</f>
      </c>
      <c r="K1191" s="10">
        <f>IF(J1191="PACK", I1191, 0)</f>
      </c>
      <c r="L1191" s="10">
        <f>IF(J1191="KG", I1191, I1191 * VLOOKUP(G1191,Sku_Consolidated!A2:U957,21,FALSE))</f>
      </c>
      <c r="M1191" s="10" t="s">
        <v>37</v>
      </c>
      <c r="N1191" s="11" t="s">
        <v>3175</v>
      </c>
      <c r="O1191" s="10" t="s">
        <v>3176</v>
      </c>
      <c r="P1191" s="10">
        <f>N1191 - O1191</f>
      </c>
      <c r="Q1191" s="1">
        <f>VLOOKUP(G1191,Sku_Consolidated!A2:G957,7, FALSE)</f>
      </c>
      <c r="R1191" s="1">
        <f>IF(IFERROR(VLOOKUP(E1191,Store_Showcase!B2:H144,7, FALSE), TRUE)=TRUE, IF(IFERROR(VLOOKUP(E1191,Store_SRP!B2:H110,7, FALSE), TRUE)=TRUE,VLOOKUP(E1191,Store_VAM!B2:H273,7, FALSE),VLOOKUP(E1191,Store_SRP!B2:H110,7, FALSE)), VLOOKUP(E1191,Store_Showcase!B2:H144,7, FALSE))</f>
      </c>
      <c r="S1191" s="1">
        <f>IF(IFERROR(VLOOKUP(E1191,Store_Showcase!B2:I144,8, FALSE), TRUE)=TRUE, IF(IFERROR(VLOOKUP(E1191,Store_SRP!B2:I110,8, FALSE), TRUE)=TRUE,VLOOKUP(E1191,Store_VAM!B2:I273,8, FALSE),VLOOKUP(E1191,Store_SRP!B2:I110,8, FALSE)), VLOOKUP(E1191,Store_Showcase!B2:I144,8, FALSE))</f>
      </c>
      <c r="T1191" s="1">
        <f>VLOOKUP(G1191,Sku_Consolidated!A2:R957,18,FALSE)</f>
      </c>
      <c r="U1191" s="1" t="s">
        <v>3174</v>
      </c>
      <c r="V1191" s="1">
        <f>IF(VLOOKUP(G1191,Sku_Consolidated!A2:S957,19,FALSE)="SHOWCASE", VLOOKUP(E1191,Store_Showcase!B2:L144,11, FALSE), IF(VLOOKUP(G1191,Sku_Consolidated!A2:S957,19,FALSE)="VAM",VLOOKUP(E1191,Store_VAM!B2:L273,11, FALSE),VLOOKUP(E1191,Store_SRP!B2:L110,11, FALSE)))</f>
      </c>
      <c r="W1191" s="1">
        <f>VLOOKUP(G1191,Sku_Consolidated!A2:W957,11,FALSE)</f>
      </c>
      <c r="X1191" s="1">
        <f>VLOOKUP(G1191,Sku_Consolidated!A2:H957,8,FALSE)</f>
      </c>
      <c r="Y1191" s="1">
        <f>VLOOKUP(G1191,Sku_Consolidated!A2:I957,9,FALSE)</f>
      </c>
      <c r="Z1191" s="1" t="s">
        <v>41</v>
      </c>
      <c r="AA1191" s="1">
        <f>VLOOKUP(G1191,Sku_Consolidated!A2:E957,5,FALSE)</f>
      </c>
      <c r="AB1191" s="1">
        <f>IF(VLOOKUP(G1191,Sku_Consolidated!A2:S957,19,FALSE)="SHOWCASE", VLOOKUP(E1191,Store_Showcase!B2:N144,13, FALSE), IF(VLOOKUP(G1191,Sku_Consolidated!A2:S957,19,FALSE)="VAM",VLOOKUP(E1191,Store_VAM!B2:N273,13, FALSE),VLOOKUP(E1191,Store_SRP!B2:N110,13, FALSE)))</f>
      </c>
      <c r="AC1191" s="1">
        <f>IF(IFERROR(AB1191,TRUE)=TRUE, "-","OK")</f>
      </c>
      <c r="AD1191" s="11" t="s">
        <v>37</v>
      </c>
      <c r="AE1191" s="11" t="s">
        <v>37</v>
      </c>
      <c r="AF1191" s="1">
        <f>IF(IFERROR(VLOOKUP(E1191,Store_Showcase!B2:H144,{5}, FALSE), TRUE)=TRUE, IF(IFERROR(VLOOKUP(E1191,Store_SRP!B2:H110,{5}, FALSE), TRUE)=TRUE,VLOOKUP(E1191,Store_VAM!B2:H273,{5}, FALSE),VLOOKUP(E1191,Store_SRP!B2:H110,{5}, FALSE)), VLOOKUP(E1191,Store_Showcase!B2:H144,{5}, FALSE))</f>
      </c>
      <c r="AG1191" s="1">
        <f>IF(IFERROR(VLOOKUP(E1191,Store_Showcase!B2:H144,{6}, FALSE), TRUE)=TRUE, IF(IFERROR(VLOOKUP(E1191,Store_SRP!B2:H110,{6}, FALSE), TRUE)=TRUE,VLOOKUP(E1191,Store_VAM!B2:H273,{6}, FALSE),VLOOKUP(E1191,Store_SRP!B2:H110,{6}, FALSE)), VLOOKUP(E1191,Store_Showcase!B2:H144,{6}, FALSE))</f>
      </c>
      <c r="AH1191" s="1">
        <f>VLOOKUP(G1191,Sku_Consolidated!A2:R957,18,FALSE)</f>
      </c>
      <c r="AI1191" s="1">
        <f>VLOOKUP(G1191,Sku_Consolidated!A2:S957,19,FALSE)</f>
      </c>
      <c r="AJ1191" s="1">
        <f>VLOOKUP(G1191,Sku_Consolidated!A2:T957,20,FALSE)</f>
      </c>
    </row>
    <row r="1192" spans="1:36" x14ac:dyDescent="0.25">
      <c r="A1192" s="1">
        <v>2024</v>
      </c>
      <c r="B1192" s="1" t="s">
        <v>31</v>
      </c>
      <c r="C1192" s="1" t="s">
        <v>32</v>
      </c>
      <c r="D1192" s="1" t="s">
        <v>33</v>
      </c>
      <c r="E1192" s="9" t="s">
        <v>3112</v>
      </c>
      <c r="F1192" s="1">
        <f>IF(VLOOKUP(G1192,Sku_Consolidated!A2:S957,{19},FALSE)="SHOWCASE", VLOOKUP(E1192,Store_Showcase!B2:C144,{2}, FALSE), IF(VLOOKUP(G1192,Sku_Consolidated!A2:S957,{19},FALSE)="VAM",VLOOKUP(E1192,Store_VAM!B2:C273,{2}, FALSE),VLOOKUP(E1192,Store_SRP!B2:C110,{2}, FALSE)))</f>
      </c>
      <c r="G1192" s="1">
        <v>14269</v>
      </c>
      <c r="H1192" s="1" t="s">
        <v>1446</v>
      </c>
      <c r="I1192" s="10" t="s">
        <v>127</v>
      </c>
      <c r="J1192" s="1">
        <f>VLOOKUP(G1192,Sku_Consolidated!A2:C957, 3, FALSE)</f>
      </c>
      <c r="K1192" s="10">
        <f>IF(J1192="PACK", I1192, 0)</f>
      </c>
      <c r="L1192" s="10">
        <f>IF(J1192="KG", I1192, I1192 * VLOOKUP(G1192,Sku_Consolidated!A2:U957,21,FALSE))</f>
      </c>
      <c r="M1192" s="10" t="s">
        <v>37</v>
      </c>
      <c r="N1192" s="11" t="s">
        <v>3177</v>
      </c>
      <c r="O1192" s="10" t="s">
        <v>3178</v>
      </c>
      <c r="P1192" s="10">
        <f>N1192 - O1192</f>
      </c>
      <c r="Q1192" s="1">
        <f>VLOOKUP(G1192,Sku_Consolidated!A2:G957,7, FALSE)</f>
      </c>
      <c r="R1192" s="1">
        <f>IF(IFERROR(VLOOKUP(E1192,Store_Showcase!B2:H144,7, FALSE), TRUE)=TRUE, IF(IFERROR(VLOOKUP(E1192,Store_SRP!B2:H110,7, FALSE), TRUE)=TRUE,VLOOKUP(E1192,Store_VAM!B2:H273,7, FALSE),VLOOKUP(E1192,Store_SRP!B2:H110,7, FALSE)), VLOOKUP(E1192,Store_Showcase!B2:H144,7, FALSE))</f>
      </c>
      <c r="S1192" s="1">
        <f>IF(IFERROR(VLOOKUP(E1192,Store_Showcase!B2:I144,8, FALSE), TRUE)=TRUE, IF(IFERROR(VLOOKUP(E1192,Store_SRP!B2:I110,8, FALSE), TRUE)=TRUE,VLOOKUP(E1192,Store_VAM!B2:I273,8, FALSE),VLOOKUP(E1192,Store_SRP!B2:I110,8, FALSE)), VLOOKUP(E1192,Store_Showcase!B2:I144,8, FALSE))</f>
      </c>
      <c r="T1192" s="1">
        <f>VLOOKUP(G1192,Sku_Consolidated!A2:R957,18,FALSE)</f>
      </c>
      <c r="U1192" s="1" t="s">
        <v>3174</v>
      </c>
      <c r="V1192" s="1">
        <f>IF(VLOOKUP(G1192,Sku_Consolidated!A2:S957,19,FALSE)="SHOWCASE", VLOOKUP(E1192,Store_Showcase!B2:L144,11, FALSE), IF(VLOOKUP(G1192,Sku_Consolidated!A2:S957,19,FALSE)="VAM",VLOOKUP(E1192,Store_VAM!B2:L273,11, FALSE),VLOOKUP(E1192,Store_SRP!B2:L110,11, FALSE)))</f>
      </c>
      <c r="W1192" s="1">
        <f>VLOOKUP(G1192,Sku_Consolidated!A2:W957,11,FALSE)</f>
      </c>
      <c r="X1192" s="1">
        <f>VLOOKUP(G1192,Sku_Consolidated!A2:H957,8,FALSE)</f>
      </c>
      <c r="Y1192" s="1">
        <f>VLOOKUP(G1192,Sku_Consolidated!A2:I957,9,FALSE)</f>
      </c>
      <c r="Z1192" s="1" t="s">
        <v>41</v>
      </c>
      <c r="AA1192" s="1">
        <f>VLOOKUP(G1192,Sku_Consolidated!A2:E957,5,FALSE)</f>
      </c>
      <c r="AB1192" s="1">
        <f>IF(VLOOKUP(G1192,Sku_Consolidated!A2:S957,19,FALSE)="SHOWCASE", VLOOKUP(E1192,Store_Showcase!B2:N144,13, FALSE), IF(VLOOKUP(G1192,Sku_Consolidated!A2:S957,19,FALSE)="VAM",VLOOKUP(E1192,Store_VAM!B2:N273,13, FALSE),VLOOKUP(E1192,Store_SRP!B2:N110,13, FALSE)))</f>
      </c>
      <c r="AC1192" s="1">
        <f>IF(IFERROR(AB1192,TRUE)=TRUE, "-","OK")</f>
      </c>
      <c r="AD1192" s="11" t="s">
        <v>37</v>
      </c>
      <c r="AE1192" s="11" t="s">
        <v>37</v>
      </c>
      <c r="AF1192" s="1">
        <f>IF(IFERROR(VLOOKUP(E1192,Store_Showcase!B2:H144,{5}, FALSE), TRUE)=TRUE, IF(IFERROR(VLOOKUP(E1192,Store_SRP!B2:H110,{5}, FALSE), TRUE)=TRUE,VLOOKUP(E1192,Store_VAM!B2:H273,{5}, FALSE),VLOOKUP(E1192,Store_SRP!B2:H110,{5}, FALSE)), VLOOKUP(E1192,Store_Showcase!B2:H144,{5}, FALSE))</f>
      </c>
      <c r="AG1192" s="1">
        <f>IF(IFERROR(VLOOKUP(E1192,Store_Showcase!B2:H144,{6}, FALSE), TRUE)=TRUE, IF(IFERROR(VLOOKUP(E1192,Store_SRP!B2:H110,{6}, FALSE), TRUE)=TRUE,VLOOKUP(E1192,Store_VAM!B2:H273,{6}, FALSE),VLOOKUP(E1192,Store_SRP!B2:H110,{6}, FALSE)), VLOOKUP(E1192,Store_Showcase!B2:H144,{6}, FALSE))</f>
      </c>
      <c r="AH1192" s="1">
        <f>VLOOKUP(G1192,Sku_Consolidated!A2:R957,18,FALSE)</f>
      </c>
      <c r="AI1192" s="1">
        <f>VLOOKUP(G1192,Sku_Consolidated!A2:S957,19,FALSE)</f>
      </c>
      <c r="AJ1192" s="1">
        <f>VLOOKUP(G1192,Sku_Consolidated!A2:T957,20,FALSE)</f>
      </c>
    </row>
    <row r="1193" spans="1:36" x14ac:dyDescent="0.25">
      <c r="A1193" s="1">
        <v>2024</v>
      </c>
      <c r="B1193" s="1" t="s">
        <v>31</v>
      </c>
      <c r="C1193" s="1" t="s">
        <v>32</v>
      </c>
      <c r="D1193" s="1" t="s">
        <v>33</v>
      </c>
      <c r="E1193" s="9" t="s">
        <v>3112</v>
      </c>
      <c r="F1193" s="1">
        <f>IF(VLOOKUP(G1193,Sku_Consolidated!A2:S957,{19},FALSE)="SHOWCASE", VLOOKUP(E1193,Store_Showcase!B2:C144,{2}, FALSE), IF(VLOOKUP(G1193,Sku_Consolidated!A2:S957,{19},FALSE)="VAM",VLOOKUP(E1193,Store_VAM!B2:C273,{2}, FALSE),VLOOKUP(E1193,Store_SRP!B2:C110,{2}, FALSE)))</f>
      </c>
      <c r="G1193" s="1">
        <v>14270</v>
      </c>
      <c r="H1193" s="1" t="s">
        <v>1450</v>
      </c>
      <c r="I1193" s="10" t="s">
        <v>3179</v>
      </c>
      <c r="J1193" s="1">
        <f>VLOOKUP(G1193,Sku_Consolidated!A2:C957, 3, FALSE)</f>
      </c>
      <c r="K1193" s="10">
        <f>IF(J1193="PACK", I1193, 0)</f>
      </c>
      <c r="L1193" s="10">
        <f>IF(J1193="KG", I1193, I1193 * VLOOKUP(G1193,Sku_Consolidated!A2:U957,21,FALSE))</f>
      </c>
      <c r="M1193" s="10" t="s">
        <v>37</v>
      </c>
      <c r="N1193" s="11" t="s">
        <v>3180</v>
      </c>
      <c r="O1193" s="10" t="s">
        <v>3181</v>
      </c>
      <c r="P1193" s="10">
        <f>N1193 - O1193</f>
      </c>
      <c r="Q1193" s="1">
        <f>VLOOKUP(G1193,Sku_Consolidated!A2:G957,7, FALSE)</f>
      </c>
      <c r="R1193" s="1">
        <f>IF(IFERROR(VLOOKUP(E1193,Store_Showcase!B2:H144,7, FALSE), TRUE)=TRUE, IF(IFERROR(VLOOKUP(E1193,Store_SRP!B2:H110,7, FALSE), TRUE)=TRUE,VLOOKUP(E1193,Store_VAM!B2:H273,7, FALSE),VLOOKUP(E1193,Store_SRP!B2:H110,7, FALSE)), VLOOKUP(E1193,Store_Showcase!B2:H144,7, FALSE))</f>
      </c>
      <c r="S1193" s="1">
        <f>IF(IFERROR(VLOOKUP(E1193,Store_Showcase!B2:I144,8, FALSE), TRUE)=TRUE, IF(IFERROR(VLOOKUP(E1193,Store_SRP!B2:I110,8, FALSE), TRUE)=TRUE,VLOOKUP(E1193,Store_VAM!B2:I273,8, FALSE),VLOOKUP(E1193,Store_SRP!B2:I110,8, FALSE)), VLOOKUP(E1193,Store_Showcase!B2:I144,8, FALSE))</f>
      </c>
      <c r="T1193" s="1">
        <f>VLOOKUP(G1193,Sku_Consolidated!A2:R957,18,FALSE)</f>
      </c>
      <c r="U1193" s="1" t="s">
        <v>3174</v>
      </c>
      <c r="V1193" s="1">
        <f>IF(VLOOKUP(G1193,Sku_Consolidated!A2:S957,19,FALSE)="SHOWCASE", VLOOKUP(E1193,Store_Showcase!B2:L144,11, FALSE), IF(VLOOKUP(G1193,Sku_Consolidated!A2:S957,19,FALSE)="VAM",VLOOKUP(E1193,Store_VAM!B2:L273,11, FALSE),VLOOKUP(E1193,Store_SRP!B2:L110,11, FALSE)))</f>
      </c>
      <c r="W1193" s="1">
        <f>VLOOKUP(G1193,Sku_Consolidated!A2:W957,11,FALSE)</f>
      </c>
      <c r="X1193" s="1">
        <f>VLOOKUP(G1193,Sku_Consolidated!A2:H957,8,FALSE)</f>
      </c>
      <c r="Y1193" s="1">
        <f>VLOOKUP(G1193,Sku_Consolidated!A2:I957,9,FALSE)</f>
      </c>
      <c r="Z1193" s="1" t="s">
        <v>41</v>
      </c>
      <c r="AA1193" s="1">
        <f>VLOOKUP(G1193,Sku_Consolidated!A2:E957,5,FALSE)</f>
      </c>
      <c r="AB1193" s="1">
        <f>IF(VLOOKUP(G1193,Sku_Consolidated!A2:S957,19,FALSE)="SHOWCASE", VLOOKUP(E1193,Store_Showcase!B2:N144,13, FALSE), IF(VLOOKUP(G1193,Sku_Consolidated!A2:S957,19,FALSE)="VAM",VLOOKUP(E1193,Store_VAM!B2:N273,13, FALSE),VLOOKUP(E1193,Store_SRP!B2:N110,13, FALSE)))</f>
      </c>
      <c r="AC1193" s="1">
        <f>IF(IFERROR(AB1193,TRUE)=TRUE, "-","OK")</f>
      </c>
      <c r="AD1193" s="11" t="s">
        <v>37</v>
      </c>
      <c r="AE1193" s="11" t="s">
        <v>37</v>
      </c>
      <c r="AF1193" s="1">
        <f>IF(IFERROR(VLOOKUP(E1193,Store_Showcase!B2:H144,{5}, FALSE), TRUE)=TRUE, IF(IFERROR(VLOOKUP(E1193,Store_SRP!B2:H110,{5}, FALSE), TRUE)=TRUE,VLOOKUP(E1193,Store_VAM!B2:H273,{5}, FALSE),VLOOKUP(E1193,Store_SRP!B2:H110,{5}, FALSE)), VLOOKUP(E1193,Store_Showcase!B2:H144,{5}, FALSE))</f>
      </c>
      <c r="AG1193" s="1">
        <f>IF(IFERROR(VLOOKUP(E1193,Store_Showcase!B2:H144,{6}, FALSE), TRUE)=TRUE, IF(IFERROR(VLOOKUP(E1193,Store_SRP!B2:H110,{6}, FALSE), TRUE)=TRUE,VLOOKUP(E1193,Store_VAM!B2:H273,{6}, FALSE),VLOOKUP(E1193,Store_SRP!B2:H110,{6}, FALSE)), VLOOKUP(E1193,Store_Showcase!B2:H144,{6}, FALSE))</f>
      </c>
      <c r="AH1193" s="1">
        <f>VLOOKUP(G1193,Sku_Consolidated!A2:R957,18,FALSE)</f>
      </c>
      <c r="AI1193" s="1">
        <f>VLOOKUP(G1193,Sku_Consolidated!A2:S957,19,FALSE)</f>
      </c>
      <c r="AJ1193" s="1">
        <f>VLOOKUP(G1193,Sku_Consolidated!A2:T957,20,FALSE)</f>
      </c>
    </row>
    <row r="1194" spans="1:36" x14ac:dyDescent="0.25">
      <c r="A1194" s="1">
        <v>2024</v>
      </c>
      <c r="B1194" s="1" t="s">
        <v>31</v>
      </c>
      <c r="C1194" s="1" t="s">
        <v>32</v>
      </c>
      <c r="D1194" s="1" t="s">
        <v>33</v>
      </c>
      <c r="E1194" s="9" t="s">
        <v>3112</v>
      </c>
      <c r="F1194" s="1">
        <f>IF(VLOOKUP(G1194,Sku_Consolidated!A2:S957,{19},FALSE)="SHOWCASE", VLOOKUP(E1194,Store_Showcase!B2:C144,{2}, FALSE), IF(VLOOKUP(G1194,Sku_Consolidated!A2:S957,{19},FALSE)="VAM",VLOOKUP(E1194,Store_VAM!B2:C273,{2}, FALSE),VLOOKUP(E1194,Store_SRP!B2:C110,{2}, FALSE)))</f>
      </c>
      <c r="G1194" s="1">
        <v>14275</v>
      </c>
      <c r="H1194" s="1" t="s">
        <v>1454</v>
      </c>
      <c r="I1194" s="10" t="s">
        <v>3182</v>
      </c>
      <c r="J1194" s="1">
        <f>VLOOKUP(G1194,Sku_Consolidated!A2:C957, 3, FALSE)</f>
      </c>
      <c r="K1194" s="10">
        <f>IF(J1194="PACK", I1194, 0)</f>
      </c>
      <c r="L1194" s="10">
        <f>IF(J1194="KG", I1194, I1194 * VLOOKUP(G1194,Sku_Consolidated!A2:U957,21,FALSE))</f>
      </c>
      <c r="M1194" s="10" t="s">
        <v>37</v>
      </c>
      <c r="N1194" s="11" t="s">
        <v>3183</v>
      </c>
      <c r="O1194" s="10" t="s">
        <v>3184</v>
      </c>
      <c r="P1194" s="10">
        <f>N1194 - O1194</f>
      </c>
      <c r="Q1194" s="1">
        <f>VLOOKUP(G1194,Sku_Consolidated!A2:G957,7, FALSE)</f>
      </c>
      <c r="R1194" s="1">
        <f>IF(IFERROR(VLOOKUP(E1194,Store_Showcase!B2:H144,7, FALSE), TRUE)=TRUE, IF(IFERROR(VLOOKUP(E1194,Store_SRP!B2:H110,7, FALSE), TRUE)=TRUE,VLOOKUP(E1194,Store_VAM!B2:H273,7, FALSE),VLOOKUP(E1194,Store_SRP!B2:H110,7, FALSE)), VLOOKUP(E1194,Store_Showcase!B2:H144,7, FALSE))</f>
      </c>
      <c r="S1194" s="1">
        <f>IF(IFERROR(VLOOKUP(E1194,Store_Showcase!B2:I144,8, FALSE), TRUE)=TRUE, IF(IFERROR(VLOOKUP(E1194,Store_SRP!B2:I110,8, FALSE), TRUE)=TRUE,VLOOKUP(E1194,Store_VAM!B2:I273,8, FALSE),VLOOKUP(E1194,Store_SRP!B2:I110,8, FALSE)), VLOOKUP(E1194,Store_Showcase!B2:I144,8, FALSE))</f>
      </c>
      <c r="T1194" s="1">
        <f>VLOOKUP(G1194,Sku_Consolidated!A2:R957,18,FALSE)</f>
      </c>
      <c r="U1194" s="1" t="s">
        <v>3174</v>
      </c>
      <c r="V1194" s="1">
        <f>IF(VLOOKUP(G1194,Sku_Consolidated!A2:S957,19,FALSE)="SHOWCASE", VLOOKUP(E1194,Store_Showcase!B2:L144,11, FALSE), IF(VLOOKUP(G1194,Sku_Consolidated!A2:S957,19,FALSE)="VAM",VLOOKUP(E1194,Store_VAM!B2:L273,11, FALSE),VLOOKUP(E1194,Store_SRP!B2:L110,11, FALSE)))</f>
      </c>
      <c r="W1194" s="1">
        <f>VLOOKUP(G1194,Sku_Consolidated!A2:W957,11,FALSE)</f>
      </c>
      <c r="X1194" s="1">
        <f>VLOOKUP(G1194,Sku_Consolidated!A2:H957,8,FALSE)</f>
      </c>
      <c r="Y1194" s="1">
        <f>VLOOKUP(G1194,Sku_Consolidated!A2:I957,9,FALSE)</f>
      </c>
      <c r="Z1194" s="1" t="s">
        <v>41</v>
      </c>
      <c r="AA1194" s="1">
        <f>VLOOKUP(G1194,Sku_Consolidated!A2:E957,5,FALSE)</f>
      </c>
      <c r="AB1194" s="1">
        <f>IF(VLOOKUP(G1194,Sku_Consolidated!A2:S957,19,FALSE)="SHOWCASE", VLOOKUP(E1194,Store_Showcase!B2:N144,13, FALSE), IF(VLOOKUP(G1194,Sku_Consolidated!A2:S957,19,FALSE)="VAM",VLOOKUP(E1194,Store_VAM!B2:N273,13, FALSE),VLOOKUP(E1194,Store_SRP!B2:N110,13, FALSE)))</f>
      </c>
      <c r="AC1194" s="1">
        <f>IF(IFERROR(AB1194,TRUE)=TRUE, "-","OK")</f>
      </c>
      <c r="AD1194" s="11" t="s">
        <v>37</v>
      </c>
      <c r="AE1194" s="11" t="s">
        <v>37</v>
      </c>
      <c r="AF1194" s="1">
        <f>IF(IFERROR(VLOOKUP(E1194,Store_Showcase!B2:H144,{5}, FALSE), TRUE)=TRUE, IF(IFERROR(VLOOKUP(E1194,Store_SRP!B2:H110,{5}, FALSE), TRUE)=TRUE,VLOOKUP(E1194,Store_VAM!B2:H273,{5}, FALSE),VLOOKUP(E1194,Store_SRP!B2:H110,{5}, FALSE)), VLOOKUP(E1194,Store_Showcase!B2:H144,{5}, FALSE))</f>
      </c>
      <c r="AG1194" s="1">
        <f>IF(IFERROR(VLOOKUP(E1194,Store_Showcase!B2:H144,{6}, FALSE), TRUE)=TRUE, IF(IFERROR(VLOOKUP(E1194,Store_SRP!B2:H110,{6}, FALSE), TRUE)=TRUE,VLOOKUP(E1194,Store_VAM!B2:H273,{6}, FALSE),VLOOKUP(E1194,Store_SRP!B2:H110,{6}, FALSE)), VLOOKUP(E1194,Store_Showcase!B2:H144,{6}, FALSE))</f>
      </c>
      <c r="AH1194" s="1">
        <f>VLOOKUP(G1194,Sku_Consolidated!A2:R957,18,FALSE)</f>
      </c>
      <c r="AI1194" s="1">
        <f>VLOOKUP(G1194,Sku_Consolidated!A2:S957,19,FALSE)</f>
      </c>
      <c r="AJ1194" s="1">
        <f>VLOOKUP(G1194,Sku_Consolidated!A2:T957,20,FALSE)</f>
      </c>
    </row>
    <row r="1195" spans="1:36" x14ac:dyDescent="0.25">
      <c r="A1195" s="1">
        <v>2024</v>
      </c>
      <c r="B1195" s="1" t="s">
        <v>31</v>
      </c>
      <c r="C1195" s="1" t="s">
        <v>32</v>
      </c>
      <c r="D1195" s="1" t="s">
        <v>33</v>
      </c>
      <c r="E1195" s="9" t="s">
        <v>3112</v>
      </c>
      <c r="F1195" s="1">
        <f>IF(VLOOKUP(G1195,Sku_Consolidated!A2:S957,{19},FALSE)="SHOWCASE", VLOOKUP(E1195,Store_Showcase!B2:C144,{2}, FALSE), IF(VLOOKUP(G1195,Sku_Consolidated!A2:S957,{19},FALSE)="VAM",VLOOKUP(E1195,Store_VAM!B2:C273,{2}, FALSE),VLOOKUP(E1195,Store_SRP!B2:C110,{2}, FALSE)))</f>
      </c>
      <c r="G1195" s="1">
        <v>14280</v>
      </c>
      <c r="H1195" s="1" t="s">
        <v>1458</v>
      </c>
      <c r="I1195" s="10" t="s">
        <v>2659</v>
      </c>
      <c r="J1195" s="1">
        <f>VLOOKUP(G1195,Sku_Consolidated!A2:C957, 3, FALSE)</f>
      </c>
      <c r="K1195" s="10">
        <f>IF(J1195="PACK", I1195, 0)</f>
      </c>
      <c r="L1195" s="10">
        <f>IF(J1195="KG", I1195, I1195 * VLOOKUP(G1195,Sku_Consolidated!A2:U957,21,FALSE))</f>
      </c>
      <c r="M1195" s="10" t="s">
        <v>37</v>
      </c>
      <c r="N1195" s="11" t="s">
        <v>3185</v>
      </c>
      <c r="O1195" s="10" t="s">
        <v>3186</v>
      </c>
      <c r="P1195" s="10">
        <f>N1195 - O1195</f>
      </c>
      <c r="Q1195" s="1">
        <f>VLOOKUP(G1195,Sku_Consolidated!A2:G957,7, FALSE)</f>
      </c>
      <c r="R1195" s="1">
        <f>IF(IFERROR(VLOOKUP(E1195,Store_Showcase!B2:H144,7, FALSE), TRUE)=TRUE, IF(IFERROR(VLOOKUP(E1195,Store_SRP!B2:H110,7, FALSE), TRUE)=TRUE,VLOOKUP(E1195,Store_VAM!B2:H273,7, FALSE),VLOOKUP(E1195,Store_SRP!B2:H110,7, FALSE)), VLOOKUP(E1195,Store_Showcase!B2:H144,7, FALSE))</f>
      </c>
      <c r="S1195" s="1">
        <f>IF(IFERROR(VLOOKUP(E1195,Store_Showcase!B2:I144,8, FALSE), TRUE)=TRUE, IF(IFERROR(VLOOKUP(E1195,Store_SRP!B2:I110,8, FALSE), TRUE)=TRUE,VLOOKUP(E1195,Store_VAM!B2:I273,8, FALSE),VLOOKUP(E1195,Store_SRP!B2:I110,8, FALSE)), VLOOKUP(E1195,Store_Showcase!B2:I144,8, FALSE))</f>
      </c>
      <c r="T1195" s="1">
        <f>VLOOKUP(G1195,Sku_Consolidated!A2:R957,18,FALSE)</f>
      </c>
      <c r="U1195" s="1" t="s">
        <v>3174</v>
      </c>
      <c r="V1195" s="1">
        <f>IF(VLOOKUP(G1195,Sku_Consolidated!A2:S957,19,FALSE)="SHOWCASE", VLOOKUP(E1195,Store_Showcase!B2:L144,11, FALSE), IF(VLOOKUP(G1195,Sku_Consolidated!A2:S957,19,FALSE)="VAM",VLOOKUP(E1195,Store_VAM!B2:L273,11, FALSE),VLOOKUP(E1195,Store_SRP!B2:L110,11, FALSE)))</f>
      </c>
      <c r="W1195" s="1">
        <f>VLOOKUP(G1195,Sku_Consolidated!A2:W957,11,FALSE)</f>
      </c>
      <c r="X1195" s="1">
        <f>VLOOKUP(G1195,Sku_Consolidated!A2:H957,8,FALSE)</f>
      </c>
      <c r="Y1195" s="1">
        <f>VLOOKUP(G1195,Sku_Consolidated!A2:I957,9,FALSE)</f>
      </c>
      <c r="Z1195" s="1" t="s">
        <v>41</v>
      </c>
      <c r="AA1195" s="1">
        <f>VLOOKUP(G1195,Sku_Consolidated!A2:E957,5,FALSE)</f>
      </c>
      <c r="AB1195" s="1">
        <f>IF(VLOOKUP(G1195,Sku_Consolidated!A2:S957,19,FALSE)="SHOWCASE", VLOOKUP(E1195,Store_Showcase!B2:N144,13, FALSE), IF(VLOOKUP(G1195,Sku_Consolidated!A2:S957,19,FALSE)="VAM",VLOOKUP(E1195,Store_VAM!B2:N273,13, FALSE),VLOOKUP(E1195,Store_SRP!B2:N110,13, FALSE)))</f>
      </c>
      <c r="AC1195" s="1">
        <f>IF(IFERROR(AB1195,TRUE)=TRUE, "-","OK")</f>
      </c>
      <c r="AD1195" s="11" t="s">
        <v>37</v>
      </c>
      <c r="AE1195" s="11" t="s">
        <v>37</v>
      </c>
      <c r="AF1195" s="1">
        <f>IF(IFERROR(VLOOKUP(E1195,Store_Showcase!B2:H144,{5}, FALSE), TRUE)=TRUE, IF(IFERROR(VLOOKUP(E1195,Store_SRP!B2:H110,{5}, FALSE), TRUE)=TRUE,VLOOKUP(E1195,Store_VAM!B2:H273,{5}, FALSE),VLOOKUP(E1195,Store_SRP!B2:H110,{5}, FALSE)), VLOOKUP(E1195,Store_Showcase!B2:H144,{5}, FALSE))</f>
      </c>
      <c r="AG1195" s="1">
        <f>IF(IFERROR(VLOOKUP(E1195,Store_Showcase!B2:H144,{6}, FALSE), TRUE)=TRUE, IF(IFERROR(VLOOKUP(E1195,Store_SRP!B2:H110,{6}, FALSE), TRUE)=TRUE,VLOOKUP(E1195,Store_VAM!B2:H273,{6}, FALSE),VLOOKUP(E1195,Store_SRP!B2:H110,{6}, FALSE)), VLOOKUP(E1195,Store_Showcase!B2:H144,{6}, FALSE))</f>
      </c>
      <c r="AH1195" s="1">
        <f>VLOOKUP(G1195,Sku_Consolidated!A2:R957,18,FALSE)</f>
      </c>
      <c r="AI1195" s="1">
        <f>VLOOKUP(G1195,Sku_Consolidated!A2:S957,19,FALSE)</f>
      </c>
      <c r="AJ1195" s="1">
        <f>VLOOKUP(G1195,Sku_Consolidated!A2:T957,20,FALSE)</f>
      </c>
    </row>
    <row r="1196" spans="1:36" x14ac:dyDescent="0.25">
      <c r="A1196" s="1">
        <v>2024</v>
      </c>
      <c r="B1196" s="1" t="s">
        <v>31</v>
      </c>
      <c r="C1196" s="1" t="s">
        <v>32</v>
      </c>
      <c r="D1196" s="1" t="s">
        <v>33</v>
      </c>
      <c r="E1196" s="9" t="s">
        <v>3112</v>
      </c>
      <c r="F1196" s="1">
        <f>IF(VLOOKUP(G1196,Sku_Consolidated!A2:S957,{19},FALSE)="SHOWCASE", VLOOKUP(E1196,Store_Showcase!B2:C144,{2}, FALSE), IF(VLOOKUP(G1196,Sku_Consolidated!A2:S957,{19},FALSE)="VAM",VLOOKUP(E1196,Store_VAM!B2:C273,{2}, FALSE),VLOOKUP(E1196,Store_SRP!B2:C110,{2}, FALSE)))</f>
      </c>
      <c r="G1196" s="1">
        <v>14281</v>
      </c>
      <c r="H1196" s="1" t="s">
        <v>1621</v>
      </c>
      <c r="I1196" s="10" t="s">
        <v>741</v>
      </c>
      <c r="J1196" s="1">
        <f>VLOOKUP(G1196,Sku_Consolidated!A2:C957, 3, FALSE)</f>
      </c>
      <c r="K1196" s="10">
        <f>IF(J1196="PACK", I1196, 0)</f>
      </c>
      <c r="L1196" s="10">
        <f>IF(J1196="KG", I1196, I1196 * VLOOKUP(G1196,Sku_Consolidated!A2:U957,21,FALSE))</f>
      </c>
      <c r="M1196" s="10" t="s">
        <v>37</v>
      </c>
      <c r="N1196" s="11" t="s">
        <v>3187</v>
      </c>
      <c r="O1196" s="10" t="s">
        <v>3188</v>
      </c>
      <c r="P1196" s="10">
        <f>N1196 - O1196</f>
      </c>
      <c r="Q1196" s="1">
        <f>VLOOKUP(G1196,Sku_Consolidated!A2:G957,7, FALSE)</f>
      </c>
      <c r="R1196" s="1">
        <f>IF(IFERROR(VLOOKUP(E1196,Store_Showcase!B2:H144,7, FALSE), TRUE)=TRUE, IF(IFERROR(VLOOKUP(E1196,Store_SRP!B2:H110,7, FALSE), TRUE)=TRUE,VLOOKUP(E1196,Store_VAM!B2:H273,7, FALSE),VLOOKUP(E1196,Store_SRP!B2:H110,7, FALSE)), VLOOKUP(E1196,Store_Showcase!B2:H144,7, FALSE))</f>
      </c>
      <c r="S1196" s="1">
        <f>IF(IFERROR(VLOOKUP(E1196,Store_Showcase!B2:I144,8, FALSE), TRUE)=TRUE, IF(IFERROR(VLOOKUP(E1196,Store_SRP!B2:I110,8, FALSE), TRUE)=TRUE,VLOOKUP(E1196,Store_VAM!B2:I273,8, FALSE),VLOOKUP(E1196,Store_SRP!B2:I110,8, FALSE)), VLOOKUP(E1196,Store_Showcase!B2:I144,8, FALSE))</f>
      </c>
      <c r="T1196" s="1">
        <f>VLOOKUP(G1196,Sku_Consolidated!A2:R957,18,FALSE)</f>
      </c>
      <c r="U1196" s="1" t="s">
        <v>3174</v>
      </c>
      <c r="V1196" s="1">
        <f>IF(VLOOKUP(G1196,Sku_Consolidated!A2:S957,19,FALSE)="SHOWCASE", VLOOKUP(E1196,Store_Showcase!B2:L144,11, FALSE), IF(VLOOKUP(G1196,Sku_Consolidated!A2:S957,19,FALSE)="VAM",VLOOKUP(E1196,Store_VAM!B2:L273,11, FALSE),VLOOKUP(E1196,Store_SRP!B2:L110,11, FALSE)))</f>
      </c>
      <c r="W1196" s="1">
        <f>VLOOKUP(G1196,Sku_Consolidated!A2:W957,11,FALSE)</f>
      </c>
      <c r="X1196" s="1">
        <f>VLOOKUP(G1196,Sku_Consolidated!A2:H957,8,FALSE)</f>
      </c>
      <c r="Y1196" s="1">
        <f>VLOOKUP(G1196,Sku_Consolidated!A2:I957,9,FALSE)</f>
      </c>
      <c r="Z1196" s="1" t="s">
        <v>41</v>
      </c>
      <c r="AA1196" s="1">
        <f>VLOOKUP(G1196,Sku_Consolidated!A2:E957,5,FALSE)</f>
      </c>
      <c r="AB1196" s="1">
        <f>IF(VLOOKUP(G1196,Sku_Consolidated!A2:S957,19,FALSE)="SHOWCASE", VLOOKUP(E1196,Store_Showcase!B2:N144,13, FALSE), IF(VLOOKUP(G1196,Sku_Consolidated!A2:S957,19,FALSE)="VAM",VLOOKUP(E1196,Store_VAM!B2:N273,13, FALSE),VLOOKUP(E1196,Store_SRP!B2:N110,13, FALSE)))</f>
      </c>
      <c r="AC1196" s="1">
        <f>IF(IFERROR(AB1196,TRUE)=TRUE, "-","OK")</f>
      </c>
      <c r="AD1196" s="11" t="s">
        <v>37</v>
      </c>
      <c r="AE1196" s="11" t="s">
        <v>37</v>
      </c>
      <c r="AF1196" s="1">
        <f>IF(IFERROR(VLOOKUP(E1196,Store_Showcase!B2:H144,{5}, FALSE), TRUE)=TRUE, IF(IFERROR(VLOOKUP(E1196,Store_SRP!B2:H110,{5}, FALSE), TRUE)=TRUE,VLOOKUP(E1196,Store_VAM!B2:H273,{5}, FALSE),VLOOKUP(E1196,Store_SRP!B2:H110,{5}, FALSE)), VLOOKUP(E1196,Store_Showcase!B2:H144,{5}, FALSE))</f>
      </c>
      <c r="AG1196" s="1">
        <f>IF(IFERROR(VLOOKUP(E1196,Store_Showcase!B2:H144,{6}, FALSE), TRUE)=TRUE, IF(IFERROR(VLOOKUP(E1196,Store_SRP!B2:H110,{6}, FALSE), TRUE)=TRUE,VLOOKUP(E1196,Store_VAM!B2:H273,{6}, FALSE),VLOOKUP(E1196,Store_SRP!B2:H110,{6}, FALSE)), VLOOKUP(E1196,Store_Showcase!B2:H144,{6}, FALSE))</f>
      </c>
      <c r="AH1196" s="1">
        <f>VLOOKUP(G1196,Sku_Consolidated!A2:R957,18,FALSE)</f>
      </c>
      <c r="AI1196" s="1">
        <f>VLOOKUP(G1196,Sku_Consolidated!A2:S957,19,FALSE)</f>
      </c>
      <c r="AJ1196" s="1">
        <f>VLOOKUP(G1196,Sku_Consolidated!A2:T957,20,FALSE)</f>
      </c>
    </row>
    <row r="1197" spans="1:36" x14ac:dyDescent="0.25">
      <c r="A1197" s="1">
        <v>2024</v>
      </c>
      <c r="B1197" s="1" t="s">
        <v>31</v>
      </c>
      <c r="C1197" s="1" t="s">
        <v>32</v>
      </c>
      <c r="D1197" s="1" t="s">
        <v>33</v>
      </c>
      <c r="E1197" s="9" t="s">
        <v>3189</v>
      </c>
      <c r="F1197" s="1">
        <f>IF(VLOOKUP(G1197,Sku_Consolidated!A2:S957,{19},FALSE)="SHOWCASE", VLOOKUP(E1197,Store_Showcase!B2:C144,{2}, FALSE), IF(VLOOKUP(G1197,Sku_Consolidated!A2:S957,{19},FALSE)="VAM",VLOOKUP(E1197,Store_VAM!B2:C273,{2}, FALSE),VLOOKUP(E1197,Store_SRP!B2:C110,{2}, FALSE)))</f>
      </c>
      <c r="G1197" s="1">
        <v>795719</v>
      </c>
      <c r="H1197" s="1" t="s">
        <v>1466</v>
      </c>
      <c r="I1197" s="10" t="s">
        <v>2293</v>
      </c>
      <c r="J1197" s="1">
        <f>VLOOKUP(G1197,Sku_Consolidated!A2:C957, 3, FALSE)</f>
      </c>
      <c r="K1197" s="10">
        <f>IF(J1197="PACK", I1197, 0)</f>
      </c>
      <c r="L1197" s="10">
        <f>IF(J1197="KG", I1197, I1197 * VLOOKUP(G1197,Sku_Consolidated!A2:U957,21,FALSE))</f>
      </c>
      <c r="M1197" s="10" t="s">
        <v>37</v>
      </c>
      <c r="N1197" s="11" t="s">
        <v>3190</v>
      </c>
      <c r="O1197" s="10" t="s">
        <v>2272</v>
      </c>
      <c r="P1197" s="10">
        <f>N1197 - O1197</f>
      </c>
      <c r="Q1197" s="1">
        <f>VLOOKUP(G1197,Sku_Consolidated!A2:G957,7, FALSE)</f>
      </c>
      <c r="R1197" s="1">
        <f>IF(IFERROR(VLOOKUP(E1197,Store_Showcase!B2:H144,7, FALSE), TRUE)=TRUE, IF(IFERROR(VLOOKUP(E1197,Store_SRP!B2:H110,7, FALSE), TRUE)=TRUE,VLOOKUP(E1197,Store_VAM!B2:H273,7, FALSE),VLOOKUP(E1197,Store_SRP!B2:H110,7, FALSE)), VLOOKUP(E1197,Store_Showcase!B2:H144,7, FALSE))</f>
      </c>
      <c r="S1197" s="1">
        <f>IF(IFERROR(VLOOKUP(E1197,Store_Showcase!B2:I144,8, FALSE), TRUE)=TRUE, IF(IFERROR(VLOOKUP(E1197,Store_SRP!B2:I110,8, FALSE), TRUE)=TRUE,VLOOKUP(E1197,Store_VAM!B2:I273,8, FALSE),VLOOKUP(E1197,Store_SRP!B2:I110,8, FALSE)), VLOOKUP(E1197,Store_Showcase!B2:I144,8, FALSE))</f>
      </c>
      <c r="T1197" s="1">
        <f>VLOOKUP(G1197,Sku_Consolidated!A2:R957,18,FALSE)</f>
      </c>
      <c r="U1197" s="1" t="s">
        <v>3191</v>
      </c>
      <c r="V1197" s="1">
        <f>IF(VLOOKUP(G1197,Sku_Consolidated!A2:S957,19,FALSE)="SHOWCASE", VLOOKUP(E1197,Store_Showcase!B2:L144,11, FALSE), IF(VLOOKUP(G1197,Sku_Consolidated!A2:S957,19,FALSE)="VAM",VLOOKUP(E1197,Store_VAM!B2:L273,11, FALSE),VLOOKUP(E1197,Store_SRP!B2:L110,11, FALSE)))</f>
      </c>
      <c r="W1197" s="1">
        <f>VLOOKUP(G1197,Sku_Consolidated!A2:W957,11,FALSE)</f>
      </c>
      <c r="X1197" s="1">
        <f>VLOOKUP(G1197,Sku_Consolidated!A2:H957,8,FALSE)</f>
      </c>
      <c r="Y1197" s="1">
        <f>VLOOKUP(G1197,Sku_Consolidated!A2:I957,9,FALSE)</f>
      </c>
      <c r="Z1197" s="1" t="s">
        <v>41</v>
      </c>
      <c r="AA1197" s="1">
        <f>VLOOKUP(G1197,Sku_Consolidated!A2:E957,5,FALSE)</f>
      </c>
      <c r="AB1197" s="1">
        <f>IF(VLOOKUP(G1197,Sku_Consolidated!A2:S957,19,FALSE)="SHOWCASE", VLOOKUP(E1197,Store_Showcase!B2:N144,13, FALSE), IF(VLOOKUP(G1197,Sku_Consolidated!A2:S957,19,FALSE)="VAM",VLOOKUP(E1197,Store_VAM!B2:N273,13, FALSE),VLOOKUP(E1197,Store_SRP!B2:N110,13, FALSE)))</f>
      </c>
      <c r="AC1197" s="1">
        <f>IF(IFERROR(AB1197,TRUE)=TRUE, "-","OK")</f>
      </c>
      <c r="AD1197" s="11" t="s">
        <v>37</v>
      </c>
      <c r="AE1197" s="11" t="s">
        <v>37</v>
      </c>
      <c r="AF1197" s="1">
        <f>IF(IFERROR(VLOOKUP(E1197,Store_Showcase!B2:H144,{5}, FALSE), TRUE)=TRUE, IF(IFERROR(VLOOKUP(E1197,Store_SRP!B2:H110,{5}, FALSE), TRUE)=TRUE,VLOOKUP(E1197,Store_VAM!B2:H273,{5}, FALSE),VLOOKUP(E1197,Store_SRP!B2:H110,{5}, FALSE)), VLOOKUP(E1197,Store_Showcase!B2:H144,{5}, FALSE))</f>
      </c>
      <c r="AG1197" s="1">
        <f>IF(IFERROR(VLOOKUP(E1197,Store_Showcase!B2:H144,{6}, FALSE), TRUE)=TRUE, IF(IFERROR(VLOOKUP(E1197,Store_SRP!B2:H110,{6}, FALSE), TRUE)=TRUE,VLOOKUP(E1197,Store_VAM!B2:H273,{6}, FALSE),VLOOKUP(E1197,Store_SRP!B2:H110,{6}, FALSE)), VLOOKUP(E1197,Store_Showcase!B2:H144,{6}, FALSE))</f>
      </c>
      <c r="AH1197" s="1">
        <f>VLOOKUP(G1197,Sku_Consolidated!A2:R957,18,FALSE)</f>
      </c>
      <c r="AI1197" s="1">
        <f>VLOOKUP(G1197,Sku_Consolidated!A2:S957,19,FALSE)</f>
      </c>
      <c r="AJ1197" s="1">
        <f>VLOOKUP(G1197,Sku_Consolidated!A2:T957,20,FALSE)</f>
      </c>
    </row>
    <row r="1198" spans="1:36" x14ac:dyDescent="0.25">
      <c r="A1198" s="1">
        <v>2024</v>
      </c>
      <c r="B1198" s="1" t="s">
        <v>31</v>
      </c>
      <c r="C1198" s="1" t="s">
        <v>32</v>
      </c>
      <c r="D1198" s="1" t="s">
        <v>33</v>
      </c>
      <c r="E1198" s="9" t="s">
        <v>3189</v>
      </c>
      <c r="F1198" s="1">
        <f>IF(VLOOKUP(G1198,Sku_Consolidated!A2:S957,{19},FALSE)="SHOWCASE", VLOOKUP(E1198,Store_Showcase!B2:C144,{2}, FALSE), IF(VLOOKUP(G1198,Sku_Consolidated!A2:S957,{19},FALSE)="VAM",VLOOKUP(E1198,Store_VAM!B2:C273,{2}, FALSE),VLOOKUP(E1198,Store_SRP!B2:C110,{2}, FALSE)))</f>
      </c>
      <c r="G1198" s="1">
        <v>795725</v>
      </c>
      <c r="H1198" s="1" t="s">
        <v>1417</v>
      </c>
      <c r="I1198" s="10" t="s">
        <v>1424</v>
      </c>
      <c r="J1198" s="1">
        <f>VLOOKUP(G1198,Sku_Consolidated!A2:C957, 3, FALSE)</f>
      </c>
      <c r="K1198" s="10">
        <f>IF(J1198="PACK", I1198, 0)</f>
      </c>
      <c r="L1198" s="10">
        <f>IF(J1198="KG", I1198, I1198 * VLOOKUP(G1198,Sku_Consolidated!A2:U957,21,FALSE))</f>
      </c>
      <c r="M1198" s="10" t="s">
        <v>37</v>
      </c>
      <c r="N1198" s="11" t="s">
        <v>1472</v>
      </c>
      <c r="O1198" s="10" t="s">
        <v>2541</v>
      </c>
      <c r="P1198" s="10">
        <f>N1198 - O1198</f>
      </c>
      <c r="Q1198" s="1">
        <f>VLOOKUP(G1198,Sku_Consolidated!A2:G957,7, FALSE)</f>
      </c>
      <c r="R1198" s="1">
        <f>IF(IFERROR(VLOOKUP(E1198,Store_Showcase!B2:H144,7, FALSE), TRUE)=TRUE, IF(IFERROR(VLOOKUP(E1198,Store_SRP!B2:H110,7, FALSE), TRUE)=TRUE,VLOOKUP(E1198,Store_VAM!B2:H273,7, FALSE),VLOOKUP(E1198,Store_SRP!B2:H110,7, FALSE)), VLOOKUP(E1198,Store_Showcase!B2:H144,7, FALSE))</f>
      </c>
      <c r="S1198" s="1">
        <f>IF(IFERROR(VLOOKUP(E1198,Store_Showcase!B2:I144,8, FALSE), TRUE)=TRUE, IF(IFERROR(VLOOKUP(E1198,Store_SRP!B2:I110,8, FALSE), TRUE)=TRUE,VLOOKUP(E1198,Store_VAM!B2:I273,8, FALSE),VLOOKUP(E1198,Store_SRP!B2:I110,8, FALSE)), VLOOKUP(E1198,Store_Showcase!B2:I144,8, FALSE))</f>
      </c>
      <c r="T1198" s="1">
        <f>VLOOKUP(G1198,Sku_Consolidated!A2:R957,18,FALSE)</f>
      </c>
      <c r="U1198" s="1" t="s">
        <v>3191</v>
      </c>
      <c r="V1198" s="1">
        <f>IF(VLOOKUP(G1198,Sku_Consolidated!A2:S957,19,FALSE)="SHOWCASE", VLOOKUP(E1198,Store_Showcase!B2:L144,11, FALSE), IF(VLOOKUP(G1198,Sku_Consolidated!A2:S957,19,FALSE)="VAM",VLOOKUP(E1198,Store_VAM!B2:L273,11, FALSE),VLOOKUP(E1198,Store_SRP!B2:L110,11, FALSE)))</f>
      </c>
      <c r="W1198" s="1">
        <f>VLOOKUP(G1198,Sku_Consolidated!A2:W957,11,FALSE)</f>
      </c>
      <c r="X1198" s="1">
        <f>VLOOKUP(G1198,Sku_Consolidated!A2:H957,8,FALSE)</f>
      </c>
      <c r="Y1198" s="1">
        <f>VLOOKUP(G1198,Sku_Consolidated!A2:I957,9,FALSE)</f>
      </c>
      <c r="Z1198" s="1" t="s">
        <v>41</v>
      </c>
      <c r="AA1198" s="1">
        <f>VLOOKUP(G1198,Sku_Consolidated!A2:E957,5,FALSE)</f>
      </c>
      <c r="AB1198" s="1">
        <f>IF(VLOOKUP(G1198,Sku_Consolidated!A2:S957,19,FALSE)="SHOWCASE", VLOOKUP(E1198,Store_Showcase!B2:N144,13, FALSE), IF(VLOOKUP(G1198,Sku_Consolidated!A2:S957,19,FALSE)="VAM",VLOOKUP(E1198,Store_VAM!B2:N273,13, FALSE),VLOOKUP(E1198,Store_SRP!B2:N110,13, FALSE)))</f>
      </c>
      <c r="AC1198" s="1">
        <f>IF(IFERROR(AB1198,TRUE)=TRUE, "-","OK")</f>
      </c>
      <c r="AD1198" s="11" t="s">
        <v>37</v>
      </c>
      <c r="AE1198" s="11" t="s">
        <v>37</v>
      </c>
      <c r="AF1198" s="1">
        <f>IF(IFERROR(VLOOKUP(E1198,Store_Showcase!B2:H144,{5}, FALSE), TRUE)=TRUE, IF(IFERROR(VLOOKUP(E1198,Store_SRP!B2:H110,{5}, FALSE), TRUE)=TRUE,VLOOKUP(E1198,Store_VAM!B2:H273,{5}, FALSE),VLOOKUP(E1198,Store_SRP!B2:H110,{5}, FALSE)), VLOOKUP(E1198,Store_Showcase!B2:H144,{5}, FALSE))</f>
      </c>
      <c r="AG1198" s="1">
        <f>IF(IFERROR(VLOOKUP(E1198,Store_Showcase!B2:H144,{6}, FALSE), TRUE)=TRUE, IF(IFERROR(VLOOKUP(E1198,Store_SRP!B2:H110,{6}, FALSE), TRUE)=TRUE,VLOOKUP(E1198,Store_VAM!B2:H273,{6}, FALSE),VLOOKUP(E1198,Store_SRP!B2:H110,{6}, FALSE)), VLOOKUP(E1198,Store_Showcase!B2:H144,{6}, FALSE))</f>
      </c>
      <c r="AH1198" s="1">
        <f>VLOOKUP(G1198,Sku_Consolidated!A2:R957,18,FALSE)</f>
      </c>
      <c r="AI1198" s="1">
        <f>VLOOKUP(G1198,Sku_Consolidated!A2:S957,19,FALSE)</f>
      </c>
      <c r="AJ1198" s="1">
        <f>VLOOKUP(G1198,Sku_Consolidated!A2:T957,20,FALSE)</f>
      </c>
    </row>
    <row r="1199" spans="1:36" x14ac:dyDescent="0.25">
      <c r="A1199" s="1">
        <v>2024</v>
      </c>
      <c r="B1199" s="1" t="s">
        <v>31</v>
      </c>
      <c r="C1199" s="1" t="s">
        <v>32</v>
      </c>
      <c r="D1199" s="1" t="s">
        <v>33</v>
      </c>
      <c r="E1199" s="9" t="s">
        <v>3189</v>
      </c>
      <c r="F1199" s="1">
        <f>IF(VLOOKUP(G1199,Sku_Consolidated!A2:S957,{19},FALSE)="SHOWCASE", VLOOKUP(E1199,Store_Showcase!B2:C144,{2}, FALSE), IF(VLOOKUP(G1199,Sku_Consolidated!A2:S957,{19},FALSE)="VAM",VLOOKUP(E1199,Store_VAM!B2:C273,{2}, FALSE),VLOOKUP(E1199,Store_SRP!B2:C110,{2}, FALSE)))</f>
      </c>
      <c r="G1199" s="1">
        <v>795728</v>
      </c>
      <c r="H1199" s="1" t="s">
        <v>1647</v>
      </c>
      <c r="I1199" s="10" t="s">
        <v>1638</v>
      </c>
      <c r="J1199" s="1">
        <f>VLOOKUP(G1199,Sku_Consolidated!A2:C957, 3, FALSE)</f>
      </c>
      <c r="K1199" s="10">
        <f>IF(J1199="PACK", I1199, 0)</f>
      </c>
      <c r="L1199" s="10">
        <f>IF(J1199="KG", I1199, I1199 * VLOOKUP(G1199,Sku_Consolidated!A2:U957,21,FALSE))</f>
      </c>
      <c r="M1199" s="10" t="s">
        <v>37</v>
      </c>
      <c r="N1199" s="11" t="s">
        <v>2595</v>
      </c>
      <c r="O1199" s="10" t="s">
        <v>2596</v>
      </c>
      <c r="P1199" s="10">
        <f>N1199 - O1199</f>
      </c>
      <c r="Q1199" s="1">
        <f>VLOOKUP(G1199,Sku_Consolidated!A2:G957,7, FALSE)</f>
      </c>
      <c r="R1199" s="1">
        <f>IF(IFERROR(VLOOKUP(E1199,Store_Showcase!B2:H144,7, FALSE), TRUE)=TRUE, IF(IFERROR(VLOOKUP(E1199,Store_SRP!B2:H110,7, FALSE), TRUE)=TRUE,VLOOKUP(E1199,Store_VAM!B2:H273,7, FALSE),VLOOKUP(E1199,Store_SRP!B2:H110,7, FALSE)), VLOOKUP(E1199,Store_Showcase!B2:H144,7, FALSE))</f>
      </c>
      <c r="S1199" s="1">
        <f>IF(IFERROR(VLOOKUP(E1199,Store_Showcase!B2:I144,8, FALSE), TRUE)=TRUE, IF(IFERROR(VLOOKUP(E1199,Store_SRP!B2:I110,8, FALSE), TRUE)=TRUE,VLOOKUP(E1199,Store_VAM!B2:I273,8, FALSE),VLOOKUP(E1199,Store_SRP!B2:I110,8, FALSE)), VLOOKUP(E1199,Store_Showcase!B2:I144,8, FALSE))</f>
      </c>
      <c r="T1199" s="1">
        <f>VLOOKUP(G1199,Sku_Consolidated!A2:R957,18,FALSE)</f>
      </c>
      <c r="U1199" s="1" t="s">
        <v>3191</v>
      </c>
      <c r="V1199" s="1">
        <f>IF(VLOOKUP(G1199,Sku_Consolidated!A2:S957,19,FALSE)="SHOWCASE", VLOOKUP(E1199,Store_Showcase!B2:L144,11, FALSE), IF(VLOOKUP(G1199,Sku_Consolidated!A2:S957,19,FALSE)="VAM",VLOOKUP(E1199,Store_VAM!B2:L273,11, FALSE),VLOOKUP(E1199,Store_SRP!B2:L110,11, FALSE)))</f>
      </c>
      <c r="W1199" s="1">
        <f>VLOOKUP(G1199,Sku_Consolidated!A2:W957,11,FALSE)</f>
      </c>
      <c r="X1199" s="1">
        <f>VLOOKUP(G1199,Sku_Consolidated!A2:H957,8,FALSE)</f>
      </c>
      <c r="Y1199" s="1">
        <f>VLOOKUP(G1199,Sku_Consolidated!A2:I957,9,FALSE)</f>
      </c>
      <c r="Z1199" s="1" t="s">
        <v>41</v>
      </c>
      <c r="AA1199" s="1">
        <f>VLOOKUP(G1199,Sku_Consolidated!A2:E957,5,FALSE)</f>
      </c>
      <c r="AB1199" s="1">
        <f>IF(VLOOKUP(G1199,Sku_Consolidated!A2:S957,19,FALSE)="SHOWCASE", VLOOKUP(E1199,Store_Showcase!B2:N144,13, FALSE), IF(VLOOKUP(G1199,Sku_Consolidated!A2:S957,19,FALSE)="VAM",VLOOKUP(E1199,Store_VAM!B2:N273,13, FALSE),VLOOKUP(E1199,Store_SRP!B2:N110,13, FALSE)))</f>
      </c>
      <c r="AC1199" s="1">
        <f>IF(IFERROR(AB1199,TRUE)=TRUE, "-","OK")</f>
      </c>
      <c r="AD1199" s="11" t="s">
        <v>37</v>
      </c>
      <c r="AE1199" s="11" t="s">
        <v>37</v>
      </c>
      <c r="AF1199" s="1">
        <f>IF(IFERROR(VLOOKUP(E1199,Store_Showcase!B2:H144,{5}, FALSE), TRUE)=TRUE, IF(IFERROR(VLOOKUP(E1199,Store_SRP!B2:H110,{5}, FALSE), TRUE)=TRUE,VLOOKUP(E1199,Store_VAM!B2:H273,{5}, FALSE),VLOOKUP(E1199,Store_SRP!B2:H110,{5}, FALSE)), VLOOKUP(E1199,Store_Showcase!B2:H144,{5}, FALSE))</f>
      </c>
      <c r="AG1199" s="1">
        <f>IF(IFERROR(VLOOKUP(E1199,Store_Showcase!B2:H144,{6}, FALSE), TRUE)=TRUE, IF(IFERROR(VLOOKUP(E1199,Store_SRP!B2:H110,{6}, FALSE), TRUE)=TRUE,VLOOKUP(E1199,Store_VAM!B2:H273,{6}, FALSE),VLOOKUP(E1199,Store_SRP!B2:H110,{6}, FALSE)), VLOOKUP(E1199,Store_Showcase!B2:H144,{6}, FALSE))</f>
      </c>
      <c r="AH1199" s="1">
        <f>VLOOKUP(G1199,Sku_Consolidated!A2:R957,18,FALSE)</f>
      </c>
      <c r="AI1199" s="1">
        <f>VLOOKUP(G1199,Sku_Consolidated!A2:S957,19,FALSE)</f>
      </c>
      <c r="AJ1199" s="1">
        <f>VLOOKUP(G1199,Sku_Consolidated!A2:T957,20,FALSE)</f>
      </c>
    </row>
    <row r="1200" spans="1:36" x14ac:dyDescent="0.25">
      <c r="A1200" s="1">
        <v>2024</v>
      </c>
      <c r="B1200" s="1" t="s">
        <v>31</v>
      </c>
      <c r="C1200" s="1" t="s">
        <v>32</v>
      </c>
      <c r="D1200" s="1" t="s">
        <v>33</v>
      </c>
      <c r="E1200" s="9" t="s">
        <v>3189</v>
      </c>
      <c r="F1200" s="1">
        <f>IF(VLOOKUP(G1200,Sku_Consolidated!A2:S957,{19},FALSE)="SHOWCASE", VLOOKUP(E1200,Store_Showcase!B2:C144,{2}, FALSE), IF(VLOOKUP(G1200,Sku_Consolidated!A2:S957,{19},FALSE)="VAM",VLOOKUP(E1200,Store_VAM!B2:C273,{2}, FALSE),VLOOKUP(E1200,Store_SRP!B2:C110,{2}, FALSE)))</f>
      </c>
      <c r="G1200" s="1">
        <v>795733</v>
      </c>
      <c r="H1200" s="1" t="s">
        <v>1430</v>
      </c>
      <c r="I1200" s="10" t="s">
        <v>1137</v>
      </c>
      <c r="J1200" s="1">
        <f>VLOOKUP(G1200,Sku_Consolidated!A2:C957, 3, FALSE)</f>
      </c>
      <c r="K1200" s="10">
        <f>IF(J1200="PACK", I1200, 0)</f>
      </c>
      <c r="L1200" s="10">
        <f>IF(J1200="KG", I1200, I1200 * VLOOKUP(G1200,Sku_Consolidated!A2:U957,21,FALSE))</f>
      </c>
      <c r="M1200" s="10" t="s">
        <v>37</v>
      </c>
      <c r="N1200" s="11" t="s">
        <v>2547</v>
      </c>
      <c r="O1200" s="10" t="s">
        <v>2548</v>
      </c>
      <c r="P1200" s="10">
        <f>N1200 - O1200</f>
      </c>
      <c r="Q1200" s="1">
        <f>VLOOKUP(G1200,Sku_Consolidated!A2:G957,7, FALSE)</f>
      </c>
      <c r="R1200" s="1">
        <f>IF(IFERROR(VLOOKUP(E1200,Store_Showcase!B2:H144,7, FALSE), TRUE)=TRUE, IF(IFERROR(VLOOKUP(E1200,Store_SRP!B2:H110,7, FALSE), TRUE)=TRUE,VLOOKUP(E1200,Store_VAM!B2:H273,7, FALSE),VLOOKUP(E1200,Store_SRP!B2:H110,7, FALSE)), VLOOKUP(E1200,Store_Showcase!B2:H144,7, FALSE))</f>
      </c>
      <c r="S1200" s="1">
        <f>IF(IFERROR(VLOOKUP(E1200,Store_Showcase!B2:I144,8, FALSE), TRUE)=TRUE, IF(IFERROR(VLOOKUP(E1200,Store_SRP!B2:I110,8, FALSE), TRUE)=TRUE,VLOOKUP(E1200,Store_VAM!B2:I273,8, FALSE),VLOOKUP(E1200,Store_SRP!B2:I110,8, FALSE)), VLOOKUP(E1200,Store_Showcase!B2:I144,8, FALSE))</f>
      </c>
      <c r="T1200" s="1">
        <f>VLOOKUP(G1200,Sku_Consolidated!A2:R957,18,FALSE)</f>
      </c>
      <c r="U1200" s="1" t="s">
        <v>3191</v>
      </c>
      <c r="V1200" s="1">
        <f>IF(VLOOKUP(G1200,Sku_Consolidated!A2:S957,19,FALSE)="SHOWCASE", VLOOKUP(E1200,Store_Showcase!B2:L144,11, FALSE), IF(VLOOKUP(G1200,Sku_Consolidated!A2:S957,19,FALSE)="VAM",VLOOKUP(E1200,Store_VAM!B2:L273,11, FALSE),VLOOKUP(E1200,Store_SRP!B2:L110,11, FALSE)))</f>
      </c>
      <c r="W1200" s="1">
        <f>VLOOKUP(G1200,Sku_Consolidated!A2:W957,11,FALSE)</f>
      </c>
      <c r="X1200" s="1">
        <f>VLOOKUP(G1200,Sku_Consolidated!A2:H957,8,FALSE)</f>
      </c>
      <c r="Y1200" s="1">
        <f>VLOOKUP(G1200,Sku_Consolidated!A2:I957,9,FALSE)</f>
      </c>
      <c r="Z1200" s="1" t="s">
        <v>41</v>
      </c>
      <c r="AA1200" s="1">
        <f>VLOOKUP(G1200,Sku_Consolidated!A2:E957,5,FALSE)</f>
      </c>
      <c r="AB1200" s="1">
        <f>IF(VLOOKUP(G1200,Sku_Consolidated!A2:S957,19,FALSE)="SHOWCASE", VLOOKUP(E1200,Store_Showcase!B2:N144,13, FALSE), IF(VLOOKUP(G1200,Sku_Consolidated!A2:S957,19,FALSE)="VAM",VLOOKUP(E1200,Store_VAM!B2:N273,13, FALSE),VLOOKUP(E1200,Store_SRP!B2:N110,13, FALSE)))</f>
      </c>
      <c r="AC1200" s="1">
        <f>IF(IFERROR(AB1200,TRUE)=TRUE, "-","OK")</f>
      </c>
      <c r="AD1200" s="11" t="s">
        <v>37</v>
      </c>
      <c r="AE1200" s="11" t="s">
        <v>37</v>
      </c>
      <c r="AF1200" s="1">
        <f>IF(IFERROR(VLOOKUP(E1200,Store_Showcase!B2:H144,{5}, FALSE), TRUE)=TRUE, IF(IFERROR(VLOOKUP(E1200,Store_SRP!B2:H110,{5}, FALSE), TRUE)=TRUE,VLOOKUP(E1200,Store_VAM!B2:H273,{5}, FALSE),VLOOKUP(E1200,Store_SRP!B2:H110,{5}, FALSE)), VLOOKUP(E1200,Store_Showcase!B2:H144,{5}, FALSE))</f>
      </c>
      <c r="AG1200" s="1">
        <f>IF(IFERROR(VLOOKUP(E1200,Store_Showcase!B2:H144,{6}, FALSE), TRUE)=TRUE, IF(IFERROR(VLOOKUP(E1200,Store_SRP!B2:H110,{6}, FALSE), TRUE)=TRUE,VLOOKUP(E1200,Store_VAM!B2:H273,{6}, FALSE),VLOOKUP(E1200,Store_SRP!B2:H110,{6}, FALSE)), VLOOKUP(E1200,Store_Showcase!B2:H144,{6}, FALSE))</f>
      </c>
      <c r="AH1200" s="1">
        <f>VLOOKUP(G1200,Sku_Consolidated!A2:R957,18,FALSE)</f>
      </c>
      <c r="AI1200" s="1">
        <f>VLOOKUP(G1200,Sku_Consolidated!A2:S957,19,FALSE)</f>
      </c>
      <c r="AJ1200" s="1">
        <f>VLOOKUP(G1200,Sku_Consolidated!A2:T957,20,FALSE)</f>
      </c>
    </row>
    <row r="1201" spans="1:36" x14ac:dyDescent="0.25">
      <c r="A1201" s="1">
        <v>2024</v>
      </c>
      <c r="B1201" s="1" t="s">
        <v>31</v>
      </c>
      <c r="C1201" s="1" t="s">
        <v>32</v>
      </c>
      <c r="D1201" s="1" t="s">
        <v>33</v>
      </c>
      <c r="E1201" s="9" t="s">
        <v>3189</v>
      </c>
      <c r="F1201" s="1">
        <f>IF(VLOOKUP(G1201,Sku_Consolidated!A2:S957,{19},FALSE)="SHOWCASE", VLOOKUP(E1201,Store_Showcase!B2:C144,{2}, FALSE), IF(VLOOKUP(G1201,Sku_Consolidated!A2:S957,{19},FALSE)="VAM",VLOOKUP(E1201,Store_VAM!B2:C273,{2}, FALSE),VLOOKUP(E1201,Store_SRP!B2:C110,{2}, FALSE)))</f>
      </c>
      <c r="G1201" s="1">
        <v>795738</v>
      </c>
      <c r="H1201" s="1" t="s">
        <v>1634</v>
      </c>
      <c r="I1201" s="10" t="s">
        <v>1467</v>
      </c>
      <c r="J1201" s="1">
        <f>VLOOKUP(G1201,Sku_Consolidated!A2:C957, 3, FALSE)</f>
      </c>
      <c r="K1201" s="10">
        <f>IF(J1201="PACK", I1201, 0)</f>
      </c>
      <c r="L1201" s="10">
        <f>IF(J1201="KG", I1201, I1201 * VLOOKUP(G1201,Sku_Consolidated!A2:U957,21,FALSE))</f>
      </c>
      <c r="M1201" s="10" t="s">
        <v>37</v>
      </c>
      <c r="N1201" s="11" t="s">
        <v>3192</v>
      </c>
      <c r="O1201" s="10" t="s">
        <v>3193</v>
      </c>
      <c r="P1201" s="10">
        <f>N1201 - O1201</f>
      </c>
      <c r="Q1201" s="1">
        <f>VLOOKUP(G1201,Sku_Consolidated!A2:G957,7, FALSE)</f>
      </c>
      <c r="R1201" s="1">
        <f>IF(IFERROR(VLOOKUP(E1201,Store_Showcase!B2:H144,7, FALSE), TRUE)=TRUE, IF(IFERROR(VLOOKUP(E1201,Store_SRP!B2:H110,7, FALSE), TRUE)=TRUE,VLOOKUP(E1201,Store_VAM!B2:H273,7, FALSE),VLOOKUP(E1201,Store_SRP!B2:H110,7, FALSE)), VLOOKUP(E1201,Store_Showcase!B2:H144,7, FALSE))</f>
      </c>
      <c r="S1201" s="1">
        <f>IF(IFERROR(VLOOKUP(E1201,Store_Showcase!B2:I144,8, FALSE), TRUE)=TRUE, IF(IFERROR(VLOOKUP(E1201,Store_SRP!B2:I110,8, FALSE), TRUE)=TRUE,VLOOKUP(E1201,Store_VAM!B2:I273,8, FALSE),VLOOKUP(E1201,Store_SRP!B2:I110,8, FALSE)), VLOOKUP(E1201,Store_Showcase!B2:I144,8, FALSE))</f>
      </c>
      <c r="T1201" s="1">
        <f>VLOOKUP(G1201,Sku_Consolidated!A2:R957,18,FALSE)</f>
      </c>
      <c r="U1201" s="1" t="s">
        <v>3191</v>
      </c>
      <c r="V1201" s="1">
        <f>IF(VLOOKUP(G1201,Sku_Consolidated!A2:S957,19,FALSE)="SHOWCASE", VLOOKUP(E1201,Store_Showcase!B2:L144,11, FALSE), IF(VLOOKUP(G1201,Sku_Consolidated!A2:S957,19,FALSE)="VAM",VLOOKUP(E1201,Store_VAM!B2:L273,11, FALSE),VLOOKUP(E1201,Store_SRP!B2:L110,11, FALSE)))</f>
      </c>
      <c r="W1201" s="1">
        <f>VLOOKUP(G1201,Sku_Consolidated!A2:W957,11,FALSE)</f>
      </c>
      <c r="X1201" s="1">
        <f>VLOOKUP(G1201,Sku_Consolidated!A2:H957,8,FALSE)</f>
      </c>
      <c r="Y1201" s="1">
        <f>VLOOKUP(G1201,Sku_Consolidated!A2:I957,9,FALSE)</f>
      </c>
      <c r="Z1201" s="1" t="s">
        <v>41</v>
      </c>
      <c r="AA1201" s="1">
        <f>VLOOKUP(G1201,Sku_Consolidated!A2:E957,5,FALSE)</f>
      </c>
      <c r="AB1201" s="1">
        <f>IF(VLOOKUP(G1201,Sku_Consolidated!A2:S957,19,FALSE)="SHOWCASE", VLOOKUP(E1201,Store_Showcase!B2:N144,13, FALSE), IF(VLOOKUP(G1201,Sku_Consolidated!A2:S957,19,FALSE)="VAM",VLOOKUP(E1201,Store_VAM!B2:N273,13, FALSE),VLOOKUP(E1201,Store_SRP!B2:N110,13, FALSE)))</f>
      </c>
      <c r="AC1201" s="1">
        <f>IF(IFERROR(AB1201,TRUE)=TRUE, "-","OK")</f>
      </c>
      <c r="AD1201" s="11" t="s">
        <v>37</v>
      </c>
      <c r="AE1201" s="11" t="s">
        <v>37</v>
      </c>
      <c r="AF1201" s="1">
        <f>IF(IFERROR(VLOOKUP(E1201,Store_Showcase!B2:H144,{5}, FALSE), TRUE)=TRUE, IF(IFERROR(VLOOKUP(E1201,Store_SRP!B2:H110,{5}, FALSE), TRUE)=TRUE,VLOOKUP(E1201,Store_VAM!B2:H273,{5}, FALSE),VLOOKUP(E1201,Store_SRP!B2:H110,{5}, FALSE)), VLOOKUP(E1201,Store_Showcase!B2:H144,{5}, FALSE))</f>
      </c>
      <c r="AG1201" s="1">
        <f>IF(IFERROR(VLOOKUP(E1201,Store_Showcase!B2:H144,{6}, FALSE), TRUE)=TRUE, IF(IFERROR(VLOOKUP(E1201,Store_SRP!B2:H110,{6}, FALSE), TRUE)=TRUE,VLOOKUP(E1201,Store_VAM!B2:H273,{6}, FALSE),VLOOKUP(E1201,Store_SRP!B2:H110,{6}, FALSE)), VLOOKUP(E1201,Store_Showcase!B2:H144,{6}, FALSE))</f>
      </c>
      <c r="AH1201" s="1">
        <f>VLOOKUP(G1201,Sku_Consolidated!A2:R957,18,FALSE)</f>
      </c>
      <c r="AI1201" s="1">
        <f>VLOOKUP(G1201,Sku_Consolidated!A2:S957,19,FALSE)</f>
      </c>
      <c r="AJ1201" s="1">
        <f>VLOOKUP(G1201,Sku_Consolidated!A2:T957,20,FALSE)</f>
      </c>
    </row>
    <row r="1202" spans="1:36" x14ac:dyDescent="0.25">
      <c r="A1202" s="1">
        <v>2024</v>
      </c>
      <c r="B1202" s="1" t="s">
        <v>31</v>
      </c>
      <c r="C1202" s="1" t="s">
        <v>32</v>
      </c>
      <c r="D1202" s="1" t="s">
        <v>33</v>
      </c>
      <c r="E1202" s="9" t="s">
        <v>3189</v>
      </c>
      <c r="F1202" s="1">
        <f>IF(VLOOKUP(G1202,Sku_Consolidated!A2:S957,{19},FALSE)="SHOWCASE", VLOOKUP(E1202,Store_Showcase!B2:C144,{2}, FALSE), IF(VLOOKUP(G1202,Sku_Consolidated!A2:S957,{19},FALSE)="VAM",VLOOKUP(E1202,Store_VAM!B2:C273,{2}, FALSE),VLOOKUP(E1202,Store_SRP!B2:C110,{2}, FALSE)))</f>
      </c>
      <c r="G1202" s="1">
        <v>798586</v>
      </c>
      <c r="H1202" s="1" t="s">
        <v>1670</v>
      </c>
      <c r="I1202" s="10" t="s">
        <v>1424</v>
      </c>
      <c r="J1202" s="1">
        <f>VLOOKUP(G1202,Sku_Consolidated!A2:C957, 3, FALSE)</f>
      </c>
      <c r="K1202" s="10">
        <f>IF(J1202="PACK", I1202, 0)</f>
      </c>
      <c r="L1202" s="10">
        <f>IF(J1202="KG", I1202, I1202 * VLOOKUP(G1202,Sku_Consolidated!A2:U957,21,FALSE))</f>
      </c>
      <c r="M1202" s="10" t="s">
        <v>37</v>
      </c>
      <c r="N1202" s="11" t="s">
        <v>1703</v>
      </c>
      <c r="O1202" s="10" t="s">
        <v>2571</v>
      </c>
      <c r="P1202" s="10">
        <f>N1202 - O1202</f>
      </c>
      <c r="Q1202" s="1">
        <f>VLOOKUP(G1202,Sku_Consolidated!A2:G957,7, FALSE)</f>
      </c>
      <c r="R1202" s="1">
        <f>IF(IFERROR(VLOOKUP(E1202,Store_Showcase!B2:H144,7, FALSE), TRUE)=TRUE, IF(IFERROR(VLOOKUP(E1202,Store_SRP!B2:H110,7, FALSE), TRUE)=TRUE,VLOOKUP(E1202,Store_VAM!B2:H273,7, FALSE),VLOOKUP(E1202,Store_SRP!B2:H110,7, FALSE)), VLOOKUP(E1202,Store_Showcase!B2:H144,7, FALSE))</f>
      </c>
      <c r="S1202" s="1">
        <f>IF(IFERROR(VLOOKUP(E1202,Store_Showcase!B2:I144,8, FALSE), TRUE)=TRUE, IF(IFERROR(VLOOKUP(E1202,Store_SRP!B2:I110,8, FALSE), TRUE)=TRUE,VLOOKUP(E1202,Store_VAM!B2:I273,8, FALSE),VLOOKUP(E1202,Store_SRP!B2:I110,8, FALSE)), VLOOKUP(E1202,Store_Showcase!B2:I144,8, FALSE))</f>
      </c>
      <c r="T1202" s="1">
        <f>VLOOKUP(G1202,Sku_Consolidated!A2:R957,18,FALSE)</f>
      </c>
      <c r="U1202" s="1" t="s">
        <v>3191</v>
      </c>
      <c r="V1202" s="1">
        <f>IF(VLOOKUP(G1202,Sku_Consolidated!A2:S957,19,FALSE)="SHOWCASE", VLOOKUP(E1202,Store_Showcase!B2:L144,11, FALSE), IF(VLOOKUP(G1202,Sku_Consolidated!A2:S957,19,FALSE)="VAM",VLOOKUP(E1202,Store_VAM!B2:L273,11, FALSE),VLOOKUP(E1202,Store_SRP!B2:L110,11, FALSE)))</f>
      </c>
      <c r="W1202" s="1">
        <f>VLOOKUP(G1202,Sku_Consolidated!A2:W957,11,FALSE)</f>
      </c>
      <c r="X1202" s="1">
        <f>VLOOKUP(G1202,Sku_Consolidated!A2:H957,8,FALSE)</f>
      </c>
      <c r="Y1202" s="1">
        <f>VLOOKUP(G1202,Sku_Consolidated!A2:I957,9,FALSE)</f>
      </c>
      <c r="Z1202" s="1" t="s">
        <v>41</v>
      </c>
      <c r="AA1202" s="1">
        <f>VLOOKUP(G1202,Sku_Consolidated!A2:E957,5,FALSE)</f>
      </c>
      <c r="AB1202" s="1">
        <f>IF(VLOOKUP(G1202,Sku_Consolidated!A2:S957,19,FALSE)="SHOWCASE", VLOOKUP(E1202,Store_Showcase!B2:N144,13, FALSE), IF(VLOOKUP(G1202,Sku_Consolidated!A2:S957,19,FALSE)="VAM",VLOOKUP(E1202,Store_VAM!B2:N273,13, FALSE),VLOOKUP(E1202,Store_SRP!B2:N110,13, FALSE)))</f>
      </c>
      <c r="AC1202" s="1">
        <f>IF(IFERROR(AB1202,TRUE)=TRUE, "-","OK")</f>
      </c>
      <c r="AD1202" s="11" t="s">
        <v>37</v>
      </c>
      <c r="AE1202" s="11" t="s">
        <v>37</v>
      </c>
      <c r="AF1202" s="1">
        <f>IF(IFERROR(VLOOKUP(E1202,Store_Showcase!B2:H144,{5}, FALSE), TRUE)=TRUE, IF(IFERROR(VLOOKUP(E1202,Store_SRP!B2:H110,{5}, FALSE), TRUE)=TRUE,VLOOKUP(E1202,Store_VAM!B2:H273,{5}, FALSE),VLOOKUP(E1202,Store_SRP!B2:H110,{5}, FALSE)), VLOOKUP(E1202,Store_Showcase!B2:H144,{5}, FALSE))</f>
      </c>
      <c r="AG1202" s="1">
        <f>IF(IFERROR(VLOOKUP(E1202,Store_Showcase!B2:H144,{6}, FALSE), TRUE)=TRUE, IF(IFERROR(VLOOKUP(E1202,Store_SRP!B2:H110,{6}, FALSE), TRUE)=TRUE,VLOOKUP(E1202,Store_VAM!B2:H273,{6}, FALSE),VLOOKUP(E1202,Store_SRP!B2:H110,{6}, FALSE)), VLOOKUP(E1202,Store_Showcase!B2:H144,{6}, FALSE))</f>
      </c>
      <c r="AH1202" s="1">
        <f>VLOOKUP(G1202,Sku_Consolidated!A2:R957,18,FALSE)</f>
      </c>
      <c r="AI1202" s="1">
        <f>VLOOKUP(G1202,Sku_Consolidated!A2:S957,19,FALSE)</f>
      </c>
      <c r="AJ1202" s="1">
        <f>VLOOKUP(G1202,Sku_Consolidated!A2:T957,20,FALSE)</f>
      </c>
    </row>
    <row r="1203" spans="1:36" x14ac:dyDescent="0.25">
      <c r="A1203" s="1">
        <v>2024</v>
      </c>
      <c r="B1203" s="1" t="s">
        <v>31</v>
      </c>
      <c r="C1203" s="1" t="s">
        <v>32</v>
      </c>
      <c r="D1203" s="1" t="s">
        <v>33</v>
      </c>
      <c r="E1203" s="9" t="s">
        <v>3189</v>
      </c>
      <c r="F1203" s="1">
        <f>IF(VLOOKUP(G1203,Sku_Consolidated!A2:S957,{19},FALSE)="SHOWCASE", VLOOKUP(E1203,Store_Showcase!B2:C144,{2}, FALSE), IF(VLOOKUP(G1203,Sku_Consolidated!A2:S957,{19},FALSE)="VAM",VLOOKUP(E1203,Store_VAM!B2:C273,{2}, FALSE),VLOOKUP(E1203,Store_SRP!B2:C110,{2}, FALSE)))</f>
      </c>
      <c r="G1203" s="1">
        <v>798587</v>
      </c>
      <c r="H1203" s="1" t="s">
        <v>1659</v>
      </c>
      <c r="I1203" s="10" t="s">
        <v>1650</v>
      </c>
      <c r="J1203" s="1">
        <f>VLOOKUP(G1203,Sku_Consolidated!A2:C957, 3, FALSE)</f>
      </c>
      <c r="K1203" s="10">
        <f>IF(J1203="PACK", I1203, 0)</f>
      </c>
      <c r="L1203" s="10">
        <f>IF(J1203="KG", I1203, I1203 * VLOOKUP(G1203,Sku_Consolidated!A2:U957,21,FALSE))</f>
      </c>
      <c r="M1203" s="10" t="s">
        <v>37</v>
      </c>
      <c r="N1203" s="11" t="s">
        <v>3194</v>
      </c>
      <c r="O1203" s="10" t="s">
        <v>3195</v>
      </c>
      <c r="P1203" s="10">
        <f>N1203 - O1203</f>
      </c>
      <c r="Q1203" s="1">
        <f>VLOOKUP(G1203,Sku_Consolidated!A2:G957,7, FALSE)</f>
      </c>
      <c r="R1203" s="1">
        <f>IF(IFERROR(VLOOKUP(E1203,Store_Showcase!B2:H144,7, FALSE), TRUE)=TRUE, IF(IFERROR(VLOOKUP(E1203,Store_SRP!B2:H110,7, FALSE), TRUE)=TRUE,VLOOKUP(E1203,Store_VAM!B2:H273,7, FALSE),VLOOKUP(E1203,Store_SRP!B2:H110,7, FALSE)), VLOOKUP(E1203,Store_Showcase!B2:H144,7, FALSE))</f>
      </c>
      <c r="S1203" s="1">
        <f>IF(IFERROR(VLOOKUP(E1203,Store_Showcase!B2:I144,8, FALSE), TRUE)=TRUE, IF(IFERROR(VLOOKUP(E1203,Store_SRP!B2:I110,8, FALSE), TRUE)=TRUE,VLOOKUP(E1203,Store_VAM!B2:I273,8, FALSE),VLOOKUP(E1203,Store_SRP!B2:I110,8, FALSE)), VLOOKUP(E1203,Store_Showcase!B2:I144,8, FALSE))</f>
      </c>
      <c r="T1203" s="1">
        <f>VLOOKUP(G1203,Sku_Consolidated!A2:R957,18,FALSE)</f>
      </c>
      <c r="U1203" s="1" t="s">
        <v>3191</v>
      </c>
      <c r="V1203" s="1">
        <f>IF(VLOOKUP(G1203,Sku_Consolidated!A2:S957,19,FALSE)="SHOWCASE", VLOOKUP(E1203,Store_Showcase!B2:L144,11, FALSE), IF(VLOOKUP(G1203,Sku_Consolidated!A2:S957,19,FALSE)="VAM",VLOOKUP(E1203,Store_VAM!B2:L273,11, FALSE),VLOOKUP(E1203,Store_SRP!B2:L110,11, FALSE)))</f>
      </c>
      <c r="W1203" s="1">
        <f>VLOOKUP(G1203,Sku_Consolidated!A2:W957,11,FALSE)</f>
      </c>
      <c r="X1203" s="1">
        <f>VLOOKUP(G1203,Sku_Consolidated!A2:H957,8,FALSE)</f>
      </c>
      <c r="Y1203" s="1">
        <f>VLOOKUP(G1203,Sku_Consolidated!A2:I957,9,FALSE)</f>
      </c>
      <c r="Z1203" s="1" t="s">
        <v>41</v>
      </c>
      <c r="AA1203" s="1">
        <f>VLOOKUP(G1203,Sku_Consolidated!A2:E957,5,FALSE)</f>
      </c>
      <c r="AB1203" s="1">
        <f>IF(VLOOKUP(G1203,Sku_Consolidated!A2:S957,19,FALSE)="SHOWCASE", VLOOKUP(E1203,Store_Showcase!B2:N144,13, FALSE), IF(VLOOKUP(G1203,Sku_Consolidated!A2:S957,19,FALSE)="VAM",VLOOKUP(E1203,Store_VAM!B2:N273,13, FALSE),VLOOKUP(E1203,Store_SRP!B2:N110,13, FALSE)))</f>
      </c>
      <c r="AC1203" s="1">
        <f>IF(IFERROR(AB1203,TRUE)=TRUE, "-","OK")</f>
      </c>
      <c r="AD1203" s="11" t="s">
        <v>37</v>
      </c>
      <c r="AE1203" s="11" t="s">
        <v>37</v>
      </c>
      <c r="AF1203" s="1">
        <f>IF(IFERROR(VLOOKUP(E1203,Store_Showcase!B2:H144,{5}, FALSE), TRUE)=TRUE, IF(IFERROR(VLOOKUP(E1203,Store_SRP!B2:H110,{5}, FALSE), TRUE)=TRUE,VLOOKUP(E1203,Store_VAM!B2:H273,{5}, FALSE),VLOOKUP(E1203,Store_SRP!B2:H110,{5}, FALSE)), VLOOKUP(E1203,Store_Showcase!B2:H144,{5}, FALSE))</f>
      </c>
      <c r="AG1203" s="1">
        <f>IF(IFERROR(VLOOKUP(E1203,Store_Showcase!B2:H144,{6}, FALSE), TRUE)=TRUE, IF(IFERROR(VLOOKUP(E1203,Store_SRP!B2:H110,{6}, FALSE), TRUE)=TRUE,VLOOKUP(E1203,Store_VAM!B2:H273,{6}, FALSE),VLOOKUP(E1203,Store_SRP!B2:H110,{6}, FALSE)), VLOOKUP(E1203,Store_Showcase!B2:H144,{6}, FALSE))</f>
      </c>
      <c r="AH1203" s="1">
        <f>VLOOKUP(G1203,Sku_Consolidated!A2:R957,18,FALSE)</f>
      </c>
      <c r="AI1203" s="1">
        <f>VLOOKUP(G1203,Sku_Consolidated!A2:S957,19,FALSE)</f>
      </c>
      <c r="AJ1203" s="1">
        <f>VLOOKUP(G1203,Sku_Consolidated!A2:T957,20,FALSE)</f>
      </c>
    </row>
    <row r="1204" spans="1:36" x14ac:dyDescent="0.25">
      <c r="A1204" s="1">
        <v>2024</v>
      </c>
      <c r="B1204" s="1" t="s">
        <v>31</v>
      </c>
      <c r="C1204" s="1" t="s">
        <v>32</v>
      </c>
      <c r="D1204" s="1" t="s">
        <v>33</v>
      </c>
      <c r="E1204" s="9" t="s">
        <v>3189</v>
      </c>
      <c r="F1204" s="1">
        <f>IF(VLOOKUP(G1204,Sku_Consolidated!A2:S957,{19},FALSE)="SHOWCASE", VLOOKUP(E1204,Store_Showcase!B2:C144,{2}, FALSE), IF(VLOOKUP(G1204,Sku_Consolidated!A2:S957,{19},FALSE)="VAM",VLOOKUP(E1204,Store_VAM!B2:C273,{2}, FALSE),VLOOKUP(E1204,Store_SRP!B2:C110,{2}, FALSE)))</f>
      </c>
      <c r="G1204" s="1">
        <v>798588</v>
      </c>
      <c r="H1204" s="1" t="s">
        <v>1637</v>
      </c>
      <c r="I1204" s="10" t="s">
        <v>1137</v>
      </c>
      <c r="J1204" s="1">
        <f>VLOOKUP(G1204,Sku_Consolidated!A2:C957, 3, FALSE)</f>
      </c>
      <c r="K1204" s="10">
        <f>IF(J1204="PACK", I1204, 0)</f>
      </c>
      <c r="L1204" s="10">
        <f>IF(J1204="KG", I1204, I1204 * VLOOKUP(G1204,Sku_Consolidated!A2:U957,21,FALSE))</f>
      </c>
      <c r="M1204" s="10" t="s">
        <v>37</v>
      </c>
      <c r="N1204" s="11" t="s">
        <v>3196</v>
      </c>
      <c r="O1204" s="10" t="s">
        <v>3197</v>
      </c>
      <c r="P1204" s="10">
        <f>N1204 - O1204</f>
      </c>
      <c r="Q1204" s="1">
        <f>VLOOKUP(G1204,Sku_Consolidated!A2:G957,7, FALSE)</f>
      </c>
      <c r="R1204" s="1">
        <f>IF(IFERROR(VLOOKUP(E1204,Store_Showcase!B2:H144,7, FALSE), TRUE)=TRUE, IF(IFERROR(VLOOKUP(E1204,Store_SRP!B2:H110,7, FALSE), TRUE)=TRUE,VLOOKUP(E1204,Store_VAM!B2:H273,7, FALSE),VLOOKUP(E1204,Store_SRP!B2:H110,7, FALSE)), VLOOKUP(E1204,Store_Showcase!B2:H144,7, FALSE))</f>
      </c>
      <c r="S1204" s="1">
        <f>IF(IFERROR(VLOOKUP(E1204,Store_Showcase!B2:I144,8, FALSE), TRUE)=TRUE, IF(IFERROR(VLOOKUP(E1204,Store_SRP!B2:I110,8, FALSE), TRUE)=TRUE,VLOOKUP(E1204,Store_VAM!B2:I273,8, FALSE),VLOOKUP(E1204,Store_SRP!B2:I110,8, FALSE)), VLOOKUP(E1204,Store_Showcase!B2:I144,8, FALSE))</f>
      </c>
      <c r="T1204" s="1">
        <f>VLOOKUP(G1204,Sku_Consolidated!A2:R957,18,FALSE)</f>
      </c>
      <c r="U1204" s="1" t="s">
        <v>3191</v>
      </c>
      <c r="V1204" s="1">
        <f>IF(VLOOKUP(G1204,Sku_Consolidated!A2:S957,19,FALSE)="SHOWCASE", VLOOKUP(E1204,Store_Showcase!B2:L144,11, FALSE), IF(VLOOKUP(G1204,Sku_Consolidated!A2:S957,19,FALSE)="VAM",VLOOKUP(E1204,Store_VAM!B2:L273,11, FALSE),VLOOKUP(E1204,Store_SRP!B2:L110,11, FALSE)))</f>
      </c>
      <c r="W1204" s="1">
        <f>VLOOKUP(G1204,Sku_Consolidated!A2:W957,11,FALSE)</f>
      </c>
      <c r="X1204" s="1">
        <f>VLOOKUP(G1204,Sku_Consolidated!A2:H957,8,FALSE)</f>
      </c>
      <c r="Y1204" s="1">
        <f>VLOOKUP(G1204,Sku_Consolidated!A2:I957,9,FALSE)</f>
      </c>
      <c r="Z1204" s="1" t="s">
        <v>41</v>
      </c>
      <c r="AA1204" s="1">
        <f>VLOOKUP(G1204,Sku_Consolidated!A2:E957,5,FALSE)</f>
      </c>
      <c r="AB1204" s="1">
        <f>IF(VLOOKUP(G1204,Sku_Consolidated!A2:S957,19,FALSE)="SHOWCASE", VLOOKUP(E1204,Store_Showcase!B2:N144,13, FALSE), IF(VLOOKUP(G1204,Sku_Consolidated!A2:S957,19,FALSE)="VAM",VLOOKUP(E1204,Store_VAM!B2:N273,13, FALSE),VLOOKUP(E1204,Store_SRP!B2:N110,13, FALSE)))</f>
      </c>
      <c r="AC1204" s="1">
        <f>IF(IFERROR(AB1204,TRUE)=TRUE, "-","OK")</f>
      </c>
      <c r="AD1204" s="11" t="s">
        <v>37</v>
      </c>
      <c r="AE1204" s="11" t="s">
        <v>37</v>
      </c>
      <c r="AF1204" s="1">
        <f>IF(IFERROR(VLOOKUP(E1204,Store_Showcase!B2:H144,{5}, FALSE), TRUE)=TRUE, IF(IFERROR(VLOOKUP(E1204,Store_SRP!B2:H110,{5}, FALSE), TRUE)=TRUE,VLOOKUP(E1204,Store_VAM!B2:H273,{5}, FALSE),VLOOKUP(E1204,Store_SRP!B2:H110,{5}, FALSE)), VLOOKUP(E1204,Store_Showcase!B2:H144,{5}, FALSE))</f>
      </c>
      <c r="AG1204" s="1">
        <f>IF(IFERROR(VLOOKUP(E1204,Store_Showcase!B2:H144,{6}, FALSE), TRUE)=TRUE, IF(IFERROR(VLOOKUP(E1204,Store_SRP!B2:H110,{6}, FALSE), TRUE)=TRUE,VLOOKUP(E1204,Store_VAM!B2:H273,{6}, FALSE),VLOOKUP(E1204,Store_SRP!B2:H110,{6}, FALSE)), VLOOKUP(E1204,Store_Showcase!B2:H144,{6}, FALSE))</f>
      </c>
      <c r="AH1204" s="1">
        <f>VLOOKUP(G1204,Sku_Consolidated!A2:R957,18,FALSE)</f>
      </c>
      <c r="AI1204" s="1">
        <f>VLOOKUP(G1204,Sku_Consolidated!A2:S957,19,FALSE)</f>
      </c>
      <c r="AJ1204" s="1">
        <f>VLOOKUP(G1204,Sku_Consolidated!A2:T957,20,FALSE)</f>
      </c>
    </row>
    <row r="1205" spans="1:36" x14ac:dyDescent="0.25">
      <c r="A1205" s="1">
        <v>2024</v>
      </c>
      <c r="B1205" s="1" t="s">
        <v>31</v>
      </c>
      <c r="C1205" s="1" t="s">
        <v>32</v>
      </c>
      <c r="D1205" s="1" t="s">
        <v>33</v>
      </c>
      <c r="E1205" s="9" t="s">
        <v>3198</v>
      </c>
      <c r="F1205" s="1">
        <f>IF(VLOOKUP(G1205,Sku_Consolidated!A2:S957,{19},FALSE)="SHOWCASE", VLOOKUP(E1205,Store_Showcase!B2:C144,{2}, FALSE), IF(VLOOKUP(G1205,Sku_Consolidated!A2:S957,{19},FALSE)="VAM",VLOOKUP(E1205,Store_VAM!B2:C273,{2}, FALSE),VLOOKUP(E1205,Store_SRP!B2:C110,{2}, FALSE)))</f>
      </c>
      <c r="G1205" s="1">
        <v>795727</v>
      </c>
      <c r="H1205" s="1" t="s">
        <v>1420</v>
      </c>
      <c r="I1205" s="10" t="s">
        <v>1137</v>
      </c>
      <c r="J1205" s="1">
        <f>VLOOKUP(G1205,Sku_Consolidated!A2:C957, 3, FALSE)</f>
      </c>
      <c r="K1205" s="10">
        <f>IF(J1205="PACK", I1205, 0)</f>
      </c>
      <c r="L1205" s="10">
        <f>IF(J1205="KG", I1205, I1205 * VLOOKUP(G1205,Sku_Consolidated!A2:U957,21,FALSE))</f>
      </c>
      <c r="M1205" s="10" t="s">
        <v>37</v>
      </c>
      <c r="N1205" s="11" t="s">
        <v>1421</v>
      </c>
      <c r="O1205" s="10" t="s">
        <v>2542</v>
      </c>
      <c r="P1205" s="10">
        <f>N1205 - O1205</f>
      </c>
      <c r="Q1205" s="1">
        <f>VLOOKUP(G1205,Sku_Consolidated!A2:G957,7, FALSE)</f>
      </c>
      <c r="R1205" s="1">
        <f>IF(IFERROR(VLOOKUP(E1205,Store_Showcase!B2:H144,7, FALSE), TRUE)=TRUE, IF(IFERROR(VLOOKUP(E1205,Store_SRP!B2:H110,7, FALSE), TRUE)=TRUE,VLOOKUP(E1205,Store_VAM!B2:H273,7, FALSE),VLOOKUP(E1205,Store_SRP!B2:H110,7, FALSE)), VLOOKUP(E1205,Store_Showcase!B2:H144,7, FALSE))</f>
      </c>
      <c r="S1205" s="1">
        <f>IF(IFERROR(VLOOKUP(E1205,Store_Showcase!B2:I144,8, FALSE), TRUE)=TRUE, IF(IFERROR(VLOOKUP(E1205,Store_SRP!B2:I110,8, FALSE), TRUE)=TRUE,VLOOKUP(E1205,Store_VAM!B2:I273,8, FALSE),VLOOKUP(E1205,Store_SRP!B2:I110,8, FALSE)), VLOOKUP(E1205,Store_Showcase!B2:I144,8, FALSE))</f>
      </c>
      <c r="T1205" s="1">
        <f>VLOOKUP(G1205,Sku_Consolidated!A2:R957,18,FALSE)</f>
      </c>
      <c r="U1205" s="1" t="s">
        <v>3199</v>
      </c>
      <c r="V1205" s="1">
        <f>IF(VLOOKUP(G1205,Sku_Consolidated!A2:S957,19,FALSE)="SHOWCASE", VLOOKUP(E1205,Store_Showcase!B2:L144,11, FALSE), IF(VLOOKUP(G1205,Sku_Consolidated!A2:S957,19,FALSE)="VAM",VLOOKUP(E1205,Store_VAM!B2:L273,11, FALSE),VLOOKUP(E1205,Store_SRP!B2:L110,11, FALSE)))</f>
      </c>
      <c r="W1205" s="1">
        <f>VLOOKUP(G1205,Sku_Consolidated!A2:W957,11,FALSE)</f>
      </c>
      <c r="X1205" s="1">
        <f>VLOOKUP(G1205,Sku_Consolidated!A2:H957,8,FALSE)</f>
      </c>
      <c r="Y1205" s="1">
        <f>VLOOKUP(G1205,Sku_Consolidated!A2:I957,9,FALSE)</f>
      </c>
      <c r="Z1205" s="1" t="s">
        <v>41</v>
      </c>
      <c r="AA1205" s="1">
        <f>VLOOKUP(G1205,Sku_Consolidated!A2:E957,5,FALSE)</f>
      </c>
      <c r="AB1205" s="1">
        <f>IF(VLOOKUP(G1205,Sku_Consolidated!A2:S957,19,FALSE)="SHOWCASE", VLOOKUP(E1205,Store_Showcase!B2:N144,13, FALSE), IF(VLOOKUP(G1205,Sku_Consolidated!A2:S957,19,FALSE)="VAM",VLOOKUP(E1205,Store_VAM!B2:N273,13, FALSE),VLOOKUP(E1205,Store_SRP!B2:N110,13, FALSE)))</f>
      </c>
      <c r="AC1205" s="1">
        <f>IF(IFERROR(AB1205,TRUE)=TRUE, "-","OK")</f>
      </c>
      <c r="AD1205" s="11" t="s">
        <v>37</v>
      </c>
      <c r="AE1205" s="11" t="s">
        <v>37</v>
      </c>
      <c r="AF1205" s="1">
        <f>IF(IFERROR(VLOOKUP(E1205,Store_Showcase!B2:H144,{5}, FALSE), TRUE)=TRUE, IF(IFERROR(VLOOKUP(E1205,Store_SRP!B2:H110,{5}, FALSE), TRUE)=TRUE,VLOOKUP(E1205,Store_VAM!B2:H273,{5}, FALSE),VLOOKUP(E1205,Store_SRP!B2:H110,{5}, FALSE)), VLOOKUP(E1205,Store_Showcase!B2:H144,{5}, FALSE))</f>
      </c>
      <c r="AG1205" s="1">
        <f>IF(IFERROR(VLOOKUP(E1205,Store_Showcase!B2:H144,{6}, FALSE), TRUE)=TRUE, IF(IFERROR(VLOOKUP(E1205,Store_SRP!B2:H110,{6}, FALSE), TRUE)=TRUE,VLOOKUP(E1205,Store_VAM!B2:H273,{6}, FALSE),VLOOKUP(E1205,Store_SRP!B2:H110,{6}, FALSE)), VLOOKUP(E1205,Store_Showcase!B2:H144,{6}, FALSE))</f>
      </c>
      <c r="AH1205" s="1">
        <f>VLOOKUP(G1205,Sku_Consolidated!A2:R957,18,FALSE)</f>
      </c>
      <c r="AI1205" s="1">
        <f>VLOOKUP(G1205,Sku_Consolidated!A2:S957,19,FALSE)</f>
      </c>
      <c r="AJ1205" s="1">
        <f>VLOOKUP(G1205,Sku_Consolidated!A2:T957,20,FALSE)</f>
      </c>
    </row>
    <row r="1206" spans="1:36" x14ac:dyDescent="0.25">
      <c r="A1206" s="1">
        <v>2024</v>
      </c>
      <c r="B1206" s="1" t="s">
        <v>31</v>
      </c>
      <c r="C1206" s="1" t="s">
        <v>32</v>
      </c>
      <c r="D1206" s="1" t="s">
        <v>33</v>
      </c>
      <c r="E1206" s="9" t="s">
        <v>3198</v>
      </c>
      <c r="F1206" s="1">
        <f>IF(VLOOKUP(G1206,Sku_Consolidated!A2:S957,{19},FALSE)="SHOWCASE", VLOOKUP(E1206,Store_Showcase!B2:C144,{2}, FALSE), IF(VLOOKUP(G1206,Sku_Consolidated!A2:S957,{19},FALSE)="VAM",VLOOKUP(E1206,Store_VAM!B2:C273,{2}, FALSE),VLOOKUP(E1206,Store_SRP!B2:C110,{2}, FALSE)))</f>
      </c>
      <c r="G1206" s="1">
        <v>795728</v>
      </c>
      <c r="H1206" s="1" t="s">
        <v>1647</v>
      </c>
      <c r="I1206" s="10" t="s">
        <v>1137</v>
      </c>
      <c r="J1206" s="1">
        <f>VLOOKUP(G1206,Sku_Consolidated!A2:C957, 3, FALSE)</f>
      </c>
      <c r="K1206" s="10">
        <f>IF(J1206="PACK", I1206, 0)</f>
      </c>
      <c r="L1206" s="10">
        <f>IF(J1206="KG", I1206, I1206 * VLOOKUP(G1206,Sku_Consolidated!A2:U957,21,FALSE))</f>
      </c>
      <c r="M1206" s="10" t="s">
        <v>37</v>
      </c>
      <c r="N1206" s="11" t="s">
        <v>1701</v>
      </c>
      <c r="O1206" s="10" t="s">
        <v>2727</v>
      </c>
      <c r="P1206" s="10">
        <f>N1206 - O1206</f>
      </c>
      <c r="Q1206" s="1">
        <f>VLOOKUP(G1206,Sku_Consolidated!A2:G957,7, FALSE)</f>
      </c>
      <c r="R1206" s="1">
        <f>IF(IFERROR(VLOOKUP(E1206,Store_Showcase!B2:H144,7, FALSE), TRUE)=TRUE, IF(IFERROR(VLOOKUP(E1206,Store_SRP!B2:H110,7, FALSE), TRUE)=TRUE,VLOOKUP(E1206,Store_VAM!B2:H273,7, FALSE),VLOOKUP(E1206,Store_SRP!B2:H110,7, FALSE)), VLOOKUP(E1206,Store_Showcase!B2:H144,7, FALSE))</f>
      </c>
      <c r="S1206" s="1">
        <f>IF(IFERROR(VLOOKUP(E1206,Store_Showcase!B2:I144,8, FALSE), TRUE)=TRUE, IF(IFERROR(VLOOKUP(E1206,Store_SRP!B2:I110,8, FALSE), TRUE)=TRUE,VLOOKUP(E1206,Store_VAM!B2:I273,8, FALSE),VLOOKUP(E1206,Store_SRP!B2:I110,8, FALSE)), VLOOKUP(E1206,Store_Showcase!B2:I144,8, FALSE))</f>
      </c>
      <c r="T1206" s="1">
        <f>VLOOKUP(G1206,Sku_Consolidated!A2:R957,18,FALSE)</f>
      </c>
      <c r="U1206" s="1" t="s">
        <v>3199</v>
      </c>
      <c r="V1206" s="1">
        <f>IF(VLOOKUP(G1206,Sku_Consolidated!A2:S957,19,FALSE)="SHOWCASE", VLOOKUP(E1206,Store_Showcase!B2:L144,11, FALSE), IF(VLOOKUP(G1206,Sku_Consolidated!A2:S957,19,FALSE)="VAM",VLOOKUP(E1206,Store_VAM!B2:L273,11, FALSE),VLOOKUP(E1206,Store_SRP!B2:L110,11, FALSE)))</f>
      </c>
      <c r="W1206" s="1">
        <f>VLOOKUP(G1206,Sku_Consolidated!A2:W957,11,FALSE)</f>
      </c>
      <c r="X1206" s="1">
        <f>VLOOKUP(G1206,Sku_Consolidated!A2:H957,8,FALSE)</f>
      </c>
      <c r="Y1206" s="1">
        <f>VLOOKUP(G1206,Sku_Consolidated!A2:I957,9,FALSE)</f>
      </c>
      <c r="Z1206" s="1" t="s">
        <v>41</v>
      </c>
      <c r="AA1206" s="1">
        <f>VLOOKUP(G1206,Sku_Consolidated!A2:E957,5,FALSE)</f>
      </c>
      <c r="AB1206" s="1">
        <f>IF(VLOOKUP(G1206,Sku_Consolidated!A2:S957,19,FALSE)="SHOWCASE", VLOOKUP(E1206,Store_Showcase!B2:N144,13, FALSE), IF(VLOOKUP(G1206,Sku_Consolidated!A2:S957,19,FALSE)="VAM",VLOOKUP(E1206,Store_VAM!B2:N273,13, FALSE),VLOOKUP(E1206,Store_SRP!B2:N110,13, FALSE)))</f>
      </c>
      <c r="AC1206" s="1">
        <f>IF(IFERROR(AB1206,TRUE)=TRUE, "-","OK")</f>
      </c>
      <c r="AD1206" s="11" t="s">
        <v>37</v>
      </c>
      <c r="AE1206" s="11" t="s">
        <v>37</v>
      </c>
      <c r="AF1206" s="1">
        <f>IF(IFERROR(VLOOKUP(E1206,Store_Showcase!B2:H144,{5}, FALSE), TRUE)=TRUE, IF(IFERROR(VLOOKUP(E1206,Store_SRP!B2:H110,{5}, FALSE), TRUE)=TRUE,VLOOKUP(E1206,Store_VAM!B2:H273,{5}, FALSE),VLOOKUP(E1206,Store_SRP!B2:H110,{5}, FALSE)), VLOOKUP(E1206,Store_Showcase!B2:H144,{5}, FALSE))</f>
      </c>
      <c r="AG1206" s="1">
        <f>IF(IFERROR(VLOOKUP(E1206,Store_Showcase!B2:H144,{6}, FALSE), TRUE)=TRUE, IF(IFERROR(VLOOKUP(E1206,Store_SRP!B2:H110,{6}, FALSE), TRUE)=TRUE,VLOOKUP(E1206,Store_VAM!B2:H273,{6}, FALSE),VLOOKUP(E1206,Store_SRP!B2:H110,{6}, FALSE)), VLOOKUP(E1206,Store_Showcase!B2:H144,{6}, FALSE))</f>
      </c>
      <c r="AH1206" s="1">
        <f>VLOOKUP(G1206,Sku_Consolidated!A2:R957,18,FALSE)</f>
      </c>
      <c r="AI1206" s="1">
        <f>VLOOKUP(G1206,Sku_Consolidated!A2:S957,19,FALSE)</f>
      </c>
      <c r="AJ1206" s="1">
        <f>VLOOKUP(G1206,Sku_Consolidated!A2:T957,20,FALSE)</f>
      </c>
    </row>
    <row r="1207" spans="1:36" x14ac:dyDescent="0.25">
      <c r="A1207" s="1">
        <v>2024</v>
      </c>
      <c r="B1207" s="1" t="s">
        <v>31</v>
      </c>
      <c r="C1207" s="1" t="s">
        <v>32</v>
      </c>
      <c r="D1207" s="1" t="s">
        <v>33</v>
      </c>
      <c r="E1207" s="9" t="s">
        <v>3198</v>
      </c>
      <c r="F1207" s="1">
        <f>IF(VLOOKUP(G1207,Sku_Consolidated!A2:S957,{19},FALSE)="SHOWCASE", VLOOKUP(E1207,Store_Showcase!B2:C144,{2}, FALSE), IF(VLOOKUP(G1207,Sku_Consolidated!A2:S957,{19},FALSE)="VAM",VLOOKUP(E1207,Store_VAM!B2:C273,{2}, FALSE),VLOOKUP(E1207,Store_SRP!B2:C110,{2}, FALSE)))</f>
      </c>
      <c r="G1207" s="1">
        <v>795732</v>
      </c>
      <c r="H1207" s="1" t="s">
        <v>1427</v>
      </c>
      <c r="I1207" s="10" t="s">
        <v>1137</v>
      </c>
      <c r="J1207" s="1">
        <f>VLOOKUP(G1207,Sku_Consolidated!A2:C957, 3, FALSE)</f>
      </c>
      <c r="K1207" s="10">
        <f>IF(J1207="PACK", I1207, 0)</f>
      </c>
      <c r="L1207" s="10">
        <f>IF(J1207="KG", I1207, I1207 * VLOOKUP(G1207,Sku_Consolidated!A2:U957,21,FALSE))</f>
      </c>
      <c r="M1207" s="10" t="s">
        <v>37</v>
      </c>
      <c r="N1207" s="11" t="s">
        <v>1428</v>
      </c>
      <c r="O1207" s="10" t="s">
        <v>2735</v>
      </c>
      <c r="P1207" s="10">
        <f>N1207 - O1207</f>
      </c>
      <c r="Q1207" s="1">
        <f>VLOOKUP(G1207,Sku_Consolidated!A2:G957,7, FALSE)</f>
      </c>
      <c r="R1207" s="1">
        <f>IF(IFERROR(VLOOKUP(E1207,Store_Showcase!B2:H144,7, FALSE), TRUE)=TRUE, IF(IFERROR(VLOOKUP(E1207,Store_SRP!B2:H110,7, FALSE), TRUE)=TRUE,VLOOKUP(E1207,Store_VAM!B2:H273,7, FALSE),VLOOKUP(E1207,Store_SRP!B2:H110,7, FALSE)), VLOOKUP(E1207,Store_Showcase!B2:H144,7, FALSE))</f>
      </c>
      <c r="S1207" s="1">
        <f>IF(IFERROR(VLOOKUP(E1207,Store_Showcase!B2:I144,8, FALSE), TRUE)=TRUE, IF(IFERROR(VLOOKUP(E1207,Store_SRP!B2:I110,8, FALSE), TRUE)=TRUE,VLOOKUP(E1207,Store_VAM!B2:I273,8, FALSE),VLOOKUP(E1207,Store_SRP!B2:I110,8, FALSE)), VLOOKUP(E1207,Store_Showcase!B2:I144,8, FALSE))</f>
      </c>
      <c r="T1207" s="1">
        <f>VLOOKUP(G1207,Sku_Consolidated!A2:R957,18,FALSE)</f>
      </c>
      <c r="U1207" s="1" t="s">
        <v>3199</v>
      </c>
      <c r="V1207" s="1">
        <f>IF(VLOOKUP(G1207,Sku_Consolidated!A2:S957,19,FALSE)="SHOWCASE", VLOOKUP(E1207,Store_Showcase!B2:L144,11, FALSE), IF(VLOOKUP(G1207,Sku_Consolidated!A2:S957,19,FALSE)="VAM",VLOOKUP(E1207,Store_VAM!B2:L273,11, FALSE),VLOOKUP(E1207,Store_SRP!B2:L110,11, FALSE)))</f>
      </c>
      <c r="W1207" s="1">
        <f>VLOOKUP(G1207,Sku_Consolidated!A2:W957,11,FALSE)</f>
      </c>
      <c r="X1207" s="1">
        <f>VLOOKUP(G1207,Sku_Consolidated!A2:H957,8,FALSE)</f>
      </c>
      <c r="Y1207" s="1">
        <f>VLOOKUP(G1207,Sku_Consolidated!A2:I957,9,FALSE)</f>
      </c>
      <c r="Z1207" s="1" t="s">
        <v>41</v>
      </c>
      <c r="AA1207" s="1">
        <f>VLOOKUP(G1207,Sku_Consolidated!A2:E957,5,FALSE)</f>
      </c>
      <c r="AB1207" s="1">
        <f>IF(VLOOKUP(G1207,Sku_Consolidated!A2:S957,19,FALSE)="SHOWCASE", VLOOKUP(E1207,Store_Showcase!B2:N144,13, FALSE), IF(VLOOKUP(G1207,Sku_Consolidated!A2:S957,19,FALSE)="VAM",VLOOKUP(E1207,Store_VAM!B2:N273,13, FALSE),VLOOKUP(E1207,Store_SRP!B2:N110,13, FALSE)))</f>
      </c>
      <c r="AC1207" s="1">
        <f>IF(IFERROR(AB1207,TRUE)=TRUE, "-","OK")</f>
      </c>
      <c r="AD1207" s="11" t="s">
        <v>37</v>
      </c>
      <c r="AE1207" s="11" t="s">
        <v>37</v>
      </c>
      <c r="AF1207" s="1">
        <f>IF(IFERROR(VLOOKUP(E1207,Store_Showcase!B2:H144,{5}, FALSE), TRUE)=TRUE, IF(IFERROR(VLOOKUP(E1207,Store_SRP!B2:H110,{5}, FALSE), TRUE)=TRUE,VLOOKUP(E1207,Store_VAM!B2:H273,{5}, FALSE),VLOOKUP(E1207,Store_SRP!B2:H110,{5}, FALSE)), VLOOKUP(E1207,Store_Showcase!B2:H144,{5}, FALSE))</f>
      </c>
      <c r="AG1207" s="1">
        <f>IF(IFERROR(VLOOKUP(E1207,Store_Showcase!B2:H144,{6}, FALSE), TRUE)=TRUE, IF(IFERROR(VLOOKUP(E1207,Store_SRP!B2:H110,{6}, FALSE), TRUE)=TRUE,VLOOKUP(E1207,Store_VAM!B2:H273,{6}, FALSE),VLOOKUP(E1207,Store_SRP!B2:H110,{6}, FALSE)), VLOOKUP(E1207,Store_Showcase!B2:H144,{6}, FALSE))</f>
      </c>
      <c r="AH1207" s="1">
        <f>VLOOKUP(G1207,Sku_Consolidated!A2:R957,18,FALSE)</f>
      </c>
      <c r="AI1207" s="1">
        <f>VLOOKUP(G1207,Sku_Consolidated!A2:S957,19,FALSE)</f>
      </c>
      <c r="AJ1207" s="1">
        <f>VLOOKUP(G1207,Sku_Consolidated!A2:T957,20,FALSE)</f>
      </c>
    </row>
    <row r="1208" spans="1:36" x14ac:dyDescent="0.25">
      <c r="A1208" s="1">
        <v>2024</v>
      </c>
      <c r="B1208" s="1" t="s">
        <v>31</v>
      </c>
      <c r="C1208" s="1" t="s">
        <v>32</v>
      </c>
      <c r="D1208" s="1" t="s">
        <v>33</v>
      </c>
      <c r="E1208" s="9" t="s">
        <v>3198</v>
      </c>
      <c r="F1208" s="1">
        <f>IF(VLOOKUP(G1208,Sku_Consolidated!A2:S957,{19},FALSE)="SHOWCASE", VLOOKUP(E1208,Store_Showcase!B2:C144,{2}, FALSE), IF(VLOOKUP(G1208,Sku_Consolidated!A2:S957,{19},FALSE)="VAM",VLOOKUP(E1208,Store_VAM!B2:C273,{2}, FALSE),VLOOKUP(E1208,Store_SRP!B2:C110,{2}, FALSE)))</f>
      </c>
      <c r="G1208" s="1">
        <v>798588</v>
      </c>
      <c r="H1208" s="1" t="s">
        <v>1637</v>
      </c>
      <c r="I1208" s="10" t="s">
        <v>1137</v>
      </c>
      <c r="J1208" s="1">
        <f>VLOOKUP(G1208,Sku_Consolidated!A2:C957, 3, FALSE)</f>
      </c>
      <c r="K1208" s="10">
        <f>IF(J1208="PACK", I1208, 0)</f>
      </c>
      <c r="L1208" s="10">
        <f>IF(J1208="KG", I1208, I1208 * VLOOKUP(G1208,Sku_Consolidated!A2:U957,21,FALSE))</f>
      </c>
      <c r="M1208" s="10" t="s">
        <v>37</v>
      </c>
      <c r="N1208" s="11" t="s">
        <v>3196</v>
      </c>
      <c r="O1208" s="10" t="s">
        <v>3197</v>
      </c>
      <c r="P1208" s="10">
        <f>N1208 - O1208</f>
      </c>
      <c r="Q1208" s="1">
        <f>VLOOKUP(G1208,Sku_Consolidated!A2:G957,7, FALSE)</f>
      </c>
      <c r="R1208" s="1">
        <f>IF(IFERROR(VLOOKUP(E1208,Store_Showcase!B2:H144,7, FALSE), TRUE)=TRUE, IF(IFERROR(VLOOKUP(E1208,Store_SRP!B2:H110,7, FALSE), TRUE)=TRUE,VLOOKUP(E1208,Store_VAM!B2:H273,7, FALSE),VLOOKUP(E1208,Store_SRP!B2:H110,7, FALSE)), VLOOKUP(E1208,Store_Showcase!B2:H144,7, FALSE))</f>
      </c>
      <c r="S1208" s="1">
        <f>IF(IFERROR(VLOOKUP(E1208,Store_Showcase!B2:I144,8, FALSE), TRUE)=TRUE, IF(IFERROR(VLOOKUP(E1208,Store_SRP!B2:I110,8, FALSE), TRUE)=TRUE,VLOOKUP(E1208,Store_VAM!B2:I273,8, FALSE),VLOOKUP(E1208,Store_SRP!B2:I110,8, FALSE)), VLOOKUP(E1208,Store_Showcase!B2:I144,8, FALSE))</f>
      </c>
      <c r="T1208" s="1">
        <f>VLOOKUP(G1208,Sku_Consolidated!A2:R957,18,FALSE)</f>
      </c>
      <c r="U1208" s="1" t="s">
        <v>3199</v>
      </c>
      <c r="V1208" s="1">
        <f>IF(VLOOKUP(G1208,Sku_Consolidated!A2:S957,19,FALSE)="SHOWCASE", VLOOKUP(E1208,Store_Showcase!B2:L144,11, FALSE), IF(VLOOKUP(G1208,Sku_Consolidated!A2:S957,19,FALSE)="VAM",VLOOKUP(E1208,Store_VAM!B2:L273,11, FALSE),VLOOKUP(E1208,Store_SRP!B2:L110,11, FALSE)))</f>
      </c>
      <c r="W1208" s="1">
        <f>VLOOKUP(G1208,Sku_Consolidated!A2:W957,11,FALSE)</f>
      </c>
      <c r="X1208" s="1">
        <f>VLOOKUP(G1208,Sku_Consolidated!A2:H957,8,FALSE)</f>
      </c>
      <c r="Y1208" s="1">
        <f>VLOOKUP(G1208,Sku_Consolidated!A2:I957,9,FALSE)</f>
      </c>
      <c r="Z1208" s="1" t="s">
        <v>41</v>
      </c>
      <c r="AA1208" s="1">
        <f>VLOOKUP(G1208,Sku_Consolidated!A2:E957,5,FALSE)</f>
      </c>
      <c r="AB1208" s="1">
        <f>IF(VLOOKUP(G1208,Sku_Consolidated!A2:S957,19,FALSE)="SHOWCASE", VLOOKUP(E1208,Store_Showcase!B2:N144,13, FALSE), IF(VLOOKUP(G1208,Sku_Consolidated!A2:S957,19,FALSE)="VAM",VLOOKUP(E1208,Store_VAM!B2:N273,13, FALSE),VLOOKUP(E1208,Store_SRP!B2:N110,13, FALSE)))</f>
      </c>
      <c r="AC1208" s="1">
        <f>IF(IFERROR(AB1208,TRUE)=TRUE, "-","OK")</f>
      </c>
      <c r="AD1208" s="11" t="s">
        <v>37</v>
      </c>
      <c r="AE1208" s="11" t="s">
        <v>37</v>
      </c>
      <c r="AF1208" s="1">
        <f>IF(IFERROR(VLOOKUP(E1208,Store_Showcase!B2:H144,{5}, FALSE), TRUE)=TRUE, IF(IFERROR(VLOOKUP(E1208,Store_SRP!B2:H110,{5}, FALSE), TRUE)=TRUE,VLOOKUP(E1208,Store_VAM!B2:H273,{5}, FALSE),VLOOKUP(E1208,Store_SRP!B2:H110,{5}, FALSE)), VLOOKUP(E1208,Store_Showcase!B2:H144,{5}, FALSE))</f>
      </c>
      <c r="AG1208" s="1">
        <f>IF(IFERROR(VLOOKUP(E1208,Store_Showcase!B2:H144,{6}, FALSE), TRUE)=TRUE, IF(IFERROR(VLOOKUP(E1208,Store_SRP!B2:H110,{6}, FALSE), TRUE)=TRUE,VLOOKUP(E1208,Store_VAM!B2:H273,{6}, FALSE),VLOOKUP(E1208,Store_SRP!B2:H110,{6}, FALSE)), VLOOKUP(E1208,Store_Showcase!B2:H144,{6}, FALSE))</f>
      </c>
      <c r="AH1208" s="1">
        <f>VLOOKUP(G1208,Sku_Consolidated!A2:R957,18,FALSE)</f>
      </c>
      <c r="AI1208" s="1">
        <f>VLOOKUP(G1208,Sku_Consolidated!A2:S957,19,FALSE)</f>
      </c>
      <c r="AJ1208" s="1">
        <f>VLOOKUP(G1208,Sku_Consolidated!A2:T957,20,FALSE)</f>
      </c>
    </row>
    <row r="1209" spans="1:36" x14ac:dyDescent="0.25">
      <c r="A1209" s="1">
        <v>2024</v>
      </c>
      <c r="B1209" s="1" t="s">
        <v>31</v>
      </c>
      <c r="C1209" s="1" t="s">
        <v>32</v>
      </c>
      <c r="D1209" s="1" t="s">
        <v>33</v>
      </c>
      <c r="E1209" s="9" t="s">
        <v>3200</v>
      </c>
      <c r="F1209" s="1">
        <f>IF(VLOOKUP(G1209,Sku_Consolidated!A2:S957,{19},FALSE)="SHOWCASE", VLOOKUP(E1209,Store_Showcase!B2:C144,{2}, FALSE), IF(VLOOKUP(G1209,Sku_Consolidated!A2:S957,{19},FALSE)="VAM",VLOOKUP(E1209,Store_VAM!B2:C273,{2}, FALSE),VLOOKUP(E1209,Store_SRP!B2:C110,{2}, FALSE)))</f>
      </c>
      <c r="G1209" s="1">
        <v>11295</v>
      </c>
      <c r="H1209" s="1" t="s">
        <v>629</v>
      </c>
      <c r="I1209" s="10" t="s">
        <v>1463</v>
      </c>
      <c r="J1209" s="1">
        <f>VLOOKUP(G1209,Sku_Consolidated!A2:C957, 3, FALSE)</f>
      </c>
      <c r="K1209" s="10">
        <f>IF(J1209="PACK", I1209, 0)</f>
      </c>
      <c r="L1209" s="10">
        <f>IF(J1209="KG", I1209, I1209 * VLOOKUP(G1209,Sku_Consolidated!A2:U957,21,FALSE))</f>
      </c>
      <c r="M1209" s="10" t="s">
        <v>37</v>
      </c>
      <c r="N1209" s="11" t="s">
        <v>3201</v>
      </c>
      <c r="O1209" s="10" t="s">
        <v>3202</v>
      </c>
      <c r="P1209" s="10">
        <f>N1209 - O1209</f>
      </c>
      <c r="Q1209" s="1">
        <f>VLOOKUP(G1209,Sku_Consolidated!A2:G957,7, FALSE)</f>
      </c>
      <c r="R1209" s="1">
        <f>IF(IFERROR(VLOOKUP(E1209,Store_Showcase!B2:H144,7, FALSE), TRUE)=TRUE, IF(IFERROR(VLOOKUP(E1209,Store_SRP!B2:H110,7, FALSE), TRUE)=TRUE,VLOOKUP(E1209,Store_VAM!B2:H273,7, FALSE),VLOOKUP(E1209,Store_SRP!B2:H110,7, FALSE)), VLOOKUP(E1209,Store_Showcase!B2:H144,7, FALSE))</f>
      </c>
      <c r="S1209" s="1">
        <f>IF(IFERROR(VLOOKUP(E1209,Store_Showcase!B2:I144,8, FALSE), TRUE)=TRUE, IF(IFERROR(VLOOKUP(E1209,Store_SRP!B2:I110,8, FALSE), TRUE)=TRUE,VLOOKUP(E1209,Store_VAM!B2:I273,8, FALSE),VLOOKUP(E1209,Store_SRP!B2:I110,8, FALSE)), VLOOKUP(E1209,Store_Showcase!B2:I144,8, FALSE))</f>
      </c>
      <c r="T1209" s="1">
        <f>VLOOKUP(G1209,Sku_Consolidated!A2:R957,18,FALSE)</f>
      </c>
      <c r="U1209" s="1" t="s">
        <v>3203</v>
      </c>
      <c r="V1209" s="1">
        <f>IF(VLOOKUP(G1209,Sku_Consolidated!A2:S957,19,FALSE)="SHOWCASE", VLOOKUP(E1209,Store_Showcase!B2:L144,11, FALSE), IF(VLOOKUP(G1209,Sku_Consolidated!A2:S957,19,FALSE)="VAM",VLOOKUP(E1209,Store_VAM!B2:L273,11, FALSE),VLOOKUP(E1209,Store_SRP!B2:L110,11, FALSE)))</f>
      </c>
      <c r="W1209" s="1">
        <f>VLOOKUP(G1209,Sku_Consolidated!A2:W957,11,FALSE)</f>
      </c>
      <c r="X1209" s="1">
        <f>VLOOKUP(G1209,Sku_Consolidated!A2:H957,8,FALSE)</f>
      </c>
      <c r="Y1209" s="1">
        <f>VLOOKUP(G1209,Sku_Consolidated!A2:I957,9,FALSE)</f>
      </c>
      <c r="Z1209" s="1" t="s">
        <v>41</v>
      </c>
      <c r="AA1209" s="1">
        <f>VLOOKUP(G1209,Sku_Consolidated!A2:E957,5,FALSE)</f>
      </c>
      <c r="AB1209" s="1">
        <f>IF(VLOOKUP(G1209,Sku_Consolidated!A2:S957,19,FALSE)="SHOWCASE", VLOOKUP(E1209,Store_Showcase!B2:N144,13, FALSE), IF(VLOOKUP(G1209,Sku_Consolidated!A2:S957,19,FALSE)="VAM",VLOOKUP(E1209,Store_VAM!B2:N273,13, FALSE),VLOOKUP(E1209,Store_SRP!B2:N110,13, FALSE)))</f>
      </c>
      <c r="AC1209" s="1">
        <f>IF(IFERROR(AB1209,TRUE)=TRUE, "-","OK")</f>
      </c>
      <c r="AD1209" s="11" t="s">
        <v>37</v>
      </c>
      <c r="AE1209" s="11" t="s">
        <v>37</v>
      </c>
      <c r="AF1209" s="1">
        <f>IF(IFERROR(VLOOKUP(E1209,Store_Showcase!B2:H144,{5}, FALSE), TRUE)=TRUE, IF(IFERROR(VLOOKUP(E1209,Store_SRP!B2:H110,{5}, FALSE), TRUE)=TRUE,VLOOKUP(E1209,Store_VAM!B2:H273,{5}, FALSE),VLOOKUP(E1209,Store_SRP!B2:H110,{5}, FALSE)), VLOOKUP(E1209,Store_Showcase!B2:H144,{5}, FALSE))</f>
      </c>
      <c r="AG1209" s="1">
        <f>IF(IFERROR(VLOOKUP(E1209,Store_Showcase!B2:H144,{6}, FALSE), TRUE)=TRUE, IF(IFERROR(VLOOKUP(E1209,Store_SRP!B2:H110,{6}, FALSE), TRUE)=TRUE,VLOOKUP(E1209,Store_VAM!B2:H273,{6}, FALSE),VLOOKUP(E1209,Store_SRP!B2:H110,{6}, FALSE)), VLOOKUP(E1209,Store_Showcase!B2:H144,{6}, FALSE))</f>
      </c>
      <c r="AH1209" s="1">
        <f>VLOOKUP(G1209,Sku_Consolidated!A2:R957,18,FALSE)</f>
      </c>
      <c r="AI1209" s="1">
        <f>VLOOKUP(G1209,Sku_Consolidated!A2:S957,19,FALSE)</f>
      </c>
      <c r="AJ1209" s="1">
        <f>VLOOKUP(G1209,Sku_Consolidated!A2:T957,20,FALSE)</f>
      </c>
    </row>
    <row r="1210" spans="1:36" x14ac:dyDescent="0.25">
      <c r="A1210" s="1">
        <v>2024</v>
      </c>
      <c r="B1210" s="1" t="s">
        <v>31</v>
      </c>
      <c r="C1210" s="1" t="s">
        <v>32</v>
      </c>
      <c r="D1210" s="1" t="s">
        <v>33</v>
      </c>
      <c r="E1210" s="9" t="s">
        <v>3200</v>
      </c>
      <c r="F1210" s="1">
        <f>IF(VLOOKUP(G1210,Sku_Consolidated!A2:S957,{19},FALSE)="SHOWCASE", VLOOKUP(E1210,Store_Showcase!B2:C144,{2}, FALSE), IF(VLOOKUP(G1210,Sku_Consolidated!A2:S957,{19},FALSE)="VAM",VLOOKUP(E1210,Store_VAM!B2:C273,{2}, FALSE),VLOOKUP(E1210,Store_SRP!B2:C110,{2}, FALSE)))</f>
      </c>
      <c r="G1210" s="1">
        <v>13917</v>
      </c>
      <c r="H1210" s="1" t="s">
        <v>3204</v>
      </c>
      <c r="I1210" s="10" t="s">
        <v>3205</v>
      </c>
      <c r="J1210" s="1">
        <f>VLOOKUP(G1210,Sku_Consolidated!A2:C957, 3, FALSE)</f>
      </c>
      <c r="K1210" s="10">
        <f>IF(J1210="PACK", I1210, 0)</f>
      </c>
      <c r="L1210" s="10">
        <f>IF(J1210="KG", I1210, I1210 * VLOOKUP(G1210,Sku_Consolidated!A2:U957,21,FALSE))</f>
      </c>
      <c r="M1210" s="10" t="s">
        <v>37</v>
      </c>
      <c r="N1210" s="11" t="s">
        <v>3206</v>
      </c>
      <c r="O1210" s="10" t="s">
        <v>3207</v>
      </c>
      <c r="P1210" s="10">
        <f>N1210 - O1210</f>
      </c>
      <c r="Q1210" s="1">
        <f>VLOOKUP(G1210,Sku_Consolidated!A2:G957,7, FALSE)</f>
      </c>
      <c r="R1210" s="1">
        <f>IF(IFERROR(VLOOKUP(E1210,Store_Showcase!B2:H144,7, FALSE), TRUE)=TRUE, IF(IFERROR(VLOOKUP(E1210,Store_SRP!B2:H110,7, FALSE), TRUE)=TRUE,VLOOKUP(E1210,Store_VAM!B2:H273,7, FALSE),VLOOKUP(E1210,Store_SRP!B2:H110,7, FALSE)), VLOOKUP(E1210,Store_Showcase!B2:H144,7, FALSE))</f>
      </c>
      <c r="S1210" s="1">
        <f>IF(IFERROR(VLOOKUP(E1210,Store_Showcase!B2:I144,8, FALSE), TRUE)=TRUE, IF(IFERROR(VLOOKUP(E1210,Store_SRP!B2:I110,8, FALSE), TRUE)=TRUE,VLOOKUP(E1210,Store_VAM!B2:I273,8, FALSE),VLOOKUP(E1210,Store_SRP!B2:I110,8, FALSE)), VLOOKUP(E1210,Store_Showcase!B2:I144,8, FALSE))</f>
      </c>
      <c r="T1210" s="1">
        <f>VLOOKUP(G1210,Sku_Consolidated!A2:R957,18,FALSE)</f>
      </c>
      <c r="U1210" s="1" t="s">
        <v>3203</v>
      </c>
      <c r="V1210" s="1">
        <f>IF(VLOOKUP(G1210,Sku_Consolidated!A2:S957,19,FALSE)="SHOWCASE", VLOOKUP(E1210,Store_Showcase!B2:L144,11, FALSE), IF(VLOOKUP(G1210,Sku_Consolidated!A2:S957,19,FALSE)="VAM",VLOOKUP(E1210,Store_VAM!B2:L273,11, FALSE),VLOOKUP(E1210,Store_SRP!B2:L110,11, FALSE)))</f>
      </c>
      <c r="W1210" s="1">
        <f>VLOOKUP(G1210,Sku_Consolidated!A2:W957,11,FALSE)</f>
      </c>
      <c r="X1210" s="1">
        <f>VLOOKUP(G1210,Sku_Consolidated!A2:H957,8,FALSE)</f>
      </c>
      <c r="Y1210" s="1">
        <f>VLOOKUP(G1210,Sku_Consolidated!A2:I957,9,FALSE)</f>
      </c>
      <c r="Z1210" s="1" t="s">
        <v>41</v>
      </c>
      <c r="AA1210" s="1">
        <f>VLOOKUP(G1210,Sku_Consolidated!A2:E957,5,FALSE)</f>
      </c>
      <c r="AB1210" s="1">
        <f>IF(VLOOKUP(G1210,Sku_Consolidated!A2:S957,19,FALSE)="SHOWCASE", VLOOKUP(E1210,Store_Showcase!B2:N144,13, FALSE), IF(VLOOKUP(G1210,Sku_Consolidated!A2:S957,19,FALSE)="VAM",VLOOKUP(E1210,Store_VAM!B2:N273,13, FALSE),VLOOKUP(E1210,Store_SRP!B2:N110,13, FALSE)))</f>
      </c>
      <c r="AC1210" s="1">
        <f>IF(IFERROR(AB1210,TRUE)=TRUE, "-","OK")</f>
      </c>
      <c r="AD1210" s="11" t="s">
        <v>37</v>
      </c>
      <c r="AE1210" s="11" t="s">
        <v>37</v>
      </c>
      <c r="AF1210" s="1">
        <f>IF(IFERROR(VLOOKUP(E1210,Store_Showcase!B2:H144,{5}, FALSE), TRUE)=TRUE, IF(IFERROR(VLOOKUP(E1210,Store_SRP!B2:H110,{5}, FALSE), TRUE)=TRUE,VLOOKUP(E1210,Store_VAM!B2:H273,{5}, FALSE),VLOOKUP(E1210,Store_SRP!B2:H110,{5}, FALSE)), VLOOKUP(E1210,Store_Showcase!B2:H144,{5}, FALSE))</f>
      </c>
      <c r="AG1210" s="1">
        <f>IF(IFERROR(VLOOKUP(E1210,Store_Showcase!B2:H144,{6}, FALSE), TRUE)=TRUE, IF(IFERROR(VLOOKUP(E1210,Store_SRP!B2:H110,{6}, FALSE), TRUE)=TRUE,VLOOKUP(E1210,Store_VAM!B2:H273,{6}, FALSE),VLOOKUP(E1210,Store_SRP!B2:H110,{6}, FALSE)), VLOOKUP(E1210,Store_Showcase!B2:H144,{6}, FALSE))</f>
      </c>
      <c r="AH1210" s="1">
        <f>VLOOKUP(G1210,Sku_Consolidated!A2:R957,18,FALSE)</f>
      </c>
      <c r="AI1210" s="1">
        <f>VLOOKUP(G1210,Sku_Consolidated!A2:S957,19,FALSE)</f>
      </c>
      <c r="AJ1210" s="1">
        <f>VLOOKUP(G1210,Sku_Consolidated!A2:T957,20,FALSE)</f>
      </c>
    </row>
    <row r="1211" spans="1:36" x14ac:dyDescent="0.25">
      <c r="A1211" s="1">
        <v>2024</v>
      </c>
      <c r="B1211" s="1" t="s">
        <v>31</v>
      </c>
      <c r="C1211" s="1" t="s">
        <v>32</v>
      </c>
      <c r="D1211" s="1" t="s">
        <v>33</v>
      </c>
      <c r="E1211" s="9" t="s">
        <v>3200</v>
      </c>
      <c r="F1211" s="1">
        <f>IF(VLOOKUP(G1211,Sku_Consolidated!A2:S957,{19},FALSE)="SHOWCASE", VLOOKUP(E1211,Store_Showcase!B2:C144,{2}, FALSE), IF(VLOOKUP(G1211,Sku_Consolidated!A2:S957,{19},FALSE)="VAM",VLOOKUP(E1211,Store_VAM!B2:C273,{2}, FALSE),VLOOKUP(E1211,Store_SRP!B2:C110,{2}, FALSE)))</f>
      </c>
      <c r="G1211" s="1">
        <v>13918</v>
      </c>
      <c r="H1211" s="1" t="s">
        <v>3208</v>
      </c>
      <c r="I1211" s="10" t="s">
        <v>3209</v>
      </c>
      <c r="J1211" s="1">
        <f>VLOOKUP(G1211,Sku_Consolidated!A2:C957, 3, FALSE)</f>
      </c>
      <c r="K1211" s="10">
        <f>IF(J1211="PACK", I1211, 0)</f>
      </c>
      <c r="L1211" s="10">
        <f>IF(J1211="KG", I1211, I1211 * VLOOKUP(G1211,Sku_Consolidated!A2:U957,21,FALSE))</f>
      </c>
      <c r="M1211" s="10" t="s">
        <v>37</v>
      </c>
      <c r="N1211" s="11" t="s">
        <v>3210</v>
      </c>
      <c r="O1211" s="10" t="s">
        <v>3211</v>
      </c>
      <c r="P1211" s="10">
        <f>N1211 - O1211</f>
      </c>
      <c r="Q1211" s="1">
        <f>VLOOKUP(G1211,Sku_Consolidated!A2:G957,7, FALSE)</f>
      </c>
      <c r="R1211" s="1">
        <f>IF(IFERROR(VLOOKUP(E1211,Store_Showcase!B2:H144,7, FALSE), TRUE)=TRUE, IF(IFERROR(VLOOKUP(E1211,Store_SRP!B2:H110,7, FALSE), TRUE)=TRUE,VLOOKUP(E1211,Store_VAM!B2:H273,7, FALSE),VLOOKUP(E1211,Store_SRP!B2:H110,7, FALSE)), VLOOKUP(E1211,Store_Showcase!B2:H144,7, FALSE))</f>
      </c>
      <c r="S1211" s="1">
        <f>IF(IFERROR(VLOOKUP(E1211,Store_Showcase!B2:I144,8, FALSE), TRUE)=TRUE, IF(IFERROR(VLOOKUP(E1211,Store_SRP!B2:I110,8, FALSE), TRUE)=TRUE,VLOOKUP(E1211,Store_VAM!B2:I273,8, FALSE),VLOOKUP(E1211,Store_SRP!B2:I110,8, FALSE)), VLOOKUP(E1211,Store_Showcase!B2:I144,8, FALSE))</f>
      </c>
      <c r="T1211" s="1">
        <f>VLOOKUP(G1211,Sku_Consolidated!A2:R957,18,FALSE)</f>
      </c>
      <c r="U1211" s="1" t="s">
        <v>3203</v>
      </c>
      <c r="V1211" s="1">
        <f>IF(VLOOKUP(G1211,Sku_Consolidated!A2:S957,19,FALSE)="SHOWCASE", VLOOKUP(E1211,Store_Showcase!B2:L144,11, FALSE), IF(VLOOKUP(G1211,Sku_Consolidated!A2:S957,19,FALSE)="VAM",VLOOKUP(E1211,Store_VAM!B2:L273,11, FALSE),VLOOKUP(E1211,Store_SRP!B2:L110,11, FALSE)))</f>
      </c>
      <c r="W1211" s="1">
        <f>VLOOKUP(G1211,Sku_Consolidated!A2:W957,11,FALSE)</f>
      </c>
      <c r="X1211" s="1">
        <f>VLOOKUP(G1211,Sku_Consolidated!A2:H957,8,FALSE)</f>
      </c>
      <c r="Y1211" s="1">
        <f>VLOOKUP(G1211,Sku_Consolidated!A2:I957,9,FALSE)</f>
      </c>
      <c r="Z1211" s="1" t="s">
        <v>41</v>
      </c>
      <c r="AA1211" s="1">
        <f>VLOOKUP(G1211,Sku_Consolidated!A2:E957,5,FALSE)</f>
      </c>
      <c r="AB1211" s="1">
        <f>IF(VLOOKUP(G1211,Sku_Consolidated!A2:S957,19,FALSE)="SHOWCASE", VLOOKUP(E1211,Store_Showcase!B2:N144,13, FALSE), IF(VLOOKUP(G1211,Sku_Consolidated!A2:S957,19,FALSE)="VAM",VLOOKUP(E1211,Store_VAM!B2:N273,13, FALSE),VLOOKUP(E1211,Store_SRP!B2:N110,13, FALSE)))</f>
      </c>
      <c r="AC1211" s="1">
        <f>IF(IFERROR(AB1211,TRUE)=TRUE, "-","OK")</f>
      </c>
      <c r="AD1211" s="11" t="s">
        <v>37</v>
      </c>
      <c r="AE1211" s="11" t="s">
        <v>37</v>
      </c>
      <c r="AF1211" s="1">
        <f>IF(IFERROR(VLOOKUP(E1211,Store_Showcase!B2:H144,{5}, FALSE), TRUE)=TRUE, IF(IFERROR(VLOOKUP(E1211,Store_SRP!B2:H110,{5}, FALSE), TRUE)=TRUE,VLOOKUP(E1211,Store_VAM!B2:H273,{5}, FALSE),VLOOKUP(E1211,Store_SRP!B2:H110,{5}, FALSE)), VLOOKUP(E1211,Store_Showcase!B2:H144,{5}, FALSE))</f>
      </c>
      <c r="AG1211" s="1">
        <f>IF(IFERROR(VLOOKUP(E1211,Store_Showcase!B2:H144,{6}, FALSE), TRUE)=TRUE, IF(IFERROR(VLOOKUP(E1211,Store_SRP!B2:H110,{6}, FALSE), TRUE)=TRUE,VLOOKUP(E1211,Store_VAM!B2:H273,{6}, FALSE),VLOOKUP(E1211,Store_SRP!B2:H110,{6}, FALSE)), VLOOKUP(E1211,Store_Showcase!B2:H144,{6}, FALSE))</f>
      </c>
      <c r="AH1211" s="1">
        <f>VLOOKUP(G1211,Sku_Consolidated!A2:R957,18,FALSE)</f>
      </c>
      <c r="AI1211" s="1">
        <f>VLOOKUP(G1211,Sku_Consolidated!A2:S957,19,FALSE)</f>
      </c>
      <c r="AJ1211" s="1">
        <f>VLOOKUP(G1211,Sku_Consolidated!A2:T957,20,FALSE)</f>
      </c>
    </row>
    <row r="1212" spans="1:36" x14ac:dyDescent="0.25">
      <c r="A1212" s="1">
        <v>2024</v>
      </c>
      <c r="B1212" s="1" t="s">
        <v>31</v>
      </c>
      <c r="C1212" s="1" t="s">
        <v>32</v>
      </c>
      <c r="D1212" s="1" t="s">
        <v>33</v>
      </c>
      <c r="E1212" s="9" t="s">
        <v>3200</v>
      </c>
      <c r="F1212" s="1">
        <f>IF(VLOOKUP(G1212,Sku_Consolidated!A2:S957,{19},FALSE)="SHOWCASE", VLOOKUP(E1212,Store_Showcase!B2:C144,{2}, FALSE), IF(VLOOKUP(G1212,Sku_Consolidated!A2:S957,{19},FALSE)="VAM",VLOOKUP(E1212,Store_VAM!B2:C273,{2}, FALSE),VLOOKUP(E1212,Store_SRP!B2:C110,{2}, FALSE)))</f>
      </c>
      <c r="G1212" s="1">
        <v>14893</v>
      </c>
      <c r="H1212" s="1" t="s">
        <v>3212</v>
      </c>
      <c r="I1212" s="10" t="s">
        <v>3213</v>
      </c>
      <c r="J1212" s="1">
        <f>VLOOKUP(G1212,Sku_Consolidated!A2:C957, 3, FALSE)</f>
      </c>
      <c r="K1212" s="10">
        <f>IF(J1212="PACK", I1212, 0)</f>
      </c>
      <c r="L1212" s="10">
        <f>IF(J1212="KG", I1212, I1212 * VLOOKUP(G1212,Sku_Consolidated!A2:U957,21,FALSE))</f>
      </c>
      <c r="M1212" s="10" t="s">
        <v>37</v>
      </c>
      <c r="N1212" s="11" t="s">
        <v>3214</v>
      </c>
      <c r="O1212" s="10" t="s">
        <v>3215</v>
      </c>
      <c r="P1212" s="10">
        <f>N1212 - O1212</f>
      </c>
      <c r="Q1212" s="1">
        <f>VLOOKUP(G1212,Sku_Consolidated!A2:G957,7, FALSE)</f>
      </c>
      <c r="R1212" s="1">
        <f>IF(IFERROR(VLOOKUP(E1212,Store_Showcase!B2:H144,7, FALSE), TRUE)=TRUE, IF(IFERROR(VLOOKUP(E1212,Store_SRP!B2:H110,7, FALSE), TRUE)=TRUE,VLOOKUP(E1212,Store_VAM!B2:H273,7, FALSE),VLOOKUP(E1212,Store_SRP!B2:H110,7, FALSE)), VLOOKUP(E1212,Store_Showcase!B2:H144,7, FALSE))</f>
      </c>
      <c r="S1212" s="1">
        <f>IF(IFERROR(VLOOKUP(E1212,Store_Showcase!B2:I144,8, FALSE), TRUE)=TRUE, IF(IFERROR(VLOOKUP(E1212,Store_SRP!B2:I110,8, FALSE), TRUE)=TRUE,VLOOKUP(E1212,Store_VAM!B2:I273,8, FALSE),VLOOKUP(E1212,Store_SRP!B2:I110,8, FALSE)), VLOOKUP(E1212,Store_Showcase!B2:I144,8, FALSE))</f>
      </c>
      <c r="T1212" s="1">
        <f>VLOOKUP(G1212,Sku_Consolidated!A2:R957,18,FALSE)</f>
      </c>
      <c r="U1212" s="1" t="s">
        <v>3203</v>
      </c>
      <c r="V1212" s="1">
        <f>IF(VLOOKUP(G1212,Sku_Consolidated!A2:S957,19,FALSE)="SHOWCASE", VLOOKUP(E1212,Store_Showcase!B2:L144,11, FALSE), IF(VLOOKUP(G1212,Sku_Consolidated!A2:S957,19,FALSE)="VAM",VLOOKUP(E1212,Store_VAM!B2:L273,11, FALSE),VLOOKUP(E1212,Store_SRP!B2:L110,11, FALSE)))</f>
      </c>
      <c r="W1212" s="1">
        <f>VLOOKUP(G1212,Sku_Consolidated!A2:W957,11,FALSE)</f>
      </c>
      <c r="X1212" s="1">
        <f>VLOOKUP(G1212,Sku_Consolidated!A2:H957,8,FALSE)</f>
      </c>
      <c r="Y1212" s="1">
        <f>VLOOKUP(G1212,Sku_Consolidated!A2:I957,9,FALSE)</f>
      </c>
      <c r="Z1212" s="1" t="s">
        <v>41</v>
      </c>
      <c r="AA1212" s="1">
        <f>VLOOKUP(G1212,Sku_Consolidated!A2:E957,5,FALSE)</f>
      </c>
      <c r="AB1212" s="1">
        <f>IF(VLOOKUP(G1212,Sku_Consolidated!A2:S957,19,FALSE)="SHOWCASE", VLOOKUP(E1212,Store_Showcase!B2:N144,13, FALSE), IF(VLOOKUP(G1212,Sku_Consolidated!A2:S957,19,FALSE)="VAM",VLOOKUP(E1212,Store_VAM!B2:N273,13, FALSE),VLOOKUP(E1212,Store_SRP!B2:N110,13, FALSE)))</f>
      </c>
      <c r="AC1212" s="1">
        <f>IF(IFERROR(AB1212,TRUE)=TRUE, "-","OK")</f>
      </c>
      <c r="AD1212" s="11" t="s">
        <v>37</v>
      </c>
      <c r="AE1212" s="11" t="s">
        <v>37</v>
      </c>
      <c r="AF1212" s="1">
        <f>IF(IFERROR(VLOOKUP(E1212,Store_Showcase!B2:H144,{5}, FALSE), TRUE)=TRUE, IF(IFERROR(VLOOKUP(E1212,Store_SRP!B2:H110,{5}, FALSE), TRUE)=TRUE,VLOOKUP(E1212,Store_VAM!B2:H273,{5}, FALSE),VLOOKUP(E1212,Store_SRP!B2:H110,{5}, FALSE)), VLOOKUP(E1212,Store_Showcase!B2:H144,{5}, FALSE))</f>
      </c>
      <c r="AG1212" s="1">
        <f>IF(IFERROR(VLOOKUP(E1212,Store_Showcase!B2:H144,{6}, FALSE), TRUE)=TRUE, IF(IFERROR(VLOOKUP(E1212,Store_SRP!B2:H110,{6}, FALSE), TRUE)=TRUE,VLOOKUP(E1212,Store_VAM!B2:H273,{6}, FALSE),VLOOKUP(E1212,Store_SRP!B2:H110,{6}, FALSE)), VLOOKUP(E1212,Store_Showcase!B2:H144,{6}, FALSE))</f>
      </c>
      <c r="AH1212" s="1">
        <f>VLOOKUP(G1212,Sku_Consolidated!A2:R957,18,FALSE)</f>
      </c>
      <c r="AI1212" s="1">
        <f>VLOOKUP(G1212,Sku_Consolidated!A2:S957,19,FALSE)</f>
      </c>
      <c r="AJ1212" s="1">
        <f>VLOOKUP(G1212,Sku_Consolidated!A2:T957,20,FALSE)</f>
      </c>
    </row>
    <row r="1213" spans="1:36" x14ac:dyDescent="0.25">
      <c r="A1213" s="1">
        <v>2024</v>
      </c>
      <c r="B1213" s="1" t="s">
        <v>31</v>
      </c>
      <c r="C1213" s="1" t="s">
        <v>32</v>
      </c>
      <c r="D1213" s="1" t="s">
        <v>33</v>
      </c>
      <c r="E1213" s="9" t="s">
        <v>3200</v>
      </c>
      <c r="F1213" s="1">
        <f>IF(VLOOKUP(G1213,Sku_Consolidated!A2:S957,{19},FALSE)="SHOWCASE", VLOOKUP(E1213,Store_Showcase!B2:C144,{2}, FALSE), IF(VLOOKUP(G1213,Sku_Consolidated!A2:S957,{19},FALSE)="VAM",VLOOKUP(E1213,Store_VAM!B2:C273,{2}, FALSE),VLOOKUP(E1213,Store_SRP!B2:C110,{2}, FALSE)))</f>
      </c>
      <c r="G1213" s="1">
        <v>19862</v>
      </c>
      <c r="H1213" s="1" t="s">
        <v>466</v>
      </c>
      <c r="I1213" s="10" t="s">
        <v>3216</v>
      </c>
      <c r="J1213" s="1">
        <f>VLOOKUP(G1213,Sku_Consolidated!A2:C957, 3, FALSE)</f>
      </c>
      <c r="K1213" s="10">
        <f>IF(J1213="PACK", I1213, 0)</f>
      </c>
      <c r="L1213" s="10">
        <f>IF(J1213="KG", I1213, I1213 * VLOOKUP(G1213,Sku_Consolidated!A2:U957,21,FALSE))</f>
      </c>
      <c r="M1213" s="10" t="s">
        <v>37</v>
      </c>
      <c r="N1213" s="11" t="s">
        <v>3217</v>
      </c>
      <c r="O1213" s="10" t="s">
        <v>3218</v>
      </c>
      <c r="P1213" s="10">
        <f>N1213 - O1213</f>
      </c>
      <c r="Q1213" s="1">
        <f>VLOOKUP(G1213,Sku_Consolidated!A2:G957,7, FALSE)</f>
      </c>
      <c r="R1213" s="1">
        <f>IF(IFERROR(VLOOKUP(E1213,Store_Showcase!B2:H144,7, FALSE), TRUE)=TRUE, IF(IFERROR(VLOOKUP(E1213,Store_SRP!B2:H110,7, FALSE), TRUE)=TRUE,VLOOKUP(E1213,Store_VAM!B2:H273,7, FALSE),VLOOKUP(E1213,Store_SRP!B2:H110,7, FALSE)), VLOOKUP(E1213,Store_Showcase!B2:H144,7, FALSE))</f>
      </c>
      <c r="S1213" s="1">
        <f>IF(IFERROR(VLOOKUP(E1213,Store_Showcase!B2:I144,8, FALSE), TRUE)=TRUE, IF(IFERROR(VLOOKUP(E1213,Store_SRP!B2:I110,8, FALSE), TRUE)=TRUE,VLOOKUP(E1213,Store_VAM!B2:I273,8, FALSE),VLOOKUP(E1213,Store_SRP!B2:I110,8, FALSE)), VLOOKUP(E1213,Store_Showcase!B2:I144,8, FALSE))</f>
      </c>
      <c r="T1213" s="1">
        <f>VLOOKUP(G1213,Sku_Consolidated!A2:R957,18,FALSE)</f>
      </c>
      <c r="U1213" s="1" t="s">
        <v>3203</v>
      </c>
      <c r="V1213" s="1">
        <f>IF(VLOOKUP(G1213,Sku_Consolidated!A2:S957,19,FALSE)="SHOWCASE", VLOOKUP(E1213,Store_Showcase!B2:L144,11, FALSE), IF(VLOOKUP(G1213,Sku_Consolidated!A2:S957,19,FALSE)="VAM",VLOOKUP(E1213,Store_VAM!B2:L273,11, FALSE),VLOOKUP(E1213,Store_SRP!B2:L110,11, FALSE)))</f>
      </c>
      <c r="W1213" s="1">
        <f>VLOOKUP(G1213,Sku_Consolidated!A2:W957,11,FALSE)</f>
      </c>
      <c r="X1213" s="1">
        <f>VLOOKUP(G1213,Sku_Consolidated!A2:H957,8,FALSE)</f>
      </c>
      <c r="Y1213" s="1">
        <f>VLOOKUP(G1213,Sku_Consolidated!A2:I957,9,FALSE)</f>
      </c>
      <c r="Z1213" s="1" t="s">
        <v>41</v>
      </c>
      <c r="AA1213" s="1">
        <f>VLOOKUP(G1213,Sku_Consolidated!A2:E957,5,FALSE)</f>
      </c>
      <c r="AB1213" s="1">
        <f>IF(VLOOKUP(G1213,Sku_Consolidated!A2:S957,19,FALSE)="SHOWCASE", VLOOKUP(E1213,Store_Showcase!B2:N144,13, FALSE), IF(VLOOKUP(G1213,Sku_Consolidated!A2:S957,19,FALSE)="VAM",VLOOKUP(E1213,Store_VAM!B2:N273,13, FALSE),VLOOKUP(E1213,Store_SRP!B2:N110,13, FALSE)))</f>
      </c>
      <c r="AC1213" s="1">
        <f>IF(IFERROR(AB1213,TRUE)=TRUE, "-","OK")</f>
      </c>
      <c r="AD1213" s="11" t="s">
        <v>37</v>
      </c>
      <c r="AE1213" s="11" t="s">
        <v>37</v>
      </c>
      <c r="AF1213" s="1">
        <f>IF(IFERROR(VLOOKUP(E1213,Store_Showcase!B2:H144,{5}, FALSE), TRUE)=TRUE, IF(IFERROR(VLOOKUP(E1213,Store_SRP!B2:H110,{5}, FALSE), TRUE)=TRUE,VLOOKUP(E1213,Store_VAM!B2:H273,{5}, FALSE),VLOOKUP(E1213,Store_SRP!B2:H110,{5}, FALSE)), VLOOKUP(E1213,Store_Showcase!B2:H144,{5}, FALSE))</f>
      </c>
      <c r="AG1213" s="1">
        <f>IF(IFERROR(VLOOKUP(E1213,Store_Showcase!B2:H144,{6}, FALSE), TRUE)=TRUE, IF(IFERROR(VLOOKUP(E1213,Store_SRP!B2:H110,{6}, FALSE), TRUE)=TRUE,VLOOKUP(E1213,Store_VAM!B2:H273,{6}, FALSE),VLOOKUP(E1213,Store_SRP!B2:H110,{6}, FALSE)), VLOOKUP(E1213,Store_Showcase!B2:H144,{6}, FALSE))</f>
      </c>
      <c r="AH1213" s="1">
        <f>VLOOKUP(G1213,Sku_Consolidated!A2:R957,18,FALSE)</f>
      </c>
      <c r="AI1213" s="1">
        <f>VLOOKUP(G1213,Sku_Consolidated!A2:S957,19,FALSE)</f>
      </c>
      <c r="AJ1213" s="1">
        <f>VLOOKUP(G1213,Sku_Consolidated!A2:T957,20,FALSE)</f>
      </c>
    </row>
    <row r="1214" spans="1:36" x14ac:dyDescent="0.25">
      <c r="A1214" s="1">
        <v>2024</v>
      </c>
      <c r="B1214" s="1" t="s">
        <v>31</v>
      </c>
      <c r="C1214" s="1" t="s">
        <v>32</v>
      </c>
      <c r="D1214" s="1" t="s">
        <v>33</v>
      </c>
      <c r="E1214" s="9" t="s">
        <v>3200</v>
      </c>
      <c r="F1214" s="1">
        <f>IF(VLOOKUP(G1214,Sku_Consolidated!A2:S957,{19},FALSE)="SHOWCASE", VLOOKUP(E1214,Store_Showcase!B2:C144,{2}, FALSE), IF(VLOOKUP(G1214,Sku_Consolidated!A2:S957,{19},FALSE)="VAM",VLOOKUP(E1214,Store_VAM!B2:C273,{2}, FALSE),VLOOKUP(E1214,Store_SRP!B2:C110,{2}, FALSE)))</f>
      </c>
      <c r="G1214" s="1">
        <v>61719</v>
      </c>
      <c r="H1214" s="1" t="s">
        <v>35</v>
      </c>
      <c r="I1214" s="10" t="s">
        <v>3219</v>
      </c>
      <c r="J1214" s="1">
        <f>VLOOKUP(G1214,Sku_Consolidated!A2:C957, 3, FALSE)</f>
      </c>
      <c r="K1214" s="10">
        <f>IF(J1214="PACK", I1214, 0)</f>
      </c>
      <c r="L1214" s="10">
        <f>IF(J1214="KG", I1214, I1214 * VLOOKUP(G1214,Sku_Consolidated!A2:U957,21,FALSE))</f>
      </c>
      <c r="M1214" s="10" t="s">
        <v>37</v>
      </c>
      <c r="N1214" s="11" t="s">
        <v>3220</v>
      </c>
      <c r="O1214" s="10" t="s">
        <v>3221</v>
      </c>
      <c r="P1214" s="10">
        <f>N1214 - O1214</f>
      </c>
      <c r="Q1214" s="1">
        <f>VLOOKUP(G1214,Sku_Consolidated!A2:G957,7, FALSE)</f>
      </c>
      <c r="R1214" s="1">
        <f>IF(IFERROR(VLOOKUP(E1214,Store_Showcase!B2:H144,7, FALSE), TRUE)=TRUE, IF(IFERROR(VLOOKUP(E1214,Store_SRP!B2:H110,7, FALSE), TRUE)=TRUE,VLOOKUP(E1214,Store_VAM!B2:H273,7, FALSE),VLOOKUP(E1214,Store_SRP!B2:H110,7, FALSE)), VLOOKUP(E1214,Store_Showcase!B2:H144,7, FALSE))</f>
      </c>
      <c r="S1214" s="1">
        <f>IF(IFERROR(VLOOKUP(E1214,Store_Showcase!B2:I144,8, FALSE), TRUE)=TRUE, IF(IFERROR(VLOOKUP(E1214,Store_SRP!B2:I110,8, FALSE), TRUE)=TRUE,VLOOKUP(E1214,Store_VAM!B2:I273,8, FALSE),VLOOKUP(E1214,Store_SRP!B2:I110,8, FALSE)), VLOOKUP(E1214,Store_Showcase!B2:I144,8, FALSE))</f>
      </c>
      <c r="T1214" s="1">
        <f>VLOOKUP(G1214,Sku_Consolidated!A2:R957,18,FALSE)</f>
      </c>
      <c r="U1214" s="1" t="s">
        <v>3203</v>
      </c>
      <c r="V1214" s="1">
        <f>IF(VLOOKUP(G1214,Sku_Consolidated!A2:S957,19,FALSE)="SHOWCASE", VLOOKUP(E1214,Store_Showcase!B2:L144,11, FALSE), IF(VLOOKUP(G1214,Sku_Consolidated!A2:S957,19,FALSE)="VAM",VLOOKUP(E1214,Store_VAM!B2:L273,11, FALSE),VLOOKUP(E1214,Store_SRP!B2:L110,11, FALSE)))</f>
      </c>
      <c r="W1214" s="1">
        <f>VLOOKUP(G1214,Sku_Consolidated!A2:W957,11,FALSE)</f>
      </c>
      <c r="X1214" s="1">
        <f>VLOOKUP(G1214,Sku_Consolidated!A2:H957,8,FALSE)</f>
      </c>
      <c r="Y1214" s="1">
        <f>VLOOKUP(G1214,Sku_Consolidated!A2:I957,9,FALSE)</f>
      </c>
      <c r="Z1214" s="1" t="s">
        <v>41</v>
      </c>
      <c r="AA1214" s="1">
        <f>VLOOKUP(G1214,Sku_Consolidated!A2:E957,5,FALSE)</f>
      </c>
      <c r="AB1214" s="1">
        <f>IF(VLOOKUP(G1214,Sku_Consolidated!A2:S957,19,FALSE)="SHOWCASE", VLOOKUP(E1214,Store_Showcase!B2:N144,13, FALSE), IF(VLOOKUP(G1214,Sku_Consolidated!A2:S957,19,FALSE)="VAM",VLOOKUP(E1214,Store_VAM!B2:N273,13, FALSE),VLOOKUP(E1214,Store_SRP!B2:N110,13, FALSE)))</f>
      </c>
      <c r="AC1214" s="1">
        <f>IF(IFERROR(AB1214,TRUE)=TRUE, "-","OK")</f>
      </c>
      <c r="AD1214" s="11" t="s">
        <v>37</v>
      </c>
      <c r="AE1214" s="11" t="s">
        <v>37</v>
      </c>
      <c r="AF1214" s="1">
        <f>IF(IFERROR(VLOOKUP(E1214,Store_Showcase!B2:H144,{5}, FALSE), TRUE)=TRUE, IF(IFERROR(VLOOKUP(E1214,Store_SRP!B2:H110,{5}, FALSE), TRUE)=TRUE,VLOOKUP(E1214,Store_VAM!B2:H273,{5}, FALSE),VLOOKUP(E1214,Store_SRP!B2:H110,{5}, FALSE)), VLOOKUP(E1214,Store_Showcase!B2:H144,{5}, FALSE))</f>
      </c>
      <c r="AG1214" s="1">
        <f>IF(IFERROR(VLOOKUP(E1214,Store_Showcase!B2:H144,{6}, FALSE), TRUE)=TRUE, IF(IFERROR(VLOOKUP(E1214,Store_SRP!B2:H110,{6}, FALSE), TRUE)=TRUE,VLOOKUP(E1214,Store_VAM!B2:H273,{6}, FALSE),VLOOKUP(E1214,Store_SRP!B2:H110,{6}, FALSE)), VLOOKUP(E1214,Store_Showcase!B2:H144,{6}, FALSE))</f>
      </c>
      <c r="AH1214" s="1">
        <f>VLOOKUP(G1214,Sku_Consolidated!A2:R957,18,FALSE)</f>
      </c>
      <c r="AI1214" s="1">
        <f>VLOOKUP(G1214,Sku_Consolidated!A2:S957,19,FALSE)</f>
      </c>
      <c r="AJ1214" s="1">
        <f>VLOOKUP(G1214,Sku_Consolidated!A2:T957,20,FALSE)</f>
      </c>
    </row>
    <row r="1215" spans="1:36" x14ac:dyDescent="0.25">
      <c r="A1215" s="1">
        <v>2024</v>
      </c>
      <c r="B1215" s="1" t="s">
        <v>31</v>
      </c>
      <c r="C1215" s="1" t="s">
        <v>32</v>
      </c>
      <c r="D1215" s="1" t="s">
        <v>33</v>
      </c>
      <c r="E1215" s="9" t="s">
        <v>3200</v>
      </c>
      <c r="F1215" s="1">
        <f>IF(VLOOKUP(G1215,Sku_Consolidated!A2:S957,{19},FALSE)="SHOWCASE", VLOOKUP(E1215,Store_Showcase!B2:C144,{2}, FALSE), IF(VLOOKUP(G1215,Sku_Consolidated!A2:S957,{19},FALSE)="VAM",VLOOKUP(E1215,Store_VAM!B2:C273,{2}, FALSE),VLOOKUP(E1215,Store_SRP!B2:C110,{2}, FALSE)))</f>
      </c>
      <c r="G1215" s="1">
        <v>61721</v>
      </c>
      <c r="H1215" s="1" t="s">
        <v>42</v>
      </c>
      <c r="I1215" s="10" t="s">
        <v>863</v>
      </c>
      <c r="J1215" s="1">
        <f>VLOOKUP(G1215,Sku_Consolidated!A2:C957, 3, FALSE)</f>
      </c>
      <c r="K1215" s="10">
        <f>IF(J1215="PACK", I1215, 0)</f>
      </c>
      <c r="L1215" s="10">
        <f>IF(J1215="KG", I1215, I1215 * VLOOKUP(G1215,Sku_Consolidated!A2:U957,21,FALSE))</f>
      </c>
      <c r="M1215" s="10" t="s">
        <v>37</v>
      </c>
      <c r="N1215" s="11" t="s">
        <v>3222</v>
      </c>
      <c r="O1215" s="10" t="s">
        <v>3223</v>
      </c>
      <c r="P1215" s="10">
        <f>N1215 - O1215</f>
      </c>
      <c r="Q1215" s="1">
        <f>VLOOKUP(G1215,Sku_Consolidated!A2:G957,7, FALSE)</f>
      </c>
      <c r="R1215" s="1">
        <f>IF(IFERROR(VLOOKUP(E1215,Store_Showcase!B2:H144,7, FALSE), TRUE)=TRUE, IF(IFERROR(VLOOKUP(E1215,Store_SRP!B2:H110,7, FALSE), TRUE)=TRUE,VLOOKUP(E1215,Store_VAM!B2:H273,7, FALSE),VLOOKUP(E1215,Store_SRP!B2:H110,7, FALSE)), VLOOKUP(E1215,Store_Showcase!B2:H144,7, FALSE))</f>
      </c>
      <c r="S1215" s="1">
        <f>IF(IFERROR(VLOOKUP(E1215,Store_Showcase!B2:I144,8, FALSE), TRUE)=TRUE, IF(IFERROR(VLOOKUP(E1215,Store_SRP!B2:I110,8, FALSE), TRUE)=TRUE,VLOOKUP(E1215,Store_VAM!B2:I273,8, FALSE),VLOOKUP(E1215,Store_SRP!B2:I110,8, FALSE)), VLOOKUP(E1215,Store_Showcase!B2:I144,8, FALSE))</f>
      </c>
      <c r="T1215" s="1">
        <f>VLOOKUP(G1215,Sku_Consolidated!A2:R957,18,FALSE)</f>
      </c>
      <c r="U1215" s="1" t="s">
        <v>3203</v>
      </c>
      <c r="V1215" s="1">
        <f>IF(VLOOKUP(G1215,Sku_Consolidated!A2:S957,19,FALSE)="SHOWCASE", VLOOKUP(E1215,Store_Showcase!B2:L144,11, FALSE), IF(VLOOKUP(G1215,Sku_Consolidated!A2:S957,19,FALSE)="VAM",VLOOKUP(E1215,Store_VAM!B2:L273,11, FALSE),VLOOKUP(E1215,Store_SRP!B2:L110,11, FALSE)))</f>
      </c>
      <c r="W1215" s="1">
        <f>VLOOKUP(G1215,Sku_Consolidated!A2:W957,11,FALSE)</f>
      </c>
      <c r="X1215" s="1">
        <f>VLOOKUP(G1215,Sku_Consolidated!A2:H957,8,FALSE)</f>
      </c>
      <c r="Y1215" s="1">
        <f>VLOOKUP(G1215,Sku_Consolidated!A2:I957,9,FALSE)</f>
      </c>
      <c r="Z1215" s="1" t="s">
        <v>41</v>
      </c>
      <c r="AA1215" s="1">
        <f>VLOOKUP(G1215,Sku_Consolidated!A2:E957,5,FALSE)</f>
      </c>
      <c r="AB1215" s="1">
        <f>IF(VLOOKUP(G1215,Sku_Consolidated!A2:S957,19,FALSE)="SHOWCASE", VLOOKUP(E1215,Store_Showcase!B2:N144,13, FALSE), IF(VLOOKUP(G1215,Sku_Consolidated!A2:S957,19,FALSE)="VAM",VLOOKUP(E1215,Store_VAM!B2:N273,13, FALSE),VLOOKUP(E1215,Store_SRP!B2:N110,13, FALSE)))</f>
      </c>
      <c r="AC1215" s="1">
        <f>IF(IFERROR(AB1215,TRUE)=TRUE, "-","OK")</f>
      </c>
      <c r="AD1215" s="11" t="s">
        <v>37</v>
      </c>
      <c r="AE1215" s="11" t="s">
        <v>37</v>
      </c>
      <c r="AF1215" s="1">
        <f>IF(IFERROR(VLOOKUP(E1215,Store_Showcase!B2:H144,{5}, FALSE), TRUE)=TRUE, IF(IFERROR(VLOOKUP(E1215,Store_SRP!B2:H110,{5}, FALSE), TRUE)=TRUE,VLOOKUP(E1215,Store_VAM!B2:H273,{5}, FALSE),VLOOKUP(E1215,Store_SRP!B2:H110,{5}, FALSE)), VLOOKUP(E1215,Store_Showcase!B2:H144,{5}, FALSE))</f>
      </c>
      <c r="AG1215" s="1">
        <f>IF(IFERROR(VLOOKUP(E1215,Store_Showcase!B2:H144,{6}, FALSE), TRUE)=TRUE, IF(IFERROR(VLOOKUP(E1215,Store_SRP!B2:H110,{6}, FALSE), TRUE)=TRUE,VLOOKUP(E1215,Store_VAM!B2:H273,{6}, FALSE),VLOOKUP(E1215,Store_SRP!B2:H110,{6}, FALSE)), VLOOKUP(E1215,Store_Showcase!B2:H144,{6}, FALSE))</f>
      </c>
      <c r="AH1215" s="1">
        <f>VLOOKUP(G1215,Sku_Consolidated!A2:R957,18,FALSE)</f>
      </c>
      <c r="AI1215" s="1">
        <f>VLOOKUP(G1215,Sku_Consolidated!A2:S957,19,FALSE)</f>
      </c>
      <c r="AJ1215" s="1">
        <f>VLOOKUP(G1215,Sku_Consolidated!A2:T957,20,FALSE)</f>
      </c>
    </row>
    <row r="1216" spans="1:36" x14ac:dyDescent="0.25">
      <c r="A1216" s="1">
        <v>2024</v>
      </c>
      <c r="B1216" s="1" t="s">
        <v>31</v>
      </c>
      <c r="C1216" s="1" t="s">
        <v>32</v>
      </c>
      <c r="D1216" s="1" t="s">
        <v>33</v>
      </c>
      <c r="E1216" s="9" t="s">
        <v>3200</v>
      </c>
      <c r="F1216" s="1">
        <f>IF(VLOOKUP(G1216,Sku_Consolidated!A2:S957,{19},FALSE)="SHOWCASE", VLOOKUP(E1216,Store_Showcase!B2:C144,{2}, FALSE), IF(VLOOKUP(G1216,Sku_Consolidated!A2:S957,{19},FALSE)="VAM",VLOOKUP(E1216,Store_VAM!B2:C273,{2}, FALSE),VLOOKUP(E1216,Store_SRP!B2:C110,{2}, FALSE)))</f>
      </c>
      <c r="G1216" s="1">
        <v>61722</v>
      </c>
      <c r="H1216" s="1" t="s">
        <v>46</v>
      </c>
      <c r="I1216" s="10" t="s">
        <v>3224</v>
      </c>
      <c r="J1216" s="1">
        <f>VLOOKUP(G1216,Sku_Consolidated!A2:C957, 3, FALSE)</f>
      </c>
      <c r="K1216" s="10">
        <f>IF(J1216="PACK", I1216, 0)</f>
      </c>
      <c r="L1216" s="10">
        <f>IF(J1216="KG", I1216, I1216 * VLOOKUP(G1216,Sku_Consolidated!A2:U957,21,FALSE))</f>
      </c>
      <c r="M1216" s="10" t="s">
        <v>37</v>
      </c>
      <c r="N1216" s="11" t="s">
        <v>3225</v>
      </c>
      <c r="O1216" s="10" t="s">
        <v>3226</v>
      </c>
      <c r="P1216" s="10">
        <f>N1216 - O1216</f>
      </c>
      <c r="Q1216" s="1">
        <f>VLOOKUP(G1216,Sku_Consolidated!A2:G957,7, FALSE)</f>
      </c>
      <c r="R1216" s="1">
        <f>IF(IFERROR(VLOOKUP(E1216,Store_Showcase!B2:H144,7, FALSE), TRUE)=TRUE, IF(IFERROR(VLOOKUP(E1216,Store_SRP!B2:H110,7, FALSE), TRUE)=TRUE,VLOOKUP(E1216,Store_VAM!B2:H273,7, FALSE),VLOOKUP(E1216,Store_SRP!B2:H110,7, FALSE)), VLOOKUP(E1216,Store_Showcase!B2:H144,7, FALSE))</f>
      </c>
      <c r="S1216" s="1">
        <f>IF(IFERROR(VLOOKUP(E1216,Store_Showcase!B2:I144,8, FALSE), TRUE)=TRUE, IF(IFERROR(VLOOKUP(E1216,Store_SRP!B2:I110,8, FALSE), TRUE)=TRUE,VLOOKUP(E1216,Store_VAM!B2:I273,8, FALSE),VLOOKUP(E1216,Store_SRP!B2:I110,8, FALSE)), VLOOKUP(E1216,Store_Showcase!B2:I144,8, FALSE))</f>
      </c>
      <c r="T1216" s="1">
        <f>VLOOKUP(G1216,Sku_Consolidated!A2:R957,18,FALSE)</f>
      </c>
      <c r="U1216" s="1" t="s">
        <v>3203</v>
      </c>
      <c r="V1216" s="1">
        <f>IF(VLOOKUP(G1216,Sku_Consolidated!A2:S957,19,FALSE)="SHOWCASE", VLOOKUP(E1216,Store_Showcase!B2:L144,11, FALSE), IF(VLOOKUP(G1216,Sku_Consolidated!A2:S957,19,FALSE)="VAM",VLOOKUP(E1216,Store_VAM!B2:L273,11, FALSE),VLOOKUP(E1216,Store_SRP!B2:L110,11, FALSE)))</f>
      </c>
      <c r="W1216" s="1">
        <f>VLOOKUP(G1216,Sku_Consolidated!A2:W957,11,FALSE)</f>
      </c>
      <c r="X1216" s="1">
        <f>VLOOKUP(G1216,Sku_Consolidated!A2:H957,8,FALSE)</f>
      </c>
      <c r="Y1216" s="1">
        <f>VLOOKUP(G1216,Sku_Consolidated!A2:I957,9,FALSE)</f>
      </c>
      <c r="Z1216" s="1" t="s">
        <v>41</v>
      </c>
      <c r="AA1216" s="1">
        <f>VLOOKUP(G1216,Sku_Consolidated!A2:E957,5,FALSE)</f>
      </c>
      <c r="AB1216" s="1">
        <f>IF(VLOOKUP(G1216,Sku_Consolidated!A2:S957,19,FALSE)="SHOWCASE", VLOOKUP(E1216,Store_Showcase!B2:N144,13, FALSE), IF(VLOOKUP(G1216,Sku_Consolidated!A2:S957,19,FALSE)="VAM",VLOOKUP(E1216,Store_VAM!B2:N273,13, FALSE),VLOOKUP(E1216,Store_SRP!B2:N110,13, FALSE)))</f>
      </c>
      <c r="AC1216" s="1">
        <f>IF(IFERROR(AB1216,TRUE)=TRUE, "-","OK")</f>
      </c>
      <c r="AD1216" s="11" t="s">
        <v>37</v>
      </c>
      <c r="AE1216" s="11" t="s">
        <v>37</v>
      </c>
      <c r="AF1216" s="1">
        <f>IF(IFERROR(VLOOKUP(E1216,Store_Showcase!B2:H144,{5}, FALSE), TRUE)=TRUE, IF(IFERROR(VLOOKUP(E1216,Store_SRP!B2:H110,{5}, FALSE), TRUE)=TRUE,VLOOKUP(E1216,Store_VAM!B2:H273,{5}, FALSE),VLOOKUP(E1216,Store_SRP!B2:H110,{5}, FALSE)), VLOOKUP(E1216,Store_Showcase!B2:H144,{5}, FALSE))</f>
      </c>
      <c r="AG1216" s="1">
        <f>IF(IFERROR(VLOOKUP(E1216,Store_Showcase!B2:H144,{6}, FALSE), TRUE)=TRUE, IF(IFERROR(VLOOKUP(E1216,Store_SRP!B2:H110,{6}, FALSE), TRUE)=TRUE,VLOOKUP(E1216,Store_VAM!B2:H273,{6}, FALSE),VLOOKUP(E1216,Store_SRP!B2:H110,{6}, FALSE)), VLOOKUP(E1216,Store_Showcase!B2:H144,{6}, FALSE))</f>
      </c>
      <c r="AH1216" s="1">
        <f>VLOOKUP(G1216,Sku_Consolidated!A2:R957,18,FALSE)</f>
      </c>
      <c r="AI1216" s="1">
        <f>VLOOKUP(G1216,Sku_Consolidated!A2:S957,19,FALSE)</f>
      </c>
      <c r="AJ1216" s="1">
        <f>VLOOKUP(G1216,Sku_Consolidated!A2:T957,20,FALSE)</f>
      </c>
    </row>
    <row r="1217" spans="1:36" x14ac:dyDescent="0.25">
      <c r="A1217" s="1">
        <v>2024</v>
      </c>
      <c r="B1217" s="1" t="s">
        <v>31</v>
      </c>
      <c r="C1217" s="1" t="s">
        <v>32</v>
      </c>
      <c r="D1217" s="1" t="s">
        <v>33</v>
      </c>
      <c r="E1217" s="9" t="s">
        <v>3200</v>
      </c>
      <c r="F1217" s="1">
        <f>IF(VLOOKUP(G1217,Sku_Consolidated!A2:S957,{19},FALSE)="SHOWCASE", VLOOKUP(E1217,Store_Showcase!B2:C144,{2}, FALSE), IF(VLOOKUP(G1217,Sku_Consolidated!A2:S957,{19},FALSE)="VAM",VLOOKUP(E1217,Store_VAM!B2:C273,{2}, FALSE),VLOOKUP(E1217,Store_SRP!B2:C110,{2}, FALSE)))</f>
      </c>
      <c r="G1217" s="1">
        <v>61723</v>
      </c>
      <c r="H1217" s="1" t="s">
        <v>207</v>
      </c>
      <c r="I1217" s="10" t="s">
        <v>3227</v>
      </c>
      <c r="J1217" s="1">
        <f>VLOOKUP(G1217,Sku_Consolidated!A2:C957, 3, FALSE)</f>
      </c>
      <c r="K1217" s="10">
        <f>IF(J1217="PACK", I1217, 0)</f>
      </c>
      <c r="L1217" s="10">
        <f>IF(J1217="KG", I1217, I1217 * VLOOKUP(G1217,Sku_Consolidated!A2:U957,21,FALSE))</f>
      </c>
      <c r="M1217" s="10" t="s">
        <v>37</v>
      </c>
      <c r="N1217" s="11" t="s">
        <v>3228</v>
      </c>
      <c r="O1217" s="10" t="s">
        <v>3229</v>
      </c>
      <c r="P1217" s="10">
        <f>N1217 - O1217</f>
      </c>
      <c r="Q1217" s="1">
        <f>VLOOKUP(G1217,Sku_Consolidated!A2:G957,7, FALSE)</f>
      </c>
      <c r="R1217" s="1">
        <f>IF(IFERROR(VLOOKUP(E1217,Store_Showcase!B2:H144,7, FALSE), TRUE)=TRUE, IF(IFERROR(VLOOKUP(E1217,Store_SRP!B2:H110,7, FALSE), TRUE)=TRUE,VLOOKUP(E1217,Store_VAM!B2:H273,7, FALSE),VLOOKUP(E1217,Store_SRP!B2:H110,7, FALSE)), VLOOKUP(E1217,Store_Showcase!B2:H144,7, FALSE))</f>
      </c>
      <c r="S1217" s="1">
        <f>IF(IFERROR(VLOOKUP(E1217,Store_Showcase!B2:I144,8, FALSE), TRUE)=TRUE, IF(IFERROR(VLOOKUP(E1217,Store_SRP!B2:I110,8, FALSE), TRUE)=TRUE,VLOOKUP(E1217,Store_VAM!B2:I273,8, FALSE),VLOOKUP(E1217,Store_SRP!B2:I110,8, FALSE)), VLOOKUP(E1217,Store_Showcase!B2:I144,8, FALSE))</f>
      </c>
      <c r="T1217" s="1">
        <f>VLOOKUP(G1217,Sku_Consolidated!A2:R957,18,FALSE)</f>
      </c>
      <c r="U1217" s="1" t="s">
        <v>3203</v>
      </c>
      <c r="V1217" s="1">
        <f>IF(VLOOKUP(G1217,Sku_Consolidated!A2:S957,19,FALSE)="SHOWCASE", VLOOKUP(E1217,Store_Showcase!B2:L144,11, FALSE), IF(VLOOKUP(G1217,Sku_Consolidated!A2:S957,19,FALSE)="VAM",VLOOKUP(E1217,Store_VAM!B2:L273,11, FALSE),VLOOKUP(E1217,Store_SRP!B2:L110,11, FALSE)))</f>
      </c>
      <c r="W1217" s="1">
        <f>VLOOKUP(G1217,Sku_Consolidated!A2:W957,11,FALSE)</f>
      </c>
      <c r="X1217" s="1">
        <f>VLOOKUP(G1217,Sku_Consolidated!A2:H957,8,FALSE)</f>
      </c>
      <c r="Y1217" s="1">
        <f>VLOOKUP(G1217,Sku_Consolidated!A2:I957,9,FALSE)</f>
      </c>
      <c r="Z1217" s="1" t="s">
        <v>41</v>
      </c>
      <c r="AA1217" s="1">
        <f>VLOOKUP(G1217,Sku_Consolidated!A2:E957,5,FALSE)</f>
      </c>
      <c r="AB1217" s="1">
        <f>IF(VLOOKUP(G1217,Sku_Consolidated!A2:S957,19,FALSE)="SHOWCASE", VLOOKUP(E1217,Store_Showcase!B2:N144,13, FALSE), IF(VLOOKUP(G1217,Sku_Consolidated!A2:S957,19,FALSE)="VAM",VLOOKUP(E1217,Store_VAM!B2:N273,13, FALSE),VLOOKUP(E1217,Store_SRP!B2:N110,13, FALSE)))</f>
      </c>
      <c r="AC1217" s="1">
        <f>IF(IFERROR(AB1217,TRUE)=TRUE, "-","OK")</f>
      </c>
      <c r="AD1217" s="11" t="s">
        <v>37</v>
      </c>
      <c r="AE1217" s="11" t="s">
        <v>37</v>
      </c>
      <c r="AF1217" s="1">
        <f>IF(IFERROR(VLOOKUP(E1217,Store_Showcase!B2:H144,{5}, FALSE), TRUE)=TRUE, IF(IFERROR(VLOOKUP(E1217,Store_SRP!B2:H110,{5}, FALSE), TRUE)=TRUE,VLOOKUP(E1217,Store_VAM!B2:H273,{5}, FALSE),VLOOKUP(E1217,Store_SRP!B2:H110,{5}, FALSE)), VLOOKUP(E1217,Store_Showcase!B2:H144,{5}, FALSE))</f>
      </c>
      <c r="AG1217" s="1">
        <f>IF(IFERROR(VLOOKUP(E1217,Store_Showcase!B2:H144,{6}, FALSE), TRUE)=TRUE, IF(IFERROR(VLOOKUP(E1217,Store_SRP!B2:H110,{6}, FALSE), TRUE)=TRUE,VLOOKUP(E1217,Store_VAM!B2:H273,{6}, FALSE),VLOOKUP(E1217,Store_SRP!B2:H110,{6}, FALSE)), VLOOKUP(E1217,Store_Showcase!B2:H144,{6}, FALSE))</f>
      </c>
      <c r="AH1217" s="1">
        <f>VLOOKUP(G1217,Sku_Consolidated!A2:R957,18,FALSE)</f>
      </c>
      <c r="AI1217" s="1">
        <f>VLOOKUP(G1217,Sku_Consolidated!A2:S957,19,FALSE)</f>
      </c>
      <c r="AJ1217" s="1">
        <f>VLOOKUP(G1217,Sku_Consolidated!A2:T957,20,FALSE)</f>
      </c>
    </row>
    <row r="1218" spans="1:36" x14ac:dyDescent="0.25">
      <c r="A1218" s="1">
        <v>2024</v>
      </c>
      <c r="B1218" s="1" t="s">
        <v>31</v>
      </c>
      <c r="C1218" s="1" t="s">
        <v>32</v>
      </c>
      <c r="D1218" s="1" t="s">
        <v>33</v>
      </c>
      <c r="E1218" s="9" t="s">
        <v>3200</v>
      </c>
      <c r="F1218" s="1">
        <f>IF(VLOOKUP(G1218,Sku_Consolidated!A2:S957,{19},FALSE)="SHOWCASE", VLOOKUP(E1218,Store_Showcase!B2:C144,{2}, FALSE), IF(VLOOKUP(G1218,Sku_Consolidated!A2:S957,{19},FALSE)="VAM",VLOOKUP(E1218,Store_VAM!B2:C273,{2}, FALSE),VLOOKUP(E1218,Store_SRP!B2:C110,{2}, FALSE)))</f>
      </c>
      <c r="G1218" s="1">
        <v>61724</v>
      </c>
      <c r="H1218" s="1" t="s">
        <v>50</v>
      </c>
      <c r="I1218" s="10" t="s">
        <v>232</v>
      </c>
      <c r="J1218" s="1">
        <f>VLOOKUP(G1218,Sku_Consolidated!A2:C957, 3, FALSE)</f>
      </c>
      <c r="K1218" s="10">
        <f>IF(J1218="PACK", I1218, 0)</f>
      </c>
      <c r="L1218" s="10">
        <f>IF(J1218="KG", I1218, I1218 * VLOOKUP(G1218,Sku_Consolidated!A2:U957,21,FALSE))</f>
      </c>
      <c r="M1218" s="10" t="s">
        <v>37</v>
      </c>
      <c r="N1218" s="11" t="s">
        <v>3230</v>
      </c>
      <c r="O1218" s="10" t="s">
        <v>3231</v>
      </c>
      <c r="P1218" s="10">
        <f>N1218 - O1218</f>
      </c>
      <c r="Q1218" s="1">
        <f>VLOOKUP(G1218,Sku_Consolidated!A2:G957,7, FALSE)</f>
      </c>
      <c r="R1218" s="1">
        <f>IF(IFERROR(VLOOKUP(E1218,Store_Showcase!B2:H144,7, FALSE), TRUE)=TRUE, IF(IFERROR(VLOOKUP(E1218,Store_SRP!B2:H110,7, FALSE), TRUE)=TRUE,VLOOKUP(E1218,Store_VAM!B2:H273,7, FALSE),VLOOKUP(E1218,Store_SRP!B2:H110,7, FALSE)), VLOOKUP(E1218,Store_Showcase!B2:H144,7, FALSE))</f>
      </c>
      <c r="S1218" s="1">
        <f>IF(IFERROR(VLOOKUP(E1218,Store_Showcase!B2:I144,8, FALSE), TRUE)=TRUE, IF(IFERROR(VLOOKUP(E1218,Store_SRP!B2:I110,8, FALSE), TRUE)=TRUE,VLOOKUP(E1218,Store_VAM!B2:I273,8, FALSE),VLOOKUP(E1218,Store_SRP!B2:I110,8, FALSE)), VLOOKUP(E1218,Store_Showcase!B2:I144,8, FALSE))</f>
      </c>
      <c r="T1218" s="1">
        <f>VLOOKUP(G1218,Sku_Consolidated!A2:R957,18,FALSE)</f>
      </c>
      <c r="U1218" s="1" t="s">
        <v>3203</v>
      </c>
      <c r="V1218" s="1">
        <f>IF(VLOOKUP(G1218,Sku_Consolidated!A2:S957,19,FALSE)="SHOWCASE", VLOOKUP(E1218,Store_Showcase!B2:L144,11, FALSE), IF(VLOOKUP(G1218,Sku_Consolidated!A2:S957,19,FALSE)="VAM",VLOOKUP(E1218,Store_VAM!B2:L273,11, FALSE),VLOOKUP(E1218,Store_SRP!B2:L110,11, FALSE)))</f>
      </c>
      <c r="W1218" s="1">
        <f>VLOOKUP(G1218,Sku_Consolidated!A2:W957,11,FALSE)</f>
      </c>
      <c r="X1218" s="1">
        <f>VLOOKUP(G1218,Sku_Consolidated!A2:H957,8,FALSE)</f>
      </c>
      <c r="Y1218" s="1">
        <f>VLOOKUP(G1218,Sku_Consolidated!A2:I957,9,FALSE)</f>
      </c>
      <c r="Z1218" s="1" t="s">
        <v>41</v>
      </c>
      <c r="AA1218" s="1">
        <f>VLOOKUP(G1218,Sku_Consolidated!A2:E957,5,FALSE)</f>
      </c>
      <c r="AB1218" s="1">
        <f>IF(VLOOKUP(G1218,Sku_Consolidated!A2:S957,19,FALSE)="SHOWCASE", VLOOKUP(E1218,Store_Showcase!B2:N144,13, FALSE), IF(VLOOKUP(G1218,Sku_Consolidated!A2:S957,19,FALSE)="VAM",VLOOKUP(E1218,Store_VAM!B2:N273,13, FALSE),VLOOKUP(E1218,Store_SRP!B2:N110,13, FALSE)))</f>
      </c>
      <c r="AC1218" s="1">
        <f>IF(IFERROR(AB1218,TRUE)=TRUE, "-","OK")</f>
      </c>
      <c r="AD1218" s="11" t="s">
        <v>37</v>
      </c>
      <c r="AE1218" s="11" t="s">
        <v>37</v>
      </c>
      <c r="AF1218" s="1">
        <f>IF(IFERROR(VLOOKUP(E1218,Store_Showcase!B2:H144,{5}, FALSE), TRUE)=TRUE, IF(IFERROR(VLOOKUP(E1218,Store_SRP!B2:H110,{5}, FALSE), TRUE)=TRUE,VLOOKUP(E1218,Store_VAM!B2:H273,{5}, FALSE),VLOOKUP(E1218,Store_SRP!B2:H110,{5}, FALSE)), VLOOKUP(E1218,Store_Showcase!B2:H144,{5}, FALSE))</f>
      </c>
      <c r="AG1218" s="1">
        <f>IF(IFERROR(VLOOKUP(E1218,Store_Showcase!B2:H144,{6}, FALSE), TRUE)=TRUE, IF(IFERROR(VLOOKUP(E1218,Store_SRP!B2:H110,{6}, FALSE), TRUE)=TRUE,VLOOKUP(E1218,Store_VAM!B2:H273,{6}, FALSE),VLOOKUP(E1218,Store_SRP!B2:H110,{6}, FALSE)), VLOOKUP(E1218,Store_Showcase!B2:H144,{6}, FALSE))</f>
      </c>
      <c r="AH1218" s="1">
        <f>VLOOKUP(G1218,Sku_Consolidated!A2:R957,18,FALSE)</f>
      </c>
      <c r="AI1218" s="1">
        <f>VLOOKUP(G1218,Sku_Consolidated!A2:S957,19,FALSE)</f>
      </c>
      <c r="AJ1218" s="1">
        <f>VLOOKUP(G1218,Sku_Consolidated!A2:T957,20,FALSE)</f>
      </c>
    </row>
    <row r="1219" spans="1:36" x14ac:dyDescent="0.25">
      <c r="A1219" s="1">
        <v>2024</v>
      </c>
      <c r="B1219" s="1" t="s">
        <v>31</v>
      </c>
      <c r="C1219" s="1" t="s">
        <v>32</v>
      </c>
      <c r="D1219" s="1" t="s">
        <v>33</v>
      </c>
      <c r="E1219" s="9" t="s">
        <v>3200</v>
      </c>
      <c r="F1219" s="1">
        <f>IF(VLOOKUP(G1219,Sku_Consolidated!A2:S957,{19},FALSE)="SHOWCASE", VLOOKUP(E1219,Store_Showcase!B2:C144,{2}, FALSE), IF(VLOOKUP(G1219,Sku_Consolidated!A2:S957,{19},FALSE)="VAM",VLOOKUP(E1219,Store_VAM!B2:C273,{2}, FALSE),VLOOKUP(E1219,Store_SRP!B2:C110,{2}, FALSE)))</f>
      </c>
      <c r="G1219" s="1">
        <v>61732</v>
      </c>
      <c r="H1219" s="1" t="s">
        <v>211</v>
      </c>
      <c r="I1219" s="10" t="s">
        <v>3232</v>
      </c>
      <c r="J1219" s="1">
        <f>VLOOKUP(G1219,Sku_Consolidated!A2:C957, 3, FALSE)</f>
      </c>
      <c r="K1219" s="10">
        <f>IF(J1219="PACK", I1219, 0)</f>
      </c>
      <c r="L1219" s="10">
        <f>IF(J1219="KG", I1219, I1219 * VLOOKUP(G1219,Sku_Consolidated!A2:U957,21,FALSE))</f>
      </c>
      <c r="M1219" s="10" t="s">
        <v>37</v>
      </c>
      <c r="N1219" s="11" t="s">
        <v>3233</v>
      </c>
      <c r="O1219" s="10" t="s">
        <v>3234</v>
      </c>
      <c r="P1219" s="10">
        <f>N1219 - O1219</f>
      </c>
      <c r="Q1219" s="1">
        <f>VLOOKUP(G1219,Sku_Consolidated!A2:G957,7, FALSE)</f>
      </c>
      <c r="R1219" s="1">
        <f>IF(IFERROR(VLOOKUP(E1219,Store_Showcase!B2:H144,7, FALSE), TRUE)=TRUE, IF(IFERROR(VLOOKUP(E1219,Store_SRP!B2:H110,7, FALSE), TRUE)=TRUE,VLOOKUP(E1219,Store_VAM!B2:H273,7, FALSE),VLOOKUP(E1219,Store_SRP!B2:H110,7, FALSE)), VLOOKUP(E1219,Store_Showcase!B2:H144,7, FALSE))</f>
      </c>
      <c r="S1219" s="1">
        <f>IF(IFERROR(VLOOKUP(E1219,Store_Showcase!B2:I144,8, FALSE), TRUE)=TRUE, IF(IFERROR(VLOOKUP(E1219,Store_SRP!B2:I110,8, FALSE), TRUE)=TRUE,VLOOKUP(E1219,Store_VAM!B2:I273,8, FALSE),VLOOKUP(E1219,Store_SRP!B2:I110,8, FALSE)), VLOOKUP(E1219,Store_Showcase!B2:I144,8, FALSE))</f>
      </c>
      <c r="T1219" s="1">
        <f>VLOOKUP(G1219,Sku_Consolidated!A2:R957,18,FALSE)</f>
      </c>
      <c r="U1219" s="1" t="s">
        <v>3203</v>
      </c>
      <c r="V1219" s="1">
        <f>IF(VLOOKUP(G1219,Sku_Consolidated!A2:S957,19,FALSE)="SHOWCASE", VLOOKUP(E1219,Store_Showcase!B2:L144,11, FALSE), IF(VLOOKUP(G1219,Sku_Consolidated!A2:S957,19,FALSE)="VAM",VLOOKUP(E1219,Store_VAM!B2:L273,11, FALSE),VLOOKUP(E1219,Store_SRP!B2:L110,11, FALSE)))</f>
      </c>
      <c r="W1219" s="1">
        <f>VLOOKUP(G1219,Sku_Consolidated!A2:W957,11,FALSE)</f>
      </c>
      <c r="X1219" s="1">
        <f>VLOOKUP(G1219,Sku_Consolidated!A2:H957,8,FALSE)</f>
      </c>
      <c r="Y1219" s="1">
        <f>VLOOKUP(G1219,Sku_Consolidated!A2:I957,9,FALSE)</f>
      </c>
      <c r="Z1219" s="1" t="s">
        <v>41</v>
      </c>
      <c r="AA1219" s="1">
        <f>VLOOKUP(G1219,Sku_Consolidated!A2:E957,5,FALSE)</f>
      </c>
      <c r="AB1219" s="1">
        <f>IF(VLOOKUP(G1219,Sku_Consolidated!A2:S957,19,FALSE)="SHOWCASE", VLOOKUP(E1219,Store_Showcase!B2:N144,13, FALSE), IF(VLOOKUP(G1219,Sku_Consolidated!A2:S957,19,FALSE)="VAM",VLOOKUP(E1219,Store_VAM!B2:N273,13, FALSE),VLOOKUP(E1219,Store_SRP!B2:N110,13, FALSE)))</f>
      </c>
      <c r="AC1219" s="1">
        <f>IF(IFERROR(AB1219,TRUE)=TRUE, "-","OK")</f>
      </c>
      <c r="AD1219" s="11" t="s">
        <v>37</v>
      </c>
      <c r="AE1219" s="11" t="s">
        <v>37</v>
      </c>
      <c r="AF1219" s="1">
        <f>IF(IFERROR(VLOOKUP(E1219,Store_Showcase!B2:H144,{5}, FALSE), TRUE)=TRUE, IF(IFERROR(VLOOKUP(E1219,Store_SRP!B2:H110,{5}, FALSE), TRUE)=TRUE,VLOOKUP(E1219,Store_VAM!B2:H273,{5}, FALSE),VLOOKUP(E1219,Store_SRP!B2:H110,{5}, FALSE)), VLOOKUP(E1219,Store_Showcase!B2:H144,{5}, FALSE))</f>
      </c>
      <c r="AG1219" s="1">
        <f>IF(IFERROR(VLOOKUP(E1219,Store_Showcase!B2:H144,{6}, FALSE), TRUE)=TRUE, IF(IFERROR(VLOOKUP(E1219,Store_SRP!B2:H110,{6}, FALSE), TRUE)=TRUE,VLOOKUP(E1219,Store_VAM!B2:H273,{6}, FALSE),VLOOKUP(E1219,Store_SRP!B2:H110,{6}, FALSE)), VLOOKUP(E1219,Store_Showcase!B2:H144,{6}, FALSE))</f>
      </c>
      <c r="AH1219" s="1">
        <f>VLOOKUP(G1219,Sku_Consolidated!A2:R957,18,FALSE)</f>
      </c>
      <c r="AI1219" s="1">
        <f>VLOOKUP(G1219,Sku_Consolidated!A2:S957,19,FALSE)</f>
      </c>
      <c r="AJ1219" s="1">
        <f>VLOOKUP(G1219,Sku_Consolidated!A2:T957,20,FALSE)</f>
      </c>
    </row>
    <row r="1220" spans="1:36" x14ac:dyDescent="0.25">
      <c r="A1220" s="1">
        <v>2024</v>
      </c>
      <c r="B1220" s="1" t="s">
        <v>31</v>
      </c>
      <c r="C1220" s="1" t="s">
        <v>32</v>
      </c>
      <c r="D1220" s="1" t="s">
        <v>33</v>
      </c>
      <c r="E1220" s="9" t="s">
        <v>3200</v>
      </c>
      <c r="F1220" s="1">
        <f>IF(VLOOKUP(G1220,Sku_Consolidated!A2:S957,{19},FALSE)="SHOWCASE", VLOOKUP(E1220,Store_Showcase!B2:C144,{2}, FALSE), IF(VLOOKUP(G1220,Sku_Consolidated!A2:S957,{19},FALSE)="VAM",VLOOKUP(E1220,Store_VAM!B2:C273,{2}, FALSE),VLOOKUP(E1220,Store_SRP!B2:C110,{2}, FALSE)))</f>
      </c>
      <c r="G1220" s="1">
        <v>61734</v>
      </c>
      <c r="H1220" s="1" t="s">
        <v>62</v>
      </c>
      <c r="I1220" s="10" t="s">
        <v>3235</v>
      </c>
      <c r="J1220" s="1">
        <f>VLOOKUP(G1220,Sku_Consolidated!A2:C957, 3, FALSE)</f>
      </c>
      <c r="K1220" s="10">
        <f>IF(J1220="PACK", I1220, 0)</f>
      </c>
      <c r="L1220" s="10">
        <f>IF(J1220="KG", I1220, I1220 * VLOOKUP(G1220,Sku_Consolidated!A2:U957,21,FALSE))</f>
      </c>
      <c r="M1220" s="10" t="s">
        <v>37</v>
      </c>
      <c r="N1220" s="11" t="s">
        <v>3236</v>
      </c>
      <c r="O1220" s="10" t="s">
        <v>3237</v>
      </c>
      <c r="P1220" s="10">
        <f>N1220 - O1220</f>
      </c>
      <c r="Q1220" s="1">
        <f>VLOOKUP(G1220,Sku_Consolidated!A2:G957,7, FALSE)</f>
      </c>
      <c r="R1220" s="1">
        <f>IF(IFERROR(VLOOKUP(E1220,Store_Showcase!B2:H144,7, FALSE), TRUE)=TRUE, IF(IFERROR(VLOOKUP(E1220,Store_SRP!B2:H110,7, FALSE), TRUE)=TRUE,VLOOKUP(E1220,Store_VAM!B2:H273,7, FALSE),VLOOKUP(E1220,Store_SRP!B2:H110,7, FALSE)), VLOOKUP(E1220,Store_Showcase!B2:H144,7, FALSE))</f>
      </c>
      <c r="S1220" s="1">
        <f>IF(IFERROR(VLOOKUP(E1220,Store_Showcase!B2:I144,8, FALSE), TRUE)=TRUE, IF(IFERROR(VLOOKUP(E1220,Store_SRP!B2:I110,8, FALSE), TRUE)=TRUE,VLOOKUP(E1220,Store_VAM!B2:I273,8, FALSE),VLOOKUP(E1220,Store_SRP!B2:I110,8, FALSE)), VLOOKUP(E1220,Store_Showcase!B2:I144,8, FALSE))</f>
      </c>
      <c r="T1220" s="1">
        <f>VLOOKUP(G1220,Sku_Consolidated!A2:R957,18,FALSE)</f>
      </c>
      <c r="U1220" s="1" t="s">
        <v>3203</v>
      </c>
      <c r="V1220" s="1">
        <f>IF(VLOOKUP(G1220,Sku_Consolidated!A2:S957,19,FALSE)="SHOWCASE", VLOOKUP(E1220,Store_Showcase!B2:L144,11, FALSE), IF(VLOOKUP(G1220,Sku_Consolidated!A2:S957,19,FALSE)="VAM",VLOOKUP(E1220,Store_VAM!B2:L273,11, FALSE),VLOOKUP(E1220,Store_SRP!B2:L110,11, FALSE)))</f>
      </c>
      <c r="W1220" s="1">
        <f>VLOOKUP(G1220,Sku_Consolidated!A2:W957,11,FALSE)</f>
      </c>
      <c r="X1220" s="1">
        <f>VLOOKUP(G1220,Sku_Consolidated!A2:H957,8,FALSE)</f>
      </c>
      <c r="Y1220" s="1">
        <f>VLOOKUP(G1220,Sku_Consolidated!A2:I957,9,FALSE)</f>
      </c>
      <c r="Z1220" s="1" t="s">
        <v>41</v>
      </c>
      <c r="AA1220" s="1">
        <f>VLOOKUP(G1220,Sku_Consolidated!A2:E957,5,FALSE)</f>
      </c>
      <c r="AB1220" s="1">
        <f>IF(VLOOKUP(G1220,Sku_Consolidated!A2:S957,19,FALSE)="SHOWCASE", VLOOKUP(E1220,Store_Showcase!B2:N144,13, FALSE), IF(VLOOKUP(G1220,Sku_Consolidated!A2:S957,19,FALSE)="VAM",VLOOKUP(E1220,Store_VAM!B2:N273,13, FALSE),VLOOKUP(E1220,Store_SRP!B2:N110,13, FALSE)))</f>
      </c>
      <c r="AC1220" s="1">
        <f>IF(IFERROR(AB1220,TRUE)=TRUE, "-","OK")</f>
      </c>
      <c r="AD1220" s="11" t="s">
        <v>37</v>
      </c>
      <c r="AE1220" s="11" t="s">
        <v>37</v>
      </c>
      <c r="AF1220" s="1">
        <f>IF(IFERROR(VLOOKUP(E1220,Store_Showcase!B2:H144,{5}, FALSE), TRUE)=TRUE, IF(IFERROR(VLOOKUP(E1220,Store_SRP!B2:H110,{5}, FALSE), TRUE)=TRUE,VLOOKUP(E1220,Store_VAM!B2:H273,{5}, FALSE),VLOOKUP(E1220,Store_SRP!B2:H110,{5}, FALSE)), VLOOKUP(E1220,Store_Showcase!B2:H144,{5}, FALSE))</f>
      </c>
      <c r="AG1220" s="1">
        <f>IF(IFERROR(VLOOKUP(E1220,Store_Showcase!B2:H144,{6}, FALSE), TRUE)=TRUE, IF(IFERROR(VLOOKUP(E1220,Store_SRP!B2:H110,{6}, FALSE), TRUE)=TRUE,VLOOKUP(E1220,Store_VAM!B2:H273,{6}, FALSE),VLOOKUP(E1220,Store_SRP!B2:H110,{6}, FALSE)), VLOOKUP(E1220,Store_Showcase!B2:H144,{6}, FALSE))</f>
      </c>
      <c r="AH1220" s="1">
        <f>VLOOKUP(G1220,Sku_Consolidated!A2:R957,18,FALSE)</f>
      </c>
      <c r="AI1220" s="1">
        <f>VLOOKUP(G1220,Sku_Consolidated!A2:S957,19,FALSE)</f>
      </c>
      <c r="AJ1220" s="1">
        <f>VLOOKUP(G1220,Sku_Consolidated!A2:T957,20,FALSE)</f>
      </c>
    </row>
    <row r="1221" spans="1:36" x14ac:dyDescent="0.25">
      <c r="A1221" s="1">
        <v>2024</v>
      </c>
      <c r="B1221" s="1" t="s">
        <v>31</v>
      </c>
      <c r="C1221" s="1" t="s">
        <v>32</v>
      </c>
      <c r="D1221" s="1" t="s">
        <v>33</v>
      </c>
      <c r="E1221" s="9" t="s">
        <v>3200</v>
      </c>
      <c r="F1221" s="1">
        <f>IF(VLOOKUP(G1221,Sku_Consolidated!A2:S957,{19},FALSE)="SHOWCASE", VLOOKUP(E1221,Store_Showcase!B2:C144,{2}, FALSE), IF(VLOOKUP(G1221,Sku_Consolidated!A2:S957,{19},FALSE)="VAM",VLOOKUP(E1221,Store_VAM!B2:C273,{2}, FALSE),VLOOKUP(E1221,Store_SRP!B2:C110,{2}, FALSE)))</f>
      </c>
      <c r="G1221" s="1">
        <v>61735</v>
      </c>
      <c r="H1221" s="1" t="s">
        <v>66</v>
      </c>
      <c r="I1221" s="10" t="s">
        <v>3238</v>
      </c>
      <c r="J1221" s="1">
        <f>VLOOKUP(G1221,Sku_Consolidated!A2:C957, 3, FALSE)</f>
      </c>
      <c r="K1221" s="10">
        <f>IF(J1221="PACK", I1221, 0)</f>
      </c>
      <c r="L1221" s="10">
        <f>IF(J1221="KG", I1221, I1221 * VLOOKUP(G1221,Sku_Consolidated!A2:U957,21,FALSE))</f>
      </c>
      <c r="M1221" s="10" t="s">
        <v>37</v>
      </c>
      <c r="N1221" s="11" t="s">
        <v>3239</v>
      </c>
      <c r="O1221" s="10" t="s">
        <v>3240</v>
      </c>
      <c r="P1221" s="10">
        <f>N1221 - O1221</f>
      </c>
      <c r="Q1221" s="1">
        <f>VLOOKUP(G1221,Sku_Consolidated!A2:G957,7, FALSE)</f>
      </c>
      <c r="R1221" s="1">
        <f>IF(IFERROR(VLOOKUP(E1221,Store_Showcase!B2:H144,7, FALSE), TRUE)=TRUE, IF(IFERROR(VLOOKUP(E1221,Store_SRP!B2:H110,7, FALSE), TRUE)=TRUE,VLOOKUP(E1221,Store_VAM!B2:H273,7, FALSE),VLOOKUP(E1221,Store_SRP!B2:H110,7, FALSE)), VLOOKUP(E1221,Store_Showcase!B2:H144,7, FALSE))</f>
      </c>
      <c r="S1221" s="1">
        <f>IF(IFERROR(VLOOKUP(E1221,Store_Showcase!B2:I144,8, FALSE), TRUE)=TRUE, IF(IFERROR(VLOOKUP(E1221,Store_SRP!B2:I110,8, FALSE), TRUE)=TRUE,VLOOKUP(E1221,Store_VAM!B2:I273,8, FALSE),VLOOKUP(E1221,Store_SRP!B2:I110,8, FALSE)), VLOOKUP(E1221,Store_Showcase!B2:I144,8, FALSE))</f>
      </c>
      <c r="T1221" s="1">
        <f>VLOOKUP(G1221,Sku_Consolidated!A2:R957,18,FALSE)</f>
      </c>
      <c r="U1221" s="1" t="s">
        <v>3203</v>
      </c>
      <c r="V1221" s="1">
        <f>IF(VLOOKUP(G1221,Sku_Consolidated!A2:S957,19,FALSE)="SHOWCASE", VLOOKUP(E1221,Store_Showcase!B2:L144,11, FALSE), IF(VLOOKUP(G1221,Sku_Consolidated!A2:S957,19,FALSE)="VAM",VLOOKUP(E1221,Store_VAM!B2:L273,11, FALSE),VLOOKUP(E1221,Store_SRP!B2:L110,11, FALSE)))</f>
      </c>
      <c r="W1221" s="1">
        <f>VLOOKUP(G1221,Sku_Consolidated!A2:W957,11,FALSE)</f>
      </c>
      <c r="X1221" s="1">
        <f>VLOOKUP(G1221,Sku_Consolidated!A2:H957,8,FALSE)</f>
      </c>
      <c r="Y1221" s="1">
        <f>VLOOKUP(G1221,Sku_Consolidated!A2:I957,9,FALSE)</f>
      </c>
      <c r="Z1221" s="1" t="s">
        <v>41</v>
      </c>
      <c r="AA1221" s="1">
        <f>VLOOKUP(G1221,Sku_Consolidated!A2:E957,5,FALSE)</f>
      </c>
      <c r="AB1221" s="1">
        <f>IF(VLOOKUP(G1221,Sku_Consolidated!A2:S957,19,FALSE)="SHOWCASE", VLOOKUP(E1221,Store_Showcase!B2:N144,13, FALSE), IF(VLOOKUP(G1221,Sku_Consolidated!A2:S957,19,FALSE)="VAM",VLOOKUP(E1221,Store_VAM!B2:N273,13, FALSE),VLOOKUP(E1221,Store_SRP!B2:N110,13, FALSE)))</f>
      </c>
      <c r="AC1221" s="1">
        <f>IF(IFERROR(AB1221,TRUE)=TRUE, "-","OK")</f>
      </c>
      <c r="AD1221" s="11" t="s">
        <v>37</v>
      </c>
      <c r="AE1221" s="11" t="s">
        <v>37</v>
      </c>
      <c r="AF1221" s="1">
        <f>IF(IFERROR(VLOOKUP(E1221,Store_Showcase!B2:H144,{5}, FALSE), TRUE)=TRUE, IF(IFERROR(VLOOKUP(E1221,Store_SRP!B2:H110,{5}, FALSE), TRUE)=TRUE,VLOOKUP(E1221,Store_VAM!B2:H273,{5}, FALSE),VLOOKUP(E1221,Store_SRP!B2:H110,{5}, FALSE)), VLOOKUP(E1221,Store_Showcase!B2:H144,{5}, FALSE))</f>
      </c>
      <c r="AG1221" s="1">
        <f>IF(IFERROR(VLOOKUP(E1221,Store_Showcase!B2:H144,{6}, FALSE), TRUE)=TRUE, IF(IFERROR(VLOOKUP(E1221,Store_SRP!B2:H110,{6}, FALSE), TRUE)=TRUE,VLOOKUP(E1221,Store_VAM!B2:H273,{6}, FALSE),VLOOKUP(E1221,Store_SRP!B2:H110,{6}, FALSE)), VLOOKUP(E1221,Store_Showcase!B2:H144,{6}, FALSE))</f>
      </c>
      <c r="AH1221" s="1">
        <f>VLOOKUP(G1221,Sku_Consolidated!A2:R957,18,FALSE)</f>
      </c>
      <c r="AI1221" s="1">
        <f>VLOOKUP(G1221,Sku_Consolidated!A2:S957,19,FALSE)</f>
      </c>
      <c r="AJ1221" s="1">
        <f>VLOOKUP(G1221,Sku_Consolidated!A2:T957,20,FALSE)</f>
      </c>
    </row>
    <row r="1222" spans="1:36" x14ac:dyDescent="0.25">
      <c r="A1222" s="1">
        <v>2024</v>
      </c>
      <c r="B1222" s="1" t="s">
        <v>31</v>
      </c>
      <c r="C1222" s="1" t="s">
        <v>32</v>
      </c>
      <c r="D1222" s="1" t="s">
        <v>33</v>
      </c>
      <c r="E1222" s="9" t="s">
        <v>3200</v>
      </c>
      <c r="F1222" s="1">
        <f>IF(VLOOKUP(G1222,Sku_Consolidated!A2:S957,{19},FALSE)="SHOWCASE", VLOOKUP(E1222,Store_Showcase!B2:C144,{2}, FALSE), IF(VLOOKUP(G1222,Sku_Consolidated!A2:S957,{19},FALSE)="VAM",VLOOKUP(E1222,Store_VAM!B2:C273,{2}, FALSE),VLOOKUP(E1222,Store_SRP!B2:C110,{2}, FALSE)))</f>
      </c>
      <c r="G1222" s="1">
        <v>61736</v>
      </c>
      <c r="H1222" s="1" t="s">
        <v>224</v>
      </c>
      <c r="I1222" s="10" t="s">
        <v>3241</v>
      </c>
      <c r="J1222" s="1">
        <f>VLOOKUP(G1222,Sku_Consolidated!A2:C957, 3, FALSE)</f>
      </c>
      <c r="K1222" s="10">
        <f>IF(J1222="PACK", I1222, 0)</f>
      </c>
      <c r="L1222" s="10">
        <f>IF(J1222="KG", I1222, I1222 * VLOOKUP(G1222,Sku_Consolidated!A2:U957,21,FALSE))</f>
      </c>
      <c r="M1222" s="10" t="s">
        <v>37</v>
      </c>
      <c r="N1222" s="11" t="s">
        <v>3242</v>
      </c>
      <c r="O1222" s="10" t="s">
        <v>3243</v>
      </c>
      <c r="P1222" s="10">
        <f>N1222 - O1222</f>
      </c>
      <c r="Q1222" s="1">
        <f>VLOOKUP(G1222,Sku_Consolidated!A2:G957,7, FALSE)</f>
      </c>
      <c r="R1222" s="1">
        <f>IF(IFERROR(VLOOKUP(E1222,Store_Showcase!B2:H144,7, FALSE), TRUE)=TRUE, IF(IFERROR(VLOOKUP(E1222,Store_SRP!B2:H110,7, FALSE), TRUE)=TRUE,VLOOKUP(E1222,Store_VAM!B2:H273,7, FALSE),VLOOKUP(E1222,Store_SRP!B2:H110,7, FALSE)), VLOOKUP(E1222,Store_Showcase!B2:H144,7, FALSE))</f>
      </c>
      <c r="S1222" s="1">
        <f>IF(IFERROR(VLOOKUP(E1222,Store_Showcase!B2:I144,8, FALSE), TRUE)=TRUE, IF(IFERROR(VLOOKUP(E1222,Store_SRP!B2:I110,8, FALSE), TRUE)=TRUE,VLOOKUP(E1222,Store_VAM!B2:I273,8, FALSE),VLOOKUP(E1222,Store_SRP!B2:I110,8, FALSE)), VLOOKUP(E1222,Store_Showcase!B2:I144,8, FALSE))</f>
      </c>
      <c r="T1222" s="1">
        <f>VLOOKUP(G1222,Sku_Consolidated!A2:R957,18,FALSE)</f>
      </c>
      <c r="U1222" s="1" t="s">
        <v>3203</v>
      </c>
      <c r="V1222" s="1">
        <f>IF(VLOOKUP(G1222,Sku_Consolidated!A2:S957,19,FALSE)="SHOWCASE", VLOOKUP(E1222,Store_Showcase!B2:L144,11, FALSE), IF(VLOOKUP(G1222,Sku_Consolidated!A2:S957,19,FALSE)="VAM",VLOOKUP(E1222,Store_VAM!B2:L273,11, FALSE),VLOOKUP(E1222,Store_SRP!B2:L110,11, FALSE)))</f>
      </c>
      <c r="W1222" s="1">
        <f>VLOOKUP(G1222,Sku_Consolidated!A2:W957,11,FALSE)</f>
      </c>
      <c r="X1222" s="1">
        <f>VLOOKUP(G1222,Sku_Consolidated!A2:H957,8,FALSE)</f>
      </c>
      <c r="Y1222" s="1">
        <f>VLOOKUP(G1222,Sku_Consolidated!A2:I957,9,FALSE)</f>
      </c>
      <c r="Z1222" s="1" t="s">
        <v>41</v>
      </c>
      <c r="AA1222" s="1">
        <f>VLOOKUP(G1222,Sku_Consolidated!A2:E957,5,FALSE)</f>
      </c>
      <c r="AB1222" s="1">
        <f>IF(VLOOKUP(G1222,Sku_Consolidated!A2:S957,19,FALSE)="SHOWCASE", VLOOKUP(E1222,Store_Showcase!B2:N144,13, FALSE), IF(VLOOKUP(G1222,Sku_Consolidated!A2:S957,19,FALSE)="VAM",VLOOKUP(E1222,Store_VAM!B2:N273,13, FALSE),VLOOKUP(E1222,Store_SRP!B2:N110,13, FALSE)))</f>
      </c>
      <c r="AC1222" s="1">
        <f>IF(IFERROR(AB1222,TRUE)=TRUE, "-","OK")</f>
      </c>
      <c r="AD1222" s="11" t="s">
        <v>37</v>
      </c>
      <c r="AE1222" s="11" t="s">
        <v>37</v>
      </c>
      <c r="AF1222" s="1">
        <f>IF(IFERROR(VLOOKUP(E1222,Store_Showcase!B2:H144,{5}, FALSE), TRUE)=TRUE, IF(IFERROR(VLOOKUP(E1222,Store_SRP!B2:H110,{5}, FALSE), TRUE)=TRUE,VLOOKUP(E1222,Store_VAM!B2:H273,{5}, FALSE),VLOOKUP(E1222,Store_SRP!B2:H110,{5}, FALSE)), VLOOKUP(E1222,Store_Showcase!B2:H144,{5}, FALSE))</f>
      </c>
      <c r="AG1222" s="1">
        <f>IF(IFERROR(VLOOKUP(E1222,Store_Showcase!B2:H144,{6}, FALSE), TRUE)=TRUE, IF(IFERROR(VLOOKUP(E1222,Store_SRP!B2:H110,{6}, FALSE), TRUE)=TRUE,VLOOKUP(E1222,Store_VAM!B2:H273,{6}, FALSE),VLOOKUP(E1222,Store_SRP!B2:H110,{6}, FALSE)), VLOOKUP(E1222,Store_Showcase!B2:H144,{6}, FALSE))</f>
      </c>
      <c r="AH1222" s="1">
        <f>VLOOKUP(G1222,Sku_Consolidated!A2:R957,18,FALSE)</f>
      </c>
      <c r="AI1222" s="1">
        <f>VLOOKUP(G1222,Sku_Consolidated!A2:S957,19,FALSE)</f>
      </c>
      <c r="AJ1222" s="1">
        <f>VLOOKUP(G1222,Sku_Consolidated!A2:T957,20,FALSE)</f>
      </c>
    </row>
    <row r="1223" spans="1:36" x14ac:dyDescent="0.25">
      <c r="A1223" s="1">
        <v>2024</v>
      </c>
      <c r="B1223" s="1" t="s">
        <v>31</v>
      </c>
      <c r="C1223" s="1" t="s">
        <v>32</v>
      </c>
      <c r="D1223" s="1" t="s">
        <v>33</v>
      </c>
      <c r="E1223" s="9" t="s">
        <v>3200</v>
      </c>
      <c r="F1223" s="1">
        <f>IF(VLOOKUP(G1223,Sku_Consolidated!A2:S957,{19},FALSE)="SHOWCASE", VLOOKUP(E1223,Store_Showcase!B2:C144,{2}, FALSE), IF(VLOOKUP(G1223,Sku_Consolidated!A2:S957,{19},FALSE)="VAM",VLOOKUP(E1223,Store_VAM!B2:C273,{2}, FALSE),VLOOKUP(E1223,Store_SRP!B2:C110,{2}, FALSE)))</f>
      </c>
      <c r="G1223" s="1">
        <v>61737</v>
      </c>
      <c r="H1223" s="1" t="s">
        <v>70</v>
      </c>
      <c r="I1223" s="10" t="s">
        <v>3244</v>
      </c>
      <c r="J1223" s="1">
        <f>VLOOKUP(G1223,Sku_Consolidated!A2:C957, 3, FALSE)</f>
      </c>
      <c r="K1223" s="10">
        <f>IF(J1223="PACK", I1223, 0)</f>
      </c>
      <c r="L1223" s="10">
        <f>IF(J1223="KG", I1223, I1223 * VLOOKUP(G1223,Sku_Consolidated!A2:U957,21,FALSE))</f>
      </c>
      <c r="M1223" s="10" t="s">
        <v>37</v>
      </c>
      <c r="N1223" s="11" t="s">
        <v>3245</v>
      </c>
      <c r="O1223" s="10" t="s">
        <v>3246</v>
      </c>
      <c r="P1223" s="10">
        <f>N1223 - O1223</f>
      </c>
      <c r="Q1223" s="1">
        <f>VLOOKUP(G1223,Sku_Consolidated!A2:G957,7, FALSE)</f>
      </c>
      <c r="R1223" s="1">
        <f>IF(IFERROR(VLOOKUP(E1223,Store_Showcase!B2:H144,7, FALSE), TRUE)=TRUE, IF(IFERROR(VLOOKUP(E1223,Store_SRP!B2:H110,7, FALSE), TRUE)=TRUE,VLOOKUP(E1223,Store_VAM!B2:H273,7, FALSE),VLOOKUP(E1223,Store_SRP!B2:H110,7, FALSE)), VLOOKUP(E1223,Store_Showcase!B2:H144,7, FALSE))</f>
      </c>
      <c r="S1223" s="1">
        <f>IF(IFERROR(VLOOKUP(E1223,Store_Showcase!B2:I144,8, FALSE), TRUE)=TRUE, IF(IFERROR(VLOOKUP(E1223,Store_SRP!B2:I110,8, FALSE), TRUE)=TRUE,VLOOKUP(E1223,Store_VAM!B2:I273,8, FALSE),VLOOKUP(E1223,Store_SRP!B2:I110,8, FALSE)), VLOOKUP(E1223,Store_Showcase!B2:I144,8, FALSE))</f>
      </c>
      <c r="T1223" s="1">
        <f>VLOOKUP(G1223,Sku_Consolidated!A2:R957,18,FALSE)</f>
      </c>
      <c r="U1223" s="1" t="s">
        <v>3203</v>
      </c>
      <c r="V1223" s="1">
        <f>IF(VLOOKUP(G1223,Sku_Consolidated!A2:S957,19,FALSE)="SHOWCASE", VLOOKUP(E1223,Store_Showcase!B2:L144,11, FALSE), IF(VLOOKUP(G1223,Sku_Consolidated!A2:S957,19,FALSE)="VAM",VLOOKUP(E1223,Store_VAM!B2:L273,11, FALSE),VLOOKUP(E1223,Store_SRP!B2:L110,11, FALSE)))</f>
      </c>
      <c r="W1223" s="1">
        <f>VLOOKUP(G1223,Sku_Consolidated!A2:W957,11,FALSE)</f>
      </c>
      <c r="X1223" s="1">
        <f>VLOOKUP(G1223,Sku_Consolidated!A2:H957,8,FALSE)</f>
      </c>
      <c r="Y1223" s="1">
        <f>VLOOKUP(G1223,Sku_Consolidated!A2:I957,9,FALSE)</f>
      </c>
      <c r="Z1223" s="1" t="s">
        <v>41</v>
      </c>
      <c r="AA1223" s="1">
        <f>VLOOKUP(G1223,Sku_Consolidated!A2:E957,5,FALSE)</f>
      </c>
      <c r="AB1223" s="1">
        <f>IF(VLOOKUP(G1223,Sku_Consolidated!A2:S957,19,FALSE)="SHOWCASE", VLOOKUP(E1223,Store_Showcase!B2:N144,13, FALSE), IF(VLOOKUP(G1223,Sku_Consolidated!A2:S957,19,FALSE)="VAM",VLOOKUP(E1223,Store_VAM!B2:N273,13, FALSE),VLOOKUP(E1223,Store_SRP!B2:N110,13, FALSE)))</f>
      </c>
      <c r="AC1223" s="1">
        <f>IF(IFERROR(AB1223,TRUE)=TRUE, "-","OK")</f>
      </c>
      <c r="AD1223" s="11" t="s">
        <v>37</v>
      </c>
      <c r="AE1223" s="11" t="s">
        <v>37</v>
      </c>
      <c r="AF1223" s="1">
        <f>IF(IFERROR(VLOOKUP(E1223,Store_Showcase!B2:H144,{5}, FALSE), TRUE)=TRUE, IF(IFERROR(VLOOKUP(E1223,Store_SRP!B2:H110,{5}, FALSE), TRUE)=TRUE,VLOOKUP(E1223,Store_VAM!B2:H273,{5}, FALSE),VLOOKUP(E1223,Store_SRP!B2:H110,{5}, FALSE)), VLOOKUP(E1223,Store_Showcase!B2:H144,{5}, FALSE))</f>
      </c>
      <c r="AG1223" s="1">
        <f>IF(IFERROR(VLOOKUP(E1223,Store_Showcase!B2:H144,{6}, FALSE), TRUE)=TRUE, IF(IFERROR(VLOOKUP(E1223,Store_SRP!B2:H110,{6}, FALSE), TRUE)=TRUE,VLOOKUP(E1223,Store_VAM!B2:H273,{6}, FALSE),VLOOKUP(E1223,Store_SRP!B2:H110,{6}, FALSE)), VLOOKUP(E1223,Store_Showcase!B2:H144,{6}, FALSE))</f>
      </c>
      <c r="AH1223" s="1">
        <f>VLOOKUP(G1223,Sku_Consolidated!A2:R957,18,FALSE)</f>
      </c>
      <c r="AI1223" s="1">
        <f>VLOOKUP(G1223,Sku_Consolidated!A2:S957,19,FALSE)</f>
      </c>
      <c r="AJ1223" s="1">
        <f>VLOOKUP(G1223,Sku_Consolidated!A2:T957,20,FALSE)</f>
      </c>
    </row>
    <row r="1224" spans="1:36" x14ac:dyDescent="0.25">
      <c r="A1224" s="1">
        <v>2024</v>
      </c>
      <c r="B1224" s="1" t="s">
        <v>31</v>
      </c>
      <c r="C1224" s="1" t="s">
        <v>32</v>
      </c>
      <c r="D1224" s="1" t="s">
        <v>33</v>
      </c>
      <c r="E1224" s="9" t="s">
        <v>3200</v>
      </c>
      <c r="F1224" s="1">
        <f>IF(VLOOKUP(G1224,Sku_Consolidated!A2:S957,{19},FALSE)="SHOWCASE", VLOOKUP(E1224,Store_Showcase!B2:C144,{2}, FALSE), IF(VLOOKUP(G1224,Sku_Consolidated!A2:S957,{19},FALSE)="VAM",VLOOKUP(E1224,Store_VAM!B2:C273,{2}, FALSE),VLOOKUP(E1224,Store_SRP!B2:C110,{2}, FALSE)))</f>
      </c>
      <c r="G1224" s="1">
        <v>61740</v>
      </c>
      <c r="H1224" s="1" t="s">
        <v>231</v>
      </c>
      <c r="I1224" s="10" t="s">
        <v>649</v>
      </c>
      <c r="J1224" s="1">
        <f>VLOOKUP(G1224,Sku_Consolidated!A2:C957, 3, FALSE)</f>
      </c>
      <c r="K1224" s="10">
        <f>IF(J1224="PACK", I1224, 0)</f>
      </c>
      <c r="L1224" s="10">
        <f>IF(J1224="KG", I1224, I1224 * VLOOKUP(G1224,Sku_Consolidated!A2:U957,21,FALSE))</f>
      </c>
      <c r="M1224" s="10" t="s">
        <v>37</v>
      </c>
      <c r="N1224" s="11" t="s">
        <v>3247</v>
      </c>
      <c r="O1224" s="10" t="s">
        <v>3248</v>
      </c>
      <c r="P1224" s="10">
        <f>N1224 - O1224</f>
      </c>
      <c r="Q1224" s="1">
        <f>VLOOKUP(G1224,Sku_Consolidated!A2:G957,7, FALSE)</f>
      </c>
      <c r="R1224" s="1">
        <f>IF(IFERROR(VLOOKUP(E1224,Store_Showcase!B2:H144,7, FALSE), TRUE)=TRUE, IF(IFERROR(VLOOKUP(E1224,Store_SRP!B2:H110,7, FALSE), TRUE)=TRUE,VLOOKUP(E1224,Store_VAM!B2:H273,7, FALSE),VLOOKUP(E1224,Store_SRP!B2:H110,7, FALSE)), VLOOKUP(E1224,Store_Showcase!B2:H144,7, FALSE))</f>
      </c>
      <c r="S1224" s="1">
        <f>IF(IFERROR(VLOOKUP(E1224,Store_Showcase!B2:I144,8, FALSE), TRUE)=TRUE, IF(IFERROR(VLOOKUP(E1224,Store_SRP!B2:I110,8, FALSE), TRUE)=TRUE,VLOOKUP(E1224,Store_VAM!B2:I273,8, FALSE),VLOOKUP(E1224,Store_SRP!B2:I110,8, FALSE)), VLOOKUP(E1224,Store_Showcase!B2:I144,8, FALSE))</f>
      </c>
      <c r="T1224" s="1">
        <f>VLOOKUP(G1224,Sku_Consolidated!A2:R957,18,FALSE)</f>
      </c>
      <c r="U1224" s="1" t="s">
        <v>3203</v>
      </c>
      <c r="V1224" s="1">
        <f>IF(VLOOKUP(G1224,Sku_Consolidated!A2:S957,19,FALSE)="SHOWCASE", VLOOKUP(E1224,Store_Showcase!B2:L144,11, FALSE), IF(VLOOKUP(G1224,Sku_Consolidated!A2:S957,19,FALSE)="VAM",VLOOKUP(E1224,Store_VAM!B2:L273,11, FALSE),VLOOKUP(E1224,Store_SRP!B2:L110,11, FALSE)))</f>
      </c>
      <c r="W1224" s="1">
        <f>VLOOKUP(G1224,Sku_Consolidated!A2:W957,11,FALSE)</f>
      </c>
      <c r="X1224" s="1">
        <f>VLOOKUP(G1224,Sku_Consolidated!A2:H957,8,FALSE)</f>
      </c>
      <c r="Y1224" s="1">
        <f>VLOOKUP(G1224,Sku_Consolidated!A2:I957,9,FALSE)</f>
      </c>
      <c r="Z1224" s="1" t="s">
        <v>41</v>
      </c>
      <c r="AA1224" s="1">
        <f>VLOOKUP(G1224,Sku_Consolidated!A2:E957,5,FALSE)</f>
      </c>
      <c r="AB1224" s="1">
        <f>IF(VLOOKUP(G1224,Sku_Consolidated!A2:S957,19,FALSE)="SHOWCASE", VLOOKUP(E1224,Store_Showcase!B2:N144,13, FALSE), IF(VLOOKUP(G1224,Sku_Consolidated!A2:S957,19,FALSE)="VAM",VLOOKUP(E1224,Store_VAM!B2:N273,13, FALSE),VLOOKUP(E1224,Store_SRP!B2:N110,13, FALSE)))</f>
      </c>
      <c r="AC1224" s="1">
        <f>IF(IFERROR(AB1224,TRUE)=TRUE, "-","OK")</f>
      </c>
      <c r="AD1224" s="11" t="s">
        <v>37</v>
      </c>
      <c r="AE1224" s="11" t="s">
        <v>37</v>
      </c>
      <c r="AF1224" s="1">
        <f>IF(IFERROR(VLOOKUP(E1224,Store_Showcase!B2:H144,{5}, FALSE), TRUE)=TRUE, IF(IFERROR(VLOOKUP(E1224,Store_SRP!B2:H110,{5}, FALSE), TRUE)=TRUE,VLOOKUP(E1224,Store_VAM!B2:H273,{5}, FALSE),VLOOKUP(E1224,Store_SRP!B2:H110,{5}, FALSE)), VLOOKUP(E1224,Store_Showcase!B2:H144,{5}, FALSE))</f>
      </c>
      <c r="AG1224" s="1">
        <f>IF(IFERROR(VLOOKUP(E1224,Store_Showcase!B2:H144,{6}, FALSE), TRUE)=TRUE, IF(IFERROR(VLOOKUP(E1224,Store_SRP!B2:H110,{6}, FALSE), TRUE)=TRUE,VLOOKUP(E1224,Store_VAM!B2:H273,{6}, FALSE),VLOOKUP(E1224,Store_SRP!B2:H110,{6}, FALSE)), VLOOKUP(E1224,Store_Showcase!B2:H144,{6}, FALSE))</f>
      </c>
      <c r="AH1224" s="1">
        <f>VLOOKUP(G1224,Sku_Consolidated!A2:R957,18,FALSE)</f>
      </c>
      <c r="AI1224" s="1">
        <f>VLOOKUP(G1224,Sku_Consolidated!A2:S957,19,FALSE)</f>
      </c>
      <c r="AJ1224" s="1">
        <f>VLOOKUP(G1224,Sku_Consolidated!A2:T957,20,FALSE)</f>
      </c>
    </row>
    <row r="1225" spans="1:36" x14ac:dyDescent="0.25">
      <c r="A1225" s="1">
        <v>2024</v>
      </c>
      <c r="B1225" s="1" t="s">
        <v>31</v>
      </c>
      <c r="C1225" s="1" t="s">
        <v>32</v>
      </c>
      <c r="D1225" s="1" t="s">
        <v>33</v>
      </c>
      <c r="E1225" s="9" t="s">
        <v>3200</v>
      </c>
      <c r="F1225" s="1">
        <f>IF(VLOOKUP(G1225,Sku_Consolidated!A2:S957,{19},FALSE)="SHOWCASE", VLOOKUP(E1225,Store_Showcase!B2:C144,{2}, FALSE), IF(VLOOKUP(G1225,Sku_Consolidated!A2:S957,{19},FALSE)="VAM",VLOOKUP(E1225,Store_VAM!B2:C273,{2}, FALSE),VLOOKUP(E1225,Store_SRP!B2:C110,{2}, FALSE)))</f>
      </c>
      <c r="G1225" s="1">
        <v>61755</v>
      </c>
      <c r="H1225" s="1" t="s">
        <v>86</v>
      </c>
      <c r="I1225" s="10" t="s">
        <v>1474</v>
      </c>
      <c r="J1225" s="1">
        <f>VLOOKUP(G1225,Sku_Consolidated!A2:C957, 3, FALSE)</f>
      </c>
      <c r="K1225" s="10">
        <f>IF(J1225="PACK", I1225, 0)</f>
      </c>
      <c r="L1225" s="10">
        <f>IF(J1225="KG", I1225, I1225 * VLOOKUP(G1225,Sku_Consolidated!A2:U957,21,FALSE))</f>
      </c>
      <c r="M1225" s="10" t="s">
        <v>37</v>
      </c>
      <c r="N1225" s="11" t="s">
        <v>3249</v>
      </c>
      <c r="O1225" s="10" t="s">
        <v>3250</v>
      </c>
      <c r="P1225" s="10">
        <f>N1225 - O1225</f>
      </c>
      <c r="Q1225" s="1">
        <f>VLOOKUP(G1225,Sku_Consolidated!A2:G957,7, FALSE)</f>
      </c>
      <c r="R1225" s="1">
        <f>IF(IFERROR(VLOOKUP(E1225,Store_Showcase!B2:H144,7, FALSE), TRUE)=TRUE, IF(IFERROR(VLOOKUP(E1225,Store_SRP!B2:H110,7, FALSE), TRUE)=TRUE,VLOOKUP(E1225,Store_VAM!B2:H273,7, FALSE),VLOOKUP(E1225,Store_SRP!B2:H110,7, FALSE)), VLOOKUP(E1225,Store_Showcase!B2:H144,7, FALSE))</f>
      </c>
      <c r="S1225" s="1">
        <f>IF(IFERROR(VLOOKUP(E1225,Store_Showcase!B2:I144,8, FALSE), TRUE)=TRUE, IF(IFERROR(VLOOKUP(E1225,Store_SRP!B2:I110,8, FALSE), TRUE)=TRUE,VLOOKUP(E1225,Store_VAM!B2:I273,8, FALSE),VLOOKUP(E1225,Store_SRP!B2:I110,8, FALSE)), VLOOKUP(E1225,Store_Showcase!B2:I144,8, FALSE))</f>
      </c>
      <c r="T1225" s="1">
        <f>VLOOKUP(G1225,Sku_Consolidated!A2:R957,18,FALSE)</f>
      </c>
      <c r="U1225" s="1" t="s">
        <v>3203</v>
      </c>
      <c r="V1225" s="1">
        <f>IF(VLOOKUP(G1225,Sku_Consolidated!A2:S957,19,FALSE)="SHOWCASE", VLOOKUP(E1225,Store_Showcase!B2:L144,11, FALSE), IF(VLOOKUP(G1225,Sku_Consolidated!A2:S957,19,FALSE)="VAM",VLOOKUP(E1225,Store_VAM!B2:L273,11, FALSE),VLOOKUP(E1225,Store_SRP!B2:L110,11, FALSE)))</f>
      </c>
      <c r="W1225" s="1">
        <f>VLOOKUP(G1225,Sku_Consolidated!A2:W957,11,FALSE)</f>
      </c>
      <c r="X1225" s="1">
        <f>VLOOKUP(G1225,Sku_Consolidated!A2:H957,8,FALSE)</f>
      </c>
      <c r="Y1225" s="1">
        <f>VLOOKUP(G1225,Sku_Consolidated!A2:I957,9,FALSE)</f>
      </c>
      <c r="Z1225" s="1" t="s">
        <v>41</v>
      </c>
      <c r="AA1225" s="1">
        <f>VLOOKUP(G1225,Sku_Consolidated!A2:E957,5,FALSE)</f>
      </c>
      <c r="AB1225" s="1">
        <f>IF(VLOOKUP(G1225,Sku_Consolidated!A2:S957,19,FALSE)="SHOWCASE", VLOOKUP(E1225,Store_Showcase!B2:N144,13, FALSE), IF(VLOOKUP(G1225,Sku_Consolidated!A2:S957,19,FALSE)="VAM",VLOOKUP(E1225,Store_VAM!B2:N273,13, FALSE),VLOOKUP(E1225,Store_SRP!B2:N110,13, FALSE)))</f>
      </c>
      <c r="AC1225" s="1">
        <f>IF(IFERROR(AB1225,TRUE)=TRUE, "-","OK")</f>
      </c>
      <c r="AD1225" s="11" t="s">
        <v>37</v>
      </c>
      <c r="AE1225" s="11" t="s">
        <v>37</v>
      </c>
      <c r="AF1225" s="1">
        <f>IF(IFERROR(VLOOKUP(E1225,Store_Showcase!B2:H144,{5}, FALSE), TRUE)=TRUE, IF(IFERROR(VLOOKUP(E1225,Store_SRP!B2:H110,{5}, FALSE), TRUE)=TRUE,VLOOKUP(E1225,Store_VAM!B2:H273,{5}, FALSE),VLOOKUP(E1225,Store_SRP!B2:H110,{5}, FALSE)), VLOOKUP(E1225,Store_Showcase!B2:H144,{5}, FALSE))</f>
      </c>
      <c r="AG1225" s="1">
        <f>IF(IFERROR(VLOOKUP(E1225,Store_Showcase!B2:H144,{6}, FALSE), TRUE)=TRUE, IF(IFERROR(VLOOKUP(E1225,Store_SRP!B2:H110,{6}, FALSE), TRUE)=TRUE,VLOOKUP(E1225,Store_VAM!B2:H273,{6}, FALSE),VLOOKUP(E1225,Store_SRP!B2:H110,{6}, FALSE)), VLOOKUP(E1225,Store_Showcase!B2:H144,{6}, FALSE))</f>
      </c>
      <c r="AH1225" s="1">
        <f>VLOOKUP(G1225,Sku_Consolidated!A2:R957,18,FALSE)</f>
      </c>
      <c r="AI1225" s="1">
        <f>VLOOKUP(G1225,Sku_Consolidated!A2:S957,19,FALSE)</f>
      </c>
      <c r="AJ1225" s="1">
        <f>VLOOKUP(G1225,Sku_Consolidated!A2:T957,20,FALSE)</f>
      </c>
    </row>
    <row r="1226" spans="1:36" x14ac:dyDescent="0.25">
      <c r="A1226" s="1">
        <v>2024</v>
      </c>
      <c r="B1226" s="1" t="s">
        <v>31</v>
      </c>
      <c r="C1226" s="1" t="s">
        <v>32</v>
      </c>
      <c r="D1226" s="1" t="s">
        <v>33</v>
      </c>
      <c r="E1226" s="9" t="s">
        <v>3200</v>
      </c>
      <c r="F1226" s="1">
        <f>IF(VLOOKUP(G1226,Sku_Consolidated!A2:S957,{19},FALSE)="SHOWCASE", VLOOKUP(E1226,Store_Showcase!B2:C144,{2}, FALSE), IF(VLOOKUP(G1226,Sku_Consolidated!A2:S957,{19},FALSE)="VAM",VLOOKUP(E1226,Store_VAM!B2:C273,{2}, FALSE),VLOOKUP(E1226,Store_SRP!B2:C110,{2}, FALSE)))</f>
      </c>
      <c r="G1226" s="1">
        <v>61758</v>
      </c>
      <c r="H1226" s="1" t="s">
        <v>90</v>
      </c>
      <c r="I1226" s="10" t="s">
        <v>3251</v>
      </c>
      <c r="J1226" s="1">
        <f>VLOOKUP(G1226,Sku_Consolidated!A2:C957, 3, FALSE)</f>
      </c>
      <c r="K1226" s="10">
        <f>IF(J1226="PACK", I1226, 0)</f>
      </c>
      <c r="L1226" s="10">
        <f>IF(J1226="KG", I1226, I1226 * VLOOKUP(G1226,Sku_Consolidated!A2:U957,21,FALSE))</f>
      </c>
      <c r="M1226" s="10" t="s">
        <v>37</v>
      </c>
      <c r="N1226" s="11" t="s">
        <v>3252</v>
      </c>
      <c r="O1226" s="10" t="s">
        <v>3253</v>
      </c>
      <c r="P1226" s="10">
        <f>N1226 - O1226</f>
      </c>
      <c r="Q1226" s="1">
        <f>VLOOKUP(G1226,Sku_Consolidated!A2:G957,7, FALSE)</f>
      </c>
      <c r="R1226" s="1">
        <f>IF(IFERROR(VLOOKUP(E1226,Store_Showcase!B2:H144,7, FALSE), TRUE)=TRUE, IF(IFERROR(VLOOKUP(E1226,Store_SRP!B2:H110,7, FALSE), TRUE)=TRUE,VLOOKUP(E1226,Store_VAM!B2:H273,7, FALSE),VLOOKUP(E1226,Store_SRP!B2:H110,7, FALSE)), VLOOKUP(E1226,Store_Showcase!B2:H144,7, FALSE))</f>
      </c>
      <c r="S1226" s="1">
        <f>IF(IFERROR(VLOOKUP(E1226,Store_Showcase!B2:I144,8, FALSE), TRUE)=TRUE, IF(IFERROR(VLOOKUP(E1226,Store_SRP!B2:I110,8, FALSE), TRUE)=TRUE,VLOOKUP(E1226,Store_VAM!B2:I273,8, FALSE),VLOOKUP(E1226,Store_SRP!B2:I110,8, FALSE)), VLOOKUP(E1226,Store_Showcase!B2:I144,8, FALSE))</f>
      </c>
      <c r="T1226" s="1">
        <f>VLOOKUP(G1226,Sku_Consolidated!A2:R957,18,FALSE)</f>
      </c>
      <c r="U1226" s="1" t="s">
        <v>3203</v>
      </c>
      <c r="V1226" s="1">
        <f>IF(VLOOKUP(G1226,Sku_Consolidated!A2:S957,19,FALSE)="SHOWCASE", VLOOKUP(E1226,Store_Showcase!B2:L144,11, FALSE), IF(VLOOKUP(G1226,Sku_Consolidated!A2:S957,19,FALSE)="VAM",VLOOKUP(E1226,Store_VAM!B2:L273,11, FALSE),VLOOKUP(E1226,Store_SRP!B2:L110,11, FALSE)))</f>
      </c>
      <c r="W1226" s="1">
        <f>VLOOKUP(G1226,Sku_Consolidated!A2:W957,11,FALSE)</f>
      </c>
      <c r="X1226" s="1">
        <f>VLOOKUP(G1226,Sku_Consolidated!A2:H957,8,FALSE)</f>
      </c>
      <c r="Y1226" s="1">
        <f>VLOOKUP(G1226,Sku_Consolidated!A2:I957,9,FALSE)</f>
      </c>
      <c r="Z1226" s="1" t="s">
        <v>41</v>
      </c>
      <c r="AA1226" s="1">
        <f>VLOOKUP(G1226,Sku_Consolidated!A2:E957,5,FALSE)</f>
      </c>
      <c r="AB1226" s="1">
        <f>IF(VLOOKUP(G1226,Sku_Consolidated!A2:S957,19,FALSE)="SHOWCASE", VLOOKUP(E1226,Store_Showcase!B2:N144,13, FALSE), IF(VLOOKUP(G1226,Sku_Consolidated!A2:S957,19,FALSE)="VAM",VLOOKUP(E1226,Store_VAM!B2:N273,13, FALSE),VLOOKUP(E1226,Store_SRP!B2:N110,13, FALSE)))</f>
      </c>
      <c r="AC1226" s="1">
        <f>IF(IFERROR(AB1226,TRUE)=TRUE, "-","OK")</f>
      </c>
      <c r="AD1226" s="11" t="s">
        <v>37</v>
      </c>
      <c r="AE1226" s="11" t="s">
        <v>37</v>
      </c>
      <c r="AF1226" s="1">
        <f>IF(IFERROR(VLOOKUP(E1226,Store_Showcase!B2:H144,{5}, FALSE), TRUE)=TRUE, IF(IFERROR(VLOOKUP(E1226,Store_SRP!B2:H110,{5}, FALSE), TRUE)=TRUE,VLOOKUP(E1226,Store_VAM!B2:H273,{5}, FALSE),VLOOKUP(E1226,Store_SRP!B2:H110,{5}, FALSE)), VLOOKUP(E1226,Store_Showcase!B2:H144,{5}, FALSE))</f>
      </c>
      <c r="AG1226" s="1">
        <f>IF(IFERROR(VLOOKUP(E1226,Store_Showcase!B2:H144,{6}, FALSE), TRUE)=TRUE, IF(IFERROR(VLOOKUP(E1226,Store_SRP!B2:H110,{6}, FALSE), TRUE)=TRUE,VLOOKUP(E1226,Store_VAM!B2:H273,{6}, FALSE),VLOOKUP(E1226,Store_SRP!B2:H110,{6}, FALSE)), VLOOKUP(E1226,Store_Showcase!B2:H144,{6}, FALSE))</f>
      </c>
      <c r="AH1226" s="1">
        <f>VLOOKUP(G1226,Sku_Consolidated!A2:R957,18,FALSE)</f>
      </c>
      <c r="AI1226" s="1">
        <f>VLOOKUP(G1226,Sku_Consolidated!A2:S957,19,FALSE)</f>
      </c>
      <c r="AJ1226" s="1">
        <f>VLOOKUP(G1226,Sku_Consolidated!A2:T957,20,FALSE)</f>
      </c>
    </row>
    <row r="1227" spans="1:36" x14ac:dyDescent="0.25">
      <c r="A1227" s="1">
        <v>2024</v>
      </c>
      <c r="B1227" s="1" t="s">
        <v>31</v>
      </c>
      <c r="C1227" s="1" t="s">
        <v>32</v>
      </c>
      <c r="D1227" s="1" t="s">
        <v>33</v>
      </c>
      <c r="E1227" s="9" t="s">
        <v>3200</v>
      </c>
      <c r="F1227" s="1">
        <f>IF(VLOOKUP(G1227,Sku_Consolidated!A2:S957,{19},FALSE)="SHOWCASE", VLOOKUP(E1227,Store_Showcase!B2:C144,{2}, FALSE), IF(VLOOKUP(G1227,Sku_Consolidated!A2:S957,{19},FALSE)="VAM",VLOOKUP(E1227,Store_VAM!B2:C273,{2}, FALSE),VLOOKUP(E1227,Store_SRP!B2:C110,{2}, FALSE)))</f>
      </c>
      <c r="G1227" s="1">
        <v>61759</v>
      </c>
      <c r="H1227" s="1" t="s">
        <v>94</v>
      </c>
      <c r="I1227" s="10" t="s">
        <v>3254</v>
      </c>
      <c r="J1227" s="1">
        <f>VLOOKUP(G1227,Sku_Consolidated!A2:C957, 3, FALSE)</f>
      </c>
      <c r="K1227" s="10">
        <f>IF(J1227="PACK", I1227, 0)</f>
      </c>
      <c r="L1227" s="10">
        <f>IF(J1227="KG", I1227, I1227 * VLOOKUP(G1227,Sku_Consolidated!A2:U957,21,FALSE))</f>
      </c>
      <c r="M1227" s="10" t="s">
        <v>37</v>
      </c>
      <c r="N1227" s="11" t="s">
        <v>3255</v>
      </c>
      <c r="O1227" s="10" t="s">
        <v>3256</v>
      </c>
      <c r="P1227" s="10">
        <f>N1227 - O1227</f>
      </c>
      <c r="Q1227" s="1">
        <f>VLOOKUP(G1227,Sku_Consolidated!A2:G957,7, FALSE)</f>
      </c>
      <c r="R1227" s="1">
        <f>IF(IFERROR(VLOOKUP(E1227,Store_Showcase!B2:H144,7, FALSE), TRUE)=TRUE, IF(IFERROR(VLOOKUP(E1227,Store_SRP!B2:H110,7, FALSE), TRUE)=TRUE,VLOOKUP(E1227,Store_VAM!B2:H273,7, FALSE),VLOOKUP(E1227,Store_SRP!B2:H110,7, FALSE)), VLOOKUP(E1227,Store_Showcase!B2:H144,7, FALSE))</f>
      </c>
      <c r="S1227" s="1">
        <f>IF(IFERROR(VLOOKUP(E1227,Store_Showcase!B2:I144,8, FALSE), TRUE)=TRUE, IF(IFERROR(VLOOKUP(E1227,Store_SRP!B2:I110,8, FALSE), TRUE)=TRUE,VLOOKUP(E1227,Store_VAM!B2:I273,8, FALSE),VLOOKUP(E1227,Store_SRP!B2:I110,8, FALSE)), VLOOKUP(E1227,Store_Showcase!B2:I144,8, FALSE))</f>
      </c>
      <c r="T1227" s="1">
        <f>VLOOKUP(G1227,Sku_Consolidated!A2:R957,18,FALSE)</f>
      </c>
      <c r="U1227" s="1" t="s">
        <v>3203</v>
      </c>
      <c r="V1227" s="1">
        <f>IF(VLOOKUP(G1227,Sku_Consolidated!A2:S957,19,FALSE)="SHOWCASE", VLOOKUP(E1227,Store_Showcase!B2:L144,11, FALSE), IF(VLOOKUP(G1227,Sku_Consolidated!A2:S957,19,FALSE)="VAM",VLOOKUP(E1227,Store_VAM!B2:L273,11, FALSE),VLOOKUP(E1227,Store_SRP!B2:L110,11, FALSE)))</f>
      </c>
      <c r="W1227" s="1">
        <f>VLOOKUP(G1227,Sku_Consolidated!A2:W957,11,FALSE)</f>
      </c>
      <c r="X1227" s="1">
        <f>VLOOKUP(G1227,Sku_Consolidated!A2:H957,8,FALSE)</f>
      </c>
      <c r="Y1227" s="1">
        <f>VLOOKUP(G1227,Sku_Consolidated!A2:I957,9,FALSE)</f>
      </c>
      <c r="Z1227" s="1" t="s">
        <v>41</v>
      </c>
      <c r="AA1227" s="1">
        <f>VLOOKUP(G1227,Sku_Consolidated!A2:E957,5,FALSE)</f>
      </c>
      <c r="AB1227" s="1">
        <f>IF(VLOOKUP(G1227,Sku_Consolidated!A2:S957,19,FALSE)="SHOWCASE", VLOOKUP(E1227,Store_Showcase!B2:N144,13, FALSE), IF(VLOOKUP(G1227,Sku_Consolidated!A2:S957,19,FALSE)="VAM",VLOOKUP(E1227,Store_VAM!B2:N273,13, FALSE),VLOOKUP(E1227,Store_SRP!B2:N110,13, FALSE)))</f>
      </c>
      <c r="AC1227" s="1">
        <f>IF(IFERROR(AB1227,TRUE)=TRUE, "-","OK")</f>
      </c>
      <c r="AD1227" s="11" t="s">
        <v>37</v>
      </c>
      <c r="AE1227" s="11" t="s">
        <v>37</v>
      </c>
      <c r="AF1227" s="1">
        <f>IF(IFERROR(VLOOKUP(E1227,Store_Showcase!B2:H144,{5}, FALSE), TRUE)=TRUE, IF(IFERROR(VLOOKUP(E1227,Store_SRP!B2:H110,{5}, FALSE), TRUE)=TRUE,VLOOKUP(E1227,Store_VAM!B2:H273,{5}, FALSE),VLOOKUP(E1227,Store_SRP!B2:H110,{5}, FALSE)), VLOOKUP(E1227,Store_Showcase!B2:H144,{5}, FALSE))</f>
      </c>
      <c r="AG1227" s="1">
        <f>IF(IFERROR(VLOOKUP(E1227,Store_Showcase!B2:H144,{6}, FALSE), TRUE)=TRUE, IF(IFERROR(VLOOKUP(E1227,Store_SRP!B2:H110,{6}, FALSE), TRUE)=TRUE,VLOOKUP(E1227,Store_VAM!B2:H273,{6}, FALSE),VLOOKUP(E1227,Store_SRP!B2:H110,{6}, FALSE)), VLOOKUP(E1227,Store_Showcase!B2:H144,{6}, FALSE))</f>
      </c>
      <c r="AH1227" s="1">
        <f>VLOOKUP(G1227,Sku_Consolidated!A2:R957,18,FALSE)</f>
      </c>
      <c r="AI1227" s="1">
        <f>VLOOKUP(G1227,Sku_Consolidated!A2:S957,19,FALSE)</f>
      </c>
      <c r="AJ1227" s="1">
        <f>VLOOKUP(G1227,Sku_Consolidated!A2:T957,20,FALSE)</f>
      </c>
    </row>
    <row r="1228" spans="1:36" x14ac:dyDescent="0.25">
      <c r="A1228" s="1">
        <v>2024</v>
      </c>
      <c r="B1228" s="1" t="s">
        <v>31</v>
      </c>
      <c r="C1228" s="1" t="s">
        <v>32</v>
      </c>
      <c r="D1228" s="1" t="s">
        <v>33</v>
      </c>
      <c r="E1228" s="9" t="s">
        <v>3200</v>
      </c>
      <c r="F1228" s="1">
        <f>IF(VLOOKUP(G1228,Sku_Consolidated!A2:S957,{19},FALSE)="SHOWCASE", VLOOKUP(E1228,Store_Showcase!B2:C144,{2}, FALSE), IF(VLOOKUP(G1228,Sku_Consolidated!A2:S957,{19},FALSE)="VAM",VLOOKUP(E1228,Store_VAM!B2:C273,{2}, FALSE),VLOOKUP(E1228,Store_SRP!B2:C110,{2}, FALSE)))</f>
      </c>
      <c r="G1228" s="1">
        <v>61760</v>
      </c>
      <c r="H1228" s="1" t="s">
        <v>98</v>
      </c>
      <c r="I1228" s="10" t="s">
        <v>3257</v>
      </c>
      <c r="J1228" s="1">
        <f>VLOOKUP(G1228,Sku_Consolidated!A2:C957, 3, FALSE)</f>
      </c>
      <c r="K1228" s="10">
        <f>IF(J1228="PACK", I1228, 0)</f>
      </c>
      <c r="L1228" s="10">
        <f>IF(J1228="KG", I1228, I1228 * VLOOKUP(G1228,Sku_Consolidated!A2:U957,21,FALSE))</f>
      </c>
      <c r="M1228" s="10" t="s">
        <v>37</v>
      </c>
      <c r="N1228" s="11" t="s">
        <v>3258</v>
      </c>
      <c r="O1228" s="10" t="s">
        <v>3259</v>
      </c>
      <c r="P1228" s="10">
        <f>N1228 - O1228</f>
      </c>
      <c r="Q1228" s="1">
        <f>VLOOKUP(G1228,Sku_Consolidated!A2:G957,7, FALSE)</f>
      </c>
      <c r="R1228" s="1">
        <f>IF(IFERROR(VLOOKUP(E1228,Store_Showcase!B2:H144,7, FALSE), TRUE)=TRUE, IF(IFERROR(VLOOKUP(E1228,Store_SRP!B2:H110,7, FALSE), TRUE)=TRUE,VLOOKUP(E1228,Store_VAM!B2:H273,7, FALSE),VLOOKUP(E1228,Store_SRP!B2:H110,7, FALSE)), VLOOKUP(E1228,Store_Showcase!B2:H144,7, FALSE))</f>
      </c>
      <c r="S1228" s="1">
        <f>IF(IFERROR(VLOOKUP(E1228,Store_Showcase!B2:I144,8, FALSE), TRUE)=TRUE, IF(IFERROR(VLOOKUP(E1228,Store_SRP!B2:I110,8, FALSE), TRUE)=TRUE,VLOOKUP(E1228,Store_VAM!B2:I273,8, FALSE),VLOOKUP(E1228,Store_SRP!B2:I110,8, FALSE)), VLOOKUP(E1228,Store_Showcase!B2:I144,8, FALSE))</f>
      </c>
      <c r="T1228" s="1">
        <f>VLOOKUP(G1228,Sku_Consolidated!A2:R957,18,FALSE)</f>
      </c>
      <c r="U1228" s="1" t="s">
        <v>3203</v>
      </c>
      <c r="V1228" s="1">
        <f>IF(VLOOKUP(G1228,Sku_Consolidated!A2:S957,19,FALSE)="SHOWCASE", VLOOKUP(E1228,Store_Showcase!B2:L144,11, FALSE), IF(VLOOKUP(G1228,Sku_Consolidated!A2:S957,19,FALSE)="VAM",VLOOKUP(E1228,Store_VAM!B2:L273,11, FALSE),VLOOKUP(E1228,Store_SRP!B2:L110,11, FALSE)))</f>
      </c>
      <c r="W1228" s="1">
        <f>VLOOKUP(G1228,Sku_Consolidated!A2:W957,11,FALSE)</f>
      </c>
      <c r="X1228" s="1">
        <f>VLOOKUP(G1228,Sku_Consolidated!A2:H957,8,FALSE)</f>
      </c>
      <c r="Y1228" s="1">
        <f>VLOOKUP(G1228,Sku_Consolidated!A2:I957,9,FALSE)</f>
      </c>
      <c r="Z1228" s="1" t="s">
        <v>41</v>
      </c>
      <c r="AA1228" s="1">
        <f>VLOOKUP(G1228,Sku_Consolidated!A2:E957,5,FALSE)</f>
      </c>
      <c r="AB1228" s="1">
        <f>IF(VLOOKUP(G1228,Sku_Consolidated!A2:S957,19,FALSE)="SHOWCASE", VLOOKUP(E1228,Store_Showcase!B2:N144,13, FALSE), IF(VLOOKUP(G1228,Sku_Consolidated!A2:S957,19,FALSE)="VAM",VLOOKUP(E1228,Store_VAM!B2:N273,13, FALSE),VLOOKUP(E1228,Store_SRP!B2:N110,13, FALSE)))</f>
      </c>
      <c r="AC1228" s="1">
        <f>IF(IFERROR(AB1228,TRUE)=TRUE, "-","OK")</f>
      </c>
      <c r="AD1228" s="11" t="s">
        <v>37</v>
      </c>
      <c r="AE1228" s="11" t="s">
        <v>37</v>
      </c>
      <c r="AF1228" s="1">
        <f>IF(IFERROR(VLOOKUP(E1228,Store_Showcase!B2:H144,{5}, FALSE), TRUE)=TRUE, IF(IFERROR(VLOOKUP(E1228,Store_SRP!B2:H110,{5}, FALSE), TRUE)=TRUE,VLOOKUP(E1228,Store_VAM!B2:H273,{5}, FALSE),VLOOKUP(E1228,Store_SRP!B2:H110,{5}, FALSE)), VLOOKUP(E1228,Store_Showcase!B2:H144,{5}, FALSE))</f>
      </c>
      <c r="AG1228" s="1">
        <f>IF(IFERROR(VLOOKUP(E1228,Store_Showcase!B2:H144,{6}, FALSE), TRUE)=TRUE, IF(IFERROR(VLOOKUP(E1228,Store_SRP!B2:H110,{6}, FALSE), TRUE)=TRUE,VLOOKUP(E1228,Store_VAM!B2:H273,{6}, FALSE),VLOOKUP(E1228,Store_SRP!B2:H110,{6}, FALSE)), VLOOKUP(E1228,Store_Showcase!B2:H144,{6}, FALSE))</f>
      </c>
      <c r="AH1228" s="1">
        <f>VLOOKUP(G1228,Sku_Consolidated!A2:R957,18,FALSE)</f>
      </c>
      <c r="AI1228" s="1">
        <f>VLOOKUP(G1228,Sku_Consolidated!A2:S957,19,FALSE)</f>
      </c>
      <c r="AJ1228" s="1">
        <f>VLOOKUP(G1228,Sku_Consolidated!A2:T957,20,FALSE)</f>
      </c>
    </row>
    <row r="1229" spans="1:36" x14ac:dyDescent="0.25">
      <c r="A1229" s="1">
        <v>2024</v>
      </c>
      <c r="B1229" s="1" t="s">
        <v>31</v>
      </c>
      <c r="C1229" s="1" t="s">
        <v>32</v>
      </c>
      <c r="D1229" s="1" t="s">
        <v>33</v>
      </c>
      <c r="E1229" s="9" t="s">
        <v>3200</v>
      </c>
      <c r="F1229" s="1">
        <f>IF(VLOOKUP(G1229,Sku_Consolidated!A2:S957,{19},FALSE)="SHOWCASE", VLOOKUP(E1229,Store_Showcase!B2:C144,{2}, FALSE), IF(VLOOKUP(G1229,Sku_Consolidated!A2:S957,{19},FALSE)="VAM",VLOOKUP(E1229,Store_VAM!B2:C273,{2}, FALSE),VLOOKUP(E1229,Store_SRP!B2:C110,{2}, FALSE)))</f>
      </c>
      <c r="G1229" s="1">
        <v>61762</v>
      </c>
      <c r="H1229" s="1" t="s">
        <v>252</v>
      </c>
      <c r="I1229" s="10" t="s">
        <v>3260</v>
      </c>
      <c r="J1229" s="1">
        <f>VLOOKUP(G1229,Sku_Consolidated!A2:C957, 3, FALSE)</f>
      </c>
      <c r="K1229" s="10">
        <f>IF(J1229="PACK", I1229, 0)</f>
      </c>
      <c r="L1229" s="10">
        <f>IF(J1229="KG", I1229, I1229 * VLOOKUP(G1229,Sku_Consolidated!A2:U957,21,FALSE))</f>
      </c>
      <c r="M1229" s="10" t="s">
        <v>37</v>
      </c>
      <c r="N1229" s="11" t="s">
        <v>3261</v>
      </c>
      <c r="O1229" s="10" t="s">
        <v>3262</v>
      </c>
      <c r="P1229" s="10">
        <f>N1229 - O1229</f>
      </c>
      <c r="Q1229" s="1">
        <f>VLOOKUP(G1229,Sku_Consolidated!A2:G957,7, FALSE)</f>
      </c>
      <c r="R1229" s="1">
        <f>IF(IFERROR(VLOOKUP(E1229,Store_Showcase!B2:H144,7, FALSE), TRUE)=TRUE, IF(IFERROR(VLOOKUP(E1229,Store_SRP!B2:H110,7, FALSE), TRUE)=TRUE,VLOOKUP(E1229,Store_VAM!B2:H273,7, FALSE),VLOOKUP(E1229,Store_SRP!B2:H110,7, FALSE)), VLOOKUP(E1229,Store_Showcase!B2:H144,7, FALSE))</f>
      </c>
      <c r="S1229" s="1">
        <f>IF(IFERROR(VLOOKUP(E1229,Store_Showcase!B2:I144,8, FALSE), TRUE)=TRUE, IF(IFERROR(VLOOKUP(E1229,Store_SRP!B2:I110,8, FALSE), TRUE)=TRUE,VLOOKUP(E1229,Store_VAM!B2:I273,8, FALSE),VLOOKUP(E1229,Store_SRP!B2:I110,8, FALSE)), VLOOKUP(E1229,Store_Showcase!B2:I144,8, FALSE))</f>
      </c>
      <c r="T1229" s="1">
        <f>VLOOKUP(G1229,Sku_Consolidated!A2:R957,18,FALSE)</f>
      </c>
      <c r="U1229" s="1" t="s">
        <v>3203</v>
      </c>
      <c r="V1229" s="1">
        <f>IF(VLOOKUP(G1229,Sku_Consolidated!A2:S957,19,FALSE)="SHOWCASE", VLOOKUP(E1229,Store_Showcase!B2:L144,11, FALSE), IF(VLOOKUP(G1229,Sku_Consolidated!A2:S957,19,FALSE)="VAM",VLOOKUP(E1229,Store_VAM!B2:L273,11, FALSE),VLOOKUP(E1229,Store_SRP!B2:L110,11, FALSE)))</f>
      </c>
      <c r="W1229" s="1">
        <f>VLOOKUP(G1229,Sku_Consolidated!A2:W957,11,FALSE)</f>
      </c>
      <c r="X1229" s="1">
        <f>VLOOKUP(G1229,Sku_Consolidated!A2:H957,8,FALSE)</f>
      </c>
      <c r="Y1229" s="1">
        <f>VLOOKUP(G1229,Sku_Consolidated!A2:I957,9,FALSE)</f>
      </c>
      <c r="Z1229" s="1" t="s">
        <v>41</v>
      </c>
      <c r="AA1229" s="1">
        <f>VLOOKUP(G1229,Sku_Consolidated!A2:E957,5,FALSE)</f>
      </c>
      <c r="AB1229" s="1">
        <f>IF(VLOOKUP(G1229,Sku_Consolidated!A2:S957,19,FALSE)="SHOWCASE", VLOOKUP(E1229,Store_Showcase!B2:N144,13, FALSE), IF(VLOOKUP(G1229,Sku_Consolidated!A2:S957,19,FALSE)="VAM",VLOOKUP(E1229,Store_VAM!B2:N273,13, FALSE),VLOOKUP(E1229,Store_SRP!B2:N110,13, FALSE)))</f>
      </c>
      <c r="AC1229" s="1">
        <f>IF(IFERROR(AB1229,TRUE)=TRUE, "-","OK")</f>
      </c>
      <c r="AD1229" s="11" t="s">
        <v>37</v>
      </c>
      <c r="AE1229" s="11" t="s">
        <v>37</v>
      </c>
      <c r="AF1229" s="1">
        <f>IF(IFERROR(VLOOKUP(E1229,Store_Showcase!B2:H144,{5}, FALSE), TRUE)=TRUE, IF(IFERROR(VLOOKUP(E1229,Store_SRP!B2:H110,{5}, FALSE), TRUE)=TRUE,VLOOKUP(E1229,Store_VAM!B2:H273,{5}, FALSE),VLOOKUP(E1229,Store_SRP!B2:H110,{5}, FALSE)), VLOOKUP(E1229,Store_Showcase!B2:H144,{5}, FALSE))</f>
      </c>
      <c r="AG1229" s="1">
        <f>IF(IFERROR(VLOOKUP(E1229,Store_Showcase!B2:H144,{6}, FALSE), TRUE)=TRUE, IF(IFERROR(VLOOKUP(E1229,Store_SRP!B2:H110,{6}, FALSE), TRUE)=TRUE,VLOOKUP(E1229,Store_VAM!B2:H273,{6}, FALSE),VLOOKUP(E1229,Store_SRP!B2:H110,{6}, FALSE)), VLOOKUP(E1229,Store_Showcase!B2:H144,{6}, FALSE))</f>
      </c>
      <c r="AH1229" s="1">
        <f>VLOOKUP(G1229,Sku_Consolidated!A2:R957,18,FALSE)</f>
      </c>
      <c r="AI1229" s="1">
        <f>VLOOKUP(G1229,Sku_Consolidated!A2:S957,19,FALSE)</f>
      </c>
      <c r="AJ1229" s="1">
        <f>VLOOKUP(G1229,Sku_Consolidated!A2:T957,20,FALSE)</f>
      </c>
    </row>
    <row r="1230" spans="1:36" x14ac:dyDescent="0.25">
      <c r="A1230" s="1">
        <v>2024</v>
      </c>
      <c r="B1230" s="1" t="s">
        <v>31</v>
      </c>
      <c r="C1230" s="1" t="s">
        <v>32</v>
      </c>
      <c r="D1230" s="1" t="s">
        <v>33</v>
      </c>
      <c r="E1230" s="9" t="s">
        <v>3200</v>
      </c>
      <c r="F1230" s="1">
        <f>IF(VLOOKUP(G1230,Sku_Consolidated!A2:S957,{19},FALSE)="SHOWCASE", VLOOKUP(E1230,Store_Showcase!B2:C144,{2}, FALSE), IF(VLOOKUP(G1230,Sku_Consolidated!A2:S957,{19},FALSE)="VAM",VLOOKUP(E1230,Store_VAM!B2:C273,{2}, FALSE),VLOOKUP(E1230,Store_SRP!B2:C110,{2}, FALSE)))</f>
      </c>
      <c r="G1230" s="1">
        <v>61781</v>
      </c>
      <c r="H1230" s="1" t="s">
        <v>102</v>
      </c>
      <c r="I1230" s="10" t="s">
        <v>3263</v>
      </c>
      <c r="J1230" s="1">
        <f>VLOOKUP(G1230,Sku_Consolidated!A2:C957, 3, FALSE)</f>
      </c>
      <c r="K1230" s="10">
        <f>IF(J1230="PACK", I1230, 0)</f>
      </c>
      <c r="L1230" s="10">
        <f>IF(J1230="KG", I1230, I1230 * VLOOKUP(G1230,Sku_Consolidated!A2:U957,21,FALSE))</f>
      </c>
      <c r="M1230" s="10" t="s">
        <v>37</v>
      </c>
      <c r="N1230" s="11" t="s">
        <v>3264</v>
      </c>
      <c r="O1230" s="10" t="s">
        <v>3265</v>
      </c>
      <c r="P1230" s="10">
        <f>N1230 - O1230</f>
      </c>
      <c r="Q1230" s="1">
        <f>VLOOKUP(G1230,Sku_Consolidated!A2:G957,7, FALSE)</f>
      </c>
      <c r="R1230" s="1">
        <f>IF(IFERROR(VLOOKUP(E1230,Store_Showcase!B2:H144,7, FALSE), TRUE)=TRUE, IF(IFERROR(VLOOKUP(E1230,Store_SRP!B2:H110,7, FALSE), TRUE)=TRUE,VLOOKUP(E1230,Store_VAM!B2:H273,7, FALSE),VLOOKUP(E1230,Store_SRP!B2:H110,7, FALSE)), VLOOKUP(E1230,Store_Showcase!B2:H144,7, FALSE))</f>
      </c>
      <c r="S1230" s="1">
        <f>IF(IFERROR(VLOOKUP(E1230,Store_Showcase!B2:I144,8, FALSE), TRUE)=TRUE, IF(IFERROR(VLOOKUP(E1230,Store_SRP!B2:I110,8, FALSE), TRUE)=TRUE,VLOOKUP(E1230,Store_VAM!B2:I273,8, FALSE),VLOOKUP(E1230,Store_SRP!B2:I110,8, FALSE)), VLOOKUP(E1230,Store_Showcase!B2:I144,8, FALSE))</f>
      </c>
      <c r="T1230" s="1">
        <f>VLOOKUP(G1230,Sku_Consolidated!A2:R957,18,FALSE)</f>
      </c>
      <c r="U1230" s="1" t="s">
        <v>3203</v>
      </c>
      <c r="V1230" s="1">
        <f>IF(VLOOKUP(G1230,Sku_Consolidated!A2:S957,19,FALSE)="SHOWCASE", VLOOKUP(E1230,Store_Showcase!B2:L144,11, FALSE), IF(VLOOKUP(G1230,Sku_Consolidated!A2:S957,19,FALSE)="VAM",VLOOKUP(E1230,Store_VAM!B2:L273,11, FALSE),VLOOKUP(E1230,Store_SRP!B2:L110,11, FALSE)))</f>
      </c>
      <c r="W1230" s="1">
        <f>VLOOKUP(G1230,Sku_Consolidated!A2:W957,11,FALSE)</f>
      </c>
      <c r="X1230" s="1">
        <f>VLOOKUP(G1230,Sku_Consolidated!A2:H957,8,FALSE)</f>
      </c>
      <c r="Y1230" s="1">
        <f>VLOOKUP(G1230,Sku_Consolidated!A2:I957,9,FALSE)</f>
      </c>
      <c r="Z1230" s="1" t="s">
        <v>41</v>
      </c>
      <c r="AA1230" s="1">
        <f>VLOOKUP(G1230,Sku_Consolidated!A2:E957,5,FALSE)</f>
      </c>
      <c r="AB1230" s="1">
        <f>IF(VLOOKUP(G1230,Sku_Consolidated!A2:S957,19,FALSE)="SHOWCASE", VLOOKUP(E1230,Store_Showcase!B2:N144,13, FALSE), IF(VLOOKUP(G1230,Sku_Consolidated!A2:S957,19,FALSE)="VAM",VLOOKUP(E1230,Store_VAM!B2:N273,13, FALSE),VLOOKUP(E1230,Store_SRP!B2:N110,13, FALSE)))</f>
      </c>
      <c r="AC1230" s="1">
        <f>IF(IFERROR(AB1230,TRUE)=TRUE, "-","OK")</f>
      </c>
      <c r="AD1230" s="11" t="s">
        <v>37</v>
      </c>
      <c r="AE1230" s="11" t="s">
        <v>37</v>
      </c>
      <c r="AF1230" s="1">
        <f>IF(IFERROR(VLOOKUP(E1230,Store_Showcase!B2:H144,{5}, FALSE), TRUE)=TRUE, IF(IFERROR(VLOOKUP(E1230,Store_SRP!B2:H110,{5}, FALSE), TRUE)=TRUE,VLOOKUP(E1230,Store_VAM!B2:H273,{5}, FALSE),VLOOKUP(E1230,Store_SRP!B2:H110,{5}, FALSE)), VLOOKUP(E1230,Store_Showcase!B2:H144,{5}, FALSE))</f>
      </c>
      <c r="AG1230" s="1">
        <f>IF(IFERROR(VLOOKUP(E1230,Store_Showcase!B2:H144,{6}, FALSE), TRUE)=TRUE, IF(IFERROR(VLOOKUP(E1230,Store_SRP!B2:H110,{6}, FALSE), TRUE)=TRUE,VLOOKUP(E1230,Store_VAM!B2:H273,{6}, FALSE),VLOOKUP(E1230,Store_SRP!B2:H110,{6}, FALSE)), VLOOKUP(E1230,Store_Showcase!B2:H144,{6}, FALSE))</f>
      </c>
      <c r="AH1230" s="1">
        <f>VLOOKUP(G1230,Sku_Consolidated!A2:R957,18,FALSE)</f>
      </c>
      <c r="AI1230" s="1">
        <f>VLOOKUP(G1230,Sku_Consolidated!A2:S957,19,FALSE)</f>
      </c>
      <c r="AJ1230" s="1">
        <f>VLOOKUP(G1230,Sku_Consolidated!A2:T957,20,FALSE)</f>
      </c>
    </row>
    <row r="1231" spans="1:36" x14ac:dyDescent="0.25">
      <c r="A1231" s="1">
        <v>2024</v>
      </c>
      <c r="B1231" s="1" t="s">
        <v>31</v>
      </c>
      <c r="C1231" s="1" t="s">
        <v>32</v>
      </c>
      <c r="D1231" s="1" t="s">
        <v>33</v>
      </c>
      <c r="E1231" s="9" t="s">
        <v>3200</v>
      </c>
      <c r="F1231" s="1">
        <f>IF(VLOOKUP(G1231,Sku_Consolidated!A2:S957,{19},FALSE)="SHOWCASE", VLOOKUP(E1231,Store_Showcase!B2:C144,{2}, FALSE), IF(VLOOKUP(G1231,Sku_Consolidated!A2:S957,{19},FALSE)="VAM",VLOOKUP(E1231,Store_VAM!B2:C273,{2}, FALSE),VLOOKUP(E1231,Store_SRP!B2:C110,{2}, FALSE)))</f>
      </c>
      <c r="G1231" s="1">
        <v>61833</v>
      </c>
      <c r="H1231" s="1" t="s">
        <v>118</v>
      </c>
      <c r="I1231" s="10" t="s">
        <v>3266</v>
      </c>
      <c r="J1231" s="1">
        <f>VLOOKUP(G1231,Sku_Consolidated!A2:C957, 3, FALSE)</f>
      </c>
      <c r="K1231" s="10">
        <f>IF(J1231="PACK", I1231, 0)</f>
      </c>
      <c r="L1231" s="10">
        <f>IF(J1231="KG", I1231, I1231 * VLOOKUP(G1231,Sku_Consolidated!A2:U957,21,FALSE))</f>
      </c>
      <c r="M1231" s="10" t="s">
        <v>37</v>
      </c>
      <c r="N1231" s="11" t="s">
        <v>3267</v>
      </c>
      <c r="O1231" s="10" t="s">
        <v>3268</v>
      </c>
      <c r="P1231" s="10">
        <f>N1231 - O1231</f>
      </c>
      <c r="Q1231" s="1">
        <f>VLOOKUP(G1231,Sku_Consolidated!A2:G957,7, FALSE)</f>
      </c>
      <c r="R1231" s="1">
        <f>IF(IFERROR(VLOOKUP(E1231,Store_Showcase!B2:H144,7, FALSE), TRUE)=TRUE, IF(IFERROR(VLOOKUP(E1231,Store_SRP!B2:H110,7, FALSE), TRUE)=TRUE,VLOOKUP(E1231,Store_VAM!B2:H273,7, FALSE),VLOOKUP(E1231,Store_SRP!B2:H110,7, FALSE)), VLOOKUP(E1231,Store_Showcase!B2:H144,7, FALSE))</f>
      </c>
      <c r="S1231" s="1">
        <f>IF(IFERROR(VLOOKUP(E1231,Store_Showcase!B2:I144,8, FALSE), TRUE)=TRUE, IF(IFERROR(VLOOKUP(E1231,Store_SRP!B2:I110,8, FALSE), TRUE)=TRUE,VLOOKUP(E1231,Store_VAM!B2:I273,8, FALSE),VLOOKUP(E1231,Store_SRP!B2:I110,8, FALSE)), VLOOKUP(E1231,Store_Showcase!B2:I144,8, FALSE))</f>
      </c>
      <c r="T1231" s="1">
        <f>VLOOKUP(G1231,Sku_Consolidated!A2:R957,18,FALSE)</f>
      </c>
      <c r="U1231" s="1" t="s">
        <v>3203</v>
      </c>
      <c r="V1231" s="1">
        <f>IF(VLOOKUP(G1231,Sku_Consolidated!A2:S957,19,FALSE)="SHOWCASE", VLOOKUP(E1231,Store_Showcase!B2:L144,11, FALSE), IF(VLOOKUP(G1231,Sku_Consolidated!A2:S957,19,FALSE)="VAM",VLOOKUP(E1231,Store_VAM!B2:L273,11, FALSE),VLOOKUP(E1231,Store_SRP!B2:L110,11, FALSE)))</f>
      </c>
      <c r="W1231" s="1">
        <f>VLOOKUP(G1231,Sku_Consolidated!A2:W957,11,FALSE)</f>
      </c>
      <c r="X1231" s="1">
        <f>VLOOKUP(G1231,Sku_Consolidated!A2:H957,8,FALSE)</f>
      </c>
      <c r="Y1231" s="1">
        <f>VLOOKUP(G1231,Sku_Consolidated!A2:I957,9,FALSE)</f>
      </c>
      <c r="Z1231" s="1" t="s">
        <v>41</v>
      </c>
      <c r="AA1231" s="1">
        <f>VLOOKUP(G1231,Sku_Consolidated!A2:E957,5,FALSE)</f>
      </c>
      <c r="AB1231" s="1">
        <f>IF(VLOOKUP(G1231,Sku_Consolidated!A2:S957,19,FALSE)="SHOWCASE", VLOOKUP(E1231,Store_Showcase!B2:N144,13, FALSE), IF(VLOOKUP(G1231,Sku_Consolidated!A2:S957,19,FALSE)="VAM",VLOOKUP(E1231,Store_VAM!B2:N273,13, FALSE),VLOOKUP(E1231,Store_SRP!B2:N110,13, FALSE)))</f>
      </c>
      <c r="AC1231" s="1">
        <f>IF(IFERROR(AB1231,TRUE)=TRUE, "-","OK")</f>
      </c>
      <c r="AD1231" s="11" t="s">
        <v>37</v>
      </c>
      <c r="AE1231" s="11" t="s">
        <v>37</v>
      </c>
      <c r="AF1231" s="1">
        <f>IF(IFERROR(VLOOKUP(E1231,Store_Showcase!B2:H144,{5}, FALSE), TRUE)=TRUE, IF(IFERROR(VLOOKUP(E1231,Store_SRP!B2:H110,{5}, FALSE), TRUE)=TRUE,VLOOKUP(E1231,Store_VAM!B2:H273,{5}, FALSE),VLOOKUP(E1231,Store_SRP!B2:H110,{5}, FALSE)), VLOOKUP(E1231,Store_Showcase!B2:H144,{5}, FALSE))</f>
      </c>
      <c r="AG1231" s="1">
        <f>IF(IFERROR(VLOOKUP(E1231,Store_Showcase!B2:H144,{6}, FALSE), TRUE)=TRUE, IF(IFERROR(VLOOKUP(E1231,Store_SRP!B2:H110,{6}, FALSE), TRUE)=TRUE,VLOOKUP(E1231,Store_VAM!B2:H273,{6}, FALSE),VLOOKUP(E1231,Store_SRP!B2:H110,{6}, FALSE)), VLOOKUP(E1231,Store_Showcase!B2:H144,{6}, FALSE))</f>
      </c>
      <c r="AH1231" s="1">
        <f>VLOOKUP(G1231,Sku_Consolidated!A2:R957,18,FALSE)</f>
      </c>
      <c r="AI1231" s="1">
        <f>VLOOKUP(G1231,Sku_Consolidated!A2:S957,19,FALSE)</f>
      </c>
      <c r="AJ1231" s="1">
        <f>VLOOKUP(G1231,Sku_Consolidated!A2:T957,20,FALSE)</f>
      </c>
    </row>
    <row r="1232" spans="1:36" x14ac:dyDescent="0.25">
      <c r="A1232" s="1">
        <v>2024</v>
      </c>
      <c r="B1232" s="1" t="s">
        <v>31</v>
      </c>
      <c r="C1232" s="1" t="s">
        <v>32</v>
      </c>
      <c r="D1232" s="1" t="s">
        <v>33</v>
      </c>
      <c r="E1232" s="9" t="s">
        <v>3200</v>
      </c>
      <c r="F1232" s="1">
        <f>IF(VLOOKUP(G1232,Sku_Consolidated!A2:S957,{19},FALSE)="SHOWCASE", VLOOKUP(E1232,Store_Showcase!B2:C144,{2}, FALSE), IF(VLOOKUP(G1232,Sku_Consolidated!A2:S957,{19},FALSE)="VAM",VLOOKUP(E1232,Store_VAM!B2:C273,{2}, FALSE),VLOOKUP(E1232,Store_SRP!B2:C110,{2}, FALSE)))</f>
      </c>
      <c r="G1232" s="1">
        <v>61841</v>
      </c>
      <c r="H1232" s="1" t="s">
        <v>122</v>
      </c>
      <c r="I1232" s="10" t="s">
        <v>1229</v>
      </c>
      <c r="J1232" s="1">
        <f>VLOOKUP(G1232,Sku_Consolidated!A2:C957, 3, FALSE)</f>
      </c>
      <c r="K1232" s="10">
        <f>IF(J1232="PACK", I1232, 0)</f>
      </c>
      <c r="L1232" s="10">
        <f>IF(J1232="KG", I1232, I1232 * VLOOKUP(G1232,Sku_Consolidated!A2:U957,21,FALSE))</f>
      </c>
      <c r="M1232" s="10" t="s">
        <v>37</v>
      </c>
      <c r="N1232" s="11" t="s">
        <v>3269</v>
      </c>
      <c r="O1232" s="10" t="s">
        <v>3270</v>
      </c>
      <c r="P1232" s="10">
        <f>N1232 - O1232</f>
      </c>
      <c r="Q1232" s="1">
        <f>VLOOKUP(G1232,Sku_Consolidated!A2:G957,7, FALSE)</f>
      </c>
      <c r="R1232" s="1">
        <f>IF(IFERROR(VLOOKUP(E1232,Store_Showcase!B2:H144,7, FALSE), TRUE)=TRUE, IF(IFERROR(VLOOKUP(E1232,Store_SRP!B2:H110,7, FALSE), TRUE)=TRUE,VLOOKUP(E1232,Store_VAM!B2:H273,7, FALSE),VLOOKUP(E1232,Store_SRP!B2:H110,7, FALSE)), VLOOKUP(E1232,Store_Showcase!B2:H144,7, FALSE))</f>
      </c>
      <c r="S1232" s="1">
        <f>IF(IFERROR(VLOOKUP(E1232,Store_Showcase!B2:I144,8, FALSE), TRUE)=TRUE, IF(IFERROR(VLOOKUP(E1232,Store_SRP!B2:I110,8, FALSE), TRUE)=TRUE,VLOOKUP(E1232,Store_VAM!B2:I273,8, FALSE),VLOOKUP(E1232,Store_SRP!B2:I110,8, FALSE)), VLOOKUP(E1232,Store_Showcase!B2:I144,8, FALSE))</f>
      </c>
      <c r="T1232" s="1">
        <f>VLOOKUP(G1232,Sku_Consolidated!A2:R957,18,FALSE)</f>
      </c>
      <c r="U1232" s="1" t="s">
        <v>3203</v>
      </c>
      <c r="V1232" s="1">
        <f>IF(VLOOKUP(G1232,Sku_Consolidated!A2:S957,19,FALSE)="SHOWCASE", VLOOKUP(E1232,Store_Showcase!B2:L144,11, FALSE), IF(VLOOKUP(G1232,Sku_Consolidated!A2:S957,19,FALSE)="VAM",VLOOKUP(E1232,Store_VAM!B2:L273,11, FALSE),VLOOKUP(E1232,Store_SRP!B2:L110,11, FALSE)))</f>
      </c>
      <c r="W1232" s="1">
        <f>VLOOKUP(G1232,Sku_Consolidated!A2:W957,11,FALSE)</f>
      </c>
      <c r="X1232" s="1">
        <f>VLOOKUP(G1232,Sku_Consolidated!A2:H957,8,FALSE)</f>
      </c>
      <c r="Y1232" s="1">
        <f>VLOOKUP(G1232,Sku_Consolidated!A2:I957,9,FALSE)</f>
      </c>
      <c r="Z1232" s="1" t="s">
        <v>41</v>
      </c>
      <c r="AA1232" s="1">
        <f>VLOOKUP(G1232,Sku_Consolidated!A2:E957,5,FALSE)</f>
      </c>
      <c r="AB1232" s="1">
        <f>IF(VLOOKUP(G1232,Sku_Consolidated!A2:S957,19,FALSE)="SHOWCASE", VLOOKUP(E1232,Store_Showcase!B2:N144,13, FALSE), IF(VLOOKUP(G1232,Sku_Consolidated!A2:S957,19,FALSE)="VAM",VLOOKUP(E1232,Store_VAM!B2:N273,13, FALSE),VLOOKUP(E1232,Store_SRP!B2:N110,13, FALSE)))</f>
      </c>
      <c r="AC1232" s="1">
        <f>IF(IFERROR(AB1232,TRUE)=TRUE, "-","OK")</f>
      </c>
      <c r="AD1232" s="11" t="s">
        <v>37</v>
      </c>
      <c r="AE1232" s="11" t="s">
        <v>37</v>
      </c>
      <c r="AF1232" s="1">
        <f>IF(IFERROR(VLOOKUP(E1232,Store_Showcase!B2:H144,{5}, FALSE), TRUE)=TRUE, IF(IFERROR(VLOOKUP(E1232,Store_SRP!B2:H110,{5}, FALSE), TRUE)=TRUE,VLOOKUP(E1232,Store_VAM!B2:H273,{5}, FALSE),VLOOKUP(E1232,Store_SRP!B2:H110,{5}, FALSE)), VLOOKUP(E1232,Store_Showcase!B2:H144,{5}, FALSE))</f>
      </c>
      <c r="AG1232" s="1">
        <f>IF(IFERROR(VLOOKUP(E1232,Store_Showcase!B2:H144,{6}, FALSE), TRUE)=TRUE, IF(IFERROR(VLOOKUP(E1232,Store_SRP!B2:H110,{6}, FALSE), TRUE)=TRUE,VLOOKUP(E1232,Store_VAM!B2:H273,{6}, FALSE),VLOOKUP(E1232,Store_SRP!B2:H110,{6}, FALSE)), VLOOKUP(E1232,Store_Showcase!B2:H144,{6}, FALSE))</f>
      </c>
      <c r="AH1232" s="1">
        <f>VLOOKUP(G1232,Sku_Consolidated!A2:R957,18,FALSE)</f>
      </c>
      <c r="AI1232" s="1">
        <f>VLOOKUP(G1232,Sku_Consolidated!A2:S957,19,FALSE)</f>
      </c>
      <c r="AJ1232" s="1">
        <f>VLOOKUP(G1232,Sku_Consolidated!A2:T957,20,FALSE)</f>
      </c>
    </row>
    <row r="1233" spans="1:36" x14ac:dyDescent="0.25">
      <c r="A1233" s="1">
        <v>2024</v>
      </c>
      <c r="B1233" s="1" t="s">
        <v>31</v>
      </c>
      <c r="C1233" s="1" t="s">
        <v>32</v>
      </c>
      <c r="D1233" s="1" t="s">
        <v>33</v>
      </c>
      <c r="E1233" s="9" t="s">
        <v>3200</v>
      </c>
      <c r="F1233" s="1">
        <f>IF(VLOOKUP(G1233,Sku_Consolidated!A2:S957,{19},FALSE)="SHOWCASE", VLOOKUP(E1233,Store_Showcase!B2:C144,{2}, FALSE), IF(VLOOKUP(G1233,Sku_Consolidated!A2:S957,{19},FALSE)="VAM",VLOOKUP(E1233,Store_VAM!B2:C273,{2}, FALSE),VLOOKUP(E1233,Store_SRP!B2:C110,{2}, FALSE)))</f>
      </c>
      <c r="G1233" s="1">
        <v>61842</v>
      </c>
      <c r="H1233" s="1" t="s">
        <v>126</v>
      </c>
      <c r="I1233" s="10" t="s">
        <v>1137</v>
      </c>
      <c r="J1233" s="1">
        <f>VLOOKUP(G1233,Sku_Consolidated!A2:C957, 3, FALSE)</f>
      </c>
      <c r="K1233" s="10">
        <f>IF(J1233="PACK", I1233, 0)</f>
      </c>
      <c r="L1233" s="10">
        <f>IF(J1233="KG", I1233, I1233 * VLOOKUP(G1233,Sku_Consolidated!A2:U957,21,FALSE))</f>
      </c>
      <c r="M1233" s="10" t="s">
        <v>37</v>
      </c>
      <c r="N1233" s="11" t="s">
        <v>3271</v>
      </c>
      <c r="O1233" s="10" t="s">
        <v>3272</v>
      </c>
      <c r="P1233" s="10">
        <f>N1233 - O1233</f>
      </c>
      <c r="Q1233" s="1">
        <f>VLOOKUP(G1233,Sku_Consolidated!A2:G957,7, FALSE)</f>
      </c>
      <c r="R1233" s="1">
        <f>IF(IFERROR(VLOOKUP(E1233,Store_Showcase!B2:H144,7, FALSE), TRUE)=TRUE, IF(IFERROR(VLOOKUP(E1233,Store_SRP!B2:H110,7, FALSE), TRUE)=TRUE,VLOOKUP(E1233,Store_VAM!B2:H273,7, FALSE),VLOOKUP(E1233,Store_SRP!B2:H110,7, FALSE)), VLOOKUP(E1233,Store_Showcase!B2:H144,7, FALSE))</f>
      </c>
      <c r="S1233" s="1">
        <f>IF(IFERROR(VLOOKUP(E1233,Store_Showcase!B2:I144,8, FALSE), TRUE)=TRUE, IF(IFERROR(VLOOKUP(E1233,Store_SRP!B2:I110,8, FALSE), TRUE)=TRUE,VLOOKUP(E1233,Store_VAM!B2:I273,8, FALSE),VLOOKUP(E1233,Store_SRP!B2:I110,8, FALSE)), VLOOKUP(E1233,Store_Showcase!B2:I144,8, FALSE))</f>
      </c>
      <c r="T1233" s="1">
        <f>VLOOKUP(G1233,Sku_Consolidated!A2:R957,18,FALSE)</f>
      </c>
      <c r="U1233" s="1" t="s">
        <v>3203</v>
      </c>
      <c r="V1233" s="1">
        <f>IF(VLOOKUP(G1233,Sku_Consolidated!A2:S957,19,FALSE)="SHOWCASE", VLOOKUP(E1233,Store_Showcase!B2:L144,11, FALSE), IF(VLOOKUP(G1233,Sku_Consolidated!A2:S957,19,FALSE)="VAM",VLOOKUP(E1233,Store_VAM!B2:L273,11, FALSE),VLOOKUP(E1233,Store_SRP!B2:L110,11, FALSE)))</f>
      </c>
      <c r="W1233" s="1">
        <f>VLOOKUP(G1233,Sku_Consolidated!A2:W957,11,FALSE)</f>
      </c>
      <c r="X1233" s="1">
        <f>VLOOKUP(G1233,Sku_Consolidated!A2:H957,8,FALSE)</f>
      </c>
      <c r="Y1233" s="1">
        <f>VLOOKUP(G1233,Sku_Consolidated!A2:I957,9,FALSE)</f>
      </c>
      <c r="Z1233" s="1" t="s">
        <v>41</v>
      </c>
      <c r="AA1233" s="1">
        <f>VLOOKUP(G1233,Sku_Consolidated!A2:E957,5,FALSE)</f>
      </c>
      <c r="AB1233" s="1">
        <f>IF(VLOOKUP(G1233,Sku_Consolidated!A2:S957,19,FALSE)="SHOWCASE", VLOOKUP(E1233,Store_Showcase!B2:N144,13, FALSE), IF(VLOOKUP(G1233,Sku_Consolidated!A2:S957,19,FALSE)="VAM",VLOOKUP(E1233,Store_VAM!B2:N273,13, FALSE),VLOOKUP(E1233,Store_SRP!B2:N110,13, FALSE)))</f>
      </c>
      <c r="AC1233" s="1">
        <f>IF(IFERROR(AB1233,TRUE)=TRUE, "-","OK")</f>
      </c>
      <c r="AD1233" s="11" t="s">
        <v>37</v>
      </c>
      <c r="AE1233" s="11" t="s">
        <v>37</v>
      </c>
      <c r="AF1233" s="1">
        <f>IF(IFERROR(VLOOKUP(E1233,Store_Showcase!B2:H144,{5}, FALSE), TRUE)=TRUE, IF(IFERROR(VLOOKUP(E1233,Store_SRP!B2:H110,{5}, FALSE), TRUE)=TRUE,VLOOKUP(E1233,Store_VAM!B2:H273,{5}, FALSE),VLOOKUP(E1233,Store_SRP!B2:H110,{5}, FALSE)), VLOOKUP(E1233,Store_Showcase!B2:H144,{5}, FALSE))</f>
      </c>
      <c r="AG1233" s="1">
        <f>IF(IFERROR(VLOOKUP(E1233,Store_Showcase!B2:H144,{6}, FALSE), TRUE)=TRUE, IF(IFERROR(VLOOKUP(E1233,Store_SRP!B2:H110,{6}, FALSE), TRUE)=TRUE,VLOOKUP(E1233,Store_VAM!B2:H273,{6}, FALSE),VLOOKUP(E1233,Store_SRP!B2:H110,{6}, FALSE)), VLOOKUP(E1233,Store_Showcase!B2:H144,{6}, FALSE))</f>
      </c>
      <c r="AH1233" s="1">
        <f>VLOOKUP(G1233,Sku_Consolidated!A2:R957,18,FALSE)</f>
      </c>
      <c r="AI1233" s="1">
        <f>VLOOKUP(G1233,Sku_Consolidated!A2:S957,19,FALSE)</f>
      </c>
      <c r="AJ1233" s="1">
        <f>VLOOKUP(G1233,Sku_Consolidated!A2:T957,20,FALSE)</f>
      </c>
    </row>
    <row r="1234" spans="1:36" x14ac:dyDescent="0.25">
      <c r="A1234" s="1">
        <v>2024</v>
      </c>
      <c r="B1234" s="1" t="s">
        <v>31</v>
      </c>
      <c r="C1234" s="1" t="s">
        <v>32</v>
      </c>
      <c r="D1234" s="1" t="s">
        <v>33</v>
      </c>
      <c r="E1234" s="9" t="s">
        <v>3200</v>
      </c>
      <c r="F1234" s="1">
        <f>IF(VLOOKUP(G1234,Sku_Consolidated!A2:S957,{19},FALSE)="SHOWCASE", VLOOKUP(E1234,Store_Showcase!B2:C144,{2}, FALSE), IF(VLOOKUP(G1234,Sku_Consolidated!A2:S957,{19},FALSE)="VAM",VLOOKUP(E1234,Store_VAM!B2:C273,{2}, FALSE),VLOOKUP(E1234,Store_SRP!B2:C110,{2}, FALSE)))</f>
      </c>
      <c r="G1234" s="1">
        <v>61850</v>
      </c>
      <c r="H1234" s="1" t="s">
        <v>134</v>
      </c>
      <c r="I1234" s="10" t="s">
        <v>2618</v>
      </c>
      <c r="J1234" s="1">
        <f>VLOOKUP(G1234,Sku_Consolidated!A2:C957, 3, FALSE)</f>
      </c>
      <c r="K1234" s="10">
        <f>IF(J1234="PACK", I1234, 0)</f>
      </c>
      <c r="L1234" s="10">
        <f>IF(J1234="KG", I1234, I1234 * VLOOKUP(G1234,Sku_Consolidated!A2:U957,21,FALSE))</f>
      </c>
      <c r="M1234" s="10" t="s">
        <v>37</v>
      </c>
      <c r="N1234" s="11" t="s">
        <v>3273</v>
      </c>
      <c r="O1234" s="10" t="s">
        <v>3274</v>
      </c>
      <c r="P1234" s="10">
        <f>N1234 - O1234</f>
      </c>
      <c r="Q1234" s="1">
        <f>VLOOKUP(G1234,Sku_Consolidated!A2:G957,7, FALSE)</f>
      </c>
      <c r="R1234" s="1">
        <f>IF(IFERROR(VLOOKUP(E1234,Store_Showcase!B2:H144,7, FALSE), TRUE)=TRUE, IF(IFERROR(VLOOKUP(E1234,Store_SRP!B2:H110,7, FALSE), TRUE)=TRUE,VLOOKUP(E1234,Store_VAM!B2:H273,7, FALSE),VLOOKUP(E1234,Store_SRP!B2:H110,7, FALSE)), VLOOKUP(E1234,Store_Showcase!B2:H144,7, FALSE))</f>
      </c>
      <c r="S1234" s="1">
        <f>IF(IFERROR(VLOOKUP(E1234,Store_Showcase!B2:I144,8, FALSE), TRUE)=TRUE, IF(IFERROR(VLOOKUP(E1234,Store_SRP!B2:I110,8, FALSE), TRUE)=TRUE,VLOOKUP(E1234,Store_VAM!B2:I273,8, FALSE),VLOOKUP(E1234,Store_SRP!B2:I110,8, FALSE)), VLOOKUP(E1234,Store_Showcase!B2:I144,8, FALSE))</f>
      </c>
      <c r="T1234" s="1">
        <f>VLOOKUP(G1234,Sku_Consolidated!A2:R957,18,FALSE)</f>
      </c>
      <c r="U1234" s="1" t="s">
        <v>3203</v>
      </c>
      <c r="V1234" s="1">
        <f>IF(VLOOKUP(G1234,Sku_Consolidated!A2:S957,19,FALSE)="SHOWCASE", VLOOKUP(E1234,Store_Showcase!B2:L144,11, FALSE), IF(VLOOKUP(G1234,Sku_Consolidated!A2:S957,19,FALSE)="VAM",VLOOKUP(E1234,Store_VAM!B2:L273,11, FALSE),VLOOKUP(E1234,Store_SRP!B2:L110,11, FALSE)))</f>
      </c>
      <c r="W1234" s="1">
        <f>VLOOKUP(G1234,Sku_Consolidated!A2:W957,11,FALSE)</f>
      </c>
      <c r="X1234" s="1">
        <f>VLOOKUP(G1234,Sku_Consolidated!A2:H957,8,FALSE)</f>
      </c>
      <c r="Y1234" s="1">
        <f>VLOOKUP(G1234,Sku_Consolidated!A2:I957,9,FALSE)</f>
      </c>
      <c r="Z1234" s="1" t="s">
        <v>41</v>
      </c>
      <c r="AA1234" s="1">
        <f>VLOOKUP(G1234,Sku_Consolidated!A2:E957,5,FALSE)</f>
      </c>
      <c r="AB1234" s="1">
        <f>IF(VLOOKUP(G1234,Sku_Consolidated!A2:S957,19,FALSE)="SHOWCASE", VLOOKUP(E1234,Store_Showcase!B2:N144,13, FALSE), IF(VLOOKUP(G1234,Sku_Consolidated!A2:S957,19,FALSE)="VAM",VLOOKUP(E1234,Store_VAM!B2:N273,13, FALSE),VLOOKUP(E1234,Store_SRP!B2:N110,13, FALSE)))</f>
      </c>
      <c r="AC1234" s="1">
        <f>IF(IFERROR(AB1234,TRUE)=TRUE, "-","OK")</f>
      </c>
      <c r="AD1234" s="11" t="s">
        <v>37</v>
      </c>
      <c r="AE1234" s="11" t="s">
        <v>37</v>
      </c>
      <c r="AF1234" s="1">
        <f>IF(IFERROR(VLOOKUP(E1234,Store_Showcase!B2:H144,{5}, FALSE), TRUE)=TRUE, IF(IFERROR(VLOOKUP(E1234,Store_SRP!B2:H110,{5}, FALSE), TRUE)=TRUE,VLOOKUP(E1234,Store_VAM!B2:H273,{5}, FALSE),VLOOKUP(E1234,Store_SRP!B2:H110,{5}, FALSE)), VLOOKUP(E1234,Store_Showcase!B2:H144,{5}, FALSE))</f>
      </c>
      <c r="AG1234" s="1">
        <f>IF(IFERROR(VLOOKUP(E1234,Store_Showcase!B2:H144,{6}, FALSE), TRUE)=TRUE, IF(IFERROR(VLOOKUP(E1234,Store_SRP!B2:H110,{6}, FALSE), TRUE)=TRUE,VLOOKUP(E1234,Store_VAM!B2:H273,{6}, FALSE),VLOOKUP(E1234,Store_SRP!B2:H110,{6}, FALSE)), VLOOKUP(E1234,Store_Showcase!B2:H144,{6}, FALSE))</f>
      </c>
      <c r="AH1234" s="1">
        <f>VLOOKUP(G1234,Sku_Consolidated!A2:R957,18,FALSE)</f>
      </c>
      <c r="AI1234" s="1">
        <f>VLOOKUP(G1234,Sku_Consolidated!A2:S957,19,FALSE)</f>
      </c>
      <c r="AJ1234" s="1">
        <f>VLOOKUP(G1234,Sku_Consolidated!A2:T957,20,FALSE)</f>
      </c>
    </row>
    <row r="1235" spans="1:36" x14ac:dyDescent="0.25">
      <c r="A1235" s="1">
        <v>2024</v>
      </c>
      <c r="B1235" s="1" t="s">
        <v>31</v>
      </c>
      <c r="C1235" s="1" t="s">
        <v>32</v>
      </c>
      <c r="D1235" s="1" t="s">
        <v>33</v>
      </c>
      <c r="E1235" s="9" t="s">
        <v>3200</v>
      </c>
      <c r="F1235" s="1">
        <f>IF(VLOOKUP(G1235,Sku_Consolidated!A2:S957,{19},FALSE)="SHOWCASE", VLOOKUP(E1235,Store_Showcase!B2:C144,{2}, FALSE), IF(VLOOKUP(G1235,Sku_Consolidated!A2:S957,{19},FALSE)="VAM",VLOOKUP(E1235,Store_VAM!B2:C273,{2}, FALSE),VLOOKUP(E1235,Store_SRP!B2:C110,{2}, FALSE)))</f>
      </c>
      <c r="G1235" s="1">
        <v>61852</v>
      </c>
      <c r="H1235" s="1" t="s">
        <v>138</v>
      </c>
      <c r="I1235" s="10" t="s">
        <v>3275</v>
      </c>
      <c r="J1235" s="1">
        <f>VLOOKUP(G1235,Sku_Consolidated!A2:C957, 3, FALSE)</f>
      </c>
      <c r="K1235" s="10">
        <f>IF(J1235="PACK", I1235, 0)</f>
      </c>
      <c r="L1235" s="10">
        <f>IF(J1235="KG", I1235, I1235 * VLOOKUP(G1235,Sku_Consolidated!A2:U957,21,FALSE))</f>
      </c>
      <c r="M1235" s="10" t="s">
        <v>37</v>
      </c>
      <c r="N1235" s="11" t="s">
        <v>3276</v>
      </c>
      <c r="O1235" s="10" t="s">
        <v>3277</v>
      </c>
      <c r="P1235" s="10">
        <f>N1235 - O1235</f>
      </c>
      <c r="Q1235" s="1">
        <f>VLOOKUP(G1235,Sku_Consolidated!A2:G957,7, FALSE)</f>
      </c>
      <c r="R1235" s="1">
        <f>IF(IFERROR(VLOOKUP(E1235,Store_Showcase!B2:H144,7, FALSE), TRUE)=TRUE, IF(IFERROR(VLOOKUP(E1235,Store_SRP!B2:H110,7, FALSE), TRUE)=TRUE,VLOOKUP(E1235,Store_VAM!B2:H273,7, FALSE),VLOOKUP(E1235,Store_SRP!B2:H110,7, FALSE)), VLOOKUP(E1235,Store_Showcase!B2:H144,7, FALSE))</f>
      </c>
      <c r="S1235" s="1">
        <f>IF(IFERROR(VLOOKUP(E1235,Store_Showcase!B2:I144,8, FALSE), TRUE)=TRUE, IF(IFERROR(VLOOKUP(E1235,Store_SRP!B2:I110,8, FALSE), TRUE)=TRUE,VLOOKUP(E1235,Store_VAM!B2:I273,8, FALSE),VLOOKUP(E1235,Store_SRP!B2:I110,8, FALSE)), VLOOKUP(E1235,Store_Showcase!B2:I144,8, FALSE))</f>
      </c>
      <c r="T1235" s="1">
        <f>VLOOKUP(G1235,Sku_Consolidated!A2:R957,18,FALSE)</f>
      </c>
      <c r="U1235" s="1" t="s">
        <v>3203</v>
      </c>
      <c r="V1235" s="1">
        <f>IF(VLOOKUP(G1235,Sku_Consolidated!A2:S957,19,FALSE)="SHOWCASE", VLOOKUP(E1235,Store_Showcase!B2:L144,11, FALSE), IF(VLOOKUP(G1235,Sku_Consolidated!A2:S957,19,FALSE)="VAM",VLOOKUP(E1235,Store_VAM!B2:L273,11, FALSE),VLOOKUP(E1235,Store_SRP!B2:L110,11, FALSE)))</f>
      </c>
      <c r="W1235" s="1">
        <f>VLOOKUP(G1235,Sku_Consolidated!A2:W957,11,FALSE)</f>
      </c>
      <c r="X1235" s="1">
        <f>VLOOKUP(G1235,Sku_Consolidated!A2:H957,8,FALSE)</f>
      </c>
      <c r="Y1235" s="1">
        <f>VLOOKUP(G1235,Sku_Consolidated!A2:I957,9,FALSE)</f>
      </c>
      <c r="Z1235" s="1" t="s">
        <v>41</v>
      </c>
      <c r="AA1235" s="1">
        <f>VLOOKUP(G1235,Sku_Consolidated!A2:E957,5,FALSE)</f>
      </c>
      <c r="AB1235" s="1">
        <f>IF(VLOOKUP(G1235,Sku_Consolidated!A2:S957,19,FALSE)="SHOWCASE", VLOOKUP(E1235,Store_Showcase!B2:N144,13, FALSE), IF(VLOOKUP(G1235,Sku_Consolidated!A2:S957,19,FALSE)="VAM",VLOOKUP(E1235,Store_VAM!B2:N273,13, FALSE),VLOOKUP(E1235,Store_SRP!B2:N110,13, FALSE)))</f>
      </c>
      <c r="AC1235" s="1">
        <f>IF(IFERROR(AB1235,TRUE)=TRUE, "-","OK")</f>
      </c>
      <c r="AD1235" s="11" t="s">
        <v>37</v>
      </c>
      <c r="AE1235" s="11" t="s">
        <v>37</v>
      </c>
      <c r="AF1235" s="1">
        <f>IF(IFERROR(VLOOKUP(E1235,Store_Showcase!B2:H144,{5}, FALSE), TRUE)=TRUE, IF(IFERROR(VLOOKUP(E1235,Store_SRP!B2:H110,{5}, FALSE), TRUE)=TRUE,VLOOKUP(E1235,Store_VAM!B2:H273,{5}, FALSE),VLOOKUP(E1235,Store_SRP!B2:H110,{5}, FALSE)), VLOOKUP(E1235,Store_Showcase!B2:H144,{5}, FALSE))</f>
      </c>
      <c r="AG1235" s="1">
        <f>IF(IFERROR(VLOOKUP(E1235,Store_Showcase!B2:H144,{6}, FALSE), TRUE)=TRUE, IF(IFERROR(VLOOKUP(E1235,Store_SRP!B2:H110,{6}, FALSE), TRUE)=TRUE,VLOOKUP(E1235,Store_VAM!B2:H273,{6}, FALSE),VLOOKUP(E1235,Store_SRP!B2:H110,{6}, FALSE)), VLOOKUP(E1235,Store_Showcase!B2:H144,{6}, FALSE))</f>
      </c>
      <c r="AH1235" s="1">
        <f>VLOOKUP(G1235,Sku_Consolidated!A2:R957,18,FALSE)</f>
      </c>
      <c r="AI1235" s="1">
        <f>VLOOKUP(G1235,Sku_Consolidated!A2:S957,19,FALSE)</f>
      </c>
      <c r="AJ1235" s="1">
        <f>VLOOKUP(G1235,Sku_Consolidated!A2:T957,20,FALSE)</f>
      </c>
    </row>
    <row r="1236" spans="1:36" x14ac:dyDescent="0.25">
      <c r="A1236" s="1">
        <v>2024</v>
      </c>
      <c r="B1236" s="1" t="s">
        <v>31</v>
      </c>
      <c r="C1236" s="1" t="s">
        <v>32</v>
      </c>
      <c r="D1236" s="1" t="s">
        <v>33</v>
      </c>
      <c r="E1236" s="9" t="s">
        <v>3278</v>
      </c>
      <c r="F1236" s="1">
        <f>IF(VLOOKUP(G1236,Sku_Consolidated!A2:S957,{19},FALSE)="SHOWCASE", VLOOKUP(E1236,Store_Showcase!B2:C144,{2}, FALSE), IF(VLOOKUP(G1236,Sku_Consolidated!A2:S957,{19},FALSE)="VAM",VLOOKUP(E1236,Store_VAM!B2:C273,{2}, FALSE),VLOOKUP(E1236,Store_SRP!B2:C110,{2}, FALSE)))</f>
      </c>
      <c r="G1236" s="1">
        <v>61720</v>
      </c>
      <c r="H1236" s="1" t="s">
        <v>143</v>
      </c>
      <c r="I1236" s="10" t="s">
        <v>3279</v>
      </c>
      <c r="J1236" s="1">
        <f>VLOOKUP(G1236,Sku_Consolidated!A2:C957, 3, FALSE)</f>
      </c>
      <c r="K1236" s="10">
        <f>IF(J1236="PACK", I1236, 0)</f>
      </c>
      <c r="L1236" s="10">
        <f>IF(J1236="KG", I1236, I1236 * VLOOKUP(G1236,Sku_Consolidated!A2:U957,21,FALSE))</f>
      </c>
      <c r="M1236" s="10" t="s">
        <v>37</v>
      </c>
      <c r="N1236" s="11" t="s">
        <v>3280</v>
      </c>
      <c r="O1236" s="10" t="s">
        <v>3281</v>
      </c>
      <c r="P1236" s="10">
        <f>N1236 - O1236</f>
      </c>
      <c r="Q1236" s="1">
        <f>VLOOKUP(G1236,Sku_Consolidated!A2:G957,7, FALSE)</f>
      </c>
      <c r="R1236" s="1">
        <f>IF(IFERROR(VLOOKUP(E1236,Store_Showcase!B2:H144,7, FALSE), TRUE)=TRUE, IF(IFERROR(VLOOKUP(E1236,Store_SRP!B2:H110,7, FALSE), TRUE)=TRUE,VLOOKUP(E1236,Store_VAM!B2:H273,7, FALSE),VLOOKUP(E1236,Store_SRP!B2:H110,7, FALSE)), VLOOKUP(E1236,Store_Showcase!B2:H144,7, FALSE))</f>
      </c>
      <c r="S1236" s="1">
        <f>IF(IFERROR(VLOOKUP(E1236,Store_Showcase!B2:I144,8, FALSE), TRUE)=TRUE, IF(IFERROR(VLOOKUP(E1236,Store_SRP!B2:I110,8, FALSE), TRUE)=TRUE,VLOOKUP(E1236,Store_VAM!B2:I273,8, FALSE),VLOOKUP(E1236,Store_SRP!B2:I110,8, FALSE)), VLOOKUP(E1236,Store_Showcase!B2:I144,8, FALSE))</f>
      </c>
      <c r="T1236" s="1">
        <f>VLOOKUP(G1236,Sku_Consolidated!A2:R957,18,FALSE)</f>
      </c>
      <c r="U1236" s="1" t="s">
        <v>3282</v>
      </c>
      <c r="V1236" s="1">
        <f>IF(VLOOKUP(G1236,Sku_Consolidated!A2:S957,19,FALSE)="SHOWCASE", VLOOKUP(E1236,Store_Showcase!B2:L144,11, FALSE), IF(VLOOKUP(G1236,Sku_Consolidated!A2:S957,19,FALSE)="VAM",VLOOKUP(E1236,Store_VAM!B2:L273,11, FALSE),VLOOKUP(E1236,Store_SRP!B2:L110,11, FALSE)))</f>
      </c>
      <c r="W1236" s="1">
        <f>VLOOKUP(G1236,Sku_Consolidated!A2:W957,11,FALSE)</f>
      </c>
      <c r="X1236" s="1">
        <f>VLOOKUP(G1236,Sku_Consolidated!A2:H957,8,FALSE)</f>
      </c>
      <c r="Y1236" s="1">
        <f>VLOOKUP(G1236,Sku_Consolidated!A2:I957,9,FALSE)</f>
      </c>
      <c r="Z1236" s="1" t="s">
        <v>41</v>
      </c>
      <c r="AA1236" s="1">
        <f>VLOOKUP(G1236,Sku_Consolidated!A2:E957,5,FALSE)</f>
      </c>
      <c r="AB1236" s="1">
        <f>IF(VLOOKUP(G1236,Sku_Consolidated!A2:S957,19,FALSE)="SHOWCASE", VLOOKUP(E1236,Store_Showcase!B2:N144,13, FALSE), IF(VLOOKUP(G1236,Sku_Consolidated!A2:S957,19,FALSE)="VAM",VLOOKUP(E1236,Store_VAM!B2:N273,13, FALSE),VLOOKUP(E1236,Store_SRP!B2:N110,13, FALSE)))</f>
      </c>
      <c r="AC1236" s="1">
        <f>IF(IFERROR(AB1236,TRUE)=TRUE, "-","OK")</f>
      </c>
      <c r="AD1236" s="11" t="s">
        <v>37</v>
      </c>
      <c r="AE1236" s="11" t="s">
        <v>37</v>
      </c>
      <c r="AF1236" s="1">
        <f>IF(IFERROR(VLOOKUP(E1236,Store_Showcase!B2:H144,{5}, FALSE), TRUE)=TRUE, IF(IFERROR(VLOOKUP(E1236,Store_SRP!B2:H110,{5}, FALSE), TRUE)=TRUE,VLOOKUP(E1236,Store_VAM!B2:H273,{5}, FALSE),VLOOKUP(E1236,Store_SRP!B2:H110,{5}, FALSE)), VLOOKUP(E1236,Store_Showcase!B2:H144,{5}, FALSE))</f>
      </c>
      <c r="AG1236" s="1">
        <f>IF(IFERROR(VLOOKUP(E1236,Store_Showcase!B2:H144,{6}, FALSE), TRUE)=TRUE, IF(IFERROR(VLOOKUP(E1236,Store_SRP!B2:H110,{6}, FALSE), TRUE)=TRUE,VLOOKUP(E1236,Store_VAM!B2:H273,{6}, FALSE),VLOOKUP(E1236,Store_SRP!B2:H110,{6}, FALSE)), VLOOKUP(E1236,Store_Showcase!B2:H144,{6}, FALSE))</f>
      </c>
      <c r="AH1236" s="1">
        <f>VLOOKUP(G1236,Sku_Consolidated!A2:R957,18,FALSE)</f>
      </c>
      <c r="AI1236" s="1">
        <f>VLOOKUP(G1236,Sku_Consolidated!A2:S957,19,FALSE)</f>
      </c>
      <c r="AJ1236" s="1">
        <f>VLOOKUP(G1236,Sku_Consolidated!A2:T957,20,FALSE)</f>
      </c>
    </row>
    <row r="1237" spans="1:36" x14ac:dyDescent="0.25">
      <c r="A1237" s="1">
        <v>2024</v>
      </c>
      <c r="B1237" s="1" t="s">
        <v>31</v>
      </c>
      <c r="C1237" s="1" t="s">
        <v>32</v>
      </c>
      <c r="D1237" s="1" t="s">
        <v>33</v>
      </c>
      <c r="E1237" s="9" t="s">
        <v>3278</v>
      </c>
      <c r="F1237" s="1">
        <f>IF(VLOOKUP(G1237,Sku_Consolidated!A2:S957,{19},FALSE)="SHOWCASE", VLOOKUP(E1237,Store_Showcase!B2:C144,{2}, FALSE), IF(VLOOKUP(G1237,Sku_Consolidated!A2:S957,{19},FALSE)="VAM",VLOOKUP(E1237,Store_VAM!B2:C273,{2}, FALSE),VLOOKUP(E1237,Store_SRP!B2:C110,{2}, FALSE)))</f>
      </c>
      <c r="G1237" s="1">
        <v>61721</v>
      </c>
      <c r="H1237" s="1" t="s">
        <v>42</v>
      </c>
      <c r="I1237" s="10" t="s">
        <v>616</v>
      </c>
      <c r="J1237" s="1">
        <f>VLOOKUP(G1237,Sku_Consolidated!A2:C957, 3, FALSE)</f>
      </c>
      <c r="K1237" s="10">
        <f>IF(J1237="PACK", I1237, 0)</f>
      </c>
      <c r="L1237" s="10">
        <f>IF(J1237="KG", I1237, I1237 * VLOOKUP(G1237,Sku_Consolidated!A2:U957,21,FALSE))</f>
      </c>
      <c r="M1237" s="10" t="s">
        <v>37</v>
      </c>
      <c r="N1237" s="11" t="s">
        <v>3283</v>
      </c>
      <c r="O1237" s="10" t="s">
        <v>3284</v>
      </c>
      <c r="P1237" s="10">
        <f>N1237 - O1237</f>
      </c>
      <c r="Q1237" s="1">
        <f>VLOOKUP(G1237,Sku_Consolidated!A2:G957,7, FALSE)</f>
      </c>
      <c r="R1237" s="1">
        <f>IF(IFERROR(VLOOKUP(E1237,Store_Showcase!B2:H144,7, FALSE), TRUE)=TRUE, IF(IFERROR(VLOOKUP(E1237,Store_SRP!B2:H110,7, FALSE), TRUE)=TRUE,VLOOKUP(E1237,Store_VAM!B2:H273,7, FALSE),VLOOKUP(E1237,Store_SRP!B2:H110,7, FALSE)), VLOOKUP(E1237,Store_Showcase!B2:H144,7, FALSE))</f>
      </c>
      <c r="S1237" s="1">
        <f>IF(IFERROR(VLOOKUP(E1237,Store_Showcase!B2:I144,8, FALSE), TRUE)=TRUE, IF(IFERROR(VLOOKUP(E1237,Store_SRP!B2:I110,8, FALSE), TRUE)=TRUE,VLOOKUP(E1237,Store_VAM!B2:I273,8, FALSE),VLOOKUP(E1237,Store_SRP!B2:I110,8, FALSE)), VLOOKUP(E1237,Store_Showcase!B2:I144,8, FALSE))</f>
      </c>
      <c r="T1237" s="1">
        <f>VLOOKUP(G1237,Sku_Consolidated!A2:R957,18,FALSE)</f>
      </c>
      <c r="U1237" s="1" t="s">
        <v>3282</v>
      </c>
      <c r="V1237" s="1">
        <f>IF(VLOOKUP(G1237,Sku_Consolidated!A2:S957,19,FALSE)="SHOWCASE", VLOOKUP(E1237,Store_Showcase!B2:L144,11, FALSE), IF(VLOOKUP(G1237,Sku_Consolidated!A2:S957,19,FALSE)="VAM",VLOOKUP(E1237,Store_VAM!B2:L273,11, FALSE),VLOOKUP(E1237,Store_SRP!B2:L110,11, FALSE)))</f>
      </c>
      <c r="W1237" s="1">
        <f>VLOOKUP(G1237,Sku_Consolidated!A2:W957,11,FALSE)</f>
      </c>
      <c r="X1237" s="1">
        <f>VLOOKUP(G1237,Sku_Consolidated!A2:H957,8,FALSE)</f>
      </c>
      <c r="Y1237" s="1">
        <f>VLOOKUP(G1237,Sku_Consolidated!A2:I957,9,FALSE)</f>
      </c>
      <c r="Z1237" s="1" t="s">
        <v>41</v>
      </c>
      <c r="AA1237" s="1">
        <f>VLOOKUP(G1237,Sku_Consolidated!A2:E957,5,FALSE)</f>
      </c>
      <c r="AB1237" s="1">
        <f>IF(VLOOKUP(G1237,Sku_Consolidated!A2:S957,19,FALSE)="SHOWCASE", VLOOKUP(E1237,Store_Showcase!B2:N144,13, FALSE), IF(VLOOKUP(G1237,Sku_Consolidated!A2:S957,19,FALSE)="VAM",VLOOKUP(E1237,Store_VAM!B2:N273,13, FALSE),VLOOKUP(E1237,Store_SRP!B2:N110,13, FALSE)))</f>
      </c>
      <c r="AC1237" s="1">
        <f>IF(IFERROR(AB1237,TRUE)=TRUE, "-","OK")</f>
      </c>
      <c r="AD1237" s="11" t="s">
        <v>37</v>
      </c>
      <c r="AE1237" s="11" t="s">
        <v>37</v>
      </c>
      <c r="AF1237" s="1">
        <f>IF(IFERROR(VLOOKUP(E1237,Store_Showcase!B2:H144,{5}, FALSE), TRUE)=TRUE, IF(IFERROR(VLOOKUP(E1237,Store_SRP!B2:H110,{5}, FALSE), TRUE)=TRUE,VLOOKUP(E1237,Store_VAM!B2:H273,{5}, FALSE),VLOOKUP(E1237,Store_SRP!B2:H110,{5}, FALSE)), VLOOKUP(E1237,Store_Showcase!B2:H144,{5}, FALSE))</f>
      </c>
      <c r="AG1237" s="1">
        <f>IF(IFERROR(VLOOKUP(E1237,Store_Showcase!B2:H144,{6}, FALSE), TRUE)=TRUE, IF(IFERROR(VLOOKUP(E1237,Store_SRP!B2:H110,{6}, FALSE), TRUE)=TRUE,VLOOKUP(E1237,Store_VAM!B2:H273,{6}, FALSE),VLOOKUP(E1237,Store_SRP!B2:H110,{6}, FALSE)), VLOOKUP(E1237,Store_Showcase!B2:H144,{6}, FALSE))</f>
      </c>
      <c r="AH1237" s="1">
        <f>VLOOKUP(G1237,Sku_Consolidated!A2:R957,18,FALSE)</f>
      </c>
      <c r="AI1237" s="1">
        <f>VLOOKUP(G1237,Sku_Consolidated!A2:S957,19,FALSE)</f>
      </c>
      <c r="AJ1237" s="1">
        <f>VLOOKUP(G1237,Sku_Consolidated!A2:T957,20,FALSE)</f>
      </c>
    </row>
    <row r="1238" spans="1:36" x14ac:dyDescent="0.25">
      <c r="A1238" s="1">
        <v>2024</v>
      </c>
      <c r="B1238" s="1" t="s">
        <v>31</v>
      </c>
      <c r="C1238" s="1" t="s">
        <v>32</v>
      </c>
      <c r="D1238" s="1" t="s">
        <v>33</v>
      </c>
      <c r="E1238" s="9" t="s">
        <v>3278</v>
      </c>
      <c r="F1238" s="1">
        <f>IF(VLOOKUP(G1238,Sku_Consolidated!A2:S957,{19},FALSE)="SHOWCASE", VLOOKUP(E1238,Store_Showcase!B2:C144,{2}, FALSE), IF(VLOOKUP(G1238,Sku_Consolidated!A2:S957,{19},FALSE)="VAM",VLOOKUP(E1238,Store_VAM!B2:C273,{2}, FALSE),VLOOKUP(E1238,Store_SRP!B2:C110,{2}, FALSE)))</f>
      </c>
      <c r="G1238" s="1">
        <v>61722</v>
      </c>
      <c r="H1238" s="1" t="s">
        <v>46</v>
      </c>
      <c r="I1238" s="10" t="s">
        <v>1093</v>
      </c>
      <c r="J1238" s="1">
        <f>VLOOKUP(G1238,Sku_Consolidated!A2:C957, 3, FALSE)</f>
      </c>
      <c r="K1238" s="10">
        <f>IF(J1238="PACK", I1238, 0)</f>
      </c>
      <c r="L1238" s="10">
        <f>IF(J1238="KG", I1238, I1238 * VLOOKUP(G1238,Sku_Consolidated!A2:U957,21,FALSE))</f>
      </c>
      <c r="M1238" s="10" t="s">
        <v>37</v>
      </c>
      <c r="N1238" s="11" t="s">
        <v>3285</v>
      </c>
      <c r="O1238" s="10" t="s">
        <v>3286</v>
      </c>
      <c r="P1238" s="10">
        <f>N1238 - O1238</f>
      </c>
      <c r="Q1238" s="1">
        <f>VLOOKUP(G1238,Sku_Consolidated!A2:G957,7, FALSE)</f>
      </c>
      <c r="R1238" s="1">
        <f>IF(IFERROR(VLOOKUP(E1238,Store_Showcase!B2:H144,7, FALSE), TRUE)=TRUE, IF(IFERROR(VLOOKUP(E1238,Store_SRP!B2:H110,7, FALSE), TRUE)=TRUE,VLOOKUP(E1238,Store_VAM!B2:H273,7, FALSE),VLOOKUP(E1238,Store_SRP!B2:H110,7, FALSE)), VLOOKUP(E1238,Store_Showcase!B2:H144,7, FALSE))</f>
      </c>
      <c r="S1238" s="1">
        <f>IF(IFERROR(VLOOKUP(E1238,Store_Showcase!B2:I144,8, FALSE), TRUE)=TRUE, IF(IFERROR(VLOOKUP(E1238,Store_SRP!B2:I110,8, FALSE), TRUE)=TRUE,VLOOKUP(E1238,Store_VAM!B2:I273,8, FALSE),VLOOKUP(E1238,Store_SRP!B2:I110,8, FALSE)), VLOOKUP(E1238,Store_Showcase!B2:I144,8, FALSE))</f>
      </c>
      <c r="T1238" s="1">
        <f>VLOOKUP(G1238,Sku_Consolidated!A2:R957,18,FALSE)</f>
      </c>
      <c r="U1238" s="1" t="s">
        <v>3282</v>
      </c>
      <c r="V1238" s="1">
        <f>IF(VLOOKUP(G1238,Sku_Consolidated!A2:S957,19,FALSE)="SHOWCASE", VLOOKUP(E1238,Store_Showcase!B2:L144,11, FALSE), IF(VLOOKUP(G1238,Sku_Consolidated!A2:S957,19,FALSE)="VAM",VLOOKUP(E1238,Store_VAM!B2:L273,11, FALSE),VLOOKUP(E1238,Store_SRP!B2:L110,11, FALSE)))</f>
      </c>
      <c r="W1238" s="1">
        <f>VLOOKUP(G1238,Sku_Consolidated!A2:W957,11,FALSE)</f>
      </c>
      <c r="X1238" s="1">
        <f>VLOOKUP(G1238,Sku_Consolidated!A2:H957,8,FALSE)</f>
      </c>
      <c r="Y1238" s="1">
        <f>VLOOKUP(G1238,Sku_Consolidated!A2:I957,9,FALSE)</f>
      </c>
      <c r="Z1238" s="1" t="s">
        <v>41</v>
      </c>
      <c r="AA1238" s="1">
        <f>VLOOKUP(G1238,Sku_Consolidated!A2:E957,5,FALSE)</f>
      </c>
      <c r="AB1238" s="1">
        <f>IF(VLOOKUP(G1238,Sku_Consolidated!A2:S957,19,FALSE)="SHOWCASE", VLOOKUP(E1238,Store_Showcase!B2:N144,13, FALSE), IF(VLOOKUP(G1238,Sku_Consolidated!A2:S957,19,FALSE)="VAM",VLOOKUP(E1238,Store_VAM!B2:N273,13, FALSE),VLOOKUP(E1238,Store_SRP!B2:N110,13, FALSE)))</f>
      </c>
      <c r="AC1238" s="1">
        <f>IF(IFERROR(AB1238,TRUE)=TRUE, "-","OK")</f>
      </c>
      <c r="AD1238" s="11" t="s">
        <v>37</v>
      </c>
      <c r="AE1238" s="11" t="s">
        <v>37</v>
      </c>
      <c r="AF1238" s="1">
        <f>IF(IFERROR(VLOOKUP(E1238,Store_Showcase!B2:H144,{5}, FALSE), TRUE)=TRUE, IF(IFERROR(VLOOKUP(E1238,Store_SRP!B2:H110,{5}, FALSE), TRUE)=TRUE,VLOOKUP(E1238,Store_VAM!B2:H273,{5}, FALSE),VLOOKUP(E1238,Store_SRP!B2:H110,{5}, FALSE)), VLOOKUP(E1238,Store_Showcase!B2:H144,{5}, FALSE))</f>
      </c>
      <c r="AG1238" s="1">
        <f>IF(IFERROR(VLOOKUP(E1238,Store_Showcase!B2:H144,{6}, FALSE), TRUE)=TRUE, IF(IFERROR(VLOOKUP(E1238,Store_SRP!B2:H110,{6}, FALSE), TRUE)=TRUE,VLOOKUP(E1238,Store_VAM!B2:H273,{6}, FALSE),VLOOKUP(E1238,Store_SRP!B2:H110,{6}, FALSE)), VLOOKUP(E1238,Store_Showcase!B2:H144,{6}, FALSE))</f>
      </c>
      <c r="AH1238" s="1">
        <f>VLOOKUP(G1238,Sku_Consolidated!A2:R957,18,FALSE)</f>
      </c>
      <c r="AI1238" s="1">
        <f>VLOOKUP(G1238,Sku_Consolidated!A2:S957,19,FALSE)</f>
      </c>
      <c r="AJ1238" s="1">
        <f>VLOOKUP(G1238,Sku_Consolidated!A2:T957,20,FALSE)</f>
      </c>
    </row>
    <row r="1239" spans="1:36" x14ac:dyDescent="0.25">
      <c r="A1239" s="1">
        <v>2024</v>
      </c>
      <c r="B1239" s="1" t="s">
        <v>31</v>
      </c>
      <c r="C1239" s="1" t="s">
        <v>32</v>
      </c>
      <c r="D1239" s="1" t="s">
        <v>33</v>
      </c>
      <c r="E1239" s="9" t="s">
        <v>3278</v>
      </c>
      <c r="F1239" s="1">
        <f>IF(VLOOKUP(G1239,Sku_Consolidated!A2:S957,{19},FALSE)="SHOWCASE", VLOOKUP(E1239,Store_Showcase!B2:C144,{2}, FALSE), IF(VLOOKUP(G1239,Sku_Consolidated!A2:S957,{19},FALSE)="VAM",VLOOKUP(E1239,Store_VAM!B2:C273,{2}, FALSE),VLOOKUP(E1239,Store_SRP!B2:C110,{2}, FALSE)))</f>
      </c>
      <c r="G1239" s="1">
        <v>61755</v>
      </c>
      <c r="H1239" s="1" t="s">
        <v>86</v>
      </c>
      <c r="I1239" s="10" t="s">
        <v>1951</v>
      </c>
      <c r="J1239" s="1">
        <f>VLOOKUP(G1239,Sku_Consolidated!A2:C957, 3, FALSE)</f>
      </c>
      <c r="K1239" s="10">
        <f>IF(J1239="PACK", I1239, 0)</f>
      </c>
      <c r="L1239" s="10">
        <f>IF(J1239="KG", I1239, I1239 * VLOOKUP(G1239,Sku_Consolidated!A2:U957,21,FALSE))</f>
      </c>
      <c r="M1239" s="10" t="s">
        <v>37</v>
      </c>
      <c r="N1239" s="11" t="s">
        <v>3287</v>
      </c>
      <c r="O1239" s="10" t="s">
        <v>3288</v>
      </c>
      <c r="P1239" s="10">
        <f>N1239 - O1239</f>
      </c>
      <c r="Q1239" s="1">
        <f>VLOOKUP(G1239,Sku_Consolidated!A2:G957,7, FALSE)</f>
      </c>
      <c r="R1239" s="1">
        <f>IF(IFERROR(VLOOKUP(E1239,Store_Showcase!B2:H144,7, FALSE), TRUE)=TRUE, IF(IFERROR(VLOOKUP(E1239,Store_SRP!B2:H110,7, FALSE), TRUE)=TRUE,VLOOKUP(E1239,Store_VAM!B2:H273,7, FALSE),VLOOKUP(E1239,Store_SRP!B2:H110,7, FALSE)), VLOOKUP(E1239,Store_Showcase!B2:H144,7, FALSE))</f>
      </c>
      <c r="S1239" s="1">
        <f>IF(IFERROR(VLOOKUP(E1239,Store_Showcase!B2:I144,8, FALSE), TRUE)=TRUE, IF(IFERROR(VLOOKUP(E1239,Store_SRP!B2:I110,8, FALSE), TRUE)=TRUE,VLOOKUP(E1239,Store_VAM!B2:I273,8, FALSE),VLOOKUP(E1239,Store_SRP!B2:I110,8, FALSE)), VLOOKUP(E1239,Store_Showcase!B2:I144,8, FALSE))</f>
      </c>
      <c r="T1239" s="1">
        <f>VLOOKUP(G1239,Sku_Consolidated!A2:R957,18,FALSE)</f>
      </c>
      <c r="U1239" s="1" t="s">
        <v>3282</v>
      </c>
      <c r="V1239" s="1">
        <f>IF(VLOOKUP(G1239,Sku_Consolidated!A2:S957,19,FALSE)="SHOWCASE", VLOOKUP(E1239,Store_Showcase!B2:L144,11, FALSE), IF(VLOOKUP(G1239,Sku_Consolidated!A2:S957,19,FALSE)="VAM",VLOOKUP(E1239,Store_VAM!B2:L273,11, FALSE),VLOOKUP(E1239,Store_SRP!B2:L110,11, FALSE)))</f>
      </c>
      <c r="W1239" s="1">
        <f>VLOOKUP(G1239,Sku_Consolidated!A2:W957,11,FALSE)</f>
      </c>
      <c r="X1239" s="1">
        <f>VLOOKUP(G1239,Sku_Consolidated!A2:H957,8,FALSE)</f>
      </c>
      <c r="Y1239" s="1">
        <f>VLOOKUP(G1239,Sku_Consolidated!A2:I957,9,FALSE)</f>
      </c>
      <c r="Z1239" s="1" t="s">
        <v>41</v>
      </c>
      <c r="AA1239" s="1">
        <f>VLOOKUP(G1239,Sku_Consolidated!A2:E957,5,FALSE)</f>
      </c>
      <c r="AB1239" s="1">
        <f>IF(VLOOKUP(G1239,Sku_Consolidated!A2:S957,19,FALSE)="SHOWCASE", VLOOKUP(E1239,Store_Showcase!B2:N144,13, FALSE), IF(VLOOKUP(G1239,Sku_Consolidated!A2:S957,19,FALSE)="VAM",VLOOKUP(E1239,Store_VAM!B2:N273,13, FALSE),VLOOKUP(E1239,Store_SRP!B2:N110,13, FALSE)))</f>
      </c>
      <c r="AC1239" s="1">
        <f>IF(IFERROR(AB1239,TRUE)=TRUE, "-","OK")</f>
      </c>
      <c r="AD1239" s="11" t="s">
        <v>37</v>
      </c>
      <c r="AE1239" s="11" t="s">
        <v>37</v>
      </c>
      <c r="AF1239" s="1">
        <f>IF(IFERROR(VLOOKUP(E1239,Store_Showcase!B2:H144,{5}, FALSE), TRUE)=TRUE, IF(IFERROR(VLOOKUP(E1239,Store_SRP!B2:H110,{5}, FALSE), TRUE)=TRUE,VLOOKUP(E1239,Store_VAM!B2:H273,{5}, FALSE),VLOOKUP(E1239,Store_SRP!B2:H110,{5}, FALSE)), VLOOKUP(E1239,Store_Showcase!B2:H144,{5}, FALSE))</f>
      </c>
      <c r="AG1239" s="1">
        <f>IF(IFERROR(VLOOKUP(E1239,Store_Showcase!B2:H144,{6}, FALSE), TRUE)=TRUE, IF(IFERROR(VLOOKUP(E1239,Store_SRP!B2:H110,{6}, FALSE), TRUE)=TRUE,VLOOKUP(E1239,Store_VAM!B2:H273,{6}, FALSE),VLOOKUP(E1239,Store_SRP!B2:H110,{6}, FALSE)), VLOOKUP(E1239,Store_Showcase!B2:H144,{6}, FALSE))</f>
      </c>
      <c r="AH1239" s="1">
        <f>VLOOKUP(G1239,Sku_Consolidated!A2:R957,18,FALSE)</f>
      </c>
      <c r="AI1239" s="1">
        <f>VLOOKUP(G1239,Sku_Consolidated!A2:S957,19,FALSE)</f>
      </c>
      <c r="AJ1239" s="1">
        <f>VLOOKUP(G1239,Sku_Consolidated!A2:T957,20,FALSE)</f>
      </c>
    </row>
    <row r="1240" spans="1:36" x14ac:dyDescent="0.25">
      <c r="A1240" s="1">
        <v>2024</v>
      </c>
      <c r="B1240" s="1" t="s">
        <v>31</v>
      </c>
      <c r="C1240" s="1" t="s">
        <v>32</v>
      </c>
      <c r="D1240" s="1" t="s">
        <v>33</v>
      </c>
      <c r="E1240" s="9" t="s">
        <v>3278</v>
      </c>
      <c r="F1240" s="1">
        <f>IF(VLOOKUP(G1240,Sku_Consolidated!A2:S957,{19},FALSE)="SHOWCASE", VLOOKUP(E1240,Store_Showcase!B2:C144,{2}, FALSE), IF(VLOOKUP(G1240,Sku_Consolidated!A2:S957,{19},FALSE)="VAM",VLOOKUP(E1240,Store_VAM!B2:C273,{2}, FALSE),VLOOKUP(E1240,Store_SRP!B2:C110,{2}, FALSE)))</f>
      </c>
      <c r="G1240" s="1">
        <v>61786</v>
      </c>
      <c r="H1240" s="1" t="s">
        <v>106</v>
      </c>
      <c r="I1240" s="10" t="s">
        <v>568</v>
      </c>
      <c r="J1240" s="1">
        <f>VLOOKUP(G1240,Sku_Consolidated!A2:C957, 3, FALSE)</f>
      </c>
      <c r="K1240" s="10">
        <f>IF(J1240="PACK", I1240, 0)</f>
      </c>
      <c r="L1240" s="10">
        <f>IF(J1240="KG", I1240, I1240 * VLOOKUP(G1240,Sku_Consolidated!A2:U957,21,FALSE))</f>
      </c>
      <c r="M1240" s="10" t="s">
        <v>37</v>
      </c>
      <c r="N1240" s="11" t="s">
        <v>3289</v>
      </c>
      <c r="O1240" s="10" t="s">
        <v>3290</v>
      </c>
      <c r="P1240" s="10">
        <f>N1240 - O1240</f>
      </c>
      <c r="Q1240" s="1">
        <f>VLOOKUP(G1240,Sku_Consolidated!A2:G957,7, FALSE)</f>
      </c>
      <c r="R1240" s="1">
        <f>IF(IFERROR(VLOOKUP(E1240,Store_Showcase!B2:H144,7, FALSE), TRUE)=TRUE, IF(IFERROR(VLOOKUP(E1240,Store_SRP!B2:H110,7, FALSE), TRUE)=TRUE,VLOOKUP(E1240,Store_VAM!B2:H273,7, FALSE),VLOOKUP(E1240,Store_SRP!B2:H110,7, FALSE)), VLOOKUP(E1240,Store_Showcase!B2:H144,7, FALSE))</f>
      </c>
      <c r="S1240" s="1">
        <f>IF(IFERROR(VLOOKUP(E1240,Store_Showcase!B2:I144,8, FALSE), TRUE)=TRUE, IF(IFERROR(VLOOKUP(E1240,Store_SRP!B2:I110,8, FALSE), TRUE)=TRUE,VLOOKUP(E1240,Store_VAM!B2:I273,8, FALSE),VLOOKUP(E1240,Store_SRP!B2:I110,8, FALSE)), VLOOKUP(E1240,Store_Showcase!B2:I144,8, FALSE))</f>
      </c>
      <c r="T1240" s="1">
        <f>VLOOKUP(G1240,Sku_Consolidated!A2:R957,18,FALSE)</f>
      </c>
      <c r="U1240" s="1" t="s">
        <v>3282</v>
      </c>
      <c r="V1240" s="1">
        <f>IF(VLOOKUP(G1240,Sku_Consolidated!A2:S957,19,FALSE)="SHOWCASE", VLOOKUP(E1240,Store_Showcase!B2:L144,11, FALSE), IF(VLOOKUP(G1240,Sku_Consolidated!A2:S957,19,FALSE)="VAM",VLOOKUP(E1240,Store_VAM!B2:L273,11, FALSE),VLOOKUP(E1240,Store_SRP!B2:L110,11, FALSE)))</f>
      </c>
      <c r="W1240" s="1">
        <f>VLOOKUP(G1240,Sku_Consolidated!A2:W957,11,FALSE)</f>
      </c>
      <c r="X1240" s="1">
        <f>VLOOKUP(G1240,Sku_Consolidated!A2:H957,8,FALSE)</f>
      </c>
      <c r="Y1240" s="1">
        <f>VLOOKUP(G1240,Sku_Consolidated!A2:I957,9,FALSE)</f>
      </c>
      <c r="Z1240" s="1" t="s">
        <v>41</v>
      </c>
      <c r="AA1240" s="1">
        <f>VLOOKUP(G1240,Sku_Consolidated!A2:E957,5,FALSE)</f>
      </c>
      <c r="AB1240" s="1">
        <f>IF(VLOOKUP(G1240,Sku_Consolidated!A2:S957,19,FALSE)="SHOWCASE", VLOOKUP(E1240,Store_Showcase!B2:N144,13, FALSE), IF(VLOOKUP(G1240,Sku_Consolidated!A2:S957,19,FALSE)="VAM",VLOOKUP(E1240,Store_VAM!B2:N273,13, FALSE),VLOOKUP(E1240,Store_SRP!B2:N110,13, FALSE)))</f>
      </c>
      <c r="AC1240" s="1">
        <f>IF(IFERROR(AB1240,TRUE)=TRUE, "-","OK")</f>
      </c>
      <c r="AD1240" s="11" t="s">
        <v>37</v>
      </c>
      <c r="AE1240" s="11" t="s">
        <v>37</v>
      </c>
      <c r="AF1240" s="1">
        <f>IF(IFERROR(VLOOKUP(E1240,Store_Showcase!B2:H144,{5}, FALSE), TRUE)=TRUE, IF(IFERROR(VLOOKUP(E1240,Store_SRP!B2:H110,{5}, FALSE), TRUE)=TRUE,VLOOKUP(E1240,Store_VAM!B2:H273,{5}, FALSE),VLOOKUP(E1240,Store_SRP!B2:H110,{5}, FALSE)), VLOOKUP(E1240,Store_Showcase!B2:H144,{5}, FALSE))</f>
      </c>
      <c r="AG1240" s="1">
        <f>IF(IFERROR(VLOOKUP(E1240,Store_Showcase!B2:H144,{6}, FALSE), TRUE)=TRUE, IF(IFERROR(VLOOKUP(E1240,Store_SRP!B2:H110,{6}, FALSE), TRUE)=TRUE,VLOOKUP(E1240,Store_VAM!B2:H273,{6}, FALSE),VLOOKUP(E1240,Store_SRP!B2:H110,{6}, FALSE)), VLOOKUP(E1240,Store_Showcase!B2:H144,{6}, FALSE))</f>
      </c>
      <c r="AH1240" s="1">
        <f>VLOOKUP(G1240,Sku_Consolidated!A2:R957,18,FALSE)</f>
      </c>
      <c r="AI1240" s="1">
        <f>VLOOKUP(G1240,Sku_Consolidated!A2:S957,19,FALSE)</f>
      </c>
      <c r="AJ1240" s="1">
        <f>VLOOKUP(G1240,Sku_Consolidated!A2:T957,20,FALSE)</f>
      </c>
    </row>
    <row r="1241" spans="1:36" x14ac:dyDescent="0.25">
      <c r="A1241" s="1">
        <v>2024</v>
      </c>
      <c r="B1241" s="1" t="s">
        <v>31</v>
      </c>
      <c r="C1241" s="1" t="s">
        <v>32</v>
      </c>
      <c r="D1241" s="1" t="s">
        <v>33</v>
      </c>
      <c r="E1241" s="9" t="s">
        <v>3278</v>
      </c>
      <c r="F1241" s="1">
        <f>IF(VLOOKUP(G1241,Sku_Consolidated!A2:S957,{19},FALSE)="SHOWCASE", VLOOKUP(E1241,Store_Showcase!B2:C144,{2}, FALSE), IF(VLOOKUP(G1241,Sku_Consolidated!A2:S957,{19},FALSE)="VAM",VLOOKUP(E1241,Store_VAM!B2:C273,{2}, FALSE),VLOOKUP(E1241,Store_SRP!B2:C110,{2}, FALSE)))</f>
      </c>
      <c r="G1241" s="1">
        <v>61840</v>
      </c>
      <c r="H1241" s="1" t="s">
        <v>171</v>
      </c>
      <c r="I1241" s="10" t="s">
        <v>1921</v>
      </c>
      <c r="J1241" s="1">
        <f>VLOOKUP(G1241,Sku_Consolidated!A2:C957, 3, FALSE)</f>
      </c>
      <c r="K1241" s="10">
        <f>IF(J1241="PACK", I1241, 0)</f>
      </c>
      <c r="L1241" s="10">
        <f>IF(J1241="KG", I1241, I1241 * VLOOKUP(G1241,Sku_Consolidated!A2:U957,21,FALSE))</f>
      </c>
      <c r="M1241" s="10" t="s">
        <v>37</v>
      </c>
      <c r="N1241" s="11" t="s">
        <v>3291</v>
      </c>
      <c r="O1241" s="10" t="s">
        <v>3292</v>
      </c>
      <c r="P1241" s="10">
        <f>N1241 - O1241</f>
      </c>
      <c r="Q1241" s="1">
        <f>VLOOKUP(G1241,Sku_Consolidated!A2:G957,7, FALSE)</f>
      </c>
      <c r="R1241" s="1">
        <f>IF(IFERROR(VLOOKUP(E1241,Store_Showcase!B2:H144,7, FALSE), TRUE)=TRUE, IF(IFERROR(VLOOKUP(E1241,Store_SRP!B2:H110,7, FALSE), TRUE)=TRUE,VLOOKUP(E1241,Store_VAM!B2:H273,7, FALSE),VLOOKUP(E1241,Store_SRP!B2:H110,7, FALSE)), VLOOKUP(E1241,Store_Showcase!B2:H144,7, FALSE))</f>
      </c>
      <c r="S1241" s="1">
        <f>IF(IFERROR(VLOOKUP(E1241,Store_Showcase!B2:I144,8, FALSE), TRUE)=TRUE, IF(IFERROR(VLOOKUP(E1241,Store_SRP!B2:I110,8, FALSE), TRUE)=TRUE,VLOOKUP(E1241,Store_VAM!B2:I273,8, FALSE),VLOOKUP(E1241,Store_SRP!B2:I110,8, FALSE)), VLOOKUP(E1241,Store_Showcase!B2:I144,8, FALSE))</f>
      </c>
      <c r="T1241" s="1">
        <f>VLOOKUP(G1241,Sku_Consolidated!A2:R957,18,FALSE)</f>
      </c>
      <c r="U1241" s="1" t="s">
        <v>3282</v>
      </c>
      <c r="V1241" s="1">
        <f>IF(VLOOKUP(G1241,Sku_Consolidated!A2:S957,19,FALSE)="SHOWCASE", VLOOKUP(E1241,Store_Showcase!B2:L144,11, FALSE), IF(VLOOKUP(G1241,Sku_Consolidated!A2:S957,19,FALSE)="VAM",VLOOKUP(E1241,Store_VAM!B2:L273,11, FALSE),VLOOKUP(E1241,Store_SRP!B2:L110,11, FALSE)))</f>
      </c>
      <c r="W1241" s="1">
        <f>VLOOKUP(G1241,Sku_Consolidated!A2:W957,11,FALSE)</f>
      </c>
      <c r="X1241" s="1">
        <f>VLOOKUP(G1241,Sku_Consolidated!A2:H957,8,FALSE)</f>
      </c>
      <c r="Y1241" s="1">
        <f>VLOOKUP(G1241,Sku_Consolidated!A2:I957,9,FALSE)</f>
      </c>
      <c r="Z1241" s="1" t="s">
        <v>41</v>
      </c>
      <c r="AA1241" s="1">
        <f>VLOOKUP(G1241,Sku_Consolidated!A2:E957,5,FALSE)</f>
      </c>
      <c r="AB1241" s="1">
        <f>IF(VLOOKUP(G1241,Sku_Consolidated!A2:S957,19,FALSE)="SHOWCASE", VLOOKUP(E1241,Store_Showcase!B2:N144,13, FALSE), IF(VLOOKUP(G1241,Sku_Consolidated!A2:S957,19,FALSE)="VAM",VLOOKUP(E1241,Store_VAM!B2:N273,13, FALSE),VLOOKUP(E1241,Store_SRP!B2:N110,13, FALSE)))</f>
      </c>
      <c r="AC1241" s="1">
        <f>IF(IFERROR(AB1241,TRUE)=TRUE, "-","OK")</f>
      </c>
      <c r="AD1241" s="11" t="s">
        <v>37</v>
      </c>
      <c r="AE1241" s="11" t="s">
        <v>37</v>
      </c>
      <c r="AF1241" s="1">
        <f>IF(IFERROR(VLOOKUP(E1241,Store_Showcase!B2:H144,{5}, FALSE), TRUE)=TRUE, IF(IFERROR(VLOOKUP(E1241,Store_SRP!B2:H110,{5}, FALSE), TRUE)=TRUE,VLOOKUP(E1241,Store_VAM!B2:H273,{5}, FALSE),VLOOKUP(E1241,Store_SRP!B2:H110,{5}, FALSE)), VLOOKUP(E1241,Store_Showcase!B2:H144,{5}, FALSE))</f>
      </c>
      <c r="AG1241" s="1">
        <f>IF(IFERROR(VLOOKUP(E1241,Store_Showcase!B2:H144,{6}, FALSE), TRUE)=TRUE, IF(IFERROR(VLOOKUP(E1241,Store_SRP!B2:H110,{6}, FALSE), TRUE)=TRUE,VLOOKUP(E1241,Store_VAM!B2:H273,{6}, FALSE),VLOOKUP(E1241,Store_SRP!B2:H110,{6}, FALSE)), VLOOKUP(E1241,Store_Showcase!B2:H144,{6}, FALSE))</f>
      </c>
      <c r="AH1241" s="1">
        <f>VLOOKUP(G1241,Sku_Consolidated!A2:R957,18,FALSE)</f>
      </c>
      <c r="AI1241" s="1">
        <f>VLOOKUP(G1241,Sku_Consolidated!A2:S957,19,FALSE)</f>
      </c>
      <c r="AJ1241" s="1">
        <f>VLOOKUP(G1241,Sku_Consolidated!A2:T957,20,FALSE)</f>
      </c>
    </row>
    <row r="1242" spans="1:36" x14ac:dyDescent="0.25">
      <c r="A1242" s="1">
        <v>2024</v>
      </c>
      <c r="B1242" s="1" t="s">
        <v>31</v>
      </c>
      <c r="C1242" s="1" t="s">
        <v>32</v>
      </c>
      <c r="D1242" s="1" t="s">
        <v>33</v>
      </c>
      <c r="E1242" s="9" t="s">
        <v>3278</v>
      </c>
      <c r="F1242" s="1">
        <f>IF(VLOOKUP(G1242,Sku_Consolidated!A2:S957,{19},FALSE)="SHOWCASE", VLOOKUP(E1242,Store_Showcase!B2:C144,{2}, FALSE), IF(VLOOKUP(G1242,Sku_Consolidated!A2:S957,{19},FALSE)="VAM",VLOOKUP(E1242,Store_VAM!B2:C273,{2}, FALSE),VLOOKUP(E1242,Store_SRP!B2:C110,{2}, FALSE)))</f>
      </c>
      <c r="G1242" s="1">
        <v>61841</v>
      </c>
      <c r="H1242" s="1" t="s">
        <v>122</v>
      </c>
      <c r="I1242" s="10" t="s">
        <v>741</v>
      </c>
      <c r="J1242" s="1">
        <f>VLOOKUP(G1242,Sku_Consolidated!A2:C957, 3, FALSE)</f>
      </c>
      <c r="K1242" s="10">
        <f>IF(J1242="PACK", I1242, 0)</f>
      </c>
      <c r="L1242" s="10">
        <f>IF(J1242="KG", I1242, I1242 * VLOOKUP(G1242,Sku_Consolidated!A2:U957,21,FALSE))</f>
      </c>
      <c r="M1242" s="10" t="s">
        <v>37</v>
      </c>
      <c r="N1242" s="11" t="s">
        <v>3293</v>
      </c>
      <c r="O1242" s="10" t="s">
        <v>3294</v>
      </c>
      <c r="P1242" s="10">
        <f>N1242 - O1242</f>
      </c>
      <c r="Q1242" s="1">
        <f>VLOOKUP(G1242,Sku_Consolidated!A2:G957,7, FALSE)</f>
      </c>
      <c r="R1242" s="1">
        <f>IF(IFERROR(VLOOKUP(E1242,Store_Showcase!B2:H144,7, FALSE), TRUE)=TRUE, IF(IFERROR(VLOOKUP(E1242,Store_SRP!B2:H110,7, FALSE), TRUE)=TRUE,VLOOKUP(E1242,Store_VAM!B2:H273,7, FALSE),VLOOKUP(E1242,Store_SRP!B2:H110,7, FALSE)), VLOOKUP(E1242,Store_Showcase!B2:H144,7, FALSE))</f>
      </c>
      <c r="S1242" s="1">
        <f>IF(IFERROR(VLOOKUP(E1242,Store_Showcase!B2:I144,8, FALSE), TRUE)=TRUE, IF(IFERROR(VLOOKUP(E1242,Store_SRP!B2:I110,8, FALSE), TRUE)=TRUE,VLOOKUP(E1242,Store_VAM!B2:I273,8, FALSE),VLOOKUP(E1242,Store_SRP!B2:I110,8, FALSE)), VLOOKUP(E1242,Store_Showcase!B2:I144,8, FALSE))</f>
      </c>
      <c r="T1242" s="1">
        <f>VLOOKUP(G1242,Sku_Consolidated!A2:R957,18,FALSE)</f>
      </c>
      <c r="U1242" s="1" t="s">
        <v>3282</v>
      </c>
      <c r="V1242" s="1">
        <f>IF(VLOOKUP(G1242,Sku_Consolidated!A2:S957,19,FALSE)="SHOWCASE", VLOOKUP(E1242,Store_Showcase!B2:L144,11, FALSE), IF(VLOOKUP(G1242,Sku_Consolidated!A2:S957,19,FALSE)="VAM",VLOOKUP(E1242,Store_VAM!B2:L273,11, FALSE),VLOOKUP(E1242,Store_SRP!B2:L110,11, FALSE)))</f>
      </c>
      <c r="W1242" s="1">
        <f>VLOOKUP(G1242,Sku_Consolidated!A2:W957,11,FALSE)</f>
      </c>
      <c r="X1242" s="1">
        <f>VLOOKUP(G1242,Sku_Consolidated!A2:H957,8,FALSE)</f>
      </c>
      <c r="Y1242" s="1">
        <f>VLOOKUP(G1242,Sku_Consolidated!A2:I957,9,FALSE)</f>
      </c>
      <c r="Z1242" s="1" t="s">
        <v>41</v>
      </c>
      <c r="AA1242" s="1">
        <f>VLOOKUP(G1242,Sku_Consolidated!A2:E957,5,FALSE)</f>
      </c>
      <c r="AB1242" s="1">
        <f>IF(VLOOKUP(G1242,Sku_Consolidated!A2:S957,19,FALSE)="SHOWCASE", VLOOKUP(E1242,Store_Showcase!B2:N144,13, FALSE), IF(VLOOKUP(G1242,Sku_Consolidated!A2:S957,19,FALSE)="VAM",VLOOKUP(E1242,Store_VAM!B2:N273,13, FALSE),VLOOKUP(E1242,Store_SRP!B2:N110,13, FALSE)))</f>
      </c>
      <c r="AC1242" s="1">
        <f>IF(IFERROR(AB1242,TRUE)=TRUE, "-","OK")</f>
      </c>
      <c r="AD1242" s="11" t="s">
        <v>37</v>
      </c>
      <c r="AE1242" s="11" t="s">
        <v>37</v>
      </c>
      <c r="AF1242" s="1">
        <f>IF(IFERROR(VLOOKUP(E1242,Store_Showcase!B2:H144,{5}, FALSE), TRUE)=TRUE, IF(IFERROR(VLOOKUP(E1242,Store_SRP!B2:H110,{5}, FALSE), TRUE)=TRUE,VLOOKUP(E1242,Store_VAM!B2:H273,{5}, FALSE),VLOOKUP(E1242,Store_SRP!B2:H110,{5}, FALSE)), VLOOKUP(E1242,Store_Showcase!B2:H144,{5}, FALSE))</f>
      </c>
      <c r="AG1242" s="1">
        <f>IF(IFERROR(VLOOKUP(E1242,Store_Showcase!B2:H144,{6}, FALSE), TRUE)=TRUE, IF(IFERROR(VLOOKUP(E1242,Store_SRP!B2:H110,{6}, FALSE), TRUE)=TRUE,VLOOKUP(E1242,Store_VAM!B2:H273,{6}, FALSE),VLOOKUP(E1242,Store_SRP!B2:H110,{6}, FALSE)), VLOOKUP(E1242,Store_Showcase!B2:H144,{6}, FALSE))</f>
      </c>
      <c r="AH1242" s="1">
        <f>VLOOKUP(G1242,Sku_Consolidated!A2:R957,18,FALSE)</f>
      </c>
      <c r="AI1242" s="1">
        <f>VLOOKUP(G1242,Sku_Consolidated!A2:S957,19,FALSE)</f>
      </c>
      <c r="AJ1242" s="1">
        <f>VLOOKUP(G1242,Sku_Consolidated!A2:T957,20,FALSE)</f>
      </c>
    </row>
    <row r="1243" spans="1:36" x14ac:dyDescent="0.25">
      <c r="A1243" s="1">
        <v>2024</v>
      </c>
      <c r="B1243" s="1" t="s">
        <v>31</v>
      </c>
      <c r="C1243" s="1" t="s">
        <v>32</v>
      </c>
      <c r="D1243" s="1" t="s">
        <v>33</v>
      </c>
      <c r="E1243" s="9" t="s">
        <v>3278</v>
      </c>
      <c r="F1243" s="1">
        <f>IF(VLOOKUP(G1243,Sku_Consolidated!A2:S957,{19},FALSE)="SHOWCASE", VLOOKUP(E1243,Store_Showcase!B2:C144,{2}, FALSE), IF(VLOOKUP(G1243,Sku_Consolidated!A2:S957,{19},FALSE)="VAM",VLOOKUP(E1243,Store_VAM!B2:C273,{2}, FALSE),VLOOKUP(E1243,Store_SRP!B2:C110,{2}, FALSE)))</f>
      </c>
      <c r="G1243" s="1">
        <v>61852</v>
      </c>
      <c r="H1243" s="1" t="s">
        <v>138</v>
      </c>
      <c r="I1243" s="10" t="s">
        <v>1374</v>
      </c>
      <c r="J1243" s="1">
        <f>VLOOKUP(G1243,Sku_Consolidated!A2:C957, 3, FALSE)</f>
      </c>
      <c r="K1243" s="10">
        <f>IF(J1243="PACK", I1243, 0)</f>
      </c>
      <c r="L1243" s="10">
        <f>IF(J1243="KG", I1243, I1243 * VLOOKUP(G1243,Sku_Consolidated!A2:U957,21,FALSE))</f>
      </c>
      <c r="M1243" s="10" t="s">
        <v>37</v>
      </c>
      <c r="N1243" s="11" t="s">
        <v>3295</v>
      </c>
      <c r="O1243" s="10" t="s">
        <v>3296</v>
      </c>
      <c r="P1243" s="10">
        <f>N1243 - O1243</f>
      </c>
      <c r="Q1243" s="1">
        <f>VLOOKUP(G1243,Sku_Consolidated!A2:G957,7, FALSE)</f>
      </c>
      <c r="R1243" s="1">
        <f>IF(IFERROR(VLOOKUP(E1243,Store_Showcase!B2:H144,7, FALSE), TRUE)=TRUE, IF(IFERROR(VLOOKUP(E1243,Store_SRP!B2:H110,7, FALSE), TRUE)=TRUE,VLOOKUP(E1243,Store_VAM!B2:H273,7, FALSE),VLOOKUP(E1243,Store_SRP!B2:H110,7, FALSE)), VLOOKUP(E1243,Store_Showcase!B2:H144,7, FALSE))</f>
      </c>
      <c r="S1243" s="1">
        <f>IF(IFERROR(VLOOKUP(E1243,Store_Showcase!B2:I144,8, FALSE), TRUE)=TRUE, IF(IFERROR(VLOOKUP(E1243,Store_SRP!B2:I110,8, FALSE), TRUE)=TRUE,VLOOKUP(E1243,Store_VAM!B2:I273,8, FALSE),VLOOKUP(E1243,Store_SRP!B2:I110,8, FALSE)), VLOOKUP(E1243,Store_Showcase!B2:I144,8, FALSE))</f>
      </c>
      <c r="T1243" s="1">
        <f>VLOOKUP(G1243,Sku_Consolidated!A2:R957,18,FALSE)</f>
      </c>
      <c r="U1243" s="1" t="s">
        <v>3282</v>
      </c>
      <c r="V1243" s="1">
        <f>IF(VLOOKUP(G1243,Sku_Consolidated!A2:S957,19,FALSE)="SHOWCASE", VLOOKUP(E1243,Store_Showcase!B2:L144,11, FALSE), IF(VLOOKUP(G1243,Sku_Consolidated!A2:S957,19,FALSE)="VAM",VLOOKUP(E1243,Store_VAM!B2:L273,11, FALSE),VLOOKUP(E1243,Store_SRP!B2:L110,11, FALSE)))</f>
      </c>
      <c r="W1243" s="1">
        <f>VLOOKUP(G1243,Sku_Consolidated!A2:W957,11,FALSE)</f>
      </c>
      <c r="X1243" s="1">
        <f>VLOOKUP(G1243,Sku_Consolidated!A2:H957,8,FALSE)</f>
      </c>
      <c r="Y1243" s="1">
        <f>VLOOKUP(G1243,Sku_Consolidated!A2:I957,9,FALSE)</f>
      </c>
      <c r="Z1243" s="1" t="s">
        <v>41</v>
      </c>
      <c r="AA1243" s="1">
        <f>VLOOKUP(G1243,Sku_Consolidated!A2:E957,5,FALSE)</f>
      </c>
      <c r="AB1243" s="1">
        <f>IF(VLOOKUP(G1243,Sku_Consolidated!A2:S957,19,FALSE)="SHOWCASE", VLOOKUP(E1243,Store_Showcase!B2:N144,13, FALSE), IF(VLOOKUP(G1243,Sku_Consolidated!A2:S957,19,FALSE)="VAM",VLOOKUP(E1243,Store_VAM!B2:N273,13, FALSE),VLOOKUP(E1243,Store_SRP!B2:N110,13, FALSE)))</f>
      </c>
      <c r="AC1243" s="1">
        <f>IF(IFERROR(AB1243,TRUE)=TRUE, "-","OK")</f>
      </c>
      <c r="AD1243" s="11" t="s">
        <v>37</v>
      </c>
      <c r="AE1243" s="11" t="s">
        <v>37</v>
      </c>
      <c r="AF1243" s="1">
        <f>IF(IFERROR(VLOOKUP(E1243,Store_Showcase!B2:H144,{5}, FALSE), TRUE)=TRUE, IF(IFERROR(VLOOKUP(E1243,Store_SRP!B2:H110,{5}, FALSE), TRUE)=TRUE,VLOOKUP(E1243,Store_VAM!B2:H273,{5}, FALSE),VLOOKUP(E1243,Store_SRP!B2:H110,{5}, FALSE)), VLOOKUP(E1243,Store_Showcase!B2:H144,{5}, FALSE))</f>
      </c>
      <c r="AG1243" s="1">
        <f>IF(IFERROR(VLOOKUP(E1243,Store_Showcase!B2:H144,{6}, FALSE), TRUE)=TRUE, IF(IFERROR(VLOOKUP(E1243,Store_SRP!B2:H110,{6}, FALSE), TRUE)=TRUE,VLOOKUP(E1243,Store_VAM!B2:H273,{6}, FALSE),VLOOKUP(E1243,Store_SRP!B2:H110,{6}, FALSE)), VLOOKUP(E1243,Store_Showcase!B2:H144,{6}, FALSE))</f>
      </c>
      <c r="AH1243" s="1">
        <f>VLOOKUP(G1243,Sku_Consolidated!A2:R957,18,FALSE)</f>
      </c>
      <c r="AI1243" s="1">
        <f>VLOOKUP(G1243,Sku_Consolidated!A2:S957,19,FALSE)</f>
      </c>
      <c r="AJ1243" s="1">
        <f>VLOOKUP(G1243,Sku_Consolidated!A2:T957,20,FALSE)</f>
      </c>
    </row>
    <row r="1244" spans="1:36" x14ac:dyDescent="0.25">
      <c r="A1244" s="1">
        <v>2024</v>
      </c>
      <c r="B1244" s="1" t="s">
        <v>31</v>
      </c>
      <c r="C1244" s="1" t="s">
        <v>32</v>
      </c>
      <c r="D1244" s="1" t="s">
        <v>33</v>
      </c>
      <c r="E1244" s="9" t="s">
        <v>3278</v>
      </c>
      <c r="F1244" s="1">
        <f>IF(VLOOKUP(G1244,Sku_Consolidated!A2:S957,{19},FALSE)="SHOWCASE", VLOOKUP(E1244,Store_Showcase!B2:C144,{2}, FALSE), IF(VLOOKUP(G1244,Sku_Consolidated!A2:S957,{19},FALSE)="VAM",VLOOKUP(E1244,Store_VAM!B2:C273,{2}, FALSE),VLOOKUP(E1244,Store_SRP!B2:C110,{2}, FALSE)))</f>
      </c>
      <c r="G1244" s="1">
        <v>14266</v>
      </c>
      <c r="H1244" s="1" t="s">
        <v>1433</v>
      </c>
      <c r="I1244" s="10" t="s">
        <v>3297</v>
      </c>
      <c r="J1244" s="1">
        <f>VLOOKUP(G1244,Sku_Consolidated!A2:C957, 3, FALSE)</f>
      </c>
      <c r="K1244" s="10">
        <f>IF(J1244="PACK", I1244, 0)</f>
      </c>
      <c r="L1244" s="10">
        <f>IF(J1244="KG", I1244, I1244 * VLOOKUP(G1244,Sku_Consolidated!A2:U957,21,FALSE))</f>
      </c>
      <c r="M1244" s="10" t="s">
        <v>37</v>
      </c>
      <c r="N1244" s="11" t="s">
        <v>3298</v>
      </c>
      <c r="O1244" s="10" t="s">
        <v>3299</v>
      </c>
      <c r="P1244" s="10">
        <f>N1244 - O1244</f>
      </c>
      <c r="Q1244" s="1">
        <f>VLOOKUP(G1244,Sku_Consolidated!A2:G957,7, FALSE)</f>
      </c>
      <c r="R1244" s="1">
        <f>IF(IFERROR(VLOOKUP(E1244,Store_Showcase!B2:H144,7, FALSE), TRUE)=TRUE, IF(IFERROR(VLOOKUP(E1244,Store_SRP!B2:H110,7, FALSE), TRUE)=TRUE,VLOOKUP(E1244,Store_VAM!B2:H273,7, FALSE),VLOOKUP(E1244,Store_SRP!B2:H110,7, FALSE)), VLOOKUP(E1244,Store_Showcase!B2:H144,7, FALSE))</f>
      </c>
      <c r="S1244" s="1">
        <f>IF(IFERROR(VLOOKUP(E1244,Store_Showcase!B2:I144,8, FALSE), TRUE)=TRUE, IF(IFERROR(VLOOKUP(E1244,Store_SRP!B2:I110,8, FALSE), TRUE)=TRUE,VLOOKUP(E1244,Store_VAM!B2:I273,8, FALSE),VLOOKUP(E1244,Store_SRP!B2:I110,8, FALSE)), VLOOKUP(E1244,Store_Showcase!B2:I144,8, FALSE))</f>
      </c>
      <c r="T1244" s="1">
        <f>VLOOKUP(G1244,Sku_Consolidated!A2:R957,18,FALSE)</f>
      </c>
      <c r="U1244" s="1" t="s">
        <v>3300</v>
      </c>
      <c r="V1244" s="1">
        <f>IF(VLOOKUP(G1244,Sku_Consolidated!A2:S957,19,FALSE)="SHOWCASE", VLOOKUP(E1244,Store_Showcase!B2:L144,11, FALSE), IF(VLOOKUP(G1244,Sku_Consolidated!A2:S957,19,FALSE)="VAM",VLOOKUP(E1244,Store_VAM!B2:L273,11, FALSE),VLOOKUP(E1244,Store_SRP!B2:L110,11, FALSE)))</f>
      </c>
      <c r="W1244" s="1">
        <f>VLOOKUP(G1244,Sku_Consolidated!A2:W957,11,FALSE)</f>
      </c>
      <c r="X1244" s="1">
        <f>VLOOKUP(G1244,Sku_Consolidated!A2:H957,8,FALSE)</f>
      </c>
      <c r="Y1244" s="1">
        <f>VLOOKUP(G1244,Sku_Consolidated!A2:I957,9,FALSE)</f>
      </c>
      <c r="Z1244" s="1" t="s">
        <v>41</v>
      </c>
      <c r="AA1244" s="1">
        <f>VLOOKUP(G1244,Sku_Consolidated!A2:E957,5,FALSE)</f>
      </c>
      <c r="AB1244" s="1">
        <f>IF(VLOOKUP(G1244,Sku_Consolidated!A2:S957,19,FALSE)="SHOWCASE", VLOOKUP(E1244,Store_Showcase!B2:N144,13, FALSE), IF(VLOOKUP(G1244,Sku_Consolidated!A2:S957,19,FALSE)="VAM",VLOOKUP(E1244,Store_VAM!B2:N273,13, FALSE),VLOOKUP(E1244,Store_SRP!B2:N110,13, FALSE)))</f>
      </c>
      <c r="AC1244" s="1">
        <f>IF(IFERROR(AB1244,TRUE)=TRUE, "-","OK")</f>
      </c>
      <c r="AD1244" s="11" t="s">
        <v>37</v>
      </c>
      <c r="AE1244" s="11" t="s">
        <v>37</v>
      </c>
      <c r="AF1244" s="1">
        <f>IF(IFERROR(VLOOKUP(E1244,Store_Showcase!B2:H144,{5}, FALSE), TRUE)=TRUE, IF(IFERROR(VLOOKUP(E1244,Store_SRP!B2:H110,{5}, FALSE), TRUE)=TRUE,VLOOKUP(E1244,Store_VAM!B2:H273,{5}, FALSE),VLOOKUP(E1244,Store_SRP!B2:H110,{5}, FALSE)), VLOOKUP(E1244,Store_Showcase!B2:H144,{5}, FALSE))</f>
      </c>
      <c r="AG1244" s="1">
        <f>IF(IFERROR(VLOOKUP(E1244,Store_Showcase!B2:H144,{6}, FALSE), TRUE)=TRUE, IF(IFERROR(VLOOKUP(E1244,Store_SRP!B2:H110,{6}, FALSE), TRUE)=TRUE,VLOOKUP(E1244,Store_VAM!B2:H273,{6}, FALSE),VLOOKUP(E1244,Store_SRP!B2:H110,{6}, FALSE)), VLOOKUP(E1244,Store_Showcase!B2:H144,{6}, FALSE))</f>
      </c>
      <c r="AH1244" s="1">
        <f>VLOOKUP(G1244,Sku_Consolidated!A2:R957,18,FALSE)</f>
      </c>
      <c r="AI1244" s="1">
        <f>VLOOKUP(G1244,Sku_Consolidated!A2:S957,19,FALSE)</f>
      </c>
      <c r="AJ1244" s="1">
        <f>VLOOKUP(G1244,Sku_Consolidated!A2:T957,20,FALSE)</f>
      </c>
    </row>
    <row r="1245" spans="1:36" x14ac:dyDescent="0.25">
      <c r="A1245" s="1">
        <v>2024</v>
      </c>
      <c r="B1245" s="1" t="s">
        <v>31</v>
      </c>
      <c r="C1245" s="1" t="s">
        <v>32</v>
      </c>
      <c r="D1245" s="1" t="s">
        <v>33</v>
      </c>
      <c r="E1245" s="9" t="s">
        <v>3278</v>
      </c>
      <c r="F1245" s="1">
        <f>IF(VLOOKUP(G1245,Sku_Consolidated!A2:S957,{19},FALSE)="SHOWCASE", VLOOKUP(E1245,Store_Showcase!B2:C144,{2}, FALSE), IF(VLOOKUP(G1245,Sku_Consolidated!A2:S957,{19},FALSE)="VAM",VLOOKUP(E1245,Store_VAM!B2:C273,{2}, FALSE),VLOOKUP(E1245,Store_SRP!B2:C110,{2}, FALSE)))</f>
      </c>
      <c r="G1245" s="1">
        <v>14267</v>
      </c>
      <c r="H1245" s="1" t="s">
        <v>1438</v>
      </c>
      <c r="I1245" s="10" t="s">
        <v>3301</v>
      </c>
      <c r="J1245" s="1">
        <f>VLOOKUP(G1245,Sku_Consolidated!A2:C957, 3, FALSE)</f>
      </c>
      <c r="K1245" s="10">
        <f>IF(J1245="PACK", I1245, 0)</f>
      </c>
      <c r="L1245" s="10">
        <f>IF(J1245="KG", I1245, I1245 * VLOOKUP(G1245,Sku_Consolidated!A2:U957,21,FALSE))</f>
      </c>
      <c r="M1245" s="10" t="s">
        <v>37</v>
      </c>
      <c r="N1245" s="11" t="s">
        <v>3302</v>
      </c>
      <c r="O1245" s="10" t="s">
        <v>3303</v>
      </c>
      <c r="P1245" s="10">
        <f>N1245 - O1245</f>
      </c>
      <c r="Q1245" s="1">
        <f>VLOOKUP(G1245,Sku_Consolidated!A2:G957,7, FALSE)</f>
      </c>
      <c r="R1245" s="1">
        <f>IF(IFERROR(VLOOKUP(E1245,Store_Showcase!B2:H144,7, FALSE), TRUE)=TRUE, IF(IFERROR(VLOOKUP(E1245,Store_SRP!B2:H110,7, FALSE), TRUE)=TRUE,VLOOKUP(E1245,Store_VAM!B2:H273,7, FALSE),VLOOKUP(E1245,Store_SRP!B2:H110,7, FALSE)), VLOOKUP(E1245,Store_Showcase!B2:H144,7, FALSE))</f>
      </c>
      <c r="S1245" s="1">
        <f>IF(IFERROR(VLOOKUP(E1245,Store_Showcase!B2:I144,8, FALSE), TRUE)=TRUE, IF(IFERROR(VLOOKUP(E1245,Store_SRP!B2:I110,8, FALSE), TRUE)=TRUE,VLOOKUP(E1245,Store_VAM!B2:I273,8, FALSE),VLOOKUP(E1245,Store_SRP!B2:I110,8, FALSE)), VLOOKUP(E1245,Store_Showcase!B2:I144,8, FALSE))</f>
      </c>
      <c r="T1245" s="1">
        <f>VLOOKUP(G1245,Sku_Consolidated!A2:R957,18,FALSE)</f>
      </c>
      <c r="U1245" s="1" t="s">
        <v>3300</v>
      </c>
      <c r="V1245" s="1">
        <f>IF(VLOOKUP(G1245,Sku_Consolidated!A2:S957,19,FALSE)="SHOWCASE", VLOOKUP(E1245,Store_Showcase!B2:L144,11, FALSE), IF(VLOOKUP(G1245,Sku_Consolidated!A2:S957,19,FALSE)="VAM",VLOOKUP(E1245,Store_VAM!B2:L273,11, FALSE),VLOOKUP(E1245,Store_SRP!B2:L110,11, FALSE)))</f>
      </c>
      <c r="W1245" s="1">
        <f>VLOOKUP(G1245,Sku_Consolidated!A2:W957,11,FALSE)</f>
      </c>
      <c r="X1245" s="1">
        <f>VLOOKUP(G1245,Sku_Consolidated!A2:H957,8,FALSE)</f>
      </c>
      <c r="Y1245" s="1">
        <f>VLOOKUP(G1245,Sku_Consolidated!A2:I957,9,FALSE)</f>
      </c>
      <c r="Z1245" s="1" t="s">
        <v>41</v>
      </c>
      <c r="AA1245" s="1">
        <f>VLOOKUP(G1245,Sku_Consolidated!A2:E957,5,FALSE)</f>
      </c>
      <c r="AB1245" s="1">
        <f>IF(VLOOKUP(G1245,Sku_Consolidated!A2:S957,19,FALSE)="SHOWCASE", VLOOKUP(E1245,Store_Showcase!B2:N144,13, FALSE), IF(VLOOKUP(G1245,Sku_Consolidated!A2:S957,19,FALSE)="VAM",VLOOKUP(E1245,Store_VAM!B2:N273,13, FALSE),VLOOKUP(E1245,Store_SRP!B2:N110,13, FALSE)))</f>
      </c>
      <c r="AC1245" s="1">
        <f>IF(IFERROR(AB1245,TRUE)=TRUE, "-","OK")</f>
      </c>
      <c r="AD1245" s="11" t="s">
        <v>37</v>
      </c>
      <c r="AE1245" s="11" t="s">
        <v>37</v>
      </c>
      <c r="AF1245" s="1">
        <f>IF(IFERROR(VLOOKUP(E1245,Store_Showcase!B2:H144,{5}, FALSE), TRUE)=TRUE, IF(IFERROR(VLOOKUP(E1245,Store_SRP!B2:H110,{5}, FALSE), TRUE)=TRUE,VLOOKUP(E1245,Store_VAM!B2:H273,{5}, FALSE),VLOOKUP(E1245,Store_SRP!B2:H110,{5}, FALSE)), VLOOKUP(E1245,Store_Showcase!B2:H144,{5}, FALSE))</f>
      </c>
      <c r="AG1245" s="1">
        <f>IF(IFERROR(VLOOKUP(E1245,Store_Showcase!B2:H144,{6}, FALSE), TRUE)=TRUE, IF(IFERROR(VLOOKUP(E1245,Store_SRP!B2:H110,{6}, FALSE), TRUE)=TRUE,VLOOKUP(E1245,Store_VAM!B2:H273,{6}, FALSE),VLOOKUP(E1245,Store_SRP!B2:H110,{6}, FALSE)), VLOOKUP(E1245,Store_Showcase!B2:H144,{6}, FALSE))</f>
      </c>
      <c r="AH1245" s="1">
        <f>VLOOKUP(G1245,Sku_Consolidated!A2:R957,18,FALSE)</f>
      </c>
      <c r="AI1245" s="1">
        <f>VLOOKUP(G1245,Sku_Consolidated!A2:S957,19,FALSE)</f>
      </c>
      <c r="AJ1245" s="1">
        <f>VLOOKUP(G1245,Sku_Consolidated!A2:T957,20,FALSE)</f>
      </c>
    </row>
    <row r="1246" spans="1:36" x14ac:dyDescent="0.25">
      <c r="A1246" s="1">
        <v>2024</v>
      </c>
      <c r="B1246" s="1" t="s">
        <v>31</v>
      </c>
      <c r="C1246" s="1" t="s">
        <v>32</v>
      </c>
      <c r="D1246" s="1" t="s">
        <v>33</v>
      </c>
      <c r="E1246" s="9" t="s">
        <v>3278</v>
      </c>
      <c r="F1246" s="1">
        <f>IF(VLOOKUP(G1246,Sku_Consolidated!A2:S957,{19},FALSE)="SHOWCASE", VLOOKUP(E1246,Store_Showcase!B2:C144,{2}, FALSE), IF(VLOOKUP(G1246,Sku_Consolidated!A2:S957,{19},FALSE)="VAM",VLOOKUP(E1246,Store_VAM!B2:C273,{2}, FALSE),VLOOKUP(E1246,Store_SRP!B2:C110,{2}, FALSE)))</f>
      </c>
      <c r="G1246" s="1">
        <v>14268</v>
      </c>
      <c r="H1246" s="1" t="s">
        <v>1442</v>
      </c>
      <c r="I1246" s="10" t="s">
        <v>3304</v>
      </c>
      <c r="J1246" s="1">
        <f>VLOOKUP(G1246,Sku_Consolidated!A2:C957, 3, FALSE)</f>
      </c>
      <c r="K1246" s="10">
        <f>IF(J1246="PACK", I1246, 0)</f>
      </c>
      <c r="L1246" s="10">
        <f>IF(J1246="KG", I1246, I1246 * VLOOKUP(G1246,Sku_Consolidated!A2:U957,21,FALSE))</f>
      </c>
      <c r="M1246" s="10" t="s">
        <v>37</v>
      </c>
      <c r="N1246" s="11" t="s">
        <v>3305</v>
      </c>
      <c r="O1246" s="10" t="s">
        <v>3306</v>
      </c>
      <c r="P1246" s="10">
        <f>N1246 - O1246</f>
      </c>
      <c r="Q1246" s="1">
        <f>VLOOKUP(G1246,Sku_Consolidated!A2:G957,7, FALSE)</f>
      </c>
      <c r="R1246" s="1">
        <f>IF(IFERROR(VLOOKUP(E1246,Store_Showcase!B2:H144,7, FALSE), TRUE)=TRUE, IF(IFERROR(VLOOKUP(E1246,Store_SRP!B2:H110,7, FALSE), TRUE)=TRUE,VLOOKUP(E1246,Store_VAM!B2:H273,7, FALSE),VLOOKUP(E1246,Store_SRP!B2:H110,7, FALSE)), VLOOKUP(E1246,Store_Showcase!B2:H144,7, FALSE))</f>
      </c>
      <c r="S1246" s="1">
        <f>IF(IFERROR(VLOOKUP(E1246,Store_Showcase!B2:I144,8, FALSE), TRUE)=TRUE, IF(IFERROR(VLOOKUP(E1246,Store_SRP!B2:I110,8, FALSE), TRUE)=TRUE,VLOOKUP(E1246,Store_VAM!B2:I273,8, FALSE),VLOOKUP(E1246,Store_SRP!B2:I110,8, FALSE)), VLOOKUP(E1246,Store_Showcase!B2:I144,8, FALSE))</f>
      </c>
      <c r="T1246" s="1">
        <f>VLOOKUP(G1246,Sku_Consolidated!A2:R957,18,FALSE)</f>
      </c>
      <c r="U1246" s="1" t="s">
        <v>3300</v>
      </c>
      <c r="V1246" s="1">
        <f>IF(VLOOKUP(G1246,Sku_Consolidated!A2:S957,19,FALSE)="SHOWCASE", VLOOKUP(E1246,Store_Showcase!B2:L144,11, FALSE), IF(VLOOKUP(G1246,Sku_Consolidated!A2:S957,19,FALSE)="VAM",VLOOKUP(E1246,Store_VAM!B2:L273,11, FALSE),VLOOKUP(E1246,Store_SRP!B2:L110,11, FALSE)))</f>
      </c>
      <c r="W1246" s="1">
        <f>VLOOKUP(G1246,Sku_Consolidated!A2:W957,11,FALSE)</f>
      </c>
      <c r="X1246" s="1">
        <f>VLOOKUP(G1246,Sku_Consolidated!A2:H957,8,FALSE)</f>
      </c>
      <c r="Y1246" s="1">
        <f>VLOOKUP(G1246,Sku_Consolidated!A2:I957,9,FALSE)</f>
      </c>
      <c r="Z1246" s="1" t="s">
        <v>41</v>
      </c>
      <c r="AA1246" s="1">
        <f>VLOOKUP(G1246,Sku_Consolidated!A2:E957,5,FALSE)</f>
      </c>
      <c r="AB1246" s="1">
        <f>IF(VLOOKUP(G1246,Sku_Consolidated!A2:S957,19,FALSE)="SHOWCASE", VLOOKUP(E1246,Store_Showcase!B2:N144,13, FALSE), IF(VLOOKUP(G1246,Sku_Consolidated!A2:S957,19,FALSE)="VAM",VLOOKUP(E1246,Store_VAM!B2:N273,13, FALSE),VLOOKUP(E1246,Store_SRP!B2:N110,13, FALSE)))</f>
      </c>
      <c r="AC1246" s="1">
        <f>IF(IFERROR(AB1246,TRUE)=TRUE, "-","OK")</f>
      </c>
      <c r="AD1246" s="11" t="s">
        <v>37</v>
      </c>
      <c r="AE1246" s="11" t="s">
        <v>37</v>
      </c>
      <c r="AF1246" s="1">
        <f>IF(IFERROR(VLOOKUP(E1246,Store_Showcase!B2:H144,{5}, FALSE), TRUE)=TRUE, IF(IFERROR(VLOOKUP(E1246,Store_SRP!B2:H110,{5}, FALSE), TRUE)=TRUE,VLOOKUP(E1246,Store_VAM!B2:H273,{5}, FALSE),VLOOKUP(E1246,Store_SRP!B2:H110,{5}, FALSE)), VLOOKUP(E1246,Store_Showcase!B2:H144,{5}, FALSE))</f>
      </c>
      <c r="AG1246" s="1">
        <f>IF(IFERROR(VLOOKUP(E1246,Store_Showcase!B2:H144,{6}, FALSE), TRUE)=TRUE, IF(IFERROR(VLOOKUP(E1246,Store_SRP!B2:H110,{6}, FALSE), TRUE)=TRUE,VLOOKUP(E1246,Store_VAM!B2:H273,{6}, FALSE),VLOOKUP(E1246,Store_SRP!B2:H110,{6}, FALSE)), VLOOKUP(E1246,Store_Showcase!B2:H144,{6}, FALSE))</f>
      </c>
      <c r="AH1246" s="1">
        <f>VLOOKUP(G1246,Sku_Consolidated!A2:R957,18,FALSE)</f>
      </c>
      <c r="AI1246" s="1">
        <f>VLOOKUP(G1246,Sku_Consolidated!A2:S957,19,FALSE)</f>
      </c>
      <c r="AJ1246" s="1">
        <f>VLOOKUP(G1246,Sku_Consolidated!A2:T957,20,FALSE)</f>
      </c>
    </row>
    <row r="1247" spans="1:36" x14ac:dyDescent="0.25">
      <c r="A1247" s="1">
        <v>2024</v>
      </c>
      <c r="B1247" s="1" t="s">
        <v>31</v>
      </c>
      <c r="C1247" s="1" t="s">
        <v>32</v>
      </c>
      <c r="D1247" s="1" t="s">
        <v>33</v>
      </c>
      <c r="E1247" s="9" t="s">
        <v>3278</v>
      </c>
      <c r="F1247" s="1">
        <f>IF(VLOOKUP(G1247,Sku_Consolidated!A2:S957,{19},FALSE)="SHOWCASE", VLOOKUP(E1247,Store_Showcase!B2:C144,{2}, FALSE), IF(VLOOKUP(G1247,Sku_Consolidated!A2:S957,{19},FALSE)="VAM",VLOOKUP(E1247,Store_VAM!B2:C273,{2}, FALSE),VLOOKUP(E1247,Store_SRP!B2:C110,{2}, FALSE)))</f>
      </c>
      <c r="G1247" s="1">
        <v>14269</v>
      </c>
      <c r="H1247" s="1" t="s">
        <v>1446</v>
      </c>
      <c r="I1247" s="10" t="s">
        <v>3307</v>
      </c>
      <c r="J1247" s="1">
        <f>VLOOKUP(G1247,Sku_Consolidated!A2:C957, 3, FALSE)</f>
      </c>
      <c r="K1247" s="10">
        <f>IF(J1247="PACK", I1247, 0)</f>
      </c>
      <c r="L1247" s="10">
        <f>IF(J1247="KG", I1247, I1247 * VLOOKUP(G1247,Sku_Consolidated!A2:U957,21,FALSE))</f>
      </c>
      <c r="M1247" s="10" t="s">
        <v>37</v>
      </c>
      <c r="N1247" s="11" t="s">
        <v>3308</v>
      </c>
      <c r="O1247" s="10" t="s">
        <v>3309</v>
      </c>
      <c r="P1247" s="10">
        <f>N1247 - O1247</f>
      </c>
      <c r="Q1247" s="1">
        <f>VLOOKUP(G1247,Sku_Consolidated!A2:G957,7, FALSE)</f>
      </c>
      <c r="R1247" s="1">
        <f>IF(IFERROR(VLOOKUP(E1247,Store_Showcase!B2:H144,7, FALSE), TRUE)=TRUE, IF(IFERROR(VLOOKUP(E1247,Store_SRP!B2:H110,7, FALSE), TRUE)=TRUE,VLOOKUP(E1247,Store_VAM!B2:H273,7, FALSE),VLOOKUP(E1247,Store_SRP!B2:H110,7, FALSE)), VLOOKUP(E1247,Store_Showcase!B2:H144,7, FALSE))</f>
      </c>
      <c r="S1247" s="1">
        <f>IF(IFERROR(VLOOKUP(E1247,Store_Showcase!B2:I144,8, FALSE), TRUE)=TRUE, IF(IFERROR(VLOOKUP(E1247,Store_SRP!B2:I110,8, FALSE), TRUE)=TRUE,VLOOKUP(E1247,Store_VAM!B2:I273,8, FALSE),VLOOKUP(E1247,Store_SRP!B2:I110,8, FALSE)), VLOOKUP(E1247,Store_Showcase!B2:I144,8, FALSE))</f>
      </c>
      <c r="T1247" s="1">
        <f>VLOOKUP(G1247,Sku_Consolidated!A2:R957,18,FALSE)</f>
      </c>
      <c r="U1247" s="1" t="s">
        <v>3300</v>
      </c>
      <c r="V1247" s="1">
        <f>IF(VLOOKUP(G1247,Sku_Consolidated!A2:S957,19,FALSE)="SHOWCASE", VLOOKUP(E1247,Store_Showcase!B2:L144,11, FALSE), IF(VLOOKUP(G1247,Sku_Consolidated!A2:S957,19,FALSE)="VAM",VLOOKUP(E1247,Store_VAM!B2:L273,11, FALSE),VLOOKUP(E1247,Store_SRP!B2:L110,11, FALSE)))</f>
      </c>
      <c r="W1247" s="1">
        <f>VLOOKUP(G1247,Sku_Consolidated!A2:W957,11,FALSE)</f>
      </c>
      <c r="X1247" s="1">
        <f>VLOOKUP(G1247,Sku_Consolidated!A2:H957,8,FALSE)</f>
      </c>
      <c r="Y1247" s="1">
        <f>VLOOKUP(G1247,Sku_Consolidated!A2:I957,9,FALSE)</f>
      </c>
      <c r="Z1247" s="1" t="s">
        <v>41</v>
      </c>
      <c r="AA1247" s="1">
        <f>VLOOKUP(G1247,Sku_Consolidated!A2:E957,5,FALSE)</f>
      </c>
      <c r="AB1247" s="1">
        <f>IF(VLOOKUP(G1247,Sku_Consolidated!A2:S957,19,FALSE)="SHOWCASE", VLOOKUP(E1247,Store_Showcase!B2:N144,13, FALSE), IF(VLOOKUP(G1247,Sku_Consolidated!A2:S957,19,FALSE)="VAM",VLOOKUP(E1247,Store_VAM!B2:N273,13, FALSE),VLOOKUP(E1247,Store_SRP!B2:N110,13, FALSE)))</f>
      </c>
      <c r="AC1247" s="1">
        <f>IF(IFERROR(AB1247,TRUE)=TRUE, "-","OK")</f>
      </c>
      <c r="AD1247" s="11" t="s">
        <v>37</v>
      </c>
      <c r="AE1247" s="11" t="s">
        <v>37</v>
      </c>
      <c r="AF1247" s="1">
        <f>IF(IFERROR(VLOOKUP(E1247,Store_Showcase!B2:H144,{5}, FALSE), TRUE)=TRUE, IF(IFERROR(VLOOKUP(E1247,Store_SRP!B2:H110,{5}, FALSE), TRUE)=TRUE,VLOOKUP(E1247,Store_VAM!B2:H273,{5}, FALSE),VLOOKUP(E1247,Store_SRP!B2:H110,{5}, FALSE)), VLOOKUP(E1247,Store_Showcase!B2:H144,{5}, FALSE))</f>
      </c>
      <c r="AG1247" s="1">
        <f>IF(IFERROR(VLOOKUP(E1247,Store_Showcase!B2:H144,{6}, FALSE), TRUE)=TRUE, IF(IFERROR(VLOOKUP(E1247,Store_SRP!B2:H110,{6}, FALSE), TRUE)=TRUE,VLOOKUP(E1247,Store_VAM!B2:H273,{6}, FALSE),VLOOKUP(E1247,Store_SRP!B2:H110,{6}, FALSE)), VLOOKUP(E1247,Store_Showcase!B2:H144,{6}, FALSE))</f>
      </c>
      <c r="AH1247" s="1">
        <f>VLOOKUP(G1247,Sku_Consolidated!A2:R957,18,FALSE)</f>
      </c>
      <c r="AI1247" s="1">
        <f>VLOOKUP(G1247,Sku_Consolidated!A2:S957,19,FALSE)</f>
      </c>
      <c r="AJ1247" s="1">
        <f>VLOOKUP(G1247,Sku_Consolidated!A2:T957,20,FALSE)</f>
      </c>
    </row>
    <row r="1248" spans="1:36" x14ac:dyDescent="0.25">
      <c r="A1248" s="1">
        <v>2024</v>
      </c>
      <c r="B1248" s="1" t="s">
        <v>31</v>
      </c>
      <c r="C1248" s="1" t="s">
        <v>32</v>
      </c>
      <c r="D1248" s="1" t="s">
        <v>33</v>
      </c>
      <c r="E1248" s="9" t="s">
        <v>3278</v>
      </c>
      <c r="F1248" s="1">
        <f>IF(VLOOKUP(G1248,Sku_Consolidated!A2:S957,{19},FALSE)="SHOWCASE", VLOOKUP(E1248,Store_Showcase!B2:C144,{2}, FALSE), IF(VLOOKUP(G1248,Sku_Consolidated!A2:S957,{19},FALSE)="VAM",VLOOKUP(E1248,Store_VAM!B2:C273,{2}, FALSE),VLOOKUP(E1248,Store_SRP!B2:C110,{2}, FALSE)))</f>
      </c>
      <c r="G1248" s="1">
        <v>14270</v>
      </c>
      <c r="H1248" s="1" t="s">
        <v>1450</v>
      </c>
      <c r="I1248" s="10" t="s">
        <v>3310</v>
      </c>
      <c r="J1248" s="1">
        <f>VLOOKUP(G1248,Sku_Consolidated!A2:C957, 3, FALSE)</f>
      </c>
      <c r="K1248" s="10">
        <f>IF(J1248="PACK", I1248, 0)</f>
      </c>
      <c r="L1248" s="10">
        <f>IF(J1248="KG", I1248, I1248 * VLOOKUP(G1248,Sku_Consolidated!A2:U957,21,FALSE))</f>
      </c>
      <c r="M1248" s="10" t="s">
        <v>37</v>
      </c>
      <c r="N1248" s="11" t="s">
        <v>3311</v>
      </c>
      <c r="O1248" s="10" t="s">
        <v>3312</v>
      </c>
      <c r="P1248" s="10">
        <f>N1248 - O1248</f>
      </c>
      <c r="Q1248" s="1">
        <f>VLOOKUP(G1248,Sku_Consolidated!A2:G957,7, FALSE)</f>
      </c>
      <c r="R1248" s="1">
        <f>IF(IFERROR(VLOOKUP(E1248,Store_Showcase!B2:H144,7, FALSE), TRUE)=TRUE, IF(IFERROR(VLOOKUP(E1248,Store_SRP!B2:H110,7, FALSE), TRUE)=TRUE,VLOOKUP(E1248,Store_VAM!B2:H273,7, FALSE),VLOOKUP(E1248,Store_SRP!B2:H110,7, FALSE)), VLOOKUP(E1248,Store_Showcase!B2:H144,7, FALSE))</f>
      </c>
      <c r="S1248" s="1">
        <f>IF(IFERROR(VLOOKUP(E1248,Store_Showcase!B2:I144,8, FALSE), TRUE)=TRUE, IF(IFERROR(VLOOKUP(E1248,Store_SRP!B2:I110,8, FALSE), TRUE)=TRUE,VLOOKUP(E1248,Store_VAM!B2:I273,8, FALSE),VLOOKUP(E1248,Store_SRP!B2:I110,8, FALSE)), VLOOKUP(E1248,Store_Showcase!B2:I144,8, FALSE))</f>
      </c>
      <c r="T1248" s="1">
        <f>VLOOKUP(G1248,Sku_Consolidated!A2:R957,18,FALSE)</f>
      </c>
      <c r="U1248" s="1" t="s">
        <v>3300</v>
      </c>
      <c r="V1248" s="1">
        <f>IF(VLOOKUP(G1248,Sku_Consolidated!A2:S957,19,FALSE)="SHOWCASE", VLOOKUP(E1248,Store_Showcase!B2:L144,11, FALSE), IF(VLOOKUP(G1248,Sku_Consolidated!A2:S957,19,FALSE)="VAM",VLOOKUP(E1248,Store_VAM!B2:L273,11, FALSE),VLOOKUP(E1248,Store_SRP!B2:L110,11, FALSE)))</f>
      </c>
      <c r="W1248" s="1">
        <f>VLOOKUP(G1248,Sku_Consolidated!A2:W957,11,FALSE)</f>
      </c>
      <c r="X1248" s="1">
        <f>VLOOKUP(G1248,Sku_Consolidated!A2:H957,8,FALSE)</f>
      </c>
      <c r="Y1248" s="1">
        <f>VLOOKUP(G1248,Sku_Consolidated!A2:I957,9,FALSE)</f>
      </c>
      <c r="Z1248" s="1" t="s">
        <v>41</v>
      </c>
      <c r="AA1248" s="1">
        <f>VLOOKUP(G1248,Sku_Consolidated!A2:E957,5,FALSE)</f>
      </c>
      <c r="AB1248" s="1">
        <f>IF(VLOOKUP(G1248,Sku_Consolidated!A2:S957,19,FALSE)="SHOWCASE", VLOOKUP(E1248,Store_Showcase!B2:N144,13, FALSE), IF(VLOOKUP(G1248,Sku_Consolidated!A2:S957,19,FALSE)="VAM",VLOOKUP(E1248,Store_VAM!B2:N273,13, FALSE),VLOOKUP(E1248,Store_SRP!B2:N110,13, FALSE)))</f>
      </c>
      <c r="AC1248" s="1">
        <f>IF(IFERROR(AB1248,TRUE)=TRUE, "-","OK")</f>
      </c>
      <c r="AD1248" s="11" t="s">
        <v>37</v>
      </c>
      <c r="AE1248" s="11" t="s">
        <v>37</v>
      </c>
      <c r="AF1248" s="1">
        <f>IF(IFERROR(VLOOKUP(E1248,Store_Showcase!B2:H144,{5}, FALSE), TRUE)=TRUE, IF(IFERROR(VLOOKUP(E1248,Store_SRP!B2:H110,{5}, FALSE), TRUE)=TRUE,VLOOKUP(E1248,Store_VAM!B2:H273,{5}, FALSE),VLOOKUP(E1248,Store_SRP!B2:H110,{5}, FALSE)), VLOOKUP(E1248,Store_Showcase!B2:H144,{5}, FALSE))</f>
      </c>
      <c r="AG1248" s="1">
        <f>IF(IFERROR(VLOOKUP(E1248,Store_Showcase!B2:H144,{6}, FALSE), TRUE)=TRUE, IF(IFERROR(VLOOKUP(E1248,Store_SRP!B2:H110,{6}, FALSE), TRUE)=TRUE,VLOOKUP(E1248,Store_VAM!B2:H273,{6}, FALSE),VLOOKUP(E1248,Store_SRP!B2:H110,{6}, FALSE)), VLOOKUP(E1248,Store_Showcase!B2:H144,{6}, FALSE))</f>
      </c>
      <c r="AH1248" s="1">
        <f>VLOOKUP(G1248,Sku_Consolidated!A2:R957,18,FALSE)</f>
      </c>
      <c r="AI1248" s="1">
        <f>VLOOKUP(G1248,Sku_Consolidated!A2:S957,19,FALSE)</f>
      </c>
      <c r="AJ1248" s="1">
        <f>VLOOKUP(G1248,Sku_Consolidated!A2:T957,20,FALSE)</f>
      </c>
    </row>
    <row r="1249" spans="1:36" x14ac:dyDescent="0.25">
      <c r="A1249" s="1">
        <v>2024</v>
      </c>
      <c r="B1249" s="1" t="s">
        <v>31</v>
      </c>
      <c r="C1249" s="1" t="s">
        <v>32</v>
      </c>
      <c r="D1249" s="1" t="s">
        <v>33</v>
      </c>
      <c r="E1249" s="9" t="s">
        <v>3278</v>
      </c>
      <c r="F1249" s="1">
        <f>IF(VLOOKUP(G1249,Sku_Consolidated!A2:S957,{19},FALSE)="SHOWCASE", VLOOKUP(E1249,Store_Showcase!B2:C144,{2}, FALSE), IF(VLOOKUP(G1249,Sku_Consolidated!A2:S957,{19},FALSE)="VAM",VLOOKUP(E1249,Store_VAM!B2:C273,{2}, FALSE),VLOOKUP(E1249,Store_SRP!B2:C110,{2}, FALSE)))</f>
      </c>
      <c r="G1249" s="1">
        <v>14275</v>
      </c>
      <c r="H1249" s="1" t="s">
        <v>1454</v>
      </c>
      <c r="I1249" s="10" t="s">
        <v>3313</v>
      </c>
      <c r="J1249" s="1">
        <f>VLOOKUP(G1249,Sku_Consolidated!A2:C957, 3, FALSE)</f>
      </c>
      <c r="K1249" s="10">
        <f>IF(J1249="PACK", I1249, 0)</f>
      </c>
      <c r="L1249" s="10">
        <f>IF(J1249="KG", I1249, I1249 * VLOOKUP(G1249,Sku_Consolidated!A2:U957,21,FALSE))</f>
      </c>
      <c r="M1249" s="10" t="s">
        <v>37</v>
      </c>
      <c r="N1249" s="11" t="s">
        <v>3314</v>
      </c>
      <c r="O1249" s="10" t="s">
        <v>3315</v>
      </c>
      <c r="P1249" s="10">
        <f>N1249 - O1249</f>
      </c>
      <c r="Q1249" s="1">
        <f>VLOOKUP(G1249,Sku_Consolidated!A2:G957,7, FALSE)</f>
      </c>
      <c r="R1249" s="1">
        <f>IF(IFERROR(VLOOKUP(E1249,Store_Showcase!B2:H144,7, FALSE), TRUE)=TRUE, IF(IFERROR(VLOOKUP(E1249,Store_SRP!B2:H110,7, FALSE), TRUE)=TRUE,VLOOKUP(E1249,Store_VAM!B2:H273,7, FALSE),VLOOKUP(E1249,Store_SRP!B2:H110,7, FALSE)), VLOOKUP(E1249,Store_Showcase!B2:H144,7, FALSE))</f>
      </c>
      <c r="S1249" s="1">
        <f>IF(IFERROR(VLOOKUP(E1249,Store_Showcase!B2:I144,8, FALSE), TRUE)=TRUE, IF(IFERROR(VLOOKUP(E1249,Store_SRP!B2:I110,8, FALSE), TRUE)=TRUE,VLOOKUP(E1249,Store_VAM!B2:I273,8, FALSE),VLOOKUP(E1249,Store_SRP!B2:I110,8, FALSE)), VLOOKUP(E1249,Store_Showcase!B2:I144,8, FALSE))</f>
      </c>
      <c r="T1249" s="1">
        <f>VLOOKUP(G1249,Sku_Consolidated!A2:R957,18,FALSE)</f>
      </c>
      <c r="U1249" s="1" t="s">
        <v>3300</v>
      </c>
      <c r="V1249" s="1">
        <f>IF(VLOOKUP(G1249,Sku_Consolidated!A2:S957,19,FALSE)="SHOWCASE", VLOOKUP(E1249,Store_Showcase!B2:L144,11, FALSE), IF(VLOOKUP(G1249,Sku_Consolidated!A2:S957,19,FALSE)="VAM",VLOOKUP(E1249,Store_VAM!B2:L273,11, FALSE),VLOOKUP(E1249,Store_SRP!B2:L110,11, FALSE)))</f>
      </c>
      <c r="W1249" s="1">
        <f>VLOOKUP(G1249,Sku_Consolidated!A2:W957,11,FALSE)</f>
      </c>
      <c r="X1249" s="1">
        <f>VLOOKUP(G1249,Sku_Consolidated!A2:H957,8,FALSE)</f>
      </c>
      <c r="Y1249" s="1">
        <f>VLOOKUP(G1249,Sku_Consolidated!A2:I957,9,FALSE)</f>
      </c>
      <c r="Z1249" s="1" t="s">
        <v>41</v>
      </c>
      <c r="AA1249" s="1">
        <f>VLOOKUP(G1249,Sku_Consolidated!A2:E957,5,FALSE)</f>
      </c>
      <c r="AB1249" s="1">
        <f>IF(VLOOKUP(G1249,Sku_Consolidated!A2:S957,19,FALSE)="SHOWCASE", VLOOKUP(E1249,Store_Showcase!B2:N144,13, FALSE), IF(VLOOKUP(G1249,Sku_Consolidated!A2:S957,19,FALSE)="VAM",VLOOKUP(E1249,Store_VAM!B2:N273,13, FALSE),VLOOKUP(E1249,Store_SRP!B2:N110,13, FALSE)))</f>
      </c>
      <c r="AC1249" s="1">
        <f>IF(IFERROR(AB1249,TRUE)=TRUE, "-","OK")</f>
      </c>
      <c r="AD1249" s="11" t="s">
        <v>37</v>
      </c>
      <c r="AE1249" s="11" t="s">
        <v>37</v>
      </c>
      <c r="AF1249" s="1">
        <f>IF(IFERROR(VLOOKUP(E1249,Store_Showcase!B2:H144,{5}, FALSE), TRUE)=TRUE, IF(IFERROR(VLOOKUP(E1249,Store_SRP!B2:H110,{5}, FALSE), TRUE)=TRUE,VLOOKUP(E1249,Store_VAM!B2:H273,{5}, FALSE),VLOOKUP(E1249,Store_SRP!B2:H110,{5}, FALSE)), VLOOKUP(E1249,Store_Showcase!B2:H144,{5}, FALSE))</f>
      </c>
      <c r="AG1249" s="1">
        <f>IF(IFERROR(VLOOKUP(E1249,Store_Showcase!B2:H144,{6}, FALSE), TRUE)=TRUE, IF(IFERROR(VLOOKUP(E1249,Store_SRP!B2:H110,{6}, FALSE), TRUE)=TRUE,VLOOKUP(E1249,Store_VAM!B2:H273,{6}, FALSE),VLOOKUP(E1249,Store_SRP!B2:H110,{6}, FALSE)), VLOOKUP(E1249,Store_Showcase!B2:H144,{6}, FALSE))</f>
      </c>
      <c r="AH1249" s="1">
        <f>VLOOKUP(G1249,Sku_Consolidated!A2:R957,18,FALSE)</f>
      </c>
      <c r="AI1249" s="1">
        <f>VLOOKUP(G1249,Sku_Consolidated!A2:S957,19,FALSE)</f>
      </c>
      <c r="AJ1249" s="1">
        <f>VLOOKUP(G1249,Sku_Consolidated!A2:T957,20,FALSE)</f>
      </c>
    </row>
    <row r="1250" spans="1:36" x14ac:dyDescent="0.25">
      <c r="A1250" s="1">
        <v>2024</v>
      </c>
      <c r="B1250" s="1" t="s">
        <v>31</v>
      </c>
      <c r="C1250" s="1" t="s">
        <v>32</v>
      </c>
      <c r="D1250" s="1" t="s">
        <v>33</v>
      </c>
      <c r="E1250" s="9" t="s">
        <v>3278</v>
      </c>
      <c r="F1250" s="1">
        <f>IF(VLOOKUP(G1250,Sku_Consolidated!A2:S957,{19},FALSE)="SHOWCASE", VLOOKUP(E1250,Store_Showcase!B2:C144,{2}, FALSE), IF(VLOOKUP(G1250,Sku_Consolidated!A2:S957,{19},FALSE)="VAM",VLOOKUP(E1250,Store_VAM!B2:C273,{2}, FALSE),VLOOKUP(E1250,Store_SRP!B2:C110,{2}, FALSE)))</f>
      </c>
      <c r="G1250" s="1">
        <v>14280</v>
      </c>
      <c r="H1250" s="1" t="s">
        <v>1458</v>
      </c>
      <c r="I1250" s="10" t="s">
        <v>3316</v>
      </c>
      <c r="J1250" s="1">
        <f>VLOOKUP(G1250,Sku_Consolidated!A2:C957, 3, FALSE)</f>
      </c>
      <c r="K1250" s="10">
        <f>IF(J1250="PACK", I1250, 0)</f>
      </c>
      <c r="L1250" s="10">
        <f>IF(J1250="KG", I1250, I1250 * VLOOKUP(G1250,Sku_Consolidated!A2:U957,21,FALSE))</f>
      </c>
      <c r="M1250" s="10" t="s">
        <v>37</v>
      </c>
      <c r="N1250" s="11" t="s">
        <v>3317</v>
      </c>
      <c r="O1250" s="10" t="s">
        <v>3318</v>
      </c>
      <c r="P1250" s="10">
        <f>N1250 - O1250</f>
      </c>
      <c r="Q1250" s="1">
        <f>VLOOKUP(G1250,Sku_Consolidated!A2:G957,7, FALSE)</f>
      </c>
      <c r="R1250" s="1">
        <f>IF(IFERROR(VLOOKUP(E1250,Store_Showcase!B2:H144,7, FALSE), TRUE)=TRUE, IF(IFERROR(VLOOKUP(E1250,Store_SRP!B2:H110,7, FALSE), TRUE)=TRUE,VLOOKUP(E1250,Store_VAM!B2:H273,7, FALSE),VLOOKUP(E1250,Store_SRP!B2:H110,7, FALSE)), VLOOKUP(E1250,Store_Showcase!B2:H144,7, FALSE))</f>
      </c>
      <c r="S1250" s="1">
        <f>IF(IFERROR(VLOOKUP(E1250,Store_Showcase!B2:I144,8, FALSE), TRUE)=TRUE, IF(IFERROR(VLOOKUP(E1250,Store_SRP!B2:I110,8, FALSE), TRUE)=TRUE,VLOOKUP(E1250,Store_VAM!B2:I273,8, FALSE),VLOOKUP(E1250,Store_SRP!B2:I110,8, FALSE)), VLOOKUP(E1250,Store_Showcase!B2:I144,8, FALSE))</f>
      </c>
      <c r="T1250" s="1">
        <f>VLOOKUP(G1250,Sku_Consolidated!A2:R957,18,FALSE)</f>
      </c>
      <c r="U1250" s="1" t="s">
        <v>3300</v>
      </c>
      <c r="V1250" s="1">
        <f>IF(VLOOKUP(G1250,Sku_Consolidated!A2:S957,19,FALSE)="SHOWCASE", VLOOKUP(E1250,Store_Showcase!B2:L144,11, FALSE), IF(VLOOKUP(G1250,Sku_Consolidated!A2:S957,19,FALSE)="VAM",VLOOKUP(E1250,Store_VAM!B2:L273,11, FALSE),VLOOKUP(E1250,Store_SRP!B2:L110,11, FALSE)))</f>
      </c>
      <c r="W1250" s="1">
        <f>VLOOKUP(G1250,Sku_Consolidated!A2:W957,11,FALSE)</f>
      </c>
      <c r="X1250" s="1">
        <f>VLOOKUP(G1250,Sku_Consolidated!A2:H957,8,FALSE)</f>
      </c>
      <c r="Y1250" s="1">
        <f>VLOOKUP(G1250,Sku_Consolidated!A2:I957,9,FALSE)</f>
      </c>
      <c r="Z1250" s="1" t="s">
        <v>41</v>
      </c>
      <c r="AA1250" s="1">
        <f>VLOOKUP(G1250,Sku_Consolidated!A2:E957,5,FALSE)</f>
      </c>
      <c r="AB1250" s="1">
        <f>IF(VLOOKUP(G1250,Sku_Consolidated!A2:S957,19,FALSE)="SHOWCASE", VLOOKUP(E1250,Store_Showcase!B2:N144,13, FALSE), IF(VLOOKUP(G1250,Sku_Consolidated!A2:S957,19,FALSE)="VAM",VLOOKUP(E1250,Store_VAM!B2:N273,13, FALSE),VLOOKUP(E1250,Store_SRP!B2:N110,13, FALSE)))</f>
      </c>
      <c r="AC1250" s="1">
        <f>IF(IFERROR(AB1250,TRUE)=TRUE, "-","OK")</f>
      </c>
      <c r="AD1250" s="11" t="s">
        <v>37</v>
      </c>
      <c r="AE1250" s="11" t="s">
        <v>37</v>
      </c>
      <c r="AF1250" s="1">
        <f>IF(IFERROR(VLOOKUP(E1250,Store_Showcase!B2:H144,{5}, FALSE), TRUE)=TRUE, IF(IFERROR(VLOOKUP(E1250,Store_SRP!B2:H110,{5}, FALSE), TRUE)=TRUE,VLOOKUP(E1250,Store_VAM!B2:H273,{5}, FALSE),VLOOKUP(E1250,Store_SRP!B2:H110,{5}, FALSE)), VLOOKUP(E1250,Store_Showcase!B2:H144,{5}, FALSE))</f>
      </c>
      <c r="AG1250" s="1">
        <f>IF(IFERROR(VLOOKUP(E1250,Store_Showcase!B2:H144,{6}, FALSE), TRUE)=TRUE, IF(IFERROR(VLOOKUP(E1250,Store_SRP!B2:H110,{6}, FALSE), TRUE)=TRUE,VLOOKUP(E1250,Store_VAM!B2:H273,{6}, FALSE),VLOOKUP(E1250,Store_SRP!B2:H110,{6}, FALSE)), VLOOKUP(E1250,Store_Showcase!B2:H144,{6}, FALSE))</f>
      </c>
      <c r="AH1250" s="1">
        <f>VLOOKUP(G1250,Sku_Consolidated!A2:R957,18,FALSE)</f>
      </c>
      <c r="AI1250" s="1">
        <f>VLOOKUP(G1250,Sku_Consolidated!A2:S957,19,FALSE)</f>
      </c>
      <c r="AJ1250" s="1">
        <f>VLOOKUP(G1250,Sku_Consolidated!A2:T957,20,FALSE)</f>
      </c>
    </row>
    <row r="1251" spans="1:36" x14ac:dyDescent="0.25">
      <c r="A1251" s="1">
        <v>2024</v>
      </c>
      <c r="B1251" s="1" t="s">
        <v>31</v>
      </c>
      <c r="C1251" s="1" t="s">
        <v>32</v>
      </c>
      <c r="D1251" s="1" t="s">
        <v>33</v>
      </c>
      <c r="E1251" s="9" t="s">
        <v>3278</v>
      </c>
      <c r="F1251" s="1">
        <f>IF(VLOOKUP(G1251,Sku_Consolidated!A2:S957,{19},FALSE)="SHOWCASE", VLOOKUP(E1251,Store_Showcase!B2:C144,{2}, FALSE), IF(VLOOKUP(G1251,Sku_Consolidated!A2:S957,{19},FALSE)="VAM",VLOOKUP(E1251,Store_VAM!B2:C273,{2}, FALSE),VLOOKUP(E1251,Store_SRP!B2:C110,{2}, FALSE)))</f>
      </c>
      <c r="G1251" s="1">
        <v>14281</v>
      </c>
      <c r="H1251" s="1" t="s">
        <v>1621</v>
      </c>
      <c r="I1251" s="10" t="s">
        <v>3319</v>
      </c>
      <c r="J1251" s="1">
        <f>VLOOKUP(G1251,Sku_Consolidated!A2:C957, 3, FALSE)</f>
      </c>
      <c r="K1251" s="10">
        <f>IF(J1251="PACK", I1251, 0)</f>
      </c>
      <c r="L1251" s="10">
        <f>IF(J1251="KG", I1251, I1251 * VLOOKUP(G1251,Sku_Consolidated!A2:U957,21,FALSE))</f>
      </c>
      <c r="M1251" s="10" t="s">
        <v>37</v>
      </c>
      <c r="N1251" s="11" t="s">
        <v>3320</v>
      </c>
      <c r="O1251" s="10" t="s">
        <v>3321</v>
      </c>
      <c r="P1251" s="10">
        <f>N1251 - O1251</f>
      </c>
      <c r="Q1251" s="1">
        <f>VLOOKUP(G1251,Sku_Consolidated!A2:G957,7, FALSE)</f>
      </c>
      <c r="R1251" s="1">
        <f>IF(IFERROR(VLOOKUP(E1251,Store_Showcase!B2:H144,7, FALSE), TRUE)=TRUE, IF(IFERROR(VLOOKUP(E1251,Store_SRP!B2:H110,7, FALSE), TRUE)=TRUE,VLOOKUP(E1251,Store_VAM!B2:H273,7, FALSE),VLOOKUP(E1251,Store_SRP!B2:H110,7, FALSE)), VLOOKUP(E1251,Store_Showcase!B2:H144,7, FALSE))</f>
      </c>
      <c r="S1251" s="1">
        <f>IF(IFERROR(VLOOKUP(E1251,Store_Showcase!B2:I144,8, FALSE), TRUE)=TRUE, IF(IFERROR(VLOOKUP(E1251,Store_SRP!B2:I110,8, FALSE), TRUE)=TRUE,VLOOKUP(E1251,Store_VAM!B2:I273,8, FALSE),VLOOKUP(E1251,Store_SRP!B2:I110,8, FALSE)), VLOOKUP(E1251,Store_Showcase!B2:I144,8, FALSE))</f>
      </c>
      <c r="T1251" s="1">
        <f>VLOOKUP(G1251,Sku_Consolidated!A2:R957,18,FALSE)</f>
      </c>
      <c r="U1251" s="1" t="s">
        <v>3300</v>
      </c>
      <c r="V1251" s="1">
        <f>IF(VLOOKUP(G1251,Sku_Consolidated!A2:S957,19,FALSE)="SHOWCASE", VLOOKUP(E1251,Store_Showcase!B2:L144,11, FALSE), IF(VLOOKUP(G1251,Sku_Consolidated!A2:S957,19,FALSE)="VAM",VLOOKUP(E1251,Store_VAM!B2:L273,11, FALSE),VLOOKUP(E1251,Store_SRP!B2:L110,11, FALSE)))</f>
      </c>
      <c r="W1251" s="1">
        <f>VLOOKUP(G1251,Sku_Consolidated!A2:W957,11,FALSE)</f>
      </c>
      <c r="X1251" s="1">
        <f>VLOOKUP(G1251,Sku_Consolidated!A2:H957,8,FALSE)</f>
      </c>
      <c r="Y1251" s="1">
        <f>VLOOKUP(G1251,Sku_Consolidated!A2:I957,9,FALSE)</f>
      </c>
      <c r="Z1251" s="1" t="s">
        <v>41</v>
      </c>
      <c r="AA1251" s="1">
        <f>VLOOKUP(G1251,Sku_Consolidated!A2:E957,5,FALSE)</f>
      </c>
      <c r="AB1251" s="1">
        <f>IF(VLOOKUP(G1251,Sku_Consolidated!A2:S957,19,FALSE)="SHOWCASE", VLOOKUP(E1251,Store_Showcase!B2:N144,13, FALSE), IF(VLOOKUP(G1251,Sku_Consolidated!A2:S957,19,FALSE)="VAM",VLOOKUP(E1251,Store_VAM!B2:N273,13, FALSE),VLOOKUP(E1251,Store_SRP!B2:N110,13, FALSE)))</f>
      </c>
      <c r="AC1251" s="1">
        <f>IF(IFERROR(AB1251,TRUE)=TRUE, "-","OK")</f>
      </c>
      <c r="AD1251" s="11" t="s">
        <v>37</v>
      </c>
      <c r="AE1251" s="11" t="s">
        <v>37</v>
      </c>
      <c r="AF1251" s="1">
        <f>IF(IFERROR(VLOOKUP(E1251,Store_Showcase!B2:H144,{5}, FALSE), TRUE)=TRUE, IF(IFERROR(VLOOKUP(E1251,Store_SRP!B2:H110,{5}, FALSE), TRUE)=TRUE,VLOOKUP(E1251,Store_VAM!B2:H273,{5}, FALSE),VLOOKUP(E1251,Store_SRP!B2:H110,{5}, FALSE)), VLOOKUP(E1251,Store_Showcase!B2:H144,{5}, FALSE))</f>
      </c>
      <c r="AG1251" s="1">
        <f>IF(IFERROR(VLOOKUP(E1251,Store_Showcase!B2:H144,{6}, FALSE), TRUE)=TRUE, IF(IFERROR(VLOOKUP(E1251,Store_SRP!B2:H110,{6}, FALSE), TRUE)=TRUE,VLOOKUP(E1251,Store_VAM!B2:H273,{6}, FALSE),VLOOKUP(E1251,Store_SRP!B2:H110,{6}, FALSE)), VLOOKUP(E1251,Store_Showcase!B2:H144,{6}, FALSE))</f>
      </c>
      <c r="AH1251" s="1">
        <f>VLOOKUP(G1251,Sku_Consolidated!A2:R957,18,FALSE)</f>
      </c>
      <c r="AI1251" s="1">
        <f>VLOOKUP(G1251,Sku_Consolidated!A2:S957,19,FALSE)</f>
      </c>
      <c r="AJ1251" s="1">
        <f>VLOOKUP(G1251,Sku_Consolidated!A2:T957,20,FALSE)</f>
      </c>
    </row>
    <row r="1252" spans="1:36" x14ac:dyDescent="0.25">
      <c r="A1252" s="1">
        <v>2024</v>
      </c>
      <c r="B1252" s="1" t="s">
        <v>31</v>
      </c>
      <c r="C1252" s="1" t="s">
        <v>32</v>
      </c>
      <c r="D1252" s="1" t="s">
        <v>33</v>
      </c>
      <c r="E1252" s="9" t="s">
        <v>3322</v>
      </c>
      <c r="F1252" s="1">
        <f>IF(VLOOKUP(G1252,Sku_Consolidated!A2:S957,{19},FALSE)="SHOWCASE", VLOOKUP(E1252,Store_Showcase!B2:C144,{2}, FALSE), IF(VLOOKUP(G1252,Sku_Consolidated!A2:S957,{19},FALSE)="VAM",VLOOKUP(E1252,Store_VAM!B2:C273,{2}, FALSE),VLOOKUP(E1252,Store_SRP!B2:C110,{2}, FALSE)))</f>
      </c>
      <c r="G1252" s="1">
        <v>795719</v>
      </c>
      <c r="H1252" s="1" t="s">
        <v>1466</v>
      </c>
      <c r="I1252" s="10" t="s">
        <v>1424</v>
      </c>
      <c r="J1252" s="1">
        <f>VLOOKUP(G1252,Sku_Consolidated!A2:C957, 3, FALSE)</f>
      </c>
      <c r="K1252" s="10">
        <f>IF(J1252="PACK", I1252, 0)</f>
      </c>
      <c r="L1252" s="10">
        <f>IF(J1252="KG", I1252, I1252 * VLOOKUP(G1252,Sku_Consolidated!A2:U957,21,FALSE))</f>
      </c>
      <c r="M1252" s="10" t="s">
        <v>37</v>
      </c>
      <c r="N1252" s="11" t="s">
        <v>1425</v>
      </c>
      <c r="O1252" s="10" t="s">
        <v>1700</v>
      </c>
      <c r="P1252" s="10">
        <f>N1252 - O1252</f>
      </c>
      <c r="Q1252" s="1">
        <f>VLOOKUP(G1252,Sku_Consolidated!A2:G957,7, FALSE)</f>
      </c>
      <c r="R1252" s="1">
        <f>IF(IFERROR(VLOOKUP(E1252,Store_Showcase!B2:H144,7, FALSE), TRUE)=TRUE, IF(IFERROR(VLOOKUP(E1252,Store_SRP!B2:H110,7, FALSE), TRUE)=TRUE,VLOOKUP(E1252,Store_VAM!B2:H273,7, FALSE),VLOOKUP(E1252,Store_SRP!B2:H110,7, FALSE)), VLOOKUP(E1252,Store_Showcase!B2:H144,7, FALSE))</f>
      </c>
      <c r="S1252" s="1">
        <f>IF(IFERROR(VLOOKUP(E1252,Store_Showcase!B2:I144,8, FALSE), TRUE)=TRUE, IF(IFERROR(VLOOKUP(E1252,Store_SRP!B2:I110,8, FALSE), TRUE)=TRUE,VLOOKUP(E1252,Store_VAM!B2:I273,8, FALSE),VLOOKUP(E1252,Store_SRP!B2:I110,8, FALSE)), VLOOKUP(E1252,Store_Showcase!B2:I144,8, FALSE))</f>
      </c>
      <c r="T1252" s="1">
        <f>VLOOKUP(G1252,Sku_Consolidated!A2:R957,18,FALSE)</f>
      </c>
      <c r="U1252" s="1" t="s">
        <v>3323</v>
      </c>
      <c r="V1252" s="1">
        <f>IF(VLOOKUP(G1252,Sku_Consolidated!A2:S957,19,FALSE)="SHOWCASE", VLOOKUP(E1252,Store_Showcase!B2:L144,11, FALSE), IF(VLOOKUP(G1252,Sku_Consolidated!A2:S957,19,FALSE)="VAM",VLOOKUP(E1252,Store_VAM!B2:L273,11, FALSE),VLOOKUP(E1252,Store_SRP!B2:L110,11, FALSE)))</f>
      </c>
      <c r="W1252" s="1">
        <f>VLOOKUP(G1252,Sku_Consolidated!A2:W957,11,FALSE)</f>
      </c>
      <c r="X1252" s="1">
        <f>VLOOKUP(G1252,Sku_Consolidated!A2:H957,8,FALSE)</f>
      </c>
      <c r="Y1252" s="1">
        <f>VLOOKUP(G1252,Sku_Consolidated!A2:I957,9,FALSE)</f>
      </c>
      <c r="Z1252" s="1" t="s">
        <v>41</v>
      </c>
      <c r="AA1252" s="1">
        <f>VLOOKUP(G1252,Sku_Consolidated!A2:E957,5,FALSE)</f>
      </c>
      <c r="AB1252" s="1">
        <f>IF(VLOOKUP(G1252,Sku_Consolidated!A2:S957,19,FALSE)="SHOWCASE", VLOOKUP(E1252,Store_Showcase!B2:N144,13, FALSE), IF(VLOOKUP(G1252,Sku_Consolidated!A2:S957,19,FALSE)="VAM",VLOOKUP(E1252,Store_VAM!B2:N273,13, FALSE),VLOOKUP(E1252,Store_SRP!B2:N110,13, FALSE)))</f>
      </c>
      <c r="AC1252" s="1">
        <f>IF(IFERROR(AB1252,TRUE)=TRUE, "-","OK")</f>
      </c>
      <c r="AD1252" s="11" t="s">
        <v>37</v>
      </c>
      <c r="AE1252" s="11" t="s">
        <v>37</v>
      </c>
      <c r="AF1252" s="1">
        <f>IF(IFERROR(VLOOKUP(E1252,Store_Showcase!B2:H144,{5}, FALSE), TRUE)=TRUE, IF(IFERROR(VLOOKUP(E1252,Store_SRP!B2:H110,{5}, FALSE), TRUE)=TRUE,VLOOKUP(E1252,Store_VAM!B2:H273,{5}, FALSE),VLOOKUP(E1252,Store_SRP!B2:H110,{5}, FALSE)), VLOOKUP(E1252,Store_Showcase!B2:H144,{5}, FALSE))</f>
      </c>
      <c r="AG1252" s="1">
        <f>IF(IFERROR(VLOOKUP(E1252,Store_Showcase!B2:H144,{6}, FALSE), TRUE)=TRUE, IF(IFERROR(VLOOKUP(E1252,Store_SRP!B2:H110,{6}, FALSE), TRUE)=TRUE,VLOOKUP(E1252,Store_VAM!B2:H273,{6}, FALSE),VLOOKUP(E1252,Store_SRP!B2:H110,{6}, FALSE)), VLOOKUP(E1252,Store_Showcase!B2:H144,{6}, FALSE))</f>
      </c>
      <c r="AH1252" s="1">
        <f>VLOOKUP(G1252,Sku_Consolidated!A2:R957,18,FALSE)</f>
      </c>
      <c r="AI1252" s="1">
        <f>VLOOKUP(G1252,Sku_Consolidated!A2:S957,19,FALSE)</f>
      </c>
      <c r="AJ1252" s="1">
        <f>VLOOKUP(G1252,Sku_Consolidated!A2:T957,20,FALSE)</f>
      </c>
    </row>
    <row r="1253" spans="1:36" x14ac:dyDescent="0.25">
      <c r="A1253" s="1">
        <v>2024</v>
      </c>
      <c r="B1253" s="1" t="s">
        <v>31</v>
      </c>
      <c r="C1253" s="1" t="s">
        <v>32</v>
      </c>
      <c r="D1253" s="1" t="s">
        <v>33</v>
      </c>
      <c r="E1253" s="9" t="s">
        <v>3322</v>
      </c>
      <c r="F1253" s="1">
        <f>IF(VLOOKUP(G1253,Sku_Consolidated!A2:S957,{19},FALSE)="SHOWCASE", VLOOKUP(E1253,Store_Showcase!B2:C144,{2}, FALSE), IF(VLOOKUP(G1253,Sku_Consolidated!A2:S957,{19},FALSE)="VAM",VLOOKUP(E1253,Store_VAM!B2:C273,{2}, FALSE),VLOOKUP(E1253,Store_SRP!B2:C110,{2}, FALSE)))</f>
      </c>
      <c r="G1253" s="1">
        <v>795725</v>
      </c>
      <c r="H1253" s="1" t="s">
        <v>1417</v>
      </c>
      <c r="I1253" s="10" t="s">
        <v>1137</v>
      </c>
      <c r="J1253" s="1">
        <f>VLOOKUP(G1253,Sku_Consolidated!A2:C957, 3, FALSE)</f>
      </c>
      <c r="K1253" s="10">
        <f>IF(J1253="PACK", I1253, 0)</f>
      </c>
      <c r="L1253" s="10">
        <f>IF(J1253="KG", I1253, I1253 * VLOOKUP(G1253,Sku_Consolidated!A2:U957,21,FALSE))</f>
      </c>
      <c r="M1253" s="10" t="s">
        <v>37</v>
      </c>
      <c r="N1253" s="11" t="s">
        <v>1418</v>
      </c>
      <c r="O1253" s="10" t="s">
        <v>2555</v>
      </c>
      <c r="P1253" s="10">
        <f>N1253 - O1253</f>
      </c>
      <c r="Q1253" s="1">
        <f>VLOOKUP(G1253,Sku_Consolidated!A2:G957,7, FALSE)</f>
      </c>
      <c r="R1253" s="1">
        <f>IF(IFERROR(VLOOKUP(E1253,Store_Showcase!B2:H144,7, FALSE), TRUE)=TRUE, IF(IFERROR(VLOOKUP(E1253,Store_SRP!B2:H110,7, FALSE), TRUE)=TRUE,VLOOKUP(E1253,Store_VAM!B2:H273,7, FALSE),VLOOKUP(E1253,Store_SRP!B2:H110,7, FALSE)), VLOOKUP(E1253,Store_Showcase!B2:H144,7, FALSE))</f>
      </c>
      <c r="S1253" s="1">
        <f>IF(IFERROR(VLOOKUP(E1253,Store_Showcase!B2:I144,8, FALSE), TRUE)=TRUE, IF(IFERROR(VLOOKUP(E1253,Store_SRP!B2:I110,8, FALSE), TRUE)=TRUE,VLOOKUP(E1253,Store_VAM!B2:I273,8, FALSE),VLOOKUP(E1253,Store_SRP!B2:I110,8, FALSE)), VLOOKUP(E1253,Store_Showcase!B2:I144,8, FALSE))</f>
      </c>
      <c r="T1253" s="1">
        <f>VLOOKUP(G1253,Sku_Consolidated!A2:R957,18,FALSE)</f>
      </c>
      <c r="U1253" s="1" t="s">
        <v>3323</v>
      </c>
      <c r="V1253" s="1">
        <f>IF(VLOOKUP(G1253,Sku_Consolidated!A2:S957,19,FALSE)="SHOWCASE", VLOOKUP(E1253,Store_Showcase!B2:L144,11, FALSE), IF(VLOOKUP(G1253,Sku_Consolidated!A2:S957,19,FALSE)="VAM",VLOOKUP(E1253,Store_VAM!B2:L273,11, FALSE),VLOOKUP(E1253,Store_SRP!B2:L110,11, FALSE)))</f>
      </c>
      <c r="W1253" s="1">
        <f>VLOOKUP(G1253,Sku_Consolidated!A2:W957,11,FALSE)</f>
      </c>
      <c r="X1253" s="1">
        <f>VLOOKUP(G1253,Sku_Consolidated!A2:H957,8,FALSE)</f>
      </c>
      <c r="Y1253" s="1">
        <f>VLOOKUP(G1253,Sku_Consolidated!A2:I957,9,FALSE)</f>
      </c>
      <c r="Z1253" s="1" t="s">
        <v>41</v>
      </c>
      <c r="AA1253" s="1">
        <f>VLOOKUP(G1253,Sku_Consolidated!A2:E957,5,FALSE)</f>
      </c>
      <c r="AB1253" s="1">
        <f>IF(VLOOKUP(G1253,Sku_Consolidated!A2:S957,19,FALSE)="SHOWCASE", VLOOKUP(E1253,Store_Showcase!B2:N144,13, FALSE), IF(VLOOKUP(G1253,Sku_Consolidated!A2:S957,19,FALSE)="VAM",VLOOKUP(E1253,Store_VAM!B2:N273,13, FALSE),VLOOKUP(E1253,Store_SRP!B2:N110,13, FALSE)))</f>
      </c>
      <c r="AC1253" s="1">
        <f>IF(IFERROR(AB1253,TRUE)=TRUE, "-","OK")</f>
      </c>
      <c r="AD1253" s="11" t="s">
        <v>37</v>
      </c>
      <c r="AE1253" s="11" t="s">
        <v>37</v>
      </c>
      <c r="AF1253" s="1">
        <f>IF(IFERROR(VLOOKUP(E1253,Store_Showcase!B2:H144,{5}, FALSE), TRUE)=TRUE, IF(IFERROR(VLOOKUP(E1253,Store_SRP!B2:H110,{5}, FALSE), TRUE)=TRUE,VLOOKUP(E1253,Store_VAM!B2:H273,{5}, FALSE),VLOOKUP(E1253,Store_SRP!B2:H110,{5}, FALSE)), VLOOKUP(E1253,Store_Showcase!B2:H144,{5}, FALSE))</f>
      </c>
      <c r="AG1253" s="1">
        <f>IF(IFERROR(VLOOKUP(E1253,Store_Showcase!B2:H144,{6}, FALSE), TRUE)=TRUE, IF(IFERROR(VLOOKUP(E1253,Store_SRP!B2:H110,{6}, FALSE), TRUE)=TRUE,VLOOKUP(E1253,Store_VAM!B2:H273,{6}, FALSE),VLOOKUP(E1253,Store_SRP!B2:H110,{6}, FALSE)), VLOOKUP(E1253,Store_Showcase!B2:H144,{6}, FALSE))</f>
      </c>
      <c r="AH1253" s="1">
        <f>VLOOKUP(G1253,Sku_Consolidated!A2:R957,18,FALSE)</f>
      </c>
      <c r="AI1253" s="1">
        <f>VLOOKUP(G1253,Sku_Consolidated!A2:S957,19,FALSE)</f>
      </c>
      <c r="AJ1253" s="1">
        <f>VLOOKUP(G1253,Sku_Consolidated!A2:T957,20,FALSE)</f>
      </c>
    </row>
    <row r="1254" spans="1:36" x14ac:dyDescent="0.25">
      <c r="A1254" s="1">
        <v>2024</v>
      </c>
      <c r="B1254" s="1" t="s">
        <v>31</v>
      </c>
      <c r="C1254" s="1" t="s">
        <v>32</v>
      </c>
      <c r="D1254" s="1" t="s">
        <v>33</v>
      </c>
      <c r="E1254" s="9" t="s">
        <v>3322</v>
      </c>
      <c r="F1254" s="1">
        <f>IF(VLOOKUP(G1254,Sku_Consolidated!A2:S957,{19},FALSE)="SHOWCASE", VLOOKUP(E1254,Store_Showcase!B2:C144,{2}, FALSE), IF(VLOOKUP(G1254,Sku_Consolidated!A2:S957,{19},FALSE)="VAM",VLOOKUP(E1254,Store_VAM!B2:C273,{2}, FALSE),VLOOKUP(E1254,Store_SRP!B2:C110,{2}, FALSE)))</f>
      </c>
      <c r="G1254" s="1">
        <v>795727</v>
      </c>
      <c r="H1254" s="1" t="s">
        <v>1420</v>
      </c>
      <c r="I1254" s="10" t="s">
        <v>1424</v>
      </c>
      <c r="J1254" s="1">
        <f>VLOOKUP(G1254,Sku_Consolidated!A2:C957, 3, FALSE)</f>
      </c>
      <c r="K1254" s="10">
        <f>IF(J1254="PACK", I1254, 0)</f>
      </c>
      <c r="L1254" s="10">
        <f>IF(J1254="KG", I1254, I1254 * VLOOKUP(G1254,Sku_Consolidated!A2:U957,21,FALSE))</f>
      </c>
      <c r="M1254" s="10" t="s">
        <v>37</v>
      </c>
      <c r="N1254" s="11" t="s">
        <v>3324</v>
      </c>
      <c r="O1254" s="10" t="s">
        <v>3325</v>
      </c>
      <c r="P1254" s="10">
        <f>N1254 - O1254</f>
      </c>
      <c r="Q1254" s="1">
        <f>VLOOKUP(G1254,Sku_Consolidated!A2:G957,7, FALSE)</f>
      </c>
      <c r="R1254" s="1">
        <f>IF(IFERROR(VLOOKUP(E1254,Store_Showcase!B2:H144,7, FALSE), TRUE)=TRUE, IF(IFERROR(VLOOKUP(E1254,Store_SRP!B2:H110,7, FALSE), TRUE)=TRUE,VLOOKUP(E1254,Store_VAM!B2:H273,7, FALSE),VLOOKUP(E1254,Store_SRP!B2:H110,7, FALSE)), VLOOKUP(E1254,Store_Showcase!B2:H144,7, FALSE))</f>
      </c>
      <c r="S1254" s="1">
        <f>IF(IFERROR(VLOOKUP(E1254,Store_Showcase!B2:I144,8, FALSE), TRUE)=TRUE, IF(IFERROR(VLOOKUP(E1254,Store_SRP!B2:I110,8, FALSE), TRUE)=TRUE,VLOOKUP(E1254,Store_VAM!B2:I273,8, FALSE),VLOOKUP(E1254,Store_SRP!B2:I110,8, FALSE)), VLOOKUP(E1254,Store_Showcase!B2:I144,8, FALSE))</f>
      </c>
      <c r="T1254" s="1">
        <f>VLOOKUP(G1254,Sku_Consolidated!A2:R957,18,FALSE)</f>
      </c>
      <c r="U1254" s="1" t="s">
        <v>3323</v>
      </c>
      <c r="V1254" s="1">
        <f>IF(VLOOKUP(G1254,Sku_Consolidated!A2:S957,19,FALSE)="SHOWCASE", VLOOKUP(E1254,Store_Showcase!B2:L144,11, FALSE), IF(VLOOKUP(G1254,Sku_Consolidated!A2:S957,19,FALSE)="VAM",VLOOKUP(E1254,Store_VAM!B2:L273,11, FALSE),VLOOKUP(E1254,Store_SRP!B2:L110,11, FALSE)))</f>
      </c>
      <c r="W1254" s="1">
        <f>VLOOKUP(G1254,Sku_Consolidated!A2:W957,11,FALSE)</f>
      </c>
      <c r="X1254" s="1">
        <f>VLOOKUP(G1254,Sku_Consolidated!A2:H957,8,FALSE)</f>
      </c>
      <c r="Y1254" s="1">
        <f>VLOOKUP(G1254,Sku_Consolidated!A2:I957,9,FALSE)</f>
      </c>
      <c r="Z1254" s="1" t="s">
        <v>41</v>
      </c>
      <c r="AA1254" s="1">
        <f>VLOOKUP(G1254,Sku_Consolidated!A2:E957,5,FALSE)</f>
      </c>
      <c r="AB1254" s="1">
        <f>IF(VLOOKUP(G1254,Sku_Consolidated!A2:S957,19,FALSE)="SHOWCASE", VLOOKUP(E1254,Store_Showcase!B2:N144,13, FALSE), IF(VLOOKUP(G1254,Sku_Consolidated!A2:S957,19,FALSE)="VAM",VLOOKUP(E1254,Store_VAM!B2:N273,13, FALSE),VLOOKUP(E1254,Store_SRP!B2:N110,13, FALSE)))</f>
      </c>
      <c r="AC1254" s="1">
        <f>IF(IFERROR(AB1254,TRUE)=TRUE, "-","OK")</f>
      </c>
      <c r="AD1254" s="11" t="s">
        <v>37</v>
      </c>
      <c r="AE1254" s="11" t="s">
        <v>37</v>
      </c>
      <c r="AF1254" s="1">
        <f>IF(IFERROR(VLOOKUP(E1254,Store_Showcase!B2:H144,{5}, FALSE), TRUE)=TRUE, IF(IFERROR(VLOOKUP(E1254,Store_SRP!B2:H110,{5}, FALSE), TRUE)=TRUE,VLOOKUP(E1254,Store_VAM!B2:H273,{5}, FALSE),VLOOKUP(E1254,Store_SRP!B2:H110,{5}, FALSE)), VLOOKUP(E1254,Store_Showcase!B2:H144,{5}, FALSE))</f>
      </c>
      <c r="AG1254" s="1">
        <f>IF(IFERROR(VLOOKUP(E1254,Store_Showcase!B2:H144,{6}, FALSE), TRUE)=TRUE, IF(IFERROR(VLOOKUP(E1254,Store_SRP!B2:H110,{6}, FALSE), TRUE)=TRUE,VLOOKUP(E1254,Store_VAM!B2:H273,{6}, FALSE),VLOOKUP(E1254,Store_SRP!B2:H110,{6}, FALSE)), VLOOKUP(E1254,Store_Showcase!B2:H144,{6}, FALSE))</f>
      </c>
      <c r="AH1254" s="1">
        <f>VLOOKUP(G1254,Sku_Consolidated!A2:R957,18,FALSE)</f>
      </c>
      <c r="AI1254" s="1">
        <f>VLOOKUP(G1254,Sku_Consolidated!A2:S957,19,FALSE)</f>
      </c>
      <c r="AJ1254" s="1">
        <f>VLOOKUP(G1254,Sku_Consolidated!A2:T957,20,FALSE)</f>
      </c>
    </row>
    <row r="1255" spans="1:36" x14ac:dyDescent="0.25">
      <c r="A1255" s="1">
        <v>2024</v>
      </c>
      <c r="B1255" s="1" t="s">
        <v>31</v>
      </c>
      <c r="C1255" s="1" t="s">
        <v>32</v>
      </c>
      <c r="D1255" s="1" t="s">
        <v>33</v>
      </c>
      <c r="E1255" s="9" t="s">
        <v>3322</v>
      </c>
      <c r="F1255" s="1">
        <f>IF(VLOOKUP(G1255,Sku_Consolidated!A2:S957,{19},FALSE)="SHOWCASE", VLOOKUP(E1255,Store_Showcase!B2:C144,{2}, FALSE), IF(VLOOKUP(G1255,Sku_Consolidated!A2:S957,{19},FALSE)="VAM",VLOOKUP(E1255,Store_VAM!B2:C273,{2}, FALSE),VLOOKUP(E1255,Store_SRP!B2:C110,{2}, FALSE)))</f>
      </c>
      <c r="G1255" s="1">
        <v>795728</v>
      </c>
      <c r="H1255" s="1" t="s">
        <v>1647</v>
      </c>
      <c r="I1255" s="10" t="s">
        <v>1638</v>
      </c>
      <c r="J1255" s="1">
        <f>VLOOKUP(G1255,Sku_Consolidated!A2:C957, 3, FALSE)</f>
      </c>
      <c r="K1255" s="10">
        <f>IF(J1255="PACK", I1255, 0)</f>
      </c>
      <c r="L1255" s="10">
        <f>IF(J1255="KG", I1255, I1255 * VLOOKUP(G1255,Sku_Consolidated!A2:U957,21,FALSE))</f>
      </c>
      <c r="M1255" s="10" t="s">
        <v>37</v>
      </c>
      <c r="N1255" s="11" t="s">
        <v>2595</v>
      </c>
      <c r="O1255" s="10" t="s">
        <v>2596</v>
      </c>
      <c r="P1255" s="10">
        <f>N1255 - O1255</f>
      </c>
      <c r="Q1255" s="1">
        <f>VLOOKUP(G1255,Sku_Consolidated!A2:G957,7, FALSE)</f>
      </c>
      <c r="R1255" s="1">
        <f>IF(IFERROR(VLOOKUP(E1255,Store_Showcase!B2:H144,7, FALSE), TRUE)=TRUE, IF(IFERROR(VLOOKUP(E1255,Store_SRP!B2:H110,7, FALSE), TRUE)=TRUE,VLOOKUP(E1255,Store_VAM!B2:H273,7, FALSE),VLOOKUP(E1255,Store_SRP!B2:H110,7, FALSE)), VLOOKUP(E1255,Store_Showcase!B2:H144,7, FALSE))</f>
      </c>
      <c r="S1255" s="1">
        <f>IF(IFERROR(VLOOKUP(E1255,Store_Showcase!B2:I144,8, FALSE), TRUE)=TRUE, IF(IFERROR(VLOOKUP(E1255,Store_SRP!B2:I110,8, FALSE), TRUE)=TRUE,VLOOKUP(E1255,Store_VAM!B2:I273,8, FALSE),VLOOKUP(E1255,Store_SRP!B2:I110,8, FALSE)), VLOOKUP(E1255,Store_Showcase!B2:I144,8, FALSE))</f>
      </c>
      <c r="T1255" s="1">
        <f>VLOOKUP(G1255,Sku_Consolidated!A2:R957,18,FALSE)</f>
      </c>
      <c r="U1255" s="1" t="s">
        <v>3323</v>
      </c>
      <c r="V1255" s="1">
        <f>IF(VLOOKUP(G1255,Sku_Consolidated!A2:S957,19,FALSE)="SHOWCASE", VLOOKUP(E1255,Store_Showcase!B2:L144,11, FALSE), IF(VLOOKUP(G1255,Sku_Consolidated!A2:S957,19,FALSE)="VAM",VLOOKUP(E1255,Store_VAM!B2:L273,11, FALSE),VLOOKUP(E1255,Store_SRP!B2:L110,11, FALSE)))</f>
      </c>
      <c r="W1255" s="1">
        <f>VLOOKUP(G1255,Sku_Consolidated!A2:W957,11,FALSE)</f>
      </c>
      <c r="X1255" s="1">
        <f>VLOOKUP(G1255,Sku_Consolidated!A2:H957,8,FALSE)</f>
      </c>
      <c r="Y1255" s="1">
        <f>VLOOKUP(G1255,Sku_Consolidated!A2:I957,9,FALSE)</f>
      </c>
      <c r="Z1255" s="1" t="s">
        <v>41</v>
      </c>
      <c r="AA1255" s="1">
        <f>VLOOKUP(G1255,Sku_Consolidated!A2:E957,5,FALSE)</f>
      </c>
      <c r="AB1255" s="1">
        <f>IF(VLOOKUP(G1255,Sku_Consolidated!A2:S957,19,FALSE)="SHOWCASE", VLOOKUP(E1255,Store_Showcase!B2:N144,13, FALSE), IF(VLOOKUP(G1255,Sku_Consolidated!A2:S957,19,FALSE)="VAM",VLOOKUP(E1255,Store_VAM!B2:N273,13, FALSE),VLOOKUP(E1255,Store_SRP!B2:N110,13, FALSE)))</f>
      </c>
      <c r="AC1255" s="1">
        <f>IF(IFERROR(AB1255,TRUE)=TRUE, "-","OK")</f>
      </c>
      <c r="AD1255" s="11" t="s">
        <v>37</v>
      </c>
      <c r="AE1255" s="11" t="s">
        <v>37</v>
      </c>
      <c r="AF1255" s="1">
        <f>IF(IFERROR(VLOOKUP(E1255,Store_Showcase!B2:H144,{5}, FALSE), TRUE)=TRUE, IF(IFERROR(VLOOKUP(E1255,Store_SRP!B2:H110,{5}, FALSE), TRUE)=TRUE,VLOOKUP(E1255,Store_VAM!B2:H273,{5}, FALSE),VLOOKUP(E1255,Store_SRP!B2:H110,{5}, FALSE)), VLOOKUP(E1255,Store_Showcase!B2:H144,{5}, FALSE))</f>
      </c>
      <c r="AG1255" s="1">
        <f>IF(IFERROR(VLOOKUP(E1255,Store_Showcase!B2:H144,{6}, FALSE), TRUE)=TRUE, IF(IFERROR(VLOOKUP(E1255,Store_SRP!B2:H110,{6}, FALSE), TRUE)=TRUE,VLOOKUP(E1255,Store_VAM!B2:H273,{6}, FALSE),VLOOKUP(E1255,Store_SRP!B2:H110,{6}, FALSE)), VLOOKUP(E1255,Store_Showcase!B2:H144,{6}, FALSE))</f>
      </c>
      <c r="AH1255" s="1">
        <f>VLOOKUP(G1255,Sku_Consolidated!A2:R957,18,FALSE)</f>
      </c>
      <c r="AI1255" s="1">
        <f>VLOOKUP(G1255,Sku_Consolidated!A2:S957,19,FALSE)</f>
      </c>
      <c r="AJ1255" s="1">
        <f>VLOOKUP(G1255,Sku_Consolidated!A2:T957,20,FALSE)</f>
      </c>
    </row>
    <row r="1256" spans="1:36" x14ac:dyDescent="0.25">
      <c r="A1256" s="1">
        <v>2024</v>
      </c>
      <c r="B1256" s="1" t="s">
        <v>31</v>
      </c>
      <c r="C1256" s="1" t="s">
        <v>32</v>
      </c>
      <c r="D1256" s="1" t="s">
        <v>33</v>
      </c>
      <c r="E1256" s="9" t="s">
        <v>3322</v>
      </c>
      <c r="F1256" s="1">
        <f>IF(VLOOKUP(G1256,Sku_Consolidated!A2:S957,{19},FALSE)="SHOWCASE", VLOOKUP(E1256,Store_Showcase!B2:C144,{2}, FALSE), IF(VLOOKUP(G1256,Sku_Consolidated!A2:S957,{19},FALSE)="VAM",VLOOKUP(E1256,Store_VAM!B2:C273,{2}, FALSE),VLOOKUP(E1256,Store_SRP!B2:C110,{2}, FALSE)))</f>
      </c>
      <c r="G1256" s="1">
        <v>795732</v>
      </c>
      <c r="H1256" s="1" t="s">
        <v>1427</v>
      </c>
      <c r="I1256" s="10" t="s">
        <v>1137</v>
      </c>
      <c r="J1256" s="1">
        <f>VLOOKUP(G1256,Sku_Consolidated!A2:C957, 3, FALSE)</f>
      </c>
      <c r="K1256" s="10">
        <f>IF(J1256="PACK", I1256, 0)</f>
      </c>
      <c r="L1256" s="10">
        <f>IF(J1256="KG", I1256, I1256 * VLOOKUP(G1256,Sku_Consolidated!A2:U957,21,FALSE))</f>
      </c>
      <c r="M1256" s="10" t="s">
        <v>37</v>
      </c>
      <c r="N1256" s="11" t="s">
        <v>1428</v>
      </c>
      <c r="O1256" s="10" t="s">
        <v>2735</v>
      </c>
      <c r="P1256" s="10">
        <f>N1256 - O1256</f>
      </c>
      <c r="Q1256" s="1">
        <f>VLOOKUP(G1256,Sku_Consolidated!A2:G957,7, FALSE)</f>
      </c>
      <c r="R1256" s="1">
        <f>IF(IFERROR(VLOOKUP(E1256,Store_Showcase!B2:H144,7, FALSE), TRUE)=TRUE, IF(IFERROR(VLOOKUP(E1256,Store_SRP!B2:H110,7, FALSE), TRUE)=TRUE,VLOOKUP(E1256,Store_VAM!B2:H273,7, FALSE),VLOOKUP(E1256,Store_SRP!B2:H110,7, FALSE)), VLOOKUP(E1256,Store_Showcase!B2:H144,7, FALSE))</f>
      </c>
      <c r="S1256" s="1">
        <f>IF(IFERROR(VLOOKUP(E1256,Store_Showcase!B2:I144,8, FALSE), TRUE)=TRUE, IF(IFERROR(VLOOKUP(E1256,Store_SRP!B2:I110,8, FALSE), TRUE)=TRUE,VLOOKUP(E1256,Store_VAM!B2:I273,8, FALSE),VLOOKUP(E1256,Store_SRP!B2:I110,8, FALSE)), VLOOKUP(E1256,Store_Showcase!B2:I144,8, FALSE))</f>
      </c>
      <c r="T1256" s="1">
        <f>VLOOKUP(G1256,Sku_Consolidated!A2:R957,18,FALSE)</f>
      </c>
      <c r="U1256" s="1" t="s">
        <v>3323</v>
      </c>
      <c r="V1256" s="1">
        <f>IF(VLOOKUP(G1256,Sku_Consolidated!A2:S957,19,FALSE)="SHOWCASE", VLOOKUP(E1256,Store_Showcase!B2:L144,11, FALSE), IF(VLOOKUP(G1256,Sku_Consolidated!A2:S957,19,FALSE)="VAM",VLOOKUP(E1256,Store_VAM!B2:L273,11, FALSE),VLOOKUP(E1256,Store_SRP!B2:L110,11, FALSE)))</f>
      </c>
      <c r="W1256" s="1">
        <f>VLOOKUP(G1256,Sku_Consolidated!A2:W957,11,FALSE)</f>
      </c>
      <c r="X1256" s="1">
        <f>VLOOKUP(G1256,Sku_Consolidated!A2:H957,8,FALSE)</f>
      </c>
      <c r="Y1256" s="1">
        <f>VLOOKUP(G1256,Sku_Consolidated!A2:I957,9,FALSE)</f>
      </c>
      <c r="Z1256" s="1" t="s">
        <v>41</v>
      </c>
      <c r="AA1256" s="1">
        <f>VLOOKUP(G1256,Sku_Consolidated!A2:E957,5,FALSE)</f>
      </c>
      <c r="AB1256" s="1">
        <f>IF(VLOOKUP(G1256,Sku_Consolidated!A2:S957,19,FALSE)="SHOWCASE", VLOOKUP(E1256,Store_Showcase!B2:N144,13, FALSE), IF(VLOOKUP(G1256,Sku_Consolidated!A2:S957,19,FALSE)="VAM",VLOOKUP(E1256,Store_VAM!B2:N273,13, FALSE),VLOOKUP(E1256,Store_SRP!B2:N110,13, FALSE)))</f>
      </c>
      <c r="AC1256" s="1">
        <f>IF(IFERROR(AB1256,TRUE)=TRUE, "-","OK")</f>
      </c>
      <c r="AD1256" s="11" t="s">
        <v>37</v>
      </c>
      <c r="AE1256" s="11" t="s">
        <v>37</v>
      </c>
      <c r="AF1256" s="1">
        <f>IF(IFERROR(VLOOKUP(E1256,Store_Showcase!B2:H144,{5}, FALSE), TRUE)=TRUE, IF(IFERROR(VLOOKUP(E1256,Store_SRP!B2:H110,{5}, FALSE), TRUE)=TRUE,VLOOKUP(E1256,Store_VAM!B2:H273,{5}, FALSE),VLOOKUP(E1256,Store_SRP!B2:H110,{5}, FALSE)), VLOOKUP(E1256,Store_Showcase!B2:H144,{5}, FALSE))</f>
      </c>
      <c r="AG1256" s="1">
        <f>IF(IFERROR(VLOOKUP(E1256,Store_Showcase!B2:H144,{6}, FALSE), TRUE)=TRUE, IF(IFERROR(VLOOKUP(E1256,Store_SRP!B2:H110,{6}, FALSE), TRUE)=TRUE,VLOOKUP(E1256,Store_VAM!B2:H273,{6}, FALSE),VLOOKUP(E1256,Store_SRP!B2:H110,{6}, FALSE)), VLOOKUP(E1256,Store_Showcase!B2:H144,{6}, FALSE))</f>
      </c>
      <c r="AH1256" s="1">
        <f>VLOOKUP(G1256,Sku_Consolidated!A2:R957,18,FALSE)</f>
      </c>
      <c r="AI1256" s="1">
        <f>VLOOKUP(G1256,Sku_Consolidated!A2:S957,19,FALSE)</f>
      </c>
      <c r="AJ1256" s="1">
        <f>VLOOKUP(G1256,Sku_Consolidated!A2:T957,20,FALSE)</f>
      </c>
    </row>
    <row r="1257" spans="1:36" x14ac:dyDescent="0.25">
      <c r="A1257" s="1">
        <v>2024</v>
      </c>
      <c r="B1257" s="1" t="s">
        <v>31</v>
      </c>
      <c r="C1257" s="1" t="s">
        <v>32</v>
      </c>
      <c r="D1257" s="1" t="s">
        <v>33</v>
      </c>
      <c r="E1257" s="9" t="s">
        <v>3322</v>
      </c>
      <c r="F1257" s="1">
        <f>IF(VLOOKUP(G1257,Sku_Consolidated!A2:S957,{19},FALSE)="SHOWCASE", VLOOKUP(E1257,Store_Showcase!B2:C144,{2}, FALSE), IF(VLOOKUP(G1257,Sku_Consolidated!A2:S957,{19},FALSE)="VAM",VLOOKUP(E1257,Store_VAM!B2:C273,{2}, FALSE),VLOOKUP(E1257,Store_SRP!B2:C110,{2}, FALSE)))</f>
      </c>
      <c r="G1257" s="1">
        <v>795738</v>
      </c>
      <c r="H1257" s="1" t="s">
        <v>1634</v>
      </c>
      <c r="I1257" s="10" t="s">
        <v>1638</v>
      </c>
      <c r="J1257" s="1">
        <f>VLOOKUP(G1257,Sku_Consolidated!A2:C957, 3, FALSE)</f>
      </c>
      <c r="K1257" s="10">
        <f>IF(J1257="PACK", I1257, 0)</f>
      </c>
      <c r="L1257" s="10">
        <f>IF(J1257="KG", I1257, I1257 * VLOOKUP(G1257,Sku_Consolidated!A2:U957,21,FALSE))</f>
      </c>
      <c r="M1257" s="10" t="s">
        <v>37</v>
      </c>
      <c r="N1257" s="11" t="s">
        <v>3326</v>
      </c>
      <c r="O1257" s="10" t="s">
        <v>3327</v>
      </c>
      <c r="P1257" s="10">
        <f>N1257 - O1257</f>
      </c>
      <c r="Q1257" s="1">
        <f>VLOOKUP(G1257,Sku_Consolidated!A2:G957,7, FALSE)</f>
      </c>
      <c r="R1257" s="1">
        <f>IF(IFERROR(VLOOKUP(E1257,Store_Showcase!B2:H144,7, FALSE), TRUE)=TRUE, IF(IFERROR(VLOOKUP(E1257,Store_SRP!B2:H110,7, FALSE), TRUE)=TRUE,VLOOKUP(E1257,Store_VAM!B2:H273,7, FALSE),VLOOKUP(E1257,Store_SRP!B2:H110,7, FALSE)), VLOOKUP(E1257,Store_Showcase!B2:H144,7, FALSE))</f>
      </c>
      <c r="S1257" s="1">
        <f>IF(IFERROR(VLOOKUP(E1257,Store_Showcase!B2:I144,8, FALSE), TRUE)=TRUE, IF(IFERROR(VLOOKUP(E1257,Store_SRP!B2:I110,8, FALSE), TRUE)=TRUE,VLOOKUP(E1257,Store_VAM!B2:I273,8, FALSE),VLOOKUP(E1257,Store_SRP!B2:I110,8, FALSE)), VLOOKUP(E1257,Store_Showcase!B2:I144,8, FALSE))</f>
      </c>
      <c r="T1257" s="1">
        <f>VLOOKUP(G1257,Sku_Consolidated!A2:R957,18,FALSE)</f>
      </c>
      <c r="U1257" s="1" t="s">
        <v>3323</v>
      </c>
      <c r="V1257" s="1">
        <f>IF(VLOOKUP(G1257,Sku_Consolidated!A2:S957,19,FALSE)="SHOWCASE", VLOOKUP(E1257,Store_Showcase!B2:L144,11, FALSE), IF(VLOOKUP(G1257,Sku_Consolidated!A2:S957,19,FALSE)="VAM",VLOOKUP(E1257,Store_VAM!B2:L273,11, FALSE),VLOOKUP(E1257,Store_SRP!B2:L110,11, FALSE)))</f>
      </c>
      <c r="W1257" s="1">
        <f>VLOOKUP(G1257,Sku_Consolidated!A2:W957,11,FALSE)</f>
      </c>
      <c r="X1257" s="1">
        <f>VLOOKUP(G1257,Sku_Consolidated!A2:H957,8,FALSE)</f>
      </c>
      <c r="Y1257" s="1">
        <f>VLOOKUP(G1257,Sku_Consolidated!A2:I957,9,FALSE)</f>
      </c>
      <c r="Z1257" s="1" t="s">
        <v>41</v>
      </c>
      <c r="AA1257" s="1">
        <f>VLOOKUP(G1257,Sku_Consolidated!A2:E957,5,FALSE)</f>
      </c>
      <c r="AB1257" s="1">
        <f>IF(VLOOKUP(G1257,Sku_Consolidated!A2:S957,19,FALSE)="SHOWCASE", VLOOKUP(E1257,Store_Showcase!B2:N144,13, FALSE), IF(VLOOKUP(G1257,Sku_Consolidated!A2:S957,19,FALSE)="VAM",VLOOKUP(E1257,Store_VAM!B2:N273,13, FALSE),VLOOKUP(E1257,Store_SRP!B2:N110,13, FALSE)))</f>
      </c>
      <c r="AC1257" s="1">
        <f>IF(IFERROR(AB1257,TRUE)=TRUE, "-","OK")</f>
      </c>
      <c r="AD1257" s="11" t="s">
        <v>37</v>
      </c>
      <c r="AE1257" s="11" t="s">
        <v>37</v>
      </c>
      <c r="AF1257" s="1">
        <f>IF(IFERROR(VLOOKUP(E1257,Store_Showcase!B2:H144,{5}, FALSE), TRUE)=TRUE, IF(IFERROR(VLOOKUP(E1257,Store_SRP!B2:H110,{5}, FALSE), TRUE)=TRUE,VLOOKUP(E1257,Store_VAM!B2:H273,{5}, FALSE),VLOOKUP(E1257,Store_SRP!B2:H110,{5}, FALSE)), VLOOKUP(E1257,Store_Showcase!B2:H144,{5}, FALSE))</f>
      </c>
      <c r="AG1257" s="1">
        <f>IF(IFERROR(VLOOKUP(E1257,Store_Showcase!B2:H144,{6}, FALSE), TRUE)=TRUE, IF(IFERROR(VLOOKUP(E1257,Store_SRP!B2:H110,{6}, FALSE), TRUE)=TRUE,VLOOKUP(E1257,Store_VAM!B2:H273,{6}, FALSE),VLOOKUP(E1257,Store_SRP!B2:H110,{6}, FALSE)), VLOOKUP(E1257,Store_Showcase!B2:H144,{6}, FALSE))</f>
      </c>
      <c r="AH1257" s="1">
        <f>VLOOKUP(G1257,Sku_Consolidated!A2:R957,18,FALSE)</f>
      </c>
      <c r="AI1257" s="1">
        <f>VLOOKUP(G1257,Sku_Consolidated!A2:S957,19,FALSE)</f>
      </c>
      <c r="AJ1257" s="1">
        <f>VLOOKUP(G1257,Sku_Consolidated!A2:T957,20,FALSE)</f>
      </c>
    </row>
    <row r="1258" spans="1:36" x14ac:dyDescent="0.25">
      <c r="A1258" s="1">
        <v>2024</v>
      </c>
      <c r="B1258" s="1" t="s">
        <v>31</v>
      </c>
      <c r="C1258" s="1" t="s">
        <v>32</v>
      </c>
      <c r="D1258" s="1" t="s">
        <v>33</v>
      </c>
      <c r="E1258" s="9" t="s">
        <v>3328</v>
      </c>
      <c r="F1258" s="1">
        <f>IF(VLOOKUP(G1258,Sku_Consolidated!A2:S957,{19},FALSE)="SHOWCASE", VLOOKUP(E1258,Store_Showcase!B2:C144,{2}, FALSE), IF(VLOOKUP(G1258,Sku_Consolidated!A2:S957,{19},FALSE)="VAM",VLOOKUP(E1258,Store_VAM!B2:C273,{2}, FALSE),VLOOKUP(E1258,Store_SRP!B2:C110,{2}, FALSE)))</f>
      </c>
      <c r="G1258" s="1">
        <v>11295</v>
      </c>
      <c r="H1258" s="1" t="s">
        <v>629</v>
      </c>
      <c r="I1258" s="10" t="s">
        <v>3329</v>
      </c>
      <c r="J1258" s="1">
        <f>VLOOKUP(G1258,Sku_Consolidated!A2:C957, 3, FALSE)</f>
      </c>
      <c r="K1258" s="10">
        <f>IF(J1258="PACK", I1258, 0)</f>
      </c>
      <c r="L1258" s="10">
        <f>IF(J1258="KG", I1258, I1258 * VLOOKUP(G1258,Sku_Consolidated!A2:U957,21,FALSE))</f>
      </c>
      <c r="M1258" s="10" t="s">
        <v>37</v>
      </c>
      <c r="N1258" s="11" t="s">
        <v>3330</v>
      </c>
      <c r="O1258" s="10" t="s">
        <v>3331</v>
      </c>
      <c r="P1258" s="10">
        <f>N1258 - O1258</f>
      </c>
      <c r="Q1258" s="1">
        <f>VLOOKUP(G1258,Sku_Consolidated!A2:G957,7, FALSE)</f>
      </c>
      <c r="R1258" s="1">
        <f>IF(IFERROR(VLOOKUP(E1258,Store_Showcase!B2:H144,7, FALSE), TRUE)=TRUE, IF(IFERROR(VLOOKUP(E1258,Store_SRP!B2:H110,7, FALSE), TRUE)=TRUE,VLOOKUP(E1258,Store_VAM!B2:H273,7, FALSE),VLOOKUP(E1258,Store_SRP!B2:H110,7, FALSE)), VLOOKUP(E1258,Store_Showcase!B2:H144,7, FALSE))</f>
      </c>
      <c r="S1258" s="1">
        <f>IF(IFERROR(VLOOKUP(E1258,Store_Showcase!B2:I144,8, FALSE), TRUE)=TRUE, IF(IFERROR(VLOOKUP(E1258,Store_SRP!B2:I110,8, FALSE), TRUE)=TRUE,VLOOKUP(E1258,Store_VAM!B2:I273,8, FALSE),VLOOKUP(E1258,Store_SRP!B2:I110,8, FALSE)), VLOOKUP(E1258,Store_Showcase!B2:I144,8, FALSE))</f>
      </c>
      <c r="T1258" s="1">
        <f>VLOOKUP(G1258,Sku_Consolidated!A2:R957,18,FALSE)</f>
      </c>
      <c r="U1258" s="1" t="s">
        <v>3332</v>
      </c>
      <c r="V1258" s="1">
        <f>IF(VLOOKUP(G1258,Sku_Consolidated!A2:S957,19,FALSE)="SHOWCASE", VLOOKUP(E1258,Store_Showcase!B2:L144,11, FALSE), IF(VLOOKUP(G1258,Sku_Consolidated!A2:S957,19,FALSE)="VAM",VLOOKUP(E1258,Store_VAM!B2:L273,11, FALSE),VLOOKUP(E1258,Store_SRP!B2:L110,11, FALSE)))</f>
      </c>
      <c r="W1258" s="1">
        <f>VLOOKUP(G1258,Sku_Consolidated!A2:W957,11,FALSE)</f>
      </c>
      <c r="X1258" s="1">
        <f>VLOOKUP(G1258,Sku_Consolidated!A2:H957,8,FALSE)</f>
      </c>
      <c r="Y1258" s="1">
        <f>VLOOKUP(G1258,Sku_Consolidated!A2:I957,9,FALSE)</f>
      </c>
      <c r="Z1258" s="1" t="s">
        <v>41</v>
      </c>
      <c r="AA1258" s="1">
        <f>VLOOKUP(G1258,Sku_Consolidated!A2:E957,5,FALSE)</f>
      </c>
      <c r="AB1258" s="1">
        <f>IF(VLOOKUP(G1258,Sku_Consolidated!A2:S957,19,FALSE)="SHOWCASE", VLOOKUP(E1258,Store_Showcase!B2:N144,13, FALSE), IF(VLOOKUP(G1258,Sku_Consolidated!A2:S957,19,FALSE)="VAM",VLOOKUP(E1258,Store_VAM!B2:N273,13, FALSE),VLOOKUP(E1258,Store_SRP!B2:N110,13, FALSE)))</f>
      </c>
      <c r="AC1258" s="1">
        <f>IF(IFERROR(AB1258,TRUE)=TRUE, "-","OK")</f>
      </c>
      <c r="AD1258" s="11" t="s">
        <v>37</v>
      </c>
      <c r="AE1258" s="11" t="s">
        <v>37</v>
      </c>
      <c r="AF1258" s="1">
        <f>IF(IFERROR(VLOOKUP(E1258,Store_Showcase!B2:H144,{5}, FALSE), TRUE)=TRUE, IF(IFERROR(VLOOKUP(E1258,Store_SRP!B2:H110,{5}, FALSE), TRUE)=TRUE,VLOOKUP(E1258,Store_VAM!B2:H273,{5}, FALSE),VLOOKUP(E1258,Store_SRP!B2:H110,{5}, FALSE)), VLOOKUP(E1258,Store_Showcase!B2:H144,{5}, FALSE))</f>
      </c>
      <c r="AG1258" s="1">
        <f>IF(IFERROR(VLOOKUP(E1258,Store_Showcase!B2:H144,{6}, FALSE), TRUE)=TRUE, IF(IFERROR(VLOOKUP(E1258,Store_SRP!B2:H110,{6}, FALSE), TRUE)=TRUE,VLOOKUP(E1258,Store_VAM!B2:H273,{6}, FALSE),VLOOKUP(E1258,Store_SRP!B2:H110,{6}, FALSE)), VLOOKUP(E1258,Store_Showcase!B2:H144,{6}, FALSE))</f>
      </c>
      <c r="AH1258" s="1">
        <f>VLOOKUP(G1258,Sku_Consolidated!A2:R957,18,FALSE)</f>
      </c>
      <c r="AI1258" s="1">
        <f>VLOOKUP(G1258,Sku_Consolidated!A2:S957,19,FALSE)</f>
      </c>
      <c r="AJ1258" s="1">
        <f>VLOOKUP(G1258,Sku_Consolidated!A2:T957,20,FALSE)</f>
      </c>
    </row>
    <row r="1259" spans="1:36" x14ac:dyDescent="0.25">
      <c r="A1259" s="1">
        <v>2024</v>
      </c>
      <c r="B1259" s="1" t="s">
        <v>31</v>
      </c>
      <c r="C1259" s="1" t="s">
        <v>32</v>
      </c>
      <c r="D1259" s="1" t="s">
        <v>33</v>
      </c>
      <c r="E1259" s="9" t="s">
        <v>3328</v>
      </c>
      <c r="F1259" s="1">
        <f>IF(VLOOKUP(G1259,Sku_Consolidated!A2:S957,{19},FALSE)="SHOWCASE", VLOOKUP(E1259,Store_Showcase!B2:C144,{2}, FALSE), IF(VLOOKUP(G1259,Sku_Consolidated!A2:S957,{19},FALSE)="VAM",VLOOKUP(E1259,Store_VAM!B2:C273,{2}, FALSE),VLOOKUP(E1259,Store_SRP!B2:C110,{2}, FALSE)))</f>
      </c>
      <c r="G1259" s="1">
        <v>61719</v>
      </c>
      <c r="H1259" s="1" t="s">
        <v>35</v>
      </c>
      <c r="I1259" s="10" t="s">
        <v>3333</v>
      </c>
      <c r="J1259" s="1">
        <f>VLOOKUP(G1259,Sku_Consolidated!A2:C957, 3, FALSE)</f>
      </c>
      <c r="K1259" s="10">
        <f>IF(J1259="PACK", I1259, 0)</f>
      </c>
      <c r="L1259" s="10">
        <f>IF(J1259="KG", I1259, I1259 * VLOOKUP(G1259,Sku_Consolidated!A2:U957,21,FALSE))</f>
      </c>
      <c r="M1259" s="10" t="s">
        <v>37</v>
      </c>
      <c r="N1259" s="11" t="s">
        <v>3334</v>
      </c>
      <c r="O1259" s="10" t="s">
        <v>3335</v>
      </c>
      <c r="P1259" s="10">
        <f>N1259 - O1259</f>
      </c>
      <c r="Q1259" s="1">
        <f>VLOOKUP(G1259,Sku_Consolidated!A2:G957,7, FALSE)</f>
      </c>
      <c r="R1259" s="1">
        <f>IF(IFERROR(VLOOKUP(E1259,Store_Showcase!B2:H144,7, FALSE), TRUE)=TRUE, IF(IFERROR(VLOOKUP(E1259,Store_SRP!B2:H110,7, FALSE), TRUE)=TRUE,VLOOKUP(E1259,Store_VAM!B2:H273,7, FALSE),VLOOKUP(E1259,Store_SRP!B2:H110,7, FALSE)), VLOOKUP(E1259,Store_Showcase!B2:H144,7, FALSE))</f>
      </c>
      <c r="S1259" s="1">
        <f>IF(IFERROR(VLOOKUP(E1259,Store_Showcase!B2:I144,8, FALSE), TRUE)=TRUE, IF(IFERROR(VLOOKUP(E1259,Store_SRP!B2:I110,8, FALSE), TRUE)=TRUE,VLOOKUP(E1259,Store_VAM!B2:I273,8, FALSE),VLOOKUP(E1259,Store_SRP!B2:I110,8, FALSE)), VLOOKUP(E1259,Store_Showcase!B2:I144,8, FALSE))</f>
      </c>
      <c r="T1259" s="1">
        <f>VLOOKUP(G1259,Sku_Consolidated!A2:R957,18,FALSE)</f>
      </c>
      <c r="U1259" s="1" t="s">
        <v>3332</v>
      </c>
      <c r="V1259" s="1">
        <f>IF(VLOOKUP(G1259,Sku_Consolidated!A2:S957,19,FALSE)="SHOWCASE", VLOOKUP(E1259,Store_Showcase!B2:L144,11, FALSE), IF(VLOOKUP(G1259,Sku_Consolidated!A2:S957,19,FALSE)="VAM",VLOOKUP(E1259,Store_VAM!B2:L273,11, FALSE),VLOOKUP(E1259,Store_SRP!B2:L110,11, FALSE)))</f>
      </c>
      <c r="W1259" s="1">
        <f>VLOOKUP(G1259,Sku_Consolidated!A2:W957,11,FALSE)</f>
      </c>
      <c r="X1259" s="1">
        <f>VLOOKUP(G1259,Sku_Consolidated!A2:H957,8,FALSE)</f>
      </c>
      <c r="Y1259" s="1">
        <f>VLOOKUP(G1259,Sku_Consolidated!A2:I957,9,FALSE)</f>
      </c>
      <c r="Z1259" s="1" t="s">
        <v>41</v>
      </c>
      <c r="AA1259" s="1">
        <f>VLOOKUP(G1259,Sku_Consolidated!A2:E957,5,FALSE)</f>
      </c>
      <c r="AB1259" s="1">
        <f>IF(VLOOKUP(G1259,Sku_Consolidated!A2:S957,19,FALSE)="SHOWCASE", VLOOKUP(E1259,Store_Showcase!B2:N144,13, FALSE), IF(VLOOKUP(G1259,Sku_Consolidated!A2:S957,19,FALSE)="VAM",VLOOKUP(E1259,Store_VAM!B2:N273,13, FALSE),VLOOKUP(E1259,Store_SRP!B2:N110,13, FALSE)))</f>
      </c>
      <c r="AC1259" s="1">
        <f>IF(IFERROR(AB1259,TRUE)=TRUE, "-","OK")</f>
      </c>
      <c r="AD1259" s="11" t="s">
        <v>37</v>
      </c>
      <c r="AE1259" s="11" t="s">
        <v>37</v>
      </c>
      <c r="AF1259" s="1">
        <f>IF(IFERROR(VLOOKUP(E1259,Store_Showcase!B2:H144,{5}, FALSE), TRUE)=TRUE, IF(IFERROR(VLOOKUP(E1259,Store_SRP!B2:H110,{5}, FALSE), TRUE)=TRUE,VLOOKUP(E1259,Store_VAM!B2:H273,{5}, FALSE),VLOOKUP(E1259,Store_SRP!B2:H110,{5}, FALSE)), VLOOKUP(E1259,Store_Showcase!B2:H144,{5}, FALSE))</f>
      </c>
      <c r="AG1259" s="1">
        <f>IF(IFERROR(VLOOKUP(E1259,Store_Showcase!B2:H144,{6}, FALSE), TRUE)=TRUE, IF(IFERROR(VLOOKUP(E1259,Store_SRP!B2:H110,{6}, FALSE), TRUE)=TRUE,VLOOKUP(E1259,Store_VAM!B2:H273,{6}, FALSE),VLOOKUP(E1259,Store_SRP!B2:H110,{6}, FALSE)), VLOOKUP(E1259,Store_Showcase!B2:H144,{6}, FALSE))</f>
      </c>
      <c r="AH1259" s="1">
        <f>VLOOKUP(G1259,Sku_Consolidated!A2:R957,18,FALSE)</f>
      </c>
      <c r="AI1259" s="1">
        <f>VLOOKUP(G1259,Sku_Consolidated!A2:S957,19,FALSE)</f>
      </c>
      <c r="AJ1259" s="1">
        <f>VLOOKUP(G1259,Sku_Consolidated!A2:T957,20,FALSE)</f>
      </c>
    </row>
    <row r="1260" spans="1:36" x14ac:dyDescent="0.25">
      <c r="A1260" s="1">
        <v>2024</v>
      </c>
      <c r="B1260" s="1" t="s">
        <v>31</v>
      </c>
      <c r="C1260" s="1" t="s">
        <v>32</v>
      </c>
      <c r="D1260" s="1" t="s">
        <v>33</v>
      </c>
      <c r="E1260" s="9" t="s">
        <v>3328</v>
      </c>
      <c r="F1260" s="1">
        <f>IF(VLOOKUP(G1260,Sku_Consolidated!A2:S957,{19},FALSE)="SHOWCASE", VLOOKUP(E1260,Store_Showcase!B2:C144,{2}, FALSE), IF(VLOOKUP(G1260,Sku_Consolidated!A2:S957,{19},FALSE)="VAM",VLOOKUP(E1260,Store_VAM!B2:C273,{2}, FALSE),VLOOKUP(E1260,Store_SRP!B2:C110,{2}, FALSE)))</f>
      </c>
      <c r="G1260" s="1">
        <v>61720</v>
      </c>
      <c r="H1260" s="1" t="s">
        <v>143</v>
      </c>
      <c r="I1260" s="10" t="s">
        <v>1687</v>
      </c>
      <c r="J1260" s="1">
        <f>VLOOKUP(G1260,Sku_Consolidated!A2:C957, 3, FALSE)</f>
      </c>
      <c r="K1260" s="10">
        <f>IF(J1260="PACK", I1260, 0)</f>
      </c>
      <c r="L1260" s="10">
        <f>IF(J1260="KG", I1260, I1260 * VLOOKUP(G1260,Sku_Consolidated!A2:U957,21,FALSE))</f>
      </c>
      <c r="M1260" s="10" t="s">
        <v>37</v>
      </c>
      <c r="N1260" s="11" t="s">
        <v>3336</v>
      </c>
      <c r="O1260" s="10" t="s">
        <v>3337</v>
      </c>
      <c r="P1260" s="10">
        <f>N1260 - O1260</f>
      </c>
      <c r="Q1260" s="1">
        <f>VLOOKUP(G1260,Sku_Consolidated!A2:G957,7, FALSE)</f>
      </c>
      <c r="R1260" s="1">
        <f>IF(IFERROR(VLOOKUP(E1260,Store_Showcase!B2:H144,7, FALSE), TRUE)=TRUE, IF(IFERROR(VLOOKUP(E1260,Store_SRP!B2:H110,7, FALSE), TRUE)=TRUE,VLOOKUP(E1260,Store_VAM!B2:H273,7, FALSE),VLOOKUP(E1260,Store_SRP!B2:H110,7, FALSE)), VLOOKUP(E1260,Store_Showcase!B2:H144,7, FALSE))</f>
      </c>
      <c r="S1260" s="1">
        <f>IF(IFERROR(VLOOKUP(E1260,Store_Showcase!B2:I144,8, FALSE), TRUE)=TRUE, IF(IFERROR(VLOOKUP(E1260,Store_SRP!B2:I110,8, FALSE), TRUE)=TRUE,VLOOKUP(E1260,Store_VAM!B2:I273,8, FALSE),VLOOKUP(E1260,Store_SRP!B2:I110,8, FALSE)), VLOOKUP(E1260,Store_Showcase!B2:I144,8, FALSE))</f>
      </c>
      <c r="T1260" s="1">
        <f>VLOOKUP(G1260,Sku_Consolidated!A2:R957,18,FALSE)</f>
      </c>
      <c r="U1260" s="1" t="s">
        <v>3332</v>
      </c>
      <c r="V1260" s="1">
        <f>IF(VLOOKUP(G1260,Sku_Consolidated!A2:S957,19,FALSE)="SHOWCASE", VLOOKUP(E1260,Store_Showcase!B2:L144,11, FALSE), IF(VLOOKUP(G1260,Sku_Consolidated!A2:S957,19,FALSE)="VAM",VLOOKUP(E1260,Store_VAM!B2:L273,11, FALSE),VLOOKUP(E1260,Store_SRP!B2:L110,11, FALSE)))</f>
      </c>
      <c r="W1260" s="1">
        <f>VLOOKUP(G1260,Sku_Consolidated!A2:W957,11,FALSE)</f>
      </c>
      <c r="X1260" s="1">
        <f>VLOOKUP(G1260,Sku_Consolidated!A2:H957,8,FALSE)</f>
      </c>
      <c r="Y1260" s="1">
        <f>VLOOKUP(G1260,Sku_Consolidated!A2:I957,9,FALSE)</f>
      </c>
      <c r="Z1260" s="1" t="s">
        <v>41</v>
      </c>
      <c r="AA1260" s="1">
        <f>VLOOKUP(G1260,Sku_Consolidated!A2:E957,5,FALSE)</f>
      </c>
      <c r="AB1260" s="1">
        <f>IF(VLOOKUP(G1260,Sku_Consolidated!A2:S957,19,FALSE)="SHOWCASE", VLOOKUP(E1260,Store_Showcase!B2:N144,13, FALSE), IF(VLOOKUP(G1260,Sku_Consolidated!A2:S957,19,FALSE)="VAM",VLOOKUP(E1260,Store_VAM!B2:N273,13, FALSE),VLOOKUP(E1260,Store_SRP!B2:N110,13, FALSE)))</f>
      </c>
      <c r="AC1260" s="1">
        <f>IF(IFERROR(AB1260,TRUE)=TRUE, "-","OK")</f>
      </c>
      <c r="AD1260" s="11" t="s">
        <v>37</v>
      </c>
      <c r="AE1260" s="11" t="s">
        <v>37</v>
      </c>
      <c r="AF1260" s="1">
        <f>IF(IFERROR(VLOOKUP(E1260,Store_Showcase!B2:H144,{5}, FALSE), TRUE)=TRUE, IF(IFERROR(VLOOKUP(E1260,Store_SRP!B2:H110,{5}, FALSE), TRUE)=TRUE,VLOOKUP(E1260,Store_VAM!B2:H273,{5}, FALSE),VLOOKUP(E1260,Store_SRP!B2:H110,{5}, FALSE)), VLOOKUP(E1260,Store_Showcase!B2:H144,{5}, FALSE))</f>
      </c>
      <c r="AG1260" s="1">
        <f>IF(IFERROR(VLOOKUP(E1260,Store_Showcase!B2:H144,{6}, FALSE), TRUE)=TRUE, IF(IFERROR(VLOOKUP(E1260,Store_SRP!B2:H110,{6}, FALSE), TRUE)=TRUE,VLOOKUP(E1260,Store_VAM!B2:H273,{6}, FALSE),VLOOKUP(E1260,Store_SRP!B2:H110,{6}, FALSE)), VLOOKUP(E1260,Store_Showcase!B2:H144,{6}, FALSE))</f>
      </c>
      <c r="AH1260" s="1">
        <f>VLOOKUP(G1260,Sku_Consolidated!A2:R957,18,FALSE)</f>
      </c>
      <c r="AI1260" s="1">
        <f>VLOOKUP(G1260,Sku_Consolidated!A2:S957,19,FALSE)</f>
      </c>
      <c r="AJ1260" s="1">
        <f>VLOOKUP(G1260,Sku_Consolidated!A2:T957,20,FALSE)</f>
      </c>
    </row>
    <row r="1261" spans="1:36" x14ac:dyDescent="0.25">
      <c r="A1261" s="1">
        <v>2024</v>
      </c>
      <c r="B1261" s="1" t="s">
        <v>31</v>
      </c>
      <c r="C1261" s="1" t="s">
        <v>32</v>
      </c>
      <c r="D1261" s="1" t="s">
        <v>33</v>
      </c>
      <c r="E1261" s="9" t="s">
        <v>3328</v>
      </c>
      <c r="F1261" s="1">
        <f>IF(VLOOKUP(G1261,Sku_Consolidated!A2:S957,{19},FALSE)="SHOWCASE", VLOOKUP(E1261,Store_Showcase!B2:C144,{2}, FALSE), IF(VLOOKUP(G1261,Sku_Consolidated!A2:S957,{19},FALSE)="VAM",VLOOKUP(E1261,Store_VAM!B2:C273,{2}, FALSE),VLOOKUP(E1261,Store_SRP!B2:C110,{2}, FALSE)))</f>
      </c>
      <c r="G1261" s="1">
        <v>61721</v>
      </c>
      <c r="H1261" s="1" t="s">
        <v>42</v>
      </c>
      <c r="I1261" s="10" t="s">
        <v>3338</v>
      </c>
      <c r="J1261" s="1">
        <f>VLOOKUP(G1261,Sku_Consolidated!A2:C957, 3, FALSE)</f>
      </c>
      <c r="K1261" s="10">
        <f>IF(J1261="PACK", I1261, 0)</f>
      </c>
      <c r="L1261" s="10">
        <f>IF(J1261="KG", I1261, I1261 * VLOOKUP(G1261,Sku_Consolidated!A2:U957,21,FALSE))</f>
      </c>
      <c r="M1261" s="10" t="s">
        <v>37</v>
      </c>
      <c r="N1261" s="11" t="s">
        <v>3339</v>
      </c>
      <c r="O1261" s="10" t="s">
        <v>3340</v>
      </c>
      <c r="P1261" s="10">
        <f>N1261 - O1261</f>
      </c>
      <c r="Q1261" s="1">
        <f>VLOOKUP(G1261,Sku_Consolidated!A2:G957,7, FALSE)</f>
      </c>
      <c r="R1261" s="1">
        <f>IF(IFERROR(VLOOKUP(E1261,Store_Showcase!B2:H144,7, FALSE), TRUE)=TRUE, IF(IFERROR(VLOOKUP(E1261,Store_SRP!B2:H110,7, FALSE), TRUE)=TRUE,VLOOKUP(E1261,Store_VAM!B2:H273,7, FALSE),VLOOKUP(E1261,Store_SRP!B2:H110,7, FALSE)), VLOOKUP(E1261,Store_Showcase!B2:H144,7, FALSE))</f>
      </c>
      <c r="S1261" s="1">
        <f>IF(IFERROR(VLOOKUP(E1261,Store_Showcase!B2:I144,8, FALSE), TRUE)=TRUE, IF(IFERROR(VLOOKUP(E1261,Store_SRP!B2:I110,8, FALSE), TRUE)=TRUE,VLOOKUP(E1261,Store_VAM!B2:I273,8, FALSE),VLOOKUP(E1261,Store_SRP!B2:I110,8, FALSE)), VLOOKUP(E1261,Store_Showcase!B2:I144,8, FALSE))</f>
      </c>
      <c r="T1261" s="1">
        <f>VLOOKUP(G1261,Sku_Consolidated!A2:R957,18,FALSE)</f>
      </c>
      <c r="U1261" s="1" t="s">
        <v>3332</v>
      </c>
      <c r="V1261" s="1">
        <f>IF(VLOOKUP(G1261,Sku_Consolidated!A2:S957,19,FALSE)="SHOWCASE", VLOOKUP(E1261,Store_Showcase!B2:L144,11, FALSE), IF(VLOOKUP(G1261,Sku_Consolidated!A2:S957,19,FALSE)="VAM",VLOOKUP(E1261,Store_VAM!B2:L273,11, FALSE),VLOOKUP(E1261,Store_SRP!B2:L110,11, FALSE)))</f>
      </c>
      <c r="W1261" s="1">
        <f>VLOOKUP(G1261,Sku_Consolidated!A2:W957,11,FALSE)</f>
      </c>
      <c r="X1261" s="1">
        <f>VLOOKUP(G1261,Sku_Consolidated!A2:H957,8,FALSE)</f>
      </c>
      <c r="Y1261" s="1">
        <f>VLOOKUP(G1261,Sku_Consolidated!A2:I957,9,FALSE)</f>
      </c>
      <c r="Z1261" s="1" t="s">
        <v>41</v>
      </c>
      <c r="AA1261" s="1">
        <f>VLOOKUP(G1261,Sku_Consolidated!A2:E957,5,FALSE)</f>
      </c>
      <c r="AB1261" s="1">
        <f>IF(VLOOKUP(G1261,Sku_Consolidated!A2:S957,19,FALSE)="SHOWCASE", VLOOKUP(E1261,Store_Showcase!B2:N144,13, FALSE), IF(VLOOKUP(G1261,Sku_Consolidated!A2:S957,19,FALSE)="VAM",VLOOKUP(E1261,Store_VAM!B2:N273,13, FALSE),VLOOKUP(E1261,Store_SRP!B2:N110,13, FALSE)))</f>
      </c>
      <c r="AC1261" s="1">
        <f>IF(IFERROR(AB1261,TRUE)=TRUE, "-","OK")</f>
      </c>
      <c r="AD1261" s="11" t="s">
        <v>37</v>
      </c>
      <c r="AE1261" s="11" t="s">
        <v>37</v>
      </c>
      <c r="AF1261" s="1">
        <f>IF(IFERROR(VLOOKUP(E1261,Store_Showcase!B2:H144,{5}, FALSE), TRUE)=TRUE, IF(IFERROR(VLOOKUP(E1261,Store_SRP!B2:H110,{5}, FALSE), TRUE)=TRUE,VLOOKUP(E1261,Store_VAM!B2:H273,{5}, FALSE),VLOOKUP(E1261,Store_SRP!B2:H110,{5}, FALSE)), VLOOKUP(E1261,Store_Showcase!B2:H144,{5}, FALSE))</f>
      </c>
      <c r="AG1261" s="1">
        <f>IF(IFERROR(VLOOKUP(E1261,Store_Showcase!B2:H144,{6}, FALSE), TRUE)=TRUE, IF(IFERROR(VLOOKUP(E1261,Store_SRP!B2:H110,{6}, FALSE), TRUE)=TRUE,VLOOKUP(E1261,Store_VAM!B2:H273,{6}, FALSE),VLOOKUP(E1261,Store_SRP!B2:H110,{6}, FALSE)), VLOOKUP(E1261,Store_Showcase!B2:H144,{6}, FALSE))</f>
      </c>
      <c r="AH1261" s="1">
        <f>VLOOKUP(G1261,Sku_Consolidated!A2:R957,18,FALSE)</f>
      </c>
      <c r="AI1261" s="1">
        <f>VLOOKUP(G1261,Sku_Consolidated!A2:S957,19,FALSE)</f>
      </c>
      <c r="AJ1261" s="1">
        <f>VLOOKUP(G1261,Sku_Consolidated!A2:T957,20,FALSE)</f>
      </c>
    </row>
    <row r="1262" spans="1:36" x14ac:dyDescent="0.25">
      <c r="A1262" s="1">
        <v>2024</v>
      </c>
      <c r="B1262" s="1" t="s">
        <v>31</v>
      </c>
      <c r="C1262" s="1" t="s">
        <v>32</v>
      </c>
      <c r="D1262" s="1" t="s">
        <v>33</v>
      </c>
      <c r="E1262" s="9" t="s">
        <v>3328</v>
      </c>
      <c r="F1262" s="1">
        <f>IF(VLOOKUP(G1262,Sku_Consolidated!A2:S957,{19},FALSE)="SHOWCASE", VLOOKUP(E1262,Store_Showcase!B2:C144,{2}, FALSE), IF(VLOOKUP(G1262,Sku_Consolidated!A2:S957,{19},FALSE)="VAM",VLOOKUP(E1262,Store_VAM!B2:C273,{2}, FALSE),VLOOKUP(E1262,Store_SRP!B2:C110,{2}, FALSE)))</f>
      </c>
      <c r="G1262" s="1">
        <v>61722</v>
      </c>
      <c r="H1262" s="1" t="s">
        <v>46</v>
      </c>
      <c r="I1262" s="10" t="s">
        <v>3341</v>
      </c>
      <c r="J1262" s="1">
        <f>VLOOKUP(G1262,Sku_Consolidated!A2:C957, 3, FALSE)</f>
      </c>
      <c r="K1262" s="10">
        <f>IF(J1262="PACK", I1262, 0)</f>
      </c>
      <c r="L1262" s="10">
        <f>IF(J1262="KG", I1262, I1262 * VLOOKUP(G1262,Sku_Consolidated!A2:U957,21,FALSE))</f>
      </c>
      <c r="M1262" s="10" t="s">
        <v>37</v>
      </c>
      <c r="N1262" s="11" t="s">
        <v>3342</v>
      </c>
      <c r="O1262" s="10" t="s">
        <v>3343</v>
      </c>
      <c r="P1262" s="10">
        <f>N1262 - O1262</f>
      </c>
      <c r="Q1262" s="1">
        <f>VLOOKUP(G1262,Sku_Consolidated!A2:G957,7, FALSE)</f>
      </c>
      <c r="R1262" s="1">
        <f>IF(IFERROR(VLOOKUP(E1262,Store_Showcase!B2:H144,7, FALSE), TRUE)=TRUE, IF(IFERROR(VLOOKUP(E1262,Store_SRP!B2:H110,7, FALSE), TRUE)=TRUE,VLOOKUP(E1262,Store_VAM!B2:H273,7, FALSE),VLOOKUP(E1262,Store_SRP!B2:H110,7, FALSE)), VLOOKUP(E1262,Store_Showcase!B2:H144,7, FALSE))</f>
      </c>
      <c r="S1262" s="1">
        <f>IF(IFERROR(VLOOKUP(E1262,Store_Showcase!B2:I144,8, FALSE), TRUE)=TRUE, IF(IFERROR(VLOOKUP(E1262,Store_SRP!B2:I110,8, FALSE), TRUE)=TRUE,VLOOKUP(E1262,Store_VAM!B2:I273,8, FALSE),VLOOKUP(E1262,Store_SRP!B2:I110,8, FALSE)), VLOOKUP(E1262,Store_Showcase!B2:I144,8, FALSE))</f>
      </c>
      <c r="T1262" s="1">
        <f>VLOOKUP(G1262,Sku_Consolidated!A2:R957,18,FALSE)</f>
      </c>
      <c r="U1262" s="1" t="s">
        <v>3332</v>
      </c>
      <c r="V1262" s="1">
        <f>IF(VLOOKUP(G1262,Sku_Consolidated!A2:S957,19,FALSE)="SHOWCASE", VLOOKUP(E1262,Store_Showcase!B2:L144,11, FALSE), IF(VLOOKUP(G1262,Sku_Consolidated!A2:S957,19,FALSE)="VAM",VLOOKUP(E1262,Store_VAM!B2:L273,11, FALSE),VLOOKUP(E1262,Store_SRP!B2:L110,11, FALSE)))</f>
      </c>
      <c r="W1262" s="1">
        <f>VLOOKUP(G1262,Sku_Consolidated!A2:W957,11,FALSE)</f>
      </c>
      <c r="X1262" s="1">
        <f>VLOOKUP(G1262,Sku_Consolidated!A2:H957,8,FALSE)</f>
      </c>
      <c r="Y1262" s="1">
        <f>VLOOKUP(G1262,Sku_Consolidated!A2:I957,9,FALSE)</f>
      </c>
      <c r="Z1262" s="1" t="s">
        <v>41</v>
      </c>
      <c r="AA1262" s="1">
        <f>VLOOKUP(G1262,Sku_Consolidated!A2:E957,5,FALSE)</f>
      </c>
      <c r="AB1262" s="1">
        <f>IF(VLOOKUP(G1262,Sku_Consolidated!A2:S957,19,FALSE)="SHOWCASE", VLOOKUP(E1262,Store_Showcase!B2:N144,13, FALSE), IF(VLOOKUP(G1262,Sku_Consolidated!A2:S957,19,FALSE)="VAM",VLOOKUP(E1262,Store_VAM!B2:N273,13, FALSE),VLOOKUP(E1262,Store_SRP!B2:N110,13, FALSE)))</f>
      </c>
      <c r="AC1262" s="1">
        <f>IF(IFERROR(AB1262,TRUE)=TRUE, "-","OK")</f>
      </c>
      <c r="AD1262" s="11" t="s">
        <v>37</v>
      </c>
      <c r="AE1262" s="11" t="s">
        <v>37</v>
      </c>
      <c r="AF1262" s="1">
        <f>IF(IFERROR(VLOOKUP(E1262,Store_Showcase!B2:H144,{5}, FALSE), TRUE)=TRUE, IF(IFERROR(VLOOKUP(E1262,Store_SRP!B2:H110,{5}, FALSE), TRUE)=TRUE,VLOOKUP(E1262,Store_VAM!B2:H273,{5}, FALSE),VLOOKUP(E1262,Store_SRP!B2:H110,{5}, FALSE)), VLOOKUP(E1262,Store_Showcase!B2:H144,{5}, FALSE))</f>
      </c>
      <c r="AG1262" s="1">
        <f>IF(IFERROR(VLOOKUP(E1262,Store_Showcase!B2:H144,{6}, FALSE), TRUE)=TRUE, IF(IFERROR(VLOOKUP(E1262,Store_SRP!B2:H110,{6}, FALSE), TRUE)=TRUE,VLOOKUP(E1262,Store_VAM!B2:H273,{6}, FALSE),VLOOKUP(E1262,Store_SRP!B2:H110,{6}, FALSE)), VLOOKUP(E1262,Store_Showcase!B2:H144,{6}, FALSE))</f>
      </c>
      <c r="AH1262" s="1">
        <f>VLOOKUP(G1262,Sku_Consolidated!A2:R957,18,FALSE)</f>
      </c>
      <c r="AI1262" s="1">
        <f>VLOOKUP(G1262,Sku_Consolidated!A2:S957,19,FALSE)</f>
      </c>
      <c r="AJ1262" s="1">
        <f>VLOOKUP(G1262,Sku_Consolidated!A2:T957,20,FALSE)</f>
      </c>
    </row>
    <row r="1263" spans="1:36" x14ac:dyDescent="0.25">
      <c r="A1263" s="1">
        <v>2024</v>
      </c>
      <c r="B1263" s="1" t="s">
        <v>31</v>
      </c>
      <c r="C1263" s="1" t="s">
        <v>32</v>
      </c>
      <c r="D1263" s="1" t="s">
        <v>33</v>
      </c>
      <c r="E1263" s="9" t="s">
        <v>3328</v>
      </c>
      <c r="F1263" s="1">
        <f>IF(VLOOKUP(G1263,Sku_Consolidated!A2:S957,{19},FALSE)="SHOWCASE", VLOOKUP(E1263,Store_Showcase!B2:C144,{2}, FALSE), IF(VLOOKUP(G1263,Sku_Consolidated!A2:S957,{19},FALSE)="VAM",VLOOKUP(E1263,Store_VAM!B2:C273,{2}, FALSE),VLOOKUP(E1263,Store_SRP!B2:C110,{2}, FALSE)))</f>
      </c>
      <c r="G1263" s="1">
        <v>61724</v>
      </c>
      <c r="H1263" s="1" t="s">
        <v>50</v>
      </c>
      <c r="I1263" s="10" t="s">
        <v>3344</v>
      </c>
      <c r="J1263" s="1">
        <f>VLOOKUP(G1263,Sku_Consolidated!A2:C957, 3, FALSE)</f>
      </c>
      <c r="K1263" s="10">
        <f>IF(J1263="PACK", I1263, 0)</f>
      </c>
      <c r="L1263" s="10">
        <f>IF(J1263="KG", I1263, I1263 * VLOOKUP(G1263,Sku_Consolidated!A2:U957,21,FALSE))</f>
      </c>
      <c r="M1263" s="10" t="s">
        <v>37</v>
      </c>
      <c r="N1263" s="11" t="s">
        <v>3345</v>
      </c>
      <c r="O1263" s="10" t="s">
        <v>3346</v>
      </c>
      <c r="P1263" s="10">
        <f>N1263 - O1263</f>
      </c>
      <c r="Q1263" s="1">
        <f>VLOOKUP(G1263,Sku_Consolidated!A2:G957,7, FALSE)</f>
      </c>
      <c r="R1263" s="1">
        <f>IF(IFERROR(VLOOKUP(E1263,Store_Showcase!B2:H144,7, FALSE), TRUE)=TRUE, IF(IFERROR(VLOOKUP(E1263,Store_SRP!B2:H110,7, FALSE), TRUE)=TRUE,VLOOKUP(E1263,Store_VAM!B2:H273,7, FALSE),VLOOKUP(E1263,Store_SRP!B2:H110,7, FALSE)), VLOOKUP(E1263,Store_Showcase!B2:H144,7, FALSE))</f>
      </c>
      <c r="S1263" s="1">
        <f>IF(IFERROR(VLOOKUP(E1263,Store_Showcase!B2:I144,8, FALSE), TRUE)=TRUE, IF(IFERROR(VLOOKUP(E1263,Store_SRP!B2:I110,8, FALSE), TRUE)=TRUE,VLOOKUP(E1263,Store_VAM!B2:I273,8, FALSE),VLOOKUP(E1263,Store_SRP!B2:I110,8, FALSE)), VLOOKUP(E1263,Store_Showcase!B2:I144,8, FALSE))</f>
      </c>
      <c r="T1263" s="1">
        <f>VLOOKUP(G1263,Sku_Consolidated!A2:R957,18,FALSE)</f>
      </c>
      <c r="U1263" s="1" t="s">
        <v>3332</v>
      </c>
      <c r="V1263" s="1">
        <f>IF(VLOOKUP(G1263,Sku_Consolidated!A2:S957,19,FALSE)="SHOWCASE", VLOOKUP(E1263,Store_Showcase!B2:L144,11, FALSE), IF(VLOOKUP(G1263,Sku_Consolidated!A2:S957,19,FALSE)="VAM",VLOOKUP(E1263,Store_VAM!B2:L273,11, FALSE),VLOOKUP(E1263,Store_SRP!B2:L110,11, FALSE)))</f>
      </c>
      <c r="W1263" s="1">
        <f>VLOOKUP(G1263,Sku_Consolidated!A2:W957,11,FALSE)</f>
      </c>
      <c r="X1263" s="1">
        <f>VLOOKUP(G1263,Sku_Consolidated!A2:H957,8,FALSE)</f>
      </c>
      <c r="Y1263" s="1">
        <f>VLOOKUP(G1263,Sku_Consolidated!A2:I957,9,FALSE)</f>
      </c>
      <c r="Z1263" s="1" t="s">
        <v>41</v>
      </c>
      <c r="AA1263" s="1">
        <f>VLOOKUP(G1263,Sku_Consolidated!A2:E957,5,FALSE)</f>
      </c>
      <c r="AB1263" s="1">
        <f>IF(VLOOKUP(G1263,Sku_Consolidated!A2:S957,19,FALSE)="SHOWCASE", VLOOKUP(E1263,Store_Showcase!B2:N144,13, FALSE), IF(VLOOKUP(G1263,Sku_Consolidated!A2:S957,19,FALSE)="VAM",VLOOKUP(E1263,Store_VAM!B2:N273,13, FALSE),VLOOKUP(E1263,Store_SRP!B2:N110,13, FALSE)))</f>
      </c>
      <c r="AC1263" s="1">
        <f>IF(IFERROR(AB1263,TRUE)=TRUE, "-","OK")</f>
      </c>
      <c r="AD1263" s="11" t="s">
        <v>37</v>
      </c>
      <c r="AE1263" s="11" t="s">
        <v>37</v>
      </c>
      <c r="AF1263" s="1">
        <f>IF(IFERROR(VLOOKUP(E1263,Store_Showcase!B2:H144,{5}, FALSE), TRUE)=TRUE, IF(IFERROR(VLOOKUP(E1263,Store_SRP!B2:H110,{5}, FALSE), TRUE)=TRUE,VLOOKUP(E1263,Store_VAM!B2:H273,{5}, FALSE),VLOOKUP(E1263,Store_SRP!B2:H110,{5}, FALSE)), VLOOKUP(E1263,Store_Showcase!B2:H144,{5}, FALSE))</f>
      </c>
      <c r="AG1263" s="1">
        <f>IF(IFERROR(VLOOKUP(E1263,Store_Showcase!B2:H144,{6}, FALSE), TRUE)=TRUE, IF(IFERROR(VLOOKUP(E1263,Store_SRP!B2:H110,{6}, FALSE), TRUE)=TRUE,VLOOKUP(E1263,Store_VAM!B2:H273,{6}, FALSE),VLOOKUP(E1263,Store_SRP!B2:H110,{6}, FALSE)), VLOOKUP(E1263,Store_Showcase!B2:H144,{6}, FALSE))</f>
      </c>
      <c r="AH1263" s="1">
        <f>VLOOKUP(G1263,Sku_Consolidated!A2:R957,18,FALSE)</f>
      </c>
      <c r="AI1263" s="1">
        <f>VLOOKUP(G1263,Sku_Consolidated!A2:S957,19,FALSE)</f>
      </c>
      <c r="AJ1263" s="1">
        <f>VLOOKUP(G1263,Sku_Consolidated!A2:T957,20,FALSE)</f>
      </c>
    </row>
    <row r="1264" spans="1:36" x14ac:dyDescent="0.25">
      <c r="A1264" s="1">
        <v>2024</v>
      </c>
      <c r="B1264" s="1" t="s">
        <v>31</v>
      </c>
      <c r="C1264" s="1" t="s">
        <v>32</v>
      </c>
      <c r="D1264" s="1" t="s">
        <v>33</v>
      </c>
      <c r="E1264" s="9" t="s">
        <v>3328</v>
      </c>
      <c r="F1264" s="1">
        <f>IF(VLOOKUP(G1264,Sku_Consolidated!A2:S957,{19},FALSE)="SHOWCASE", VLOOKUP(E1264,Store_Showcase!B2:C144,{2}, FALSE), IF(VLOOKUP(G1264,Sku_Consolidated!A2:S957,{19},FALSE)="VAM",VLOOKUP(E1264,Store_VAM!B2:C273,{2}, FALSE),VLOOKUP(E1264,Store_SRP!B2:C110,{2}, FALSE)))</f>
      </c>
      <c r="G1264" s="1">
        <v>61732</v>
      </c>
      <c r="H1264" s="1" t="s">
        <v>211</v>
      </c>
      <c r="I1264" s="10" t="s">
        <v>3347</v>
      </c>
      <c r="J1264" s="1">
        <f>VLOOKUP(G1264,Sku_Consolidated!A2:C957, 3, FALSE)</f>
      </c>
      <c r="K1264" s="10">
        <f>IF(J1264="PACK", I1264, 0)</f>
      </c>
      <c r="L1264" s="10">
        <f>IF(J1264="KG", I1264, I1264 * VLOOKUP(G1264,Sku_Consolidated!A2:U957,21,FALSE))</f>
      </c>
      <c r="M1264" s="10" t="s">
        <v>37</v>
      </c>
      <c r="N1264" s="11" t="s">
        <v>3348</v>
      </c>
      <c r="O1264" s="10" t="s">
        <v>3349</v>
      </c>
      <c r="P1264" s="10">
        <f>N1264 - O1264</f>
      </c>
      <c r="Q1264" s="1">
        <f>VLOOKUP(G1264,Sku_Consolidated!A2:G957,7, FALSE)</f>
      </c>
      <c r="R1264" s="1">
        <f>IF(IFERROR(VLOOKUP(E1264,Store_Showcase!B2:H144,7, FALSE), TRUE)=TRUE, IF(IFERROR(VLOOKUP(E1264,Store_SRP!B2:H110,7, FALSE), TRUE)=TRUE,VLOOKUP(E1264,Store_VAM!B2:H273,7, FALSE),VLOOKUP(E1264,Store_SRP!B2:H110,7, FALSE)), VLOOKUP(E1264,Store_Showcase!B2:H144,7, FALSE))</f>
      </c>
      <c r="S1264" s="1">
        <f>IF(IFERROR(VLOOKUP(E1264,Store_Showcase!B2:I144,8, FALSE), TRUE)=TRUE, IF(IFERROR(VLOOKUP(E1264,Store_SRP!B2:I110,8, FALSE), TRUE)=TRUE,VLOOKUP(E1264,Store_VAM!B2:I273,8, FALSE),VLOOKUP(E1264,Store_SRP!B2:I110,8, FALSE)), VLOOKUP(E1264,Store_Showcase!B2:I144,8, FALSE))</f>
      </c>
      <c r="T1264" s="1">
        <f>VLOOKUP(G1264,Sku_Consolidated!A2:R957,18,FALSE)</f>
      </c>
      <c r="U1264" s="1" t="s">
        <v>3332</v>
      </c>
      <c r="V1264" s="1">
        <f>IF(VLOOKUP(G1264,Sku_Consolidated!A2:S957,19,FALSE)="SHOWCASE", VLOOKUP(E1264,Store_Showcase!B2:L144,11, FALSE), IF(VLOOKUP(G1264,Sku_Consolidated!A2:S957,19,FALSE)="VAM",VLOOKUP(E1264,Store_VAM!B2:L273,11, FALSE),VLOOKUP(E1264,Store_SRP!B2:L110,11, FALSE)))</f>
      </c>
      <c r="W1264" s="1">
        <f>VLOOKUP(G1264,Sku_Consolidated!A2:W957,11,FALSE)</f>
      </c>
      <c r="X1264" s="1">
        <f>VLOOKUP(G1264,Sku_Consolidated!A2:H957,8,FALSE)</f>
      </c>
      <c r="Y1264" s="1">
        <f>VLOOKUP(G1264,Sku_Consolidated!A2:I957,9,FALSE)</f>
      </c>
      <c r="Z1264" s="1" t="s">
        <v>41</v>
      </c>
      <c r="AA1264" s="1">
        <f>VLOOKUP(G1264,Sku_Consolidated!A2:E957,5,FALSE)</f>
      </c>
      <c r="AB1264" s="1">
        <f>IF(VLOOKUP(G1264,Sku_Consolidated!A2:S957,19,FALSE)="SHOWCASE", VLOOKUP(E1264,Store_Showcase!B2:N144,13, FALSE), IF(VLOOKUP(G1264,Sku_Consolidated!A2:S957,19,FALSE)="VAM",VLOOKUP(E1264,Store_VAM!B2:N273,13, FALSE),VLOOKUP(E1264,Store_SRP!B2:N110,13, FALSE)))</f>
      </c>
      <c r="AC1264" s="1">
        <f>IF(IFERROR(AB1264,TRUE)=TRUE, "-","OK")</f>
      </c>
      <c r="AD1264" s="11" t="s">
        <v>37</v>
      </c>
      <c r="AE1264" s="11" t="s">
        <v>37</v>
      </c>
      <c r="AF1264" s="1">
        <f>IF(IFERROR(VLOOKUP(E1264,Store_Showcase!B2:H144,{5}, FALSE), TRUE)=TRUE, IF(IFERROR(VLOOKUP(E1264,Store_SRP!B2:H110,{5}, FALSE), TRUE)=TRUE,VLOOKUP(E1264,Store_VAM!B2:H273,{5}, FALSE),VLOOKUP(E1264,Store_SRP!B2:H110,{5}, FALSE)), VLOOKUP(E1264,Store_Showcase!B2:H144,{5}, FALSE))</f>
      </c>
      <c r="AG1264" s="1">
        <f>IF(IFERROR(VLOOKUP(E1264,Store_Showcase!B2:H144,{6}, FALSE), TRUE)=TRUE, IF(IFERROR(VLOOKUP(E1264,Store_SRP!B2:H110,{6}, FALSE), TRUE)=TRUE,VLOOKUP(E1264,Store_VAM!B2:H273,{6}, FALSE),VLOOKUP(E1264,Store_SRP!B2:H110,{6}, FALSE)), VLOOKUP(E1264,Store_Showcase!B2:H144,{6}, FALSE))</f>
      </c>
      <c r="AH1264" s="1">
        <f>VLOOKUP(G1264,Sku_Consolidated!A2:R957,18,FALSE)</f>
      </c>
      <c r="AI1264" s="1">
        <f>VLOOKUP(G1264,Sku_Consolidated!A2:S957,19,FALSE)</f>
      </c>
      <c r="AJ1264" s="1">
        <f>VLOOKUP(G1264,Sku_Consolidated!A2:T957,20,FALSE)</f>
      </c>
    </row>
    <row r="1265" spans="1:36" x14ac:dyDescent="0.25">
      <c r="A1265" s="1">
        <v>2024</v>
      </c>
      <c r="B1265" s="1" t="s">
        <v>31</v>
      </c>
      <c r="C1265" s="1" t="s">
        <v>32</v>
      </c>
      <c r="D1265" s="1" t="s">
        <v>33</v>
      </c>
      <c r="E1265" s="9" t="s">
        <v>3328</v>
      </c>
      <c r="F1265" s="1">
        <f>IF(VLOOKUP(G1265,Sku_Consolidated!A2:S957,{19},FALSE)="SHOWCASE", VLOOKUP(E1265,Store_Showcase!B2:C144,{2}, FALSE), IF(VLOOKUP(G1265,Sku_Consolidated!A2:S957,{19},FALSE)="VAM",VLOOKUP(E1265,Store_VAM!B2:C273,{2}, FALSE),VLOOKUP(E1265,Store_SRP!B2:C110,{2}, FALSE)))</f>
      </c>
      <c r="G1265" s="1">
        <v>61733</v>
      </c>
      <c r="H1265" s="1" t="s">
        <v>58</v>
      </c>
      <c r="I1265" s="10" t="s">
        <v>2761</v>
      </c>
      <c r="J1265" s="1">
        <f>VLOOKUP(G1265,Sku_Consolidated!A2:C957, 3, FALSE)</f>
      </c>
      <c r="K1265" s="10">
        <f>IF(J1265="PACK", I1265, 0)</f>
      </c>
      <c r="L1265" s="10">
        <f>IF(J1265="KG", I1265, I1265 * VLOOKUP(G1265,Sku_Consolidated!A2:U957,21,FALSE))</f>
      </c>
      <c r="M1265" s="10" t="s">
        <v>37</v>
      </c>
      <c r="N1265" s="11" t="s">
        <v>3350</v>
      </c>
      <c r="O1265" s="10" t="s">
        <v>3351</v>
      </c>
      <c r="P1265" s="10">
        <f>N1265 - O1265</f>
      </c>
      <c r="Q1265" s="1">
        <f>VLOOKUP(G1265,Sku_Consolidated!A2:G957,7, FALSE)</f>
      </c>
      <c r="R1265" s="1">
        <f>IF(IFERROR(VLOOKUP(E1265,Store_Showcase!B2:H144,7, FALSE), TRUE)=TRUE, IF(IFERROR(VLOOKUP(E1265,Store_SRP!B2:H110,7, FALSE), TRUE)=TRUE,VLOOKUP(E1265,Store_VAM!B2:H273,7, FALSE),VLOOKUP(E1265,Store_SRP!B2:H110,7, FALSE)), VLOOKUP(E1265,Store_Showcase!B2:H144,7, FALSE))</f>
      </c>
      <c r="S1265" s="1">
        <f>IF(IFERROR(VLOOKUP(E1265,Store_Showcase!B2:I144,8, FALSE), TRUE)=TRUE, IF(IFERROR(VLOOKUP(E1265,Store_SRP!B2:I110,8, FALSE), TRUE)=TRUE,VLOOKUP(E1265,Store_VAM!B2:I273,8, FALSE),VLOOKUP(E1265,Store_SRP!B2:I110,8, FALSE)), VLOOKUP(E1265,Store_Showcase!B2:I144,8, FALSE))</f>
      </c>
      <c r="T1265" s="1">
        <f>VLOOKUP(G1265,Sku_Consolidated!A2:R957,18,FALSE)</f>
      </c>
      <c r="U1265" s="1" t="s">
        <v>3332</v>
      </c>
      <c r="V1265" s="1">
        <f>IF(VLOOKUP(G1265,Sku_Consolidated!A2:S957,19,FALSE)="SHOWCASE", VLOOKUP(E1265,Store_Showcase!B2:L144,11, FALSE), IF(VLOOKUP(G1265,Sku_Consolidated!A2:S957,19,FALSE)="VAM",VLOOKUP(E1265,Store_VAM!B2:L273,11, FALSE),VLOOKUP(E1265,Store_SRP!B2:L110,11, FALSE)))</f>
      </c>
      <c r="W1265" s="1">
        <f>VLOOKUP(G1265,Sku_Consolidated!A2:W957,11,FALSE)</f>
      </c>
      <c r="X1265" s="1">
        <f>VLOOKUP(G1265,Sku_Consolidated!A2:H957,8,FALSE)</f>
      </c>
      <c r="Y1265" s="1">
        <f>VLOOKUP(G1265,Sku_Consolidated!A2:I957,9,FALSE)</f>
      </c>
      <c r="Z1265" s="1" t="s">
        <v>41</v>
      </c>
      <c r="AA1265" s="1">
        <f>VLOOKUP(G1265,Sku_Consolidated!A2:E957,5,FALSE)</f>
      </c>
      <c r="AB1265" s="1">
        <f>IF(VLOOKUP(G1265,Sku_Consolidated!A2:S957,19,FALSE)="SHOWCASE", VLOOKUP(E1265,Store_Showcase!B2:N144,13, FALSE), IF(VLOOKUP(G1265,Sku_Consolidated!A2:S957,19,FALSE)="VAM",VLOOKUP(E1265,Store_VAM!B2:N273,13, FALSE),VLOOKUP(E1265,Store_SRP!B2:N110,13, FALSE)))</f>
      </c>
      <c r="AC1265" s="1">
        <f>IF(IFERROR(AB1265,TRUE)=TRUE, "-","OK")</f>
      </c>
      <c r="AD1265" s="11" t="s">
        <v>37</v>
      </c>
      <c r="AE1265" s="11" t="s">
        <v>37</v>
      </c>
      <c r="AF1265" s="1">
        <f>IF(IFERROR(VLOOKUP(E1265,Store_Showcase!B2:H144,{5}, FALSE), TRUE)=TRUE, IF(IFERROR(VLOOKUP(E1265,Store_SRP!B2:H110,{5}, FALSE), TRUE)=TRUE,VLOOKUP(E1265,Store_VAM!B2:H273,{5}, FALSE),VLOOKUP(E1265,Store_SRP!B2:H110,{5}, FALSE)), VLOOKUP(E1265,Store_Showcase!B2:H144,{5}, FALSE))</f>
      </c>
      <c r="AG1265" s="1">
        <f>IF(IFERROR(VLOOKUP(E1265,Store_Showcase!B2:H144,{6}, FALSE), TRUE)=TRUE, IF(IFERROR(VLOOKUP(E1265,Store_SRP!B2:H110,{6}, FALSE), TRUE)=TRUE,VLOOKUP(E1265,Store_VAM!B2:H273,{6}, FALSE),VLOOKUP(E1265,Store_SRP!B2:H110,{6}, FALSE)), VLOOKUP(E1265,Store_Showcase!B2:H144,{6}, FALSE))</f>
      </c>
      <c r="AH1265" s="1">
        <f>VLOOKUP(G1265,Sku_Consolidated!A2:R957,18,FALSE)</f>
      </c>
      <c r="AI1265" s="1">
        <f>VLOOKUP(G1265,Sku_Consolidated!A2:S957,19,FALSE)</f>
      </c>
      <c r="AJ1265" s="1">
        <f>VLOOKUP(G1265,Sku_Consolidated!A2:T957,20,FALSE)</f>
      </c>
    </row>
    <row r="1266" spans="1:36" x14ac:dyDescent="0.25">
      <c r="A1266" s="1">
        <v>2024</v>
      </c>
      <c r="B1266" s="1" t="s">
        <v>31</v>
      </c>
      <c r="C1266" s="1" t="s">
        <v>32</v>
      </c>
      <c r="D1266" s="1" t="s">
        <v>33</v>
      </c>
      <c r="E1266" s="9" t="s">
        <v>3328</v>
      </c>
      <c r="F1266" s="1">
        <f>IF(VLOOKUP(G1266,Sku_Consolidated!A2:S957,{19},FALSE)="SHOWCASE", VLOOKUP(E1266,Store_Showcase!B2:C144,{2}, FALSE), IF(VLOOKUP(G1266,Sku_Consolidated!A2:S957,{19},FALSE)="VAM",VLOOKUP(E1266,Store_VAM!B2:C273,{2}, FALSE),VLOOKUP(E1266,Store_SRP!B2:C110,{2}, FALSE)))</f>
      </c>
      <c r="G1266" s="1">
        <v>61734</v>
      </c>
      <c r="H1266" s="1" t="s">
        <v>62</v>
      </c>
      <c r="I1266" s="10" t="s">
        <v>2746</v>
      </c>
      <c r="J1266" s="1">
        <f>VLOOKUP(G1266,Sku_Consolidated!A2:C957, 3, FALSE)</f>
      </c>
      <c r="K1266" s="10">
        <f>IF(J1266="PACK", I1266, 0)</f>
      </c>
      <c r="L1266" s="10">
        <f>IF(J1266="KG", I1266, I1266 * VLOOKUP(G1266,Sku_Consolidated!A2:U957,21,FALSE))</f>
      </c>
      <c r="M1266" s="10" t="s">
        <v>37</v>
      </c>
      <c r="N1266" s="11" t="s">
        <v>3352</v>
      </c>
      <c r="O1266" s="10" t="s">
        <v>3353</v>
      </c>
      <c r="P1266" s="10">
        <f>N1266 - O1266</f>
      </c>
      <c r="Q1266" s="1">
        <f>VLOOKUP(G1266,Sku_Consolidated!A2:G957,7, FALSE)</f>
      </c>
      <c r="R1266" s="1">
        <f>IF(IFERROR(VLOOKUP(E1266,Store_Showcase!B2:H144,7, FALSE), TRUE)=TRUE, IF(IFERROR(VLOOKUP(E1266,Store_SRP!B2:H110,7, FALSE), TRUE)=TRUE,VLOOKUP(E1266,Store_VAM!B2:H273,7, FALSE),VLOOKUP(E1266,Store_SRP!B2:H110,7, FALSE)), VLOOKUP(E1266,Store_Showcase!B2:H144,7, FALSE))</f>
      </c>
      <c r="S1266" s="1">
        <f>IF(IFERROR(VLOOKUP(E1266,Store_Showcase!B2:I144,8, FALSE), TRUE)=TRUE, IF(IFERROR(VLOOKUP(E1266,Store_SRP!B2:I110,8, FALSE), TRUE)=TRUE,VLOOKUP(E1266,Store_VAM!B2:I273,8, FALSE),VLOOKUP(E1266,Store_SRP!B2:I110,8, FALSE)), VLOOKUP(E1266,Store_Showcase!B2:I144,8, FALSE))</f>
      </c>
      <c r="T1266" s="1">
        <f>VLOOKUP(G1266,Sku_Consolidated!A2:R957,18,FALSE)</f>
      </c>
      <c r="U1266" s="1" t="s">
        <v>3332</v>
      </c>
      <c r="V1266" s="1">
        <f>IF(VLOOKUP(G1266,Sku_Consolidated!A2:S957,19,FALSE)="SHOWCASE", VLOOKUP(E1266,Store_Showcase!B2:L144,11, FALSE), IF(VLOOKUP(G1266,Sku_Consolidated!A2:S957,19,FALSE)="VAM",VLOOKUP(E1266,Store_VAM!B2:L273,11, FALSE),VLOOKUP(E1266,Store_SRP!B2:L110,11, FALSE)))</f>
      </c>
      <c r="W1266" s="1">
        <f>VLOOKUP(G1266,Sku_Consolidated!A2:W957,11,FALSE)</f>
      </c>
      <c r="X1266" s="1">
        <f>VLOOKUP(G1266,Sku_Consolidated!A2:H957,8,FALSE)</f>
      </c>
      <c r="Y1266" s="1">
        <f>VLOOKUP(G1266,Sku_Consolidated!A2:I957,9,FALSE)</f>
      </c>
      <c r="Z1266" s="1" t="s">
        <v>41</v>
      </c>
      <c r="AA1266" s="1">
        <f>VLOOKUP(G1266,Sku_Consolidated!A2:E957,5,FALSE)</f>
      </c>
      <c r="AB1266" s="1">
        <f>IF(VLOOKUP(G1266,Sku_Consolidated!A2:S957,19,FALSE)="SHOWCASE", VLOOKUP(E1266,Store_Showcase!B2:N144,13, FALSE), IF(VLOOKUP(G1266,Sku_Consolidated!A2:S957,19,FALSE)="VAM",VLOOKUP(E1266,Store_VAM!B2:N273,13, FALSE),VLOOKUP(E1266,Store_SRP!B2:N110,13, FALSE)))</f>
      </c>
      <c r="AC1266" s="1">
        <f>IF(IFERROR(AB1266,TRUE)=TRUE, "-","OK")</f>
      </c>
      <c r="AD1266" s="11" t="s">
        <v>37</v>
      </c>
      <c r="AE1266" s="11" t="s">
        <v>37</v>
      </c>
      <c r="AF1266" s="1">
        <f>IF(IFERROR(VLOOKUP(E1266,Store_Showcase!B2:H144,{5}, FALSE), TRUE)=TRUE, IF(IFERROR(VLOOKUP(E1266,Store_SRP!B2:H110,{5}, FALSE), TRUE)=TRUE,VLOOKUP(E1266,Store_VAM!B2:H273,{5}, FALSE),VLOOKUP(E1266,Store_SRP!B2:H110,{5}, FALSE)), VLOOKUP(E1266,Store_Showcase!B2:H144,{5}, FALSE))</f>
      </c>
      <c r="AG1266" s="1">
        <f>IF(IFERROR(VLOOKUP(E1266,Store_Showcase!B2:H144,{6}, FALSE), TRUE)=TRUE, IF(IFERROR(VLOOKUP(E1266,Store_SRP!B2:H110,{6}, FALSE), TRUE)=TRUE,VLOOKUP(E1266,Store_VAM!B2:H273,{6}, FALSE),VLOOKUP(E1266,Store_SRP!B2:H110,{6}, FALSE)), VLOOKUP(E1266,Store_Showcase!B2:H144,{6}, FALSE))</f>
      </c>
      <c r="AH1266" s="1">
        <f>VLOOKUP(G1266,Sku_Consolidated!A2:R957,18,FALSE)</f>
      </c>
      <c r="AI1266" s="1">
        <f>VLOOKUP(G1266,Sku_Consolidated!A2:S957,19,FALSE)</f>
      </c>
      <c r="AJ1266" s="1">
        <f>VLOOKUP(G1266,Sku_Consolidated!A2:T957,20,FALSE)</f>
      </c>
    </row>
    <row r="1267" spans="1:36" x14ac:dyDescent="0.25">
      <c r="A1267" s="1">
        <v>2024</v>
      </c>
      <c r="B1267" s="1" t="s">
        <v>31</v>
      </c>
      <c r="C1267" s="1" t="s">
        <v>32</v>
      </c>
      <c r="D1267" s="1" t="s">
        <v>33</v>
      </c>
      <c r="E1267" s="9" t="s">
        <v>3328</v>
      </c>
      <c r="F1267" s="1">
        <f>IF(VLOOKUP(G1267,Sku_Consolidated!A2:S957,{19},FALSE)="SHOWCASE", VLOOKUP(E1267,Store_Showcase!B2:C144,{2}, FALSE), IF(VLOOKUP(G1267,Sku_Consolidated!A2:S957,{19},FALSE)="VAM",VLOOKUP(E1267,Store_VAM!B2:C273,{2}, FALSE),VLOOKUP(E1267,Store_SRP!B2:C110,{2}, FALSE)))</f>
      </c>
      <c r="G1267" s="1">
        <v>61735</v>
      </c>
      <c r="H1267" s="1" t="s">
        <v>66</v>
      </c>
      <c r="I1267" s="10" t="s">
        <v>343</v>
      </c>
      <c r="J1267" s="1">
        <f>VLOOKUP(G1267,Sku_Consolidated!A2:C957, 3, FALSE)</f>
      </c>
      <c r="K1267" s="10">
        <f>IF(J1267="PACK", I1267, 0)</f>
      </c>
      <c r="L1267" s="10">
        <f>IF(J1267="KG", I1267, I1267 * VLOOKUP(G1267,Sku_Consolidated!A2:U957,21,FALSE))</f>
      </c>
      <c r="M1267" s="10" t="s">
        <v>37</v>
      </c>
      <c r="N1267" s="11" t="s">
        <v>3354</v>
      </c>
      <c r="O1267" s="10" t="s">
        <v>3355</v>
      </c>
      <c r="P1267" s="10">
        <f>N1267 - O1267</f>
      </c>
      <c r="Q1267" s="1">
        <f>VLOOKUP(G1267,Sku_Consolidated!A2:G957,7, FALSE)</f>
      </c>
      <c r="R1267" s="1">
        <f>IF(IFERROR(VLOOKUP(E1267,Store_Showcase!B2:H144,7, FALSE), TRUE)=TRUE, IF(IFERROR(VLOOKUP(E1267,Store_SRP!B2:H110,7, FALSE), TRUE)=TRUE,VLOOKUP(E1267,Store_VAM!B2:H273,7, FALSE),VLOOKUP(E1267,Store_SRP!B2:H110,7, FALSE)), VLOOKUP(E1267,Store_Showcase!B2:H144,7, FALSE))</f>
      </c>
      <c r="S1267" s="1">
        <f>IF(IFERROR(VLOOKUP(E1267,Store_Showcase!B2:I144,8, FALSE), TRUE)=TRUE, IF(IFERROR(VLOOKUP(E1267,Store_SRP!B2:I110,8, FALSE), TRUE)=TRUE,VLOOKUP(E1267,Store_VAM!B2:I273,8, FALSE),VLOOKUP(E1267,Store_SRP!B2:I110,8, FALSE)), VLOOKUP(E1267,Store_Showcase!B2:I144,8, FALSE))</f>
      </c>
      <c r="T1267" s="1">
        <f>VLOOKUP(G1267,Sku_Consolidated!A2:R957,18,FALSE)</f>
      </c>
      <c r="U1267" s="1" t="s">
        <v>3332</v>
      </c>
      <c r="V1267" s="1">
        <f>IF(VLOOKUP(G1267,Sku_Consolidated!A2:S957,19,FALSE)="SHOWCASE", VLOOKUP(E1267,Store_Showcase!B2:L144,11, FALSE), IF(VLOOKUP(G1267,Sku_Consolidated!A2:S957,19,FALSE)="VAM",VLOOKUP(E1267,Store_VAM!B2:L273,11, FALSE),VLOOKUP(E1267,Store_SRP!B2:L110,11, FALSE)))</f>
      </c>
      <c r="W1267" s="1">
        <f>VLOOKUP(G1267,Sku_Consolidated!A2:W957,11,FALSE)</f>
      </c>
      <c r="X1267" s="1">
        <f>VLOOKUP(G1267,Sku_Consolidated!A2:H957,8,FALSE)</f>
      </c>
      <c r="Y1267" s="1">
        <f>VLOOKUP(G1267,Sku_Consolidated!A2:I957,9,FALSE)</f>
      </c>
      <c r="Z1267" s="1" t="s">
        <v>41</v>
      </c>
      <c r="AA1267" s="1">
        <f>VLOOKUP(G1267,Sku_Consolidated!A2:E957,5,FALSE)</f>
      </c>
      <c r="AB1267" s="1">
        <f>IF(VLOOKUP(G1267,Sku_Consolidated!A2:S957,19,FALSE)="SHOWCASE", VLOOKUP(E1267,Store_Showcase!B2:N144,13, FALSE), IF(VLOOKUP(G1267,Sku_Consolidated!A2:S957,19,FALSE)="VAM",VLOOKUP(E1267,Store_VAM!B2:N273,13, FALSE),VLOOKUP(E1267,Store_SRP!B2:N110,13, FALSE)))</f>
      </c>
      <c r="AC1267" s="1">
        <f>IF(IFERROR(AB1267,TRUE)=TRUE, "-","OK")</f>
      </c>
      <c r="AD1267" s="11" t="s">
        <v>37</v>
      </c>
      <c r="AE1267" s="11" t="s">
        <v>37</v>
      </c>
      <c r="AF1267" s="1">
        <f>IF(IFERROR(VLOOKUP(E1267,Store_Showcase!B2:H144,{5}, FALSE), TRUE)=TRUE, IF(IFERROR(VLOOKUP(E1267,Store_SRP!B2:H110,{5}, FALSE), TRUE)=TRUE,VLOOKUP(E1267,Store_VAM!B2:H273,{5}, FALSE),VLOOKUP(E1267,Store_SRP!B2:H110,{5}, FALSE)), VLOOKUP(E1267,Store_Showcase!B2:H144,{5}, FALSE))</f>
      </c>
      <c r="AG1267" s="1">
        <f>IF(IFERROR(VLOOKUP(E1267,Store_Showcase!B2:H144,{6}, FALSE), TRUE)=TRUE, IF(IFERROR(VLOOKUP(E1267,Store_SRP!B2:H110,{6}, FALSE), TRUE)=TRUE,VLOOKUP(E1267,Store_VAM!B2:H273,{6}, FALSE),VLOOKUP(E1267,Store_SRP!B2:H110,{6}, FALSE)), VLOOKUP(E1267,Store_Showcase!B2:H144,{6}, FALSE))</f>
      </c>
      <c r="AH1267" s="1">
        <f>VLOOKUP(G1267,Sku_Consolidated!A2:R957,18,FALSE)</f>
      </c>
      <c r="AI1267" s="1">
        <f>VLOOKUP(G1267,Sku_Consolidated!A2:S957,19,FALSE)</f>
      </c>
      <c r="AJ1267" s="1">
        <f>VLOOKUP(G1267,Sku_Consolidated!A2:T957,20,FALSE)</f>
      </c>
    </row>
    <row r="1268" spans="1:36" x14ac:dyDescent="0.25">
      <c r="A1268" s="1">
        <v>2024</v>
      </c>
      <c r="B1268" s="1" t="s">
        <v>31</v>
      </c>
      <c r="C1268" s="1" t="s">
        <v>32</v>
      </c>
      <c r="D1268" s="1" t="s">
        <v>33</v>
      </c>
      <c r="E1268" s="9" t="s">
        <v>3328</v>
      </c>
      <c r="F1268" s="1">
        <f>IF(VLOOKUP(G1268,Sku_Consolidated!A2:S957,{19},FALSE)="SHOWCASE", VLOOKUP(E1268,Store_Showcase!B2:C144,{2}, FALSE), IF(VLOOKUP(G1268,Sku_Consolidated!A2:S957,{19},FALSE)="VAM",VLOOKUP(E1268,Store_VAM!B2:C273,{2}, FALSE),VLOOKUP(E1268,Store_SRP!B2:C110,{2}, FALSE)))</f>
      </c>
      <c r="G1268" s="1">
        <v>61736</v>
      </c>
      <c r="H1268" s="1" t="s">
        <v>224</v>
      </c>
      <c r="I1268" s="10" t="s">
        <v>3356</v>
      </c>
      <c r="J1268" s="1">
        <f>VLOOKUP(G1268,Sku_Consolidated!A2:C957, 3, FALSE)</f>
      </c>
      <c r="K1268" s="10">
        <f>IF(J1268="PACK", I1268, 0)</f>
      </c>
      <c r="L1268" s="10">
        <f>IF(J1268="KG", I1268, I1268 * VLOOKUP(G1268,Sku_Consolidated!A2:U957,21,FALSE))</f>
      </c>
      <c r="M1268" s="10" t="s">
        <v>37</v>
      </c>
      <c r="N1268" s="11" t="s">
        <v>3357</v>
      </c>
      <c r="O1268" s="10" t="s">
        <v>3358</v>
      </c>
      <c r="P1268" s="10">
        <f>N1268 - O1268</f>
      </c>
      <c r="Q1268" s="1">
        <f>VLOOKUP(G1268,Sku_Consolidated!A2:G957,7, FALSE)</f>
      </c>
      <c r="R1268" s="1">
        <f>IF(IFERROR(VLOOKUP(E1268,Store_Showcase!B2:H144,7, FALSE), TRUE)=TRUE, IF(IFERROR(VLOOKUP(E1268,Store_SRP!B2:H110,7, FALSE), TRUE)=TRUE,VLOOKUP(E1268,Store_VAM!B2:H273,7, FALSE),VLOOKUP(E1268,Store_SRP!B2:H110,7, FALSE)), VLOOKUP(E1268,Store_Showcase!B2:H144,7, FALSE))</f>
      </c>
      <c r="S1268" s="1">
        <f>IF(IFERROR(VLOOKUP(E1268,Store_Showcase!B2:I144,8, FALSE), TRUE)=TRUE, IF(IFERROR(VLOOKUP(E1268,Store_SRP!B2:I110,8, FALSE), TRUE)=TRUE,VLOOKUP(E1268,Store_VAM!B2:I273,8, FALSE),VLOOKUP(E1268,Store_SRP!B2:I110,8, FALSE)), VLOOKUP(E1268,Store_Showcase!B2:I144,8, FALSE))</f>
      </c>
      <c r="T1268" s="1">
        <f>VLOOKUP(G1268,Sku_Consolidated!A2:R957,18,FALSE)</f>
      </c>
      <c r="U1268" s="1" t="s">
        <v>3332</v>
      </c>
      <c r="V1268" s="1">
        <f>IF(VLOOKUP(G1268,Sku_Consolidated!A2:S957,19,FALSE)="SHOWCASE", VLOOKUP(E1268,Store_Showcase!B2:L144,11, FALSE), IF(VLOOKUP(G1268,Sku_Consolidated!A2:S957,19,FALSE)="VAM",VLOOKUP(E1268,Store_VAM!B2:L273,11, FALSE),VLOOKUP(E1268,Store_SRP!B2:L110,11, FALSE)))</f>
      </c>
      <c r="W1268" s="1">
        <f>VLOOKUP(G1268,Sku_Consolidated!A2:W957,11,FALSE)</f>
      </c>
      <c r="X1268" s="1">
        <f>VLOOKUP(G1268,Sku_Consolidated!A2:H957,8,FALSE)</f>
      </c>
      <c r="Y1268" s="1">
        <f>VLOOKUP(G1268,Sku_Consolidated!A2:I957,9,FALSE)</f>
      </c>
      <c r="Z1268" s="1" t="s">
        <v>41</v>
      </c>
      <c r="AA1268" s="1">
        <f>VLOOKUP(G1268,Sku_Consolidated!A2:E957,5,FALSE)</f>
      </c>
      <c r="AB1268" s="1">
        <f>IF(VLOOKUP(G1268,Sku_Consolidated!A2:S957,19,FALSE)="SHOWCASE", VLOOKUP(E1268,Store_Showcase!B2:N144,13, FALSE), IF(VLOOKUP(G1268,Sku_Consolidated!A2:S957,19,FALSE)="VAM",VLOOKUP(E1268,Store_VAM!B2:N273,13, FALSE),VLOOKUP(E1268,Store_SRP!B2:N110,13, FALSE)))</f>
      </c>
      <c r="AC1268" s="1">
        <f>IF(IFERROR(AB1268,TRUE)=TRUE, "-","OK")</f>
      </c>
      <c r="AD1268" s="11" t="s">
        <v>37</v>
      </c>
      <c r="AE1268" s="11" t="s">
        <v>37</v>
      </c>
      <c r="AF1268" s="1">
        <f>IF(IFERROR(VLOOKUP(E1268,Store_Showcase!B2:H144,{5}, FALSE), TRUE)=TRUE, IF(IFERROR(VLOOKUP(E1268,Store_SRP!B2:H110,{5}, FALSE), TRUE)=TRUE,VLOOKUP(E1268,Store_VAM!B2:H273,{5}, FALSE),VLOOKUP(E1268,Store_SRP!B2:H110,{5}, FALSE)), VLOOKUP(E1268,Store_Showcase!B2:H144,{5}, FALSE))</f>
      </c>
      <c r="AG1268" s="1">
        <f>IF(IFERROR(VLOOKUP(E1268,Store_Showcase!B2:H144,{6}, FALSE), TRUE)=TRUE, IF(IFERROR(VLOOKUP(E1268,Store_SRP!B2:H110,{6}, FALSE), TRUE)=TRUE,VLOOKUP(E1268,Store_VAM!B2:H273,{6}, FALSE),VLOOKUP(E1268,Store_SRP!B2:H110,{6}, FALSE)), VLOOKUP(E1268,Store_Showcase!B2:H144,{6}, FALSE))</f>
      </c>
      <c r="AH1268" s="1">
        <f>VLOOKUP(G1268,Sku_Consolidated!A2:R957,18,FALSE)</f>
      </c>
      <c r="AI1268" s="1">
        <f>VLOOKUP(G1268,Sku_Consolidated!A2:S957,19,FALSE)</f>
      </c>
      <c r="AJ1268" s="1">
        <f>VLOOKUP(G1268,Sku_Consolidated!A2:T957,20,FALSE)</f>
      </c>
    </row>
    <row r="1269" spans="1:36" x14ac:dyDescent="0.25">
      <c r="A1269" s="1">
        <v>2024</v>
      </c>
      <c r="B1269" s="1" t="s">
        <v>31</v>
      </c>
      <c r="C1269" s="1" t="s">
        <v>32</v>
      </c>
      <c r="D1269" s="1" t="s">
        <v>33</v>
      </c>
      <c r="E1269" s="9" t="s">
        <v>3328</v>
      </c>
      <c r="F1269" s="1">
        <f>IF(VLOOKUP(G1269,Sku_Consolidated!A2:S957,{19},FALSE)="SHOWCASE", VLOOKUP(E1269,Store_Showcase!B2:C144,{2}, FALSE), IF(VLOOKUP(G1269,Sku_Consolidated!A2:S957,{19},FALSE)="VAM",VLOOKUP(E1269,Store_VAM!B2:C273,{2}, FALSE),VLOOKUP(E1269,Store_SRP!B2:C110,{2}, FALSE)))</f>
      </c>
      <c r="G1269" s="1">
        <v>61737</v>
      </c>
      <c r="H1269" s="1" t="s">
        <v>70</v>
      </c>
      <c r="I1269" s="10" t="s">
        <v>1490</v>
      </c>
      <c r="J1269" s="1">
        <f>VLOOKUP(G1269,Sku_Consolidated!A2:C957, 3, FALSE)</f>
      </c>
      <c r="K1269" s="10">
        <f>IF(J1269="PACK", I1269, 0)</f>
      </c>
      <c r="L1269" s="10">
        <f>IF(J1269="KG", I1269, I1269 * VLOOKUP(G1269,Sku_Consolidated!A2:U957,21,FALSE))</f>
      </c>
      <c r="M1269" s="10" t="s">
        <v>37</v>
      </c>
      <c r="N1269" s="11" t="s">
        <v>3359</v>
      </c>
      <c r="O1269" s="10" t="s">
        <v>3360</v>
      </c>
      <c r="P1269" s="10">
        <f>N1269 - O1269</f>
      </c>
      <c r="Q1269" s="1">
        <f>VLOOKUP(G1269,Sku_Consolidated!A2:G957,7, FALSE)</f>
      </c>
      <c r="R1269" s="1">
        <f>IF(IFERROR(VLOOKUP(E1269,Store_Showcase!B2:H144,7, FALSE), TRUE)=TRUE, IF(IFERROR(VLOOKUP(E1269,Store_SRP!B2:H110,7, FALSE), TRUE)=TRUE,VLOOKUP(E1269,Store_VAM!B2:H273,7, FALSE),VLOOKUP(E1269,Store_SRP!B2:H110,7, FALSE)), VLOOKUP(E1269,Store_Showcase!B2:H144,7, FALSE))</f>
      </c>
      <c r="S1269" s="1">
        <f>IF(IFERROR(VLOOKUP(E1269,Store_Showcase!B2:I144,8, FALSE), TRUE)=TRUE, IF(IFERROR(VLOOKUP(E1269,Store_SRP!B2:I110,8, FALSE), TRUE)=TRUE,VLOOKUP(E1269,Store_VAM!B2:I273,8, FALSE),VLOOKUP(E1269,Store_SRP!B2:I110,8, FALSE)), VLOOKUP(E1269,Store_Showcase!B2:I144,8, FALSE))</f>
      </c>
      <c r="T1269" s="1">
        <f>VLOOKUP(G1269,Sku_Consolidated!A2:R957,18,FALSE)</f>
      </c>
      <c r="U1269" s="1" t="s">
        <v>3332</v>
      </c>
      <c r="V1269" s="1">
        <f>IF(VLOOKUP(G1269,Sku_Consolidated!A2:S957,19,FALSE)="SHOWCASE", VLOOKUP(E1269,Store_Showcase!B2:L144,11, FALSE), IF(VLOOKUP(G1269,Sku_Consolidated!A2:S957,19,FALSE)="VAM",VLOOKUP(E1269,Store_VAM!B2:L273,11, FALSE),VLOOKUP(E1269,Store_SRP!B2:L110,11, FALSE)))</f>
      </c>
      <c r="W1269" s="1">
        <f>VLOOKUP(G1269,Sku_Consolidated!A2:W957,11,FALSE)</f>
      </c>
      <c r="X1269" s="1">
        <f>VLOOKUP(G1269,Sku_Consolidated!A2:H957,8,FALSE)</f>
      </c>
      <c r="Y1269" s="1">
        <f>VLOOKUP(G1269,Sku_Consolidated!A2:I957,9,FALSE)</f>
      </c>
      <c r="Z1269" s="1" t="s">
        <v>41</v>
      </c>
      <c r="AA1269" s="1">
        <f>VLOOKUP(G1269,Sku_Consolidated!A2:E957,5,FALSE)</f>
      </c>
      <c r="AB1269" s="1">
        <f>IF(VLOOKUP(G1269,Sku_Consolidated!A2:S957,19,FALSE)="SHOWCASE", VLOOKUP(E1269,Store_Showcase!B2:N144,13, FALSE), IF(VLOOKUP(G1269,Sku_Consolidated!A2:S957,19,FALSE)="VAM",VLOOKUP(E1269,Store_VAM!B2:N273,13, FALSE),VLOOKUP(E1269,Store_SRP!B2:N110,13, FALSE)))</f>
      </c>
      <c r="AC1269" s="1">
        <f>IF(IFERROR(AB1269,TRUE)=TRUE, "-","OK")</f>
      </c>
      <c r="AD1269" s="11" t="s">
        <v>37</v>
      </c>
      <c r="AE1269" s="11" t="s">
        <v>37</v>
      </c>
      <c r="AF1269" s="1">
        <f>IF(IFERROR(VLOOKUP(E1269,Store_Showcase!B2:H144,{5}, FALSE), TRUE)=TRUE, IF(IFERROR(VLOOKUP(E1269,Store_SRP!B2:H110,{5}, FALSE), TRUE)=TRUE,VLOOKUP(E1269,Store_VAM!B2:H273,{5}, FALSE),VLOOKUP(E1269,Store_SRP!B2:H110,{5}, FALSE)), VLOOKUP(E1269,Store_Showcase!B2:H144,{5}, FALSE))</f>
      </c>
      <c r="AG1269" s="1">
        <f>IF(IFERROR(VLOOKUP(E1269,Store_Showcase!B2:H144,{6}, FALSE), TRUE)=TRUE, IF(IFERROR(VLOOKUP(E1269,Store_SRP!B2:H110,{6}, FALSE), TRUE)=TRUE,VLOOKUP(E1269,Store_VAM!B2:H273,{6}, FALSE),VLOOKUP(E1269,Store_SRP!B2:H110,{6}, FALSE)), VLOOKUP(E1269,Store_Showcase!B2:H144,{6}, FALSE))</f>
      </c>
      <c r="AH1269" s="1">
        <f>VLOOKUP(G1269,Sku_Consolidated!A2:R957,18,FALSE)</f>
      </c>
      <c r="AI1269" s="1">
        <f>VLOOKUP(G1269,Sku_Consolidated!A2:S957,19,FALSE)</f>
      </c>
      <c r="AJ1269" s="1">
        <f>VLOOKUP(G1269,Sku_Consolidated!A2:T957,20,FALSE)</f>
      </c>
    </row>
    <row r="1270" spans="1:36" x14ac:dyDescent="0.25">
      <c r="A1270" s="1">
        <v>2024</v>
      </c>
      <c r="B1270" s="1" t="s">
        <v>31</v>
      </c>
      <c r="C1270" s="1" t="s">
        <v>32</v>
      </c>
      <c r="D1270" s="1" t="s">
        <v>33</v>
      </c>
      <c r="E1270" s="9" t="s">
        <v>3328</v>
      </c>
      <c r="F1270" s="1">
        <f>IF(VLOOKUP(G1270,Sku_Consolidated!A2:S957,{19},FALSE)="SHOWCASE", VLOOKUP(E1270,Store_Showcase!B2:C144,{2}, FALSE), IF(VLOOKUP(G1270,Sku_Consolidated!A2:S957,{19},FALSE)="VAM",VLOOKUP(E1270,Store_VAM!B2:C273,{2}, FALSE),VLOOKUP(E1270,Store_SRP!B2:C110,{2}, FALSE)))</f>
      </c>
      <c r="G1270" s="1">
        <v>61744</v>
      </c>
      <c r="H1270" s="1" t="s">
        <v>82</v>
      </c>
      <c r="I1270" s="10" t="s">
        <v>37</v>
      </c>
      <c r="J1270" s="1">
        <f>VLOOKUP(G1270,Sku_Consolidated!A2:C957, 3, FALSE)</f>
      </c>
      <c r="K1270" s="10">
        <f>IF(J1270="PACK", I1270, 0)</f>
      </c>
      <c r="L1270" s="10">
        <f>IF(J1270="KG", I1270, I1270 * VLOOKUP(G1270,Sku_Consolidated!A2:U957,21,FALSE))</f>
      </c>
      <c r="M1270" s="10" t="s">
        <v>37</v>
      </c>
      <c r="N1270" s="11" t="s">
        <v>37</v>
      </c>
      <c r="O1270" s="10" t="s">
        <v>37</v>
      </c>
      <c r="P1270" s="10">
        <f>N1270 - O1270</f>
      </c>
      <c r="Q1270" s="1">
        <f>VLOOKUP(G1270,Sku_Consolidated!A2:G957,7, FALSE)</f>
      </c>
      <c r="R1270" s="1">
        <f>IF(IFERROR(VLOOKUP(E1270,Store_Showcase!B2:H144,7, FALSE), TRUE)=TRUE, IF(IFERROR(VLOOKUP(E1270,Store_SRP!B2:H110,7, FALSE), TRUE)=TRUE,VLOOKUP(E1270,Store_VAM!B2:H273,7, FALSE),VLOOKUP(E1270,Store_SRP!B2:H110,7, FALSE)), VLOOKUP(E1270,Store_Showcase!B2:H144,7, FALSE))</f>
      </c>
      <c r="S1270" s="1">
        <f>IF(IFERROR(VLOOKUP(E1270,Store_Showcase!B2:I144,8, FALSE), TRUE)=TRUE, IF(IFERROR(VLOOKUP(E1270,Store_SRP!B2:I110,8, FALSE), TRUE)=TRUE,VLOOKUP(E1270,Store_VAM!B2:I273,8, FALSE),VLOOKUP(E1270,Store_SRP!B2:I110,8, FALSE)), VLOOKUP(E1270,Store_Showcase!B2:I144,8, FALSE))</f>
      </c>
      <c r="T1270" s="1">
        <f>VLOOKUP(G1270,Sku_Consolidated!A2:R957,18,FALSE)</f>
      </c>
      <c r="U1270" s="1" t="s">
        <v>3332</v>
      </c>
      <c r="V1270" s="1">
        <f>IF(VLOOKUP(G1270,Sku_Consolidated!A2:S957,19,FALSE)="SHOWCASE", VLOOKUP(E1270,Store_Showcase!B2:L144,11, FALSE), IF(VLOOKUP(G1270,Sku_Consolidated!A2:S957,19,FALSE)="VAM",VLOOKUP(E1270,Store_VAM!B2:L273,11, FALSE),VLOOKUP(E1270,Store_SRP!B2:L110,11, FALSE)))</f>
      </c>
      <c r="W1270" s="1">
        <f>VLOOKUP(G1270,Sku_Consolidated!A2:W957,11,FALSE)</f>
      </c>
      <c r="X1270" s="1">
        <f>VLOOKUP(G1270,Sku_Consolidated!A2:H957,8,FALSE)</f>
      </c>
      <c r="Y1270" s="1">
        <f>VLOOKUP(G1270,Sku_Consolidated!A2:I957,9,FALSE)</f>
      </c>
      <c r="Z1270" s="1" t="s">
        <v>41</v>
      </c>
      <c r="AA1270" s="1">
        <f>VLOOKUP(G1270,Sku_Consolidated!A2:E957,5,FALSE)</f>
      </c>
      <c r="AB1270" s="1">
        <f>IF(VLOOKUP(G1270,Sku_Consolidated!A2:S957,19,FALSE)="SHOWCASE", VLOOKUP(E1270,Store_Showcase!B2:N144,13, FALSE), IF(VLOOKUP(G1270,Sku_Consolidated!A2:S957,19,FALSE)="VAM",VLOOKUP(E1270,Store_VAM!B2:N273,13, FALSE),VLOOKUP(E1270,Store_SRP!B2:N110,13, FALSE)))</f>
      </c>
      <c r="AC1270" s="1">
        <f>IF(IFERROR(AB1270,TRUE)=TRUE, "-","OK")</f>
      </c>
      <c r="AD1270" s="11" t="s">
        <v>37</v>
      </c>
      <c r="AE1270" s="11" t="s">
        <v>37</v>
      </c>
      <c r="AF1270" s="1">
        <f>IF(IFERROR(VLOOKUP(E1270,Store_Showcase!B2:H144,{5}, FALSE), TRUE)=TRUE, IF(IFERROR(VLOOKUP(E1270,Store_SRP!B2:H110,{5}, FALSE), TRUE)=TRUE,VLOOKUP(E1270,Store_VAM!B2:H273,{5}, FALSE),VLOOKUP(E1270,Store_SRP!B2:H110,{5}, FALSE)), VLOOKUP(E1270,Store_Showcase!B2:H144,{5}, FALSE))</f>
      </c>
      <c r="AG1270" s="1">
        <f>IF(IFERROR(VLOOKUP(E1270,Store_Showcase!B2:H144,{6}, FALSE), TRUE)=TRUE, IF(IFERROR(VLOOKUP(E1270,Store_SRP!B2:H110,{6}, FALSE), TRUE)=TRUE,VLOOKUP(E1270,Store_VAM!B2:H273,{6}, FALSE),VLOOKUP(E1270,Store_SRP!B2:H110,{6}, FALSE)), VLOOKUP(E1270,Store_Showcase!B2:H144,{6}, FALSE))</f>
      </c>
      <c r="AH1270" s="1">
        <f>VLOOKUP(G1270,Sku_Consolidated!A2:R957,18,FALSE)</f>
      </c>
      <c r="AI1270" s="1">
        <f>VLOOKUP(G1270,Sku_Consolidated!A2:S957,19,FALSE)</f>
      </c>
      <c r="AJ1270" s="1">
        <f>VLOOKUP(G1270,Sku_Consolidated!A2:T957,20,FALSE)</f>
      </c>
    </row>
    <row r="1271" spans="1:36" x14ac:dyDescent="0.25">
      <c r="A1271" s="1">
        <v>2024</v>
      </c>
      <c r="B1271" s="1" t="s">
        <v>31</v>
      </c>
      <c r="C1271" s="1" t="s">
        <v>32</v>
      </c>
      <c r="D1271" s="1" t="s">
        <v>33</v>
      </c>
      <c r="E1271" s="9" t="s">
        <v>3328</v>
      </c>
      <c r="F1271" s="1">
        <f>IF(VLOOKUP(G1271,Sku_Consolidated!A2:S957,{19},FALSE)="SHOWCASE", VLOOKUP(E1271,Store_Showcase!B2:C144,{2}, FALSE), IF(VLOOKUP(G1271,Sku_Consolidated!A2:S957,{19},FALSE)="VAM",VLOOKUP(E1271,Store_VAM!B2:C273,{2}, FALSE),VLOOKUP(E1271,Store_SRP!B2:C110,{2}, FALSE)))</f>
      </c>
      <c r="G1271" s="1">
        <v>61749</v>
      </c>
      <c r="H1271" s="1" t="s">
        <v>154</v>
      </c>
      <c r="I1271" s="10" t="s">
        <v>3361</v>
      </c>
      <c r="J1271" s="1">
        <f>VLOOKUP(G1271,Sku_Consolidated!A2:C957, 3, FALSE)</f>
      </c>
      <c r="K1271" s="10">
        <f>IF(J1271="PACK", I1271, 0)</f>
      </c>
      <c r="L1271" s="10">
        <f>IF(J1271="KG", I1271, I1271 * VLOOKUP(G1271,Sku_Consolidated!A2:U957,21,FALSE))</f>
      </c>
      <c r="M1271" s="10" t="s">
        <v>37</v>
      </c>
      <c r="N1271" s="11" t="s">
        <v>3362</v>
      </c>
      <c r="O1271" s="10" t="s">
        <v>3363</v>
      </c>
      <c r="P1271" s="10">
        <f>N1271 - O1271</f>
      </c>
      <c r="Q1271" s="1">
        <f>VLOOKUP(G1271,Sku_Consolidated!A2:G957,7, FALSE)</f>
      </c>
      <c r="R1271" s="1">
        <f>IF(IFERROR(VLOOKUP(E1271,Store_Showcase!B2:H144,7, FALSE), TRUE)=TRUE, IF(IFERROR(VLOOKUP(E1271,Store_SRP!B2:H110,7, FALSE), TRUE)=TRUE,VLOOKUP(E1271,Store_VAM!B2:H273,7, FALSE),VLOOKUP(E1271,Store_SRP!B2:H110,7, FALSE)), VLOOKUP(E1271,Store_Showcase!B2:H144,7, FALSE))</f>
      </c>
      <c r="S1271" s="1">
        <f>IF(IFERROR(VLOOKUP(E1271,Store_Showcase!B2:I144,8, FALSE), TRUE)=TRUE, IF(IFERROR(VLOOKUP(E1271,Store_SRP!B2:I110,8, FALSE), TRUE)=TRUE,VLOOKUP(E1271,Store_VAM!B2:I273,8, FALSE),VLOOKUP(E1271,Store_SRP!B2:I110,8, FALSE)), VLOOKUP(E1271,Store_Showcase!B2:I144,8, FALSE))</f>
      </c>
      <c r="T1271" s="1">
        <f>VLOOKUP(G1271,Sku_Consolidated!A2:R957,18,FALSE)</f>
      </c>
      <c r="U1271" s="1" t="s">
        <v>3332</v>
      </c>
      <c r="V1271" s="1">
        <f>IF(VLOOKUP(G1271,Sku_Consolidated!A2:S957,19,FALSE)="SHOWCASE", VLOOKUP(E1271,Store_Showcase!B2:L144,11, FALSE), IF(VLOOKUP(G1271,Sku_Consolidated!A2:S957,19,FALSE)="VAM",VLOOKUP(E1271,Store_VAM!B2:L273,11, FALSE),VLOOKUP(E1271,Store_SRP!B2:L110,11, FALSE)))</f>
      </c>
      <c r="W1271" s="1">
        <f>VLOOKUP(G1271,Sku_Consolidated!A2:W957,11,FALSE)</f>
      </c>
      <c r="X1271" s="1">
        <f>VLOOKUP(G1271,Sku_Consolidated!A2:H957,8,FALSE)</f>
      </c>
      <c r="Y1271" s="1">
        <f>VLOOKUP(G1271,Sku_Consolidated!A2:I957,9,FALSE)</f>
      </c>
      <c r="Z1271" s="1" t="s">
        <v>41</v>
      </c>
      <c r="AA1271" s="1">
        <f>VLOOKUP(G1271,Sku_Consolidated!A2:E957,5,FALSE)</f>
      </c>
      <c r="AB1271" s="1">
        <f>IF(VLOOKUP(G1271,Sku_Consolidated!A2:S957,19,FALSE)="SHOWCASE", VLOOKUP(E1271,Store_Showcase!B2:N144,13, FALSE), IF(VLOOKUP(G1271,Sku_Consolidated!A2:S957,19,FALSE)="VAM",VLOOKUP(E1271,Store_VAM!B2:N273,13, FALSE),VLOOKUP(E1271,Store_SRP!B2:N110,13, FALSE)))</f>
      </c>
      <c r="AC1271" s="1">
        <f>IF(IFERROR(AB1271,TRUE)=TRUE, "-","OK")</f>
      </c>
      <c r="AD1271" s="11" t="s">
        <v>37</v>
      </c>
      <c r="AE1271" s="11" t="s">
        <v>37</v>
      </c>
      <c r="AF1271" s="1">
        <f>IF(IFERROR(VLOOKUP(E1271,Store_Showcase!B2:H144,{5}, FALSE), TRUE)=TRUE, IF(IFERROR(VLOOKUP(E1271,Store_SRP!B2:H110,{5}, FALSE), TRUE)=TRUE,VLOOKUP(E1271,Store_VAM!B2:H273,{5}, FALSE),VLOOKUP(E1271,Store_SRP!B2:H110,{5}, FALSE)), VLOOKUP(E1271,Store_Showcase!B2:H144,{5}, FALSE))</f>
      </c>
      <c r="AG1271" s="1">
        <f>IF(IFERROR(VLOOKUP(E1271,Store_Showcase!B2:H144,{6}, FALSE), TRUE)=TRUE, IF(IFERROR(VLOOKUP(E1271,Store_SRP!B2:H110,{6}, FALSE), TRUE)=TRUE,VLOOKUP(E1271,Store_VAM!B2:H273,{6}, FALSE),VLOOKUP(E1271,Store_SRP!B2:H110,{6}, FALSE)), VLOOKUP(E1271,Store_Showcase!B2:H144,{6}, FALSE))</f>
      </c>
      <c r="AH1271" s="1">
        <f>VLOOKUP(G1271,Sku_Consolidated!A2:R957,18,FALSE)</f>
      </c>
      <c r="AI1271" s="1">
        <f>VLOOKUP(G1271,Sku_Consolidated!A2:S957,19,FALSE)</f>
      </c>
      <c r="AJ1271" s="1">
        <f>VLOOKUP(G1271,Sku_Consolidated!A2:T957,20,FALSE)</f>
      </c>
    </row>
    <row r="1272" spans="1:36" x14ac:dyDescent="0.25">
      <c r="A1272" s="1">
        <v>2024</v>
      </c>
      <c r="B1272" s="1" t="s">
        <v>31</v>
      </c>
      <c r="C1272" s="1" t="s">
        <v>32</v>
      </c>
      <c r="D1272" s="1" t="s">
        <v>33</v>
      </c>
      <c r="E1272" s="9" t="s">
        <v>3328</v>
      </c>
      <c r="F1272" s="1">
        <f>IF(VLOOKUP(G1272,Sku_Consolidated!A2:S957,{19},FALSE)="SHOWCASE", VLOOKUP(E1272,Store_Showcase!B2:C144,{2}, FALSE), IF(VLOOKUP(G1272,Sku_Consolidated!A2:S957,{19},FALSE)="VAM",VLOOKUP(E1272,Store_VAM!B2:C273,{2}, FALSE),VLOOKUP(E1272,Store_SRP!B2:C110,{2}, FALSE)))</f>
      </c>
      <c r="G1272" s="1">
        <v>61755</v>
      </c>
      <c r="H1272" s="1" t="s">
        <v>86</v>
      </c>
      <c r="I1272" s="10" t="s">
        <v>3364</v>
      </c>
      <c r="J1272" s="1">
        <f>VLOOKUP(G1272,Sku_Consolidated!A2:C957, 3, FALSE)</f>
      </c>
      <c r="K1272" s="10">
        <f>IF(J1272="PACK", I1272, 0)</f>
      </c>
      <c r="L1272" s="10">
        <f>IF(J1272="KG", I1272, I1272 * VLOOKUP(G1272,Sku_Consolidated!A2:U957,21,FALSE))</f>
      </c>
      <c r="M1272" s="10" t="s">
        <v>37</v>
      </c>
      <c r="N1272" s="11" t="s">
        <v>3365</v>
      </c>
      <c r="O1272" s="10" t="s">
        <v>3366</v>
      </c>
      <c r="P1272" s="10">
        <f>N1272 - O1272</f>
      </c>
      <c r="Q1272" s="1">
        <f>VLOOKUP(G1272,Sku_Consolidated!A2:G957,7, FALSE)</f>
      </c>
      <c r="R1272" s="1">
        <f>IF(IFERROR(VLOOKUP(E1272,Store_Showcase!B2:H144,7, FALSE), TRUE)=TRUE, IF(IFERROR(VLOOKUP(E1272,Store_SRP!B2:H110,7, FALSE), TRUE)=TRUE,VLOOKUP(E1272,Store_VAM!B2:H273,7, FALSE),VLOOKUP(E1272,Store_SRP!B2:H110,7, FALSE)), VLOOKUP(E1272,Store_Showcase!B2:H144,7, FALSE))</f>
      </c>
      <c r="S1272" s="1">
        <f>IF(IFERROR(VLOOKUP(E1272,Store_Showcase!B2:I144,8, FALSE), TRUE)=TRUE, IF(IFERROR(VLOOKUP(E1272,Store_SRP!B2:I110,8, FALSE), TRUE)=TRUE,VLOOKUP(E1272,Store_VAM!B2:I273,8, FALSE),VLOOKUP(E1272,Store_SRP!B2:I110,8, FALSE)), VLOOKUP(E1272,Store_Showcase!B2:I144,8, FALSE))</f>
      </c>
      <c r="T1272" s="1">
        <f>VLOOKUP(G1272,Sku_Consolidated!A2:R957,18,FALSE)</f>
      </c>
      <c r="U1272" s="1" t="s">
        <v>3332</v>
      </c>
      <c r="V1272" s="1">
        <f>IF(VLOOKUP(G1272,Sku_Consolidated!A2:S957,19,FALSE)="SHOWCASE", VLOOKUP(E1272,Store_Showcase!B2:L144,11, FALSE), IF(VLOOKUP(G1272,Sku_Consolidated!A2:S957,19,FALSE)="VAM",VLOOKUP(E1272,Store_VAM!B2:L273,11, FALSE),VLOOKUP(E1272,Store_SRP!B2:L110,11, FALSE)))</f>
      </c>
      <c r="W1272" s="1">
        <f>VLOOKUP(G1272,Sku_Consolidated!A2:W957,11,FALSE)</f>
      </c>
      <c r="X1272" s="1">
        <f>VLOOKUP(G1272,Sku_Consolidated!A2:H957,8,FALSE)</f>
      </c>
      <c r="Y1272" s="1">
        <f>VLOOKUP(G1272,Sku_Consolidated!A2:I957,9,FALSE)</f>
      </c>
      <c r="Z1272" s="1" t="s">
        <v>41</v>
      </c>
      <c r="AA1272" s="1">
        <f>VLOOKUP(G1272,Sku_Consolidated!A2:E957,5,FALSE)</f>
      </c>
      <c r="AB1272" s="1">
        <f>IF(VLOOKUP(G1272,Sku_Consolidated!A2:S957,19,FALSE)="SHOWCASE", VLOOKUP(E1272,Store_Showcase!B2:N144,13, FALSE), IF(VLOOKUP(G1272,Sku_Consolidated!A2:S957,19,FALSE)="VAM",VLOOKUP(E1272,Store_VAM!B2:N273,13, FALSE),VLOOKUP(E1272,Store_SRP!B2:N110,13, FALSE)))</f>
      </c>
      <c r="AC1272" s="1">
        <f>IF(IFERROR(AB1272,TRUE)=TRUE, "-","OK")</f>
      </c>
      <c r="AD1272" s="11" t="s">
        <v>37</v>
      </c>
      <c r="AE1272" s="11" t="s">
        <v>37</v>
      </c>
      <c r="AF1272" s="1">
        <f>IF(IFERROR(VLOOKUP(E1272,Store_Showcase!B2:H144,{5}, FALSE), TRUE)=TRUE, IF(IFERROR(VLOOKUP(E1272,Store_SRP!B2:H110,{5}, FALSE), TRUE)=TRUE,VLOOKUP(E1272,Store_VAM!B2:H273,{5}, FALSE),VLOOKUP(E1272,Store_SRP!B2:H110,{5}, FALSE)), VLOOKUP(E1272,Store_Showcase!B2:H144,{5}, FALSE))</f>
      </c>
      <c r="AG1272" s="1">
        <f>IF(IFERROR(VLOOKUP(E1272,Store_Showcase!B2:H144,{6}, FALSE), TRUE)=TRUE, IF(IFERROR(VLOOKUP(E1272,Store_SRP!B2:H110,{6}, FALSE), TRUE)=TRUE,VLOOKUP(E1272,Store_VAM!B2:H273,{6}, FALSE),VLOOKUP(E1272,Store_SRP!B2:H110,{6}, FALSE)), VLOOKUP(E1272,Store_Showcase!B2:H144,{6}, FALSE))</f>
      </c>
      <c r="AH1272" s="1">
        <f>VLOOKUP(G1272,Sku_Consolidated!A2:R957,18,FALSE)</f>
      </c>
      <c r="AI1272" s="1">
        <f>VLOOKUP(G1272,Sku_Consolidated!A2:S957,19,FALSE)</f>
      </c>
      <c r="AJ1272" s="1">
        <f>VLOOKUP(G1272,Sku_Consolidated!A2:T957,20,FALSE)</f>
      </c>
    </row>
    <row r="1273" spans="1:36" x14ac:dyDescent="0.25">
      <c r="A1273" s="1">
        <v>2024</v>
      </c>
      <c r="B1273" s="1" t="s">
        <v>31</v>
      </c>
      <c r="C1273" s="1" t="s">
        <v>32</v>
      </c>
      <c r="D1273" s="1" t="s">
        <v>33</v>
      </c>
      <c r="E1273" s="9" t="s">
        <v>3328</v>
      </c>
      <c r="F1273" s="1">
        <f>IF(VLOOKUP(G1273,Sku_Consolidated!A2:S957,{19},FALSE)="SHOWCASE", VLOOKUP(E1273,Store_Showcase!B2:C144,{2}, FALSE), IF(VLOOKUP(G1273,Sku_Consolidated!A2:S957,{19},FALSE)="VAM",VLOOKUP(E1273,Store_VAM!B2:C273,{2}, FALSE),VLOOKUP(E1273,Store_SRP!B2:C110,{2}, FALSE)))</f>
      </c>
      <c r="G1273" s="1">
        <v>61758</v>
      </c>
      <c r="H1273" s="1" t="s">
        <v>90</v>
      </c>
      <c r="I1273" s="10" t="s">
        <v>3367</v>
      </c>
      <c r="J1273" s="1">
        <f>VLOOKUP(G1273,Sku_Consolidated!A2:C957, 3, FALSE)</f>
      </c>
      <c r="K1273" s="10">
        <f>IF(J1273="PACK", I1273, 0)</f>
      </c>
      <c r="L1273" s="10">
        <f>IF(J1273="KG", I1273, I1273 * VLOOKUP(G1273,Sku_Consolidated!A2:U957,21,FALSE))</f>
      </c>
      <c r="M1273" s="10" t="s">
        <v>37</v>
      </c>
      <c r="N1273" s="11" t="s">
        <v>3368</v>
      </c>
      <c r="O1273" s="10" t="s">
        <v>3369</v>
      </c>
      <c r="P1273" s="10">
        <f>N1273 - O1273</f>
      </c>
      <c r="Q1273" s="1">
        <f>VLOOKUP(G1273,Sku_Consolidated!A2:G957,7, FALSE)</f>
      </c>
      <c r="R1273" s="1">
        <f>IF(IFERROR(VLOOKUP(E1273,Store_Showcase!B2:H144,7, FALSE), TRUE)=TRUE, IF(IFERROR(VLOOKUP(E1273,Store_SRP!B2:H110,7, FALSE), TRUE)=TRUE,VLOOKUP(E1273,Store_VAM!B2:H273,7, FALSE),VLOOKUP(E1273,Store_SRP!B2:H110,7, FALSE)), VLOOKUP(E1273,Store_Showcase!B2:H144,7, FALSE))</f>
      </c>
      <c r="S1273" s="1">
        <f>IF(IFERROR(VLOOKUP(E1273,Store_Showcase!B2:I144,8, FALSE), TRUE)=TRUE, IF(IFERROR(VLOOKUP(E1273,Store_SRP!B2:I110,8, FALSE), TRUE)=TRUE,VLOOKUP(E1273,Store_VAM!B2:I273,8, FALSE),VLOOKUP(E1273,Store_SRP!B2:I110,8, FALSE)), VLOOKUP(E1273,Store_Showcase!B2:I144,8, FALSE))</f>
      </c>
      <c r="T1273" s="1">
        <f>VLOOKUP(G1273,Sku_Consolidated!A2:R957,18,FALSE)</f>
      </c>
      <c r="U1273" s="1" t="s">
        <v>3332</v>
      </c>
      <c r="V1273" s="1">
        <f>IF(VLOOKUP(G1273,Sku_Consolidated!A2:S957,19,FALSE)="SHOWCASE", VLOOKUP(E1273,Store_Showcase!B2:L144,11, FALSE), IF(VLOOKUP(G1273,Sku_Consolidated!A2:S957,19,FALSE)="VAM",VLOOKUP(E1273,Store_VAM!B2:L273,11, FALSE),VLOOKUP(E1273,Store_SRP!B2:L110,11, FALSE)))</f>
      </c>
      <c r="W1273" s="1">
        <f>VLOOKUP(G1273,Sku_Consolidated!A2:W957,11,FALSE)</f>
      </c>
      <c r="X1273" s="1">
        <f>VLOOKUP(G1273,Sku_Consolidated!A2:H957,8,FALSE)</f>
      </c>
      <c r="Y1273" s="1">
        <f>VLOOKUP(G1273,Sku_Consolidated!A2:I957,9,FALSE)</f>
      </c>
      <c r="Z1273" s="1" t="s">
        <v>41</v>
      </c>
      <c r="AA1273" s="1">
        <f>VLOOKUP(G1273,Sku_Consolidated!A2:E957,5,FALSE)</f>
      </c>
      <c r="AB1273" s="1">
        <f>IF(VLOOKUP(G1273,Sku_Consolidated!A2:S957,19,FALSE)="SHOWCASE", VLOOKUP(E1273,Store_Showcase!B2:N144,13, FALSE), IF(VLOOKUP(G1273,Sku_Consolidated!A2:S957,19,FALSE)="VAM",VLOOKUP(E1273,Store_VAM!B2:N273,13, FALSE),VLOOKUP(E1273,Store_SRP!B2:N110,13, FALSE)))</f>
      </c>
      <c r="AC1273" s="1">
        <f>IF(IFERROR(AB1273,TRUE)=TRUE, "-","OK")</f>
      </c>
      <c r="AD1273" s="11" t="s">
        <v>37</v>
      </c>
      <c r="AE1273" s="11" t="s">
        <v>37</v>
      </c>
      <c r="AF1273" s="1">
        <f>IF(IFERROR(VLOOKUP(E1273,Store_Showcase!B2:H144,{5}, FALSE), TRUE)=TRUE, IF(IFERROR(VLOOKUP(E1273,Store_SRP!B2:H110,{5}, FALSE), TRUE)=TRUE,VLOOKUP(E1273,Store_VAM!B2:H273,{5}, FALSE),VLOOKUP(E1273,Store_SRP!B2:H110,{5}, FALSE)), VLOOKUP(E1273,Store_Showcase!B2:H144,{5}, FALSE))</f>
      </c>
      <c r="AG1273" s="1">
        <f>IF(IFERROR(VLOOKUP(E1273,Store_Showcase!B2:H144,{6}, FALSE), TRUE)=TRUE, IF(IFERROR(VLOOKUP(E1273,Store_SRP!B2:H110,{6}, FALSE), TRUE)=TRUE,VLOOKUP(E1273,Store_VAM!B2:H273,{6}, FALSE),VLOOKUP(E1273,Store_SRP!B2:H110,{6}, FALSE)), VLOOKUP(E1273,Store_Showcase!B2:H144,{6}, FALSE))</f>
      </c>
      <c r="AH1273" s="1">
        <f>VLOOKUP(G1273,Sku_Consolidated!A2:R957,18,FALSE)</f>
      </c>
      <c r="AI1273" s="1">
        <f>VLOOKUP(G1273,Sku_Consolidated!A2:S957,19,FALSE)</f>
      </c>
      <c r="AJ1273" s="1">
        <f>VLOOKUP(G1273,Sku_Consolidated!A2:T957,20,FALSE)</f>
      </c>
    </row>
    <row r="1274" spans="1:36" x14ac:dyDescent="0.25">
      <c r="A1274" s="1">
        <v>2024</v>
      </c>
      <c r="B1274" s="1" t="s">
        <v>31</v>
      </c>
      <c r="C1274" s="1" t="s">
        <v>32</v>
      </c>
      <c r="D1274" s="1" t="s">
        <v>33</v>
      </c>
      <c r="E1274" s="9" t="s">
        <v>3328</v>
      </c>
      <c r="F1274" s="1">
        <f>IF(VLOOKUP(G1274,Sku_Consolidated!A2:S957,{19},FALSE)="SHOWCASE", VLOOKUP(E1274,Store_Showcase!B2:C144,{2}, FALSE), IF(VLOOKUP(G1274,Sku_Consolidated!A2:S957,{19},FALSE)="VAM",VLOOKUP(E1274,Store_VAM!B2:C273,{2}, FALSE),VLOOKUP(E1274,Store_SRP!B2:C110,{2}, FALSE)))</f>
      </c>
      <c r="G1274" s="1">
        <v>61759</v>
      </c>
      <c r="H1274" s="1" t="s">
        <v>94</v>
      </c>
      <c r="I1274" s="10" t="s">
        <v>619</v>
      </c>
      <c r="J1274" s="1">
        <f>VLOOKUP(G1274,Sku_Consolidated!A2:C957, 3, FALSE)</f>
      </c>
      <c r="K1274" s="10">
        <f>IF(J1274="PACK", I1274, 0)</f>
      </c>
      <c r="L1274" s="10">
        <f>IF(J1274="KG", I1274, I1274 * VLOOKUP(G1274,Sku_Consolidated!A2:U957,21,FALSE))</f>
      </c>
      <c r="M1274" s="10" t="s">
        <v>37</v>
      </c>
      <c r="N1274" s="11" t="s">
        <v>3370</v>
      </c>
      <c r="O1274" s="10" t="s">
        <v>3371</v>
      </c>
      <c r="P1274" s="10">
        <f>N1274 - O1274</f>
      </c>
      <c r="Q1274" s="1">
        <f>VLOOKUP(G1274,Sku_Consolidated!A2:G957,7, FALSE)</f>
      </c>
      <c r="R1274" s="1">
        <f>IF(IFERROR(VLOOKUP(E1274,Store_Showcase!B2:H144,7, FALSE), TRUE)=TRUE, IF(IFERROR(VLOOKUP(E1274,Store_SRP!B2:H110,7, FALSE), TRUE)=TRUE,VLOOKUP(E1274,Store_VAM!B2:H273,7, FALSE),VLOOKUP(E1274,Store_SRP!B2:H110,7, FALSE)), VLOOKUP(E1274,Store_Showcase!B2:H144,7, FALSE))</f>
      </c>
      <c r="S1274" s="1">
        <f>IF(IFERROR(VLOOKUP(E1274,Store_Showcase!B2:I144,8, FALSE), TRUE)=TRUE, IF(IFERROR(VLOOKUP(E1274,Store_SRP!B2:I110,8, FALSE), TRUE)=TRUE,VLOOKUP(E1274,Store_VAM!B2:I273,8, FALSE),VLOOKUP(E1274,Store_SRP!B2:I110,8, FALSE)), VLOOKUP(E1274,Store_Showcase!B2:I144,8, FALSE))</f>
      </c>
      <c r="T1274" s="1">
        <f>VLOOKUP(G1274,Sku_Consolidated!A2:R957,18,FALSE)</f>
      </c>
      <c r="U1274" s="1" t="s">
        <v>3332</v>
      </c>
      <c r="V1274" s="1">
        <f>IF(VLOOKUP(G1274,Sku_Consolidated!A2:S957,19,FALSE)="SHOWCASE", VLOOKUP(E1274,Store_Showcase!B2:L144,11, FALSE), IF(VLOOKUP(G1274,Sku_Consolidated!A2:S957,19,FALSE)="VAM",VLOOKUP(E1274,Store_VAM!B2:L273,11, FALSE),VLOOKUP(E1274,Store_SRP!B2:L110,11, FALSE)))</f>
      </c>
      <c r="W1274" s="1">
        <f>VLOOKUP(G1274,Sku_Consolidated!A2:W957,11,FALSE)</f>
      </c>
      <c r="X1274" s="1">
        <f>VLOOKUP(G1274,Sku_Consolidated!A2:H957,8,FALSE)</f>
      </c>
      <c r="Y1274" s="1">
        <f>VLOOKUP(G1274,Sku_Consolidated!A2:I957,9,FALSE)</f>
      </c>
      <c r="Z1274" s="1" t="s">
        <v>41</v>
      </c>
      <c r="AA1274" s="1">
        <f>VLOOKUP(G1274,Sku_Consolidated!A2:E957,5,FALSE)</f>
      </c>
      <c r="AB1274" s="1">
        <f>IF(VLOOKUP(G1274,Sku_Consolidated!A2:S957,19,FALSE)="SHOWCASE", VLOOKUP(E1274,Store_Showcase!B2:N144,13, FALSE), IF(VLOOKUP(G1274,Sku_Consolidated!A2:S957,19,FALSE)="VAM",VLOOKUP(E1274,Store_VAM!B2:N273,13, FALSE),VLOOKUP(E1274,Store_SRP!B2:N110,13, FALSE)))</f>
      </c>
      <c r="AC1274" s="1">
        <f>IF(IFERROR(AB1274,TRUE)=TRUE, "-","OK")</f>
      </c>
      <c r="AD1274" s="11" t="s">
        <v>37</v>
      </c>
      <c r="AE1274" s="11" t="s">
        <v>37</v>
      </c>
      <c r="AF1274" s="1">
        <f>IF(IFERROR(VLOOKUP(E1274,Store_Showcase!B2:H144,{5}, FALSE), TRUE)=TRUE, IF(IFERROR(VLOOKUP(E1274,Store_SRP!B2:H110,{5}, FALSE), TRUE)=TRUE,VLOOKUP(E1274,Store_VAM!B2:H273,{5}, FALSE),VLOOKUP(E1274,Store_SRP!B2:H110,{5}, FALSE)), VLOOKUP(E1274,Store_Showcase!B2:H144,{5}, FALSE))</f>
      </c>
      <c r="AG1274" s="1">
        <f>IF(IFERROR(VLOOKUP(E1274,Store_Showcase!B2:H144,{6}, FALSE), TRUE)=TRUE, IF(IFERROR(VLOOKUP(E1274,Store_SRP!B2:H110,{6}, FALSE), TRUE)=TRUE,VLOOKUP(E1274,Store_VAM!B2:H273,{6}, FALSE),VLOOKUP(E1274,Store_SRP!B2:H110,{6}, FALSE)), VLOOKUP(E1274,Store_Showcase!B2:H144,{6}, FALSE))</f>
      </c>
      <c r="AH1274" s="1">
        <f>VLOOKUP(G1274,Sku_Consolidated!A2:R957,18,FALSE)</f>
      </c>
      <c r="AI1274" s="1">
        <f>VLOOKUP(G1274,Sku_Consolidated!A2:S957,19,FALSE)</f>
      </c>
      <c r="AJ1274" s="1">
        <f>VLOOKUP(G1274,Sku_Consolidated!A2:T957,20,FALSE)</f>
      </c>
    </row>
    <row r="1275" spans="1:36" x14ac:dyDescent="0.25">
      <c r="A1275" s="1">
        <v>2024</v>
      </c>
      <c r="B1275" s="1" t="s">
        <v>31</v>
      </c>
      <c r="C1275" s="1" t="s">
        <v>32</v>
      </c>
      <c r="D1275" s="1" t="s">
        <v>33</v>
      </c>
      <c r="E1275" s="9" t="s">
        <v>3328</v>
      </c>
      <c r="F1275" s="1">
        <f>IF(VLOOKUP(G1275,Sku_Consolidated!A2:S957,{19},FALSE)="SHOWCASE", VLOOKUP(E1275,Store_Showcase!B2:C144,{2}, FALSE), IF(VLOOKUP(G1275,Sku_Consolidated!A2:S957,{19},FALSE)="VAM",VLOOKUP(E1275,Store_VAM!B2:C273,{2}, FALSE),VLOOKUP(E1275,Store_SRP!B2:C110,{2}, FALSE)))</f>
      </c>
      <c r="G1275" s="1">
        <v>61760</v>
      </c>
      <c r="H1275" s="1" t="s">
        <v>98</v>
      </c>
      <c r="I1275" s="10" t="s">
        <v>3372</v>
      </c>
      <c r="J1275" s="1">
        <f>VLOOKUP(G1275,Sku_Consolidated!A2:C957, 3, FALSE)</f>
      </c>
      <c r="K1275" s="10">
        <f>IF(J1275="PACK", I1275, 0)</f>
      </c>
      <c r="L1275" s="10">
        <f>IF(J1275="KG", I1275, I1275 * VLOOKUP(G1275,Sku_Consolidated!A2:U957,21,FALSE))</f>
      </c>
      <c r="M1275" s="10" t="s">
        <v>37</v>
      </c>
      <c r="N1275" s="11" t="s">
        <v>3373</v>
      </c>
      <c r="O1275" s="10" t="s">
        <v>3374</v>
      </c>
      <c r="P1275" s="10">
        <f>N1275 - O1275</f>
      </c>
      <c r="Q1275" s="1">
        <f>VLOOKUP(G1275,Sku_Consolidated!A2:G957,7, FALSE)</f>
      </c>
      <c r="R1275" s="1">
        <f>IF(IFERROR(VLOOKUP(E1275,Store_Showcase!B2:H144,7, FALSE), TRUE)=TRUE, IF(IFERROR(VLOOKUP(E1275,Store_SRP!B2:H110,7, FALSE), TRUE)=TRUE,VLOOKUP(E1275,Store_VAM!B2:H273,7, FALSE),VLOOKUP(E1275,Store_SRP!B2:H110,7, FALSE)), VLOOKUP(E1275,Store_Showcase!B2:H144,7, FALSE))</f>
      </c>
      <c r="S1275" s="1">
        <f>IF(IFERROR(VLOOKUP(E1275,Store_Showcase!B2:I144,8, FALSE), TRUE)=TRUE, IF(IFERROR(VLOOKUP(E1275,Store_SRP!B2:I110,8, FALSE), TRUE)=TRUE,VLOOKUP(E1275,Store_VAM!B2:I273,8, FALSE),VLOOKUP(E1275,Store_SRP!B2:I110,8, FALSE)), VLOOKUP(E1275,Store_Showcase!B2:I144,8, FALSE))</f>
      </c>
      <c r="T1275" s="1">
        <f>VLOOKUP(G1275,Sku_Consolidated!A2:R957,18,FALSE)</f>
      </c>
      <c r="U1275" s="1" t="s">
        <v>3332</v>
      </c>
      <c r="V1275" s="1">
        <f>IF(VLOOKUP(G1275,Sku_Consolidated!A2:S957,19,FALSE)="SHOWCASE", VLOOKUP(E1275,Store_Showcase!B2:L144,11, FALSE), IF(VLOOKUP(G1275,Sku_Consolidated!A2:S957,19,FALSE)="VAM",VLOOKUP(E1275,Store_VAM!B2:L273,11, FALSE),VLOOKUP(E1275,Store_SRP!B2:L110,11, FALSE)))</f>
      </c>
      <c r="W1275" s="1">
        <f>VLOOKUP(G1275,Sku_Consolidated!A2:W957,11,FALSE)</f>
      </c>
      <c r="X1275" s="1">
        <f>VLOOKUP(G1275,Sku_Consolidated!A2:H957,8,FALSE)</f>
      </c>
      <c r="Y1275" s="1">
        <f>VLOOKUP(G1275,Sku_Consolidated!A2:I957,9,FALSE)</f>
      </c>
      <c r="Z1275" s="1" t="s">
        <v>41</v>
      </c>
      <c r="AA1275" s="1">
        <f>VLOOKUP(G1275,Sku_Consolidated!A2:E957,5,FALSE)</f>
      </c>
      <c r="AB1275" s="1">
        <f>IF(VLOOKUP(G1275,Sku_Consolidated!A2:S957,19,FALSE)="SHOWCASE", VLOOKUP(E1275,Store_Showcase!B2:N144,13, FALSE), IF(VLOOKUP(G1275,Sku_Consolidated!A2:S957,19,FALSE)="VAM",VLOOKUP(E1275,Store_VAM!B2:N273,13, FALSE),VLOOKUP(E1275,Store_SRP!B2:N110,13, FALSE)))</f>
      </c>
      <c r="AC1275" s="1">
        <f>IF(IFERROR(AB1275,TRUE)=TRUE, "-","OK")</f>
      </c>
      <c r="AD1275" s="11" t="s">
        <v>37</v>
      </c>
      <c r="AE1275" s="11" t="s">
        <v>37</v>
      </c>
      <c r="AF1275" s="1">
        <f>IF(IFERROR(VLOOKUP(E1275,Store_Showcase!B2:H144,{5}, FALSE), TRUE)=TRUE, IF(IFERROR(VLOOKUP(E1275,Store_SRP!B2:H110,{5}, FALSE), TRUE)=TRUE,VLOOKUP(E1275,Store_VAM!B2:H273,{5}, FALSE),VLOOKUP(E1275,Store_SRP!B2:H110,{5}, FALSE)), VLOOKUP(E1275,Store_Showcase!B2:H144,{5}, FALSE))</f>
      </c>
      <c r="AG1275" s="1">
        <f>IF(IFERROR(VLOOKUP(E1275,Store_Showcase!B2:H144,{6}, FALSE), TRUE)=TRUE, IF(IFERROR(VLOOKUP(E1275,Store_SRP!B2:H110,{6}, FALSE), TRUE)=TRUE,VLOOKUP(E1275,Store_VAM!B2:H273,{6}, FALSE),VLOOKUP(E1275,Store_SRP!B2:H110,{6}, FALSE)), VLOOKUP(E1275,Store_Showcase!B2:H144,{6}, FALSE))</f>
      </c>
      <c r="AH1275" s="1">
        <f>VLOOKUP(G1275,Sku_Consolidated!A2:R957,18,FALSE)</f>
      </c>
      <c r="AI1275" s="1">
        <f>VLOOKUP(G1275,Sku_Consolidated!A2:S957,19,FALSE)</f>
      </c>
      <c r="AJ1275" s="1">
        <f>VLOOKUP(G1275,Sku_Consolidated!A2:T957,20,FALSE)</f>
      </c>
    </row>
    <row r="1276" spans="1:36" x14ac:dyDescent="0.25">
      <c r="A1276" s="1">
        <v>2024</v>
      </c>
      <c r="B1276" s="1" t="s">
        <v>31</v>
      </c>
      <c r="C1276" s="1" t="s">
        <v>32</v>
      </c>
      <c r="D1276" s="1" t="s">
        <v>33</v>
      </c>
      <c r="E1276" s="9" t="s">
        <v>3328</v>
      </c>
      <c r="F1276" s="1">
        <f>IF(VLOOKUP(G1276,Sku_Consolidated!A2:S957,{19},FALSE)="SHOWCASE", VLOOKUP(E1276,Store_Showcase!B2:C144,{2}, FALSE), IF(VLOOKUP(G1276,Sku_Consolidated!A2:S957,{19},FALSE)="VAM",VLOOKUP(E1276,Store_VAM!B2:C273,{2}, FALSE),VLOOKUP(E1276,Store_SRP!B2:C110,{2}, FALSE)))</f>
      </c>
      <c r="G1276" s="1">
        <v>61781</v>
      </c>
      <c r="H1276" s="1" t="s">
        <v>102</v>
      </c>
      <c r="I1276" s="10" t="s">
        <v>3375</v>
      </c>
      <c r="J1276" s="1">
        <f>VLOOKUP(G1276,Sku_Consolidated!A2:C957, 3, FALSE)</f>
      </c>
      <c r="K1276" s="10">
        <f>IF(J1276="PACK", I1276, 0)</f>
      </c>
      <c r="L1276" s="10">
        <f>IF(J1276="KG", I1276, I1276 * VLOOKUP(G1276,Sku_Consolidated!A2:U957,21,FALSE))</f>
      </c>
      <c r="M1276" s="10" t="s">
        <v>37</v>
      </c>
      <c r="N1276" s="11" t="s">
        <v>3376</v>
      </c>
      <c r="O1276" s="10" t="s">
        <v>3377</v>
      </c>
      <c r="P1276" s="10">
        <f>N1276 - O1276</f>
      </c>
      <c r="Q1276" s="1">
        <f>VLOOKUP(G1276,Sku_Consolidated!A2:G957,7, FALSE)</f>
      </c>
      <c r="R1276" s="1">
        <f>IF(IFERROR(VLOOKUP(E1276,Store_Showcase!B2:H144,7, FALSE), TRUE)=TRUE, IF(IFERROR(VLOOKUP(E1276,Store_SRP!B2:H110,7, FALSE), TRUE)=TRUE,VLOOKUP(E1276,Store_VAM!B2:H273,7, FALSE),VLOOKUP(E1276,Store_SRP!B2:H110,7, FALSE)), VLOOKUP(E1276,Store_Showcase!B2:H144,7, FALSE))</f>
      </c>
      <c r="S1276" s="1">
        <f>IF(IFERROR(VLOOKUP(E1276,Store_Showcase!B2:I144,8, FALSE), TRUE)=TRUE, IF(IFERROR(VLOOKUP(E1276,Store_SRP!B2:I110,8, FALSE), TRUE)=TRUE,VLOOKUP(E1276,Store_VAM!B2:I273,8, FALSE),VLOOKUP(E1276,Store_SRP!B2:I110,8, FALSE)), VLOOKUP(E1276,Store_Showcase!B2:I144,8, FALSE))</f>
      </c>
      <c r="T1276" s="1">
        <f>VLOOKUP(G1276,Sku_Consolidated!A2:R957,18,FALSE)</f>
      </c>
      <c r="U1276" s="1" t="s">
        <v>3332</v>
      </c>
      <c r="V1276" s="1">
        <f>IF(VLOOKUP(G1276,Sku_Consolidated!A2:S957,19,FALSE)="SHOWCASE", VLOOKUP(E1276,Store_Showcase!B2:L144,11, FALSE), IF(VLOOKUP(G1276,Sku_Consolidated!A2:S957,19,FALSE)="VAM",VLOOKUP(E1276,Store_VAM!B2:L273,11, FALSE),VLOOKUP(E1276,Store_SRP!B2:L110,11, FALSE)))</f>
      </c>
      <c r="W1276" s="1">
        <f>VLOOKUP(G1276,Sku_Consolidated!A2:W957,11,FALSE)</f>
      </c>
      <c r="X1276" s="1">
        <f>VLOOKUP(G1276,Sku_Consolidated!A2:H957,8,FALSE)</f>
      </c>
      <c r="Y1276" s="1">
        <f>VLOOKUP(G1276,Sku_Consolidated!A2:I957,9,FALSE)</f>
      </c>
      <c r="Z1276" s="1" t="s">
        <v>41</v>
      </c>
      <c r="AA1276" s="1">
        <f>VLOOKUP(G1276,Sku_Consolidated!A2:E957,5,FALSE)</f>
      </c>
      <c r="AB1276" s="1">
        <f>IF(VLOOKUP(G1276,Sku_Consolidated!A2:S957,19,FALSE)="SHOWCASE", VLOOKUP(E1276,Store_Showcase!B2:N144,13, FALSE), IF(VLOOKUP(G1276,Sku_Consolidated!A2:S957,19,FALSE)="VAM",VLOOKUP(E1276,Store_VAM!B2:N273,13, FALSE),VLOOKUP(E1276,Store_SRP!B2:N110,13, FALSE)))</f>
      </c>
      <c r="AC1276" s="1">
        <f>IF(IFERROR(AB1276,TRUE)=TRUE, "-","OK")</f>
      </c>
      <c r="AD1276" s="11" t="s">
        <v>37</v>
      </c>
      <c r="AE1276" s="11" t="s">
        <v>37</v>
      </c>
      <c r="AF1276" s="1">
        <f>IF(IFERROR(VLOOKUP(E1276,Store_Showcase!B2:H144,{5}, FALSE), TRUE)=TRUE, IF(IFERROR(VLOOKUP(E1276,Store_SRP!B2:H110,{5}, FALSE), TRUE)=TRUE,VLOOKUP(E1276,Store_VAM!B2:H273,{5}, FALSE),VLOOKUP(E1276,Store_SRP!B2:H110,{5}, FALSE)), VLOOKUP(E1276,Store_Showcase!B2:H144,{5}, FALSE))</f>
      </c>
      <c r="AG1276" s="1">
        <f>IF(IFERROR(VLOOKUP(E1276,Store_Showcase!B2:H144,{6}, FALSE), TRUE)=TRUE, IF(IFERROR(VLOOKUP(E1276,Store_SRP!B2:H110,{6}, FALSE), TRUE)=TRUE,VLOOKUP(E1276,Store_VAM!B2:H273,{6}, FALSE),VLOOKUP(E1276,Store_SRP!B2:H110,{6}, FALSE)), VLOOKUP(E1276,Store_Showcase!B2:H144,{6}, FALSE))</f>
      </c>
      <c r="AH1276" s="1">
        <f>VLOOKUP(G1276,Sku_Consolidated!A2:R957,18,FALSE)</f>
      </c>
      <c r="AI1276" s="1">
        <f>VLOOKUP(G1276,Sku_Consolidated!A2:S957,19,FALSE)</f>
      </c>
      <c r="AJ1276" s="1">
        <f>VLOOKUP(G1276,Sku_Consolidated!A2:T957,20,FALSE)</f>
      </c>
    </row>
    <row r="1277" spans="1:36" x14ac:dyDescent="0.25">
      <c r="A1277" s="1">
        <v>2024</v>
      </c>
      <c r="B1277" s="1" t="s">
        <v>31</v>
      </c>
      <c r="C1277" s="1" t="s">
        <v>32</v>
      </c>
      <c r="D1277" s="1" t="s">
        <v>33</v>
      </c>
      <c r="E1277" s="9" t="s">
        <v>3328</v>
      </c>
      <c r="F1277" s="1">
        <f>IF(VLOOKUP(G1277,Sku_Consolidated!A2:S957,{19},FALSE)="SHOWCASE", VLOOKUP(E1277,Store_Showcase!B2:C144,{2}, FALSE), IF(VLOOKUP(G1277,Sku_Consolidated!A2:S957,{19},FALSE)="VAM",VLOOKUP(E1277,Store_VAM!B2:C273,{2}, FALSE),VLOOKUP(E1277,Store_SRP!B2:C110,{2}, FALSE)))</f>
      </c>
      <c r="G1277" s="1">
        <v>61786</v>
      </c>
      <c r="H1277" s="1" t="s">
        <v>106</v>
      </c>
      <c r="I1277" s="10" t="s">
        <v>1403</v>
      </c>
      <c r="J1277" s="1">
        <f>VLOOKUP(G1277,Sku_Consolidated!A2:C957, 3, FALSE)</f>
      </c>
      <c r="K1277" s="10">
        <f>IF(J1277="PACK", I1277, 0)</f>
      </c>
      <c r="L1277" s="10">
        <f>IF(J1277="KG", I1277, I1277 * VLOOKUP(G1277,Sku_Consolidated!A2:U957,21,FALSE))</f>
      </c>
      <c r="M1277" s="10" t="s">
        <v>37</v>
      </c>
      <c r="N1277" s="11" t="s">
        <v>3378</v>
      </c>
      <c r="O1277" s="10" t="s">
        <v>3379</v>
      </c>
      <c r="P1277" s="10">
        <f>N1277 - O1277</f>
      </c>
      <c r="Q1277" s="1">
        <f>VLOOKUP(G1277,Sku_Consolidated!A2:G957,7, FALSE)</f>
      </c>
      <c r="R1277" s="1">
        <f>IF(IFERROR(VLOOKUP(E1277,Store_Showcase!B2:H144,7, FALSE), TRUE)=TRUE, IF(IFERROR(VLOOKUP(E1277,Store_SRP!B2:H110,7, FALSE), TRUE)=TRUE,VLOOKUP(E1277,Store_VAM!B2:H273,7, FALSE),VLOOKUP(E1277,Store_SRP!B2:H110,7, FALSE)), VLOOKUP(E1277,Store_Showcase!B2:H144,7, FALSE))</f>
      </c>
      <c r="S1277" s="1">
        <f>IF(IFERROR(VLOOKUP(E1277,Store_Showcase!B2:I144,8, FALSE), TRUE)=TRUE, IF(IFERROR(VLOOKUP(E1277,Store_SRP!B2:I110,8, FALSE), TRUE)=TRUE,VLOOKUP(E1277,Store_VAM!B2:I273,8, FALSE),VLOOKUP(E1277,Store_SRP!B2:I110,8, FALSE)), VLOOKUP(E1277,Store_Showcase!B2:I144,8, FALSE))</f>
      </c>
      <c r="T1277" s="1">
        <f>VLOOKUP(G1277,Sku_Consolidated!A2:R957,18,FALSE)</f>
      </c>
      <c r="U1277" s="1" t="s">
        <v>3332</v>
      </c>
      <c r="V1277" s="1">
        <f>IF(VLOOKUP(G1277,Sku_Consolidated!A2:S957,19,FALSE)="SHOWCASE", VLOOKUP(E1277,Store_Showcase!B2:L144,11, FALSE), IF(VLOOKUP(G1277,Sku_Consolidated!A2:S957,19,FALSE)="VAM",VLOOKUP(E1277,Store_VAM!B2:L273,11, FALSE),VLOOKUP(E1277,Store_SRP!B2:L110,11, FALSE)))</f>
      </c>
      <c r="W1277" s="1">
        <f>VLOOKUP(G1277,Sku_Consolidated!A2:W957,11,FALSE)</f>
      </c>
      <c r="X1277" s="1">
        <f>VLOOKUP(G1277,Sku_Consolidated!A2:H957,8,FALSE)</f>
      </c>
      <c r="Y1277" s="1">
        <f>VLOOKUP(G1277,Sku_Consolidated!A2:I957,9,FALSE)</f>
      </c>
      <c r="Z1277" s="1" t="s">
        <v>41</v>
      </c>
      <c r="AA1277" s="1">
        <f>VLOOKUP(G1277,Sku_Consolidated!A2:E957,5,FALSE)</f>
      </c>
      <c r="AB1277" s="1">
        <f>IF(VLOOKUP(G1277,Sku_Consolidated!A2:S957,19,FALSE)="SHOWCASE", VLOOKUP(E1277,Store_Showcase!B2:N144,13, FALSE), IF(VLOOKUP(G1277,Sku_Consolidated!A2:S957,19,FALSE)="VAM",VLOOKUP(E1277,Store_VAM!B2:N273,13, FALSE),VLOOKUP(E1277,Store_SRP!B2:N110,13, FALSE)))</f>
      </c>
      <c r="AC1277" s="1">
        <f>IF(IFERROR(AB1277,TRUE)=TRUE, "-","OK")</f>
      </c>
      <c r="AD1277" s="11" t="s">
        <v>37</v>
      </c>
      <c r="AE1277" s="11" t="s">
        <v>37</v>
      </c>
      <c r="AF1277" s="1">
        <f>IF(IFERROR(VLOOKUP(E1277,Store_Showcase!B2:H144,{5}, FALSE), TRUE)=TRUE, IF(IFERROR(VLOOKUP(E1277,Store_SRP!B2:H110,{5}, FALSE), TRUE)=TRUE,VLOOKUP(E1277,Store_VAM!B2:H273,{5}, FALSE),VLOOKUP(E1277,Store_SRP!B2:H110,{5}, FALSE)), VLOOKUP(E1277,Store_Showcase!B2:H144,{5}, FALSE))</f>
      </c>
      <c r="AG1277" s="1">
        <f>IF(IFERROR(VLOOKUP(E1277,Store_Showcase!B2:H144,{6}, FALSE), TRUE)=TRUE, IF(IFERROR(VLOOKUP(E1277,Store_SRP!B2:H110,{6}, FALSE), TRUE)=TRUE,VLOOKUP(E1277,Store_VAM!B2:H273,{6}, FALSE),VLOOKUP(E1277,Store_SRP!B2:H110,{6}, FALSE)), VLOOKUP(E1277,Store_Showcase!B2:H144,{6}, FALSE))</f>
      </c>
      <c r="AH1277" s="1">
        <f>VLOOKUP(G1277,Sku_Consolidated!A2:R957,18,FALSE)</f>
      </c>
      <c r="AI1277" s="1">
        <f>VLOOKUP(G1277,Sku_Consolidated!A2:S957,19,FALSE)</f>
      </c>
      <c r="AJ1277" s="1">
        <f>VLOOKUP(G1277,Sku_Consolidated!A2:T957,20,FALSE)</f>
      </c>
    </row>
    <row r="1278" spans="1:36" x14ac:dyDescent="0.25">
      <c r="A1278" s="1">
        <v>2024</v>
      </c>
      <c r="B1278" s="1" t="s">
        <v>31</v>
      </c>
      <c r="C1278" s="1" t="s">
        <v>32</v>
      </c>
      <c r="D1278" s="1" t="s">
        <v>33</v>
      </c>
      <c r="E1278" s="9" t="s">
        <v>3328</v>
      </c>
      <c r="F1278" s="1">
        <f>IF(VLOOKUP(G1278,Sku_Consolidated!A2:S957,{19},FALSE)="SHOWCASE", VLOOKUP(E1278,Store_Showcase!B2:C144,{2}, FALSE), IF(VLOOKUP(G1278,Sku_Consolidated!A2:S957,{19},FALSE)="VAM",VLOOKUP(E1278,Store_VAM!B2:C273,{2}, FALSE),VLOOKUP(E1278,Store_SRP!B2:C110,{2}, FALSE)))</f>
      </c>
      <c r="G1278" s="1">
        <v>61787</v>
      </c>
      <c r="H1278" s="1" t="s">
        <v>110</v>
      </c>
      <c r="I1278" s="10" t="s">
        <v>3380</v>
      </c>
      <c r="J1278" s="1">
        <f>VLOOKUP(G1278,Sku_Consolidated!A2:C957, 3, FALSE)</f>
      </c>
      <c r="K1278" s="10">
        <f>IF(J1278="PACK", I1278, 0)</f>
      </c>
      <c r="L1278" s="10">
        <f>IF(J1278="KG", I1278, I1278 * VLOOKUP(G1278,Sku_Consolidated!A2:U957,21,FALSE))</f>
      </c>
      <c r="M1278" s="10" t="s">
        <v>37</v>
      </c>
      <c r="N1278" s="11" t="s">
        <v>3381</v>
      </c>
      <c r="O1278" s="10" t="s">
        <v>3382</v>
      </c>
      <c r="P1278" s="10">
        <f>N1278 - O1278</f>
      </c>
      <c r="Q1278" s="1">
        <f>VLOOKUP(G1278,Sku_Consolidated!A2:G957,7, FALSE)</f>
      </c>
      <c r="R1278" s="1">
        <f>IF(IFERROR(VLOOKUP(E1278,Store_Showcase!B2:H144,7, FALSE), TRUE)=TRUE, IF(IFERROR(VLOOKUP(E1278,Store_SRP!B2:H110,7, FALSE), TRUE)=TRUE,VLOOKUP(E1278,Store_VAM!B2:H273,7, FALSE),VLOOKUP(E1278,Store_SRP!B2:H110,7, FALSE)), VLOOKUP(E1278,Store_Showcase!B2:H144,7, FALSE))</f>
      </c>
      <c r="S1278" s="1">
        <f>IF(IFERROR(VLOOKUP(E1278,Store_Showcase!B2:I144,8, FALSE), TRUE)=TRUE, IF(IFERROR(VLOOKUP(E1278,Store_SRP!B2:I110,8, FALSE), TRUE)=TRUE,VLOOKUP(E1278,Store_VAM!B2:I273,8, FALSE),VLOOKUP(E1278,Store_SRP!B2:I110,8, FALSE)), VLOOKUP(E1278,Store_Showcase!B2:I144,8, FALSE))</f>
      </c>
      <c r="T1278" s="1">
        <f>VLOOKUP(G1278,Sku_Consolidated!A2:R957,18,FALSE)</f>
      </c>
      <c r="U1278" s="1" t="s">
        <v>3332</v>
      </c>
      <c r="V1278" s="1">
        <f>IF(VLOOKUP(G1278,Sku_Consolidated!A2:S957,19,FALSE)="SHOWCASE", VLOOKUP(E1278,Store_Showcase!B2:L144,11, FALSE), IF(VLOOKUP(G1278,Sku_Consolidated!A2:S957,19,FALSE)="VAM",VLOOKUP(E1278,Store_VAM!B2:L273,11, FALSE),VLOOKUP(E1278,Store_SRP!B2:L110,11, FALSE)))</f>
      </c>
      <c r="W1278" s="1">
        <f>VLOOKUP(G1278,Sku_Consolidated!A2:W957,11,FALSE)</f>
      </c>
      <c r="X1278" s="1">
        <f>VLOOKUP(G1278,Sku_Consolidated!A2:H957,8,FALSE)</f>
      </c>
      <c r="Y1278" s="1">
        <f>VLOOKUP(G1278,Sku_Consolidated!A2:I957,9,FALSE)</f>
      </c>
      <c r="Z1278" s="1" t="s">
        <v>41</v>
      </c>
      <c r="AA1278" s="1">
        <f>VLOOKUP(G1278,Sku_Consolidated!A2:E957,5,FALSE)</f>
      </c>
      <c r="AB1278" s="1">
        <f>IF(VLOOKUP(G1278,Sku_Consolidated!A2:S957,19,FALSE)="SHOWCASE", VLOOKUP(E1278,Store_Showcase!B2:N144,13, FALSE), IF(VLOOKUP(G1278,Sku_Consolidated!A2:S957,19,FALSE)="VAM",VLOOKUP(E1278,Store_VAM!B2:N273,13, FALSE),VLOOKUP(E1278,Store_SRP!B2:N110,13, FALSE)))</f>
      </c>
      <c r="AC1278" s="1">
        <f>IF(IFERROR(AB1278,TRUE)=TRUE, "-","OK")</f>
      </c>
      <c r="AD1278" s="11" t="s">
        <v>37</v>
      </c>
      <c r="AE1278" s="11" t="s">
        <v>37</v>
      </c>
      <c r="AF1278" s="1">
        <f>IF(IFERROR(VLOOKUP(E1278,Store_Showcase!B2:H144,{5}, FALSE), TRUE)=TRUE, IF(IFERROR(VLOOKUP(E1278,Store_SRP!B2:H110,{5}, FALSE), TRUE)=TRUE,VLOOKUP(E1278,Store_VAM!B2:H273,{5}, FALSE),VLOOKUP(E1278,Store_SRP!B2:H110,{5}, FALSE)), VLOOKUP(E1278,Store_Showcase!B2:H144,{5}, FALSE))</f>
      </c>
      <c r="AG1278" s="1">
        <f>IF(IFERROR(VLOOKUP(E1278,Store_Showcase!B2:H144,{6}, FALSE), TRUE)=TRUE, IF(IFERROR(VLOOKUP(E1278,Store_SRP!B2:H110,{6}, FALSE), TRUE)=TRUE,VLOOKUP(E1278,Store_VAM!B2:H273,{6}, FALSE),VLOOKUP(E1278,Store_SRP!B2:H110,{6}, FALSE)), VLOOKUP(E1278,Store_Showcase!B2:H144,{6}, FALSE))</f>
      </c>
      <c r="AH1278" s="1">
        <f>VLOOKUP(G1278,Sku_Consolidated!A2:R957,18,FALSE)</f>
      </c>
      <c r="AI1278" s="1">
        <f>VLOOKUP(G1278,Sku_Consolidated!A2:S957,19,FALSE)</f>
      </c>
      <c r="AJ1278" s="1">
        <f>VLOOKUP(G1278,Sku_Consolidated!A2:T957,20,FALSE)</f>
      </c>
    </row>
    <row r="1279" spans="1:36" x14ac:dyDescent="0.25">
      <c r="A1279" s="1">
        <v>2024</v>
      </c>
      <c r="B1279" s="1" t="s">
        <v>31</v>
      </c>
      <c r="C1279" s="1" t="s">
        <v>32</v>
      </c>
      <c r="D1279" s="1" t="s">
        <v>33</v>
      </c>
      <c r="E1279" s="9" t="s">
        <v>3328</v>
      </c>
      <c r="F1279" s="1">
        <f>IF(VLOOKUP(G1279,Sku_Consolidated!A2:S957,{19},FALSE)="SHOWCASE", VLOOKUP(E1279,Store_Showcase!B2:C144,{2}, FALSE), IF(VLOOKUP(G1279,Sku_Consolidated!A2:S957,{19},FALSE)="VAM",VLOOKUP(E1279,Store_VAM!B2:C273,{2}, FALSE),VLOOKUP(E1279,Store_SRP!B2:C110,{2}, FALSE)))</f>
      </c>
      <c r="G1279" s="1">
        <v>61820</v>
      </c>
      <c r="H1279" s="1" t="s">
        <v>114</v>
      </c>
      <c r="I1279" s="10" t="s">
        <v>962</v>
      </c>
      <c r="J1279" s="1">
        <f>VLOOKUP(G1279,Sku_Consolidated!A2:C957, 3, FALSE)</f>
      </c>
      <c r="K1279" s="10">
        <f>IF(J1279="PACK", I1279, 0)</f>
      </c>
      <c r="L1279" s="10">
        <f>IF(J1279="KG", I1279, I1279 * VLOOKUP(G1279,Sku_Consolidated!A2:U957,21,FALSE))</f>
      </c>
      <c r="M1279" s="10" t="s">
        <v>37</v>
      </c>
      <c r="N1279" s="11" t="s">
        <v>3383</v>
      </c>
      <c r="O1279" s="10" t="s">
        <v>3384</v>
      </c>
      <c r="P1279" s="10">
        <f>N1279 - O1279</f>
      </c>
      <c r="Q1279" s="1">
        <f>VLOOKUP(G1279,Sku_Consolidated!A2:G957,7, FALSE)</f>
      </c>
      <c r="R1279" s="1">
        <f>IF(IFERROR(VLOOKUP(E1279,Store_Showcase!B2:H144,7, FALSE), TRUE)=TRUE, IF(IFERROR(VLOOKUP(E1279,Store_SRP!B2:H110,7, FALSE), TRUE)=TRUE,VLOOKUP(E1279,Store_VAM!B2:H273,7, FALSE),VLOOKUP(E1279,Store_SRP!B2:H110,7, FALSE)), VLOOKUP(E1279,Store_Showcase!B2:H144,7, FALSE))</f>
      </c>
      <c r="S1279" s="1">
        <f>IF(IFERROR(VLOOKUP(E1279,Store_Showcase!B2:I144,8, FALSE), TRUE)=TRUE, IF(IFERROR(VLOOKUP(E1279,Store_SRP!B2:I110,8, FALSE), TRUE)=TRUE,VLOOKUP(E1279,Store_VAM!B2:I273,8, FALSE),VLOOKUP(E1279,Store_SRP!B2:I110,8, FALSE)), VLOOKUP(E1279,Store_Showcase!B2:I144,8, FALSE))</f>
      </c>
      <c r="T1279" s="1">
        <f>VLOOKUP(G1279,Sku_Consolidated!A2:R957,18,FALSE)</f>
      </c>
      <c r="U1279" s="1" t="s">
        <v>3332</v>
      </c>
      <c r="V1279" s="1">
        <f>IF(VLOOKUP(G1279,Sku_Consolidated!A2:S957,19,FALSE)="SHOWCASE", VLOOKUP(E1279,Store_Showcase!B2:L144,11, FALSE), IF(VLOOKUP(G1279,Sku_Consolidated!A2:S957,19,FALSE)="VAM",VLOOKUP(E1279,Store_VAM!B2:L273,11, FALSE),VLOOKUP(E1279,Store_SRP!B2:L110,11, FALSE)))</f>
      </c>
      <c r="W1279" s="1">
        <f>VLOOKUP(G1279,Sku_Consolidated!A2:W957,11,FALSE)</f>
      </c>
      <c r="X1279" s="1">
        <f>VLOOKUP(G1279,Sku_Consolidated!A2:H957,8,FALSE)</f>
      </c>
      <c r="Y1279" s="1">
        <f>VLOOKUP(G1279,Sku_Consolidated!A2:I957,9,FALSE)</f>
      </c>
      <c r="Z1279" s="1" t="s">
        <v>41</v>
      </c>
      <c r="AA1279" s="1">
        <f>VLOOKUP(G1279,Sku_Consolidated!A2:E957,5,FALSE)</f>
      </c>
      <c r="AB1279" s="1">
        <f>IF(VLOOKUP(G1279,Sku_Consolidated!A2:S957,19,FALSE)="SHOWCASE", VLOOKUP(E1279,Store_Showcase!B2:N144,13, FALSE), IF(VLOOKUP(G1279,Sku_Consolidated!A2:S957,19,FALSE)="VAM",VLOOKUP(E1279,Store_VAM!B2:N273,13, FALSE),VLOOKUP(E1279,Store_SRP!B2:N110,13, FALSE)))</f>
      </c>
      <c r="AC1279" s="1">
        <f>IF(IFERROR(AB1279,TRUE)=TRUE, "-","OK")</f>
      </c>
      <c r="AD1279" s="11" t="s">
        <v>37</v>
      </c>
      <c r="AE1279" s="11" t="s">
        <v>37</v>
      </c>
      <c r="AF1279" s="1">
        <f>IF(IFERROR(VLOOKUP(E1279,Store_Showcase!B2:H144,{5}, FALSE), TRUE)=TRUE, IF(IFERROR(VLOOKUP(E1279,Store_SRP!B2:H110,{5}, FALSE), TRUE)=TRUE,VLOOKUP(E1279,Store_VAM!B2:H273,{5}, FALSE),VLOOKUP(E1279,Store_SRP!B2:H110,{5}, FALSE)), VLOOKUP(E1279,Store_Showcase!B2:H144,{5}, FALSE))</f>
      </c>
      <c r="AG1279" s="1">
        <f>IF(IFERROR(VLOOKUP(E1279,Store_Showcase!B2:H144,{6}, FALSE), TRUE)=TRUE, IF(IFERROR(VLOOKUP(E1279,Store_SRP!B2:H110,{6}, FALSE), TRUE)=TRUE,VLOOKUP(E1279,Store_VAM!B2:H273,{6}, FALSE),VLOOKUP(E1279,Store_SRP!B2:H110,{6}, FALSE)), VLOOKUP(E1279,Store_Showcase!B2:H144,{6}, FALSE))</f>
      </c>
      <c r="AH1279" s="1">
        <f>VLOOKUP(G1279,Sku_Consolidated!A2:R957,18,FALSE)</f>
      </c>
      <c r="AI1279" s="1">
        <f>VLOOKUP(G1279,Sku_Consolidated!A2:S957,19,FALSE)</f>
      </c>
      <c r="AJ1279" s="1">
        <f>VLOOKUP(G1279,Sku_Consolidated!A2:T957,20,FALSE)</f>
      </c>
    </row>
    <row r="1280" spans="1:36" x14ac:dyDescent="0.25">
      <c r="A1280" s="1">
        <v>2024</v>
      </c>
      <c r="B1280" s="1" t="s">
        <v>31</v>
      </c>
      <c r="C1280" s="1" t="s">
        <v>32</v>
      </c>
      <c r="D1280" s="1" t="s">
        <v>33</v>
      </c>
      <c r="E1280" s="9" t="s">
        <v>3328</v>
      </c>
      <c r="F1280" s="1">
        <f>IF(VLOOKUP(G1280,Sku_Consolidated!A2:S957,{19},FALSE)="SHOWCASE", VLOOKUP(E1280,Store_Showcase!B2:C144,{2}, FALSE), IF(VLOOKUP(G1280,Sku_Consolidated!A2:S957,{19},FALSE)="VAM",VLOOKUP(E1280,Store_VAM!B2:C273,{2}, FALSE),VLOOKUP(E1280,Store_SRP!B2:C110,{2}, FALSE)))</f>
      </c>
      <c r="G1280" s="1">
        <v>61833</v>
      </c>
      <c r="H1280" s="1" t="s">
        <v>118</v>
      </c>
      <c r="I1280" s="10" t="s">
        <v>3385</v>
      </c>
      <c r="J1280" s="1">
        <f>VLOOKUP(G1280,Sku_Consolidated!A2:C957, 3, FALSE)</f>
      </c>
      <c r="K1280" s="10">
        <f>IF(J1280="PACK", I1280, 0)</f>
      </c>
      <c r="L1280" s="10">
        <f>IF(J1280="KG", I1280, I1280 * VLOOKUP(G1280,Sku_Consolidated!A2:U957,21,FALSE))</f>
      </c>
      <c r="M1280" s="10" t="s">
        <v>37</v>
      </c>
      <c r="N1280" s="11" t="s">
        <v>3386</v>
      </c>
      <c r="O1280" s="10" t="s">
        <v>3387</v>
      </c>
      <c r="P1280" s="10">
        <f>N1280 - O1280</f>
      </c>
      <c r="Q1280" s="1">
        <f>VLOOKUP(G1280,Sku_Consolidated!A2:G957,7, FALSE)</f>
      </c>
      <c r="R1280" s="1">
        <f>IF(IFERROR(VLOOKUP(E1280,Store_Showcase!B2:H144,7, FALSE), TRUE)=TRUE, IF(IFERROR(VLOOKUP(E1280,Store_SRP!B2:H110,7, FALSE), TRUE)=TRUE,VLOOKUP(E1280,Store_VAM!B2:H273,7, FALSE),VLOOKUP(E1280,Store_SRP!B2:H110,7, FALSE)), VLOOKUP(E1280,Store_Showcase!B2:H144,7, FALSE))</f>
      </c>
      <c r="S1280" s="1">
        <f>IF(IFERROR(VLOOKUP(E1280,Store_Showcase!B2:I144,8, FALSE), TRUE)=TRUE, IF(IFERROR(VLOOKUP(E1280,Store_SRP!B2:I110,8, FALSE), TRUE)=TRUE,VLOOKUP(E1280,Store_VAM!B2:I273,8, FALSE),VLOOKUP(E1280,Store_SRP!B2:I110,8, FALSE)), VLOOKUP(E1280,Store_Showcase!B2:I144,8, FALSE))</f>
      </c>
      <c r="T1280" s="1">
        <f>VLOOKUP(G1280,Sku_Consolidated!A2:R957,18,FALSE)</f>
      </c>
      <c r="U1280" s="1" t="s">
        <v>3332</v>
      </c>
      <c r="V1280" s="1">
        <f>IF(VLOOKUP(G1280,Sku_Consolidated!A2:S957,19,FALSE)="SHOWCASE", VLOOKUP(E1280,Store_Showcase!B2:L144,11, FALSE), IF(VLOOKUP(G1280,Sku_Consolidated!A2:S957,19,FALSE)="VAM",VLOOKUP(E1280,Store_VAM!B2:L273,11, FALSE),VLOOKUP(E1280,Store_SRP!B2:L110,11, FALSE)))</f>
      </c>
      <c r="W1280" s="1">
        <f>VLOOKUP(G1280,Sku_Consolidated!A2:W957,11,FALSE)</f>
      </c>
      <c r="X1280" s="1">
        <f>VLOOKUP(G1280,Sku_Consolidated!A2:H957,8,FALSE)</f>
      </c>
      <c r="Y1280" s="1">
        <f>VLOOKUP(G1280,Sku_Consolidated!A2:I957,9,FALSE)</f>
      </c>
      <c r="Z1280" s="1" t="s">
        <v>41</v>
      </c>
      <c r="AA1280" s="1">
        <f>VLOOKUP(G1280,Sku_Consolidated!A2:E957,5,FALSE)</f>
      </c>
      <c r="AB1280" s="1">
        <f>IF(VLOOKUP(G1280,Sku_Consolidated!A2:S957,19,FALSE)="SHOWCASE", VLOOKUP(E1280,Store_Showcase!B2:N144,13, FALSE), IF(VLOOKUP(G1280,Sku_Consolidated!A2:S957,19,FALSE)="VAM",VLOOKUP(E1280,Store_VAM!B2:N273,13, FALSE),VLOOKUP(E1280,Store_SRP!B2:N110,13, FALSE)))</f>
      </c>
      <c r="AC1280" s="1">
        <f>IF(IFERROR(AB1280,TRUE)=TRUE, "-","OK")</f>
      </c>
      <c r="AD1280" s="11" t="s">
        <v>37</v>
      </c>
      <c r="AE1280" s="11" t="s">
        <v>37</v>
      </c>
      <c r="AF1280" s="1">
        <f>IF(IFERROR(VLOOKUP(E1280,Store_Showcase!B2:H144,{5}, FALSE), TRUE)=TRUE, IF(IFERROR(VLOOKUP(E1280,Store_SRP!B2:H110,{5}, FALSE), TRUE)=TRUE,VLOOKUP(E1280,Store_VAM!B2:H273,{5}, FALSE),VLOOKUP(E1280,Store_SRP!B2:H110,{5}, FALSE)), VLOOKUP(E1280,Store_Showcase!B2:H144,{5}, FALSE))</f>
      </c>
      <c r="AG1280" s="1">
        <f>IF(IFERROR(VLOOKUP(E1280,Store_Showcase!B2:H144,{6}, FALSE), TRUE)=TRUE, IF(IFERROR(VLOOKUP(E1280,Store_SRP!B2:H110,{6}, FALSE), TRUE)=TRUE,VLOOKUP(E1280,Store_VAM!B2:H273,{6}, FALSE),VLOOKUP(E1280,Store_SRP!B2:H110,{6}, FALSE)), VLOOKUP(E1280,Store_Showcase!B2:H144,{6}, FALSE))</f>
      </c>
      <c r="AH1280" s="1">
        <f>VLOOKUP(G1280,Sku_Consolidated!A2:R957,18,FALSE)</f>
      </c>
      <c r="AI1280" s="1">
        <f>VLOOKUP(G1280,Sku_Consolidated!A2:S957,19,FALSE)</f>
      </c>
      <c r="AJ1280" s="1">
        <f>VLOOKUP(G1280,Sku_Consolidated!A2:T957,20,FALSE)</f>
      </c>
    </row>
    <row r="1281" spans="1:36" x14ac:dyDescent="0.25">
      <c r="A1281" s="1">
        <v>2024</v>
      </c>
      <c r="B1281" s="1" t="s">
        <v>31</v>
      </c>
      <c r="C1281" s="1" t="s">
        <v>32</v>
      </c>
      <c r="D1281" s="1" t="s">
        <v>33</v>
      </c>
      <c r="E1281" s="9" t="s">
        <v>3328</v>
      </c>
      <c r="F1281" s="1">
        <f>IF(VLOOKUP(G1281,Sku_Consolidated!A2:S957,{19},FALSE)="SHOWCASE", VLOOKUP(E1281,Store_Showcase!B2:C144,{2}, FALSE), IF(VLOOKUP(G1281,Sku_Consolidated!A2:S957,{19},FALSE)="VAM",VLOOKUP(E1281,Store_VAM!B2:C273,{2}, FALSE),VLOOKUP(E1281,Store_SRP!B2:C110,{2}, FALSE)))</f>
      </c>
      <c r="G1281" s="1">
        <v>61835</v>
      </c>
      <c r="H1281" s="1" t="s">
        <v>680</v>
      </c>
      <c r="I1281" s="10" t="s">
        <v>2624</v>
      </c>
      <c r="J1281" s="1">
        <f>VLOOKUP(G1281,Sku_Consolidated!A2:C957, 3, FALSE)</f>
      </c>
      <c r="K1281" s="10">
        <f>IF(J1281="PACK", I1281, 0)</f>
      </c>
      <c r="L1281" s="10">
        <f>IF(J1281="KG", I1281, I1281 * VLOOKUP(G1281,Sku_Consolidated!A2:U957,21,FALSE))</f>
      </c>
      <c r="M1281" s="10" t="s">
        <v>37</v>
      </c>
      <c r="N1281" s="11" t="s">
        <v>2340</v>
      </c>
      <c r="O1281" s="10" t="s">
        <v>3388</v>
      </c>
      <c r="P1281" s="10">
        <f>N1281 - O1281</f>
      </c>
      <c r="Q1281" s="1">
        <f>VLOOKUP(G1281,Sku_Consolidated!A2:G957,7, FALSE)</f>
      </c>
      <c r="R1281" s="1">
        <f>IF(IFERROR(VLOOKUP(E1281,Store_Showcase!B2:H144,7, FALSE), TRUE)=TRUE, IF(IFERROR(VLOOKUP(E1281,Store_SRP!B2:H110,7, FALSE), TRUE)=TRUE,VLOOKUP(E1281,Store_VAM!B2:H273,7, FALSE),VLOOKUP(E1281,Store_SRP!B2:H110,7, FALSE)), VLOOKUP(E1281,Store_Showcase!B2:H144,7, FALSE))</f>
      </c>
      <c r="S1281" s="1">
        <f>IF(IFERROR(VLOOKUP(E1281,Store_Showcase!B2:I144,8, FALSE), TRUE)=TRUE, IF(IFERROR(VLOOKUP(E1281,Store_SRP!B2:I110,8, FALSE), TRUE)=TRUE,VLOOKUP(E1281,Store_VAM!B2:I273,8, FALSE),VLOOKUP(E1281,Store_SRP!B2:I110,8, FALSE)), VLOOKUP(E1281,Store_Showcase!B2:I144,8, FALSE))</f>
      </c>
      <c r="T1281" s="1">
        <f>VLOOKUP(G1281,Sku_Consolidated!A2:R957,18,FALSE)</f>
      </c>
      <c r="U1281" s="1" t="s">
        <v>3332</v>
      </c>
      <c r="V1281" s="1">
        <f>IF(VLOOKUP(G1281,Sku_Consolidated!A2:S957,19,FALSE)="SHOWCASE", VLOOKUP(E1281,Store_Showcase!B2:L144,11, FALSE), IF(VLOOKUP(G1281,Sku_Consolidated!A2:S957,19,FALSE)="VAM",VLOOKUP(E1281,Store_VAM!B2:L273,11, FALSE),VLOOKUP(E1281,Store_SRP!B2:L110,11, FALSE)))</f>
      </c>
      <c r="W1281" s="1">
        <f>VLOOKUP(G1281,Sku_Consolidated!A2:W957,11,FALSE)</f>
      </c>
      <c r="X1281" s="1">
        <f>VLOOKUP(G1281,Sku_Consolidated!A2:H957,8,FALSE)</f>
      </c>
      <c r="Y1281" s="1">
        <f>VLOOKUP(G1281,Sku_Consolidated!A2:I957,9,FALSE)</f>
      </c>
      <c r="Z1281" s="1" t="s">
        <v>41</v>
      </c>
      <c r="AA1281" s="1">
        <f>VLOOKUP(G1281,Sku_Consolidated!A2:E957,5,FALSE)</f>
      </c>
      <c r="AB1281" s="1">
        <f>IF(VLOOKUP(G1281,Sku_Consolidated!A2:S957,19,FALSE)="SHOWCASE", VLOOKUP(E1281,Store_Showcase!B2:N144,13, FALSE), IF(VLOOKUP(G1281,Sku_Consolidated!A2:S957,19,FALSE)="VAM",VLOOKUP(E1281,Store_VAM!B2:N273,13, FALSE),VLOOKUP(E1281,Store_SRP!B2:N110,13, FALSE)))</f>
      </c>
      <c r="AC1281" s="1">
        <f>IF(IFERROR(AB1281,TRUE)=TRUE, "-","OK")</f>
      </c>
      <c r="AD1281" s="11" t="s">
        <v>37</v>
      </c>
      <c r="AE1281" s="11" t="s">
        <v>37</v>
      </c>
      <c r="AF1281" s="1">
        <f>IF(IFERROR(VLOOKUP(E1281,Store_Showcase!B2:H144,{5}, FALSE), TRUE)=TRUE, IF(IFERROR(VLOOKUP(E1281,Store_SRP!B2:H110,{5}, FALSE), TRUE)=TRUE,VLOOKUP(E1281,Store_VAM!B2:H273,{5}, FALSE),VLOOKUP(E1281,Store_SRP!B2:H110,{5}, FALSE)), VLOOKUP(E1281,Store_Showcase!B2:H144,{5}, FALSE))</f>
      </c>
      <c r="AG1281" s="1">
        <f>IF(IFERROR(VLOOKUP(E1281,Store_Showcase!B2:H144,{6}, FALSE), TRUE)=TRUE, IF(IFERROR(VLOOKUP(E1281,Store_SRP!B2:H110,{6}, FALSE), TRUE)=TRUE,VLOOKUP(E1281,Store_VAM!B2:H273,{6}, FALSE),VLOOKUP(E1281,Store_SRP!B2:H110,{6}, FALSE)), VLOOKUP(E1281,Store_Showcase!B2:H144,{6}, FALSE))</f>
      </c>
      <c r="AH1281" s="1">
        <f>VLOOKUP(G1281,Sku_Consolidated!A2:R957,18,FALSE)</f>
      </c>
      <c r="AI1281" s="1">
        <f>VLOOKUP(G1281,Sku_Consolidated!A2:S957,19,FALSE)</f>
      </c>
      <c r="AJ1281" s="1">
        <f>VLOOKUP(G1281,Sku_Consolidated!A2:T957,20,FALSE)</f>
      </c>
    </row>
    <row r="1282" spans="1:36" x14ac:dyDescent="0.25">
      <c r="A1282" s="1">
        <v>2024</v>
      </c>
      <c r="B1282" s="1" t="s">
        <v>31</v>
      </c>
      <c r="C1282" s="1" t="s">
        <v>32</v>
      </c>
      <c r="D1282" s="1" t="s">
        <v>33</v>
      </c>
      <c r="E1282" s="9" t="s">
        <v>3328</v>
      </c>
      <c r="F1282" s="1">
        <f>IF(VLOOKUP(G1282,Sku_Consolidated!A2:S957,{19},FALSE)="SHOWCASE", VLOOKUP(E1282,Store_Showcase!B2:C144,{2}, FALSE), IF(VLOOKUP(G1282,Sku_Consolidated!A2:S957,{19},FALSE)="VAM",VLOOKUP(E1282,Store_VAM!B2:C273,{2}, FALSE),VLOOKUP(E1282,Store_SRP!B2:C110,{2}, FALSE)))</f>
      </c>
      <c r="G1282" s="1">
        <v>61842</v>
      </c>
      <c r="H1282" s="1" t="s">
        <v>126</v>
      </c>
      <c r="I1282" s="10" t="s">
        <v>1735</v>
      </c>
      <c r="J1282" s="1">
        <f>VLOOKUP(G1282,Sku_Consolidated!A2:C957, 3, FALSE)</f>
      </c>
      <c r="K1282" s="10">
        <f>IF(J1282="PACK", I1282, 0)</f>
      </c>
      <c r="L1282" s="10">
        <f>IF(J1282="KG", I1282, I1282 * VLOOKUP(G1282,Sku_Consolidated!A2:U957,21,FALSE))</f>
      </c>
      <c r="M1282" s="10" t="s">
        <v>37</v>
      </c>
      <c r="N1282" s="11" t="s">
        <v>3389</v>
      </c>
      <c r="O1282" s="10" t="s">
        <v>3390</v>
      </c>
      <c r="P1282" s="10">
        <f>N1282 - O1282</f>
      </c>
      <c r="Q1282" s="1">
        <f>VLOOKUP(G1282,Sku_Consolidated!A2:G957,7, FALSE)</f>
      </c>
      <c r="R1282" s="1">
        <f>IF(IFERROR(VLOOKUP(E1282,Store_Showcase!B2:H144,7, FALSE), TRUE)=TRUE, IF(IFERROR(VLOOKUP(E1282,Store_SRP!B2:H110,7, FALSE), TRUE)=TRUE,VLOOKUP(E1282,Store_VAM!B2:H273,7, FALSE),VLOOKUP(E1282,Store_SRP!B2:H110,7, FALSE)), VLOOKUP(E1282,Store_Showcase!B2:H144,7, FALSE))</f>
      </c>
      <c r="S1282" s="1">
        <f>IF(IFERROR(VLOOKUP(E1282,Store_Showcase!B2:I144,8, FALSE), TRUE)=TRUE, IF(IFERROR(VLOOKUP(E1282,Store_SRP!B2:I110,8, FALSE), TRUE)=TRUE,VLOOKUP(E1282,Store_VAM!B2:I273,8, FALSE),VLOOKUP(E1282,Store_SRP!B2:I110,8, FALSE)), VLOOKUP(E1282,Store_Showcase!B2:I144,8, FALSE))</f>
      </c>
      <c r="T1282" s="1">
        <f>VLOOKUP(G1282,Sku_Consolidated!A2:R957,18,FALSE)</f>
      </c>
      <c r="U1282" s="1" t="s">
        <v>3332</v>
      </c>
      <c r="V1282" s="1">
        <f>IF(VLOOKUP(G1282,Sku_Consolidated!A2:S957,19,FALSE)="SHOWCASE", VLOOKUP(E1282,Store_Showcase!B2:L144,11, FALSE), IF(VLOOKUP(G1282,Sku_Consolidated!A2:S957,19,FALSE)="VAM",VLOOKUP(E1282,Store_VAM!B2:L273,11, FALSE),VLOOKUP(E1282,Store_SRP!B2:L110,11, FALSE)))</f>
      </c>
      <c r="W1282" s="1">
        <f>VLOOKUP(G1282,Sku_Consolidated!A2:W957,11,FALSE)</f>
      </c>
      <c r="X1282" s="1">
        <f>VLOOKUP(G1282,Sku_Consolidated!A2:H957,8,FALSE)</f>
      </c>
      <c r="Y1282" s="1">
        <f>VLOOKUP(G1282,Sku_Consolidated!A2:I957,9,FALSE)</f>
      </c>
      <c r="Z1282" s="1" t="s">
        <v>41</v>
      </c>
      <c r="AA1282" s="1">
        <f>VLOOKUP(G1282,Sku_Consolidated!A2:E957,5,FALSE)</f>
      </c>
      <c r="AB1282" s="1">
        <f>IF(VLOOKUP(G1282,Sku_Consolidated!A2:S957,19,FALSE)="SHOWCASE", VLOOKUP(E1282,Store_Showcase!B2:N144,13, FALSE), IF(VLOOKUP(G1282,Sku_Consolidated!A2:S957,19,FALSE)="VAM",VLOOKUP(E1282,Store_VAM!B2:N273,13, FALSE),VLOOKUP(E1282,Store_SRP!B2:N110,13, FALSE)))</f>
      </c>
      <c r="AC1282" s="1">
        <f>IF(IFERROR(AB1282,TRUE)=TRUE, "-","OK")</f>
      </c>
      <c r="AD1282" s="11" t="s">
        <v>37</v>
      </c>
      <c r="AE1282" s="11" t="s">
        <v>37</v>
      </c>
      <c r="AF1282" s="1">
        <f>IF(IFERROR(VLOOKUP(E1282,Store_Showcase!B2:H144,{5}, FALSE), TRUE)=TRUE, IF(IFERROR(VLOOKUP(E1282,Store_SRP!B2:H110,{5}, FALSE), TRUE)=TRUE,VLOOKUP(E1282,Store_VAM!B2:H273,{5}, FALSE),VLOOKUP(E1282,Store_SRP!B2:H110,{5}, FALSE)), VLOOKUP(E1282,Store_Showcase!B2:H144,{5}, FALSE))</f>
      </c>
      <c r="AG1282" s="1">
        <f>IF(IFERROR(VLOOKUP(E1282,Store_Showcase!B2:H144,{6}, FALSE), TRUE)=TRUE, IF(IFERROR(VLOOKUP(E1282,Store_SRP!B2:H110,{6}, FALSE), TRUE)=TRUE,VLOOKUP(E1282,Store_VAM!B2:H273,{6}, FALSE),VLOOKUP(E1282,Store_SRP!B2:H110,{6}, FALSE)), VLOOKUP(E1282,Store_Showcase!B2:H144,{6}, FALSE))</f>
      </c>
      <c r="AH1282" s="1">
        <f>VLOOKUP(G1282,Sku_Consolidated!A2:R957,18,FALSE)</f>
      </c>
      <c r="AI1282" s="1">
        <f>VLOOKUP(G1282,Sku_Consolidated!A2:S957,19,FALSE)</f>
      </c>
      <c r="AJ1282" s="1">
        <f>VLOOKUP(G1282,Sku_Consolidated!A2:T957,20,FALSE)</f>
      </c>
    </row>
    <row r="1283" spans="1:36" x14ac:dyDescent="0.25">
      <c r="A1283" s="1">
        <v>2024</v>
      </c>
      <c r="B1283" s="1" t="s">
        <v>31</v>
      </c>
      <c r="C1283" s="1" t="s">
        <v>32</v>
      </c>
      <c r="D1283" s="1" t="s">
        <v>33</v>
      </c>
      <c r="E1283" s="9" t="s">
        <v>3328</v>
      </c>
      <c r="F1283" s="1">
        <f>IF(VLOOKUP(G1283,Sku_Consolidated!A2:S957,{19},FALSE)="SHOWCASE", VLOOKUP(E1283,Store_Showcase!B2:C144,{2}, FALSE), IF(VLOOKUP(G1283,Sku_Consolidated!A2:S957,{19},FALSE)="VAM",VLOOKUP(E1283,Store_VAM!B2:C273,{2}, FALSE),VLOOKUP(E1283,Store_SRP!B2:C110,{2}, FALSE)))</f>
      </c>
      <c r="G1283" s="1">
        <v>61845</v>
      </c>
      <c r="H1283" s="1" t="s">
        <v>130</v>
      </c>
      <c r="I1283" s="10" t="s">
        <v>1201</v>
      </c>
      <c r="J1283" s="1">
        <f>VLOOKUP(G1283,Sku_Consolidated!A2:C957, 3, FALSE)</f>
      </c>
      <c r="K1283" s="10">
        <f>IF(J1283="PACK", I1283, 0)</f>
      </c>
      <c r="L1283" s="10">
        <f>IF(J1283="KG", I1283, I1283 * VLOOKUP(G1283,Sku_Consolidated!A2:U957,21,FALSE))</f>
      </c>
      <c r="M1283" s="10" t="s">
        <v>37</v>
      </c>
      <c r="N1283" s="11" t="s">
        <v>3391</v>
      </c>
      <c r="O1283" s="10" t="s">
        <v>3392</v>
      </c>
      <c r="P1283" s="10">
        <f>N1283 - O1283</f>
      </c>
      <c r="Q1283" s="1">
        <f>VLOOKUP(G1283,Sku_Consolidated!A2:G957,7, FALSE)</f>
      </c>
      <c r="R1283" s="1">
        <f>IF(IFERROR(VLOOKUP(E1283,Store_Showcase!B2:H144,7, FALSE), TRUE)=TRUE, IF(IFERROR(VLOOKUP(E1283,Store_SRP!B2:H110,7, FALSE), TRUE)=TRUE,VLOOKUP(E1283,Store_VAM!B2:H273,7, FALSE),VLOOKUP(E1283,Store_SRP!B2:H110,7, FALSE)), VLOOKUP(E1283,Store_Showcase!B2:H144,7, FALSE))</f>
      </c>
      <c r="S1283" s="1">
        <f>IF(IFERROR(VLOOKUP(E1283,Store_Showcase!B2:I144,8, FALSE), TRUE)=TRUE, IF(IFERROR(VLOOKUP(E1283,Store_SRP!B2:I110,8, FALSE), TRUE)=TRUE,VLOOKUP(E1283,Store_VAM!B2:I273,8, FALSE),VLOOKUP(E1283,Store_SRP!B2:I110,8, FALSE)), VLOOKUP(E1283,Store_Showcase!B2:I144,8, FALSE))</f>
      </c>
      <c r="T1283" s="1">
        <f>VLOOKUP(G1283,Sku_Consolidated!A2:R957,18,FALSE)</f>
      </c>
      <c r="U1283" s="1" t="s">
        <v>3332</v>
      </c>
      <c r="V1283" s="1">
        <f>IF(VLOOKUP(G1283,Sku_Consolidated!A2:S957,19,FALSE)="SHOWCASE", VLOOKUP(E1283,Store_Showcase!B2:L144,11, FALSE), IF(VLOOKUP(G1283,Sku_Consolidated!A2:S957,19,FALSE)="VAM",VLOOKUP(E1283,Store_VAM!B2:L273,11, FALSE),VLOOKUP(E1283,Store_SRP!B2:L110,11, FALSE)))</f>
      </c>
      <c r="W1283" s="1">
        <f>VLOOKUP(G1283,Sku_Consolidated!A2:W957,11,FALSE)</f>
      </c>
      <c r="X1283" s="1">
        <f>VLOOKUP(G1283,Sku_Consolidated!A2:H957,8,FALSE)</f>
      </c>
      <c r="Y1283" s="1">
        <f>VLOOKUP(G1283,Sku_Consolidated!A2:I957,9,FALSE)</f>
      </c>
      <c r="Z1283" s="1" t="s">
        <v>41</v>
      </c>
      <c r="AA1283" s="1">
        <f>VLOOKUP(G1283,Sku_Consolidated!A2:E957,5,FALSE)</f>
      </c>
      <c r="AB1283" s="1">
        <f>IF(VLOOKUP(G1283,Sku_Consolidated!A2:S957,19,FALSE)="SHOWCASE", VLOOKUP(E1283,Store_Showcase!B2:N144,13, FALSE), IF(VLOOKUP(G1283,Sku_Consolidated!A2:S957,19,FALSE)="VAM",VLOOKUP(E1283,Store_VAM!B2:N273,13, FALSE),VLOOKUP(E1283,Store_SRP!B2:N110,13, FALSE)))</f>
      </c>
      <c r="AC1283" s="1">
        <f>IF(IFERROR(AB1283,TRUE)=TRUE, "-","OK")</f>
      </c>
      <c r="AD1283" s="11" t="s">
        <v>37</v>
      </c>
      <c r="AE1283" s="11" t="s">
        <v>37</v>
      </c>
      <c r="AF1283" s="1">
        <f>IF(IFERROR(VLOOKUP(E1283,Store_Showcase!B2:H144,{5}, FALSE), TRUE)=TRUE, IF(IFERROR(VLOOKUP(E1283,Store_SRP!B2:H110,{5}, FALSE), TRUE)=TRUE,VLOOKUP(E1283,Store_VAM!B2:H273,{5}, FALSE),VLOOKUP(E1283,Store_SRP!B2:H110,{5}, FALSE)), VLOOKUP(E1283,Store_Showcase!B2:H144,{5}, FALSE))</f>
      </c>
      <c r="AG1283" s="1">
        <f>IF(IFERROR(VLOOKUP(E1283,Store_Showcase!B2:H144,{6}, FALSE), TRUE)=TRUE, IF(IFERROR(VLOOKUP(E1283,Store_SRP!B2:H110,{6}, FALSE), TRUE)=TRUE,VLOOKUP(E1283,Store_VAM!B2:H273,{6}, FALSE),VLOOKUP(E1283,Store_SRP!B2:H110,{6}, FALSE)), VLOOKUP(E1283,Store_Showcase!B2:H144,{6}, FALSE))</f>
      </c>
      <c r="AH1283" s="1">
        <f>VLOOKUP(G1283,Sku_Consolidated!A2:R957,18,FALSE)</f>
      </c>
      <c r="AI1283" s="1">
        <f>VLOOKUP(G1283,Sku_Consolidated!A2:S957,19,FALSE)</f>
      </c>
      <c r="AJ1283" s="1">
        <f>VLOOKUP(G1283,Sku_Consolidated!A2:T957,20,FALSE)</f>
      </c>
    </row>
    <row r="1284" spans="1:36" x14ac:dyDescent="0.25">
      <c r="A1284" s="1">
        <v>2024</v>
      </c>
      <c r="B1284" s="1" t="s">
        <v>31</v>
      </c>
      <c r="C1284" s="1" t="s">
        <v>32</v>
      </c>
      <c r="D1284" s="1" t="s">
        <v>33</v>
      </c>
      <c r="E1284" s="9" t="s">
        <v>3328</v>
      </c>
      <c r="F1284" s="1">
        <f>IF(VLOOKUP(G1284,Sku_Consolidated!A2:S957,{19},FALSE)="SHOWCASE", VLOOKUP(E1284,Store_Showcase!B2:C144,{2}, FALSE), IF(VLOOKUP(G1284,Sku_Consolidated!A2:S957,{19},FALSE)="VAM",VLOOKUP(E1284,Store_VAM!B2:C273,{2}, FALSE),VLOOKUP(E1284,Store_SRP!B2:C110,{2}, FALSE)))</f>
      </c>
      <c r="G1284" s="1">
        <v>61848</v>
      </c>
      <c r="H1284" s="1" t="s">
        <v>3393</v>
      </c>
      <c r="I1284" s="10" t="s">
        <v>863</v>
      </c>
      <c r="J1284" s="1">
        <f>VLOOKUP(G1284,Sku_Consolidated!A2:C957, 3, FALSE)</f>
      </c>
      <c r="K1284" s="10">
        <f>IF(J1284="PACK", I1284, 0)</f>
      </c>
      <c r="L1284" s="10">
        <f>IF(J1284="KG", I1284, I1284 * VLOOKUP(G1284,Sku_Consolidated!A2:U957,21,FALSE))</f>
      </c>
      <c r="M1284" s="10" t="s">
        <v>37</v>
      </c>
      <c r="N1284" s="11" t="s">
        <v>3394</v>
      </c>
      <c r="O1284" s="10" t="s">
        <v>3395</v>
      </c>
      <c r="P1284" s="10">
        <f>N1284 - O1284</f>
      </c>
      <c r="Q1284" s="1">
        <f>VLOOKUP(G1284,Sku_Consolidated!A2:G957,7, FALSE)</f>
      </c>
      <c r="R1284" s="1">
        <f>IF(IFERROR(VLOOKUP(E1284,Store_Showcase!B2:H144,7, FALSE), TRUE)=TRUE, IF(IFERROR(VLOOKUP(E1284,Store_SRP!B2:H110,7, FALSE), TRUE)=TRUE,VLOOKUP(E1284,Store_VAM!B2:H273,7, FALSE),VLOOKUP(E1284,Store_SRP!B2:H110,7, FALSE)), VLOOKUP(E1284,Store_Showcase!B2:H144,7, FALSE))</f>
      </c>
      <c r="S1284" s="1">
        <f>IF(IFERROR(VLOOKUP(E1284,Store_Showcase!B2:I144,8, FALSE), TRUE)=TRUE, IF(IFERROR(VLOOKUP(E1284,Store_SRP!B2:I110,8, FALSE), TRUE)=TRUE,VLOOKUP(E1284,Store_VAM!B2:I273,8, FALSE),VLOOKUP(E1284,Store_SRP!B2:I110,8, FALSE)), VLOOKUP(E1284,Store_Showcase!B2:I144,8, FALSE))</f>
      </c>
      <c r="T1284" s="1">
        <f>VLOOKUP(G1284,Sku_Consolidated!A2:R957,18,FALSE)</f>
      </c>
      <c r="U1284" s="1" t="s">
        <v>3332</v>
      </c>
      <c r="V1284" s="1">
        <f>IF(VLOOKUP(G1284,Sku_Consolidated!A2:S957,19,FALSE)="SHOWCASE", VLOOKUP(E1284,Store_Showcase!B2:L144,11, FALSE), IF(VLOOKUP(G1284,Sku_Consolidated!A2:S957,19,FALSE)="VAM",VLOOKUP(E1284,Store_VAM!B2:L273,11, FALSE),VLOOKUP(E1284,Store_SRP!B2:L110,11, FALSE)))</f>
      </c>
      <c r="W1284" s="1">
        <f>VLOOKUP(G1284,Sku_Consolidated!A2:W957,11,FALSE)</f>
      </c>
      <c r="X1284" s="1">
        <f>VLOOKUP(G1284,Sku_Consolidated!A2:H957,8,FALSE)</f>
      </c>
      <c r="Y1284" s="1">
        <f>VLOOKUP(G1284,Sku_Consolidated!A2:I957,9,FALSE)</f>
      </c>
      <c r="Z1284" s="1" t="s">
        <v>41</v>
      </c>
      <c r="AA1284" s="1">
        <f>VLOOKUP(G1284,Sku_Consolidated!A2:E957,5,FALSE)</f>
      </c>
      <c r="AB1284" s="1">
        <f>IF(VLOOKUP(G1284,Sku_Consolidated!A2:S957,19,FALSE)="SHOWCASE", VLOOKUP(E1284,Store_Showcase!B2:N144,13, FALSE), IF(VLOOKUP(G1284,Sku_Consolidated!A2:S957,19,FALSE)="VAM",VLOOKUP(E1284,Store_VAM!B2:N273,13, FALSE),VLOOKUP(E1284,Store_SRP!B2:N110,13, FALSE)))</f>
      </c>
      <c r="AC1284" s="1">
        <f>IF(IFERROR(AB1284,TRUE)=TRUE, "-","OK")</f>
      </c>
      <c r="AD1284" s="11" t="s">
        <v>37</v>
      </c>
      <c r="AE1284" s="11" t="s">
        <v>37</v>
      </c>
      <c r="AF1284" s="1">
        <f>IF(IFERROR(VLOOKUP(E1284,Store_Showcase!B2:H144,{5}, FALSE), TRUE)=TRUE, IF(IFERROR(VLOOKUP(E1284,Store_SRP!B2:H110,{5}, FALSE), TRUE)=TRUE,VLOOKUP(E1284,Store_VAM!B2:H273,{5}, FALSE),VLOOKUP(E1284,Store_SRP!B2:H110,{5}, FALSE)), VLOOKUP(E1284,Store_Showcase!B2:H144,{5}, FALSE))</f>
      </c>
      <c r="AG1284" s="1">
        <f>IF(IFERROR(VLOOKUP(E1284,Store_Showcase!B2:H144,{6}, FALSE), TRUE)=TRUE, IF(IFERROR(VLOOKUP(E1284,Store_SRP!B2:H110,{6}, FALSE), TRUE)=TRUE,VLOOKUP(E1284,Store_VAM!B2:H273,{6}, FALSE),VLOOKUP(E1284,Store_SRP!B2:H110,{6}, FALSE)), VLOOKUP(E1284,Store_Showcase!B2:H144,{6}, FALSE))</f>
      </c>
      <c r="AH1284" s="1">
        <f>VLOOKUP(G1284,Sku_Consolidated!A2:R957,18,FALSE)</f>
      </c>
      <c r="AI1284" s="1">
        <f>VLOOKUP(G1284,Sku_Consolidated!A2:S957,19,FALSE)</f>
      </c>
      <c r="AJ1284" s="1">
        <f>VLOOKUP(G1284,Sku_Consolidated!A2:T957,20,FALSE)</f>
      </c>
    </row>
    <row r="1285" spans="1:36" x14ac:dyDescent="0.25">
      <c r="A1285" s="1">
        <v>2024</v>
      </c>
      <c r="B1285" s="1" t="s">
        <v>31</v>
      </c>
      <c r="C1285" s="1" t="s">
        <v>32</v>
      </c>
      <c r="D1285" s="1" t="s">
        <v>33</v>
      </c>
      <c r="E1285" s="9" t="s">
        <v>3328</v>
      </c>
      <c r="F1285" s="1">
        <f>IF(VLOOKUP(G1285,Sku_Consolidated!A2:S957,{19},FALSE)="SHOWCASE", VLOOKUP(E1285,Store_Showcase!B2:C144,{2}, FALSE), IF(VLOOKUP(G1285,Sku_Consolidated!A2:S957,{19},FALSE)="VAM",VLOOKUP(E1285,Store_VAM!B2:C273,{2}, FALSE),VLOOKUP(E1285,Store_SRP!B2:C110,{2}, FALSE)))</f>
      </c>
      <c r="G1285" s="1">
        <v>61850</v>
      </c>
      <c r="H1285" s="1" t="s">
        <v>134</v>
      </c>
      <c r="I1285" s="10" t="s">
        <v>3396</v>
      </c>
      <c r="J1285" s="1">
        <f>VLOOKUP(G1285,Sku_Consolidated!A2:C957, 3, FALSE)</f>
      </c>
      <c r="K1285" s="10">
        <f>IF(J1285="PACK", I1285, 0)</f>
      </c>
      <c r="L1285" s="10">
        <f>IF(J1285="KG", I1285, I1285 * VLOOKUP(G1285,Sku_Consolidated!A2:U957,21,FALSE))</f>
      </c>
      <c r="M1285" s="10" t="s">
        <v>37</v>
      </c>
      <c r="N1285" s="11" t="s">
        <v>3397</v>
      </c>
      <c r="O1285" s="10" t="s">
        <v>3398</v>
      </c>
      <c r="P1285" s="10">
        <f>N1285 - O1285</f>
      </c>
      <c r="Q1285" s="1">
        <f>VLOOKUP(G1285,Sku_Consolidated!A2:G957,7, FALSE)</f>
      </c>
      <c r="R1285" s="1">
        <f>IF(IFERROR(VLOOKUP(E1285,Store_Showcase!B2:H144,7, FALSE), TRUE)=TRUE, IF(IFERROR(VLOOKUP(E1285,Store_SRP!B2:H110,7, FALSE), TRUE)=TRUE,VLOOKUP(E1285,Store_VAM!B2:H273,7, FALSE),VLOOKUP(E1285,Store_SRP!B2:H110,7, FALSE)), VLOOKUP(E1285,Store_Showcase!B2:H144,7, FALSE))</f>
      </c>
      <c r="S1285" s="1">
        <f>IF(IFERROR(VLOOKUP(E1285,Store_Showcase!B2:I144,8, FALSE), TRUE)=TRUE, IF(IFERROR(VLOOKUP(E1285,Store_SRP!B2:I110,8, FALSE), TRUE)=TRUE,VLOOKUP(E1285,Store_VAM!B2:I273,8, FALSE),VLOOKUP(E1285,Store_SRP!B2:I110,8, FALSE)), VLOOKUP(E1285,Store_Showcase!B2:I144,8, FALSE))</f>
      </c>
      <c r="T1285" s="1">
        <f>VLOOKUP(G1285,Sku_Consolidated!A2:R957,18,FALSE)</f>
      </c>
      <c r="U1285" s="1" t="s">
        <v>3332</v>
      </c>
      <c r="V1285" s="1">
        <f>IF(VLOOKUP(G1285,Sku_Consolidated!A2:S957,19,FALSE)="SHOWCASE", VLOOKUP(E1285,Store_Showcase!B2:L144,11, FALSE), IF(VLOOKUP(G1285,Sku_Consolidated!A2:S957,19,FALSE)="VAM",VLOOKUP(E1285,Store_VAM!B2:L273,11, FALSE),VLOOKUP(E1285,Store_SRP!B2:L110,11, FALSE)))</f>
      </c>
      <c r="W1285" s="1">
        <f>VLOOKUP(G1285,Sku_Consolidated!A2:W957,11,FALSE)</f>
      </c>
      <c r="X1285" s="1">
        <f>VLOOKUP(G1285,Sku_Consolidated!A2:H957,8,FALSE)</f>
      </c>
      <c r="Y1285" s="1">
        <f>VLOOKUP(G1285,Sku_Consolidated!A2:I957,9,FALSE)</f>
      </c>
      <c r="Z1285" s="1" t="s">
        <v>41</v>
      </c>
      <c r="AA1285" s="1">
        <f>VLOOKUP(G1285,Sku_Consolidated!A2:E957,5,FALSE)</f>
      </c>
      <c r="AB1285" s="1">
        <f>IF(VLOOKUP(G1285,Sku_Consolidated!A2:S957,19,FALSE)="SHOWCASE", VLOOKUP(E1285,Store_Showcase!B2:N144,13, FALSE), IF(VLOOKUP(G1285,Sku_Consolidated!A2:S957,19,FALSE)="VAM",VLOOKUP(E1285,Store_VAM!B2:N273,13, FALSE),VLOOKUP(E1285,Store_SRP!B2:N110,13, FALSE)))</f>
      </c>
      <c r="AC1285" s="1">
        <f>IF(IFERROR(AB1285,TRUE)=TRUE, "-","OK")</f>
      </c>
      <c r="AD1285" s="11" t="s">
        <v>37</v>
      </c>
      <c r="AE1285" s="11" t="s">
        <v>37</v>
      </c>
      <c r="AF1285" s="1">
        <f>IF(IFERROR(VLOOKUP(E1285,Store_Showcase!B2:H144,{5}, FALSE), TRUE)=TRUE, IF(IFERROR(VLOOKUP(E1285,Store_SRP!B2:H110,{5}, FALSE), TRUE)=TRUE,VLOOKUP(E1285,Store_VAM!B2:H273,{5}, FALSE),VLOOKUP(E1285,Store_SRP!B2:H110,{5}, FALSE)), VLOOKUP(E1285,Store_Showcase!B2:H144,{5}, FALSE))</f>
      </c>
      <c r="AG1285" s="1">
        <f>IF(IFERROR(VLOOKUP(E1285,Store_Showcase!B2:H144,{6}, FALSE), TRUE)=TRUE, IF(IFERROR(VLOOKUP(E1285,Store_SRP!B2:H110,{6}, FALSE), TRUE)=TRUE,VLOOKUP(E1285,Store_VAM!B2:H273,{6}, FALSE),VLOOKUP(E1285,Store_SRP!B2:H110,{6}, FALSE)), VLOOKUP(E1285,Store_Showcase!B2:H144,{6}, FALSE))</f>
      </c>
      <c r="AH1285" s="1">
        <f>VLOOKUP(G1285,Sku_Consolidated!A2:R957,18,FALSE)</f>
      </c>
      <c r="AI1285" s="1">
        <f>VLOOKUP(G1285,Sku_Consolidated!A2:S957,19,FALSE)</f>
      </c>
      <c r="AJ1285" s="1">
        <f>VLOOKUP(G1285,Sku_Consolidated!A2:T957,20,FALSE)</f>
      </c>
    </row>
    <row r="1286" spans="1:36" x14ac:dyDescent="0.25">
      <c r="A1286" s="1">
        <v>2024</v>
      </c>
      <c r="B1286" s="1" t="s">
        <v>31</v>
      </c>
      <c r="C1286" s="1" t="s">
        <v>32</v>
      </c>
      <c r="D1286" s="1" t="s">
        <v>33</v>
      </c>
      <c r="E1286" s="9" t="s">
        <v>3328</v>
      </c>
      <c r="F1286" s="1">
        <f>IF(VLOOKUP(G1286,Sku_Consolidated!A2:S957,{19},FALSE)="SHOWCASE", VLOOKUP(E1286,Store_Showcase!B2:C144,{2}, FALSE), IF(VLOOKUP(G1286,Sku_Consolidated!A2:S957,{19},FALSE)="VAM",VLOOKUP(E1286,Store_VAM!B2:C273,{2}, FALSE),VLOOKUP(E1286,Store_SRP!B2:C110,{2}, FALSE)))</f>
      </c>
      <c r="G1286" s="1">
        <v>61852</v>
      </c>
      <c r="H1286" s="1" t="s">
        <v>138</v>
      </c>
      <c r="I1286" s="10" t="s">
        <v>3399</v>
      </c>
      <c r="J1286" s="1">
        <f>VLOOKUP(G1286,Sku_Consolidated!A2:C957, 3, FALSE)</f>
      </c>
      <c r="K1286" s="10">
        <f>IF(J1286="PACK", I1286, 0)</f>
      </c>
      <c r="L1286" s="10">
        <f>IF(J1286="KG", I1286, I1286 * VLOOKUP(G1286,Sku_Consolidated!A2:U957,21,FALSE))</f>
      </c>
      <c r="M1286" s="10" t="s">
        <v>37</v>
      </c>
      <c r="N1286" s="11" t="s">
        <v>3400</v>
      </c>
      <c r="O1286" s="10" t="s">
        <v>3401</v>
      </c>
      <c r="P1286" s="10">
        <f>N1286 - O1286</f>
      </c>
      <c r="Q1286" s="1">
        <f>VLOOKUP(G1286,Sku_Consolidated!A2:G957,7, FALSE)</f>
      </c>
      <c r="R1286" s="1">
        <f>IF(IFERROR(VLOOKUP(E1286,Store_Showcase!B2:H144,7, FALSE), TRUE)=TRUE, IF(IFERROR(VLOOKUP(E1286,Store_SRP!B2:H110,7, FALSE), TRUE)=TRUE,VLOOKUP(E1286,Store_VAM!B2:H273,7, FALSE),VLOOKUP(E1286,Store_SRP!B2:H110,7, FALSE)), VLOOKUP(E1286,Store_Showcase!B2:H144,7, FALSE))</f>
      </c>
      <c r="S1286" s="1">
        <f>IF(IFERROR(VLOOKUP(E1286,Store_Showcase!B2:I144,8, FALSE), TRUE)=TRUE, IF(IFERROR(VLOOKUP(E1286,Store_SRP!B2:I110,8, FALSE), TRUE)=TRUE,VLOOKUP(E1286,Store_VAM!B2:I273,8, FALSE),VLOOKUP(E1286,Store_SRP!B2:I110,8, FALSE)), VLOOKUP(E1286,Store_Showcase!B2:I144,8, FALSE))</f>
      </c>
      <c r="T1286" s="1">
        <f>VLOOKUP(G1286,Sku_Consolidated!A2:R957,18,FALSE)</f>
      </c>
      <c r="U1286" s="1" t="s">
        <v>3332</v>
      </c>
      <c r="V1286" s="1">
        <f>IF(VLOOKUP(G1286,Sku_Consolidated!A2:S957,19,FALSE)="SHOWCASE", VLOOKUP(E1286,Store_Showcase!B2:L144,11, FALSE), IF(VLOOKUP(G1286,Sku_Consolidated!A2:S957,19,FALSE)="VAM",VLOOKUP(E1286,Store_VAM!B2:L273,11, FALSE),VLOOKUP(E1286,Store_SRP!B2:L110,11, FALSE)))</f>
      </c>
      <c r="W1286" s="1">
        <f>VLOOKUP(G1286,Sku_Consolidated!A2:W957,11,FALSE)</f>
      </c>
      <c r="X1286" s="1">
        <f>VLOOKUP(G1286,Sku_Consolidated!A2:H957,8,FALSE)</f>
      </c>
      <c r="Y1286" s="1">
        <f>VLOOKUP(G1286,Sku_Consolidated!A2:I957,9,FALSE)</f>
      </c>
      <c r="Z1286" s="1" t="s">
        <v>41</v>
      </c>
      <c r="AA1286" s="1">
        <f>VLOOKUP(G1286,Sku_Consolidated!A2:E957,5,FALSE)</f>
      </c>
      <c r="AB1286" s="1">
        <f>IF(VLOOKUP(G1286,Sku_Consolidated!A2:S957,19,FALSE)="SHOWCASE", VLOOKUP(E1286,Store_Showcase!B2:N144,13, FALSE), IF(VLOOKUP(G1286,Sku_Consolidated!A2:S957,19,FALSE)="VAM",VLOOKUP(E1286,Store_VAM!B2:N273,13, FALSE),VLOOKUP(E1286,Store_SRP!B2:N110,13, FALSE)))</f>
      </c>
      <c r="AC1286" s="1">
        <f>IF(IFERROR(AB1286,TRUE)=TRUE, "-","OK")</f>
      </c>
      <c r="AD1286" s="11" t="s">
        <v>37</v>
      </c>
      <c r="AE1286" s="11" t="s">
        <v>37</v>
      </c>
      <c r="AF1286" s="1">
        <f>IF(IFERROR(VLOOKUP(E1286,Store_Showcase!B2:H144,{5}, FALSE), TRUE)=TRUE, IF(IFERROR(VLOOKUP(E1286,Store_SRP!B2:H110,{5}, FALSE), TRUE)=TRUE,VLOOKUP(E1286,Store_VAM!B2:H273,{5}, FALSE),VLOOKUP(E1286,Store_SRP!B2:H110,{5}, FALSE)), VLOOKUP(E1286,Store_Showcase!B2:H144,{5}, FALSE))</f>
      </c>
      <c r="AG1286" s="1">
        <f>IF(IFERROR(VLOOKUP(E1286,Store_Showcase!B2:H144,{6}, FALSE), TRUE)=TRUE, IF(IFERROR(VLOOKUP(E1286,Store_SRP!B2:H110,{6}, FALSE), TRUE)=TRUE,VLOOKUP(E1286,Store_VAM!B2:H273,{6}, FALSE),VLOOKUP(E1286,Store_SRP!B2:H110,{6}, FALSE)), VLOOKUP(E1286,Store_Showcase!B2:H144,{6}, FALSE))</f>
      </c>
      <c r="AH1286" s="1">
        <f>VLOOKUP(G1286,Sku_Consolidated!A2:R957,18,FALSE)</f>
      </c>
      <c r="AI1286" s="1">
        <f>VLOOKUP(G1286,Sku_Consolidated!A2:S957,19,FALSE)</f>
      </c>
      <c r="AJ1286" s="1">
        <f>VLOOKUP(G1286,Sku_Consolidated!A2:T957,20,FALSE)</f>
      </c>
    </row>
    <row r="1287" spans="1:36" x14ac:dyDescent="0.25">
      <c r="A1287" s="1">
        <v>2024</v>
      </c>
      <c r="B1287" s="1" t="s">
        <v>31</v>
      </c>
      <c r="C1287" s="1" t="s">
        <v>32</v>
      </c>
      <c r="D1287" s="1" t="s">
        <v>33</v>
      </c>
      <c r="E1287" s="9" t="s">
        <v>2311</v>
      </c>
      <c r="F1287" s="1">
        <f>IF(VLOOKUP(G1287,Sku_Consolidated!A2:S957,{19},FALSE)="SHOWCASE", VLOOKUP(E1287,Store_Showcase!B2:C144,{2}, FALSE), IF(VLOOKUP(G1287,Sku_Consolidated!A2:S957,{19},FALSE)="VAM",VLOOKUP(E1287,Store_VAM!B2:C273,{2}, FALSE),VLOOKUP(E1287,Store_SRP!B2:C110,{2}, FALSE)))</f>
      </c>
      <c r="G1287" s="1">
        <v>10008</v>
      </c>
      <c r="H1287" s="1" t="s">
        <v>304</v>
      </c>
      <c r="I1287" s="10" t="s">
        <v>370</v>
      </c>
      <c r="J1287" s="1">
        <f>VLOOKUP(G1287,Sku_Consolidated!A2:C957, 3, FALSE)</f>
      </c>
      <c r="K1287" s="10">
        <f>IF(J1287="PACK", I1287, 0)</f>
      </c>
      <c r="L1287" s="10">
        <f>IF(J1287="KG", I1287, I1287 * VLOOKUP(G1287,Sku_Consolidated!A2:U957,21,FALSE))</f>
      </c>
      <c r="M1287" s="10" t="s">
        <v>37</v>
      </c>
      <c r="N1287" s="11" t="s">
        <v>3402</v>
      </c>
      <c r="O1287" s="10" t="s">
        <v>3403</v>
      </c>
      <c r="P1287" s="10">
        <f>N1287 - O1287</f>
      </c>
      <c r="Q1287" s="1">
        <f>VLOOKUP(G1287,Sku_Consolidated!A2:G957,7, FALSE)</f>
      </c>
      <c r="R1287" s="1">
        <f>IF(IFERROR(VLOOKUP(E1287,Store_Showcase!B2:H144,7, FALSE), TRUE)=TRUE, IF(IFERROR(VLOOKUP(E1287,Store_SRP!B2:H110,7, FALSE), TRUE)=TRUE,VLOOKUP(E1287,Store_VAM!B2:H273,7, FALSE),VLOOKUP(E1287,Store_SRP!B2:H110,7, FALSE)), VLOOKUP(E1287,Store_Showcase!B2:H144,7, FALSE))</f>
      </c>
      <c r="S1287" s="1">
        <f>IF(IFERROR(VLOOKUP(E1287,Store_Showcase!B2:I144,8, FALSE), TRUE)=TRUE, IF(IFERROR(VLOOKUP(E1287,Store_SRP!B2:I110,8, FALSE), TRUE)=TRUE,VLOOKUP(E1287,Store_VAM!B2:I273,8, FALSE),VLOOKUP(E1287,Store_SRP!B2:I110,8, FALSE)), VLOOKUP(E1287,Store_Showcase!B2:I144,8, FALSE))</f>
      </c>
      <c r="T1287" s="1">
        <f>VLOOKUP(G1287,Sku_Consolidated!A2:R957,18,FALSE)</f>
      </c>
      <c r="U1287" s="1" t="s">
        <v>3404</v>
      </c>
      <c r="V1287" s="1">
        <f>IF(VLOOKUP(G1287,Sku_Consolidated!A2:S957,19,FALSE)="SHOWCASE", VLOOKUP(E1287,Store_Showcase!B2:L144,11, FALSE), IF(VLOOKUP(G1287,Sku_Consolidated!A2:S957,19,FALSE)="VAM",VLOOKUP(E1287,Store_VAM!B2:L273,11, FALSE),VLOOKUP(E1287,Store_SRP!B2:L110,11, FALSE)))</f>
      </c>
      <c r="W1287" s="1">
        <f>VLOOKUP(G1287,Sku_Consolidated!A2:W957,11,FALSE)</f>
      </c>
      <c r="X1287" s="1">
        <f>VLOOKUP(G1287,Sku_Consolidated!A2:H957,8,FALSE)</f>
      </c>
      <c r="Y1287" s="1">
        <f>VLOOKUP(G1287,Sku_Consolidated!A2:I957,9,FALSE)</f>
      </c>
      <c r="Z1287" s="1" t="s">
        <v>41</v>
      </c>
      <c r="AA1287" s="1">
        <f>VLOOKUP(G1287,Sku_Consolidated!A2:E957,5,FALSE)</f>
      </c>
      <c r="AB1287" s="1">
        <f>IF(VLOOKUP(G1287,Sku_Consolidated!A2:S957,19,FALSE)="SHOWCASE", VLOOKUP(E1287,Store_Showcase!B2:N144,13, FALSE), IF(VLOOKUP(G1287,Sku_Consolidated!A2:S957,19,FALSE)="VAM",VLOOKUP(E1287,Store_VAM!B2:N273,13, FALSE),VLOOKUP(E1287,Store_SRP!B2:N110,13, FALSE)))</f>
      </c>
      <c r="AC1287" s="1">
        <f>IF(IFERROR(AB1287,TRUE)=TRUE, "-","OK")</f>
      </c>
      <c r="AD1287" s="11" t="s">
        <v>37</v>
      </c>
      <c r="AE1287" s="11" t="s">
        <v>37</v>
      </c>
      <c r="AF1287" s="1">
        <f>IF(IFERROR(VLOOKUP(E1287,Store_Showcase!B2:H144,{5}, FALSE), TRUE)=TRUE, IF(IFERROR(VLOOKUP(E1287,Store_SRP!B2:H110,{5}, FALSE), TRUE)=TRUE,VLOOKUP(E1287,Store_VAM!B2:H273,{5}, FALSE),VLOOKUP(E1287,Store_SRP!B2:H110,{5}, FALSE)), VLOOKUP(E1287,Store_Showcase!B2:H144,{5}, FALSE))</f>
      </c>
      <c r="AG1287" s="1">
        <f>IF(IFERROR(VLOOKUP(E1287,Store_Showcase!B2:H144,{6}, FALSE), TRUE)=TRUE, IF(IFERROR(VLOOKUP(E1287,Store_SRP!B2:H110,{6}, FALSE), TRUE)=TRUE,VLOOKUP(E1287,Store_VAM!B2:H273,{6}, FALSE),VLOOKUP(E1287,Store_SRP!B2:H110,{6}, FALSE)), VLOOKUP(E1287,Store_Showcase!B2:H144,{6}, FALSE))</f>
      </c>
      <c r="AH1287" s="1">
        <f>VLOOKUP(G1287,Sku_Consolidated!A2:R957,18,FALSE)</f>
      </c>
      <c r="AI1287" s="1">
        <f>VLOOKUP(G1287,Sku_Consolidated!A2:S957,19,FALSE)</f>
      </c>
      <c r="AJ1287" s="1">
        <f>VLOOKUP(G1287,Sku_Consolidated!A2:T957,20,FALSE)</f>
      </c>
    </row>
    <row r="1288" spans="1:36" x14ac:dyDescent="0.25">
      <c r="A1288" s="1">
        <v>2024</v>
      </c>
      <c r="B1288" s="1" t="s">
        <v>31</v>
      </c>
      <c r="C1288" s="1" t="s">
        <v>32</v>
      </c>
      <c r="D1288" s="1" t="s">
        <v>33</v>
      </c>
      <c r="E1288" s="9" t="s">
        <v>2311</v>
      </c>
      <c r="F1288" s="1">
        <f>IF(VLOOKUP(G1288,Sku_Consolidated!A2:S957,{19},FALSE)="SHOWCASE", VLOOKUP(E1288,Store_Showcase!B2:C144,{2}, FALSE), IF(VLOOKUP(G1288,Sku_Consolidated!A2:S957,{19},FALSE)="VAM",VLOOKUP(E1288,Store_VAM!B2:C273,{2}, FALSE),VLOOKUP(E1288,Store_SRP!B2:C110,{2}, FALSE)))</f>
      </c>
      <c r="G1288" s="1">
        <v>61719</v>
      </c>
      <c r="H1288" s="1" t="s">
        <v>35</v>
      </c>
      <c r="I1288" s="10" t="s">
        <v>571</v>
      </c>
      <c r="J1288" s="1">
        <f>VLOOKUP(G1288,Sku_Consolidated!A2:C957, 3, FALSE)</f>
      </c>
      <c r="K1288" s="10">
        <f>IF(J1288="PACK", I1288, 0)</f>
      </c>
      <c r="L1288" s="10">
        <f>IF(J1288="KG", I1288, I1288 * VLOOKUP(G1288,Sku_Consolidated!A2:U957,21,FALSE))</f>
      </c>
      <c r="M1288" s="10" t="s">
        <v>37</v>
      </c>
      <c r="N1288" s="11" t="s">
        <v>3405</v>
      </c>
      <c r="O1288" s="10" t="s">
        <v>3406</v>
      </c>
      <c r="P1288" s="10">
        <f>N1288 - O1288</f>
      </c>
      <c r="Q1288" s="1">
        <f>VLOOKUP(G1288,Sku_Consolidated!A2:G957,7, FALSE)</f>
      </c>
      <c r="R1288" s="1">
        <f>IF(IFERROR(VLOOKUP(E1288,Store_Showcase!B2:H144,7, FALSE), TRUE)=TRUE, IF(IFERROR(VLOOKUP(E1288,Store_SRP!B2:H110,7, FALSE), TRUE)=TRUE,VLOOKUP(E1288,Store_VAM!B2:H273,7, FALSE),VLOOKUP(E1288,Store_SRP!B2:H110,7, FALSE)), VLOOKUP(E1288,Store_Showcase!B2:H144,7, FALSE))</f>
      </c>
      <c r="S1288" s="1">
        <f>IF(IFERROR(VLOOKUP(E1288,Store_Showcase!B2:I144,8, FALSE), TRUE)=TRUE, IF(IFERROR(VLOOKUP(E1288,Store_SRP!B2:I110,8, FALSE), TRUE)=TRUE,VLOOKUP(E1288,Store_VAM!B2:I273,8, FALSE),VLOOKUP(E1288,Store_SRP!B2:I110,8, FALSE)), VLOOKUP(E1288,Store_Showcase!B2:I144,8, FALSE))</f>
      </c>
      <c r="T1288" s="1">
        <f>VLOOKUP(G1288,Sku_Consolidated!A2:R957,18,FALSE)</f>
      </c>
      <c r="U1288" s="1" t="s">
        <v>3404</v>
      </c>
      <c r="V1288" s="1">
        <f>IF(VLOOKUP(G1288,Sku_Consolidated!A2:S957,19,FALSE)="SHOWCASE", VLOOKUP(E1288,Store_Showcase!B2:L144,11, FALSE), IF(VLOOKUP(G1288,Sku_Consolidated!A2:S957,19,FALSE)="VAM",VLOOKUP(E1288,Store_VAM!B2:L273,11, FALSE),VLOOKUP(E1288,Store_SRP!B2:L110,11, FALSE)))</f>
      </c>
      <c r="W1288" s="1">
        <f>VLOOKUP(G1288,Sku_Consolidated!A2:W957,11,FALSE)</f>
      </c>
      <c r="X1288" s="1">
        <f>VLOOKUP(G1288,Sku_Consolidated!A2:H957,8,FALSE)</f>
      </c>
      <c r="Y1288" s="1">
        <f>VLOOKUP(G1288,Sku_Consolidated!A2:I957,9,FALSE)</f>
      </c>
      <c r="Z1288" s="1" t="s">
        <v>41</v>
      </c>
      <c r="AA1288" s="1">
        <f>VLOOKUP(G1288,Sku_Consolidated!A2:E957,5,FALSE)</f>
      </c>
      <c r="AB1288" s="1">
        <f>IF(VLOOKUP(G1288,Sku_Consolidated!A2:S957,19,FALSE)="SHOWCASE", VLOOKUP(E1288,Store_Showcase!B2:N144,13, FALSE), IF(VLOOKUP(G1288,Sku_Consolidated!A2:S957,19,FALSE)="VAM",VLOOKUP(E1288,Store_VAM!B2:N273,13, FALSE),VLOOKUP(E1288,Store_SRP!B2:N110,13, FALSE)))</f>
      </c>
      <c r="AC1288" s="1">
        <f>IF(IFERROR(AB1288,TRUE)=TRUE, "-","OK")</f>
      </c>
      <c r="AD1288" s="11" t="s">
        <v>37</v>
      </c>
      <c r="AE1288" s="11" t="s">
        <v>37</v>
      </c>
      <c r="AF1288" s="1">
        <f>IF(IFERROR(VLOOKUP(E1288,Store_Showcase!B2:H144,{5}, FALSE), TRUE)=TRUE, IF(IFERROR(VLOOKUP(E1288,Store_SRP!B2:H110,{5}, FALSE), TRUE)=TRUE,VLOOKUP(E1288,Store_VAM!B2:H273,{5}, FALSE),VLOOKUP(E1288,Store_SRP!B2:H110,{5}, FALSE)), VLOOKUP(E1288,Store_Showcase!B2:H144,{5}, FALSE))</f>
      </c>
      <c r="AG1288" s="1">
        <f>IF(IFERROR(VLOOKUP(E1288,Store_Showcase!B2:H144,{6}, FALSE), TRUE)=TRUE, IF(IFERROR(VLOOKUP(E1288,Store_SRP!B2:H110,{6}, FALSE), TRUE)=TRUE,VLOOKUP(E1288,Store_VAM!B2:H273,{6}, FALSE),VLOOKUP(E1288,Store_SRP!B2:H110,{6}, FALSE)), VLOOKUP(E1288,Store_Showcase!B2:H144,{6}, FALSE))</f>
      </c>
      <c r="AH1288" s="1">
        <f>VLOOKUP(G1288,Sku_Consolidated!A2:R957,18,FALSE)</f>
      </c>
      <c r="AI1288" s="1">
        <f>VLOOKUP(G1288,Sku_Consolidated!A2:S957,19,FALSE)</f>
      </c>
      <c r="AJ1288" s="1">
        <f>VLOOKUP(G1288,Sku_Consolidated!A2:T957,20,FALSE)</f>
      </c>
    </row>
    <row r="1289" spans="1:36" x14ac:dyDescent="0.25">
      <c r="A1289" s="1">
        <v>2024</v>
      </c>
      <c r="B1289" s="1" t="s">
        <v>31</v>
      </c>
      <c r="C1289" s="1" t="s">
        <v>32</v>
      </c>
      <c r="D1289" s="1" t="s">
        <v>33</v>
      </c>
      <c r="E1289" s="9" t="s">
        <v>2311</v>
      </c>
      <c r="F1289" s="1">
        <f>IF(VLOOKUP(G1289,Sku_Consolidated!A2:S957,{19},FALSE)="SHOWCASE", VLOOKUP(E1289,Store_Showcase!B2:C144,{2}, FALSE), IF(VLOOKUP(G1289,Sku_Consolidated!A2:S957,{19},FALSE)="VAM",VLOOKUP(E1289,Store_VAM!B2:C273,{2}, FALSE),VLOOKUP(E1289,Store_SRP!B2:C110,{2}, FALSE)))</f>
      </c>
      <c r="G1289" s="1">
        <v>61721</v>
      </c>
      <c r="H1289" s="1" t="s">
        <v>42</v>
      </c>
      <c r="I1289" s="10" t="s">
        <v>1121</v>
      </c>
      <c r="J1289" s="1">
        <f>VLOOKUP(G1289,Sku_Consolidated!A2:C957, 3, FALSE)</f>
      </c>
      <c r="K1289" s="10">
        <f>IF(J1289="PACK", I1289, 0)</f>
      </c>
      <c r="L1289" s="10">
        <f>IF(J1289="KG", I1289, I1289 * VLOOKUP(G1289,Sku_Consolidated!A2:U957,21,FALSE))</f>
      </c>
      <c r="M1289" s="10" t="s">
        <v>37</v>
      </c>
      <c r="N1289" s="11" t="s">
        <v>3407</v>
      </c>
      <c r="O1289" s="10" t="s">
        <v>3408</v>
      </c>
      <c r="P1289" s="10">
        <f>N1289 - O1289</f>
      </c>
      <c r="Q1289" s="1">
        <f>VLOOKUP(G1289,Sku_Consolidated!A2:G957,7, FALSE)</f>
      </c>
      <c r="R1289" s="1">
        <f>IF(IFERROR(VLOOKUP(E1289,Store_Showcase!B2:H144,7, FALSE), TRUE)=TRUE, IF(IFERROR(VLOOKUP(E1289,Store_SRP!B2:H110,7, FALSE), TRUE)=TRUE,VLOOKUP(E1289,Store_VAM!B2:H273,7, FALSE),VLOOKUP(E1289,Store_SRP!B2:H110,7, FALSE)), VLOOKUP(E1289,Store_Showcase!B2:H144,7, FALSE))</f>
      </c>
      <c r="S1289" s="1">
        <f>IF(IFERROR(VLOOKUP(E1289,Store_Showcase!B2:I144,8, FALSE), TRUE)=TRUE, IF(IFERROR(VLOOKUP(E1289,Store_SRP!B2:I110,8, FALSE), TRUE)=TRUE,VLOOKUP(E1289,Store_VAM!B2:I273,8, FALSE),VLOOKUP(E1289,Store_SRP!B2:I110,8, FALSE)), VLOOKUP(E1289,Store_Showcase!B2:I144,8, FALSE))</f>
      </c>
      <c r="T1289" s="1">
        <f>VLOOKUP(G1289,Sku_Consolidated!A2:R957,18,FALSE)</f>
      </c>
      <c r="U1289" s="1" t="s">
        <v>3404</v>
      </c>
      <c r="V1289" s="1">
        <f>IF(VLOOKUP(G1289,Sku_Consolidated!A2:S957,19,FALSE)="SHOWCASE", VLOOKUP(E1289,Store_Showcase!B2:L144,11, FALSE), IF(VLOOKUP(G1289,Sku_Consolidated!A2:S957,19,FALSE)="VAM",VLOOKUP(E1289,Store_VAM!B2:L273,11, FALSE),VLOOKUP(E1289,Store_SRP!B2:L110,11, FALSE)))</f>
      </c>
      <c r="W1289" s="1">
        <f>VLOOKUP(G1289,Sku_Consolidated!A2:W957,11,FALSE)</f>
      </c>
      <c r="X1289" s="1">
        <f>VLOOKUP(G1289,Sku_Consolidated!A2:H957,8,FALSE)</f>
      </c>
      <c r="Y1289" s="1">
        <f>VLOOKUP(G1289,Sku_Consolidated!A2:I957,9,FALSE)</f>
      </c>
      <c r="Z1289" s="1" t="s">
        <v>41</v>
      </c>
      <c r="AA1289" s="1">
        <f>VLOOKUP(G1289,Sku_Consolidated!A2:E957,5,FALSE)</f>
      </c>
      <c r="AB1289" s="1">
        <f>IF(VLOOKUP(G1289,Sku_Consolidated!A2:S957,19,FALSE)="SHOWCASE", VLOOKUP(E1289,Store_Showcase!B2:N144,13, FALSE), IF(VLOOKUP(G1289,Sku_Consolidated!A2:S957,19,FALSE)="VAM",VLOOKUP(E1289,Store_VAM!B2:N273,13, FALSE),VLOOKUP(E1289,Store_SRP!B2:N110,13, FALSE)))</f>
      </c>
      <c r="AC1289" s="1">
        <f>IF(IFERROR(AB1289,TRUE)=TRUE, "-","OK")</f>
      </c>
      <c r="AD1289" s="11" t="s">
        <v>37</v>
      </c>
      <c r="AE1289" s="11" t="s">
        <v>37</v>
      </c>
      <c r="AF1289" s="1">
        <f>IF(IFERROR(VLOOKUP(E1289,Store_Showcase!B2:H144,{5}, FALSE), TRUE)=TRUE, IF(IFERROR(VLOOKUP(E1289,Store_SRP!B2:H110,{5}, FALSE), TRUE)=TRUE,VLOOKUP(E1289,Store_VAM!B2:H273,{5}, FALSE),VLOOKUP(E1289,Store_SRP!B2:H110,{5}, FALSE)), VLOOKUP(E1289,Store_Showcase!B2:H144,{5}, FALSE))</f>
      </c>
      <c r="AG1289" s="1">
        <f>IF(IFERROR(VLOOKUP(E1289,Store_Showcase!B2:H144,{6}, FALSE), TRUE)=TRUE, IF(IFERROR(VLOOKUP(E1289,Store_SRP!B2:H110,{6}, FALSE), TRUE)=TRUE,VLOOKUP(E1289,Store_VAM!B2:H273,{6}, FALSE),VLOOKUP(E1289,Store_SRP!B2:H110,{6}, FALSE)), VLOOKUP(E1289,Store_Showcase!B2:H144,{6}, FALSE))</f>
      </c>
      <c r="AH1289" s="1">
        <f>VLOOKUP(G1289,Sku_Consolidated!A2:R957,18,FALSE)</f>
      </c>
      <c r="AI1289" s="1">
        <f>VLOOKUP(G1289,Sku_Consolidated!A2:S957,19,FALSE)</f>
      </c>
      <c r="AJ1289" s="1">
        <f>VLOOKUP(G1289,Sku_Consolidated!A2:T957,20,FALSE)</f>
      </c>
    </row>
    <row r="1290" spans="1:36" x14ac:dyDescent="0.25">
      <c r="A1290" s="1">
        <v>2024</v>
      </c>
      <c r="B1290" s="1" t="s">
        <v>31</v>
      </c>
      <c r="C1290" s="1" t="s">
        <v>32</v>
      </c>
      <c r="D1290" s="1" t="s">
        <v>33</v>
      </c>
      <c r="E1290" s="9" t="s">
        <v>2311</v>
      </c>
      <c r="F1290" s="1">
        <f>IF(VLOOKUP(G1290,Sku_Consolidated!A2:S957,{19},FALSE)="SHOWCASE", VLOOKUP(E1290,Store_Showcase!B2:C144,{2}, FALSE), IF(VLOOKUP(G1290,Sku_Consolidated!A2:S957,{19},FALSE)="VAM",VLOOKUP(E1290,Store_VAM!B2:C273,{2}, FALSE),VLOOKUP(E1290,Store_SRP!B2:C110,{2}, FALSE)))</f>
      </c>
      <c r="G1290" s="1">
        <v>61722</v>
      </c>
      <c r="H1290" s="1" t="s">
        <v>46</v>
      </c>
      <c r="I1290" s="10" t="s">
        <v>3409</v>
      </c>
      <c r="J1290" s="1">
        <f>VLOOKUP(G1290,Sku_Consolidated!A2:C957, 3, FALSE)</f>
      </c>
      <c r="K1290" s="10">
        <f>IF(J1290="PACK", I1290, 0)</f>
      </c>
      <c r="L1290" s="10">
        <f>IF(J1290="KG", I1290, I1290 * VLOOKUP(G1290,Sku_Consolidated!A2:U957,21,FALSE))</f>
      </c>
      <c r="M1290" s="10" t="s">
        <v>37</v>
      </c>
      <c r="N1290" s="11" t="s">
        <v>3410</v>
      </c>
      <c r="O1290" s="10" t="s">
        <v>3411</v>
      </c>
      <c r="P1290" s="10">
        <f>N1290 - O1290</f>
      </c>
      <c r="Q1290" s="1">
        <f>VLOOKUP(G1290,Sku_Consolidated!A2:G957,7, FALSE)</f>
      </c>
      <c r="R1290" s="1">
        <f>IF(IFERROR(VLOOKUP(E1290,Store_Showcase!B2:H144,7, FALSE), TRUE)=TRUE, IF(IFERROR(VLOOKUP(E1290,Store_SRP!B2:H110,7, FALSE), TRUE)=TRUE,VLOOKUP(E1290,Store_VAM!B2:H273,7, FALSE),VLOOKUP(E1290,Store_SRP!B2:H110,7, FALSE)), VLOOKUP(E1290,Store_Showcase!B2:H144,7, FALSE))</f>
      </c>
      <c r="S1290" s="1">
        <f>IF(IFERROR(VLOOKUP(E1290,Store_Showcase!B2:I144,8, FALSE), TRUE)=TRUE, IF(IFERROR(VLOOKUP(E1290,Store_SRP!B2:I110,8, FALSE), TRUE)=TRUE,VLOOKUP(E1290,Store_VAM!B2:I273,8, FALSE),VLOOKUP(E1290,Store_SRP!B2:I110,8, FALSE)), VLOOKUP(E1290,Store_Showcase!B2:I144,8, FALSE))</f>
      </c>
      <c r="T1290" s="1">
        <f>VLOOKUP(G1290,Sku_Consolidated!A2:R957,18,FALSE)</f>
      </c>
      <c r="U1290" s="1" t="s">
        <v>3404</v>
      </c>
      <c r="V1290" s="1">
        <f>IF(VLOOKUP(G1290,Sku_Consolidated!A2:S957,19,FALSE)="SHOWCASE", VLOOKUP(E1290,Store_Showcase!B2:L144,11, FALSE), IF(VLOOKUP(G1290,Sku_Consolidated!A2:S957,19,FALSE)="VAM",VLOOKUP(E1290,Store_VAM!B2:L273,11, FALSE),VLOOKUP(E1290,Store_SRP!B2:L110,11, FALSE)))</f>
      </c>
      <c r="W1290" s="1">
        <f>VLOOKUP(G1290,Sku_Consolidated!A2:W957,11,FALSE)</f>
      </c>
      <c r="X1290" s="1">
        <f>VLOOKUP(G1290,Sku_Consolidated!A2:H957,8,FALSE)</f>
      </c>
      <c r="Y1290" s="1">
        <f>VLOOKUP(G1290,Sku_Consolidated!A2:I957,9,FALSE)</f>
      </c>
      <c r="Z1290" s="1" t="s">
        <v>41</v>
      </c>
      <c r="AA1290" s="1">
        <f>VLOOKUP(G1290,Sku_Consolidated!A2:E957,5,FALSE)</f>
      </c>
      <c r="AB1290" s="1">
        <f>IF(VLOOKUP(G1290,Sku_Consolidated!A2:S957,19,FALSE)="SHOWCASE", VLOOKUP(E1290,Store_Showcase!B2:N144,13, FALSE), IF(VLOOKUP(G1290,Sku_Consolidated!A2:S957,19,FALSE)="VAM",VLOOKUP(E1290,Store_VAM!B2:N273,13, FALSE),VLOOKUP(E1290,Store_SRP!B2:N110,13, FALSE)))</f>
      </c>
      <c r="AC1290" s="1">
        <f>IF(IFERROR(AB1290,TRUE)=TRUE, "-","OK")</f>
      </c>
      <c r="AD1290" s="11" t="s">
        <v>37</v>
      </c>
      <c r="AE1290" s="11" t="s">
        <v>37</v>
      </c>
      <c r="AF1290" s="1">
        <f>IF(IFERROR(VLOOKUP(E1290,Store_Showcase!B2:H144,{5}, FALSE), TRUE)=TRUE, IF(IFERROR(VLOOKUP(E1290,Store_SRP!B2:H110,{5}, FALSE), TRUE)=TRUE,VLOOKUP(E1290,Store_VAM!B2:H273,{5}, FALSE),VLOOKUP(E1290,Store_SRP!B2:H110,{5}, FALSE)), VLOOKUP(E1290,Store_Showcase!B2:H144,{5}, FALSE))</f>
      </c>
      <c r="AG1290" s="1">
        <f>IF(IFERROR(VLOOKUP(E1290,Store_Showcase!B2:H144,{6}, FALSE), TRUE)=TRUE, IF(IFERROR(VLOOKUP(E1290,Store_SRP!B2:H110,{6}, FALSE), TRUE)=TRUE,VLOOKUP(E1290,Store_VAM!B2:H273,{6}, FALSE),VLOOKUP(E1290,Store_SRP!B2:H110,{6}, FALSE)), VLOOKUP(E1290,Store_Showcase!B2:H144,{6}, FALSE))</f>
      </c>
      <c r="AH1290" s="1">
        <f>VLOOKUP(G1290,Sku_Consolidated!A2:R957,18,FALSE)</f>
      </c>
      <c r="AI1290" s="1">
        <f>VLOOKUP(G1290,Sku_Consolidated!A2:S957,19,FALSE)</f>
      </c>
      <c r="AJ1290" s="1">
        <f>VLOOKUP(G1290,Sku_Consolidated!A2:T957,20,FALSE)</f>
      </c>
    </row>
    <row r="1291" spans="1:36" x14ac:dyDescent="0.25">
      <c r="A1291" s="1">
        <v>2024</v>
      </c>
      <c r="B1291" s="1" t="s">
        <v>31</v>
      </c>
      <c r="C1291" s="1" t="s">
        <v>32</v>
      </c>
      <c r="D1291" s="1" t="s">
        <v>33</v>
      </c>
      <c r="E1291" s="9" t="s">
        <v>2311</v>
      </c>
      <c r="F1291" s="1">
        <f>IF(VLOOKUP(G1291,Sku_Consolidated!A2:S957,{19},FALSE)="SHOWCASE", VLOOKUP(E1291,Store_Showcase!B2:C144,{2}, FALSE), IF(VLOOKUP(G1291,Sku_Consolidated!A2:S957,{19},FALSE)="VAM",VLOOKUP(E1291,Store_VAM!B2:C273,{2}, FALSE),VLOOKUP(E1291,Store_SRP!B2:C110,{2}, FALSE)))</f>
      </c>
      <c r="G1291" s="1">
        <v>61732</v>
      </c>
      <c r="H1291" s="1" t="s">
        <v>211</v>
      </c>
      <c r="I1291" s="10" t="s">
        <v>674</v>
      </c>
      <c r="J1291" s="1">
        <f>VLOOKUP(G1291,Sku_Consolidated!A2:C957, 3, FALSE)</f>
      </c>
      <c r="K1291" s="10">
        <f>IF(J1291="PACK", I1291, 0)</f>
      </c>
      <c r="L1291" s="10">
        <f>IF(J1291="KG", I1291, I1291 * VLOOKUP(G1291,Sku_Consolidated!A2:U957,21,FALSE))</f>
      </c>
      <c r="M1291" s="10" t="s">
        <v>37</v>
      </c>
      <c r="N1291" s="11" t="s">
        <v>3412</v>
      </c>
      <c r="O1291" s="10" t="s">
        <v>3413</v>
      </c>
      <c r="P1291" s="10">
        <f>N1291 - O1291</f>
      </c>
      <c r="Q1291" s="1">
        <f>VLOOKUP(G1291,Sku_Consolidated!A2:G957,7, FALSE)</f>
      </c>
      <c r="R1291" s="1">
        <f>IF(IFERROR(VLOOKUP(E1291,Store_Showcase!B2:H144,7, FALSE), TRUE)=TRUE, IF(IFERROR(VLOOKUP(E1291,Store_SRP!B2:H110,7, FALSE), TRUE)=TRUE,VLOOKUP(E1291,Store_VAM!B2:H273,7, FALSE),VLOOKUP(E1291,Store_SRP!B2:H110,7, FALSE)), VLOOKUP(E1291,Store_Showcase!B2:H144,7, FALSE))</f>
      </c>
      <c r="S1291" s="1">
        <f>IF(IFERROR(VLOOKUP(E1291,Store_Showcase!B2:I144,8, FALSE), TRUE)=TRUE, IF(IFERROR(VLOOKUP(E1291,Store_SRP!B2:I110,8, FALSE), TRUE)=TRUE,VLOOKUP(E1291,Store_VAM!B2:I273,8, FALSE),VLOOKUP(E1291,Store_SRP!B2:I110,8, FALSE)), VLOOKUP(E1291,Store_Showcase!B2:I144,8, FALSE))</f>
      </c>
      <c r="T1291" s="1">
        <f>VLOOKUP(G1291,Sku_Consolidated!A2:R957,18,FALSE)</f>
      </c>
      <c r="U1291" s="1" t="s">
        <v>3404</v>
      </c>
      <c r="V1291" s="1">
        <f>IF(VLOOKUP(G1291,Sku_Consolidated!A2:S957,19,FALSE)="SHOWCASE", VLOOKUP(E1291,Store_Showcase!B2:L144,11, FALSE), IF(VLOOKUP(G1291,Sku_Consolidated!A2:S957,19,FALSE)="VAM",VLOOKUP(E1291,Store_VAM!B2:L273,11, FALSE),VLOOKUP(E1291,Store_SRP!B2:L110,11, FALSE)))</f>
      </c>
      <c r="W1291" s="1">
        <f>VLOOKUP(G1291,Sku_Consolidated!A2:W957,11,FALSE)</f>
      </c>
      <c r="X1291" s="1">
        <f>VLOOKUP(G1291,Sku_Consolidated!A2:H957,8,FALSE)</f>
      </c>
      <c r="Y1291" s="1">
        <f>VLOOKUP(G1291,Sku_Consolidated!A2:I957,9,FALSE)</f>
      </c>
      <c r="Z1291" s="1" t="s">
        <v>41</v>
      </c>
      <c r="AA1291" s="1">
        <f>VLOOKUP(G1291,Sku_Consolidated!A2:E957,5,FALSE)</f>
      </c>
      <c r="AB1291" s="1">
        <f>IF(VLOOKUP(G1291,Sku_Consolidated!A2:S957,19,FALSE)="SHOWCASE", VLOOKUP(E1291,Store_Showcase!B2:N144,13, FALSE), IF(VLOOKUP(G1291,Sku_Consolidated!A2:S957,19,FALSE)="VAM",VLOOKUP(E1291,Store_VAM!B2:N273,13, FALSE),VLOOKUP(E1291,Store_SRP!B2:N110,13, FALSE)))</f>
      </c>
      <c r="AC1291" s="1">
        <f>IF(IFERROR(AB1291,TRUE)=TRUE, "-","OK")</f>
      </c>
      <c r="AD1291" s="11" t="s">
        <v>37</v>
      </c>
      <c r="AE1291" s="11" t="s">
        <v>37</v>
      </c>
      <c r="AF1291" s="1">
        <f>IF(IFERROR(VLOOKUP(E1291,Store_Showcase!B2:H144,{5}, FALSE), TRUE)=TRUE, IF(IFERROR(VLOOKUP(E1291,Store_SRP!B2:H110,{5}, FALSE), TRUE)=TRUE,VLOOKUP(E1291,Store_VAM!B2:H273,{5}, FALSE),VLOOKUP(E1291,Store_SRP!B2:H110,{5}, FALSE)), VLOOKUP(E1291,Store_Showcase!B2:H144,{5}, FALSE))</f>
      </c>
      <c r="AG1291" s="1">
        <f>IF(IFERROR(VLOOKUP(E1291,Store_Showcase!B2:H144,{6}, FALSE), TRUE)=TRUE, IF(IFERROR(VLOOKUP(E1291,Store_SRP!B2:H110,{6}, FALSE), TRUE)=TRUE,VLOOKUP(E1291,Store_VAM!B2:H273,{6}, FALSE),VLOOKUP(E1291,Store_SRP!B2:H110,{6}, FALSE)), VLOOKUP(E1291,Store_Showcase!B2:H144,{6}, FALSE))</f>
      </c>
      <c r="AH1291" s="1">
        <f>VLOOKUP(G1291,Sku_Consolidated!A2:R957,18,FALSE)</f>
      </c>
      <c r="AI1291" s="1">
        <f>VLOOKUP(G1291,Sku_Consolidated!A2:S957,19,FALSE)</f>
      </c>
      <c r="AJ1291" s="1">
        <f>VLOOKUP(G1291,Sku_Consolidated!A2:T957,20,FALSE)</f>
      </c>
    </row>
    <row r="1292" spans="1:36" x14ac:dyDescent="0.25">
      <c r="A1292" s="1">
        <v>2024</v>
      </c>
      <c r="B1292" s="1" t="s">
        <v>31</v>
      </c>
      <c r="C1292" s="1" t="s">
        <v>32</v>
      </c>
      <c r="D1292" s="1" t="s">
        <v>33</v>
      </c>
      <c r="E1292" s="9" t="s">
        <v>2311</v>
      </c>
      <c r="F1292" s="1">
        <f>IF(VLOOKUP(G1292,Sku_Consolidated!A2:S957,{19},FALSE)="SHOWCASE", VLOOKUP(E1292,Store_Showcase!B2:C144,{2}, FALSE), IF(VLOOKUP(G1292,Sku_Consolidated!A2:S957,{19},FALSE)="VAM",VLOOKUP(E1292,Store_VAM!B2:C273,{2}, FALSE),VLOOKUP(E1292,Store_SRP!B2:C110,{2}, FALSE)))</f>
      </c>
      <c r="G1292" s="1">
        <v>61733</v>
      </c>
      <c r="H1292" s="1" t="s">
        <v>58</v>
      </c>
      <c r="I1292" s="10" t="s">
        <v>2699</v>
      </c>
      <c r="J1292" s="1">
        <f>VLOOKUP(G1292,Sku_Consolidated!A2:C957, 3, FALSE)</f>
      </c>
      <c r="K1292" s="10">
        <f>IF(J1292="PACK", I1292, 0)</f>
      </c>
      <c r="L1292" s="10">
        <f>IF(J1292="KG", I1292, I1292 * VLOOKUP(G1292,Sku_Consolidated!A2:U957,21,FALSE))</f>
      </c>
      <c r="M1292" s="10" t="s">
        <v>37</v>
      </c>
      <c r="N1292" s="11" t="s">
        <v>3414</v>
      </c>
      <c r="O1292" s="10" t="s">
        <v>3415</v>
      </c>
      <c r="P1292" s="10">
        <f>N1292 - O1292</f>
      </c>
      <c r="Q1292" s="1">
        <f>VLOOKUP(G1292,Sku_Consolidated!A2:G957,7, FALSE)</f>
      </c>
      <c r="R1292" s="1">
        <f>IF(IFERROR(VLOOKUP(E1292,Store_Showcase!B2:H144,7, FALSE), TRUE)=TRUE, IF(IFERROR(VLOOKUP(E1292,Store_SRP!B2:H110,7, FALSE), TRUE)=TRUE,VLOOKUP(E1292,Store_VAM!B2:H273,7, FALSE),VLOOKUP(E1292,Store_SRP!B2:H110,7, FALSE)), VLOOKUP(E1292,Store_Showcase!B2:H144,7, FALSE))</f>
      </c>
      <c r="S1292" s="1">
        <f>IF(IFERROR(VLOOKUP(E1292,Store_Showcase!B2:I144,8, FALSE), TRUE)=TRUE, IF(IFERROR(VLOOKUP(E1292,Store_SRP!B2:I110,8, FALSE), TRUE)=TRUE,VLOOKUP(E1292,Store_VAM!B2:I273,8, FALSE),VLOOKUP(E1292,Store_SRP!B2:I110,8, FALSE)), VLOOKUP(E1292,Store_Showcase!B2:I144,8, FALSE))</f>
      </c>
      <c r="T1292" s="1">
        <f>VLOOKUP(G1292,Sku_Consolidated!A2:R957,18,FALSE)</f>
      </c>
      <c r="U1292" s="1" t="s">
        <v>3404</v>
      </c>
      <c r="V1292" s="1">
        <f>IF(VLOOKUP(G1292,Sku_Consolidated!A2:S957,19,FALSE)="SHOWCASE", VLOOKUP(E1292,Store_Showcase!B2:L144,11, FALSE), IF(VLOOKUP(G1292,Sku_Consolidated!A2:S957,19,FALSE)="VAM",VLOOKUP(E1292,Store_VAM!B2:L273,11, FALSE),VLOOKUP(E1292,Store_SRP!B2:L110,11, FALSE)))</f>
      </c>
      <c r="W1292" s="1">
        <f>VLOOKUP(G1292,Sku_Consolidated!A2:W957,11,FALSE)</f>
      </c>
      <c r="X1292" s="1">
        <f>VLOOKUP(G1292,Sku_Consolidated!A2:H957,8,FALSE)</f>
      </c>
      <c r="Y1292" s="1">
        <f>VLOOKUP(G1292,Sku_Consolidated!A2:I957,9,FALSE)</f>
      </c>
      <c r="Z1292" s="1" t="s">
        <v>41</v>
      </c>
      <c r="AA1292" s="1">
        <f>VLOOKUP(G1292,Sku_Consolidated!A2:E957,5,FALSE)</f>
      </c>
      <c r="AB1292" s="1">
        <f>IF(VLOOKUP(G1292,Sku_Consolidated!A2:S957,19,FALSE)="SHOWCASE", VLOOKUP(E1292,Store_Showcase!B2:N144,13, FALSE), IF(VLOOKUP(G1292,Sku_Consolidated!A2:S957,19,FALSE)="VAM",VLOOKUP(E1292,Store_VAM!B2:N273,13, FALSE),VLOOKUP(E1292,Store_SRP!B2:N110,13, FALSE)))</f>
      </c>
      <c r="AC1292" s="1">
        <f>IF(IFERROR(AB1292,TRUE)=TRUE, "-","OK")</f>
      </c>
      <c r="AD1292" s="11" t="s">
        <v>37</v>
      </c>
      <c r="AE1292" s="11" t="s">
        <v>37</v>
      </c>
      <c r="AF1292" s="1">
        <f>IF(IFERROR(VLOOKUP(E1292,Store_Showcase!B2:H144,{5}, FALSE), TRUE)=TRUE, IF(IFERROR(VLOOKUP(E1292,Store_SRP!B2:H110,{5}, FALSE), TRUE)=TRUE,VLOOKUP(E1292,Store_VAM!B2:H273,{5}, FALSE),VLOOKUP(E1292,Store_SRP!B2:H110,{5}, FALSE)), VLOOKUP(E1292,Store_Showcase!B2:H144,{5}, FALSE))</f>
      </c>
      <c r="AG1292" s="1">
        <f>IF(IFERROR(VLOOKUP(E1292,Store_Showcase!B2:H144,{6}, FALSE), TRUE)=TRUE, IF(IFERROR(VLOOKUP(E1292,Store_SRP!B2:H110,{6}, FALSE), TRUE)=TRUE,VLOOKUP(E1292,Store_VAM!B2:H273,{6}, FALSE),VLOOKUP(E1292,Store_SRP!B2:H110,{6}, FALSE)), VLOOKUP(E1292,Store_Showcase!B2:H144,{6}, FALSE))</f>
      </c>
      <c r="AH1292" s="1">
        <f>VLOOKUP(G1292,Sku_Consolidated!A2:R957,18,FALSE)</f>
      </c>
      <c r="AI1292" s="1">
        <f>VLOOKUP(G1292,Sku_Consolidated!A2:S957,19,FALSE)</f>
      </c>
      <c r="AJ1292" s="1">
        <f>VLOOKUP(G1292,Sku_Consolidated!A2:T957,20,FALSE)</f>
      </c>
    </row>
    <row r="1293" spans="1:36" x14ac:dyDescent="0.25">
      <c r="A1293" s="1">
        <v>2024</v>
      </c>
      <c r="B1293" s="1" t="s">
        <v>31</v>
      </c>
      <c r="C1293" s="1" t="s">
        <v>32</v>
      </c>
      <c r="D1293" s="1" t="s">
        <v>33</v>
      </c>
      <c r="E1293" s="9" t="s">
        <v>2311</v>
      </c>
      <c r="F1293" s="1">
        <f>IF(VLOOKUP(G1293,Sku_Consolidated!A2:S957,{19},FALSE)="SHOWCASE", VLOOKUP(E1293,Store_Showcase!B2:C144,{2}, FALSE), IF(VLOOKUP(G1293,Sku_Consolidated!A2:S957,{19},FALSE)="VAM",VLOOKUP(E1293,Store_VAM!B2:C273,{2}, FALSE),VLOOKUP(E1293,Store_SRP!B2:C110,{2}, FALSE)))</f>
      </c>
      <c r="G1293" s="1">
        <v>61735</v>
      </c>
      <c r="H1293" s="1" t="s">
        <v>66</v>
      </c>
      <c r="I1293" s="10" t="s">
        <v>3416</v>
      </c>
      <c r="J1293" s="1">
        <f>VLOOKUP(G1293,Sku_Consolidated!A2:C957, 3, FALSE)</f>
      </c>
      <c r="K1293" s="10">
        <f>IF(J1293="PACK", I1293, 0)</f>
      </c>
      <c r="L1293" s="10">
        <f>IF(J1293="KG", I1293, I1293 * VLOOKUP(G1293,Sku_Consolidated!A2:U957,21,FALSE))</f>
      </c>
      <c r="M1293" s="10" t="s">
        <v>37</v>
      </c>
      <c r="N1293" s="11" t="s">
        <v>3417</v>
      </c>
      <c r="O1293" s="10" t="s">
        <v>3418</v>
      </c>
      <c r="P1293" s="10">
        <f>N1293 - O1293</f>
      </c>
      <c r="Q1293" s="1">
        <f>VLOOKUP(G1293,Sku_Consolidated!A2:G957,7, FALSE)</f>
      </c>
      <c r="R1293" s="1">
        <f>IF(IFERROR(VLOOKUP(E1293,Store_Showcase!B2:H144,7, FALSE), TRUE)=TRUE, IF(IFERROR(VLOOKUP(E1293,Store_SRP!B2:H110,7, FALSE), TRUE)=TRUE,VLOOKUP(E1293,Store_VAM!B2:H273,7, FALSE),VLOOKUP(E1293,Store_SRP!B2:H110,7, FALSE)), VLOOKUP(E1293,Store_Showcase!B2:H144,7, FALSE))</f>
      </c>
      <c r="S1293" s="1">
        <f>IF(IFERROR(VLOOKUP(E1293,Store_Showcase!B2:I144,8, FALSE), TRUE)=TRUE, IF(IFERROR(VLOOKUP(E1293,Store_SRP!B2:I110,8, FALSE), TRUE)=TRUE,VLOOKUP(E1293,Store_VAM!B2:I273,8, FALSE),VLOOKUP(E1293,Store_SRP!B2:I110,8, FALSE)), VLOOKUP(E1293,Store_Showcase!B2:I144,8, FALSE))</f>
      </c>
      <c r="T1293" s="1">
        <f>VLOOKUP(G1293,Sku_Consolidated!A2:R957,18,FALSE)</f>
      </c>
      <c r="U1293" s="1" t="s">
        <v>3404</v>
      </c>
      <c r="V1293" s="1">
        <f>IF(VLOOKUP(G1293,Sku_Consolidated!A2:S957,19,FALSE)="SHOWCASE", VLOOKUP(E1293,Store_Showcase!B2:L144,11, FALSE), IF(VLOOKUP(G1293,Sku_Consolidated!A2:S957,19,FALSE)="VAM",VLOOKUP(E1293,Store_VAM!B2:L273,11, FALSE),VLOOKUP(E1293,Store_SRP!B2:L110,11, FALSE)))</f>
      </c>
      <c r="W1293" s="1">
        <f>VLOOKUP(G1293,Sku_Consolidated!A2:W957,11,FALSE)</f>
      </c>
      <c r="X1293" s="1">
        <f>VLOOKUP(G1293,Sku_Consolidated!A2:H957,8,FALSE)</f>
      </c>
      <c r="Y1293" s="1">
        <f>VLOOKUP(G1293,Sku_Consolidated!A2:I957,9,FALSE)</f>
      </c>
      <c r="Z1293" s="1" t="s">
        <v>41</v>
      </c>
      <c r="AA1293" s="1">
        <f>VLOOKUP(G1293,Sku_Consolidated!A2:E957,5,FALSE)</f>
      </c>
      <c r="AB1293" s="1">
        <f>IF(VLOOKUP(G1293,Sku_Consolidated!A2:S957,19,FALSE)="SHOWCASE", VLOOKUP(E1293,Store_Showcase!B2:N144,13, FALSE), IF(VLOOKUP(G1293,Sku_Consolidated!A2:S957,19,FALSE)="VAM",VLOOKUP(E1293,Store_VAM!B2:N273,13, FALSE),VLOOKUP(E1293,Store_SRP!B2:N110,13, FALSE)))</f>
      </c>
      <c r="AC1293" s="1">
        <f>IF(IFERROR(AB1293,TRUE)=TRUE, "-","OK")</f>
      </c>
      <c r="AD1293" s="11" t="s">
        <v>37</v>
      </c>
      <c r="AE1293" s="11" t="s">
        <v>37</v>
      </c>
      <c r="AF1293" s="1">
        <f>IF(IFERROR(VLOOKUP(E1293,Store_Showcase!B2:H144,{5}, FALSE), TRUE)=TRUE, IF(IFERROR(VLOOKUP(E1293,Store_SRP!B2:H110,{5}, FALSE), TRUE)=TRUE,VLOOKUP(E1293,Store_VAM!B2:H273,{5}, FALSE),VLOOKUP(E1293,Store_SRP!B2:H110,{5}, FALSE)), VLOOKUP(E1293,Store_Showcase!B2:H144,{5}, FALSE))</f>
      </c>
      <c r="AG1293" s="1">
        <f>IF(IFERROR(VLOOKUP(E1293,Store_Showcase!B2:H144,{6}, FALSE), TRUE)=TRUE, IF(IFERROR(VLOOKUP(E1293,Store_SRP!B2:H110,{6}, FALSE), TRUE)=TRUE,VLOOKUP(E1293,Store_VAM!B2:H273,{6}, FALSE),VLOOKUP(E1293,Store_SRP!B2:H110,{6}, FALSE)), VLOOKUP(E1293,Store_Showcase!B2:H144,{6}, FALSE))</f>
      </c>
      <c r="AH1293" s="1">
        <f>VLOOKUP(G1293,Sku_Consolidated!A2:R957,18,FALSE)</f>
      </c>
      <c r="AI1293" s="1">
        <f>VLOOKUP(G1293,Sku_Consolidated!A2:S957,19,FALSE)</f>
      </c>
      <c r="AJ1293" s="1">
        <f>VLOOKUP(G1293,Sku_Consolidated!A2:T957,20,FALSE)</f>
      </c>
    </row>
    <row r="1294" spans="1:36" x14ac:dyDescent="0.25">
      <c r="A1294" s="1">
        <v>2024</v>
      </c>
      <c r="B1294" s="1" t="s">
        <v>31</v>
      </c>
      <c r="C1294" s="1" t="s">
        <v>32</v>
      </c>
      <c r="D1294" s="1" t="s">
        <v>33</v>
      </c>
      <c r="E1294" s="9" t="s">
        <v>2311</v>
      </c>
      <c r="F1294" s="1">
        <f>IF(VLOOKUP(G1294,Sku_Consolidated!A2:S957,{19},FALSE)="SHOWCASE", VLOOKUP(E1294,Store_Showcase!B2:C144,{2}, FALSE), IF(VLOOKUP(G1294,Sku_Consolidated!A2:S957,{19},FALSE)="VAM",VLOOKUP(E1294,Store_VAM!B2:C273,{2}, FALSE),VLOOKUP(E1294,Store_SRP!B2:C110,{2}, FALSE)))</f>
      </c>
      <c r="G1294" s="1">
        <v>61737</v>
      </c>
      <c r="H1294" s="1" t="s">
        <v>70</v>
      </c>
      <c r="I1294" s="10" t="s">
        <v>1537</v>
      </c>
      <c r="J1294" s="1">
        <f>VLOOKUP(G1294,Sku_Consolidated!A2:C957, 3, FALSE)</f>
      </c>
      <c r="K1294" s="10">
        <f>IF(J1294="PACK", I1294, 0)</f>
      </c>
      <c r="L1294" s="10">
        <f>IF(J1294="KG", I1294, I1294 * VLOOKUP(G1294,Sku_Consolidated!A2:U957,21,FALSE))</f>
      </c>
      <c r="M1294" s="10" t="s">
        <v>37</v>
      </c>
      <c r="N1294" s="11" t="s">
        <v>3419</v>
      </c>
      <c r="O1294" s="10" t="s">
        <v>3420</v>
      </c>
      <c r="P1294" s="10">
        <f>N1294 - O1294</f>
      </c>
      <c r="Q1294" s="1">
        <f>VLOOKUP(G1294,Sku_Consolidated!A2:G957,7, FALSE)</f>
      </c>
      <c r="R1294" s="1">
        <f>IF(IFERROR(VLOOKUP(E1294,Store_Showcase!B2:H144,7, FALSE), TRUE)=TRUE, IF(IFERROR(VLOOKUP(E1294,Store_SRP!B2:H110,7, FALSE), TRUE)=TRUE,VLOOKUP(E1294,Store_VAM!B2:H273,7, FALSE),VLOOKUP(E1294,Store_SRP!B2:H110,7, FALSE)), VLOOKUP(E1294,Store_Showcase!B2:H144,7, FALSE))</f>
      </c>
      <c r="S1294" s="1">
        <f>IF(IFERROR(VLOOKUP(E1294,Store_Showcase!B2:I144,8, FALSE), TRUE)=TRUE, IF(IFERROR(VLOOKUP(E1294,Store_SRP!B2:I110,8, FALSE), TRUE)=TRUE,VLOOKUP(E1294,Store_VAM!B2:I273,8, FALSE),VLOOKUP(E1294,Store_SRP!B2:I110,8, FALSE)), VLOOKUP(E1294,Store_Showcase!B2:I144,8, FALSE))</f>
      </c>
      <c r="T1294" s="1">
        <f>VLOOKUP(G1294,Sku_Consolidated!A2:R957,18,FALSE)</f>
      </c>
      <c r="U1294" s="1" t="s">
        <v>3404</v>
      </c>
      <c r="V1294" s="1">
        <f>IF(VLOOKUP(G1294,Sku_Consolidated!A2:S957,19,FALSE)="SHOWCASE", VLOOKUP(E1294,Store_Showcase!B2:L144,11, FALSE), IF(VLOOKUP(G1294,Sku_Consolidated!A2:S957,19,FALSE)="VAM",VLOOKUP(E1294,Store_VAM!B2:L273,11, FALSE),VLOOKUP(E1294,Store_SRP!B2:L110,11, FALSE)))</f>
      </c>
      <c r="W1294" s="1">
        <f>VLOOKUP(G1294,Sku_Consolidated!A2:W957,11,FALSE)</f>
      </c>
      <c r="X1294" s="1">
        <f>VLOOKUP(G1294,Sku_Consolidated!A2:H957,8,FALSE)</f>
      </c>
      <c r="Y1294" s="1">
        <f>VLOOKUP(G1294,Sku_Consolidated!A2:I957,9,FALSE)</f>
      </c>
      <c r="Z1294" s="1" t="s">
        <v>41</v>
      </c>
      <c r="AA1294" s="1">
        <f>VLOOKUP(G1294,Sku_Consolidated!A2:E957,5,FALSE)</f>
      </c>
      <c r="AB1294" s="1">
        <f>IF(VLOOKUP(G1294,Sku_Consolidated!A2:S957,19,FALSE)="SHOWCASE", VLOOKUP(E1294,Store_Showcase!B2:N144,13, FALSE), IF(VLOOKUP(G1294,Sku_Consolidated!A2:S957,19,FALSE)="VAM",VLOOKUP(E1294,Store_VAM!B2:N273,13, FALSE),VLOOKUP(E1294,Store_SRP!B2:N110,13, FALSE)))</f>
      </c>
      <c r="AC1294" s="1">
        <f>IF(IFERROR(AB1294,TRUE)=TRUE, "-","OK")</f>
      </c>
      <c r="AD1294" s="11" t="s">
        <v>37</v>
      </c>
      <c r="AE1294" s="11" t="s">
        <v>37</v>
      </c>
      <c r="AF1294" s="1">
        <f>IF(IFERROR(VLOOKUP(E1294,Store_Showcase!B2:H144,{5}, FALSE), TRUE)=TRUE, IF(IFERROR(VLOOKUP(E1294,Store_SRP!B2:H110,{5}, FALSE), TRUE)=TRUE,VLOOKUP(E1294,Store_VAM!B2:H273,{5}, FALSE),VLOOKUP(E1294,Store_SRP!B2:H110,{5}, FALSE)), VLOOKUP(E1294,Store_Showcase!B2:H144,{5}, FALSE))</f>
      </c>
      <c r="AG1294" s="1">
        <f>IF(IFERROR(VLOOKUP(E1294,Store_Showcase!B2:H144,{6}, FALSE), TRUE)=TRUE, IF(IFERROR(VLOOKUP(E1294,Store_SRP!B2:H110,{6}, FALSE), TRUE)=TRUE,VLOOKUP(E1294,Store_VAM!B2:H273,{6}, FALSE),VLOOKUP(E1294,Store_SRP!B2:H110,{6}, FALSE)), VLOOKUP(E1294,Store_Showcase!B2:H144,{6}, FALSE))</f>
      </c>
      <c r="AH1294" s="1">
        <f>VLOOKUP(G1294,Sku_Consolidated!A2:R957,18,FALSE)</f>
      </c>
      <c r="AI1294" s="1">
        <f>VLOOKUP(G1294,Sku_Consolidated!A2:S957,19,FALSE)</f>
      </c>
      <c r="AJ1294" s="1">
        <f>VLOOKUP(G1294,Sku_Consolidated!A2:T957,20,FALSE)</f>
      </c>
    </row>
    <row r="1295" spans="1:36" x14ac:dyDescent="0.25">
      <c r="A1295" s="1">
        <v>2024</v>
      </c>
      <c r="B1295" s="1" t="s">
        <v>31</v>
      </c>
      <c r="C1295" s="1" t="s">
        <v>32</v>
      </c>
      <c r="D1295" s="1" t="s">
        <v>33</v>
      </c>
      <c r="E1295" s="9" t="s">
        <v>2311</v>
      </c>
      <c r="F1295" s="1">
        <f>IF(VLOOKUP(G1295,Sku_Consolidated!A2:S957,{19},FALSE)="SHOWCASE", VLOOKUP(E1295,Store_Showcase!B2:C144,{2}, FALSE), IF(VLOOKUP(G1295,Sku_Consolidated!A2:S957,{19},FALSE)="VAM",VLOOKUP(E1295,Store_VAM!B2:C273,{2}, FALSE),VLOOKUP(E1295,Store_SRP!B2:C110,{2}, FALSE)))</f>
      </c>
      <c r="G1295" s="1">
        <v>61755</v>
      </c>
      <c r="H1295" s="1" t="s">
        <v>86</v>
      </c>
      <c r="I1295" s="10" t="s">
        <v>559</v>
      </c>
      <c r="J1295" s="1">
        <f>VLOOKUP(G1295,Sku_Consolidated!A2:C957, 3, FALSE)</f>
      </c>
      <c r="K1295" s="10">
        <f>IF(J1295="PACK", I1295, 0)</f>
      </c>
      <c r="L1295" s="10">
        <f>IF(J1295="KG", I1295, I1295 * VLOOKUP(G1295,Sku_Consolidated!A2:U957,21,FALSE))</f>
      </c>
      <c r="M1295" s="10" t="s">
        <v>37</v>
      </c>
      <c r="N1295" s="11" t="s">
        <v>3421</v>
      </c>
      <c r="O1295" s="10" t="s">
        <v>3422</v>
      </c>
      <c r="P1295" s="10">
        <f>N1295 - O1295</f>
      </c>
      <c r="Q1295" s="1">
        <f>VLOOKUP(G1295,Sku_Consolidated!A2:G957,7, FALSE)</f>
      </c>
      <c r="R1295" s="1">
        <f>IF(IFERROR(VLOOKUP(E1295,Store_Showcase!B2:H144,7, FALSE), TRUE)=TRUE, IF(IFERROR(VLOOKUP(E1295,Store_SRP!B2:H110,7, FALSE), TRUE)=TRUE,VLOOKUP(E1295,Store_VAM!B2:H273,7, FALSE),VLOOKUP(E1295,Store_SRP!B2:H110,7, FALSE)), VLOOKUP(E1295,Store_Showcase!B2:H144,7, FALSE))</f>
      </c>
      <c r="S1295" s="1">
        <f>IF(IFERROR(VLOOKUP(E1295,Store_Showcase!B2:I144,8, FALSE), TRUE)=TRUE, IF(IFERROR(VLOOKUP(E1295,Store_SRP!B2:I110,8, FALSE), TRUE)=TRUE,VLOOKUP(E1295,Store_VAM!B2:I273,8, FALSE),VLOOKUP(E1295,Store_SRP!B2:I110,8, FALSE)), VLOOKUP(E1295,Store_Showcase!B2:I144,8, FALSE))</f>
      </c>
      <c r="T1295" s="1">
        <f>VLOOKUP(G1295,Sku_Consolidated!A2:R957,18,FALSE)</f>
      </c>
      <c r="U1295" s="1" t="s">
        <v>3404</v>
      </c>
      <c r="V1295" s="1">
        <f>IF(VLOOKUP(G1295,Sku_Consolidated!A2:S957,19,FALSE)="SHOWCASE", VLOOKUP(E1295,Store_Showcase!B2:L144,11, FALSE), IF(VLOOKUP(G1295,Sku_Consolidated!A2:S957,19,FALSE)="VAM",VLOOKUP(E1295,Store_VAM!B2:L273,11, FALSE),VLOOKUP(E1295,Store_SRP!B2:L110,11, FALSE)))</f>
      </c>
      <c r="W1295" s="1">
        <f>VLOOKUP(G1295,Sku_Consolidated!A2:W957,11,FALSE)</f>
      </c>
      <c r="X1295" s="1">
        <f>VLOOKUP(G1295,Sku_Consolidated!A2:H957,8,FALSE)</f>
      </c>
      <c r="Y1295" s="1">
        <f>VLOOKUP(G1295,Sku_Consolidated!A2:I957,9,FALSE)</f>
      </c>
      <c r="Z1295" s="1" t="s">
        <v>41</v>
      </c>
      <c r="AA1295" s="1">
        <f>VLOOKUP(G1295,Sku_Consolidated!A2:E957,5,FALSE)</f>
      </c>
      <c r="AB1295" s="1">
        <f>IF(VLOOKUP(G1295,Sku_Consolidated!A2:S957,19,FALSE)="SHOWCASE", VLOOKUP(E1295,Store_Showcase!B2:N144,13, FALSE), IF(VLOOKUP(G1295,Sku_Consolidated!A2:S957,19,FALSE)="VAM",VLOOKUP(E1295,Store_VAM!B2:N273,13, FALSE),VLOOKUP(E1295,Store_SRP!B2:N110,13, FALSE)))</f>
      </c>
      <c r="AC1295" s="1">
        <f>IF(IFERROR(AB1295,TRUE)=TRUE, "-","OK")</f>
      </c>
      <c r="AD1295" s="11" t="s">
        <v>37</v>
      </c>
      <c r="AE1295" s="11" t="s">
        <v>37</v>
      </c>
      <c r="AF1295" s="1">
        <f>IF(IFERROR(VLOOKUP(E1295,Store_Showcase!B2:H144,{5}, FALSE), TRUE)=TRUE, IF(IFERROR(VLOOKUP(E1295,Store_SRP!B2:H110,{5}, FALSE), TRUE)=TRUE,VLOOKUP(E1295,Store_VAM!B2:H273,{5}, FALSE),VLOOKUP(E1295,Store_SRP!B2:H110,{5}, FALSE)), VLOOKUP(E1295,Store_Showcase!B2:H144,{5}, FALSE))</f>
      </c>
      <c r="AG1295" s="1">
        <f>IF(IFERROR(VLOOKUP(E1295,Store_Showcase!B2:H144,{6}, FALSE), TRUE)=TRUE, IF(IFERROR(VLOOKUP(E1295,Store_SRP!B2:H110,{6}, FALSE), TRUE)=TRUE,VLOOKUP(E1295,Store_VAM!B2:H273,{6}, FALSE),VLOOKUP(E1295,Store_SRP!B2:H110,{6}, FALSE)), VLOOKUP(E1295,Store_Showcase!B2:H144,{6}, FALSE))</f>
      </c>
      <c r="AH1295" s="1">
        <f>VLOOKUP(G1295,Sku_Consolidated!A2:R957,18,FALSE)</f>
      </c>
      <c r="AI1295" s="1">
        <f>VLOOKUP(G1295,Sku_Consolidated!A2:S957,19,FALSE)</f>
      </c>
      <c r="AJ1295" s="1">
        <f>VLOOKUP(G1295,Sku_Consolidated!A2:T957,20,FALSE)</f>
      </c>
    </row>
    <row r="1296" spans="1:36" x14ac:dyDescent="0.25">
      <c r="A1296" s="1">
        <v>2024</v>
      </c>
      <c r="B1296" s="1" t="s">
        <v>31</v>
      </c>
      <c r="C1296" s="1" t="s">
        <v>32</v>
      </c>
      <c r="D1296" s="1" t="s">
        <v>33</v>
      </c>
      <c r="E1296" s="9" t="s">
        <v>2311</v>
      </c>
      <c r="F1296" s="1">
        <f>IF(VLOOKUP(G1296,Sku_Consolidated!A2:S957,{19},FALSE)="SHOWCASE", VLOOKUP(E1296,Store_Showcase!B2:C144,{2}, FALSE), IF(VLOOKUP(G1296,Sku_Consolidated!A2:S957,{19},FALSE)="VAM",VLOOKUP(E1296,Store_VAM!B2:C273,{2}, FALSE),VLOOKUP(E1296,Store_SRP!B2:C110,{2}, FALSE)))</f>
      </c>
      <c r="G1296" s="1">
        <v>61758</v>
      </c>
      <c r="H1296" s="1" t="s">
        <v>90</v>
      </c>
      <c r="I1296" s="10" t="s">
        <v>1056</v>
      </c>
      <c r="J1296" s="1">
        <f>VLOOKUP(G1296,Sku_Consolidated!A2:C957, 3, FALSE)</f>
      </c>
      <c r="K1296" s="10">
        <f>IF(J1296="PACK", I1296, 0)</f>
      </c>
      <c r="L1296" s="10">
        <f>IF(J1296="KG", I1296, I1296 * VLOOKUP(G1296,Sku_Consolidated!A2:U957,21,FALSE))</f>
      </c>
      <c r="M1296" s="10" t="s">
        <v>37</v>
      </c>
      <c r="N1296" s="11" t="s">
        <v>3423</v>
      </c>
      <c r="O1296" s="10" t="s">
        <v>3424</v>
      </c>
      <c r="P1296" s="10">
        <f>N1296 - O1296</f>
      </c>
      <c r="Q1296" s="1">
        <f>VLOOKUP(G1296,Sku_Consolidated!A2:G957,7, FALSE)</f>
      </c>
      <c r="R1296" s="1">
        <f>IF(IFERROR(VLOOKUP(E1296,Store_Showcase!B2:H144,7, FALSE), TRUE)=TRUE, IF(IFERROR(VLOOKUP(E1296,Store_SRP!B2:H110,7, FALSE), TRUE)=TRUE,VLOOKUP(E1296,Store_VAM!B2:H273,7, FALSE),VLOOKUP(E1296,Store_SRP!B2:H110,7, FALSE)), VLOOKUP(E1296,Store_Showcase!B2:H144,7, FALSE))</f>
      </c>
      <c r="S1296" s="1">
        <f>IF(IFERROR(VLOOKUP(E1296,Store_Showcase!B2:I144,8, FALSE), TRUE)=TRUE, IF(IFERROR(VLOOKUP(E1296,Store_SRP!B2:I110,8, FALSE), TRUE)=TRUE,VLOOKUP(E1296,Store_VAM!B2:I273,8, FALSE),VLOOKUP(E1296,Store_SRP!B2:I110,8, FALSE)), VLOOKUP(E1296,Store_Showcase!B2:I144,8, FALSE))</f>
      </c>
      <c r="T1296" s="1">
        <f>VLOOKUP(G1296,Sku_Consolidated!A2:R957,18,FALSE)</f>
      </c>
      <c r="U1296" s="1" t="s">
        <v>3404</v>
      </c>
      <c r="V1296" s="1">
        <f>IF(VLOOKUP(G1296,Sku_Consolidated!A2:S957,19,FALSE)="SHOWCASE", VLOOKUP(E1296,Store_Showcase!B2:L144,11, FALSE), IF(VLOOKUP(G1296,Sku_Consolidated!A2:S957,19,FALSE)="VAM",VLOOKUP(E1296,Store_VAM!B2:L273,11, FALSE),VLOOKUP(E1296,Store_SRP!B2:L110,11, FALSE)))</f>
      </c>
      <c r="W1296" s="1">
        <f>VLOOKUP(G1296,Sku_Consolidated!A2:W957,11,FALSE)</f>
      </c>
      <c r="X1296" s="1">
        <f>VLOOKUP(G1296,Sku_Consolidated!A2:H957,8,FALSE)</f>
      </c>
      <c r="Y1296" s="1">
        <f>VLOOKUP(G1296,Sku_Consolidated!A2:I957,9,FALSE)</f>
      </c>
      <c r="Z1296" s="1" t="s">
        <v>41</v>
      </c>
      <c r="AA1296" s="1">
        <f>VLOOKUP(G1296,Sku_Consolidated!A2:E957,5,FALSE)</f>
      </c>
      <c r="AB1296" s="1">
        <f>IF(VLOOKUP(G1296,Sku_Consolidated!A2:S957,19,FALSE)="SHOWCASE", VLOOKUP(E1296,Store_Showcase!B2:N144,13, FALSE), IF(VLOOKUP(G1296,Sku_Consolidated!A2:S957,19,FALSE)="VAM",VLOOKUP(E1296,Store_VAM!B2:N273,13, FALSE),VLOOKUP(E1296,Store_SRP!B2:N110,13, FALSE)))</f>
      </c>
      <c r="AC1296" s="1">
        <f>IF(IFERROR(AB1296,TRUE)=TRUE, "-","OK")</f>
      </c>
      <c r="AD1296" s="11" t="s">
        <v>37</v>
      </c>
      <c r="AE1296" s="11" t="s">
        <v>37</v>
      </c>
      <c r="AF1296" s="1">
        <f>IF(IFERROR(VLOOKUP(E1296,Store_Showcase!B2:H144,{5}, FALSE), TRUE)=TRUE, IF(IFERROR(VLOOKUP(E1296,Store_SRP!B2:H110,{5}, FALSE), TRUE)=TRUE,VLOOKUP(E1296,Store_VAM!B2:H273,{5}, FALSE),VLOOKUP(E1296,Store_SRP!B2:H110,{5}, FALSE)), VLOOKUP(E1296,Store_Showcase!B2:H144,{5}, FALSE))</f>
      </c>
      <c r="AG1296" s="1">
        <f>IF(IFERROR(VLOOKUP(E1296,Store_Showcase!B2:H144,{6}, FALSE), TRUE)=TRUE, IF(IFERROR(VLOOKUP(E1296,Store_SRP!B2:H110,{6}, FALSE), TRUE)=TRUE,VLOOKUP(E1296,Store_VAM!B2:H273,{6}, FALSE),VLOOKUP(E1296,Store_SRP!B2:H110,{6}, FALSE)), VLOOKUP(E1296,Store_Showcase!B2:H144,{6}, FALSE))</f>
      </c>
      <c r="AH1296" s="1">
        <f>VLOOKUP(G1296,Sku_Consolidated!A2:R957,18,FALSE)</f>
      </c>
      <c r="AI1296" s="1">
        <f>VLOOKUP(G1296,Sku_Consolidated!A2:S957,19,FALSE)</f>
      </c>
      <c r="AJ1296" s="1">
        <f>VLOOKUP(G1296,Sku_Consolidated!A2:T957,20,FALSE)</f>
      </c>
    </row>
    <row r="1297" spans="1:36" x14ac:dyDescent="0.25">
      <c r="A1297" s="1">
        <v>2024</v>
      </c>
      <c r="B1297" s="1" t="s">
        <v>31</v>
      </c>
      <c r="C1297" s="1" t="s">
        <v>32</v>
      </c>
      <c r="D1297" s="1" t="s">
        <v>33</v>
      </c>
      <c r="E1297" s="9" t="s">
        <v>2311</v>
      </c>
      <c r="F1297" s="1">
        <f>IF(VLOOKUP(G1297,Sku_Consolidated!A2:S957,{19},FALSE)="SHOWCASE", VLOOKUP(E1297,Store_Showcase!B2:C144,{2}, FALSE), IF(VLOOKUP(G1297,Sku_Consolidated!A2:S957,{19},FALSE)="VAM",VLOOKUP(E1297,Store_VAM!B2:C273,{2}, FALSE),VLOOKUP(E1297,Store_SRP!B2:C110,{2}, FALSE)))</f>
      </c>
      <c r="G1297" s="1">
        <v>61781</v>
      </c>
      <c r="H1297" s="1" t="s">
        <v>102</v>
      </c>
      <c r="I1297" s="10" t="s">
        <v>962</v>
      </c>
      <c r="J1297" s="1">
        <f>VLOOKUP(G1297,Sku_Consolidated!A2:C957, 3, FALSE)</f>
      </c>
      <c r="K1297" s="10">
        <f>IF(J1297="PACK", I1297, 0)</f>
      </c>
      <c r="L1297" s="10">
        <f>IF(J1297="KG", I1297, I1297 * VLOOKUP(G1297,Sku_Consolidated!A2:U957,21,FALSE))</f>
      </c>
      <c r="M1297" s="10" t="s">
        <v>37</v>
      </c>
      <c r="N1297" s="11" t="s">
        <v>3425</v>
      </c>
      <c r="O1297" s="10" t="s">
        <v>3426</v>
      </c>
      <c r="P1297" s="10">
        <f>N1297 - O1297</f>
      </c>
      <c r="Q1297" s="1">
        <f>VLOOKUP(G1297,Sku_Consolidated!A2:G957,7, FALSE)</f>
      </c>
      <c r="R1297" s="1">
        <f>IF(IFERROR(VLOOKUP(E1297,Store_Showcase!B2:H144,7, FALSE), TRUE)=TRUE, IF(IFERROR(VLOOKUP(E1297,Store_SRP!B2:H110,7, FALSE), TRUE)=TRUE,VLOOKUP(E1297,Store_VAM!B2:H273,7, FALSE),VLOOKUP(E1297,Store_SRP!B2:H110,7, FALSE)), VLOOKUP(E1297,Store_Showcase!B2:H144,7, FALSE))</f>
      </c>
      <c r="S1297" s="1">
        <f>IF(IFERROR(VLOOKUP(E1297,Store_Showcase!B2:I144,8, FALSE), TRUE)=TRUE, IF(IFERROR(VLOOKUP(E1297,Store_SRP!B2:I110,8, FALSE), TRUE)=TRUE,VLOOKUP(E1297,Store_VAM!B2:I273,8, FALSE),VLOOKUP(E1297,Store_SRP!B2:I110,8, FALSE)), VLOOKUP(E1297,Store_Showcase!B2:I144,8, FALSE))</f>
      </c>
      <c r="T1297" s="1">
        <f>VLOOKUP(G1297,Sku_Consolidated!A2:R957,18,FALSE)</f>
      </c>
      <c r="U1297" s="1" t="s">
        <v>3404</v>
      </c>
      <c r="V1297" s="1">
        <f>IF(VLOOKUP(G1297,Sku_Consolidated!A2:S957,19,FALSE)="SHOWCASE", VLOOKUP(E1297,Store_Showcase!B2:L144,11, FALSE), IF(VLOOKUP(G1297,Sku_Consolidated!A2:S957,19,FALSE)="VAM",VLOOKUP(E1297,Store_VAM!B2:L273,11, FALSE),VLOOKUP(E1297,Store_SRP!B2:L110,11, FALSE)))</f>
      </c>
      <c r="W1297" s="1">
        <f>VLOOKUP(G1297,Sku_Consolidated!A2:W957,11,FALSE)</f>
      </c>
      <c r="X1297" s="1">
        <f>VLOOKUP(G1297,Sku_Consolidated!A2:H957,8,FALSE)</f>
      </c>
      <c r="Y1297" s="1">
        <f>VLOOKUP(G1297,Sku_Consolidated!A2:I957,9,FALSE)</f>
      </c>
      <c r="Z1297" s="1" t="s">
        <v>41</v>
      </c>
      <c r="AA1297" s="1">
        <f>VLOOKUP(G1297,Sku_Consolidated!A2:E957,5,FALSE)</f>
      </c>
      <c r="AB1297" s="1">
        <f>IF(VLOOKUP(G1297,Sku_Consolidated!A2:S957,19,FALSE)="SHOWCASE", VLOOKUP(E1297,Store_Showcase!B2:N144,13, FALSE), IF(VLOOKUP(G1297,Sku_Consolidated!A2:S957,19,FALSE)="VAM",VLOOKUP(E1297,Store_VAM!B2:N273,13, FALSE),VLOOKUP(E1297,Store_SRP!B2:N110,13, FALSE)))</f>
      </c>
      <c r="AC1297" s="1">
        <f>IF(IFERROR(AB1297,TRUE)=TRUE, "-","OK")</f>
      </c>
      <c r="AD1297" s="11" t="s">
        <v>37</v>
      </c>
      <c r="AE1297" s="11" t="s">
        <v>37</v>
      </c>
      <c r="AF1297" s="1">
        <f>IF(IFERROR(VLOOKUP(E1297,Store_Showcase!B2:H144,{5}, FALSE), TRUE)=TRUE, IF(IFERROR(VLOOKUP(E1297,Store_SRP!B2:H110,{5}, FALSE), TRUE)=TRUE,VLOOKUP(E1297,Store_VAM!B2:H273,{5}, FALSE),VLOOKUP(E1297,Store_SRP!B2:H110,{5}, FALSE)), VLOOKUP(E1297,Store_Showcase!B2:H144,{5}, FALSE))</f>
      </c>
      <c r="AG1297" s="1">
        <f>IF(IFERROR(VLOOKUP(E1297,Store_Showcase!B2:H144,{6}, FALSE), TRUE)=TRUE, IF(IFERROR(VLOOKUP(E1297,Store_SRP!B2:H110,{6}, FALSE), TRUE)=TRUE,VLOOKUP(E1297,Store_VAM!B2:H273,{6}, FALSE),VLOOKUP(E1297,Store_SRP!B2:H110,{6}, FALSE)), VLOOKUP(E1297,Store_Showcase!B2:H144,{6}, FALSE))</f>
      </c>
      <c r="AH1297" s="1">
        <f>VLOOKUP(G1297,Sku_Consolidated!A2:R957,18,FALSE)</f>
      </c>
      <c r="AI1297" s="1">
        <f>VLOOKUP(G1297,Sku_Consolidated!A2:S957,19,FALSE)</f>
      </c>
      <c r="AJ1297" s="1">
        <f>VLOOKUP(G1297,Sku_Consolidated!A2:T957,20,FALSE)</f>
      </c>
    </row>
    <row r="1298" spans="1:36" x14ac:dyDescent="0.25">
      <c r="A1298" s="1">
        <v>2024</v>
      </c>
      <c r="B1298" s="1" t="s">
        <v>31</v>
      </c>
      <c r="C1298" s="1" t="s">
        <v>32</v>
      </c>
      <c r="D1298" s="1" t="s">
        <v>33</v>
      </c>
      <c r="E1298" s="9" t="s">
        <v>2311</v>
      </c>
      <c r="F1298" s="1">
        <f>IF(VLOOKUP(G1298,Sku_Consolidated!A2:S957,{19},FALSE)="SHOWCASE", VLOOKUP(E1298,Store_Showcase!B2:C144,{2}, FALSE), IF(VLOOKUP(G1298,Sku_Consolidated!A2:S957,{19},FALSE)="VAM",VLOOKUP(E1298,Store_VAM!B2:C273,{2}, FALSE),VLOOKUP(E1298,Store_SRP!B2:C110,{2}, FALSE)))</f>
      </c>
      <c r="G1298" s="1">
        <v>61833</v>
      </c>
      <c r="H1298" s="1" t="s">
        <v>118</v>
      </c>
      <c r="I1298" s="10" t="s">
        <v>3427</v>
      </c>
      <c r="J1298" s="1">
        <f>VLOOKUP(G1298,Sku_Consolidated!A2:C957, 3, FALSE)</f>
      </c>
      <c r="K1298" s="10">
        <f>IF(J1298="PACK", I1298, 0)</f>
      </c>
      <c r="L1298" s="10">
        <f>IF(J1298="KG", I1298, I1298 * VLOOKUP(G1298,Sku_Consolidated!A2:U957,21,FALSE))</f>
      </c>
      <c r="M1298" s="10" t="s">
        <v>37</v>
      </c>
      <c r="N1298" s="11" t="s">
        <v>3428</v>
      </c>
      <c r="O1298" s="10" t="s">
        <v>3429</v>
      </c>
      <c r="P1298" s="10">
        <f>N1298 - O1298</f>
      </c>
      <c r="Q1298" s="1">
        <f>VLOOKUP(G1298,Sku_Consolidated!A2:G957,7, FALSE)</f>
      </c>
      <c r="R1298" s="1">
        <f>IF(IFERROR(VLOOKUP(E1298,Store_Showcase!B2:H144,7, FALSE), TRUE)=TRUE, IF(IFERROR(VLOOKUP(E1298,Store_SRP!B2:H110,7, FALSE), TRUE)=TRUE,VLOOKUP(E1298,Store_VAM!B2:H273,7, FALSE),VLOOKUP(E1298,Store_SRP!B2:H110,7, FALSE)), VLOOKUP(E1298,Store_Showcase!B2:H144,7, FALSE))</f>
      </c>
      <c r="S1298" s="1">
        <f>IF(IFERROR(VLOOKUP(E1298,Store_Showcase!B2:I144,8, FALSE), TRUE)=TRUE, IF(IFERROR(VLOOKUP(E1298,Store_SRP!B2:I110,8, FALSE), TRUE)=TRUE,VLOOKUP(E1298,Store_VAM!B2:I273,8, FALSE),VLOOKUP(E1298,Store_SRP!B2:I110,8, FALSE)), VLOOKUP(E1298,Store_Showcase!B2:I144,8, FALSE))</f>
      </c>
      <c r="T1298" s="1">
        <f>VLOOKUP(G1298,Sku_Consolidated!A2:R957,18,FALSE)</f>
      </c>
      <c r="U1298" s="1" t="s">
        <v>3404</v>
      </c>
      <c r="V1298" s="1">
        <f>IF(VLOOKUP(G1298,Sku_Consolidated!A2:S957,19,FALSE)="SHOWCASE", VLOOKUP(E1298,Store_Showcase!B2:L144,11, FALSE), IF(VLOOKUP(G1298,Sku_Consolidated!A2:S957,19,FALSE)="VAM",VLOOKUP(E1298,Store_VAM!B2:L273,11, FALSE),VLOOKUP(E1298,Store_SRP!B2:L110,11, FALSE)))</f>
      </c>
      <c r="W1298" s="1">
        <f>VLOOKUP(G1298,Sku_Consolidated!A2:W957,11,FALSE)</f>
      </c>
      <c r="X1298" s="1">
        <f>VLOOKUP(G1298,Sku_Consolidated!A2:H957,8,FALSE)</f>
      </c>
      <c r="Y1298" s="1">
        <f>VLOOKUP(G1298,Sku_Consolidated!A2:I957,9,FALSE)</f>
      </c>
      <c r="Z1298" s="1" t="s">
        <v>41</v>
      </c>
      <c r="AA1298" s="1">
        <f>VLOOKUP(G1298,Sku_Consolidated!A2:E957,5,FALSE)</f>
      </c>
      <c r="AB1298" s="1">
        <f>IF(VLOOKUP(G1298,Sku_Consolidated!A2:S957,19,FALSE)="SHOWCASE", VLOOKUP(E1298,Store_Showcase!B2:N144,13, FALSE), IF(VLOOKUP(G1298,Sku_Consolidated!A2:S957,19,FALSE)="VAM",VLOOKUP(E1298,Store_VAM!B2:N273,13, FALSE),VLOOKUP(E1298,Store_SRP!B2:N110,13, FALSE)))</f>
      </c>
      <c r="AC1298" s="1">
        <f>IF(IFERROR(AB1298,TRUE)=TRUE, "-","OK")</f>
      </c>
      <c r="AD1298" s="11" t="s">
        <v>37</v>
      </c>
      <c r="AE1298" s="11" t="s">
        <v>37</v>
      </c>
      <c r="AF1298" s="1">
        <f>IF(IFERROR(VLOOKUP(E1298,Store_Showcase!B2:H144,{5}, FALSE), TRUE)=TRUE, IF(IFERROR(VLOOKUP(E1298,Store_SRP!B2:H110,{5}, FALSE), TRUE)=TRUE,VLOOKUP(E1298,Store_VAM!B2:H273,{5}, FALSE),VLOOKUP(E1298,Store_SRP!B2:H110,{5}, FALSE)), VLOOKUP(E1298,Store_Showcase!B2:H144,{5}, FALSE))</f>
      </c>
      <c r="AG1298" s="1">
        <f>IF(IFERROR(VLOOKUP(E1298,Store_Showcase!B2:H144,{6}, FALSE), TRUE)=TRUE, IF(IFERROR(VLOOKUP(E1298,Store_SRP!B2:H110,{6}, FALSE), TRUE)=TRUE,VLOOKUP(E1298,Store_VAM!B2:H273,{6}, FALSE),VLOOKUP(E1298,Store_SRP!B2:H110,{6}, FALSE)), VLOOKUP(E1298,Store_Showcase!B2:H144,{6}, FALSE))</f>
      </c>
      <c r="AH1298" s="1">
        <f>VLOOKUP(G1298,Sku_Consolidated!A2:R957,18,FALSE)</f>
      </c>
      <c r="AI1298" s="1">
        <f>VLOOKUP(G1298,Sku_Consolidated!A2:S957,19,FALSE)</f>
      </c>
      <c r="AJ1298" s="1">
        <f>VLOOKUP(G1298,Sku_Consolidated!A2:T957,20,FALSE)</f>
      </c>
    </row>
    <row r="1299" spans="1:36" x14ac:dyDescent="0.25">
      <c r="A1299" s="1">
        <v>2024</v>
      </c>
      <c r="B1299" s="1" t="s">
        <v>31</v>
      </c>
      <c r="C1299" s="1" t="s">
        <v>32</v>
      </c>
      <c r="D1299" s="1" t="s">
        <v>33</v>
      </c>
      <c r="E1299" s="9" t="s">
        <v>2311</v>
      </c>
      <c r="F1299" s="1">
        <f>IF(VLOOKUP(G1299,Sku_Consolidated!A2:S957,{19},FALSE)="SHOWCASE", VLOOKUP(E1299,Store_Showcase!B2:C144,{2}, FALSE), IF(VLOOKUP(G1299,Sku_Consolidated!A2:S957,{19},FALSE)="VAM",VLOOKUP(E1299,Store_VAM!B2:C273,{2}, FALSE),VLOOKUP(E1299,Store_SRP!B2:C110,{2}, FALSE)))</f>
      </c>
      <c r="G1299" s="1">
        <v>61834</v>
      </c>
      <c r="H1299" s="1" t="s">
        <v>379</v>
      </c>
      <c r="I1299" s="10" t="s">
        <v>3430</v>
      </c>
      <c r="J1299" s="1">
        <f>VLOOKUP(G1299,Sku_Consolidated!A2:C957, 3, FALSE)</f>
      </c>
      <c r="K1299" s="10">
        <f>IF(J1299="PACK", I1299, 0)</f>
      </c>
      <c r="L1299" s="10">
        <f>IF(J1299="KG", I1299, I1299 * VLOOKUP(G1299,Sku_Consolidated!A2:U957,21,FALSE))</f>
      </c>
      <c r="M1299" s="10" t="s">
        <v>37</v>
      </c>
      <c r="N1299" s="11" t="s">
        <v>3431</v>
      </c>
      <c r="O1299" s="10" t="s">
        <v>3432</v>
      </c>
      <c r="P1299" s="10">
        <f>N1299 - O1299</f>
      </c>
      <c r="Q1299" s="1">
        <f>VLOOKUP(G1299,Sku_Consolidated!A2:G957,7, FALSE)</f>
      </c>
      <c r="R1299" s="1">
        <f>IF(IFERROR(VLOOKUP(E1299,Store_Showcase!B2:H144,7, FALSE), TRUE)=TRUE, IF(IFERROR(VLOOKUP(E1299,Store_SRP!B2:H110,7, FALSE), TRUE)=TRUE,VLOOKUP(E1299,Store_VAM!B2:H273,7, FALSE),VLOOKUP(E1299,Store_SRP!B2:H110,7, FALSE)), VLOOKUP(E1299,Store_Showcase!B2:H144,7, FALSE))</f>
      </c>
      <c r="S1299" s="1">
        <f>IF(IFERROR(VLOOKUP(E1299,Store_Showcase!B2:I144,8, FALSE), TRUE)=TRUE, IF(IFERROR(VLOOKUP(E1299,Store_SRP!B2:I110,8, FALSE), TRUE)=TRUE,VLOOKUP(E1299,Store_VAM!B2:I273,8, FALSE),VLOOKUP(E1299,Store_SRP!B2:I110,8, FALSE)), VLOOKUP(E1299,Store_Showcase!B2:I144,8, FALSE))</f>
      </c>
      <c r="T1299" s="1">
        <f>VLOOKUP(G1299,Sku_Consolidated!A2:R957,18,FALSE)</f>
      </c>
      <c r="U1299" s="1" t="s">
        <v>3404</v>
      </c>
      <c r="V1299" s="1">
        <f>IF(VLOOKUP(G1299,Sku_Consolidated!A2:S957,19,FALSE)="SHOWCASE", VLOOKUP(E1299,Store_Showcase!B2:L144,11, FALSE), IF(VLOOKUP(G1299,Sku_Consolidated!A2:S957,19,FALSE)="VAM",VLOOKUP(E1299,Store_VAM!B2:L273,11, FALSE),VLOOKUP(E1299,Store_SRP!B2:L110,11, FALSE)))</f>
      </c>
      <c r="W1299" s="1">
        <f>VLOOKUP(G1299,Sku_Consolidated!A2:W957,11,FALSE)</f>
      </c>
      <c r="X1299" s="1">
        <f>VLOOKUP(G1299,Sku_Consolidated!A2:H957,8,FALSE)</f>
      </c>
      <c r="Y1299" s="1">
        <f>VLOOKUP(G1299,Sku_Consolidated!A2:I957,9,FALSE)</f>
      </c>
      <c r="Z1299" s="1" t="s">
        <v>41</v>
      </c>
      <c r="AA1299" s="1">
        <f>VLOOKUP(G1299,Sku_Consolidated!A2:E957,5,FALSE)</f>
      </c>
      <c r="AB1299" s="1">
        <f>IF(VLOOKUP(G1299,Sku_Consolidated!A2:S957,19,FALSE)="SHOWCASE", VLOOKUP(E1299,Store_Showcase!B2:N144,13, FALSE), IF(VLOOKUP(G1299,Sku_Consolidated!A2:S957,19,FALSE)="VAM",VLOOKUP(E1299,Store_VAM!B2:N273,13, FALSE),VLOOKUP(E1299,Store_SRP!B2:N110,13, FALSE)))</f>
      </c>
      <c r="AC1299" s="1">
        <f>IF(IFERROR(AB1299,TRUE)=TRUE, "-","OK")</f>
      </c>
      <c r="AD1299" s="11" t="s">
        <v>37</v>
      </c>
      <c r="AE1299" s="11" t="s">
        <v>37</v>
      </c>
      <c r="AF1299" s="1">
        <f>IF(IFERROR(VLOOKUP(E1299,Store_Showcase!B2:H144,{5}, FALSE), TRUE)=TRUE, IF(IFERROR(VLOOKUP(E1299,Store_SRP!B2:H110,{5}, FALSE), TRUE)=TRUE,VLOOKUP(E1299,Store_VAM!B2:H273,{5}, FALSE),VLOOKUP(E1299,Store_SRP!B2:H110,{5}, FALSE)), VLOOKUP(E1299,Store_Showcase!B2:H144,{5}, FALSE))</f>
      </c>
      <c r="AG1299" s="1">
        <f>IF(IFERROR(VLOOKUP(E1299,Store_Showcase!B2:H144,{6}, FALSE), TRUE)=TRUE, IF(IFERROR(VLOOKUP(E1299,Store_SRP!B2:H110,{6}, FALSE), TRUE)=TRUE,VLOOKUP(E1299,Store_VAM!B2:H273,{6}, FALSE),VLOOKUP(E1299,Store_SRP!B2:H110,{6}, FALSE)), VLOOKUP(E1299,Store_Showcase!B2:H144,{6}, FALSE))</f>
      </c>
      <c r="AH1299" s="1">
        <f>VLOOKUP(G1299,Sku_Consolidated!A2:R957,18,FALSE)</f>
      </c>
      <c r="AI1299" s="1">
        <f>VLOOKUP(G1299,Sku_Consolidated!A2:S957,19,FALSE)</f>
      </c>
      <c r="AJ1299" s="1">
        <f>VLOOKUP(G1299,Sku_Consolidated!A2:T957,20,FALSE)</f>
      </c>
    </row>
    <row r="1300" spans="1:36" x14ac:dyDescent="0.25">
      <c r="A1300" s="1">
        <v>2024</v>
      </c>
      <c r="B1300" s="1" t="s">
        <v>31</v>
      </c>
      <c r="C1300" s="1" t="s">
        <v>32</v>
      </c>
      <c r="D1300" s="1" t="s">
        <v>33</v>
      </c>
      <c r="E1300" s="9" t="s">
        <v>2311</v>
      </c>
      <c r="F1300" s="1">
        <f>IF(VLOOKUP(G1300,Sku_Consolidated!A2:S957,{19},FALSE)="SHOWCASE", VLOOKUP(E1300,Store_Showcase!B2:C144,{2}, FALSE), IF(VLOOKUP(G1300,Sku_Consolidated!A2:S957,{19},FALSE)="VAM",VLOOKUP(E1300,Store_VAM!B2:C273,{2}, FALSE),VLOOKUP(E1300,Store_SRP!B2:C110,{2}, FALSE)))</f>
      </c>
      <c r="G1300" s="1">
        <v>61835</v>
      </c>
      <c r="H1300" s="1" t="s">
        <v>680</v>
      </c>
      <c r="I1300" s="10" t="s">
        <v>1490</v>
      </c>
      <c r="J1300" s="1">
        <f>VLOOKUP(G1300,Sku_Consolidated!A2:C957, 3, FALSE)</f>
      </c>
      <c r="K1300" s="10">
        <f>IF(J1300="PACK", I1300, 0)</f>
      </c>
      <c r="L1300" s="10">
        <f>IF(J1300="KG", I1300, I1300 * VLOOKUP(G1300,Sku_Consolidated!A2:U957,21,FALSE))</f>
      </c>
      <c r="M1300" s="10" t="s">
        <v>37</v>
      </c>
      <c r="N1300" s="11" t="s">
        <v>3433</v>
      </c>
      <c r="O1300" s="10" t="s">
        <v>3434</v>
      </c>
      <c r="P1300" s="10">
        <f>N1300 - O1300</f>
      </c>
      <c r="Q1300" s="1">
        <f>VLOOKUP(G1300,Sku_Consolidated!A2:G957,7, FALSE)</f>
      </c>
      <c r="R1300" s="1">
        <f>IF(IFERROR(VLOOKUP(E1300,Store_Showcase!B2:H144,7, FALSE), TRUE)=TRUE, IF(IFERROR(VLOOKUP(E1300,Store_SRP!B2:H110,7, FALSE), TRUE)=TRUE,VLOOKUP(E1300,Store_VAM!B2:H273,7, FALSE),VLOOKUP(E1300,Store_SRP!B2:H110,7, FALSE)), VLOOKUP(E1300,Store_Showcase!B2:H144,7, FALSE))</f>
      </c>
      <c r="S1300" s="1">
        <f>IF(IFERROR(VLOOKUP(E1300,Store_Showcase!B2:I144,8, FALSE), TRUE)=TRUE, IF(IFERROR(VLOOKUP(E1300,Store_SRP!B2:I110,8, FALSE), TRUE)=TRUE,VLOOKUP(E1300,Store_VAM!B2:I273,8, FALSE),VLOOKUP(E1300,Store_SRP!B2:I110,8, FALSE)), VLOOKUP(E1300,Store_Showcase!B2:I144,8, FALSE))</f>
      </c>
      <c r="T1300" s="1">
        <f>VLOOKUP(G1300,Sku_Consolidated!A2:R957,18,FALSE)</f>
      </c>
      <c r="U1300" s="1" t="s">
        <v>3404</v>
      </c>
      <c r="V1300" s="1">
        <f>IF(VLOOKUP(G1300,Sku_Consolidated!A2:S957,19,FALSE)="SHOWCASE", VLOOKUP(E1300,Store_Showcase!B2:L144,11, FALSE), IF(VLOOKUP(G1300,Sku_Consolidated!A2:S957,19,FALSE)="VAM",VLOOKUP(E1300,Store_VAM!B2:L273,11, FALSE),VLOOKUP(E1300,Store_SRP!B2:L110,11, FALSE)))</f>
      </c>
      <c r="W1300" s="1">
        <f>VLOOKUP(G1300,Sku_Consolidated!A2:W957,11,FALSE)</f>
      </c>
      <c r="X1300" s="1">
        <f>VLOOKUP(G1300,Sku_Consolidated!A2:H957,8,FALSE)</f>
      </c>
      <c r="Y1300" s="1">
        <f>VLOOKUP(G1300,Sku_Consolidated!A2:I957,9,FALSE)</f>
      </c>
      <c r="Z1300" s="1" t="s">
        <v>41</v>
      </c>
      <c r="AA1300" s="1">
        <f>VLOOKUP(G1300,Sku_Consolidated!A2:E957,5,FALSE)</f>
      </c>
      <c r="AB1300" s="1">
        <f>IF(VLOOKUP(G1300,Sku_Consolidated!A2:S957,19,FALSE)="SHOWCASE", VLOOKUP(E1300,Store_Showcase!B2:N144,13, FALSE), IF(VLOOKUP(G1300,Sku_Consolidated!A2:S957,19,FALSE)="VAM",VLOOKUP(E1300,Store_VAM!B2:N273,13, FALSE),VLOOKUP(E1300,Store_SRP!B2:N110,13, FALSE)))</f>
      </c>
      <c r="AC1300" s="1">
        <f>IF(IFERROR(AB1300,TRUE)=TRUE, "-","OK")</f>
      </c>
      <c r="AD1300" s="11" t="s">
        <v>37</v>
      </c>
      <c r="AE1300" s="11" t="s">
        <v>37</v>
      </c>
      <c r="AF1300" s="1">
        <f>IF(IFERROR(VLOOKUP(E1300,Store_Showcase!B2:H144,{5}, FALSE), TRUE)=TRUE, IF(IFERROR(VLOOKUP(E1300,Store_SRP!B2:H110,{5}, FALSE), TRUE)=TRUE,VLOOKUP(E1300,Store_VAM!B2:H273,{5}, FALSE),VLOOKUP(E1300,Store_SRP!B2:H110,{5}, FALSE)), VLOOKUP(E1300,Store_Showcase!B2:H144,{5}, FALSE))</f>
      </c>
      <c r="AG1300" s="1">
        <f>IF(IFERROR(VLOOKUP(E1300,Store_Showcase!B2:H144,{6}, FALSE), TRUE)=TRUE, IF(IFERROR(VLOOKUP(E1300,Store_SRP!B2:H110,{6}, FALSE), TRUE)=TRUE,VLOOKUP(E1300,Store_VAM!B2:H273,{6}, FALSE),VLOOKUP(E1300,Store_SRP!B2:H110,{6}, FALSE)), VLOOKUP(E1300,Store_Showcase!B2:H144,{6}, FALSE))</f>
      </c>
      <c r="AH1300" s="1">
        <f>VLOOKUP(G1300,Sku_Consolidated!A2:R957,18,FALSE)</f>
      </c>
      <c r="AI1300" s="1">
        <f>VLOOKUP(G1300,Sku_Consolidated!A2:S957,19,FALSE)</f>
      </c>
      <c r="AJ1300" s="1">
        <f>VLOOKUP(G1300,Sku_Consolidated!A2:T957,20,FALSE)</f>
      </c>
    </row>
    <row r="1301" spans="1:36" x14ac:dyDescent="0.25">
      <c r="A1301" s="1">
        <v>2024</v>
      </c>
      <c r="B1301" s="1" t="s">
        <v>31</v>
      </c>
      <c r="C1301" s="1" t="s">
        <v>32</v>
      </c>
      <c r="D1301" s="1" t="s">
        <v>33</v>
      </c>
      <c r="E1301" s="9" t="s">
        <v>2311</v>
      </c>
      <c r="F1301" s="1">
        <f>IF(VLOOKUP(G1301,Sku_Consolidated!A2:S957,{19},FALSE)="SHOWCASE", VLOOKUP(E1301,Store_Showcase!B2:C144,{2}, FALSE), IF(VLOOKUP(G1301,Sku_Consolidated!A2:S957,{19},FALSE)="VAM",VLOOKUP(E1301,Store_VAM!B2:C273,{2}, FALSE),VLOOKUP(E1301,Store_SRP!B2:C110,{2}, FALSE)))</f>
      </c>
      <c r="G1301" s="1">
        <v>61840</v>
      </c>
      <c r="H1301" s="1" t="s">
        <v>171</v>
      </c>
      <c r="I1301" s="10" t="s">
        <v>3435</v>
      </c>
      <c r="J1301" s="1">
        <f>VLOOKUP(G1301,Sku_Consolidated!A2:C957, 3, FALSE)</f>
      </c>
      <c r="K1301" s="10">
        <f>IF(J1301="PACK", I1301, 0)</f>
      </c>
      <c r="L1301" s="10">
        <f>IF(J1301="KG", I1301, I1301 * VLOOKUP(G1301,Sku_Consolidated!A2:U957,21,FALSE))</f>
      </c>
      <c r="M1301" s="10" t="s">
        <v>37</v>
      </c>
      <c r="N1301" s="11" t="s">
        <v>3436</v>
      </c>
      <c r="O1301" s="10" t="s">
        <v>3437</v>
      </c>
      <c r="P1301" s="10">
        <f>N1301 - O1301</f>
      </c>
      <c r="Q1301" s="1">
        <f>VLOOKUP(G1301,Sku_Consolidated!A2:G957,7, FALSE)</f>
      </c>
      <c r="R1301" s="1">
        <f>IF(IFERROR(VLOOKUP(E1301,Store_Showcase!B2:H144,7, FALSE), TRUE)=TRUE, IF(IFERROR(VLOOKUP(E1301,Store_SRP!B2:H110,7, FALSE), TRUE)=TRUE,VLOOKUP(E1301,Store_VAM!B2:H273,7, FALSE),VLOOKUP(E1301,Store_SRP!B2:H110,7, FALSE)), VLOOKUP(E1301,Store_Showcase!B2:H144,7, FALSE))</f>
      </c>
      <c r="S1301" s="1">
        <f>IF(IFERROR(VLOOKUP(E1301,Store_Showcase!B2:I144,8, FALSE), TRUE)=TRUE, IF(IFERROR(VLOOKUP(E1301,Store_SRP!B2:I110,8, FALSE), TRUE)=TRUE,VLOOKUP(E1301,Store_VAM!B2:I273,8, FALSE),VLOOKUP(E1301,Store_SRP!B2:I110,8, FALSE)), VLOOKUP(E1301,Store_Showcase!B2:I144,8, FALSE))</f>
      </c>
      <c r="T1301" s="1">
        <f>VLOOKUP(G1301,Sku_Consolidated!A2:R957,18,FALSE)</f>
      </c>
      <c r="U1301" s="1" t="s">
        <v>3404</v>
      </c>
      <c r="V1301" s="1">
        <f>IF(VLOOKUP(G1301,Sku_Consolidated!A2:S957,19,FALSE)="SHOWCASE", VLOOKUP(E1301,Store_Showcase!B2:L144,11, FALSE), IF(VLOOKUP(G1301,Sku_Consolidated!A2:S957,19,FALSE)="VAM",VLOOKUP(E1301,Store_VAM!B2:L273,11, FALSE),VLOOKUP(E1301,Store_SRP!B2:L110,11, FALSE)))</f>
      </c>
      <c r="W1301" s="1">
        <f>VLOOKUP(G1301,Sku_Consolidated!A2:W957,11,FALSE)</f>
      </c>
      <c r="X1301" s="1">
        <f>VLOOKUP(G1301,Sku_Consolidated!A2:H957,8,FALSE)</f>
      </c>
      <c r="Y1301" s="1">
        <f>VLOOKUP(G1301,Sku_Consolidated!A2:I957,9,FALSE)</f>
      </c>
      <c r="Z1301" s="1" t="s">
        <v>41</v>
      </c>
      <c r="AA1301" s="1">
        <f>VLOOKUP(G1301,Sku_Consolidated!A2:E957,5,FALSE)</f>
      </c>
      <c r="AB1301" s="1">
        <f>IF(VLOOKUP(G1301,Sku_Consolidated!A2:S957,19,FALSE)="SHOWCASE", VLOOKUP(E1301,Store_Showcase!B2:N144,13, FALSE), IF(VLOOKUP(G1301,Sku_Consolidated!A2:S957,19,FALSE)="VAM",VLOOKUP(E1301,Store_VAM!B2:N273,13, FALSE),VLOOKUP(E1301,Store_SRP!B2:N110,13, FALSE)))</f>
      </c>
      <c r="AC1301" s="1">
        <f>IF(IFERROR(AB1301,TRUE)=TRUE, "-","OK")</f>
      </c>
      <c r="AD1301" s="11" t="s">
        <v>37</v>
      </c>
      <c r="AE1301" s="11" t="s">
        <v>37</v>
      </c>
      <c r="AF1301" s="1">
        <f>IF(IFERROR(VLOOKUP(E1301,Store_Showcase!B2:H144,{5}, FALSE), TRUE)=TRUE, IF(IFERROR(VLOOKUP(E1301,Store_SRP!B2:H110,{5}, FALSE), TRUE)=TRUE,VLOOKUP(E1301,Store_VAM!B2:H273,{5}, FALSE),VLOOKUP(E1301,Store_SRP!B2:H110,{5}, FALSE)), VLOOKUP(E1301,Store_Showcase!B2:H144,{5}, FALSE))</f>
      </c>
      <c r="AG1301" s="1">
        <f>IF(IFERROR(VLOOKUP(E1301,Store_Showcase!B2:H144,{6}, FALSE), TRUE)=TRUE, IF(IFERROR(VLOOKUP(E1301,Store_SRP!B2:H110,{6}, FALSE), TRUE)=TRUE,VLOOKUP(E1301,Store_VAM!B2:H273,{6}, FALSE),VLOOKUP(E1301,Store_SRP!B2:H110,{6}, FALSE)), VLOOKUP(E1301,Store_Showcase!B2:H144,{6}, FALSE))</f>
      </c>
      <c r="AH1301" s="1">
        <f>VLOOKUP(G1301,Sku_Consolidated!A2:R957,18,FALSE)</f>
      </c>
      <c r="AI1301" s="1">
        <f>VLOOKUP(G1301,Sku_Consolidated!A2:S957,19,FALSE)</f>
      </c>
      <c r="AJ1301" s="1">
        <f>VLOOKUP(G1301,Sku_Consolidated!A2:T957,20,FALSE)</f>
      </c>
    </row>
    <row r="1302" spans="1:36" x14ac:dyDescent="0.25">
      <c r="A1302" s="1">
        <v>2024</v>
      </c>
      <c r="B1302" s="1" t="s">
        <v>31</v>
      </c>
      <c r="C1302" s="1" t="s">
        <v>32</v>
      </c>
      <c r="D1302" s="1" t="s">
        <v>33</v>
      </c>
      <c r="E1302" s="9" t="s">
        <v>2311</v>
      </c>
      <c r="F1302" s="1">
        <f>IF(VLOOKUP(G1302,Sku_Consolidated!A2:S957,{19},FALSE)="SHOWCASE", VLOOKUP(E1302,Store_Showcase!B2:C144,{2}, FALSE), IF(VLOOKUP(G1302,Sku_Consolidated!A2:S957,{19},FALSE)="VAM",VLOOKUP(E1302,Store_VAM!B2:C273,{2}, FALSE),VLOOKUP(E1302,Store_SRP!B2:C110,{2}, FALSE)))</f>
      </c>
      <c r="G1302" s="1">
        <v>61841</v>
      </c>
      <c r="H1302" s="1" t="s">
        <v>122</v>
      </c>
      <c r="I1302" s="10" t="s">
        <v>1209</v>
      </c>
      <c r="J1302" s="1">
        <f>VLOOKUP(G1302,Sku_Consolidated!A2:C957, 3, FALSE)</f>
      </c>
      <c r="K1302" s="10">
        <f>IF(J1302="PACK", I1302, 0)</f>
      </c>
      <c r="L1302" s="10">
        <f>IF(J1302="KG", I1302, I1302 * VLOOKUP(G1302,Sku_Consolidated!A2:U957,21,FALSE))</f>
      </c>
      <c r="M1302" s="10" t="s">
        <v>37</v>
      </c>
      <c r="N1302" s="11" t="s">
        <v>3438</v>
      </c>
      <c r="O1302" s="10" t="s">
        <v>3439</v>
      </c>
      <c r="P1302" s="10">
        <f>N1302 - O1302</f>
      </c>
      <c r="Q1302" s="1">
        <f>VLOOKUP(G1302,Sku_Consolidated!A2:G957,7, FALSE)</f>
      </c>
      <c r="R1302" s="1">
        <f>IF(IFERROR(VLOOKUP(E1302,Store_Showcase!B2:H144,7, FALSE), TRUE)=TRUE, IF(IFERROR(VLOOKUP(E1302,Store_SRP!B2:H110,7, FALSE), TRUE)=TRUE,VLOOKUP(E1302,Store_VAM!B2:H273,7, FALSE),VLOOKUP(E1302,Store_SRP!B2:H110,7, FALSE)), VLOOKUP(E1302,Store_Showcase!B2:H144,7, FALSE))</f>
      </c>
      <c r="S1302" s="1">
        <f>IF(IFERROR(VLOOKUP(E1302,Store_Showcase!B2:I144,8, FALSE), TRUE)=TRUE, IF(IFERROR(VLOOKUP(E1302,Store_SRP!B2:I110,8, FALSE), TRUE)=TRUE,VLOOKUP(E1302,Store_VAM!B2:I273,8, FALSE),VLOOKUP(E1302,Store_SRP!B2:I110,8, FALSE)), VLOOKUP(E1302,Store_Showcase!B2:I144,8, FALSE))</f>
      </c>
      <c r="T1302" s="1">
        <f>VLOOKUP(G1302,Sku_Consolidated!A2:R957,18,FALSE)</f>
      </c>
      <c r="U1302" s="1" t="s">
        <v>3404</v>
      </c>
      <c r="V1302" s="1">
        <f>IF(VLOOKUP(G1302,Sku_Consolidated!A2:S957,19,FALSE)="SHOWCASE", VLOOKUP(E1302,Store_Showcase!B2:L144,11, FALSE), IF(VLOOKUP(G1302,Sku_Consolidated!A2:S957,19,FALSE)="VAM",VLOOKUP(E1302,Store_VAM!B2:L273,11, FALSE),VLOOKUP(E1302,Store_SRP!B2:L110,11, FALSE)))</f>
      </c>
      <c r="W1302" s="1">
        <f>VLOOKUP(G1302,Sku_Consolidated!A2:W957,11,FALSE)</f>
      </c>
      <c r="X1302" s="1">
        <f>VLOOKUP(G1302,Sku_Consolidated!A2:H957,8,FALSE)</f>
      </c>
      <c r="Y1302" s="1">
        <f>VLOOKUP(G1302,Sku_Consolidated!A2:I957,9,FALSE)</f>
      </c>
      <c r="Z1302" s="1" t="s">
        <v>41</v>
      </c>
      <c r="AA1302" s="1">
        <f>VLOOKUP(G1302,Sku_Consolidated!A2:E957,5,FALSE)</f>
      </c>
      <c r="AB1302" s="1">
        <f>IF(VLOOKUP(G1302,Sku_Consolidated!A2:S957,19,FALSE)="SHOWCASE", VLOOKUP(E1302,Store_Showcase!B2:N144,13, FALSE), IF(VLOOKUP(G1302,Sku_Consolidated!A2:S957,19,FALSE)="VAM",VLOOKUP(E1302,Store_VAM!B2:N273,13, FALSE),VLOOKUP(E1302,Store_SRP!B2:N110,13, FALSE)))</f>
      </c>
      <c r="AC1302" s="1">
        <f>IF(IFERROR(AB1302,TRUE)=TRUE, "-","OK")</f>
      </c>
      <c r="AD1302" s="11" t="s">
        <v>37</v>
      </c>
      <c r="AE1302" s="11" t="s">
        <v>37</v>
      </c>
      <c r="AF1302" s="1">
        <f>IF(IFERROR(VLOOKUP(E1302,Store_Showcase!B2:H144,{5}, FALSE), TRUE)=TRUE, IF(IFERROR(VLOOKUP(E1302,Store_SRP!B2:H110,{5}, FALSE), TRUE)=TRUE,VLOOKUP(E1302,Store_VAM!B2:H273,{5}, FALSE),VLOOKUP(E1302,Store_SRP!B2:H110,{5}, FALSE)), VLOOKUP(E1302,Store_Showcase!B2:H144,{5}, FALSE))</f>
      </c>
      <c r="AG1302" s="1">
        <f>IF(IFERROR(VLOOKUP(E1302,Store_Showcase!B2:H144,{6}, FALSE), TRUE)=TRUE, IF(IFERROR(VLOOKUP(E1302,Store_SRP!B2:H110,{6}, FALSE), TRUE)=TRUE,VLOOKUP(E1302,Store_VAM!B2:H273,{6}, FALSE),VLOOKUP(E1302,Store_SRP!B2:H110,{6}, FALSE)), VLOOKUP(E1302,Store_Showcase!B2:H144,{6}, FALSE))</f>
      </c>
      <c r="AH1302" s="1">
        <f>VLOOKUP(G1302,Sku_Consolidated!A2:R957,18,FALSE)</f>
      </c>
      <c r="AI1302" s="1">
        <f>VLOOKUP(G1302,Sku_Consolidated!A2:S957,19,FALSE)</f>
      </c>
      <c r="AJ1302" s="1">
        <f>VLOOKUP(G1302,Sku_Consolidated!A2:T957,20,FALSE)</f>
      </c>
    </row>
    <row r="1303" spans="1:36" x14ac:dyDescent="0.25">
      <c r="A1303" s="1">
        <v>2024</v>
      </c>
      <c r="B1303" s="1" t="s">
        <v>31</v>
      </c>
      <c r="C1303" s="1" t="s">
        <v>32</v>
      </c>
      <c r="D1303" s="1" t="s">
        <v>33</v>
      </c>
      <c r="E1303" s="9" t="s">
        <v>2311</v>
      </c>
      <c r="F1303" s="1">
        <f>IF(VLOOKUP(G1303,Sku_Consolidated!A2:S957,{19},FALSE)="SHOWCASE", VLOOKUP(E1303,Store_Showcase!B2:C144,{2}, FALSE), IF(VLOOKUP(G1303,Sku_Consolidated!A2:S957,{19},FALSE)="VAM",VLOOKUP(E1303,Store_VAM!B2:C273,{2}, FALSE),VLOOKUP(E1303,Store_SRP!B2:C110,{2}, FALSE)))</f>
      </c>
      <c r="G1303" s="1">
        <v>61842</v>
      </c>
      <c r="H1303" s="1" t="s">
        <v>126</v>
      </c>
      <c r="I1303" s="10" t="s">
        <v>866</v>
      </c>
      <c r="J1303" s="1">
        <f>VLOOKUP(G1303,Sku_Consolidated!A2:C957, 3, FALSE)</f>
      </c>
      <c r="K1303" s="10">
        <f>IF(J1303="PACK", I1303, 0)</f>
      </c>
      <c r="L1303" s="10">
        <f>IF(J1303="KG", I1303, I1303 * VLOOKUP(G1303,Sku_Consolidated!A2:U957,21,FALSE))</f>
      </c>
      <c r="M1303" s="10" t="s">
        <v>37</v>
      </c>
      <c r="N1303" s="11" t="s">
        <v>3440</v>
      </c>
      <c r="O1303" s="10" t="s">
        <v>3441</v>
      </c>
      <c r="P1303" s="10">
        <f>N1303 - O1303</f>
      </c>
      <c r="Q1303" s="1">
        <f>VLOOKUP(G1303,Sku_Consolidated!A2:G957,7, FALSE)</f>
      </c>
      <c r="R1303" s="1">
        <f>IF(IFERROR(VLOOKUP(E1303,Store_Showcase!B2:H144,7, FALSE), TRUE)=TRUE, IF(IFERROR(VLOOKUP(E1303,Store_SRP!B2:H110,7, FALSE), TRUE)=TRUE,VLOOKUP(E1303,Store_VAM!B2:H273,7, FALSE),VLOOKUP(E1303,Store_SRP!B2:H110,7, FALSE)), VLOOKUP(E1303,Store_Showcase!B2:H144,7, FALSE))</f>
      </c>
      <c r="S1303" s="1">
        <f>IF(IFERROR(VLOOKUP(E1303,Store_Showcase!B2:I144,8, FALSE), TRUE)=TRUE, IF(IFERROR(VLOOKUP(E1303,Store_SRP!B2:I110,8, FALSE), TRUE)=TRUE,VLOOKUP(E1303,Store_VAM!B2:I273,8, FALSE),VLOOKUP(E1303,Store_SRP!B2:I110,8, FALSE)), VLOOKUP(E1303,Store_Showcase!B2:I144,8, FALSE))</f>
      </c>
      <c r="T1303" s="1">
        <f>VLOOKUP(G1303,Sku_Consolidated!A2:R957,18,FALSE)</f>
      </c>
      <c r="U1303" s="1" t="s">
        <v>3404</v>
      </c>
      <c r="V1303" s="1">
        <f>IF(VLOOKUP(G1303,Sku_Consolidated!A2:S957,19,FALSE)="SHOWCASE", VLOOKUP(E1303,Store_Showcase!B2:L144,11, FALSE), IF(VLOOKUP(G1303,Sku_Consolidated!A2:S957,19,FALSE)="VAM",VLOOKUP(E1303,Store_VAM!B2:L273,11, FALSE),VLOOKUP(E1303,Store_SRP!B2:L110,11, FALSE)))</f>
      </c>
      <c r="W1303" s="1">
        <f>VLOOKUP(G1303,Sku_Consolidated!A2:W957,11,FALSE)</f>
      </c>
      <c r="X1303" s="1">
        <f>VLOOKUP(G1303,Sku_Consolidated!A2:H957,8,FALSE)</f>
      </c>
      <c r="Y1303" s="1">
        <f>VLOOKUP(G1303,Sku_Consolidated!A2:I957,9,FALSE)</f>
      </c>
      <c r="Z1303" s="1" t="s">
        <v>41</v>
      </c>
      <c r="AA1303" s="1">
        <f>VLOOKUP(G1303,Sku_Consolidated!A2:E957,5,FALSE)</f>
      </c>
      <c r="AB1303" s="1">
        <f>IF(VLOOKUP(G1303,Sku_Consolidated!A2:S957,19,FALSE)="SHOWCASE", VLOOKUP(E1303,Store_Showcase!B2:N144,13, FALSE), IF(VLOOKUP(G1303,Sku_Consolidated!A2:S957,19,FALSE)="VAM",VLOOKUP(E1303,Store_VAM!B2:N273,13, FALSE),VLOOKUP(E1303,Store_SRP!B2:N110,13, FALSE)))</f>
      </c>
      <c r="AC1303" s="1">
        <f>IF(IFERROR(AB1303,TRUE)=TRUE, "-","OK")</f>
      </c>
      <c r="AD1303" s="11" t="s">
        <v>37</v>
      </c>
      <c r="AE1303" s="11" t="s">
        <v>37</v>
      </c>
      <c r="AF1303" s="1">
        <f>IF(IFERROR(VLOOKUP(E1303,Store_Showcase!B2:H144,{5}, FALSE), TRUE)=TRUE, IF(IFERROR(VLOOKUP(E1303,Store_SRP!B2:H110,{5}, FALSE), TRUE)=TRUE,VLOOKUP(E1303,Store_VAM!B2:H273,{5}, FALSE),VLOOKUP(E1303,Store_SRP!B2:H110,{5}, FALSE)), VLOOKUP(E1303,Store_Showcase!B2:H144,{5}, FALSE))</f>
      </c>
      <c r="AG1303" s="1">
        <f>IF(IFERROR(VLOOKUP(E1303,Store_Showcase!B2:H144,{6}, FALSE), TRUE)=TRUE, IF(IFERROR(VLOOKUP(E1303,Store_SRP!B2:H110,{6}, FALSE), TRUE)=TRUE,VLOOKUP(E1303,Store_VAM!B2:H273,{6}, FALSE),VLOOKUP(E1303,Store_SRP!B2:H110,{6}, FALSE)), VLOOKUP(E1303,Store_Showcase!B2:H144,{6}, FALSE))</f>
      </c>
      <c r="AH1303" s="1">
        <f>VLOOKUP(G1303,Sku_Consolidated!A2:R957,18,FALSE)</f>
      </c>
      <c r="AI1303" s="1">
        <f>VLOOKUP(G1303,Sku_Consolidated!A2:S957,19,FALSE)</f>
      </c>
      <c r="AJ1303" s="1">
        <f>VLOOKUP(G1303,Sku_Consolidated!A2:T957,20,FALSE)</f>
      </c>
    </row>
    <row r="1304" spans="1:36" x14ac:dyDescent="0.25">
      <c r="A1304" s="1">
        <v>2024</v>
      </c>
      <c r="B1304" s="1" t="s">
        <v>31</v>
      </c>
      <c r="C1304" s="1" t="s">
        <v>32</v>
      </c>
      <c r="D1304" s="1" t="s">
        <v>33</v>
      </c>
      <c r="E1304" s="9" t="s">
        <v>2311</v>
      </c>
      <c r="F1304" s="1">
        <f>IF(VLOOKUP(G1304,Sku_Consolidated!A2:S957,{19},FALSE)="SHOWCASE", VLOOKUP(E1304,Store_Showcase!B2:C144,{2}, FALSE), IF(VLOOKUP(G1304,Sku_Consolidated!A2:S957,{19},FALSE)="VAM",VLOOKUP(E1304,Store_VAM!B2:C273,{2}, FALSE),VLOOKUP(E1304,Store_SRP!B2:C110,{2}, FALSE)))</f>
      </c>
      <c r="G1304" s="1">
        <v>61844</v>
      </c>
      <c r="H1304" s="1" t="s">
        <v>178</v>
      </c>
      <c r="I1304" s="10" t="s">
        <v>625</v>
      </c>
      <c r="J1304" s="1">
        <f>VLOOKUP(G1304,Sku_Consolidated!A2:C957, 3, FALSE)</f>
      </c>
      <c r="K1304" s="10">
        <f>IF(J1304="PACK", I1304, 0)</f>
      </c>
      <c r="L1304" s="10">
        <f>IF(J1304="KG", I1304, I1304 * VLOOKUP(G1304,Sku_Consolidated!A2:U957,21,FALSE))</f>
      </c>
      <c r="M1304" s="10" t="s">
        <v>37</v>
      </c>
      <c r="N1304" s="11" t="s">
        <v>3442</v>
      </c>
      <c r="O1304" s="10" t="s">
        <v>3443</v>
      </c>
      <c r="P1304" s="10">
        <f>N1304 - O1304</f>
      </c>
      <c r="Q1304" s="1">
        <f>VLOOKUP(G1304,Sku_Consolidated!A2:G957,7, FALSE)</f>
      </c>
      <c r="R1304" s="1">
        <f>IF(IFERROR(VLOOKUP(E1304,Store_Showcase!B2:H144,7, FALSE), TRUE)=TRUE, IF(IFERROR(VLOOKUP(E1304,Store_SRP!B2:H110,7, FALSE), TRUE)=TRUE,VLOOKUP(E1304,Store_VAM!B2:H273,7, FALSE),VLOOKUP(E1304,Store_SRP!B2:H110,7, FALSE)), VLOOKUP(E1304,Store_Showcase!B2:H144,7, FALSE))</f>
      </c>
      <c r="S1304" s="1">
        <f>IF(IFERROR(VLOOKUP(E1304,Store_Showcase!B2:I144,8, FALSE), TRUE)=TRUE, IF(IFERROR(VLOOKUP(E1304,Store_SRP!B2:I110,8, FALSE), TRUE)=TRUE,VLOOKUP(E1304,Store_VAM!B2:I273,8, FALSE),VLOOKUP(E1304,Store_SRP!B2:I110,8, FALSE)), VLOOKUP(E1304,Store_Showcase!B2:I144,8, FALSE))</f>
      </c>
      <c r="T1304" s="1">
        <f>VLOOKUP(G1304,Sku_Consolidated!A2:R957,18,FALSE)</f>
      </c>
      <c r="U1304" s="1" t="s">
        <v>3404</v>
      </c>
      <c r="V1304" s="1">
        <f>IF(VLOOKUP(G1304,Sku_Consolidated!A2:S957,19,FALSE)="SHOWCASE", VLOOKUP(E1304,Store_Showcase!B2:L144,11, FALSE), IF(VLOOKUP(G1304,Sku_Consolidated!A2:S957,19,FALSE)="VAM",VLOOKUP(E1304,Store_VAM!B2:L273,11, FALSE),VLOOKUP(E1304,Store_SRP!B2:L110,11, FALSE)))</f>
      </c>
      <c r="W1304" s="1">
        <f>VLOOKUP(G1304,Sku_Consolidated!A2:W957,11,FALSE)</f>
      </c>
      <c r="X1304" s="1">
        <f>VLOOKUP(G1304,Sku_Consolidated!A2:H957,8,FALSE)</f>
      </c>
      <c r="Y1304" s="1">
        <f>VLOOKUP(G1304,Sku_Consolidated!A2:I957,9,FALSE)</f>
      </c>
      <c r="Z1304" s="1" t="s">
        <v>41</v>
      </c>
      <c r="AA1304" s="1">
        <f>VLOOKUP(G1304,Sku_Consolidated!A2:E957,5,FALSE)</f>
      </c>
      <c r="AB1304" s="1">
        <f>IF(VLOOKUP(G1304,Sku_Consolidated!A2:S957,19,FALSE)="SHOWCASE", VLOOKUP(E1304,Store_Showcase!B2:N144,13, FALSE), IF(VLOOKUP(G1304,Sku_Consolidated!A2:S957,19,FALSE)="VAM",VLOOKUP(E1304,Store_VAM!B2:N273,13, FALSE),VLOOKUP(E1304,Store_SRP!B2:N110,13, FALSE)))</f>
      </c>
      <c r="AC1304" s="1">
        <f>IF(IFERROR(AB1304,TRUE)=TRUE, "-","OK")</f>
      </c>
      <c r="AD1304" s="11" t="s">
        <v>37</v>
      </c>
      <c r="AE1304" s="11" t="s">
        <v>37</v>
      </c>
      <c r="AF1304" s="1">
        <f>IF(IFERROR(VLOOKUP(E1304,Store_Showcase!B2:H144,{5}, FALSE), TRUE)=TRUE, IF(IFERROR(VLOOKUP(E1304,Store_SRP!B2:H110,{5}, FALSE), TRUE)=TRUE,VLOOKUP(E1304,Store_VAM!B2:H273,{5}, FALSE),VLOOKUP(E1304,Store_SRP!B2:H110,{5}, FALSE)), VLOOKUP(E1304,Store_Showcase!B2:H144,{5}, FALSE))</f>
      </c>
      <c r="AG1304" s="1">
        <f>IF(IFERROR(VLOOKUP(E1304,Store_Showcase!B2:H144,{6}, FALSE), TRUE)=TRUE, IF(IFERROR(VLOOKUP(E1304,Store_SRP!B2:H110,{6}, FALSE), TRUE)=TRUE,VLOOKUP(E1304,Store_VAM!B2:H273,{6}, FALSE),VLOOKUP(E1304,Store_SRP!B2:H110,{6}, FALSE)), VLOOKUP(E1304,Store_Showcase!B2:H144,{6}, FALSE))</f>
      </c>
      <c r="AH1304" s="1">
        <f>VLOOKUP(G1304,Sku_Consolidated!A2:R957,18,FALSE)</f>
      </c>
      <c r="AI1304" s="1">
        <f>VLOOKUP(G1304,Sku_Consolidated!A2:S957,19,FALSE)</f>
      </c>
      <c r="AJ1304" s="1">
        <f>VLOOKUP(G1304,Sku_Consolidated!A2:T957,20,FALSE)</f>
      </c>
    </row>
    <row r="1305" spans="1:36" x14ac:dyDescent="0.25">
      <c r="A1305" s="1">
        <v>2024</v>
      </c>
      <c r="B1305" s="1" t="s">
        <v>31</v>
      </c>
      <c r="C1305" s="1" t="s">
        <v>32</v>
      </c>
      <c r="D1305" s="1" t="s">
        <v>33</v>
      </c>
      <c r="E1305" s="9" t="s">
        <v>2311</v>
      </c>
      <c r="F1305" s="1">
        <f>IF(VLOOKUP(G1305,Sku_Consolidated!A2:S957,{19},FALSE)="SHOWCASE", VLOOKUP(E1305,Store_Showcase!B2:C144,{2}, FALSE), IF(VLOOKUP(G1305,Sku_Consolidated!A2:S957,{19},FALSE)="VAM",VLOOKUP(E1305,Store_VAM!B2:C273,{2}, FALSE),VLOOKUP(E1305,Store_SRP!B2:C110,{2}, FALSE)))</f>
      </c>
      <c r="G1305" s="1">
        <v>61850</v>
      </c>
      <c r="H1305" s="1" t="s">
        <v>134</v>
      </c>
      <c r="I1305" s="10" t="s">
        <v>3444</v>
      </c>
      <c r="J1305" s="1">
        <f>VLOOKUP(G1305,Sku_Consolidated!A2:C957, 3, FALSE)</f>
      </c>
      <c r="K1305" s="10">
        <f>IF(J1305="PACK", I1305, 0)</f>
      </c>
      <c r="L1305" s="10">
        <f>IF(J1305="KG", I1305, I1305 * VLOOKUP(G1305,Sku_Consolidated!A2:U957,21,FALSE))</f>
      </c>
      <c r="M1305" s="10" t="s">
        <v>37</v>
      </c>
      <c r="N1305" s="11" t="s">
        <v>3445</v>
      </c>
      <c r="O1305" s="10" t="s">
        <v>3446</v>
      </c>
      <c r="P1305" s="10">
        <f>N1305 - O1305</f>
      </c>
      <c r="Q1305" s="1">
        <f>VLOOKUP(G1305,Sku_Consolidated!A2:G957,7, FALSE)</f>
      </c>
      <c r="R1305" s="1">
        <f>IF(IFERROR(VLOOKUP(E1305,Store_Showcase!B2:H144,7, FALSE), TRUE)=TRUE, IF(IFERROR(VLOOKUP(E1305,Store_SRP!B2:H110,7, FALSE), TRUE)=TRUE,VLOOKUP(E1305,Store_VAM!B2:H273,7, FALSE),VLOOKUP(E1305,Store_SRP!B2:H110,7, FALSE)), VLOOKUP(E1305,Store_Showcase!B2:H144,7, FALSE))</f>
      </c>
      <c r="S1305" s="1">
        <f>IF(IFERROR(VLOOKUP(E1305,Store_Showcase!B2:I144,8, FALSE), TRUE)=TRUE, IF(IFERROR(VLOOKUP(E1305,Store_SRP!B2:I110,8, FALSE), TRUE)=TRUE,VLOOKUP(E1305,Store_VAM!B2:I273,8, FALSE),VLOOKUP(E1305,Store_SRP!B2:I110,8, FALSE)), VLOOKUP(E1305,Store_Showcase!B2:I144,8, FALSE))</f>
      </c>
      <c r="T1305" s="1">
        <f>VLOOKUP(G1305,Sku_Consolidated!A2:R957,18,FALSE)</f>
      </c>
      <c r="U1305" s="1" t="s">
        <v>3404</v>
      </c>
      <c r="V1305" s="1">
        <f>IF(VLOOKUP(G1305,Sku_Consolidated!A2:S957,19,FALSE)="SHOWCASE", VLOOKUP(E1305,Store_Showcase!B2:L144,11, FALSE), IF(VLOOKUP(G1305,Sku_Consolidated!A2:S957,19,FALSE)="VAM",VLOOKUP(E1305,Store_VAM!B2:L273,11, FALSE),VLOOKUP(E1305,Store_SRP!B2:L110,11, FALSE)))</f>
      </c>
      <c r="W1305" s="1">
        <f>VLOOKUP(G1305,Sku_Consolidated!A2:W957,11,FALSE)</f>
      </c>
      <c r="X1305" s="1">
        <f>VLOOKUP(G1305,Sku_Consolidated!A2:H957,8,FALSE)</f>
      </c>
      <c r="Y1305" s="1">
        <f>VLOOKUP(G1305,Sku_Consolidated!A2:I957,9,FALSE)</f>
      </c>
      <c r="Z1305" s="1" t="s">
        <v>41</v>
      </c>
      <c r="AA1305" s="1">
        <f>VLOOKUP(G1305,Sku_Consolidated!A2:E957,5,FALSE)</f>
      </c>
      <c r="AB1305" s="1">
        <f>IF(VLOOKUP(G1305,Sku_Consolidated!A2:S957,19,FALSE)="SHOWCASE", VLOOKUP(E1305,Store_Showcase!B2:N144,13, FALSE), IF(VLOOKUP(G1305,Sku_Consolidated!A2:S957,19,FALSE)="VAM",VLOOKUP(E1305,Store_VAM!B2:N273,13, FALSE),VLOOKUP(E1305,Store_SRP!B2:N110,13, FALSE)))</f>
      </c>
      <c r="AC1305" s="1">
        <f>IF(IFERROR(AB1305,TRUE)=TRUE, "-","OK")</f>
      </c>
      <c r="AD1305" s="11" t="s">
        <v>37</v>
      </c>
      <c r="AE1305" s="11" t="s">
        <v>37</v>
      </c>
      <c r="AF1305" s="1">
        <f>IF(IFERROR(VLOOKUP(E1305,Store_Showcase!B2:H144,{5}, FALSE), TRUE)=TRUE, IF(IFERROR(VLOOKUP(E1305,Store_SRP!B2:H110,{5}, FALSE), TRUE)=TRUE,VLOOKUP(E1305,Store_VAM!B2:H273,{5}, FALSE),VLOOKUP(E1305,Store_SRP!B2:H110,{5}, FALSE)), VLOOKUP(E1305,Store_Showcase!B2:H144,{5}, FALSE))</f>
      </c>
      <c r="AG1305" s="1">
        <f>IF(IFERROR(VLOOKUP(E1305,Store_Showcase!B2:H144,{6}, FALSE), TRUE)=TRUE, IF(IFERROR(VLOOKUP(E1305,Store_SRP!B2:H110,{6}, FALSE), TRUE)=TRUE,VLOOKUP(E1305,Store_VAM!B2:H273,{6}, FALSE),VLOOKUP(E1305,Store_SRP!B2:H110,{6}, FALSE)), VLOOKUP(E1305,Store_Showcase!B2:H144,{6}, FALSE))</f>
      </c>
      <c r="AH1305" s="1">
        <f>VLOOKUP(G1305,Sku_Consolidated!A2:R957,18,FALSE)</f>
      </c>
      <c r="AI1305" s="1">
        <f>VLOOKUP(G1305,Sku_Consolidated!A2:S957,19,FALSE)</f>
      </c>
      <c r="AJ1305" s="1">
        <f>VLOOKUP(G1305,Sku_Consolidated!A2:T957,20,FALSE)</f>
      </c>
    </row>
    <row r="1306" spans="1:36" x14ac:dyDescent="0.25">
      <c r="A1306" s="1">
        <v>2024</v>
      </c>
      <c r="B1306" s="1" t="s">
        <v>31</v>
      </c>
      <c r="C1306" s="1" t="s">
        <v>32</v>
      </c>
      <c r="D1306" s="1" t="s">
        <v>33</v>
      </c>
      <c r="E1306" s="9" t="s">
        <v>2311</v>
      </c>
      <c r="F1306" s="1">
        <f>IF(VLOOKUP(G1306,Sku_Consolidated!A2:S957,{19},FALSE)="SHOWCASE", VLOOKUP(E1306,Store_Showcase!B2:C144,{2}, FALSE), IF(VLOOKUP(G1306,Sku_Consolidated!A2:S957,{19},FALSE)="VAM",VLOOKUP(E1306,Store_VAM!B2:C273,{2}, FALSE),VLOOKUP(E1306,Store_SRP!B2:C110,{2}, FALSE)))</f>
      </c>
      <c r="G1306" s="1">
        <v>61852</v>
      </c>
      <c r="H1306" s="1" t="s">
        <v>138</v>
      </c>
      <c r="I1306" s="10" t="s">
        <v>3447</v>
      </c>
      <c r="J1306" s="1">
        <f>VLOOKUP(G1306,Sku_Consolidated!A2:C957, 3, FALSE)</f>
      </c>
      <c r="K1306" s="10">
        <f>IF(J1306="PACK", I1306, 0)</f>
      </c>
      <c r="L1306" s="10">
        <f>IF(J1306="KG", I1306, I1306 * VLOOKUP(G1306,Sku_Consolidated!A2:U957,21,FALSE))</f>
      </c>
      <c r="M1306" s="10" t="s">
        <v>37</v>
      </c>
      <c r="N1306" s="11" t="s">
        <v>3448</v>
      </c>
      <c r="O1306" s="10" t="s">
        <v>3449</v>
      </c>
      <c r="P1306" s="10">
        <f>N1306 - O1306</f>
      </c>
      <c r="Q1306" s="1">
        <f>VLOOKUP(G1306,Sku_Consolidated!A2:G957,7, FALSE)</f>
      </c>
      <c r="R1306" s="1">
        <f>IF(IFERROR(VLOOKUP(E1306,Store_Showcase!B2:H144,7, FALSE), TRUE)=TRUE, IF(IFERROR(VLOOKUP(E1306,Store_SRP!B2:H110,7, FALSE), TRUE)=TRUE,VLOOKUP(E1306,Store_VAM!B2:H273,7, FALSE),VLOOKUP(E1306,Store_SRP!B2:H110,7, FALSE)), VLOOKUP(E1306,Store_Showcase!B2:H144,7, FALSE))</f>
      </c>
      <c r="S1306" s="1">
        <f>IF(IFERROR(VLOOKUP(E1306,Store_Showcase!B2:I144,8, FALSE), TRUE)=TRUE, IF(IFERROR(VLOOKUP(E1306,Store_SRP!B2:I110,8, FALSE), TRUE)=TRUE,VLOOKUP(E1306,Store_VAM!B2:I273,8, FALSE),VLOOKUP(E1306,Store_SRP!B2:I110,8, FALSE)), VLOOKUP(E1306,Store_Showcase!B2:I144,8, FALSE))</f>
      </c>
      <c r="T1306" s="1">
        <f>VLOOKUP(G1306,Sku_Consolidated!A2:R957,18,FALSE)</f>
      </c>
      <c r="U1306" s="1" t="s">
        <v>3404</v>
      </c>
      <c r="V1306" s="1">
        <f>IF(VLOOKUP(G1306,Sku_Consolidated!A2:S957,19,FALSE)="SHOWCASE", VLOOKUP(E1306,Store_Showcase!B2:L144,11, FALSE), IF(VLOOKUP(G1306,Sku_Consolidated!A2:S957,19,FALSE)="VAM",VLOOKUP(E1306,Store_VAM!B2:L273,11, FALSE),VLOOKUP(E1306,Store_SRP!B2:L110,11, FALSE)))</f>
      </c>
      <c r="W1306" s="1">
        <f>VLOOKUP(G1306,Sku_Consolidated!A2:W957,11,FALSE)</f>
      </c>
      <c r="X1306" s="1">
        <f>VLOOKUP(G1306,Sku_Consolidated!A2:H957,8,FALSE)</f>
      </c>
      <c r="Y1306" s="1">
        <f>VLOOKUP(G1306,Sku_Consolidated!A2:I957,9,FALSE)</f>
      </c>
      <c r="Z1306" s="1" t="s">
        <v>41</v>
      </c>
      <c r="AA1306" s="1">
        <f>VLOOKUP(G1306,Sku_Consolidated!A2:E957,5,FALSE)</f>
      </c>
      <c r="AB1306" s="1">
        <f>IF(VLOOKUP(G1306,Sku_Consolidated!A2:S957,19,FALSE)="SHOWCASE", VLOOKUP(E1306,Store_Showcase!B2:N144,13, FALSE), IF(VLOOKUP(G1306,Sku_Consolidated!A2:S957,19,FALSE)="VAM",VLOOKUP(E1306,Store_VAM!B2:N273,13, FALSE),VLOOKUP(E1306,Store_SRP!B2:N110,13, FALSE)))</f>
      </c>
      <c r="AC1306" s="1">
        <f>IF(IFERROR(AB1306,TRUE)=TRUE, "-","OK")</f>
      </c>
      <c r="AD1306" s="11" t="s">
        <v>37</v>
      </c>
      <c r="AE1306" s="11" t="s">
        <v>37</v>
      </c>
      <c r="AF1306" s="1">
        <f>IF(IFERROR(VLOOKUP(E1306,Store_Showcase!B2:H144,{5}, FALSE), TRUE)=TRUE, IF(IFERROR(VLOOKUP(E1306,Store_SRP!B2:H110,{5}, FALSE), TRUE)=TRUE,VLOOKUP(E1306,Store_VAM!B2:H273,{5}, FALSE),VLOOKUP(E1306,Store_SRP!B2:H110,{5}, FALSE)), VLOOKUP(E1306,Store_Showcase!B2:H144,{5}, FALSE))</f>
      </c>
      <c r="AG1306" s="1">
        <f>IF(IFERROR(VLOOKUP(E1306,Store_Showcase!B2:H144,{6}, FALSE), TRUE)=TRUE, IF(IFERROR(VLOOKUP(E1306,Store_SRP!B2:H110,{6}, FALSE), TRUE)=TRUE,VLOOKUP(E1306,Store_VAM!B2:H273,{6}, FALSE),VLOOKUP(E1306,Store_SRP!B2:H110,{6}, FALSE)), VLOOKUP(E1306,Store_Showcase!B2:H144,{6}, FALSE))</f>
      </c>
      <c r="AH1306" s="1">
        <f>VLOOKUP(G1306,Sku_Consolidated!A2:R957,18,FALSE)</f>
      </c>
      <c r="AI1306" s="1">
        <f>VLOOKUP(G1306,Sku_Consolidated!A2:S957,19,FALSE)</f>
      </c>
      <c r="AJ1306" s="1">
        <f>VLOOKUP(G1306,Sku_Consolidated!A2:T957,20,FALSE)</f>
      </c>
    </row>
    <row r="1307" spans="1:36" x14ac:dyDescent="0.25">
      <c r="A1307" s="1">
        <v>2024</v>
      </c>
      <c r="B1307" s="1" t="s">
        <v>31</v>
      </c>
      <c r="C1307" s="1" t="s">
        <v>32</v>
      </c>
      <c r="D1307" s="1" t="s">
        <v>33</v>
      </c>
      <c r="E1307" s="9" t="s">
        <v>3450</v>
      </c>
      <c r="F1307" s="1">
        <f>IF(VLOOKUP(G1307,Sku_Consolidated!A2:S957,{19},FALSE)="SHOWCASE", VLOOKUP(E1307,Store_Showcase!B2:C144,{2}, FALSE), IF(VLOOKUP(G1307,Sku_Consolidated!A2:S957,{19},FALSE)="VAM",VLOOKUP(E1307,Store_VAM!B2:C273,{2}, FALSE),VLOOKUP(E1307,Store_SRP!B2:C110,{2}, FALSE)))</f>
      </c>
      <c r="G1307" s="1">
        <v>61755</v>
      </c>
      <c r="H1307" s="1" t="s">
        <v>86</v>
      </c>
      <c r="I1307" s="10" t="s">
        <v>1036</v>
      </c>
      <c r="J1307" s="1">
        <f>VLOOKUP(G1307,Sku_Consolidated!A2:C957, 3, FALSE)</f>
      </c>
      <c r="K1307" s="10">
        <f>IF(J1307="PACK", I1307, 0)</f>
      </c>
      <c r="L1307" s="10">
        <f>IF(J1307="KG", I1307, I1307 * VLOOKUP(G1307,Sku_Consolidated!A2:U957,21,FALSE))</f>
      </c>
      <c r="M1307" s="10" t="s">
        <v>37</v>
      </c>
      <c r="N1307" s="11" t="s">
        <v>3451</v>
      </c>
      <c r="O1307" s="10" t="s">
        <v>3452</v>
      </c>
      <c r="P1307" s="10">
        <f>N1307 - O1307</f>
      </c>
      <c r="Q1307" s="1">
        <f>VLOOKUP(G1307,Sku_Consolidated!A2:G957,7, FALSE)</f>
      </c>
      <c r="R1307" s="1">
        <f>IF(IFERROR(VLOOKUP(E1307,Store_Showcase!B2:H144,7, FALSE), TRUE)=TRUE, IF(IFERROR(VLOOKUP(E1307,Store_SRP!B2:H110,7, FALSE), TRUE)=TRUE,VLOOKUP(E1307,Store_VAM!B2:H273,7, FALSE),VLOOKUP(E1307,Store_SRP!B2:H110,7, FALSE)), VLOOKUP(E1307,Store_Showcase!B2:H144,7, FALSE))</f>
      </c>
      <c r="S1307" s="1">
        <f>IF(IFERROR(VLOOKUP(E1307,Store_Showcase!B2:I144,8, FALSE), TRUE)=TRUE, IF(IFERROR(VLOOKUP(E1307,Store_SRP!B2:I110,8, FALSE), TRUE)=TRUE,VLOOKUP(E1307,Store_VAM!B2:I273,8, FALSE),VLOOKUP(E1307,Store_SRP!B2:I110,8, FALSE)), VLOOKUP(E1307,Store_Showcase!B2:I144,8, FALSE))</f>
      </c>
      <c r="T1307" s="1">
        <f>VLOOKUP(G1307,Sku_Consolidated!A2:R957,18,FALSE)</f>
      </c>
      <c r="U1307" s="1" t="s">
        <v>3453</v>
      </c>
      <c r="V1307" s="1">
        <f>IF(VLOOKUP(G1307,Sku_Consolidated!A2:S957,19,FALSE)="SHOWCASE", VLOOKUP(E1307,Store_Showcase!B2:L144,11, FALSE), IF(VLOOKUP(G1307,Sku_Consolidated!A2:S957,19,FALSE)="VAM",VLOOKUP(E1307,Store_VAM!B2:L273,11, FALSE),VLOOKUP(E1307,Store_SRP!B2:L110,11, FALSE)))</f>
      </c>
      <c r="W1307" s="1">
        <f>VLOOKUP(G1307,Sku_Consolidated!A2:W957,11,FALSE)</f>
      </c>
      <c r="X1307" s="1">
        <f>VLOOKUP(G1307,Sku_Consolidated!A2:H957,8,FALSE)</f>
      </c>
      <c r="Y1307" s="1">
        <f>VLOOKUP(G1307,Sku_Consolidated!A2:I957,9,FALSE)</f>
      </c>
      <c r="Z1307" s="1" t="s">
        <v>41</v>
      </c>
      <c r="AA1307" s="1">
        <f>VLOOKUP(G1307,Sku_Consolidated!A2:E957,5,FALSE)</f>
      </c>
      <c r="AB1307" s="1">
        <f>IF(VLOOKUP(G1307,Sku_Consolidated!A2:S957,19,FALSE)="SHOWCASE", VLOOKUP(E1307,Store_Showcase!B2:N144,13, FALSE), IF(VLOOKUP(G1307,Sku_Consolidated!A2:S957,19,FALSE)="VAM",VLOOKUP(E1307,Store_VAM!B2:N273,13, FALSE),VLOOKUP(E1307,Store_SRP!B2:N110,13, FALSE)))</f>
      </c>
      <c r="AC1307" s="1">
        <f>IF(IFERROR(AB1307,TRUE)=TRUE, "-","OK")</f>
      </c>
      <c r="AD1307" s="11" t="s">
        <v>37</v>
      </c>
      <c r="AE1307" s="11" t="s">
        <v>37</v>
      </c>
      <c r="AF1307" s="1">
        <f>IF(IFERROR(VLOOKUP(E1307,Store_Showcase!B2:H144,{5}, FALSE), TRUE)=TRUE, IF(IFERROR(VLOOKUP(E1307,Store_SRP!B2:H110,{5}, FALSE), TRUE)=TRUE,VLOOKUP(E1307,Store_VAM!B2:H273,{5}, FALSE),VLOOKUP(E1307,Store_SRP!B2:H110,{5}, FALSE)), VLOOKUP(E1307,Store_Showcase!B2:H144,{5}, FALSE))</f>
      </c>
      <c r="AG1307" s="1">
        <f>IF(IFERROR(VLOOKUP(E1307,Store_Showcase!B2:H144,{6}, FALSE), TRUE)=TRUE, IF(IFERROR(VLOOKUP(E1307,Store_SRP!B2:H110,{6}, FALSE), TRUE)=TRUE,VLOOKUP(E1307,Store_VAM!B2:H273,{6}, FALSE),VLOOKUP(E1307,Store_SRP!B2:H110,{6}, FALSE)), VLOOKUP(E1307,Store_Showcase!B2:H144,{6}, FALSE))</f>
      </c>
      <c r="AH1307" s="1">
        <f>VLOOKUP(G1307,Sku_Consolidated!A2:R957,18,FALSE)</f>
      </c>
      <c r="AI1307" s="1">
        <f>VLOOKUP(G1307,Sku_Consolidated!A2:S957,19,FALSE)</f>
      </c>
      <c r="AJ1307" s="1">
        <f>VLOOKUP(G1307,Sku_Consolidated!A2:T957,20,FALSE)</f>
      </c>
    </row>
    <row r="1308" spans="1:36" x14ac:dyDescent="0.25">
      <c r="A1308" s="1">
        <v>2024</v>
      </c>
      <c r="B1308" s="1" t="s">
        <v>31</v>
      </c>
      <c r="C1308" s="1" t="s">
        <v>32</v>
      </c>
      <c r="D1308" s="1" t="s">
        <v>33</v>
      </c>
      <c r="E1308" s="9" t="s">
        <v>3450</v>
      </c>
      <c r="F1308" s="1">
        <f>IF(VLOOKUP(G1308,Sku_Consolidated!A2:S957,{19},FALSE)="SHOWCASE", VLOOKUP(E1308,Store_Showcase!B2:C144,{2}, FALSE), IF(VLOOKUP(G1308,Sku_Consolidated!A2:S957,{19},FALSE)="VAM",VLOOKUP(E1308,Store_VAM!B2:C273,{2}, FALSE),VLOOKUP(E1308,Store_SRP!B2:C110,{2}, FALSE)))</f>
      </c>
      <c r="G1308" s="1">
        <v>61762</v>
      </c>
      <c r="H1308" s="1" t="s">
        <v>252</v>
      </c>
      <c r="I1308" s="10" t="s">
        <v>370</v>
      </c>
      <c r="J1308" s="1">
        <f>VLOOKUP(G1308,Sku_Consolidated!A2:C957, 3, FALSE)</f>
      </c>
      <c r="K1308" s="10">
        <f>IF(J1308="PACK", I1308, 0)</f>
      </c>
      <c r="L1308" s="10">
        <f>IF(J1308="KG", I1308, I1308 * VLOOKUP(G1308,Sku_Consolidated!A2:U957,21,FALSE))</f>
      </c>
      <c r="M1308" s="10" t="s">
        <v>37</v>
      </c>
      <c r="N1308" s="11" t="s">
        <v>3454</v>
      </c>
      <c r="O1308" s="10" t="s">
        <v>3455</v>
      </c>
      <c r="P1308" s="10">
        <f>N1308 - O1308</f>
      </c>
      <c r="Q1308" s="1">
        <f>VLOOKUP(G1308,Sku_Consolidated!A2:G957,7, FALSE)</f>
      </c>
      <c r="R1308" s="1">
        <f>IF(IFERROR(VLOOKUP(E1308,Store_Showcase!B2:H144,7, FALSE), TRUE)=TRUE, IF(IFERROR(VLOOKUP(E1308,Store_SRP!B2:H110,7, FALSE), TRUE)=TRUE,VLOOKUP(E1308,Store_VAM!B2:H273,7, FALSE),VLOOKUP(E1308,Store_SRP!B2:H110,7, FALSE)), VLOOKUP(E1308,Store_Showcase!B2:H144,7, FALSE))</f>
      </c>
      <c r="S1308" s="1">
        <f>IF(IFERROR(VLOOKUP(E1308,Store_Showcase!B2:I144,8, FALSE), TRUE)=TRUE, IF(IFERROR(VLOOKUP(E1308,Store_SRP!B2:I110,8, FALSE), TRUE)=TRUE,VLOOKUP(E1308,Store_VAM!B2:I273,8, FALSE),VLOOKUP(E1308,Store_SRP!B2:I110,8, FALSE)), VLOOKUP(E1308,Store_Showcase!B2:I144,8, FALSE))</f>
      </c>
      <c r="T1308" s="1">
        <f>VLOOKUP(G1308,Sku_Consolidated!A2:R957,18,FALSE)</f>
      </c>
      <c r="U1308" s="1" t="s">
        <v>3453</v>
      </c>
      <c r="V1308" s="1">
        <f>IF(VLOOKUP(G1308,Sku_Consolidated!A2:S957,19,FALSE)="SHOWCASE", VLOOKUP(E1308,Store_Showcase!B2:L144,11, FALSE), IF(VLOOKUP(G1308,Sku_Consolidated!A2:S957,19,FALSE)="VAM",VLOOKUP(E1308,Store_VAM!B2:L273,11, FALSE),VLOOKUP(E1308,Store_SRP!B2:L110,11, FALSE)))</f>
      </c>
      <c r="W1308" s="1">
        <f>VLOOKUP(G1308,Sku_Consolidated!A2:W957,11,FALSE)</f>
      </c>
      <c r="X1308" s="1">
        <f>VLOOKUP(G1308,Sku_Consolidated!A2:H957,8,FALSE)</f>
      </c>
      <c r="Y1308" s="1">
        <f>VLOOKUP(G1308,Sku_Consolidated!A2:I957,9,FALSE)</f>
      </c>
      <c r="Z1308" s="1" t="s">
        <v>41</v>
      </c>
      <c r="AA1308" s="1">
        <f>VLOOKUP(G1308,Sku_Consolidated!A2:E957,5,FALSE)</f>
      </c>
      <c r="AB1308" s="1">
        <f>IF(VLOOKUP(G1308,Sku_Consolidated!A2:S957,19,FALSE)="SHOWCASE", VLOOKUP(E1308,Store_Showcase!B2:N144,13, FALSE), IF(VLOOKUP(G1308,Sku_Consolidated!A2:S957,19,FALSE)="VAM",VLOOKUP(E1308,Store_VAM!B2:N273,13, FALSE),VLOOKUP(E1308,Store_SRP!B2:N110,13, FALSE)))</f>
      </c>
      <c r="AC1308" s="1">
        <f>IF(IFERROR(AB1308,TRUE)=TRUE, "-","OK")</f>
      </c>
      <c r="AD1308" s="11" t="s">
        <v>37</v>
      </c>
      <c r="AE1308" s="11" t="s">
        <v>37</v>
      </c>
      <c r="AF1308" s="1">
        <f>IF(IFERROR(VLOOKUP(E1308,Store_Showcase!B2:H144,{5}, FALSE), TRUE)=TRUE, IF(IFERROR(VLOOKUP(E1308,Store_SRP!B2:H110,{5}, FALSE), TRUE)=TRUE,VLOOKUP(E1308,Store_VAM!B2:H273,{5}, FALSE),VLOOKUP(E1308,Store_SRP!B2:H110,{5}, FALSE)), VLOOKUP(E1308,Store_Showcase!B2:H144,{5}, FALSE))</f>
      </c>
      <c r="AG1308" s="1">
        <f>IF(IFERROR(VLOOKUP(E1308,Store_Showcase!B2:H144,{6}, FALSE), TRUE)=TRUE, IF(IFERROR(VLOOKUP(E1308,Store_SRP!B2:H110,{6}, FALSE), TRUE)=TRUE,VLOOKUP(E1308,Store_VAM!B2:H273,{6}, FALSE),VLOOKUP(E1308,Store_SRP!B2:H110,{6}, FALSE)), VLOOKUP(E1308,Store_Showcase!B2:H144,{6}, FALSE))</f>
      </c>
      <c r="AH1308" s="1">
        <f>VLOOKUP(G1308,Sku_Consolidated!A2:R957,18,FALSE)</f>
      </c>
      <c r="AI1308" s="1">
        <f>VLOOKUP(G1308,Sku_Consolidated!A2:S957,19,FALSE)</f>
      </c>
      <c r="AJ1308" s="1">
        <f>VLOOKUP(G1308,Sku_Consolidated!A2:T957,20,FALSE)</f>
      </c>
    </row>
    <row r="1309" spans="1:36" x14ac:dyDescent="0.25">
      <c r="A1309" s="1">
        <v>2024</v>
      </c>
      <c r="B1309" s="1" t="s">
        <v>31</v>
      </c>
      <c r="C1309" s="1" t="s">
        <v>32</v>
      </c>
      <c r="D1309" s="1" t="s">
        <v>33</v>
      </c>
      <c r="E1309" s="9" t="s">
        <v>3450</v>
      </c>
      <c r="F1309" s="1">
        <f>IF(VLOOKUP(G1309,Sku_Consolidated!A2:S957,{19},FALSE)="SHOWCASE", VLOOKUP(E1309,Store_Showcase!B2:C144,{2}, FALSE), IF(VLOOKUP(G1309,Sku_Consolidated!A2:S957,{19},FALSE)="VAM",VLOOKUP(E1309,Store_VAM!B2:C273,{2}, FALSE),VLOOKUP(E1309,Store_SRP!B2:C110,{2}, FALSE)))</f>
      </c>
      <c r="G1309" s="1">
        <v>61833</v>
      </c>
      <c r="H1309" s="1" t="s">
        <v>118</v>
      </c>
      <c r="I1309" s="10" t="s">
        <v>107</v>
      </c>
      <c r="J1309" s="1">
        <f>VLOOKUP(G1309,Sku_Consolidated!A2:C957, 3, FALSE)</f>
      </c>
      <c r="K1309" s="10">
        <f>IF(J1309="PACK", I1309, 0)</f>
      </c>
      <c r="L1309" s="10">
        <f>IF(J1309="KG", I1309, I1309 * VLOOKUP(G1309,Sku_Consolidated!A2:U957,21,FALSE))</f>
      </c>
      <c r="M1309" s="10" t="s">
        <v>37</v>
      </c>
      <c r="N1309" s="11" t="s">
        <v>3456</v>
      </c>
      <c r="O1309" s="10" t="s">
        <v>3457</v>
      </c>
      <c r="P1309" s="10">
        <f>N1309 - O1309</f>
      </c>
      <c r="Q1309" s="1">
        <f>VLOOKUP(G1309,Sku_Consolidated!A2:G957,7, FALSE)</f>
      </c>
      <c r="R1309" s="1">
        <f>IF(IFERROR(VLOOKUP(E1309,Store_Showcase!B2:H144,7, FALSE), TRUE)=TRUE, IF(IFERROR(VLOOKUP(E1309,Store_SRP!B2:H110,7, FALSE), TRUE)=TRUE,VLOOKUP(E1309,Store_VAM!B2:H273,7, FALSE),VLOOKUP(E1309,Store_SRP!B2:H110,7, FALSE)), VLOOKUP(E1309,Store_Showcase!B2:H144,7, FALSE))</f>
      </c>
      <c r="S1309" s="1">
        <f>IF(IFERROR(VLOOKUP(E1309,Store_Showcase!B2:I144,8, FALSE), TRUE)=TRUE, IF(IFERROR(VLOOKUP(E1309,Store_SRP!B2:I110,8, FALSE), TRUE)=TRUE,VLOOKUP(E1309,Store_VAM!B2:I273,8, FALSE),VLOOKUP(E1309,Store_SRP!B2:I110,8, FALSE)), VLOOKUP(E1309,Store_Showcase!B2:I144,8, FALSE))</f>
      </c>
      <c r="T1309" s="1">
        <f>VLOOKUP(G1309,Sku_Consolidated!A2:R957,18,FALSE)</f>
      </c>
      <c r="U1309" s="1" t="s">
        <v>3453</v>
      </c>
      <c r="V1309" s="1">
        <f>IF(VLOOKUP(G1309,Sku_Consolidated!A2:S957,19,FALSE)="SHOWCASE", VLOOKUP(E1309,Store_Showcase!B2:L144,11, FALSE), IF(VLOOKUP(G1309,Sku_Consolidated!A2:S957,19,FALSE)="VAM",VLOOKUP(E1309,Store_VAM!B2:L273,11, FALSE),VLOOKUP(E1309,Store_SRP!B2:L110,11, FALSE)))</f>
      </c>
      <c r="W1309" s="1">
        <f>VLOOKUP(G1309,Sku_Consolidated!A2:W957,11,FALSE)</f>
      </c>
      <c r="X1309" s="1">
        <f>VLOOKUP(G1309,Sku_Consolidated!A2:H957,8,FALSE)</f>
      </c>
      <c r="Y1309" s="1">
        <f>VLOOKUP(G1309,Sku_Consolidated!A2:I957,9,FALSE)</f>
      </c>
      <c r="Z1309" s="1" t="s">
        <v>41</v>
      </c>
      <c r="AA1309" s="1">
        <f>VLOOKUP(G1309,Sku_Consolidated!A2:E957,5,FALSE)</f>
      </c>
      <c r="AB1309" s="1">
        <f>IF(VLOOKUP(G1309,Sku_Consolidated!A2:S957,19,FALSE)="SHOWCASE", VLOOKUP(E1309,Store_Showcase!B2:N144,13, FALSE), IF(VLOOKUP(G1309,Sku_Consolidated!A2:S957,19,FALSE)="VAM",VLOOKUP(E1309,Store_VAM!B2:N273,13, FALSE),VLOOKUP(E1309,Store_SRP!B2:N110,13, FALSE)))</f>
      </c>
      <c r="AC1309" s="1">
        <f>IF(IFERROR(AB1309,TRUE)=TRUE, "-","OK")</f>
      </c>
      <c r="AD1309" s="11" t="s">
        <v>37</v>
      </c>
      <c r="AE1309" s="11" t="s">
        <v>37</v>
      </c>
      <c r="AF1309" s="1">
        <f>IF(IFERROR(VLOOKUP(E1309,Store_Showcase!B2:H144,{5}, FALSE), TRUE)=TRUE, IF(IFERROR(VLOOKUP(E1309,Store_SRP!B2:H110,{5}, FALSE), TRUE)=TRUE,VLOOKUP(E1309,Store_VAM!B2:H273,{5}, FALSE),VLOOKUP(E1309,Store_SRP!B2:H110,{5}, FALSE)), VLOOKUP(E1309,Store_Showcase!B2:H144,{5}, FALSE))</f>
      </c>
      <c r="AG1309" s="1">
        <f>IF(IFERROR(VLOOKUP(E1309,Store_Showcase!B2:H144,{6}, FALSE), TRUE)=TRUE, IF(IFERROR(VLOOKUP(E1309,Store_SRP!B2:H110,{6}, FALSE), TRUE)=TRUE,VLOOKUP(E1309,Store_VAM!B2:H273,{6}, FALSE),VLOOKUP(E1309,Store_SRP!B2:H110,{6}, FALSE)), VLOOKUP(E1309,Store_Showcase!B2:H144,{6}, FALSE))</f>
      </c>
      <c r="AH1309" s="1">
        <f>VLOOKUP(G1309,Sku_Consolidated!A2:R957,18,FALSE)</f>
      </c>
      <c r="AI1309" s="1">
        <f>VLOOKUP(G1309,Sku_Consolidated!A2:S957,19,FALSE)</f>
      </c>
      <c r="AJ1309" s="1">
        <f>VLOOKUP(G1309,Sku_Consolidated!A2:T957,20,FALSE)</f>
      </c>
    </row>
    <row r="1310" spans="1:36" x14ac:dyDescent="0.25">
      <c r="A1310" s="1">
        <v>2024</v>
      </c>
      <c r="B1310" s="1" t="s">
        <v>31</v>
      </c>
      <c r="C1310" s="1" t="s">
        <v>32</v>
      </c>
      <c r="D1310" s="1" t="s">
        <v>33</v>
      </c>
      <c r="E1310" s="9" t="s">
        <v>3450</v>
      </c>
      <c r="F1310" s="1">
        <f>IF(VLOOKUP(G1310,Sku_Consolidated!A2:S957,{19},FALSE)="SHOWCASE", VLOOKUP(E1310,Store_Showcase!B2:C144,{2}, FALSE), IF(VLOOKUP(G1310,Sku_Consolidated!A2:S957,{19},FALSE)="VAM",VLOOKUP(E1310,Store_VAM!B2:C273,{2}, FALSE),VLOOKUP(E1310,Store_SRP!B2:C110,{2}, FALSE)))</f>
      </c>
      <c r="G1310" s="1">
        <v>61840</v>
      </c>
      <c r="H1310" s="1" t="s">
        <v>171</v>
      </c>
      <c r="I1310" s="10" t="s">
        <v>1393</v>
      </c>
      <c r="J1310" s="1">
        <f>VLOOKUP(G1310,Sku_Consolidated!A2:C957, 3, FALSE)</f>
      </c>
      <c r="K1310" s="10">
        <f>IF(J1310="PACK", I1310, 0)</f>
      </c>
      <c r="L1310" s="10">
        <f>IF(J1310="KG", I1310, I1310 * VLOOKUP(G1310,Sku_Consolidated!A2:U957,21,FALSE))</f>
      </c>
      <c r="M1310" s="10" t="s">
        <v>37</v>
      </c>
      <c r="N1310" s="11" t="s">
        <v>3458</v>
      </c>
      <c r="O1310" s="10" t="s">
        <v>3459</v>
      </c>
      <c r="P1310" s="10">
        <f>N1310 - O1310</f>
      </c>
      <c r="Q1310" s="1">
        <f>VLOOKUP(G1310,Sku_Consolidated!A2:G957,7, FALSE)</f>
      </c>
      <c r="R1310" s="1">
        <f>IF(IFERROR(VLOOKUP(E1310,Store_Showcase!B2:H144,7, FALSE), TRUE)=TRUE, IF(IFERROR(VLOOKUP(E1310,Store_SRP!B2:H110,7, FALSE), TRUE)=TRUE,VLOOKUP(E1310,Store_VAM!B2:H273,7, FALSE),VLOOKUP(E1310,Store_SRP!B2:H110,7, FALSE)), VLOOKUP(E1310,Store_Showcase!B2:H144,7, FALSE))</f>
      </c>
      <c r="S1310" s="1">
        <f>IF(IFERROR(VLOOKUP(E1310,Store_Showcase!B2:I144,8, FALSE), TRUE)=TRUE, IF(IFERROR(VLOOKUP(E1310,Store_SRP!B2:I110,8, FALSE), TRUE)=TRUE,VLOOKUP(E1310,Store_VAM!B2:I273,8, FALSE),VLOOKUP(E1310,Store_SRP!B2:I110,8, FALSE)), VLOOKUP(E1310,Store_Showcase!B2:I144,8, FALSE))</f>
      </c>
      <c r="T1310" s="1">
        <f>VLOOKUP(G1310,Sku_Consolidated!A2:R957,18,FALSE)</f>
      </c>
      <c r="U1310" s="1" t="s">
        <v>3453</v>
      </c>
      <c r="V1310" s="1">
        <f>IF(VLOOKUP(G1310,Sku_Consolidated!A2:S957,19,FALSE)="SHOWCASE", VLOOKUP(E1310,Store_Showcase!B2:L144,11, FALSE), IF(VLOOKUP(G1310,Sku_Consolidated!A2:S957,19,FALSE)="VAM",VLOOKUP(E1310,Store_VAM!B2:L273,11, FALSE),VLOOKUP(E1310,Store_SRP!B2:L110,11, FALSE)))</f>
      </c>
      <c r="W1310" s="1">
        <f>VLOOKUP(G1310,Sku_Consolidated!A2:W957,11,FALSE)</f>
      </c>
      <c r="X1310" s="1">
        <f>VLOOKUP(G1310,Sku_Consolidated!A2:H957,8,FALSE)</f>
      </c>
      <c r="Y1310" s="1">
        <f>VLOOKUP(G1310,Sku_Consolidated!A2:I957,9,FALSE)</f>
      </c>
      <c r="Z1310" s="1" t="s">
        <v>41</v>
      </c>
      <c r="AA1310" s="1">
        <f>VLOOKUP(G1310,Sku_Consolidated!A2:E957,5,FALSE)</f>
      </c>
      <c r="AB1310" s="1">
        <f>IF(VLOOKUP(G1310,Sku_Consolidated!A2:S957,19,FALSE)="SHOWCASE", VLOOKUP(E1310,Store_Showcase!B2:N144,13, FALSE), IF(VLOOKUP(G1310,Sku_Consolidated!A2:S957,19,FALSE)="VAM",VLOOKUP(E1310,Store_VAM!B2:N273,13, FALSE),VLOOKUP(E1310,Store_SRP!B2:N110,13, FALSE)))</f>
      </c>
      <c r="AC1310" s="1">
        <f>IF(IFERROR(AB1310,TRUE)=TRUE, "-","OK")</f>
      </c>
      <c r="AD1310" s="11" t="s">
        <v>37</v>
      </c>
      <c r="AE1310" s="11" t="s">
        <v>37</v>
      </c>
      <c r="AF1310" s="1">
        <f>IF(IFERROR(VLOOKUP(E1310,Store_Showcase!B2:H144,{5}, FALSE), TRUE)=TRUE, IF(IFERROR(VLOOKUP(E1310,Store_SRP!B2:H110,{5}, FALSE), TRUE)=TRUE,VLOOKUP(E1310,Store_VAM!B2:H273,{5}, FALSE),VLOOKUP(E1310,Store_SRP!B2:H110,{5}, FALSE)), VLOOKUP(E1310,Store_Showcase!B2:H144,{5}, FALSE))</f>
      </c>
      <c r="AG1310" s="1">
        <f>IF(IFERROR(VLOOKUP(E1310,Store_Showcase!B2:H144,{6}, FALSE), TRUE)=TRUE, IF(IFERROR(VLOOKUP(E1310,Store_SRP!B2:H110,{6}, FALSE), TRUE)=TRUE,VLOOKUP(E1310,Store_VAM!B2:H273,{6}, FALSE),VLOOKUP(E1310,Store_SRP!B2:H110,{6}, FALSE)), VLOOKUP(E1310,Store_Showcase!B2:H144,{6}, FALSE))</f>
      </c>
      <c r="AH1310" s="1">
        <f>VLOOKUP(G1310,Sku_Consolidated!A2:R957,18,FALSE)</f>
      </c>
      <c r="AI1310" s="1">
        <f>VLOOKUP(G1310,Sku_Consolidated!A2:S957,19,FALSE)</f>
      </c>
      <c r="AJ1310" s="1">
        <f>VLOOKUP(G1310,Sku_Consolidated!A2:T957,20,FALSE)</f>
      </c>
    </row>
    <row r="1311" spans="1:36" x14ac:dyDescent="0.25">
      <c r="A1311" s="1">
        <v>2024</v>
      </c>
      <c r="B1311" s="1" t="s">
        <v>31</v>
      </c>
      <c r="C1311" s="1" t="s">
        <v>32</v>
      </c>
      <c r="D1311" s="1" t="s">
        <v>33</v>
      </c>
      <c r="E1311" s="9" t="s">
        <v>3450</v>
      </c>
      <c r="F1311" s="1">
        <f>IF(VLOOKUP(G1311,Sku_Consolidated!A2:S957,{19},FALSE)="SHOWCASE", VLOOKUP(E1311,Store_Showcase!B2:C144,{2}, FALSE), IF(VLOOKUP(G1311,Sku_Consolidated!A2:S957,{19},FALSE)="VAM",VLOOKUP(E1311,Store_VAM!B2:C273,{2}, FALSE),VLOOKUP(E1311,Store_SRP!B2:C110,{2}, FALSE)))</f>
      </c>
      <c r="G1311" s="1">
        <v>61844</v>
      </c>
      <c r="H1311" s="1" t="s">
        <v>178</v>
      </c>
      <c r="I1311" s="10" t="s">
        <v>3460</v>
      </c>
      <c r="J1311" s="1">
        <f>VLOOKUP(G1311,Sku_Consolidated!A2:C957, 3, FALSE)</f>
      </c>
      <c r="K1311" s="10">
        <f>IF(J1311="PACK", I1311, 0)</f>
      </c>
      <c r="L1311" s="10">
        <f>IF(J1311="KG", I1311, I1311 * VLOOKUP(G1311,Sku_Consolidated!A2:U957,21,FALSE))</f>
      </c>
      <c r="M1311" s="10" t="s">
        <v>37</v>
      </c>
      <c r="N1311" s="11" t="s">
        <v>3461</v>
      </c>
      <c r="O1311" s="10" t="s">
        <v>3462</v>
      </c>
      <c r="P1311" s="10">
        <f>N1311 - O1311</f>
      </c>
      <c r="Q1311" s="1">
        <f>VLOOKUP(G1311,Sku_Consolidated!A2:G957,7, FALSE)</f>
      </c>
      <c r="R1311" s="1">
        <f>IF(IFERROR(VLOOKUP(E1311,Store_Showcase!B2:H144,7, FALSE), TRUE)=TRUE, IF(IFERROR(VLOOKUP(E1311,Store_SRP!B2:H110,7, FALSE), TRUE)=TRUE,VLOOKUP(E1311,Store_VAM!B2:H273,7, FALSE),VLOOKUP(E1311,Store_SRP!B2:H110,7, FALSE)), VLOOKUP(E1311,Store_Showcase!B2:H144,7, FALSE))</f>
      </c>
      <c r="S1311" s="1">
        <f>IF(IFERROR(VLOOKUP(E1311,Store_Showcase!B2:I144,8, FALSE), TRUE)=TRUE, IF(IFERROR(VLOOKUP(E1311,Store_SRP!B2:I110,8, FALSE), TRUE)=TRUE,VLOOKUP(E1311,Store_VAM!B2:I273,8, FALSE),VLOOKUP(E1311,Store_SRP!B2:I110,8, FALSE)), VLOOKUP(E1311,Store_Showcase!B2:I144,8, FALSE))</f>
      </c>
      <c r="T1311" s="1">
        <f>VLOOKUP(G1311,Sku_Consolidated!A2:R957,18,FALSE)</f>
      </c>
      <c r="U1311" s="1" t="s">
        <v>3453</v>
      </c>
      <c r="V1311" s="1">
        <f>IF(VLOOKUP(G1311,Sku_Consolidated!A2:S957,19,FALSE)="SHOWCASE", VLOOKUP(E1311,Store_Showcase!B2:L144,11, FALSE), IF(VLOOKUP(G1311,Sku_Consolidated!A2:S957,19,FALSE)="VAM",VLOOKUP(E1311,Store_VAM!B2:L273,11, FALSE),VLOOKUP(E1311,Store_SRP!B2:L110,11, FALSE)))</f>
      </c>
      <c r="W1311" s="1">
        <f>VLOOKUP(G1311,Sku_Consolidated!A2:W957,11,FALSE)</f>
      </c>
      <c r="X1311" s="1">
        <f>VLOOKUP(G1311,Sku_Consolidated!A2:H957,8,FALSE)</f>
      </c>
      <c r="Y1311" s="1">
        <f>VLOOKUP(G1311,Sku_Consolidated!A2:I957,9,FALSE)</f>
      </c>
      <c r="Z1311" s="1" t="s">
        <v>41</v>
      </c>
      <c r="AA1311" s="1">
        <f>VLOOKUP(G1311,Sku_Consolidated!A2:E957,5,FALSE)</f>
      </c>
      <c r="AB1311" s="1">
        <f>IF(VLOOKUP(G1311,Sku_Consolidated!A2:S957,19,FALSE)="SHOWCASE", VLOOKUP(E1311,Store_Showcase!B2:N144,13, FALSE), IF(VLOOKUP(G1311,Sku_Consolidated!A2:S957,19,FALSE)="VAM",VLOOKUP(E1311,Store_VAM!B2:N273,13, FALSE),VLOOKUP(E1311,Store_SRP!B2:N110,13, FALSE)))</f>
      </c>
      <c r="AC1311" s="1">
        <f>IF(IFERROR(AB1311,TRUE)=TRUE, "-","OK")</f>
      </c>
      <c r="AD1311" s="11" t="s">
        <v>37</v>
      </c>
      <c r="AE1311" s="11" t="s">
        <v>37</v>
      </c>
      <c r="AF1311" s="1">
        <f>IF(IFERROR(VLOOKUP(E1311,Store_Showcase!B2:H144,{5}, FALSE), TRUE)=TRUE, IF(IFERROR(VLOOKUP(E1311,Store_SRP!B2:H110,{5}, FALSE), TRUE)=TRUE,VLOOKUP(E1311,Store_VAM!B2:H273,{5}, FALSE),VLOOKUP(E1311,Store_SRP!B2:H110,{5}, FALSE)), VLOOKUP(E1311,Store_Showcase!B2:H144,{5}, FALSE))</f>
      </c>
      <c r="AG1311" s="1">
        <f>IF(IFERROR(VLOOKUP(E1311,Store_Showcase!B2:H144,{6}, FALSE), TRUE)=TRUE, IF(IFERROR(VLOOKUP(E1311,Store_SRP!B2:H110,{6}, FALSE), TRUE)=TRUE,VLOOKUP(E1311,Store_VAM!B2:H273,{6}, FALSE),VLOOKUP(E1311,Store_SRP!B2:H110,{6}, FALSE)), VLOOKUP(E1311,Store_Showcase!B2:H144,{6}, FALSE))</f>
      </c>
      <c r="AH1311" s="1">
        <f>VLOOKUP(G1311,Sku_Consolidated!A2:R957,18,FALSE)</f>
      </c>
      <c r="AI1311" s="1">
        <f>VLOOKUP(G1311,Sku_Consolidated!A2:S957,19,FALSE)</f>
      </c>
      <c r="AJ1311" s="1">
        <f>VLOOKUP(G1311,Sku_Consolidated!A2:T957,20,FALSE)</f>
      </c>
    </row>
    <row r="1312" spans="1:36" x14ac:dyDescent="0.25">
      <c r="A1312" s="1">
        <v>2024</v>
      </c>
      <c r="B1312" s="1" t="s">
        <v>31</v>
      </c>
      <c r="C1312" s="1" t="s">
        <v>32</v>
      </c>
      <c r="D1312" s="1" t="s">
        <v>33</v>
      </c>
      <c r="E1312" s="9" t="s">
        <v>3450</v>
      </c>
      <c r="F1312" s="1">
        <f>IF(VLOOKUP(G1312,Sku_Consolidated!A2:S957,{19},FALSE)="SHOWCASE", VLOOKUP(E1312,Store_Showcase!B2:C144,{2}, FALSE), IF(VLOOKUP(G1312,Sku_Consolidated!A2:S957,{19},FALSE)="VAM",VLOOKUP(E1312,Store_VAM!B2:C273,{2}, FALSE),VLOOKUP(E1312,Store_SRP!B2:C110,{2}, FALSE)))</f>
      </c>
      <c r="G1312" s="1">
        <v>61850</v>
      </c>
      <c r="H1312" s="1" t="s">
        <v>134</v>
      </c>
      <c r="I1312" s="10" t="s">
        <v>1336</v>
      </c>
      <c r="J1312" s="1">
        <f>VLOOKUP(G1312,Sku_Consolidated!A2:C957, 3, FALSE)</f>
      </c>
      <c r="K1312" s="10">
        <f>IF(J1312="PACK", I1312, 0)</f>
      </c>
      <c r="L1312" s="10">
        <f>IF(J1312="KG", I1312, I1312 * VLOOKUP(G1312,Sku_Consolidated!A2:U957,21,FALSE))</f>
      </c>
      <c r="M1312" s="10" t="s">
        <v>37</v>
      </c>
      <c r="N1312" s="11" t="s">
        <v>3463</v>
      </c>
      <c r="O1312" s="10" t="s">
        <v>3464</v>
      </c>
      <c r="P1312" s="10">
        <f>N1312 - O1312</f>
      </c>
      <c r="Q1312" s="1">
        <f>VLOOKUP(G1312,Sku_Consolidated!A2:G957,7, FALSE)</f>
      </c>
      <c r="R1312" s="1">
        <f>IF(IFERROR(VLOOKUP(E1312,Store_Showcase!B2:H144,7, FALSE), TRUE)=TRUE, IF(IFERROR(VLOOKUP(E1312,Store_SRP!B2:H110,7, FALSE), TRUE)=TRUE,VLOOKUP(E1312,Store_VAM!B2:H273,7, FALSE),VLOOKUP(E1312,Store_SRP!B2:H110,7, FALSE)), VLOOKUP(E1312,Store_Showcase!B2:H144,7, FALSE))</f>
      </c>
      <c r="S1312" s="1">
        <f>IF(IFERROR(VLOOKUP(E1312,Store_Showcase!B2:I144,8, FALSE), TRUE)=TRUE, IF(IFERROR(VLOOKUP(E1312,Store_SRP!B2:I110,8, FALSE), TRUE)=TRUE,VLOOKUP(E1312,Store_VAM!B2:I273,8, FALSE),VLOOKUP(E1312,Store_SRP!B2:I110,8, FALSE)), VLOOKUP(E1312,Store_Showcase!B2:I144,8, FALSE))</f>
      </c>
      <c r="T1312" s="1">
        <f>VLOOKUP(G1312,Sku_Consolidated!A2:R957,18,FALSE)</f>
      </c>
      <c r="U1312" s="1" t="s">
        <v>3453</v>
      </c>
      <c r="V1312" s="1">
        <f>IF(VLOOKUP(G1312,Sku_Consolidated!A2:S957,19,FALSE)="SHOWCASE", VLOOKUP(E1312,Store_Showcase!B2:L144,11, FALSE), IF(VLOOKUP(G1312,Sku_Consolidated!A2:S957,19,FALSE)="VAM",VLOOKUP(E1312,Store_VAM!B2:L273,11, FALSE),VLOOKUP(E1312,Store_SRP!B2:L110,11, FALSE)))</f>
      </c>
      <c r="W1312" s="1">
        <f>VLOOKUP(G1312,Sku_Consolidated!A2:W957,11,FALSE)</f>
      </c>
      <c r="X1312" s="1">
        <f>VLOOKUP(G1312,Sku_Consolidated!A2:H957,8,FALSE)</f>
      </c>
      <c r="Y1312" s="1">
        <f>VLOOKUP(G1312,Sku_Consolidated!A2:I957,9,FALSE)</f>
      </c>
      <c r="Z1312" s="1" t="s">
        <v>41</v>
      </c>
      <c r="AA1312" s="1">
        <f>VLOOKUP(G1312,Sku_Consolidated!A2:E957,5,FALSE)</f>
      </c>
      <c r="AB1312" s="1">
        <f>IF(VLOOKUP(G1312,Sku_Consolidated!A2:S957,19,FALSE)="SHOWCASE", VLOOKUP(E1312,Store_Showcase!B2:N144,13, FALSE), IF(VLOOKUP(G1312,Sku_Consolidated!A2:S957,19,FALSE)="VAM",VLOOKUP(E1312,Store_VAM!B2:N273,13, FALSE),VLOOKUP(E1312,Store_SRP!B2:N110,13, FALSE)))</f>
      </c>
      <c r="AC1312" s="1">
        <f>IF(IFERROR(AB1312,TRUE)=TRUE, "-","OK")</f>
      </c>
      <c r="AD1312" s="11" t="s">
        <v>37</v>
      </c>
      <c r="AE1312" s="11" t="s">
        <v>37</v>
      </c>
      <c r="AF1312" s="1">
        <f>IF(IFERROR(VLOOKUP(E1312,Store_Showcase!B2:H144,{5}, FALSE), TRUE)=TRUE, IF(IFERROR(VLOOKUP(E1312,Store_SRP!B2:H110,{5}, FALSE), TRUE)=TRUE,VLOOKUP(E1312,Store_VAM!B2:H273,{5}, FALSE),VLOOKUP(E1312,Store_SRP!B2:H110,{5}, FALSE)), VLOOKUP(E1312,Store_Showcase!B2:H144,{5}, FALSE))</f>
      </c>
      <c r="AG1312" s="1">
        <f>IF(IFERROR(VLOOKUP(E1312,Store_Showcase!B2:H144,{6}, FALSE), TRUE)=TRUE, IF(IFERROR(VLOOKUP(E1312,Store_SRP!B2:H110,{6}, FALSE), TRUE)=TRUE,VLOOKUP(E1312,Store_VAM!B2:H273,{6}, FALSE),VLOOKUP(E1312,Store_SRP!B2:H110,{6}, FALSE)), VLOOKUP(E1312,Store_Showcase!B2:H144,{6}, FALSE))</f>
      </c>
      <c r="AH1312" s="1">
        <f>VLOOKUP(G1312,Sku_Consolidated!A2:R957,18,FALSE)</f>
      </c>
      <c r="AI1312" s="1">
        <f>VLOOKUP(G1312,Sku_Consolidated!A2:S957,19,FALSE)</f>
      </c>
      <c r="AJ1312" s="1">
        <f>VLOOKUP(G1312,Sku_Consolidated!A2:T957,20,FALSE)</f>
      </c>
    </row>
    <row r="1313" spans="1:36" x14ac:dyDescent="0.25">
      <c r="A1313" s="1">
        <v>2024</v>
      </c>
      <c r="B1313" s="1" t="s">
        <v>31</v>
      </c>
      <c r="C1313" s="1" t="s">
        <v>32</v>
      </c>
      <c r="D1313" s="1" t="s">
        <v>33</v>
      </c>
      <c r="E1313" s="9" t="s">
        <v>3450</v>
      </c>
      <c r="F1313" s="1">
        <f>IF(VLOOKUP(G1313,Sku_Consolidated!A2:S957,{19},FALSE)="SHOWCASE", VLOOKUP(E1313,Store_Showcase!B2:C144,{2}, FALSE), IF(VLOOKUP(G1313,Sku_Consolidated!A2:S957,{19},FALSE)="VAM",VLOOKUP(E1313,Store_VAM!B2:C273,{2}, FALSE),VLOOKUP(E1313,Store_SRP!B2:C110,{2}, FALSE)))</f>
      </c>
      <c r="G1313" s="1">
        <v>61852</v>
      </c>
      <c r="H1313" s="1" t="s">
        <v>138</v>
      </c>
      <c r="I1313" s="10" t="s">
        <v>825</v>
      </c>
      <c r="J1313" s="1">
        <f>VLOOKUP(G1313,Sku_Consolidated!A2:C957, 3, FALSE)</f>
      </c>
      <c r="K1313" s="10">
        <f>IF(J1313="PACK", I1313, 0)</f>
      </c>
      <c r="L1313" s="10">
        <f>IF(J1313="KG", I1313, I1313 * VLOOKUP(G1313,Sku_Consolidated!A2:U957,21,FALSE))</f>
      </c>
      <c r="M1313" s="10" t="s">
        <v>37</v>
      </c>
      <c r="N1313" s="11" t="s">
        <v>3465</v>
      </c>
      <c r="O1313" s="10" t="s">
        <v>3466</v>
      </c>
      <c r="P1313" s="10">
        <f>N1313 - O1313</f>
      </c>
      <c r="Q1313" s="1">
        <f>VLOOKUP(G1313,Sku_Consolidated!A2:G957,7, FALSE)</f>
      </c>
      <c r="R1313" s="1">
        <f>IF(IFERROR(VLOOKUP(E1313,Store_Showcase!B2:H144,7, FALSE), TRUE)=TRUE, IF(IFERROR(VLOOKUP(E1313,Store_SRP!B2:H110,7, FALSE), TRUE)=TRUE,VLOOKUP(E1313,Store_VAM!B2:H273,7, FALSE),VLOOKUP(E1313,Store_SRP!B2:H110,7, FALSE)), VLOOKUP(E1313,Store_Showcase!B2:H144,7, FALSE))</f>
      </c>
      <c r="S1313" s="1">
        <f>IF(IFERROR(VLOOKUP(E1313,Store_Showcase!B2:I144,8, FALSE), TRUE)=TRUE, IF(IFERROR(VLOOKUP(E1313,Store_SRP!B2:I110,8, FALSE), TRUE)=TRUE,VLOOKUP(E1313,Store_VAM!B2:I273,8, FALSE),VLOOKUP(E1313,Store_SRP!B2:I110,8, FALSE)), VLOOKUP(E1313,Store_Showcase!B2:I144,8, FALSE))</f>
      </c>
      <c r="T1313" s="1">
        <f>VLOOKUP(G1313,Sku_Consolidated!A2:R957,18,FALSE)</f>
      </c>
      <c r="U1313" s="1" t="s">
        <v>3453</v>
      </c>
      <c r="V1313" s="1">
        <f>IF(VLOOKUP(G1313,Sku_Consolidated!A2:S957,19,FALSE)="SHOWCASE", VLOOKUP(E1313,Store_Showcase!B2:L144,11, FALSE), IF(VLOOKUP(G1313,Sku_Consolidated!A2:S957,19,FALSE)="VAM",VLOOKUP(E1313,Store_VAM!B2:L273,11, FALSE),VLOOKUP(E1313,Store_SRP!B2:L110,11, FALSE)))</f>
      </c>
      <c r="W1313" s="1">
        <f>VLOOKUP(G1313,Sku_Consolidated!A2:W957,11,FALSE)</f>
      </c>
      <c r="X1313" s="1">
        <f>VLOOKUP(G1313,Sku_Consolidated!A2:H957,8,FALSE)</f>
      </c>
      <c r="Y1313" s="1">
        <f>VLOOKUP(G1313,Sku_Consolidated!A2:I957,9,FALSE)</f>
      </c>
      <c r="Z1313" s="1" t="s">
        <v>41</v>
      </c>
      <c r="AA1313" s="1">
        <f>VLOOKUP(G1313,Sku_Consolidated!A2:E957,5,FALSE)</f>
      </c>
      <c r="AB1313" s="1">
        <f>IF(VLOOKUP(G1313,Sku_Consolidated!A2:S957,19,FALSE)="SHOWCASE", VLOOKUP(E1313,Store_Showcase!B2:N144,13, FALSE), IF(VLOOKUP(G1313,Sku_Consolidated!A2:S957,19,FALSE)="VAM",VLOOKUP(E1313,Store_VAM!B2:N273,13, FALSE),VLOOKUP(E1313,Store_SRP!B2:N110,13, FALSE)))</f>
      </c>
      <c r="AC1313" s="1">
        <f>IF(IFERROR(AB1313,TRUE)=TRUE, "-","OK")</f>
      </c>
      <c r="AD1313" s="11" t="s">
        <v>37</v>
      </c>
      <c r="AE1313" s="11" t="s">
        <v>37</v>
      </c>
      <c r="AF1313" s="1">
        <f>IF(IFERROR(VLOOKUP(E1313,Store_Showcase!B2:H144,{5}, FALSE), TRUE)=TRUE, IF(IFERROR(VLOOKUP(E1313,Store_SRP!B2:H110,{5}, FALSE), TRUE)=TRUE,VLOOKUP(E1313,Store_VAM!B2:H273,{5}, FALSE),VLOOKUP(E1313,Store_SRP!B2:H110,{5}, FALSE)), VLOOKUP(E1313,Store_Showcase!B2:H144,{5}, FALSE))</f>
      </c>
      <c r="AG1313" s="1">
        <f>IF(IFERROR(VLOOKUP(E1313,Store_Showcase!B2:H144,{6}, FALSE), TRUE)=TRUE, IF(IFERROR(VLOOKUP(E1313,Store_SRP!B2:H110,{6}, FALSE), TRUE)=TRUE,VLOOKUP(E1313,Store_VAM!B2:H273,{6}, FALSE),VLOOKUP(E1313,Store_SRP!B2:H110,{6}, FALSE)), VLOOKUP(E1313,Store_Showcase!B2:H144,{6}, FALSE))</f>
      </c>
      <c r="AH1313" s="1">
        <f>VLOOKUP(G1313,Sku_Consolidated!A2:R957,18,FALSE)</f>
      </c>
      <c r="AI1313" s="1">
        <f>VLOOKUP(G1313,Sku_Consolidated!A2:S957,19,FALSE)</f>
      </c>
      <c r="AJ1313" s="1">
        <f>VLOOKUP(G1313,Sku_Consolidated!A2:T957,20,FALSE)</f>
      </c>
    </row>
    <row r="1314" spans="1:36" x14ac:dyDescent="0.25">
      <c r="A1314" s="1">
        <v>2024</v>
      </c>
      <c r="B1314" s="1" t="s">
        <v>31</v>
      </c>
      <c r="C1314" s="1" t="s">
        <v>32</v>
      </c>
      <c r="D1314" s="1" t="s">
        <v>33</v>
      </c>
      <c r="E1314" s="9" t="s">
        <v>3467</v>
      </c>
      <c r="F1314" s="1">
        <f>IF(VLOOKUP(G1314,Sku_Consolidated!A2:S957,{19},FALSE)="SHOWCASE", VLOOKUP(E1314,Store_Showcase!B2:C144,{2}, FALSE), IF(VLOOKUP(G1314,Sku_Consolidated!A2:S957,{19},FALSE)="VAM",VLOOKUP(E1314,Store_VAM!B2:C273,{2}, FALSE),VLOOKUP(E1314,Store_SRP!B2:C110,{2}, FALSE)))</f>
      </c>
      <c r="G1314" s="1">
        <v>61720</v>
      </c>
      <c r="H1314" s="1" t="s">
        <v>143</v>
      </c>
      <c r="I1314" s="10" t="s">
        <v>1558</v>
      </c>
      <c r="J1314" s="1">
        <f>VLOOKUP(G1314,Sku_Consolidated!A2:C957, 3, FALSE)</f>
      </c>
      <c r="K1314" s="10">
        <f>IF(J1314="PACK", I1314, 0)</f>
      </c>
      <c r="L1314" s="10">
        <f>IF(J1314="KG", I1314, I1314 * VLOOKUP(G1314,Sku_Consolidated!A2:U957,21,FALSE))</f>
      </c>
      <c r="M1314" s="10" t="s">
        <v>37</v>
      </c>
      <c r="N1314" s="11" t="s">
        <v>3468</v>
      </c>
      <c r="O1314" s="10" t="s">
        <v>3469</v>
      </c>
      <c r="P1314" s="10">
        <f>N1314 - O1314</f>
      </c>
      <c r="Q1314" s="1">
        <f>VLOOKUP(G1314,Sku_Consolidated!A2:G957,7, FALSE)</f>
      </c>
      <c r="R1314" s="1">
        <f>IF(IFERROR(VLOOKUP(E1314,Store_Showcase!B2:H144,7, FALSE), TRUE)=TRUE, IF(IFERROR(VLOOKUP(E1314,Store_SRP!B2:H110,7, FALSE), TRUE)=TRUE,VLOOKUP(E1314,Store_VAM!B2:H273,7, FALSE),VLOOKUP(E1314,Store_SRP!B2:H110,7, FALSE)), VLOOKUP(E1314,Store_Showcase!B2:H144,7, FALSE))</f>
      </c>
      <c r="S1314" s="1">
        <f>IF(IFERROR(VLOOKUP(E1314,Store_Showcase!B2:I144,8, FALSE), TRUE)=TRUE, IF(IFERROR(VLOOKUP(E1314,Store_SRP!B2:I110,8, FALSE), TRUE)=TRUE,VLOOKUP(E1314,Store_VAM!B2:I273,8, FALSE),VLOOKUP(E1314,Store_SRP!B2:I110,8, FALSE)), VLOOKUP(E1314,Store_Showcase!B2:I144,8, FALSE))</f>
      </c>
      <c r="T1314" s="1">
        <f>VLOOKUP(G1314,Sku_Consolidated!A2:R957,18,FALSE)</f>
      </c>
      <c r="U1314" s="1" t="s">
        <v>3470</v>
      </c>
      <c r="V1314" s="1">
        <f>IF(VLOOKUP(G1314,Sku_Consolidated!A2:S957,19,FALSE)="SHOWCASE", VLOOKUP(E1314,Store_Showcase!B2:L144,11, FALSE), IF(VLOOKUP(G1314,Sku_Consolidated!A2:S957,19,FALSE)="VAM",VLOOKUP(E1314,Store_VAM!B2:L273,11, FALSE),VLOOKUP(E1314,Store_SRP!B2:L110,11, FALSE)))</f>
      </c>
      <c r="W1314" s="1">
        <f>VLOOKUP(G1314,Sku_Consolidated!A2:W957,11,FALSE)</f>
      </c>
      <c r="X1314" s="1">
        <f>VLOOKUP(G1314,Sku_Consolidated!A2:H957,8,FALSE)</f>
      </c>
      <c r="Y1314" s="1">
        <f>VLOOKUP(G1314,Sku_Consolidated!A2:I957,9,FALSE)</f>
      </c>
      <c r="Z1314" s="1" t="s">
        <v>41</v>
      </c>
      <c r="AA1314" s="1">
        <f>VLOOKUP(G1314,Sku_Consolidated!A2:E957,5,FALSE)</f>
      </c>
      <c r="AB1314" s="1">
        <f>IF(VLOOKUP(G1314,Sku_Consolidated!A2:S957,19,FALSE)="SHOWCASE", VLOOKUP(E1314,Store_Showcase!B2:N144,13, FALSE), IF(VLOOKUP(G1314,Sku_Consolidated!A2:S957,19,FALSE)="VAM",VLOOKUP(E1314,Store_VAM!B2:N273,13, FALSE),VLOOKUP(E1314,Store_SRP!B2:N110,13, FALSE)))</f>
      </c>
      <c r="AC1314" s="1">
        <f>IF(IFERROR(AB1314,TRUE)=TRUE, "-","OK")</f>
      </c>
      <c r="AD1314" s="11" t="s">
        <v>37</v>
      </c>
      <c r="AE1314" s="11" t="s">
        <v>37</v>
      </c>
      <c r="AF1314" s="1">
        <f>IF(IFERROR(VLOOKUP(E1314,Store_Showcase!B2:H144,{5}, FALSE), TRUE)=TRUE, IF(IFERROR(VLOOKUP(E1314,Store_SRP!B2:H110,{5}, FALSE), TRUE)=TRUE,VLOOKUP(E1314,Store_VAM!B2:H273,{5}, FALSE),VLOOKUP(E1314,Store_SRP!B2:H110,{5}, FALSE)), VLOOKUP(E1314,Store_Showcase!B2:H144,{5}, FALSE))</f>
      </c>
      <c r="AG1314" s="1">
        <f>IF(IFERROR(VLOOKUP(E1314,Store_Showcase!B2:H144,{6}, FALSE), TRUE)=TRUE, IF(IFERROR(VLOOKUP(E1314,Store_SRP!B2:H110,{6}, FALSE), TRUE)=TRUE,VLOOKUP(E1314,Store_VAM!B2:H273,{6}, FALSE),VLOOKUP(E1314,Store_SRP!B2:H110,{6}, FALSE)), VLOOKUP(E1314,Store_Showcase!B2:H144,{6}, FALSE))</f>
      </c>
      <c r="AH1314" s="1">
        <f>VLOOKUP(G1314,Sku_Consolidated!A2:R957,18,FALSE)</f>
      </c>
      <c r="AI1314" s="1">
        <f>VLOOKUP(G1314,Sku_Consolidated!A2:S957,19,FALSE)</f>
      </c>
      <c r="AJ1314" s="1">
        <f>VLOOKUP(G1314,Sku_Consolidated!A2:T957,20,FALSE)</f>
      </c>
    </row>
    <row r="1315" spans="1:36" x14ac:dyDescent="0.25">
      <c r="A1315" s="1">
        <v>2024</v>
      </c>
      <c r="B1315" s="1" t="s">
        <v>31</v>
      </c>
      <c r="C1315" s="1" t="s">
        <v>32</v>
      </c>
      <c r="D1315" s="1" t="s">
        <v>33</v>
      </c>
      <c r="E1315" s="9" t="s">
        <v>3467</v>
      </c>
      <c r="F1315" s="1">
        <f>IF(VLOOKUP(G1315,Sku_Consolidated!A2:S957,{19},FALSE)="SHOWCASE", VLOOKUP(E1315,Store_Showcase!B2:C144,{2}, FALSE), IF(VLOOKUP(G1315,Sku_Consolidated!A2:S957,{19},FALSE)="VAM",VLOOKUP(E1315,Store_VAM!B2:C273,{2}, FALSE),VLOOKUP(E1315,Store_SRP!B2:C110,{2}, FALSE)))</f>
      </c>
      <c r="G1315" s="1">
        <v>61732</v>
      </c>
      <c r="H1315" s="1" t="s">
        <v>211</v>
      </c>
      <c r="I1315" s="10" t="s">
        <v>3471</v>
      </c>
      <c r="J1315" s="1">
        <f>VLOOKUP(G1315,Sku_Consolidated!A2:C957, 3, FALSE)</f>
      </c>
      <c r="K1315" s="10">
        <f>IF(J1315="PACK", I1315, 0)</f>
      </c>
      <c r="L1315" s="10">
        <f>IF(J1315="KG", I1315, I1315 * VLOOKUP(G1315,Sku_Consolidated!A2:U957,21,FALSE))</f>
      </c>
      <c r="M1315" s="10" t="s">
        <v>37</v>
      </c>
      <c r="N1315" s="11" t="s">
        <v>3472</v>
      </c>
      <c r="O1315" s="10" t="s">
        <v>3473</v>
      </c>
      <c r="P1315" s="10">
        <f>N1315 - O1315</f>
      </c>
      <c r="Q1315" s="1">
        <f>VLOOKUP(G1315,Sku_Consolidated!A2:G957,7, FALSE)</f>
      </c>
      <c r="R1315" s="1">
        <f>IF(IFERROR(VLOOKUP(E1315,Store_Showcase!B2:H144,7, FALSE), TRUE)=TRUE, IF(IFERROR(VLOOKUP(E1315,Store_SRP!B2:H110,7, FALSE), TRUE)=TRUE,VLOOKUP(E1315,Store_VAM!B2:H273,7, FALSE),VLOOKUP(E1315,Store_SRP!B2:H110,7, FALSE)), VLOOKUP(E1315,Store_Showcase!B2:H144,7, FALSE))</f>
      </c>
      <c r="S1315" s="1">
        <f>IF(IFERROR(VLOOKUP(E1315,Store_Showcase!B2:I144,8, FALSE), TRUE)=TRUE, IF(IFERROR(VLOOKUP(E1315,Store_SRP!B2:I110,8, FALSE), TRUE)=TRUE,VLOOKUP(E1315,Store_VAM!B2:I273,8, FALSE),VLOOKUP(E1315,Store_SRP!B2:I110,8, FALSE)), VLOOKUP(E1315,Store_Showcase!B2:I144,8, FALSE))</f>
      </c>
      <c r="T1315" s="1">
        <f>VLOOKUP(G1315,Sku_Consolidated!A2:R957,18,FALSE)</f>
      </c>
      <c r="U1315" s="1" t="s">
        <v>3470</v>
      </c>
      <c r="V1315" s="1">
        <f>IF(VLOOKUP(G1315,Sku_Consolidated!A2:S957,19,FALSE)="SHOWCASE", VLOOKUP(E1315,Store_Showcase!B2:L144,11, FALSE), IF(VLOOKUP(G1315,Sku_Consolidated!A2:S957,19,FALSE)="VAM",VLOOKUP(E1315,Store_VAM!B2:L273,11, FALSE),VLOOKUP(E1315,Store_SRP!B2:L110,11, FALSE)))</f>
      </c>
      <c r="W1315" s="1">
        <f>VLOOKUP(G1315,Sku_Consolidated!A2:W957,11,FALSE)</f>
      </c>
      <c r="X1315" s="1">
        <f>VLOOKUP(G1315,Sku_Consolidated!A2:H957,8,FALSE)</f>
      </c>
      <c r="Y1315" s="1">
        <f>VLOOKUP(G1315,Sku_Consolidated!A2:I957,9,FALSE)</f>
      </c>
      <c r="Z1315" s="1" t="s">
        <v>41</v>
      </c>
      <c r="AA1315" s="1">
        <f>VLOOKUP(G1315,Sku_Consolidated!A2:E957,5,FALSE)</f>
      </c>
      <c r="AB1315" s="1">
        <f>IF(VLOOKUP(G1315,Sku_Consolidated!A2:S957,19,FALSE)="SHOWCASE", VLOOKUP(E1315,Store_Showcase!B2:N144,13, FALSE), IF(VLOOKUP(G1315,Sku_Consolidated!A2:S957,19,FALSE)="VAM",VLOOKUP(E1315,Store_VAM!B2:N273,13, FALSE),VLOOKUP(E1315,Store_SRP!B2:N110,13, FALSE)))</f>
      </c>
      <c r="AC1315" s="1">
        <f>IF(IFERROR(AB1315,TRUE)=TRUE, "-","OK")</f>
      </c>
      <c r="AD1315" s="11" t="s">
        <v>37</v>
      </c>
      <c r="AE1315" s="11" t="s">
        <v>37</v>
      </c>
      <c r="AF1315" s="1">
        <f>IF(IFERROR(VLOOKUP(E1315,Store_Showcase!B2:H144,{5}, FALSE), TRUE)=TRUE, IF(IFERROR(VLOOKUP(E1315,Store_SRP!B2:H110,{5}, FALSE), TRUE)=TRUE,VLOOKUP(E1315,Store_VAM!B2:H273,{5}, FALSE),VLOOKUP(E1315,Store_SRP!B2:H110,{5}, FALSE)), VLOOKUP(E1315,Store_Showcase!B2:H144,{5}, FALSE))</f>
      </c>
      <c r="AG1315" s="1">
        <f>IF(IFERROR(VLOOKUP(E1315,Store_Showcase!B2:H144,{6}, FALSE), TRUE)=TRUE, IF(IFERROR(VLOOKUP(E1315,Store_SRP!B2:H110,{6}, FALSE), TRUE)=TRUE,VLOOKUP(E1315,Store_VAM!B2:H273,{6}, FALSE),VLOOKUP(E1315,Store_SRP!B2:H110,{6}, FALSE)), VLOOKUP(E1315,Store_Showcase!B2:H144,{6}, FALSE))</f>
      </c>
      <c r="AH1315" s="1">
        <f>VLOOKUP(G1315,Sku_Consolidated!A2:R957,18,FALSE)</f>
      </c>
      <c r="AI1315" s="1">
        <f>VLOOKUP(G1315,Sku_Consolidated!A2:S957,19,FALSE)</f>
      </c>
      <c r="AJ1315" s="1">
        <f>VLOOKUP(G1315,Sku_Consolidated!A2:T957,20,FALSE)</f>
      </c>
    </row>
    <row r="1316" spans="1:36" x14ac:dyDescent="0.25">
      <c r="A1316" s="1">
        <v>2024</v>
      </c>
      <c r="B1316" s="1" t="s">
        <v>31</v>
      </c>
      <c r="C1316" s="1" t="s">
        <v>32</v>
      </c>
      <c r="D1316" s="1" t="s">
        <v>33</v>
      </c>
      <c r="E1316" s="9" t="s">
        <v>3467</v>
      </c>
      <c r="F1316" s="1">
        <f>IF(VLOOKUP(G1316,Sku_Consolidated!A2:S957,{19},FALSE)="SHOWCASE", VLOOKUP(E1316,Store_Showcase!B2:C144,{2}, FALSE), IF(VLOOKUP(G1316,Sku_Consolidated!A2:S957,{19},FALSE)="VAM",VLOOKUP(E1316,Store_VAM!B2:C273,{2}, FALSE),VLOOKUP(E1316,Store_SRP!B2:C110,{2}, FALSE)))</f>
      </c>
      <c r="G1316" s="1">
        <v>61744</v>
      </c>
      <c r="H1316" s="1" t="s">
        <v>82</v>
      </c>
      <c r="I1316" s="10" t="s">
        <v>79</v>
      </c>
      <c r="J1316" s="1">
        <f>VLOOKUP(G1316,Sku_Consolidated!A2:C957, 3, FALSE)</f>
      </c>
      <c r="K1316" s="10">
        <f>IF(J1316="PACK", I1316, 0)</f>
      </c>
      <c r="L1316" s="10">
        <f>IF(J1316="KG", I1316, I1316 * VLOOKUP(G1316,Sku_Consolidated!A2:U957,21,FALSE))</f>
      </c>
      <c r="M1316" s="10" t="s">
        <v>37</v>
      </c>
      <c r="N1316" s="11" t="s">
        <v>3474</v>
      </c>
      <c r="O1316" s="10" t="s">
        <v>3475</v>
      </c>
      <c r="P1316" s="10">
        <f>N1316 - O1316</f>
      </c>
      <c r="Q1316" s="1">
        <f>VLOOKUP(G1316,Sku_Consolidated!A2:G957,7, FALSE)</f>
      </c>
      <c r="R1316" s="1">
        <f>IF(IFERROR(VLOOKUP(E1316,Store_Showcase!B2:H144,7, FALSE), TRUE)=TRUE, IF(IFERROR(VLOOKUP(E1316,Store_SRP!B2:H110,7, FALSE), TRUE)=TRUE,VLOOKUP(E1316,Store_VAM!B2:H273,7, FALSE),VLOOKUP(E1316,Store_SRP!B2:H110,7, FALSE)), VLOOKUP(E1316,Store_Showcase!B2:H144,7, FALSE))</f>
      </c>
      <c r="S1316" s="1">
        <f>IF(IFERROR(VLOOKUP(E1316,Store_Showcase!B2:I144,8, FALSE), TRUE)=TRUE, IF(IFERROR(VLOOKUP(E1316,Store_SRP!B2:I110,8, FALSE), TRUE)=TRUE,VLOOKUP(E1316,Store_VAM!B2:I273,8, FALSE),VLOOKUP(E1316,Store_SRP!B2:I110,8, FALSE)), VLOOKUP(E1316,Store_Showcase!B2:I144,8, FALSE))</f>
      </c>
      <c r="T1316" s="1">
        <f>VLOOKUP(G1316,Sku_Consolidated!A2:R957,18,FALSE)</f>
      </c>
      <c r="U1316" s="1" t="s">
        <v>3470</v>
      </c>
      <c r="V1316" s="1">
        <f>IF(VLOOKUP(G1316,Sku_Consolidated!A2:S957,19,FALSE)="SHOWCASE", VLOOKUP(E1316,Store_Showcase!B2:L144,11, FALSE), IF(VLOOKUP(G1316,Sku_Consolidated!A2:S957,19,FALSE)="VAM",VLOOKUP(E1316,Store_VAM!B2:L273,11, FALSE),VLOOKUP(E1316,Store_SRP!B2:L110,11, FALSE)))</f>
      </c>
      <c r="W1316" s="1">
        <f>VLOOKUP(G1316,Sku_Consolidated!A2:W957,11,FALSE)</f>
      </c>
      <c r="X1316" s="1">
        <f>VLOOKUP(G1316,Sku_Consolidated!A2:H957,8,FALSE)</f>
      </c>
      <c r="Y1316" s="1">
        <f>VLOOKUP(G1316,Sku_Consolidated!A2:I957,9,FALSE)</f>
      </c>
      <c r="Z1316" s="1" t="s">
        <v>41</v>
      </c>
      <c r="AA1316" s="1">
        <f>VLOOKUP(G1316,Sku_Consolidated!A2:E957,5,FALSE)</f>
      </c>
      <c r="AB1316" s="1">
        <f>IF(VLOOKUP(G1316,Sku_Consolidated!A2:S957,19,FALSE)="SHOWCASE", VLOOKUP(E1316,Store_Showcase!B2:N144,13, FALSE), IF(VLOOKUP(G1316,Sku_Consolidated!A2:S957,19,FALSE)="VAM",VLOOKUP(E1316,Store_VAM!B2:N273,13, FALSE),VLOOKUP(E1316,Store_SRP!B2:N110,13, FALSE)))</f>
      </c>
      <c r="AC1316" s="1">
        <f>IF(IFERROR(AB1316,TRUE)=TRUE, "-","OK")</f>
      </c>
      <c r="AD1316" s="11" t="s">
        <v>37</v>
      </c>
      <c r="AE1316" s="11" t="s">
        <v>37</v>
      </c>
      <c r="AF1316" s="1">
        <f>IF(IFERROR(VLOOKUP(E1316,Store_Showcase!B2:H144,{5}, FALSE), TRUE)=TRUE, IF(IFERROR(VLOOKUP(E1316,Store_SRP!B2:H110,{5}, FALSE), TRUE)=TRUE,VLOOKUP(E1316,Store_VAM!B2:H273,{5}, FALSE),VLOOKUP(E1316,Store_SRP!B2:H110,{5}, FALSE)), VLOOKUP(E1316,Store_Showcase!B2:H144,{5}, FALSE))</f>
      </c>
      <c r="AG1316" s="1">
        <f>IF(IFERROR(VLOOKUP(E1316,Store_Showcase!B2:H144,{6}, FALSE), TRUE)=TRUE, IF(IFERROR(VLOOKUP(E1316,Store_SRP!B2:H110,{6}, FALSE), TRUE)=TRUE,VLOOKUP(E1316,Store_VAM!B2:H273,{6}, FALSE),VLOOKUP(E1316,Store_SRP!B2:H110,{6}, FALSE)), VLOOKUP(E1316,Store_Showcase!B2:H144,{6}, FALSE))</f>
      </c>
      <c r="AH1316" s="1">
        <f>VLOOKUP(G1316,Sku_Consolidated!A2:R957,18,FALSE)</f>
      </c>
      <c r="AI1316" s="1">
        <f>VLOOKUP(G1316,Sku_Consolidated!A2:S957,19,FALSE)</f>
      </c>
      <c r="AJ1316" s="1">
        <f>VLOOKUP(G1316,Sku_Consolidated!A2:T957,20,FALSE)</f>
      </c>
    </row>
    <row r="1317" spans="1:36" x14ac:dyDescent="0.25">
      <c r="A1317" s="1">
        <v>2024</v>
      </c>
      <c r="B1317" s="1" t="s">
        <v>31</v>
      </c>
      <c r="C1317" s="1" t="s">
        <v>32</v>
      </c>
      <c r="D1317" s="1" t="s">
        <v>33</v>
      </c>
      <c r="E1317" s="9" t="s">
        <v>3467</v>
      </c>
      <c r="F1317" s="1">
        <f>IF(VLOOKUP(G1317,Sku_Consolidated!A2:S957,{19},FALSE)="SHOWCASE", VLOOKUP(E1317,Store_Showcase!B2:C144,{2}, FALSE), IF(VLOOKUP(G1317,Sku_Consolidated!A2:S957,{19},FALSE)="VAM",VLOOKUP(E1317,Store_VAM!B2:C273,{2}, FALSE),VLOOKUP(E1317,Store_SRP!B2:C110,{2}, FALSE)))</f>
      </c>
      <c r="G1317" s="1">
        <v>61755</v>
      </c>
      <c r="H1317" s="1" t="s">
        <v>86</v>
      </c>
      <c r="I1317" s="10" t="s">
        <v>3476</v>
      </c>
      <c r="J1317" s="1">
        <f>VLOOKUP(G1317,Sku_Consolidated!A2:C957, 3, FALSE)</f>
      </c>
      <c r="K1317" s="10">
        <f>IF(J1317="PACK", I1317, 0)</f>
      </c>
      <c r="L1317" s="10">
        <f>IF(J1317="KG", I1317, I1317 * VLOOKUP(G1317,Sku_Consolidated!A2:U957,21,FALSE))</f>
      </c>
      <c r="M1317" s="10" t="s">
        <v>37</v>
      </c>
      <c r="N1317" s="11" t="s">
        <v>3477</v>
      </c>
      <c r="O1317" s="10" t="s">
        <v>3478</v>
      </c>
      <c r="P1317" s="10">
        <f>N1317 - O1317</f>
      </c>
      <c r="Q1317" s="1">
        <f>VLOOKUP(G1317,Sku_Consolidated!A2:G957,7, FALSE)</f>
      </c>
      <c r="R1317" s="1">
        <f>IF(IFERROR(VLOOKUP(E1317,Store_Showcase!B2:H144,7, FALSE), TRUE)=TRUE, IF(IFERROR(VLOOKUP(E1317,Store_SRP!B2:H110,7, FALSE), TRUE)=TRUE,VLOOKUP(E1317,Store_VAM!B2:H273,7, FALSE),VLOOKUP(E1317,Store_SRP!B2:H110,7, FALSE)), VLOOKUP(E1317,Store_Showcase!B2:H144,7, FALSE))</f>
      </c>
      <c r="S1317" s="1">
        <f>IF(IFERROR(VLOOKUP(E1317,Store_Showcase!B2:I144,8, FALSE), TRUE)=TRUE, IF(IFERROR(VLOOKUP(E1317,Store_SRP!B2:I110,8, FALSE), TRUE)=TRUE,VLOOKUP(E1317,Store_VAM!B2:I273,8, FALSE),VLOOKUP(E1317,Store_SRP!B2:I110,8, FALSE)), VLOOKUP(E1317,Store_Showcase!B2:I144,8, FALSE))</f>
      </c>
      <c r="T1317" s="1">
        <f>VLOOKUP(G1317,Sku_Consolidated!A2:R957,18,FALSE)</f>
      </c>
      <c r="U1317" s="1" t="s">
        <v>3470</v>
      </c>
      <c r="V1317" s="1">
        <f>IF(VLOOKUP(G1317,Sku_Consolidated!A2:S957,19,FALSE)="SHOWCASE", VLOOKUP(E1317,Store_Showcase!B2:L144,11, FALSE), IF(VLOOKUP(G1317,Sku_Consolidated!A2:S957,19,FALSE)="VAM",VLOOKUP(E1317,Store_VAM!B2:L273,11, FALSE),VLOOKUP(E1317,Store_SRP!B2:L110,11, FALSE)))</f>
      </c>
      <c r="W1317" s="1">
        <f>VLOOKUP(G1317,Sku_Consolidated!A2:W957,11,FALSE)</f>
      </c>
      <c r="X1317" s="1">
        <f>VLOOKUP(G1317,Sku_Consolidated!A2:H957,8,FALSE)</f>
      </c>
      <c r="Y1317" s="1">
        <f>VLOOKUP(G1317,Sku_Consolidated!A2:I957,9,FALSE)</f>
      </c>
      <c r="Z1317" s="1" t="s">
        <v>41</v>
      </c>
      <c r="AA1317" s="1">
        <f>VLOOKUP(G1317,Sku_Consolidated!A2:E957,5,FALSE)</f>
      </c>
      <c r="AB1317" s="1">
        <f>IF(VLOOKUP(G1317,Sku_Consolidated!A2:S957,19,FALSE)="SHOWCASE", VLOOKUP(E1317,Store_Showcase!B2:N144,13, FALSE), IF(VLOOKUP(G1317,Sku_Consolidated!A2:S957,19,FALSE)="VAM",VLOOKUP(E1317,Store_VAM!B2:N273,13, FALSE),VLOOKUP(E1317,Store_SRP!B2:N110,13, FALSE)))</f>
      </c>
      <c r="AC1317" s="1">
        <f>IF(IFERROR(AB1317,TRUE)=TRUE, "-","OK")</f>
      </c>
      <c r="AD1317" s="11" t="s">
        <v>37</v>
      </c>
      <c r="AE1317" s="11" t="s">
        <v>37</v>
      </c>
      <c r="AF1317" s="1">
        <f>IF(IFERROR(VLOOKUP(E1317,Store_Showcase!B2:H144,{5}, FALSE), TRUE)=TRUE, IF(IFERROR(VLOOKUP(E1317,Store_SRP!B2:H110,{5}, FALSE), TRUE)=TRUE,VLOOKUP(E1317,Store_VAM!B2:H273,{5}, FALSE),VLOOKUP(E1317,Store_SRP!B2:H110,{5}, FALSE)), VLOOKUP(E1317,Store_Showcase!B2:H144,{5}, FALSE))</f>
      </c>
      <c r="AG1317" s="1">
        <f>IF(IFERROR(VLOOKUP(E1317,Store_Showcase!B2:H144,{6}, FALSE), TRUE)=TRUE, IF(IFERROR(VLOOKUP(E1317,Store_SRP!B2:H110,{6}, FALSE), TRUE)=TRUE,VLOOKUP(E1317,Store_VAM!B2:H273,{6}, FALSE),VLOOKUP(E1317,Store_SRP!B2:H110,{6}, FALSE)), VLOOKUP(E1317,Store_Showcase!B2:H144,{6}, FALSE))</f>
      </c>
      <c r="AH1317" s="1">
        <f>VLOOKUP(G1317,Sku_Consolidated!A2:R957,18,FALSE)</f>
      </c>
      <c r="AI1317" s="1">
        <f>VLOOKUP(G1317,Sku_Consolidated!A2:S957,19,FALSE)</f>
      </c>
      <c r="AJ1317" s="1">
        <f>VLOOKUP(G1317,Sku_Consolidated!A2:T957,20,FALSE)</f>
      </c>
    </row>
    <row r="1318" spans="1:36" x14ac:dyDescent="0.25">
      <c r="A1318" s="1">
        <v>2024</v>
      </c>
      <c r="B1318" s="1" t="s">
        <v>31</v>
      </c>
      <c r="C1318" s="1" t="s">
        <v>32</v>
      </c>
      <c r="D1318" s="1" t="s">
        <v>33</v>
      </c>
      <c r="E1318" s="9" t="s">
        <v>3467</v>
      </c>
      <c r="F1318" s="1">
        <f>IF(VLOOKUP(G1318,Sku_Consolidated!A2:S957,{19},FALSE)="SHOWCASE", VLOOKUP(E1318,Store_Showcase!B2:C144,{2}, FALSE), IF(VLOOKUP(G1318,Sku_Consolidated!A2:S957,{19},FALSE)="VAM",VLOOKUP(E1318,Store_VAM!B2:C273,{2}, FALSE),VLOOKUP(E1318,Store_SRP!B2:C110,{2}, FALSE)))</f>
      </c>
      <c r="G1318" s="1">
        <v>61758</v>
      </c>
      <c r="H1318" s="1" t="s">
        <v>90</v>
      </c>
      <c r="I1318" s="10" t="s">
        <v>1490</v>
      </c>
      <c r="J1318" s="1">
        <f>VLOOKUP(G1318,Sku_Consolidated!A2:C957, 3, FALSE)</f>
      </c>
      <c r="K1318" s="10">
        <f>IF(J1318="PACK", I1318, 0)</f>
      </c>
      <c r="L1318" s="10">
        <f>IF(J1318="KG", I1318, I1318 * VLOOKUP(G1318,Sku_Consolidated!A2:U957,21,FALSE))</f>
      </c>
      <c r="M1318" s="10" t="s">
        <v>37</v>
      </c>
      <c r="N1318" s="11" t="s">
        <v>3479</v>
      </c>
      <c r="O1318" s="10" t="s">
        <v>3480</v>
      </c>
      <c r="P1318" s="10">
        <f>N1318 - O1318</f>
      </c>
      <c r="Q1318" s="1">
        <f>VLOOKUP(G1318,Sku_Consolidated!A2:G957,7, FALSE)</f>
      </c>
      <c r="R1318" s="1">
        <f>IF(IFERROR(VLOOKUP(E1318,Store_Showcase!B2:H144,7, FALSE), TRUE)=TRUE, IF(IFERROR(VLOOKUP(E1318,Store_SRP!B2:H110,7, FALSE), TRUE)=TRUE,VLOOKUP(E1318,Store_VAM!B2:H273,7, FALSE),VLOOKUP(E1318,Store_SRP!B2:H110,7, FALSE)), VLOOKUP(E1318,Store_Showcase!B2:H144,7, FALSE))</f>
      </c>
      <c r="S1318" s="1">
        <f>IF(IFERROR(VLOOKUP(E1318,Store_Showcase!B2:I144,8, FALSE), TRUE)=TRUE, IF(IFERROR(VLOOKUP(E1318,Store_SRP!B2:I110,8, FALSE), TRUE)=TRUE,VLOOKUP(E1318,Store_VAM!B2:I273,8, FALSE),VLOOKUP(E1318,Store_SRP!B2:I110,8, FALSE)), VLOOKUP(E1318,Store_Showcase!B2:I144,8, FALSE))</f>
      </c>
      <c r="T1318" s="1">
        <f>VLOOKUP(G1318,Sku_Consolidated!A2:R957,18,FALSE)</f>
      </c>
      <c r="U1318" s="1" t="s">
        <v>3470</v>
      </c>
      <c r="V1318" s="1">
        <f>IF(VLOOKUP(G1318,Sku_Consolidated!A2:S957,19,FALSE)="SHOWCASE", VLOOKUP(E1318,Store_Showcase!B2:L144,11, FALSE), IF(VLOOKUP(G1318,Sku_Consolidated!A2:S957,19,FALSE)="VAM",VLOOKUP(E1318,Store_VAM!B2:L273,11, FALSE),VLOOKUP(E1318,Store_SRP!B2:L110,11, FALSE)))</f>
      </c>
      <c r="W1318" s="1">
        <f>VLOOKUP(G1318,Sku_Consolidated!A2:W957,11,FALSE)</f>
      </c>
      <c r="X1318" s="1">
        <f>VLOOKUP(G1318,Sku_Consolidated!A2:H957,8,FALSE)</f>
      </c>
      <c r="Y1318" s="1">
        <f>VLOOKUP(G1318,Sku_Consolidated!A2:I957,9,FALSE)</f>
      </c>
      <c r="Z1318" s="1" t="s">
        <v>41</v>
      </c>
      <c r="AA1318" s="1">
        <f>VLOOKUP(G1318,Sku_Consolidated!A2:E957,5,FALSE)</f>
      </c>
      <c r="AB1318" s="1">
        <f>IF(VLOOKUP(G1318,Sku_Consolidated!A2:S957,19,FALSE)="SHOWCASE", VLOOKUP(E1318,Store_Showcase!B2:N144,13, FALSE), IF(VLOOKUP(G1318,Sku_Consolidated!A2:S957,19,FALSE)="VAM",VLOOKUP(E1318,Store_VAM!B2:N273,13, FALSE),VLOOKUP(E1318,Store_SRP!B2:N110,13, FALSE)))</f>
      </c>
      <c r="AC1318" s="1">
        <f>IF(IFERROR(AB1318,TRUE)=TRUE, "-","OK")</f>
      </c>
      <c r="AD1318" s="11" t="s">
        <v>37</v>
      </c>
      <c r="AE1318" s="11" t="s">
        <v>37</v>
      </c>
      <c r="AF1318" s="1">
        <f>IF(IFERROR(VLOOKUP(E1318,Store_Showcase!B2:H144,{5}, FALSE), TRUE)=TRUE, IF(IFERROR(VLOOKUP(E1318,Store_SRP!B2:H110,{5}, FALSE), TRUE)=TRUE,VLOOKUP(E1318,Store_VAM!B2:H273,{5}, FALSE),VLOOKUP(E1318,Store_SRP!B2:H110,{5}, FALSE)), VLOOKUP(E1318,Store_Showcase!B2:H144,{5}, FALSE))</f>
      </c>
      <c r="AG1318" s="1">
        <f>IF(IFERROR(VLOOKUP(E1318,Store_Showcase!B2:H144,{6}, FALSE), TRUE)=TRUE, IF(IFERROR(VLOOKUP(E1318,Store_SRP!B2:H110,{6}, FALSE), TRUE)=TRUE,VLOOKUP(E1318,Store_VAM!B2:H273,{6}, FALSE),VLOOKUP(E1318,Store_SRP!B2:H110,{6}, FALSE)), VLOOKUP(E1318,Store_Showcase!B2:H144,{6}, FALSE))</f>
      </c>
      <c r="AH1318" s="1">
        <f>VLOOKUP(G1318,Sku_Consolidated!A2:R957,18,FALSE)</f>
      </c>
      <c r="AI1318" s="1">
        <f>VLOOKUP(G1318,Sku_Consolidated!A2:S957,19,FALSE)</f>
      </c>
      <c r="AJ1318" s="1">
        <f>VLOOKUP(G1318,Sku_Consolidated!A2:T957,20,FALSE)</f>
      </c>
    </row>
    <row r="1319" spans="1:36" x14ac:dyDescent="0.25">
      <c r="A1319" s="1">
        <v>2024</v>
      </c>
      <c r="B1319" s="1" t="s">
        <v>31</v>
      </c>
      <c r="C1319" s="1" t="s">
        <v>32</v>
      </c>
      <c r="D1319" s="1" t="s">
        <v>33</v>
      </c>
      <c r="E1319" s="9" t="s">
        <v>3467</v>
      </c>
      <c r="F1319" s="1">
        <f>IF(VLOOKUP(G1319,Sku_Consolidated!A2:S957,{19},FALSE)="SHOWCASE", VLOOKUP(E1319,Store_Showcase!B2:C144,{2}, FALSE), IF(VLOOKUP(G1319,Sku_Consolidated!A2:S957,{19},FALSE)="VAM",VLOOKUP(E1319,Store_VAM!B2:C273,{2}, FALSE),VLOOKUP(E1319,Store_SRP!B2:C110,{2}, FALSE)))</f>
      </c>
      <c r="G1319" s="1">
        <v>61759</v>
      </c>
      <c r="H1319" s="1" t="s">
        <v>94</v>
      </c>
      <c r="I1319" s="10" t="s">
        <v>3481</v>
      </c>
      <c r="J1319" s="1">
        <f>VLOOKUP(G1319,Sku_Consolidated!A2:C957, 3, FALSE)</f>
      </c>
      <c r="K1319" s="10">
        <f>IF(J1319="PACK", I1319, 0)</f>
      </c>
      <c r="L1319" s="10">
        <f>IF(J1319="KG", I1319, I1319 * VLOOKUP(G1319,Sku_Consolidated!A2:U957,21,FALSE))</f>
      </c>
      <c r="M1319" s="10" t="s">
        <v>37</v>
      </c>
      <c r="N1319" s="11" t="s">
        <v>3482</v>
      </c>
      <c r="O1319" s="10" t="s">
        <v>3483</v>
      </c>
      <c r="P1319" s="10">
        <f>N1319 - O1319</f>
      </c>
      <c r="Q1319" s="1">
        <f>VLOOKUP(G1319,Sku_Consolidated!A2:G957,7, FALSE)</f>
      </c>
      <c r="R1319" s="1">
        <f>IF(IFERROR(VLOOKUP(E1319,Store_Showcase!B2:H144,7, FALSE), TRUE)=TRUE, IF(IFERROR(VLOOKUP(E1319,Store_SRP!B2:H110,7, FALSE), TRUE)=TRUE,VLOOKUP(E1319,Store_VAM!B2:H273,7, FALSE),VLOOKUP(E1319,Store_SRP!B2:H110,7, FALSE)), VLOOKUP(E1319,Store_Showcase!B2:H144,7, FALSE))</f>
      </c>
      <c r="S1319" s="1">
        <f>IF(IFERROR(VLOOKUP(E1319,Store_Showcase!B2:I144,8, FALSE), TRUE)=TRUE, IF(IFERROR(VLOOKUP(E1319,Store_SRP!B2:I110,8, FALSE), TRUE)=TRUE,VLOOKUP(E1319,Store_VAM!B2:I273,8, FALSE),VLOOKUP(E1319,Store_SRP!B2:I110,8, FALSE)), VLOOKUP(E1319,Store_Showcase!B2:I144,8, FALSE))</f>
      </c>
      <c r="T1319" s="1">
        <f>VLOOKUP(G1319,Sku_Consolidated!A2:R957,18,FALSE)</f>
      </c>
      <c r="U1319" s="1" t="s">
        <v>3470</v>
      </c>
      <c r="V1319" s="1">
        <f>IF(VLOOKUP(G1319,Sku_Consolidated!A2:S957,19,FALSE)="SHOWCASE", VLOOKUP(E1319,Store_Showcase!B2:L144,11, FALSE), IF(VLOOKUP(G1319,Sku_Consolidated!A2:S957,19,FALSE)="VAM",VLOOKUP(E1319,Store_VAM!B2:L273,11, FALSE),VLOOKUP(E1319,Store_SRP!B2:L110,11, FALSE)))</f>
      </c>
      <c r="W1319" s="1">
        <f>VLOOKUP(G1319,Sku_Consolidated!A2:W957,11,FALSE)</f>
      </c>
      <c r="X1319" s="1">
        <f>VLOOKUP(G1319,Sku_Consolidated!A2:H957,8,FALSE)</f>
      </c>
      <c r="Y1319" s="1">
        <f>VLOOKUP(G1319,Sku_Consolidated!A2:I957,9,FALSE)</f>
      </c>
      <c r="Z1319" s="1" t="s">
        <v>41</v>
      </c>
      <c r="AA1319" s="1">
        <f>VLOOKUP(G1319,Sku_Consolidated!A2:E957,5,FALSE)</f>
      </c>
      <c r="AB1319" s="1">
        <f>IF(VLOOKUP(G1319,Sku_Consolidated!A2:S957,19,FALSE)="SHOWCASE", VLOOKUP(E1319,Store_Showcase!B2:N144,13, FALSE), IF(VLOOKUP(G1319,Sku_Consolidated!A2:S957,19,FALSE)="VAM",VLOOKUP(E1319,Store_VAM!B2:N273,13, FALSE),VLOOKUP(E1319,Store_SRP!B2:N110,13, FALSE)))</f>
      </c>
      <c r="AC1319" s="1">
        <f>IF(IFERROR(AB1319,TRUE)=TRUE, "-","OK")</f>
      </c>
      <c r="AD1319" s="11" t="s">
        <v>37</v>
      </c>
      <c r="AE1319" s="11" t="s">
        <v>37</v>
      </c>
      <c r="AF1319" s="1">
        <f>IF(IFERROR(VLOOKUP(E1319,Store_Showcase!B2:H144,{5}, FALSE), TRUE)=TRUE, IF(IFERROR(VLOOKUP(E1319,Store_SRP!B2:H110,{5}, FALSE), TRUE)=TRUE,VLOOKUP(E1319,Store_VAM!B2:H273,{5}, FALSE),VLOOKUP(E1319,Store_SRP!B2:H110,{5}, FALSE)), VLOOKUP(E1319,Store_Showcase!B2:H144,{5}, FALSE))</f>
      </c>
      <c r="AG1319" s="1">
        <f>IF(IFERROR(VLOOKUP(E1319,Store_Showcase!B2:H144,{6}, FALSE), TRUE)=TRUE, IF(IFERROR(VLOOKUP(E1319,Store_SRP!B2:H110,{6}, FALSE), TRUE)=TRUE,VLOOKUP(E1319,Store_VAM!B2:H273,{6}, FALSE),VLOOKUP(E1319,Store_SRP!B2:H110,{6}, FALSE)), VLOOKUP(E1319,Store_Showcase!B2:H144,{6}, FALSE))</f>
      </c>
      <c r="AH1319" s="1">
        <f>VLOOKUP(G1319,Sku_Consolidated!A2:R957,18,FALSE)</f>
      </c>
      <c r="AI1319" s="1">
        <f>VLOOKUP(G1319,Sku_Consolidated!A2:S957,19,FALSE)</f>
      </c>
      <c r="AJ1319" s="1">
        <f>VLOOKUP(G1319,Sku_Consolidated!A2:T957,20,FALSE)</f>
      </c>
    </row>
    <row r="1320" spans="1:36" x14ac:dyDescent="0.25">
      <c r="A1320" s="1">
        <v>2024</v>
      </c>
      <c r="B1320" s="1" t="s">
        <v>31</v>
      </c>
      <c r="C1320" s="1" t="s">
        <v>32</v>
      </c>
      <c r="D1320" s="1" t="s">
        <v>33</v>
      </c>
      <c r="E1320" s="9" t="s">
        <v>3467</v>
      </c>
      <c r="F1320" s="1">
        <f>IF(VLOOKUP(G1320,Sku_Consolidated!A2:S957,{19},FALSE)="SHOWCASE", VLOOKUP(E1320,Store_Showcase!B2:C144,{2}, FALSE), IF(VLOOKUP(G1320,Sku_Consolidated!A2:S957,{19},FALSE)="VAM",VLOOKUP(E1320,Store_VAM!B2:C273,{2}, FALSE),VLOOKUP(E1320,Store_SRP!B2:C110,{2}, FALSE)))</f>
      </c>
      <c r="G1320" s="1">
        <v>61820</v>
      </c>
      <c r="H1320" s="1" t="s">
        <v>114</v>
      </c>
      <c r="I1320" s="10" t="s">
        <v>3484</v>
      </c>
      <c r="J1320" s="1">
        <f>VLOOKUP(G1320,Sku_Consolidated!A2:C957, 3, FALSE)</f>
      </c>
      <c r="K1320" s="10">
        <f>IF(J1320="PACK", I1320, 0)</f>
      </c>
      <c r="L1320" s="10">
        <f>IF(J1320="KG", I1320, I1320 * VLOOKUP(G1320,Sku_Consolidated!A2:U957,21,FALSE))</f>
      </c>
      <c r="M1320" s="10" t="s">
        <v>37</v>
      </c>
      <c r="N1320" s="11" t="s">
        <v>3485</v>
      </c>
      <c r="O1320" s="10" t="s">
        <v>3486</v>
      </c>
      <c r="P1320" s="10">
        <f>N1320 - O1320</f>
      </c>
      <c r="Q1320" s="1">
        <f>VLOOKUP(G1320,Sku_Consolidated!A2:G957,7, FALSE)</f>
      </c>
      <c r="R1320" s="1">
        <f>IF(IFERROR(VLOOKUP(E1320,Store_Showcase!B2:H144,7, FALSE), TRUE)=TRUE, IF(IFERROR(VLOOKUP(E1320,Store_SRP!B2:H110,7, FALSE), TRUE)=TRUE,VLOOKUP(E1320,Store_VAM!B2:H273,7, FALSE),VLOOKUP(E1320,Store_SRP!B2:H110,7, FALSE)), VLOOKUP(E1320,Store_Showcase!B2:H144,7, FALSE))</f>
      </c>
      <c r="S1320" s="1">
        <f>IF(IFERROR(VLOOKUP(E1320,Store_Showcase!B2:I144,8, FALSE), TRUE)=TRUE, IF(IFERROR(VLOOKUP(E1320,Store_SRP!B2:I110,8, FALSE), TRUE)=TRUE,VLOOKUP(E1320,Store_VAM!B2:I273,8, FALSE),VLOOKUP(E1320,Store_SRP!B2:I110,8, FALSE)), VLOOKUP(E1320,Store_Showcase!B2:I144,8, FALSE))</f>
      </c>
      <c r="T1320" s="1">
        <f>VLOOKUP(G1320,Sku_Consolidated!A2:R957,18,FALSE)</f>
      </c>
      <c r="U1320" s="1" t="s">
        <v>3470</v>
      </c>
      <c r="V1320" s="1">
        <f>IF(VLOOKUP(G1320,Sku_Consolidated!A2:S957,19,FALSE)="SHOWCASE", VLOOKUP(E1320,Store_Showcase!B2:L144,11, FALSE), IF(VLOOKUP(G1320,Sku_Consolidated!A2:S957,19,FALSE)="VAM",VLOOKUP(E1320,Store_VAM!B2:L273,11, FALSE),VLOOKUP(E1320,Store_SRP!B2:L110,11, FALSE)))</f>
      </c>
      <c r="W1320" s="1">
        <f>VLOOKUP(G1320,Sku_Consolidated!A2:W957,11,FALSE)</f>
      </c>
      <c r="X1320" s="1">
        <f>VLOOKUP(G1320,Sku_Consolidated!A2:H957,8,FALSE)</f>
      </c>
      <c r="Y1320" s="1">
        <f>VLOOKUP(G1320,Sku_Consolidated!A2:I957,9,FALSE)</f>
      </c>
      <c r="Z1320" s="1" t="s">
        <v>41</v>
      </c>
      <c r="AA1320" s="1">
        <f>VLOOKUP(G1320,Sku_Consolidated!A2:E957,5,FALSE)</f>
      </c>
      <c r="AB1320" s="1">
        <f>IF(VLOOKUP(G1320,Sku_Consolidated!A2:S957,19,FALSE)="SHOWCASE", VLOOKUP(E1320,Store_Showcase!B2:N144,13, FALSE), IF(VLOOKUP(G1320,Sku_Consolidated!A2:S957,19,FALSE)="VAM",VLOOKUP(E1320,Store_VAM!B2:N273,13, FALSE),VLOOKUP(E1320,Store_SRP!B2:N110,13, FALSE)))</f>
      </c>
      <c r="AC1320" s="1">
        <f>IF(IFERROR(AB1320,TRUE)=TRUE, "-","OK")</f>
      </c>
      <c r="AD1320" s="11" t="s">
        <v>37</v>
      </c>
      <c r="AE1320" s="11" t="s">
        <v>37</v>
      </c>
      <c r="AF1320" s="1">
        <f>IF(IFERROR(VLOOKUP(E1320,Store_Showcase!B2:H144,{5}, FALSE), TRUE)=TRUE, IF(IFERROR(VLOOKUP(E1320,Store_SRP!B2:H110,{5}, FALSE), TRUE)=TRUE,VLOOKUP(E1320,Store_VAM!B2:H273,{5}, FALSE),VLOOKUP(E1320,Store_SRP!B2:H110,{5}, FALSE)), VLOOKUP(E1320,Store_Showcase!B2:H144,{5}, FALSE))</f>
      </c>
      <c r="AG1320" s="1">
        <f>IF(IFERROR(VLOOKUP(E1320,Store_Showcase!B2:H144,{6}, FALSE), TRUE)=TRUE, IF(IFERROR(VLOOKUP(E1320,Store_SRP!B2:H110,{6}, FALSE), TRUE)=TRUE,VLOOKUP(E1320,Store_VAM!B2:H273,{6}, FALSE),VLOOKUP(E1320,Store_SRP!B2:H110,{6}, FALSE)), VLOOKUP(E1320,Store_Showcase!B2:H144,{6}, FALSE))</f>
      </c>
      <c r="AH1320" s="1">
        <f>VLOOKUP(G1320,Sku_Consolidated!A2:R957,18,FALSE)</f>
      </c>
      <c r="AI1320" s="1">
        <f>VLOOKUP(G1320,Sku_Consolidated!A2:S957,19,FALSE)</f>
      </c>
      <c r="AJ1320" s="1">
        <f>VLOOKUP(G1320,Sku_Consolidated!A2:T957,20,FALSE)</f>
      </c>
    </row>
    <row r="1321" spans="1:36" x14ac:dyDescent="0.25">
      <c r="A1321" s="1">
        <v>2024</v>
      </c>
      <c r="B1321" s="1" t="s">
        <v>31</v>
      </c>
      <c r="C1321" s="1" t="s">
        <v>32</v>
      </c>
      <c r="D1321" s="1" t="s">
        <v>33</v>
      </c>
      <c r="E1321" s="9" t="s">
        <v>3467</v>
      </c>
      <c r="F1321" s="1">
        <f>IF(VLOOKUP(G1321,Sku_Consolidated!A2:S957,{19},FALSE)="SHOWCASE", VLOOKUP(E1321,Store_Showcase!B2:C144,{2}, FALSE), IF(VLOOKUP(G1321,Sku_Consolidated!A2:S957,{19},FALSE)="VAM",VLOOKUP(E1321,Store_VAM!B2:C273,{2}, FALSE),VLOOKUP(E1321,Store_SRP!B2:C110,{2}, FALSE)))</f>
      </c>
      <c r="G1321" s="1">
        <v>61833</v>
      </c>
      <c r="H1321" s="1" t="s">
        <v>118</v>
      </c>
      <c r="I1321" s="10" t="s">
        <v>3487</v>
      </c>
      <c r="J1321" s="1">
        <f>VLOOKUP(G1321,Sku_Consolidated!A2:C957, 3, FALSE)</f>
      </c>
      <c r="K1321" s="10">
        <f>IF(J1321="PACK", I1321, 0)</f>
      </c>
      <c r="L1321" s="10">
        <f>IF(J1321="KG", I1321, I1321 * VLOOKUP(G1321,Sku_Consolidated!A2:U957,21,FALSE))</f>
      </c>
      <c r="M1321" s="10" t="s">
        <v>37</v>
      </c>
      <c r="N1321" s="11" t="s">
        <v>3488</v>
      </c>
      <c r="O1321" s="10" t="s">
        <v>3489</v>
      </c>
      <c r="P1321" s="10">
        <f>N1321 - O1321</f>
      </c>
      <c r="Q1321" s="1">
        <f>VLOOKUP(G1321,Sku_Consolidated!A2:G957,7, FALSE)</f>
      </c>
      <c r="R1321" s="1">
        <f>IF(IFERROR(VLOOKUP(E1321,Store_Showcase!B2:H144,7, FALSE), TRUE)=TRUE, IF(IFERROR(VLOOKUP(E1321,Store_SRP!B2:H110,7, FALSE), TRUE)=TRUE,VLOOKUP(E1321,Store_VAM!B2:H273,7, FALSE),VLOOKUP(E1321,Store_SRP!B2:H110,7, FALSE)), VLOOKUP(E1321,Store_Showcase!B2:H144,7, FALSE))</f>
      </c>
      <c r="S1321" s="1">
        <f>IF(IFERROR(VLOOKUP(E1321,Store_Showcase!B2:I144,8, FALSE), TRUE)=TRUE, IF(IFERROR(VLOOKUP(E1321,Store_SRP!B2:I110,8, FALSE), TRUE)=TRUE,VLOOKUP(E1321,Store_VAM!B2:I273,8, FALSE),VLOOKUP(E1321,Store_SRP!B2:I110,8, FALSE)), VLOOKUP(E1321,Store_Showcase!B2:I144,8, FALSE))</f>
      </c>
      <c r="T1321" s="1">
        <f>VLOOKUP(G1321,Sku_Consolidated!A2:R957,18,FALSE)</f>
      </c>
      <c r="U1321" s="1" t="s">
        <v>3470</v>
      </c>
      <c r="V1321" s="1">
        <f>IF(VLOOKUP(G1321,Sku_Consolidated!A2:S957,19,FALSE)="SHOWCASE", VLOOKUP(E1321,Store_Showcase!B2:L144,11, FALSE), IF(VLOOKUP(G1321,Sku_Consolidated!A2:S957,19,FALSE)="VAM",VLOOKUP(E1321,Store_VAM!B2:L273,11, FALSE),VLOOKUP(E1321,Store_SRP!B2:L110,11, FALSE)))</f>
      </c>
      <c r="W1321" s="1">
        <f>VLOOKUP(G1321,Sku_Consolidated!A2:W957,11,FALSE)</f>
      </c>
      <c r="X1321" s="1">
        <f>VLOOKUP(G1321,Sku_Consolidated!A2:H957,8,FALSE)</f>
      </c>
      <c r="Y1321" s="1">
        <f>VLOOKUP(G1321,Sku_Consolidated!A2:I957,9,FALSE)</f>
      </c>
      <c r="Z1321" s="1" t="s">
        <v>41</v>
      </c>
      <c r="AA1321" s="1">
        <f>VLOOKUP(G1321,Sku_Consolidated!A2:E957,5,FALSE)</f>
      </c>
      <c r="AB1321" s="1">
        <f>IF(VLOOKUP(G1321,Sku_Consolidated!A2:S957,19,FALSE)="SHOWCASE", VLOOKUP(E1321,Store_Showcase!B2:N144,13, FALSE), IF(VLOOKUP(G1321,Sku_Consolidated!A2:S957,19,FALSE)="VAM",VLOOKUP(E1321,Store_VAM!B2:N273,13, FALSE),VLOOKUP(E1321,Store_SRP!B2:N110,13, FALSE)))</f>
      </c>
      <c r="AC1321" s="1">
        <f>IF(IFERROR(AB1321,TRUE)=TRUE, "-","OK")</f>
      </c>
      <c r="AD1321" s="11" t="s">
        <v>37</v>
      </c>
      <c r="AE1321" s="11" t="s">
        <v>37</v>
      </c>
      <c r="AF1321" s="1">
        <f>IF(IFERROR(VLOOKUP(E1321,Store_Showcase!B2:H144,{5}, FALSE), TRUE)=TRUE, IF(IFERROR(VLOOKUP(E1321,Store_SRP!B2:H110,{5}, FALSE), TRUE)=TRUE,VLOOKUP(E1321,Store_VAM!B2:H273,{5}, FALSE),VLOOKUP(E1321,Store_SRP!B2:H110,{5}, FALSE)), VLOOKUP(E1321,Store_Showcase!B2:H144,{5}, FALSE))</f>
      </c>
      <c r="AG1321" s="1">
        <f>IF(IFERROR(VLOOKUP(E1321,Store_Showcase!B2:H144,{6}, FALSE), TRUE)=TRUE, IF(IFERROR(VLOOKUP(E1321,Store_SRP!B2:H110,{6}, FALSE), TRUE)=TRUE,VLOOKUP(E1321,Store_VAM!B2:H273,{6}, FALSE),VLOOKUP(E1321,Store_SRP!B2:H110,{6}, FALSE)), VLOOKUP(E1321,Store_Showcase!B2:H144,{6}, FALSE))</f>
      </c>
      <c r="AH1321" s="1">
        <f>VLOOKUP(G1321,Sku_Consolidated!A2:R957,18,FALSE)</f>
      </c>
      <c r="AI1321" s="1">
        <f>VLOOKUP(G1321,Sku_Consolidated!A2:S957,19,FALSE)</f>
      </c>
      <c r="AJ1321" s="1">
        <f>VLOOKUP(G1321,Sku_Consolidated!A2:T957,20,FALSE)</f>
      </c>
    </row>
    <row r="1322" spans="1:36" x14ac:dyDescent="0.25">
      <c r="A1322" s="1">
        <v>2024</v>
      </c>
      <c r="B1322" s="1" t="s">
        <v>31</v>
      </c>
      <c r="C1322" s="1" t="s">
        <v>32</v>
      </c>
      <c r="D1322" s="1" t="s">
        <v>33</v>
      </c>
      <c r="E1322" s="9" t="s">
        <v>3467</v>
      </c>
      <c r="F1322" s="1">
        <f>IF(VLOOKUP(G1322,Sku_Consolidated!A2:S957,{19},FALSE)="SHOWCASE", VLOOKUP(E1322,Store_Showcase!B2:C144,{2}, FALSE), IF(VLOOKUP(G1322,Sku_Consolidated!A2:S957,{19},FALSE)="VAM",VLOOKUP(E1322,Store_VAM!B2:C273,{2}, FALSE),VLOOKUP(E1322,Store_SRP!B2:C110,{2}, FALSE)))</f>
      </c>
      <c r="G1322" s="1">
        <v>61834</v>
      </c>
      <c r="H1322" s="1" t="s">
        <v>379</v>
      </c>
      <c r="I1322" s="10" t="s">
        <v>766</v>
      </c>
      <c r="J1322" s="1">
        <f>VLOOKUP(G1322,Sku_Consolidated!A2:C957, 3, FALSE)</f>
      </c>
      <c r="K1322" s="10">
        <f>IF(J1322="PACK", I1322, 0)</f>
      </c>
      <c r="L1322" s="10">
        <f>IF(J1322="KG", I1322, I1322 * VLOOKUP(G1322,Sku_Consolidated!A2:U957,21,FALSE))</f>
      </c>
      <c r="M1322" s="10" t="s">
        <v>37</v>
      </c>
      <c r="N1322" s="11" t="s">
        <v>3490</v>
      </c>
      <c r="O1322" s="10" t="s">
        <v>3491</v>
      </c>
      <c r="P1322" s="10">
        <f>N1322 - O1322</f>
      </c>
      <c r="Q1322" s="1">
        <f>VLOOKUP(G1322,Sku_Consolidated!A2:G957,7, FALSE)</f>
      </c>
      <c r="R1322" s="1">
        <f>IF(IFERROR(VLOOKUP(E1322,Store_Showcase!B2:H144,7, FALSE), TRUE)=TRUE, IF(IFERROR(VLOOKUP(E1322,Store_SRP!B2:H110,7, FALSE), TRUE)=TRUE,VLOOKUP(E1322,Store_VAM!B2:H273,7, FALSE),VLOOKUP(E1322,Store_SRP!B2:H110,7, FALSE)), VLOOKUP(E1322,Store_Showcase!B2:H144,7, FALSE))</f>
      </c>
      <c r="S1322" s="1">
        <f>IF(IFERROR(VLOOKUP(E1322,Store_Showcase!B2:I144,8, FALSE), TRUE)=TRUE, IF(IFERROR(VLOOKUP(E1322,Store_SRP!B2:I110,8, FALSE), TRUE)=TRUE,VLOOKUP(E1322,Store_VAM!B2:I273,8, FALSE),VLOOKUP(E1322,Store_SRP!B2:I110,8, FALSE)), VLOOKUP(E1322,Store_Showcase!B2:I144,8, FALSE))</f>
      </c>
      <c r="T1322" s="1">
        <f>VLOOKUP(G1322,Sku_Consolidated!A2:R957,18,FALSE)</f>
      </c>
      <c r="U1322" s="1" t="s">
        <v>3470</v>
      </c>
      <c r="V1322" s="1">
        <f>IF(VLOOKUP(G1322,Sku_Consolidated!A2:S957,19,FALSE)="SHOWCASE", VLOOKUP(E1322,Store_Showcase!B2:L144,11, FALSE), IF(VLOOKUP(G1322,Sku_Consolidated!A2:S957,19,FALSE)="VAM",VLOOKUP(E1322,Store_VAM!B2:L273,11, FALSE),VLOOKUP(E1322,Store_SRP!B2:L110,11, FALSE)))</f>
      </c>
      <c r="W1322" s="1">
        <f>VLOOKUP(G1322,Sku_Consolidated!A2:W957,11,FALSE)</f>
      </c>
      <c r="X1322" s="1">
        <f>VLOOKUP(G1322,Sku_Consolidated!A2:H957,8,FALSE)</f>
      </c>
      <c r="Y1322" s="1">
        <f>VLOOKUP(G1322,Sku_Consolidated!A2:I957,9,FALSE)</f>
      </c>
      <c r="Z1322" s="1" t="s">
        <v>41</v>
      </c>
      <c r="AA1322" s="1">
        <f>VLOOKUP(G1322,Sku_Consolidated!A2:E957,5,FALSE)</f>
      </c>
      <c r="AB1322" s="1">
        <f>IF(VLOOKUP(G1322,Sku_Consolidated!A2:S957,19,FALSE)="SHOWCASE", VLOOKUP(E1322,Store_Showcase!B2:N144,13, FALSE), IF(VLOOKUP(G1322,Sku_Consolidated!A2:S957,19,FALSE)="VAM",VLOOKUP(E1322,Store_VAM!B2:N273,13, FALSE),VLOOKUP(E1322,Store_SRP!B2:N110,13, FALSE)))</f>
      </c>
      <c r="AC1322" s="1">
        <f>IF(IFERROR(AB1322,TRUE)=TRUE, "-","OK")</f>
      </c>
      <c r="AD1322" s="11" t="s">
        <v>37</v>
      </c>
      <c r="AE1322" s="11" t="s">
        <v>37</v>
      </c>
      <c r="AF1322" s="1">
        <f>IF(IFERROR(VLOOKUP(E1322,Store_Showcase!B2:H144,{5}, FALSE), TRUE)=TRUE, IF(IFERROR(VLOOKUP(E1322,Store_SRP!B2:H110,{5}, FALSE), TRUE)=TRUE,VLOOKUP(E1322,Store_VAM!B2:H273,{5}, FALSE),VLOOKUP(E1322,Store_SRP!B2:H110,{5}, FALSE)), VLOOKUP(E1322,Store_Showcase!B2:H144,{5}, FALSE))</f>
      </c>
      <c r="AG1322" s="1">
        <f>IF(IFERROR(VLOOKUP(E1322,Store_Showcase!B2:H144,{6}, FALSE), TRUE)=TRUE, IF(IFERROR(VLOOKUP(E1322,Store_SRP!B2:H110,{6}, FALSE), TRUE)=TRUE,VLOOKUP(E1322,Store_VAM!B2:H273,{6}, FALSE),VLOOKUP(E1322,Store_SRP!B2:H110,{6}, FALSE)), VLOOKUP(E1322,Store_Showcase!B2:H144,{6}, FALSE))</f>
      </c>
      <c r="AH1322" s="1">
        <f>VLOOKUP(G1322,Sku_Consolidated!A2:R957,18,FALSE)</f>
      </c>
      <c r="AI1322" s="1">
        <f>VLOOKUP(G1322,Sku_Consolidated!A2:S957,19,FALSE)</f>
      </c>
      <c r="AJ1322" s="1">
        <f>VLOOKUP(G1322,Sku_Consolidated!A2:T957,20,FALSE)</f>
      </c>
    </row>
    <row r="1323" spans="1:36" x14ac:dyDescent="0.25">
      <c r="A1323" s="1">
        <v>2024</v>
      </c>
      <c r="B1323" s="1" t="s">
        <v>31</v>
      </c>
      <c r="C1323" s="1" t="s">
        <v>32</v>
      </c>
      <c r="D1323" s="1" t="s">
        <v>33</v>
      </c>
      <c r="E1323" s="9" t="s">
        <v>3467</v>
      </c>
      <c r="F1323" s="1">
        <f>IF(VLOOKUP(G1323,Sku_Consolidated!A2:S957,{19},FALSE)="SHOWCASE", VLOOKUP(E1323,Store_Showcase!B2:C144,{2}, FALSE), IF(VLOOKUP(G1323,Sku_Consolidated!A2:S957,{19},FALSE)="VAM",VLOOKUP(E1323,Store_VAM!B2:C273,{2}, FALSE),VLOOKUP(E1323,Store_SRP!B2:C110,{2}, FALSE)))</f>
      </c>
      <c r="G1323" s="1">
        <v>61840</v>
      </c>
      <c r="H1323" s="1" t="s">
        <v>171</v>
      </c>
      <c r="I1323" s="10" t="s">
        <v>3492</v>
      </c>
      <c r="J1323" s="1">
        <f>VLOOKUP(G1323,Sku_Consolidated!A2:C957, 3, FALSE)</f>
      </c>
      <c r="K1323" s="10">
        <f>IF(J1323="PACK", I1323, 0)</f>
      </c>
      <c r="L1323" s="10">
        <f>IF(J1323="KG", I1323, I1323 * VLOOKUP(G1323,Sku_Consolidated!A2:U957,21,FALSE))</f>
      </c>
      <c r="M1323" s="10" t="s">
        <v>37</v>
      </c>
      <c r="N1323" s="11" t="s">
        <v>3493</v>
      </c>
      <c r="O1323" s="10" t="s">
        <v>3494</v>
      </c>
      <c r="P1323" s="10">
        <f>N1323 - O1323</f>
      </c>
      <c r="Q1323" s="1">
        <f>VLOOKUP(G1323,Sku_Consolidated!A2:G957,7, FALSE)</f>
      </c>
      <c r="R1323" s="1">
        <f>IF(IFERROR(VLOOKUP(E1323,Store_Showcase!B2:H144,7, FALSE), TRUE)=TRUE, IF(IFERROR(VLOOKUP(E1323,Store_SRP!B2:H110,7, FALSE), TRUE)=TRUE,VLOOKUP(E1323,Store_VAM!B2:H273,7, FALSE),VLOOKUP(E1323,Store_SRP!B2:H110,7, FALSE)), VLOOKUP(E1323,Store_Showcase!B2:H144,7, FALSE))</f>
      </c>
      <c r="S1323" s="1">
        <f>IF(IFERROR(VLOOKUP(E1323,Store_Showcase!B2:I144,8, FALSE), TRUE)=TRUE, IF(IFERROR(VLOOKUP(E1323,Store_SRP!B2:I110,8, FALSE), TRUE)=TRUE,VLOOKUP(E1323,Store_VAM!B2:I273,8, FALSE),VLOOKUP(E1323,Store_SRP!B2:I110,8, FALSE)), VLOOKUP(E1323,Store_Showcase!B2:I144,8, FALSE))</f>
      </c>
      <c r="T1323" s="1">
        <f>VLOOKUP(G1323,Sku_Consolidated!A2:R957,18,FALSE)</f>
      </c>
      <c r="U1323" s="1" t="s">
        <v>3470</v>
      </c>
      <c r="V1323" s="1">
        <f>IF(VLOOKUP(G1323,Sku_Consolidated!A2:S957,19,FALSE)="SHOWCASE", VLOOKUP(E1323,Store_Showcase!B2:L144,11, FALSE), IF(VLOOKUP(G1323,Sku_Consolidated!A2:S957,19,FALSE)="VAM",VLOOKUP(E1323,Store_VAM!B2:L273,11, FALSE),VLOOKUP(E1323,Store_SRP!B2:L110,11, FALSE)))</f>
      </c>
      <c r="W1323" s="1">
        <f>VLOOKUP(G1323,Sku_Consolidated!A2:W957,11,FALSE)</f>
      </c>
      <c r="X1323" s="1">
        <f>VLOOKUP(G1323,Sku_Consolidated!A2:H957,8,FALSE)</f>
      </c>
      <c r="Y1323" s="1">
        <f>VLOOKUP(G1323,Sku_Consolidated!A2:I957,9,FALSE)</f>
      </c>
      <c r="Z1323" s="1" t="s">
        <v>41</v>
      </c>
      <c r="AA1323" s="1">
        <f>VLOOKUP(G1323,Sku_Consolidated!A2:E957,5,FALSE)</f>
      </c>
      <c r="AB1323" s="1">
        <f>IF(VLOOKUP(G1323,Sku_Consolidated!A2:S957,19,FALSE)="SHOWCASE", VLOOKUP(E1323,Store_Showcase!B2:N144,13, FALSE), IF(VLOOKUP(G1323,Sku_Consolidated!A2:S957,19,FALSE)="VAM",VLOOKUP(E1323,Store_VAM!B2:N273,13, FALSE),VLOOKUP(E1323,Store_SRP!B2:N110,13, FALSE)))</f>
      </c>
      <c r="AC1323" s="1">
        <f>IF(IFERROR(AB1323,TRUE)=TRUE, "-","OK")</f>
      </c>
      <c r="AD1323" s="11" t="s">
        <v>37</v>
      </c>
      <c r="AE1323" s="11" t="s">
        <v>37</v>
      </c>
      <c r="AF1323" s="1">
        <f>IF(IFERROR(VLOOKUP(E1323,Store_Showcase!B2:H144,{5}, FALSE), TRUE)=TRUE, IF(IFERROR(VLOOKUP(E1323,Store_SRP!B2:H110,{5}, FALSE), TRUE)=TRUE,VLOOKUP(E1323,Store_VAM!B2:H273,{5}, FALSE),VLOOKUP(E1323,Store_SRP!B2:H110,{5}, FALSE)), VLOOKUP(E1323,Store_Showcase!B2:H144,{5}, FALSE))</f>
      </c>
      <c r="AG1323" s="1">
        <f>IF(IFERROR(VLOOKUP(E1323,Store_Showcase!B2:H144,{6}, FALSE), TRUE)=TRUE, IF(IFERROR(VLOOKUP(E1323,Store_SRP!B2:H110,{6}, FALSE), TRUE)=TRUE,VLOOKUP(E1323,Store_VAM!B2:H273,{6}, FALSE),VLOOKUP(E1323,Store_SRP!B2:H110,{6}, FALSE)), VLOOKUP(E1323,Store_Showcase!B2:H144,{6}, FALSE))</f>
      </c>
      <c r="AH1323" s="1">
        <f>VLOOKUP(G1323,Sku_Consolidated!A2:R957,18,FALSE)</f>
      </c>
      <c r="AI1323" s="1">
        <f>VLOOKUP(G1323,Sku_Consolidated!A2:S957,19,FALSE)</f>
      </c>
      <c r="AJ1323" s="1">
        <f>VLOOKUP(G1323,Sku_Consolidated!A2:T957,20,FALSE)</f>
      </c>
    </row>
    <row r="1324" spans="1:36" x14ac:dyDescent="0.25">
      <c r="A1324" s="1">
        <v>2024</v>
      </c>
      <c r="B1324" s="1" t="s">
        <v>31</v>
      </c>
      <c r="C1324" s="1" t="s">
        <v>32</v>
      </c>
      <c r="D1324" s="1" t="s">
        <v>33</v>
      </c>
      <c r="E1324" s="9" t="s">
        <v>3467</v>
      </c>
      <c r="F1324" s="1">
        <f>IF(VLOOKUP(G1324,Sku_Consolidated!A2:S957,{19},FALSE)="SHOWCASE", VLOOKUP(E1324,Store_Showcase!B2:C144,{2}, FALSE), IF(VLOOKUP(G1324,Sku_Consolidated!A2:S957,{19},FALSE)="VAM",VLOOKUP(E1324,Store_VAM!B2:C273,{2}, FALSE),VLOOKUP(E1324,Store_SRP!B2:C110,{2}, FALSE)))</f>
      </c>
      <c r="G1324" s="1">
        <v>61841</v>
      </c>
      <c r="H1324" s="1" t="s">
        <v>122</v>
      </c>
      <c r="I1324" s="10" t="s">
        <v>619</v>
      </c>
      <c r="J1324" s="1">
        <f>VLOOKUP(G1324,Sku_Consolidated!A2:C957, 3, FALSE)</f>
      </c>
      <c r="K1324" s="10">
        <f>IF(J1324="PACK", I1324, 0)</f>
      </c>
      <c r="L1324" s="10">
        <f>IF(J1324="KG", I1324, I1324 * VLOOKUP(G1324,Sku_Consolidated!A2:U957,21,FALSE))</f>
      </c>
      <c r="M1324" s="10" t="s">
        <v>37</v>
      </c>
      <c r="N1324" s="11" t="s">
        <v>3495</v>
      </c>
      <c r="O1324" s="10" t="s">
        <v>3496</v>
      </c>
      <c r="P1324" s="10">
        <f>N1324 - O1324</f>
      </c>
      <c r="Q1324" s="1">
        <f>VLOOKUP(G1324,Sku_Consolidated!A2:G957,7, FALSE)</f>
      </c>
      <c r="R1324" s="1">
        <f>IF(IFERROR(VLOOKUP(E1324,Store_Showcase!B2:H144,7, FALSE), TRUE)=TRUE, IF(IFERROR(VLOOKUP(E1324,Store_SRP!B2:H110,7, FALSE), TRUE)=TRUE,VLOOKUP(E1324,Store_VAM!B2:H273,7, FALSE),VLOOKUP(E1324,Store_SRP!B2:H110,7, FALSE)), VLOOKUP(E1324,Store_Showcase!B2:H144,7, FALSE))</f>
      </c>
      <c r="S1324" s="1">
        <f>IF(IFERROR(VLOOKUP(E1324,Store_Showcase!B2:I144,8, FALSE), TRUE)=TRUE, IF(IFERROR(VLOOKUP(E1324,Store_SRP!B2:I110,8, FALSE), TRUE)=TRUE,VLOOKUP(E1324,Store_VAM!B2:I273,8, FALSE),VLOOKUP(E1324,Store_SRP!B2:I110,8, FALSE)), VLOOKUP(E1324,Store_Showcase!B2:I144,8, FALSE))</f>
      </c>
      <c r="T1324" s="1">
        <f>VLOOKUP(G1324,Sku_Consolidated!A2:R957,18,FALSE)</f>
      </c>
      <c r="U1324" s="1" t="s">
        <v>3470</v>
      </c>
      <c r="V1324" s="1">
        <f>IF(VLOOKUP(G1324,Sku_Consolidated!A2:S957,19,FALSE)="SHOWCASE", VLOOKUP(E1324,Store_Showcase!B2:L144,11, FALSE), IF(VLOOKUP(G1324,Sku_Consolidated!A2:S957,19,FALSE)="VAM",VLOOKUP(E1324,Store_VAM!B2:L273,11, FALSE),VLOOKUP(E1324,Store_SRP!B2:L110,11, FALSE)))</f>
      </c>
      <c r="W1324" s="1">
        <f>VLOOKUP(G1324,Sku_Consolidated!A2:W957,11,FALSE)</f>
      </c>
      <c r="X1324" s="1">
        <f>VLOOKUP(G1324,Sku_Consolidated!A2:H957,8,FALSE)</f>
      </c>
      <c r="Y1324" s="1">
        <f>VLOOKUP(G1324,Sku_Consolidated!A2:I957,9,FALSE)</f>
      </c>
      <c r="Z1324" s="1" t="s">
        <v>41</v>
      </c>
      <c r="AA1324" s="1">
        <f>VLOOKUP(G1324,Sku_Consolidated!A2:E957,5,FALSE)</f>
      </c>
      <c r="AB1324" s="1">
        <f>IF(VLOOKUP(G1324,Sku_Consolidated!A2:S957,19,FALSE)="SHOWCASE", VLOOKUP(E1324,Store_Showcase!B2:N144,13, FALSE), IF(VLOOKUP(G1324,Sku_Consolidated!A2:S957,19,FALSE)="VAM",VLOOKUP(E1324,Store_VAM!B2:N273,13, FALSE),VLOOKUP(E1324,Store_SRP!B2:N110,13, FALSE)))</f>
      </c>
      <c r="AC1324" s="1">
        <f>IF(IFERROR(AB1324,TRUE)=TRUE, "-","OK")</f>
      </c>
      <c r="AD1324" s="11" t="s">
        <v>37</v>
      </c>
      <c r="AE1324" s="11" t="s">
        <v>37</v>
      </c>
      <c r="AF1324" s="1">
        <f>IF(IFERROR(VLOOKUP(E1324,Store_Showcase!B2:H144,{5}, FALSE), TRUE)=TRUE, IF(IFERROR(VLOOKUP(E1324,Store_SRP!B2:H110,{5}, FALSE), TRUE)=TRUE,VLOOKUP(E1324,Store_VAM!B2:H273,{5}, FALSE),VLOOKUP(E1324,Store_SRP!B2:H110,{5}, FALSE)), VLOOKUP(E1324,Store_Showcase!B2:H144,{5}, FALSE))</f>
      </c>
      <c r="AG1324" s="1">
        <f>IF(IFERROR(VLOOKUP(E1324,Store_Showcase!B2:H144,{6}, FALSE), TRUE)=TRUE, IF(IFERROR(VLOOKUP(E1324,Store_SRP!B2:H110,{6}, FALSE), TRUE)=TRUE,VLOOKUP(E1324,Store_VAM!B2:H273,{6}, FALSE),VLOOKUP(E1324,Store_SRP!B2:H110,{6}, FALSE)), VLOOKUP(E1324,Store_Showcase!B2:H144,{6}, FALSE))</f>
      </c>
      <c r="AH1324" s="1">
        <f>VLOOKUP(G1324,Sku_Consolidated!A2:R957,18,FALSE)</f>
      </c>
      <c r="AI1324" s="1">
        <f>VLOOKUP(G1324,Sku_Consolidated!A2:S957,19,FALSE)</f>
      </c>
      <c r="AJ1324" s="1">
        <f>VLOOKUP(G1324,Sku_Consolidated!A2:T957,20,FALSE)</f>
      </c>
    </row>
    <row r="1325" spans="1:36" x14ac:dyDescent="0.25">
      <c r="A1325" s="1">
        <v>2024</v>
      </c>
      <c r="B1325" s="1" t="s">
        <v>31</v>
      </c>
      <c r="C1325" s="1" t="s">
        <v>32</v>
      </c>
      <c r="D1325" s="1" t="s">
        <v>33</v>
      </c>
      <c r="E1325" s="9" t="s">
        <v>3467</v>
      </c>
      <c r="F1325" s="1">
        <f>IF(VLOOKUP(G1325,Sku_Consolidated!A2:S957,{19},FALSE)="SHOWCASE", VLOOKUP(E1325,Store_Showcase!B2:C144,{2}, FALSE), IF(VLOOKUP(G1325,Sku_Consolidated!A2:S957,{19},FALSE)="VAM",VLOOKUP(E1325,Store_VAM!B2:C273,{2}, FALSE),VLOOKUP(E1325,Store_SRP!B2:C110,{2}, FALSE)))</f>
      </c>
      <c r="G1325" s="1">
        <v>61845</v>
      </c>
      <c r="H1325" s="1" t="s">
        <v>130</v>
      </c>
      <c r="I1325" s="10" t="s">
        <v>107</v>
      </c>
      <c r="J1325" s="1">
        <f>VLOOKUP(G1325,Sku_Consolidated!A2:C957, 3, FALSE)</f>
      </c>
      <c r="K1325" s="10">
        <f>IF(J1325="PACK", I1325, 0)</f>
      </c>
      <c r="L1325" s="10">
        <f>IF(J1325="KG", I1325, I1325 * VLOOKUP(G1325,Sku_Consolidated!A2:U957,21,FALSE))</f>
      </c>
      <c r="M1325" s="10" t="s">
        <v>37</v>
      </c>
      <c r="N1325" s="11" t="s">
        <v>3497</v>
      </c>
      <c r="O1325" s="10" t="s">
        <v>3498</v>
      </c>
      <c r="P1325" s="10">
        <f>N1325 - O1325</f>
      </c>
      <c r="Q1325" s="1">
        <f>VLOOKUP(G1325,Sku_Consolidated!A2:G957,7, FALSE)</f>
      </c>
      <c r="R1325" s="1">
        <f>IF(IFERROR(VLOOKUP(E1325,Store_Showcase!B2:H144,7, FALSE), TRUE)=TRUE, IF(IFERROR(VLOOKUP(E1325,Store_SRP!B2:H110,7, FALSE), TRUE)=TRUE,VLOOKUP(E1325,Store_VAM!B2:H273,7, FALSE),VLOOKUP(E1325,Store_SRP!B2:H110,7, FALSE)), VLOOKUP(E1325,Store_Showcase!B2:H144,7, FALSE))</f>
      </c>
      <c r="S1325" s="1">
        <f>IF(IFERROR(VLOOKUP(E1325,Store_Showcase!B2:I144,8, FALSE), TRUE)=TRUE, IF(IFERROR(VLOOKUP(E1325,Store_SRP!B2:I110,8, FALSE), TRUE)=TRUE,VLOOKUP(E1325,Store_VAM!B2:I273,8, FALSE),VLOOKUP(E1325,Store_SRP!B2:I110,8, FALSE)), VLOOKUP(E1325,Store_Showcase!B2:I144,8, FALSE))</f>
      </c>
      <c r="T1325" s="1">
        <f>VLOOKUP(G1325,Sku_Consolidated!A2:R957,18,FALSE)</f>
      </c>
      <c r="U1325" s="1" t="s">
        <v>3470</v>
      </c>
      <c r="V1325" s="1">
        <f>IF(VLOOKUP(G1325,Sku_Consolidated!A2:S957,19,FALSE)="SHOWCASE", VLOOKUP(E1325,Store_Showcase!B2:L144,11, FALSE), IF(VLOOKUP(G1325,Sku_Consolidated!A2:S957,19,FALSE)="VAM",VLOOKUP(E1325,Store_VAM!B2:L273,11, FALSE),VLOOKUP(E1325,Store_SRP!B2:L110,11, FALSE)))</f>
      </c>
      <c r="W1325" s="1">
        <f>VLOOKUP(G1325,Sku_Consolidated!A2:W957,11,FALSE)</f>
      </c>
      <c r="X1325" s="1">
        <f>VLOOKUP(G1325,Sku_Consolidated!A2:H957,8,FALSE)</f>
      </c>
      <c r="Y1325" s="1">
        <f>VLOOKUP(G1325,Sku_Consolidated!A2:I957,9,FALSE)</f>
      </c>
      <c r="Z1325" s="1" t="s">
        <v>41</v>
      </c>
      <c r="AA1325" s="1">
        <f>VLOOKUP(G1325,Sku_Consolidated!A2:E957,5,FALSE)</f>
      </c>
      <c r="AB1325" s="1">
        <f>IF(VLOOKUP(G1325,Sku_Consolidated!A2:S957,19,FALSE)="SHOWCASE", VLOOKUP(E1325,Store_Showcase!B2:N144,13, FALSE), IF(VLOOKUP(G1325,Sku_Consolidated!A2:S957,19,FALSE)="VAM",VLOOKUP(E1325,Store_VAM!B2:N273,13, FALSE),VLOOKUP(E1325,Store_SRP!B2:N110,13, FALSE)))</f>
      </c>
      <c r="AC1325" s="1">
        <f>IF(IFERROR(AB1325,TRUE)=TRUE, "-","OK")</f>
      </c>
      <c r="AD1325" s="11" t="s">
        <v>37</v>
      </c>
      <c r="AE1325" s="11" t="s">
        <v>37</v>
      </c>
      <c r="AF1325" s="1">
        <f>IF(IFERROR(VLOOKUP(E1325,Store_Showcase!B2:H144,{5}, FALSE), TRUE)=TRUE, IF(IFERROR(VLOOKUP(E1325,Store_SRP!B2:H110,{5}, FALSE), TRUE)=TRUE,VLOOKUP(E1325,Store_VAM!B2:H273,{5}, FALSE),VLOOKUP(E1325,Store_SRP!B2:H110,{5}, FALSE)), VLOOKUP(E1325,Store_Showcase!B2:H144,{5}, FALSE))</f>
      </c>
      <c r="AG1325" s="1">
        <f>IF(IFERROR(VLOOKUP(E1325,Store_Showcase!B2:H144,{6}, FALSE), TRUE)=TRUE, IF(IFERROR(VLOOKUP(E1325,Store_SRP!B2:H110,{6}, FALSE), TRUE)=TRUE,VLOOKUP(E1325,Store_VAM!B2:H273,{6}, FALSE),VLOOKUP(E1325,Store_SRP!B2:H110,{6}, FALSE)), VLOOKUP(E1325,Store_Showcase!B2:H144,{6}, FALSE))</f>
      </c>
      <c r="AH1325" s="1">
        <f>VLOOKUP(G1325,Sku_Consolidated!A2:R957,18,FALSE)</f>
      </c>
      <c r="AI1325" s="1">
        <f>VLOOKUP(G1325,Sku_Consolidated!A2:S957,19,FALSE)</f>
      </c>
      <c r="AJ1325" s="1">
        <f>VLOOKUP(G1325,Sku_Consolidated!A2:T957,20,FALSE)</f>
      </c>
    </row>
    <row r="1326" spans="1:36" x14ac:dyDescent="0.25">
      <c r="A1326" s="1">
        <v>2024</v>
      </c>
      <c r="B1326" s="1" t="s">
        <v>31</v>
      </c>
      <c r="C1326" s="1" t="s">
        <v>32</v>
      </c>
      <c r="D1326" s="1" t="s">
        <v>33</v>
      </c>
      <c r="E1326" s="9" t="s">
        <v>3467</v>
      </c>
      <c r="F1326" s="1">
        <f>IF(VLOOKUP(G1326,Sku_Consolidated!A2:S957,{19},FALSE)="SHOWCASE", VLOOKUP(E1326,Store_Showcase!B2:C144,{2}, FALSE), IF(VLOOKUP(G1326,Sku_Consolidated!A2:S957,{19},FALSE)="VAM",VLOOKUP(E1326,Store_VAM!B2:C273,{2}, FALSE),VLOOKUP(E1326,Store_SRP!B2:C110,{2}, FALSE)))</f>
      </c>
      <c r="G1326" s="1">
        <v>61852</v>
      </c>
      <c r="H1326" s="1" t="s">
        <v>138</v>
      </c>
      <c r="I1326" s="10" t="s">
        <v>3499</v>
      </c>
      <c r="J1326" s="1">
        <f>VLOOKUP(G1326,Sku_Consolidated!A2:C957, 3, FALSE)</f>
      </c>
      <c r="K1326" s="10">
        <f>IF(J1326="PACK", I1326, 0)</f>
      </c>
      <c r="L1326" s="10">
        <f>IF(J1326="KG", I1326, I1326 * VLOOKUP(G1326,Sku_Consolidated!A2:U957,21,FALSE))</f>
      </c>
      <c r="M1326" s="10" t="s">
        <v>37</v>
      </c>
      <c r="N1326" s="11" t="s">
        <v>3500</v>
      </c>
      <c r="O1326" s="10" t="s">
        <v>3501</v>
      </c>
      <c r="P1326" s="10">
        <f>N1326 - O1326</f>
      </c>
      <c r="Q1326" s="1">
        <f>VLOOKUP(G1326,Sku_Consolidated!A2:G957,7, FALSE)</f>
      </c>
      <c r="R1326" s="1">
        <f>IF(IFERROR(VLOOKUP(E1326,Store_Showcase!B2:H144,7, FALSE), TRUE)=TRUE, IF(IFERROR(VLOOKUP(E1326,Store_SRP!B2:H110,7, FALSE), TRUE)=TRUE,VLOOKUP(E1326,Store_VAM!B2:H273,7, FALSE),VLOOKUP(E1326,Store_SRP!B2:H110,7, FALSE)), VLOOKUP(E1326,Store_Showcase!B2:H144,7, FALSE))</f>
      </c>
      <c r="S1326" s="1">
        <f>IF(IFERROR(VLOOKUP(E1326,Store_Showcase!B2:I144,8, FALSE), TRUE)=TRUE, IF(IFERROR(VLOOKUP(E1326,Store_SRP!B2:I110,8, FALSE), TRUE)=TRUE,VLOOKUP(E1326,Store_VAM!B2:I273,8, FALSE),VLOOKUP(E1326,Store_SRP!B2:I110,8, FALSE)), VLOOKUP(E1326,Store_Showcase!B2:I144,8, FALSE))</f>
      </c>
      <c r="T1326" s="1">
        <f>VLOOKUP(G1326,Sku_Consolidated!A2:R957,18,FALSE)</f>
      </c>
      <c r="U1326" s="1" t="s">
        <v>3470</v>
      </c>
      <c r="V1326" s="1">
        <f>IF(VLOOKUP(G1326,Sku_Consolidated!A2:S957,19,FALSE)="SHOWCASE", VLOOKUP(E1326,Store_Showcase!B2:L144,11, FALSE), IF(VLOOKUP(G1326,Sku_Consolidated!A2:S957,19,FALSE)="VAM",VLOOKUP(E1326,Store_VAM!B2:L273,11, FALSE),VLOOKUP(E1326,Store_SRP!B2:L110,11, FALSE)))</f>
      </c>
      <c r="W1326" s="1">
        <f>VLOOKUP(G1326,Sku_Consolidated!A2:W957,11,FALSE)</f>
      </c>
      <c r="X1326" s="1">
        <f>VLOOKUP(G1326,Sku_Consolidated!A2:H957,8,FALSE)</f>
      </c>
      <c r="Y1326" s="1">
        <f>VLOOKUP(G1326,Sku_Consolidated!A2:I957,9,FALSE)</f>
      </c>
      <c r="Z1326" s="1" t="s">
        <v>41</v>
      </c>
      <c r="AA1326" s="1">
        <f>VLOOKUP(G1326,Sku_Consolidated!A2:E957,5,FALSE)</f>
      </c>
      <c r="AB1326" s="1">
        <f>IF(VLOOKUP(G1326,Sku_Consolidated!A2:S957,19,FALSE)="SHOWCASE", VLOOKUP(E1326,Store_Showcase!B2:N144,13, FALSE), IF(VLOOKUP(G1326,Sku_Consolidated!A2:S957,19,FALSE)="VAM",VLOOKUP(E1326,Store_VAM!B2:N273,13, FALSE),VLOOKUP(E1326,Store_SRP!B2:N110,13, FALSE)))</f>
      </c>
      <c r="AC1326" s="1">
        <f>IF(IFERROR(AB1326,TRUE)=TRUE, "-","OK")</f>
      </c>
      <c r="AD1326" s="11" t="s">
        <v>37</v>
      </c>
      <c r="AE1326" s="11" t="s">
        <v>37</v>
      </c>
      <c r="AF1326" s="1">
        <f>IF(IFERROR(VLOOKUP(E1326,Store_Showcase!B2:H144,{5}, FALSE), TRUE)=TRUE, IF(IFERROR(VLOOKUP(E1326,Store_SRP!B2:H110,{5}, FALSE), TRUE)=TRUE,VLOOKUP(E1326,Store_VAM!B2:H273,{5}, FALSE),VLOOKUP(E1326,Store_SRP!B2:H110,{5}, FALSE)), VLOOKUP(E1326,Store_Showcase!B2:H144,{5}, FALSE))</f>
      </c>
      <c r="AG1326" s="1">
        <f>IF(IFERROR(VLOOKUP(E1326,Store_Showcase!B2:H144,{6}, FALSE), TRUE)=TRUE, IF(IFERROR(VLOOKUP(E1326,Store_SRP!B2:H110,{6}, FALSE), TRUE)=TRUE,VLOOKUP(E1326,Store_VAM!B2:H273,{6}, FALSE),VLOOKUP(E1326,Store_SRP!B2:H110,{6}, FALSE)), VLOOKUP(E1326,Store_Showcase!B2:H144,{6}, FALSE))</f>
      </c>
      <c r="AH1326" s="1">
        <f>VLOOKUP(G1326,Sku_Consolidated!A2:R957,18,FALSE)</f>
      </c>
      <c r="AI1326" s="1">
        <f>VLOOKUP(G1326,Sku_Consolidated!A2:S957,19,FALSE)</f>
      </c>
      <c r="AJ1326" s="1">
        <f>VLOOKUP(G1326,Sku_Consolidated!A2:T957,20,FALSE)</f>
      </c>
    </row>
    <row r="1327" spans="1:36" x14ac:dyDescent="0.25">
      <c r="A1327" s="1">
        <v>2024</v>
      </c>
      <c r="B1327" s="1" t="s">
        <v>31</v>
      </c>
      <c r="C1327" s="1" t="s">
        <v>32</v>
      </c>
      <c r="D1327" s="1" t="s">
        <v>33</v>
      </c>
      <c r="E1327" s="9" t="s">
        <v>3502</v>
      </c>
      <c r="F1327" s="1">
        <f>IF(VLOOKUP(G1327,Sku_Consolidated!A2:S957,{19},FALSE)="SHOWCASE", VLOOKUP(E1327,Store_Showcase!B2:C144,{2}, FALSE), IF(VLOOKUP(G1327,Sku_Consolidated!A2:S957,{19},FALSE)="VAM",VLOOKUP(E1327,Store_VAM!B2:C273,{2}, FALSE),VLOOKUP(E1327,Store_SRP!B2:C110,{2}, FALSE)))</f>
      </c>
      <c r="G1327" s="1">
        <v>61721</v>
      </c>
      <c r="H1327" s="1" t="s">
        <v>42</v>
      </c>
      <c r="I1327" s="10" t="s">
        <v>3503</v>
      </c>
      <c r="J1327" s="1">
        <f>VLOOKUP(G1327,Sku_Consolidated!A2:C957, 3, FALSE)</f>
      </c>
      <c r="K1327" s="10">
        <f>IF(J1327="PACK", I1327, 0)</f>
      </c>
      <c r="L1327" s="10">
        <f>IF(J1327="KG", I1327, I1327 * VLOOKUP(G1327,Sku_Consolidated!A2:U957,21,FALSE))</f>
      </c>
      <c r="M1327" s="10" t="s">
        <v>37</v>
      </c>
      <c r="N1327" s="11" t="s">
        <v>3504</v>
      </c>
      <c r="O1327" s="10" t="s">
        <v>3505</v>
      </c>
      <c r="P1327" s="10">
        <f>N1327 - O1327</f>
      </c>
      <c r="Q1327" s="1">
        <f>VLOOKUP(G1327,Sku_Consolidated!A2:G957,7, FALSE)</f>
      </c>
      <c r="R1327" s="1">
        <f>IF(IFERROR(VLOOKUP(E1327,Store_Showcase!B2:H144,7, FALSE), TRUE)=TRUE, IF(IFERROR(VLOOKUP(E1327,Store_SRP!B2:H110,7, FALSE), TRUE)=TRUE,VLOOKUP(E1327,Store_VAM!B2:H273,7, FALSE),VLOOKUP(E1327,Store_SRP!B2:H110,7, FALSE)), VLOOKUP(E1327,Store_Showcase!B2:H144,7, FALSE))</f>
      </c>
      <c r="S1327" s="1">
        <f>IF(IFERROR(VLOOKUP(E1327,Store_Showcase!B2:I144,8, FALSE), TRUE)=TRUE, IF(IFERROR(VLOOKUP(E1327,Store_SRP!B2:I110,8, FALSE), TRUE)=TRUE,VLOOKUP(E1327,Store_VAM!B2:I273,8, FALSE),VLOOKUP(E1327,Store_SRP!B2:I110,8, FALSE)), VLOOKUP(E1327,Store_Showcase!B2:I144,8, FALSE))</f>
      </c>
      <c r="T1327" s="1">
        <f>VLOOKUP(G1327,Sku_Consolidated!A2:R957,18,FALSE)</f>
      </c>
      <c r="U1327" s="1" t="s">
        <v>3506</v>
      </c>
      <c r="V1327" s="1">
        <f>IF(VLOOKUP(G1327,Sku_Consolidated!A2:S957,19,FALSE)="SHOWCASE", VLOOKUP(E1327,Store_Showcase!B2:L144,11, FALSE), IF(VLOOKUP(G1327,Sku_Consolidated!A2:S957,19,FALSE)="VAM",VLOOKUP(E1327,Store_VAM!B2:L273,11, FALSE),VLOOKUP(E1327,Store_SRP!B2:L110,11, FALSE)))</f>
      </c>
      <c r="W1327" s="1">
        <f>VLOOKUP(G1327,Sku_Consolidated!A2:W957,11,FALSE)</f>
      </c>
      <c r="X1327" s="1">
        <f>VLOOKUP(G1327,Sku_Consolidated!A2:H957,8,FALSE)</f>
      </c>
      <c r="Y1327" s="1">
        <f>VLOOKUP(G1327,Sku_Consolidated!A2:I957,9,FALSE)</f>
      </c>
      <c r="Z1327" s="1" t="s">
        <v>41</v>
      </c>
      <c r="AA1327" s="1">
        <f>VLOOKUP(G1327,Sku_Consolidated!A2:E957,5,FALSE)</f>
      </c>
      <c r="AB1327" s="1">
        <f>IF(VLOOKUP(G1327,Sku_Consolidated!A2:S957,19,FALSE)="SHOWCASE", VLOOKUP(E1327,Store_Showcase!B2:N144,13, FALSE), IF(VLOOKUP(G1327,Sku_Consolidated!A2:S957,19,FALSE)="VAM",VLOOKUP(E1327,Store_VAM!B2:N273,13, FALSE),VLOOKUP(E1327,Store_SRP!B2:N110,13, FALSE)))</f>
      </c>
      <c r="AC1327" s="1">
        <f>IF(IFERROR(AB1327,TRUE)=TRUE, "-","OK")</f>
      </c>
      <c r="AD1327" s="11" t="s">
        <v>37</v>
      </c>
      <c r="AE1327" s="11" t="s">
        <v>37</v>
      </c>
      <c r="AF1327" s="1">
        <f>IF(IFERROR(VLOOKUP(E1327,Store_Showcase!B2:H144,{5}, FALSE), TRUE)=TRUE, IF(IFERROR(VLOOKUP(E1327,Store_SRP!B2:H110,{5}, FALSE), TRUE)=TRUE,VLOOKUP(E1327,Store_VAM!B2:H273,{5}, FALSE),VLOOKUP(E1327,Store_SRP!B2:H110,{5}, FALSE)), VLOOKUP(E1327,Store_Showcase!B2:H144,{5}, FALSE))</f>
      </c>
      <c r="AG1327" s="1">
        <f>IF(IFERROR(VLOOKUP(E1327,Store_Showcase!B2:H144,{6}, FALSE), TRUE)=TRUE, IF(IFERROR(VLOOKUP(E1327,Store_SRP!B2:H110,{6}, FALSE), TRUE)=TRUE,VLOOKUP(E1327,Store_VAM!B2:H273,{6}, FALSE),VLOOKUP(E1327,Store_SRP!B2:H110,{6}, FALSE)), VLOOKUP(E1327,Store_Showcase!B2:H144,{6}, FALSE))</f>
      </c>
      <c r="AH1327" s="1">
        <f>VLOOKUP(G1327,Sku_Consolidated!A2:R957,18,FALSE)</f>
      </c>
      <c r="AI1327" s="1">
        <f>VLOOKUP(G1327,Sku_Consolidated!A2:S957,19,FALSE)</f>
      </c>
      <c r="AJ1327" s="1">
        <f>VLOOKUP(G1327,Sku_Consolidated!A2:T957,20,FALSE)</f>
      </c>
    </row>
    <row r="1328" spans="1:36" x14ac:dyDescent="0.25">
      <c r="A1328" s="1">
        <v>2024</v>
      </c>
      <c r="B1328" s="1" t="s">
        <v>31</v>
      </c>
      <c r="C1328" s="1" t="s">
        <v>32</v>
      </c>
      <c r="D1328" s="1" t="s">
        <v>33</v>
      </c>
      <c r="E1328" s="9" t="s">
        <v>3502</v>
      </c>
      <c r="F1328" s="1">
        <f>IF(VLOOKUP(G1328,Sku_Consolidated!A2:S957,{19},FALSE)="SHOWCASE", VLOOKUP(E1328,Store_Showcase!B2:C144,{2}, FALSE), IF(VLOOKUP(G1328,Sku_Consolidated!A2:S957,{19},FALSE)="VAM",VLOOKUP(E1328,Store_VAM!B2:C273,{2}, FALSE),VLOOKUP(E1328,Store_SRP!B2:C110,{2}, FALSE)))</f>
      </c>
      <c r="G1328" s="1">
        <v>61724</v>
      </c>
      <c r="H1328" s="1" t="s">
        <v>50</v>
      </c>
      <c r="I1328" s="10" t="s">
        <v>601</v>
      </c>
      <c r="J1328" s="1">
        <f>VLOOKUP(G1328,Sku_Consolidated!A2:C957, 3, FALSE)</f>
      </c>
      <c r="K1328" s="10">
        <f>IF(J1328="PACK", I1328, 0)</f>
      </c>
      <c r="L1328" s="10">
        <f>IF(J1328="KG", I1328, I1328 * VLOOKUP(G1328,Sku_Consolidated!A2:U957,21,FALSE))</f>
      </c>
      <c r="M1328" s="10" t="s">
        <v>37</v>
      </c>
      <c r="N1328" s="11" t="s">
        <v>3507</v>
      </c>
      <c r="O1328" s="10" t="s">
        <v>3508</v>
      </c>
      <c r="P1328" s="10">
        <f>N1328 - O1328</f>
      </c>
      <c r="Q1328" s="1">
        <f>VLOOKUP(G1328,Sku_Consolidated!A2:G957,7, FALSE)</f>
      </c>
      <c r="R1328" s="1">
        <f>IF(IFERROR(VLOOKUP(E1328,Store_Showcase!B2:H144,7, FALSE), TRUE)=TRUE, IF(IFERROR(VLOOKUP(E1328,Store_SRP!B2:H110,7, FALSE), TRUE)=TRUE,VLOOKUP(E1328,Store_VAM!B2:H273,7, FALSE),VLOOKUP(E1328,Store_SRP!B2:H110,7, FALSE)), VLOOKUP(E1328,Store_Showcase!B2:H144,7, FALSE))</f>
      </c>
      <c r="S1328" s="1">
        <f>IF(IFERROR(VLOOKUP(E1328,Store_Showcase!B2:I144,8, FALSE), TRUE)=TRUE, IF(IFERROR(VLOOKUP(E1328,Store_SRP!B2:I110,8, FALSE), TRUE)=TRUE,VLOOKUP(E1328,Store_VAM!B2:I273,8, FALSE),VLOOKUP(E1328,Store_SRP!B2:I110,8, FALSE)), VLOOKUP(E1328,Store_Showcase!B2:I144,8, FALSE))</f>
      </c>
      <c r="T1328" s="1">
        <f>VLOOKUP(G1328,Sku_Consolidated!A2:R957,18,FALSE)</f>
      </c>
      <c r="U1328" s="1" t="s">
        <v>3506</v>
      </c>
      <c r="V1328" s="1">
        <f>IF(VLOOKUP(G1328,Sku_Consolidated!A2:S957,19,FALSE)="SHOWCASE", VLOOKUP(E1328,Store_Showcase!B2:L144,11, FALSE), IF(VLOOKUP(G1328,Sku_Consolidated!A2:S957,19,FALSE)="VAM",VLOOKUP(E1328,Store_VAM!B2:L273,11, FALSE),VLOOKUP(E1328,Store_SRP!B2:L110,11, FALSE)))</f>
      </c>
      <c r="W1328" s="1">
        <f>VLOOKUP(G1328,Sku_Consolidated!A2:W957,11,FALSE)</f>
      </c>
      <c r="X1328" s="1">
        <f>VLOOKUP(G1328,Sku_Consolidated!A2:H957,8,FALSE)</f>
      </c>
      <c r="Y1328" s="1">
        <f>VLOOKUP(G1328,Sku_Consolidated!A2:I957,9,FALSE)</f>
      </c>
      <c r="Z1328" s="1" t="s">
        <v>41</v>
      </c>
      <c r="AA1328" s="1">
        <f>VLOOKUP(G1328,Sku_Consolidated!A2:E957,5,FALSE)</f>
      </c>
      <c r="AB1328" s="1">
        <f>IF(VLOOKUP(G1328,Sku_Consolidated!A2:S957,19,FALSE)="SHOWCASE", VLOOKUP(E1328,Store_Showcase!B2:N144,13, FALSE), IF(VLOOKUP(G1328,Sku_Consolidated!A2:S957,19,FALSE)="VAM",VLOOKUP(E1328,Store_VAM!B2:N273,13, FALSE),VLOOKUP(E1328,Store_SRP!B2:N110,13, FALSE)))</f>
      </c>
      <c r="AC1328" s="1">
        <f>IF(IFERROR(AB1328,TRUE)=TRUE, "-","OK")</f>
      </c>
      <c r="AD1328" s="11" t="s">
        <v>37</v>
      </c>
      <c r="AE1328" s="11" t="s">
        <v>37</v>
      </c>
      <c r="AF1328" s="1">
        <f>IF(IFERROR(VLOOKUP(E1328,Store_Showcase!B2:H144,{5}, FALSE), TRUE)=TRUE, IF(IFERROR(VLOOKUP(E1328,Store_SRP!B2:H110,{5}, FALSE), TRUE)=TRUE,VLOOKUP(E1328,Store_VAM!B2:H273,{5}, FALSE),VLOOKUP(E1328,Store_SRP!B2:H110,{5}, FALSE)), VLOOKUP(E1328,Store_Showcase!B2:H144,{5}, FALSE))</f>
      </c>
      <c r="AG1328" s="1">
        <f>IF(IFERROR(VLOOKUP(E1328,Store_Showcase!B2:H144,{6}, FALSE), TRUE)=TRUE, IF(IFERROR(VLOOKUP(E1328,Store_SRP!B2:H110,{6}, FALSE), TRUE)=TRUE,VLOOKUP(E1328,Store_VAM!B2:H273,{6}, FALSE),VLOOKUP(E1328,Store_SRP!B2:H110,{6}, FALSE)), VLOOKUP(E1328,Store_Showcase!B2:H144,{6}, FALSE))</f>
      </c>
      <c r="AH1328" s="1">
        <f>VLOOKUP(G1328,Sku_Consolidated!A2:R957,18,FALSE)</f>
      </c>
      <c r="AI1328" s="1">
        <f>VLOOKUP(G1328,Sku_Consolidated!A2:S957,19,FALSE)</f>
      </c>
      <c r="AJ1328" s="1">
        <f>VLOOKUP(G1328,Sku_Consolidated!A2:T957,20,FALSE)</f>
      </c>
    </row>
    <row r="1329" spans="1:36" x14ac:dyDescent="0.25">
      <c r="A1329" s="1">
        <v>2024</v>
      </c>
      <c r="B1329" s="1" t="s">
        <v>31</v>
      </c>
      <c r="C1329" s="1" t="s">
        <v>32</v>
      </c>
      <c r="D1329" s="1" t="s">
        <v>33</v>
      </c>
      <c r="E1329" s="9" t="s">
        <v>3502</v>
      </c>
      <c r="F1329" s="1">
        <f>IF(VLOOKUP(G1329,Sku_Consolidated!A2:S957,{19},FALSE)="SHOWCASE", VLOOKUP(E1329,Store_Showcase!B2:C144,{2}, FALSE), IF(VLOOKUP(G1329,Sku_Consolidated!A2:S957,{19},FALSE)="VAM",VLOOKUP(E1329,Store_VAM!B2:C273,{2}, FALSE),VLOOKUP(E1329,Store_SRP!B2:C110,{2}, FALSE)))</f>
      </c>
      <c r="G1329" s="1">
        <v>61732</v>
      </c>
      <c r="H1329" s="1" t="s">
        <v>211</v>
      </c>
      <c r="I1329" s="10" t="s">
        <v>3279</v>
      </c>
      <c r="J1329" s="1">
        <f>VLOOKUP(G1329,Sku_Consolidated!A2:C957, 3, FALSE)</f>
      </c>
      <c r="K1329" s="10">
        <f>IF(J1329="PACK", I1329, 0)</f>
      </c>
      <c r="L1329" s="10">
        <f>IF(J1329="KG", I1329, I1329 * VLOOKUP(G1329,Sku_Consolidated!A2:U957,21,FALSE))</f>
      </c>
      <c r="M1329" s="10" t="s">
        <v>37</v>
      </c>
      <c r="N1329" s="11" t="s">
        <v>3509</v>
      </c>
      <c r="O1329" s="10" t="s">
        <v>3510</v>
      </c>
      <c r="P1329" s="10">
        <f>N1329 - O1329</f>
      </c>
      <c r="Q1329" s="1">
        <f>VLOOKUP(G1329,Sku_Consolidated!A2:G957,7, FALSE)</f>
      </c>
      <c r="R1329" s="1">
        <f>IF(IFERROR(VLOOKUP(E1329,Store_Showcase!B2:H144,7, FALSE), TRUE)=TRUE, IF(IFERROR(VLOOKUP(E1329,Store_SRP!B2:H110,7, FALSE), TRUE)=TRUE,VLOOKUP(E1329,Store_VAM!B2:H273,7, FALSE),VLOOKUP(E1329,Store_SRP!B2:H110,7, FALSE)), VLOOKUP(E1329,Store_Showcase!B2:H144,7, FALSE))</f>
      </c>
      <c r="S1329" s="1">
        <f>IF(IFERROR(VLOOKUP(E1329,Store_Showcase!B2:I144,8, FALSE), TRUE)=TRUE, IF(IFERROR(VLOOKUP(E1329,Store_SRP!B2:I110,8, FALSE), TRUE)=TRUE,VLOOKUP(E1329,Store_VAM!B2:I273,8, FALSE),VLOOKUP(E1329,Store_SRP!B2:I110,8, FALSE)), VLOOKUP(E1329,Store_Showcase!B2:I144,8, FALSE))</f>
      </c>
      <c r="T1329" s="1">
        <f>VLOOKUP(G1329,Sku_Consolidated!A2:R957,18,FALSE)</f>
      </c>
      <c r="U1329" s="1" t="s">
        <v>3506</v>
      </c>
      <c r="V1329" s="1">
        <f>IF(VLOOKUP(G1329,Sku_Consolidated!A2:S957,19,FALSE)="SHOWCASE", VLOOKUP(E1329,Store_Showcase!B2:L144,11, FALSE), IF(VLOOKUP(G1329,Sku_Consolidated!A2:S957,19,FALSE)="VAM",VLOOKUP(E1329,Store_VAM!B2:L273,11, FALSE),VLOOKUP(E1329,Store_SRP!B2:L110,11, FALSE)))</f>
      </c>
      <c r="W1329" s="1">
        <f>VLOOKUP(G1329,Sku_Consolidated!A2:W957,11,FALSE)</f>
      </c>
      <c r="X1329" s="1">
        <f>VLOOKUP(G1329,Sku_Consolidated!A2:H957,8,FALSE)</f>
      </c>
      <c r="Y1329" s="1">
        <f>VLOOKUP(G1329,Sku_Consolidated!A2:I957,9,FALSE)</f>
      </c>
      <c r="Z1329" s="1" t="s">
        <v>41</v>
      </c>
      <c r="AA1329" s="1">
        <f>VLOOKUP(G1329,Sku_Consolidated!A2:E957,5,FALSE)</f>
      </c>
      <c r="AB1329" s="1">
        <f>IF(VLOOKUP(G1329,Sku_Consolidated!A2:S957,19,FALSE)="SHOWCASE", VLOOKUP(E1329,Store_Showcase!B2:N144,13, FALSE), IF(VLOOKUP(G1329,Sku_Consolidated!A2:S957,19,FALSE)="VAM",VLOOKUP(E1329,Store_VAM!B2:N273,13, FALSE),VLOOKUP(E1329,Store_SRP!B2:N110,13, FALSE)))</f>
      </c>
      <c r="AC1329" s="1">
        <f>IF(IFERROR(AB1329,TRUE)=TRUE, "-","OK")</f>
      </c>
      <c r="AD1329" s="11" t="s">
        <v>37</v>
      </c>
      <c r="AE1329" s="11" t="s">
        <v>37</v>
      </c>
      <c r="AF1329" s="1">
        <f>IF(IFERROR(VLOOKUP(E1329,Store_Showcase!B2:H144,{5}, FALSE), TRUE)=TRUE, IF(IFERROR(VLOOKUP(E1329,Store_SRP!B2:H110,{5}, FALSE), TRUE)=TRUE,VLOOKUP(E1329,Store_VAM!B2:H273,{5}, FALSE),VLOOKUP(E1329,Store_SRP!B2:H110,{5}, FALSE)), VLOOKUP(E1329,Store_Showcase!B2:H144,{5}, FALSE))</f>
      </c>
      <c r="AG1329" s="1">
        <f>IF(IFERROR(VLOOKUP(E1329,Store_Showcase!B2:H144,{6}, FALSE), TRUE)=TRUE, IF(IFERROR(VLOOKUP(E1329,Store_SRP!B2:H110,{6}, FALSE), TRUE)=TRUE,VLOOKUP(E1329,Store_VAM!B2:H273,{6}, FALSE),VLOOKUP(E1329,Store_SRP!B2:H110,{6}, FALSE)), VLOOKUP(E1329,Store_Showcase!B2:H144,{6}, FALSE))</f>
      </c>
      <c r="AH1329" s="1">
        <f>VLOOKUP(G1329,Sku_Consolidated!A2:R957,18,FALSE)</f>
      </c>
      <c r="AI1329" s="1">
        <f>VLOOKUP(G1329,Sku_Consolidated!A2:S957,19,FALSE)</f>
      </c>
      <c r="AJ1329" s="1">
        <f>VLOOKUP(G1329,Sku_Consolidated!A2:T957,20,FALSE)</f>
      </c>
    </row>
    <row r="1330" spans="1:36" x14ac:dyDescent="0.25">
      <c r="A1330" s="1">
        <v>2024</v>
      </c>
      <c r="B1330" s="1" t="s">
        <v>31</v>
      </c>
      <c r="C1330" s="1" t="s">
        <v>32</v>
      </c>
      <c r="D1330" s="1" t="s">
        <v>33</v>
      </c>
      <c r="E1330" s="9" t="s">
        <v>3502</v>
      </c>
      <c r="F1330" s="1">
        <f>IF(VLOOKUP(G1330,Sku_Consolidated!A2:S957,{19},FALSE)="SHOWCASE", VLOOKUP(E1330,Store_Showcase!B2:C144,{2}, FALSE), IF(VLOOKUP(G1330,Sku_Consolidated!A2:S957,{19},FALSE)="VAM",VLOOKUP(E1330,Store_VAM!B2:C273,{2}, FALSE),VLOOKUP(E1330,Store_SRP!B2:C110,{2}, FALSE)))</f>
      </c>
      <c r="G1330" s="1">
        <v>61743</v>
      </c>
      <c r="H1330" s="1" t="s">
        <v>3511</v>
      </c>
      <c r="I1330" s="10" t="s">
        <v>370</v>
      </c>
      <c r="J1330" s="1">
        <f>VLOOKUP(G1330,Sku_Consolidated!A2:C957, 3, FALSE)</f>
      </c>
      <c r="K1330" s="10">
        <f>IF(J1330="PACK", I1330, 0)</f>
      </c>
      <c r="L1330" s="10">
        <f>IF(J1330="KG", I1330, I1330 * VLOOKUP(G1330,Sku_Consolidated!A2:U957,21,FALSE))</f>
      </c>
      <c r="M1330" s="10" t="s">
        <v>37</v>
      </c>
      <c r="N1330" s="11" t="s">
        <v>3512</v>
      </c>
      <c r="O1330" s="10" t="s">
        <v>3513</v>
      </c>
      <c r="P1330" s="10">
        <f>N1330 - O1330</f>
      </c>
      <c r="Q1330" s="1">
        <f>VLOOKUP(G1330,Sku_Consolidated!A2:G957,7, FALSE)</f>
      </c>
      <c r="R1330" s="1">
        <f>IF(IFERROR(VLOOKUP(E1330,Store_Showcase!B2:H144,7, FALSE), TRUE)=TRUE, IF(IFERROR(VLOOKUP(E1330,Store_SRP!B2:H110,7, FALSE), TRUE)=TRUE,VLOOKUP(E1330,Store_VAM!B2:H273,7, FALSE),VLOOKUP(E1330,Store_SRP!B2:H110,7, FALSE)), VLOOKUP(E1330,Store_Showcase!B2:H144,7, FALSE))</f>
      </c>
      <c r="S1330" s="1">
        <f>IF(IFERROR(VLOOKUP(E1330,Store_Showcase!B2:I144,8, FALSE), TRUE)=TRUE, IF(IFERROR(VLOOKUP(E1330,Store_SRP!B2:I110,8, FALSE), TRUE)=TRUE,VLOOKUP(E1330,Store_VAM!B2:I273,8, FALSE),VLOOKUP(E1330,Store_SRP!B2:I110,8, FALSE)), VLOOKUP(E1330,Store_Showcase!B2:I144,8, FALSE))</f>
      </c>
      <c r="T1330" s="1">
        <f>VLOOKUP(G1330,Sku_Consolidated!A2:R957,18,FALSE)</f>
      </c>
      <c r="U1330" s="1" t="s">
        <v>3506</v>
      </c>
      <c r="V1330" s="1">
        <f>IF(VLOOKUP(G1330,Sku_Consolidated!A2:S957,19,FALSE)="SHOWCASE", VLOOKUP(E1330,Store_Showcase!B2:L144,11, FALSE), IF(VLOOKUP(G1330,Sku_Consolidated!A2:S957,19,FALSE)="VAM",VLOOKUP(E1330,Store_VAM!B2:L273,11, FALSE),VLOOKUP(E1330,Store_SRP!B2:L110,11, FALSE)))</f>
      </c>
      <c r="W1330" s="1">
        <f>VLOOKUP(G1330,Sku_Consolidated!A2:W957,11,FALSE)</f>
      </c>
      <c r="X1330" s="1">
        <f>VLOOKUP(G1330,Sku_Consolidated!A2:H957,8,FALSE)</f>
      </c>
      <c r="Y1330" s="1">
        <f>VLOOKUP(G1330,Sku_Consolidated!A2:I957,9,FALSE)</f>
      </c>
      <c r="Z1330" s="1" t="s">
        <v>41</v>
      </c>
      <c r="AA1330" s="1">
        <f>VLOOKUP(G1330,Sku_Consolidated!A2:E957,5,FALSE)</f>
      </c>
      <c r="AB1330" s="1">
        <f>IF(VLOOKUP(G1330,Sku_Consolidated!A2:S957,19,FALSE)="SHOWCASE", VLOOKUP(E1330,Store_Showcase!B2:N144,13, FALSE), IF(VLOOKUP(G1330,Sku_Consolidated!A2:S957,19,FALSE)="VAM",VLOOKUP(E1330,Store_VAM!B2:N273,13, FALSE),VLOOKUP(E1330,Store_SRP!B2:N110,13, FALSE)))</f>
      </c>
      <c r="AC1330" s="1">
        <f>IF(IFERROR(AB1330,TRUE)=TRUE, "-","OK")</f>
      </c>
      <c r="AD1330" s="11" t="s">
        <v>37</v>
      </c>
      <c r="AE1330" s="11" t="s">
        <v>37</v>
      </c>
      <c r="AF1330" s="1">
        <f>IF(IFERROR(VLOOKUP(E1330,Store_Showcase!B2:H144,{5}, FALSE), TRUE)=TRUE, IF(IFERROR(VLOOKUP(E1330,Store_SRP!B2:H110,{5}, FALSE), TRUE)=TRUE,VLOOKUP(E1330,Store_VAM!B2:H273,{5}, FALSE),VLOOKUP(E1330,Store_SRP!B2:H110,{5}, FALSE)), VLOOKUP(E1330,Store_Showcase!B2:H144,{5}, FALSE))</f>
      </c>
      <c r="AG1330" s="1">
        <f>IF(IFERROR(VLOOKUP(E1330,Store_Showcase!B2:H144,{6}, FALSE), TRUE)=TRUE, IF(IFERROR(VLOOKUP(E1330,Store_SRP!B2:H110,{6}, FALSE), TRUE)=TRUE,VLOOKUP(E1330,Store_VAM!B2:H273,{6}, FALSE),VLOOKUP(E1330,Store_SRP!B2:H110,{6}, FALSE)), VLOOKUP(E1330,Store_Showcase!B2:H144,{6}, FALSE))</f>
      </c>
      <c r="AH1330" s="1">
        <f>VLOOKUP(G1330,Sku_Consolidated!A2:R957,18,FALSE)</f>
      </c>
      <c r="AI1330" s="1">
        <f>VLOOKUP(G1330,Sku_Consolidated!A2:S957,19,FALSE)</f>
      </c>
      <c r="AJ1330" s="1">
        <f>VLOOKUP(G1330,Sku_Consolidated!A2:T957,20,FALSE)</f>
      </c>
    </row>
    <row r="1331" spans="1:36" x14ac:dyDescent="0.25">
      <c r="A1331" s="1">
        <v>2024</v>
      </c>
      <c r="B1331" s="1" t="s">
        <v>31</v>
      </c>
      <c r="C1331" s="1" t="s">
        <v>32</v>
      </c>
      <c r="D1331" s="1" t="s">
        <v>33</v>
      </c>
      <c r="E1331" s="9" t="s">
        <v>3502</v>
      </c>
      <c r="F1331" s="1">
        <f>IF(VLOOKUP(G1331,Sku_Consolidated!A2:S957,{19},FALSE)="SHOWCASE", VLOOKUP(E1331,Store_Showcase!B2:C144,{2}, FALSE), IF(VLOOKUP(G1331,Sku_Consolidated!A2:S957,{19},FALSE)="VAM",VLOOKUP(E1331,Store_VAM!B2:C273,{2}, FALSE),VLOOKUP(E1331,Store_SRP!B2:C110,{2}, FALSE)))</f>
      </c>
      <c r="G1331" s="1">
        <v>61755</v>
      </c>
      <c r="H1331" s="1" t="s">
        <v>86</v>
      </c>
      <c r="I1331" s="10" t="s">
        <v>3333</v>
      </c>
      <c r="J1331" s="1">
        <f>VLOOKUP(G1331,Sku_Consolidated!A2:C957, 3, FALSE)</f>
      </c>
      <c r="K1331" s="10">
        <f>IF(J1331="PACK", I1331, 0)</f>
      </c>
      <c r="L1331" s="10">
        <f>IF(J1331="KG", I1331, I1331 * VLOOKUP(G1331,Sku_Consolidated!A2:U957,21,FALSE))</f>
      </c>
      <c r="M1331" s="10" t="s">
        <v>37</v>
      </c>
      <c r="N1331" s="11" t="s">
        <v>3514</v>
      </c>
      <c r="O1331" s="10" t="s">
        <v>3515</v>
      </c>
      <c r="P1331" s="10">
        <f>N1331 - O1331</f>
      </c>
      <c r="Q1331" s="1">
        <f>VLOOKUP(G1331,Sku_Consolidated!A2:G957,7, FALSE)</f>
      </c>
      <c r="R1331" s="1">
        <f>IF(IFERROR(VLOOKUP(E1331,Store_Showcase!B2:H144,7, FALSE), TRUE)=TRUE, IF(IFERROR(VLOOKUP(E1331,Store_SRP!B2:H110,7, FALSE), TRUE)=TRUE,VLOOKUP(E1331,Store_VAM!B2:H273,7, FALSE),VLOOKUP(E1331,Store_SRP!B2:H110,7, FALSE)), VLOOKUP(E1331,Store_Showcase!B2:H144,7, FALSE))</f>
      </c>
      <c r="S1331" s="1">
        <f>IF(IFERROR(VLOOKUP(E1331,Store_Showcase!B2:I144,8, FALSE), TRUE)=TRUE, IF(IFERROR(VLOOKUP(E1331,Store_SRP!B2:I110,8, FALSE), TRUE)=TRUE,VLOOKUP(E1331,Store_VAM!B2:I273,8, FALSE),VLOOKUP(E1331,Store_SRP!B2:I110,8, FALSE)), VLOOKUP(E1331,Store_Showcase!B2:I144,8, FALSE))</f>
      </c>
      <c r="T1331" s="1">
        <f>VLOOKUP(G1331,Sku_Consolidated!A2:R957,18,FALSE)</f>
      </c>
      <c r="U1331" s="1" t="s">
        <v>3506</v>
      </c>
      <c r="V1331" s="1">
        <f>IF(VLOOKUP(G1331,Sku_Consolidated!A2:S957,19,FALSE)="SHOWCASE", VLOOKUP(E1331,Store_Showcase!B2:L144,11, FALSE), IF(VLOOKUP(G1331,Sku_Consolidated!A2:S957,19,FALSE)="VAM",VLOOKUP(E1331,Store_VAM!B2:L273,11, FALSE),VLOOKUP(E1331,Store_SRP!B2:L110,11, FALSE)))</f>
      </c>
      <c r="W1331" s="1">
        <f>VLOOKUP(G1331,Sku_Consolidated!A2:W957,11,FALSE)</f>
      </c>
      <c r="X1331" s="1">
        <f>VLOOKUP(G1331,Sku_Consolidated!A2:H957,8,FALSE)</f>
      </c>
      <c r="Y1331" s="1">
        <f>VLOOKUP(G1331,Sku_Consolidated!A2:I957,9,FALSE)</f>
      </c>
      <c r="Z1331" s="1" t="s">
        <v>41</v>
      </c>
      <c r="AA1331" s="1">
        <f>VLOOKUP(G1331,Sku_Consolidated!A2:E957,5,FALSE)</f>
      </c>
      <c r="AB1331" s="1">
        <f>IF(VLOOKUP(G1331,Sku_Consolidated!A2:S957,19,FALSE)="SHOWCASE", VLOOKUP(E1331,Store_Showcase!B2:N144,13, FALSE), IF(VLOOKUP(G1331,Sku_Consolidated!A2:S957,19,FALSE)="VAM",VLOOKUP(E1331,Store_VAM!B2:N273,13, FALSE),VLOOKUP(E1331,Store_SRP!B2:N110,13, FALSE)))</f>
      </c>
      <c r="AC1331" s="1">
        <f>IF(IFERROR(AB1331,TRUE)=TRUE, "-","OK")</f>
      </c>
      <c r="AD1331" s="11" t="s">
        <v>37</v>
      </c>
      <c r="AE1331" s="11" t="s">
        <v>37</v>
      </c>
      <c r="AF1331" s="1">
        <f>IF(IFERROR(VLOOKUP(E1331,Store_Showcase!B2:H144,{5}, FALSE), TRUE)=TRUE, IF(IFERROR(VLOOKUP(E1331,Store_SRP!B2:H110,{5}, FALSE), TRUE)=TRUE,VLOOKUP(E1331,Store_VAM!B2:H273,{5}, FALSE),VLOOKUP(E1331,Store_SRP!B2:H110,{5}, FALSE)), VLOOKUP(E1331,Store_Showcase!B2:H144,{5}, FALSE))</f>
      </c>
      <c r="AG1331" s="1">
        <f>IF(IFERROR(VLOOKUP(E1331,Store_Showcase!B2:H144,{6}, FALSE), TRUE)=TRUE, IF(IFERROR(VLOOKUP(E1331,Store_SRP!B2:H110,{6}, FALSE), TRUE)=TRUE,VLOOKUP(E1331,Store_VAM!B2:H273,{6}, FALSE),VLOOKUP(E1331,Store_SRP!B2:H110,{6}, FALSE)), VLOOKUP(E1331,Store_Showcase!B2:H144,{6}, FALSE))</f>
      </c>
      <c r="AH1331" s="1">
        <f>VLOOKUP(G1331,Sku_Consolidated!A2:R957,18,FALSE)</f>
      </c>
      <c r="AI1331" s="1">
        <f>VLOOKUP(G1331,Sku_Consolidated!A2:S957,19,FALSE)</f>
      </c>
      <c r="AJ1331" s="1">
        <f>VLOOKUP(G1331,Sku_Consolidated!A2:T957,20,FALSE)</f>
      </c>
    </row>
    <row r="1332" spans="1:36" x14ac:dyDescent="0.25">
      <c r="A1332" s="1">
        <v>2024</v>
      </c>
      <c r="B1332" s="1" t="s">
        <v>31</v>
      </c>
      <c r="C1332" s="1" t="s">
        <v>32</v>
      </c>
      <c r="D1332" s="1" t="s">
        <v>33</v>
      </c>
      <c r="E1332" s="9" t="s">
        <v>3502</v>
      </c>
      <c r="F1332" s="1">
        <f>IF(VLOOKUP(G1332,Sku_Consolidated!A2:S957,{19},FALSE)="SHOWCASE", VLOOKUP(E1332,Store_Showcase!B2:C144,{2}, FALSE), IF(VLOOKUP(G1332,Sku_Consolidated!A2:S957,{19},FALSE)="VAM",VLOOKUP(E1332,Store_VAM!B2:C273,{2}, FALSE),VLOOKUP(E1332,Store_SRP!B2:C110,{2}, FALSE)))</f>
      </c>
      <c r="G1332" s="1">
        <v>61760</v>
      </c>
      <c r="H1332" s="1" t="s">
        <v>98</v>
      </c>
      <c r="I1332" s="10" t="s">
        <v>2230</v>
      </c>
      <c r="J1332" s="1">
        <f>VLOOKUP(G1332,Sku_Consolidated!A2:C957, 3, FALSE)</f>
      </c>
      <c r="K1332" s="10">
        <f>IF(J1332="PACK", I1332, 0)</f>
      </c>
      <c r="L1332" s="10">
        <f>IF(J1332="KG", I1332, I1332 * VLOOKUP(G1332,Sku_Consolidated!A2:U957,21,FALSE))</f>
      </c>
      <c r="M1332" s="10" t="s">
        <v>37</v>
      </c>
      <c r="N1332" s="11" t="s">
        <v>3516</v>
      </c>
      <c r="O1332" s="10" t="s">
        <v>3517</v>
      </c>
      <c r="P1332" s="10">
        <f>N1332 - O1332</f>
      </c>
      <c r="Q1332" s="1">
        <f>VLOOKUP(G1332,Sku_Consolidated!A2:G957,7, FALSE)</f>
      </c>
      <c r="R1332" s="1">
        <f>IF(IFERROR(VLOOKUP(E1332,Store_Showcase!B2:H144,7, FALSE), TRUE)=TRUE, IF(IFERROR(VLOOKUP(E1332,Store_SRP!B2:H110,7, FALSE), TRUE)=TRUE,VLOOKUP(E1332,Store_VAM!B2:H273,7, FALSE),VLOOKUP(E1332,Store_SRP!B2:H110,7, FALSE)), VLOOKUP(E1332,Store_Showcase!B2:H144,7, FALSE))</f>
      </c>
      <c r="S1332" s="1">
        <f>IF(IFERROR(VLOOKUP(E1332,Store_Showcase!B2:I144,8, FALSE), TRUE)=TRUE, IF(IFERROR(VLOOKUP(E1332,Store_SRP!B2:I110,8, FALSE), TRUE)=TRUE,VLOOKUP(E1332,Store_VAM!B2:I273,8, FALSE),VLOOKUP(E1332,Store_SRP!B2:I110,8, FALSE)), VLOOKUP(E1332,Store_Showcase!B2:I144,8, FALSE))</f>
      </c>
      <c r="T1332" s="1">
        <f>VLOOKUP(G1332,Sku_Consolidated!A2:R957,18,FALSE)</f>
      </c>
      <c r="U1332" s="1" t="s">
        <v>3506</v>
      </c>
      <c r="V1332" s="1">
        <f>IF(VLOOKUP(G1332,Sku_Consolidated!A2:S957,19,FALSE)="SHOWCASE", VLOOKUP(E1332,Store_Showcase!B2:L144,11, FALSE), IF(VLOOKUP(G1332,Sku_Consolidated!A2:S957,19,FALSE)="VAM",VLOOKUP(E1332,Store_VAM!B2:L273,11, FALSE),VLOOKUP(E1332,Store_SRP!B2:L110,11, FALSE)))</f>
      </c>
      <c r="W1332" s="1">
        <f>VLOOKUP(G1332,Sku_Consolidated!A2:W957,11,FALSE)</f>
      </c>
      <c r="X1332" s="1">
        <f>VLOOKUP(G1332,Sku_Consolidated!A2:H957,8,FALSE)</f>
      </c>
      <c r="Y1332" s="1">
        <f>VLOOKUP(G1332,Sku_Consolidated!A2:I957,9,FALSE)</f>
      </c>
      <c r="Z1332" s="1" t="s">
        <v>41</v>
      </c>
      <c r="AA1332" s="1">
        <f>VLOOKUP(G1332,Sku_Consolidated!A2:E957,5,FALSE)</f>
      </c>
      <c r="AB1332" s="1">
        <f>IF(VLOOKUP(G1332,Sku_Consolidated!A2:S957,19,FALSE)="SHOWCASE", VLOOKUP(E1332,Store_Showcase!B2:N144,13, FALSE), IF(VLOOKUP(G1332,Sku_Consolidated!A2:S957,19,FALSE)="VAM",VLOOKUP(E1332,Store_VAM!B2:N273,13, FALSE),VLOOKUP(E1332,Store_SRP!B2:N110,13, FALSE)))</f>
      </c>
      <c r="AC1332" s="1">
        <f>IF(IFERROR(AB1332,TRUE)=TRUE, "-","OK")</f>
      </c>
      <c r="AD1332" s="11" t="s">
        <v>37</v>
      </c>
      <c r="AE1332" s="11" t="s">
        <v>37</v>
      </c>
      <c r="AF1332" s="1">
        <f>IF(IFERROR(VLOOKUP(E1332,Store_Showcase!B2:H144,{5}, FALSE), TRUE)=TRUE, IF(IFERROR(VLOOKUP(E1332,Store_SRP!B2:H110,{5}, FALSE), TRUE)=TRUE,VLOOKUP(E1332,Store_VAM!B2:H273,{5}, FALSE),VLOOKUP(E1332,Store_SRP!B2:H110,{5}, FALSE)), VLOOKUP(E1332,Store_Showcase!B2:H144,{5}, FALSE))</f>
      </c>
      <c r="AG1332" s="1">
        <f>IF(IFERROR(VLOOKUP(E1332,Store_Showcase!B2:H144,{6}, FALSE), TRUE)=TRUE, IF(IFERROR(VLOOKUP(E1332,Store_SRP!B2:H110,{6}, FALSE), TRUE)=TRUE,VLOOKUP(E1332,Store_VAM!B2:H273,{6}, FALSE),VLOOKUP(E1332,Store_SRP!B2:H110,{6}, FALSE)), VLOOKUP(E1332,Store_Showcase!B2:H144,{6}, FALSE))</f>
      </c>
      <c r="AH1332" s="1">
        <f>VLOOKUP(G1332,Sku_Consolidated!A2:R957,18,FALSE)</f>
      </c>
      <c r="AI1332" s="1">
        <f>VLOOKUP(G1332,Sku_Consolidated!A2:S957,19,FALSE)</f>
      </c>
      <c r="AJ1332" s="1">
        <f>VLOOKUP(G1332,Sku_Consolidated!A2:T957,20,FALSE)</f>
      </c>
    </row>
    <row r="1333" spans="1:36" x14ac:dyDescent="0.25">
      <c r="A1333" s="1">
        <v>2024</v>
      </c>
      <c r="B1333" s="1" t="s">
        <v>31</v>
      </c>
      <c r="C1333" s="1" t="s">
        <v>32</v>
      </c>
      <c r="D1333" s="1" t="s">
        <v>33</v>
      </c>
      <c r="E1333" s="9" t="s">
        <v>3502</v>
      </c>
      <c r="F1333" s="1">
        <f>IF(VLOOKUP(G1333,Sku_Consolidated!A2:S957,{19},FALSE)="SHOWCASE", VLOOKUP(E1333,Store_Showcase!B2:C144,{2}, FALSE), IF(VLOOKUP(G1333,Sku_Consolidated!A2:S957,{19},FALSE)="VAM",VLOOKUP(E1333,Store_VAM!B2:C273,{2}, FALSE),VLOOKUP(E1333,Store_SRP!B2:C110,{2}, FALSE)))</f>
      </c>
      <c r="G1333" s="1">
        <v>61840</v>
      </c>
      <c r="H1333" s="1" t="s">
        <v>171</v>
      </c>
      <c r="I1333" s="10" t="s">
        <v>3518</v>
      </c>
      <c r="J1333" s="1">
        <f>VLOOKUP(G1333,Sku_Consolidated!A2:C957, 3, FALSE)</f>
      </c>
      <c r="K1333" s="10">
        <f>IF(J1333="PACK", I1333, 0)</f>
      </c>
      <c r="L1333" s="10">
        <f>IF(J1333="KG", I1333, I1333 * VLOOKUP(G1333,Sku_Consolidated!A2:U957,21,FALSE))</f>
      </c>
      <c r="M1333" s="10" t="s">
        <v>37</v>
      </c>
      <c r="N1333" s="11" t="s">
        <v>3519</v>
      </c>
      <c r="O1333" s="10" t="s">
        <v>3520</v>
      </c>
      <c r="P1333" s="10">
        <f>N1333 - O1333</f>
      </c>
      <c r="Q1333" s="1">
        <f>VLOOKUP(G1333,Sku_Consolidated!A2:G957,7, FALSE)</f>
      </c>
      <c r="R1333" s="1">
        <f>IF(IFERROR(VLOOKUP(E1333,Store_Showcase!B2:H144,7, FALSE), TRUE)=TRUE, IF(IFERROR(VLOOKUP(E1333,Store_SRP!B2:H110,7, FALSE), TRUE)=TRUE,VLOOKUP(E1333,Store_VAM!B2:H273,7, FALSE),VLOOKUP(E1333,Store_SRP!B2:H110,7, FALSE)), VLOOKUP(E1333,Store_Showcase!B2:H144,7, FALSE))</f>
      </c>
      <c r="S1333" s="1">
        <f>IF(IFERROR(VLOOKUP(E1333,Store_Showcase!B2:I144,8, FALSE), TRUE)=TRUE, IF(IFERROR(VLOOKUP(E1333,Store_SRP!B2:I110,8, FALSE), TRUE)=TRUE,VLOOKUP(E1333,Store_VAM!B2:I273,8, FALSE),VLOOKUP(E1333,Store_SRP!B2:I110,8, FALSE)), VLOOKUP(E1333,Store_Showcase!B2:I144,8, FALSE))</f>
      </c>
      <c r="T1333" s="1">
        <f>VLOOKUP(G1333,Sku_Consolidated!A2:R957,18,FALSE)</f>
      </c>
      <c r="U1333" s="1" t="s">
        <v>3506</v>
      </c>
      <c r="V1333" s="1">
        <f>IF(VLOOKUP(G1333,Sku_Consolidated!A2:S957,19,FALSE)="SHOWCASE", VLOOKUP(E1333,Store_Showcase!B2:L144,11, FALSE), IF(VLOOKUP(G1333,Sku_Consolidated!A2:S957,19,FALSE)="VAM",VLOOKUP(E1333,Store_VAM!B2:L273,11, FALSE),VLOOKUP(E1333,Store_SRP!B2:L110,11, FALSE)))</f>
      </c>
      <c r="W1333" s="1">
        <f>VLOOKUP(G1333,Sku_Consolidated!A2:W957,11,FALSE)</f>
      </c>
      <c r="X1333" s="1">
        <f>VLOOKUP(G1333,Sku_Consolidated!A2:H957,8,FALSE)</f>
      </c>
      <c r="Y1333" s="1">
        <f>VLOOKUP(G1333,Sku_Consolidated!A2:I957,9,FALSE)</f>
      </c>
      <c r="Z1333" s="1" t="s">
        <v>41</v>
      </c>
      <c r="AA1333" s="1">
        <f>VLOOKUP(G1333,Sku_Consolidated!A2:E957,5,FALSE)</f>
      </c>
      <c r="AB1333" s="1">
        <f>IF(VLOOKUP(G1333,Sku_Consolidated!A2:S957,19,FALSE)="SHOWCASE", VLOOKUP(E1333,Store_Showcase!B2:N144,13, FALSE), IF(VLOOKUP(G1333,Sku_Consolidated!A2:S957,19,FALSE)="VAM",VLOOKUP(E1333,Store_VAM!B2:N273,13, FALSE),VLOOKUP(E1333,Store_SRP!B2:N110,13, FALSE)))</f>
      </c>
      <c r="AC1333" s="1">
        <f>IF(IFERROR(AB1333,TRUE)=TRUE, "-","OK")</f>
      </c>
      <c r="AD1333" s="11" t="s">
        <v>37</v>
      </c>
      <c r="AE1333" s="11" t="s">
        <v>37</v>
      </c>
      <c r="AF1333" s="1">
        <f>IF(IFERROR(VLOOKUP(E1333,Store_Showcase!B2:H144,{5}, FALSE), TRUE)=TRUE, IF(IFERROR(VLOOKUP(E1333,Store_SRP!B2:H110,{5}, FALSE), TRUE)=TRUE,VLOOKUP(E1333,Store_VAM!B2:H273,{5}, FALSE),VLOOKUP(E1333,Store_SRP!B2:H110,{5}, FALSE)), VLOOKUP(E1333,Store_Showcase!B2:H144,{5}, FALSE))</f>
      </c>
      <c r="AG1333" s="1">
        <f>IF(IFERROR(VLOOKUP(E1333,Store_Showcase!B2:H144,{6}, FALSE), TRUE)=TRUE, IF(IFERROR(VLOOKUP(E1333,Store_SRP!B2:H110,{6}, FALSE), TRUE)=TRUE,VLOOKUP(E1333,Store_VAM!B2:H273,{6}, FALSE),VLOOKUP(E1333,Store_SRP!B2:H110,{6}, FALSE)), VLOOKUP(E1333,Store_Showcase!B2:H144,{6}, FALSE))</f>
      </c>
      <c r="AH1333" s="1">
        <f>VLOOKUP(G1333,Sku_Consolidated!A2:R957,18,FALSE)</f>
      </c>
      <c r="AI1333" s="1">
        <f>VLOOKUP(G1333,Sku_Consolidated!A2:S957,19,FALSE)</f>
      </c>
      <c r="AJ1333" s="1">
        <f>VLOOKUP(G1333,Sku_Consolidated!A2:T957,20,FALSE)</f>
      </c>
    </row>
    <row r="1334" spans="1:36" x14ac:dyDescent="0.25">
      <c r="A1334" s="1">
        <v>2024</v>
      </c>
      <c r="B1334" s="1" t="s">
        <v>31</v>
      </c>
      <c r="C1334" s="1" t="s">
        <v>32</v>
      </c>
      <c r="D1334" s="1" t="s">
        <v>33</v>
      </c>
      <c r="E1334" s="9" t="s">
        <v>3502</v>
      </c>
      <c r="F1334" s="1">
        <f>IF(VLOOKUP(G1334,Sku_Consolidated!A2:S957,{19},FALSE)="SHOWCASE", VLOOKUP(E1334,Store_Showcase!B2:C144,{2}, FALSE), IF(VLOOKUP(G1334,Sku_Consolidated!A2:S957,{19},FALSE)="VAM",VLOOKUP(E1334,Store_VAM!B2:C273,{2}, FALSE),VLOOKUP(E1334,Store_SRP!B2:C110,{2}, FALSE)))</f>
      </c>
      <c r="G1334" s="1">
        <v>61852</v>
      </c>
      <c r="H1334" s="1" t="s">
        <v>138</v>
      </c>
      <c r="I1334" s="10" t="s">
        <v>3521</v>
      </c>
      <c r="J1334" s="1">
        <f>VLOOKUP(G1334,Sku_Consolidated!A2:C957, 3, FALSE)</f>
      </c>
      <c r="K1334" s="10">
        <f>IF(J1334="PACK", I1334, 0)</f>
      </c>
      <c r="L1334" s="10">
        <f>IF(J1334="KG", I1334, I1334 * VLOOKUP(G1334,Sku_Consolidated!A2:U957,21,FALSE))</f>
      </c>
      <c r="M1334" s="10" t="s">
        <v>37</v>
      </c>
      <c r="N1334" s="11" t="s">
        <v>3522</v>
      </c>
      <c r="O1334" s="10" t="s">
        <v>3523</v>
      </c>
      <c r="P1334" s="10">
        <f>N1334 - O1334</f>
      </c>
      <c r="Q1334" s="1">
        <f>VLOOKUP(G1334,Sku_Consolidated!A2:G957,7, FALSE)</f>
      </c>
      <c r="R1334" s="1">
        <f>IF(IFERROR(VLOOKUP(E1334,Store_Showcase!B2:H144,7, FALSE), TRUE)=TRUE, IF(IFERROR(VLOOKUP(E1334,Store_SRP!B2:H110,7, FALSE), TRUE)=TRUE,VLOOKUP(E1334,Store_VAM!B2:H273,7, FALSE),VLOOKUP(E1334,Store_SRP!B2:H110,7, FALSE)), VLOOKUP(E1334,Store_Showcase!B2:H144,7, FALSE))</f>
      </c>
      <c r="S1334" s="1">
        <f>IF(IFERROR(VLOOKUP(E1334,Store_Showcase!B2:I144,8, FALSE), TRUE)=TRUE, IF(IFERROR(VLOOKUP(E1334,Store_SRP!B2:I110,8, FALSE), TRUE)=TRUE,VLOOKUP(E1334,Store_VAM!B2:I273,8, FALSE),VLOOKUP(E1334,Store_SRP!B2:I110,8, FALSE)), VLOOKUP(E1334,Store_Showcase!B2:I144,8, FALSE))</f>
      </c>
      <c r="T1334" s="1">
        <f>VLOOKUP(G1334,Sku_Consolidated!A2:R957,18,FALSE)</f>
      </c>
      <c r="U1334" s="1" t="s">
        <v>3506</v>
      </c>
      <c r="V1334" s="1">
        <f>IF(VLOOKUP(G1334,Sku_Consolidated!A2:S957,19,FALSE)="SHOWCASE", VLOOKUP(E1334,Store_Showcase!B2:L144,11, FALSE), IF(VLOOKUP(G1334,Sku_Consolidated!A2:S957,19,FALSE)="VAM",VLOOKUP(E1334,Store_VAM!B2:L273,11, FALSE),VLOOKUP(E1334,Store_SRP!B2:L110,11, FALSE)))</f>
      </c>
      <c r="W1334" s="1">
        <f>VLOOKUP(G1334,Sku_Consolidated!A2:W957,11,FALSE)</f>
      </c>
      <c r="X1334" s="1">
        <f>VLOOKUP(G1334,Sku_Consolidated!A2:H957,8,FALSE)</f>
      </c>
      <c r="Y1334" s="1">
        <f>VLOOKUP(G1334,Sku_Consolidated!A2:I957,9,FALSE)</f>
      </c>
      <c r="Z1334" s="1" t="s">
        <v>41</v>
      </c>
      <c r="AA1334" s="1">
        <f>VLOOKUP(G1334,Sku_Consolidated!A2:E957,5,FALSE)</f>
      </c>
      <c r="AB1334" s="1">
        <f>IF(VLOOKUP(G1334,Sku_Consolidated!A2:S957,19,FALSE)="SHOWCASE", VLOOKUP(E1334,Store_Showcase!B2:N144,13, FALSE), IF(VLOOKUP(G1334,Sku_Consolidated!A2:S957,19,FALSE)="VAM",VLOOKUP(E1334,Store_VAM!B2:N273,13, FALSE),VLOOKUP(E1334,Store_SRP!B2:N110,13, FALSE)))</f>
      </c>
      <c r="AC1334" s="1">
        <f>IF(IFERROR(AB1334,TRUE)=TRUE, "-","OK")</f>
      </c>
      <c r="AD1334" s="11" t="s">
        <v>37</v>
      </c>
      <c r="AE1334" s="11" t="s">
        <v>37</v>
      </c>
      <c r="AF1334" s="1">
        <f>IF(IFERROR(VLOOKUP(E1334,Store_Showcase!B2:H144,{5}, FALSE), TRUE)=TRUE, IF(IFERROR(VLOOKUP(E1334,Store_SRP!B2:H110,{5}, FALSE), TRUE)=TRUE,VLOOKUP(E1334,Store_VAM!B2:H273,{5}, FALSE),VLOOKUP(E1334,Store_SRP!B2:H110,{5}, FALSE)), VLOOKUP(E1334,Store_Showcase!B2:H144,{5}, FALSE))</f>
      </c>
      <c r="AG1334" s="1">
        <f>IF(IFERROR(VLOOKUP(E1334,Store_Showcase!B2:H144,{6}, FALSE), TRUE)=TRUE, IF(IFERROR(VLOOKUP(E1334,Store_SRP!B2:H110,{6}, FALSE), TRUE)=TRUE,VLOOKUP(E1334,Store_VAM!B2:H273,{6}, FALSE),VLOOKUP(E1334,Store_SRP!B2:H110,{6}, FALSE)), VLOOKUP(E1334,Store_Showcase!B2:H144,{6}, FALSE))</f>
      </c>
      <c r="AH1334" s="1">
        <f>VLOOKUP(G1334,Sku_Consolidated!A2:R957,18,FALSE)</f>
      </c>
      <c r="AI1334" s="1">
        <f>VLOOKUP(G1334,Sku_Consolidated!A2:S957,19,FALSE)</f>
      </c>
      <c r="AJ1334" s="1">
        <f>VLOOKUP(G1334,Sku_Consolidated!A2:T957,20,FALSE)</f>
      </c>
    </row>
    <row r="1335" spans="1:36" x14ac:dyDescent="0.25">
      <c r="A1335" s="1">
        <v>2024</v>
      </c>
      <c r="B1335" s="1" t="s">
        <v>31</v>
      </c>
      <c r="C1335" s="1" t="s">
        <v>32</v>
      </c>
      <c r="D1335" s="1" t="s">
        <v>33</v>
      </c>
      <c r="E1335" s="9" t="s">
        <v>3524</v>
      </c>
      <c r="F1335" s="1">
        <f>IF(VLOOKUP(G1335,Sku_Consolidated!A2:S957,{19},FALSE)="SHOWCASE", VLOOKUP(E1335,Store_Showcase!B2:C144,{2}, FALSE), IF(VLOOKUP(G1335,Sku_Consolidated!A2:S957,{19},FALSE)="VAM",VLOOKUP(E1335,Store_VAM!B2:C273,{2}, FALSE),VLOOKUP(E1335,Store_SRP!B2:C110,{2}, FALSE)))</f>
      </c>
      <c r="G1335" s="1">
        <v>61720</v>
      </c>
      <c r="H1335" s="1" t="s">
        <v>143</v>
      </c>
      <c r="I1335" s="10" t="s">
        <v>51</v>
      </c>
      <c r="J1335" s="1">
        <f>VLOOKUP(G1335,Sku_Consolidated!A2:C957, 3, FALSE)</f>
      </c>
      <c r="K1335" s="10">
        <f>IF(J1335="PACK", I1335, 0)</f>
      </c>
      <c r="L1335" s="10">
        <f>IF(J1335="KG", I1335, I1335 * VLOOKUP(G1335,Sku_Consolidated!A2:U957,21,FALSE))</f>
      </c>
      <c r="M1335" s="10" t="s">
        <v>37</v>
      </c>
      <c r="N1335" s="11" t="s">
        <v>3525</v>
      </c>
      <c r="O1335" s="10" t="s">
        <v>3526</v>
      </c>
      <c r="P1335" s="10">
        <f>N1335 - O1335</f>
      </c>
      <c r="Q1335" s="1">
        <f>VLOOKUP(G1335,Sku_Consolidated!A2:G957,7, FALSE)</f>
      </c>
      <c r="R1335" s="1">
        <f>IF(IFERROR(VLOOKUP(E1335,Store_Showcase!B2:H144,7, FALSE), TRUE)=TRUE, IF(IFERROR(VLOOKUP(E1335,Store_SRP!B2:H110,7, FALSE), TRUE)=TRUE,VLOOKUP(E1335,Store_VAM!B2:H273,7, FALSE),VLOOKUP(E1335,Store_SRP!B2:H110,7, FALSE)), VLOOKUP(E1335,Store_Showcase!B2:H144,7, FALSE))</f>
      </c>
      <c r="S1335" s="1">
        <f>IF(IFERROR(VLOOKUP(E1335,Store_Showcase!B2:I144,8, FALSE), TRUE)=TRUE, IF(IFERROR(VLOOKUP(E1335,Store_SRP!B2:I110,8, FALSE), TRUE)=TRUE,VLOOKUP(E1335,Store_VAM!B2:I273,8, FALSE),VLOOKUP(E1335,Store_SRP!B2:I110,8, FALSE)), VLOOKUP(E1335,Store_Showcase!B2:I144,8, FALSE))</f>
      </c>
      <c r="T1335" s="1">
        <f>VLOOKUP(G1335,Sku_Consolidated!A2:R957,18,FALSE)</f>
      </c>
      <c r="U1335" s="1" t="s">
        <v>3527</v>
      </c>
      <c r="V1335" s="1">
        <f>IF(VLOOKUP(G1335,Sku_Consolidated!A2:S957,19,FALSE)="SHOWCASE", VLOOKUP(E1335,Store_Showcase!B2:L144,11, FALSE), IF(VLOOKUP(G1335,Sku_Consolidated!A2:S957,19,FALSE)="VAM",VLOOKUP(E1335,Store_VAM!B2:L273,11, FALSE),VLOOKUP(E1335,Store_SRP!B2:L110,11, FALSE)))</f>
      </c>
      <c r="W1335" s="1">
        <f>VLOOKUP(G1335,Sku_Consolidated!A2:W957,11,FALSE)</f>
      </c>
      <c r="X1335" s="1">
        <f>VLOOKUP(G1335,Sku_Consolidated!A2:H957,8,FALSE)</f>
      </c>
      <c r="Y1335" s="1">
        <f>VLOOKUP(G1335,Sku_Consolidated!A2:I957,9,FALSE)</f>
      </c>
      <c r="Z1335" s="1" t="s">
        <v>41</v>
      </c>
      <c r="AA1335" s="1">
        <f>VLOOKUP(G1335,Sku_Consolidated!A2:E957,5,FALSE)</f>
      </c>
      <c r="AB1335" s="1">
        <f>IF(VLOOKUP(G1335,Sku_Consolidated!A2:S957,19,FALSE)="SHOWCASE", VLOOKUP(E1335,Store_Showcase!B2:N144,13, FALSE), IF(VLOOKUP(G1335,Sku_Consolidated!A2:S957,19,FALSE)="VAM",VLOOKUP(E1335,Store_VAM!B2:N273,13, FALSE),VLOOKUP(E1335,Store_SRP!B2:N110,13, FALSE)))</f>
      </c>
      <c r="AC1335" s="1">
        <f>IF(IFERROR(AB1335,TRUE)=TRUE, "-","OK")</f>
      </c>
      <c r="AD1335" s="11" t="s">
        <v>37</v>
      </c>
      <c r="AE1335" s="11" t="s">
        <v>37</v>
      </c>
      <c r="AF1335" s="1">
        <f>IF(IFERROR(VLOOKUP(E1335,Store_Showcase!B2:H144,{5}, FALSE), TRUE)=TRUE, IF(IFERROR(VLOOKUP(E1335,Store_SRP!B2:H110,{5}, FALSE), TRUE)=TRUE,VLOOKUP(E1335,Store_VAM!B2:H273,{5}, FALSE),VLOOKUP(E1335,Store_SRP!B2:H110,{5}, FALSE)), VLOOKUP(E1335,Store_Showcase!B2:H144,{5}, FALSE))</f>
      </c>
      <c r="AG1335" s="1">
        <f>IF(IFERROR(VLOOKUP(E1335,Store_Showcase!B2:H144,{6}, FALSE), TRUE)=TRUE, IF(IFERROR(VLOOKUP(E1335,Store_SRP!B2:H110,{6}, FALSE), TRUE)=TRUE,VLOOKUP(E1335,Store_VAM!B2:H273,{6}, FALSE),VLOOKUP(E1335,Store_SRP!B2:H110,{6}, FALSE)), VLOOKUP(E1335,Store_Showcase!B2:H144,{6}, FALSE))</f>
      </c>
      <c r="AH1335" s="1">
        <f>VLOOKUP(G1335,Sku_Consolidated!A2:R957,18,FALSE)</f>
      </c>
      <c r="AI1335" s="1">
        <f>VLOOKUP(G1335,Sku_Consolidated!A2:S957,19,FALSE)</f>
      </c>
      <c r="AJ1335" s="1">
        <f>VLOOKUP(G1335,Sku_Consolidated!A2:T957,20,FALSE)</f>
      </c>
    </row>
    <row r="1336" spans="1:36" x14ac:dyDescent="0.25">
      <c r="A1336" s="1">
        <v>2024</v>
      </c>
      <c r="B1336" s="1" t="s">
        <v>31</v>
      </c>
      <c r="C1336" s="1" t="s">
        <v>32</v>
      </c>
      <c r="D1336" s="1" t="s">
        <v>33</v>
      </c>
      <c r="E1336" s="9" t="s">
        <v>3524</v>
      </c>
      <c r="F1336" s="1">
        <f>IF(VLOOKUP(G1336,Sku_Consolidated!A2:S957,{19},FALSE)="SHOWCASE", VLOOKUP(E1336,Store_Showcase!B2:C144,{2}, FALSE), IF(VLOOKUP(G1336,Sku_Consolidated!A2:S957,{19},FALSE)="VAM",VLOOKUP(E1336,Store_VAM!B2:C273,{2}, FALSE),VLOOKUP(E1336,Store_SRP!B2:C110,{2}, FALSE)))</f>
      </c>
      <c r="G1336" s="1">
        <v>61721</v>
      </c>
      <c r="H1336" s="1" t="s">
        <v>42</v>
      </c>
      <c r="I1336" s="10" t="s">
        <v>63</v>
      </c>
      <c r="J1336" s="1">
        <f>VLOOKUP(G1336,Sku_Consolidated!A2:C957, 3, FALSE)</f>
      </c>
      <c r="K1336" s="10">
        <f>IF(J1336="PACK", I1336, 0)</f>
      </c>
      <c r="L1336" s="10">
        <f>IF(J1336="KG", I1336, I1336 * VLOOKUP(G1336,Sku_Consolidated!A2:U957,21,FALSE))</f>
      </c>
      <c r="M1336" s="10" t="s">
        <v>37</v>
      </c>
      <c r="N1336" s="11" t="s">
        <v>3528</v>
      </c>
      <c r="O1336" s="10" t="s">
        <v>3529</v>
      </c>
      <c r="P1336" s="10">
        <f>N1336 - O1336</f>
      </c>
      <c r="Q1336" s="1">
        <f>VLOOKUP(G1336,Sku_Consolidated!A2:G957,7, FALSE)</f>
      </c>
      <c r="R1336" s="1">
        <f>IF(IFERROR(VLOOKUP(E1336,Store_Showcase!B2:H144,7, FALSE), TRUE)=TRUE, IF(IFERROR(VLOOKUP(E1336,Store_SRP!B2:H110,7, FALSE), TRUE)=TRUE,VLOOKUP(E1336,Store_VAM!B2:H273,7, FALSE),VLOOKUP(E1336,Store_SRP!B2:H110,7, FALSE)), VLOOKUP(E1336,Store_Showcase!B2:H144,7, FALSE))</f>
      </c>
      <c r="S1336" s="1">
        <f>IF(IFERROR(VLOOKUP(E1336,Store_Showcase!B2:I144,8, FALSE), TRUE)=TRUE, IF(IFERROR(VLOOKUP(E1336,Store_SRP!B2:I110,8, FALSE), TRUE)=TRUE,VLOOKUP(E1336,Store_VAM!B2:I273,8, FALSE),VLOOKUP(E1336,Store_SRP!B2:I110,8, FALSE)), VLOOKUP(E1336,Store_Showcase!B2:I144,8, FALSE))</f>
      </c>
      <c r="T1336" s="1">
        <f>VLOOKUP(G1336,Sku_Consolidated!A2:R957,18,FALSE)</f>
      </c>
      <c r="U1336" s="1" t="s">
        <v>3527</v>
      </c>
      <c r="V1336" s="1">
        <f>IF(VLOOKUP(G1336,Sku_Consolidated!A2:S957,19,FALSE)="SHOWCASE", VLOOKUP(E1336,Store_Showcase!B2:L144,11, FALSE), IF(VLOOKUP(G1336,Sku_Consolidated!A2:S957,19,FALSE)="VAM",VLOOKUP(E1336,Store_VAM!B2:L273,11, FALSE),VLOOKUP(E1336,Store_SRP!B2:L110,11, FALSE)))</f>
      </c>
      <c r="W1336" s="1">
        <f>VLOOKUP(G1336,Sku_Consolidated!A2:W957,11,FALSE)</f>
      </c>
      <c r="X1336" s="1">
        <f>VLOOKUP(G1336,Sku_Consolidated!A2:H957,8,FALSE)</f>
      </c>
      <c r="Y1336" s="1">
        <f>VLOOKUP(G1336,Sku_Consolidated!A2:I957,9,FALSE)</f>
      </c>
      <c r="Z1336" s="1" t="s">
        <v>41</v>
      </c>
      <c r="AA1336" s="1">
        <f>VLOOKUP(G1336,Sku_Consolidated!A2:E957,5,FALSE)</f>
      </c>
      <c r="AB1336" s="1">
        <f>IF(VLOOKUP(G1336,Sku_Consolidated!A2:S957,19,FALSE)="SHOWCASE", VLOOKUP(E1336,Store_Showcase!B2:N144,13, FALSE), IF(VLOOKUP(G1336,Sku_Consolidated!A2:S957,19,FALSE)="VAM",VLOOKUP(E1336,Store_VAM!B2:N273,13, FALSE),VLOOKUP(E1336,Store_SRP!B2:N110,13, FALSE)))</f>
      </c>
      <c r="AC1336" s="1">
        <f>IF(IFERROR(AB1336,TRUE)=TRUE, "-","OK")</f>
      </c>
      <c r="AD1336" s="11" t="s">
        <v>37</v>
      </c>
      <c r="AE1336" s="11" t="s">
        <v>37</v>
      </c>
      <c r="AF1336" s="1">
        <f>IF(IFERROR(VLOOKUP(E1336,Store_Showcase!B2:H144,{5}, FALSE), TRUE)=TRUE, IF(IFERROR(VLOOKUP(E1336,Store_SRP!B2:H110,{5}, FALSE), TRUE)=TRUE,VLOOKUP(E1336,Store_VAM!B2:H273,{5}, FALSE),VLOOKUP(E1336,Store_SRP!B2:H110,{5}, FALSE)), VLOOKUP(E1336,Store_Showcase!B2:H144,{5}, FALSE))</f>
      </c>
      <c r="AG1336" s="1">
        <f>IF(IFERROR(VLOOKUP(E1336,Store_Showcase!B2:H144,{6}, FALSE), TRUE)=TRUE, IF(IFERROR(VLOOKUP(E1336,Store_SRP!B2:H110,{6}, FALSE), TRUE)=TRUE,VLOOKUP(E1336,Store_VAM!B2:H273,{6}, FALSE),VLOOKUP(E1336,Store_SRP!B2:H110,{6}, FALSE)), VLOOKUP(E1336,Store_Showcase!B2:H144,{6}, FALSE))</f>
      </c>
      <c r="AH1336" s="1">
        <f>VLOOKUP(G1336,Sku_Consolidated!A2:R957,18,FALSE)</f>
      </c>
      <c r="AI1336" s="1">
        <f>VLOOKUP(G1336,Sku_Consolidated!A2:S957,19,FALSE)</f>
      </c>
      <c r="AJ1336" s="1">
        <f>VLOOKUP(G1336,Sku_Consolidated!A2:T957,20,FALSE)</f>
      </c>
    </row>
    <row r="1337" spans="1:36" x14ac:dyDescent="0.25">
      <c r="A1337" s="1">
        <v>2024</v>
      </c>
      <c r="B1337" s="1" t="s">
        <v>31</v>
      </c>
      <c r="C1337" s="1" t="s">
        <v>32</v>
      </c>
      <c r="D1337" s="1" t="s">
        <v>33</v>
      </c>
      <c r="E1337" s="9" t="s">
        <v>3524</v>
      </c>
      <c r="F1337" s="1">
        <f>IF(VLOOKUP(G1337,Sku_Consolidated!A2:S957,{19},FALSE)="SHOWCASE", VLOOKUP(E1337,Store_Showcase!B2:C144,{2}, FALSE), IF(VLOOKUP(G1337,Sku_Consolidated!A2:S957,{19},FALSE)="VAM",VLOOKUP(E1337,Store_VAM!B2:C273,{2}, FALSE),VLOOKUP(E1337,Store_SRP!B2:C110,{2}, FALSE)))</f>
      </c>
      <c r="G1337" s="1">
        <v>61735</v>
      </c>
      <c r="H1337" s="1" t="s">
        <v>66</v>
      </c>
      <c r="I1337" s="10" t="s">
        <v>51</v>
      </c>
      <c r="J1337" s="1">
        <f>VLOOKUP(G1337,Sku_Consolidated!A2:C957, 3, FALSE)</f>
      </c>
      <c r="K1337" s="10">
        <f>IF(J1337="PACK", I1337, 0)</f>
      </c>
      <c r="L1337" s="10">
        <f>IF(J1337="KG", I1337, I1337 * VLOOKUP(G1337,Sku_Consolidated!A2:U957,21,FALSE))</f>
      </c>
      <c r="M1337" s="10" t="s">
        <v>37</v>
      </c>
      <c r="N1337" s="11" t="s">
        <v>3530</v>
      </c>
      <c r="O1337" s="10" t="s">
        <v>3531</v>
      </c>
      <c r="P1337" s="10">
        <f>N1337 - O1337</f>
      </c>
      <c r="Q1337" s="1">
        <f>VLOOKUP(G1337,Sku_Consolidated!A2:G957,7, FALSE)</f>
      </c>
      <c r="R1337" s="1">
        <f>IF(IFERROR(VLOOKUP(E1337,Store_Showcase!B2:H144,7, FALSE), TRUE)=TRUE, IF(IFERROR(VLOOKUP(E1337,Store_SRP!B2:H110,7, FALSE), TRUE)=TRUE,VLOOKUP(E1337,Store_VAM!B2:H273,7, FALSE),VLOOKUP(E1337,Store_SRP!B2:H110,7, FALSE)), VLOOKUP(E1337,Store_Showcase!B2:H144,7, FALSE))</f>
      </c>
      <c r="S1337" s="1">
        <f>IF(IFERROR(VLOOKUP(E1337,Store_Showcase!B2:I144,8, FALSE), TRUE)=TRUE, IF(IFERROR(VLOOKUP(E1337,Store_SRP!B2:I110,8, FALSE), TRUE)=TRUE,VLOOKUP(E1337,Store_VAM!B2:I273,8, FALSE),VLOOKUP(E1337,Store_SRP!B2:I110,8, FALSE)), VLOOKUP(E1337,Store_Showcase!B2:I144,8, FALSE))</f>
      </c>
      <c r="T1337" s="1">
        <f>VLOOKUP(G1337,Sku_Consolidated!A2:R957,18,FALSE)</f>
      </c>
      <c r="U1337" s="1" t="s">
        <v>3527</v>
      </c>
      <c r="V1337" s="1">
        <f>IF(VLOOKUP(G1337,Sku_Consolidated!A2:S957,19,FALSE)="SHOWCASE", VLOOKUP(E1337,Store_Showcase!B2:L144,11, FALSE), IF(VLOOKUP(G1337,Sku_Consolidated!A2:S957,19,FALSE)="VAM",VLOOKUP(E1337,Store_VAM!B2:L273,11, FALSE),VLOOKUP(E1337,Store_SRP!B2:L110,11, FALSE)))</f>
      </c>
      <c r="W1337" s="1">
        <f>VLOOKUP(G1337,Sku_Consolidated!A2:W957,11,FALSE)</f>
      </c>
      <c r="X1337" s="1">
        <f>VLOOKUP(G1337,Sku_Consolidated!A2:H957,8,FALSE)</f>
      </c>
      <c r="Y1337" s="1">
        <f>VLOOKUP(G1337,Sku_Consolidated!A2:I957,9,FALSE)</f>
      </c>
      <c r="Z1337" s="1" t="s">
        <v>41</v>
      </c>
      <c r="AA1337" s="1">
        <f>VLOOKUP(G1337,Sku_Consolidated!A2:E957,5,FALSE)</f>
      </c>
      <c r="AB1337" s="1">
        <f>IF(VLOOKUP(G1337,Sku_Consolidated!A2:S957,19,FALSE)="SHOWCASE", VLOOKUP(E1337,Store_Showcase!B2:N144,13, FALSE), IF(VLOOKUP(G1337,Sku_Consolidated!A2:S957,19,FALSE)="VAM",VLOOKUP(E1337,Store_VAM!B2:N273,13, FALSE),VLOOKUP(E1337,Store_SRP!B2:N110,13, FALSE)))</f>
      </c>
      <c r="AC1337" s="1">
        <f>IF(IFERROR(AB1337,TRUE)=TRUE, "-","OK")</f>
      </c>
      <c r="AD1337" s="11" t="s">
        <v>37</v>
      </c>
      <c r="AE1337" s="11" t="s">
        <v>37</v>
      </c>
      <c r="AF1337" s="1">
        <f>IF(IFERROR(VLOOKUP(E1337,Store_Showcase!B2:H144,{5}, FALSE), TRUE)=TRUE, IF(IFERROR(VLOOKUP(E1337,Store_SRP!B2:H110,{5}, FALSE), TRUE)=TRUE,VLOOKUP(E1337,Store_VAM!B2:H273,{5}, FALSE),VLOOKUP(E1337,Store_SRP!B2:H110,{5}, FALSE)), VLOOKUP(E1337,Store_Showcase!B2:H144,{5}, FALSE))</f>
      </c>
      <c r="AG1337" s="1">
        <f>IF(IFERROR(VLOOKUP(E1337,Store_Showcase!B2:H144,{6}, FALSE), TRUE)=TRUE, IF(IFERROR(VLOOKUP(E1337,Store_SRP!B2:H110,{6}, FALSE), TRUE)=TRUE,VLOOKUP(E1337,Store_VAM!B2:H273,{6}, FALSE),VLOOKUP(E1337,Store_SRP!B2:H110,{6}, FALSE)), VLOOKUP(E1337,Store_Showcase!B2:H144,{6}, FALSE))</f>
      </c>
      <c r="AH1337" s="1">
        <f>VLOOKUP(G1337,Sku_Consolidated!A2:R957,18,FALSE)</f>
      </c>
      <c r="AI1337" s="1">
        <f>VLOOKUP(G1337,Sku_Consolidated!A2:S957,19,FALSE)</f>
      </c>
      <c r="AJ1337" s="1">
        <f>VLOOKUP(G1337,Sku_Consolidated!A2:T957,20,FALSE)</f>
      </c>
    </row>
    <row r="1338" spans="1:36" x14ac:dyDescent="0.25">
      <c r="A1338" s="1">
        <v>2024</v>
      </c>
      <c r="B1338" s="1" t="s">
        <v>31</v>
      </c>
      <c r="C1338" s="1" t="s">
        <v>32</v>
      </c>
      <c r="D1338" s="1" t="s">
        <v>33</v>
      </c>
      <c r="E1338" s="9" t="s">
        <v>3524</v>
      </c>
      <c r="F1338" s="1">
        <f>IF(VLOOKUP(G1338,Sku_Consolidated!A2:S957,{19},FALSE)="SHOWCASE", VLOOKUP(E1338,Store_Showcase!B2:C144,{2}, FALSE), IF(VLOOKUP(G1338,Sku_Consolidated!A2:S957,{19},FALSE)="VAM",VLOOKUP(E1338,Store_VAM!B2:C273,{2}, FALSE),VLOOKUP(E1338,Store_SRP!B2:C110,{2}, FALSE)))</f>
      </c>
      <c r="G1338" s="1">
        <v>61736</v>
      </c>
      <c r="H1338" s="1" t="s">
        <v>224</v>
      </c>
      <c r="I1338" s="10" t="s">
        <v>3532</v>
      </c>
      <c r="J1338" s="1">
        <f>VLOOKUP(G1338,Sku_Consolidated!A2:C957, 3, FALSE)</f>
      </c>
      <c r="K1338" s="10">
        <f>IF(J1338="PACK", I1338, 0)</f>
      </c>
      <c r="L1338" s="10">
        <f>IF(J1338="KG", I1338, I1338 * VLOOKUP(G1338,Sku_Consolidated!A2:U957,21,FALSE))</f>
      </c>
      <c r="M1338" s="10" t="s">
        <v>37</v>
      </c>
      <c r="N1338" s="11" t="s">
        <v>3533</v>
      </c>
      <c r="O1338" s="10" t="s">
        <v>3534</v>
      </c>
      <c r="P1338" s="10">
        <f>N1338 - O1338</f>
      </c>
      <c r="Q1338" s="1">
        <f>VLOOKUP(G1338,Sku_Consolidated!A2:G957,7, FALSE)</f>
      </c>
      <c r="R1338" s="1">
        <f>IF(IFERROR(VLOOKUP(E1338,Store_Showcase!B2:H144,7, FALSE), TRUE)=TRUE, IF(IFERROR(VLOOKUP(E1338,Store_SRP!B2:H110,7, FALSE), TRUE)=TRUE,VLOOKUP(E1338,Store_VAM!B2:H273,7, FALSE),VLOOKUP(E1338,Store_SRP!B2:H110,7, FALSE)), VLOOKUP(E1338,Store_Showcase!B2:H144,7, FALSE))</f>
      </c>
      <c r="S1338" s="1">
        <f>IF(IFERROR(VLOOKUP(E1338,Store_Showcase!B2:I144,8, FALSE), TRUE)=TRUE, IF(IFERROR(VLOOKUP(E1338,Store_SRP!B2:I110,8, FALSE), TRUE)=TRUE,VLOOKUP(E1338,Store_VAM!B2:I273,8, FALSE),VLOOKUP(E1338,Store_SRP!B2:I110,8, FALSE)), VLOOKUP(E1338,Store_Showcase!B2:I144,8, FALSE))</f>
      </c>
      <c r="T1338" s="1">
        <f>VLOOKUP(G1338,Sku_Consolidated!A2:R957,18,FALSE)</f>
      </c>
      <c r="U1338" s="1" t="s">
        <v>3527</v>
      </c>
      <c r="V1338" s="1">
        <f>IF(VLOOKUP(G1338,Sku_Consolidated!A2:S957,19,FALSE)="SHOWCASE", VLOOKUP(E1338,Store_Showcase!B2:L144,11, FALSE), IF(VLOOKUP(G1338,Sku_Consolidated!A2:S957,19,FALSE)="VAM",VLOOKUP(E1338,Store_VAM!B2:L273,11, FALSE),VLOOKUP(E1338,Store_SRP!B2:L110,11, FALSE)))</f>
      </c>
      <c r="W1338" s="1">
        <f>VLOOKUP(G1338,Sku_Consolidated!A2:W957,11,FALSE)</f>
      </c>
      <c r="X1338" s="1">
        <f>VLOOKUP(G1338,Sku_Consolidated!A2:H957,8,FALSE)</f>
      </c>
      <c r="Y1338" s="1">
        <f>VLOOKUP(G1338,Sku_Consolidated!A2:I957,9,FALSE)</f>
      </c>
      <c r="Z1338" s="1" t="s">
        <v>41</v>
      </c>
      <c r="AA1338" s="1">
        <f>VLOOKUP(G1338,Sku_Consolidated!A2:E957,5,FALSE)</f>
      </c>
      <c r="AB1338" s="1">
        <f>IF(VLOOKUP(G1338,Sku_Consolidated!A2:S957,19,FALSE)="SHOWCASE", VLOOKUP(E1338,Store_Showcase!B2:N144,13, FALSE), IF(VLOOKUP(G1338,Sku_Consolidated!A2:S957,19,FALSE)="VAM",VLOOKUP(E1338,Store_VAM!B2:N273,13, FALSE),VLOOKUP(E1338,Store_SRP!B2:N110,13, FALSE)))</f>
      </c>
      <c r="AC1338" s="1">
        <f>IF(IFERROR(AB1338,TRUE)=TRUE, "-","OK")</f>
      </c>
      <c r="AD1338" s="11" t="s">
        <v>37</v>
      </c>
      <c r="AE1338" s="11" t="s">
        <v>37</v>
      </c>
      <c r="AF1338" s="1">
        <f>IF(IFERROR(VLOOKUP(E1338,Store_Showcase!B2:H144,{5}, FALSE), TRUE)=TRUE, IF(IFERROR(VLOOKUP(E1338,Store_SRP!B2:H110,{5}, FALSE), TRUE)=TRUE,VLOOKUP(E1338,Store_VAM!B2:H273,{5}, FALSE),VLOOKUP(E1338,Store_SRP!B2:H110,{5}, FALSE)), VLOOKUP(E1338,Store_Showcase!B2:H144,{5}, FALSE))</f>
      </c>
      <c r="AG1338" s="1">
        <f>IF(IFERROR(VLOOKUP(E1338,Store_Showcase!B2:H144,{6}, FALSE), TRUE)=TRUE, IF(IFERROR(VLOOKUP(E1338,Store_SRP!B2:H110,{6}, FALSE), TRUE)=TRUE,VLOOKUP(E1338,Store_VAM!B2:H273,{6}, FALSE),VLOOKUP(E1338,Store_SRP!B2:H110,{6}, FALSE)), VLOOKUP(E1338,Store_Showcase!B2:H144,{6}, FALSE))</f>
      </c>
      <c r="AH1338" s="1">
        <f>VLOOKUP(G1338,Sku_Consolidated!A2:R957,18,FALSE)</f>
      </c>
      <c r="AI1338" s="1">
        <f>VLOOKUP(G1338,Sku_Consolidated!A2:S957,19,FALSE)</f>
      </c>
      <c r="AJ1338" s="1">
        <f>VLOOKUP(G1338,Sku_Consolidated!A2:T957,20,FALSE)</f>
      </c>
    </row>
    <row r="1339" spans="1:36" x14ac:dyDescent="0.25">
      <c r="A1339" s="1">
        <v>2024</v>
      </c>
      <c r="B1339" s="1" t="s">
        <v>31</v>
      </c>
      <c r="C1339" s="1" t="s">
        <v>32</v>
      </c>
      <c r="D1339" s="1" t="s">
        <v>33</v>
      </c>
      <c r="E1339" s="9" t="s">
        <v>3524</v>
      </c>
      <c r="F1339" s="1">
        <f>IF(VLOOKUP(G1339,Sku_Consolidated!A2:S957,{19},FALSE)="SHOWCASE", VLOOKUP(E1339,Store_Showcase!B2:C144,{2}, FALSE), IF(VLOOKUP(G1339,Sku_Consolidated!A2:S957,{19},FALSE)="VAM",VLOOKUP(E1339,Store_VAM!B2:C273,{2}, FALSE),VLOOKUP(E1339,Store_SRP!B2:C110,{2}, FALSE)))</f>
      </c>
      <c r="G1339" s="1">
        <v>61743</v>
      </c>
      <c r="H1339" s="1" t="s">
        <v>3511</v>
      </c>
      <c r="I1339" s="10" t="s">
        <v>2048</v>
      </c>
      <c r="J1339" s="1">
        <f>VLOOKUP(G1339,Sku_Consolidated!A2:C957, 3, FALSE)</f>
      </c>
      <c r="K1339" s="10">
        <f>IF(J1339="PACK", I1339, 0)</f>
      </c>
      <c r="L1339" s="10">
        <f>IF(J1339="KG", I1339, I1339 * VLOOKUP(G1339,Sku_Consolidated!A2:U957,21,FALSE))</f>
      </c>
      <c r="M1339" s="10" t="s">
        <v>37</v>
      </c>
      <c r="N1339" s="11" t="s">
        <v>3535</v>
      </c>
      <c r="O1339" s="10" t="s">
        <v>3536</v>
      </c>
      <c r="P1339" s="10">
        <f>N1339 - O1339</f>
      </c>
      <c r="Q1339" s="1">
        <f>VLOOKUP(G1339,Sku_Consolidated!A2:G957,7, FALSE)</f>
      </c>
      <c r="R1339" s="1">
        <f>IF(IFERROR(VLOOKUP(E1339,Store_Showcase!B2:H144,7, FALSE), TRUE)=TRUE, IF(IFERROR(VLOOKUP(E1339,Store_SRP!B2:H110,7, FALSE), TRUE)=TRUE,VLOOKUP(E1339,Store_VAM!B2:H273,7, FALSE),VLOOKUP(E1339,Store_SRP!B2:H110,7, FALSE)), VLOOKUP(E1339,Store_Showcase!B2:H144,7, FALSE))</f>
      </c>
      <c r="S1339" s="1">
        <f>IF(IFERROR(VLOOKUP(E1339,Store_Showcase!B2:I144,8, FALSE), TRUE)=TRUE, IF(IFERROR(VLOOKUP(E1339,Store_SRP!B2:I110,8, FALSE), TRUE)=TRUE,VLOOKUP(E1339,Store_VAM!B2:I273,8, FALSE),VLOOKUP(E1339,Store_SRP!B2:I110,8, FALSE)), VLOOKUP(E1339,Store_Showcase!B2:I144,8, FALSE))</f>
      </c>
      <c r="T1339" s="1">
        <f>VLOOKUP(G1339,Sku_Consolidated!A2:R957,18,FALSE)</f>
      </c>
      <c r="U1339" s="1" t="s">
        <v>3527</v>
      </c>
      <c r="V1339" s="1">
        <f>IF(VLOOKUP(G1339,Sku_Consolidated!A2:S957,19,FALSE)="SHOWCASE", VLOOKUP(E1339,Store_Showcase!B2:L144,11, FALSE), IF(VLOOKUP(G1339,Sku_Consolidated!A2:S957,19,FALSE)="VAM",VLOOKUP(E1339,Store_VAM!B2:L273,11, FALSE),VLOOKUP(E1339,Store_SRP!B2:L110,11, FALSE)))</f>
      </c>
      <c r="W1339" s="1">
        <f>VLOOKUP(G1339,Sku_Consolidated!A2:W957,11,FALSE)</f>
      </c>
      <c r="X1339" s="1">
        <f>VLOOKUP(G1339,Sku_Consolidated!A2:H957,8,FALSE)</f>
      </c>
      <c r="Y1339" s="1">
        <f>VLOOKUP(G1339,Sku_Consolidated!A2:I957,9,FALSE)</f>
      </c>
      <c r="Z1339" s="1" t="s">
        <v>41</v>
      </c>
      <c r="AA1339" s="1">
        <f>VLOOKUP(G1339,Sku_Consolidated!A2:E957,5,FALSE)</f>
      </c>
      <c r="AB1339" s="1">
        <f>IF(VLOOKUP(G1339,Sku_Consolidated!A2:S957,19,FALSE)="SHOWCASE", VLOOKUP(E1339,Store_Showcase!B2:N144,13, FALSE), IF(VLOOKUP(G1339,Sku_Consolidated!A2:S957,19,FALSE)="VAM",VLOOKUP(E1339,Store_VAM!B2:N273,13, FALSE),VLOOKUP(E1339,Store_SRP!B2:N110,13, FALSE)))</f>
      </c>
      <c r="AC1339" s="1">
        <f>IF(IFERROR(AB1339,TRUE)=TRUE, "-","OK")</f>
      </c>
      <c r="AD1339" s="11" t="s">
        <v>37</v>
      </c>
      <c r="AE1339" s="11" t="s">
        <v>37</v>
      </c>
      <c r="AF1339" s="1">
        <f>IF(IFERROR(VLOOKUP(E1339,Store_Showcase!B2:H144,{5}, FALSE), TRUE)=TRUE, IF(IFERROR(VLOOKUP(E1339,Store_SRP!B2:H110,{5}, FALSE), TRUE)=TRUE,VLOOKUP(E1339,Store_VAM!B2:H273,{5}, FALSE),VLOOKUP(E1339,Store_SRP!B2:H110,{5}, FALSE)), VLOOKUP(E1339,Store_Showcase!B2:H144,{5}, FALSE))</f>
      </c>
      <c r="AG1339" s="1">
        <f>IF(IFERROR(VLOOKUP(E1339,Store_Showcase!B2:H144,{6}, FALSE), TRUE)=TRUE, IF(IFERROR(VLOOKUP(E1339,Store_SRP!B2:H110,{6}, FALSE), TRUE)=TRUE,VLOOKUP(E1339,Store_VAM!B2:H273,{6}, FALSE),VLOOKUP(E1339,Store_SRP!B2:H110,{6}, FALSE)), VLOOKUP(E1339,Store_Showcase!B2:H144,{6}, FALSE))</f>
      </c>
      <c r="AH1339" s="1">
        <f>VLOOKUP(G1339,Sku_Consolidated!A2:R957,18,FALSE)</f>
      </c>
      <c r="AI1339" s="1">
        <f>VLOOKUP(G1339,Sku_Consolidated!A2:S957,19,FALSE)</f>
      </c>
      <c r="AJ1339" s="1">
        <f>VLOOKUP(G1339,Sku_Consolidated!A2:T957,20,FALSE)</f>
      </c>
    </row>
    <row r="1340" spans="1:36" x14ac:dyDescent="0.25">
      <c r="A1340" s="1">
        <v>2024</v>
      </c>
      <c r="B1340" s="1" t="s">
        <v>31</v>
      </c>
      <c r="C1340" s="1" t="s">
        <v>32</v>
      </c>
      <c r="D1340" s="1" t="s">
        <v>33</v>
      </c>
      <c r="E1340" s="9" t="s">
        <v>3524</v>
      </c>
      <c r="F1340" s="1">
        <f>IF(VLOOKUP(G1340,Sku_Consolidated!A2:S957,{19},FALSE)="SHOWCASE", VLOOKUP(E1340,Store_Showcase!B2:C144,{2}, FALSE), IF(VLOOKUP(G1340,Sku_Consolidated!A2:S957,{19},FALSE)="VAM",VLOOKUP(E1340,Store_VAM!B2:C273,{2}, FALSE),VLOOKUP(E1340,Store_SRP!B2:C110,{2}, FALSE)))</f>
      </c>
      <c r="G1340" s="1">
        <v>61758</v>
      </c>
      <c r="H1340" s="1" t="s">
        <v>90</v>
      </c>
      <c r="I1340" s="10" t="s">
        <v>3537</v>
      </c>
      <c r="J1340" s="1">
        <f>VLOOKUP(G1340,Sku_Consolidated!A2:C957, 3, FALSE)</f>
      </c>
      <c r="K1340" s="10">
        <f>IF(J1340="PACK", I1340, 0)</f>
      </c>
      <c r="L1340" s="10">
        <f>IF(J1340="KG", I1340, I1340 * VLOOKUP(G1340,Sku_Consolidated!A2:U957,21,FALSE))</f>
      </c>
      <c r="M1340" s="10" t="s">
        <v>37</v>
      </c>
      <c r="N1340" s="11" t="s">
        <v>3538</v>
      </c>
      <c r="O1340" s="10" t="s">
        <v>3539</v>
      </c>
      <c r="P1340" s="10">
        <f>N1340 - O1340</f>
      </c>
      <c r="Q1340" s="1">
        <f>VLOOKUP(G1340,Sku_Consolidated!A2:G957,7, FALSE)</f>
      </c>
      <c r="R1340" s="1">
        <f>IF(IFERROR(VLOOKUP(E1340,Store_Showcase!B2:H144,7, FALSE), TRUE)=TRUE, IF(IFERROR(VLOOKUP(E1340,Store_SRP!B2:H110,7, FALSE), TRUE)=TRUE,VLOOKUP(E1340,Store_VAM!B2:H273,7, FALSE),VLOOKUP(E1340,Store_SRP!B2:H110,7, FALSE)), VLOOKUP(E1340,Store_Showcase!B2:H144,7, FALSE))</f>
      </c>
      <c r="S1340" s="1">
        <f>IF(IFERROR(VLOOKUP(E1340,Store_Showcase!B2:I144,8, FALSE), TRUE)=TRUE, IF(IFERROR(VLOOKUP(E1340,Store_SRP!B2:I110,8, FALSE), TRUE)=TRUE,VLOOKUP(E1340,Store_VAM!B2:I273,8, FALSE),VLOOKUP(E1340,Store_SRP!B2:I110,8, FALSE)), VLOOKUP(E1340,Store_Showcase!B2:I144,8, FALSE))</f>
      </c>
      <c r="T1340" s="1">
        <f>VLOOKUP(G1340,Sku_Consolidated!A2:R957,18,FALSE)</f>
      </c>
      <c r="U1340" s="1" t="s">
        <v>3527</v>
      </c>
      <c r="V1340" s="1">
        <f>IF(VLOOKUP(G1340,Sku_Consolidated!A2:S957,19,FALSE)="SHOWCASE", VLOOKUP(E1340,Store_Showcase!B2:L144,11, FALSE), IF(VLOOKUP(G1340,Sku_Consolidated!A2:S957,19,FALSE)="VAM",VLOOKUP(E1340,Store_VAM!B2:L273,11, FALSE),VLOOKUP(E1340,Store_SRP!B2:L110,11, FALSE)))</f>
      </c>
      <c r="W1340" s="1">
        <f>VLOOKUP(G1340,Sku_Consolidated!A2:W957,11,FALSE)</f>
      </c>
      <c r="X1340" s="1">
        <f>VLOOKUP(G1340,Sku_Consolidated!A2:H957,8,FALSE)</f>
      </c>
      <c r="Y1340" s="1">
        <f>VLOOKUP(G1340,Sku_Consolidated!A2:I957,9,FALSE)</f>
      </c>
      <c r="Z1340" s="1" t="s">
        <v>41</v>
      </c>
      <c r="AA1340" s="1">
        <f>VLOOKUP(G1340,Sku_Consolidated!A2:E957,5,FALSE)</f>
      </c>
      <c r="AB1340" s="1">
        <f>IF(VLOOKUP(G1340,Sku_Consolidated!A2:S957,19,FALSE)="SHOWCASE", VLOOKUP(E1340,Store_Showcase!B2:N144,13, FALSE), IF(VLOOKUP(G1340,Sku_Consolidated!A2:S957,19,FALSE)="VAM",VLOOKUP(E1340,Store_VAM!B2:N273,13, FALSE),VLOOKUP(E1340,Store_SRP!B2:N110,13, FALSE)))</f>
      </c>
      <c r="AC1340" s="1">
        <f>IF(IFERROR(AB1340,TRUE)=TRUE, "-","OK")</f>
      </c>
      <c r="AD1340" s="11" t="s">
        <v>37</v>
      </c>
      <c r="AE1340" s="11" t="s">
        <v>37</v>
      </c>
      <c r="AF1340" s="1">
        <f>IF(IFERROR(VLOOKUP(E1340,Store_Showcase!B2:H144,{5}, FALSE), TRUE)=TRUE, IF(IFERROR(VLOOKUP(E1340,Store_SRP!B2:H110,{5}, FALSE), TRUE)=TRUE,VLOOKUP(E1340,Store_VAM!B2:H273,{5}, FALSE),VLOOKUP(E1340,Store_SRP!B2:H110,{5}, FALSE)), VLOOKUP(E1340,Store_Showcase!B2:H144,{5}, FALSE))</f>
      </c>
      <c r="AG1340" s="1">
        <f>IF(IFERROR(VLOOKUP(E1340,Store_Showcase!B2:H144,{6}, FALSE), TRUE)=TRUE, IF(IFERROR(VLOOKUP(E1340,Store_SRP!B2:H110,{6}, FALSE), TRUE)=TRUE,VLOOKUP(E1340,Store_VAM!B2:H273,{6}, FALSE),VLOOKUP(E1340,Store_SRP!B2:H110,{6}, FALSE)), VLOOKUP(E1340,Store_Showcase!B2:H144,{6}, FALSE))</f>
      </c>
      <c r="AH1340" s="1">
        <f>VLOOKUP(G1340,Sku_Consolidated!A2:R957,18,FALSE)</f>
      </c>
      <c r="AI1340" s="1">
        <f>VLOOKUP(G1340,Sku_Consolidated!A2:S957,19,FALSE)</f>
      </c>
      <c r="AJ1340" s="1">
        <f>VLOOKUP(G1340,Sku_Consolidated!A2:T957,20,FALSE)</f>
      </c>
    </row>
    <row r="1341" spans="1:36" x14ac:dyDescent="0.25">
      <c r="A1341" s="1">
        <v>2024</v>
      </c>
      <c r="B1341" s="1" t="s">
        <v>31</v>
      </c>
      <c r="C1341" s="1" t="s">
        <v>32</v>
      </c>
      <c r="D1341" s="1" t="s">
        <v>33</v>
      </c>
      <c r="E1341" s="9" t="s">
        <v>3524</v>
      </c>
      <c r="F1341" s="1">
        <f>IF(VLOOKUP(G1341,Sku_Consolidated!A2:S957,{19},FALSE)="SHOWCASE", VLOOKUP(E1341,Store_Showcase!B2:C144,{2}, FALSE), IF(VLOOKUP(G1341,Sku_Consolidated!A2:S957,{19},FALSE)="VAM",VLOOKUP(E1341,Store_VAM!B2:C273,{2}, FALSE),VLOOKUP(E1341,Store_SRP!B2:C110,{2}, FALSE)))</f>
      </c>
      <c r="G1341" s="1">
        <v>61852</v>
      </c>
      <c r="H1341" s="1" t="s">
        <v>138</v>
      </c>
      <c r="I1341" s="10" t="s">
        <v>860</v>
      </c>
      <c r="J1341" s="1">
        <f>VLOOKUP(G1341,Sku_Consolidated!A2:C957, 3, FALSE)</f>
      </c>
      <c r="K1341" s="10">
        <f>IF(J1341="PACK", I1341, 0)</f>
      </c>
      <c r="L1341" s="10">
        <f>IF(J1341="KG", I1341, I1341 * VLOOKUP(G1341,Sku_Consolidated!A2:U957,21,FALSE))</f>
      </c>
      <c r="M1341" s="10" t="s">
        <v>37</v>
      </c>
      <c r="N1341" s="11" t="s">
        <v>1265</v>
      </c>
      <c r="O1341" s="10" t="s">
        <v>1266</v>
      </c>
      <c r="P1341" s="10">
        <f>N1341 - O1341</f>
      </c>
      <c r="Q1341" s="1">
        <f>VLOOKUP(G1341,Sku_Consolidated!A2:G957,7, FALSE)</f>
      </c>
      <c r="R1341" s="1">
        <f>IF(IFERROR(VLOOKUP(E1341,Store_Showcase!B2:H144,7, FALSE), TRUE)=TRUE, IF(IFERROR(VLOOKUP(E1341,Store_SRP!B2:H110,7, FALSE), TRUE)=TRUE,VLOOKUP(E1341,Store_VAM!B2:H273,7, FALSE),VLOOKUP(E1341,Store_SRP!B2:H110,7, FALSE)), VLOOKUP(E1341,Store_Showcase!B2:H144,7, FALSE))</f>
      </c>
      <c r="S1341" s="1">
        <f>IF(IFERROR(VLOOKUP(E1341,Store_Showcase!B2:I144,8, FALSE), TRUE)=TRUE, IF(IFERROR(VLOOKUP(E1341,Store_SRP!B2:I110,8, FALSE), TRUE)=TRUE,VLOOKUP(E1341,Store_VAM!B2:I273,8, FALSE),VLOOKUP(E1341,Store_SRP!B2:I110,8, FALSE)), VLOOKUP(E1341,Store_Showcase!B2:I144,8, FALSE))</f>
      </c>
      <c r="T1341" s="1">
        <f>VLOOKUP(G1341,Sku_Consolidated!A2:R957,18,FALSE)</f>
      </c>
      <c r="U1341" s="1" t="s">
        <v>3527</v>
      </c>
      <c r="V1341" s="1">
        <f>IF(VLOOKUP(G1341,Sku_Consolidated!A2:S957,19,FALSE)="SHOWCASE", VLOOKUP(E1341,Store_Showcase!B2:L144,11, FALSE), IF(VLOOKUP(G1341,Sku_Consolidated!A2:S957,19,FALSE)="VAM",VLOOKUP(E1341,Store_VAM!B2:L273,11, FALSE),VLOOKUP(E1341,Store_SRP!B2:L110,11, FALSE)))</f>
      </c>
      <c r="W1341" s="1">
        <f>VLOOKUP(G1341,Sku_Consolidated!A2:W957,11,FALSE)</f>
      </c>
      <c r="X1341" s="1">
        <f>VLOOKUP(G1341,Sku_Consolidated!A2:H957,8,FALSE)</f>
      </c>
      <c r="Y1341" s="1">
        <f>VLOOKUP(G1341,Sku_Consolidated!A2:I957,9,FALSE)</f>
      </c>
      <c r="Z1341" s="1" t="s">
        <v>41</v>
      </c>
      <c r="AA1341" s="1">
        <f>VLOOKUP(G1341,Sku_Consolidated!A2:E957,5,FALSE)</f>
      </c>
      <c r="AB1341" s="1">
        <f>IF(VLOOKUP(G1341,Sku_Consolidated!A2:S957,19,FALSE)="SHOWCASE", VLOOKUP(E1341,Store_Showcase!B2:N144,13, FALSE), IF(VLOOKUP(G1341,Sku_Consolidated!A2:S957,19,FALSE)="VAM",VLOOKUP(E1341,Store_VAM!B2:N273,13, FALSE),VLOOKUP(E1341,Store_SRP!B2:N110,13, FALSE)))</f>
      </c>
      <c r="AC1341" s="1">
        <f>IF(IFERROR(AB1341,TRUE)=TRUE, "-","OK")</f>
      </c>
      <c r="AD1341" s="11" t="s">
        <v>37</v>
      </c>
      <c r="AE1341" s="11" t="s">
        <v>37</v>
      </c>
      <c r="AF1341" s="1">
        <f>IF(IFERROR(VLOOKUP(E1341,Store_Showcase!B2:H144,{5}, FALSE), TRUE)=TRUE, IF(IFERROR(VLOOKUP(E1341,Store_SRP!B2:H110,{5}, FALSE), TRUE)=TRUE,VLOOKUP(E1341,Store_VAM!B2:H273,{5}, FALSE),VLOOKUP(E1341,Store_SRP!B2:H110,{5}, FALSE)), VLOOKUP(E1341,Store_Showcase!B2:H144,{5}, FALSE))</f>
      </c>
      <c r="AG1341" s="1">
        <f>IF(IFERROR(VLOOKUP(E1341,Store_Showcase!B2:H144,{6}, FALSE), TRUE)=TRUE, IF(IFERROR(VLOOKUP(E1341,Store_SRP!B2:H110,{6}, FALSE), TRUE)=TRUE,VLOOKUP(E1341,Store_VAM!B2:H273,{6}, FALSE),VLOOKUP(E1341,Store_SRP!B2:H110,{6}, FALSE)), VLOOKUP(E1341,Store_Showcase!B2:H144,{6}, FALSE))</f>
      </c>
      <c r="AH1341" s="1">
        <f>VLOOKUP(G1341,Sku_Consolidated!A2:R957,18,FALSE)</f>
      </c>
      <c r="AI1341" s="1">
        <f>VLOOKUP(G1341,Sku_Consolidated!A2:S957,19,FALSE)</f>
      </c>
      <c r="AJ1341" s="1">
        <f>VLOOKUP(G1341,Sku_Consolidated!A2:T957,20,FALSE)</f>
      </c>
    </row>
    <row r="1342" spans="1:36" x14ac:dyDescent="0.25">
      <c r="A1342" s="1">
        <v>2024</v>
      </c>
      <c r="B1342" s="1" t="s">
        <v>31</v>
      </c>
      <c r="C1342" s="1" t="s">
        <v>32</v>
      </c>
      <c r="D1342" s="1" t="s">
        <v>33</v>
      </c>
      <c r="E1342" s="9" t="s">
        <v>2505</v>
      </c>
      <c r="F1342" s="1">
        <f>IF(VLOOKUP(G1342,Sku_Consolidated!A2:S957,{19},FALSE)="SHOWCASE", VLOOKUP(E1342,Store_Showcase!B2:C144,{2}, FALSE), IF(VLOOKUP(G1342,Sku_Consolidated!A2:S957,{19},FALSE)="VAM",VLOOKUP(E1342,Store_VAM!B2:C273,{2}, FALSE),VLOOKUP(E1342,Store_SRP!B2:C110,{2}, FALSE)))</f>
      </c>
      <c r="G1342" s="1">
        <v>61719</v>
      </c>
      <c r="H1342" s="1" t="s">
        <v>35</v>
      </c>
      <c r="I1342" s="10" t="s">
        <v>3540</v>
      </c>
      <c r="J1342" s="1">
        <f>VLOOKUP(G1342,Sku_Consolidated!A2:C957, 3, FALSE)</f>
      </c>
      <c r="K1342" s="10">
        <f>IF(J1342="PACK", I1342, 0)</f>
      </c>
      <c r="L1342" s="10">
        <f>IF(J1342="KG", I1342, I1342 * VLOOKUP(G1342,Sku_Consolidated!A2:U957,21,FALSE))</f>
      </c>
      <c r="M1342" s="10" t="s">
        <v>37</v>
      </c>
      <c r="N1342" s="11" t="s">
        <v>3541</v>
      </c>
      <c r="O1342" s="10" t="s">
        <v>3542</v>
      </c>
      <c r="P1342" s="10">
        <f>N1342 - O1342</f>
      </c>
      <c r="Q1342" s="1">
        <f>VLOOKUP(G1342,Sku_Consolidated!A2:G957,7, FALSE)</f>
      </c>
      <c r="R1342" s="1">
        <f>IF(IFERROR(VLOOKUP(E1342,Store_Showcase!B2:H144,7, FALSE), TRUE)=TRUE, IF(IFERROR(VLOOKUP(E1342,Store_SRP!B2:H110,7, FALSE), TRUE)=TRUE,VLOOKUP(E1342,Store_VAM!B2:H273,7, FALSE),VLOOKUP(E1342,Store_SRP!B2:H110,7, FALSE)), VLOOKUP(E1342,Store_Showcase!B2:H144,7, FALSE))</f>
      </c>
      <c r="S1342" s="1">
        <f>IF(IFERROR(VLOOKUP(E1342,Store_Showcase!B2:I144,8, FALSE), TRUE)=TRUE, IF(IFERROR(VLOOKUP(E1342,Store_SRP!B2:I110,8, FALSE), TRUE)=TRUE,VLOOKUP(E1342,Store_VAM!B2:I273,8, FALSE),VLOOKUP(E1342,Store_SRP!B2:I110,8, FALSE)), VLOOKUP(E1342,Store_Showcase!B2:I144,8, FALSE))</f>
      </c>
      <c r="T1342" s="1">
        <f>VLOOKUP(G1342,Sku_Consolidated!A2:R957,18,FALSE)</f>
      </c>
      <c r="U1342" s="1" t="s">
        <v>3543</v>
      </c>
      <c r="V1342" s="1">
        <f>IF(VLOOKUP(G1342,Sku_Consolidated!A2:S957,19,FALSE)="SHOWCASE", VLOOKUP(E1342,Store_Showcase!B2:L144,11, FALSE), IF(VLOOKUP(G1342,Sku_Consolidated!A2:S957,19,FALSE)="VAM",VLOOKUP(E1342,Store_VAM!B2:L273,11, FALSE),VLOOKUP(E1342,Store_SRP!B2:L110,11, FALSE)))</f>
      </c>
      <c r="W1342" s="1">
        <f>VLOOKUP(G1342,Sku_Consolidated!A2:W957,11,FALSE)</f>
      </c>
      <c r="X1342" s="1">
        <f>VLOOKUP(G1342,Sku_Consolidated!A2:H957,8,FALSE)</f>
      </c>
      <c r="Y1342" s="1">
        <f>VLOOKUP(G1342,Sku_Consolidated!A2:I957,9,FALSE)</f>
      </c>
      <c r="Z1342" s="1" t="s">
        <v>41</v>
      </c>
      <c r="AA1342" s="1">
        <f>VLOOKUP(G1342,Sku_Consolidated!A2:E957,5,FALSE)</f>
      </c>
      <c r="AB1342" s="1">
        <f>IF(VLOOKUP(G1342,Sku_Consolidated!A2:S957,19,FALSE)="SHOWCASE", VLOOKUP(E1342,Store_Showcase!B2:N144,13, FALSE), IF(VLOOKUP(G1342,Sku_Consolidated!A2:S957,19,FALSE)="VAM",VLOOKUP(E1342,Store_VAM!B2:N273,13, FALSE),VLOOKUP(E1342,Store_SRP!B2:N110,13, FALSE)))</f>
      </c>
      <c r="AC1342" s="1">
        <f>IF(IFERROR(AB1342,TRUE)=TRUE, "-","OK")</f>
      </c>
      <c r="AD1342" s="11" t="s">
        <v>37</v>
      </c>
      <c r="AE1342" s="11" t="s">
        <v>37</v>
      </c>
      <c r="AF1342" s="1">
        <f>IF(IFERROR(VLOOKUP(E1342,Store_Showcase!B2:H144,{5}, FALSE), TRUE)=TRUE, IF(IFERROR(VLOOKUP(E1342,Store_SRP!B2:H110,{5}, FALSE), TRUE)=TRUE,VLOOKUP(E1342,Store_VAM!B2:H273,{5}, FALSE),VLOOKUP(E1342,Store_SRP!B2:H110,{5}, FALSE)), VLOOKUP(E1342,Store_Showcase!B2:H144,{5}, FALSE))</f>
      </c>
      <c r="AG1342" s="1">
        <f>IF(IFERROR(VLOOKUP(E1342,Store_Showcase!B2:H144,{6}, FALSE), TRUE)=TRUE, IF(IFERROR(VLOOKUP(E1342,Store_SRP!B2:H110,{6}, FALSE), TRUE)=TRUE,VLOOKUP(E1342,Store_VAM!B2:H273,{6}, FALSE),VLOOKUP(E1342,Store_SRP!B2:H110,{6}, FALSE)), VLOOKUP(E1342,Store_Showcase!B2:H144,{6}, FALSE))</f>
      </c>
      <c r="AH1342" s="1">
        <f>VLOOKUP(G1342,Sku_Consolidated!A2:R957,18,FALSE)</f>
      </c>
      <c r="AI1342" s="1">
        <f>VLOOKUP(G1342,Sku_Consolidated!A2:S957,19,FALSE)</f>
      </c>
      <c r="AJ1342" s="1">
        <f>VLOOKUP(G1342,Sku_Consolidated!A2:T957,20,FALSE)</f>
      </c>
    </row>
    <row r="1343" spans="1:36" x14ac:dyDescent="0.25">
      <c r="A1343" s="1">
        <v>2024</v>
      </c>
      <c r="B1343" s="1" t="s">
        <v>31</v>
      </c>
      <c r="C1343" s="1" t="s">
        <v>32</v>
      </c>
      <c r="D1343" s="1" t="s">
        <v>33</v>
      </c>
      <c r="E1343" s="9" t="s">
        <v>2505</v>
      </c>
      <c r="F1343" s="1">
        <f>IF(VLOOKUP(G1343,Sku_Consolidated!A2:S957,{19},FALSE)="SHOWCASE", VLOOKUP(E1343,Store_Showcase!B2:C144,{2}, FALSE), IF(VLOOKUP(G1343,Sku_Consolidated!A2:S957,{19},FALSE)="VAM",VLOOKUP(E1343,Store_VAM!B2:C273,{2}, FALSE),VLOOKUP(E1343,Store_SRP!B2:C110,{2}, FALSE)))</f>
      </c>
      <c r="G1343" s="1">
        <v>61721</v>
      </c>
      <c r="H1343" s="1" t="s">
        <v>42</v>
      </c>
      <c r="I1343" s="10" t="s">
        <v>866</v>
      </c>
      <c r="J1343" s="1">
        <f>VLOOKUP(G1343,Sku_Consolidated!A2:C957, 3, FALSE)</f>
      </c>
      <c r="K1343" s="10">
        <f>IF(J1343="PACK", I1343, 0)</f>
      </c>
      <c r="L1343" s="10">
        <f>IF(J1343="KG", I1343, I1343 * VLOOKUP(G1343,Sku_Consolidated!A2:U957,21,FALSE))</f>
      </c>
      <c r="M1343" s="10" t="s">
        <v>37</v>
      </c>
      <c r="N1343" s="11" t="s">
        <v>3544</v>
      </c>
      <c r="O1343" s="10" t="s">
        <v>3545</v>
      </c>
      <c r="P1343" s="10">
        <f>N1343 - O1343</f>
      </c>
      <c r="Q1343" s="1">
        <f>VLOOKUP(G1343,Sku_Consolidated!A2:G957,7, FALSE)</f>
      </c>
      <c r="R1343" s="1">
        <f>IF(IFERROR(VLOOKUP(E1343,Store_Showcase!B2:H144,7, FALSE), TRUE)=TRUE, IF(IFERROR(VLOOKUP(E1343,Store_SRP!B2:H110,7, FALSE), TRUE)=TRUE,VLOOKUP(E1343,Store_VAM!B2:H273,7, FALSE),VLOOKUP(E1343,Store_SRP!B2:H110,7, FALSE)), VLOOKUP(E1343,Store_Showcase!B2:H144,7, FALSE))</f>
      </c>
      <c r="S1343" s="1">
        <f>IF(IFERROR(VLOOKUP(E1343,Store_Showcase!B2:I144,8, FALSE), TRUE)=TRUE, IF(IFERROR(VLOOKUP(E1343,Store_SRP!B2:I110,8, FALSE), TRUE)=TRUE,VLOOKUP(E1343,Store_VAM!B2:I273,8, FALSE),VLOOKUP(E1343,Store_SRP!B2:I110,8, FALSE)), VLOOKUP(E1343,Store_Showcase!B2:I144,8, FALSE))</f>
      </c>
      <c r="T1343" s="1">
        <f>VLOOKUP(G1343,Sku_Consolidated!A2:R957,18,FALSE)</f>
      </c>
      <c r="U1343" s="1" t="s">
        <v>3543</v>
      </c>
      <c r="V1343" s="1">
        <f>IF(VLOOKUP(G1343,Sku_Consolidated!A2:S957,19,FALSE)="SHOWCASE", VLOOKUP(E1343,Store_Showcase!B2:L144,11, FALSE), IF(VLOOKUP(G1343,Sku_Consolidated!A2:S957,19,FALSE)="VAM",VLOOKUP(E1343,Store_VAM!B2:L273,11, FALSE),VLOOKUP(E1343,Store_SRP!B2:L110,11, FALSE)))</f>
      </c>
      <c r="W1343" s="1">
        <f>VLOOKUP(G1343,Sku_Consolidated!A2:W957,11,FALSE)</f>
      </c>
      <c r="X1343" s="1">
        <f>VLOOKUP(G1343,Sku_Consolidated!A2:H957,8,FALSE)</f>
      </c>
      <c r="Y1343" s="1">
        <f>VLOOKUP(G1343,Sku_Consolidated!A2:I957,9,FALSE)</f>
      </c>
      <c r="Z1343" s="1" t="s">
        <v>41</v>
      </c>
      <c r="AA1343" s="1">
        <f>VLOOKUP(G1343,Sku_Consolidated!A2:E957,5,FALSE)</f>
      </c>
      <c r="AB1343" s="1">
        <f>IF(VLOOKUP(G1343,Sku_Consolidated!A2:S957,19,FALSE)="SHOWCASE", VLOOKUP(E1343,Store_Showcase!B2:N144,13, FALSE), IF(VLOOKUP(G1343,Sku_Consolidated!A2:S957,19,FALSE)="VAM",VLOOKUP(E1343,Store_VAM!B2:N273,13, FALSE),VLOOKUP(E1343,Store_SRP!B2:N110,13, FALSE)))</f>
      </c>
      <c r="AC1343" s="1">
        <f>IF(IFERROR(AB1343,TRUE)=TRUE, "-","OK")</f>
      </c>
      <c r="AD1343" s="11" t="s">
        <v>37</v>
      </c>
      <c r="AE1343" s="11" t="s">
        <v>37</v>
      </c>
      <c r="AF1343" s="1">
        <f>IF(IFERROR(VLOOKUP(E1343,Store_Showcase!B2:H144,{5}, FALSE), TRUE)=TRUE, IF(IFERROR(VLOOKUP(E1343,Store_SRP!B2:H110,{5}, FALSE), TRUE)=TRUE,VLOOKUP(E1343,Store_VAM!B2:H273,{5}, FALSE),VLOOKUP(E1343,Store_SRP!B2:H110,{5}, FALSE)), VLOOKUP(E1343,Store_Showcase!B2:H144,{5}, FALSE))</f>
      </c>
      <c r="AG1343" s="1">
        <f>IF(IFERROR(VLOOKUP(E1343,Store_Showcase!B2:H144,{6}, FALSE), TRUE)=TRUE, IF(IFERROR(VLOOKUP(E1343,Store_SRP!B2:H110,{6}, FALSE), TRUE)=TRUE,VLOOKUP(E1343,Store_VAM!B2:H273,{6}, FALSE),VLOOKUP(E1343,Store_SRP!B2:H110,{6}, FALSE)), VLOOKUP(E1343,Store_Showcase!B2:H144,{6}, FALSE))</f>
      </c>
      <c r="AH1343" s="1">
        <f>VLOOKUP(G1343,Sku_Consolidated!A2:R957,18,FALSE)</f>
      </c>
      <c r="AI1343" s="1">
        <f>VLOOKUP(G1343,Sku_Consolidated!A2:S957,19,FALSE)</f>
      </c>
      <c r="AJ1343" s="1">
        <f>VLOOKUP(G1343,Sku_Consolidated!A2:T957,20,FALSE)</f>
      </c>
    </row>
    <row r="1344" spans="1:36" x14ac:dyDescent="0.25">
      <c r="A1344" s="1">
        <v>2024</v>
      </c>
      <c r="B1344" s="1" t="s">
        <v>31</v>
      </c>
      <c r="C1344" s="1" t="s">
        <v>32</v>
      </c>
      <c r="D1344" s="1" t="s">
        <v>33</v>
      </c>
      <c r="E1344" s="9" t="s">
        <v>2505</v>
      </c>
      <c r="F1344" s="1">
        <f>IF(VLOOKUP(G1344,Sku_Consolidated!A2:S957,{19},FALSE)="SHOWCASE", VLOOKUP(E1344,Store_Showcase!B2:C144,{2}, FALSE), IF(VLOOKUP(G1344,Sku_Consolidated!A2:S957,{19},FALSE)="VAM",VLOOKUP(E1344,Store_VAM!B2:C273,{2}, FALSE),VLOOKUP(E1344,Store_SRP!B2:C110,{2}, FALSE)))</f>
      </c>
      <c r="G1344" s="1">
        <v>61732</v>
      </c>
      <c r="H1344" s="1" t="s">
        <v>211</v>
      </c>
      <c r="I1344" s="10" t="s">
        <v>3546</v>
      </c>
      <c r="J1344" s="1">
        <f>VLOOKUP(G1344,Sku_Consolidated!A2:C957, 3, FALSE)</f>
      </c>
      <c r="K1344" s="10">
        <f>IF(J1344="PACK", I1344, 0)</f>
      </c>
      <c r="L1344" s="10">
        <f>IF(J1344="KG", I1344, I1344 * VLOOKUP(G1344,Sku_Consolidated!A2:U957,21,FALSE))</f>
      </c>
      <c r="M1344" s="10" t="s">
        <v>37</v>
      </c>
      <c r="N1344" s="11" t="s">
        <v>3547</v>
      </c>
      <c r="O1344" s="10" t="s">
        <v>3548</v>
      </c>
      <c r="P1344" s="10">
        <f>N1344 - O1344</f>
      </c>
      <c r="Q1344" s="1">
        <f>VLOOKUP(G1344,Sku_Consolidated!A2:G957,7, FALSE)</f>
      </c>
      <c r="R1344" s="1">
        <f>IF(IFERROR(VLOOKUP(E1344,Store_Showcase!B2:H144,7, FALSE), TRUE)=TRUE, IF(IFERROR(VLOOKUP(E1344,Store_SRP!B2:H110,7, FALSE), TRUE)=TRUE,VLOOKUP(E1344,Store_VAM!B2:H273,7, FALSE),VLOOKUP(E1344,Store_SRP!B2:H110,7, FALSE)), VLOOKUP(E1344,Store_Showcase!B2:H144,7, FALSE))</f>
      </c>
      <c r="S1344" s="1">
        <f>IF(IFERROR(VLOOKUP(E1344,Store_Showcase!B2:I144,8, FALSE), TRUE)=TRUE, IF(IFERROR(VLOOKUP(E1344,Store_SRP!B2:I110,8, FALSE), TRUE)=TRUE,VLOOKUP(E1344,Store_VAM!B2:I273,8, FALSE),VLOOKUP(E1344,Store_SRP!B2:I110,8, FALSE)), VLOOKUP(E1344,Store_Showcase!B2:I144,8, FALSE))</f>
      </c>
      <c r="T1344" s="1">
        <f>VLOOKUP(G1344,Sku_Consolidated!A2:R957,18,FALSE)</f>
      </c>
      <c r="U1344" s="1" t="s">
        <v>3543</v>
      </c>
      <c r="V1344" s="1">
        <f>IF(VLOOKUP(G1344,Sku_Consolidated!A2:S957,19,FALSE)="SHOWCASE", VLOOKUP(E1344,Store_Showcase!B2:L144,11, FALSE), IF(VLOOKUP(G1344,Sku_Consolidated!A2:S957,19,FALSE)="VAM",VLOOKUP(E1344,Store_VAM!B2:L273,11, FALSE),VLOOKUP(E1344,Store_SRP!B2:L110,11, FALSE)))</f>
      </c>
      <c r="W1344" s="1">
        <f>VLOOKUP(G1344,Sku_Consolidated!A2:W957,11,FALSE)</f>
      </c>
      <c r="X1344" s="1">
        <f>VLOOKUP(G1344,Sku_Consolidated!A2:H957,8,FALSE)</f>
      </c>
      <c r="Y1344" s="1">
        <f>VLOOKUP(G1344,Sku_Consolidated!A2:I957,9,FALSE)</f>
      </c>
      <c r="Z1344" s="1" t="s">
        <v>41</v>
      </c>
      <c r="AA1344" s="1">
        <f>VLOOKUP(G1344,Sku_Consolidated!A2:E957,5,FALSE)</f>
      </c>
      <c r="AB1344" s="1">
        <f>IF(VLOOKUP(G1344,Sku_Consolidated!A2:S957,19,FALSE)="SHOWCASE", VLOOKUP(E1344,Store_Showcase!B2:N144,13, FALSE), IF(VLOOKUP(G1344,Sku_Consolidated!A2:S957,19,FALSE)="VAM",VLOOKUP(E1344,Store_VAM!B2:N273,13, FALSE),VLOOKUP(E1344,Store_SRP!B2:N110,13, FALSE)))</f>
      </c>
      <c r="AC1344" s="1">
        <f>IF(IFERROR(AB1344,TRUE)=TRUE, "-","OK")</f>
      </c>
      <c r="AD1344" s="11" t="s">
        <v>37</v>
      </c>
      <c r="AE1344" s="11" t="s">
        <v>37</v>
      </c>
      <c r="AF1344" s="1">
        <f>IF(IFERROR(VLOOKUP(E1344,Store_Showcase!B2:H144,{5}, FALSE), TRUE)=TRUE, IF(IFERROR(VLOOKUP(E1344,Store_SRP!B2:H110,{5}, FALSE), TRUE)=TRUE,VLOOKUP(E1344,Store_VAM!B2:H273,{5}, FALSE),VLOOKUP(E1344,Store_SRP!B2:H110,{5}, FALSE)), VLOOKUP(E1344,Store_Showcase!B2:H144,{5}, FALSE))</f>
      </c>
      <c r="AG1344" s="1">
        <f>IF(IFERROR(VLOOKUP(E1344,Store_Showcase!B2:H144,{6}, FALSE), TRUE)=TRUE, IF(IFERROR(VLOOKUP(E1344,Store_SRP!B2:H110,{6}, FALSE), TRUE)=TRUE,VLOOKUP(E1344,Store_VAM!B2:H273,{6}, FALSE),VLOOKUP(E1344,Store_SRP!B2:H110,{6}, FALSE)), VLOOKUP(E1344,Store_Showcase!B2:H144,{6}, FALSE))</f>
      </c>
      <c r="AH1344" s="1">
        <f>VLOOKUP(G1344,Sku_Consolidated!A2:R957,18,FALSE)</f>
      </c>
      <c r="AI1344" s="1">
        <f>VLOOKUP(G1344,Sku_Consolidated!A2:S957,19,FALSE)</f>
      </c>
      <c r="AJ1344" s="1">
        <f>VLOOKUP(G1344,Sku_Consolidated!A2:T957,20,FALSE)</f>
      </c>
    </row>
    <row r="1345" spans="1:36" x14ac:dyDescent="0.25">
      <c r="A1345" s="1">
        <v>2024</v>
      </c>
      <c r="B1345" s="1" t="s">
        <v>31</v>
      </c>
      <c r="C1345" s="1" t="s">
        <v>32</v>
      </c>
      <c r="D1345" s="1" t="s">
        <v>33</v>
      </c>
      <c r="E1345" s="9" t="s">
        <v>2505</v>
      </c>
      <c r="F1345" s="1">
        <f>IF(VLOOKUP(G1345,Sku_Consolidated!A2:S957,{19},FALSE)="SHOWCASE", VLOOKUP(E1345,Store_Showcase!B2:C144,{2}, FALSE), IF(VLOOKUP(G1345,Sku_Consolidated!A2:S957,{19},FALSE)="VAM",VLOOKUP(E1345,Store_VAM!B2:C273,{2}, FALSE),VLOOKUP(E1345,Store_SRP!B2:C110,{2}, FALSE)))</f>
      </c>
      <c r="G1345" s="1">
        <v>61733</v>
      </c>
      <c r="H1345" s="1" t="s">
        <v>58</v>
      </c>
      <c r="I1345" s="10" t="s">
        <v>3549</v>
      </c>
      <c r="J1345" s="1">
        <f>VLOOKUP(G1345,Sku_Consolidated!A2:C957, 3, FALSE)</f>
      </c>
      <c r="K1345" s="10">
        <f>IF(J1345="PACK", I1345, 0)</f>
      </c>
      <c r="L1345" s="10">
        <f>IF(J1345="KG", I1345, I1345 * VLOOKUP(G1345,Sku_Consolidated!A2:U957,21,FALSE))</f>
      </c>
      <c r="M1345" s="10" t="s">
        <v>37</v>
      </c>
      <c r="N1345" s="11" t="s">
        <v>3550</v>
      </c>
      <c r="O1345" s="10" t="s">
        <v>3551</v>
      </c>
      <c r="P1345" s="10">
        <f>N1345 - O1345</f>
      </c>
      <c r="Q1345" s="1">
        <f>VLOOKUP(G1345,Sku_Consolidated!A2:G957,7, FALSE)</f>
      </c>
      <c r="R1345" s="1">
        <f>IF(IFERROR(VLOOKUP(E1345,Store_Showcase!B2:H144,7, FALSE), TRUE)=TRUE, IF(IFERROR(VLOOKUP(E1345,Store_SRP!B2:H110,7, FALSE), TRUE)=TRUE,VLOOKUP(E1345,Store_VAM!B2:H273,7, FALSE),VLOOKUP(E1345,Store_SRP!B2:H110,7, FALSE)), VLOOKUP(E1345,Store_Showcase!B2:H144,7, FALSE))</f>
      </c>
      <c r="S1345" s="1">
        <f>IF(IFERROR(VLOOKUP(E1345,Store_Showcase!B2:I144,8, FALSE), TRUE)=TRUE, IF(IFERROR(VLOOKUP(E1345,Store_SRP!B2:I110,8, FALSE), TRUE)=TRUE,VLOOKUP(E1345,Store_VAM!B2:I273,8, FALSE),VLOOKUP(E1345,Store_SRP!B2:I110,8, FALSE)), VLOOKUP(E1345,Store_Showcase!B2:I144,8, FALSE))</f>
      </c>
      <c r="T1345" s="1">
        <f>VLOOKUP(G1345,Sku_Consolidated!A2:R957,18,FALSE)</f>
      </c>
      <c r="U1345" s="1" t="s">
        <v>3543</v>
      </c>
      <c r="V1345" s="1">
        <f>IF(VLOOKUP(G1345,Sku_Consolidated!A2:S957,19,FALSE)="SHOWCASE", VLOOKUP(E1345,Store_Showcase!B2:L144,11, FALSE), IF(VLOOKUP(G1345,Sku_Consolidated!A2:S957,19,FALSE)="VAM",VLOOKUP(E1345,Store_VAM!B2:L273,11, FALSE),VLOOKUP(E1345,Store_SRP!B2:L110,11, FALSE)))</f>
      </c>
      <c r="W1345" s="1">
        <f>VLOOKUP(G1345,Sku_Consolidated!A2:W957,11,FALSE)</f>
      </c>
      <c r="X1345" s="1">
        <f>VLOOKUP(G1345,Sku_Consolidated!A2:H957,8,FALSE)</f>
      </c>
      <c r="Y1345" s="1">
        <f>VLOOKUP(G1345,Sku_Consolidated!A2:I957,9,FALSE)</f>
      </c>
      <c r="Z1345" s="1" t="s">
        <v>41</v>
      </c>
      <c r="AA1345" s="1">
        <f>VLOOKUP(G1345,Sku_Consolidated!A2:E957,5,FALSE)</f>
      </c>
      <c r="AB1345" s="1">
        <f>IF(VLOOKUP(G1345,Sku_Consolidated!A2:S957,19,FALSE)="SHOWCASE", VLOOKUP(E1345,Store_Showcase!B2:N144,13, FALSE), IF(VLOOKUP(G1345,Sku_Consolidated!A2:S957,19,FALSE)="VAM",VLOOKUP(E1345,Store_VAM!B2:N273,13, FALSE),VLOOKUP(E1345,Store_SRP!B2:N110,13, FALSE)))</f>
      </c>
      <c r="AC1345" s="1">
        <f>IF(IFERROR(AB1345,TRUE)=TRUE, "-","OK")</f>
      </c>
      <c r="AD1345" s="11" t="s">
        <v>37</v>
      </c>
      <c r="AE1345" s="11" t="s">
        <v>37</v>
      </c>
      <c r="AF1345" s="1">
        <f>IF(IFERROR(VLOOKUP(E1345,Store_Showcase!B2:H144,{5}, FALSE), TRUE)=TRUE, IF(IFERROR(VLOOKUP(E1345,Store_SRP!B2:H110,{5}, FALSE), TRUE)=TRUE,VLOOKUP(E1345,Store_VAM!B2:H273,{5}, FALSE),VLOOKUP(E1345,Store_SRP!B2:H110,{5}, FALSE)), VLOOKUP(E1345,Store_Showcase!B2:H144,{5}, FALSE))</f>
      </c>
      <c r="AG1345" s="1">
        <f>IF(IFERROR(VLOOKUP(E1345,Store_Showcase!B2:H144,{6}, FALSE), TRUE)=TRUE, IF(IFERROR(VLOOKUP(E1345,Store_SRP!B2:H110,{6}, FALSE), TRUE)=TRUE,VLOOKUP(E1345,Store_VAM!B2:H273,{6}, FALSE),VLOOKUP(E1345,Store_SRP!B2:H110,{6}, FALSE)), VLOOKUP(E1345,Store_Showcase!B2:H144,{6}, FALSE))</f>
      </c>
      <c r="AH1345" s="1">
        <f>VLOOKUP(G1345,Sku_Consolidated!A2:R957,18,FALSE)</f>
      </c>
      <c r="AI1345" s="1">
        <f>VLOOKUP(G1345,Sku_Consolidated!A2:S957,19,FALSE)</f>
      </c>
      <c r="AJ1345" s="1">
        <f>VLOOKUP(G1345,Sku_Consolidated!A2:T957,20,FALSE)</f>
      </c>
    </row>
    <row r="1346" spans="1:36" x14ac:dyDescent="0.25">
      <c r="A1346" s="1">
        <v>2024</v>
      </c>
      <c r="B1346" s="1" t="s">
        <v>31</v>
      </c>
      <c r="C1346" s="1" t="s">
        <v>32</v>
      </c>
      <c r="D1346" s="1" t="s">
        <v>33</v>
      </c>
      <c r="E1346" s="9" t="s">
        <v>2505</v>
      </c>
      <c r="F1346" s="1">
        <f>IF(VLOOKUP(G1346,Sku_Consolidated!A2:S957,{19},FALSE)="SHOWCASE", VLOOKUP(E1346,Store_Showcase!B2:C144,{2}, FALSE), IF(VLOOKUP(G1346,Sku_Consolidated!A2:S957,{19},FALSE)="VAM",VLOOKUP(E1346,Store_VAM!B2:C273,{2}, FALSE),VLOOKUP(E1346,Store_SRP!B2:C110,{2}, FALSE)))</f>
      </c>
      <c r="G1346" s="1">
        <v>61734</v>
      </c>
      <c r="H1346" s="1" t="s">
        <v>62</v>
      </c>
      <c r="I1346" s="10" t="s">
        <v>3552</v>
      </c>
      <c r="J1346" s="1">
        <f>VLOOKUP(G1346,Sku_Consolidated!A2:C957, 3, FALSE)</f>
      </c>
      <c r="K1346" s="10">
        <f>IF(J1346="PACK", I1346, 0)</f>
      </c>
      <c r="L1346" s="10">
        <f>IF(J1346="KG", I1346, I1346 * VLOOKUP(G1346,Sku_Consolidated!A2:U957,21,FALSE))</f>
      </c>
      <c r="M1346" s="10" t="s">
        <v>37</v>
      </c>
      <c r="N1346" s="11" t="s">
        <v>3553</v>
      </c>
      <c r="O1346" s="10" t="s">
        <v>3554</v>
      </c>
      <c r="P1346" s="10">
        <f>N1346 - O1346</f>
      </c>
      <c r="Q1346" s="1">
        <f>VLOOKUP(G1346,Sku_Consolidated!A2:G957,7, FALSE)</f>
      </c>
      <c r="R1346" s="1">
        <f>IF(IFERROR(VLOOKUP(E1346,Store_Showcase!B2:H144,7, FALSE), TRUE)=TRUE, IF(IFERROR(VLOOKUP(E1346,Store_SRP!B2:H110,7, FALSE), TRUE)=TRUE,VLOOKUP(E1346,Store_VAM!B2:H273,7, FALSE),VLOOKUP(E1346,Store_SRP!B2:H110,7, FALSE)), VLOOKUP(E1346,Store_Showcase!B2:H144,7, FALSE))</f>
      </c>
      <c r="S1346" s="1">
        <f>IF(IFERROR(VLOOKUP(E1346,Store_Showcase!B2:I144,8, FALSE), TRUE)=TRUE, IF(IFERROR(VLOOKUP(E1346,Store_SRP!B2:I110,8, FALSE), TRUE)=TRUE,VLOOKUP(E1346,Store_VAM!B2:I273,8, FALSE),VLOOKUP(E1346,Store_SRP!B2:I110,8, FALSE)), VLOOKUP(E1346,Store_Showcase!B2:I144,8, FALSE))</f>
      </c>
      <c r="T1346" s="1">
        <f>VLOOKUP(G1346,Sku_Consolidated!A2:R957,18,FALSE)</f>
      </c>
      <c r="U1346" s="1" t="s">
        <v>3543</v>
      </c>
      <c r="V1346" s="1">
        <f>IF(VLOOKUP(G1346,Sku_Consolidated!A2:S957,19,FALSE)="SHOWCASE", VLOOKUP(E1346,Store_Showcase!B2:L144,11, FALSE), IF(VLOOKUP(G1346,Sku_Consolidated!A2:S957,19,FALSE)="VAM",VLOOKUP(E1346,Store_VAM!B2:L273,11, FALSE),VLOOKUP(E1346,Store_SRP!B2:L110,11, FALSE)))</f>
      </c>
      <c r="W1346" s="1">
        <f>VLOOKUP(G1346,Sku_Consolidated!A2:W957,11,FALSE)</f>
      </c>
      <c r="X1346" s="1">
        <f>VLOOKUP(G1346,Sku_Consolidated!A2:H957,8,FALSE)</f>
      </c>
      <c r="Y1346" s="1">
        <f>VLOOKUP(G1346,Sku_Consolidated!A2:I957,9,FALSE)</f>
      </c>
      <c r="Z1346" s="1" t="s">
        <v>41</v>
      </c>
      <c r="AA1346" s="1">
        <f>VLOOKUP(G1346,Sku_Consolidated!A2:E957,5,FALSE)</f>
      </c>
      <c r="AB1346" s="1">
        <f>IF(VLOOKUP(G1346,Sku_Consolidated!A2:S957,19,FALSE)="SHOWCASE", VLOOKUP(E1346,Store_Showcase!B2:N144,13, FALSE), IF(VLOOKUP(G1346,Sku_Consolidated!A2:S957,19,FALSE)="VAM",VLOOKUP(E1346,Store_VAM!B2:N273,13, FALSE),VLOOKUP(E1346,Store_SRP!B2:N110,13, FALSE)))</f>
      </c>
      <c r="AC1346" s="1">
        <f>IF(IFERROR(AB1346,TRUE)=TRUE, "-","OK")</f>
      </c>
      <c r="AD1346" s="11" t="s">
        <v>37</v>
      </c>
      <c r="AE1346" s="11" t="s">
        <v>37</v>
      </c>
      <c r="AF1346" s="1">
        <f>IF(IFERROR(VLOOKUP(E1346,Store_Showcase!B2:H144,{5}, FALSE), TRUE)=TRUE, IF(IFERROR(VLOOKUP(E1346,Store_SRP!B2:H110,{5}, FALSE), TRUE)=TRUE,VLOOKUP(E1346,Store_VAM!B2:H273,{5}, FALSE),VLOOKUP(E1346,Store_SRP!B2:H110,{5}, FALSE)), VLOOKUP(E1346,Store_Showcase!B2:H144,{5}, FALSE))</f>
      </c>
      <c r="AG1346" s="1">
        <f>IF(IFERROR(VLOOKUP(E1346,Store_Showcase!B2:H144,{6}, FALSE), TRUE)=TRUE, IF(IFERROR(VLOOKUP(E1346,Store_SRP!B2:H110,{6}, FALSE), TRUE)=TRUE,VLOOKUP(E1346,Store_VAM!B2:H273,{6}, FALSE),VLOOKUP(E1346,Store_SRP!B2:H110,{6}, FALSE)), VLOOKUP(E1346,Store_Showcase!B2:H144,{6}, FALSE))</f>
      </c>
      <c r="AH1346" s="1">
        <f>VLOOKUP(G1346,Sku_Consolidated!A2:R957,18,FALSE)</f>
      </c>
      <c r="AI1346" s="1">
        <f>VLOOKUP(G1346,Sku_Consolidated!A2:S957,19,FALSE)</f>
      </c>
      <c r="AJ1346" s="1">
        <f>VLOOKUP(G1346,Sku_Consolidated!A2:T957,20,FALSE)</f>
      </c>
    </row>
    <row r="1347" spans="1:36" x14ac:dyDescent="0.25">
      <c r="A1347" s="1">
        <v>2024</v>
      </c>
      <c r="B1347" s="1" t="s">
        <v>31</v>
      </c>
      <c r="C1347" s="1" t="s">
        <v>32</v>
      </c>
      <c r="D1347" s="1" t="s">
        <v>33</v>
      </c>
      <c r="E1347" s="9" t="s">
        <v>2505</v>
      </c>
      <c r="F1347" s="1">
        <f>IF(VLOOKUP(G1347,Sku_Consolidated!A2:S957,{19},FALSE)="SHOWCASE", VLOOKUP(E1347,Store_Showcase!B2:C144,{2}, FALSE), IF(VLOOKUP(G1347,Sku_Consolidated!A2:S957,{19},FALSE)="VAM",VLOOKUP(E1347,Store_VAM!B2:C273,{2}, FALSE),VLOOKUP(E1347,Store_SRP!B2:C110,{2}, FALSE)))</f>
      </c>
      <c r="G1347" s="1">
        <v>61736</v>
      </c>
      <c r="H1347" s="1" t="s">
        <v>224</v>
      </c>
      <c r="I1347" s="10" t="s">
        <v>3435</v>
      </c>
      <c r="J1347" s="1">
        <f>VLOOKUP(G1347,Sku_Consolidated!A2:C957, 3, FALSE)</f>
      </c>
      <c r="K1347" s="10">
        <f>IF(J1347="PACK", I1347, 0)</f>
      </c>
      <c r="L1347" s="10">
        <f>IF(J1347="KG", I1347, I1347 * VLOOKUP(G1347,Sku_Consolidated!A2:U957,21,FALSE))</f>
      </c>
      <c r="M1347" s="10" t="s">
        <v>37</v>
      </c>
      <c r="N1347" s="11" t="s">
        <v>3555</v>
      </c>
      <c r="O1347" s="10" t="s">
        <v>3556</v>
      </c>
      <c r="P1347" s="10">
        <f>N1347 - O1347</f>
      </c>
      <c r="Q1347" s="1">
        <f>VLOOKUP(G1347,Sku_Consolidated!A2:G957,7, FALSE)</f>
      </c>
      <c r="R1347" s="1">
        <f>IF(IFERROR(VLOOKUP(E1347,Store_Showcase!B2:H144,7, FALSE), TRUE)=TRUE, IF(IFERROR(VLOOKUP(E1347,Store_SRP!B2:H110,7, FALSE), TRUE)=TRUE,VLOOKUP(E1347,Store_VAM!B2:H273,7, FALSE),VLOOKUP(E1347,Store_SRP!B2:H110,7, FALSE)), VLOOKUP(E1347,Store_Showcase!B2:H144,7, FALSE))</f>
      </c>
      <c r="S1347" s="1">
        <f>IF(IFERROR(VLOOKUP(E1347,Store_Showcase!B2:I144,8, FALSE), TRUE)=TRUE, IF(IFERROR(VLOOKUP(E1347,Store_SRP!B2:I110,8, FALSE), TRUE)=TRUE,VLOOKUP(E1347,Store_VAM!B2:I273,8, FALSE),VLOOKUP(E1347,Store_SRP!B2:I110,8, FALSE)), VLOOKUP(E1347,Store_Showcase!B2:I144,8, FALSE))</f>
      </c>
      <c r="T1347" s="1">
        <f>VLOOKUP(G1347,Sku_Consolidated!A2:R957,18,FALSE)</f>
      </c>
      <c r="U1347" s="1" t="s">
        <v>3543</v>
      </c>
      <c r="V1347" s="1">
        <f>IF(VLOOKUP(G1347,Sku_Consolidated!A2:S957,19,FALSE)="SHOWCASE", VLOOKUP(E1347,Store_Showcase!B2:L144,11, FALSE), IF(VLOOKUP(G1347,Sku_Consolidated!A2:S957,19,FALSE)="VAM",VLOOKUP(E1347,Store_VAM!B2:L273,11, FALSE),VLOOKUP(E1347,Store_SRP!B2:L110,11, FALSE)))</f>
      </c>
      <c r="W1347" s="1">
        <f>VLOOKUP(G1347,Sku_Consolidated!A2:W957,11,FALSE)</f>
      </c>
      <c r="X1347" s="1">
        <f>VLOOKUP(G1347,Sku_Consolidated!A2:H957,8,FALSE)</f>
      </c>
      <c r="Y1347" s="1">
        <f>VLOOKUP(G1347,Sku_Consolidated!A2:I957,9,FALSE)</f>
      </c>
      <c r="Z1347" s="1" t="s">
        <v>41</v>
      </c>
      <c r="AA1347" s="1">
        <f>VLOOKUP(G1347,Sku_Consolidated!A2:E957,5,FALSE)</f>
      </c>
      <c r="AB1347" s="1">
        <f>IF(VLOOKUP(G1347,Sku_Consolidated!A2:S957,19,FALSE)="SHOWCASE", VLOOKUP(E1347,Store_Showcase!B2:N144,13, FALSE), IF(VLOOKUP(G1347,Sku_Consolidated!A2:S957,19,FALSE)="VAM",VLOOKUP(E1347,Store_VAM!B2:N273,13, FALSE),VLOOKUP(E1347,Store_SRP!B2:N110,13, FALSE)))</f>
      </c>
      <c r="AC1347" s="1">
        <f>IF(IFERROR(AB1347,TRUE)=TRUE, "-","OK")</f>
      </c>
      <c r="AD1347" s="11" t="s">
        <v>37</v>
      </c>
      <c r="AE1347" s="11" t="s">
        <v>37</v>
      </c>
      <c r="AF1347" s="1">
        <f>IF(IFERROR(VLOOKUP(E1347,Store_Showcase!B2:H144,{5}, FALSE), TRUE)=TRUE, IF(IFERROR(VLOOKUP(E1347,Store_SRP!B2:H110,{5}, FALSE), TRUE)=TRUE,VLOOKUP(E1347,Store_VAM!B2:H273,{5}, FALSE),VLOOKUP(E1347,Store_SRP!B2:H110,{5}, FALSE)), VLOOKUP(E1347,Store_Showcase!B2:H144,{5}, FALSE))</f>
      </c>
      <c r="AG1347" s="1">
        <f>IF(IFERROR(VLOOKUP(E1347,Store_Showcase!B2:H144,{6}, FALSE), TRUE)=TRUE, IF(IFERROR(VLOOKUP(E1347,Store_SRP!B2:H110,{6}, FALSE), TRUE)=TRUE,VLOOKUP(E1347,Store_VAM!B2:H273,{6}, FALSE),VLOOKUP(E1347,Store_SRP!B2:H110,{6}, FALSE)), VLOOKUP(E1347,Store_Showcase!B2:H144,{6}, FALSE))</f>
      </c>
      <c r="AH1347" s="1">
        <f>VLOOKUP(G1347,Sku_Consolidated!A2:R957,18,FALSE)</f>
      </c>
      <c r="AI1347" s="1">
        <f>VLOOKUP(G1347,Sku_Consolidated!A2:S957,19,FALSE)</f>
      </c>
      <c r="AJ1347" s="1">
        <f>VLOOKUP(G1347,Sku_Consolidated!A2:T957,20,FALSE)</f>
      </c>
    </row>
    <row r="1348" spans="1:36" x14ac:dyDescent="0.25">
      <c r="A1348" s="1">
        <v>2024</v>
      </c>
      <c r="B1348" s="1" t="s">
        <v>31</v>
      </c>
      <c r="C1348" s="1" t="s">
        <v>32</v>
      </c>
      <c r="D1348" s="1" t="s">
        <v>33</v>
      </c>
      <c r="E1348" s="9" t="s">
        <v>2505</v>
      </c>
      <c r="F1348" s="1">
        <f>IF(VLOOKUP(G1348,Sku_Consolidated!A2:S957,{19},FALSE)="SHOWCASE", VLOOKUP(E1348,Store_Showcase!B2:C144,{2}, FALSE), IF(VLOOKUP(G1348,Sku_Consolidated!A2:S957,{19},FALSE)="VAM",VLOOKUP(E1348,Store_VAM!B2:C273,{2}, FALSE),VLOOKUP(E1348,Store_SRP!B2:C110,{2}, FALSE)))</f>
      </c>
      <c r="G1348" s="1">
        <v>61737</v>
      </c>
      <c r="H1348" s="1" t="s">
        <v>70</v>
      </c>
      <c r="I1348" s="10" t="s">
        <v>3557</v>
      </c>
      <c r="J1348" s="1">
        <f>VLOOKUP(G1348,Sku_Consolidated!A2:C957, 3, FALSE)</f>
      </c>
      <c r="K1348" s="10">
        <f>IF(J1348="PACK", I1348, 0)</f>
      </c>
      <c r="L1348" s="10">
        <f>IF(J1348="KG", I1348, I1348 * VLOOKUP(G1348,Sku_Consolidated!A2:U957,21,FALSE))</f>
      </c>
      <c r="M1348" s="10" t="s">
        <v>37</v>
      </c>
      <c r="N1348" s="11" t="s">
        <v>3558</v>
      </c>
      <c r="O1348" s="10" t="s">
        <v>3559</v>
      </c>
      <c r="P1348" s="10">
        <f>N1348 - O1348</f>
      </c>
      <c r="Q1348" s="1">
        <f>VLOOKUP(G1348,Sku_Consolidated!A2:G957,7, FALSE)</f>
      </c>
      <c r="R1348" s="1">
        <f>IF(IFERROR(VLOOKUP(E1348,Store_Showcase!B2:H144,7, FALSE), TRUE)=TRUE, IF(IFERROR(VLOOKUP(E1348,Store_SRP!B2:H110,7, FALSE), TRUE)=TRUE,VLOOKUP(E1348,Store_VAM!B2:H273,7, FALSE),VLOOKUP(E1348,Store_SRP!B2:H110,7, FALSE)), VLOOKUP(E1348,Store_Showcase!B2:H144,7, FALSE))</f>
      </c>
      <c r="S1348" s="1">
        <f>IF(IFERROR(VLOOKUP(E1348,Store_Showcase!B2:I144,8, FALSE), TRUE)=TRUE, IF(IFERROR(VLOOKUP(E1348,Store_SRP!B2:I110,8, FALSE), TRUE)=TRUE,VLOOKUP(E1348,Store_VAM!B2:I273,8, FALSE),VLOOKUP(E1348,Store_SRP!B2:I110,8, FALSE)), VLOOKUP(E1348,Store_Showcase!B2:I144,8, FALSE))</f>
      </c>
      <c r="T1348" s="1">
        <f>VLOOKUP(G1348,Sku_Consolidated!A2:R957,18,FALSE)</f>
      </c>
      <c r="U1348" s="1" t="s">
        <v>3543</v>
      </c>
      <c r="V1348" s="1">
        <f>IF(VLOOKUP(G1348,Sku_Consolidated!A2:S957,19,FALSE)="SHOWCASE", VLOOKUP(E1348,Store_Showcase!B2:L144,11, FALSE), IF(VLOOKUP(G1348,Sku_Consolidated!A2:S957,19,FALSE)="VAM",VLOOKUP(E1348,Store_VAM!B2:L273,11, FALSE),VLOOKUP(E1348,Store_SRP!B2:L110,11, FALSE)))</f>
      </c>
      <c r="W1348" s="1">
        <f>VLOOKUP(G1348,Sku_Consolidated!A2:W957,11,FALSE)</f>
      </c>
      <c r="X1348" s="1">
        <f>VLOOKUP(G1348,Sku_Consolidated!A2:H957,8,FALSE)</f>
      </c>
      <c r="Y1348" s="1">
        <f>VLOOKUP(G1348,Sku_Consolidated!A2:I957,9,FALSE)</f>
      </c>
      <c r="Z1348" s="1" t="s">
        <v>41</v>
      </c>
      <c r="AA1348" s="1">
        <f>VLOOKUP(G1348,Sku_Consolidated!A2:E957,5,FALSE)</f>
      </c>
      <c r="AB1348" s="1">
        <f>IF(VLOOKUP(G1348,Sku_Consolidated!A2:S957,19,FALSE)="SHOWCASE", VLOOKUP(E1348,Store_Showcase!B2:N144,13, FALSE), IF(VLOOKUP(G1348,Sku_Consolidated!A2:S957,19,FALSE)="VAM",VLOOKUP(E1348,Store_VAM!B2:N273,13, FALSE),VLOOKUP(E1348,Store_SRP!B2:N110,13, FALSE)))</f>
      </c>
      <c r="AC1348" s="1">
        <f>IF(IFERROR(AB1348,TRUE)=TRUE, "-","OK")</f>
      </c>
      <c r="AD1348" s="11" t="s">
        <v>37</v>
      </c>
      <c r="AE1348" s="11" t="s">
        <v>37</v>
      </c>
      <c r="AF1348" s="1">
        <f>IF(IFERROR(VLOOKUP(E1348,Store_Showcase!B2:H144,{5}, FALSE), TRUE)=TRUE, IF(IFERROR(VLOOKUP(E1348,Store_SRP!B2:H110,{5}, FALSE), TRUE)=TRUE,VLOOKUP(E1348,Store_VAM!B2:H273,{5}, FALSE),VLOOKUP(E1348,Store_SRP!B2:H110,{5}, FALSE)), VLOOKUP(E1348,Store_Showcase!B2:H144,{5}, FALSE))</f>
      </c>
      <c r="AG1348" s="1">
        <f>IF(IFERROR(VLOOKUP(E1348,Store_Showcase!B2:H144,{6}, FALSE), TRUE)=TRUE, IF(IFERROR(VLOOKUP(E1348,Store_SRP!B2:H110,{6}, FALSE), TRUE)=TRUE,VLOOKUP(E1348,Store_VAM!B2:H273,{6}, FALSE),VLOOKUP(E1348,Store_SRP!B2:H110,{6}, FALSE)), VLOOKUP(E1348,Store_Showcase!B2:H144,{6}, FALSE))</f>
      </c>
      <c r="AH1348" s="1">
        <f>VLOOKUP(G1348,Sku_Consolidated!A2:R957,18,FALSE)</f>
      </c>
      <c r="AI1348" s="1">
        <f>VLOOKUP(G1348,Sku_Consolidated!A2:S957,19,FALSE)</f>
      </c>
      <c r="AJ1348" s="1">
        <f>VLOOKUP(G1348,Sku_Consolidated!A2:T957,20,FALSE)</f>
      </c>
    </row>
    <row r="1349" spans="1:36" x14ac:dyDescent="0.25">
      <c r="A1349" s="1">
        <v>2024</v>
      </c>
      <c r="B1349" s="1" t="s">
        <v>31</v>
      </c>
      <c r="C1349" s="1" t="s">
        <v>32</v>
      </c>
      <c r="D1349" s="1" t="s">
        <v>33</v>
      </c>
      <c r="E1349" s="9" t="s">
        <v>2505</v>
      </c>
      <c r="F1349" s="1">
        <f>IF(VLOOKUP(G1349,Sku_Consolidated!A2:S957,{19},FALSE)="SHOWCASE", VLOOKUP(E1349,Store_Showcase!B2:C144,{2}, FALSE), IF(VLOOKUP(G1349,Sku_Consolidated!A2:S957,{19},FALSE)="VAM",VLOOKUP(E1349,Store_VAM!B2:C273,{2}, FALSE),VLOOKUP(E1349,Store_SRP!B2:C110,{2}, FALSE)))</f>
      </c>
      <c r="G1349" s="1">
        <v>61744</v>
      </c>
      <c r="H1349" s="1" t="s">
        <v>82</v>
      </c>
      <c r="I1349" s="10" t="s">
        <v>63</v>
      </c>
      <c r="J1349" s="1">
        <f>VLOOKUP(G1349,Sku_Consolidated!A2:C957, 3, FALSE)</f>
      </c>
      <c r="K1349" s="10">
        <f>IF(J1349="PACK", I1349, 0)</f>
      </c>
      <c r="L1349" s="10">
        <f>IF(J1349="KG", I1349, I1349 * VLOOKUP(G1349,Sku_Consolidated!A2:U957,21,FALSE))</f>
      </c>
      <c r="M1349" s="10" t="s">
        <v>37</v>
      </c>
      <c r="N1349" s="11" t="s">
        <v>3560</v>
      </c>
      <c r="O1349" s="10" t="s">
        <v>3561</v>
      </c>
      <c r="P1349" s="10">
        <f>N1349 - O1349</f>
      </c>
      <c r="Q1349" s="1">
        <f>VLOOKUP(G1349,Sku_Consolidated!A2:G957,7, FALSE)</f>
      </c>
      <c r="R1349" s="1">
        <f>IF(IFERROR(VLOOKUP(E1349,Store_Showcase!B2:H144,7, FALSE), TRUE)=TRUE, IF(IFERROR(VLOOKUP(E1349,Store_SRP!B2:H110,7, FALSE), TRUE)=TRUE,VLOOKUP(E1349,Store_VAM!B2:H273,7, FALSE),VLOOKUP(E1349,Store_SRP!B2:H110,7, FALSE)), VLOOKUP(E1349,Store_Showcase!B2:H144,7, FALSE))</f>
      </c>
      <c r="S1349" s="1">
        <f>IF(IFERROR(VLOOKUP(E1349,Store_Showcase!B2:I144,8, FALSE), TRUE)=TRUE, IF(IFERROR(VLOOKUP(E1349,Store_SRP!B2:I110,8, FALSE), TRUE)=TRUE,VLOOKUP(E1349,Store_VAM!B2:I273,8, FALSE),VLOOKUP(E1349,Store_SRP!B2:I110,8, FALSE)), VLOOKUP(E1349,Store_Showcase!B2:I144,8, FALSE))</f>
      </c>
      <c r="T1349" s="1">
        <f>VLOOKUP(G1349,Sku_Consolidated!A2:R957,18,FALSE)</f>
      </c>
      <c r="U1349" s="1" t="s">
        <v>3543</v>
      </c>
      <c r="V1349" s="1">
        <f>IF(VLOOKUP(G1349,Sku_Consolidated!A2:S957,19,FALSE)="SHOWCASE", VLOOKUP(E1349,Store_Showcase!B2:L144,11, FALSE), IF(VLOOKUP(G1349,Sku_Consolidated!A2:S957,19,FALSE)="VAM",VLOOKUP(E1349,Store_VAM!B2:L273,11, FALSE),VLOOKUP(E1349,Store_SRP!B2:L110,11, FALSE)))</f>
      </c>
      <c r="W1349" s="1">
        <f>VLOOKUP(G1349,Sku_Consolidated!A2:W957,11,FALSE)</f>
      </c>
      <c r="X1349" s="1">
        <f>VLOOKUP(G1349,Sku_Consolidated!A2:H957,8,FALSE)</f>
      </c>
      <c r="Y1349" s="1">
        <f>VLOOKUP(G1349,Sku_Consolidated!A2:I957,9,FALSE)</f>
      </c>
      <c r="Z1349" s="1" t="s">
        <v>41</v>
      </c>
      <c r="AA1349" s="1">
        <f>VLOOKUP(G1349,Sku_Consolidated!A2:E957,5,FALSE)</f>
      </c>
      <c r="AB1349" s="1">
        <f>IF(VLOOKUP(G1349,Sku_Consolidated!A2:S957,19,FALSE)="SHOWCASE", VLOOKUP(E1349,Store_Showcase!B2:N144,13, FALSE), IF(VLOOKUP(G1349,Sku_Consolidated!A2:S957,19,FALSE)="VAM",VLOOKUP(E1349,Store_VAM!B2:N273,13, FALSE),VLOOKUP(E1349,Store_SRP!B2:N110,13, FALSE)))</f>
      </c>
      <c r="AC1349" s="1">
        <f>IF(IFERROR(AB1349,TRUE)=TRUE, "-","OK")</f>
      </c>
      <c r="AD1349" s="11" t="s">
        <v>37</v>
      </c>
      <c r="AE1349" s="11" t="s">
        <v>37</v>
      </c>
      <c r="AF1349" s="1">
        <f>IF(IFERROR(VLOOKUP(E1349,Store_Showcase!B2:H144,{5}, FALSE), TRUE)=TRUE, IF(IFERROR(VLOOKUP(E1349,Store_SRP!B2:H110,{5}, FALSE), TRUE)=TRUE,VLOOKUP(E1349,Store_VAM!B2:H273,{5}, FALSE),VLOOKUP(E1349,Store_SRP!B2:H110,{5}, FALSE)), VLOOKUP(E1349,Store_Showcase!B2:H144,{5}, FALSE))</f>
      </c>
      <c r="AG1349" s="1">
        <f>IF(IFERROR(VLOOKUP(E1349,Store_Showcase!B2:H144,{6}, FALSE), TRUE)=TRUE, IF(IFERROR(VLOOKUP(E1349,Store_SRP!B2:H110,{6}, FALSE), TRUE)=TRUE,VLOOKUP(E1349,Store_VAM!B2:H273,{6}, FALSE),VLOOKUP(E1349,Store_SRP!B2:H110,{6}, FALSE)), VLOOKUP(E1349,Store_Showcase!B2:H144,{6}, FALSE))</f>
      </c>
      <c r="AH1349" s="1">
        <f>VLOOKUP(G1349,Sku_Consolidated!A2:R957,18,FALSE)</f>
      </c>
      <c r="AI1349" s="1">
        <f>VLOOKUP(G1349,Sku_Consolidated!A2:S957,19,FALSE)</f>
      </c>
      <c r="AJ1349" s="1">
        <f>VLOOKUP(G1349,Sku_Consolidated!A2:T957,20,FALSE)</f>
      </c>
    </row>
    <row r="1350" spans="1:36" x14ac:dyDescent="0.25">
      <c r="A1350" s="1">
        <v>2024</v>
      </c>
      <c r="B1350" s="1" t="s">
        <v>31</v>
      </c>
      <c r="C1350" s="1" t="s">
        <v>32</v>
      </c>
      <c r="D1350" s="1" t="s">
        <v>33</v>
      </c>
      <c r="E1350" s="9" t="s">
        <v>2505</v>
      </c>
      <c r="F1350" s="1">
        <f>IF(VLOOKUP(G1350,Sku_Consolidated!A2:S957,{19},FALSE)="SHOWCASE", VLOOKUP(E1350,Store_Showcase!B2:C144,{2}, FALSE), IF(VLOOKUP(G1350,Sku_Consolidated!A2:S957,{19},FALSE)="VAM",VLOOKUP(E1350,Store_VAM!B2:C273,{2}, FALSE),VLOOKUP(E1350,Store_SRP!B2:C110,{2}, FALSE)))</f>
      </c>
      <c r="G1350" s="1">
        <v>61749</v>
      </c>
      <c r="H1350" s="1" t="s">
        <v>154</v>
      </c>
      <c r="I1350" s="10" t="s">
        <v>3562</v>
      </c>
      <c r="J1350" s="1">
        <f>VLOOKUP(G1350,Sku_Consolidated!A2:C957, 3, FALSE)</f>
      </c>
      <c r="K1350" s="10">
        <f>IF(J1350="PACK", I1350, 0)</f>
      </c>
      <c r="L1350" s="10">
        <f>IF(J1350="KG", I1350, I1350 * VLOOKUP(G1350,Sku_Consolidated!A2:U957,21,FALSE))</f>
      </c>
      <c r="M1350" s="10" t="s">
        <v>37</v>
      </c>
      <c r="N1350" s="11" t="s">
        <v>3563</v>
      </c>
      <c r="O1350" s="10" t="s">
        <v>3564</v>
      </c>
      <c r="P1350" s="10">
        <f>N1350 - O1350</f>
      </c>
      <c r="Q1350" s="1">
        <f>VLOOKUP(G1350,Sku_Consolidated!A2:G957,7, FALSE)</f>
      </c>
      <c r="R1350" s="1">
        <f>IF(IFERROR(VLOOKUP(E1350,Store_Showcase!B2:H144,7, FALSE), TRUE)=TRUE, IF(IFERROR(VLOOKUP(E1350,Store_SRP!B2:H110,7, FALSE), TRUE)=TRUE,VLOOKUP(E1350,Store_VAM!B2:H273,7, FALSE),VLOOKUP(E1350,Store_SRP!B2:H110,7, FALSE)), VLOOKUP(E1350,Store_Showcase!B2:H144,7, FALSE))</f>
      </c>
      <c r="S1350" s="1">
        <f>IF(IFERROR(VLOOKUP(E1350,Store_Showcase!B2:I144,8, FALSE), TRUE)=TRUE, IF(IFERROR(VLOOKUP(E1350,Store_SRP!B2:I110,8, FALSE), TRUE)=TRUE,VLOOKUP(E1350,Store_VAM!B2:I273,8, FALSE),VLOOKUP(E1350,Store_SRP!B2:I110,8, FALSE)), VLOOKUP(E1350,Store_Showcase!B2:I144,8, FALSE))</f>
      </c>
      <c r="T1350" s="1">
        <f>VLOOKUP(G1350,Sku_Consolidated!A2:R957,18,FALSE)</f>
      </c>
      <c r="U1350" s="1" t="s">
        <v>3543</v>
      </c>
      <c r="V1350" s="1">
        <f>IF(VLOOKUP(G1350,Sku_Consolidated!A2:S957,19,FALSE)="SHOWCASE", VLOOKUP(E1350,Store_Showcase!B2:L144,11, FALSE), IF(VLOOKUP(G1350,Sku_Consolidated!A2:S957,19,FALSE)="VAM",VLOOKUP(E1350,Store_VAM!B2:L273,11, FALSE),VLOOKUP(E1350,Store_SRP!B2:L110,11, FALSE)))</f>
      </c>
      <c r="W1350" s="1">
        <f>VLOOKUP(G1350,Sku_Consolidated!A2:W957,11,FALSE)</f>
      </c>
      <c r="X1350" s="1">
        <f>VLOOKUP(G1350,Sku_Consolidated!A2:H957,8,FALSE)</f>
      </c>
      <c r="Y1350" s="1">
        <f>VLOOKUP(G1350,Sku_Consolidated!A2:I957,9,FALSE)</f>
      </c>
      <c r="Z1350" s="1" t="s">
        <v>41</v>
      </c>
      <c r="AA1350" s="1">
        <f>VLOOKUP(G1350,Sku_Consolidated!A2:E957,5,FALSE)</f>
      </c>
      <c r="AB1350" s="1">
        <f>IF(VLOOKUP(G1350,Sku_Consolidated!A2:S957,19,FALSE)="SHOWCASE", VLOOKUP(E1350,Store_Showcase!B2:N144,13, FALSE), IF(VLOOKUP(G1350,Sku_Consolidated!A2:S957,19,FALSE)="VAM",VLOOKUP(E1350,Store_VAM!B2:N273,13, FALSE),VLOOKUP(E1350,Store_SRP!B2:N110,13, FALSE)))</f>
      </c>
      <c r="AC1350" s="1">
        <f>IF(IFERROR(AB1350,TRUE)=TRUE, "-","OK")</f>
      </c>
      <c r="AD1350" s="11" t="s">
        <v>37</v>
      </c>
      <c r="AE1350" s="11" t="s">
        <v>37</v>
      </c>
      <c r="AF1350" s="1">
        <f>IF(IFERROR(VLOOKUP(E1350,Store_Showcase!B2:H144,{5}, FALSE), TRUE)=TRUE, IF(IFERROR(VLOOKUP(E1350,Store_SRP!B2:H110,{5}, FALSE), TRUE)=TRUE,VLOOKUP(E1350,Store_VAM!B2:H273,{5}, FALSE),VLOOKUP(E1350,Store_SRP!B2:H110,{5}, FALSE)), VLOOKUP(E1350,Store_Showcase!B2:H144,{5}, FALSE))</f>
      </c>
      <c r="AG1350" s="1">
        <f>IF(IFERROR(VLOOKUP(E1350,Store_Showcase!B2:H144,{6}, FALSE), TRUE)=TRUE, IF(IFERROR(VLOOKUP(E1350,Store_SRP!B2:H110,{6}, FALSE), TRUE)=TRUE,VLOOKUP(E1350,Store_VAM!B2:H273,{6}, FALSE),VLOOKUP(E1350,Store_SRP!B2:H110,{6}, FALSE)), VLOOKUP(E1350,Store_Showcase!B2:H144,{6}, FALSE))</f>
      </c>
      <c r="AH1350" s="1">
        <f>VLOOKUP(G1350,Sku_Consolidated!A2:R957,18,FALSE)</f>
      </c>
      <c r="AI1350" s="1">
        <f>VLOOKUP(G1350,Sku_Consolidated!A2:S957,19,FALSE)</f>
      </c>
      <c r="AJ1350" s="1">
        <f>VLOOKUP(G1350,Sku_Consolidated!A2:T957,20,FALSE)</f>
      </c>
    </row>
    <row r="1351" spans="1:36" x14ac:dyDescent="0.25">
      <c r="A1351" s="1">
        <v>2024</v>
      </c>
      <c r="B1351" s="1" t="s">
        <v>31</v>
      </c>
      <c r="C1351" s="1" t="s">
        <v>32</v>
      </c>
      <c r="D1351" s="1" t="s">
        <v>33</v>
      </c>
      <c r="E1351" s="9" t="s">
        <v>2505</v>
      </c>
      <c r="F1351" s="1">
        <f>IF(VLOOKUP(G1351,Sku_Consolidated!A2:S957,{19},FALSE)="SHOWCASE", VLOOKUP(E1351,Store_Showcase!B2:C144,{2}, FALSE), IF(VLOOKUP(G1351,Sku_Consolidated!A2:S957,{19},FALSE)="VAM",VLOOKUP(E1351,Store_VAM!B2:C273,{2}, FALSE),VLOOKUP(E1351,Store_SRP!B2:C110,{2}, FALSE)))</f>
      </c>
      <c r="G1351" s="1">
        <v>61755</v>
      </c>
      <c r="H1351" s="1" t="s">
        <v>86</v>
      </c>
      <c r="I1351" s="10" t="s">
        <v>3565</v>
      </c>
      <c r="J1351" s="1">
        <f>VLOOKUP(G1351,Sku_Consolidated!A2:C957, 3, FALSE)</f>
      </c>
      <c r="K1351" s="10">
        <f>IF(J1351="PACK", I1351, 0)</f>
      </c>
      <c r="L1351" s="10">
        <f>IF(J1351="KG", I1351, I1351 * VLOOKUP(G1351,Sku_Consolidated!A2:U957,21,FALSE))</f>
      </c>
      <c r="M1351" s="10" t="s">
        <v>37</v>
      </c>
      <c r="N1351" s="11" t="s">
        <v>3566</v>
      </c>
      <c r="O1351" s="10" t="s">
        <v>3567</v>
      </c>
      <c r="P1351" s="10">
        <f>N1351 - O1351</f>
      </c>
      <c r="Q1351" s="1">
        <f>VLOOKUP(G1351,Sku_Consolidated!A2:G957,7, FALSE)</f>
      </c>
      <c r="R1351" s="1">
        <f>IF(IFERROR(VLOOKUP(E1351,Store_Showcase!B2:H144,7, FALSE), TRUE)=TRUE, IF(IFERROR(VLOOKUP(E1351,Store_SRP!B2:H110,7, FALSE), TRUE)=TRUE,VLOOKUP(E1351,Store_VAM!B2:H273,7, FALSE),VLOOKUP(E1351,Store_SRP!B2:H110,7, FALSE)), VLOOKUP(E1351,Store_Showcase!B2:H144,7, FALSE))</f>
      </c>
      <c r="S1351" s="1">
        <f>IF(IFERROR(VLOOKUP(E1351,Store_Showcase!B2:I144,8, FALSE), TRUE)=TRUE, IF(IFERROR(VLOOKUP(E1351,Store_SRP!B2:I110,8, FALSE), TRUE)=TRUE,VLOOKUP(E1351,Store_VAM!B2:I273,8, FALSE),VLOOKUP(E1351,Store_SRP!B2:I110,8, FALSE)), VLOOKUP(E1351,Store_Showcase!B2:I144,8, FALSE))</f>
      </c>
      <c r="T1351" s="1">
        <f>VLOOKUP(G1351,Sku_Consolidated!A2:R957,18,FALSE)</f>
      </c>
      <c r="U1351" s="1" t="s">
        <v>3543</v>
      </c>
      <c r="V1351" s="1">
        <f>IF(VLOOKUP(G1351,Sku_Consolidated!A2:S957,19,FALSE)="SHOWCASE", VLOOKUP(E1351,Store_Showcase!B2:L144,11, FALSE), IF(VLOOKUP(G1351,Sku_Consolidated!A2:S957,19,FALSE)="VAM",VLOOKUP(E1351,Store_VAM!B2:L273,11, FALSE),VLOOKUP(E1351,Store_SRP!B2:L110,11, FALSE)))</f>
      </c>
      <c r="W1351" s="1">
        <f>VLOOKUP(G1351,Sku_Consolidated!A2:W957,11,FALSE)</f>
      </c>
      <c r="X1351" s="1">
        <f>VLOOKUP(G1351,Sku_Consolidated!A2:H957,8,FALSE)</f>
      </c>
      <c r="Y1351" s="1">
        <f>VLOOKUP(G1351,Sku_Consolidated!A2:I957,9,FALSE)</f>
      </c>
      <c r="Z1351" s="1" t="s">
        <v>41</v>
      </c>
      <c r="AA1351" s="1">
        <f>VLOOKUP(G1351,Sku_Consolidated!A2:E957,5,FALSE)</f>
      </c>
      <c r="AB1351" s="1">
        <f>IF(VLOOKUP(G1351,Sku_Consolidated!A2:S957,19,FALSE)="SHOWCASE", VLOOKUP(E1351,Store_Showcase!B2:N144,13, FALSE), IF(VLOOKUP(G1351,Sku_Consolidated!A2:S957,19,FALSE)="VAM",VLOOKUP(E1351,Store_VAM!B2:N273,13, FALSE),VLOOKUP(E1351,Store_SRP!B2:N110,13, FALSE)))</f>
      </c>
      <c r="AC1351" s="1">
        <f>IF(IFERROR(AB1351,TRUE)=TRUE, "-","OK")</f>
      </c>
      <c r="AD1351" s="11" t="s">
        <v>37</v>
      </c>
      <c r="AE1351" s="11" t="s">
        <v>37</v>
      </c>
      <c r="AF1351" s="1">
        <f>IF(IFERROR(VLOOKUP(E1351,Store_Showcase!B2:H144,{5}, FALSE), TRUE)=TRUE, IF(IFERROR(VLOOKUP(E1351,Store_SRP!B2:H110,{5}, FALSE), TRUE)=TRUE,VLOOKUP(E1351,Store_VAM!B2:H273,{5}, FALSE),VLOOKUP(E1351,Store_SRP!B2:H110,{5}, FALSE)), VLOOKUP(E1351,Store_Showcase!B2:H144,{5}, FALSE))</f>
      </c>
      <c r="AG1351" s="1">
        <f>IF(IFERROR(VLOOKUP(E1351,Store_Showcase!B2:H144,{6}, FALSE), TRUE)=TRUE, IF(IFERROR(VLOOKUP(E1351,Store_SRP!B2:H110,{6}, FALSE), TRUE)=TRUE,VLOOKUP(E1351,Store_VAM!B2:H273,{6}, FALSE),VLOOKUP(E1351,Store_SRP!B2:H110,{6}, FALSE)), VLOOKUP(E1351,Store_Showcase!B2:H144,{6}, FALSE))</f>
      </c>
      <c r="AH1351" s="1">
        <f>VLOOKUP(G1351,Sku_Consolidated!A2:R957,18,FALSE)</f>
      </c>
      <c r="AI1351" s="1">
        <f>VLOOKUP(G1351,Sku_Consolidated!A2:S957,19,FALSE)</f>
      </c>
      <c r="AJ1351" s="1">
        <f>VLOOKUP(G1351,Sku_Consolidated!A2:T957,20,FALSE)</f>
      </c>
    </row>
    <row r="1352" spans="1:36" x14ac:dyDescent="0.25">
      <c r="A1352" s="1">
        <v>2024</v>
      </c>
      <c r="B1352" s="1" t="s">
        <v>31</v>
      </c>
      <c r="C1352" s="1" t="s">
        <v>32</v>
      </c>
      <c r="D1352" s="1" t="s">
        <v>33</v>
      </c>
      <c r="E1352" s="9" t="s">
        <v>2505</v>
      </c>
      <c r="F1352" s="1">
        <f>IF(VLOOKUP(G1352,Sku_Consolidated!A2:S957,{19},FALSE)="SHOWCASE", VLOOKUP(E1352,Store_Showcase!B2:C144,{2}, FALSE), IF(VLOOKUP(G1352,Sku_Consolidated!A2:S957,{19},FALSE)="VAM",VLOOKUP(E1352,Store_VAM!B2:C273,{2}, FALSE),VLOOKUP(E1352,Store_SRP!B2:C110,{2}, FALSE)))</f>
      </c>
      <c r="G1352" s="1">
        <v>61758</v>
      </c>
      <c r="H1352" s="1" t="s">
        <v>90</v>
      </c>
      <c r="I1352" s="10" t="s">
        <v>3568</v>
      </c>
      <c r="J1352" s="1">
        <f>VLOOKUP(G1352,Sku_Consolidated!A2:C957, 3, FALSE)</f>
      </c>
      <c r="K1352" s="10">
        <f>IF(J1352="PACK", I1352, 0)</f>
      </c>
      <c r="L1352" s="10">
        <f>IF(J1352="KG", I1352, I1352 * VLOOKUP(G1352,Sku_Consolidated!A2:U957,21,FALSE))</f>
      </c>
      <c r="M1352" s="10" t="s">
        <v>37</v>
      </c>
      <c r="N1352" s="11" t="s">
        <v>3569</v>
      </c>
      <c r="O1352" s="10" t="s">
        <v>3570</v>
      </c>
      <c r="P1352" s="10">
        <f>N1352 - O1352</f>
      </c>
      <c r="Q1352" s="1">
        <f>VLOOKUP(G1352,Sku_Consolidated!A2:G957,7, FALSE)</f>
      </c>
      <c r="R1352" s="1">
        <f>IF(IFERROR(VLOOKUP(E1352,Store_Showcase!B2:H144,7, FALSE), TRUE)=TRUE, IF(IFERROR(VLOOKUP(E1352,Store_SRP!B2:H110,7, FALSE), TRUE)=TRUE,VLOOKUP(E1352,Store_VAM!B2:H273,7, FALSE),VLOOKUP(E1352,Store_SRP!B2:H110,7, FALSE)), VLOOKUP(E1352,Store_Showcase!B2:H144,7, FALSE))</f>
      </c>
      <c r="S1352" s="1">
        <f>IF(IFERROR(VLOOKUP(E1352,Store_Showcase!B2:I144,8, FALSE), TRUE)=TRUE, IF(IFERROR(VLOOKUP(E1352,Store_SRP!B2:I110,8, FALSE), TRUE)=TRUE,VLOOKUP(E1352,Store_VAM!B2:I273,8, FALSE),VLOOKUP(E1352,Store_SRP!B2:I110,8, FALSE)), VLOOKUP(E1352,Store_Showcase!B2:I144,8, FALSE))</f>
      </c>
      <c r="T1352" s="1">
        <f>VLOOKUP(G1352,Sku_Consolidated!A2:R957,18,FALSE)</f>
      </c>
      <c r="U1352" s="1" t="s">
        <v>3543</v>
      </c>
      <c r="V1352" s="1">
        <f>IF(VLOOKUP(G1352,Sku_Consolidated!A2:S957,19,FALSE)="SHOWCASE", VLOOKUP(E1352,Store_Showcase!B2:L144,11, FALSE), IF(VLOOKUP(G1352,Sku_Consolidated!A2:S957,19,FALSE)="VAM",VLOOKUP(E1352,Store_VAM!B2:L273,11, FALSE),VLOOKUP(E1352,Store_SRP!B2:L110,11, FALSE)))</f>
      </c>
      <c r="W1352" s="1">
        <f>VLOOKUP(G1352,Sku_Consolidated!A2:W957,11,FALSE)</f>
      </c>
      <c r="X1352" s="1">
        <f>VLOOKUP(G1352,Sku_Consolidated!A2:H957,8,FALSE)</f>
      </c>
      <c r="Y1352" s="1">
        <f>VLOOKUP(G1352,Sku_Consolidated!A2:I957,9,FALSE)</f>
      </c>
      <c r="Z1352" s="1" t="s">
        <v>41</v>
      </c>
      <c r="AA1352" s="1">
        <f>VLOOKUP(G1352,Sku_Consolidated!A2:E957,5,FALSE)</f>
      </c>
      <c r="AB1352" s="1">
        <f>IF(VLOOKUP(G1352,Sku_Consolidated!A2:S957,19,FALSE)="SHOWCASE", VLOOKUP(E1352,Store_Showcase!B2:N144,13, FALSE), IF(VLOOKUP(G1352,Sku_Consolidated!A2:S957,19,FALSE)="VAM",VLOOKUP(E1352,Store_VAM!B2:N273,13, FALSE),VLOOKUP(E1352,Store_SRP!B2:N110,13, FALSE)))</f>
      </c>
      <c r="AC1352" s="1">
        <f>IF(IFERROR(AB1352,TRUE)=TRUE, "-","OK")</f>
      </c>
      <c r="AD1352" s="11" t="s">
        <v>37</v>
      </c>
      <c r="AE1352" s="11" t="s">
        <v>37</v>
      </c>
      <c r="AF1352" s="1">
        <f>IF(IFERROR(VLOOKUP(E1352,Store_Showcase!B2:H144,{5}, FALSE), TRUE)=TRUE, IF(IFERROR(VLOOKUP(E1352,Store_SRP!B2:H110,{5}, FALSE), TRUE)=TRUE,VLOOKUP(E1352,Store_VAM!B2:H273,{5}, FALSE),VLOOKUP(E1352,Store_SRP!B2:H110,{5}, FALSE)), VLOOKUP(E1352,Store_Showcase!B2:H144,{5}, FALSE))</f>
      </c>
      <c r="AG1352" s="1">
        <f>IF(IFERROR(VLOOKUP(E1352,Store_Showcase!B2:H144,{6}, FALSE), TRUE)=TRUE, IF(IFERROR(VLOOKUP(E1352,Store_SRP!B2:H110,{6}, FALSE), TRUE)=TRUE,VLOOKUP(E1352,Store_VAM!B2:H273,{6}, FALSE),VLOOKUP(E1352,Store_SRP!B2:H110,{6}, FALSE)), VLOOKUP(E1352,Store_Showcase!B2:H144,{6}, FALSE))</f>
      </c>
      <c r="AH1352" s="1">
        <f>VLOOKUP(G1352,Sku_Consolidated!A2:R957,18,FALSE)</f>
      </c>
      <c r="AI1352" s="1">
        <f>VLOOKUP(G1352,Sku_Consolidated!A2:S957,19,FALSE)</f>
      </c>
      <c r="AJ1352" s="1">
        <f>VLOOKUP(G1352,Sku_Consolidated!A2:T957,20,FALSE)</f>
      </c>
    </row>
    <row r="1353" spans="1:36" x14ac:dyDescent="0.25">
      <c r="A1353" s="1">
        <v>2024</v>
      </c>
      <c r="B1353" s="1" t="s">
        <v>31</v>
      </c>
      <c r="C1353" s="1" t="s">
        <v>32</v>
      </c>
      <c r="D1353" s="1" t="s">
        <v>33</v>
      </c>
      <c r="E1353" s="9" t="s">
        <v>2505</v>
      </c>
      <c r="F1353" s="1">
        <f>IF(VLOOKUP(G1353,Sku_Consolidated!A2:S957,{19},FALSE)="SHOWCASE", VLOOKUP(E1353,Store_Showcase!B2:C144,{2}, FALSE), IF(VLOOKUP(G1353,Sku_Consolidated!A2:S957,{19},FALSE)="VAM",VLOOKUP(E1353,Store_VAM!B2:C273,{2}, FALSE),VLOOKUP(E1353,Store_SRP!B2:C110,{2}, FALSE)))</f>
      </c>
      <c r="G1353" s="1">
        <v>61759</v>
      </c>
      <c r="H1353" s="1" t="s">
        <v>94</v>
      </c>
      <c r="I1353" s="10" t="s">
        <v>3571</v>
      </c>
      <c r="J1353" s="1">
        <f>VLOOKUP(G1353,Sku_Consolidated!A2:C957, 3, FALSE)</f>
      </c>
      <c r="K1353" s="10">
        <f>IF(J1353="PACK", I1353, 0)</f>
      </c>
      <c r="L1353" s="10">
        <f>IF(J1353="KG", I1353, I1353 * VLOOKUP(G1353,Sku_Consolidated!A2:U957,21,FALSE))</f>
      </c>
      <c r="M1353" s="10" t="s">
        <v>37</v>
      </c>
      <c r="N1353" s="11" t="s">
        <v>3572</v>
      </c>
      <c r="O1353" s="10" t="s">
        <v>3573</v>
      </c>
      <c r="P1353" s="10">
        <f>N1353 - O1353</f>
      </c>
      <c r="Q1353" s="1">
        <f>VLOOKUP(G1353,Sku_Consolidated!A2:G957,7, FALSE)</f>
      </c>
      <c r="R1353" s="1">
        <f>IF(IFERROR(VLOOKUP(E1353,Store_Showcase!B2:H144,7, FALSE), TRUE)=TRUE, IF(IFERROR(VLOOKUP(E1353,Store_SRP!B2:H110,7, FALSE), TRUE)=TRUE,VLOOKUP(E1353,Store_VAM!B2:H273,7, FALSE),VLOOKUP(E1353,Store_SRP!B2:H110,7, FALSE)), VLOOKUP(E1353,Store_Showcase!B2:H144,7, FALSE))</f>
      </c>
      <c r="S1353" s="1">
        <f>IF(IFERROR(VLOOKUP(E1353,Store_Showcase!B2:I144,8, FALSE), TRUE)=TRUE, IF(IFERROR(VLOOKUP(E1353,Store_SRP!B2:I110,8, FALSE), TRUE)=TRUE,VLOOKUP(E1353,Store_VAM!B2:I273,8, FALSE),VLOOKUP(E1353,Store_SRP!B2:I110,8, FALSE)), VLOOKUP(E1353,Store_Showcase!B2:I144,8, FALSE))</f>
      </c>
      <c r="T1353" s="1">
        <f>VLOOKUP(G1353,Sku_Consolidated!A2:R957,18,FALSE)</f>
      </c>
      <c r="U1353" s="1" t="s">
        <v>3543</v>
      </c>
      <c r="V1353" s="1">
        <f>IF(VLOOKUP(G1353,Sku_Consolidated!A2:S957,19,FALSE)="SHOWCASE", VLOOKUP(E1353,Store_Showcase!B2:L144,11, FALSE), IF(VLOOKUP(G1353,Sku_Consolidated!A2:S957,19,FALSE)="VAM",VLOOKUP(E1353,Store_VAM!B2:L273,11, FALSE),VLOOKUP(E1353,Store_SRP!B2:L110,11, FALSE)))</f>
      </c>
      <c r="W1353" s="1">
        <f>VLOOKUP(G1353,Sku_Consolidated!A2:W957,11,FALSE)</f>
      </c>
      <c r="X1353" s="1">
        <f>VLOOKUP(G1353,Sku_Consolidated!A2:H957,8,FALSE)</f>
      </c>
      <c r="Y1353" s="1">
        <f>VLOOKUP(G1353,Sku_Consolidated!A2:I957,9,FALSE)</f>
      </c>
      <c r="Z1353" s="1" t="s">
        <v>41</v>
      </c>
      <c r="AA1353" s="1">
        <f>VLOOKUP(G1353,Sku_Consolidated!A2:E957,5,FALSE)</f>
      </c>
      <c r="AB1353" s="1">
        <f>IF(VLOOKUP(G1353,Sku_Consolidated!A2:S957,19,FALSE)="SHOWCASE", VLOOKUP(E1353,Store_Showcase!B2:N144,13, FALSE), IF(VLOOKUP(G1353,Sku_Consolidated!A2:S957,19,FALSE)="VAM",VLOOKUP(E1353,Store_VAM!B2:N273,13, FALSE),VLOOKUP(E1353,Store_SRP!B2:N110,13, FALSE)))</f>
      </c>
      <c r="AC1353" s="1">
        <f>IF(IFERROR(AB1353,TRUE)=TRUE, "-","OK")</f>
      </c>
      <c r="AD1353" s="11" t="s">
        <v>37</v>
      </c>
      <c r="AE1353" s="11" t="s">
        <v>37</v>
      </c>
      <c r="AF1353" s="1">
        <f>IF(IFERROR(VLOOKUP(E1353,Store_Showcase!B2:H144,{5}, FALSE), TRUE)=TRUE, IF(IFERROR(VLOOKUP(E1353,Store_SRP!B2:H110,{5}, FALSE), TRUE)=TRUE,VLOOKUP(E1353,Store_VAM!B2:H273,{5}, FALSE),VLOOKUP(E1353,Store_SRP!B2:H110,{5}, FALSE)), VLOOKUP(E1353,Store_Showcase!B2:H144,{5}, FALSE))</f>
      </c>
      <c r="AG1353" s="1">
        <f>IF(IFERROR(VLOOKUP(E1353,Store_Showcase!B2:H144,{6}, FALSE), TRUE)=TRUE, IF(IFERROR(VLOOKUP(E1353,Store_SRP!B2:H110,{6}, FALSE), TRUE)=TRUE,VLOOKUP(E1353,Store_VAM!B2:H273,{6}, FALSE),VLOOKUP(E1353,Store_SRP!B2:H110,{6}, FALSE)), VLOOKUP(E1353,Store_Showcase!B2:H144,{6}, FALSE))</f>
      </c>
      <c r="AH1353" s="1">
        <f>VLOOKUP(G1353,Sku_Consolidated!A2:R957,18,FALSE)</f>
      </c>
      <c r="AI1353" s="1">
        <f>VLOOKUP(G1353,Sku_Consolidated!A2:S957,19,FALSE)</f>
      </c>
      <c r="AJ1353" s="1">
        <f>VLOOKUP(G1353,Sku_Consolidated!A2:T957,20,FALSE)</f>
      </c>
    </row>
    <row r="1354" spans="1:36" x14ac:dyDescent="0.25">
      <c r="A1354" s="1">
        <v>2024</v>
      </c>
      <c r="B1354" s="1" t="s">
        <v>31</v>
      </c>
      <c r="C1354" s="1" t="s">
        <v>32</v>
      </c>
      <c r="D1354" s="1" t="s">
        <v>33</v>
      </c>
      <c r="E1354" s="9" t="s">
        <v>2505</v>
      </c>
      <c r="F1354" s="1">
        <f>IF(VLOOKUP(G1354,Sku_Consolidated!A2:S957,{19},FALSE)="SHOWCASE", VLOOKUP(E1354,Store_Showcase!B2:C144,{2}, FALSE), IF(VLOOKUP(G1354,Sku_Consolidated!A2:S957,{19},FALSE)="VAM",VLOOKUP(E1354,Store_VAM!B2:C273,{2}, FALSE),VLOOKUP(E1354,Store_SRP!B2:C110,{2}, FALSE)))</f>
      </c>
      <c r="G1354" s="1">
        <v>61760</v>
      </c>
      <c r="H1354" s="1" t="s">
        <v>98</v>
      </c>
      <c r="I1354" s="10" t="s">
        <v>3574</v>
      </c>
      <c r="J1354" s="1">
        <f>VLOOKUP(G1354,Sku_Consolidated!A2:C957, 3, FALSE)</f>
      </c>
      <c r="K1354" s="10">
        <f>IF(J1354="PACK", I1354, 0)</f>
      </c>
      <c r="L1354" s="10">
        <f>IF(J1354="KG", I1354, I1354 * VLOOKUP(G1354,Sku_Consolidated!A2:U957,21,FALSE))</f>
      </c>
      <c r="M1354" s="10" t="s">
        <v>37</v>
      </c>
      <c r="N1354" s="11" t="s">
        <v>3575</v>
      </c>
      <c r="O1354" s="10" t="s">
        <v>3576</v>
      </c>
      <c r="P1354" s="10">
        <f>N1354 - O1354</f>
      </c>
      <c r="Q1354" s="1">
        <f>VLOOKUP(G1354,Sku_Consolidated!A2:G957,7, FALSE)</f>
      </c>
      <c r="R1354" s="1">
        <f>IF(IFERROR(VLOOKUP(E1354,Store_Showcase!B2:H144,7, FALSE), TRUE)=TRUE, IF(IFERROR(VLOOKUP(E1354,Store_SRP!B2:H110,7, FALSE), TRUE)=TRUE,VLOOKUP(E1354,Store_VAM!B2:H273,7, FALSE),VLOOKUP(E1354,Store_SRP!B2:H110,7, FALSE)), VLOOKUP(E1354,Store_Showcase!B2:H144,7, FALSE))</f>
      </c>
      <c r="S1354" s="1">
        <f>IF(IFERROR(VLOOKUP(E1354,Store_Showcase!B2:I144,8, FALSE), TRUE)=TRUE, IF(IFERROR(VLOOKUP(E1354,Store_SRP!B2:I110,8, FALSE), TRUE)=TRUE,VLOOKUP(E1354,Store_VAM!B2:I273,8, FALSE),VLOOKUP(E1354,Store_SRP!B2:I110,8, FALSE)), VLOOKUP(E1354,Store_Showcase!B2:I144,8, FALSE))</f>
      </c>
      <c r="T1354" s="1">
        <f>VLOOKUP(G1354,Sku_Consolidated!A2:R957,18,FALSE)</f>
      </c>
      <c r="U1354" s="1" t="s">
        <v>3543</v>
      </c>
      <c r="V1354" s="1">
        <f>IF(VLOOKUP(G1354,Sku_Consolidated!A2:S957,19,FALSE)="SHOWCASE", VLOOKUP(E1354,Store_Showcase!B2:L144,11, FALSE), IF(VLOOKUP(G1354,Sku_Consolidated!A2:S957,19,FALSE)="VAM",VLOOKUP(E1354,Store_VAM!B2:L273,11, FALSE),VLOOKUP(E1354,Store_SRP!B2:L110,11, FALSE)))</f>
      </c>
      <c r="W1354" s="1">
        <f>VLOOKUP(G1354,Sku_Consolidated!A2:W957,11,FALSE)</f>
      </c>
      <c r="X1354" s="1">
        <f>VLOOKUP(G1354,Sku_Consolidated!A2:H957,8,FALSE)</f>
      </c>
      <c r="Y1354" s="1">
        <f>VLOOKUP(G1354,Sku_Consolidated!A2:I957,9,FALSE)</f>
      </c>
      <c r="Z1354" s="1" t="s">
        <v>41</v>
      </c>
      <c r="AA1354" s="1">
        <f>VLOOKUP(G1354,Sku_Consolidated!A2:E957,5,FALSE)</f>
      </c>
      <c r="AB1354" s="1">
        <f>IF(VLOOKUP(G1354,Sku_Consolidated!A2:S957,19,FALSE)="SHOWCASE", VLOOKUP(E1354,Store_Showcase!B2:N144,13, FALSE), IF(VLOOKUP(G1354,Sku_Consolidated!A2:S957,19,FALSE)="VAM",VLOOKUP(E1354,Store_VAM!B2:N273,13, FALSE),VLOOKUP(E1354,Store_SRP!B2:N110,13, FALSE)))</f>
      </c>
      <c r="AC1354" s="1">
        <f>IF(IFERROR(AB1354,TRUE)=TRUE, "-","OK")</f>
      </c>
      <c r="AD1354" s="11" t="s">
        <v>37</v>
      </c>
      <c r="AE1354" s="11" t="s">
        <v>37</v>
      </c>
      <c r="AF1354" s="1">
        <f>IF(IFERROR(VLOOKUP(E1354,Store_Showcase!B2:H144,{5}, FALSE), TRUE)=TRUE, IF(IFERROR(VLOOKUP(E1354,Store_SRP!B2:H110,{5}, FALSE), TRUE)=TRUE,VLOOKUP(E1354,Store_VAM!B2:H273,{5}, FALSE),VLOOKUP(E1354,Store_SRP!B2:H110,{5}, FALSE)), VLOOKUP(E1354,Store_Showcase!B2:H144,{5}, FALSE))</f>
      </c>
      <c r="AG1354" s="1">
        <f>IF(IFERROR(VLOOKUP(E1354,Store_Showcase!B2:H144,{6}, FALSE), TRUE)=TRUE, IF(IFERROR(VLOOKUP(E1354,Store_SRP!B2:H110,{6}, FALSE), TRUE)=TRUE,VLOOKUP(E1354,Store_VAM!B2:H273,{6}, FALSE),VLOOKUP(E1354,Store_SRP!B2:H110,{6}, FALSE)), VLOOKUP(E1354,Store_Showcase!B2:H144,{6}, FALSE))</f>
      </c>
      <c r="AH1354" s="1">
        <f>VLOOKUP(G1354,Sku_Consolidated!A2:R957,18,FALSE)</f>
      </c>
      <c r="AI1354" s="1">
        <f>VLOOKUP(G1354,Sku_Consolidated!A2:S957,19,FALSE)</f>
      </c>
      <c r="AJ1354" s="1">
        <f>VLOOKUP(G1354,Sku_Consolidated!A2:T957,20,FALSE)</f>
      </c>
    </row>
    <row r="1355" spans="1:36" x14ac:dyDescent="0.25">
      <c r="A1355" s="1">
        <v>2024</v>
      </c>
      <c r="B1355" s="1" t="s">
        <v>31</v>
      </c>
      <c r="C1355" s="1" t="s">
        <v>32</v>
      </c>
      <c r="D1355" s="1" t="s">
        <v>33</v>
      </c>
      <c r="E1355" s="9" t="s">
        <v>2505</v>
      </c>
      <c r="F1355" s="1">
        <f>IF(VLOOKUP(G1355,Sku_Consolidated!A2:S957,{19},FALSE)="SHOWCASE", VLOOKUP(E1355,Store_Showcase!B2:C144,{2}, FALSE), IF(VLOOKUP(G1355,Sku_Consolidated!A2:S957,{19},FALSE)="VAM",VLOOKUP(E1355,Store_VAM!B2:C273,{2}, FALSE),VLOOKUP(E1355,Store_SRP!B2:C110,{2}, FALSE)))</f>
      </c>
      <c r="G1355" s="1">
        <v>61781</v>
      </c>
      <c r="H1355" s="1" t="s">
        <v>102</v>
      </c>
      <c r="I1355" s="10" t="s">
        <v>3577</v>
      </c>
      <c r="J1355" s="1">
        <f>VLOOKUP(G1355,Sku_Consolidated!A2:C957, 3, FALSE)</f>
      </c>
      <c r="K1355" s="10">
        <f>IF(J1355="PACK", I1355, 0)</f>
      </c>
      <c r="L1355" s="10">
        <f>IF(J1355="KG", I1355, I1355 * VLOOKUP(G1355,Sku_Consolidated!A2:U957,21,FALSE))</f>
      </c>
      <c r="M1355" s="10" t="s">
        <v>37</v>
      </c>
      <c r="N1355" s="11" t="s">
        <v>3578</v>
      </c>
      <c r="O1355" s="10" t="s">
        <v>3579</v>
      </c>
      <c r="P1355" s="10">
        <f>N1355 - O1355</f>
      </c>
      <c r="Q1355" s="1">
        <f>VLOOKUP(G1355,Sku_Consolidated!A2:G957,7, FALSE)</f>
      </c>
      <c r="R1355" s="1">
        <f>IF(IFERROR(VLOOKUP(E1355,Store_Showcase!B2:H144,7, FALSE), TRUE)=TRUE, IF(IFERROR(VLOOKUP(E1355,Store_SRP!B2:H110,7, FALSE), TRUE)=TRUE,VLOOKUP(E1355,Store_VAM!B2:H273,7, FALSE),VLOOKUP(E1355,Store_SRP!B2:H110,7, FALSE)), VLOOKUP(E1355,Store_Showcase!B2:H144,7, FALSE))</f>
      </c>
      <c r="S1355" s="1">
        <f>IF(IFERROR(VLOOKUP(E1355,Store_Showcase!B2:I144,8, FALSE), TRUE)=TRUE, IF(IFERROR(VLOOKUP(E1355,Store_SRP!B2:I110,8, FALSE), TRUE)=TRUE,VLOOKUP(E1355,Store_VAM!B2:I273,8, FALSE),VLOOKUP(E1355,Store_SRP!B2:I110,8, FALSE)), VLOOKUP(E1355,Store_Showcase!B2:I144,8, FALSE))</f>
      </c>
      <c r="T1355" s="1">
        <f>VLOOKUP(G1355,Sku_Consolidated!A2:R957,18,FALSE)</f>
      </c>
      <c r="U1355" s="1" t="s">
        <v>3543</v>
      </c>
      <c r="V1355" s="1">
        <f>IF(VLOOKUP(G1355,Sku_Consolidated!A2:S957,19,FALSE)="SHOWCASE", VLOOKUP(E1355,Store_Showcase!B2:L144,11, FALSE), IF(VLOOKUP(G1355,Sku_Consolidated!A2:S957,19,FALSE)="VAM",VLOOKUP(E1355,Store_VAM!B2:L273,11, FALSE),VLOOKUP(E1355,Store_SRP!B2:L110,11, FALSE)))</f>
      </c>
      <c r="W1355" s="1">
        <f>VLOOKUP(G1355,Sku_Consolidated!A2:W957,11,FALSE)</f>
      </c>
      <c r="X1355" s="1">
        <f>VLOOKUP(G1355,Sku_Consolidated!A2:H957,8,FALSE)</f>
      </c>
      <c r="Y1355" s="1">
        <f>VLOOKUP(G1355,Sku_Consolidated!A2:I957,9,FALSE)</f>
      </c>
      <c r="Z1355" s="1" t="s">
        <v>41</v>
      </c>
      <c r="AA1355" s="1">
        <f>VLOOKUP(G1355,Sku_Consolidated!A2:E957,5,FALSE)</f>
      </c>
      <c r="AB1355" s="1">
        <f>IF(VLOOKUP(G1355,Sku_Consolidated!A2:S957,19,FALSE)="SHOWCASE", VLOOKUP(E1355,Store_Showcase!B2:N144,13, FALSE), IF(VLOOKUP(G1355,Sku_Consolidated!A2:S957,19,FALSE)="VAM",VLOOKUP(E1355,Store_VAM!B2:N273,13, FALSE),VLOOKUP(E1355,Store_SRP!B2:N110,13, FALSE)))</f>
      </c>
      <c r="AC1355" s="1">
        <f>IF(IFERROR(AB1355,TRUE)=TRUE, "-","OK")</f>
      </c>
      <c r="AD1355" s="11" t="s">
        <v>37</v>
      </c>
      <c r="AE1355" s="11" t="s">
        <v>37</v>
      </c>
      <c r="AF1355" s="1">
        <f>IF(IFERROR(VLOOKUP(E1355,Store_Showcase!B2:H144,{5}, FALSE), TRUE)=TRUE, IF(IFERROR(VLOOKUP(E1355,Store_SRP!B2:H110,{5}, FALSE), TRUE)=TRUE,VLOOKUP(E1355,Store_VAM!B2:H273,{5}, FALSE),VLOOKUP(E1355,Store_SRP!B2:H110,{5}, FALSE)), VLOOKUP(E1355,Store_Showcase!B2:H144,{5}, FALSE))</f>
      </c>
      <c r="AG1355" s="1">
        <f>IF(IFERROR(VLOOKUP(E1355,Store_Showcase!B2:H144,{6}, FALSE), TRUE)=TRUE, IF(IFERROR(VLOOKUP(E1355,Store_SRP!B2:H110,{6}, FALSE), TRUE)=TRUE,VLOOKUP(E1355,Store_VAM!B2:H273,{6}, FALSE),VLOOKUP(E1355,Store_SRP!B2:H110,{6}, FALSE)), VLOOKUP(E1355,Store_Showcase!B2:H144,{6}, FALSE))</f>
      </c>
      <c r="AH1355" s="1">
        <f>VLOOKUP(G1355,Sku_Consolidated!A2:R957,18,FALSE)</f>
      </c>
      <c r="AI1355" s="1">
        <f>VLOOKUP(G1355,Sku_Consolidated!A2:S957,19,FALSE)</f>
      </c>
      <c r="AJ1355" s="1">
        <f>VLOOKUP(G1355,Sku_Consolidated!A2:T957,20,FALSE)</f>
      </c>
    </row>
    <row r="1356" spans="1:36" x14ac:dyDescent="0.25">
      <c r="A1356" s="1">
        <v>2024</v>
      </c>
      <c r="B1356" s="1" t="s">
        <v>31</v>
      </c>
      <c r="C1356" s="1" t="s">
        <v>32</v>
      </c>
      <c r="D1356" s="1" t="s">
        <v>33</v>
      </c>
      <c r="E1356" s="9" t="s">
        <v>2505</v>
      </c>
      <c r="F1356" s="1">
        <f>IF(VLOOKUP(G1356,Sku_Consolidated!A2:S957,{19},FALSE)="SHOWCASE", VLOOKUP(E1356,Store_Showcase!B2:C144,{2}, FALSE), IF(VLOOKUP(G1356,Sku_Consolidated!A2:S957,{19},FALSE)="VAM",VLOOKUP(E1356,Store_VAM!B2:C273,{2}, FALSE),VLOOKUP(E1356,Store_SRP!B2:C110,{2}, FALSE)))</f>
      </c>
      <c r="G1356" s="1">
        <v>61787</v>
      </c>
      <c r="H1356" s="1" t="s">
        <v>110</v>
      </c>
      <c r="I1356" s="10" t="s">
        <v>3580</v>
      </c>
      <c r="J1356" s="1">
        <f>VLOOKUP(G1356,Sku_Consolidated!A2:C957, 3, FALSE)</f>
      </c>
      <c r="K1356" s="10">
        <f>IF(J1356="PACK", I1356, 0)</f>
      </c>
      <c r="L1356" s="10">
        <f>IF(J1356="KG", I1356, I1356 * VLOOKUP(G1356,Sku_Consolidated!A2:U957,21,FALSE))</f>
      </c>
      <c r="M1356" s="10" t="s">
        <v>37</v>
      </c>
      <c r="N1356" s="11" t="s">
        <v>3581</v>
      </c>
      <c r="O1356" s="10" t="s">
        <v>3582</v>
      </c>
      <c r="P1356" s="10">
        <f>N1356 - O1356</f>
      </c>
      <c r="Q1356" s="1">
        <f>VLOOKUP(G1356,Sku_Consolidated!A2:G957,7, FALSE)</f>
      </c>
      <c r="R1356" s="1">
        <f>IF(IFERROR(VLOOKUP(E1356,Store_Showcase!B2:H144,7, FALSE), TRUE)=TRUE, IF(IFERROR(VLOOKUP(E1356,Store_SRP!B2:H110,7, FALSE), TRUE)=TRUE,VLOOKUP(E1356,Store_VAM!B2:H273,7, FALSE),VLOOKUP(E1356,Store_SRP!B2:H110,7, FALSE)), VLOOKUP(E1356,Store_Showcase!B2:H144,7, FALSE))</f>
      </c>
      <c r="S1356" s="1">
        <f>IF(IFERROR(VLOOKUP(E1356,Store_Showcase!B2:I144,8, FALSE), TRUE)=TRUE, IF(IFERROR(VLOOKUP(E1356,Store_SRP!B2:I110,8, FALSE), TRUE)=TRUE,VLOOKUP(E1356,Store_VAM!B2:I273,8, FALSE),VLOOKUP(E1356,Store_SRP!B2:I110,8, FALSE)), VLOOKUP(E1356,Store_Showcase!B2:I144,8, FALSE))</f>
      </c>
      <c r="T1356" s="1">
        <f>VLOOKUP(G1356,Sku_Consolidated!A2:R957,18,FALSE)</f>
      </c>
      <c r="U1356" s="1" t="s">
        <v>3543</v>
      </c>
      <c r="V1356" s="1">
        <f>IF(VLOOKUP(G1356,Sku_Consolidated!A2:S957,19,FALSE)="SHOWCASE", VLOOKUP(E1356,Store_Showcase!B2:L144,11, FALSE), IF(VLOOKUP(G1356,Sku_Consolidated!A2:S957,19,FALSE)="VAM",VLOOKUP(E1356,Store_VAM!B2:L273,11, FALSE),VLOOKUP(E1356,Store_SRP!B2:L110,11, FALSE)))</f>
      </c>
      <c r="W1356" s="1">
        <f>VLOOKUP(G1356,Sku_Consolidated!A2:W957,11,FALSE)</f>
      </c>
      <c r="X1356" s="1">
        <f>VLOOKUP(G1356,Sku_Consolidated!A2:H957,8,FALSE)</f>
      </c>
      <c r="Y1356" s="1">
        <f>VLOOKUP(G1356,Sku_Consolidated!A2:I957,9,FALSE)</f>
      </c>
      <c r="Z1356" s="1" t="s">
        <v>41</v>
      </c>
      <c r="AA1356" s="1">
        <f>VLOOKUP(G1356,Sku_Consolidated!A2:E957,5,FALSE)</f>
      </c>
      <c r="AB1356" s="1">
        <f>IF(VLOOKUP(G1356,Sku_Consolidated!A2:S957,19,FALSE)="SHOWCASE", VLOOKUP(E1356,Store_Showcase!B2:N144,13, FALSE), IF(VLOOKUP(G1356,Sku_Consolidated!A2:S957,19,FALSE)="VAM",VLOOKUP(E1356,Store_VAM!B2:N273,13, FALSE),VLOOKUP(E1356,Store_SRP!B2:N110,13, FALSE)))</f>
      </c>
      <c r="AC1356" s="1">
        <f>IF(IFERROR(AB1356,TRUE)=TRUE, "-","OK")</f>
      </c>
      <c r="AD1356" s="11" t="s">
        <v>37</v>
      </c>
      <c r="AE1356" s="11" t="s">
        <v>37</v>
      </c>
      <c r="AF1356" s="1">
        <f>IF(IFERROR(VLOOKUP(E1356,Store_Showcase!B2:H144,{5}, FALSE), TRUE)=TRUE, IF(IFERROR(VLOOKUP(E1356,Store_SRP!B2:H110,{5}, FALSE), TRUE)=TRUE,VLOOKUP(E1356,Store_VAM!B2:H273,{5}, FALSE),VLOOKUP(E1356,Store_SRP!B2:H110,{5}, FALSE)), VLOOKUP(E1356,Store_Showcase!B2:H144,{5}, FALSE))</f>
      </c>
      <c r="AG1356" s="1">
        <f>IF(IFERROR(VLOOKUP(E1356,Store_Showcase!B2:H144,{6}, FALSE), TRUE)=TRUE, IF(IFERROR(VLOOKUP(E1356,Store_SRP!B2:H110,{6}, FALSE), TRUE)=TRUE,VLOOKUP(E1356,Store_VAM!B2:H273,{6}, FALSE),VLOOKUP(E1356,Store_SRP!B2:H110,{6}, FALSE)), VLOOKUP(E1356,Store_Showcase!B2:H144,{6}, FALSE))</f>
      </c>
      <c r="AH1356" s="1">
        <f>VLOOKUP(G1356,Sku_Consolidated!A2:R957,18,FALSE)</f>
      </c>
      <c r="AI1356" s="1">
        <f>VLOOKUP(G1356,Sku_Consolidated!A2:S957,19,FALSE)</f>
      </c>
      <c r="AJ1356" s="1">
        <f>VLOOKUP(G1356,Sku_Consolidated!A2:T957,20,FALSE)</f>
      </c>
    </row>
    <row r="1357" spans="1:36" x14ac:dyDescent="0.25">
      <c r="A1357" s="1">
        <v>2024</v>
      </c>
      <c r="B1357" s="1" t="s">
        <v>31</v>
      </c>
      <c r="C1357" s="1" t="s">
        <v>32</v>
      </c>
      <c r="D1357" s="1" t="s">
        <v>33</v>
      </c>
      <c r="E1357" s="9" t="s">
        <v>2505</v>
      </c>
      <c r="F1357" s="1">
        <f>IF(VLOOKUP(G1357,Sku_Consolidated!A2:S957,{19},FALSE)="SHOWCASE", VLOOKUP(E1357,Store_Showcase!B2:C144,{2}, FALSE), IF(VLOOKUP(G1357,Sku_Consolidated!A2:S957,{19},FALSE)="VAM",VLOOKUP(E1357,Store_VAM!B2:C273,{2}, FALSE),VLOOKUP(E1357,Store_SRP!B2:C110,{2}, FALSE)))</f>
      </c>
      <c r="G1357" s="1">
        <v>61819</v>
      </c>
      <c r="H1357" s="1" t="s">
        <v>3583</v>
      </c>
      <c r="I1357" s="10" t="s">
        <v>3584</v>
      </c>
      <c r="J1357" s="1">
        <f>VLOOKUP(G1357,Sku_Consolidated!A2:C957, 3, FALSE)</f>
      </c>
      <c r="K1357" s="10">
        <f>IF(J1357="PACK", I1357, 0)</f>
      </c>
      <c r="L1357" s="10">
        <f>IF(J1357="KG", I1357, I1357 * VLOOKUP(G1357,Sku_Consolidated!A2:U957,21,FALSE))</f>
      </c>
      <c r="M1357" s="10" t="s">
        <v>37</v>
      </c>
      <c r="N1357" s="11" t="s">
        <v>3585</v>
      </c>
      <c r="O1357" s="10" t="s">
        <v>3586</v>
      </c>
      <c r="P1357" s="10">
        <f>N1357 - O1357</f>
      </c>
      <c r="Q1357" s="1">
        <f>VLOOKUP(G1357,Sku_Consolidated!A2:G957,7, FALSE)</f>
      </c>
      <c r="R1357" s="1">
        <f>IF(IFERROR(VLOOKUP(E1357,Store_Showcase!B2:H144,7, FALSE), TRUE)=TRUE, IF(IFERROR(VLOOKUP(E1357,Store_SRP!B2:H110,7, FALSE), TRUE)=TRUE,VLOOKUP(E1357,Store_VAM!B2:H273,7, FALSE),VLOOKUP(E1357,Store_SRP!B2:H110,7, FALSE)), VLOOKUP(E1357,Store_Showcase!B2:H144,7, FALSE))</f>
      </c>
      <c r="S1357" s="1">
        <f>IF(IFERROR(VLOOKUP(E1357,Store_Showcase!B2:I144,8, FALSE), TRUE)=TRUE, IF(IFERROR(VLOOKUP(E1357,Store_SRP!B2:I110,8, FALSE), TRUE)=TRUE,VLOOKUP(E1357,Store_VAM!B2:I273,8, FALSE),VLOOKUP(E1357,Store_SRP!B2:I110,8, FALSE)), VLOOKUP(E1357,Store_Showcase!B2:I144,8, FALSE))</f>
      </c>
      <c r="T1357" s="1">
        <f>VLOOKUP(G1357,Sku_Consolidated!A2:R957,18,FALSE)</f>
      </c>
      <c r="U1357" s="1" t="s">
        <v>3543</v>
      </c>
      <c r="V1357" s="1">
        <f>IF(VLOOKUP(G1357,Sku_Consolidated!A2:S957,19,FALSE)="SHOWCASE", VLOOKUP(E1357,Store_Showcase!B2:L144,11, FALSE), IF(VLOOKUP(G1357,Sku_Consolidated!A2:S957,19,FALSE)="VAM",VLOOKUP(E1357,Store_VAM!B2:L273,11, FALSE),VLOOKUP(E1357,Store_SRP!B2:L110,11, FALSE)))</f>
      </c>
      <c r="W1357" s="1">
        <f>VLOOKUP(G1357,Sku_Consolidated!A2:W957,11,FALSE)</f>
      </c>
      <c r="X1357" s="1">
        <f>VLOOKUP(G1357,Sku_Consolidated!A2:H957,8,FALSE)</f>
      </c>
      <c r="Y1357" s="1">
        <f>VLOOKUP(G1357,Sku_Consolidated!A2:I957,9,FALSE)</f>
      </c>
      <c r="Z1357" s="1" t="s">
        <v>41</v>
      </c>
      <c r="AA1357" s="1">
        <f>VLOOKUP(G1357,Sku_Consolidated!A2:E957,5,FALSE)</f>
      </c>
      <c r="AB1357" s="1">
        <f>IF(VLOOKUP(G1357,Sku_Consolidated!A2:S957,19,FALSE)="SHOWCASE", VLOOKUP(E1357,Store_Showcase!B2:N144,13, FALSE), IF(VLOOKUP(G1357,Sku_Consolidated!A2:S957,19,FALSE)="VAM",VLOOKUP(E1357,Store_VAM!B2:N273,13, FALSE),VLOOKUP(E1357,Store_SRP!B2:N110,13, FALSE)))</f>
      </c>
      <c r="AC1357" s="1">
        <f>IF(IFERROR(AB1357,TRUE)=TRUE, "-","OK")</f>
      </c>
      <c r="AD1357" s="11" t="s">
        <v>37</v>
      </c>
      <c r="AE1357" s="11" t="s">
        <v>37</v>
      </c>
      <c r="AF1357" s="1">
        <f>IF(IFERROR(VLOOKUP(E1357,Store_Showcase!B2:H144,{5}, FALSE), TRUE)=TRUE, IF(IFERROR(VLOOKUP(E1357,Store_SRP!B2:H110,{5}, FALSE), TRUE)=TRUE,VLOOKUP(E1357,Store_VAM!B2:H273,{5}, FALSE),VLOOKUP(E1357,Store_SRP!B2:H110,{5}, FALSE)), VLOOKUP(E1357,Store_Showcase!B2:H144,{5}, FALSE))</f>
      </c>
      <c r="AG1357" s="1">
        <f>IF(IFERROR(VLOOKUP(E1357,Store_Showcase!B2:H144,{6}, FALSE), TRUE)=TRUE, IF(IFERROR(VLOOKUP(E1357,Store_SRP!B2:H110,{6}, FALSE), TRUE)=TRUE,VLOOKUP(E1357,Store_VAM!B2:H273,{6}, FALSE),VLOOKUP(E1357,Store_SRP!B2:H110,{6}, FALSE)), VLOOKUP(E1357,Store_Showcase!B2:H144,{6}, FALSE))</f>
      </c>
      <c r="AH1357" s="1">
        <f>VLOOKUP(G1357,Sku_Consolidated!A2:R957,18,FALSE)</f>
      </c>
      <c r="AI1357" s="1">
        <f>VLOOKUP(G1357,Sku_Consolidated!A2:S957,19,FALSE)</f>
      </c>
      <c r="AJ1357" s="1">
        <f>VLOOKUP(G1357,Sku_Consolidated!A2:T957,20,FALSE)</f>
      </c>
    </row>
    <row r="1358" spans="1:36" x14ac:dyDescent="0.25">
      <c r="A1358" s="1">
        <v>2024</v>
      </c>
      <c r="B1358" s="1" t="s">
        <v>31</v>
      </c>
      <c r="C1358" s="1" t="s">
        <v>32</v>
      </c>
      <c r="D1358" s="1" t="s">
        <v>33</v>
      </c>
      <c r="E1358" s="9" t="s">
        <v>2505</v>
      </c>
      <c r="F1358" s="1">
        <f>IF(VLOOKUP(G1358,Sku_Consolidated!A2:S957,{19},FALSE)="SHOWCASE", VLOOKUP(E1358,Store_Showcase!B2:C144,{2}, FALSE), IF(VLOOKUP(G1358,Sku_Consolidated!A2:S957,{19},FALSE)="VAM",VLOOKUP(E1358,Store_VAM!B2:C273,{2}, FALSE),VLOOKUP(E1358,Store_SRP!B2:C110,{2}, FALSE)))</f>
      </c>
      <c r="G1358" s="1">
        <v>61820</v>
      </c>
      <c r="H1358" s="1" t="s">
        <v>114</v>
      </c>
      <c r="I1358" s="10" t="s">
        <v>3587</v>
      </c>
      <c r="J1358" s="1">
        <f>VLOOKUP(G1358,Sku_Consolidated!A2:C957, 3, FALSE)</f>
      </c>
      <c r="K1358" s="10">
        <f>IF(J1358="PACK", I1358, 0)</f>
      </c>
      <c r="L1358" s="10">
        <f>IF(J1358="KG", I1358, I1358 * VLOOKUP(G1358,Sku_Consolidated!A2:U957,21,FALSE))</f>
      </c>
      <c r="M1358" s="10" t="s">
        <v>37</v>
      </c>
      <c r="N1358" s="11" t="s">
        <v>3588</v>
      </c>
      <c r="O1358" s="10" t="s">
        <v>3589</v>
      </c>
      <c r="P1358" s="10">
        <f>N1358 - O1358</f>
      </c>
      <c r="Q1358" s="1">
        <f>VLOOKUP(G1358,Sku_Consolidated!A2:G957,7, FALSE)</f>
      </c>
      <c r="R1358" s="1">
        <f>IF(IFERROR(VLOOKUP(E1358,Store_Showcase!B2:H144,7, FALSE), TRUE)=TRUE, IF(IFERROR(VLOOKUP(E1358,Store_SRP!B2:H110,7, FALSE), TRUE)=TRUE,VLOOKUP(E1358,Store_VAM!B2:H273,7, FALSE),VLOOKUP(E1358,Store_SRP!B2:H110,7, FALSE)), VLOOKUP(E1358,Store_Showcase!B2:H144,7, FALSE))</f>
      </c>
      <c r="S1358" s="1">
        <f>IF(IFERROR(VLOOKUP(E1358,Store_Showcase!B2:I144,8, FALSE), TRUE)=TRUE, IF(IFERROR(VLOOKUP(E1358,Store_SRP!B2:I110,8, FALSE), TRUE)=TRUE,VLOOKUP(E1358,Store_VAM!B2:I273,8, FALSE),VLOOKUP(E1358,Store_SRP!B2:I110,8, FALSE)), VLOOKUP(E1358,Store_Showcase!B2:I144,8, FALSE))</f>
      </c>
      <c r="T1358" s="1">
        <f>VLOOKUP(G1358,Sku_Consolidated!A2:R957,18,FALSE)</f>
      </c>
      <c r="U1358" s="1" t="s">
        <v>3543</v>
      </c>
      <c r="V1358" s="1">
        <f>IF(VLOOKUP(G1358,Sku_Consolidated!A2:S957,19,FALSE)="SHOWCASE", VLOOKUP(E1358,Store_Showcase!B2:L144,11, FALSE), IF(VLOOKUP(G1358,Sku_Consolidated!A2:S957,19,FALSE)="VAM",VLOOKUP(E1358,Store_VAM!B2:L273,11, FALSE),VLOOKUP(E1358,Store_SRP!B2:L110,11, FALSE)))</f>
      </c>
      <c r="W1358" s="1">
        <f>VLOOKUP(G1358,Sku_Consolidated!A2:W957,11,FALSE)</f>
      </c>
      <c r="X1358" s="1">
        <f>VLOOKUP(G1358,Sku_Consolidated!A2:H957,8,FALSE)</f>
      </c>
      <c r="Y1358" s="1">
        <f>VLOOKUP(G1358,Sku_Consolidated!A2:I957,9,FALSE)</f>
      </c>
      <c r="Z1358" s="1" t="s">
        <v>41</v>
      </c>
      <c r="AA1358" s="1">
        <f>VLOOKUP(G1358,Sku_Consolidated!A2:E957,5,FALSE)</f>
      </c>
      <c r="AB1358" s="1">
        <f>IF(VLOOKUP(G1358,Sku_Consolidated!A2:S957,19,FALSE)="SHOWCASE", VLOOKUP(E1358,Store_Showcase!B2:N144,13, FALSE), IF(VLOOKUP(G1358,Sku_Consolidated!A2:S957,19,FALSE)="VAM",VLOOKUP(E1358,Store_VAM!B2:N273,13, FALSE),VLOOKUP(E1358,Store_SRP!B2:N110,13, FALSE)))</f>
      </c>
      <c r="AC1358" s="1">
        <f>IF(IFERROR(AB1358,TRUE)=TRUE, "-","OK")</f>
      </c>
      <c r="AD1358" s="11" t="s">
        <v>37</v>
      </c>
      <c r="AE1358" s="11" t="s">
        <v>37</v>
      </c>
      <c r="AF1358" s="1">
        <f>IF(IFERROR(VLOOKUP(E1358,Store_Showcase!B2:H144,{5}, FALSE), TRUE)=TRUE, IF(IFERROR(VLOOKUP(E1358,Store_SRP!B2:H110,{5}, FALSE), TRUE)=TRUE,VLOOKUP(E1358,Store_VAM!B2:H273,{5}, FALSE),VLOOKUP(E1358,Store_SRP!B2:H110,{5}, FALSE)), VLOOKUP(E1358,Store_Showcase!B2:H144,{5}, FALSE))</f>
      </c>
      <c r="AG1358" s="1">
        <f>IF(IFERROR(VLOOKUP(E1358,Store_Showcase!B2:H144,{6}, FALSE), TRUE)=TRUE, IF(IFERROR(VLOOKUP(E1358,Store_SRP!B2:H110,{6}, FALSE), TRUE)=TRUE,VLOOKUP(E1358,Store_VAM!B2:H273,{6}, FALSE),VLOOKUP(E1358,Store_SRP!B2:H110,{6}, FALSE)), VLOOKUP(E1358,Store_Showcase!B2:H144,{6}, FALSE))</f>
      </c>
      <c r="AH1358" s="1">
        <f>VLOOKUP(G1358,Sku_Consolidated!A2:R957,18,FALSE)</f>
      </c>
      <c r="AI1358" s="1">
        <f>VLOOKUP(G1358,Sku_Consolidated!A2:S957,19,FALSE)</f>
      </c>
      <c r="AJ1358" s="1">
        <f>VLOOKUP(G1358,Sku_Consolidated!A2:T957,20,FALSE)</f>
      </c>
    </row>
    <row r="1359" spans="1:36" x14ac:dyDescent="0.25">
      <c r="A1359" s="1">
        <v>2024</v>
      </c>
      <c r="B1359" s="1" t="s">
        <v>31</v>
      </c>
      <c r="C1359" s="1" t="s">
        <v>32</v>
      </c>
      <c r="D1359" s="1" t="s">
        <v>33</v>
      </c>
      <c r="E1359" s="9" t="s">
        <v>2505</v>
      </c>
      <c r="F1359" s="1">
        <f>IF(VLOOKUP(G1359,Sku_Consolidated!A2:S957,{19},FALSE)="SHOWCASE", VLOOKUP(E1359,Store_Showcase!B2:C144,{2}, FALSE), IF(VLOOKUP(G1359,Sku_Consolidated!A2:S957,{19},FALSE)="VAM",VLOOKUP(E1359,Store_VAM!B2:C273,{2}, FALSE),VLOOKUP(E1359,Store_SRP!B2:C110,{2}, FALSE)))</f>
      </c>
      <c r="G1359" s="1">
        <v>61833</v>
      </c>
      <c r="H1359" s="1" t="s">
        <v>118</v>
      </c>
      <c r="I1359" s="10" t="s">
        <v>3590</v>
      </c>
      <c r="J1359" s="1">
        <f>VLOOKUP(G1359,Sku_Consolidated!A2:C957, 3, FALSE)</f>
      </c>
      <c r="K1359" s="10">
        <f>IF(J1359="PACK", I1359, 0)</f>
      </c>
      <c r="L1359" s="10">
        <f>IF(J1359="KG", I1359, I1359 * VLOOKUP(G1359,Sku_Consolidated!A2:U957,21,FALSE))</f>
      </c>
      <c r="M1359" s="10" t="s">
        <v>37</v>
      </c>
      <c r="N1359" s="11" t="s">
        <v>3591</v>
      </c>
      <c r="O1359" s="10" t="s">
        <v>3592</v>
      </c>
      <c r="P1359" s="10">
        <f>N1359 - O1359</f>
      </c>
      <c r="Q1359" s="1">
        <f>VLOOKUP(G1359,Sku_Consolidated!A2:G957,7, FALSE)</f>
      </c>
      <c r="R1359" s="1">
        <f>IF(IFERROR(VLOOKUP(E1359,Store_Showcase!B2:H144,7, FALSE), TRUE)=TRUE, IF(IFERROR(VLOOKUP(E1359,Store_SRP!B2:H110,7, FALSE), TRUE)=TRUE,VLOOKUP(E1359,Store_VAM!B2:H273,7, FALSE),VLOOKUP(E1359,Store_SRP!B2:H110,7, FALSE)), VLOOKUP(E1359,Store_Showcase!B2:H144,7, FALSE))</f>
      </c>
      <c r="S1359" s="1">
        <f>IF(IFERROR(VLOOKUP(E1359,Store_Showcase!B2:I144,8, FALSE), TRUE)=TRUE, IF(IFERROR(VLOOKUP(E1359,Store_SRP!B2:I110,8, FALSE), TRUE)=TRUE,VLOOKUP(E1359,Store_VAM!B2:I273,8, FALSE),VLOOKUP(E1359,Store_SRP!B2:I110,8, FALSE)), VLOOKUP(E1359,Store_Showcase!B2:I144,8, FALSE))</f>
      </c>
      <c r="T1359" s="1">
        <f>VLOOKUP(G1359,Sku_Consolidated!A2:R957,18,FALSE)</f>
      </c>
      <c r="U1359" s="1" t="s">
        <v>3543</v>
      </c>
      <c r="V1359" s="1">
        <f>IF(VLOOKUP(G1359,Sku_Consolidated!A2:S957,19,FALSE)="SHOWCASE", VLOOKUP(E1359,Store_Showcase!B2:L144,11, FALSE), IF(VLOOKUP(G1359,Sku_Consolidated!A2:S957,19,FALSE)="VAM",VLOOKUP(E1359,Store_VAM!B2:L273,11, FALSE),VLOOKUP(E1359,Store_SRP!B2:L110,11, FALSE)))</f>
      </c>
      <c r="W1359" s="1">
        <f>VLOOKUP(G1359,Sku_Consolidated!A2:W957,11,FALSE)</f>
      </c>
      <c r="X1359" s="1">
        <f>VLOOKUP(G1359,Sku_Consolidated!A2:H957,8,FALSE)</f>
      </c>
      <c r="Y1359" s="1">
        <f>VLOOKUP(G1359,Sku_Consolidated!A2:I957,9,FALSE)</f>
      </c>
      <c r="Z1359" s="1" t="s">
        <v>41</v>
      </c>
      <c r="AA1359" s="1">
        <f>VLOOKUP(G1359,Sku_Consolidated!A2:E957,5,FALSE)</f>
      </c>
      <c r="AB1359" s="1">
        <f>IF(VLOOKUP(G1359,Sku_Consolidated!A2:S957,19,FALSE)="SHOWCASE", VLOOKUP(E1359,Store_Showcase!B2:N144,13, FALSE), IF(VLOOKUP(G1359,Sku_Consolidated!A2:S957,19,FALSE)="VAM",VLOOKUP(E1359,Store_VAM!B2:N273,13, FALSE),VLOOKUP(E1359,Store_SRP!B2:N110,13, FALSE)))</f>
      </c>
      <c r="AC1359" s="1">
        <f>IF(IFERROR(AB1359,TRUE)=TRUE, "-","OK")</f>
      </c>
      <c r="AD1359" s="11" t="s">
        <v>37</v>
      </c>
      <c r="AE1359" s="11" t="s">
        <v>37</v>
      </c>
      <c r="AF1359" s="1">
        <f>IF(IFERROR(VLOOKUP(E1359,Store_Showcase!B2:H144,{5}, FALSE), TRUE)=TRUE, IF(IFERROR(VLOOKUP(E1359,Store_SRP!B2:H110,{5}, FALSE), TRUE)=TRUE,VLOOKUP(E1359,Store_VAM!B2:H273,{5}, FALSE),VLOOKUP(E1359,Store_SRP!B2:H110,{5}, FALSE)), VLOOKUP(E1359,Store_Showcase!B2:H144,{5}, FALSE))</f>
      </c>
      <c r="AG1359" s="1">
        <f>IF(IFERROR(VLOOKUP(E1359,Store_Showcase!B2:H144,{6}, FALSE), TRUE)=TRUE, IF(IFERROR(VLOOKUP(E1359,Store_SRP!B2:H110,{6}, FALSE), TRUE)=TRUE,VLOOKUP(E1359,Store_VAM!B2:H273,{6}, FALSE),VLOOKUP(E1359,Store_SRP!B2:H110,{6}, FALSE)), VLOOKUP(E1359,Store_Showcase!B2:H144,{6}, FALSE))</f>
      </c>
      <c r="AH1359" s="1">
        <f>VLOOKUP(G1359,Sku_Consolidated!A2:R957,18,FALSE)</f>
      </c>
      <c r="AI1359" s="1">
        <f>VLOOKUP(G1359,Sku_Consolidated!A2:S957,19,FALSE)</f>
      </c>
      <c r="AJ1359" s="1">
        <f>VLOOKUP(G1359,Sku_Consolidated!A2:T957,20,FALSE)</f>
      </c>
    </row>
    <row r="1360" spans="1:36" x14ac:dyDescent="0.25">
      <c r="A1360" s="1">
        <v>2024</v>
      </c>
      <c r="B1360" s="1" t="s">
        <v>31</v>
      </c>
      <c r="C1360" s="1" t="s">
        <v>32</v>
      </c>
      <c r="D1360" s="1" t="s">
        <v>33</v>
      </c>
      <c r="E1360" s="9" t="s">
        <v>2505</v>
      </c>
      <c r="F1360" s="1">
        <f>IF(VLOOKUP(G1360,Sku_Consolidated!A2:S957,{19},FALSE)="SHOWCASE", VLOOKUP(E1360,Store_Showcase!B2:C144,{2}, FALSE), IF(VLOOKUP(G1360,Sku_Consolidated!A2:S957,{19},FALSE)="VAM",VLOOKUP(E1360,Store_VAM!B2:C273,{2}, FALSE),VLOOKUP(E1360,Store_SRP!B2:C110,{2}, FALSE)))</f>
      </c>
      <c r="G1360" s="1">
        <v>61840</v>
      </c>
      <c r="H1360" s="1" t="s">
        <v>171</v>
      </c>
      <c r="I1360" s="10" t="s">
        <v>1806</v>
      </c>
      <c r="J1360" s="1">
        <f>VLOOKUP(G1360,Sku_Consolidated!A2:C957, 3, FALSE)</f>
      </c>
      <c r="K1360" s="10">
        <f>IF(J1360="PACK", I1360, 0)</f>
      </c>
      <c r="L1360" s="10">
        <f>IF(J1360="KG", I1360, I1360 * VLOOKUP(G1360,Sku_Consolidated!A2:U957,21,FALSE))</f>
      </c>
      <c r="M1360" s="10" t="s">
        <v>37</v>
      </c>
      <c r="N1360" s="11" t="s">
        <v>3593</v>
      </c>
      <c r="O1360" s="10" t="s">
        <v>3594</v>
      </c>
      <c r="P1360" s="10">
        <f>N1360 - O1360</f>
      </c>
      <c r="Q1360" s="1">
        <f>VLOOKUP(G1360,Sku_Consolidated!A2:G957,7, FALSE)</f>
      </c>
      <c r="R1360" s="1">
        <f>IF(IFERROR(VLOOKUP(E1360,Store_Showcase!B2:H144,7, FALSE), TRUE)=TRUE, IF(IFERROR(VLOOKUP(E1360,Store_SRP!B2:H110,7, FALSE), TRUE)=TRUE,VLOOKUP(E1360,Store_VAM!B2:H273,7, FALSE),VLOOKUP(E1360,Store_SRP!B2:H110,7, FALSE)), VLOOKUP(E1360,Store_Showcase!B2:H144,7, FALSE))</f>
      </c>
      <c r="S1360" s="1">
        <f>IF(IFERROR(VLOOKUP(E1360,Store_Showcase!B2:I144,8, FALSE), TRUE)=TRUE, IF(IFERROR(VLOOKUP(E1360,Store_SRP!B2:I110,8, FALSE), TRUE)=TRUE,VLOOKUP(E1360,Store_VAM!B2:I273,8, FALSE),VLOOKUP(E1360,Store_SRP!B2:I110,8, FALSE)), VLOOKUP(E1360,Store_Showcase!B2:I144,8, FALSE))</f>
      </c>
      <c r="T1360" s="1">
        <f>VLOOKUP(G1360,Sku_Consolidated!A2:R957,18,FALSE)</f>
      </c>
      <c r="U1360" s="1" t="s">
        <v>3543</v>
      </c>
      <c r="V1360" s="1">
        <f>IF(VLOOKUP(G1360,Sku_Consolidated!A2:S957,19,FALSE)="SHOWCASE", VLOOKUP(E1360,Store_Showcase!B2:L144,11, FALSE), IF(VLOOKUP(G1360,Sku_Consolidated!A2:S957,19,FALSE)="VAM",VLOOKUP(E1360,Store_VAM!B2:L273,11, FALSE),VLOOKUP(E1360,Store_SRP!B2:L110,11, FALSE)))</f>
      </c>
      <c r="W1360" s="1">
        <f>VLOOKUP(G1360,Sku_Consolidated!A2:W957,11,FALSE)</f>
      </c>
      <c r="X1360" s="1">
        <f>VLOOKUP(G1360,Sku_Consolidated!A2:H957,8,FALSE)</f>
      </c>
      <c r="Y1360" s="1">
        <f>VLOOKUP(G1360,Sku_Consolidated!A2:I957,9,FALSE)</f>
      </c>
      <c r="Z1360" s="1" t="s">
        <v>41</v>
      </c>
      <c r="AA1360" s="1">
        <f>VLOOKUP(G1360,Sku_Consolidated!A2:E957,5,FALSE)</f>
      </c>
      <c r="AB1360" s="1">
        <f>IF(VLOOKUP(G1360,Sku_Consolidated!A2:S957,19,FALSE)="SHOWCASE", VLOOKUP(E1360,Store_Showcase!B2:N144,13, FALSE), IF(VLOOKUP(G1360,Sku_Consolidated!A2:S957,19,FALSE)="VAM",VLOOKUP(E1360,Store_VAM!B2:N273,13, FALSE),VLOOKUP(E1360,Store_SRP!B2:N110,13, FALSE)))</f>
      </c>
      <c r="AC1360" s="1">
        <f>IF(IFERROR(AB1360,TRUE)=TRUE, "-","OK")</f>
      </c>
      <c r="AD1360" s="11" t="s">
        <v>37</v>
      </c>
      <c r="AE1360" s="11" t="s">
        <v>37</v>
      </c>
      <c r="AF1360" s="1">
        <f>IF(IFERROR(VLOOKUP(E1360,Store_Showcase!B2:H144,{5}, FALSE), TRUE)=TRUE, IF(IFERROR(VLOOKUP(E1360,Store_SRP!B2:H110,{5}, FALSE), TRUE)=TRUE,VLOOKUP(E1360,Store_VAM!B2:H273,{5}, FALSE),VLOOKUP(E1360,Store_SRP!B2:H110,{5}, FALSE)), VLOOKUP(E1360,Store_Showcase!B2:H144,{5}, FALSE))</f>
      </c>
      <c r="AG1360" s="1">
        <f>IF(IFERROR(VLOOKUP(E1360,Store_Showcase!B2:H144,{6}, FALSE), TRUE)=TRUE, IF(IFERROR(VLOOKUP(E1360,Store_SRP!B2:H110,{6}, FALSE), TRUE)=TRUE,VLOOKUP(E1360,Store_VAM!B2:H273,{6}, FALSE),VLOOKUP(E1360,Store_SRP!B2:H110,{6}, FALSE)), VLOOKUP(E1360,Store_Showcase!B2:H144,{6}, FALSE))</f>
      </c>
      <c r="AH1360" s="1">
        <f>VLOOKUP(G1360,Sku_Consolidated!A2:R957,18,FALSE)</f>
      </c>
      <c r="AI1360" s="1">
        <f>VLOOKUP(G1360,Sku_Consolidated!A2:S957,19,FALSE)</f>
      </c>
      <c r="AJ1360" s="1">
        <f>VLOOKUP(G1360,Sku_Consolidated!A2:T957,20,FALSE)</f>
      </c>
    </row>
    <row r="1361" spans="1:36" x14ac:dyDescent="0.25">
      <c r="A1361" s="1">
        <v>2024</v>
      </c>
      <c r="B1361" s="1" t="s">
        <v>31</v>
      </c>
      <c r="C1361" s="1" t="s">
        <v>32</v>
      </c>
      <c r="D1361" s="1" t="s">
        <v>33</v>
      </c>
      <c r="E1361" s="9" t="s">
        <v>2505</v>
      </c>
      <c r="F1361" s="1">
        <f>IF(VLOOKUP(G1361,Sku_Consolidated!A2:S957,{19},FALSE)="SHOWCASE", VLOOKUP(E1361,Store_Showcase!B2:C144,{2}, FALSE), IF(VLOOKUP(G1361,Sku_Consolidated!A2:S957,{19},FALSE)="VAM",VLOOKUP(E1361,Store_VAM!B2:C273,{2}, FALSE),VLOOKUP(E1361,Store_SRP!B2:C110,{2}, FALSE)))</f>
      </c>
      <c r="G1361" s="1">
        <v>61841</v>
      </c>
      <c r="H1361" s="1" t="s">
        <v>122</v>
      </c>
      <c r="I1361" s="10" t="s">
        <v>2065</v>
      </c>
      <c r="J1361" s="1">
        <f>VLOOKUP(G1361,Sku_Consolidated!A2:C957, 3, FALSE)</f>
      </c>
      <c r="K1361" s="10">
        <f>IF(J1361="PACK", I1361, 0)</f>
      </c>
      <c r="L1361" s="10">
        <f>IF(J1361="KG", I1361, I1361 * VLOOKUP(G1361,Sku_Consolidated!A2:U957,21,FALSE))</f>
      </c>
      <c r="M1361" s="10" t="s">
        <v>37</v>
      </c>
      <c r="N1361" s="11" t="s">
        <v>3595</v>
      </c>
      <c r="O1361" s="10" t="s">
        <v>3596</v>
      </c>
      <c r="P1361" s="10">
        <f>N1361 - O1361</f>
      </c>
      <c r="Q1361" s="1">
        <f>VLOOKUP(G1361,Sku_Consolidated!A2:G957,7, FALSE)</f>
      </c>
      <c r="R1361" s="1">
        <f>IF(IFERROR(VLOOKUP(E1361,Store_Showcase!B2:H144,7, FALSE), TRUE)=TRUE, IF(IFERROR(VLOOKUP(E1361,Store_SRP!B2:H110,7, FALSE), TRUE)=TRUE,VLOOKUP(E1361,Store_VAM!B2:H273,7, FALSE),VLOOKUP(E1361,Store_SRP!B2:H110,7, FALSE)), VLOOKUP(E1361,Store_Showcase!B2:H144,7, FALSE))</f>
      </c>
      <c r="S1361" s="1">
        <f>IF(IFERROR(VLOOKUP(E1361,Store_Showcase!B2:I144,8, FALSE), TRUE)=TRUE, IF(IFERROR(VLOOKUP(E1361,Store_SRP!B2:I110,8, FALSE), TRUE)=TRUE,VLOOKUP(E1361,Store_VAM!B2:I273,8, FALSE),VLOOKUP(E1361,Store_SRP!B2:I110,8, FALSE)), VLOOKUP(E1361,Store_Showcase!B2:I144,8, FALSE))</f>
      </c>
      <c r="T1361" s="1">
        <f>VLOOKUP(G1361,Sku_Consolidated!A2:R957,18,FALSE)</f>
      </c>
      <c r="U1361" s="1" t="s">
        <v>3543</v>
      </c>
      <c r="V1361" s="1">
        <f>IF(VLOOKUP(G1361,Sku_Consolidated!A2:S957,19,FALSE)="SHOWCASE", VLOOKUP(E1361,Store_Showcase!B2:L144,11, FALSE), IF(VLOOKUP(G1361,Sku_Consolidated!A2:S957,19,FALSE)="VAM",VLOOKUP(E1361,Store_VAM!B2:L273,11, FALSE),VLOOKUP(E1361,Store_SRP!B2:L110,11, FALSE)))</f>
      </c>
      <c r="W1361" s="1">
        <f>VLOOKUP(G1361,Sku_Consolidated!A2:W957,11,FALSE)</f>
      </c>
      <c r="X1361" s="1">
        <f>VLOOKUP(G1361,Sku_Consolidated!A2:H957,8,FALSE)</f>
      </c>
      <c r="Y1361" s="1">
        <f>VLOOKUP(G1361,Sku_Consolidated!A2:I957,9,FALSE)</f>
      </c>
      <c r="Z1361" s="1" t="s">
        <v>41</v>
      </c>
      <c r="AA1361" s="1">
        <f>VLOOKUP(G1361,Sku_Consolidated!A2:E957,5,FALSE)</f>
      </c>
      <c r="AB1361" s="1">
        <f>IF(VLOOKUP(G1361,Sku_Consolidated!A2:S957,19,FALSE)="SHOWCASE", VLOOKUP(E1361,Store_Showcase!B2:N144,13, FALSE), IF(VLOOKUP(G1361,Sku_Consolidated!A2:S957,19,FALSE)="VAM",VLOOKUP(E1361,Store_VAM!B2:N273,13, FALSE),VLOOKUP(E1361,Store_SRP!B2:N110,13, FALSE)))</f>
      </c>
      <c r="AC1361" s="1">
        <f>IF(IFERROR(AB1361,TRUE)=TRUE, "-","OK")</f>
      </c>
      <c r="AD1361" s="11" t="s">
        <v>37</v>
      </c>
      <c r="AE1361" s="11" t="s">
        <v>37</v>
      </c>
      <c r="AF1361" s="1">
        <f>IF(IFERROR(VLOOKUP(E1361,Store_Showcase!B2:H144,{5}, FALSE), TRUE)=TRUE, IF(IFERROR(VLOOKUP(E1361,Store_SRP!B2:H110,{5}, FALSE), TRUE)=TRUE,VLOOKUP(E1361,Store_VAM!B2:H273,{5}, FALSE),VLOOKUP(E1361,Store_SRP!B2:H110,{5}, FALSE)), VLOOKUP(E1361,Store_Showcase!B2:H144,{5}, FALSE))</f>
      </c>
      <c r="AG1361" s="1">
        <f>IF(IFERROR(VLOOKUP(E1361,Store_Showcase!B2:H144,{6}, FALSE), TRUE)=TRUE, IF(IFERROR(VLOOKUP(E1361,Store_SRP!B2:H110,{6}, FALSE), TRUE)=TRUE,VLOOKUP(E1361,Store_VAM!B2:H273,{6}, FALSE),VLOOKUP(E1361,Store_SRP!B2:H110,{6}, FALSE)), VLOOKUP(E1361,Store_Showcase!B2:H144,{6}, FALSE))</f>
      </c>
      <c r="AH1361" s="1">
        <f>VLOOKUP(G1361,Sku_Consolidated!A2:R957,18,FALSE)</f>
      </c>
      <c r="AI1361" s="1">
        <f>VLOOKUP(G1361,Sku_Consolidated!A2:S957,19,FALSE)</f>
      </c>
      <c r="AJ1361" s="1">
        <f>VLOOKUP(G1361,Sku_Consolidated!A2:T957,20,FALSE)</f>
      </c>
    </row>
    <row r="1362" spans="1:36" x14ac:dyDescent="0.25">
      <c r="A1362" s="1">
        <v>2024</v>
      </c>
      <c r="B1362" s="1" t="s">
        <v>31</v>
      </c>
      <c r="C1362" s="1" t="s">
        <v>32</v>
      </c>
      <c r="D1362" s="1" t="s">
        <v>33</v>
      </c>
      <c r="E1362" s="9" t="s">
        <v>2505</v>
      </c>
      <c r="F1362" s="1">
        <f>IF(VLOOKUP(G1362,Sku_Consolidated!A2:S957,{19},FALSE)="SHOWCASE", VLOOKUP(E1362,Store_Showcase!B2:C144,{2}, FALSE), IF(VLOOKUP(G1362,Sku_Consolidated!A2:S957,{19},FALSE)="VAM",VLOOKUP(E1362,Store_VAM!B2:C273,{2}, FALSE),VLOOKUP(E1362,Store_SRP!B2:C110,{2}, FALSE)))</f>
      </c>
      <c r="G1362" s="1">
        <v>61852</v>
      </c>
      <c r="H1362" s="1" t="s">
        <v>138</v>
      </c>
      <c r="I1362" s="10" t="s">
        <v>3597</v>
      </c>
      <c r="J1362" s="1">
        <f>VLOOKUP(G1362,Sku_Consolidated!A2:C957, 3, FALSE)</f>
      </c>
      <c r="K1362" s="10">
        <f>IF(J1362="PACK", I1362, 0)</f>
      </c>
      <c r="L1362" s="10">
        <f>IF(J1362="KG", I1362, I1362 * VLOOKUP(G1362,Sku_Consolidated!A2:U957,21,FALSE))</f>
      </c>
      <c r="M1362" s="10" t="s">
        <v>37</v>
      </c>
      <c r="N1362" s="11" t="s">
        <v>3598</v>
      </c>
      <c r="O1362" s="10" t="s">
        <v>3599</v>
      </c>
      <c r="P1362" s="10">
        <f>N1362 - O1362</f>
      </c>
      <c r="Q1362" s="1">
        <f>VLOOKUP(G1362,Sku_Consolidated!A2:G957,7, FALSE)</f>
      </c>
      <c r="R1362" s="1">
        <f>IF(IFERROR(VLOOKUP(E1362,Store_Showcase!B2:H144,7, FALSE), TRUE)=TRUE, IF(IFERROR(VLOOKUP(E1362,Store_SRP!B2:H110,7, FALSE), TRUE)=TRUE,VLOOKUP(E1362,Store_VAM!B2:H273,7, FALSE),VLOOKUP(E1362,Store_SRP!B2:H110,7, FALSE)), VLOOKUP(E1362,Store_Showcase!B2:H144,7, FALSE))</f>
      </c>
      <c r="S1362" s="1">
        <f>IF(IFERROR(VLOOKUP(E1362,Store_Showcase!B2:I144,8, FALSE), TRUE)=TRUE, IF(IFERROR(VLOOKUP(E1362,Store_SRP!B2:I110,8, FALSE), TRUE)=TRUE,VLOOKUP(E1362,Store_VAM!B2:I273,8, FALSE),VLOOKUP(E1362,Store_SRP!B2:I110,8, FALSE)), VLOOKUP(E1362,Store_Showcase!B2:I144,8, FALSE))</f>
      </c>
      <c r="T1362" s="1">
        <f>VLOOKUP(G1362,Sku_Consolidated!A2:R957,18,FALSE)</f>
      </c>
      <c r="U1362" s="1" t="s">
        <v>3543</v>
      </c>
      <c r="V1362" s="1">
        <f>IF(VLOOKUP(G1362,Sku_Consolidated!A2:S957,19,FALSE)="SHOWCASE", VLOOKUP(E1362,Store_Showcase!B2:L144,11, FALSE), IF(VLOOKUP(G1362,Sku_Consolidated!A2:S957,19,FALSE)="VAM",VLOOKUP(E1362,Store_VAM!B2:L273,11, FALSE),VLOOKUP(E1362,Store_SRP!B2:L110,11, FALSE)))</f>
      </c>
      <c r="W1362" s="1">
        <f>VLOOKUP(G1362,Sku_Consolidated!A2:W957,11,FALSE)</f>
      </c>
      <c r="X1362" s="1">
        <f>VLOOKUP(G1362,Sku_Consolidated!A2:H957,8,FALSE)</f>
      </c>
      <c r="Y1362" s="1">
        <f>VLOOKUP(G1362,Sku_Consolidated!A2:I957,9,FALSE)</f>
      </c>
      <c r="Z1362" s="1" t="s">
        <v>41</v>
      </c>
      <c r="AA1362" s="1">
        <f>VLOOKUP(G1362,Sku_Consolidated!A2:E957,5,FALSE)</f>
      </c>
      <c r="AB1362" s="1">
        <f>IF(VLOOKUP(G1362,Sku_Consolidated!A2:S957,19,FALSE)="SHOWCASE", VLOOKUP(E1362,Store_Showcase!B2:N144,13, FALSE), IF(VLOOKUP(G1362,Sku_Consolidated!A2:S957,19,FALSE)="VAM",VLOOKUP(E1362,Store_VAM!B2:N273,13, FALSE),VLOOKUP(E1362,Store_SRP!B2:N110,13, FALSE)))</f>
      </c>
      <c r="AC1362" s="1">
        <f>IF(IFERROR(AB1362,TRUE)=TRUE, "-","OK")</f>
      </c>
      <c r="AD1362" s="11" t="s">
        <v>37</v>
      </c>
      <c r="AE1362" s="11" t="s">
        <v>37</v>
      </c>
      <c r="AF1362" s="1">
        <f>IF(IFERROR(VLOOKUP(E1362,Store_Showcase!B2:H144,{5}, FALSE), TRUE)=TRUE, IF(IFERROR(VLOOKUP(E1362,Store_SRP!B2:H110,{5}, FALSE), TRUE)=TRUE,VLOOKUP(E1362,Store_VAM!B2:H273,{5}, FALSE),VLOOKUP(E1362,Store_SRP!B2:H110,{5}, FALSE)), VLOOKUP(E1362,Store_Showcase!B2:H144,{5}, FALSE))</f>
      </c>
      <c r="AG1362" s="1">
        <f>IF(IFERROR(VLOOKUP(E1362,Store_Showcase!B2:H144,{6}, FALSE), TRUE)=TRUE, IF(IFERROR(VLOOKUP(E1362,Store_SRP!B2:H110,{6}, FALSE), TRUE)=TRUE,VLOOKUP(E1362,Store_VAM!B2:H273,{6}, FALSE),VLOOKUP(E1362,Store_SRP!B2:H110,{6}, FALSE)), VLOOKUP(E1362,Store_Showcase!B2:H144,{6}, FALSE))</f>
      </c>
      <c r="AH1362" s="1">
        <f>VLOOKUP(G1362,Sku_Consolidated!A2:R957,18,FALSE)</f>
      </c>
      <c r="AI1362" s="1">
        <f>VLOOKUP(G1362,Sku_Consolidated!A2:S957,19,FALSE)</f>
      </c>
      <c r="AJ1362" s="1">
        <f>VLOOKUP(G1362,Sku_Consolidated!A2:T957,20,FALSE)</f>
      </c>
    </row>
    <row r="1363" spans="1:36" x14ac:dyDescent="0.25">
      <c r="A1363" s="1">
        <v>2024</v>
      </c>
      <c r="B1363" s="1" t="s">
        <v>31</v>
      </c>
      <c r="C1363" s="1" t="s">
        <v>32</v>
      </c>
      <c r="D1363" s="1" t="s">
        <v>33</v>
      </c>
      <c r="E1363" s="9" t="s">
        <v>3600</v>
      </c>
      <c r="F1363" s="1">
        <f>IF(VLOOKUP(G1363,Sku_Consolidated!A2:S957,{19},FALSE)="SHOWCASE", VLOOKUP(E1363,Store_Showcase!B2:C144,{2}, FALSE), IF(VLOOKUP(G1363,Sku_Consolidated!A2:S957,{19},FALSE)="VAM",VLOOKUP(E1363,Store_VAM!B2:C273,{2}, FALSE),VLOOKUP(E1363,Store_SRP!B2:C110,{2}, FALSE)))</f>
      </c>
      <c r="G1363" s="1">
        <v>13917</v>
      </c>
      <c r="H1363" s="1" t="s">
        <v>3204</v>
      </c>
      <c r="I1363" s="10" t="s">
        <v>3574</v>
      </c>
      <c r="J1363" s="1">
        <f>VLOOKUP(G1363,Sku_Consolidated!A2:C957, 3, FALSE)</f>
      </c>
      <c r="K1363" s="10">
        <f>IF(J1363="PACK", I1363, 0)</f>
      </c>
      <c r="L1363" s="10">
        <f>IF(J1363="KG", I1363, I1363 * VLOOKUP(G1363,Sku_Consolidated!A2:U957,21,FALSE))</f>
      </c>
      <c r="M1363" s="10" t="s">
        <v>37</v>
      </c>
      <c r="N1363" s="11" t="s">
        <v>3601</v>
      </c>
      <c r="O1363" s="10" t="s">
        <v>3602</v>
      </c>
      <c r="P1363" s="10">
        <f>N1363 - O1363</f>
      </c>
      <c r="Q1363" s="1">
        <f>VLOOKUP(G1363,Sku_Consolidated!A2:G957,7, FALSE)</f>
      </c>
      <c r="R1363" s="1">
        <f>IF(IFERROR(VLOOKUP(E1363,Store_Showcase!B2:H144,7, FALSE), TRUE)=TRUE, IF(IFERROR(VLOOKUP(E1363,Store_SRP!B2:H110,7, FALSE), TRUE)=TRUE,VLOOKUP(E1363,Store_VAM!B2:H273,7, FALSE),VLOOKUP(E1363,Store_SRP!B2:H110,7, FALSE)), VLOOKUP(E1363,Store_Showcase!B2:H144,7, FALSE))</f>
      </c>
      <c r="S1363" s="1">
        <f>IF(IFERROR(VLOOKUP(E1363,Store_Showcase!B2:I144,8, FALSE), TRUE)=TRUE, IF(IFERROR(VLOOKUP(E1363,Store_SRP!B2:I110,8, FALSE), TRUE)=TRUE,VLOOKUP(E1363,Store_VAM!B2:I273,8, FALSE),VLOOKUP(E1363,Store_SRP!B2:I110,8, FALSE)), VLOOKUP(E1363,Store_Showcase!B2:I144,8, FALSE))</f>
      </c>
      <c r="T1363" s="1">
        <f>VLOOKUP(G1363,Sku_Consolidated!A2:R957,18,FALSE)</f>
      </c>
      <c r="U1363" s="1" t="s">
        <v>3603</v>
      </c>
      <c r="V1363" s="1">
        <f>IF(VLOOKUP(G1363,Sku_Consolidated!A2:S957,19,FALSE)="SHOWCASE", VLOOKUP(E1363,Store_Showcase!B2:L144,11, FALSE), IF(VLOOKUP(G1363,Sku_Consolidated!A2:S957,19,FALSE)="VAM",VLOOKUP(E1363,Store_VAM!B2:L273,11, FALSE),VLOOKUP(E1363,Store_SRP!B2:L110,11, FALSE)))</f>
      </c>
      <c r="W1363" s="1">
        <f>VLOOKUP(G1363,Sku_Consolidated!A2:W957,11,FALSE)</f>
      </c>
      <c r="X1363" s="1">
        <f>VLOOKUP(G1363,Sku_Consolidated!A2:H957,8,FALSE)</f>
      </c>
      <c r="Y1363" s="1">
        <f>VLOOKUP(G1363,Sku_Consolidated!A2:I957,9,FALSE)</f>
      </c>
      <c r="Z1363" s="1" t="s">
        <v>41</v>
      </c>
      <c r="AA1363" s="1">
        <f>VLOOKUP(G1363,Sku_Consolidated!A2:E957,5,FALSE)</f>
      </c>
      <c r="AB1363" s="1">
        <f>IF(VLOOKUP(G1363,Sku_Consolidated!A2:S957,19,FALSE)="SHOWCASE", VLOOKUP(E1363,Store_Showcase!B2:N144,13, FALSE), IF(VLOOKUP(G1363,Sku_Consolidated!A2:S957,19,FALSE)="VAM",VLOOKUP(E1363,Store_VAM!B2:N273,13, FALSE),VLOOKUP(E1363,Store_SRP!B2:N110,13, FALSE)))</f>
      </c>
      <c r="AC1363" s="1">
        <f>IF(IFERROR(AB1363,TRUE)=TRUE, "-","OK")</f>
      </c>
      <c r="AD1363" s="11" t="s">
        <v>37</v>
      </c>
      <c r="AE1363" s="11" t="s">
        <v>37</v>
      </c>
      <c r="AF1363" s="1">
        <f>IF(IFERROR(VLOOKUP(E1363,Store_Showcase!B2:H144,{5}, FALSE), TRUE)=TRUE, IF(IFERROR(VLOOKUP(E1363,Store_SRP!B2:H110,{5}, FALSE), TRUE)=TRUE,VLOOKUP(E1363,Store_VAM!B2:H273,{5}, FALSE),VLOOKUP(E1363,Store_SRP!B2:H110,{5}, FALSE)), VLOOKUP(E1363,Store_Showcase!B2:H144,{5}, FALSE))</f>
      </c>
      <c r="AG1363" s="1">
        <f>IF(IFERROR(VLOOKUP(E1363,Store_Showcase!B2:H144,{6}, FALSE), TRUE)=TRUE, IF(IFERROR(VLOOKUP(E1363,Store_SRP!B2:H110,{6}, FALSE), TRUE)=TRUE,VLOOKUP(E1363,Store_VAM!B2:H273,{6}, FALSE),VLOOKUP(E1363,Store_SRP!B2:H110,{6}, FALSE)), VLOOKUP(E1363,Store_Showcase!B2:H144,{6}, FALSE))</f>
      </c>
      <c r="AH1363" s="1">
        <f>VLOOKUP(G1363,Sku_Consolidated!A2:R957,18,FALSE)</f>
      </c>
      <c r="AI1363" s="1">
        <f>VLOOKUP(G1363,Sku_Consolidated!A2:S957,19,FALSE)</f>
      </c>
      <c r="AJ1363" s="1">
        <f>VLOOKUP(G1363,Sku_Consolidated!A2:T957,20,FALSE)</f>
      </c>
    </row>
    <row r="1364" spans="1:36" x14ac:dyDescent="0.25">
      <c r="A1364" s="1">
        <v>2024</v>
      </c>
      <c r="B1364" s="1" t="s">
        <v>31</v>
      </c>
      <c r="C1364" s="1" t="s">
        <v>32</v>
      </c>
      <c r="D1364" s="1" t="s">
        <v>33</v>
      </c>
      <c r="E1364" s="9" t="s">
        <v>3600</v>
      </c>
      <c r="F1364" s="1">
        <f>IF(VLOOKUP(G1364,Sku_Consolidated!A2:S957,{19},FALSE)="SHOWCASE", VLOOKUP(E1364,Store_Showcase!B2:C144,{2}, FALSE), IF(VLOOKUP(G1364,Sku_Consolidated!A2:S957,{19},FALSE)="VAM",VLOOKUP(E1364,Store_VAM!B2:C273,{2}, FALSE),VLOOKUP(E1364,Store_SRP!B2:C110,{2}, FALSE)))</f>
      </c>
      <c r="G1364" s="1">
        <v>61719</v>
      </c>
      <c r="H1364" s="1" t="s">
        <v>35</v>
      </c>
      <c r="I1364" s="10" t="s">
        <v>408</v>
      </c>
      <c r="J1364" s="1">
        <f>VLOOKUP(G1364,Sku_Consolidated!A2:C957, 3, FALSE)</f>
      </c>
      <c r="K1364" s="10">
        <f>IF(J1364="PACK", I1364, 0)</f>
      </c>
      <c r="L1364" s="10">
        <f>IF(J1364="KG", I1364, I1364 * VLOOKUP(G1364,Sku_Consolidated!A2:U957,21,FALSE))</f>
      </c>
      <c r="M1364" s="10" t="s">
        <v>37</v>
      </c>
      <c r="N1364" s="11" t="s">
        <v>3604</v>
      </c>
      <c r="O1364" s="10" t="s">
        <v>3605</v>
      </c>
      <c r="P1364" s="10">
        <f>N1364 - O1364</f>
      </c>
      <c r="Q1364" s="1">
        <f>VLOOKUP(G1364,Sku_Consolidated!A2:G957,7, FALSE)</f>
      </c>
      <c r="R1364" s="1">
        <f>IF(IFERROR(VLOOKUP(E1364,Store_Showcase!B2:H144,7, FALSE), TRUE)=TRUE, IF(IFERROR(VLOOKUP(E1364,Store_SRP!B2:H110,7, FALSE), TRUE)=TRUE,VLOOKUP(E1364,Store_VAM!B2:H273,7, FALSE),VLOOKUP(E1364,Store_SRP!B2:H110,7, FALSE)), VLOOKUP(E1364,Store_Showcase!B2:H144,7, FALSE))</f>
      </c>
      <c r="S1364" s="1">
        <f>IF(IFERROR(VLOOKUP(E1364,Store_Showcase!B2:I144,8, FALSE), TRUE)=TRUE, IF(IFERROR(VLOOKUP(E1364,Store_SRP!B2:I110,8, FALSE), TRUE)=TRUE,VLOOKUP(E1364,Store_VAM!B2:I273,8, FALSE),VLOOKUP(E1364,Store_SRP!B2:I110,8, FALSE)), VLOOKUP(E1364,Store_Showcase!B2:I144,8, FALSE))</f>
      </c>
      <c r="T1364" s="1">
        <f>VLOOKUP(G1364,Sku_Consolidated!A2:R957,18,FALSE)</f>
      </c>
      <c r="U1364" s="1" t="s">
        <v>3603</v>
      </c>
      <c r="V1364" s="1">
        <f>IF(VLOOKUP(G1364,Sku_Consolidated!A2:S957,19,FALSE)="SHOWCASE", VLOOKUP(E1364,Store_Showcase!B2:L144,11, FALSE), IF(VLOOKUP(G1364,Sku_Consolidated!A2:S957,19,FALSE)="VAM",VLOOKUP(E1364,Store_VAM!B2:L273,11, FALSE),VLOOKUP(E1364,Store_SRP!B2:L110,11, FALSE)))</f>
      </c>
      <c r="W1364" s="1">
        <f>VLOOKUP(G1364,Sku_Consolidated!A2:W957,11,FALSE)</f>
      </c>
      <c r="X1364" s="1">
        <f>VLOOKUP(G1364,Sku_Consolidated!A2:H957,8,FALSE)</f>
      </c>
      <c r="Y1364" s="1">
        <f>VLOOKUP(G1364,Sku_Consolidated!A2:I957,9,FALSE)</f>
      </c>
      <c r="Z1364" s="1" t="s">
        <v>41</v>
      </c>
      <c r="AA1364" s="1">
        <f>VLOOKUP(G1364,Sku_Consolidated!A2:E957,5,FALSE)</f>
      </c>
      <c r="AB1364" s="1">
        <f>IF(VLOOKUP(G1364,Sku_Consolidated!A2:S957,19,FALSE)="SHOWCASE", VLOOKUP(E1364,Store_Showcase!B2:N144,13, FALSE), IF(VLOOKUP(G1364,Sku_Consolidated!A2:S957,19,FALSE)="VAM",VLOOKUP(E1364,Store_VAM!B2:N273,13, FALSE),VLOOKUP(E1364,Store_SRP!B2:N110,13, FALSE)))</f>
      </c>
      <c r="AC1364" s="1">
        <f>IF(IFERROR(AB1364,TRUE)=TRUE, "-","OK")</f>
      </c>
      <c r="AD1364" s="11" t="s">
        <v>37</v>
      </c>
      <c r="AE1364" s="11" t="s">
        <v>37</v>
      </c>
      <c r="AF1364" s="1">
        <f>IF(IFERROR(VLOOKUP(E1364,Store_Showcase!B2:H144,{5}, FALSE), TRUE)=TRUE, IF(IFERROR(VLOOKUP(E1364,Store_SRP!B2:H110,{5}, FALSE), TRUE)=TRUE,VLOOKUP(E1364,Store_VAM!B2:H273,{5}, FALSE),VLOOKUP(E1364,Store_SRP!B2:H110,{5}, FALSE)), VLOOKUP(E1364,Store_Showcase!B2:H144,{5}, FALSE))</f>
      </c>
      <c r="AG1364" s="1">
        <f>IF(IFERROR(VLOOKUP(E1364,Store_Showcase!B2:H144,{6}, FALSE), TRUE)=TRUE, IF(IFERROR(VLOOKUP(E1364,Store_SRP!B2:H110,{6}, FALSE), TRUE)=TRUE,VLOOKUP(E1364,Store_VAM!B2:H273,{6}, FALSE),VLOOKUP(E1364,Store_SRP!B2:H110,{6}, FALSE)), VLOOKUP(E1364,Store_Showcase!B2:H144,{6}, FALSE))</f>
      </c>
      <c r="AH1364" s="1">
        <f>VLOOKUP(G1364,Sku_Consolidated!A2:R957,18,FALSE)</f>
      </c>
      <c r="AI1364" s="1">
        <f>VLOOKUP(G1364,Sku_Consolidated!A2:S957,19,FALSE)</f>
      </c>
      <c r="AJ1364" s="1">
        <f>VLOOKUP(G1364,Sku_Consolidated!A2:T957,20,FALSE)</f>
      </c>
    </row>
    <row r="1365" spans="1:36" x14ac:dyDescent="0.25">
      <c r="A1365" s="1">
        <v>2024</v>
      </c>
      <c r="B1365" s="1" t="s">
        <v>31</v>
      </c>
      <c r="C1365" s="1" t="s">
        <v>32</v>
      </c>
      <c r="D1365" s="1" t="s">
        <v>33</v>
      </c>
      <c r="E1365" s="9" t="s">
        <v>3600</v>
      </c>
      <c r="F1365" s="1">
        <f>IF(VLOOKUP(G1365,Sku_Consolidated!A2:S957,{19},FALSE)="SHOWCASE", VLOOKUP(E1365,Store_Showcase!B2:C144,{2}, FALSE), IF(VLOOKUP(G1365,Sku_Consolidated!A2:S957,{19},FALSE)="VAM",VLOOKUP(E1365,Store_VAM!B2:C273,{2}, FALSE),VLOOKUP(E1365,Store_SRP!B2:C110,{2}, FALSE)))</f>
      </c>
      <c r="G1365" s="1">
        <v>61720</v>
      </c>
      <c r="H1365" s="1" t="s">
        <v>143</v>
      </c>
      <c r="I1365" s="10" t="s">
        <v>396</v>
      </c>
      <c r="J1365" s="1">
        <f>VLOOKUP(G1365,Sku_Consolidated!A2:C957, 3, FALSE)</f>
      </c>
      <c r="K1365" s="10">
        <f>IF(J1365="PACK", I1365, 0)</f>
      </c>
      <c r="L1365" s="10">
        <f>IF(J1365="KG", I1365, I1365 * VLOOKUP(G1365,Sku_Consolidated!A2:U957,21,FALSE))</f>
      </c>
      <c r="M1365" s="10" t="s">
        <v>37</v>
      </c>
      <c r="N1365" s="11" t="s">
        <v>3606</v>
      </c>
      <c r="O1365" s="10" t="s">
        <v>3607</v>
      </c>
      <c r="P1365" s="10">
        <f>N1365 - O1365</f>
      </c>
      <c r="Q1365" s="1">
        <f>VLOOKUP(G1365,Sku_Consolidated!A2:G957,7, FALSE)</f>
      </c>
      <c r="R1365" s="1">
        <f>IF(IFERROR(VLOOKUP(E1365,Store_Showcase!B2:H144,7, FALSE), TRUE)=TRUE, IF(IFERROR(VLOOKUP(E1365,Store_SRP!B2:H110,7, FALSE), TRUE)=TRUE,VLOOKUP(E1365,Store_VAM!B2:H273,7, FALSE),VLOOKUP(E1365,Store_SRP!B2:H110,7, FALSE)), VLOOKUP(E1365,Store_Showcase!B2:H144,7, FALSE))</f>
      </c>
      <c r="S1365" s="1">
        <f>IF(IFERROR(VLOOKUP(E1365,Store_Showcase!B2:I144,8, FALSE), TRUE)=TRUE, IF(IFERROR(VLOOKUP(E1365,Store_SRP!B2:I110,8, FALSE), TRUE)=TRUE,VLOOKUP(E1365,Store_VAM!B2:I273,8, FALSE),VLOOKUP(E1365,Store_SRP!B2:I110,8, FALSE)), VLOOKUP(E1365,Store_Showcase!B2:I144,8, FALSE))</f>
      </c>
      <c r="T1365" s="1">
        <f>VLOOKUP(G1365,Sku_Consolidated!A2:R957,18,FALSE)</f>
      </c>
      <c r="U1365" s="1" t="s">
        <v>3603</v>
      </c>
      <c r="V1365" s="1">
        <f>IF(VLOOKUP(G1365,Sku_Consolidated!A2:S957,19,FALSE)="SHOWCASE", VLOOKUP(E1365,Store_Showcase!B2:L144,11, FALSE), IF(VLOOKUP(G1365,Sku_Consolidated!A2:S957,19,FALSE)="VAM",VLOOKUP(E1365,Store_VAM!B2:L273,11, FALSE),VLOOKUP(E1365,Store_SRP!B2:L110,11, FALSE)))</f>
      </c>
      <c r="W1365" s="1">
        <f>VLOOKUP(G1365,Sku_Consolidated!A2:W957,11,FALSE)</f>
      </c>
      <c r="X1365" s="1">
        <f>VLOOKUP(G1365,Sku_Consolidated!A2:H957,8,FALSE)</f>
      </c>
      <c r="Y1365" s="1">
        <f>VLOOKUP(G1365,Sku_Consolidated!A2:I957,9,FALSE)</f>
      </c>
      <c r="Z1365" s="1" t="s">
        <v>41</v>
      </c>
      <c r="AA1365" s="1">
        <f>VLOOKUP(G1365,Sku_Consolidated!A2:E957,5,FALSE)</f>
      </c>
      <c r="AB1365" s="1">
        <f>IF(VLOOKUP(G1365,Sku_Consolidated!A2:S957,19,FALSE)="SHOWCASE", VLOOKUP(E1365,Store_Showcase!B2:N144,13, FALSE), IF(VLOOKUP(G1365,Sku_Consolidated!A2:S957,19,FALSE)="VAM",VLOOKUP(E1365,Store_VAM!B2:N273,13, FALSE),VLOOKUP(E1365,Store_SRP!B2:N110,13, FALSE)))</f>
      </c>
      <c r="AC1365" s="1">
        <f>IF(IFERROR(AB1365,TRUE)=TRUE, "-","OK")</f>
      </c>
      <c r="AD1365" s="11" t="s">
        <v>37</v>
      </c>
      <c r="AE1365" s="11" t="s">
        <v>37</v>
      </c>
      <c r="AF1365" s="1">
        <f>IF(IFERROR(VLOOKUP(E1365,Store_Showcase!B2:H144,{5}, FALSE), TRUE)=TRUE, IF(IFERROR(VLOOKUP(E1365,Store_SRP!B2:H110,{5}, FALSE), TRUE)=TRUE,VLOOKUP(E1365,Store_VAM!B2:H273,{5}, FALSE),VLOOKUP(E1365,Store_SRP!B2:H110,{5}, FALSE)), VLOOKUP(E1365,Store_Showcase!B2:H144,{5}, FALSE))</f>
      </c>
      <c r="AG1365" s="1">
        <f>IF(IFERROR(VLOOKUP(E1365,Store_Showcase!B2:H144,{6}, FALSE), TRUE)=TRUE, IF(IFERROR(VLOOKUP(E1365,Store_SRP!B2:H110,{6}, FALSE), TRUE)=TRUE,VLOOKUP(E1365,Store_VAM!B2:H273,{6}, FALSE),VLOOKUP(E1365,Store_SRP!B2:H110,{6}, FALSE)), VLOOKUP(E1365,Store_Showcase!B2:H144,{6}, FALSE))</f>
      </c>
      <c r="AH1365" s="1">
        <f>VLOOKUP(G1365,Sku_Consolidated!A2:R957,18,FALSE)</f>
      </c>
      <c r="AI1365" s="1">
        <f>VLOOKUP(G1365,Sku_Consolidated!A2:S957,19,FALSE)</f>
      </c>
      <c r="AJ1365" s="1">
        <f>VLOOKUP(G1365,Sku_Consolidated!A2:T957,20,FALSE)</f>
      </c>
    </row>
    <row r="1366" spans="1:36" x14ac:dyDescent="0.25">
      <c r="A1366" s="1">
        <v>2024</v>
      </c>
      <c r="B1366" s="1" t="s">
        <v>31</v>
      </c>
      <c r="C1366" s="1" t="s">
        <v>32</v>
      </c>
      <c r="D1366" s="1" t="s">
        <v>33</v>
      </c>
      <c r="E1366" s="9" t="s">
        <v>3600</v>
      </c>
      <c r="F1366" s="1">
        <f>IF(VLOOKUP(G1366,Sku_Consolidated!A2:S957,{19},FALSE)="SHOWCASE", VLOOKUP(E1366,Store_Showcase!B2:C144,{2}, FALSE), IF(VLOOKUP(G1366,Sku_Consolidated!A2:S957,{19},FALSE)="VAM",VLOOKUP(E1366,Store_VAM!B2:C273,{2}, FALSE),VLOOKUP(E1366,Store_SRP!B2:C110,{2}, FALSE)))</f>
      </c>
      <c r="G1366" s="1">
        <v>61721</v>
      </c>
      <c r="H1366" s="1" t="s">
        <v>42</v>
      </c>
      <c r="I1366" s="10" t="s">
        <v>75</v>
      </c>
      <c r="J1366" s="1">
        <f>VLOOKUP(G1366,Sku_Consolidated!A2:C957, 3, FALSE)</f>
      </c>
      <c r="K1366" s="10">
        <f>IF(J1366="PACK", I1366, 0)</f>
      </c>
      <c r="L1366" s="10">
        <f>IF(J1366="KG", I1366, I1366 * VLOOKUP(G1366,Sku_Consolidated!A2:U957,21,FALSE))</f>
      </c>
      <c r="M1366" s="10" t="s">
        <v>37</v>
      </c>
      <c r="N1366" s="11" t="s">
        <v>3608</v>
      </c>
      <c r="O1366" s="10" t="s">
        <v>3609</v>
      </c>
      <c r="P1366" s="10">
        <f>N1366 - O1366</f>
      </c>
      <c r="Q1366" s="1">
        <f>VLOOKUP(G1366,Sku_Consolidated!A2:G957,7, FALSE)</f>
      </c>
      <c r="R1366" s="1">
        <f>IF(IFERROR(VLOOKUP(E1366,Store_Showcase!B2:H144,7, FALSE), TRUE)=TRUE, IF(IFERROR(VLOOKUP(E1366,Store_SRP!B2:H110,7, FALSE), TRUE)=TRUE,VLOOKUP(E1366,Store_VAM!B2:H273,7, FALSE),VLOOKUP(E1366,Store_SRP!B2:H110,7, FALSE)), VLOOKUP(E1366,Store_Showcase!B2:H144,7, FALSE))</f>
      </c>
      <c r="S1366" s="1">
        <f>IF(IFERROR(VLOOKUP(E1366,Store_Showcase!B2:I144,8, FALSE), TRUE)=TRUE, IF(IFERROR(VLOOKUP(E1366,Store_SRP!B2:I110,8, FALSE), TRUE)=TRUE,VLOOKUP(E1366,Store_VAM!B2:I273,8, FALSE),VLOOKUP(E1366,Store_SRP!B2:I110,8, FALSE)), VLOOKUP(E1366,Store_Showcase!B2:I144,8, FALSE))</f>
      </c>
      <c r="T1366" s="1">
        <f>VLOOKUP(G1366,Sku_Consolidated!A2:R957,18,FALSE)</f>
      </c>
      <c r="U1366" s="1" t="s">
        <v>3603</v>
      </c>
      <c r="V1366" s="1">
        <f>IF(VLOOKUP(G1366,Sku_Consolidated!A2:S957,19,FALSE)="SHOWCASE", VLOOKUP(E1366,Store_Showcase!B2:L144,11, FALSE), IF(VLOOKUP(G1366,Sku_Consolidated!A2:S957,19,FALSE)="VAM",VLOOKUP(E1366,Store_VAM!B2:L273,11, FALSE),VLOOKUP(E1366,Store_SRP!B2:L110,11, FALSE)))</f>
      </c>
      <c r="W1366" s="1">
        <f>VLOOKUP(G1366,Sku_Consolidated!A2:W957,11,FALSE)</f>
      </c>
      <c r="X1366" s="1">
        <f>VLOOKUP(G1366,Sku_Consolidated!A2:H957,8,FALSE)</f>
      </c>
      <c r="Y1366" s="1">
        <f>VLOOKUP(G1366,Sku_Consolidated!A2:I957,9,FALSE)</f>
      </c>
      <c r="Z1366" s="1" t="s">
        <v>41</v>
      </c>
      <c r="AA1366" s="1">
        <f>VLOOKUP(G1366,Sku_Consolidated!A2:E957,5,FALSE)</f>
      </c>
      <c r="AB1366" s="1">
        <f>IF(VLOOKUP(G1366,Sku_Consolidated!A2:S957,19,FALSE)="SHOWCASE", VLOOKUP(E1366,Store_Showcase!B2:N144,13, FALSE), IF(VLOOKUP(G1366,Sku_Consolidated!A2:S957,19,FALSE)="VAM",VLOOKUP(E1366,Store_VAM!B2:N273,13, FALSE),VLOOKUP(E1366,Store_SRP!B2:N110,13, FALSE)))</f>
      </c>
      <c r="AC1366" s="1">
        <f>IF(IFERROR(AB1366,TRUE)=TRUE, "-","OK")</f>
      </c>
      <c r="AD1366" s="11" t="s">
        <v>37</v>
      </c>
      <c r="AE1366" s="11" t="s">
        <v>37</v>
      </c>
      <c r="AF1366" s="1">
        <f>IF(IFERROR(VLOOKUP(E1366,Store_Showcase!B2:H144,{5}, FALSE), TRUE)=TRUE, IF(IFERROR(VLOOKUP(E1366,Store_SRP!B2:H110,{5}, FALSE), TRUE)=TRUE,VLOOKUP(E1366,Store_VAM!B2:H273,{5}, FALSE),VLOOKUP(E1366,Store_SRP!B2:H110,{5}, FALSE)), VLOOKUP(E1366,Store_Showcase!B2:H144,{5}, FALSE))</f>
      </c>
      <c r="AG1366" s="1">
        <f>IF(IFERROR(VLOOKUP(E1366,Store_Showcase!B2:H144,{6}, FALSE), TRUE)=TRUE, IF(IFERROR(VLOOKUP(E1366,Store_SRP!B2:H110,{6}, FALSE), TRUE)=TRUE,VLOOKUP(E1366,Store_VAM!B2:H273,{6}, FALSE),VLOOKUP(E1366,Store_SRP!B2:H110,{6}, FALSE)), VLOOKUP(E1366,Store_Showcase!B2:H144,{6}, FALSE))</f>
      </c>
      <c r="AH1366" s="1">
        <f>VLOOKUP(G1366,Sku_Consolidated!A2:R957,18,FALSE)</f>
      </c>
      <c r="AI1366" s="1">
        <f>VLOOKUP(G1366,Sku_Consolidated!A2:S957,19,FALSE)</f>
      </c>
      <c r="AJ1366" s="1">
        <f>VLOOKUP(G1366,Sku_Consolidated!A2:T957,20,FALSE)</f>
      </c>
    </row>
    <row r="1367" spans="1:36" x14ac:dyDescent="0.25">
      <c r="A1367" s="1">
        <v>2024</v>
      </c>
      <c r="B1367" s="1" t="s">
        <v>31</v>
      </c>
      <c r="C1367" s="1" t="s">
        <v>32</v>
      </c>
      <c r="D1367" s="1" t="s">
        <v>33</v>
      </c>
      <c r="E1367" s="9" t="s">
        <v>3600</v>
      </c>
      <c r="F1367" s="1">
        <f>IF(VLOOKUP(G1367,Sku_Consolidated!A2:S957,{19},FALSE)="SHOWCASE", VLOOKUP(E1367,Store_Showcase!B2:C144,{2}, FALSE), IF(VLOOKUP(G1367,Sku_Consolidated!A2:S957,{19},FALSE)="VAM",VLOOKUP(E1367,Store_VAM!B2:C273,{2}, FALSE),VLOOKUP(E1367,Store_SRP!B2:C110,{2}, FALSE)))</f>
      </c>
      <c r="G1367" s="1">
        <v>61722</v>
      </c>
      <c r="H1367" s="1" t="s">
        <v>46</v>
      </c>
      <c r="I1367" s="10" t="s">
        <v>677</v>
      </c>
      <c r="J1367" s="1">
        <f>VLOOKUP(G1367,Sku_Consolidated!A2:C957, 3, FALSE)</f>
      </c>
      <c r="K1367" s="10">
        <f>IF(J1367="PACK", I1367, 0)</f>
      </c>
      <c r="L1367" s="10">
        <f>IF(J1367="KG", I1367, I1367 * VLOOKUP(G1367,Sku_Consolidated!A2:U957,21,FALSE))</f>
      </c>
      <c r="M1367" s="10" t="s">
        <v>37</v>
      </c>
      <c r="N1367" s="11" t="s">
        <v>3610</v>
      </c>
      <c r="O1367" s="10" t="s">
        <v>3611</v>
      </c>
      <c r="P1367" s="10">
        <f>N1367 - O1367</f>
      </c>
      <c r="Q1367" s="1">
        <f>VLOOKUP(G1367,Sku_Consolidated!A2:G957,7, FALSE)</f>
      </c>
      <c r="R1367" s="1">
        <f>IF(IFERROR(VLOOKUP(E1367,Store_Showcase!B2:H144,7, FALSE), TRUE)=TRUE, IF(IFERROR(VLOOKUP(E1367,Store_SRP!B2:H110,7, FALSE), TRUE)=TRUE,VLOOKUP(E1367,Store_VAM!B2:H273,7, FALSE),VLOOKUP(E1367,Store_SRP!B2:H110,7, FALSE)), VLOOKUP(E1367,Store_Showcase!B2:H144,7, FALSE))</f>
      </c>
      <c r="S1367" s="1">
        <f>IF(IFERROR(VLOOKUP(E1367,Store_Showcase!B2:I144,8, FALSE), TRUE)=TRUE, IF(IFERROR(VLOOKUP(E1367,Store_SRP!B2:I110,8, FALSE), TRUE)=TRUE,VLOOKUP(E1367,Store_VAM!B2:I273,8, FALSE),VLOOKUP(E1367,Store_SRP!B2:I110,8, FALSE)), VLOOKUP(E1367,Store_Showcase!B2:I144,8, FALSE))</f>
      </c>
      <c r="T1367" s="1">
        <f>VLOOKUP(G1367,Sku_Consolidated!A2:R957,18,FALSE)</f>
      </c>
      <c r="U1367" s="1" t="s">
        <v>3603</v>
      </c>
      <c r="V1367" s="1">
        <f>IF(VLOOKUP(G1367,Sku_Consolidated!A2:S957,19,FALSE)="SHOWCASE", VLOOKUP(E1367,Store_Showcase!B2:L144,11, FALSE), IF(VLOOKUP(G1367,Sku_Consolidated!A2:S957,19,FALSE)="VAM",VLOOKUP(E1367,Store_VAM!B2:L273,11, FALSE),VLOOKUP(E1367,Store_SRP!B2:L110,11, FALSE)))</f>
      </c>
      <c r="W1367" s="1">
        <f>VLOOKUP(G1367,Sku_Consolidated!A2:W957,11,FALSE)</f>
      </c>
      <c r="X1367" s="1">
        <f>VLOOKUP(G1367,Sku_Consolidated!A2:H957,8,FALSE)</f>
      </c>
      <c r="Y1367" s="1">
        <f>VLOOKUP(G1367,Sku_Consolidated!A2:I957,9,FALSE)</f>
      </c>
      <c r="Z1367" s="1" t="s">
        <v>41</v>
      </c>
      <c r="AA1367" s="1">
        <f>VLOOKUP(G1367,Sku_Consolidated!A2:E957,5,FALSE)</f>
      </c>
      <c r="AB1367" s="1">
        <f>IF(VLOOKUP(G1367,Sku_Consolidated!A2:S957,19,FALSE)="SHOWCASE", VLOOKUP(E1367,Store_Showcase!B2:N144,13, FALSE), IF(VLOOKUP(G1367,Sku_Consolidated!A2:S957,19,FALSE)="VAM",VLOOKUP(E1367,Store_VAM!B2:N273,13, FALSE),VLOOKUP(E1367,Store_SRP!B2:N110,13, FALSE)))</f>
      </c>
      <c r="AC1367" s="1">
        <f>IF(IFERROR(AB1367,TRUE)=TRUE, "-","OK")</f>
      </c>
      <c r="AD1367" s="11" t="s">
        <v>37</v>
      </c>
      <c r="AE1367" s="11" t="s">
        <v>37</v>
      </c>
      <c r="AF1367" s="1">
        <f>IF(IFERROR(VLOOKUP(E1367,Store_Showcase!B2:H144,{5}, FALSE), TRUE)=TRUE, IF(IFERROR(VLOOKUP(E1367,Store_SRP!B2:H110,{5}, FALSE), TRUE)=TRUE,VLOOKUP(E1367,Store_VAM!B2:H273,{5}, FALSE),VLOOKUP(E1367,Store_SRP!B2:H110,{5}, FALSE)), VLOOKUP(E1367,Store_Showcase!B2:H144,{5}, FALSE))</f>
      </c>
      <c r="AG1367" s="1">
        <f>IF(IFERROR(VLOOKUP(E1367,Store_Showcase!B2:H144,{6}, FALSE), TRUE)=TRUE, IF(IFERROR(VLOOKUP(E1367,Store_SRP!B2:H110,{6}, FALSE), TRUE)=TRUE,VLOOKUP(E1367,Store_VAM!B2:H273,{6}, FALSE),VLOOKUP(E1367,Store_SRP!B2:H110,{6}, FALSE)), VLOOKUP(E1367,Store_Showcase!B2:H144,{6}, FALSE))</f>
      </c>
      <c r="AH1367" s="1">
        <f>VLOOKUP(G1367,Sku_Consolidated!A2:R957,18,FALSE)</f>
      </c>
      <c r="AI1367" s="1">
        <f>VLOOKUP(G1367,Sku_Consolidated!A2:S957,19,FALSE)</f>
      </c>
      <c r="AJ1367" s="1">
        <f>VLOOKUP(G1367,Sku_Consolidated!A2:T957,20,FALSE)</f>
      </c>
    </row>
    <row r="1368" spans="1:36" x14ac:dyDescent="0.25">
      <c r="A1368" s="1">
        <v>2024</v>
      </c>
      <c r="B1368" s="1" t="s">
        <v>31</v>
      </c>
      <c r="C1368" s="1" t="s">
        <v>32</v>
      </c>
      <c r="D1368" s="1" t="s">
        <v>33</v>
      </c>
      <c r="E1368" s="9" t="s">
        <v>3600</v>
      </c>
      <c r="F1368" s="1">
        <f>IF(VLOOKUP(G1368,Sku_Consolidated!A2:S957,{19},FALSE)="SHOWCASE", VLOOKUP(E1368,Store_Showcase!B2:C144,{2}, FALSE), IF(VLOOKUP(G1368,Sku_Consolidated!A2:S957,{19},FALSE)="VAM",VLOOKUP(E1368,Store_VAM!B2:C273,{2}, FALSE),VLOOKUP(E1368,Store_SRP!B2:C110,{2}, FALSE)))</f>
      </c>
      <c r="G1368" s="1">
        <v>61724</v>
      </c>
      <c r="H1368" s="1" t="s">
        <v>50</v>
      </c>
      <c r="I1368" s="10" t="s">
        <v>1403</v>
      </c>
      <c r="J1368" s="1">
        <f>VLOOKUP(G1368,Sku_Consolidated!A2:C957, 3, FALSE)</f>
      </c>
      <c r="K1368" s="10">
        <f>IF(J1368="PACK", I1368, 0)</f>
      </c>
      <c r="L1368" s="10">
        <f>IF(J1368="KG", I1368, I1368 * VLOOKUP(G1368,Sku_Consolidated!A2:U957,21,FALSE))</f>
      </c>
      <c r="M1368" s="10" t="s">
        <v>37</v>
      </c>
      <c r="N1368" s="11" t="s">
        <v>3612</v>
      </c>
      <c r="O1368" s="10" t="s">
        <v>3613</v>
      </c>
      <c r="P1368" s="10">
        <f>N1368 - O1368</f>
      </c>
      <c r="Q1368" s="1">
        <f>VLOOKUP(G1368,Sku_Consolidated!A2:G957,7, FALSE)</f>
      </c>
      <c r="R1368" s="1">
        <f>IF(IFERROR(VLOOKUP(E1368,Store_Showcase!B2:H144,7, FALSE), TRUE)=TRUE, IF(IFERROR(VLOOKUP(E1368,Store_SRP!B2:H110,7, FALSE), TRUE)=TRUE,VLOOKUP(E1368,Store_VAM!B2:H273,7, FALSE),VLOOKUP(E1368,Store_SRP!B2:H110,7, FALSE)), VLOOKUP(E1368,Store_Showcase!B2:H144,7, FALSE))</f>
      </c>
      <c r="S1368" s="1">
        <f>IF(IFERROR(VLOOKUP(E1368,Store_Showcase!B2:I144,8, FALSE), TRUE)=TRUE, IF(IFERROR(VLOOKUP(E1368,Store_SRP!B2:I110,8, FALSE), TRUE)=TRUE,VLOOKUP(E1368,Store_VAM!B2:I273,8, FALSE),VLOOKUP(E1368,Store_SRP!B2:I110,8, FALSE)), VLOOKUP(E1368,Store_Showcase!B2:I144,8, FALSE))</f>
      </c>
      <c r="T1368" s="1">
        <f>VLOOKUP(G1368,Sku_Consolidated!A2:R957,18,FALSE)</f>
      </c>
      <c r="U1368" s="1" t="s">
        <v>3603</v>
      </c>
      <c r="V1368" s="1">
        <f>IF(VLOOKUP(G1368,Sku_Consolidated!A2:S957,19,FALSE)="SHOWCASE", VLOOKUP(E1368,Store_Showcase!B2:L144,11, FALSE), IF(VLOOKUP(G1368,Sku_Consolidated!A2:S957,19,FALSE)="VAM",VLOOKUP(E1368,Store_VAM!B2:L273,11, FALSE),VLOOKUP(E1368,Store_SRP!B2:L110,11, FALSE)))</f>
      </c>
      <c r="W1368" s="1">
        <f>VLOOKUP(G1368,Sku_Consolidated!A2:W957,11,FALSE)</f>
      </c>
      <c r="X1368" s="1">
        <f>VLOOKUP(G1368,Sku_Consolidated!A2:H957,8,FALSE)</f>
      </c>
      <c r="Y1368" s="1">
        <f>VLOOKUP(G1368,Sku_Consolidated!A2:I957,9,FALSE)</f>
      </c>
      <c r="Z1368" s="1" t="s">
        <v>41</v>
      </c>
      <c r="AA1368" s="1">
        <f>VLOOKUP(G1368,Sku_Consolidated!A2:E957,5,FALSE)</f>
      </c>
      <c r="AB1368" s="1">
        <f>IF(VLOOKUP(G1368,Sku_Consolidated!A2:S957,19,FALSE)="SHOWCASE", VLOOKUP(E1368,Store_Showcase!B2:N144,13, FALSE), IF(VLOOKUP(G1368,Sku_Consolidated!A2:S957,19,FALSE)="VAM",VLOOKUP(E1368,Store_VAM!B2:N273,13, FALSE),VLOOKUP(E1368,Store_SRP!B2:N110,13, FALSE)))</f>
      </c>
      <c r="AC1368" s="1">
        <f>IF(IFERROR(AB1368,TRUE)=TRUE, "-","OK")</f>
      </c>
      <c r="AD1368" s="11" t="s">
        <v>37</v>
      </c>
      <c r="AE1368" s="11" t="s">
        <v>37</v>
      </c>
      <c r="AF1368" s="1">
        <f>IF(IFERROR(VLOOKUP(E1368,Store_Showcase!B2:H144,{5}, FALSE), TRUE)=TRUE, IF(IFERROR(VLOOKUP(E1368,Store_SRP!B2:H110,{5}, FALSE), TRUE)=TRUE,VLOOKUP(E1368,Store_VAM!B2:H273,{5}, FALSE),VLOOKUP(E1368,Store_SRP!B2:H110,{5}, FALSE)), VLOOKUP(E1368,Store_Showcase!B2:H144,{5}, FALSE))</f>
      </c>
      <c r="AG1368" s="1">
        <f>IF(IFERROR(VLOOKUP(E1368,Store_Showcase!B2:H144,{6}, FALSE), TRUE)=TRUE, IF(IFERROR(VLOOKUP(E1368,Store_SRP!B2:H110,{6}, FALSE), TRUE)=TRUE,VLOOKUP(E1368,Store_VAM!B2:H273,{6}, FALSE),VLOOKUP(E1368,Store_SRP!B2:H110,{6}, FALSE)), VLOOKUP(E1368,Store_Showcase!B2:H144,{6}, FALSE))</f>
      </c>
      <c r="AH1368" s="1">
        <f>VLOOKUP(G1368,Sku_Consolidated!A2:R957,18,FALSE)</f>
      </c>
      <c r="AI1368" s="1">
        <f>VLOOKUP(G1368,Sku_Consolidated!A2:S957,19,FALSE)</f>
      </c>
      <c r="AJ1368" s="1">
        <f>VLOOKUP(G1368,Sku_Consolidated!A2:T957,20,FALSE)</f>
      </c>
    </row>
    <row r="1369" spans="1:36" x14ac:dyDescent="0.25">
      <c r="A1369" s="1">
        <v>2024</v>
      </c>
      <c r="B1369" s="1" t="s">
        <v>31</v>
      </c>
      <c r="C1369" s="1" t="s">
        <v>32</v>
      </c>
      <c r="D1369" s="1" t="s">
        <v>33</v>
      </c>
      <c r="E1369" s="9" t="s">
        <v>3600</v>
      </c>
      <c r="F1369" s="1">
        <f>IF(VLOOKUP(G1369,Sku_Consolidated!A2:S957,{19},FALSE)="SHOWCASE", VLOOKUP(E1369,Store_Showcase!B2:C144,{2}, FALSE), IF(VLOOKUP(G1369,Sku_Consolidated!A2:S957,{19},FALSE)="VAM",VLOOKUP(E1369,Store_VAM!B2:C273,{2}, FALSE),VLOOKUP(E1369,Store_SRP!B2:C110,{2}, FALSE)))</f>
      </c>
      <c r="G1369" s="1">
        <v>61732</v>
      </c>
      <c r="H1369" s="1" t="s">
        <v>211</v>
      </c>
      <c r="I1369" s="10" t="s">
        <v>3614</v>
      </c>
      <c r="J1369" s="1">
        <f>VLOOKUP(G1369,Sku_Consolidated!A2:C957, 3, FALSE)</f>
      </c>
      <c r="K1369" s="10">
        <f>IF(J1369="PACK", I1369, 0)</f>
      </c>
      <c r="L1369" s="10">
        <f>IF(J1369="KG", I1369, I1369 * VLOOKUP(G1369,Sku_Consolidated!A2:U957,21,FALSE))</f>
      </c>
      <c r="M1369" s="10" t="s">
        <v>37</v>
      </c>
      <c r="N1369" s="11" t="s">
        <v>3615</v>
      </c>
      <c r="O1369" s="10" t="s">
        <v>3616</v>
      </c>
      <c r="P1369" s="10">
        <f>N1369 - O1369</f>
      </c>
      <c r="Q1369" s="1">
        <f>VLOOKUP(G1369,Sku_Consolidated!A2:G957,7, FALSE)</f>
      </c>
      <c r="R1369" s="1">
        <f>IF(IFERROR(VLOOKUP(E1369,Store_Showcase!B2:H144,7, FALSE), TRUE)=TRUE, IF(IFERROR(VLOOKUP(E1369,Store_SRP!B2:H110,7, FALSE), TRUE)=TRUE,VLOOKUP(E1369,Store_VAM!B2:H273,7, FALSE),VLOOKUP(E1369,Store_SRP!B2:H110,7, FALSE)), VLOOKUP(E1369,Store_Showcase!B2:H144,7, FALSE))</f>
      </c>
      <c r="S1369" s="1">
        <f>IF(IFERROR(VLOOKUP(E1369,Store_Showcase!B2:I144,8, FALSE), TRUE)=TRUE, IF(IFERROR(VLOOKUP(E1369,Store_SRP!B2:I110,8, FALSE), TRUE)=TRUE,VLOOKUP(E1369,Store_VAM!B2:I273,8, FALSE),VLOOKUP(E1369,Store_SRP!B2:I110,8, FALSE)), VLOOKUP(E1369,Store_Showcase!B2:I144,8, FALSE))</f>
      </c>
      <c r="T1369" s="1">
        <f>VLOOKUP(G1369,Sku_Consolidated!A2:R957,18,FALSE)</f>
      </c>
      <c r="U1369" s="1" t="s">
        <v>3603</v>
      </c>
      <c r="V1369" s="1">
        <f>IF(VLOOKUP(G1369,Sku_Consolidated!A2:S957,19,FALSE)="SHOWCASE", VLOOKUP(E1369,Store_Showcase!B2:L144,11, FALSE), IF(VLOOKUP(G1369,Sku_Consolidated!A2:S957,19,FALSE)="VAM",VLOOKUP(E1369,Store_VAM!B2:L273,11, FALSE),VLOOKUP(E1369,Store_SRP!B2:L110,11, FALSE)))</f>
      </c>
      <c r="W1369" s="1">
        <f>VLOOKUP(G1369,Sku_Consolidated!A2:W957,11,FALSE)</f>
      </c>
      <c r="X1369" s="1">
        <f>VLOOKUP(G1369,Sku_Consolidated!A2:H957,8,FALSE)</f>
      </c>
      <c r="Y1369" s="1">
        <f>VLOOKUP(G1369,Sku_Consolidated!A2:I957,9,FALSE)</f>
      </c>
      <c r="Z1369" s="1" t="s">
        <v>41</v>
      </c>
      <c r="AA1369" s="1">
        <f>VLOOKUP(G1369,Sku_Consolidated!A2:E957,5,FALSE)</f>
      </c>
      <c r="AB1369" s="1">
        <f>IF(VLOOKUP(G1369,Sku_Consolidated!A2:S957,19,FALSE)="SHOWCASE", VLOOKUP(E1369,Store_Showcase!B2:N144,13, FALSE), IF(VLOOKUP(G1369,Sku_Consolidated!A2:S957,19,FALSE)="VAM",VLOOKUP(E1369,Store_VAM!B2:N273,13, FALSE),VLOOKUP(E1369,Store_SRP!B2:N110,13, FALSE)))</f>
      </c>
      <c r="AC1369" s="1">
        <f>IF(IFERROR(AB1369,TRUE)=TRUE, "-","OK")</f>
      </c>
      <c r="AD1369" s="11" t="s">
        <v>37</v>
      </c>
      <c r="AE1369" s="11" t="s">
        <v>37</v>
      </c>
      <c r="AF1369" s="1">
        <f>IF(IFERROR(VLOOKUP(E1369,Store_Showcase!B2:H144,{5}, FALSE), TRUE)=TRUE, IF(IFERROR(VLOOKUP(E1369,Store_SRP!B2:H110,{5}, FALSE), TRUE)=TRUE,VLOOKUP(E1369,Store_VAM!B2:H273,{5}, FALSE),VLOOKUP(E1369,Store_SRP!B2:H110,{5}, FALSE)), VLOOKUP(E1369,Store_Showcase!B2:H144,{5}, FALSE))</f>
      </c>
      <c r="AG1369" s="1">
        <f>IF(IFERROR(VLOOKUP(E1369,Store_Showcase!B2:H144,{6}, FALSE), TRUE)=TRUE, IF(IFERROR(VLOOKUP(E1369,Store_SRP!B2:H110,{6}, FALSE), TRUE)=TRUE,VLOOKUP(E1369,Store_VAM!B2:H273,{6}, FALSE),VLOOKUP(E1369,Store_SRP!B2:H110,{6}, FALSE)), VLOOKUP(E1369,Store_Showcase!B2:H144,{6}, FALSE))</f>
      </c>
      <c r="AH1369" s="1">
        <f>VLOOKUP(G1369,Sku_Consolidated!A2:R957,18,FALSE)</f>
      </c>
      <c r="AI1369" s="1">
        <f>VLOOKUP(G1369,Sku_Consolidated!A2:S957,19,FALSE)</f>
      </c>
      <c r="AJ1369" s="1">
        <f>VLOOKUP(G1369,Sku_Consolidated!A2:T957,20,FALSE)</f>
      </c>
    </row>
    <row r="1370" spans="1:36" x14ac:dyDescent="0.25">
      <c r="A1370" s="1">
        <v>2024</v>
      </c>
      <c r="B1370" s="1" t="s">
        <v>31</v>
      </c>
      <c r="C1370" s="1" t="s">
        <v>32</v>
      </c>
      <c r="D1370" s="1" t="s">
        <v>33</v>
      </c>
      <c r="E1370" s="9" t="s">
        <v>3600</v>
      </c>
      <c r="F1370" s="1">
        <f>IF(VLOOKUP(G1370,Sku_Consolidated!A2:S957,{19},FALSE)="SHOWCASE", VLOOKUP(E1370,Store_Showcase!B2:C144,{2}, FALSE), IF(VLOOKUP(G1370,Sku_Consolidated!A2:S957,{19},FALSE)="VAM",VLOOKUP(E1370,Store_VAM!B2:C273,{2}, FALSE),VLOOKUP(E1370,Store_SRP!B2:C110,{2}, FALSE)))</f>
      </c>
      <c r="G1370" s="1">
        <v>61733</v>
      </c>
      <c r="H1370" s="1" t="s">
        <v>58</v>
      </c>
      <c r="I1370" s="10" t="s">
        <v>3574</v>
      </c>
      <c r="J1370" s="1">
        <f>VLOOKUP(G1370,Sku_Consolidated!A2:C957, 3, FALSE)</f>
      </c>
      <c r="K1370" s="10">
        <f>IF(J1370="PACK", I1370, 0)</f>
      </c>
      <c r="L1370" s="10">
        <f>IF(J1370="KG", I1370, I1370 * VLOOKUP(G1370,Sku_Consolidated!A2:U957,21,FALSE))</f>
      </c>
      <c r="M1370" s="10" t="s">
        <v>37</v>
      </c>
      <c r="N1370" s="11" t="s">
        <v>3617</v>
      </c>
      <c r="O1370" s="10" t="s">
        <v>3618</v>
      </c>
      <c r="P1370" s="10">
        <f>N1370 - O1370</f>
      </c>
      <c r="Q1370" s="1">
        <f>VLOOKUP(G1370,Sku_Consolidated!A2:G957,7, FALSE)</f>
      </c>
      <c r="R1370" s="1">
        <f>IF(IFERROR(VLOOKUP(E1370,Store_Showcase!B2:H144,7, FALSE), TRUE)=TRUE, IF(IFERROR(VLOOKUP(E1370,Store_SRP!B2:H110,7, FALSE), TRUE)=TRUE,VLOOKUP(E1370,Store_VAM!B2:H273,7, FALSE),VLOOKUP(E1370,Store_SRP!B2:H110,7, FALSE)), VLOOKUP(E1370,Store_Showcase!B2:H144,7, FALSE))</f>
      </c>
      <c r="S1370" s="1">
        <f>IF(IFERROR(VLOOKUP(E1370,Store_Showcase!B2:I144,8, FALSE), TRUE)=TRUE, IF(IFERROR(VLOOKUP(E1370,Store_SRP!B2:I110,8, FALSE), TRUE)=TRUE,VLOOKUP(E1370,Store_VAM!B2:I273,8, FALSE),VLOOKUP(E1370,Store_SRP!B2:I110,8, FALSE)), VLOOKUP(E1370,Store_Showcase!B2:I144,8, FALSE))</f>
      </c>
      <c r="T1370" s="1">
        <f>VLOOKUP(G1370,Sku_Consolidated!A2:R957,18,FALSE)</f>
      </c>
      <c r="U1370" s="1" t="s">
        <v>3603</v>
      </c>
      <c r="V1370" s="1">
        <f>IF(VLOOKUP(G1370,Sku_Consolidated!A2:S957,19,FALSE)="SHOWCASE", VLOOKUP(E1370,Store_Showcase!B2:L144,11, FALSE), IF(VLOOKUP(G1370,Sku_Consolidated!A2:S957,19,FALSE)="VAM",VLOOKUP(E1370,Store_VAM!B2:L273,11, FALSE),VLOOKUP(E1370,Store_SRP!B2:L110,11, FALSE)))</f>
      </c>
      <c r="W1370" s="1">
        <f>VLOOKUP(G1370,Sku_Consolidated!A2:W957,11,FALSE)</f>
      </c>
      <c r="X1370" s="1">
        <f>VLOOKUP(G1370,Sku_Consolidated!A2:H957,8,FALSE)</f>
      </c>
      <c r="Y1370" s="1">
        <f>VLOOKUP(G1370,Sku_Consolidated!A2:I957,9,FALSE)</f>
      </c>
      <c r="Z1370" s="1" t="s">
        <v>41</v>
      </c>
      <c r="AA1370" s="1">
        <f>VLOOKUP(G1370,Sku_Consolidated!A2:E957,5,FALSE)</f>
      </c>
      <c r="AB1370" s="1">
        <f>IF(VLOOKUP(G1370,Sku_Consolidated!A2:S957,19,FALSE)="SHOWCASE", VLOOKUP(E1370,Store_Showcase!B2:N144,13, FALSE), IF(VLOOKUP(G1370,Sku_Consolidated!A2:S957,19,FALSE)="VAM",VLOOKUP(E1370,Store_VAM!B2:N273,13, FALSE),VLOOKUP(E1370,Store_SRP!B2:N110,13, FALSE)))</f>
      </c>
      <c r="AC1370" s="1">
        <f>IF(IFERROR(AB1370,TRUE)=TRUE, "-","OK")</f>
      </c>
      <c r="AD1370" s="11" t="s">
        <v>37</v>
      </c>
      <c r="AE1370" s="11" t="s">
        <v>37</v>
      </c>
      <c r="AF1370" s="1">
        <f>IF(IFERROR(VLOOKUP(E1370,Store_Showcase!B2:H144,{5}, FALSE), TRUE)=TRUE, IF(IFERROR(VLOOKUP(E1370,Store_SRP!B2:H110,{5}, FALSE), TRUE)=TRUE,VLOOKUP(E1370,Store_VAM!B2:H273,{5}, FALSE),VLOOKUP(E1370,Store_SRP!B2:H110,{5}, FALSE)), VLOOKUP(E1370,Store_Showcase!B2:H144,{5}, FALSE))</f>
      </c>
      <c r="AG1370" s="1">
        <f>IF(IFERROR(VLOOKUP(E1370,Store_Showcase!B2:H144,{6}, FALSE), TRUE)=TRUE, IF(IFERROR(VLOOKUP(E1370,Store_SRP!B2:H110,{6}, FALSE), TRUE)=TRUE,VLOOKUP(E1370,Store_VAM!B2:H273,{6}, FALSE),VLOOKUP(E1370,Store_SRP!B2:H110,{6}, FALSE)), VLOOKUP(E1370,Store_Showcase!B2:H144,{6}, FALSE))</f>
      </c>
      <c r="AH1370" s="1">
        <f>VLOOKUP(G1370,Sku_Consolidated!A2:R957,18,FALSE)</f>
      </c>
      <c r="AI1370" s="1">
        <f>VLOOKUP(G1370,Sku_Consolidated!A2:S957,19,FALSE)</f>
      </c>
      <c r="AJ1370" s="1">
        <f>VLOOKUP(G1370,Sku_Consolidated!A2:T957,20,FALSE)</f>
      </c>
    </row>
    <row r="1371" spans="1:36" x14ac:dyDescent="0.25">
      <c r="A1371" s="1">
        <v>2024</v>
      </c>
      <c r="B1371" s="1" t="s">
        <v>31</v>
      </c>
      <c r="C1371" s="1" t="s">
        <v>32</v>
      </c>
      <c r="D1371" s="1" t="s">
        <v>33</v>
      </c>
      <c r="E1371" s="9" t="s">
        <v>3600</v>
      </c>
      <c r="F1371" s="1">
        <f>IF(VLOOKUP(G1371,Sku_Consolidated!A2:S957,{19},FALSE)="SHOWCASE", VLOOKUP(E1371,Store_Showcase!B2:C144,{2}, FALSE), IF(VLOOKUP(G1371,Sku_Consolidated!A2:S957,{19},FALSE)="VAM",VLOOKUP(E1371,Store_VAM!B2:C273,{2}, FALSE),VLOOKUP(E1371,Store_SRP!B2:C110,{2}, FALSE)))</f>
      </c>
      <c r="G1371" s="1">
        <v>61735</v>
      </c>
      <c r="H1371" s="1" t="s">
        <v>66</v>
      </c>
      <c r="I1371" s="10" t="s">
        <v>151</v>
      </c>
      <c r="J1371" s="1">
        <f>VLOOKUP(G1371,Sku_Consolidated!A2:C957, 3, FALSE)</f>
      </c>
      <c r="K1371" s="10">
        <f>IF(J1371="PACK", I1371, 0)</f>
      </c>
      <c r="L1371" s="10">
        <f>IF(J1371="KG", I1371, I1371 * VLOOKUP(G1371,Sku_Consolidated!A2:U957,21,FALSE))</f>
      </c>
      <c r="M1371" s="10" t="s">
        <v>37</v>
      </c>
      <c r="N1371" s="11" t="s">
        <v>2639</v>
      </c>
      <c r="O1371" s="10" t="s">
        <v>3619</v>
      </c>
      <c r="P1371" s="10">
        <f>N1371 - O1371</f>
      </c>
      <c r="Q1371" s="1">
        <f>VLOOKUP(G1371,Sku_Consolidated!A2:G957,7, FALSE)</f>
      </c>
      <c r="R1371" s="1">
        <f>IF(IFERROR(VLOOKUP(E1371,Store_Showcase!B2:H144,7, FALSE), TRUE)=TRUE, IF(IFERROR(VLOOKUP(E1371,Store_SRP!B2:H110,7, FALSE), TRUE)=TRUE,VLOOKUP(E1371,Store_VAM!B2:H273,7, FALSE),VLOOKUP(E1371,Store_SRP!B2:H110,7, FALSE)), VLOOKUP(E1371,Store_Showcase!B2:H144,7, FALSE))</f>
      </c>
      <c r="S1371" s="1">
        <f>IF(IFERROR(VLOOKUP(E1371,Store_Showcase!B2:I144,8, FALSE), TRUE)=TRUE, IF(IFERROR(VLOOKUP(E1371,Store_SRP!B2:I110,8, FALSE), TRUE)=TRUE,VLOOKUP(E1371,Store_VAM!B2:I273,8, FALSE),VLOOKUP(E1371,Store_SRP!B2:I110,8, FALSE)), VLOOKUP(E1371,Store_Showcase!B2:I144,8, FALSE))</f>
      </c>
      <c r="T1371" s="1">
        <f>VLOOKUP(G1371,Sku_Consolidated!A2:R957,18,FALSE)</f>
      </c>
      <c r="U1371" s="1" t="s">
        <v>3603</v>
      </c>
      <c r="V1371" s="1">
        <f>IF(VLOOKUP(G1371,Sku_Consolidated!A2:S957,19,FALSE)="SHOWCASE", VLOOKUP(E1371,Store_Showcase!B2:L144,11, FALSE), IF(VLOOKUP(G1371,Sku_Consolidated!A2:S957,19,FALSE)="VAM",VLOOKUP(E1371,Store_VAM!B2:L273,11, FALSE),VLOOKUP(E1371,Store_SRP!B2:L110,11, FALSE)))</f>
      </c>
      <c r="W1371" s="1">
        <f>VLOOKUP(G1371,Sku_Consolidated!A2:W957,11,FALSE)</f>
      </c>
      <c r="X1371" s="1">
        <f>VLOOKUP(G1371,Sku_Consolidated!A2:H957,8,FALSE)</f>
      </c>
      <c r="Y1371" s="1">
        <f>VLOOKUP(G1371,Sku_Consolidated!A2:I957,9,FALSE)</f>
      </c>
      <c r="Z1371" s="1" t="s">
        <v>41</v>
      </c>
      <c r="AA1371" s="1">
        <f>VLOOKUP(G1371,Sku_Consolidated!A2:E957,5,FALSE)</f>
      </c>
      <c r="AB1371" s="1">
        <f>IF(VLOOKUP(G1371,Sku_Consolidated!A2:S957,19,FALSE)="SHOWCASE", VLOOKUP(E1371,Store_Showcase!B2:N144,13, FALSE), IF(VLOOKUP(G1371,Sku_Consolidated!A2:S957,19,FALSE)="VAM",VLOOKUP(E1371,Store_VAM!B2:N273,13, FALSE),VLOOKUP(E1371,Store_SRP!B2:N110,13, FALSE)))</f>
      </c>
      <c r="AC1371" s="1">
        <f>IF(IFERROR(AB1371,TRUE)=TRUE, "-","OK")</f>
      </c>
      <c r="AD1371" s="11" t="s">
        <v>37</v>
      </c>
      <c r="AE1371" s="11" t="s">
        <v>37</v>
      </c>
      <c r="AF1371" s="1">
        <f>IF(IFERROR(VLOOKUP(E1371,Store_Showcase!B2:H144,{5}, FALSE), TRUE)=TRUE, IF(IFERROR(VLOOKUP(E1371,Store_SRP!B2:H110,{5}, FALSE), TRUE)=TRUE,VLOOKUP(E1371,Store_VAM!B2:H273,{5}, FALSE),VLOOKUP(E1371,Store_SRP!B2:H110,{5}, FALSE)), VLOOKUP(E1371,Store_Showcase!B2:H144,{5}, FALSE))</f>
      </c>
      <c r="AG1371" s="1">
        <f>IF(IFERROR(VLOOKUP(E1371,Store_Showcase!B2:H144,{6}, FALSE), TRUE)=TRUE, IF(IFERROR(VLOOKUP(E1371,Store_SRP!B2:H110,{6}, FALSE), TRUE)=TRUE,VLOOKUP(E1371,Store_VAM!B2:H273,{6}, FALSE),VLOOKUP(E1371,Store_SRP!B2:H110,{6}, FALSE)), VLOOKUP(E1371,Store_Showcase!B2:H144,{6}, FALSE))</f>
      </c>
      <c r="AH1371" s="1">
        <f>VLOOKUP(G1371,Sku_Consolidated!A2:R957,18,FALSE)</f>
      </c>
      <c r="AI1371" s="1">
        <f>VLOOKUP(G1371,Sku_Consolidated!A2:S957,19,FALSE)</f>
      </c>
      <c r="AJ1371" s="1">
        <f>VLOOKUP(G1371,Sku_Consolidated!A2:T957,20,FALSE)</f>
      </c>
    </row>
    <row r="1372" spans="1:36" x14ac:dyDescent="0.25">
      <c r="A1372" s="1">
        <v>2024</v>
      </c>
      <c r="B1372" s="1" t="s">
        <v>31</v>
      </c>
      <c r="C1372" s="1" t="s">
        <v>32</v>
      </c>
      <c r="D1372" s="1" t="s">
        <v>33</v>
      </c>
      <c r="E1372" s="9" t="s">
        <v>3600</v>
      </c>
      <c r="F1372" s="1">
        <f>IF(VLOOKUP(G1372,Sku_Consolidated!A2:S957,{19},FALSE)="SHOWCASE", VLOOKUP(E1372,Store_Showcase!B2:C144,{2}, FALSE), IF(VLOOKUP(G1372,Sku_Consolidated!A2:S957,{19},FALSE)="VAM",VLOOKUP(E1372,Store_VAM!B2:C273,{2}, FALSE),VLOOKUP(E1372,Store_SRP!B2:C110,{2}, FALSE)))</f>
      </c>
      <c r="G1372" s="1">
        <v>61744</v>
      </c>
      <c r="H1372" s="1" t="s">
        <v>82</v>
      </c>
      <c r="I1372" s="10" t="s">
        <v>3620</v>
      </c>
      <c r="J1372" s="1">
        <f>VLOOKUP(G1372,Sku_Consolidated!A2:C957, 3, FALSE)</f>
      </c>
      <c r="K1372" s="10">
        <f>IF(J1372="PACK", I1372, 0)</f>
      </c>
      <c r="L1372" s="10">
        <f>IF(J1372="KG", I1372, I1372 * VLOOKUP(G1372,Sku_Consolidated!A2:U957,21,FALSE))</f>
      </c>
      <c r="M1372" s="10" t="s">
        <v>37</v>
      </c>
      <c r="N1372" s="11" t="s">
        <v>3621</v>
      </c>
      <c r="O1372" s="10" t="s">
        <v>3622</v>
      </c>
      <c r="P1372" s="10">
        <f>N1372 - O1372</f>
      </c>
      <c r="Q1372" s="1">
        <f>VLOOKUP(G1372,Sku_Consolidated!A2:G957,7, FALSE)</f>
      </c>
      <c r="R1372" s="1">
        <f>IF(IFERROR(VLOOKUP(E1372,Store_Showcase!B2:H144,7, FALSE), TRUE)=TRUE, IF(IFERROR(VLOOKUP(E1372,Store_SRP!B2:H110,7, FALSE), TRUE)=TRUE,VLOOKUP(E1372,Store_VAM!B2:H273,7, FALSE),VLOOKUP(E1372,Store_SRP!B2:H110,7, FALSE)), VLOOKUP(E1372,Store_Showcase!B2:H144,7, FALSE))</f>
      </c>
      <c r="S1372" s="1">
        <f>IF(IFERROR(VLOOKUP(E1372,Store_Showcase!B2:I144,8, FALSE), TRUE)=TRUE, IF(IFERROR(VLOOKUP(E1372,Store_SRP!B2:I110,8, FALSE), TRUE)=TRUE,VLOOKUP(E1372,Store_VAM!B2:I273,8, FALSE),VLOOKUP(E1372,Store_SRP!B2:I110,8, FALSE)), VLOOKUP(E1372,Store_Showcase!B2:I144,8, FALSE))</f>
      </c>
      <c r="T1372" s="1">
        <f>VLOOKUP(G1372,Sku_Consolidated!A2:R957,18,FALSE)</f>
      </c>
      <c r="U1372" s="1" t="s">
        <v>3603</v>
      </c>
      <c r="V1372" s="1">
        <f>IF(VLOOKUP(G1372,Sku_Consolidated!A2:S957,19,FALSE)="SHOWCASE", VLOOKUP(E1372,Store_Showcase!B2:L144,11, FALSE), IF(VLOOKUP(G1372,Sku_Consolidated!A2:S957,19,FALSE)="VAM",VLOOKUP(E1372,Store_VAM!B2:L273,11, FALSE),VLOOKUP(E1372,Store_SRP!B2:L110,11, FALSE)))</f>
      </c>
      <c r="W1372" s="1">
        <f>VLOOKUP(G1372,Sku_Consolidated!A2:W957,11,FALSE)</f>
      </c>
      <c r="X1372" s="1">
        <f>VLOOKUP(G1372,Sku_Consolidated!A2:H957,8,FALSE)</f>
      </c>
      <c r="Y1372" s="1">
        <f>VLOOKUP(G1372,Sku_Consolidated!A2:I957,9,FALSE)</f>
      </c>
      <c r="Z1372" s="1" t="s">
        <v>41</v>
      </c>
      <c r="AA1372" s="1">
        <f>VLOOKUP(G1372,Sku_Consolidated!A2:E957,5,FALSE)</f>
      </c>
      <c r="AB1372" s="1">
        <f>IF(VLOOKUP(G1372,Sku_Consolidated!A2:S957,19,FALSE)="SHOWCASE", VLOOKUP(E1372,Store_Showcase!B2:N144,13, FALSE), IF(VLOOKUP(G1372,Sku_Consolidated!A2:S957,19,FALSE)="VAM",VLOOKUP(E1372,Store_VAM!B2:N273,13, FALSE),VLOOKUP(E1372,Store_SRP!B2:N110,13, FALSE)))</f>
      </c>
      <c r="AC1372" s="1">
        <f>IF(IFERROR(AB1372,TRUE)=TRUE, "-","OK")</f>
      </c>
      <c r="AD1372" s="11" t="s">
        <v>37</v>
      </c>
      <c r="AE1372" s="11" t="s">
        <v>37</v>
      </c>
      <c r="AF1372" s="1">
        <f>IF(IFERROR(VLOOKUP(E1372,Store_Showcase!B2:H144,{5}, FALSE), TRUE)=TRUE, IF(IFERROR(VLOOKUP(E1372,Store_SRP!B2:H110,{5}, FALSE), TRUE)=TRUE,VLOOKUP(E1372,Store_VAM!B2:H273,{5}, FALSE),VLOOKUP(E1372,Store_SRP!B2:H110,{5}, FALSE)), VLOOKUP(E1372,Store_Showcase!B2:H144,{5}, FALSE))</f>
      </c>
      <c r="AG1372" s="1">
        <f>IF(IFERROR(VLOOKUP(E1372,Store_Showcase!B2:H144,{6}, FALSE), TRUE)=TRUE, IF(IFERROR(VLOOKUP(E1372,Store_SRP!B2:H110,{6}, FALSE), TRUE)=TRUE,VLOOKUP(E1372,Store_VAM!B2:H273,{6}, FALSE),VLOOKUP(E1372,Store_SRP!B2:H110,{6}, FALSE)), VLOOKUP(E1372,Store_Showcase!B2:H144,{6}, FALSE))</f>
      </c>
      <c r="AH1372" s="1">
        <f>VLOOKUP(G1372,Sku_Consolidated!A2:R957,18,FALSE)</f>
      </c>
      <c r="AI1372" s="1">
        <f>VLOOKUP(G1372,Sku_Consolidated!A2:S957,19,FALSE)</f>
      </c>
      <c r="AJ1372" s="1">
        <f>VLOOKUP(G1372,Sku_Consolidated!A2:T957,20,FALSE)</f>
      </c>
    </row>
    <row r="1373" spans="1:36" x14ac:dyDescent="0.25">
      <c r="A1373" s="1">
        <v>2024</v>
      </c>
      <c r="B1373" s="1" t="s">
        <v>31</v>
      </c>
      <c r="C1373" s="1" t="s">
        <v>32</v>
      </c>
      <c r="D1373" s="1" t="s">
        <v>33</v>
      </c>
      <c r="E1373" s="9" t="s">
        <v>3600</v>
      </c>
      <c r="F1373" s="1">
        <f>IF(VLOOKUP(G1373,Sku_Consolidated!A2:S957,{19},FALSE)="SHOWCASE", VLOOKUP(E1373,Store_Showcase!B2:C144,{2}, FALSE), IF(VLOOKUP(G1373,Sku_Consolidated!A2:S957,{19},FALSE)="VAM",VLOOKUP(E1373,Store_VAM!B2:C273,{2}, FALSE),VLOOKUP(E1373,Store_SRP!B2:C110,{2}, FALSE)))</f>
      </c>
      <c r="G1373" s="1">
        <v>61755</v>
      </c>
      <c r="H1373" s="1" t="s">
        <v>86</v>
      </c>
      <c r="I1373" s="10" t="s">
        <v>300</v>
      </c>
      <c r="J1373" s="1">
        <f>VLOOKUP(G1373,Sku_Consolidated!A2:C957, 3, FALSE)</f>
      </c>
      <c r="K1373" s="10">
        <f>IF(J1373="PACK", I1373, 0)</f>
      </c>
      <c r="L1373" s="10">
        <f>IF(J1373="KG", I1373, I1373 * VLOOKUP(G1373,Sku_Consolidated!A2:U957,21,FALSE))</f>
      </c>
      <c r="M1373" s="10" t="s">
        <v>37</v>
      </c>
      <c r="N1373" s="11" t="s">
        <v>3623</v>
      </c>
      <c r="O1373" s="10" t="s">
        <v>3624</v>
      </c>
      <c r="P1373" s="10">
        <f>N1373 - O1373</f>
      </c>
      <c r="Q1373" s="1">
        <f>VLOOKUP(G1373,Sku_Consolidated!A2:G957,7, FALSE)</f>
      </c>
      <c r="R1373" s="1">
        <f>IF(IFERROR(VLOOKUP(E1373,Store_Showcase!B2:H144,7, FALSE), TRUE)=TRUE, IF(IFERROR(VLOOKUP(E1373,Store_SRP!B2:H110,7, FALSE), TRUE)=TRUE,VLOOKUP(E1373,Store_VAM!B2:H273,7, FALSE),VLOOKUP(E1373,Store_SRP!B2:H110,7, FALSE)), VLOOKUP(E1373,Store_Showcase!B2:H144,7, FALSE))</f>
      </c>
      <c r="S1373" s="1">
        <f>IF(IFERROR(VLOOKUP(E1373,Store_Showcase!B2:I144,8, FALSE), TRUE)=TRUE, IF(IFERROR(VLOOKUP(E1373,Store_SRP!B2:I110,8, FALSE), TRUE)=TRUE,VLOOKUP(E1373,Store_VAM!B2:I273,8, FALSE),VLOOKUP(E1373,Store_SRP!B2:I110,8, FALSE)), VLOOKUP(E1373,Store_Showcase!B2:I144,8, FALSE))</f>
      </c>
      <c r="T1373" s="1">
        <f>VLOOKUP(G1373,Sku_Consolidated!A2:R957,18,FALSE)</f>
      </c>
      <c r="U1373" s="1" t="s">
        <v>3603</v>
      </c>
      <c r="V1373" s="1">
        <f>IF(VLOOKUP(G1373,Sku_Consolidated!A2:S957,19,FALSE)="SHOWCASE", VLOOKUP(E1373,Store_Showcase!B2:L144,11, FALSE), IF(VLOOKUP(G1373,Sku_Consolidated!A2:S957,19,FALSE)="VAM",VLOOKUP(E1373,Store_VAM!B2:L273,11, FALSE),VLOOKUP(E1373,Store_SRP!B2:L110,11, FALSE)))</f>
      </c>
      <c r="W1373" s="1">
        <f>VLOOKUP(G1373,Sku_Consolidated!A2:W957,11,FALSE)</f>
      </c>
      <c r="X1373" s="1">
        <f>VLOOKUP(G1373,Sku_Consolidated!A2:H957,8,FALSE)</f>
      </c>
      <c r="Y1373" s="1">
        <f>VLOOKUP(G1373,Sku_Consolidated!A2:I957,9,FALSE)</f>
      </c>
      <c r="Z1373" s="1" t="s">
        <v>41</v>
      </c>
      <c r="AA1373" s="1">
        <f>VLOOKUP(G1373,Sku_Consolidated!A2:E957,5,FALSE)</f>
      </c>
      <c r="AB1373" s="1">
        <f>IF(VLOOKUP(G1373,Sku_Consolidated!A2:S957,19,FALSE)="SHOWCASE", VLOOKUP(E1373,Store_Showcase!B2:N144,13, FALSE), IF(VLOOKUP(G1373,Sku_Consolidated!A2:S957,19,FALSE)="VAM",VLOOKUP(E1373,Store_VAM!B2:N273,13, FALSE),VLOOKUP(E1373,Store_SRP!B2:N110,13, FALSE)))</f>
      </c>
      <c r="AC1373" s="1">
        <f>IF(IFERROR(AB1373,TRUE)=TRUE, "-","OK")</f>
      </c>
      <c r="AD1373" s="11" t="s">
        <v>37</v>
      </c>
      <c r="AE1373" s="11" t="s">
        <v>37</v>
      </c>
      <c r="AF1373" s="1">
        <f>IF(IFERROR(VLOOKUP(E1373,Store_Showcase!B2:H144,{5}, FALSE), TRUE)=TRUE, IF(IFERROR(VLOOKUP(E1373,Store_SRP!B2:H110,{5}, FALSE), TRUE)=TRUE,VLOOKUP(E1373,Store_VAM!B2:H273,{5}, FALSE),VLOOKUP(E1373,Store_SRP!B2:H110,{5}, FALSE)), VLOOKUP(E1373,Store_Showcase!B2:H144,{5}, FALSE))</f>
      </c>
      <c r="AG1373" s="1">
        <f>IF(IFERROR(VLOOKUP(E1373,Store_Showcase!B2:H144,{6}, FALSE), TRUE)=TRUE, IF(IFERROR(VLOOKUP(E1373,Store_SRP!B2:H110,{6}, FALSE), TRUE)=TRUE,VLOOKUP(E1373,Store_VAM!B2:H273,{6}, FALSE),VLOOKUP(E1373,Store_SRP!B2:H110,{6}, FALSE)), VLOOKUP(E1373,Store_Showcase!B2:H144,{6}, FALSE))</f>
      </c>
      <c r="AH1373" s="1">
        <f>VLOOKUP(G1373,Sku_Consolidated!A2:R957,18,FALSE)</f>
      </c>
      <c r="AI1373" s="1">
        <f>VLOOKUP(G1373,Sku_Consolidated!A2:S957,19,FALSE)</f>
      </c>
      <c r="AJ1373" s="1">
        <f>VLOOKUP(G1373,Sku_Consolidated!A2:T957,20,FALSE)</f>
      </c>
    </row>
    <row r="1374" spans="1:36" x14ac:dyDescent="0.25">
      <c r="A1374" s="1">
        <v>2024</v>
      </c>
      <c r="B1374" s="1" t="s">
        <v>31</v>
      </c>
      <c r="C1374" s="1" t="s">
        <v>32</v>
      </c>
      <c r="D1374" s="1" t="s">
        <v>33</v>
      </c>
      <c r="E1374" s="9" t="s">
        <v>3600</v>
      </c>
      <c r="F1374" s="1">
        <f>IF(VLOOKUP(G1374,Sku_Consolidated!A2:S957,{19},FALSE)="SHOWCASE", VLOOKUP(E1374,Store_Showcase!B2:C144,{2}, FALSE), IF(VLOOKUP(G1374,Sku_Consolidated!A2:S957,{19},FALSE)="VAM",VLOOKUP(E1374,Store_VAM!B2:C273,{2}, FALSE),VLOOKUP(E1374,Store_SRP!B2:C110,{2}, FALSE)))</f>
      </c>
      <c r="G1374" s="1">
        <v>61758</v>
      </c>
      <c r="H1374" s="1" t="s">
        <v>90</v>
      </c>
      <c r="I1374" s="10" t="s">
        <v>1740</v>
      </c>
      <c r="J1374" s="1">
        <f>VLOOKUP(G1374,Sku_Consolidated!A2:C957, 3, FALSE)</f>
      </c>
      <c r="K1374" s="10">
        <f>IF(J1374="PACK", I1374, 0)</f>
      </c>
      <c r="L1374" s="10">
        <f>IF(J1374="KG", I1374, I1374 * VLOOKUP(G1374,Sku_Consolidated!A2:U957,21,FALSE))</f>
      </c>
      <c r="M1374" s="10" t="s">
        <v>37</v>
      </c>
      <c r="N1374" s="11" t="s">
        <v>3625</v>
      </c>
      <c r="O1374" s="10" t="s">
        <v>3626</v>
      </c>
      <c r="P1374" s="10">
        <f>N1374 - O1374</f>
      </c>
      <c r="Q1374" s="1">
        <f>VLOOKUP(G1374,Sku_Consolidated!A2:G957,7, FALSE)</f>
      </c>
      <c r="R1374" s="1">
        <f>IF(IFERROR(VLOOKUP(E1374,Store_Showcase!B2:H144,7, FALSE), TRUE)=TRUE, IF(IFERROR(VLOOKUP(E1374,Store_SRP!B2:H110,7, FALSE), TRUE)=TRUE,VLOOKUP(E1374,Store_VAM!B2:H273,7, FALSE),VLOOKUP(E1374,Store_SRP!B2:H110,7, FALSE)), VLOOKUP(E1374,Store_Showcase!B2:H144,7, FALSE))</f>
      </c>
      <c r="S1374" s="1">
        <f>IF(IFERROR(VLOOKUP(E1374,Store_Showcase!B2:I144,8, FALSE), TRUE)=TRUE, IF(IFERROR(VLOOKUP(E1374,Store_SRP!B2:I110,8, FALSE), TRUE)=TRUE,VLOOKUP(E1374,Store_VAM!B2:I273,8, FALSE),VLOOKUP(E1374,Store_SRP!B2:I110,8, FALSE)), VLOOKUP(E1374,Store_Showcase!B2:I144,8, FALSE))</f>
      </c>
      <c r="T1374" s="1">
        <f>VLOOKUP(G1374,Sku_Consolidated!A2:R957,18,FALSE)</f>
      </c>
      <c r="U1374" s="1" t="s">
        <v>3603</v>
      </c>
      <c r="V1374" s="1">
        <f>IF(VLOOKUP(G1374,Sku_Consolidated!A2:S957,19,FALSE)="SHOWCASE", VLOOKUP(E1374,Store_Showcase!B2:L144,11, FALSE), IF(VLOOKUP(G1374,Sku_Consolidated!A2:S957,19,FALSE)="VAM",VLOOKUP(E1374,Store_VAM!B2:L273,11, FALSE),VLOOKUP(E1374,Store_SRP!B2:L110,11, FALSE)))</f>
      </c>
      <c r="W1374" s="1">
        <f>VLOOKUP(G1374,Sku_Consolidated!A2:W957,11,FALSE)</f>
      </c>
      <c r="X1374" s="1">
        <f>VLOOKUP(G1374,Sku_Consolidated!A2:H957,8,FALSE)</f>
      </c>
      <c r="Y1374" s="1">
        <f>VLOOKUP(G1374,Sku_Consolidated!A2:I957,9,FALSE)</f>
      </c>
      <c r="Z1374" s="1" t="s">
        <v>41</v>
      </c>
      <c r="AA1374" s="1">
        <f>VLOOKUP(G1374,Sku_Consolidated!A2:E957,5,FALSE)</f>
      </c>
      <c r="AB1374" s="1">
        <f>IF(VLOOKUP(G1374,Sku_Consolidated!A2:S957,19,FALSE)="SHOWCASE", VLOOKUP(E1374,Store_Showcase!B2:N144,13, FALSE), IF(VLOOKUP(G1374,Sku_Consolidated!A2:S957,19,FALSE)="VAM",VLOOKUP(E1374,Store_VAM!B2:N273,13, FALSE),VLOOKUP(E1374,Store_SRP!B2:N110,13, FALSE)))</f>
      </c>
      <c r="AC1374" s="1">
        <f>IF(IFERROR(AB1374,TRUE)=TRUE, "-","OK")</f>
      </c>
      <c r="AD1374" s="11" t="s">
        <v>37</v>
      </c>
      <c r="AE1374" s="11" t="s">
        <v>37</v>
      </c>
      <c r="AF1374" s="1">
        <f>IF(IFERROR(VLOOKUP(E1374,Store_Showcase!B2:H144,{5}, FALSE), TRUE)=TRUE, IF(IFERROR(VLOOKUP(E1374,Store_SRP!B2:H110,{5}, FALSE), TRUE)=TRUE,VLOOKUP(E1374,Store_VAM!B2:H273,{5}, FALSE),VLOOKUP(E1374,Store_SRP!B2:H110,{5}, FALSE)), VLOOKUP(E1374,Store_Showcase!B2:H144,{5}, FALSE))</f>
      </c>
      <c r="AG1374" s="1">
        <f>IF(IFERROR(VLOOKUP(E1374,Store_Showcase!B2:H144,{6}, FALSE), TRUE)=TRUE, IF(IFERROR(VLOOKUP(E1374,Store_SRP!B2:H110,{6}, FALSE), TRUE)=TRUE,VLOOKUP(E1374,Store_VAM!B2:H273,{6}, FALSE),VLOOKUP(E1374,Store_SRP!B2:H110,{6}, FALSE)), VLOOKUP(E1374,Store_Showcase!B2:H144,{6}, FALSE))</f>
      </c>
      <c r="AH1374" s="1">
        <f>VLOOKUP(G1374,Sku_Consolidated!A2:R957,18,FALSE)</f>
      </c>
      <c r="AI1374" s="1">
        <f>VLOOKUP(G1374,Sku_Consolidated!A2:S957,19,FALSE)</f>
      </c>
      <c r="AJ1374" s="1">
        <f>VLOOKUP(G1374,Sku_Consolidated!A2:T957,20,FALSE)</f>
      </c>
    </row>
    <row r="1375" spans="1:36" x14ac:dyDescent="0.25">
      <c r="A1375" s="1">
        <v>2024</v>
      </c>
      <c r="B1375" s="1" t="s">
        <v>31</v>
      </c>
      <c r="C1375" s="1" t="s">
        <v>32</v>
      </c>
      <c r="D1375" s="1" t="s">
        <v>33</v>
      </c>
      <c r="E1375" s="9" t="s">
        <v>3600</v>
      </c>
      <c r="F1375" s="1">
        <f>IF(VLOOKUP(G1375,Sku_Consolidated!A2:S957,{19},FALSE)="SHOWCASE", VLOOKUP(E1375,Store_Showcase!B2:C144,{2}, FALSE), IF(VLOOKUP(G1375,Sku_Consolidated!A2:S957,{19},FALSE)="VAM",VLOOKUP(E1375,Store_VAM!B2:C273,{2}, FALSE),VLOOKUP(E1375,Store_SRP!B2:C110,{2}, FALSE)))</f>
      </c>
      <c r="G1375" s="1">
        <v>61820</v>
      </c>
      <c r="H1375" s="1" t="s">
        <v>114</v>
      </c>
      <c r="I1375" s="10" t="s">
        <v>1715</v>
      </c>
      <c r="J1375" s="1">
        <f>VLOOKUP(G1375,Sku_Consolidated!A2:C957, 3, FALSE)</f>
      </c>
      <c r="K1375" s="10">
        <f>IF(J1375="PACK", I1375, 0)</f>
      </c>
      <c r="L1375" s="10">
        <f>IF(J1375="KG", I1375, I1375 * VLOOKUP(G1375,Sku_Consolidated!A2:U957,21,FALSE))</f>
      </c>
      <c r="M1375" s="10" t="s">
        <v>37</v>
      </c>
      <c r="N1375" s="11" t="s">
        <v>3627</v>
      </c>
      <c r="O1375" s="10" t="s">
        <v>3628</v>
      </c>
      <c r="P1375" s="10">
        <f>N1375 - O1375</f>
      </c>
      <c r="Q1375" s="1">
        <f>VLOOKUP(G1375,Sku_Consolidated!A2:G957,7, FALSE)</f>
      </c>
      <c r="R1375" s="1">
        <f>IF(IFERROR(VLOOKUP(E1375,Store_Showcase!B2:H144,7, FALSE), TRUE)=TRUE, IF(IFERROR(VLOOKUP(E1375,Store_SRP!B2:H110,7, FALSE), TRUE)=TRUE,VLOOKUP(E1375,Store_VAM!B2:H273,7, FALSE),VLOOKUP(E1375,Store_SRP!B2:H110,7, FALSE)), VLOOKUP(E1375,Store_Showcase!B2:H144,7, FALSE))</f>
      </c>
      <c r="S1375" s="1">
        <f>IF(IFERROR(VLOOKUP(E1375,Store_Showcase!B2:I144,8, FALSE), TRUE)=TRUE, IF(IFERROR(VLOOKUP(E1375,Store_SRP!B2:I110,8, FALSE), TRUE)=TRUE,VLOOKUP(E1375,Store_VAM!B2:I273,8, FALSE),VLOOKUP(E1375,Store_SRP!B2:I110,8, FALSE)), VLOOKUP(E1375,Store_Showcase!B2:I144,8, FALSE))</f>
      </c>
      <c r="T1375" s="1">
        <f>VLOOKUP(G1375,Sku_Consolidated!A2:R957,18,FALSE)</f>
      </c>
      <c r="U1375" s="1" t="s">
        <v>3603</v>
      </c>
      <c r="V1375" s="1">
        <f>IF(VLOOKUP(G1375,Sku_Consolidated!A2:S957,19,FALSE)="SHOWCASE", VLOOKUP(E1375,Store_Showcase!B2:L144,11, FALSE), IF(VLOOKUP(G1375,Sku_Consolidated!A2:S957,19,FALSE)="VAM",VLOOKUP(E1375,Store_VAM!B2:L273,11, FALSE),VLOOKUP(E1375,Store_SRP!B2:L110,11, FALSE)))</f>
      </c>
      <c r="W1375" s="1">
        <f>VLOOKUP(G1375,Sku_Consolidated!A2:W957,11,FALSE)</f>
      </c>
      <c r="X1375" s="1">
        <f>VLOOKUP(G1375,Sku_Consolidated!A2:H957,8,FALSE)</f>
      </c>
      <c r="Y1375" s="1">
        <f>VLOOKUP(G1375,Sku_Consolidated!A2:I957,9,FALSE)</f>
      </c>
      <c r="Z1375" s="1" t="s">
        <v>41</v>
      </c>
      <c r="AA1375" s="1">
        <f>VLOOKUP(G1375,Sku_Consolidated!A2:E957,5,FALSE)</f>
      </c>
      <c r="AB1375" s="1">
        <f>IF(VLOOKUP(G1375,Sku_Consolidated!A2:S957,19,FALSE)="SHOWCASE", VLOOKUP(E1375,Store_Showcase!B2:N144,13, FALSE), IF(VLOOKUP(G1375,Sku_Consolidated!A2:S957,19,FALSE)="VAM",VLOOKUP(E1375,Store_VAM!B2:N273,13, FALSE),VLOOKUP(E1375,Store_SRP!B2:N110,13, FALSE)))</f>
      </c>
      <c r="AC1375" s="1">
        <f>IF(IFERROR(AB1375,TRUE)=TRUE, "-","OK")</f>
      </c>
      <c r="AD1375" s="11" t="s">
        <v>37</v>
      </c>
      <c r="AE1375" s="11" t="s">
        <v>37</v>
      </c>
      <c r="AF1375" s="1">
        <f>IF(IFERROR(VLOOKUP(E1375,Store_Showcase!B2:H144,{5}, FALSE), TRUE)=TRUE, IF(IFERROR(VLOOKUP(E1375,Store_SRP!B2:H110,{5}, FALSE), TRUE)=TRUE,VLOOKUP(E1375,Store_VAM!B2:H273,{5}, FALSE),VLOOKUP(E1375,Store_SRP!B2:H110,{5}, FALSE)), VLOOKUP(E1375,Store_Showcase!B2:H144,{5}, FALSE))</f>
      </c>
      <c r="AG1375" s="1">
        <f>IF(IFERROR(VLOOKUP(E1375,Store_Showcase!B2:H144,{6}, FALSE), TRUE)=TRUE, IF(IFERROR(VLOOKUP(E1375,Store_SRP!B2:H110,{6}, FALSE), TRUE)=TRUE,VLOOKUP(E1375,Store_VAM!B2:H273,{6}, FALSE),VLOOKUP(E1375,Store_SRP!B2:H110,{6}, FALSE)), VLOOKUP(E1375,Store_Showcase!B2:H144,{6}, FALSE))</f>
      </c>
      <c r="AH1375" s="1">
        <f>VLOOKUP(G1375,Sku_Consolidated!A2:R957,18,FALSE)</f>
      </c>
      <c r="AI1375" s="1">
        <f>VLOOKUP(G1375,Sku_Consolidated!A2:S957,19,FALSE)</f>
      </c>
      <c r="AJ1375" s="1">
        <f>VLOOKUP(G1375,Sku_Consolidated!A2:T957,20,FALSE)</f>
      </c>
    </row>
    <row r="1376" spans="1:36" x14ac:dyDescent="0.25">
      <c r="A1376" s="1">
        <v>2024</v>
      </c>
      <c r="B1376" s="1" t="s">
        <v>31</v>
      </c>
      <c r="C1376" s="1" t="s">
        <v>32</v>
      </c>
      <c r="D1376" s="1" t="s">
        <v>33</v>
      </c>
      <c r="E1376" s="9" t="s">
        <v>3600</v>
      </c>
      <c r="F1376" s="1">
        <f>IF(VLOOKUP(G1376,Sku_Consolidated!A2:S957,{19},FALSE)="SHOWCASE", VLOOKUP(E1376,Store_Showcase!B2:C144,{2}, FALSE), IF(VLOOKUP(G1376,Sku_Consolidated!A2:S957,{19},FALSE)="VAM",VLOOKUP(E1376,Store_VAM!B2:C273,{2}, FALSE),VLOOKUP(E1376,Store_SRP!B2:C110,{2}, FALSE)))</f>
      </c>
      <c r="G1376" s="1">
        <v>61833</v>
      </c>
      <c r="H1376" s="1" t="s">
        <v>118</v>
      </c>
      <c r="I1376" s="10" t="s">
        <v>1396</v>
      </c>
      <c r="J1376" s="1">
        <f>VLOOKUP(G1376,Sku_Consolidated!A2:C957, 3, FALSE)</f>
      </c>
      <c r="K1376" s="10">
        <f>IF(J1376="PACK", I1376, 0)</f>
      </c>
      <c r="L1376" s="10">
        <f>IF(J1376="KG", I1376, I1376 * VLOOKUP(G1376,Sku_Consolidated!A2:U957,21,FALSE))</f>
      </c>
      <c r="M1376" s="10" t="s">
        <v>37</v>
      </c>
      <c r="N1376" s="11" t="s">
        <v>3629</v>
      </c>
      <c r="O1376" s="10" t="s">
        <v>3630</v>
      </c>
      <c r="P1376" s="10">
        <f>N1376 - O1376</f>
      </c>
      <c r="Q1376" s="1">
        <f>VLOOKUP(G1376,Sku_Consolidated!A2:G957,7, FALSE)</f>
      </c>
      <c r="R1376" s="1">
        <f>IF(IFERROR(VLOOKUP(E1376,Store_Showcase!B2:H144,7, FALSE), TRUE)=TRUE, IF(IFERROR(VLOOKUP(E1376,Store_SRP!B2:H110,7, FALSE), TRUE)=TRUE,VLOOKUP(E1376,Store_VAM!B2:H273,7, FALSE),VLOOKUP(E1376,Store_SRP!B2:H110,7, FALSE)), VLOOKUP(E1376,Store_Showcase!B2:H144,7, FALSE))</f>
      </c>
      <c r="S1376" s="1">
        <f>IF(IFERROR(VLOOKUP(E1376,Store_Showcase!B2:I144,8, FALSE), TRUE)=TRUE, IF(IFERROR(VLOOKUP(E1376,Store_SRP!B2:I110,8, FALSE), TRUE)=TRUE,VLOOKUP(E1376,Store_VAM!B2:I273,8, FALSE),VLOOKUP(E1376,Store_SRP!B2:I110,8, FALSE)), VLOOKUP(E1376,Store_Showcase!B2:I144,8, FALSE))</f>
      </c>
      <c r="T1376" s="1">
        <f>VLOOKUP(G1376,Sku_Consolidated!A2:R957,18,FALSE)</f>
      </c>
      <c r="U1376" s="1" t="s">
        <v>3603</v>
      </c>
      <c r="V1376" s="1">
        <f>IF(VLOOKUP(G1376,Sku_Consolidated!A2:S957,19,FALSE)="SHOWCASE", VLOOKUP(E1376,Store_Showcase!B2:L144,11, FALSE), IF(VLOOKUP(G1376,Sku_Consolidated!A2:S957,19,FALSE)="VAM",VLOOKUP(E1376,Store_VAM!B2:L273,11, FALSE),VLOOKUP(E1376,Store_SRP!B2:L110,11, FALSE)))</f>
      </c>
      <c r="W1376" s="1">
        <f>VLOOKUP(G1376,Sku_Consolidated!A2:W957,11,FALSE)</f>
      </c>
      <c r="X1376" s="1">
        <f>VLOOKUP(G1376,Sku_Consolidated!A2:H957,8,FALSE)</f>
      </c>
      <c r="Y1376" s="1">
        <f>VLOOKUP(G1376,Sku_Consolidated!A2:I957,9,FALSE)</f>
      </c>
      <c r="Z1376" s="1" t="s">
        <v>41</v>
      </c>
      <c r="AA1376" s="1">
        <f>VLOOKUP(G1376,Sku_Consolidated!A2:E957,5,FALSE)</f>
      </c>
      <c r="AB1376" s="1">
        <f>IF(VLOOKUP(G1376,Sku_Consolidated!A2:S957,19,FALSE)="SHOWCASE", VLOOKUP(E1376,Store_Showcase!B2:N144,13, FALSE), IF(VLOOKUP(G1376,Sku_Consolidated!A2:S957,19,FALSE)="VAM",VLOOKUP(E1376,Store_VAM!B2:N273,13, FALSE),VLOOKUP(E1376,Store_SRP!B2:N110,13, FALSE)))</f>
      </c>
      <c r="AC1376" s="1">
        <f>IF(IFERROR(AB1376,TRUE)=TRUE, "-","OK")</f>
      </c>
      <c r="AD1376" s="11" t="s">
        <v>37</v>
      </c>
      <c r="AE1376" s="11" t="s">
        <v>37</v>
      </c>
      <c r="AF1376" s="1">
        <f>IF(IFERROR(VLOOKUP(E1376,Store_Showcase!B2:H144,{5}, FALSE), TRUE)=TRUE, IF(IFERROR(VLOOKUP(E1376,Store_SRP!B2:H110,{5}, FALSE), TRUE)=TRUE,VLOOKUP(E1376,Store_VAM!B2:H273,{5}, FALSE),VLOOKUP(E1376,Store_SRP!B2:H110,{5}, FALSE)), VLOOKUP(E1376,Store_Showcase!B2:H144,{5}, FALSE))</f>
      </c>
      <c r="AG1376" s="1">
        <f>IF(IFERROR(VLOOKUP(E1376,Store_Showcase!B2:H144,{6}, FALSE), TRUE)=TRUE, IF(IFERROR(VLOOKUP(E1376,Store_SRP!B2:H110,{6}, FALSE), TRUE)=TRUE,VLOOKUP(E1376,Store_VAM!B2:H273,{6}, FALSE),VLOOKUP(E1376,Store_SRP!B2:H110,{6}, FALSE)), VLOOKUP(E1376,Store_Showcase!B2:H144,{6}, FALSE))</f>
      </c>
      <c r="AH1376" s="1">
        <f>VLOOKUP(G1376,Sku_Consolidated!A2:R957,18,FALSE)</f>
      </c>
      <c r="AI1376" s="1">
        <f>VLOOKUP(G1376,Sku_Consolidated!A2:S957,19,FALSE)</f>
      </c>
      <c r="AJ1376" s="1">
        <f>VLOOKUP(G1376,Sku_Consolidated!A2:T957,20,FALSE)</f>
      </c>
    </row>
    <row r="1377" spans="1:36" x14ac:dyDescent="0.25">
      <c r="A1377" s="1">
        <v>2024</v>
      </c>
      <c r="B1377" s="1" t="s">
        <v>31</v>
      </c>
      <c r="C1377" s="1" t="s">
        <v>32</v>
      </c>
      <c r="D1377" s="1" t="s">
        <v>33</v>
      </c>
      <c r="E1377" s="9" t="s">
        <v>3600</v>
      </c>
      <c r="F1377" s="1">
        <f>IF(VLOOKUP(G1377,Sku_Consolidated!A2:S957,{19},FALSE)="SHOWCASE", VLOOKUP(E1377,Store_Showcase!B2:C144,{2}, FALSE), IF(VLOOKUP(G1377,Sku_Consolidated!A2:S957,{19},FALSE)="VAM",VLOOKUP(E1377,Store_VAM!B2:C273,{2}, FALSE),VLOOKUP(E1377,Store_SRP!B2:C110,{2}, FALSE)))</f>
      </c>
      <c r="G1377" s="1">
        <v>61844</v>
      </c>
      <c r="H1377" s="1" t="s">
        <v>178</v>
      </c>
      <c r="I1377" s="10" t="s">
        <v>610</v>
      </c>
      <c r="J1377" s="1">
        <f>VLOOKUP(G1377,Sku_Consolidated!A2:C957, 3, FALSE)</f>
      </c>
      <c r="K1377" s="10">
        <f>IF(J1377="PACK", I1377, 0)</f>
      </c>
      <c r="L1377" s="10">
        <f>IF(J1377="KG", I1377, I1377 * VLOOKUP(G1377,Sku_Consolidated!A2:U957,21,FALSE))</f>
      </c>
      <c r="M1377" s="10" t="s">
        <v>37</v>
      </c>
      <c r="N1377" s="11" t="s">
        <v>3631</v>
      </c>
      <c r="O1377" s="10" t="s">
        <v>3632</v>
      </c>
      <c r="P1377" s="10">
        <f>N1377 - O1377</f>
      </c>
      <c r="Q1377" s="1">
        <f>VLOOKUP(G1377,Sku_Consolidated!A2:G957,7, FALSE)</f>
      </c>
      <c r="R1377" s="1">
        <f>IF(IFERROR(VLOOKUP(E1377,Store_Showcase!B2:H144,7, FALSE), TRUE)=TRUE, IF(IFERROR(VLOOKUP(E1377,Store_SRP!B2:H110,7, FALSE), TRUE)=TRUE,VLOOKUP(E1377,Store_VAM!B2:H273,7, FALSE),VLOOKUP(E1377,Store_SRP!B2:H110,7, FALSE)), VLOOKUP(E1377,Store_Showcase!B2:H144,7, FALSE))</f>
      </c>
      <c r="S1377" s="1">
        <f>IF(IFERROR(VLOOKUP(E1377,Store_Showcase!B2:I144,8, FALSE), TRUE)=TRUE, IF(IFERROR(VLOOKUP(E1377,Store_SRP!B2:I110,8, FALSE), TRUE)=TRUE,VLOOKUP(E1377,Store_VAM!B2:I273,8, FALSE),VLOOKUP(E1377,Store_SRP!B2:I110,8, FALSE)), VLOOKUP(E1377,Store_Showcase!B2:I144,8, FALSE))</f>
      </c>
      <c r="T1377" s="1">
        <f>VLOOKUP(G1377,Sku_Consolidated!A2:R957,18,FALSE)</f>
      </c>
      <c r="U1377" s="1" t="s">
        <v>3603</v>
      </c>
      <c r="V1377" s="1">
        <f>IF(VLOOKUP(G1377,Sku_Consolidated!A2:S957,19,FALSE)="SHOWCASE", VLOOKUP(E1377,Store_Showcase!B2:L144,11, FALSE), IF(VLOOKUP(G1377,Sku_Consolidated!A2:S957,19,FALSE)="VAM",VLOOKUP(E1377,Store_VAM!B2:L273,11, FALSE),VLOOKUP(E1377,Store_SRP!B2:L110,11, FALSE)))</f>
      </c>
      <c r="W1377" s="1">
        <f>VLOOKUP(G1377,Sku_Consolidated!A2:W957,11,FALSE)</f>
      </c>
      <c r="X1377" s="1">
        <f>VLOOKUP(G1377,Sku_Consolidated!A2:H957,8,FALSE)</f>
      </c>
      <c r="Y1377" s="1">
        <f>VLOOKUP(G1377,Sku_Consolidated!A2:I957,9,FALSE)</f>
      </c>
      <c r="Z1377" s="1" t="s">
        <v>41</v>
      </c>
      <c r="AA1377" s="1">
        <f>VLOOKUP(G1377,Sku_Consolidated!A2:E957,5,FALSE)</f>
      </c>
      <c r="AB1377" s="1">
        <f>IF(VLOOKUP(G1377,Sku_Consolidated!A2:S957,19,FALSE)="SHOWCASE", VLOOKUP(E1377,Store_Showcase!B2:N144,13, FALSE), IF(VLOOKUP(G1377,Sku_Consolidated!A2:S957,19,FALSE)="VAM",VLOOKUP(E1377,Store_VAM!B2:N273,13, FALSE),VLOOKUP(E1377,Store_SRP!B2:N110,13, FALSE)))</f>
      </c>
      <c r="AC1377" s="1">
        <f>IF(IFERROR(AB1377,TRUE)=TRUE, "-","OK")</f>
      </c>
      <c r="AD1377" s="11" t="s">
        <v>37</v>
      </c>
      <c r="AE1377" s="11" t="s">
        <v>37</v>
      </c>
      <c r="AF1377" s="1">
        <f>IF(IFERROR(VLOOKUP(E1377,Store_Showcase!B2:H144,{5}, FALSE), TRUE)=TRUE, IF(IFERROR(VLOOKUP(E1377,Store_SRP!B2:H110,{5}, FALSE), TRUE)=TRUE,VLOOKUP(E1377,Store_VAM!B2:H273,{5}, FALSE),VLOOKUP(E1377,Store_SRP!B2:H110,{5}, FALSE)), VLOOKUP(E1377,Store_Showcase!B2:H144,{5}, FALSE))</f>
      </c>
      <c r="AG1377" s="1">
        <f>IF(IFERROR(VLOOKUP(E1377,Store_Showcase!B2:H144,{6}, FALSE), TRUE)=TRUE, IF(IFERROR(VLOOKUP(E1377,Store_SRP!B2:H110,{6}, FALSE), TRUE)=TRUE,VLOOKUP(E1377,Store_VAM!B2:H273,{6}, FALSE),VLOOKUP(E1377,Store_SRP!B2:H110,{6}, FALSE)), VLOOKUP(E1377,Store_Showcase!B2:H144,{6}, FALSE))</f>
      </c>
      <c r="AH1377" s="1">
        <f>VLOOKUP(G1377,Sku_Consolidated!A2:R957,18,FALSE)</f>
      </c>
      <c r="AI1377" s="1">
        <f>VLOOKUP(G1377,Sku_Consolidated!A2:S957,19,FALSE)</f>
      </c>
      <c r="AJ1377" s="1">
        <f>VLOOKUP(G1377,Sku_Consolidated!A2:T957,20,FALSE)</f>
      </c>
    </row>
    <row r="1378" spans="1:36" x14ac:dyDescent="0.25">
      <c r="A1378" s="1">
        <v>2024</v>
      </c>
      <c r="B1378" s="1" t="s">
        <v>31</v>
      </c>
      <c r="C1378" s="1" t="s">
        <v>32</v>
      </c>
      <c r="D1378" s="1" t="s">
        <v>33</v>
      </c>
      <c r="E1378" s="9" t="s">
        <v>3600</v>
      </c>
      <c r="F1378" s="1">
        <f>IF(VLOOKUP(G1378,Sku_Consolidated!A2:S957,{19},FALSE)="SHOWCASE", VLOOKUP(E1378,Store_Showcase!B2:C144,{2}, FALSE), IF(VLOOKUP(G1378,Sku_Consolidated!A2:S957,{19},FALSE)="VAM",VLOOKUP(E1378,Store_VAM!B2:C273,{2}, FALSE),VLOOKUP(E1378,Store_SRP!B2:C110,{2}, FALSE)))</f>
      </c>
      <c r="G1378" s="1">
        <v>61850</v>
      </c>
      <c r="H1378" s="1" t="s">
        <v>134</v>
      </c>
      <c r="I1378" s="10" t="s">
        <v>1360</v>
      </c>
      <c r="J1378" s="1">
        <f>VLOOKUP(G1378,Sku_Consolidated!A2:C957, 3, FALSE)</f>
      </c>
      <c r="K1378" s="10">
        <f>IF(J1378="PACK", I1378, 0)</f>
      </c>
      <c r="L1378" s="10">
        <f>IF(J1378="KG", I1378, I1378 * VLOOKUP(G1378,Sku_Consolidated!A2:U957,21,FALSE))</f>
      </c>
      <c r="M1378" s="10" t="s">
        <v>37</v>
      </c>
      <c r="N1378" s="11" t="s">
        <v>3633</v>
      </c>
      <c r="O1378" s="10" t="s">
        <v>3634</v>
      </c>
      <c r="P1378" s="10">
        <f>N1378 - O1378</f>
      </c>
      <c r="Q1378" s="1">
        <f>VLOOKUP(G1378,Sku_Consolidated!A2:G957,7, FALSE)</f>
      </c>
      <c r="R1378" s="1">
        <f>IF(IFERROR(VLOOKUP(E1378,Store_Showcase!B2:H144,7, FALSE), TRUE)=TRUE, IF(IFERROR(VLOOKUP(E1378,Store_SRP!B2:H110,7, FALSE), TRUE)=TRUE,VLOOKUP(E1378,Store_VAM!B2:H273,7, FALSE),VLOOKUP(E1378,Store_SRP!B2:H110,7, FALSE)), VLOOKUP(E1378,Store_Showcase!B2:H144,7, FALSE))</f>
      </c>
      <c r="S1378" s="1">
        <f>IF(IFERROR(VLOOKUP(E1378,Store_Showcase!B2:I144,8, FALSE), TRUE)=TRUE, IF(IFERROR(VLOOKUP(E1378,Store_SRP!B2:I110,8, FALSE), TRUE)=TRUE,VLOOKUP(E1378,Store_VAM!B2:I273,8, FALSE),VLOOKUP(E1378,Store_SRP!B2:I110,8, FALSE)), VLOOKUP(E1378,Store_Showcase!B2:I144,8, FALSE))</f>
      </c>
      <c r="T1378" s="1">
        <f>VLOOKUP(G1378,Sku_Consolidated!A2:R957,18,FALSE)</f>
      </c>
      <c r="U1378" s="1" t="s">
        <v>3603</v>
      </c>
      <c r="V1378" s="1">
        <f>IF(VLOOKUP(G1378,Sku_Consolidated!A2:S957,19,FALSE)="SHOWCASE", VLOOKUP(E1378,Store_Showcase!B2:L144,11, FALSE), IF(VLOOKUP(G1378,Sku_Consolidated!A2:S957,19,FALSE)="VAM",VLOOKUP(E1378,Store_VAM!B2:L273,11, FALSE),VLOOKUP(E1378,Store_SRP!B2:L110,11, FALSE)))</f>
      </c>
      <c r="W1378" s="1">
        <f>VLOOKUP(G1378,Sku_Consolidated!A2:W957,11,FALSE)</f>
      </c>
      <c r="X1378" s="1">
        <f>VLOOKUP(G1378,Sku_Consolidated!A2:H957,8,FALSE)</f>
      </c>
      <c r="Y1378" s="1">
        <f>VLOOKUP(G1378,Sku_Consolidated!A2:I957,9,FALSE)</f>
      </c>
      <c r="Z1378" s="1" t="s">
        <v>41</v>
      </c>
      <c r="AA1378" s="1">
        <f>VLOOKUP(G1378,Sku_Consolidated!A2:E957,5,FALSE)</f>
      </c>
      <c r="AB1378" s="1">
        <f>IF(VLOOKUP(G1378,Sku_Consolidated!A2:S957,19,FALSE)="SHOWCASE", VLOOKUP(E1378,Store_Showcase!B2:N144,13, FALSE), IF(VLOOKUP(G1378,Sku_Consolidated!A2:S957,19,FALSE)="VAM",VLOOKUP(E1378,Store_VAM!B2:N273,13, FALSE),VLOOKUP(E1378,Store_SRP!B2:N110,13, FALSE)))</f>
      </c>
      <c r="AC1378" s="1">
        <f>IF(IFERROR(AB1378,TRUE)=TRUE, "-","OK")</f>
      </c>
      <c r="AD1378" s="11" t="s">
        <v>37</v>
      </c>
      <c r="AE1378" s="11" t="s">
        <v>37</v>
      </c>
      <c r="AF1378" s="1">
        <f>IF(IFERROR(VLOOKUP(E1378,Store_Showcase!B2:H144,{5}, FALSE), TRUE)=TRUE, IF(IFERROR(VLOOKUP(E1378,Store_SRP!B2:H110,{5}, FALSE), TRUE)=TRUE,VLOOKUP(E1378,Store_VAM!B2:H273,{5}, FALSE),VLOOKUP(E1378,Store_SRP!B2:H110,{5}, FALSE)), VLOOKUP(E1378,Store_Showcase!B2:H144,{5}, FALSE))</f>
      </c>
      <c r="AG1378" s="1">
        <f>IF(IFERROR(VLOOKUP(E1378,Store_Showcase!B2:H144,{6}, FALSE), TRUE)=TRUE, IF(IFERROR(VLOOKUP(E1378,Store_SRP!B2:H110,{6}, FALSE), TRUE)=TRUE,VLOOKUP(E1378,Store_VAM!B2:H273,{6}, FALSE),VLOOKUP(E1378,Store_SRP!B2:H110,{6}, FALSE)), VLOOKUP(E1378,Store_Showcase!B2:H144,{6}, FALSE))</f>
      </c>
      <c r="AH1378" s="1">
        <f>VLOOKUP(G1378,Sku_Consolidated!A2:R957,18,FALSE)</f>
      </c>
      <c r="AI1378" s="1">
        <f>VLOOKUP(G1378,Sku_Consolidated!A2:S957,19,FALSE)</f>
      </c>
      <c r="AJ1378" s="1">
        <f>VLOOKUP(G1378,Sku_Consolidated!A2:T957,20,FALSE)</f>
      </c>
    </row>
    <row r="1379" spans="1:36" x14ac:dyDescent="0.25">
      <c r="A1379" s="1">
        <v>2024</v>
      </c>
      <c r="B1379" s="1" t="s">
        <v>31</v>
      </c>
      <c r="C1379" s="1" t="s">
        <v>32</v>
      </c>
      <c r="D1379" s="1" t="s">
        <v>33</v>
      </c>
      <c r="E1379" s="9" t="s">
        <v>3600</v>
      </c>
      <c r="F1379" s="1">
        <f>IF(VLOOKUP(G1379,Sku_Consolidated!A2:S957,{19},FALSE)="SHOWCASE", VLOOKUP(E1379,Store_Showcase!B2:C144,{2}, FALSE), IF(VLOOKUP(G1379,Sku_Consolidated!A2:S957,{19},FALSE)="VAM",VLOOKUP(E1379,Store_VAM!B2:C273,{2}, FALSE),VLOOKUP(E1379,Store_SRP!B2:C110,{2}, FALSE)))</f>
      </c>
      <c r="G1379" s="1">
        <v>61852</v>
      </c>
      <c r="H1379" s="1" t="s">
        <v>138</v>
      </c>
      <c r="I1379" s="10" t="s">
        <v>2863</v>
      </c>
      <c r="J1379" s="1">
        <f>VLOOKUP(G1379,Sku_Consolidated!A2:C957, 3, FALSE)</f>
      </c>
      <c r="K1379" s="10">
        <f>IF(J1379="PACK", I1379, 0)</f>
      </c>
      <c r="L1379" s="10">
        <f>IF(J1379="KG", I1379, I1379 * VLOOKUP(G1379,Sku_Consolidated!A2:U957,21,FALSE))</f>
      </c>
      <c r="M1379" s="10" t="s">
        <v>37</v>
      </c>
      <c r="N1379" s="11" t="s">
        <v>3635</v>
      </c>
      <c r="O1379" s="10" t="s">
        <v>3636</v>
      </c>
      <c r="P1379" s="10">
        <f>N1379 - O1379</f>
      </c>
      <c r="Q1379" s="1">
        <f>VLOOKUP(G1379,Sku_Consolidated!A2:G957,7, FALSE)</f>
      </c>
      <c r="R1379" s="1">
        <f>IF(IFERROR(VLOOKUP(E1379,Store_Showcase!B2:H144,7, FALSE), TRUE)=TRUE, IF(IFERROR(VLOOKUP(E1379,Store_SRP!B2:H110,7, FALSE), TRUE)=TRUE,VLOOKUP(E1379,Store_VAM!B2:H273,7, FALSE),VLOOKUP(E1379,Store_SRP!B2:H110,7, FALSE)), VLOOKUP(E1379,Store_Showcase!B2:H144,7, FALSE))</f>
      </c>
      <c r="S1379" s="1">
        <f>IF(IFERROR(VLOOKUP(E1379,Store_Showcase!B2:I144,8, FALSE), TRUE)=TRUE, IF(IFERROR(VLOOKUP(E1379,Store_SRP!B2:I110,8, FALSE), TRUE)=TRUE,VLOOKUP(E1379,Store_VAM!B2:I273,8, FALSE),VLOOKUP(E1379,Store_SRP!B2:I110,8, FALSE)), VLOOKUP(E1379,Store_Showcase!B2:I144,8, FALSE))</f>
      </c>
      <c r="T1379" s="1">
        <f>VLOOKUP(G1379,Sku_Consolidated!A2:R957,18,FALSE)</f>
      </c>
      <c r="U1379" s="1" t="s">
        <v>3603</v>
      </c>
      <c r="V1379" s="1">
        <f>IF(VLOOKUP(G1379,Sku_Consolidated!A2:S957,19,FALSE)="SHOWCASE", VLOOKUP(E1379,Store_Showcase!B2:L144,11, FALSE), IF(VLOOKUP(G1379,Sku_Consolidated!A2:S957,19,FALSE)="VAM",VLOOKUP(E1379,Store_VAM!B2:L273,11, FALSE),VLOOKUP(E1379,Store_SRP!B2:L110,11, FALSE)))</f>
      </c>
      <c r="W1379" s="1">
        <f>VLOOKUP(G1379,Sku_Consolidated!A2:W957,11,FALSE)</f>
      </c>
      <c r="X1379" s="1">
        <f>VLOOKUP(G1379,Sku_Consolidated!A2:H957,8,FALSE)</f>
      </c>
      <c r="Y1379" s="1">
        <f>VLOOKUP(G1379,Sku_Consolidated!A2:I957,9,FALSE)</f>
      </c>
      <c r="Z1379" s="1" t="s">
        <v>41</v>
      </c>
      <c r="AA1379" s="1">
        <f>VLOOKUP(G1379,Sku_Consolidated!A2:E957,5,FALSE)</f>
      </c>
      <c r="AB1379" s="1">
        <f>IF(VLOOKUP(G1379,Sku_Consolidated!A2:S957,19,FALSE)="SHOWCASE", VLOOKUP(E1379,Store_Showcase!B2:N144,13, FALSE), IF(VLOOKUP(G1379,Sku_Consolidated!A2:S957,19,FALSE)="VAM",VLOOKUP(E1379,Store_VAM!B2:N273,13, FALSE),VLOOKUP(E1379,Store_SRP!B2:N110,13, FALSE)))</f>
      </c>
      <c r="AC1379" s="1">
        <f>IF(IFERROR(AB1379,TRUE)=TRUE, "-","OK")</f>
      </c>
      <c r="AD1379" s="11" t="s">
        <v>37</v>
      </c>
      <c r="AE1379" s="11" t="s">
        <v>37</v>
      </c>
      <c r="AF1379" s="1">
        <f>IF(IFERROR(VLOOKUP(E1379,Store_Showcase!B2:H144,{5}, FALSE), TRUE)=TRUE, IF(IFERROR(VLOOKUP(E1379,Store_SRP!B2:H110,{5}, FALSE), TRUE)=TRUE,VLOOKUP(E1379,Store_VAM!B2:H273,{5}, FALSE),VLOOKUP(E1379,Store_SRP!B2:H110,{5}, FALSE)), VLOOKUP(E1379,Store_Showcase!B2:H144,{5}, FALSE))</f>
      </c>
      <c r="AG1379" s="1">
        <f>IF(IFERROR(VLOOKUP(E1379,Store_Showcase!B2:H144,{6}, FALSE), TRUE)=TRUE, IF(IFERROR(VLOOKUP(E1379,Store_SRP!B2:H110,{6}, FALSE), TRUE)=TRUE,VLOOKUP(E1379,Store_VAM!B2:H273,{6}, FALSE),VLOOKUP(E1379,Store_SRP!B2:H110,{6}, FALSE)), VLOOKUP(E1379,Store_Showcase!B2:H144,{6}, FALSE))</f>
      </c>
      <c r="AH1379" s="1">
        <f>VLOOKUP(G1379,Sku_Consolidated!A2:R957,18,FALSE)</f>
      </c>
      <c r="AI1379" s="1">
        <f>VLOOKUP(G1379,Sku_Consolidated!A2:S957,19,FALSE)</f>
      </c>
      <c r="AJ1379" s="1">
        <f>VLOOKUP(G1379,Sku_Consolidated!A2:T957,20,FALSE)</f>
      </c>
    </row>
    <row r="1380" spans="1:36" x14ac:dyDescent="0.25">
      <c r="A1380" s="1">
        <v>2024</v>
      </c>
      <c r="B1380" s="1" t="s">
        <v>31</v>
      </c>
      <c r="C1380" s="1" t="s">
        <v>32</v>
      </c>
      <c r="D1380" s="1" t="s">
        <v>33</v>
      </c>
      <c r="E1380" s="9" t="s">
        <v>2467</v>
      </c>
      <c r="F1380" s="1">
        <f>IF(VLOOKUP(G1380,Sku_Consolidated!A2:S957,{19},FALSE)="SHOWCASE", VLOOKUP(E1380,Store_Showcase!B2:C144,{2}, FALSE), IF(VLOOKUP(G1380,Sku_Consolidated!A2:S957,{19},FALSE)="VAM",VLOOKUP(E1380,Store_VAM!B2:C273,{2}, FALSE),VLOOKUP(E1380,Store_SRP!B2:C110,{2}, FALSE)))</f>
      </c>
      <c r="G1380" s="1">
        <v>10008</v>
      </c>
      <c r="H1380" s="1" t="s">
        <v>304</v>
      </c>
      <c r="I1380" s="10" t="s">
        <v>2205</v>
      </c>
      <c r="J1380" s="1">
        <f>VLOOKUP(G1380,Sku_Consolidated!A2:C957, 3, FALSE)</f>
      </c>
      <c r="K1380" s="10">
        <f>IF(J1380="PACK", I1380, 0)</f>
      </c>
      <c r="L1380" s="10">
        <f>IF(J1380="KG", I1380, I1380 * VLOOKUP(G1380,Sku_Consolidated!A2:U957,21,FALSE))</f>
      </c>
      <c r="M1380" s="10" t="s">
        <v>37</v>
      </c>
      <c r="N1380" s="11" t="s">
        <v>3637</v>
      </c>
      <c r="O1380" s="10" t="s">
        <v>3638</v>
      </c>
      <c r="P1380" s="10">
        <f>N1380 - O1380</f>
      </c>
      <c r="Q1380" s="1">
        <f>VLOOKUP(G1380,Sku_Consolidated!A2:G957,7, FALSE)</f>
      </c>
      <c r="R1380" s="1">
        <f>IF(IFERROR(VLOOKUP(E1380,Store_Showcase!B2:H144,7, FALSE), TRUE)=TRUE, IF(IFERROR(VLOOKUP(E1380,Store_SRP!B2:H110,7, FALSE), TRUE)=TRUE,VLOOKUP(E1380,Store_VAM!B2:H273,7, FALSE),VLOOKUP(E1380,Store_SRP!B2:H110,7, FALSE)), VLOOKUP(E1380,Store_Showcase!B2:H144,7, FALSE))</f>
      </c>
      <c r="S1380" s="1">
        <f>IF(IFERROR(VLOOKUP(E1380,Store_Showcase!B2:I144,8, FALSE), TRUE)=TRUE, IF(IFERROR(VLOOKUP(E1380,Store_SRP!B2:I110,8, FALSE), TRUE)=TRUE,VLOOKUP(E1380,Store_VAM!B2:I273,8, FALSE),VLOOKUP(E1380,Store_SRP!B2:I110,8, FALSE)), VLOOKUP(E1380,Store_Showcase!B2:I144,8, FALSE))</f>
      </c>
      <c r="T1380" s="1">
        <f>VLOOKUP(G1380,Sku_Consolidated!A2:R957,18,FALSE)</f>
      </c>
      <c r="U1380" s="1" t="s">
        <v>3639</v>
      </c>
      <c r="V1380" s="1">
        <f>IF(VLOOKUP(G1380,Sku_Consolidated!A2:S957,19,FALSE)="SHOWCASE", VLOOKUP(E1380,Store_Showcase!B2:L144,11, FALSE), IF(VLOOKUP(G1380,Sku_Consolidated!A2:S957,19,FALSE)="VAM",VLOOKUP(E1380,Store_VAM!B2:L273,11, FALSE),VLOOKUP(E1380,Store_SRP!B2:L110,11, FALSE)))</f>
      </c>
      <c r="W1380" s="1">
        <f>VLOOKUP(G1380,Sku_Consolidated!A2:W957,11,FALSE)</f>
      </c>
      <c r="X1380" s="1">
        <f>VLOOKUP(G1380,Sku_Consolidated!A2:H957,8,FALSE)</f>
      </c>
      <c r="Y1380" s="1">
        <f>VLOOKUP(G1380,Sku_Consolidated!A2:I957,9,FALSE)</f>
      </c>
      <c r="Z1380" s="1" t="s">
        <v>41</v>
      </c>
      <c r="AA1380" s="1">
        <f>VLOOKUP(G1380,Sku_Consolidated!A2:E957,5,FALSE)</f>
      </c>
      <c r="AB1380" s="1">
        <f>IF(VLOOKUP(G1380,Sku_Consolidated!A2:S957,19,FALSE)="SHOWCASE", VLOOKUP(E1380,Store_Showcase!B2:N144,13, FALSE), IF(VLOOKUP(G1380,Sku_Consolidated!A2:S957,19,FALSE)="VAM",VLOOKUP(E1380,Store_VAM!B2:N273,13, FALSE),VLOOKUP(E1380,Store_SRP!B2:N110,13, FALSE)))</f>
      </c>
      <c r="AC1380" s="1">
        <f>IF(IFERROR(AB1380,TRUE)=TRUE, "-","OK")</f>
      </c>
      <c r="AD1380" s="11" t="s">
        <v>37</v>
      </c>
      <c r="AE1380" s="11" t="s">
        <v>37</v>
      </c>
      <c r="AF1380" s="1">
        <f>IF(IFERROR(VLOOKUP(E1380,Store_Showcase!B2:H144,{5}, FALSE), TRUE)=TRUE, IF(IFERROR(VLOOKUP(E1380,Store_SRP!B2:H110,{5}, FALSE), TRUE)=TRUE,VLOOKUP(E1380,Store_VAM!B2:H273,{5}, FALSE),VLOOKUP(E1380,Store_SRP!B2:H110,{5}, FALSE)), VLOOKUP(E1380,Store_Showcase!B2:H144,{5}, FALSE))</f>
      </c>
      <c r="AG1380" s="1">
        <f>IF(IFERROR(VLOOKUP(E1380,Store_Showcase!B2:H144,{6}, FALSE), TRUE)=TRUE, IF(IFERROR(VLOOKUP(E1380,Store_SRP!B2:H110,{6}, FALSE), TRUE)=TRUE,VLOOKUP(E1380,Store_VAM!B2:H273,{6}, FALSE),VLOOKUP(E1380,Store_SRP!B2:H110,{6}, FALSE)), VLOOKUP(E1380,Store_Showcase!B2:H144,{6}, FALSE))</f>
      </c>
      <c r="AH1380" s="1">
        <f>VLOOKUP(G1380,Sku_Consolidated!A2:R957,18,FALSE)</f>
      </c>
      <c r="AI1380" s="1">
        <f>VLOOKUP(G1380,Sku_Consolidated!A2:S957,19,FALSE)</f>
      </c>
      <c r="AJ1380" s="1">
        <f>VLOOKUP(G1380,Sku_Consolidated!A2:T957,20,FALSE)</f>
      </c>
    </row>
    <row r="1381" spans="1:36" x14ac:dyDescent="0.25">
      <c r="A1381" s="1">
        <v>2024</v>
      </c>
      <c r="B1381" s="1" t="s">
        <v>31</v>
      </c>
      <c r="C1381" s="1" t="s">
        <v>32</v>
      </c>
      <c r="D1381" s="1" t="s">
        <v>33</v>
      </c>
      <c r="E1381" s="9" t="s">
        <v>2467</v>
      </c>
      <c r="F1381" s="1">
        <f>IF(VLOOKUP(G1381,Sku_Consolidated!A2:S957,{19},FALSE)="SHOWCASE", VLOOKUP(E1381,Store_Showcase!B2:C144,{2}, FALSE), IF(VLOOKUP(G1381,Sku_Consolidated!A2:S957,{19},FALSE)="VAM",VLOOKUP(E1381,Store_VAM!B2:C273,{2}, FALSE),VLOOKUP(E1381,Store_SRP!B2:C110,{2}, FALSE)))</f>
      </c>
      <c r="G1381" s="1">
        <v>11295</v>
      </c>
      <c r="H1381" s="1" t="s">
        <v>629</v>
      </c>
      <c r="I1381" s="10" t="s">
        <v>3640</v>
      </c>
      <c r="J1381" s="1">
        <f>VLOOKUP(G1381,Sku_Consolidated!A2:C957, 3, FALSE)</f>
      </c>
      <c r="K1381" s="10">
        <f>IF(J1381="PACK", I1381, 0)</f>
      </c>
      <c r="L1381" s="10">
        <f>IF(J1381="KG", I1381, I1381 * VLOOKUP(G1381,Sku_Consolidated!A2:U957,21,FALSE))</f>
      </c>
      <c r="M1381" s="10" t="s">
        <v>37</v>
      </c>
      <c r="N1381" s="11" t="s">
        <v>3641</v>
      </c>
      <c r="O1381" s="10" t="s">
        <v>3642</v>
      </c>
      <c r="P1381" s="10">
        <f>N1381 - O1381</f>
      </c>
      <c r="Q1381" s="1">
        <f>VLOOKUP(G1381,Sku_Consolidated!A2:G957,7, FALSE)</f>
      </c>
      <c r="R1381" s="1">
        <f>IF(IFERROR(VLOOKUP(E1381,Store_Showcase!B2:H144,7, FALSE), TRUE)=TRUE, IF(IFERROR(VLOOKUP(E1381,Store_SRP!B2:H110,7, FALSE), TRUE)=TRUE,VLOOKUP(E1381,Store_VAM!B2:H273,7, FALSE),VLOOKUP(E1381,Store_SRP!B2:H110,7, FALSE)), VLOOKUP(E1381,Store_Showcase!B2:H144,7, FALSE))</f>
      </c>
      <c r="S1381" s="1">
        <f>IF(IFERROR(VLOOKUP(E1381,Store_Showcase!B2:I144,8, FALSE), TRUE)=TRUE, IF(IFERROR(VLOOKUP(E1381,Store_SRP!B2:I110,8, FALSE), TRUE)=TRUE,VLOOKUP(E1381,Store_VAM!B2:I273,8, FALSE),VLOOKUP(E1381,Store_SRP!B2:I110,8, FALSE)), VLOOKUP(E1381,Store_Showcase!B2:I144,8, FALSE))</f>
      </c>
      <c r="T1381" s="1">
        <f>VLOOKUP(G1381,Sku_Consolidated!A2:R957,18,FALSE)</f>
      </c>
      <c r="U1381" s="1" t="s">
        <v>3639</v>
      </c>
      <c r="V1381" s="1">
        <f>IF(VLOOKUP(G1381,Sku_Consolidated!A2:S957,19,FALSE)="SHOWCASE", VLOOKUP(E1381,Store_Showcase!B2:L144,11, FALSE), IF(VLOOKUP(G1381,Sku_Consolidated!A2:S957,19,FALSE)="VAM",VLOOKUP(E1381,Store_VAM!B2:L273,11, FALSE),VLOOKUP(E1381,Store_SRP!B2:L110,11, FALSE)))</f>
      </c>
      <c r="W1381" s="1">
        <f>VLOOKUP(G1381,Sku_Consolidated!A2:W957,11,FALSE)</f>
      </c>
      <c r="X1381" s="1">
        <f>VLOOKUP(G1381,Sku_Consolidated!A2:H957,8,FALSE)</f>
      </c>
      <c r="Y1381" s="1">
        <f>VLOOKUP(G1381,Sku_Consolidated!A2:I957,9,FALSE)</f>
      </c>
      <c r="Z1381" s="1" t="s">
        <v>41</v>
      </c>
      <c r="AA1381" s="1">
        <f>VLOOKUP(G1381,Sku_Consolidated!A2:E957,5,FALSE)</f>
      </c>
      <c r="AB1381" s="1">
        <f>IF(VLOOKUP(G1381,Sku_Consolidated!A2:S957,19,FALSE)="SHOWCASE", VLOOKUP(E1381,Store_Showcase!B2:N144,13, FALSE), IF(VLOOKUP(G1381,Sku_Consolidated!A2:S957,19,FALSE)="VAM",VLOOKUP(E1381,Store_VAM!B2:N273,13, FALSE),VLOOKUP(E1381,Store_SRP!B2:N110,13, FALSE)))</f>
      </c>
      <c r="AC1381" s="1">
        <f>IF(IFERROR(AB1381,TRUE)=TRUE, "-","OK")</f>
      </c>
      <c r="AD1381" s="11" t="s">
        <v>37</v>
      </c>
      <c r="AE1381" s="11" t="s">
        <v>37</v>
      </c>
      <c r="AF1381" s="1">
        <f>IF(IFERROR(VLOOKUP(E1381,Store_Showcase!B2:H144,{5}, FALSE), TRUE)=TRUE, IF(IFERROR(VLOOKUP(E1381,Store_SRP!B2:H110,{5}, FALSE), TRUE)=TRUE,VLOOKUP(E1381,Store_VAM!B2:H273,{5}, FALSE),VLOOKUP(E1381,Store_SRP!B2:H110,{5}, FALSE)), VLOOKUP(E1381,Store_Showcase!B2:H144,{5}, FALSE))</f>
      </c>
      <c r="AG1381" s="1">
        <f>IF(IFERROR(VLOOKUP(E1381,Store_Showcase!B2:H144,{6}, FALSE), TRUE)=TRUE, IF(IFERROR(VLOOKUP(E1381,Store_SRP!B2:H110,{6}, FALSE), TRUE)=TRUE,VLOOKUP(E1381,Store_VAM!B2:H273,{6}, FALSE),VLOOKUP(E1381,Store_SRP!B2:H110,{6}, FALSE)), VLOOKUP(E1381,Store_Showcase!B2:H144,{6}, FALSE))</f>
      </c>
      <c r="AH1381" s="1">
        <f>VLOOKUP(G1381,Sku_Consolidated!A2:R957,18,FALSE)</f>
      </c>
      <c r="AI1381" s="1">
        <f>VLOOKUP(G1381,Sku_Consolidated!A2:S957,19,FALSE)</f>
      </c>
      <c r="AJ1381" s="1">
        <f>VLOOKUP(G1381,Sku_Consolidated!A2:T957,20,FALSE)</f>
      </c>
    </row>
    <row r="1382" spans="1:36" x14ac:dyDescent="0.25">
      <c r="A1382" s="1">
        <v>2024</v>
      </c>
      <c r="B1382" s="1" t="s">
        <v>31</v>
      </c>
      <c r="C1382" s="1" t="s">
        <v>32</v>
      </c>
      <c r="D1382" s="1" t="s">
        <v>33</v>
      </c>
      <c r="E1382" s="9" t="s">
        <v>2467</v>
      </c>
      <c r="F1382" s="1">
        <f>IF(VLOOKUP(G1382,Sku_Consolidated!A2:S957,{19},FALSE)="SHOWCASE", VLOOKUP(E1382,Store_Showcase!B2:C144,{2}, FALSE), IF(VLOOKUP(G1382,Sku_Consolidated!A2:S957,{19},FALSE)="VAM",VLOOKUP(E1382,Store_VAM!B2:C273,{2}, FALSE),VLOOKUP(E1382,Store_SRP!B2:C110,{2}, FALSE)))</f>
      </c>
      <c r="G1382" s="1">
        <v>61719</v>
      </c>
      <c r="H1382" s="1" t="s">
        <v>35</v>
      </c>
      <c r="I1382" s="10" t="s">
        <v>3643</v>
      </c>
      <c r="J1382" s="1">
        <f>VLOOKUP(G1382,Sku_Consolidated!A2:C957, 3, FALSE)</f>
      </c>
      <c r="K1382" s="10">
        <f>IF(J1382="PACK", I1382, 0)</f>
      </c>
      <c r="L1382" s="10">
        <f>IF(J1382="KG", I1382, I1382 * VLOOKUP(G1382,Sku_Consolidated!A2:U957,21,FALSE))</f>
      </c>
      <c r="M1382" s="10" t="s">
        <v>37</v>
      </c>
      <c r="N1382" s="11" t="s">
        <v>3644</v>
      </c>
      <c r="O1382" s="10" t="s">
        <v>3645</v>
      </c>
      <c r="P1382" s="10">
        <f>N1382 - O1382</f>
      </c>
      <c r="Q1382" s="1">
        <f>VLOOKUP(G1382,Sku_Consolidated!A2:G957,7, FALSE)</f>
      </c>
      <c r="R1382" s="1">
        <f>IF(IFERROR(VLOOKUP(E1382,Store_Showcase!B2:H144,7, FALSE), TRUE)=TRUE, IF(IFERROR(VLOOKUP(E1382,Store_SRP!B2:H110,7, FALSE), TRUE)=TRUE,VLOOKUP(E1382,Store_VAM!B2:H273,7, FALSE),VLOOKUP(E1382,Store_SRP!B2:H110,7, FALSE)), VLOOKUP(E1382,Store_Showcase!B2:H144,7, FALSE))</f>
      </c>
      <c r="S1382" s="1">
        <f>IF(IFERROR(VLOOKUP(E1382,Store_Showcase!B2:I144,8, FALSE), TRUE)=TRUE, IF(IFERROR(VLOOKUP(E1382,Store_SRP!B2:I110,8, FALSE), TRUE)=TRUE,VLOOKUP(E1382,Store_VAM!B2:I273,8, FALSE),VLOOKUP(E1382,Store_SRP!B2:I110,8, FALSE)), VLOOKUP(E1382,Store_Showcase!B2:I144,8, FALSE))</f>
      </c>
      <c r="T1382" s="1">
        <f>VLOOKUP(G1382,Sku_Consolidated!A2:R957,18,FALSE)</f>
      </c>
      <c r="U1382" s="1" t="s">
        <v>3639</v>
      </c>
      <c r="V1382" s="1">
        <f>IF(VLOOKUP(G1382,Sku_Consolidated!A2:S957,19,FALSE)="SHOWCASE", VLOOKUP(E1382,Store_Showcase!B2:L144,11, FALSE), IF(VLOOKUP(G1382,Sku_Consolidated!A2:S957,19,FALSE)="VAM",VLOOKUP(E1382,Store_VAM!B2:L273,11, FALSE),VLOOKUP(E1382,Store_SRP!B2:L110,11, FALSE)))</f>
      </c>
      <c r="W1382" s="1">
        <f>VLOOKUP(G1382,Sku_Consolidated!A2:W957,11,FALSE)</f>
      </c>
      <c r="X1382" s="1">
        <f>VLOOKUP(G1382,Sku_Consolidated!A2:H957,8,FALSE)</f>
      </c>
      <c r="Y1382" s="1">
        <f>VLOOKUP(G1382,Sku_Consolidated!A2:I957,9,FALSE)</f>
      </c>
      <c r="Z1382" s="1" t="s">
        <v>41</v>
      </c>
      <c r="AA1382" s="1">
        <f>VLOOKUP(G1382,Sku_Consolidated!A2:E957,5,FALSE)</f>
      </c>
      <c r="AB1382" s="1">
        <f>IF(VLOOKUP(G1382,Sku_Consolidated!A2:S957,19,FALSE)="SHOWCASE", VLOOKUP(E1382,Store_Showcase!B2:N144,13, FALSE), IF(VLOOKUP(G1382,Sku_Consolidated!A2:S957,19,FALSE)="VAM",VLOOKUP(E1382,Store_VAM!B2:N273,13, FALSE),VLOOKUP(E1382,Store_SRP!B2:N110,13, FALSE)))</f>
      </c>
      <c r="AC1382" s="1">
        <f>IF(IFERROR(AB1382,TRUE)=TRUE, "-","OK")</f>
      </c>
      <c r="AD1382" s="11" t="s">
        <v>37</v>
      </c>
      <c r="AE1382" s="11" t="s">
        <v>37</v>
      </c>
      <c r="AF1382" s="1">
        <f>IF(IFERROR(VLOOKUP(E1382,Store_Showcase!B2:H144,{5}, FALSE), TRUE)=TRUE, IF(IFERROR(VLOOKUP(E1382,Store_SRP!B2:H110,{5}, FALSE), TRUE)=TRUE,VLOOKUP(E1382,Store_VAM!B2:H273,{5}, FALSE),VLOOKUP(E1382,Store_SRP!B2:H110,{5}, FALSE)), VLOOKUP(E1382,Store_Showcase!B2:H144,{5}, FALSE))</f>
      </c>
      <c r="AG1382" s="1">
        <f>IF(IFERROR(VLOOKUP(E1382,Store_Showcase!B2:H144,{6}, FALSE), TRUE)=TRUE, IF(IFERROR(VLOOKUP(E1382,Store_SRP!B2:H110,{6}, FALSE), TRUE)=TRUE,VLOOKUP(E1382,Store_VAM!B2:H273,{6}, FALSE),VLOOKUP(E1382,Store_SRP!B2:H110,{6}, FALSE)), VLOOKUP(E1382,Store_Showcase!B2:H144,{6}, FALSE))</f>
      </c>
      <c r="AH1382" s="1">
        <f>VLOOKUP(G1382,Sku_Consolidated!A2:R957,18,FALSE)</f>
      </c>
      <c r="AI1382" s="1">
        <f>VLOOKUP(G1382,Sku_Consolidated!A2:S957,19,FALSE)</f>
      </c>
      <c r="AJ1382" s="1">
        <f>VLOOKUP(G1382,Sku_Consolidated!A2:T957,20,FALSE)</f>
      </c>
    </row>
    <row r="1383" spans="1:36" x14ac:dyDescent="0.25">
      <c r="A1383" s="1">
        <v>2024</v>
      </c>
      <c r="B1383" s="1" t="s">
        <v>31</v>
      </c>
      <c r="C1383" s="1" t="s">
        <v>32</v>
      </c>
      <c r="D1383" s="1" t="s">
        <v>33</v>
      </c>
      <c r="E1383" s="9" t="s">
        <v>2467</v>
      </c>
      <c r="F1383" s="1">
        <f>IF(VLOOKUP(G1383,Sku_Consolidated!A2:S957,{19},FALSE)="SHOWCASE", VLOOKUP(E1383,Store_Showcase!B2:C144,{2}, FALSE), IF(VLOOKUP(G1383,Sku_Consolidated!A2:S957,{19},FALSE)="VAM",VLOOKUP(E1383,Store_VAM!B2:C273,{2}, FALSE),VLOOKUP(E1383,Store_SRP!B2:C110,{2}, FALSE)))</f>
      </c>
      <c r="G1383" s="1">
        <v>61720</v>
      </c>
      <c r="H1383" s="1" t="s">
        <v>143</v>
      </c>
      <c r="I1383" s="10" t="s">
        <v>3646</v>
      </c>
      <c r="J1383" s="1">
        <f>VLOOKUP(G1383,Sku_Consolidated!A2:C957, 3, FALSE)</f>
      </c>
      <c r="K1383" s="10">
        <f>IF(J1383="PACK", I1383, 0)</f>
      </c>
      <c r="L1383" s="10">
        <f>IF(J1383="KG", I1383, I1383 * VLOOKUP(G1383,Sku_Consolidated!A2:U957,21,FALSE))</f>
      </c>
      <c r="M1383" s="10" t="s">
        <v>37</v>
      </c>
      <c r="N1383" s="11" t="s">
        <v>3647</v>
      </c>
      <c r="O1383" s="10" t="s">
        <v>3648</v>
      </c>
      <c r="P1383" s="10">
        <f>N1383 - O1383</f>
      </c>
      <c r="Q1383" s="1">
        <f>VLOOKUP(G1383,Sku_Consolidated!A2:G957,7, FALSE)</f>
      </c>
      <c r="R1383" s="1">
        <f>IF(IFERROR(VLOOKUP(E1383,Store_Showcase!B2:H144,7, FALSE), TRUE)=TRUE, IF(IFERROR(VLOOKUP(E1383,Store_SRP!B2:H110,7, FALSE), TRUE)=TRUE,VLOOKUP(E1383,Store_VAM!B2:H273,7, FALSE),VLOOKUP(E1383,Store_SRP!B2:H110,7, FALSE)), VLOOKUP(E1383,Store_Showcase!B2:H144,7, FALSE))</f>
      </c>
      <c r="S1383" s="1">
        <f>IF(IFERROR(VLOOKUP(E1383,Store_Showcase!B2:I144,8, FALSE), TRUE)=TRUE, IF(IFERROR(VLOOKUP(E1383,Store_SRP!B2:I110,8, FALSE), TRUE)=TRUE,VLOOKUP(E1383,Store_VAM!B2:I273,8, FALSE),VLOOKUP(E1383,Store_SRP!B2:I110,8, FALSE)), VLOOKUP(E1383,Store_Showcase!B2:I144,8, FALSE))</f>
      </c>
      <c r="T1383" s="1">
        <f>VLOOKUP(G1383,Sku_Consolidated!A2:R957,18,FALSE)</f>
      </c>
      <c r="U1383" s="1" t="s">
        <v>3639</v>
      </c>
      <c r="V1383" s="1">
        <f>IF(VLOOKUP(G1383,Sku_Consolidated!A2:S957,19,FALSE)="SHOWCASE", VLOOKUP(E1383,Store_Showcase!B2:L144,11, FALSE), IF(VLOOKUP(G1383,Sku_Consolidated!A2:S957,19,FALSE)="VAM",VLOOKUP(E1383,Store_VAM!B2:L273,11, FALSE),VLOOKUP(E1383,Store_SRP!B2:L110,11, FALSE)))</f>
      </c>
      <c r="W1383" s="1">
        <f>VLOOKUP(G1383,Sku_Consolidated!A2:W957,11,FALSE)</f>
      </c>
      <c r="X1383" s="1">
        <f>VLOOKUP(G1383,Sku_Consolidated!A2:H957,8,FALSE)</f>
      </c>
      <c r="Y1383" s="1">
        <f>VLOOKUP(G1383,Sku_Consolidated!A2:I957,9,FALSE)</f>
      </c>
      <c r="Z1383" s="1" t="s">
        <v>41</v>
      </c>
      <c r="AA1383" s="1">
        <f>VLOOKUP(G1383,Sku_Consolidated!A2:E957,5,FALSE)</f>
      </c>
      <c r="AB1383" s="1">
        <f>IF(VLOOKUP(G1383,Sku_Consolidated!A2:S957,19,FALSE)="SHOWCASE", VLOOKUP(E1383,Store_Showcase!B2:N144,13, FALSE), IF(VLOOKUP(G1383,Sku_Consolidated!A2:S957,19,FALSE)="VAM",VLOOKUP(E1383,Store_VAM!B2:N273,13, FALSE),VLOOKUP(E1383,Store_SRP!B2:N110,13, FALSE)))</f>
      </c>
      <c r="AC1383" s="1">
        <f>IF(IFERROR(AB1383,TRUE)=TRUE, "-","OK")</f>
      </c>
      <c r="AD1383" s="11" t="s">
        <v>37</v>
      </c>
      <c r="AE1383" s="11" t="s">
        <v>37</v>
      </c>
      <c r="AF1383" s="1">
        <f>IF(IFERROR(VLOOKUP(E1383,Store_Showcase!B2:H144,{5}, FALSE), TRUE)=TRUE, IF(IFERROR(VLOOKUP(E1383,Store_SRP!B2:H110,{5}, FALSE), TRUE)=TRUE,VLOOKUP(E1383,Store_VAM!B2:H273,{5}, FALSE),VLOOKUP(E1383,Store_SRP!B2:H110,{5}, FALSE)), VLOOKUP(E1383,Store_Showcase!B2:H144,{5}, FALSE))</f>
      </c>
      <c r="AG1383" s="1">
        <f>IF(IFERROR(VLOOKUP(E1383,Store_Showcase!B2:H144,{6}, FALSE), TRUE)=TRUE, IF(IFERROR(VLOOKUP(E1383,Store_SRP!B2:H110,{6}, FALSE), TRUE)=TRUE,VLOOKUP(E1383,Store_VAM!B2:H273,{6}, FALSE),VLOOKUP(E1383,Store_SRP!B2:H110,{6}, FALSE)), VLOOKUP(E1383,Store_Showcase!B2:H144,{6}, FALSE))</f>
      </c>
      <c r="AH1383" s="1">
        <f>VLOOKUP(G1383,Sku_Consolidated!A2:R957,18,FALSE)</f>
      </c>
      <c r="AI1383" s="1">
        <f>VLOOKUP(G1383,Sku_Consolidated!A2:S957,19,FALSE)</f>
      </c>
      <c r="AJ1383" s="1">
        <f>VLOOKUP(G1383,Sku_Consolidated!A2:T957,20,FALSE)</f>
      </c>
    </row>
    <row r="1384" spans="1:36" x14ac:dyDescent="0.25">
      <c r="A1384" s="1">
        <v>2024</v>
      </c>
      <c r="B1384" s="1" t="s">
        <v>31</v>
      </c>
      <c r="C1384" s="1" t="s">
        <v>32</v>
      </c>
      <c r="D1384" s="1" t="s">
        <v>33</v>
      </c>
      <c r="E1384" s="9" t="s">
        <v>2467</v>
      </c>
      <c r="F1384" s="1">
        <f>IF(VLOOKUP(G1384,Sku_Consolidated!A2:S957,{19},FALSE)="SHOWCASE", VLOOKUP(E1384,Store_Showcase!B2:C144,{2}, FALSE), IF(VLOOKUP(G1384,Sku_Consolidated!A2:S957,{19},FALSE)="VAM",VLOOKUP(E1384,Store_VAM!B2:C273,{2}, FALSE),VLOOKUP(E1384,Store_SRP!B2:C110,{2}, FALSE)))</f>
      </c>
      <c r="G1384" s="1">
        <v>61722</v>
      </c>
      <c r="H1384" s="1" t="s">
        <v>46</v>
      </c>
      <c r="I1384" s="10" t="s">
        <v>3649</v>
      </c>
      <c r="J1384" s="1">
        <f>VLOOKUP(G1384,Sku_Consolidated!A2:C957, 3, FALSE)</f>
      </c>
      <c r="K1384" s="10">
        <f>IF(J1384="PACK", I1384, 0)</f>
      </c>
      <c r="L1384" s="10">
        <f>IF(J1384="KG", I1384, I1384 * VLOOKUP(G1384,Sku_Consolidated!A2:U957,21,FALSE))</f>
      </c>
      <c r="M1384" s="10" t="s">
        <v>37</v>
      </c>
      <c r="N1384" s="11" t="s">
        <v>3650</v>
      </c>
      <c r="O1384" s="10" t="s">
        <v>3651</v>
      </c>
      <c r="P1384" s="10">
        <f>N1384 - O1384</f>
      </c>
      <c r="Q1384" s="1">
        <f>VLOOKUP(G1384,Sku_Consolidated!A2:G957,7, FALSE)</f>
      </c>
      <c r="R1384" s="1">
        <f>IF(IFERROR(VLOOKUP(E1384,Store_Showcase!B2:H144,7, FALSE), TRUE)=TRUE, IF(IFERROR(VLOOKUP(E1384,Store_SRP!B2:H110,7, FALSE), TRUE)=TRUE,VLOOKUP(E1384,Store_VAM!B2:H273,7, FALSE),VLOOKUP(E1384,Store_SRP!B2:H110,7, FALSE)), VLOOKUP(E1384,Store_Showcase!B2:H144,7, FALSE))</f>
      </c>
      <c r="S1384" s="1">
        <f>IF(IFERROR(VLOOKUP(E1384,Store_Showcase!B2:I144,8, FALSE), TRUE)=TRUE, IF(IFERROR(VLOOKUP(E1384,Store_SRP!B2:I110,8, FALSE), TRUE)=TRUE,VLOOKUP(E1384,Store_VAM!B2:I273,8, FALSE),VLOOKUP(E1384,Store_SRP!B2:I110,8, FALSE)), VLOOKUP(E1384,Store_Showcase!B2:I144,8, FALSE))</f>
      </c>
      <c r="T1384" s="1">
        <f>VLOOKUP(G1384,Sku_Consolidated!A2:R957,18,FALSE)</f>
      </c>
      <c r="U1384" s="1" t="s">
        <v>3639</v>
      </c>
      <c r="V1384" s="1">
        <f>IF(VLOOKUP(G1384,Sku_Consolidated!A2:S957,19,FALSE)="SHOWCASE", VLOOKUP(E1384,Store_Showcase!B2:L144,11, FALSE), IF(VLOOKUP(G1384,Sku_Consolidated!A2:S957,19,FALSE)="VAM",VLOOKUP(E1384,Store_VAM!B2:L273,11, FALSE),VLOOKUP(E1384,Store_SRP!B2:L110,11, FALSE)))</f>
      </c>
      <c r="W1384" s="1">
        <f>VLOOKUP(G1384,Sku_Consolidated!A2:W957,11,FALSE)</f>
      </c>
      <c r="X1384" s="1">
        <f>VLOOKUP(G1384,Sku_Consolidated!A2:H957,8,FALSE)</f>
      </c>
      <c r="Y1384" s="1">
        <f>VLOOKUP(G1384,Sku_Consolidated!A2:I957,9,FALSE)</f>
      </c>
      <c r="Z1384" s="1" t="s">
        <v>41</v>
      </c>
      <c r="AA1384" s="1">
        <f>VLOOKUP(G1384,Sku_Consolidated!A2:E957,5,FALSE)</f>
      </c>
      <c r="AB1384" s="1">
        <f>IF(VLOOKUP(G1384,Sku_Consolidated!A2:S957,19,FALSE)="SHOWCASE", VLOOKUP(E1384,Store_Showcase!B2:N144,13, FALSE), IF(VLOOKUP(G1384,Sku_Consolidated!A2:S957,19,FALSE)="VAM",VLOOKUP(E1384,Store_VAM!B2:N273,13, FALSE),VLOOKUP(E1384,Store_SRP!B2:N110,13, FALSE)))</f>
      </c>
      <c r="AC1384" s="1">
        <f>IF(IFERROR(AB1384,TRUE)=TRUE, "-","OK")</f>
      </c>
      <c r="AD1384" s="11" t="s">
        <v>37</v>
      </c>
      <c r="AE1384" s="11" t="s">
        <v>37</v>
      </c>
      <c r="AF1384" s="1">
        <f>IF(IFERROR(VLOOKUP(E1384,Store_Showcase!B2:H144,{5}, FALSE), TRUE)=TRUE, IF(IFERROR(VLOOKUP(E1384,Store_SRP!B2:H110,{5}, FALSE), TRUE)=TRUE,VLOOKUP(E1384,Store_VAM!B2:H273,{5}, FALSE),VLOOKUP(E1384,Store_SRP!B2:H110,{5}, FALSE)), VLOOKUP(E1384,Store_Showcase!B2:H144,{5}, FALSE))</f>
      </c>
      <c r="AG1384" s="1">
        <f>IF(IFERROR(VLOOKUP(E1384,Store_Showcase!B2:H144,{6}, FALSE), TRUE)=TRUE, IF(IFERROR(VLOOKUP(E1384,Store_SRP!B2:H110,{6}, FALSE), TRUE)=TRUE,VLOOKUP(E1384,Store_VAM!B2:H273,{6}, FALSE),VLOOKUP(E1384,Store_SRP!B2:H110,{6}, FALSE)), VLOOKUP(E1384,Store_Showcase!B2:H144,{6}, FALSE))</f>
      </c>
      <c r="AH1384" s="1">
        <f>VLOOKUP(G1384,Sku_Consolidated!A2:R957,18,FALSE)</f>
      </c>
      <c r="AI1384" s="1">
        <f>VLOOKUP(G1384,Sku_Consolidated!A2:S957,19,FALSE)</f>
      </c>
      <c r="AJ1384" s="1">
        <f>VLOOKUP(G1384,Sku_Consolidated!A2:T957,20,FALSE)</f>
      </c>
    </row>
    <row r="1385" spans="1:36" x14ac:dyDescent="0.25">
      <c r="A1385" s="1">
        <v>2024</v>
      </c>
      <c r="B1385" s="1" t="s">
        <v>31</v>
      </c>
      <c r="C1385" s="1" t="s">
        <v>32</v>
      </c>
      <c r="D1385" s="1" t="s">
        <v>33</v>
      </c>
      <c r="E1385" s="9" t="s">
        <v>2467</v>
      </c>
      <c r="F1385" s="1">
        <f>IF(VLOOKUP(G1385,Sku_Consolidated!A2:S957,{19},FALSE)="SHOWCASE", VLOOKUP(E1385,Store_Showcase!B2:C144,{2}, FALSE), IF(VLOOKUP(G1385,Sku_Consolidated!A2:S957,{19},FALSE)="VAM",VLOOKUP(E1385,Store_VAM!B2:C273,{2}, FALSE),VLOOKUP(E1385,Store_SRP!B2:C110,{2}, FALSE)))</f>
      </c>
      <c r="G1385" s="1">
        <v>61724</v>
      </c>
      <c r="H1385" s="1" t="s">
        <v>50</v>
      </c>
      <c r="I1385" s="10" t="s">
        <v>3652</v>
      </c>
      <c r="J1385" s="1">
        <f>VLOOKUP(G1385,Sku_Consolidated!A2:C957, 3, FALSE)</f>
      </c>
      <c r="K1385" s="10">
        <f>IF(J1385="PACK", I1385, 0)</f>
      </c>
      <c r="L1385" s="10">
        <f>IF(J1385="KG", I1385, I1385 * VLOOKUP(G1385,Sku_Consolidated!A2:U957,21,FALSE))</f>
      </c>
      <c r="M1385" s="10" t="s">
        <v>37</v>
      </c>
      <c r="N1385" s="11" t="s">
        <v>3653</v>
      </c>
      <c r="O1385" s="10" t="s">
        <v>3654</v>
      </c>
      <c r="P1385" s="10">
        <f>N1385 - O1385</f>
      </c>
      <c r="Q1385" s="1">
        <f>VLOOKUP(G1385,Sku_Consolidated!A2:G957,7, FALSE)</f>
      </c>
      <c r="R1385" s="1">
        <f>IF(IFERROR(VLOOKUP(E1385,Store_Showcase!B2:H144,7, FALSE), TRUE)=TRUE, IF(IFERROR(VLOOKUP(E1385,Store_SRP!B2:H110,7, FALSE), TRUE)=TRUE,VLOOKUP(E1385,Store_VAM!B2:H273,7, FALSE),VLOOKUP(E1385,Store_SRP!B2:H110,7, FALSE)), VLOOKUP(E1385,Store_Showcase!B2:H144,7, FALSE))</f>
      </c>
      <c r="S1385" s="1">
        <f>IF(IFERROR(VLOOKUP(E1385,Store_Showcase!B2:I144,8, FALSE), TRUE)=TRUE, IF(IFERROR(VLOOKUP(E1385,Store_SRP!B2:I110,8, FALSE), TRUE)=TRUE,VLOOKUP(E1385,Store_VAM!B2:I273,8, FALSE),VLOOKUP(E1385,Store_SRP!B2:I110,8, FALSE)), VLOOKUP(E1385,Store_Showcase!B2:I144,8, FALSE))</f>
      </c>
      <c r="T1385" s="1">
        <f>VLOOKUP(G1385,Sku_Consolidated!A2:R957,18,FALSE)</f>
      </c>
      <c r="U1385" s="1" t="s">
        <v>3639</v>
      </c>
      <c r="V1385" s="1">
        <f>IF(VLOOKUP(G1385,Sku_Consolidated!A2:S957,19,FALSE)="SHOWCASE", VLOOKUP(E1385,Store_Showcase!B2:L144,11, FALSE), IF(VLOOKUP(G1385,Sku_Consolidated!A2:S957,19,FALSE)="VAM",VLOOKUP(E1385,Store_VAM!B2:L273,11, FALSE),VLOOKUP(E1385,Store_SRP!B2:L110,11, FALSE)))</f>
      </c>
      <c r="W1385" s="1">
        <f>VLOOKUP(G1385,Sku_Consolidated!A2:W957,11,FALSE)</f>
      </c>
      <c r="X1385" s="1">
        <f>VLOOKUP(G1385,Sku_Consolidated!A2:H957,8,FALSE)</f>
      </c>
      <c r="Y1385" s="1">
        <f>VLOOKUP(G1385,Sku_Consolidated!A2:I957,9,FALSE)</f>
      </c>
      <c r="Z1385" s="1" t="s">
        <v>41</v>
      </c>
      <c r="AA1385" s="1">
        <f>VLOOKUP(G1385,Sku_Consolidated!A2:E957,5,FALSE)</f>
      </c>
      <c r="AB1385" s="1">
        <f>IF(VLOOKUP(G1385,Sku_Consolidated!A2:S957,19,FALSE)="SHOWCASE", VLOOKUP(E1385,Store_Showcase!B2:N144,13, FALSE), IF(VLOOKUP(G1385,Sku_Consolidated!A2:S957,19,FALSE)="VAM",VLOOKUP(E1385,Store_VAM!B2:N273,13, FALSE),VLOOKUP(E1385,Store_SRP!B2:N110,13, FALSE)))</f>
      </c>
      <c r="AC1385" s="1">
        <f>IF(IFERROR(AB1385,TRUE)=TRUE, "-","OK")</f>
      </c>
      <c r="AD1385" s="11" t="s">
        <v>37</v>
      </c>
      <c r="AE1385" s="11" t="s">
        <v>37</v>
      </c>
      <c r="AF1385" s="1">
        <f>IF(IFERROR(VLOOKUP(E1385,Store_Showcase!B2:H144,{5}, FALSE), TRUE)=TRUE, IF(IFERROR(VLOOKUP(E1385,Store_SRP!B2:H110,{5}, FALSE), TRUE)=TRUE,VLOOKUP(E1385,Store_VAM!B2:H273,{5}, FALSE),VLOOKUP(E1385,Store_SRP!B2:H110,{5}, FALSE)), VLOOKUP(E1385,Store_Showcase!B2:H144,{5}, FALSE))</f>
      </c>
      <c r="AG1385" s="1">
        <f>IF(IFERROR(VLOOKUP(E1385,Store_Showcase!B2:H144,{6}, FALSE), TRUE)=TRUE, IF(IFERROR(VLOOKUP(E1385,Store_SRP!B2:H110,{6}, FALSE), TRUE)=TRUE,VLOOKUP(E1385,Store_VAM!B2:H273,{6}, FALSE),VLOOKUP(E1385,Store_SRP!B2:H110,{6}, FALSE)), VLOOKUP(E1385,Store_Showcase!B2:H144,{6}, FALSE))</f>
      </c>
      <c r="AH1385" s="1">
        <f>VLOOKUP(G1385,Sku_Consolidated!A2:R957,18,FALSE)</f>
      </c>
      <c r="AI1385" s="1">
        <f>VLOOKUP(G1385,Sku_Consolidated!A2:S957,19,FALSE)</f>
      </c>
      <c r="AJ1385" s="1">
        <f>VLOOKUP(G1385,Sku_Consolidated!A2:T957,20,FALSE)</f>
      </c>
    </row>
    <row r="1386" spans="1:36" x14ac:dyDescent="0.25">
      <c r="A1386" s="1">
        <v>2024</v>
      </c>
      <c r="B1386" s="1" t="s">
        <v>31</v>
      </c>
      <c r="C1386" s="1" t="s">
        <v>32</v>
      </c>
      <c r="D1386" s="1" t="s">
        <v>33</v>
      </c>
      <c r="E1386" s="9" t="s">
        <v>2467</v>
      </c>
      <c r="F1386" s="1">
        <f>IF(VLOOKUP(G1386,Sku_Consolidated!A2:S957,{19},FALSE)="SHOWCASE", VLOOKUP(E1386,Store_Showcase!B2:C144,{2}, FALSE), IF(VLOOKUP(G1386,Sku_Consolidated!A2:S957,{19},FALSE)="VAM",VLOOKUP(E1386,Store_VAM!B2:C273,{2}, FALSE),VLOOKUP(E1386,Store_SRP!B2:C110,{2}, FALSE)))</f>
      </c>
      <c r="G1386" s="1">
        <v>61732</v>
      </c>
      <c r="H1386" s="1" t="s">
        <v>211</v>
      </c>
      <c r="I1386" s="10" t="s">
        <v>3655</v>
      </c>
      <c r="J1386" s="1">
        <f>VLOOKUP(G1386,Sku_Consolidated!A2:C957, 3, FALSE)</f>
      </c>
      <c r="K1386" s="10">
        <f>IF(J1386="PACK", I1386, 0)</f>
      </c>
      <c r="L1386" s="10">
        <f>IF(J1386="KG", I1386, I1386 * VLOOKUP(G1386,Sku_Consolidated!A2:U957,21,FALSE))</f>
      </c>
      <c r="M1386" s="10" t="s">
        <v>37</v>
      </c>
      <c r="N1386" s="11" t="s">
        <v>3656</v>
      </c>
      <c r="O1386" s="10" t="s">
        <v>3657</v>
      </c>
      <c r="P1386" s="10">
        <f>N1386 - O1386</f>
      </c>
      <c r="Q1386" s="1">
        <f>VLOOKUP(G1386,Sku_Consolidated!A2:G957,7, FALSE)</f>
      </c>
      <c r="R1386" s="1">
        <f>IF(IFERROR(VLOOKUP(E1386,Store_Showcase!B2:H144,7, FALSE), TRUE)=TRUE, IF(IFERROR(VLOOKUP(E1386,Store_SRP!B2:H110,7, FALSE), TRUE)=TRUE,VLOOKUP(E1386,Store_VAM!B2:H273,7, FALSE),VLOOKUP(E1386,Store_SRP!B2:H110,7, FALSE)), VLOOKUP(E1386,Store_Showcase!B2:H144,7, FALSE))</f>
      </c>
      <c r="S1386" s="1">
        <f>IF(IFERROR(VLOOKUP(E1386,Store_Showcase!B2:I144,8, FALSE), TRUE)=TRUE, IF(IFERROR(VLOOKUP(E1386,Store_SRP!B2:I110,8, FALSE), TRUE)=TRUE,VLOOKUP(E1386,Store_VAM!B2:I273,8, FALSE),VLOOKUP(E1386,Store_SRP!B2:I110,8, FALSE)), VLOOKUP(E1386,Store_Showcase!B2:I144,8, FALSE))</f>
      </c>
      <c r="T1386" s="1">
        <f>VLOOKUP(G1386,Sku_Consolidated!A2:R957,18,FALSE)</f>
      </c>
      <c r="U1386" s="1" t="s">
        <v>3639</v>
      </c>
      <c r="V1386" s="1">
        <f>IF(VLOOKUP(G1386,Sku_Consolidated!A2:S957,19,FALSE)="SHOWCASE", VLOOKUP(E1386,Store_Showcase!B2:L144,11, FALSE), IF(VLOOKUP(G1386,Sku_Consolidated!A2:S957,19,FALSE)="VAM",VLOOKUP(E1386,Store_VAM!B2:L273,11, FALSE),VLOOKUP(E1386,Store_SRP!B2:L110,11, FALSE)))</f>
      </c>
      <c r="W1386" s="1">
        <f>VLOOKUP(G1386,Sku_Consolidated!A2:W957,11,FALSE)</f>
      </c>
      <c r="X1386" s="1">
        <f>VLOOKUP(G1386,Sku_Consolidated!A2:H957,8,FALSE)</f>
      </c>
      <c r="Y1386" s="1">
        <f>VLOOKUP(G1386,Sku_Consolidated!A2:I957,9,FALSE)</f>
      </c>
      <c r="Z1386" s="1" t="s">
        <v>41</v>
      </c>
      <c r="AA1386" s="1">
        <f>VLOOKUP(G1386,Sku_Consolidated!A2:E957,5,FALSE)</f>
      </c>
      <c r="AB1386" s="1">
        <f>IF(VLOOKUP(G1386,Sku_Consolidated!A2:S957,19,FALSE)="SHOWCASE", VLOOKUP(E1386,Store_Showcase!B2:N144,13, FALSE), IF(VLOOKUP(G1386,Sku_Consolidated!A2:S957,19,FALSE)="VAM",VLOOKUP(E1386,Store_VAM!B2:N273,13, FALSE),VLOOKUP(E1386,Store_SRP!B2:N110,13, FALSE)))</f>
      </c>
      <c r="AC1386" s="1">
        <f>IF(IFERROR(AB1386,TRUE)=TRUE, "-","OK")</f>
      </c>
      <c r="AD1386" s="11" t="s">
        <v>37</v>
      </c>
      <c r="AE1386" s="11" t="s">
        <v>37</v>
      </c>
      <c r="AF1386" s="1">
        <f>IF(IFERROR(VLOOKUP(E1386,Store_Showcase!B2:H144,{5}, FALSE), TRUE)=TRUE, IF(IFERROR(VLOOKUP(E1386,Store_SRP!B2:H110,{5}, FALSE), TRUE)=TRUE,VLOOKUP(E1386,Store_VAM!B2:H273,{5}, FALSE),VLOOKUP(E1386,Store_SRP!B2:H110,{5}, FALSE)), VLOOKUP(E1386,Store_Showcase!B2:H144,{5}, FALSE))</f>
      </c>
      <c r="AG1386" s="1">
        <f>IF(IFERROR(VLOOKUP(E1386,Store_Showcase!B2:H144,{6}, FALSE), TRUE)=TRUE, IF(IFERROR(VLOOKUP(E1386,Store_SRP!B2:H110,{6}, FALSE), TRUE)=TRUE,VLOOKUP(E1386,Store_VAM!B2:H273,{6}, FALSE),VLOOKUP(E1386,Store_SRP!B2:H110,{6}, FALSE)), VLOOKUP(E1386,Store_Showcase!B2:H144,{6}, FALSE))</f>
      </c>
      <c r="AH1386" s="1">
        <f>VLOOKUP(G1386,Sku_Consolidated!A2:R957,18,FALSE)</f>
      </c>
      <c r="AI1386" s="1">
        <f>VLOOKUP(G1386,Sku_Consolidated!A2:S957,19,FALSE)</f>
      </c>
      <c r="AJ1386" s="1">
        <f>VLOOKUP(G1386,Sku_Consolidated!A2:T957,20,FALSE)</f>
      </c>
    </row>
    <row r="1387" spans="1:36" x14ac:dyDescent="0.25">
      <c r="A1387" s="1">
        <v>2024</v>
      </c>
      <c r="B1387" s="1" t="s">
        <v>31</v>
      </c>
      <c r="C1387" s="1" t="s">
        <v>32</v>
      </c>
      <c r="D1387" s="1" t="s">
        <v>33</v>
      </c>
      <c r="E1387" s="9" t="s">
        <v>2467</v>
      </c>
      <c r="F1387" s="1">
        <f>IF(VLOOKUP(G1387,Sku_Consolidated!A2:S957,{19},FALSE)="SHOWCASE", VLOOKUP(E1387,Store_Showcase!B2:C144,{2}, FALSE), IF(VLOOKUP(G1387,Sku_Consolidated!A2:S957,{19},FALSE)="VAM",VLOOKUP(E1387,Store_VAM!B2:C273,{2}, FALSE),VLOOKUP(E1387,Store_SRP!B2:C110,{2}, FALSE)))</f>
      </c>
      <c r="G1387" s="1">
        <v>61733</v>
      </c>
      <c r="H1387" s="1" t="s">
        <v>58</v>
      </c>
      <c r="I1387" s="10" t="s">
        <v>3658</v>
      </c>
      <c r="J1387" s="1">
        <f>VLOOKUP(G1387,Sku_Consolidated!A2:C957, 3, FALSE)</f>
      </c>
      <c r="K1387" s="10">
        <f>IF(J1387="PACK", I1387, 0)</f>
      </c>
      <c r="L1387" s="10">
        <f>IF(J1387="KG", I1387, I1387 * VLOOKUP(G1387,Sku_Consolidated!A2:U957,21,FALSE))</f>
      </c>
      <c r="M1387" s="10" t="s">
        <v>37</v>
      </c>
      <c r="N1387" s="11" t="s">
        <v>3659</v>
      </c>
      <c r="O1387" s="10" t="s">
        <v>3660</v>
      </c>
      <c r="P1387" s="10">
        <f>N1387 - O1387</f>
      </c>
      <c r="Q1387" s="1">
        <f>VLOOKUP(G1387,Sku_Consolidated!A2:G957,7, FALSE)</f>
      </c>
      <c r="R1387" s="1">
        <f>IF(IFERROR(VLOOKUP(E1387,Store_Showcase!B2:H144,7, FALSE), TRUE)=TRUE, IF(IFERROR(VLOOKUP(E1387,Store_SRP!B2:H110,7, FALSE), TRUE)=TRUE,VLOOKUP(E1387,Store_VAM!B2:H273,7, FALSE),VLOOKUP(E1387,Store_SRP!B2:H110,7, FALSE)), VLOOKUP(E1387,Store_Showcase!B2:H144,7, FALSE))</f>
      </c>
      <c r="S1387" s="1">
        <f>IF(IFERROR(VLOOKUP(E1387,Store_Showcase!B2:I144,8, FALSE), TRUE)=TRUE, IF(IFERROR(VLOOKUP(E1387,Store_SRP!B2:I110,8, FALSE), TRUE)=TRUE,VLOOKUP(E1387,Store_VAM!B2:I273,8, FALSE),VLOOKUP(E1387,Store_SRP!B2:I110,8, FALSE)), VLOOKUP(E1387,Store_Showcase!B2:I144,8, FALSE))</f>
      </c>
      <c r="T1387" s="1">
        <f>VLOOKUP(G1387,Sku_Consolidated!A2:R957,18,FALSE)</f>
      </c>
      <c r="U1387" s="1" t="s">
        <v>3639</v>
      </c>
      <c r="V1387" s="1">
        <f>IF(VLOOKUP(G1387,Sku_Consolidated!A2:S957,19,FALSE)="SHOWCASE", VLOOKUP(E1387,Store_Showcase!B2:L144,11, FALSE), IF(VLOOKUP(G1387,Sku_Consolidated!A2:S957,19,FALSE)="VAM",VLOOKUP(E1387,Store_VAM!B2:L273,11, FALSE),VLOOKUP(E1387,Store_SRP!B2:L110,11, FALSE)))</f>
      </c>
      <c r="W1387" s="1">
        <f>VLOOKUP(G1387,Sku_Consolidated!A2:W957,11,FALSE)</f>
      </c>
      <c r="X1387" s="1">
        <f>VLOOKUP(G1387,Sku_Consolidated!A2:H957,8,FALSE)</f>
      </c>
      <c r="Y1387" s="1">
        <f>VLOOKUP(G1387,Sku_Consolidated!A2:I957,9,FALSE)</f>
      </c>
      <c r="Z1387" s="1" t="s">
        <v>41</v>
      </c>
      <c r="AA1387" s="1">
        <f>VLOOKUP(G1387,Sku_Consolidated!A2:E957,5,FALSE)</f>
      </c>
      <c r="AB1387" s="1">
        <f>IF(VLOOKUP(G1387,Sku_Consolidated!A2:S957,19,FALSE)="SHOWCASE", VLOOKUP(E1387,Store_Showcase!B2:N144,13, FALSE), IF(VLOOKUP(G1387,Sku_Consolidated!A2:S957,19,FALSE)="VAM",VLOOKUP(E1387,Store_VAM!B2:N273,13, FALSE),VLOOKUP(E1387,Store_SRP!B2:N110,13, FALSE)))</f>
      </c>
      <c r="AC1387" s="1">
        <f>IF(IFERROR(AB1387,TRUE)=TRUE, "-","OK")</f>
      </c>
      <c r="AD1387" s="11" t="s">
        <v>37</v>
      </c>
      <c r="AE1387" s="11" t="s">
        <v>37</v>
      </c>
      <c r="AF1387" s="1">
        <f>IF(IFERROR(VLOOKUP(E1387,Store_Showcase!B2:H144,{5}, FALSE), TRUE)=TRUE, IF(IFERROR(VLOOKUP(E1387,Store_SRP!B2:H110,{5}, FALSE), TRUE)=TRUE,VLOOKUP(E1387,Store_VAM!B2:H273,{5}, FALSE),VLOOKUP(E1387,Store_SRP!B2:H110,{5}, FALSE)), VLOOKUP(E1387,Store_Showcase!B2:H144,{5}, FALSE))</f>
      </c>
      <c r="AG1387" s="1">
        <f>IF(IFERROR(VLOOKUP(E1387,Store_Showcase!B2:H144,{6}, FALSE), TRUE)=TRUE, IF(IFERROR(VLOOKUP(E1387,Store_SRP!B2:H110,{6}, FALSE), TRUE)=TRUE,VLOOKUP(E1387,Store_VAM!B2:H273,{6}, FALSE),VLOOKUP(E1387,Store_SRP!B2:H110,{6}, FALSE)), VLOOKUP(E1387,Store_Showcase!B2:H144,{6}, FALSE))</f>
      </c>
      <c r="AH1387" s="1">
        <f>VLOOKUP(G1387,Sku_Consolidated!A2:R957,18,FALSE)</f>
      </c>
      <c r="AI1387" s="1">
        <f>VLOOKUP(G1387,Sku_Consolidated!A2:S957,19,FALSE)</f>
      </c>
      <c r="AJ1387" s="1">
        <f>VLOOKUP(G1387,Sku_Consolidated!A2:T957,20,FALSE)</f>
      </c>
    </row>
    <row r="1388" spans="1:36" x14ac:dyDescent="0.25">
      <c r="A1388" s="1">
        <v>2024</v>
      </c>
      <c r="B1388" s="1" t="s">
        <v>31</v>
      </c>
      <c r="C1388" s="1" t="s">
        <v>32</v>
      </c>
      <c r="D1388" s="1" t="s">
        <v>33</v>
      </c>
      <c r="E1388" s="9" t="s">
        <v>2467</v>
      </c>
      <c r="F1388" s="1">
        <f>IF(VLOOKUP(G1388,Sku_Consolidated!A2:S957,{19},FALSE)="SHOWCASE", VLOOKUP(E1388,Store_Showcase!B2:C144,{2}, FALSE), IF(VLOOKUP(G1388,Sku_Consolidated!A2:S957,{19},FALSE)="VAM",VLOOKUP(E1388,Store_VAM!B2:C273,{2}, FALSE),VLOOKUP(E1388,Store_SRP!B2:C110,{2}, FALSE)))</f>
      </c>
      <c r="G1388" s="1">
        <v>61735</v>
      </c>
      <c r="H1388" s="1" t="s">
        <v>66</v>
      </c>
      <c r="I1388" s="10" t="s">
        <v>3661</v>
      </c>
      <c r="J1388" s="1">
        <f>VLOOKUP(G1388,Sku_Consolidated!A2:C957, 3, FALSE)</f>
      </c>
      <c r="K1388" s="10">
        <f>IF(J1388="PACK", I1388, 0)</f>
      </c>
      <c r="L1388" s="10">
        <f>IF(J1388="KG", I1388, I1388 * VLOOKUP(G1388,Sku_Consolidated!A2:U957,21,FALSE))</f>
      </c>
      <c r="M1388" s="10" t="s">
        <v>37</v>
      </c>
      <c r="N1388" s="11" t="s">
        <v>3662</v>
      </c>
      <c r="O1388" s="10" t="s">
        <v>3663</v>
      </c>
      <c r="P1388" s="10">
        <f>N1388 - O1388</f>
      </c>
      <c r="Q1388" s="1">
        <f>VLOOKUP(G1388,Sku_Consolidated!A2:G957,7, FALSE)</f>
      </c>
      <c r="R1388" s="1">
        <f>IF(IFERROR(VLOOKUP(E1388,Store_Showcase!B2:H144,7, FALSE), TRUE)=TRUE, IF(IFERROR(VLOOKUP(E1388,Store_SRP!B2:H110,7, FALSE), TRUE)=TRUE,VLOOKUP(E1388,Store_VAM!B2:H273,7, FALSE),VLOOKUP(E1388,Store_SRP!B2:H110,7, FALSE)), VLOOKUP(E1388,Store_Showcase!B2:H144,7, FALSE))</f>
      </c>
      <c r="S1388" s="1">
        <f>IF(IFERROR(VLOOKUP(E1388,Store_Showcase!B2:I144,8, FALSE), TRUE)=TRUE, IF(IFERROR(VLOOKUP(E1388,Store_SRP!B2:I110,8, FALSE), TRUE)=TRUE,VLOOKUP(E1388,Store_VAM!B2:I273,8, FALSE),VLOOKUP(E1388,Store_SRP!B2:I110,8, FALSE)), VLOOKUP(E1388,Store_Showcase!B2:I144,8, FALSE))</f>
      </c>
      <c r="T1388" s="1">
        <f>VLOOKUP(G1388,Sku_Consolidated!A2:R957,18,FALSE)</f>
      </c>
      <c r="U1388" s="1" t="s">
        <v>3639</v>
      </c>
      <c r="V1388" s="1">
        <f>IF(VLOOKUP(G1388,Sku_Consolidated!A2:S957,19,FALSE)="SHOWCASE", VLOOKUP(E1388,Store_Showcase!B2:L144,11, FALSE), IF(VLOOKUP(G1388,Sku_Consolidated!A2:S957,19,FALSE)="VAM",VLOOKUP(E1388,Store_VAM!B2:L273,11, FALSE),VLOOKUP(E1388,Store_SRP!B2:L110,11, FALSE)))</f>
      </c>
      <c r="W1388" s="1">
        <f>VLOOKUP(G1388,Sku_Consolidated!A2:W957,11,FALSE)</f>
      </c>
      <c r="X1388" s="1">
        <f>VLOOKUP(G1388,Sku_Consolidated!A2:H957,8,FALSE)</f>
      </c>
      <c r="Y1388" s="1">
        <f>VLOOKUP(G1388,Sku_Consolidated!A2:I957,9,FALSE)</f>
      </c>
      <c r="Z1388" s="1" t="s">
        <v>41</v>
      </c>
      <c r="AA1388" s="1">
        <f>VLOOKUP(G1388,Sku_Consolidated!A2:E957,5,FALSE)</f>
      </c>
      <c r="AB1388" s="1">
        <f>IF(VLOOKUP(G1388,Sku_Consolidated!A2:S957,19,FALSE)="SHOWCASE", VLOOKUP(E1388,Store_Showcase!B2:N144,13, FALSE), IF(VLOOKUP(G1388,Sku_Consolidated!A2:S957,19,FALSE)="VAM",VLOOKUP(E1388,Store_VAM!B2:N273,13, FALSE),VLOOKUP(E1388,Store_SRP!B2:N110,13, FALSE)))</f>
      </c>
      <c r="AC1388" s="1">
        <f>IF(IFERROR(AB1388,TRUE)=TRUE, "-","OK")</f>
      </c>
      <c r="AD1388" s="11" t="s">
        <v>37</v>
      </c>
      <c r="AE1388" s="11" t="s">
        <v>37</v>
      </c>
      <c r="AF1388" s="1">
        <f>IF(IFERROR(VLOOKUP(E1388,Store_Showcase!B2:H144,{5}, FALSE), TRUE)=TRUE, IF(IFERROR(VLOOKUP(E1388,Store_SRP!B2:H110,{5}, FALSE), TRUE)=TRUE,VLOOKUP(E1388,Store_VAM!B2:H273,{5}, FALSE),VLOOKUP(E1388,Store_SRP!B2:H110,{5}, FALSE)), VLOOKUP(E1388,Store_Showcase!B2:H144,{5}, FALSE))</f>
      </c>
      <c r="AG1388" s="1">
        <f>IF(IFERROR(VLOOKUP(E1388,Store_Showcase!B2:H144,{6}, FALSE), TRUE)=TRUE, IF(IFERROR(VLOOKUP(E1388,Store_SRP!B2:H110,{6}, FALSE), TRUE)=TRUE,VLOOKUP(E1388,Store_VAM!B2:H273,{6}, FALSE),VLOOKUP(E1388,Store_SRP!B2:H110,{6}, FALSE)), VLOOKUP(E1388,Store_Showcase!B2:H144,{6}, FALSE))</f>
      </c>
      <c r="AH1388" s="1">
        <f>VLOOKUP(G1388,Sku_Consolidated!A2:R957,18,FALSE)</f>
      </c>
      <c r="AI1388" s="1">
        <f>VLOOKUP(G1388,Sku_Consolidated!A2:S957,19,FALSE)</f>
      </c>
      <c r="AJ1388" s="1">
        <f>VLOOKUP(G1388,Sku_Consolidated!A2:T957,20,FALSE)</f>
      </c>
    </row>
    <row r="1389" spans="1:36" x14ac:dyDescent="0.25">
      <c r="A1389" s="1">
        <v>2024</v>
      </c>
      <c r="B1389" s="1" t="s">
        <v>31</v>
      </c>
      <c r="C1389" s="1" t="s">
        <v>32</v>
      </c>
      <c r="D1389" s="1" t="s">
        <v>33</v>
      </c>
      <c r="E1389" s="9" t="s">
        <v>2467</v>
      </c>
      <c r="F1389" s="1">
        <f>IF(VLOOKUP(G1389,Sku_Consolidated!A2:S957,{19},FALSE)="SHOWCASE", VLOOKUP(E1389,Store_Showcase!B2:C144,{2}, FALSE), IF(VLOOKUP(G1389,Sku_Consolidated!A2:S957,{19},FALSE)="VAM",VLOOKUP(E1389,Store_VAM!B2:C273,{2}, FALSE),VLOOKUP(E1389,Store_SRP!B2:C110,{2}, FALSE)))</f>
      </c>
      <c r="G1389" s="1">
        <v>61736</v>
      </c>
      <c r="H1389" s="1" t="s">
        <v>224</v>
      </c>
      <c r="I1389" s="10" t="s">
        <v>3664</v>
      </c>
      <c r="J1389" s="1">
        <f>VLOOKUP(G1389,Sku_Consolidated!A2:C957, 3, FALSE)</f>
      </c>
      <c r="K1389" s="10">
        <f>IF(J1389="PACK", I1389, 0)</f>
      </c>
      <c r="L1389" s="10">
        <f>IF(J1389="KG", I1389, I1389 * VLOOKUP(G1389,Sku_Consolidated!A2:U957,21,FALSE))</f>
      </c>
      <c r="M1389" s="10" t="s">
        <v>37</v>
      </c>
      <c r="N1389" s="11" t="s">
        <v>3665</v>
      </c>
      <c r="O1389" s="10" t="s">
        <v>3666</v>
      </c>
      <c r="P1389" s="10">
        <f>N1389 - O1389</f>
      </c>
      <c r="Q1389" s="1">
        <f>VLOOKUP(G1389,Sku_Consolidated!A2:G957,7, FALSE)</f>
      </c>
      <c r="R1389" s="1">
        <f>IF(IFERROR(VLOOKUP(E1389,Store_Showcase!B2:H144,7, FALSE), TRUE)=TRUE, IF(IFERROR(VLOOKUP(E1389,Store_SRP!B2:H110,7, FALSE), TRUE)=TRUE,VLOOKUP(E1389,Store_VAM!B2:H273,7, FALSE),VLOOKUP(E1389,Store_SRP!B2:H110,7, FALSE)), VLOOKUP(E1389,Store_Showcase!B2:H144,7, FALSE))</f>
      </c>
      <c r="S1389" s="1">
        <f>IF(IFERROR(VLOOKUP(E1389,Store_Showcase!B2:I144,8, FALSE), TRUE)=TRUE, IF(IFERROR(VLOOKUP(E1389,Store_SRP!B2:I110,8, FALSE), TRUE)=TRUE,VLOOKUP(E1389,Store_VAM!B2:I273,8, FALSE),VLOOKUP(E1389,Store_SRP!B2:I110,8, FALSE)), VLOOKUP(E1389,Store_Showcase!B2:I144,8, FALSE))</f>
      </c>
      <c r="T1389" s="1">
        <f>VLOOKUP(G1389,Sku_Consolidated!A2:R957,18,FALSE)</f>
      </c>
      <c r="U1389" s="1" t="s">
        <v>3639</v>
      </c>
      <c r="V1389" s="1">
        <f>IF(VLOOKUP(G1389,Sku_Consolidated!A2:S957,19,FALSE)="SHOWCASE", VLOOKUP(E1389,Store_Showcase!B2:L144,11, FALSE), IF(VLOOKUP(G1389,Sku_Consolidated!A2:S957,19,FALSE)="VAM",VLOOKUP(E1389,Store_VAM!B2:L273,11, FALSE),VLOOKUP(E1389,Store_SRP!B2:L110,11, FALSE)))</f>
      </c>
      <c r="W1389" s="1">
        <f>VLOOKUP(G1389,Sku_Consolidated!A2:W957,11,FALSE)</f>
      </c>
      <c r="X1389" s="1">
        <f>VLOOKUP(G1389,Sku_Consolidated!A2:H957,8,FALSE)</f>
      </c>
      <c r="Y1389" s="1">
        <f>VLOOKUP(G1389,Sku_Consolidated!A2:I957,9,FALSE)</f>
      </c>
      <c r="Z1389" s="1" t="s">
        <v>41</v>
      </c>
      <c r="AA1389" s="1">
        <f>VLOOKUP(G1389,Sku_Consolidated!A2:E957,5,FALSE)</f>
      </c>
      <c r="AB1389" s="1">
        <f>IF(VLOOKUP(G1389,Sku_Consolidated!A2:S957,19,FALSE)="SHOWCASE", VLOOKUP(E1389,Store_Showcase!B2:N144,13, FALSE), IF(VLOOKUP(G1389,Sku_Consolidated!A2:S957,19,FALSE)="VAM",VLOOKUP(E1389,Store_VAM!B2:N273,13, FALSE),VLOOKUP(E1389,Store_SRP!B2:N110,13, FALSE)))</f>
      </c>
      <c r="AC1389" s="1">
        <f>IF(IFERROR(AB1389,TRUE)=TRUE, "-","OK")</f>
      </c>
      <c r="AD1389" s="11" t="s">
        <v>37</v>
      </c>
      <c r="AE1389" s="11" t="s">
        <v>37</v>
      </c>
      <c r="AF1389" s="1">
        <f>IF(IFERROR(VLOOKUP(E1389,Store_Showcase!B2:H144,{5}, FALSE), TRUE)=TRUE, IF(IFERROR(VLOOKUP(E1389,Store_SRP!B2:H110,{5}, FALSE), TRUE)=TRUE,VLOOKUP(E1389,Store_VAM!B2:H273,{5}, FALSE),VLOOKUP(E1389,Store_SRP!B2:H110,{5}, FALSE)), VLOOKUP(E1389,Store_Showcase!B2:H144,{5}, FALSE))</f>
      </c>
      <c r="AG1389" s="1">
        <f>IF(IFERROR(VLOOKUP(E1389,Store_Showcase!B2:H144,{6}, FALSE), TRUE)=TRUE, IF(IFERROR(VLOOKUP(E1389,Store_SRP!B2:H110,{6}, FALSE), TRUE)=TRUE,VLOOKUP(E1389,Store_VAM!B2:H273,{6}, FALSE),VLOOKUP(E1389,Store_SRP!B2:H110,{6}, FALSE)), VLOOKUP(E1389,Store_Showcase!B2:H144,{6}, FALSE))</f>
      </c>
      <c r="AH1389" s="1">
        <f>VLOOKUP(G1389,Sku_Consolidated!A2:R957,18,FALSE)</f>
      </c>
      <c r="AI1389" s="1">
        <f>VLOOKUP(G1389,Sku_Consolidated!A2:S957,19,FALSE)</f>
      </c>
      <c r="AJ1389" s="1">
        <f>VLOOKUP(G1389,Sku_Consolidated!A2:T957,20,FALSE)</f>
      </c>
    </row>
    <row r="1390" spans="1:36" x14ac:dyDescent="0.25">
      <c r="A1390" s="1">
        <v>2024</v>
      </c>
      <c r="B1390" s="1" t="s">
        <v>31</v>
      </c>
      <c r="C1390" s="1" t="s">
        <v>32</v>
      </c>
      <c r="D1390" s="1" t="s">
        <v>33</v>
      </c>
      <c r="E1390" s="9" t="s">
        <v>2467</v>
      </c>
      <c r="F1390" s="1">
        <f>IF(VLOOKUP(G1390,Sku_Consolidated!A2:S957,{19},FALSE)="SHOWCASE", VLOOKUP(E1390,Store_Showcase!B2:C144,{2}, FALSE), IF(VLOOKUP(G1390,Sku_Consolidated!A2:S957,{19},FALSE)="VAM",VLOOKUP(E1390,Store_VAM!B2:C273,{2}, FALSE),VLOOKUP(E1390,Store_SRP!B2:C110,{2}, FALSE)))</f>
      </c>
      <c r="G1390" s="1">
        <v>61737</v>
      </c>
      <c r="H1390" s="1" t="s">
        <v>70</v>
      </c>
      <c r="I1390" s="10" t="s">
        <v>3667</v>
      </c>
      <c r="J1390" s="1">
        <f>VLOOKUP(G1390,Sku_Consolidated!A2:C957, 3, FALSE)</f>
      </c>
      <c r="K1390" s="10">
        <f>IF(J1390="PACK", I1390, 0)</f>
      </c>
      <c r="L1390" s="10">
        <f>IF(J1390="KG", I1390, I1390 * VLOOKUP(G1390,Sku_Consolidated!A2:U957,21,FALSE))</f>
      </c>
      <c r="M1390" s="10" t="s">
        <v>37</v>
      </c>
      <c r="N1390" s="11" t="s">
        <v>3668</v>
      </c>
      <c r="O1390" s="10" t="s">
        <v>3669</v>
      </c>
      <c r="P1390" s="10">
        <f>N1390 - O1390</f>
      </c>
      <c r="Q1390" s="1">
        <f>VLOOKUP(G1390,Sku_Consolidated!A2:G957,7, FALSE)</f>
      </c>
      <c r="R1390" s="1">
        <f>IF(IFERROR(VLOOKUP(E1390,Store_Showcase!B2:H144,7, FALSE), TRUE)=TRUE, IF(IFERROR(VLOOKUP(E1390,Store_SRP!B2:H110,7, FALSE), TRUE)=TRUE,VLOOKUP(E1390,Store_VAM!B2:H273,7, FALSE),VLOOKUP(E1390,Store_SRP!B2:H110,7, FALSE)), VLOOKUP(E1390,Store_Showcase!B2:H144,7, FALSE))</f>
      </c>
      <c r="S1390" s="1">
        <f>IF(IFERROR(VLOOKUP(E1390,Store_Showcase!B2:I144,8, FALSE), TRUE)=TRUE, IF(IFERROR(VLOOKUP(E1390,Store_SRP!B2:I110,8, FALSE), TRUE)=TRUE,VLOOKUP(E1390,Store_VAM!B2:I273,8, FALSE),VLOOKUP(E1390,Store_SRP!B2:I110,8, FALSE)), VLOOKUP(E1390,Store_Showcase!B2:I144,8, FALSE))</f>
      </c>
      <c r="T1390" s="1">
        <f>VLOOKUP(G1390,Sku_Consolidated!A2:R957,18,FALSE)</f>
      </c>
      <c r="U1390" s="1" t="s">
        <v>3639</v>
      </c>
      <c r="V1390" s="1">
        <f>IF(VLOOKUP(G1390,Sku_Consolidated!A2:S957,19,FALSE)="SHOWCASE", VLOOKUP(E1390,Store_Showcase!B2:L144,11, FALSE), IF(VLOOKUP(G1390,Sku_Consolidated!A2:S957,19,FALSE)="VAM",VLOOKUP(E1390,Store_VAM!B2:L273,11, FALSE),VLOOKUP(E1390,Store_SRP!B2:L110,11, FALSE)))</f>
      </c>
      <c r="W1390" s="1">
        <f>VLOOKUP(G1390,Sku_Consolidated!A2:W957,11,FALSE)</f>
      </c>
      <c r="X1390" s="1">
        <f>VLOOKUP(G1390,Sku_Consolidated!A2:H957,8,FALSE)</f>
      </c>
      <c r="Y1390" s="1">
        <f>VLOOKUP(G1390,Sku_Consolidated!A2:I957,9,FALSE)</f>
      </c>
      <c r="Z1390" s="1" t="s">
        <v>41</v>
      </c>
      <c r="AA1390" s="1">
        <f>VLOOKUP(G1390,Sku_Consolidated!A2:E957,5,FALSE)</f>
      </c>
      <c r="AB1390" s="1">
        <f>IF(VLOOKUP(G1390,Sku_Consolidated!A2:S957,19,FALSE)="SHOWCASE", VLOOKUP(E1390,Store_Showcase!B2:N144,13, FALSE), IF(VLOOKUP(G1390,Sku_Consolidated!A2:S957,19,FALSE)="VAM",VLOOKUP(E1390,Store_VAM!B2:N273,13, FALSE),VLOOKUP(E1390,Store_SRP!B2:N110,13, FALSE)))</f>
      </c>
      <c r="AC1390" s="1">
        <f>IF(IFERROR(AB1390,TRUE)=TRUE, "-","OK")</f>
      </c>
      <c r="AD1390" s="11" t="s">
        <v>37</v>
      </c>
      <c r="AE1390" s="11" t="s">
        <v>37</v>
      </c>
      <c r="AF1390" s="1">
        <f>IF(IFERROR(VLOOKUP(E1390,Store_Showcase!B2:H144,{5}, FALSE), TRUE)=TRUE, IF(IFERROR(VLOOKUP(E1390,Store_SRP!B2:H110,{5}, FALSE), TRUE)=TRUE,VLOOKUP(E1390,Store_VAM!B2:H273,{5}, FALSE),VLOOKUP(E1390,Store_SRP!B2:H110,{5}, FALSE)), VLOOKUP(E1390,Store_Showcase!B2:H144,{5}, FALSE))</f>
      </c>
      <c r="AG1390" s="1">
        <f>IF(IFERROR(VLOOKUP(E1390,Store_Showcase!B2:H144,{6}, FALSE), TRUE)=TRUE, IF(IFERROR(VLOOKUP(E1390,Store_SRP!B2:H110,{6}, FALSE), TRUE)=TRUE,VLOOKUP(E1390,Store_VAM!B2:H273,{6}, FALSE),VLOOKUP(E1390,Store_SRP!B2:H110,{6}, FALSE)), VLOOKUP(E1390,Store_Showcase!B2:H144,{6}, FALSE))</f>
      </c>
      <c r="AH1390" s="1">
        <f>VLOOKUP(G1390,Sku_Consolidated!A2:R957,18,FALSE)</f>
      </c>
      <c r="AI1390" s="1">
        <f>VLOOKUP(G1390,Sku_Consolidated!A2:S957,19,FALSE)</f>
      </c>
      <c r="AJ1390" s="1">
        <f>VLOOKUP(G1390,Sku_Consolidated!A2:T957,20,FALSE)</f>
      </c>
    </row>
    <row r="1391" spans="1:36" x14ac:dyDescent="0.25">
      <c r="A1391" s="1">
        <v>2024</v>
      </c>
      <c r="B1391" s="1" t="s">
        <v>31</v>
      </c>
      <c r="C1391" s="1" t="s">
        <v>32</v>
      </c>
      <c r="D1391" s="1" t="s">
        <v>33</v>
      </c>
      <c r="E1391" s="9" t="s">
        <v>2467</v>
      </c>
      <c r="F1391" s="1">
        <f>IF(VLOOKUP(G1391,Sku_Consolidated!A2:S957,{19},FALSE)="SHOWCASE", VLOOKUP(E1391,Store_Showcase!B2:C144,{2}, FALSE), IF(VLOOKUP(G1391,Sku_Consolidated!A2:S957,{19},FALSE)="VAM",VLOOKUP(E1391,Store_VAM!B2:C273,{2}, FALSE),VLOOKUP(E1391,Store_SRP!B2:C110,{2}, FALSE)))</f>
      </c>
      <c r="G1391" s="1">
        <v>61740</v>
      </c>
      <c r="H1391" s="1" t="s">
        <v>231</v>
      </c>
      <c r="I1391" s="10" t="s">
        <v>3092</v>
      </c>
      <c r="J1391" s="1">
        <f>VLOOKUP(G1391,Sku_Consolidated!A2:C957, 3, FALSE)</f>
      </c>
      <c r="K1391" s="10">
        <f>IF(J1391="PACK", I1391, 0)</f>
      </c>
      <c r="L1391" s="10">
        <f>IF(J1391="KG", I1391, I1391 * VLOOKUP(G1391,Sku_Consolidated!A2:U957,21,FALSE))</f>
      </c>
      <c r="M1391" s="10" t="s">
        <v>37</v>
      </c>
      <c r="N1391" s="11" t="s">
        <v>3670</v>
      </c>
      <c r="O1391" s="10" t="s">
        <v>3671</v>
      </c>
      <c r="P1391" s="10">
        <f>N1391 - O1391</f>
      </c>
      <c r="Q1391" s="1">
        <f>VLOOKUP(G1391,Sku_Consolidated!A2:G957,7, FALSE)</f>
      </c>
      <c r="R1391" s="1">
        <f>IF(IFERROR(VLOOKUP(E1391,Store_Showcase!B2:H144,7, FALSE), TRUE)=TRUE, IF(IFERROR(VLOOKUP(E1391,Store_SRP!B2:H110,7, FALSE), TRUE)=TRUE,VLOOKUP(E1391,Store_VAM!B2:H273,7, FALSE),VLOOKUP(E1391,Store_SRP!B2:H110,7, FALSE)), VLOOKUP(E1391,Store_Showcase!B2:H144,7, FALSE))</f>
      </c>
      <c r="S1391" s="1">
        <f>IF(IFERROR(VLOOKUP(E1391,Store_Showcase!B2:I144,8, FALSE), TRUE)=TRUE, IF(IFERROR(VLOOKUP(E1391,Store_SRP!B2:I110,8, FALSE), TRUE)=TRUE,VLOOKUP(E1391,Store_VAM!B2:I273,8, FALSE),VLOOKUP(E1391,Store_SRP!B2:I110,8, FALSE)), VLOOKUP(E1391,Store_Showcase!B2:I144,8, FALSE))</f>
      </c>
      <c r="T1391" s="1">
        <f>VLOOKUP(G1391,Sku_Consolidated!A2:R957,18,FALSE)</f>
      </c>
      <c r="U1391" s="1" t="s">
        <v>3639</v>
      </c>
      <c r="V1391" s="1">
        <f>IF(VLOOKUP(G1391,Sku_Consolidated!A2:S957,19,FALSE)="SHOWCASE", VLOOKUP(E1391,Store_Showcase!B2:L144,11, FALSE), IF(VLOOKUP(G1391,Sku_Consolidated!A2:S957,19,FALSE)="VAM",VLOOKUP(E1391,Store_VAM!B2:L273,11, FALSE),VLOOKUP(E1391,Store_SRP!B2:L110,11, FALSE)))</f>
      </c>
      <c r="W1391" s="1">
        <f>VLOOKUP(G1391,Sku_Consolidated!A2:W957,11,FALSE)</f>
      </c>
      <c r="X1391" s="1">
        <f>VLOOKUP(G1391,Sku_Consolidated!A2:H957,8,FALSE)</f>
      </c>
      <c r="Y1391" s="1">
        <f>VLOOKUP(G1391,Sku_Consolidated!A2:I957,9,FALSE)</f>
      </c>
      <c r="Z1391" s="1" t="s">
        <v>41</v>
      </c>
      <c r="AA1391" s="1">
        <f>VLOOKUP(G1391,Sku_Consolidated!A2:E957,5,FALSE)</f>
      </c>
      <c r="AB1391" s="1">
        <f>IF(VLOOKUP(G1391,Sku_Consolidated!A2:S957,19,FALSE)="SHOWCASE", VLOOKUP(E1391,Store_Showcase!B2:N144,13, FALSE), IF(VLOOKUP(G1391,Sku_Consolidated!A2:S957,19,FALSE)="VAM",VLOOKUP(E1391,Store_VAM!B2:N273,13, FALSE),VLOOKUP(E1391,Store_SRP!B2:N110,13, FALSE)))</f>
      </c>
      <c r="AC1391" s="1">
        <f>IF(IFERROR(AB1391,TRUE)=TRUE, "-","OK")</f>
      </c>
      <c r="AD1391" s="11" t="s">
        <v>37</v>
      </c>
      <c r="AE1391" s="11" t="s">
        <v>37</v>
      </c>
      <c r="AF1391" s="1">
        <f>IF(IFERROR(VLOOKUP(E1391,Store_Showcase!B2:H144,{5}, FALSE), TRUE)=TRUE, IF(IFERROR(VLOOKUP(E1391,Store_SRP!B2:H110,{5}, FALSE), TRUE)=TRUE,VLOOKUP(E1391,Store_VAM!B2:H273,{5}, FALSE),VLOOKUP(E1391,Store_SRP!B2:H110,{5}, FALSE)), VLOOKUP(E1391,Store_Showcase!B2:H144,{5}, FALSE))</f>
      </c>
      <c r="AG1391" s="1">
        <f>IF(IFERROR(VLOOKUP(E1391,Store_Showcase!B2:H144,{6}, FALSE), TRUE)=TRUE, IF(IFERROR(VLOOKUP(E1391,Store_SRP!B2:H110,{6}, FALSE), TRUE)=TRUE,VLOOKUP(E1391,Store_VAM!B2:H273,{6}, FALSE),VLOOKUP(E1391,Store_SRP!B2:H110,{6}, FALSE)), VLOOKUP(E1391,Store_Showcase!B2:H144,{6}, FALSE))</f>
      </c>
      <c r="AH1391" s="1">
        <f>VLOOKUP(G1391,Sku_Consolidated!A2:R957,18,FALSE)</f>
      </c>
      <c r="AI1391" s="1">
        <f>VLOOKUP(G1391,Sku_Consolidated!A2:S957,19,FALSE)</f>
      </c>
      <c r="AJ1391" s="1">
        <f>VLOOKUP(G1391,Sku_Consolidated!A2:T957,20,FALSE)</f>
      </c>
    </row>
    <row r="1392" spans="1:36" x14ac:dyDescent="0.25">
      <c r="A1392" s="1">
        <v>2024</v>
      </c>
      <c r="B1392" s="1" t="s">
        <v>31</v>
      </c>
      <c r="C1392" s="1" t="s">
        <v>32</v>
      </c>
      <c r="D1392" s="1" t="s">
        <v>33</v>
      </c>
      <c r="E1392" s="9" t="s">
        <v>2467</v>
      </c>
      <c r="F1392" s="1">
        <f>IF(VLOOKUP(G1392,Sku_Consolidated!A2:S957,{19},FALSE)="SHOWCASE", VLOOKUP(E1392,Store_Showcase!B2:C144,{2}, FALSE), IF(VLOOKUP(G1392,Sku_Consolidated!A2:S957,{19},FALSE)="VAM",VLOOKUP(E1392,Store_VAM!B2:C273,{2}, FALSE),VLOOKUP(E1392,Store_SRP!B2:C110,{2}, FALSE)))</f>
      </c>
      <c r="G1392" s="1">
        <v>61742</v>
      </c>
      <c r="H1392" s="1" t="s">
        <v>78</v>
      </c>
      <c r="I1392" s="10" t="s">
        <v>860</v>
      </c>
      <c r="J1392" s="1">
        <f>VLOOKUP(G1392,Sku_Consolidated!A2:C957, 3, FALSE)</f>
      </c>
      <c r="K1392" s="10">
        <f>IF(J1392="PACK", I1392, 0)</f>
      </c>
      <c r="L1392" s="10">
        <f>IF(J1392="KG", I1392, I1392 * VLOOKUP(G1392,Sku_Consolidated!A2:U957,21,FALSE))</f>
      </c>
      <c r="M1392" s="10" t="s">
        <v>37</v>
      </c>
      <c r="N1392" s="11" t="s">
        <v>3672</v>
      </c>
      <c r="O1392" s="10" t="s">
        <v>3673</v>
      </c>
      <c r="P1392" s="10">
        <f>N1392 - O1392</f>
      </c>
      <c r="Q1392" s="1">
        <f>VLOOKUP(G1392,Sku_Consolidated!A2:G957,7, FALSE)</f>
      </c>
      <c r="R1392" s="1">
        <f>IF(IFERROR(VLOOKUP(E1392,Store_Showcase!B2:H144,7, FALSE), TRUE)=TRUE, IF(IFERROR(VLOOKUP(E1392,Store_SRP!B2:H110,7, FALSE), TRUE)=TRUE,VLOOKUP(E1392,Store_VAM!B2:H273,7, FALSE),VLOOKUP(E1392,Store_SRP!B2:H110,7, FALSE)), VLOOKUP(E1392,Store_Showcase!B2:H144,7, FALSE))</f>
      </c>
      <c r="S1392" s="1">
        <f>IF(IFERROR(VLOOKUP(E1392,Store_Showcase!B2:I144,8, FALSE), TRUE)=TRUE, IF(IFERROR(VLOOKUP(E1392,Store_SRP!B2:I110,8, FALSE), TRUE)=TRUE,VLOOKUP(E1392,Store_VAM!B2:I273,8, FALSE),VLOOKUP(E1392,Store_SRP!B2:I110,8, FALSE)), VLOOKUP(E1392,Store_Showcase!B2:I144,8, FALSE))</f>
      </c>
      <c r="T1392" s="1">
        <f>VLOOKUP(G1392,Sku_Consolidated!A2:R957,18,FALSE)</f>
      </c>
      <c r="U1392" s="1" t="s">
        <v>3639</v>
      </c>
      <c r="V1392" s="1">
        <f>IF(VLOOKUP(G1392,Sku_Consolidated!A2:S957,19,FALSE)="SHOWCASE", VLOOKUP(E1392,Store_Showcase!B2:L144,11, FALSE), IF(VLOOKUP(G1392,Sku_Consolidated!A2:S957,19,FALSE)="VAM",VLOOKUP(E1392,Store_VAM!B2:L273,11, FALSE),VLOOKUP(E1392,Store_SRP!B2:L110,11, FALSE)))</f>
      </c>
      <c r="W1392" s="1">
        <f>VLOOKUP(G1392,Sku_Consolidated!A2:W957,11,FALSE)</f>
      </c>
      <c r="X1392" s="1">
        <f>VLOOKUP(G1392,Sku_Consolidated!A2:H957,8,FALSE)</f>
      </c>
      <c r="Y1392" s="1">
        <f>VLOOKUP(G1392,Sku_Consolidated!A2:I957,9,FALSE)</f>
      </c>
      <c r="Z1392" s="1" t="s">
        <v>41</v>
      </c>
      <c r="AA1392" s="1">
        <f>VLOOKUP(G1392,Sku_Consolidated!A2:E957,5,FALSE)</f>
      </c>
      <c r="AB1392" s="1">
        <f>IF(VLOOKUP(G1392,Sku_Consolidated!A2:S957,19,FALSE)="SHOWCASE", VLOOKUP(E1392,Store_Showcase!B2:N144,13, FALSE), IF(VLOOKUP(G1392,Sku_Consolidated!A2:S957,19,FALSE)="VAM",VLOOKUP(E1392,Store_VAM!B2:N273,13, FALSE),VLOOKUP(E1392,Store_SRP!B2:N110,13, FALSE)))</f>
      </c>
      <c r="AC1392" s="1">
        <f>IF(IFERROR(AB1392,TRUE)=TRUE, "-","OK")</f>
      </c>
      <c r="AD1392" s="11" t="s">
        <v>37</v>
      </c>
      <c r="AE1392" s="11" t="s">
        <v>37</v>
      </c>
      <c r="AF1392" s="1">
        <f>IF(IFERROR(VLOOKUP(E1392,Store_Showcase!B2:H144,{5}, FALSE), TRUE)=TRUE, IF(IFERROR(VLOOKUP(E1392,Store_SRP!B2:H110,{5}, FALSE), TRUE)=TRUE,VLOOKUP(E1392,Store_VAM!B2:H273,{5}, FALSE),VLOOKUP(E1392,Store_SRP!B2:H110,{5}, FALSE)), VLOOKUP(E1392,Store_Showcase!B2:H144,{5}, FALSE))</f>
      </c>
      <c r="AG1392" s="1">
        <f>IF(IFERROR(VLOOKUP(E1392,Store_Showcase!B2:H144,{6}, FALSE), TRUE)=TRUE, IF(IFERROR(VLOOKUP(E1392,Store_SRP!B2:H110,{6}, FALSE), TRUE)=TRUE,VLOOKUP(E1392,Store_VAM!B2:H273,{6}, FALSE),VLOOKUP(E1392,Store_SRP!B2:H110,{6}, FALSE)), VLOOKUP(E1392,Store_Showcase!B2:H144,{6}, FALSE))</f>
      </c>
      <c r="AH1392" s="1">
        <f>VLOOKUP(G1392,Sku_Consolidated!A2:R957,18,FALSE)</f>
      </c>
      <c r="AI1392" s="1">
        <f>VLOOKUP(G1392,Sku_Consolidated!A2:S957,19,FALSE)</f>
      </c>
      <c r="AJ1392" s="1">
        <f>VLOOKUP(G1392,Sku_Consolidated!A2:T957,20,FALSE)</f>
      </c>
    </row>
    <row r="1393" spans="1:36" x14ac:dyDescent="0.25">
      <c r="A1393" s="1">
        <v>2024</v>
      </c>
      <c r="B1393" s="1" t="s">
        <v>31</v>
      </c>
      <c r="C1393" s="1" t="s">
        <v>32</v>
      </c>
      <c r="D1393" s="1" t="s">
        <v>33</v>
      </c>
      <c r="E1393" s="9" t="s">
        <v>2467</v>
      </c>
      <c r="F1393" s="1">
        <f>IF(VLOOKUP(G1393,Sku_Consolidated!A2:S957,{19},FALSE)="SHOWCASE", VLOOKUP(E1393,Store_Showcase!B2:C144,{2}, FALSE), IF(VLOOKUP(G1393,Sku_Consolidated!A2:S957,{19},FALSE)="VAM",VLOOKUP(E1393,Store_VAM!B2:C273,{2}, FALSE),VLOOKUP(E1393,Store_SRP!B2:C110,{2}, FALSE)))</f>
      </c>
      <c r="G1393" s="1">
        <v>61744</v>
      </c>
      <c r="H1393" s="1" t="s">
        <v>82</v>
      </c>
      <c r="I1393" s="10" t="s">
        <v>3674</v>
      </c>
      <c r="J1393" s="1">
        <f>VLOOKUP(G1393,Sku_Consolidated!A2:C957, 3, FALSE)</f>
      </c>
      <c r="K1393" s="10">
        <f>IF(J1393="PACK", I1393, 0)</f>
      </c>
      <c r="L1393" s="10">
        <f>IF(J1393="KG", I1393, I1393 * VLOOKUP(G1393,Sku_Consolidated!A2:U957,21,FALSE))</f>
      </c>
      <c r="M1393" s="10" t="s">
        <v>37</v>
      </c>
      <c r="N1393" s="11" t="s">
        <v>3675</v>
      </c>
      <c r="O1393" s="10" t="s">
        <v>3676</v>
      </c>
      <c r="P1393" s="10">
        <f>N1393 - O1393</f>
      </c>
      <c r="Q1393" s="1">
        <f>VLOOKUP(G1393,Sku_Consolidated!A2:G957,7, FALSE)</f>
      </c>
      <c r="R1393" s="1">
        <f>IF(IFERROR(VLOOKUP(E1393,Store_Showcase!B2:H144,7, FALSE), TRUE)=TRUE, IF(IFERROR(VLOOKUP(E1393,Store_SRP!B2:H110,7, FALSE), TRUE)=TRUE,VLOOKUP(E1393,Store_VAM!B2:H273,7, FALSE),VLOOKUP(E1393,Store_SRP!B2:H110,7, FALSE)), VLOOKUP(E1393,Store_Showcase!B2:H144,7, FALSE))</f>
      </c>
      <c r="S1393" s="1">
        <f>IF(IFERROR(VLOOKUP(E1393,Store_Showcase!B2:I144,8, FALSE), TRUE)=TRUE, IF(IFERROR(VLOOKUP(E1393,Store_SRP!B2:I110,8, FALSE), TRUE)=TRUE,VLOOKUP(E1393,Store_VAM!B2:I273,8, FALSE),VLOOKUP(E1393,Store_SRP!B2:I110,8, FALSE)), VLOOKUP(E1393,Store_Showcase!B2:I144,8, FALSE))</f>
      </c>
      <c r="T1393" s="1">
        <f>VLOOKUP(G1393,Sku_Consolidated!A2:R957,18,FALSE)</f>
      </c>
      <c r="U1393" s="1" t="s">
        <v>3639</v>
      </c>
      <c r="V1393" s="1">
        <f>IF(VLOOKUP(G1393,Sku_Consolidated!A2:S957,19,FALSE)="SHOWCASE", VLOOKUP(E1393,Store_Showcase!B2:L144,11, FALSE), IF(VLOOKUP(G1393,Sku_Consolidated!A2:S957,19,FALSE)="VAM",VLOOKUP(E1393,Store_VAM!B2:L273,11, FALSE),VLOOKUP(E1393,Store_SRP!B2:L110,11, FALSE)))</f>
      </c>
      <c r="W1393" s="1">
        <f>VLOOKUP(G1393,Sku_Consolidated!A2:W957,11,FALSE)</f>
      </c>
      <c r="X1393" s="1">
        <f>VLOOKUP(G1393,Sku_Consolidated!A2:H957,8,FALSE)</f>
      </c>
      <c r="Y1393" s="1">
        <f>VLOOKUP(G1393,Sku_Consolidated!A2:I957,9,FALSE)</f>
      </c>
      <c r="Z1393" s="1" t="s">
        <v>41</v>
      </c>
      <c r="AA1393" s="1">
        <f>VLOOKUP(G1393,Sku_Consolidated!A2:E957,5,FALSE)</f>
      </c>
      <c r="AB1393" s="1">
        <f>IF(VLOOKUP(G1393,Sku_Consolidated!A2:S957,19,FALSE)="SHOWCASE", VLOOKUP(E1393,Store_Showcase!B2:N144,13, FALSE), IF(VLOOKUP(G1393,Sku_Consolidated!A2:S957,19,FALSE)="VAM",VLOOKUP(E1393,Store_VAM!B2:N273,13, FALSE),VLOOKUP(E1393,Store_SRP!B2:N110,13, FALSE)))</f>
      </c>
      <c r="AC1393" s="1">
        <f>IF(IFERROR(AB1393,TRUE)=TRUE, "-","OK")</f>
      </c>
      <c r="AD1393" s="11" t="s">
        <v>37</v>
      </c>
      <c r="AE1393" s="11" t="s">
        <v>37</v>
      </c>
      <c r="AF1393" s="1">
        <f>IF(IFERROR(VLOOKUP(E1393,Store_Showcase!B2:H144,{5}, FALSE), TRUE)=TRUE, IF(IFERROR(VLOOKUP(E1393,Store_SRP!B2:H110,{5}, FALSE), TRUE)=TRUE,VLOOKUP(E1393,Store_VAM!B2:H273,{5}, FALSE),VLOOKUP(E1393,Store_SRP!B2:H110,{5}, FALSE)), VLOOKUP(E1393,Store_Showcase!B2:H144,{5}, FALSE))</f>
      </c>
      <c r="AG1393" s="1">
        <f>IF(IFERROR(VLOOKUP(E1393,Store_Showcase!B2:H144,{6}, FALSE), TRUE)=TRUE, IF(IFERROR(VLOOKUP(E1393,Store_SRP!B2:H110,{6}, FALSE), TRUE)=TRUE,VLOOKUP(E1393,Store_VAM!B2:H273,{6}, FALSE),VLOOKUP(E1393,Store_SRP!B2:H110,{6}, FALSE)), VLOOKUP(E1393,Store_Showcase!B2:H144,{6}, FALSE))</f>
      </c>
      <c r="AH1393" s="1">
        <f>VLOOKUP(G1393,Sku_Consolidated!A2:R957,18,FALSE)</f>
      </c>
      <c r="AI1393" s="1">
        <f>VLOOKUP(G1393,Sku_Consolidated!A2:S957,19,FALSE)</f>
      </c>
      <c r="AJ1393" s="1">
        <f>VLOOKUP(G1393,Sku_Consolidated!A2:T957,20,FALSE)</f>
      </c>
    </row>
    <row r="1394" spans="1:36" x14ac:dyDescent="0.25">
      <c r="A1394" s="1">
        <v>2024</v>
      </c>
      <c r="B1394" s="1" t="s">
        <v>31</v>
      </c>
      <c r="C1394" s="1" t="s">
        <v>32</v>
      </c>
      <c r="D1394" s="1" t="s">
        <v>33</v>
      </c>
      <c r="E1394" s="9" t="s">
        <v>2467</v>
      </c>
      <c r="F1394" s="1">
        <f>IF(VLOOKUP(G1394,Sku_Consolidated!A2:S957,{19},FALSE)="SHOWCASE", VLOOKUP(E1394,Store_Showcase!B2:C144,{2}, FALSE), IF(VLOOKUP(G1394,Sku_Consolidated!A2:S957,{19},FALSE)="VAM",VLOOKUP(E1394,Store_VAM!B2:C273,{2}, FALSE),VLOOKUP(E1394,Store_SRP!B2:C110,{2}, FALSE)))</f>
      </c>
      <c r="G1394" s="1">
        <v>61755</v>
      </c>
      <c r="H1394" s="1" t="s">
        <v>86</v>
      </c>
      <c r="I1394" s="10" t="s">
        <v>3677</v>
      </c>
      <c r="J1394" s="1">
        <f>VLOOKUP(G1394,Sku_Consolidated!A2:C957, 3, FALSE)</f>
      </c>
      <c r="K1394" s="10">
        <f>IF(J1394="PACK", I1394, 0)</f>
      </c>
      <c r="L1394" s="10">
        <f>IF(J1394="KG", I1394, I1394 * VLOOKUP(G1394,Sku_Consolidated!A2:U957,21,FALSE))</f>
      </c>
      <c r="M1394" s="10" t="s">
        <v>37</v>
      </c>
      <c r="N1394" s="11" t="s">
        <v>3678</v>
      </c>
      <c r="O1394" s="10" t="s">
        <v>3679</v>
      </c>
      <c r="P1394" s="10">
        <f>N1394 - O1394</f>
      </c>
      <c r="Q1394" s="1">
        <f>VLOOKUP(G1394,Sku_Consolidated!A2:G957,7, FALSE)</f>
      </c>
      <c r="R1394" s="1">
        <f>IF(IFERROR(VLOOKUP(E1394,Store_Showcase!B2:H144,7, FALSE), TRUE)=TRUE, IF(IFERROR(VLOOKUP(E1394,Store_SRP!B2:H110,7, FALSE), TRUE)=TRUE,VLOOKUP(E1394,Store_VAM!B2:H273,7, FALSE),VLOOKUP(E1394,Store_SRP!B2:H110,7, FALSE)), VLOOKUP(E1394,Store_Showcase!B2:H144,7, FALSE))</f>
      </c>
      <c r="S1394" s="1">
        <f>IF(IFERROR(VLOOKUP(E1394,Store_Showcase!B2:I144,8, FALSE), TRUE)=TRUE, IF(IFERROR(VLOOKUP(E1394,Store_SRP!B2:I110,8, FALSE), TRUE)=TRUE,VLOOKUP(E1394,Store_VAM!B2:I273,8, FALSE),VLOOKUP(E1394,Store_SRP!B2:I110,8, FALSE)), VLOOKUP(E1394,Store_Showcase!B2:I144,8, FALSE))</f>
      </c>
      <c r="T1394" s="1">
        <f>VLOOKUP(G1394,Sku_Consolidated!A2:R957,18,FALSE)</f>
      </c>
      <c r="U1394" s="1" t="s">
        <v>3639</v>
      </c>
      <c r="V1394" s="1">
        <f>IF(VLOOKUP(G1394,Sku_Consolidated!A2:S957,19,FALSE)="SHOWCASE", VLOOKUP(E1394,Store_Showcase!B2:L144,11, FALSE), IF(VLOOKUP(G1394,Sku_Consolidated!A2:S957,19,FALSE)="VAM",VLOOKUP(E1394,Store_VAM!B2:L273,11, FALSE),VLOOKUP(E1394,Store_SRP!B2:L110,11, FALSE)))</f>
      </c>
      <c r="W1394" s="1">
        <f>VLOOKUP(G1394,Sku_Consolidated!A2:W957,11,FALSE)</f>
      </c>
      <c r="X1394" s="1">
        <f>VLOOKUP(G1394,Sku_Consolidated!A2:H957,8,FALSE)</f>
      </c>
      <c r="Y1394" s="1">
        <f>VLOOKUP(G1394,Sku_Consolidated!A2:I957,9,FALSE)</f>
      </c>
      <c r="Z1394" s="1" t="s">
        <v>41</v>
      </c>
      <c r="AA1394" s="1">
        <f>VLOOKUP(G1394,Sku_Consolidated!A2:E957,5,FALSE)</f>
      </c>
      <c r="AB1394" s="1">
        <f>IF(VLOOKUP(G1394,Sku_Consolidated!A2:S957,19,FALSE)="SHOWCASE", VLOOKUP(E1394,Store_Showcase!B2:N144,13, FALSE), IF(VLOOKUP(G1394,Sku_Consolidated!A2:S957,19,FALSE)="VAM",VLOOKUP(E1394,Store_VAM!B2:N273,13, FALSE),VLOOKUP(E1394,Store_SRP!B2:N110,13, FALSE)))</f>
      </c>
      <c r="AC1394" s="1">
        <f>IF(IFERROR(AB1394,TRUE)=TRUE, "-","OK")</f>
      </c>
      <c r="AD1394" s="11" t="s">
        <v>37</v>
      </c>
      <c r="AE1394" s="11" t="s">
        <v>37</v>
      </c>
      <c r="AF1394" s="1">
        <f>IF(IFERROR(VLOOKUP(E1394,Store_Showcase!B2:H144,{5}, FALSE), TRUE)=TRUE, IF(IFERROR(VLOOKUP(E1394,Store_SRP!B2:H110,{5}, FALSE), TRUE)=TRUE,VLOOKUP(E1394,Store_VAM!B2:H273,{5}, FALSE),VLOOKUP(E1394,Store_SRP!B2:H110,{5}, FALSE)), VLOOKUP(E1394,Store_Showcase!B2:H144,{5}, FALSE))</f>
      </c>
      <c r="AG1394" s="1">
        <f>IF(IFERROR(VLOOKUP(E1394,Store_Showcase!B2:H144,{6}, FALSE), TRUE)=TRUE, IF(IFERROR(VLOOKUP(E1394,Store_SRP!B2:H110,{6}, FALSE), TRUE)=TRUE,VLOOKUP(E1394,Store_VAM!B2:H273,{6}, FALSE),VLOOKUP(E1394,Store_SRP!B2:H110,{6}, FALSE)), VLOOKUP(E1394,Store_Showcase!B2:H144,{6}, FALSE))</f>
      </c>
      <c r="AH1394" s="1">
        <f>VLOOKUP(G1394,Sku_Consolidated!A2:R957,18,FALSE)</f>
      </c>
      <c r="AI1394" s="1">
        <f>VLOOKUP(G1394,Sku_Consolidated!A2:S957,19,FALSE)</f>
      </c>
      <c r="AJ1394" s="1">
        <f>VLOOKUP(G1394,Sku_Consolidated!A2:T957,20,FALSE)</f>
      </c>
    </row>
    <row r="1395" spans="1:36" x14ac:dyDescent="0.25">
      <c r="A1395" s="1">
        <v>2024</v>
      </c>
      <c r="B1395" s="1" t="s">
        <v>31</v>
      </c>
      <c r="C1395" s="1" t="s">
        <v>32</v>
      </c>
      <c r="D1395" s="1" t="s">
        <v>33</v>
      </c>
      <c r="E1395" s="9" t="s">
        <v>2467</v>
      </c>
      <c r="F1395" s="1">
        <f>IF(VLOOKUP(G1395,Sku_Consolidated!A2:S957,{19},FALSE)="SHOWCASE", VLOOKUP(E1395,Store_Showcase!B2:C144,{2}, FALSE), IF(VLOOKUP(G1395,Sku_Consolidated!A2:S957,{19},FALSE)="VAM",VLOOKUP(E1395,Store_VAM!B2:C273,{2}, FALSE),VLOOKUP(E1395,Store_SRP!B2:C110,{2}, FALSE)))</f>
      </c>
      <c r="G1395" s="1">
        <v>61757</v>
      </c>
      <c r="H1395" s="1" t="s">
        <v>349</v>
      </c>
      <c r="I1395" s="10" t="s">
        <v>741</v>
      </c>
      <c r="J1395" s="1">
        <f>VLOOKUP(G1395,Sku_Consolidated!A2:C957, 3, FALSE)</f>
      </c>
      <c r="K1395" s="10">
        <f>IF(J1395="PACK", I1395, 0)</f>
      </c>
      <c r="L1395" s="10">
        <f>IF(J1395="KG", I1395, I1395 * VLOOKUP(G1395,Sku_Consolidated!A2:U957,21,FALSE))</f>
      </c>
      <c r="M1395" s="10" t="s">
        <v>37</v>
      </c>
      <c r="N1395" s="11" t="s">
        <v>3680</v>
      </c>
      <c r="O1395" s="10" t="s">
        <v>3681</v>
      </c>
      <c r="P1395" s="10">
        <f>N1395 - O1395</f>
      </c>
      <c r="Q1395" s="1">
        <f>VLOOKUP(G1395,Sku_Consolidated!A2:G957,7, FALSE)</f>
      </c>
      <c r="R1395" s="1">
        <f>IF(IFERROR(VLOOKUP(E1395,Store_Showcase!B2:H144,7, FALSE), TRUE)=TRUE, IF(IFERROR(VLOOKUP(E1395,Store_SRP!B2:H110,7, FALSE), TRUE)=TRUE,VLOOKUP(E1395,Store_VAM!B2:H273,7, FALSE),VLOOKUP(E1395,Store_SRP!B2:H110,7, FALSE)), VLOOKUP(E1395,Store_Showcase!B2:H144,7, FALSE))</f>
      </c>
      <c r="S1395" s="1">
        <f>IF(IFERROR(VLOOKUP(E1395,Store_Showcase!B2:I144,8, FALSE), TRUE)=TRUE, IF(IFERROR(VLOOKUP(E1395,Store_SRP!B2:I110,8, FALSE), TRUE)=TRUE,VLOOKUP(E1395,Store_VAM!B2:I273,8, FALSE),VLOOKUP(E1395,Store_SRP!B2:I110,8, FALSE)), VLOOKUP(E1395,Store_Showcase!B2:I144,8, FALSE))</f>
      </c>
      <c r="T1395" s="1">
        <f>VLOOKUP(G1395,Sku_Consolidated!A2:R957,18,FALSE)</f>
      </c>
      <c r="U1395" s="1" t="s">
        <v>3639</v>
      </c>
      <c r="V1395" s="1">
        <f>IF(VLOOKUP(G1395,Sku_Consolidated!A2:S957,19,FALSE)="SHOWCASE", VLOOKUP(E1395,Store_Showcase!B2:L144,11, FALSE), IF(VLOOKUP(G1395,Sku_Consolidated!A2:S957,19,FALSE)="VAM",VLOOKUP(E1395,Store_VAM!B2:L273,11, FALSE),VLOOKUP(E1395,Store_SRP!B2:L110,11, FALSE)))</f>
      </c>
      <c r="W1395" s="1">
        <f>VLOOKUP(G1395,Sku_Consolidated!A2:W957,11,FALSE)</f>
      </c>
      <c r="X1395" s="1">
        <f>VLOOKUP(G1395,Sku_Consolidated!A2:H957,8,FALSE)</f>
      </c>
      <c r="Y1395" s="1">
        <f>VLOOKUP(G1395,Sku_Consolidated!A2:I957,9,FALSE)</f>
      </c>
      <c r="Z1395" s="1" t="s">
        <v>41</v>
      </c>
      <c r="AA1395" s="1">
        <f>VLOOKUP(G1395,Sku_Consolidated!A2:E957,5,FALSE)</f>
      </c>
      <c r="AB1395" s="1">
        <f>IF(VLOOKUP(G1395,Sku_Consolidated!A2:S957,19,FALSE)="SHOWCASE", VLOOKUP(E1395,Store_Showcase!B2:N144,13, FALSE), IF(VLOOKUP(G1395,Sku_Consolidated!A2:S957,19,FALSE)="VAM",VLOOKUP(E1395,Store_VAM!B2:N273,13, FALSE),VLOOKUP(E1395,Store_SRP!B2:N110,13, FALSE)))</f>
      </c>
      <c r="AC1395" s="1">
        <f>IF(IFERROR(AB1395,TRUE)=TRUE, "-","OK")</f>
      </c>
      <c r="AD1395" s="11" t="s">
        <v>37</v>
      </c>
      <c r="AE1395" s="11" t="s">
        <v>37</v>
      </c>
      <c r="AF1395" s="1">
        <f>IF(IFERROR(VLOOKUP(E1395,Store_Showcase!B2:H144,{5}, FALSE), TRUE)=TRUE, IF(IFERROR(VLOOKUP(E1395,Store_SRP!B2:H110,{5}, FALSE), TRUE)=TRUE,VLOOKUP(E1395,Store_VAM!B2:H273,{5}, FALSE),VLOOKUP(E1395,Store_SRP!B2:H110,{5}, FALSE)), VLOOKUP(E1395,Store_Showcase!B2:H144,{5}, FALSE))</f>
      </c>
      <c r="AG1395" s="1">
        <f>IF(IFERROR(VLOOKUP(E1395,Store_Showcase!B2:H144,{6}, FALSE), TRUE)=TRUE, IF(IFERROR(VLOOKUP(E1395,Store_SRP!B2:H110,{6}, FALSE), TRUE)=TRUE,VLOOKUP(E1395,Store_VAM!B2:H273,{6}, FALSE),VLOOKUP(E1395,Store_SRP!B2:H110,{6}, FALSE)), VLOOKUP(E1395,Store_Showcase!B2:H144,{6}, FALSE))</f>
      </c>
      <c r="AH1395" s="1">
        <f>VLOOKUP(G1395,Sku_Consolidated!A2:R957,18,FALSE)</f>
      </c>
      <c r="AI1395" s="1">
        <f>VLOOKUP(G1395,Sku_Consolidated!A2:S957,19,FALSE)</f>
      </c>
      <c r="AJ1395" s="1">
        <f>VLOOKUP(G1395,Sku_Consolidated!A2:T957,20,FALSE)</f>
      </c>
    </row>
    <row r="1396" spans="1:36" x14ac:dyDescent="0.25">
      <c r="A1396" s="1">
        <v>2024</v>
      </c>
      <c r="B1396" s="1" t="s">
        <v>31</v>
      </c>
      <c r="C1396" s="1" t="s">
        <v>32</v>
      </c>
      <c r="D1396" s="1" t="s">
        <v>33</v>
      </c>
      <c r="E1396" s="9" t="s">
        <v>2467</v>
      </c>
      <c r="F1396" s="1">
        <f>IF(VLOOKUP(G1396,Sku_Consolidated!A2:S957,{19},FALSE)="SHOWCASE", VLOOKUP(E1396,Store_Showcase!B2:C144,{2}, FALSE), IF(VLOOKUP(G1396,Sku_Consolidated!A2:S957,{19},FALSE)="VAM",VLOOKUP(E1396,Store_VAM!B2:C273,{2}, FALSE),VLOOKUP(E1396,Store_SRP!B2:C110,{2}, FALSE)))</f>
      </c>
      <c r="G1396" s="1">
        <v>61758</v>
      </c>
      <c r="H1396" s="1" t="s">
        <v>90</v>
      </c>
      <c r="I1396" s="10" t="s">
        <v>3682</v>
      </c>
      <c r="J1396" s="1">
        <f>VLOOKUP(G1396,Sku_Consolidated!A2:C957, 3, FALSE)</f>
      </c>
      <c r="K1396" s="10">
        <f>IF(J1396="PACK", I1396, 0)</f>
      </c>
      <c r="L1396" s="10">
        <f>IF(J1396="KG", I1396, I1396 * VLOOKUP(G1396,Sku_Consolidated!A2:U957,21,FALSE))</f>
      </c>
      <c r="M1396" s="10" t="s">
        <v>37</v>
      </c>
      <c r="N1396" s="11" t="s">
        <v>3683</v>
      </c>
      <c r="O1396" s="10" t="s">
        <v>3684</v>
      </c>
      <c r="P1396" s="10">
        <f>N1396 - O1396</f>
      </c>
      <c r="Q1396" s="1">
        <f>VLOOKUP(G1396,Sku_Consolidated!A2:G957,7, FALSE)</f>
      </c>
      <c r="R1396" s="1">
        <f>IF(IFERROR(VLOOKUP(E1396,Store_Showcase!B2:H144,7, FALSE), TRUE)=TRUE, IF(IFERROR(VLOOKUP(E1396,Store_SRP!B2:H110,7, FALSE), TRUE)=TRUE,VLOOKUP(E1396,Store_VAM!B2:H273,7, FALSE),VLOOKUP(E1396,Store_SRP!B2:H110,7, FALSE)), VLOOKUP(E1396,Store_Showcase!B2:H144,7, FALSE))</f>
      </c>
      <c r="S1396" s="1">
        <f>IF(IFERROR(VLOOKUP(E1396,Store_Showcase!B2:I144,8, FALSE), TRUE)=TRUE, IF(IFERROR(VLOOKUP(E1396,Store_SRP!B2:I110,8, FALSE), TRUE)=TRUE,VLOOKUP(E1396,Store_VAM!B2:I273,8, FALSE),VLOOKUP(E1396,Store_SRP!B2:I110,8, FALSE)), VLOOKUP(E1396,Store_Showcase!B2:I144,8, FALSE))</f>
      </c>
      <c r="T1396" s="1">
        <f>VLOOKUP(G1396,Sku_Consolidated!A2:R957,18,FALSE)</f>
      </c>
      <c r="U1396" s="1" t="s">
        <v>3639</v>
      </c>
      <c r="V1396" s="1">
        <f>IF(VLOOKUP(G1396,Sku_Consolidated!A2:S957,19,FALSE)="SHOWCASE", VLOOKUP(E1396,Store_Showcase!B2:L144,11, FALSE), IF(VLOOKUP(G1396,Sku_Consolidated!A2:S957,19,FALSE)="VAM",VLOOKUP(E1396,Store_VAM!B2:L273,11, FALSE),VLOOKUP(E1396,Store_SRP!B2:L110,11, FALSE)))</f>
      </c>
      <c r="W1396" s="1">
        <f>VLOOKUP(G1396,Sku_Consolidated!A2:W957,11,FALSE)</f>
      </c>
      <c r="X1396" s="1">
        <f>VLOOKUP(G1396,Sku_Consolidated!A2:H957,8,FALSE)</f>
      </c>
      <c r="Y1396" s="1">
        <f>VLOOKUP(G1396,Sku_Consolidated!A2:I957,9,FALSE)</f>
      </c>
      <c r="Z1396" s="1" t="s">
        <v>41</v>
      </c>
      <c r="AA1396" s="1">
        <f>VLOOKUP(G1396,Sku_Consolidated!A2:E957,5,FALSE)</f>
      </c>
      <c r="AB1396" s="1">
        <f>IF(VLOOKUP(G1396,Sku_Consolidated!A2:S957,19,FALSE)="SHOWCASE", VLOOKUP(E1396,Store_Showcase!B2:N144,13, FALSE), IF(VLOOKUP(G1396,Sku_Consolidated!A2:S957,19,FALSE)="VAM",VLOOKUP(E1396,Store_VAM!B2:N273,13, FALSE),VLOOKUP(E1396,Store_SRP!B2:N110,13, FALSE)))</f>
      </c>
      <c r="AC1396" s="1">
        <f>IF(IFERROR(AB1396,TRUE)=TRUE, "-","OK")</f>
      </c>
      <c r="AD1396" s="11" t="s">
        <v>37</v>
      </c>
      <c r="AE1396" s="11" t="s">
        <v>37</v>
      </c>
      <c r="AF1396" s="1">
        <f>IF(IFERROR(VLOOKUP(E1396,Store_Showcase!B2:H144,{5}, FALSE), TRUE)=TRUE, IF(IFERROR(VLOOKUP(E1396,Store_SRP!B2:H110,{5}, FALSE), TRUE)=TRUE,VLOOKUP(E1396,Store_VAM!B2:H273,{5}, FALSE),VLOOKUP(E1396,Store_SRP!B2:H110,{5}, FALSE)), VLOOKUP(E1396,Store_Showcase!B2:H144,{5}, FALSE))</f>
      </c>
      <c r="AG1396" s="1">
        <f>IF(IFERROR(VLOOKUP(E1396,Store_Showcase!B2:H144,{6}, FALSE), TRUE)=TRUE, IF(IFERROR(VLOOKUP(E1396,Store_SRP!B2:H110,{6}, FALSE), TRUE)=TRUE,VLOOKUP(E1396,Store_VAM!B2:H273,{6}, FALSE),VLOOKUP(E1396,Store_SRP!B2:H110,{6}, FALSE)), VLOOKUP(E1396,Store_Showcase!B2:H144,{6}, FALSE))</f>
      </c>
      <c r="AH1396" s="1">
        <f>VLOOKUP(G1396,Sku_Consolidated!A2:R957,18,FALSE)</f>
      </c>
      <c r="AI1396" s="1">
        <f>VLOOKUP(G1396,Sku_Consolidated!A2:S957,19,FALSE)</f>
      </c>
      <c r="AJ1396" s="1">
        <f>VLOOKUP(G1396,Sku_Consolidated!A2:T957,20,FALSE)</f>
      </c>
    </row>
    <row r="1397" spans="1:36" x14ac:dyDescent="0.25">
      <c r="A1397" s="1">
        <v>2024</v>
      </c>
      <c r="B1397" s="1" t="s">
        <v>31</v>
      </c>
      <c r="C1397" s="1" t="s">
        <v>32</v>
      </c>
      <c r="D1397" s="1" t="s">
        <v>33</v>
      </c>
      <c r="E1397" s="9" t="s">
        <v>2467</v>
      </c>
      <c r="F1397" s="1">
        <f>IF(VLOOKUP(G1397,Sku_Consolidated!A2:S957,{19},FALSE)="SHOWCASE", VLOOKUP(E1397,Store_Showcase!B2:C144,{2}, FALSE), IF(VLOOKUP(G1397,Sku_Consolidated!A2:S957,{19},FALSE)="VAM",VLOOKUP(E1397,Store_VAM!B2:C273,{2}, FALSE),VLOOKUP(E1397,Store_SRP!B2:C110,{2}, FALSE)))</f>
      </c>
      <c r="G1397" s="1">
        <v>61760</v>
      </c>
      <c r="H1397" s="1" t="s">
        <v>98</v>
      </c>
      <c r="I1397" s="10" t="s">
        <v>1287</v>
      </c>
      <c r="J1397" s="1">
        <f>VLOOKUP(G1397,Sku_Consolidated!A2:C957, 3, FALSE)</f>
      </c>
      <c r="K1397" s="10">
        <f>IF(J1397="PACK", I1397, 0)</f>
      </c>
      <c r="L1397" s="10">
        <f>IF(J1397="KG", I1397, I1397 * VLOOKUP(G1397,Sku_Consolidated!A2:U957,21,FALSE))</f>
      </c>
      <c r="M1397" s="10" t="s">
        <v>37</v>
      </c>
      <c r="N1397" s="11" t="s">
        <v>3685</v>
      </c>
      <c r="O1397" s="10" t="s">
        <v>3686</v>
      </c>
      <c r="P1397" s="10">
        <f>N1397 - O1397</f>
      </c>
      <c r="Q1397" s="1">
        <f>VLOOKUP(G1397,Sku_Consolidated!A2:G957,7, FALSE)</f>
      </c>
      <c r="R1397" s="1">
        <f>IF(IFERROR(VLOOKUP(E1397,Store_Showcase!B2:H144,7, FALSE), TRUE)=TRUE, IF(IFERROR(VLOOKUP(E1397,Store_SRP!B2:H110,7, FALSE), TRUE)=TRUE,VLOOKUP(E1397,Store_VAM!B2:H273,7, FALSE),VLOOKUP(E1397,Store_SRP!B2:H110,7, FALSE)), VLOOKUP(E1397,Store_Showcase!B2:H144,7, FALSE))</f>
      </c>
      <c r="S1397" s="1">
        <f>IF(IFERROR(VLOOKUP(E1397,Store_Showcase!B2:I144,8, FALSE), TRUE)=TRUE, IF(IFERROR(VLOOKUP(E1397,Store_SRP!B2:I110,8, FALSE), TRUE)=TRUE,VLOOKUP(E1397,Store_VAM!B2:I273,8, FALSE),VLOOKUP(E1397,Store_SRP!B2:I110,8, FALSE)), VLOOKUP(E1397,Store_Showcase!B2:I144,8, FALSE))</f>
      </c>
      <c r="T1397" s="1">
        <f>VLOOKUP(G1397,Sku_Consolidated!A2:R957,18,FALSE)</f>
      </c>
      <c r="U1397" s="1" t="s">
        <v>3639</v>
      </c>
      <c r="V1397" s="1">
        <f>IF(VLOOKUP(G1397,Sku_Consolidated!A2:S957,19,FALSE)="SHOWCASE", VLOOKUP(E1397,Store_Showcase!B2:L144,11, FALSE), IF(VLOOKUP(G1397,Sku_Consolidated!A2:S957,19,FALSE)="VAM",VLOOKUP(E1397,Store_VAM!B2:L273,11, FALSE),VLOOKUP(E1397,Store_SRP!B2:L110,11, FALSE)))</f>
      </c>
      <c r="W1397" s="1">
        <f>VLOOKUP(G1397,Sku_Consolidated!A2:W957,11,FALSE)</f>
      </c>
      <c r="X1397" s="1">
        <f>VLOOKUP(G1397,Sku_Consolidated!A2:H957,8,FALSE)</f>
      </c>
      <c r="Y1397" s="1">
        <f>VLOOKUP(G1397,Sku_Consolidated!A2:I957,9,FALSE)</f>
      </c>
      <c r="Z1397" s="1" t="s">
        <v>41</v>
      </c>
      <c r="AA1397" s="1">
        <f>VLOOKUP(G1397,Sku_Consolidated!A2:E957,5,FALSE)</f>
      </c>
      <c r="AB1397" s="1">
        <f>IF(VLOOKUP(G1397,Sku_Consolidated!A2:S957,19,FALSE)="SHOWCASE", VLOOKUP(E1397,Store_Showcase!B2:N144,13, FALSE), IF(VLOOKUP(G1397,Sku_Consolidated!A2:S957,19,FALSE)="VAM",VLOOKUP(E1397,Store_VAM!B2:N273,13, FALSE),VLOOKUP(E1397,Store_SRP!B2:N110,13, FALSE)))</f>
      </c>
      <c r="AC1397" s="1">
        <f>IF(IFERROR(AB1397,TRUE)=TRUE, "-","OK")</f>
      </c>
      <c r="AD1397" s="11" t="s">
        <v>37</v>
      </c>
      <c r="AE1397" s="11" t="s">
        <v>37</v>
      </c>
      <c r="AF1397" s="1">
        <f>IF(IFERROR(VLOOKUP(E1397,Store_Showcase!B2:H144,{5}, FALSE), TRUE)=TRUE, IF(IFERROR(VLOOKUP(E1397,Store_SRP!B2:H110,{5}, FALSE), TRUE)=TRUE,VLOOKUP(E1397,Store_VAM!B2:H273,{5}, FALSE),VLOOKUP(E1397,Store_SRP!B2:H110,{5}, FALSE)), VLOOKUP(E1397,Store_Showcase!B2:H144,{5}, FALSE))</f>
      </c>
      <c r="AG1397" s="1">
        <f>IF(IFERROR(VLOOKUP(E1397,Store_Showcase!B2:H144,{6}, FALSE), TRUE)=TRUE, IF(IFERROR(VLOOKUP(E1397,Store_SRP!B2:H110,{6}, FALSE), TRUE)=TRUE,VLOOKUP(E1397,Store_VAM!B2:H273,{6}, FALSE),VLOOKUP(E1397,Store_SRP!B2:H110,{6}, FALSE)), VLOOKUP(E1397,Store_Showcase!B2:H144,{6}, FALSE))</f>
      </c>
      <c r="AH1397" s="1">
        <f>VLOOKUP(G1397,Sku_Consolidated!A2:R957,18,FALSE)</f>
      </c>
      <c r="AI1397" s="1">
        <f>VLOOKUP(G1397,Sku_Consolidated!A2:S957,19,FALSE)</f>
      </c>
      <c r="AJ1397" s="1">
        <f>VLOOKUP(G1397,Sku_Consolidated!A2:T957,20,FALSE)</f>
      </c>
    </row>
    <row r="1398" spans="1:36" x14ac:dyDescent="0.25">
      <c r="A1398" s="1">
        <v>2024</v>
      </c>
      <c r="B1398" s="1" t="s">
        <v>31</v>
      </c>
      <c r="C1398" s="1" t="s">
        <v>32</v>
      </c>
      <c r="D1398" s="1" t="s">
        <v>33</v>
      </c>
      <c r="E1398" s="9" t="s">
        <v>2467</v>
      </c>
      <c r="F1398" s="1">
        <f>IF(VLOOKUP(G1398,Sku_Consolidated!A2:S957,{19},FALSE)="SHOWCASE", VLOOKUP(E1398,Store_Showcase!B2:C144,{2}, FALSE), IF(VLOOKUP(G1398,Sku_Consolidated!A2:S957,{19},FALSE)="VAM",VLOOKUP(E1398,Store_VAM!B2:C273,{2}, FALSE),VLOOKUP(E1398,Store_SRP!B2:C110,{2}, FALSE)))</f>
      </c>
      <c r="G1398" s="1">
        <v>61761</v>
      </c>
      <c r="H1398" s="1" t="s">
        <v>524</v>
      </c>
      <c r="I1398" s="10" t="s">
        <v>643</v>
      </c>
      <c r="J1398" s="1">
        <f>VLOOKUP(G1398,Sku_Consolidated!A2:C957, 3, FALSE)</f>
      </c>
      <c r="K1398" s="10">
        <f>IF(J1398="PACK", I1398, 0)</f>
      </c>
      <c r="L1398" s="10">
        <f>IF(J1398="KG", I1398, I1398 * VLOOKUP(G1398,Sku_Consolidated!A2:U957,21,FALSE))</f>
      </c>
      <c r="M1398" s="10" t="s">
        <v>37</v>
      </c>
      <c r="N1398" s="11" t="s">
        <v>3687</v>
      </c>
      <c r="O1398" s="10" t="s">
        <v>3688</v>
      </c>
      <c r="P1398" s="10">
        <f>N1398 - O1398</f>
      </c>
      <c r="Q1398" s="1">
        <f>VLOOKUP(G1398,Sku_Consolidated!A2:G957,7, FALSE)</f>
      </c>
      <c r="R1398" s="1">
        <f>IF(IFERROR(VLOOKUP(E1398,Store_Showcase!B2:H144,7, FALSE), TRUE)=TRUE, IF(IFERROR(VLOOKUP(E1398,Store_SRP!B2:H110,7, FALSE), TRUE)=TRUE,VLOOKUP(E1398,Store_VAM!B2:H273,7, FALSE),VLOOKUP(E1398,Store_SRP!B2:H110,7, FALSE)), VLOOKUP(E1398,Store_Showcase!B2:H144,7, FALSE))</f>
      </c>
      <c r="S1398" s="1">
        <f>IF(IFERROR(VLOOKUP(E1398,Store_Showcase!B2:I144,8, FALSE), TRUE)=TRUE, IF(IFERROR(VLOOKUP(E1398,Store_SRP!B2:I110,8, FALSE), TRUE)=TRUE,VLOOKUP(E1398,Store_VAM!B2:I273,8, FALSE),VLOOKUP(E1398,Store_SRP!B2:I110,8, FALSE)), VLOOKUP(E1398,Store_Showcase!B2:I144,8, FALSE))</f>
      </c>
      <c r="T1398" s="1">
        <f>VLOOKUP(G1398,Sku_Consolidated!A2:R957,18,FALSE)</f>
      </c>
      <c r="U1398" s="1" t="s">
        <v>3639</v>
      </c>
      <c r="V1398" s="1">
        <f>IF(VLOOKUP(G1398,Sku_Consolidated!A2:S957,19,FALSE)="SHOWCASE", VLOOKUP(E1398,Store_Showcase!B2:L144,11, FALSE), IF(VLOOKUP(G1398,Sku_Consolidated!A2:S957,19,FALSE)="VAM",VLOOKUP(E1398,Store_VAM!B2:L273,11, FALSE),VLOOKUP(E1398,Store_SRP!B2:L110,11, FALSE)))</f>
      </c>
      <c r="W1398" s="1">
        <f>VLOOKUP(G1398,Sku_Consolidated!A2:W957,11,FALSE)</f>
      </c>
      <c r="X1398" s="1">
        <f>VLOOKUP(G1398,Sku_Consolidated!A2:H957,8,FALSE)</f>
      </c>
      <c r="Y1398" s="1">
        <f>VLOOKUP(G1398,Sku_Consolidated!A2:I957,9,FALSE)</f>
      </c>
      <c r="Z1398" s="1" t="s">
        <v>41</v>
      </c>
      <c r="AA1398" s="1">
        <f>VLOOKUP(G1398,Sku_Consolidated!A2:E957,5,FALSE)</f>
      </c>
      <c r="AB1398" s="1">
        <f>IF(VLOOKUP(G1398,Sku_Consolidated!A2:S957,19,FALSE)="SHOWCASE", VLOOKUP(E1398,Store_Showcase!B2:N144,13, FALSE), IF(VLOOKUP(G1398,Sku_Consolidated!A2:S957,19,FALSE)="VAM",VLOOKUP(E1398,Store_VAM!B2:N273,13, FALSE),VLOOKUP(E1398,Store_SRP!B2:N110,13, FALSE)))</f>
      </c>
      <c r="AC1398" s="1">
        <f>IF(IFERROR(AB1398,TRUE)=TRUE, "-","OK")</f>
      </c>
      <c r="AD1398" s="11" t="s">
        <v>37</v>
      </c>
      <c r="AE1398" s="11" t="s">
        <v>37</v>
      </c>
      <c r="AF1398" s="1">
        <f>IF(IFERROR(VLOOKUP(E1398,Store_Showcase!B2:H144,{5}, FALSE), TRUE)=TRUE, IF(IFERROR(VLOOKUP(E1398,Store_SRP!B2:H110,{5}, FALSE), TRUE)=TRUE,VLOOKUP(E1398,Store_VAM!B2:H273,{5}, FALSE),VLOOKUP(E1398,Store_SRP!B2:H110,{5}, FALSE)), VLOOKUP(E1398,Store_Showcase!B2:H144,{5}, FALSE))</f>
      </c>
      <c r="AG1398" s="1">
        <f>IF(IFERROR(VLOOKUP(E1398,Store_Showcase!B2:H144,{6}, FALSE), TRUE)=TRUE, IF(IFERROR(VLOOKUP(E1398,Store_SRP!B2:H110,{6}, FALSE), TRUE)=TRUE,VLOOKUP(E1398,Store_VAM!B2:H273,{6}, FALSE),VLOOKUP(E1398,Store_SRP!B2:H110,{6}, FALSE)), VLOOKUP(E1398,Store_Showcase!B2:H144,{6}, FALSE))</f>
      </c>
      <c r="AH1398" s="1">
        <f>VLOOKUP(G1398,Sku_Consolidated!A2:R957,18,FALSE)</f>
      </c>
      <c r="AI1398" s="1">
        <f>VLOOKUP(G1398,Sku_Consolidated!A2:S957,19,FALSE)</f>
      </c>
      <c r="AJ1398" s="1">
        <f>VLOOKUP(G1398,Sku_Consolidated!A2:T957,20,FALSE)</f>
      </c>
    </row>
    <row r="1399" spans="1:36" x14ac:dyDescent="0.25">
      <c r="A1399" s="1">
        <v>2024</v>
      </c>
      <c r="B1399" s="1" t="s">
        <v>31</v>
      </c>
      <c r="C1399" s="1" t="s">
        <v>32</v>
      </c>
      <c r="D1399" s="1" t="s">
        <v>33</v>
      </c>
      <c r="E1399" s="9" t="s">
        <v>2467</v>
      </c>
      <c r="F1399" s="1">
        <f>IF(VLOOKUP(G1399,Sku_Consolidated!A2:S957,{19},FALSE)="SHOWCASE", VLOOKUP(E1399,Store_Showcase!B2:C144,{2}, FALSE), IF(VLOOKUP(G1399,Sku_Consolidated!A2:S957,{19},FALSE)="VAM",VLOOKUP(E1399,Store_VAM!B2:C273,{2}, FALSE),VLOOKUP(E1399,Store_SRP!B2:C110,{2}, FALSE)))</f>
      </c>
      <c r="G1399" s="1">
        <v>61762</v>
      </c>
      <c r="H1399" s="1" t="s">
        <v>252</v>
      </c>
      <c r="I1399" s="10" t="s">
        <v>1399</v>
      </c>
      <c r="J1399" s="1">
        <f>VLOOKUP(G1399,Sku_Consolidated!A2:C957, 3, FALSE)</f>
      </c>
      <c r="K1399" s="10">
        <f>IF(J1399="PACK", I1399, 0)</f>
      </c>
      <c r="L1399" s="10">
        <f>IF(J1399="KG", I1399, I1399 * VLOOKUP(G1399,Sku_Consolidated!A2:U957,21,FALSE))</f>
      </c>
      <c r="M1399" s="10" t="s">
        <v>37</v>
      </c>
      <c r="N1399" s="11" t="s">
        <v>3689</v>
      </c>
      <c r="O1399" s="10" t="s">
        <v>3690</v>
      </c>
      <c r="P1399" s="10">
        <f>N1399 - O1399</f>
      </c>
      <c r="Q1399" s="1">
        <f>VLOOKUP(G1399,Sku_Consolidated!A2:G957,7, FALSE)</f>
      </c>
      <c r="R1399" s="1">
        <f>IF(IFERROR(VLOOKUP(E1399,Store_Showcase!B2:H144,7, FALSE), TRUE)=TRUE, IF(IFERROR(VLOOKUP(E1399,Store_SRP!B2:H110,7, FALSE), TRUE)=TRUE,VLOOKUP(E1399,Store_VAM!B2:H273,7, FALSE),VLOOKUP(E1399,Store_SRP!B2:H110,7, FALSE)), VLOOKUP(E1399,Store_Showcase!B2:H144,7, FALSE))</f>
      </c>
      <c r="S1399" s="1">
        <f>IF(IFERROR(VLOOKUP(E1399,Store_Showcase!B2:I144,8, FALSE), TRUE)=TRUE, IF(IFERROR(VLOOKUP(E1399,Store_SRP!B2:I110,8, FALSE), TRUE)=TRUE,VLOOKUP(E1399,Store_VAM!B2:I273,8, FALSE),VLOOKUP(E1399,Store_SRP!B2:I110,8, FALSE)), VLOOKUP(E1399,Store_Showcase!B2:I144,8, FALSE))</f>
      </c>
      <c r="T1399" s="1">
        <f>VLOOKUP(G1399,Sku_Consolidated!A2:R957,18,FALSE)</f>
      </c>
      <c r="U1399" s="1" t="s">
        <v>3639</v>
      </c>
      <c r="V1399" s="1">
        <f>IF(VLOOKUP(G1399,Sku_Consolidated!A2:S957,19,FALSE)="SHOWCASE", VLOOKUP(E1399,Store_Showcase!B2:L144,11, FALSE), IF(VLOOKUP(G1399,Sku_Consolidated!A2:S957,19,FALSE)="VAM",VLOOKUP(E1399,Store_VAM!B2:L273,11, FALSE),VLOOKUP(E1399,Store_SRP!B2:L110,11, FALSE)))</f>
      </c>
      <c r="W1399" s="1">
        <f>VLOOKUP(G1399,Sku_Consolidated!A2:W957,11,FALSE)</f>
      </c>
      <c r="X1399" s="1">
        <f>VLOOKUP(G1399,Sku_Consolidated!A2:H957,8,FALSE)</f>
      </c>
      <c r="Y1399" s="1">
        <f>VLOOKUP(G1399,Sku_Consolidated!A2:I957,9,FALSE)</f>
      </c>
      <c r="Z1399" s="1" t="s">
        <v>41</v>
      </c>
      <c r="AA1399" s="1">
        <f>VLOOKUP(G1399,Sku_Consolidated!A2:E957,5,FALSE)</f>
      </c>
      <c r="AB1399" s="1">
        <f>IF(VLOOKUP(G1399,Sku_Consolidated!A2:S957,19,FALSE)="SHOWCASE", VLOOKUP(E1399,Store_Showcase!B2:N144,13, FALSE), IF(VLOOKUP(G1399,Sku_Consolidated!A2:S957,19,FALSE)="VAM",VLOOKUP(E1399,Store_VAM!B2:N273,13, FALSE),VLOOKUP(E1399,Store_SRP!B2:N110,13, FALSE)))</f>
      </c>
      <c r="AC1399" s="1">
        <f>IF(IFERROR(AB1399,TRUE)=TRUE, "-","OK")</f>
      </c>
      <c r="AD1399" s="11" t="s">
        <v>37</v>
      </c>
      <c r="AE1399" s="11" t="s">
        <v>37</v>
      </c>
      <c r="AF1399" s="1">
        <f>IF(IFERROR(VLOOKUP(E1399,Store_Showcase!B2:H144,{5}, FALSE), TRUE)=TRUE, IF(IFERROR(VLOOKUP(E1399,Store_SRP!B2:H110,{5}, FALSE), TRUE)=TRUE,VLOOKUP(E1399,Store_VAM!B2:H273,{5}, FALSE),VLOOKUP(E1399,Store_SRP!B2:H110,{5}, FALSE)), VLOOKUP(E1399,Store_Showcase!B2:H144,{5}, FALSE))</f>
      </c>
      <c r="AG1399" s="1">
        <f>IF(IFERROR(VLOOKUP(E1399,Store_Showcase!B2:H144,{6}, FALSE), TRUE)=TRUE, IF(IFERROR(VLOOKUP(E1399,Store_SRP!B2:H110,{6}, FALSE), TRUE)=TRUE,VLOOKUP(E1399,Store_VAM!B2:H273,{6}, FALSE),VLOOKUP(E1399,Store_SRP!B2:H110,{6}, FALSE)), VLOOKUP(E1399,Store_Showcase!B2:H144,{6}, FALSE))</f>
      </c>
      <c r="AH1399" s="1">
        <f>VLOOKUP(G1399,Sku_Consolidated!A2:R957,18,FALSE)</f>
      </c>
      <c r="AI1399" s="1">
        <f>VLOOKUP(G1399,Sku_Consolidated!A2:S957,19,FALSE)</f>
      </c>
      <c r="AJ1399" s="1">
        <f>VLOOKUP(G1399,Sku_Consolidated!A2:T957,20,FALSE)</f>
      </c>
    </row>
    <row r="1400" spans="1:36" x14ac:dyDescent="0.25">
      <c r="A1400" s="1">
        <v>2024</v>
      </c>
      <c r="B1400" s="1" t="s">
        <v>31</v>
      </c>
      <c r="C1400" s="1" t="s">
        <v>32</v>
      </c>
      <c r="D1400" s="1" t="s">
        <v>33</v>
      </c>
      <c r="E1400" s="9" t="s">
        <v>2467</v>
      </c>
      <c r="F1400" s="1">
        <f>IF(VLOOKUP(G1400,Sku_Consolidated!A2:S957,{19},FALSE)="SHOWCASE", VLOOKUP(E1400,Store_Showcase!B2:C144,{2}, FALSE), IF(VLOOKUP(G1400,Sku_Consolidated!A2:S957,{19},FALSE)="VAM",VLOOKUP(E1400,Store_VAM!B2:C273,{2}, FALSE),VLOOKUP(E1400,Store_SRP!B2:C110,{2}, FALSE)))</f>
      </c>
      <c r="G1400" s="1">
        <v>61781</v>
      </c>
      <c r="H1400" s="1" t="s">
        <v>102</v>
      </c>
      <c r="I1400" s="10" t="s">
        <v>3691</v>
      </c>
      <c r="J1400" s="1">
        <f>VLOOKUP(G1400,Sku_Consolidated!A2:C957, 3, FALSE)</f>
      </c>
      <c r="K1400" s="10">
        <f>IF(J1400="PACK", I1400, 0)</f>
      </c>
      <c r="L1400" s="10">
        <f>IF(J1400="KG", I1400, I1400 * VLOOKUP(G1400,Sku_Consolidated!A2:U957,21,FALSE))</f>
      </c>
      <c r="M1400" s="10" t="s">
        <v>37</v>
      </c>
      <c r="N1400" s="11" t="s">
        <v>3692</v>
      </c>
      <c r="O1400" s="10" t="s">
        <v>3693</v>
      </c>
      <c r="P1400" s="10">
        <f>N1400 - O1400</f>
      </c>
      <c r="Q1400" s="1">
        <f>VLOOKUP(G1400,Sku_Consolidated!A2:G957,7, FALSE)</f>
      </c>
      <c r="R1400" s="1">
        <f>IF(IFERROR(VLOOKUP(E1400,Store_Showcase!B2:H144,7, FALSE), TRUE)=TRUE, IF(IFERROR(VLOOKUP(E1400,Store_SRP!B2:H110,7, FALSE), TRUE)=TRUE,VLOOKUP(E1400,Store_VAM!B2:H273,7, FALSE),VLOOKUP(E1400,Store_SRP!B2:H110,7, FALSE)), VLOOKUP(E1400,Store_Showcase!B2:H144,7, FALSE))</f>
      </c>
      <c r="S1400" s="1">
        <f>IF(IFERROR(VLOOKUP(E1400,Store_Showcase!B2:I144,8, FALSE), TRUE)=TRUE, IF(IFERROR(VLOOKUP(E1400,Store_SRP!B2:I110,8, FALSE), TRUE)=TRUE,VLOOKUP(E1400,Store_VAM!B2:I273,8, FALSE),VLOOKUP(E1400,Store_SRP!B2:I110,8, FALSE)), VLOOKUP(E1400,Store_Showcase!B2:I144,8, FALSE))</f>
      </c>
      <c r="T1400" s="1">
        <f>VLOOKUP(G1400,Sku_Consolidated!A2:R957,18,FALSE)</f>
      </c>
      <c r="U1400" s="1" t="s">
        <v>3639</v>
      </c>
      <c r="V1400" s="1">
        <f>IF(VLOOKUP(G1400,Sku_Consolidated!A2:S957,19,FALSE)="SHOWCASE", VLOOKUP(E1400,Store_Showcase!B2:L144,11, FALSE), IF(VLOOKUP(G1400,Sku_Consolidated!A2:S957,19,FALSE)="VAM",VLOOKUP(E1400,Store_VAM!B2:L273,11, FALSE),VLOOKUP(E1400,Store_SRP!B2:L110,11, FALSE)))</f>
      </c>
      <c r="W1400" s="1">
        <f>VLOOKUP(G1400,Sku_Consolidated!A2:W957,11,FALSE)</f>
      </c>
      <c r="X1400" s="1">
        <f>VLOOKUP(G1400,Sku_Consolidated!A2:H957,8,FALSE)</f>
      </c>
      <c r="Y1400" s="1">
        <f>VLOOKUP(G1400,Sku_Consolidated!A2:I957,9,FALSE)</f>
      </c>
      <c r="Z1400" s="1" t="s">
        <v>41</v>
      </c>
      <c r="AA1400" s="1">
        <f>VLOOKUP(G1400,Sku_Consolidated!A2:E957,5,FALSE)</f>
      </c>
      <c r="AB1400" s="1">
        <f>IF(VLOOKUP(G1400,Sku_Consolidated!A2:S957,19,FALSE)="SHOWCASE", VLOOKUP(E1400,Store_Showcase!B2:N144,13, FALSE), IF(VLOOKUP(G1400,Sku_Consolidated!A2:S957,19,FALSE)="VAM",VLOOKUP(E1400,Store_VAM!B2:N273,13, FALSE),VLOOKUP(E1400,Store_SRP!B2:N110,13, FALSE)))</f>
      </c>
      <c r="AC1400" s="1">
        <f>IF(IFERROR(AB1400,TRUE)=TRUE, "-","OK")</f>
      </c>
      <c r="AD1400" s="11" t="s">
        <v>37</v>
      </c>
      <c r="AE1400" s="11" t="s">
        <v>37</v>
      </c>
      <c r="AF1400" s="1">
        <f>IF(IFERROR(VLOOKUP(E1400,Store_Showcase!B2:H144,{5}, FALSE), TRUE)=TRUE, IF(IFERROR(VLOOKUP(E1400,Store_SRP!B2:H110,{5}, FALSE), TRUE)=TRUE,VLOOKUP(E1400,Store_VAM!B2:H273,{5}, FALSE),VLOOKUP(E1400,Store_SRP!B2:H110,{5}, FALSE)), VLOOKUP(E1400,Store_Showcase!B2:H144,{5}, FALSE))</f>
      </c>
      <c r="AG1400" s="1">
        <f>IF(IFERROR(VLOOKUP(E1400,Store_Showcase!B2:H144,{6}, FALSE), TRUE)=TRUE, IF(IFERROR(VLOOKUP(E1400,Store_SRP!B2:H110,{6}, FALSE), TRUE)=TRUE,VLOOKUP(E1400,Store_VAM!B2:H273,{6}, FALSE),VLOOKUP(E1400,Store_SRP!B2:H110,{6}, FALSE)), VLOOKUP(E1400,Store_Showcase!B2:H144,{6}, FALSE))</f>
      </c>
      <c r="AH1400" s="1">
        <f>VLOOKUP(G1400,Sku_Consolidated!A2:R957,18,FALSE)</f>
      </c>
      <c r="AI1400" s="1">
        <f>VLOOKUP(G1400,Sku_Consolidated!A2:S957,19,FALSE)</f>
      </c>
      <c r="AJ1400" s="1">
        <f>VLOOKUP(G1400,Sku_Consolidated!A2:T957,20,FALSE)</f>
      </c>
    </row>
    <row r="1401" spans="1:36" x14ac:dyDescent="0.25">
      <c r="A1401" s="1">
        <v>2024</v>
      </c>
      <c r="B1401" s="1" t="s">
        <v>31</v>
      </c>
      <c r="C1401" s="1" t="s">
        <v>32</v>
      </c>
      <c r="D1401" s="1" t="s">
        <v>33</v>
      </c>
      <c r="E1401" s="9" t="s">
        <v>2467</v>
      </c>
      <c r="F1401" s="1">
        <f>IF(VLOOKUP(G1401,Sku_Consolidated!A2:S957,{19},FALSE)="SHOWCASE", VLOOKUP(E1401,Store_Showcase!B2:C144,{2}, FALSE), IF(VLOOKUP(G1401,Sku_Consolidated!A2:S957,{19},FALSE)="VAM",VLOOKUP(E1401,Store_VAM!B2:C273,{2}, FALSE),VLOOKUP(E1401,Store_SRP!B2:C110,{2}, FALSE)))</f>
      </c>
      <c r="G1401" s="1">
        <v>61786</v>
      </c>
      <c r="H1401" s="1" t="s">
        <v>106</v>
      </c>
      <c r="I1401" s="10" t="s">
        <v>1322</v>
      </c>
      <c r="J1401" s="1">
        <f>VLOOKUP(G1401,Sku_Consolidated!A2:C957, 3, FALSE)</f>
      </c>
      <c r="K1401" s="10">
        <f>IF(J1401="PACK", I1401, 0)</f>
      </c>
      <c r="L1401" s="10">
        <f>IF(J1401="KG", I1401, I1401 * VLOOKUP(G1401,Sku_Consolidated!A2:U957,21,FALSE))</f>
      </c>
      <c r="M1401" s="10" t="s">
        <v>37</v>
      </c>
      <c r="N1401" s="11" t="s">
        <v>3694</v>
      </c>
      <c r="O1401" s="10" t="s">
        <v>3695</v>
      </c>
      <c r="P1401" s="10">
        <f>N1401 - O1401</f>
      </c>
      <c r="Q1401" s="1">
        <f>VLOOKUP(G1401,Sku_Consolidated!A2:G957,7, FALSE)</f>
      </c>
      <c r="R1401" s="1">
        <f>IF(IFERROR(VLOOKUP(E1401,Store_Showcase!B2:H144,7, FALSE), TRUE)=TRUE, IF(IFERROR(VLOOKUP(E1401,Store_SRP!B2:H110,7, FALSE), TRUE)=TRUE,VLOOKUP(E1401,Store_VAM!B2:H273,7, FALSE),VLOOKUP(E1401,Store_SRP!B2:H110,7, FALSE)), VLOOKUP(E1401,Store_Showcase!B2:H144,7, FALSE))</f>
      </c>
      <c r="S1401" s="1">
        <f>IF(IFERROR(VLOOKUP(E1401,Store_Showcase!B2:I144,8, FALSE), TRUE)=TRUE, IF(IFERROR(VLOOKUP(E1401,Store_SRP!B2:I110,8, FALSE), TRUE)=TRUE,VLOOKUP(E1401,Store_VAM!B2:I273,8, FALSE),VLOOKUP(E1401,Store_SRP!B2:I110,8, FALSE)), VLOOKUP(E1401,Store_Showcase!B2:I144,8, FALSE))</f>
      </c>
      <c r="T1401" s="1">
        <f>VLOOKUP(G1401,Sku_Consolidated!A2:R957,18,FALSE)</f>
      </c>
      <c r="U1401" s="1" t="s">
        <v>3639</v>
      </c>
      <c r="V1401" s="1">
        <f>IF(VLOOKUP(G1401,Sku_Consolidated!A2:S957,19,FALSE)="SHOWCASE", VLOOKUP(E1401,Store_Showcase!B2:L144,11, FALSE), IF(VLOOKUP(G1401,Sku_Consolidated!A2:S957,19,FALSE)="VAM",VLOOKUP(E1401,Store_VAM!B2:L273,11, FALSE),VLOOKUP(E1401,Store_SRP!B2:L110,11, FALSE)))</f>
      </c>
      <c r="W1401" s="1">
        <f>VLOOKUP(G1401,Sku_Consolidated!A2:W957,11,FALSE)</f>
      </c>
      <c r="X1401" s="1">
        <f>VLOOKUP(G1401,Sku_Consolidated!A2:H957,8,FALSE)</f>
      </c>
      <c r="Y1401" s="1">
        <f>VLOOKUP(G1401,Sku_Consolidated!A2:I957,9,FALSE)</f>
      </c>
      <c r="Z1401" s="1" t="s">
        <v>41</v>
      </c>
      <c r="AA1401" s="1">
        <f>VLOOKUP(G1401,Sku_Consolidated!A2:E957,5,FALSE)</f>
      </c>
      <c r="AB1401" s="1">
        <f>IF(VLOOKUP(G1401,Sku_Consolidated!A2:S957,19,FALSE)="SHOWCASE", VLOOKUP(E1401,Store_Showcase!B2:N144,13, FALSE), IF(VLOOKUP(G1401,Sku_Consolidated!A2:S957,19,FALSE)="VAM",VLOOKUP(E1401,Store_VAM!B2:N273,13, FALSE),VLOOKUP(E1401,Store_SRP!B2:N110,13, FALSE)))</f>
      </c>
      <c r="AC1401" s="1">
        <f>IF(IFERROR(AB1401,TRUE)=TRUE, "-","OK")</f>
      </c>
      <c r="AD1401" s="11" t="s">
        <v>37</v>
      </c>
      <c r="AE1401" s="11" t="s">
        <v>37</v>
      </c>
      <c r="AF1401" s="1">
        <f>IF(IFERROR(VLOOKUP(E1401,Store_Showcase!B2:H144,{5}, FALSE), TRUE)=TRUE, IF(IFERROR(VLOOKUP(E1401,Store_SRP!B2:H110,{5}, FALSE), TRUE)=TRUE,VLOOKUP(E1401,Store_VAM!B2:H273,{5}, FALSE),VLOOKUP(E1401,Store_SRP!B2:H110,{5}, FALSE)), VLOOKUP(E1401,Store_Showcase!B2:H144,{5}, FALSE))</f>
      </c>
      <c r="AG1401" s="1">
        <f>IF(IFERROR(VLOOKUP(E1401,Store_Showcase!B2:H144,{6}, FALSE), TRUE)=TRUE, IF(IFERROR(VLOOKUP(E1401,Store_SRP!B2:H110,{6}, FALSE), TRUE)=TRUE,VLOOKUP(E1401,Store_VAM!B2:H273,{6}, FALSE),VLOOKUP(E1401,Store_SRP!B2:H110,{6}, FALSE)), VLOOKUP(E1401,Store_Showcase!B2:H144,{6}, FALSE))</f>
      </c>
      <c r="AH1401" s="1">
        <f>VLOOKUP(G1401,Sku_Consolidated!A2:R957,18,FALSE)</f>
      </c>
      <c r="AI1401" s="1">
        <f>VLOOKUP(G1401,Sku_Consolidated!A2:S957,19,FALSE)</f>
      </c>
      <c r="AJ1401" s="1">
        <f>VLOOKUP(G1401,Sku_Consolidated!A2:T957,20,FALSE)</f>
      </c>
    </row>
    <row r="1402" spans="1:36" x14ac:dyDescent="0.25">
      <c r="A1402" s="1">
        <v>2024</v>
      </c>
      <c r="B1402" s="1" t="s">
        <v>31</v>
      </c>
      <c r="C1402" s="1" t="s">
        <v>32</v>
      </c>
      <c r="D1402" s="1" t="s">
        <v>33</v>
      </c>
      <c r="E1402" s="9" t="s">
        <v>2467</v>
      </c>
      <c r="F1402" s="1">
        <f>IF(VLOOKUP(G1402,Sku_Consolidated!A2:S957,{19},FALSE)="SHOWCASE", VLOOKUP(E1402,Store_Showcase!B2:C144,{2}, FALSE), IF(VLOOKUP(G1402,Sku_Consolidated!A2:S957,{19},FALSE)="VAM",VLOOKUP(E1402,Store_VAM!B2:C273,{2}, FALSE),VLOOKUP(E1402,Store_SRP!B2:C110,{2}, FALSE)))</f>
      </c>
      <c r="G1402" s="1">
        <v>61787</v>
      </c>
      <c r="H1402" s="1" t="s">
        <v>110</v>
      </c>
      <c r="I1402" s="10" t="s">
        <v>3696</v>
      </c>
      <c r="J1402" s="1">
        <f>VLOOKUP(G1402,Sku_Consolidated!A2:C957, 3, FALSE)</f>
      </c>
      <c r="K1402" s="10">
        <f>IF(J1402="PACK", I1402, 0)</f>
      </c>
      <c r="L1402" s="10">
        <f>IF(J1402="KG", I1402, I1402 * VLOOKUP(G1402,Sku_Consolidated!A2:U957,21,FALSE))</f>
      </c>
      <c r="M1402" s="10" t="s">
        <v>37</v>
      </c>
      <c r="N1402" s="11" t="s">
        <v>3697</v>
      </c>
      <c r="O1402" s="10" t="s">
        <v>3698</v>
      </c>
      <c r="P1402" s="10">
        <f>N1402 - O1402</f>
      </c>
      <c r="Q1402" s="1">
        <f>VLOOKUP(G1402,Sku_Consolidated!A2:G957,7, FALSE)</f>
      </c>
      <c r="R1402" s="1">
        <f>IF(IFERROR(VLOOKUP(E1402,Store_Showcase!B2:H144,7, FALSE), TRUE)=TRUE, IF(IFERROR(VLOOKUP(E1402,Store_SRP!B2:H110,7, FALSE), TRUE)=TRUE,VLOOKUP(E1402,Store_VAM!B2:H273,7, FALSE),VLOOKUP(E1402,Store_SRP!B2:H110,7, FALSE)), VLOOKUP(E1402,Store_Showcase!B2:H144,7, FALSE))</f>
      </c>
      <c r="S1402" s="1">
        <f>IF(IFERROR(VLOOKUP(E1402,Store_Showcase!B2:I144,8, FALSE), TRUE)=TRUE, IF(IFERROR(VLOOKUP(E1402,Store_SRP!B2:I110,8, FALSE), TRUE)=TRUE,VLOOKUP(E1402,Store_VAM!B2:I273,8, FALSE),VLOOKUP(E1402,Store_SRP!B2:I110,8, FALSE)), VLOOKUP(E1402,Store_Showcase!B2:I144,8, FALSE))</f>
      </c>
      <c r="T1402" s="1">
        <f>VLOOKUP(G1402,Sku_Consolidated!A2:R957,18,FALSE)</f>
      </c>
      <c r="U1402" s="1" t="s">
        <v>3639</v>
      </c>
      <c r="V1402" s="1">
        <f>IF(VLOOKUP(G1402,Sku_Consolidated!A2:S957,19,FALSE)="SHOWCASE", VLOOKUP(E1402,Store_Showcase!B2:L144,11, FALSE), IF(VLOOKUP(G1402,Sku_Consolidated!A2:S957,19,FALSE)="VAM",VLOOKUP(E1402,Store_VAM!B2:L273,11, FALSE),VLOOKUP(E1402,Store_SRP!B2:L110,11, FALSE)))</f>
      </c>
      <c r="W1402" s="1">
        <f>VLOOKUP(G1402,Sku_Consolidated!A2:W957,11,FALSE)</f>
      </c>
      <c r="X1402" s="1">
        <f>VLOOKUP(G1402,Sku_Consolidated!A2:H957,8,FALSE)</f>
      </c>
      <c r="Y1402" s="1">
        <f>VLOOKUP(G1402,Sku_Consolidated!A2:I957,9,FALSE)</f>
      </c>
      <c r="Z1402" s="1" t="s">
        <v>41</v>
      </c>
      <c r="AA1402" s="1">
        <f>VLOOKUP(G1402,Sku_Consolidated!A2:E957,5,FALSE)</f>
      </c>
      <c r="AB1402" s="1">
        <f>IF(VLOOKUP(G1402,Sku_Consolidated!A2:S957,19,FALSE)="SHOWCASE", VLOOKUP(E1402,Store_Showcase!B2:N144,13, FALSE), IF(VLOOKUP(G1402,Sku_Consolidated!A2:S957,19,FALSE)="VAM",VLOOKUP(E1402,Store_VAM!B2:N273,13, FALSE),VLOOKUP(E1402,Store_SRP!B2:N110,13, FALSE)))</f>
      </c>
      <c r="AC1402" s="1">
        <f>IF(IFERROR(AB1402,TRUE)=TRUE, "-","OK")</f>
      </c>
      <c r="AD1402" s="11" t="s">
        <v>37</v>
      </c>
      <c r="AE1402" s="11" t="s">
        <v>37</v>
      </c>
      <c r="AF1402" s="1">
        <f>IF(IFERROR(VLOOKUP(E1402,Store_Showcase!B2:H144,{5}, FALSE), TRUE)=TRUE, IF(IFERROR(VLOOKUP(E1402,Store_SRP!B2:H110,{5}, FALSE), TRUE)=TRUE,VLOOKUP(E1402,Store_VAM!B2:H273,{5}, FALSE),VLOOKUP(E1402,Store_SRP!B2:H110,{5}, FALSE)), VLOOKUP(E1402,Store_Showcase!B2:H144,{5}, FALSE))</f>
      </c>
      <c r="AG1402" s="1">
        <f>IF(IFERROR(VLOOKUP(E1402,Store_Showcase!B2:H144,{6}, FALSE), TRUE)=TRUE, IF(IFERROR(VLOOKUP(E1402,Store_SRP!B2:H110,{6}, FALSE), TRUE)=TRUE,VLOOKUP(E1402,Store_VAM!B2:H273,{6}, FALSE),VLOOKUP(E1402,Store_SRP!B2:H110,{6}, FALSE)), VLOOKUP(E1402,Store_Showcase!B2:H144,{6}, FALSE))</f>
      </c>
      <c r="AH1402" s="1">
        <f>VLOOKUP(G1402,Sku_Consolidated!A2:R957,18,FALSE)</f>
      </c>
      <c r="AI1402" s="1">
        <f>VLOOKUP(G1402,Sku_Consolidated!A2:S957,19,FALSE)</f>
      </c>
      <c r="AJ1402" s="1">
        <f>VLOOKUP(G1402,Sku_Consolidated!A2:T957,20,FALSE)</f>
      </c>
    </row>
    <row r="1403" spans="1:36" x14ac:dyDescent="0.25">
      <c r="A1403" s="1">
        <v>2024</v>
      </c>
      <c r="B1403" s="1" t="s">
        <v>31</v>
      </c>
      <c r="C1403" s="1" t="s">
        <v>32</v>
      </c>
      <c r="D1403" s="1" t="s">
        <v>33</v>
      </c>
      <c r="E1403" s="9" t="s">
        <v>2467</v>
      </c>
      <c r="F1403" s="1">
        <f>IF(VLOOKUP(G1403,Sku_Consolidated!A2:S957,{19},FALSE)="SHOWCASE", VLOOKUP(E1403,Store_Showcase!B2:C144,{2}, FALSE), IF(VLOOKUP(G1403,Sku_Consolidated!A2:S957,{19},FALSE)="VAM",VLOOKUP(E1403,Store_VAM!B2:C273,{2}, FALSE),VLOOKUP(E1403,Store_SRP!B2:C110,{2}, FALSE)))</f>
      </c>
      <c r="G1403" s="1">
        <v>61820</v>
      </c>
      <c r="H1403" s="1" t="s">
        <v>114</v>
      </c>
      <c r="I1403" s="10" t="s">
        <v>2142</v>
      </c>
      <c r="J1403" s="1">
        <f>VLOOKUP(G1403,Sku_Consolidated!A2:C957, 3, FALSE)</f>
      </c>
      <c r="K1403" s="10">
        <f>IF(J1403="PACK", I1403, 0)</f>
      </c>
      <c r="L1403" s="10">
        <f>IF(J1403="KG", I1403, I1403 * VLOOKUP(G1403,Sku_Consolidated!A2:U957,21,FALSE))</f>
      </c>
      <c r="M1403" s="10" t="s">
        <v>37</v>
      </c>
      <c r="N1403" s="11" t="s">
        <v>3699</v>
      </c>
      <c r="O1403" s="10" t="s">
        <v>3700</v>
      </c>
      <c r="P1403" s="10">
        <f>N1403 - O1403</f>
      </c>
      <c r="Q1403" s="1">
        <f>VLOOKUP(G1403,Sku_Consolidated!A2:G957,7, FALSE)</f>
      </c>
      <c r="R1403" s="1">
        <f>IF(IFERROR(VLOOKUP(E1403,Store_Showcase!B2:H144,7, FALSE), TRUE)=TRUE, IF(IFERROR(VLOOKUP(E1403,Store_SRP!B2:H110,7, FALSE), TRUE)=TRUE,VLOOKUP(E1403,Store_VAM!B2:H273,7, FALSE),VLOOKUP(E1403,Store_SRP!B2:H110,7, FALSE)), VLOOKUP(E1403,Store_Showcase!B2:H144,7, FALSE))</f>
      </c>
      <c r="S1403" s="1">
        <f>IF(IFERROR(VLOOKUP(E1403,Store_Showcase!B2:I144,8, FALSE), TRUE)=TRUE, IF(IFERROR(VLOOKUP(E1403,Store_SRP!B2:I110,8, FALSE), TRUE)=TRUE,VLOOKUP(E1403,Store_VAM!B2:I273,8, FALSE),VLOOKUP(E1403,Store_SRP!B2:I110,8, FALSE)), VLOOKUP(E1403,Store_Showcase!B2:I144,8, FALSE))</f>
      </c>
      <c r="T1403" s="1">
        <f>VLOOKUP(G1403,Sku_Consolidated!A2:R957,18,FALSE)</f>
      </c>
      <c r="U1403" s="1" t="s">
        <v>3639</v>
      </c>
      <c r="V1403" s="1">
        <f>IF(VLOOKUP(G1403,Sku_Consolidated!A2:S957,19,FALSE)="SHOWCASE", VLOOKUP(E1403,Store_Showcase!B2:L144,11, FALSE), IF(VLOOKUP(G1403,Sku_Consolidated!A2:S957,19,FALSE)="VAM",VLOOKUP(E1403,Store_VAM!B2:L273,11, FALSE),VLOOKUP(E1403,Store_SRP!B2:L110,11, FALSE)))</f>
      </c>
      <c r="W1403" s="1">
        <f>VLOOKUP(G1403,Sku_Consolidated!A2:W957,11,FALSE)</f>
      </c>
      <c r="X1403" s="1">
        <f>VLOOKUP(G1403,Sku_Consolidated!A2:H957,8,FALSE)</f>
      </c>
      <c r="Y1403" s="1">
        <f>VLOOKUP(G1403,Sku_Consolidated!A2:I957,9,FALSE)</f>
      </c>
      <c r="Z1403" s="1" t="s">
        <v>41</v>
      </c>
      <c r="AA1403" s="1">
        <f>VLOOKUP(G1403,Sku_Consolidated!A2:E957,5,FALSE)</f>
      </c>
      <c r="AB1403" s="1">
        <f>IF(VLOOKUP(G1403,Sku_Consolidated!A2:S957,19,FALSE)="SHOWCASE", VLOOKUP(E1403,Store_Showcase!B2:N144,13, FALSE), IF(VLOOKUP(G1403,Sku_Consolidated!A2:S957,19,FALSE)="VAM",VLOOKUP(E1403,Store_VAM!B2:N273,13, FALSE),VLOOKUP(E1403,Store_SRP!B2:N110,13, FALSE)))</f>
      </c>
      <c r="AC1403" s="1">
        <f>IF(IFERROR(AB1403,TRUE)=TRUE, "-","OK")</f>
      </c>
      <c r="AD1403" s="11" t="s">
        <v>37</v>
      </c>
      <c r="AE1403" s="11" t="s">
        <v>37</v>
      </c>
      <c r="AF1403" s="1">
        <f>IF(IFERROR(VLOOKUP(E1403,Store_Showcase!B2:H144,{5}, FALSE), TRUE)=TRUE, IF(IFERROR(VLOOKUP(E1403,Store_SRP!B2:H110,{5}, FALSE), TRUE)=TRUE,VLOOKUP(E1403,Store_VAM!B2:H273,{5}, FALSE),VLOOKUP(E1403,Store_SRP!B2:H110,{5}, FALSE)), VLOOKUP(E1403,Store_Showcase!B2:H144,{5}, FALSE))</f>
      </c>
      <c r="AG1403" s="1">
        <f>IF(IFERROR(VLOOKUP(E1403,Store_Showcase!B2:H144,{6}, FALSE), TRUE)=TRUE, IF(IFERROR(VLOOKUP(E1403,Store_SRP!B2:H110,{6}, FALSE), TRUE)=TRUE,VLOOKUP(E1403,Store_VAM!B2:H273,{6}, FALSE),VLOOKUP(E1403,Store_SRP!B2:H110,{6}, FALSE)), VLOOKUP(E1403,Store_Showcase!B2:H144,{6}, FALSE))</f>
      </c>
      <c r="AH1403" s="1">
        <f>VLOOKUP(G1403,Sku_Consolidated!A2:R957,18,FALSE)</f>
      </c>
      <c r="AI1403" s="1">
        <f>VLOOKUP(G1403,Sku_Consolidated!A2:S957,19,FALSE)</f>
      </c>
      <c r="AJ1403" s="1">
        <f>VLOOKUP(G1403,Sku_Consolidated!A2:T957,20,FALSE)</f>
      </c>
    </row>
    <row r="1404" spans="1:36" x14ac:dyDescent="0.25">
      <c r="A1404" s="1">
        <v>2024</v>
      </c>
      <c r="B1404" s="1" t="s">
        <v>31</v>
      </c>
      <c r="C1404" s="1" t="s">
        <v>32</v>
      </c>
      <c r="D1404" s="1" t="s">
        <v>33</v>
      </c>
      <c r="E1404" s="9" t="s">
        <v>2467</v>
      </c>
      <c r="F1404" s="1">
        <f>IF(VLOOKUP(G1404,Sku_Consolidated!A2:S957,{19},FALSE)="SHOWCASE", VLOOKUP(E1404,Store_Showcase!B2:C144,{2}, FALSE), IF(VLOOKUP(G1404,Sku_Consolidated!A2:S957,{19},FALSE)="VAM",VLOOKUP(E1404,Store_VAM!B2:C273,{2}, FALSE),VLOOKUP(E1404,Store_SRP!B2:C110,{2}, FALSE)))</f>
      </c>
      <c r="G1404" s="1">
        <v>61833</v>
      </c>
      <c r="H1404" s="1" t="s">
        <v>118</v>
      </c>
      <c r="I1404" s="10" t="s">
        <v>3701</v>
      </c>
      <c r="J1404" s="1">
        <f>VLOOKUP(G1404,Sku_Consolidated!A2:C957, 3, FALSE)</f>
      </c>
      <c r="K1404" s="10">
        <f>IF(J1404="PACK", I1404, 0)</f>
      </c>
      <c r="L1404" s="10">
        <f>IF(J1404="KG", I1404, I1404 * VLOOKUP(G1404,Sku_Consolidated!A2:U957,21,FALSE))</f>
      </c>
      <c r="M1404" s="10" t="s">
        <v>37</v>
      </c>
      <c r="N1404" s="11" t="s">
        <v>3702</v>
      </c>
      <c r="O1404" s="10" t="s">
        <v>3703</v>
      </c>
      <c r="P1404" s="10">
        <f>N1404 - O1404</f>
      </c>
      <c r="Q1404" s="1">
        <f>VLOOKUP(G1404,Sku_Consolidated!A2:G957,7, FALSE)</f>
      </c>
      <c r="R1404" s="1">
        <f>IF(IFERROR(VLOOKUP(E1404,Store_Showcase!B2:H144,7, FALSE), TRUE)=TRUE, IF(IFERROR(VLOOKUP(E1404,Store_SRP!B2:H110,7, FALSE), TRUE)=TRUE,VLOOKUP(E1404,Store_VAM!B2:H273,7, FALSE),VLOOKUP(E1404,Store_SRP!B2:H110,7, FALSE)), VLOOKUP(E1404,Store_Showcase!B2:H144,7, FALSE))</f>
      </c>
      <c r="S1404" s="1">
        <f>IF(IFERROR(VLOOKUP(E1404,Store_Showcase!B2:I144,8, FALSE), TRUE)=TRUE, IF(IFERROR(VLOOKUP(E1404,Store_SRP!B2:I110,8, FALSE), TRUE)=TRUE,VLOOKUP(E1404,Store_VAM!B2:I273,8, FALSE),VLOOKUP(E1404,Store_SRP!B2:I110,8, FALSE)), VLOOKUP(E1404,Store_Showcase!B2:I144,8, FALSE))</f>
      </c>
      <c r="T1404" s="1">
        <f>VLOOKUP(G1404,Sku_Consolidated!A2:R957,18,FALSE)</f>
      </c>
      <c r="U1404" s="1" t="s">
        <v>3639</v>
      </c>
      <c r="V1404" s="1">
        <f>IF(VLOOKUP(G1404,Sku_Consolidated!A2:S957,19,FALSE)="SHOWCASE", VLOOKUP(E1404,Store_Showcase!B2:L144,11, FALSE), IF(VLOOKUP(G1404,Sku_Consolidated!A2:S957,19,FALSE)="VAM",VLOOKUP(E1404,Store_VAM!B2:L273,11, FALSE),VLOOKUP(E1404,Store_SRP!B2:L110,11, FALSE)))</f>
      </c>
      <c r="W1404" s="1">
        <f>VLOOKUP(G1404,Sku_Consolidated!A2:W957,11,FALSE)</f>
      </c>
      <c r="X1404" s="1">
        <f>VLOOKUP(G1404,Sku_Consolidated!A2:H957,8,FALSE)</f>
      </c>
      <c r="Y1404" s="1">
        <f>VLOOKUP(G1404,Sku_Consolidated!A2:I957,9,FALSE)</f>
      </c>
      <c r="Z1404" s="1" t="s">
        <v>41</v>
      </c>
      <c r="AA1404" s="1">
        <f>VLOOKUP(G1404,Sku_Consolidated!A2:E957,5,FALSE)</f>
      </c>
      <c r="AB1404" s="1">
        <f>IF(VLOOKUP(G1404,Sku_Consolidated!A2:S957,19,FALSE)="SHOWCASE", VLOOKUP(E1404,Store_Showcase!B2:N144,13, FALSE), IF(VLOOKUP(G1404,Sku_Consolidated!A2:S957,19,FALSE)="VAM",VLOOKUP(E1404,Store_VAM!B2:N273,13, FALSE),VLOOKUP(E1404,Store_SRP!B2:N110,13, FALSE)))</f>
      </c>
      <c r="AC1404" s="1">
        <f>IF(IFERROR(AB1404,TRUE)=TRUE, "-","OK")</f>
      </c>
      <c r="AD1404" s="11" t="s">
        <v>37</v>
      </c>
      <c r="AE1404" s="11" t="s">
        <v>37</v>
      </c>
      <c r="AF1404" s="1">
        <f>IF(IFERROR(VLOOKUP(E1404,Store_Showcase!B2:H144,{5}, FALSE), TRUE)=TRUE, IF(IFERROR(VLOOKUP(E1404,Store_SRP!B2:H110,{5}, FALSE), TRUE)=TRUE,VLOOKUP(E1404,Store_VAM!B2:H273,{5}, FALSE),VLOOKUP(E1404,Store_SRP!B2:H110,{5}, FALSE)), VLOOKUP(E1404,Store_Showcase!B2:H144,{5}, FALSE))</f>
      </c>
      <c r="AG1404" s="1">
        <f>IF(IFERROR(VLOOKUP(E1404,Store_Showcase!B2:H144,{6}, FALSE), TRUE)=TRUE, IF(IFERROR(VLOOKUP(E1404,Store_SRP!B2:H110,{6}, FALSE), TRUE)=TRUE,VLOOKUP(E1404,Store_VAM!B2:H273,{6}, FALSE),VLOOKUP(E1404,Store_SRP!B2:H110,{6}, FALSE)), VLOOKUP(E1404,Store_Showcase!B2:H144,{6}, FALSE))</f>
      </c>
      <c r="AH1404" s="1">
        <f>VLOOKUP(G1404,Sku_Consolidated!A2:R957,18,FALSE)</f>
      </c>
      <c r="AI1404" s="1">
        <f>VLOOKUP(G1404,Sku_Consolidated!A2:S957,19,FALSE)</f>
      </c>
      <c r="AJ1404" s="1">
        <f>VLOOKUP(G1404,Sku_Consolidated!A2:T957,20,FALSE)</f>
      </c>
    </row>
    <row r="1405" spans="1:36" x14ac:dyDescent="0.25">
      <c r="A1405" s="1">
        <v>2024</v>
      </c>
      <c r="B1405" s="1" t="s">
        <v>31</v>
      </c>
      <c r="C1405" s="1" t="s">
        <v>32</v>
      </c>
      <c r="D1405" s="1" t="s">
        <v>33</v>
      </c>
      <c r="E1405" s="9" t="s">
        <v>2467</v>
      </c>
      <c r="F1405" s="1">
        <f>IF(VLOOKUP(G1405,Sku_Consolidated!A2:S957,{19},FALSE)="SHOWCASE", VLOOKUP(E1405,Store_Showcase!B2:C144,{2}, FALSE), IF(VLOOKUP(G1405,Sku_Consolidated!A2:S957,{19},FALSE)="VAM",VLOOKUP(E1405,Store_VAM!B2:C273,{2}, FALSE),VLOOKUP(E1405,Store_SRP!B2:C110,{2}, FALSE)))</f>
      </c>
      <c r="G1405" s="1">
        <v>61834</v>
      </c>
      <c r="H1405" s="1" t="s">
        <v>379</v>
      </c>
      <c r="I1405" s="10" t="s">
        <v>3704</v>
      </c>
      <c r="J1405" s="1">
        <f>VLOOKUP(G1405,Sku_Consolidated!A2:C957, 3, FALSE)</f>
      </c>
      <c r="K1405" s="10">
        <f>IF(J1405="PACK", I1405, 0)</f>
      </c>
      <c r="L1405" s="10">
        <f>IF(J1405="KG", I1405, I1405 * VLOOKUP(G1405,Sku_Consolidated!A2:U957,21,FALSE))</f>
      </c>
      <c r="M1405" s="10" t="s">
        <v>37</v>
      </c>
      <c r="N1405" s="11" t="s">
        <v>3705</v>
      </c>
      <c r="O1405" s="10" t="s">
        <v>3706</v>
      </c>
      <c r="P1405" s="10">
        <f>N1405 - O1405</f>
      </c>
      <c r="Q1405" s="1">
        <f>VLOOKUP(G1405,Sku_Consolidated!A2:G957,7, FALSE)</f>
      </c>
      <c r="R1405" s="1">
        <f>IF(IFERROR(VLOOKUP(E1405,Store_Showcase!B2:H144,7, FALSE), TRUE)=TRUE, IF(IFERROR(VLOOKUP(E1405,Store_SRP!B2:H110,7, FALSE), TRUE)=TRUE,VLOOKUP(E1405,Store_VAM!B2:H273,7, FALSE),VLOOKUP(E1405,Store_SRP!B2:H110,7, FALSE)), VLOOKUP(E1405,Store_Showcase!B2:H144,7, FALSE))</f>
      </c>
      <c r="S1405" s="1">
        <f>IF(IFERROR(VLOOKUP(E1405,Store_Showcase!B2:I144,8, FALSE), TRUE)=TRUE, IF(IFERROR(VLOOKUP(E1405,Store_SRP!B2:I110,8, FALSE), TRUE)=TRUE,VLOOKUP(E1405,Store_VAM!B2:I273,8, FALSE),VLOOKUP(E1405,Store_SRP!B2:I110,8, FALSE)), VLOOKUP(E1405,Store_Showcase!B2:I144,8, FALSE))</f>
      </c>
      <c r="T1405" s="1">
        <f>VLOOKUP(G1405,Sku_Consolidated!A2:R957,18,FALSE)</f>
      </c>
      <c r="U1405" s="1" t="s">
        <v>3639</v>
      </c>
      <c r="V1405" s="1">
        <f>IF(VLOOKUP(G1405,Sku_Consolidated!A2:S957,19,FALSE)="SHOWCASE", VLOOKUP(E1405,Store_Showcase!B2:L144,11, FALSE), IF(VLOOKUP(G1405,Sku_Consolidated!A2:S957,19,FALSE)="VAM",VLOOKUP(E1405,Store_VAM!B2:L273,11, FALSE),VLOOKUP(E1405,Store_SRP!B2:L110,11, FALSE)))</f>
      </c>
      <c r="W1405" s="1">
        <f>VLOOKUP(G1405,Sku_Consolidated!A2:W957,11,FALSE)</f>
      </c>
      <c r="X1405" s="1">
        <f>VLOOKUP(G1405,Sku_Consolidated!A2:H957,8,FALSE)</f>
      </c>
      <c r="Y1405" s="1">
        <f>VLOOKUP(G1405,Sku_Consolidated!A2:I957,9,FALSE)</f>
      </c>
      <c r="Z1405" s="1" t="s">
        <v>41</v>
      </c>
      <c r="AA1405" s="1">
        <f>VLOOKUP(G1405,Sku_Consolidated!A2:E957,5,FALSE)</f>
      </c>
      <c r="AB1405" s="1">
        <f>IF(VLOOKUP(G1405,Sku_Consolidated!A2:S957,19,FALSE)="SHOWCASE", VLOOKUP(E1405,Store_Showcase!B2:N144,13, FALSE), IF(VLOOKUP(G1405,Sku_Consolidated!A2:S957,19,FALSE)="VAM",VLOOKUP(E1405,Store_VAM!B2:N273,13, FALSE),VLOOKUP(E1405,Store_SRP!B2:N110,13, FALSE)))</f>
      </c>
      <c r="AC1405" s="1">
        <f>IF(IFERROR(AB1405,TRUE)=TRUE, "-","OK")</f>
      </c>
      <c r="AD1405" s="11" t="s">
        <v>37</v>
      </c>
      <c r="AE1405" s="11" t="s">
        <v>37</v>
      </c>
      <c r="AF1405" s="1">
        <f>IF(IFERROR(VLOOKUP(E1405,Store_Showcase!B2:H144,{5}, FALSE), TRUE)=TRUE, IF(IFERROR(VLOOKUP(E1405,Store_SRP!B2:H110,{5}, FALSE), TRUE)=TRUE,VLOOKUP(E1405,Store_VAM!B2:H273,{5}, FALSE),VLOOKUP(E1405,Store_SRP!B2:H110,{5}, FALSE)), VLOOKUP(E1405,Store_Showcase!B2:H144,{5}, FALSE))</f>
      </c>
      <c r="AG1405" s="1">
        <f>IF(IFERROR(VLOOKUP(E1405,Store_Showcase!B2:H144,{6}, FALSE), TRUE)=TRUE, IF(IFERROR(VLOOKUP(E1405,Store_SRP!B2:H110,{6}, FALSE), TRUE)=TRUE,VLOOKUP(E1405,Store_VAM!B2:H273,{6}, FALSE),VLOOKUP(E1405,Store_SRP!B2:H110,{6}, FALSE)), VLOOKUP(E1405,Store_Showcase!B2:H144,{6}, FALSE))</f>
      </c>
      <c r="AH1405" s="1">
        <f>VLOOKUP(G1405,Sku_Consolidated!A2:R957,18,FALSE)</f>
      </c>
      <c r="AI1405" s="1">
        <f>VLOOKUP(G1405,Sku_Consolidated!A2:S957,19,FALSE)</f>
      </c>
      <c r="AJ1405" s="1">
        <f>VLOOKUP(G1405,Sku_Consolidated!A2:T957,20,FALSE)</f>
      </c>
    </row>
    <row r="1406" spans="1:36" x14ac:dyDescent="0.25">
      <c r="A1406" s="1">
        <v>2024</v>
      </c>
      <c r="B1406" s="1" t="s">
        <v>31</v>
      </c>
      <c r="C1406" s="1" t="s">
        <v>32</v>
      </c>
      <c r="D1406" s="1" t="s">
        <v>33</v>
      </c>
      <c r="E1406" s="9" t="s">
        <v>2467</v>
      </c>
      <c r="F1406" s="1">
        <f>IF(VLOOKUP(G1406,Sku_Consolidated!A2:S957,{19},FALSE)="SHOWCASE", VLOOKUP(E1406,Store_Showcase!B2:C144,{2}, FALSE), IF(VLOOKUP(G1406,Sku_Consolidated!A2:S957,{19},FALSE)="VAM",VLOOKUP(E1406,Store_VAM!B2:C273,{2}, FALSE),VLOOKUP(E1406,Store_SRP!B2:C110,{2}, FALSE)))</f>
      </c>
      <c r="G1406" s="1">
        <v>61840</v>
      </c>
      <c r="H1406" s="1" t="s">
        <v>171</v>
      </c>
      <c r="I1406" s="10" t="s">
        <v>891</v>
      </c>
      <c r="J1406" s="1">
        <f>VLOOKUP(G1406,Sku_Consolidated!A2:C957, 3, FALSE)</f>
      </c>
      <c r="K1406" s="10">
        <f>IF(J1406="PACK", I1406, 0)</f>
      </c>
      <c r="L1406" s="10">
        <f>IF(J1406="KG", I1406, I1406 * VLOOKUP(G1406,Sku_Consolidated!A2:U957,21,FALSE))</f>
      </c>
      <c r="M1406" s="10" t="s">
        <v>37</v>
      </c>
      <c r="N1406" s="11" t="s">
        <v>3707</v>
      </c>
      <c r="O1406" s="10" t="s">
        <v>3708</v>
      </c>
      <c r="P1406" s="10">
        <f>N1406 - O1406</f>
      </c>
      <c r="Q1406" s="1">
        <f>VLOOKUP(G1406,Sku_Consolidated!A2:G957,7, FALSE)</f>
      </c>
      <c r="R1406" s="1">
        <f>IF(IFERROR(VLOOKUP(E1406,Store_Showcase!B2:H144,7, FALSE), TRUE)=TRUE, IF(IFERROR(VLOOKUP(E1406,Store_SRP!B2:H110,7, FALSE), TRUE)=TRUE,VLOOKUP(E1406,Store_VAM!B2:H273,7, FALSE),VLOOKUP(E1406,Store_SRP!B2:H110,7, FALSE)), VLOOKUP(E1406,Store_Showcase!B2:H144,7, FALSE))</f>
      </c>
      <c r="S1406" s="1">
        <f>IF(IFERROR(VLOOKUP(E1406,Store_Showcase!B2:I144,8, FALSE), TRUE)=TRUE, IF(IFERROR(VLOOKUP(E1406,Store_SRP!B2:I110,8, FALSE), TRUE)=TRUE,VLOOKUP(E1406,Store_VAM!B2:I273,8, FALSE),VLOOKUP(E1406,Store_SRP!B2:I110,8, FALSE)), VLOOKUP(E1406,Store_Showcase!B2:I144,8, FALSE))</f>
      </c>
      <c r="T1406" s="1">
        <f>VLOOKUP(G1406,Sku_Consolidated!A2:R957,18,FALSE)</f>
      </c>
      <c r="U1406" s="1" t="s">
        <v>3639</v>
      </c>
      <c r="V1406" s="1">
        <f>IF(VLOOKUP(G1406,Sku_Consolidated!A2:S957,19,FALSE)="SHOWCASE", VLOOKUP(E1406,Store_Showcase!B2:L144,11, FALSE), IF(VLOOKUP(G1406,Sku_Consolidated!A2:S957,19,FALSE)="VAM",VLOOKUP(E1406,Store_VAM!B2:L273,11, FALSE),VLOOKUP(E1406,Store_SRP!B2:L110,11, FALSE)))</f>
      </c>
      <c r="W1406" s="1">
        <f>VLOOKUP(G1406,Sku_Consolidated!A2:W957,11,FALSE)</f>
      </c>
      <c r="X1406" s="1">
        <f>VLOOKUP(G1406,Sku_Consolidated!A2:H957,8,FALSE)</f>
      </c>
      <c r="Y1406" s="1">
        <f>VLOOKUP(G1406,Sku_Consolidated!A2:I957,9,FALSE)</f>
      </c>
      <c r="Z1406" s="1" t="s">
        <v>41</v>
      </c>
      <c r="AA1406" s="1">
        <f>VLOOKUP(G1406,Sku_Consolidated!A2:E957,5,FALSE)</f>
      </c>
      <c r="AB1406" s="1">
        <f>IF(VLOOKUP(G1406,Sku_Consolidated!A2:S957,19,FALSE)="SHOWCASE", VLOOKUP(E1406,Store_Showcase!B2:N144,13, FALSE), IF(VLOOKUP(G1406,Sku_Consolidated!A2:S957,19,FALSE)="VAM",VLOOKUP(E1406,Store_VAM!B2:N273,13, FALSE),VLOOKUP(E1406,Store_SRP!B2:N110,13, FALSE)))</f>
      </c>
      <c r="AC1406" s="1">
        <f>IF(IFERROR(AB1406,TRUE)=TRUE, "-","OK")</f>
      </c>
      <c r="AD1406" s="11" t="s">
        <v>37</v>
      </c>
      <c r="AE1406" s="11" t="s">
        <v>37</v>
      </c>
      <c r="AF1406" s="1">
        <f>IF(IFERROR(VLOOKUP(E1406,Store_Showcase!B2:H144,{5}, FALSE), TRUE)=TRUE, IF(IFERROR(VLOOKUP(E1406,Store_SRP!B2:H110,{5}, FALSE), TRUE)=TRUE,VLOOKUP(E1406,Store_VAM!B2:H273,{5}, FALSE),VLOOKUP(E1406,Store_SRP!B2:H110,{5}, FALSE)), VLOOKUP(E1406,Store_Showcase!B2:H144,{5}, FALSE))</f>
      </c>
      <c r="AG1406" s="1">
        <f>IF(IFERROR(VLOOKUP(E1406,Store_Showcase!B2:H144,{6}, FALSE), TRUE)=TRUE, IF(IFERROR(VLOOKUP(E1406,Store_SRP!B2:H110,{6}, FALSE), TRUE)=TRUE,VLOOKUP(E1406,Store_VAM!B2:H273,{6}, FALSE),VLOOKUP(E1406,Store_SRP!B2:H110,{6}, FALSE)), VLOOKUP(E1406,Store_Showcase!B2:H144,{6}, FALSE))</f>
      </c>
      <c r="AH1406" s="1">
        <f>VLOOKUP(G1406,Sku_Consolidated!A2:R957,18,FALSE)</f>
      </c>
      <c r="AI1406" s="1">
        <f>VLOOKUP(G1406,Sku_Consolidated!A2:S957,19,FALSE)</f>
      </c>
      <c r="AJ1406" s="1">
        <f>VLOOKUP(G1406,Sku_Consolidated!A2:T957,20,FALSE)</f>
      </c>
    </row>
    <row r="1407" spans="1:36" x14ac:dyDescent="0.25">
      <c r="A1407" s="1">
        <v>2024</v>
      </c>
      <c r="B1407" s="1" t="s">
        <v>31</v>
      </c>
      <c r="C1407" s="1" t="s">
        <v>32</v>
      </c>
      <c r="D1407" s="1" t="s">
        <v>33</v>
      </c>
      <c r="E1407" s="9" t="s">
        <v>2467</v>
      </c>
      <c r="F1407" s="1">
        <f>IF(VLOOKUP(G1407,Sku_Consolidated!A2:S957,{19},FALSE)="SHOWCASE", VLOOKUP(E1407,Store_Showcase!B2:C144,{2}, FALSE), IF(VLOOKUP(G1407,Sku_Consolidated!A2:S957,{19},FALSE)="VAM",VLOOKUP(E1407,Store_VAM!B2:C273,{2}, FALSE),VLOOKUP(E1407,Store_SRP!B2:C110,{2}, FALSE)))</f>
      </c>
      <c r="G1407" s="1">
        <v>61844</v>
      </c>
      <c r="H1407" s="1" t="s">
        <v>178</v>
      </c>
      <c r="I1407" s="10" t="s">
        <v>3279</v>
      </c>
      <c r="J1407" s="1">
        <f>VLOOKUP(G1407,Sku_Consolidated!A2:C957, 3, FALSE)</f>
      </c>
      <c r="K1407" s="10">
        <f>IF(J1407="PACK", I1407, 0)</f>
      </c>
      <c r="L1407" s="10">
        <f>IF(J1407="KG", I1407, I1407 * VLOOKUP(G1407,Sku_Consolidated!A2:U957,21,FALSE))</f>
      </c>
      <c r="M1407" s="10" t="s">
        <v>37</v>
      </c>
      <c r="N1407" s="11" t="s">
        <v>3709</v>
      </c>
      <c r="O1407" s="10" t="s">
        <v>3710</v>
      </c>
      <c r="P1407" s="10">
        <f>N1407 - O1407</f>
      </c>
      <c r="Q1407" s="1">
        <f>VLOOKUP(G1407,Sku_Consolidated!A2:G957,7, FALSE)</f>
      </c>
      <c r="R1407" s="1">
        <f>IF(IFERROR(VLOOKUP(E1407,Store_Showcase!B2:H144,7, FALSE), TRUE)=TRUE, IF(IFERROR(VLOOKUP(E1407,Store_SRP!B2:H110,7, FALSE), TRUE)=TRUE,VLOOKUP(E1407,Store_VAM!B2:H273,7, FALSE),VLOOKUP(E1407,Store_SRP!B2:H110,7, FALSE)), VLOOKUP(E1407,Store_Showcase!B2:H144,7, FALSE))</f>
      </c>
      <c r="S1407" s="1">
        <f>IF(IFERROR(VLOOKUP(E1407,Store_Showcase!B2:I144,8, FALSE), TRUE)=TRUE, IF(IFERROR(VLOOKUP(E1407,Store_SRP!B2:I110,8, FALSE), TRUE)=TRUE,VLOOKUP(E1407,Store_VAM!B2:I273,8, FALSE),VLOOKUP(E1407,Store_SRP!B2:I110,8, FALSE)), VLOOKUP(E1407,Store_Showcase!B2:I144,8, FALSE))</f>
      </c>
      <c r="T1407" s="1">
        <f>VLOOKUP(G1407,Sku_Consolidated!A2:R957,18,FALSE)</f>
      </c>
      <c r="U1407" s="1" t="s">
        <v>3639</v>
      </c>
      <c r="V1407" s="1">
        <f>IF(VLOOKUP(G1407,Sku_Consolidated!A2:S957,19,FALSE)="SHOWCASE", VLOOKUP(E1407,Store_Showcase!B2:L144,11, FALSE), IF(VLOOKUP(G1407,Sku_Consolidated!A2:S957,19,FALSE)="VAM",VLOOKUP(E1407,Store_VAM!B2:L273,11, FALSE),VLOOKUP(E1407,Store_SRP!B2:L110,11, FALSE)))</f>
      </c>
      <c r="W1407" s="1">
        <f>VLOOKUP(G1407,Sku_Consolidated!A2:W957,11,FALSE)</f>
      </c>
      <c r="X1407" s="1">
        <f>VLOOKUP(G1407,Sku_Consolidated!A2:H957,8,FALSE)</f>
      </c>
      <c r="Y1407" s="1">
        <f>VLOOKUP(G1407,Sku_Consolidated!A2:I957,9,FALSE)</f>
      </c>
      <c r="Z1407" s="1" t="s">
        <v>41</v>
      </c>
      <c r="AA1407" s="1">
        <f>VLOOKUP(G1407,Sku_Consolidated!A2:E957,5,FALSE)</f>
      </c>
      <c r="AB1407" s="1">
        <f>IF(VLOOKUP(G1407,Sku_Consolidated!A2:S957,19,FALSE)="SHOWCASE", VLOOKUP(E1407,Store_Showcase!B2:N144,13, FALSE), IF(VLOOKUP(G1407,Sku_Consolidated!A2:S957,19,FALSE)="VAM",VLOOKUP(E1407,Store_VAM!B2:N273,13, FALSE),VLOOKUP(E1407,Store_SRP!B2:N110,13, FALSE)))</f>
      </c>
      <c r="AC1407" s="1">
        <f>IF(IFERROR(AB1407,TRUE)=TRUE, "-","OK")</f>
      </c>
      <c r="AD1407" s="11" t="s">
        <v>37</v>
      </c>
      <c r="AE1407" s="11" t="s">
        <v>37</v>
      </c>
      <c r="AF1407" s="1">
        <f>IF(IFERROR(VLOOKUP(E1407,Store_Showcase!B2:H144,{5}, FALSE), TRUE)=TRUE, IF(IFERROR(VLOOKUP(E1407,Store_SRP!B2:H110,{5}, FALSE), TRUE)=TRUE,VLOOKUP(E1407,Store_VAM!B2:H273,{5}, FALSE),VLOOKUP(E1407,Store_SRP!B2:H110,{5}, FALSE)), VLOOKUP(E1407,Store_Showcase!B2:H144,{5}, FALSE))</f>
      </c>
      <c r="AG1407" s="1">
        <f>IF(IFERROR(VLOOKUP(E1407,Store_Showcase!B2:H144,{6}, FALSE), TRUE)=TRUE, IF(IFERROR(VLOOKUP(E1407,Store_SRP!B2:H110,{6}, FALSE), TRUE)=TRUE,VLOOKUP(E1407,Store_VAM!B2:H273,{6}, FALSE),VLOOKUP(E1407,Store_SRP!B2:H110,{6}, FALSE)), VLOOKUP(E1407,Store_Showcase!B2:H144,{6}, FALSE))</f>
      </c>
      <c r="AH1407" s="1">
        <f>VLOOKUP(G1407,Sku_Consolidated!A2:R957,18,FALSE)</f>
      </c>
      <c r="AI1407" s="1">
        <f>VLOOKUP(G1407,Sku_Consolidated!A2:S957,19,FALSE)</f>
      </c>
      <c r="AJ1407" s="1">
        <f>VLOOKUP(G1407,Sku_Consolidated!A2:T957,20,FALSE)</f>
      </c>
    </row>
    <row r="1408" spans="1:36" x14ac:dyDescent="0.25">
      <c r="A1408" s="1">
        <v>2024</v>
      </c>
      <c r="B1408" s="1" t="s">
        <v>31</v>
      </c>
      <c r="C1408" s="1" t="s">
        <v>32</v>
      </c>
      <c r="D1408" s="1" t="s">
        <v>33</v>
      </c>
      <c r="E1408" s="9" t="s">
        <v>2467</v>
      </c>
      <c r="F1408" s="1">
        <f>IF(VLOOKUP(G1408,Sku_Consolidated!A2:S957,{19},FALSE)="SHOWCASE", VLOOKUP(E1408,Store_Showcase!B2:C144,{2}, FALSE), IF(VLOOKUP(G1408,Sku_Consolidated!A2:S957,{19},FALSE)="VAM",VLOOKUP(E1408,Store_VAM!B2:C273,{2}, FALSE),VLOOKUP(E1408,Store_SRP!B2:C110,{2}, FALSE)))</f>
      </c>
      <c r="G1408" s="1">
        <v>61850</v>
      </c>
      <c r="H1408" s="1" t="s">
        <v>134</v>
      </c>
      <c r="I1408" s="10" t="s">
        <v>3584</v>
      </c>
      <c r="J1408" s="1">
        <f>VLOOKUP(G1408,Sku_Consolidated!A2:C957, 3, FALSE)</f>
      </c>
      <c r="K1408" s="10">
        <f>IF(J1408="PACK", I1408, 0)</f>
      </c>
      <c r="L1408" s="10">
        <f>IF(J1408="KG", I1408, I1408 * VLOOKUP(G1408,Sku_Consolidated!A2:U957,21,FALSE))</f>
      </c>
      <c r="M1408" s="10" t="s">
        <v>37</v>
      </c>
      <c r="N1408" s="11" t="s">
        <v>3711</v>
      </c>
      <c r="O1408" s="10" t="s">
        <v>3712</v>
      </c>
      <c r="P1408" s="10">
        <f>N1408 - O1408</f>
      </c>
      <c r="Q1408" s="1">
        <f>VLOOKUP(G1408,Sku_Consolidated!A2:G957,7, FALSE)</f>
      </c>
      <c r="R1408" s="1">
        <f>IF(IFERROR(VLOOKUP(E1408,Store_Showcase!B2:H144,7, FALSE), TRUE)=TRUE, IF(IFERROR(VLOOKUP(E1408,Store_SRP!B2:H110,7, FALSE), TRUE)=TRUE,VLOOKUP(E1408,Store_VAM!B2:H273,7, FALSE),VLOOKUP(E1408,Store_SRP!B2:H110,7, FALSE)), VLOOKUP(E1408,Store_Showcase!B2:H144,7, FALSE))</f>
      </c>
      <c r="S1408" s="1">
        <f>IF(IFERROR(VLOOKUP(E1408,Store_Showcase!B2:I144,8, FALSE), TRUE)=TRUE, IF(IFERROR(VLOOKUP(E1408,Store_SRP!B2:I110,8, FALSE), TRUE)=TRUE,VLOOKUP(E1408,Store_VAM!B2:I273,8, FALSE),VLOOKUP(E1408,Store_SRP!B2:I110,8, FALSE)), VLOOKUP(E1408,Store_Showcase!B2:I144,8, FALSE))</f>
      </c>
      <c r="T1408" s="1">
        <f>VLOOKUP(G1408,Sku_Consolidated!A2:R957,18,FALSE)</f>
      </c>
      <c r="U1408" s="1" t="s">
        <v>3639</v>
      </c>
      <c r="V1408" s="1">
        <f>IF(VLOOKUP(G1408,Sku_Consolidated!A2:S957,19,FALSE)="SHOWCASE", VLOOKUP(E1408,Store_Showcase!B2:L144,11, FALSE), IF(VLOOKUP(G1408,Sku_Consolidated!A2:S957,19,FALSE)="VAM",VLOOKUP(E1408,Store_VAM!B2:L273,11, FALSE),VLOOKUP(E1408,Store_SRP!B2:L110,11, FALSE)))</f>
      </c>
      <c r="W1408" s="1">
        <f>VLOOKUP(G1408,Sku_Consolidated!A2:W957,11,FALSE)</f>
      </c>
      <c r="X1408" s="1">
        <f>VLOOKUP(G1408,Sku_Consolidated!A2:H957,8,FALSE)</f>
      </c>
      <c r="Y1408" s="1">
        <f>VLOOKUP(G1408,Sku_Consolidated!A2:I957,9,FALSE)</f>
      </c>
      <c r="Z1408" s="1" t="s">
        <v>41</v>
      </c>
      <c r="AA1408" s="1">
        <f>VLOOKUP(G1408,Sku_Consolidated!A2:E957,5,FALSE)</f>
      </c>
      <c r="AB1408" s="1">
        <f>IF(VLOOKUP(G1408,Sku_Consolidated!A2:S957,19,FALSE)="SHOWCASE", VLOOKUP(E1408,Store_Showcase!B2:N144,13, FALSE), IF(VLOOKUP(G1408,Sku_Consolidated!A2:S957,19,FALSE)="VAM",VLOOKUP(E1408,Store_VAM!B2:N273,13, FALSE),VLOOKUP(E1408,Store_SRP!B2:N110,13, FALSE)))</f>
      </c>
      <c r="AC1408" s="1">
        <f>IF(IFERROR(AB1408,TRUE)=TRUE, "-","OK")</f>
      </c>
      <c r="AD1408" s="11" t="s">
        <v>37</v>
      </c>
      <c r="AE1408" s="11" t="s">
        <v>37</v>
      </c>
      <c r="AF1408" s="1">
        <f>IF(IFERROR(VLOOKUP(E1408,Store_Showcase!B2:H144,{5}, FALSE), TRUE)=TRUE, IF(IFERROR(VLOOKUP(E1408,Store_SRP!B2:H110,{5}, FALSE), TRUE)=TRUE,VLOOKUP(E1408,Store_VAM!B2:H273,{5}, FALSE),VLOOKUP(E1408,Store_SRP!B2:H110,{5}, FALSE)), VLOOKUP(E1408,Store_Showcase!B2:H144,{5}, FALSE))</f>
      </c>
      <c r="AG1408" s="1">
        <f>IF(IFERROR(VLOOKUP(E1408,Store_Showcase!B2:H144,{6}, FALSE), TRUE)=TRUE, IF(IFERROR(VLOOKUP(E1408,Store_SRP!B2:H110,{6}, FALSE), TRUE)=TRUE,VLOOKUP(E1408,Store_VAM!B2:H273,{6}, FALSE),VLOOKUP(E1408,Store_SRP!B2:H110,{6}, FALSE)), VLOOKUP(E1408,Store_Showcase!B2:H144,{6}, FALSE))</f>
      </c>
      <c r="AH1408" s="1">
        <f>VLOOKUP(G1408,Sku_Consolidated!A2:R957,18,FALSE)</f>
      </c>
      <c r="AI1408" s="1">
        <f>VLOOKUP(G1408,Sku_Consolidated!A2:S957,19,FALSE)</f>
      </c>
      <c r="AJ1408" s="1">
        <f>VLOOKUP(G1408,Sku_Consolidated!A2:T957,20,FALSE)</f>
      </c>
    </row>
    <row r="1409" spans="1:36" x14ac:dyDescent="0.25">
      <c r="A1409" s="1">
        <v>2024</v>
      </c>
      <c r="B1409" s="1" t="s">
        <v>31</v>
      </c>
      <c r="C1409" s="1" t="s">
        <v>32</v>
      </c>
      <c r="D1409" s="1" t="s">
        <v>33</v>
      </c>
      <c r="E1409" s="9" t="s">
        <v>3450</v>
      </c>
      <c r="F1409" s="1">
        <f>IF(VLOOKUP(G1409,Sku_Consolidated!A2:S957,{19},FALSE)="SHOWCASE", VLOOKUP(E1409,Store_Showcase!B2:C144,{2}, FALSE), IF(VLOOKUP(G1409,Sku_Consolidated!A2:S957,{19},FALSE)="VAM",VLOOKUP(E1409,Store_VAM!B2:C273,{2}, FALSE),VLOOKUP(E1409,Store_SRP!B2:C110,{2}, FALSE)))</f>
      </c>
      <c r="G1409" s="1">
        <v>61788</v>
      </c>
      <c r="H1409" s="1" t="s">
        <v>286</v>
      </c>
      <c r="I1409" s="10" t="s">
        <v>720</v>
      </c>
      <c r="J1409" s="1">
        <f>VLOOKUP(G1409,Sku_Consolidated!A2:C957, 3, FALSE)</f>
      </c>
      <c r="K1409" s="10">
        <f>IF(J1409="PACK", I1409, 0)</f>
      </c>
      <c r="L1409" s="10">
        <f>IF(J1409="KG", I1409, I1409 * VLOOKUP(G1409,Sku_Consolidated!A2:U957,21,FALSE))</f>
      </c>
      <c r="M1409" s="10" t="s">
        <v>37</v>
      </c>
      <c r="N1409" s="11" t="s">
        <v>3713</v>
      </c>
      <c r="O1409" s="10" t="s">
        <v>3714</v>
      </c>
      <c r="P1409" s="10">
        <f>N1409 - O1409</f>
      </c>
      <c r="Q1409" s="1">
        <f>VLOOKUP(G1409,Sku_Consolidated!A2:G957,7, FALSE)</f>
      </c>
      <c r="R1409" s="1">
        <f>IF(IFERROR(VLOOKUP(E1409,Store_Showcase!B2:H144,7, FALSE), TRUE)=TRUE, IF(IFERROR(VLOOKUP(E1409,Store_SRP!B2:H110,7, FALSE), TRUE)=TRUE,VLOOKUP(E1409,Store_VAM!B2:H273,7, FALSE),VLOOKUP(E1409,Store_SRP!B2:H110,7, FALSE)), VLOOKUP(E1409,Store_Showcase!B2:H144,7, FALSE))</f>
      </c>
      <c r="S1409" s="1">
        <f>IF(IFERROR(VLOOKUP(E1409,Store_Showcase!B2:I144,8, FALSE), TRUE)=TRUE, IF(IFERROR(VLOOKUP(E1409,Store_SRP!B2:I110,8, FALSE), TRUE)=TRUE,VLOOKUP(E1409,Store_VAM!B2:I273,8, FALSE),VLOOKUP(E1409,Store_SRP!B2:I110,8, FALSE)), VLOOKUP(E1409,Store_Showcase!B2:I144,8, FALSE))</f>
      </c>
      <c r="T1409" s="1">
        <f>VLOOKUP(G1409,Sku_Consolidated!A2:R957,18,FALSE)</f>
      </c>
      <c r="U1409" s="1" t="s">
        <v>3715</v>
      </c>
      <c r="V1409" s="1">
        <f>IF(VLOOKUP(G1409,Sku_Consolidated!A2:S957,19,FALSE)="SHOWCASE", VLOOKUP(E1409,Store_Showcase!B2:L144,11, FALSE), IF(VLOOKUP(G1409,Sku_Consolidated!A2:S957,19,FALSE)="VAM",VLOOKUP(E1409,Store_VAM!B2:L273,11, FALSE),VLOOKUP(E1409,Store_SRP!B2:L110,11, FALSE)))</f>
      </c>
      <c r="W1409" s="1">
        <f>VLOOKUP(G1409,Sku_Consolidated!A2:W957,11,FALSE)</f>
      </c>
      <c r="X1409" s="1">
        <f>VLOOKUP(G1409,Sku_Consolidated!A2:H957,8,FALSE)</f>
      </c>
      <c r="Y1409" s="1">
        <f>VLOOKUP(G1409,Sku_Consolidated!A2:I957,9,FALSE)</f>
      </c>
      <c r="Z1409" s="1" t="s">
        <v>41</v>
      </c>
      <c r="AA1409" s="1">
        <f>VLOOKUP(G1409,Sku_Consolidated!A2:E957,5,FALSE)</f>
      </c>
      <c r="AB1409" s="1">
        <f>IF(VLOOKUP(G1409,Sku_Consolidated!A2:S957,19,FALSE)="SHOWCASE", VLOOKUP(E1409,Store_Showcase!B2:N144,13, FALSE), IF(VLOOKUP(G1409,Sku_Consolidated!A2:S957,19,FALSE)="VAM",VLOOKUP(E1409,Store_VAM!B2:N273,13, FALSE),VLOOKUP(E1409,Store_SRP!B2:N110,13, FALSE)))</f>
      </c>
      <c r="AC1409" s="1">
        <f>IF(IFERROR(AB1409,TRUE)=TRUE, "-","OK")</f>
      </c>
      <c r="AD1409" s="11" t="s">
        <v>37</v>
      </c>
      <c r="AE1409" s="11" t="s">
        <v>37</v>
      </c>
      <c r="AF1409" s="1">
        <f>IF(IFERROR(VLOOKUP(E1409,Store_Showcase!B2:H144,{5}, FALSE), TRUE)=TRUE, IF(IFERROR(VLOOKUP(E1409,Store_SRP!B2:H110,{5}, FALSE), TRUE)=TRUE,VLOOKUP(E1409,Store_VAM!B2:H273,{5}, FALSE),VLOOKUP(E1409,Store_SRP!B2:H110,{5}, FALSE)), VLOOKUP(E1409,Store_Showcase!B2:H144,{5}, FALSE))</f>
      </c>
      <c r="AG1409" s="1">
        <f>IF(IFERROR(VLOOKUP(E1409,Store_Showcase!B2:H144,{6}, FALSE), TRUE)=TRUE, IF(IFERROR(VLOOKUP(E1409,Store_SRP!B2:H110,{6}, FALSE), TRUE)=TRUE,VLOOKUP(E1409,Store_VAM!B2:H273,{6}, FALSE),VLOOKUP(E1409,Store_SRP!B2:H110,{6}, FALSE)), VLOOKUP(E1409,Store_Showcase!B2:H144,{6}, FALSE))</f>
      </c>
      <c r="AH1409" s="1">
        <f>VLOOKUP(G1409,Sku_Consolidated!A2:R957,18,FALSE)</f>
      </c>
      <c r="AI1409" s="1">
        <f>VLOOKUP(G1409,Sku_Consolidated!A2:S957,19,FALSE)</f>
      </c>
      <c r="AJ1409" s="1">
        <f>VLOOKUP(G1409,Sku_Consolidated!A2:T957,20,FALSE)</f>
      </c>
    </row>
    <row r="1410" spans="1:36" x14ac:dyDescent="0.25">
      <c r="A1410" s="1">
        <v>2024</v>
      </c>
      <c r="B1410" s="1" t="s">
        <v>31</v>
      </c>
      <c r="C1410" s="1" t="s">
        <v>32</v>
      </c>
      <c r="D1410" s="1" t="s">
        <v>33</v>
      </c>
      <c r="E1410" s="9" t="s">
        <v>3600</v>
      </c>
      <c r="F1410" s="1">
        <f>IF(VLOOKUP(G1410,Sku_Consolidated!A2:S957,{19},FALSE)="SHOWCASE", VLOOKUP(E1410,Store_Showcase!B2:C144,{2}, FALSE), IF(VLOOKUP(G1410,Sku_Consolidated!A2:S957,{19},FALSE)="VAM",VLOOKUP(E1410,Store_VAM!B2:C273,{2}, FALSE),VLOOKUP(E1410,Store_SRP!B2:C110,{2}, FALSE)))</f>
      </c>
      <c r="G1410" s="1">
        <v>61793</v>
      </c>
      <c r="H1410" s="1" t="s">
        <v>299</v>
      </c>
      <c r="I1410" s="10" t="s">
        <v>860</v>
      </c>
      <c r="J1410" s="1">
        <f>VLOOKUP(G1410,Sku_Consolidated!A2:C957, 3, FALSE)</f>
      </c>
      <c r="K1410" s="10">
        <f>IF(J1410="PACK", I1410, 0)</f>
      </c>
      <c r="L1410" s="10">
        <f>IF(J1410="KG", I1410, I1410 * VLOOKUP(G1410,Sku_Consolidated!A2:U957,21,FALSE))</f>
      </c>
      <c r="M1410" s="10" t="s">
        <v>37</v>
      </c>
      <c r="N1410" s="11" t="s">
        <v>3716</v>
      </c>
      <c r="O1410" s="10" t="s">
        <v>3717</v>
      </c>
      <c r="P1410" s="10">
        <f>N1410 - O1410</f>
      </c>
      <c r="Q1410" s="1">
        <f>VLOOKUP(G1410,Sku_Consolidated!A2:G957,7, FALSE)</f>
      </c>
      <c r="R1410" s="1">
        <f>IF(IFERROR(VLOOKUP(E1410,Store_Showcase!B2:H144,7, FALSE), TRUE)=TRUE, IF(IFERROR(VLOOKUP(E1410,Store_SRP!B2:H110,7, FALSE), TRUE)=TRUE,VLOOKUP(E1410,Store_VAM!B2:H273,7, FALSE),VLOOKUP(E1410,Store_SRP!B2:H110,7, FALSE)), VLOOKUP(E1410,Store_Showcase!B2:H144,7, FALSE))</f>
      </c>
      <c r="S1410" s="1">
        <f>IF(IFERROR(VLOOKUP(E1410,Store_Showcase!B2:I144,8, FALSE), TRUE)=TRUE, IF(IFERROR(VLOOKUP(E1410,Store_SRP!B2:I110,8, FALSE), TRUE)=TRUE,VLOOKUP(E1410,Store_VAM!B2:I273,8, FALSE),VLOOKUP(E1410,Store_SRP!B2:I110,8, FALSE)), VLOOKUP(E1410,Store_Showcase!B2:I144,8, FALSE))</f>
      </c>
      <c r="T1410" s="1">
        <f>VLOOKUP(G1410,Sku_Consolidated!A2:R957,18,FALSE)</f>
      </c>
      <c r="U1410" s="1" t="s">
        <v>3718</v>
      </c>
      <c r="V1410" s="1">
        <f>IF(VLOOKUP(G1410,Sku_Consolidated!A2:S957,19,FALSE)="SHOWCASE", VLOOKUP(E1410,Store_Showcase!B2:L144,11, FALSE), IF(VLOOKUP(G1410,Sku_Consolidated!A2:S957,19,FALSE)="VAM",VLOOKUP(E1410,Store_VAM!B2:L273,11, FALSE),VLOOKUP(E1410,Store_SRP!B2:L110,11, FALSE)))</f>
      </c>
      <c r="W1410" s="1">
        <f>VLOOKUP(G1410,Sku_Consolidated!A2:W957,11,FALSE)</f>
      </c>
      <c r="X1410" s="1">
        <f>VLOOKUP(G1410,Sku_Consolidated!A2:H957,8,FALSE)</f>
      </c>
      <c r="Y1410" s="1">
        <f>VLOOKUP(G1410,Sku_Consolidated!A2:I957,9,FALSE)</f>
      </c>
      <c r="Z1410" s="1" t="s">
        <v>41</v>
      </c>
      <c r="AA1410" s="1">
        <f>VLOOKUP(G1410,Sku_Consolidated!A2:E957,5,FALSE)</f>
      </c>
      <c r="AB1410" s="1">
        <f>IF(VLOOKUP(G1410,Sku_Consolidated!A2:S957,19,FALSE)="SHOWCASE", VLOOKUP(E1410,Store_Showcase!B2:N144,13, FALSE), IF(VLOOKUP(G1410,Sku_Consolidated!A2:S957,19,FALSE)="VAM",VLOOKUP(E1410,Store_VAM!B2:N273,13, FALSE),VLOOKUP(E1410,Store_SRP!B2:N110,13, FALSE)))</f>
      </c>
      <c r="AC1410" s="1">
        <f>IF(IFERROR(AB1410,TRUE)=TRUE, "-","OK")</f>
      </c>
      <c r="AD1410" s="11" t="s">
        <v>37</v>
      </c>
      <c r="AE1410" s="11" t="s">
        <v>37</v>
      </c>
      <c r="AF1410" s="1">
        <f>IF(IFERROR(VLOOKUP(E1410,Store_Showcase!B2:H144,{5}, FALSE), TRUE)=TRUE, IF(IFERROR(VLOOKUP(E1410,Store_SRP!B2:H110,{5}, FALSE), TRUE)=TRUE,VLOOKUP(E1410,Store_VAM!B2:H273,{5}, FALSE),VLOOKUP(E1410,Store_SRP!B2:H110,{5}, FALSE)), VLOOKUP(E1410,Store_Showcase!B2:H144,{5}, FALSE))</f>
      </c>
      <c r="AG1410" s="1">
        <f>IF(IFERROR(VLOOKUP(E1410,Store_Showcase!B2:H144,{6}, FALSE), TRUE)=TRUE, IF(IFERROR(VLOOKUP(E1410,Store_SRP!B2:H110,{6}, FALSE), TRUE)=TRUE,VLOOKUP(E1410,Store_VAM!B2:H273,{6}, FALSE),VLOOKUP(E1410,Store_SRP!B2:H110,{6}, FALSE)), VLOOKUP(E1410,Store_Showcase!B2:H144,{6}, FALSE))</f>
      </c>
      <c r="AH1410" s="1">
        <f>VLOOKUP(G1410,Sku_Consolidated!A2:R957,18,FALSE)</f>
      </c>
      <c r="AI1410" s="1">
        <f>VLOOKUP(G1410,Sku_Consolidated!A2:S957,19,FALSE)</f>
      </c>
      <c r="AJ1410" s="1">
        <f>VLOOKUP(G1410,Sku_Consolidated!A2:T957,20,FALSE)</f>
      </c>
    </row>
    <row r="1411" spans="1:36" x14ac:dyDescent="0.25">
      <c r="A1411" s="1">
        <v>2024</v>
      </c>
      <c r="B1411" s="1" t="s">
        <v>31</v>
      </c>
      <c r="C1411" s="1" t="s">
        <v>32</v>
      </c>
      <c r="D1411" s="1" t="s">
        <v>33</v>
      </c>
      <c r="E1411" s="9" t="s">
        <v>3450</v>
      </c>
      <c r="F1411" s="1">
        <f>IF(VLOOKUP(G1411,Sku_Consolidated!A2:S957,{19},FALSE)="SHOWCASE", VLOOKUP(E1411,Store_Showcase!B2:C144,{2}, FALSE), IF(VLOOKUP(G1411,Sku_Consolidated!A2:S957,{19},FALSE)="VAM",VLOOKUP(E1411,Store_VAM!B2:C273,{2}, FALSE),VLOOKUP(E1411,Store_SRP!B2:C110,{2}, FALSE)))</f>
      </c>
      <c r="G1411" s="1">
        <v>91831</v>
      </c>
      <c r="H1411" s="1" t="s">
        <v>3719</v>
      </c>
      <c r="I1411" s="10" t="s">
        <v>3720</v>
      </c>
      <c r="J1411" s="1">
        <f>VLOOKUP(G1411,Sku_Consolidated!A2:C957, 3, FALSE)</f>
      </c>
      <c r="K1411" s="10">
        <f>IF(J1411="PACK", I1411, 0)</f>
      </c>
      <c r="L1411" s="10">
        <f>IF(J1411="KG", I1411, I1411 * VLOOKUP(G1411,Sku_Consolidated!A2:U957,21,FALSE))</f>
      </c>
      <c r="M1411" s="10" t="s">
        <v>37</v>
      </c>
      <c r="N1411" s="11" t="s">
        <v>3721</v>
      </c>
      <c r="O1411" s="10" t="s">
        <v>3722</v>
      </c>
      <c r="P1411" s="10">
        <f>N1411 - O1411</f>
      </c>
      <c r="Q1411" s="1">
        <f>VLOOKUP(G1411,Sku_Consolidated!A2:G957,7, FALSE)</f>
      </c>
      <c r="R1411" s="1">
        <f>IF(IFERROR(VLOOKUP(E1411,Store_Showcase!B2:H144,7, FALSE), TRUE)=TRUE, IF(IFERROR(VLOOKUP(E1411,Store_SRP!B2:H110,7, FALSE), TRUE)=TRUE,VLOOKUP(E1411,Store_VAM!B2:H273,7, FALSE),VLOOKUP(E1411,Store_SRP!B2:H110,7, FALSE)), VLOOKUP(E1411,Store_Showcase!B2:H144,7, FALSE))</f>
      </c>
      <c r="S1411" s="1">
        <f>IF(IFERROR(VLOOKUP(E1411,Store_Showcase!B2:I144,8, FALSE), TRUE)=TRUE, IF(IFERROR(VLOOKUP(E1411,Store_SRP!B2:I110,8, FALSE), TRUE)=TRUE,VLOOKUP(E1411,Store_VAM!B2:I273,8, FALSE),VLOOKUP(E1411,Store_SRP!B2:I110,8, FALSE)), VLOOKUP(E1411,Store_Showcase!B2:I144,8, FALSE))</f>
      </c>
      <c r="T1411" s="1">
        <f>VLOOKUP(G1411,Sku_Consolidated!A2:R957,18,FALSE)</f>
      </c>
      <c r="U1411" s="1" t="s">
        <v>3723</v>
      </c>
      <c r="V1411" s="1">
        <f>IF(VLOOKUP(G1411,Sku_Consolidated!A2:S957,19,FALSE)="SHOWCASE", VLOOKUP(E1411,Store_Showcase!B2:L144,11, FALSE), IF(VLOOKUP(G1411,Sku_Consolidated!A2:S957,19,FALSE)="VAM",VLOOKUP(E1411,Store_VAM!B2:L273,11, FALSE),VLOOKUP(E1411,Store_SRP!B2:L110,11, FALSE)))</f>
      </c>
      <c r="W1411" s="1">
        <f>VLOOKUP(G1411,Sku_Consolidated!A2:W957,11,FALSE)</f>
      </c>
      <c r="X1411" s="1">
        <f>VLOOKUP(G1411,Sku_Consolidated!A2:H957,8,FALSE)</f>
      </c>
      <c r="Y1411" s="1">
        <f>VLOOKUP(G1411,Sku_Consolidated!A2:I957,9,FALSE)</f>
      </c>
      <c r="Z1411" s="1" t="s">
        <v>41</v>
      </c>
      <c r="AA1411" s="1">
        <f>VLOOKUP(G1411,Sku_Consolidated!A2:E957,5,FALSE)</f>
      </c>
      <c r="AB1411" s="1">
        <f>IF(VLOOKUP(G1411,Sku_Consolidated!A2:S957,19,FALSE)="SHOWCASE", VLOOKUP(E1411,Store_Showcase!B2:N144,13, FALSE), IF(VLOOKUP(G1411,Sku_Consolidated!A2:S957,19,FALSE)="VAM",VLOOKUP(E1411,Store_VAM!B2:N273,13, FALSE),VLOOKUP(E1411,Store_SRP!B2:N110,13, FALSE)))</f>
      </c>
      <c r="AC1411" s="1">
        <f>IF(IFERROR(AB1411,TRUE)=TRUE, "-","OK")</f>
      </c>
      <c r="AD1411" s="11" t="s">
        <v>37</v>
      </c>
      <c r="AE1411" s="11" t="s">
        <v>37</v>
      </c>
      <c r="AF1411" s="1">
        <f>IF(IFERROR(VLOOKUP(E1411,Store_Showcase!B2:H144,{5}, FALSE), TRUE)=TRUE, IF(IFERROR(VLOOKUP(E1411,Store_SRP!B2:H110,{5}, FALSE), TRUE)=TRUE,VLOOKUP(E1411,Store_VAM!B2:H273,{5}, FALSE),VLOOKUP(E1411,Store_SRP!B2:H110,{5}, FALSE)), VLOOKUP(E1411,Store_Showcase!B2:H144,{5}, FALSE))</f>
      </c>
      <c r="AG1411" s="1">
        <f>IF(IFERROR(VLOOKUP(E1411,Store_Showcase!B2:H144,{6}, FALSE), TRUE)=TRUE, IF(IFERROR(VLOOKUP(E1411,Store_SRP!B2:H110,{6}, FALSE), TRUE)=TRUE,VLOOKUP(E1411,Store_VAM!B2:H273,{6}, FALSE),VLOOKUP(E1411,Store_SRP!B2:H110,{6}, FALSE)), VLOOKUP(E1411,Store_Showcase!B2:H144,{6}, FALSE))</f>
      </c>
      <c r="AH1411" s="1">
        <f>VLOOKUP(G1411,Sku_Consolidated!A2:R957,18,FALSE)</f>
      </c>
      <c r="AI1411" s="1">
        <f>VLOOKUP(G1411,Sku_Consolidated!A2:S957,19,FALSE)</f>
      </c>
      <c r="AJ1411" s="1">
        <f>VLOOKUP(G1411,Sku_Consolidated!A2:T957,20,FALSE)</f>
      </c>
    </row>
    <row r="1412" spans="1:36" x14ac:dyDescent="0.25">
      <c r="A1412" s="1">
        <v>2024</v>
      </c>
      <c r="B1412" s="1" t="s">
        <v>31</v>
      </c>
      <c r="C1412" s="1" t="s">
        <v>32</v>
      </c>
      <c r="D1412" s="1" t="s">
        <v>33</v>
      </c>
      <c r="E1412" s="9" t="s">
        <v>3328</v>
      </c>
      <c r="F1412" s="1">
        <f>IF(VLOOKUP(G1412,Sku_Consolidated!A2:S957,{19},FALSE)="SHOWCASE", VLOOKUP(E1412,Store_Showcase!B2:C144,{2}, FALSE), IF(VLOOKUP(G1412,Sku_Consolidated!A2:S957,{19},FALSE)="VAM",VLOOKUP(E1412,Store_VAM!B2:C273,{2}, FALSE),VLOOKUP(E1412,Store_SRP!B2:C110,{2}, FALSE)))</f>
      </c>
      <c r="G1412" s="1">
        <v>14266</v>
      </c>
      <c r="H1412" s="1" t="s">
        <v>1433</v>
      </c>
      <c r="I1412" s="10" t="s">
        <v>428</v>
      </c>
      <c r="J1412" s="1">
        <f>VLOOKUP(G1412,Sku_Consolidated!A2:C957, 3, FALSE)</f>
      </c>
      <c r="K1412" s="10">
        <f>IF(J1412="PACK", I1412, 0)</f>
      </c>
      <c r="L1412" s="10">
        <f>IF(J1412="KG", I1412, I1412 * VLOOKUP(G1412,Sku_Consolidated!A2:U957,21,FALSE))</f>
      </c>
      <c r="M1412" s="10" t="s">
        <v>37</v>
      </c>
      <c r="N1412" s="11" t="s">
        <v>3724</v>
      </c>
      <c r="O1412" s="10" t="s">
        <v>3725</v>
      </c>
      <c r="P1412" s="10">
        <f>N1412 - O1412</f>
      </c>
      <c r="Q1412" s="1">
        <f>VLOOKUP(G1412,Sku_Consolidated!A2:G957,7, FALSE)</f>
      </c>
      <c r="R1412" s="1">
        <f>IF(IFERROR(VLOOKUP(E1412,Store_Showcase!B2:H144,7, FALSE), TRUE)=TRUE, IF(IFERROR(VLOOKUP(E1412,Store_SRP!B2:H110,7, FALSE), TRUE)=TRUE,VLOOKUP(E1412,Store_VAM!B2:H273,7, FALSE),VLOOKUP(E1412,Store_SRP!B2:H110,7, FALSE)), VLOOKUP(E1412,Store_Showcase!B2:H144,7, FALSE))</f>
      </c>
      <c r="S1412" s="1">
        <f>IF(IFERROR(VLOOKUP(E1412,Store_Showcase!B2:I144,8, FALSE), TRUE)=TRUE, IF(IFERROR(VLOOKUP(E1412,Store_SRP!B2:I110,8, FALSE), TRUE)=TRUE,VLOOKUP(E1412,Store_VAM!B2:I273,8, FALSE),VLOOKUP(E1412,Store_SRP!B2:I110,8, FALSE)), VLOOKUP(E1412,Store_Showcase!B2:I144,8, FALSE))</f>
      </c>
      <c r="T1412" s="1">
        <f>VLOOKUP(G1412,Sku_Consolidated!A2:R957,18,FALSE)</f>
      </c>
      <c r="U1412" s="1" t="s">
        <v>3726</v>
      </c>
      <c r="V1412" s="1">
        <f>IF(VLOOKUP(G1412,Sku_Consolidated!A2:S957,19,FALSE)="SHOWCASE", VLOOKUP(E1412,Store_Showcase!B2:L144,11, FALSE), IF(VLOOKUP(G1412,Sku_Consolidated!A2:S957,19,FALSE)="VAM",VLOOKUP(E1412,Store_VAM!B2:L273,11, FALSE),VLOOKUP(E1412,Store_SRP!B2:L110,11, FALSE)))</f>
      </c>
      <c r="W1412" s="1">
        <f>VLOOKUP(G1412,Sku_Consolidated!A2:W957,11,FALSE)</f>
      </c>
      <c r="X1412" s="1">
        <f>VLOOKUP(G1412,Sku_Consolidated!A2:H957,8,FALSE)</f>
      </c>
      <c r="Y1412" s="1">
        <f>VLOOKUP(G1412,Sku_Consolidated!A2:I957,9,FALSE)</f>
      </c>
      <c r="Z1412" s="1" t="s">
        <v>41</v>
      </c>
      <c r="AA1412" s="1">
        <f>VLOOKUP(G1412,Sku_Consolidated!A2:E957,5,FALSE)</f>
      </c>
      <c r="AB1412" s="1">
        <f>IF(VLOOKUP(G1412,Sku_Consolidated!A2:S957,19,FALSE)="SHOWCASE", VLOOKUP(E1412,Store_Showcase!B2:N144,13, FALSE), IF(VLOOKUP(G1412,Sku_Consolidated!A2:S957,19,FALSE)="VAM",VLOOKUP(E1412,Store_VAM!B2:N273,13, FALSE),VLOOKUP(E1412,Store_SRP!B2:N110,13, FALSE)))</f>
      </c>
      <c r="AC1412" s="1">
        <f>IF(IFERROR(AB1412,TRUE)=TRUE, "-","OK")</f>
      </c>
      <c r="AD1412" s="11" t="s">
        <v>37</v>
      </c>
      <c r="AE1412" s="11" t="s">
        <v>37</v>
      </c>
      <c r="AF1412" s="1">
        <f>IF(IFERROR(VLOOKUP(E1412,Store_Showcase!B2:H144,{5}, FALSE), TRUE)=TRUE, IF(IFERROR(VLOOKUP(E1412,Store_SRP!B2:H110,{5}, FALSE), TRUE)=TRUE,VLOOKUP(E1412,Store_VAM!B2:H273,{5}, FALSE),VLOOKUP(E1412,Store_SRP!B2:H110,{5}, FALSE)), VLOOKUP(E1412,Store_Showcase!B2:H144,{5}, FALSE))</f>
      </c>
      <c r="AG1412" s="1">
        <f>IF(IFERROR(VLOOKUP(E1412,Store_Showcase!B2:H144,{6}, FALSE), TRUE)=TRUE, IF(IFERROR(VLOOKUP(E1412,Store_SRP!B2:H110,{6}, FALSE), TRUE)=TRUE,VLOOKUP(E1412,Store_VAM!B2:H273,{6}, FALSE),VLOOKUP(E1412,Store_SRP!B2:H110,{6}, FALSE)), VLOOKUP(E1412,Store_Showcase!B2:H144,{6}, FALSE))</f>
      </c>
      <c r="AH1412" s="1">
        <f>VLOOKUP(G1412,Sku_Consolidated!A2:R957,18,FALSE)</f>
      </c>
      <c r="AI1412" s="1">
        <f>VLOOKUP(G1412,Sku_Consolidated!A2:S957,19,FALSE)</f>
      </c>
      <c r="AJ1412" s="1">
        <f>VLOOKUP(G1412,Sku_Consolidated!A2:T957,20,FALSE)</f>
      </c>
    </row>
    <row r="1413" spans="1:36" x14ac:dyDescent="0.25">
      <c r="A1413" s="1">
        <v>2024</v>
      </c>
      <c r="B1413" s="1" t="s">
        <v>31</v>
      </c>
      <c r="C1413" s="1" t="s">
        <v>32</v>
      </c>
      <c r="D1413" s="1" t="s">
        <v>33</v>
      </c>
      <c r="E1413" s="9" t="s">
        <v>3328</v>
      </c>
      <c r="F1413" s="1">
        <f>IF(VLOOKUP(G1413,Sku_Consolidated!A2:S957,{19},FALSE)="SHOWCASE", VLOOKUP(E1413,Store_Showcase!B2:C144,{2}, FALSE), IF(VLOOKUP(G1413,Sku_Consolidated!A2:S957,{19},FALSE)="VAM",VLOOKUP(E1413,Store_VAM!B2:C273,{2}, FALSE),VLOOKUP(E1413,Store_SRP!B2:C110,{2}, FALSE)))</f>
      </c>
      <c r="G1413" s="1">
        <v>14267</v>
      </c>
      <c r="H1413" s="1" t="s">
        <v>1438</v>
      </c>
      <c r="I1413" s="10" t="s">
        <v>1090</v>
      </c>
      <c r="J1413" s="1">
        <f>VLOOKUP(G1413,Sku_Consolidated!A2:C957, 3, FALSE)</f>
      </c>
      <c r="K1413" s="10">
        <f>IF(J1413="PACK", I1413, 0)</f>
      </c>
      <c r="L1413" s="10">
        <f>IF(J1413="KG", I1413, I1413 * VLOOKUP(G1413,Sku_Consolidated!A2:U957,21,FALSE))</f>
      </c>
      <c r="M1413" s="10" t="s">
        <v>37</v>
      </c>
      <c r="N1413" s="11" t="s">
        <v>3727</v>
      </c>
      <c r="O1413" s="10" t="s">
        <v>3728</v>
      </c>
      <c r="P1413" s="10">
        <f>N1413 - O1413</f>
      </c>
      <c r="Q1413" s="1">
        <f>VLOOKUP(G1413,Sku_Consolidated!A2:G957,7, FALSE)</f>
      </c>
      <c r="R1413" s="1">
        <f>IF(IFERROR(VLOOKUP(E1413,Store_Showcase!B2:H144,7, FALSE), TRUE)=TRUE, IF(IFERROR(VLOOKUP(E1413,Store_SRP!B2:H110,7, FALSE), TRUE)=TRUE,VLOOKUP(E1413,Store_VAM!B2:H273,7, FALSE),VLOOKUP(E1413,Store_SRP!B2:H110,7, FALSE)), VLOOKUP(E1413,Store_Showcase!B2:H144,7, FALSE))</f>
      </c>
      <c r="S1413" s="1">
        <f>IF(IFERROR(VLOOKUP(E1413,Store_Showcase!B2:I144,8, FALSE), TRUE)=TRUE, IF(IFERROR(VLOOKUP(E1413,Store_SRP!B2:I110,8, FALSE), TRUE)=TRUE,VLOOKUP(E1413,Store_VAM!B2:I273,8, FALSE),VLOOKUP(E1413,Store_SRP!B2:I110,8, FALSE)), VLOOKUP(E1413,Store_Showcase!B2:I144,8, FALSE))</f>
      </c>
      <c r="T1413" s="1">
        <f>VLOOKUP(G1413,Sku_Consolidated!A2:R957,18,FALSE)</f>
      </c>
      <c r="U1413" s="1" t="s">
        <v>3726</v>
      </c>
      <c r="V1413" s="1">
        <f>IF(VLOOKUP(G1413,Sku_Consolidated!A2:S957,19,FALSE)="SHOWCASE", VLOOKUP(E1413,Store_Showcase!B2:L144,11, FALSE), IF(VLOOKUP(G1413,Sku_Consolidated!A2:S957,19,FALSE)="VAM",VLOOKUP(E1413,Store_VAM!B2:L273,11, FALSE),VLOOKUP(E1413,Store_SRP!B2:L110,11, FALSE)))</f>
      </c>
      <c r="W1413" s="1">
        <f>VLOOKUP(G1413,Sku_Consolidated!A2:W957,11,FALSE)</f>
      </c>
      <c r="X1413" s="1">
        <f>VLOOKUP(G1413,Sku_Consolidated!A2:H957,8,FALSE)</f>
      </c>
      <c r="Y1413" s="1">
        <f>VLOOKUP(G1413,Sku_Consolidated!A2:I957,9,FALSE)</f>
      </c>
      <c r="Z1413" s="1" t="s">
        <v>41</v>
      </c>
      <c r="AA1413" s="1">
        <f>VLOOKUP(G1413,Sku_Consolidated!A2:E957,5,FALSE)</f>
      </c>
      <c r="AB1413" s="1">
        <f>IF(VLOOKUP(G1413,Sku_Consolidated!A2:S957,19,FALSE)="SHOWCASE", VLOOKUP(E1413,Store_Showcase!B2:N144,13, FALSE), IF(VLOOKUP(G1413,Sku_Consolidated!A2:S957,19,FALSE)="VAM",VLOOKUP(E1413,Store_VAM!B2:N273,13, FALSE),VLOOKUP(E1413,Store_SRP!B2:N110,13, FALSE)))</f>
      </c>
      <c r="AC1413" s="1">
        <f>IF(IFERROR(AB1413,TRUE)=TRUE, "-","OK")</f>
      </c>
      <c r="AD1413" s="11" t="s">
        <v>37</v>
      </c>
      <c r="AE1413" s="11" t="s">
        <v>37</v>
      </c>
      <c r="AF1413" s="1">
        <f>IF(IFERROR(VLOOKUP(E1413,Store_Showcase!B2:H144,{5}, FALSE), TRUE)=TRUE, IF(IFERROR(VLOOKUP(E1413,Store_SRP!B2:H110,{5}, FALSE), TRUE)=TRUE,VLOOKUP(E1413,Store_VAM!B2:H273,{5}, FALSE),VLOOKUP(E1413,Store_SRP!B2:H110,{5}, FALSE)), VLOOKUP(E1413,Store_Showcase!B2:H144,{5}, FALSE))</f>
      </c>
      <c r="AG1413" s="1">
        <f>IF(IFERROR(VLOOKUP(E1413,Store_Showcase!B2:H144,{6}, FALSE), TRUE)=TRUE, IF(IFERROR(VLOOKUP(E1413,Store_SRP!B2:H110,{6}, FALSE), TRUE)=TRUE,VLOOKUP(E1413,Store_VAM!B2:H273,{6}, FALSE),VLOOKUP(E1413,Store_SRP!B2:H110,{6}, FALSE)), VLOOKUP(E1413,Store_Showcase!B2:H144,{6}, FALSE))</f>
      </c>
      <c r="AH1413" s="1">
        <f>VLOOKUP(G1413,Sku_Consolidated!A2:R957,18,FALSE)</f>
      </c>
      <c r="AI1413" s="1">
        <f>VLOOKUP(G1413,Sku_Consolidated!A2:S957,19,FALSE)</f>
      </c>
      <c r="AJ1413" s="1">
        <f>VLOOKUP(G1413,Sku_Consolidated!A2:T957,20,FALSE)</f>
      </c>
    </row>
    <row r="1414" spans="1:36" x14ac:dyDescent="0.25">
      <c r="A1414" s="1">
        <v>2024</v>
      </c>
      <c r="B1414" s="1" t="s">
        <v>31</v>
      </c>
      <c r="C1414" s="1" t="s">
        <v>32</v>
      </c>
      <c r="D1414" s="1" t="s">
        <v>33</v>
      </c>
      <c r="E1414" s="9" t="s">
        <v>3328</v>
      </c>
      <c r="F1414" s="1">
        <f>IF(VLOOKUP(G1414,Sku_Consolidated!A2:S957,{19},FALSE)="SHOWCASE", VLOOKUP(E1414,Store_Showcase!B2:C144,{2}, FALSE), IF(VLOOKUP(G1414,Sku_Consolidated!A2:S957,{19},FALSE)="VAM",VLOOKUP(E1414,Store_VAM!B2:C273,{2}, FALSE),VLOOKUP(E1414,Store_SRP!B2:C110,{2}, FALSE)))</f>
      </c>
      <c r="G1414" s="1">
        <v>14268</v>
      </c>
      <c r="H1414" s="1" t="s">
        <v>1442</v>
      </c>
      <c r="I1414" s="10" t="s">
        <v>3729</v>
      </c>
      <c r="J1414" s="1">
        <f>VLOOKUP(G1414,Sku_Consolidated!A2:C957, 3, FALSE)</f>
      </c>
      <c r="K1414" s="10">
        <f>IF(J1414="PACK", I1414, 0)</f>
      </c>
      <c r="L1414" s="10">
        <f>IF(J1414="KG", I1414, I1414 * VLOOKUP(G1414,Sku_Consolidated!A2:U957,21,FALSE))</f>
      </c>
      <c r="M1414" s="10" t="s">
        <v>37</v>
      </c>
      <c r="N1414" s="11" t="s">
        <v>3730</v>
      </c>
      <c r="O1414" s="10" t="s">
        <v>3731</v>
      </c>
      <c r="P1414" s="10">
        <f>N1414 - O1414</f>
      </c>
      <c r="Q1414" s="1">
        <f>VLOOKUP(G1414,Sku_Consolidated!A2:G957,7, FALSE)</f>
      </c>
      <c r="R1414" s="1">
        <f>IF(IFERROR(VLOOKUP(E1414,Store_Showcase!B2:H144,7, FALSE), TRUE)=TRUE, IF(IFERROR(VLOOKUP(E1414,Store_SRP!B2:H110,7, FALSE), TRUE)=TRUE,VLOOKUP(E1414,Store_VAM!B2:H273,7, FALSE),VLOOKUP(E1414,Store_SRP!B2:H110,7, FALSE)), VLOOKUP(E1414,Store_Showcase!B2:H144,7, FALSE))</f>
      </c>
      <c r="S1414" s="1">
        <f>IF(IFERROR(VLOOKUP(E1414,Store_Showcase!B2:I144,8, FALSE), TRUE)=TRUE, IF(IFERROR(VLOOKUP(E1414,Store_SRP!B2:I110,8, FALSE), TRUE)=TRUE,VLOOKUP(E1414,Store_VAM!B2:I273,8, FALSE),VLOOKUP(E1414,Store_SRP!B2:I110,8, FALSE)), VLOOKUP(E1414,Store_Showcase!B2:I144,8, FALSE))</f>
      </c>
      <c r="T1414" s="1">
        <f>VLOOKUP(G1414,Sku_Consolidated!A2:R957,18,FALSE)</f>
      </c>
      <c r="U1414" s="1" t="s">
        <v>3726</v>
      </c>
      <c r="V1414" s="1">
        <f>IF(VLOOKUP(G1414,Sku_Consolidated!A2:S957,19,FALSE)="SHOWCASE", VLOOKUP(E1414,Store_Showcase!B2:L144,11, FALSE), IF(VLOOKUP(G1414,Sku_Consolidated!A2:S957,19,FALSE)="VAM",VLOOKUP(E1414,Store_VAM!B2:L273,11, FALSE),VLOOKUP(E1414,Store_SRP!B2:L110,11, FALSE)))</f>
      </c>
      <c r="W1414" s="1">
        <f>VLOOKUP(G1414,Sku_Consolidated!A2:W957,11,FALSE)</f>
      </c>
      <c r="X1414" s="1">
        <f>VLOOKUP(G1414,Sku_Consolidated!A2:H957,8,FALSE)</f>
      </c>
      <c r="Y1414" s="1">
        <f>VLOOKUP(G1414,Sku_Consolidated!A2:I957,9,FALSE)</f>
      </c>
      <c r="Z1414" s="1" t="s">
        <v>41</v>
      </c>
      <c r="AA1414" s="1">
        <f>VLOOKUP(G1414,Sku_Consolidated!A2:E957,5,FALSE)</f>
      </c>
      <c r="AB1414" s="1">
        <f>IF(VLOOKUP(G1414,Sku_Consolidated!A2:S957,19,FALSE)="SHOWCASE", VLOOKUP(E1414,Store_Showcase!B2:N144,13, FALSE), IF(VLOOKUP(G1414,Sku_Consolidated!A2:S957,19,FALSE)="VAM",VLOOKUP(E1414,Store_VAM!B2:N273,13, FALSE),VLOOKUP(E1414,Store_SRP!B2:N110,13, FALSE)))</f>
      </c>
      <c r="AC1414" s="1">
        <f>IF(IFERROR(AB1414,TRUE)=TRUE, "-","OK")</f>
      </c>
      <c r="AD1414" s="11" t="s">
        <v>37</v>
      </c>
      <c r="AE1414" s="11" t="s">
        <v>37</v>
      </c>
      <c r="AF1414" s="1">
        <f>IF(IFERROR(VLOOKUP(E1414,Store_Showcase!B2:H144,{5}, FALSE), TRUE)=TRUE, IF(IFERROR(VLOOKUP(E1414,Store_SRP!B2:H110,{5}, FALSE), TRUE)=TRUE,VLOOKUP(E1414,Store_VAM!B2:H273,{5}, FALSE),VLOOKUP(E1414,Store_SRP!B2:H110,{5}, FALSE)), VLOOKUP(E1414,Store_Showcase!B2:H144,{5}, FALSE))</f>
      </c>
      <c r="AG1414" s="1">
        <f>IF(IFERROR(VLOOKUP(E1414,Store_Showcase!B2:H144,{6}, FALSE), TRUE)=TRUE, IF(IFERROR(VLOOKUP(E1414,Store_SRP!B2:H110,{6}, FALSE), TRUE)=TRUE,VLOOKUP(E1414,Store_VAM!B2:H273,{6}, FALSE),VLOOKUP(E1414,Store_SRP!B2:H110,{6}, FALSE)), VLOOKUP(E1414,Store_Showcase!B2:H144,{6}, FALSE))</f>
      </c>
      <c r="AH1414" s="1">
        <f>VLOOKUP(G1414,Sku_Consolidated!A2:R957,18,FALSE)</f>
      </c>
      <c r="AI1414" s="1">
        <f>VLOOKUP(G1414,Sku_Consolidated!A2:S957,19,FALSE)</f>
      </c>
      <c r="AJ1414" s="1">
        <f>VLOOKUP(G1414,Sku_Consolidated!A2:T957,20,FALSE)</f>
      </c>
    </row>
    <row r="1415" spans="1:36" x14ac:dyDescent="0.25">
      <c r="A1415" s="1">
        <v>2024</v>
      </c>
      <c r="B1415" s="1" t="s">
        <v>31</v>
      </c>
      <c r="C1415" s="1" t="s">
        <v>32</v>
      </c>
      <c r="D1415" s="1" t="s">
        <v>33</v>
      </c>
      <c r="E1415" s="9" t="s">
        <v>3328</v>
      </c>
      <c r="F1415" s="1">
        <f>IF(VLOOKUP(G1415,Sku_Consolidated!A2:S957,{19},FALSE)="SHOWCASE", VLOOKUP(E1415,Store_Showcase!B2:C144,{2}, FALSE), IF(VLOOKUP(G1415,Sku_Consolidated!A2:S957,{19},FALSE)="VAM",VLOOKUP(E1415,Store_VAM!B2:C273,{2}, FALSE),VLOOKUP(E1415,Store_SRP!B2:C110,{2}, FALSE)))</f>
      </c>
      <c r="G1415" s="1">
        <v>14269</v>
      </c>
      <c r="H1415" s="1" t="s">
        <v>1446</v>
      </c>
      <c r="I1415" s="10" t="s">
        <v>3732</v>
      </c>
      <c r="J1415" s="1">
        <f>VLOOKUP(G1415,Sku_Consolidated!A2:C957, 3, FALSE)</f>
      </c>
      <c r="K1415" s="10">
        <f>IF(J1415="PACK", I1415, 0)</f>
      </c>
      <c r="L1415" s="10">
        <f>IF(J1415="KG", I1415, I1415 * VLOOKUP(G1415,Sku_Consolidated!A2:U957,21,FALSE))</f>
      </c>
      <c r="M1415" s="10" t="s">
        <v>37</v>
      </c>
      <c r="N1415" s="11" t="s">
        <v>3733</v>
      </c>
      <c r="O1415" s="10" t="s">
        <v>3734</v>
      </c>
      <c r="P1415" s="10">
        <f>N1415 - O1415</f>
      </c>
      <c r="Q1415" s="1">
        <f>VLOOKUP(G1415,Sku_Consolidated!A2:G957,7, FALSE)</f>
      </c>
      <c r="R1415" s="1">
        <f>IF(IFERROR(VLOOKUP(E1415,Store_Showcase!B2:H144,7, FALSE), TRUE)=TRUE, IF(IFERROR(VLOOKUP(E1415,Store_SRP!B2:H110,7, FALSE), TRUE)=TRUE,VLOOKUP(E1415,Store_VAM!B2:H273,7, FALSE),VLOOKUP(E1415,Store_SRP!B2:H110,7, FALSE)), VLOOKUP(E1415,Store_Showcase!B2:H144,7, FALSE))</f>
      </c>
      <c r="S1415" s="1">
        <f>IF(IFERROR(VLOOKUP(E1415,Store_Showcase!B2:I144,8, FALSE), TRUE)=TRUE, IF(IFERROR(VLOOKUP(E1415,Store_SRP!B2:I110,8, FALSE), TRUE)=TRUE,VLOOKUP(E1415,Store_VAM!B2:I273,8, FALSE),VLOOKUP(E1415,Store_SRP!B2:I110,8, FALSE)), VLOOKUP(E1415,Store_Showcase!B2:I144,8, FALSE))</f>
      </c>
      <c r="T1415" s="1">
        <f>VLOOKUP(G1415,Sku_Consolidated!A2:R957,18,FALSE)</f>
      </c>
      <c r="U1415" s="1" t="s">
        <v>3726</v>
      </c>
      <c r="V1415" s="1">
        <f>IF(VLOOKUP(G1415,Sku_Consolidated!A2:S957,19,FALSE)="SHOWCASE", VLOOKUP(E1415,Store_Showcase!B2:L144,11, FALSE), IF(VLOOKUP(G1415,Sku_Consolidated!A2:S957,19,FALSE)="VAM",VLOOKUP(E1415,Store_VAM!B2:L273,11, FALSE),VLOOKUP(E1415,Store_SRP!B2:L110,11, FALSE)))</f>
      </c>
      <c r="W1415" s="1">
        <f>VLOOKUP(G1415,Sku_Consolidated!A2:W957,11,FALSE)</f>
      </c>
      <c r="X1415" s="1">
        <f>VLOOKUP(G1415,Sku_Consolidated!A2:H957,8,FALSE)</f>
      </c>
      <c r="Y1415" s="1">
        <f>VLOOKUP(G1415,Sku_Consolidated!A2:I957,9,FALSE)</f>
      </c>
      <c r="Z1415" s="1" t="s">
        <v>41</v>
      </c>
      <c r="AA1415" s="1">
        <f>VLOOKUP(G1415,Sku_Consolidated!A2:E957,5,FALSE)</f>
      </c>
      <c r="AB1415" s="1">
        <f>IF(VLOOKUP(G1415,Sku_Consolidated!A2:S957,19,FALSE)="SHOWCASE", VLOOKUP(E1415,Store_Showcase!B2:N144,13, FALSE), IF(VLOOKUP(G1415,Sku_Consolidated!A2:S957,19,FALSE)="VAM",VLOOKUP(E1415,Store_VAM!B2:N273,13, FALSE),VLOOKUP(E1415,Store_SRP!B2:N110,13, FALSE)))</f>
      </c>
      <c r="AC1415" s="1">
        <f>IF(IFERROR(AB1415,TRUE)=TRUE, "-","OK")</f>
      </c>
      <c r="AD1415" s="11" t="s">
        <v>37</v>
      </c>
      <c r="AE1415" s="11" t="s">
        <v>37</v>
      </c>
      <c r="AF1415" s="1">
        <f>IF(IFERROR(VLOOKUP(E1415,Store_Showcase!B2:H144,{5}, FALSE), TRUE)=TRUE, IF(IFERROR(VLOOKUP(E1415,Store_SRP!B2:H110,{5}, FALSE), TRUE)=TRUE,VLOOKUP(E1415,Store_VAM!B2:H273,{5}, FALSE),VLOOKUP(E1415,Store_SRP!B2:H110,{5}, FALSE)), VLOOKUP(E1415,Store_Showcase!B2:H144,{5}, FALSE))</f>
      </c>
      <c r="AG1415" s="1">
        <f>IF(IFERROR(VLOOKUP(E1415,Store_Showcase!B2:H144,{6}, FALSE), TRUE)=TRUE, IF(IFERROR(VLOOKUP(E1415,Store_SRP!B2:H110,{6}, FALSE), TRUE)=TRUE,VLOOKUP(E1415,Store_VAM!B2:H273,{6}, FALSE),VLOOKUP(E1415,Store_SRP!B2:H110,{6}, FALSE)), VLOOKUP(E1415,Store_Showcase!B2:H144,{6}, FALSE))</f>
      </c>
      <c r="AH1415" s="1">
        <f>VLOOKUP(G1415,Sku_Consolidated!A2:R957,18,FALSE)</f>
      </c>
      <c r="AI1415" s="1">
        <f>VLOOKUP(G1415,Sku_Consolidated!A2:S957,19,FALSE)</f>
      </c>
      <c r="AJ1415" s="1">
        <f>VLOOKUP(G1415,Sku_Consolidated!A2:T957,20,FALSE)</f>
      </c>
    </row>
    <row r="1416" spans="1:36" x14ac:dyDescent="0.25">
      <c r="A1416" s="1">
        <v>2024</v>
      </c>
      <c r="B1416" s="1" t="s">
        <v>31</v>
      </c>
      <c r="C1416" s="1" t="s">
        <v>32</v>
      </c>
      <c r="D1416" s="1" t="s">
        <v>33</v>
      </c>
      <c r="E1416" s="9" t="s">
        <v>3328</v>
      </c>
      <c r="F1416" s="1">
        <f>IF(VLOOKUP(G1416,Sku_Consolidated!A2:S957,{19},FALSE)="SHOWCASE", VLOOKUP(E1416,Store_Showcase!B2:C144,{2}, FALSE), IF(VLOOKUP(G1416,Sku_Consolidated!A2:S957,{19},FALSE)="VAM",VLOOKUP(E1416,Store_VAM!B2:C273,{2}, FALSE),VLOOKUP(E1416,Store_SRP!B2:C110,{2}, FALSE)))</f>
      </c>
      <c r="G1416" s="1">
        <v>14270</v>
      </c>
      <c r="H1416" s="1" t="s">
        <v>1450</v>
      </c>
      <c r="I1416" s="10" t="s">
        <v>3735</v>
      </c>
      <c r="J1416" s="1">
        <f>VLOOKUP(G1416,Sku_Consolidated!A2:C957, 3, FALSE)</f>
      </c>
      <c r="K1416" s="10">
        <f>IF(J1416="PACK", I1416, 0)</f>
      </c>
      <c r="L1416" s="10">
        <f>IF(J1416="KG", I1416, I1416 * VLOOKUP(G1416,Sku_Consolidated!A2:U957,21,FALSE))</f>
      </c>
      <c r="M1416" s="10" t="s">
        <v>37</v>
      </c>
      <c r="N1416" s="11" t="s">
        <v>3736</v>
      </c>
      <c r="O1416" s="10" t="s">
        <v>3737</v>
      </c>
      <c r="P1416" s="10">
        <f>N1416 - O1416</f>
      </c>
      <c r="Q1416" s="1">
        <f>VLOOKUP(G1416,Sku_Consolidated!A2:G957,7, FALSE)</f>
      </c>
      <c r="R1416" s="1">
        <f>IF(IFERROR(VLOOKUP(E1416,Store_Showcase!B2:H144,7, FALSE), TRUE)=TRUE, IF(IFERROR(VLOOKUP(E1416,Store_SRP!B2:H110,7, FALSE), TRUE)=TRUE,VLOOKUP(E1416,Store_VAM!B2:H273,7, FALSE),VLOOKUP(E1416,Store_SRP!B2:H110,7, FALSE)), VLOOKUP(E1416,Store_Showcase!B2:H144,7, FALSE))</f>
      </c>
      <c r="S1416" s="1">
        <f>IF(IFERROR(VLOOKUP(E1416,Store_Showcase!B2:I144,8, FALSE), TRUE)=TRUE, IF(IFERROR(VLOOKUP(E1416,Store_SRP!B2:I110,8, FALSE), TRUE)=TRUE,VLOOKUP(E1416,Store_VAM!B2:I273,8, FALSE),VLOOKUP(E1416,Store_SRP!B2:I110,8, FALSE)), VLOOKUP(E1416,Store_Showcase!B2:I144,8, FALSE))</f>
      </c>
      <c r="T1416" s="1">
        <f>VLOOKUP(G1416,Sku_Consolidated!A2:R957,18,FALSE)</f>
      </c>
      <c r="U1416" s="1" t="s">
        <v>3726</v>
      </c>
      <c r="V1416" s="1">
        <f>IF(VLOOKUP(G1416,Sku_Consolidated!A2:S957,19,FALSE)="SHOWCASE", VLOOKUP(E1416,Store_Showcase!B2:L144,11, FALSE), IF(VLOOKUP(G1416,Sku_Consolidated!A2:S957,19,FALSE)="VAM",VLOOKUP(E1416,Store_VAM!B2:L273,11, FALSE),VLOOKUP(E1416,Store_SRP!B2:L110,11, FALSE)))</f>
      </c>
      <c r="W1416" s="1">
        <f>VLOOKUP(G1416,Sku_Consolidated!A2:W957,11,FALSE)</f>
      </c>
      <c r="X1416" s="1">
        <f>VLOOKUP(G1416,Sku_Consolidated!A2:H957,8,FALSE)</f>
      </c>
      <c r="Y1416" s="1">
        <f>VLOOKUP(G1416,Sku_Consolidated!A2:I957,9,FALSE)</f>
      </c>
      <c r="Z1416" s="1" t="s">
        <v>41</v>
      </c>
      <c r="AA1416" s="1">
        <f>VLOOKUP(G1416,Sku_Consolidated!A2:E957,5,FALSE)</f>
      </c>
      <c r="AB1416" s="1">
        <f>IF(VLOOKUP(G1416,Sku_Consolidated!A2:S957,19,FALSE)="SHOWCASE", VLOOKUP(E1416,Store_Showcase!B2:N144,13, FALSE), IF(VLOOKUP(G1416,Sku_Consolidated!A2:S957,19,FALSE)="VAM",VLOOKUP(E1416,Store_VAM!B2:N273,13, FALSE),VLOOKUP(E1416,Store_SRP!B2:N110,13, FALSE)))</f>
      </c>
      <c r="AC1416" s="1">
        <f>IF(IFERROR(AB1416,TRUE)=TRUE, "-","OK")</f>
      </c>
      <c r="AD1416" s="11" t="s">
        <v>37</v>
      </c>
      <c r="AE1416" s="11" t="s">
        <v>37</v>
      </c>
      <c r="AF1416" s="1">
        <f>IF(IFERROR(VLOOKUP(E1416,Store_Showcase!B2:H144,{5}, FALSE), TRUE)=TRUE, IF(IFERROR(VLOOKUP(E1416,Store_SRP!B2:H110,{5}, FALSE), TRUE)=TRUE,VLOOKUP(E1416,Store_VAM!B2:H273,{5}, FALSE),VLOOKUP(E1416,Store_SRP!B2:H110,{5}, FALSE)), VLOOKUP(E1416,Store_Showcase!B2:H144,{5}, FALSE))</f>
      </c>
      <c r="AG1416" s="1">
        <f>IF(IFERROR(VLOOKUP(E1416,Store_Showcase!B2:H144,{6}, FALSE), TRUE)=TRUE, IF(IFERROR(VLOOKUP(E1416,Store_SRP!B2:H110,{6}, FALSE), TRUE)=TRUE,VLOOKUP(E1416,Store_VAM!B2:H273,{6}, FALSE),VLOOKUP(E1416,Store_SRP!B2:H110,{6}, FALSE)), VLOOKUP(E1416,Store_Showcase!B2:H144,{6}, FALSE))</f>
      </c>
      <c r="AH1416" s="1">
        <f>VLOOKUP(G1416,Sku_Consolidated!A2:R957,18,FALSE)</f>
      </c>
      <c r="AI1416" s="1">
        <f>VLOOKUP(G1416,Sku_Consolidated!A2:S957,19,FALSE)</f>
      </c>
      <c r="AJ1416" s="1">
        <f>VLOOKUP(G1416,Sku_Consolidated!A2:T957,20,FALSE)</f>
      </c>
    </row>
    <row r="1417" spans="1:36" x14ac:dyDescent="0.25">
      <c r="A1417" s="1">
        <v>2024</v>
      </c>
      <c r="B1417" s="1" t="s">
        <v>31</v>
      </c>
      <c r="C1417" s="1" t="s">
        <v>32</v>
      </c>
      <c r="D1417" s="1" t="s">
        <v>33</v>
      </c>
      <c r="E1417" s="9" t="s">
        <v>3328</v>
      </c>
      <c r="F1417" s="1">
        <f>IF(VLOOKUP(G1417,Sku_Consolidated!A2:S957,{19},FALSE)="SHOWCASE", VLOOKUP(E1417,Store_Showcase!B2:C144,{2}, FALSE), IF(VLOOKUP(G1417,Sku_Consolidated!A2:S957,{19},FALSE)="VAM",VLOOKUP(E1417,Store_VAM!B2:C273,{2}, FALSE),VLOOKUP(E1417,Store_SRP!B2:C110,{2}, FALSE)))</f>
      </c>
      <c r="G1417" s="1">
        <v>14275</v>
      </c>
      <c r="H1417" s="1" t="s">
        <v>1454</v>
      </c>
      <c r="I1417" s="10" t="s">
        <v>3738</v>
      </c>
      <c r="J1417" s="1">
        <f>VLOOKUP(G1417,Sku_Consolidated!A2:C957, 3, FALSE)</f>
      </c>
      <c r="K1417" s="10">
        <f>IF(J1417="PACK", I1417, 0)</f>
      </c>
      <c r="L1417" s="10">
        <f>IF(J1417="KG", I1417, I1417 * VLOOKUP(G1417,Sku_Consolidated!A2:U957,21,FALSE))</f>
      </c>
      <c r="M1417" s="10" t="s">
        <v>37</v>
      </c>
      <c r="N1417" s="11" t="s">
        <v>3739</v>
      </c>
      <c r="O1417" s="10" t="s">
        <v>3740</v>
      </c>
      <c r="P1417" s="10">
        <f>N1417 - O1417</f>
      </c>
      <c r="Q1417" s="1">
        <f>VLOOKUP(G1417,Sku_Consolidated!A2:G957,7, FALSE)</f>
      </c>
      <c r="R1417" s="1">
        <f>IF(IFERROR(VLOOKUP(E1417,Store_Showcase!B2:H144,7, FALSE), TRUE)=TRUE, IF(IFERROR(VLOOKUP(E1417,Store_SRP!B2:H110,7, FALSE), TRUE)=TRUE,VLOOKUP(E1417,Store_VAM!B2:H273,7, FALSE),VLOOKUP(E1417,Store_SRP!B2:H110,7, FALSE)), VLOOKUP(E1417,Store_Showcase!B2:H144,7, FALSE))</f>
      </c>
      <c r="S1417" s="1">
        <f>IF(IFERROR(VLOOKUP(E1417,Store_Showcase!B2:I144,8, FALSE), TRUE)=TRUE, IF(IFERROR(VLOOKUP(E1417,Store_SRP!B2:I110,8, FALSE), TRUE)=TRUE,VLOOKUP(E1417,Store_VAM!B2:I273,8, FALSE),VLOOKUP(E1417,Store_SRP!B2:I110,8, FALSE)), VLOOKUP(E1417,Store_Showcase!B2:I144,8, FALSE))</f>
      </c>
      <c r="T1417" s="1">
        <f>VLOOKUP(G1417,Sku_Consolidated!A2:R957,18,FALSE)</f>
      </c>
      <c r="U1417" s="1" t="s">
        <v>3726</v>
      </c>
      <c r="V1417" s="1">
        <f>IF(VLOOKUP(G1417,Sku_Consolidated!A2:S957,19,FALSE)="SHOWCASE", VLOOKUP(E1417,Store_Showcase!B2:L144,11, FALSE), IF(VLOOKUP(G1417,Sku_Consolidated!A2:S957,19,FALSE)="VAM",VLOOKUP(E1417,Store_VAM!B2:L273,11, FALSE),VLOOKUP(E1417,Store_SRP!B2:L110,11, FALSE)))</f>
      </c>
      <c r="W1417" s="1">
        <f>VLOOKUP(G1417,Sku_Consolidated!A2:W957,11,FALSE)</f>
      </c>
      <c r="X1417" s="1">
        <f>VLOOKUP(G1417,Sku_Consolidated!A2:H957,8,FALSE)</f>
      </c>
      <c r="Y1417" s="1">
        <f>VLOOKUP(G1417,Sku_Consolidated!A2:I957,9,FALSE)</f>
      </c>
      <c r="Z1417" s="1" t="s">
        <v>41</v>
      </c>
      <c r="AA1417" s="1">
        <f>VLOOKUP(G1417,Sku_Consolidated!A2:E957,5,FALSE)</f>
      </c>
      <c r="AB1417" s="1">
        <f>IF(VLOOKUP(G1417,Sku_Consolidated!A2:S957,19,FALSE)="SHOWCASE", VLOOKUP(E1417,Store_Showcase!B2:N144,13, FALSE), IF(VLOOKUP(G1417,Sku_Consolidated!A2:S957,19,FALSE)="VAM",VLOOKUP(E1417,Store_VAM!B2:N273,13, FALSE),VLOOKUP(E1417,Store_SRP!B2:N110,13, FALSE)))</f>
      </c>
      <c r="AC1417" s="1">
        <f>IF(IFERROR(AB1417,TRUE)=TRUE, "-","OK")</f>
      </c>
      <c r="AD1417" s="11" t="s">
        <v>37</v>
      </c>
      <c r="AE1417" s="11" t="s">
        <v>37</v>
      </c>
      <c r="AF1417" s="1">
        <f>IF(IFERROR(VLOOKUP(E1417,Store_Showcase!B2:H144,{5}, FALSE), TRUE)=TRUE, IF(IFERROR(VLOOKUP(E1417,Store_SRP!B2:H110,{5}, FALSE), TRUE)=TRUE,VLOOKUP(E1417,Store_VAM!B2:H273,{5}, FALSE),VLOOKUP(E1417,Store_SRP!B2:H110,{5}, FALSE)), VLOOKUP(E1417,Store_Showcase!B2:H144,{5}, FALSE))</f>
      </c>
      <c r="AG1417" s="1">
        <f>IF(IFERROR(VLOOKUP(E1417,Store_Showcase!B2:H144,{6}, FALSE), TRUE)=TRUE, IF(IFERROR(VLOOKUP(E1417,Store_SRP!B2:H110,{6}, FALSE), TRUE)=TRUE,VLOOKUP(E1417,Store_VAM!B2:H273,{6}, FALSE),VLOOKUP(E1417,Store_SRP!B2:H110,{6}, FALSE)), VLOOKUP(E1417,Store_Showcase!B2:H144,{6}, FALSE))</f>
      </c>
      <c r="AH1417" s="1">
        <f>VLOOKUP(G1417,Sku_Consolidated!A2:R957,18,FALSE)</f>
      </c>
      <c r="AI1417" s="1">
        <f>VLOOKUP(G1417,Sku_Consolidated!A2:S957,19,FALSE)</f>
      </c>
      <c r="AJ1417" s="1">
        <f>VLOOKUP(G1417,Sku_Consolidated!A2:T957,20,FALSE)</f>
      </c>
    </row>
    <row r="1418" spans="1:36" x14ac:dyDescent="0.25">
      <c r="A1418" s="1">
        <v>2024</v>
      </c>
      <c r="B1418" s="1" t="s">
        <v>31</v>
      </c>
      <c r="C1418" s="1" t="s">
        <v>32</v>
      </c>
      <c r="D1418" s="1" t="s">
        <v>33</v>
      </c>
      <c r="E1418" s="9" t="s">
        <v>3328</v>
      </c>
      <c r="F1418" s="1">
        <f>IF(VLOOKUP(G1418,Sku_Consolidated!A2:S957,{19},FALSE)="SHOWCASE", VLOOKUP(E1418,Store_Showcase!B2:C144,{2}, FALSE), IF(VLOOKUP(G1418,Sku_Consolidated!A2:S957,{19},FALSE)="VAM",VLOOKUP(E1418,Store_VAM!B2:C273,{2}, FALSE),VLOOKUP(E1418,Store_SRP!B2:C110,{2}, FALSE)))</f>
      </c>
      <c r="G1418" s="1">
        <v>14280</v>
      </c>
      <c r="H1418" s="1" t="s">
        <v>1458</v>
      </c>
      <c r="I1418" s="10" t="s">
        <v>3741</v>
      </c>
      <c r="J1418" s="1">
        <f>VLOOKUP(G1418,Sku_Consolidated!A2:C957, 3, FALSE)</f>
      </c>
      <c r="K1418" s="10">
        <f>IF(J1418="PACK", I1418, 0)</f>
      </c>
      <c r="L1418" s="10">
        <f>IF(J1418="KG", I1418, I1418 * VLOOKUP(G1418,Sku_Consolidated!A2:U957,21,FALSE))</f>
      </c>
      <c r="M1418" s="10" t="s">
        <v>37</v>
      </c>
      <c r="N1418" s="11" t="s">
        <v>3742</v>
      </c>
      <c r="O1418" s="10" t="s">
        <v>3743</v>
      </c>
      <c r="P1418" s="10">
        <f>N1418 - O1418</f>
      </c>
      <c r="Q1418" s="1">
        <f>VLOOKUP(G1418,Sku_Consolidated!A2:G957,7, FALSE)</f>
      </c>
      <c r="R1418" s="1">
        <f>IF(IFERROR(VLOOKUP(E1418,Store_Showcase!B2:H144,7, FALSE), TRUE)=TRUE, IF(IFERROR(VLOOKUP(E1418,Store_SRP!B2:H110,7, FALSE), TRUE)=TRUE,VLOOKUP(E1418,Store_VAM!B2:H273,7, FALSE),VLOOKUP(E1418,Store_SRP!B2:H110,7, FALSE)), VLOOKUP(E1418,Store_Showcase!B2:H144,7, FALSE))</f>
      </c>
      <c r="S1418" s="1">
        <f>IF(IFERROR(VLOOKUP(E1418,Store_Showcase!B2:I144,8, FALSE), TRUE)=TRUE, IF(IFERROR(VLOOKUP(E1418,Store_SRP!B2:I110,8, FALSE), TRUE)=TRUE,VLOOKUP(E1418,Store_VAM!B2:I273,8, FALSE),VLOOKUP(E1418,Store_SRP!B2:I110,8, FALSE)), VLOOKUP(E1418,Store_Showcase!B2:I144,8, FALSE))</f>
      </c>
      <c r="T1418" s="1">
        <f>VLOOKUP(G1418,Sku_Consolidated!A2:R957,18,FALSE)</f>
      </c>
      <c r="U1418" s="1" t="s">
        <v>3726</v>
      </c>
      <c r="V1418" s="1">
        <f>IF(VLOOKUP(G1418,Sku_Consolidated!A2:S957,19,FALSE)="SHOWCASE", VLOOKUP(E1418,Store_Showcase!B2:L144,11, FALSE), IF(VLOOKUP(G1418,Sku_Consolidated!A2:S957,19,FALSE)="VAM",VLOOKUP(E1418,Store_VAM!B2:L273,11, FALSE),VLOOKUP(E1418,Store_SRP!B2:L110,11, FALSE)))</f>
      </c>
      <c r="W1418" s="1">
        <f>VLOOKUP(G1418,Sku_Consolidated!A2:W957,11,FALSE)</f>
      </c>
      <c r="X1418" s="1">
        <f>VLOOKUP(G1418,Sku_Consolidated!A2:H957,8,FALSE)</f>
      </c>
      <c r="Y1418" s="1">
        <f>VLOOKUP(G1418,Sku_Consolidated!A2:I957,9,FALSE)</f>
      </c>
      <c r="Z1418" s="1" t="s">
        <v>41</v>
      </c>
      <c r="AA1418" s="1">
        <f>VLOOKUP(G1418,Sku_Consolidated!A2:E957,5,FALSE)</f>
      </c>
      <c r="AB1418" s="1">
        <f>IF(VLOOKUP(G1418,Sku_Consolidated!A2:S957,19,FALSE)="SHOWCASE", VLOOKUP(E1418,Store_Showcase!B2:N144,13, FALSE), IF(VLOOKUP(G1418,Sku_Consolidated!A2:S957,19,FALSE)="VAM",VLOOKUP(E1418,Store_VAM!B2:N273,13, FALSE),VLOOKUP(E1418,Store_SRP!B2:N110,13, FALSE)))</f>
      </c>
      <c r="AC1418" s="1">
        <f>IF(IFERROR(AB1418,TRUE)=TRUE, "-","OK")</f>
      </c>
      <c r="AD1418" s="11" t="s">
        <v>37</v>
      </c>
      <c r="AE1418" s="11" t="s">
        <v>37</v>
      </c>
      <c r="AF1418" s="1">
        <f>IF(IFERROR(VLOOKUP(E1418,Store_Showcase!B2:H144,{5}, FALSE), TRUE)=TRUE, IF(IFERROR(VLOOKUP(E1418,Store_SRP!B2:H110,{5}, FALSE), TRUE)=TRUE,VLOOKUP(E1418,Store_VAM!B2:H273,{5}, FALSE),VLOOKUP(E1418,Store_SRP!B2:H110,{5}, FALSE)), VLOOKUP(E1418,Store_Showcase!B2:H144,{5}, FALSE))</f>
      </c>
      <c r="AG1418" s="1">
        <f>IF(IFERROR(VLOOKUP(E1418,Store_Showcase!B2:H144,{6}, FALSE), TRUE)=TRUE, IF(IFERROR(VLOOKUP(E1418,Store_SRP!B2:H110,{6}, FALSE), TRUE)=TRUE,VLOOKUP(E1418,Store_VAM!B2:H273,{6}, FALSE),VLOOKUP(E1418,Store_SRP!B2:H110,{6}, FALSE)), VLOOKUP(E1418,Store_Showcase!B2:H144,{6}, FALSE))</f>
      </c>
      <c r="AH1418" s="1">
        <f>VLOOKUP(G1418,Sku_Consolidated!A2:R957,18,FALSE)</f>
      </c>
      <c r="AI1418" s="1">
        <f>VLOOKUP(G1418,Sku_Consolidated!A2:S957,19,FALSE)</f>
      </c>
      <c r="AJ1418" s="1">
        <f>VLOOKUP(G1418,Sku_Consolidated!A2:T957,20,FALSE)</f>
      </c>
    </row>
    <row r="1419" spans="1:36" x14ac:dyDescent="0.25">
      <c r="A1419" s="1">
        <v>2024</v>
      </c>
      <c r="B1419" s="1" t="s">
        <v>31</v>
      </c>
      <c r="C1419" s="1" t="s">
        <v>32</v>
      </c>
      <c r="D1419" s="1" t="s">
        <v>33</v>
      </c>
      <c r="E1419" s="9" t="s">
        <v>3328</v>
      </c>
      <c r="F1419" s="1">
        <f>IF(VLOOKUP(G1419,Sku_Consolidated!A2:S957,{19},FALSE)="SHOWCASE", VLOOKUP(E1419,Store_Showcase!B2:C144,{2}, FALSE), IF(VLOOKUP(G1419,Sku_Consolidated!A2:S957,{19},FALSE)="VAM",VLOOKUP(E1419,Store_VAM!B2:C273,{2}, FALSE),VLOOKUP(E1419,Store_SRP!B2:C110,{2}, FALSE)))</f>
      </c>
      <c r="G1419" s="1">
        <v>14281</v>
      </c>
      <c r="H1419" s="1" t="s">
        <v>1621</v>
      </c>
      <c r="I1419" s="10" t="s">
        <v>1474</v>
      </c>
      <c r="J1419" s="1">
        <f>VLOOKUP(G1419,Sku_Consolidated!A2:C957, 3, FALSE)</f>
      </c>
      <c r="K1419" s="10">
        <f>IF(J1419="PACK", I1419, 0)</f>
      </c>
      <c r="L1419" s="10">
        <f>IF(J1419="KG", I1419, I1419 * VLOOKUP(G1419,Sku_Consolidated!A2:U957,21,FALSE))</f>
      </c>
      <c r="M1419" s="10" t="s">
        <v>37</v>
      </c>
      <c r="N1419" s="11" t="s">
        <v>3744</v>
      </c>
      <c r="O1419" s="10" t="s">
        <v>3745</v>
      </c>
      <c r="P1419" s="10">
        <f>N1419 - O1419</f>
      </c>
      <c r="Q1419" s="1">
        <f>VLOOKUP(G1419,Sku_Consolidated!A2:G957,7, FALSE)</f>
      </c>
      <c r="R1419" s="1">
        <f>IF(IFERROR(VLOOKUP(E1419,Store_Showcase!B2:H144,7, FALSE), TRUE)=TRUE, IF(IFERROR(VLOOKUP(E1419,Store_SRP!B2:H110,7, FALSE), TRUE)=TRUE,VLOOKUP(E1419,Store_VAM!B2:H273,7, FALSE),VLOOKUP(E1419,Store_SRP!B2:H110,7, FALSE)), VLOOKUP(E1419,Store_Showcase!B2:H144,7, FALSE))</f>
      </c>
      <c r="S1419" s="1">
        <f>IF(IFERROR(VLOOKUP(E1419,Store_Showcase!B2:I144,8, FALSE), TRUE)=TRUE, IF(IFERROR(VLOOKUP(E1419,Store_SRP!B2:I110,8, FALSE), TRUE)=TRUE,VLOOKUP(E1419,Store_VAM!B2:I273,8, FALSE),VLOOKUP(E1419,Store_SRP!B2:I110,8, FALSE)), VLOOKUP(E1419,Store_Showcase!B2:I144,8, FALSE))</f>
      </c>
      <c r="T1419" s="1">
        <f>VLOOKUP(G1419,Sku_Consolidated!A2:R957,18,FALSE)</f>
      </c>
      <c r="U1419" s="1" t="s">
        <v>3726</v>
      </c>
      <c r="V1419" s="1">
        <f>IF(VLOOKUP(G1419,Sku_Consolidated!A2:S957,19,FALSE)="SHOWCASE", VLOOKUP(E1419,Store_Showcase!B2:L144,11, FALSE), IF(VLOOKUP(G1419,Sku_Consolidated!A2:S957,19,FALSE)="VAM",VLOOKUP(E1419,Store_VAM!B2:L273,11, FALSE),VLOOKUP(E1419,Store_SRP!B2:L110,11, FALSE)))</f>
      </c>
      <c r="W1419" s="1">
        <f>VLOOKUP(G1419,Sku_Consolidated!A2:W957,11,FALSE)</f>
      </c>
      <c r="X1419" s="1">
        <f>VLOOKUP(G1419,Sku_Consolidated!A2:H957,8,FALSE)</f>
      </c>
      <c r="Y1419" s="1">
        <f>VLOOKUP(G1419,Sku_Consolidated!A2:I957,9,FALSE)</f>
      </c>
      <c r="Z1419" s="1" t="s">
        <v>41</v>
      </c>
      <c r="AA1419" s="1">
        <f>VLOOKUP(G1419,Sku_Consolidated!A2:E957,5,FALSE)</f>
      </c>
      <c r="AB1419" s="1">
        <f>IF(VLOOKUP(G1419,Sku_Consolidated!A2:S957,19,FALSE)="SHOWCASE", VLOOKUP(E1419,Store_Showcase!B2:N144,13, FALSE), IF(VLOOKUP(G1419,Sku_Consolidated!A2:S957,19,FALSE)="VAM",VLOOKUP(E1419,Store_VAM!B2:N273,13, FALSE),VLOOKUP(E1419,Store_SRP!B2:N110,13, FALSE)))</f>
      </c>
      <c r="AC1419" s="1">
        <f>IF(IFERROR(AB1419,TRUE)=TRUE, "-","OK")</f>
      </c>
      <c r="AD1419" s="11" t="s">
        <v>37</v>
      </c>
      <c r="AE1419" s="11" t="s">
        <v>37</v>
      </c>
      <c r="AF1419" s="1">
        <f>IF(IFERROR(VLOOKUP(E1419,Store_Showcase!B2:H144,{5}, FALSE), TRUE)=TRUE, IF(IFERROR(VLOOKUP(E1419,Store_SRP!B2:H110,{5}, FALSE), TRUE)=TRUE,VLOOKUP(E1419,Store_VAM!B2:H273,{5}, FALSE),VLOOKUP(E1419,Store_SRP!B2:H110,{5}, FALSE)), VLOOKUP(E1419,Store_Showcase!B2:H144,{5}, FALSE))</f>
      </c>
      <c r="AG1419" s="1">
        <f>IF(IFERROR(VLOOKUP(E1419,Store_Showcase!B2:H144,{6}, FALSE), TRUE)=TRUE, IF(IFERROR(VLOOKUP(E1419,Store_SRP!B2:H110,{6}, FALSE), TRUE)=TRUE,VLOOKUP(E1419,Store_VAM!B2:H273,{6}, FALSE),VLOOKUP(E1419,Store_SRP!B2:H110,{6}, FALSE)), VLOOKUP(E1419,Store_Showcase!B2:H144,{6}, FALSE))</f>
      </c>
      <c r="AH1419" s="1">
        <f>VLOOKUP(G1419,Sku_Consolidated!A2:R957,18,FALSE)</f>
      </c>
      <c r="AI1419" s="1">
        <f>VLOOKUP(G1419,Sku_Consolidated!A2:S957,19,FALSE)</f>
      </c>
      <c r="AJ1419" s="1">
        <f>VLOOKUP(G1419,Sku_Consolidated!A2:T957,20,FALSE)</f>
      </c>
    </row>
    <row r="1420" spans="1:36" x14ac:dyDescent="0.25">
      <c r="A1420" s="1">
        <v>2024</v>
      </c>
      <c r="B1420" s="1" t="s">
        <v>31</v>
      </c>
      <c r="C1420" s="1" t="s">
        <v>32</v>
      </c>
      <c r="D1420" s="1" t="s">
        <v>33</v>
      </c>
      <c r="E1420" s="9" t="s">
        <v>3328</v>
      </c>
      <c r="F1420" s="1">
        <f>IF(VLOOKUP(G1420,Sku_Consolidated!A2:S957,{19},FALSE)="SHOWCASE", VLOOKUP(E1420,Store_Showcase!B2:C144,{2}, FALSE), IF(VLOOKUP(G1420,Sku_Consolidated!A2:S957,{19},FALSE)="VAM",VLOOKUP(E1420,Store_VAM!B2:C273,{2}, FALSE),VLOOKUP(E1420,Store_SRP!B2:C110,{2}, FALSE)))</f>
      </c>
      <c r="G1420" s="1">
        <v>14282</v>
      </c>
      <c r="H1420" s="1" t="s">
        <v>2121</v>
      </c>
      <c r="I1420" s="10" t="s">
        <v>3738</v>
      </c>
      <c r="J1420" s="1">
        <f>VLOOKUP(G1420,Sku_Consolidated!A2:C957, 3, FALSE)</f>
      </c>
      <c r="K1420" s="10">
        <f>IF(J1420="PACK", I1420, 0)</f>
      </c>
      <c r="L1420" s="10">
        <f>IF(J1420="KG", I1420, I1420 * VLOOKUP(G1420,Sku_Consolidated!A2:U957,21,FALSE))</f>
      </c>
      <c r="M1420" s="10" t="s">
        <v>37</v>
      </c>
      <c r="N1420" s="11" t="s">
        <v>173</v>
      </c>
      <c r="O1420" s="10" t="s">
        <v>3746</v>
      </c>
      <c r="P1420" s="10">
        <f>N1420 - O1420</f>
      </c>
      <c r="Q1420" s="1">
        <f>VLOOKUP(G1420,Sku_Consolidated!A2:G957,7, FALSE)</f>
      </c>
      <c r="R1420" s="1">
        <f>IF(IFERROR(VLOOKUP(E1420,Store_Showcase!B2:H144,7, FALSE), TRUE)=TRUE, IF(IFERROR(VLOOKUP(E1420,Store_SRP!B2:H110,7, FALSE), TRUE)=TRUE,VLOOKUP(E1420,Store_VAM!B2:H273,7, FALSE),VLOOKUP(E1420,Store_SRP!B2:H110,7, FALSE)), VLOOKUP(E1420,Store_Showcase!B2:H144,7, FALSE))</f>
      </c>
      <c r="S1420" s="1">
        <f>IF(IFERROR(VLOOKUP(E1420,Store_Showcase!B2:I144,8, FALSE), TRUE)=TRUE, IF(IFERROR(VLOOKUP(E1420,Store_SRP!B2:I110,8, FALSE), TRUE)=TRUE,VLOOKUP(E1420,Store_VAM!B2:I273,8, FALSE),VLOOKUP(E1420,Store_SRP!B2:I110,8, FALSE)), VLOOKUP(E1420,Store_Showcase!B2:I144,8, FALSE))</f>
      </c>
      <c r="T1420" s="1">
        <f>VLOOKUP(G1420,Sku_Consolidated!A2:R957,18,FALSE)</f>
      </c>
      <c r="U1420" s="1" t="s">
        <v>3726</v>
      </c>
      <c r="V1420" s="1">
        <f>IF(VLOOKUP(G1420,Sku_Consolidated!A2:S957,19,FALSE)="SHOWCASE", VLOOKUP(E1420,Store_Showcase!B2:L144,11, FALSE), IF(VLOOKUP(G1420,Sku_Consolidated!A2:S957,19,FALSE)="VAM",VLOOKUP(E1420,Store_VAM!B2:L273,11, FALSE),VLOOKUP(E1420,Store_SRP!B2:L110,11, FALSE)))</f>
      </c>
      <c r="W1420" s="1">
        <f>VLOOKUP(G1420,Sku_Consolidated!A2:W957,11,FALSE)</f>
      </c>
      <c r="X1420" s="1">
        <f>VLOOKUP(G1420,Sku_Consolidated!A2:H957,8,FALSE)</f>
      </c>
      <c r="Y1420" s="1">
        <f>VLOOKUP(G1420,Sku_Consolidated!A2:I957,9,FALSE)</f>
      </c>
      <c r="Z1420" s="1" t="s">
        <v>41</v>
      </c>
      <c r="AA1420" s="1">
        <f>VLOOKUP(G1420,Sku_Consolidated!A2:E957,5,FALSE)</f>
      </c>
      <c r="AB1420" s="1">
        <f>IF(VLOOKUP(G1420,Sku_Consolidated!A2:S957,19,FALSE)="SHOWCASE", VLOOKUP(E1420,Store_Showcase!B2:N144,13, FALSE), IF(VLOOKUP(G1420,Sku_Consolidated!A2:S957,19,FALSE)="VAM",VLOOKUP(E1420,Store_VAM!B2:N273,13, FALSE),VLOOKUP(E1420,Store_SRP!B2:N110,13, FALSE)))</f>
      </c>
      <c r="AC1420" s="1">
        <f>IF(IFERROR(AB1420,TRUE)=TRUE, "-","OK")</f>
      </c>
      <c r="AD1420" s="11" t="s">
        <v>37</v>
      </c>
      <c r="AE1420" s="11" t="s">
        <v>37</v>
      </c>
      <c r="AF1420" s="1">
        <f>IF(IFERROR(VLOOKUP(E1420,Store_Showcase!B2:H144,{5}, FALSE), TRUE)=TRUE, IF(IFERROR(VLOOKUP(E1420,Store_SRP!B2:H110,{5}, FALSE), TRUE)=TRUE,VLOOKUP(E1420,Store_VAM!B2:H273,{5}, FALSE),VLOOKUP(E1420,Store_SRP!B2:H110,{5}, FALSE)), VLOOKUP(E1420,Store_Showcase!B2:H144,{5}, FALSE))</f>
      </c>
      <c r="AG1420" s="1">
        <f>IF(IFERROR(VLOOKUP(E1420,Store_Showcase!B2:H144,{6}, FALSE), TRUE)=TRUE, IF(IFERROR(VLOOKUP(E1420,Store_SRP!B2:H110,{6}, FALSE), TRUE)=TRUE,VLOOKUP(E1420,Store_VAM!B2:H273,{6}, FALSE),VLOOKUP(E1420,Store_SRP!B2:H110,{6}, FALSE)), VLOOKUP(E1420,Store_Showcase!B2:H144,{6}, FALSE))</f>
      </c>
      <c r="AH1420" s="1">
        <f>VLOOKUP(G1420,Sku_Consolidated!A2:R957,18,FALSE)</f>
      </c>
      <c r="AI1420" s="1">
        <f>VLOOKUP(G1420,Sku_Consolidated!A2:S957,19,FALSE)</f>
      </c>
      <c r="AJ1420" s="1">
        <f>VLOOKUP(G1420,Sku_Consolidated!A2:T957,20,FALSE)</f>
      </c>
    </row>
    <row r="1421" spans="1:36" x14ac:dyDescent="0.25">
      <c r="A1421" s="1">
        <v>2024</v>
      </c>
      <c r="B1421" s="1" t="s">
        <v>31</v>
      </c>
      <c r="C1421" s="1" t="s">
        <v>32</v>
      </c>
      <c r="D1421" s="1" t="s">
        <v>33</v>
      </c>
      <c r="E1421" s="9" t="s">
        <v>2311</v>
      </c>
      <c r="F1421" s="1">
        <f>IF(VLOOKUP(G1421,Sku_Consolidated!A2:S957,{19},FALSE)="SHOWCASE", VLOOKUP(E1421,Store_Showcase!B2:C144,{2}, FALSE), IF(VLOOKUP(G1421,Sku_Consolidated!A2:S957,{19},FALSE)="VAM",VLOOKUP(E1421,Store_VAM!B2:C273,{2}, FALSE),VLOOKUP(E1421,Store_SRP!B2:C110,{2}, FALSE)))</f>
      </c>
      <c r="G1421" s="1">
        <v>14266</v>
      </c>
      <c r="H1421" s="1" t="s">
        <v>1433</v>
      </c>
      <c r="I1421" s="10" t="s">
        <v>3747</v>
      </c>
      <c r="J1421" s="1">
        <f>VLOOKUP(G1421,Sku_Consolidated!A2:C957, 3, FALSE)</f>
      </c>
      <c r="K1421" s="10">
        <f>IF(J1421="PACK", I1421, 0)</f>
      </c>
      <c r="L1421" s="10">
        <f>IF(J1421="KG", I1421, I1421 * VLOOKUP(G1421,Sku_Consolidated!A2:U957,21,FALSE))</f>
      </c>
      <c r="M1421" s="10" t="s">
        <v>37</v>
      </c>
      <c r="N1421" s="11" t="s">
        <v>3748</v>
      </c>
      <c r="O1421" s="10" t="s">
        <v>3749</v>
      </c>
      <c r="P1421" s="10">
        <f>N1421 - O1421</f>
      </c>
      <c r="Q1421" s="1">
        <f>VLOOKUP(G1421,Sku_Consolidated!A2:G957,7, FALSE)</f>
      </c>
      <c r="R1421" s="1">
        <f>IF(IFERROR(VLOOKUP(E1421,Store_Showcase!B2:H144,7, FALSE), TRUE)=TRUE, IF(IFERROR(VLOOKUP(E1421,Store_SRP!B2:H110,7, FALSE), TRUE)=TRUE,VLOOKUP(E1421,Store_VAM!B2:H273,7, FALSE),VLOOKUP(E1421,Store_SRP!B2:H110,7, FALSE)), VLOOKUP(E1421,Store_Showcase!B2:H144,7, FALSE))</f>
      </c>
      <c r="S1421" s="1">
        <f>IF(IFERROR(VLOOKUP(E1421,Store_Showcase!B2:I144,8, FALSE), TRUE)=TRUE, IF(IFERROR(VLOOKUP(E1421,Store_SRP!B2:I110,8, FALSE), TRUE)=TRUE,VLOOKUP(E1421,Store_VAM!B2:I273,8, FALSE),VLOOKUP(E1421,Store_SRP!B2:I110,8, FALSE)), VLOOKUP(E1421,Store_Showcase!B2:I144,8, FALSE))</f>
      </c>
      <c r="T1421" s="1">
        <f>VLOOKUP(G1421,Sku_Consolidated!A2:R957,18,FALSE)</f>
      </c>
      <c r="U1421" s="1" t="s">
        <v>3750</v>
      </c>
      <c r="V1421" s="1">
        <f>IF(VLOOKUP(G1421,Sku_Consolidated!A2:S957,19,FALSE)="SHOWCASE", VLOOKUP(E1421,Store_Showcase!B2:L144,11, FALSE), IF(VLOOKUP(G1421,Sku_Consolidated!A2:S957,19,FALSE)="VAM",VLOOKUP(E1421,Store_VAM!B2:L273,11, FALSE),VLOOKUP(E1421,Store_SRP!B2:L110,11, FALSE)))</f>
      </c>
      <c r="W1421" s="1">
        <f>VLOOKUP(G1421,Sku_Consolidated!A2:W957,11,FALSE)</f>
      </c>
      <c r="X1421" s="1">
        <f>VLOOKUP(G1421,Sku_Consolidated!A2:H957,8,FALSE)</f>
      </c>
      <c r="Y1421" s="1">
        <f>VLOOKUP(G1421,Sku_Consolidated!A2:I957,9,FALSE)</f>
      </c>
      <c r="Z1421" s="1" t="s">
        <v>41</v>
      </c>
      <c r="AA1421" s="1">
        <f>VLOOKUP(G1421,Sku_Consolidated!A2:E957,5,FALSE)</f>
      </c>
      <c r="AB1421" s="1">
        <f>IF(VLOOKUP(G1421,Sku_Consolidated!A2:S957,19,FALSE)="SHOWCASE", VLOOKUP(E1421,Store_Showcase!B2:N144,13, FALSE), IF(VLOOKUP(G1421,Sku_Consolidated!A2:S957,19,FALSE)="VAM",VLOOKUP(E1421,Store_VAM!B2:N273,13, FALSE),VLOOKUP(E1421,Store_SRP!B2:N110,13, FALSE)))</f>
      </c>
      <c r="AC1421" s="1">
        <f>IF(IFERROR(AB1421,TRUE)=TRUE, "-","OK")</f>
      </c>
      <c r="AD1421" s="11" t="s">
        <v>37</v>
      </c>
      <c r="AE1421" s="11" t="s">
        <v>37</v>
      </c>
      <c r="AF1421" s="1">
        <f>IF(IFERROR(VLOOKUP(E1421,Store_Showcase!B2:H144,{5}, FALSE), TRUE)=TRUE, IF(IFERROR(VLOOKUP(E1421,Store_SRP!B2:H110,{5}, FALSE), TRUE)=TRUE,VLOOKUP(E1421,Store_VAM!B2:H273,{5}, FALSE),VLOOKUP(E1421,Store_SRP!B2:H110,{5}, FALSE)), VLOOKUP(E1421,Store_Showcase!B2:H144,{5}, FALSE))</f>
      </c>
      <c r="AG1421" s="1">
        <f>IF(IFERROR(VLOOKUP(E1421,Store_Showcase!B2:H144,{6}, FALSE), TRUE)=TRUE, IF(IFERROR(VLOOKUP(E1421,Store_SRP!B2:H110,{6}, FALSE), TRUE)=TRUE,VLOOKUP(E1421,Store_VAM!B2:H273,{6}, FALSE),VLOOKUP(E1421,Store_SRP!B2:H110,{6}, FALSE)), VLOOKUP(E1421,Store_Showcase!B2:H144,{6}, FALSE))</f>
      </c>
      <c r="AH1421" s="1">
        <f>VLOOKUP(G1421,Sku_Consolidated!A2:R957,18,FALSE)</f>
      </c>
      <c r="AI1421" s="1">
        <f>VLOOKUP(G1421,Sku_Consolidated!A2:S957,19,FALSE)</f>
      </c>
      <c r="AJ1421" s="1">
        <f>VLOOKUP(G1421,Sku_Consolidated!A2:T957,20,FALSE)</f>
      </c>
    </row>
    <row r="1422" spans="1:36" x14ac:dyDescent="0.25">
      <c r="A1422" s="1">
        <v>2024</v>
      </c>
      <c r="B1422" s="1" t="s">
        <v>31</v>
      </c>
      <c r="C1422" s="1" t="s">
        <v>32</v>
      </c>
      <c r="D1422" s="1" t="s">
        <v>33</v>
      </c>
      <c r="E1422" s="9" t="s">
        <v>2311</v>
      </c>
      <c r="F1422" s="1">
        <f>IF(VLOOKUP(G1422,Sku_Consolidated!A2:S957,{19},FALSE)="SHOWCASE", VLOOKUP(E1422,Store_Showcase!B2:C144,{2}, FALSE), IF(VLOOKUP(G1422,Sku_Consolidated!A2:S957,{19},FALSE)="VAM",VLOOKUP(E1422,Store_VAM!B2:C273,{2}, FALSE),VLOOKUP(E1422,Store_SRP!B2:C110,{2}, FALSE)))</f>
      </c>
      <c r="G1422" s="1">
        <v>14267</v>
      </c>
      <c r="H1422" s="1" t="s">
        <v>1438</v>
      </c>
      <c r="I1422" s="10" t="s">
        <v>3751</v>
      </c>
      <c r="J1422" s="1">
        <f>VLOOKUP(G1422,Sku_Consolidated!A2:C957, 3, FALSE)</f>
      </c>
      <c r="K1422" s="10">
        <f>IF(J1422="PACK", I1422, 0)</f>
      </c>
      <c r="L1422" s="10">
        <f>IF(J1422="KG", I1422, I1422 * VLOOKUP(G1422,Sku_Consolidated!A2:U957,21,FALSE))</f>
      </c>
      <c r="M1422" s="10" t="s">
        <v>37</v>
      </c>
      <c r="N1422" s="11" t="s">
        <v>3752</v>
      </c>
      <c r="O1422" s="10" t="s">
        <v>3753</v>
      </c>
      <c r="P1422" s="10">
        <f>N1422 - O1422</f>
      </c>
      <c r="Q1422" s="1">
        <f>VLOOKUP(G1422,Sku_Consolidated!A2:G957,7, FALSE)</f>
      </c>
      <c r="R1422" s="1">
        <f>IF(IFERROR(VLOOKUP(E1422,Store_Showcase!B2:H144,7, FALSE), TRUE)=TRUE, IF(IFERROR(VLOOKUP(E1422,Store_SRP!B2:H110,7, FALSE), TRUE)=TRUE,VLOOKUP(E1422,Store_VAM!B2:H273,7, FALSE),VLOOKUP(E1422,Store_SRP!B2:H110,7, FALSE)), VLOOKUP(E1422,Store_Showcase!B2:H144,7, FALSE))</f>
      </c>
      <c r="S1422" s="1">
        <f>IF(IFERROR(VLOOKUP(E1422,Store_Showcase!B2:I144,8, FALSE), TRUE)=TRUE, IF(IFERROR(VLOOKUP(E1422,Store_SRP!B2:I110,8, FALSE), TRUE)=TRUE,VLOOKUP(E1422,Store_VAM!B2:I273,8, FALSE),VLOOKUP(E1422,Store_SRP!B2:I110,8, FALSE)), VLOOKUP(E1422,Store_Showcase!B2:I144,8, FALSE))</f>
      </c>
      <c r="T1422" s="1">
        <f>VLOOKUP(G1422,Sku_Consolidated!A2:R957,18,FALSE)</f>
      </c>
      <c r="U1422" s="1" t="s">
        <v>3750</v>
      </c>
      <c r="V1422" s="1">
        <f>IF(VLOOKUP(G1422,Sku_Consolidated!A2:S957,19,FALSE)="SHOWCASE", VLOOKUP(E1422,Store_Showcase!B2:L144,11, FALSE), IF(VLOOKUP(G1422,Sku_Consolidated!A2:S957,19,FALSE)="VAM",VLOOKUP(E1422,Store_VAM!B2:L273,11, FALSE),VLOOKUP(E1422,Store_SRP!B2:L110,11, FALSE)))</f>
      </c>
      <c r="W1422" s="1">
        <f>VLOOKUP(G1422,Sku_Consolidated!A2:W957,11,FALSE)</f>
      </c>
      <c r="X1422" s="1">
        <f>VLOOKUP(G1422,Sku_Consolidated!A2:H957,8,FALSE)</f>
      </c>
      <c r="Y1422" s="1">
        <f>VLOOKUP(G1422,Sku_Consolidated!A2:I957,9,FALSE)</f>
      </c>
      <c r="Z1422" s="1" t="s">
        <v>41</v>
      </c>
      <c r="AA1422" s="1">
        <f>VLOOKUP(G1422,Sku_Consolidated!A2:E957,5,FALSE)</f>
      </c>
      <c r="AB1422" s="1">
        <f>IF(VLOOKUP(G1422,Sku_Consolidated!A2:S957,19,FALSE)="SHOWCASE", VLOOKUP(E1422,Store_Showcase!B2:N144,13, FALSE), IF(VLOOKUP(G1422,Sku_Consolidated!A2:S957,19,FALSE)="VAM",VLOOKUP(E1422,Store_VAM!B2:N273,13, FALSE),VLOOKUP(E1422,Store_SRP!B2:N110,13, FALSE)))</f>
      </c>
      <c r="AC1422" s="1">
        <f>IF(IFERROR(AB1422,TRUE)=TRUE, "-","OK")</f>
      </c>
      <c r="AD1422" s="11" t="s">
        <v>37</v>
      </c>
      <c r="AE1422" s="11" t="s">
        <v>37</v>
      </c>
      <c r="AF1422" s="1">
        <f>IF(IFERROR(VLOOKUP(E1422,Store_Showcase!B2:H144,{5}, FALSE), TRUE)=TRUE, IF(IFERROR(VLOOKUP(E1422,Store_SRP!B2:H110,{5}, FALSE), TRUE)=TRUE,VLOOKUP(E1422,Store_VAM!B2:H273,{5}, FALSE),VLOOKUP(E1422,Store_SRP!B2:H110,{5}, FALSE)), VLOOKUP(E1422,Store_Showcase!B2:H144,{5}, FALSE))</f>
      </c>
      <c r="AG1422" s="1">
        <f>IF(IFERROR(VLOOKUP(E1422,Store_Showcase!B2:H144,{6}, FALSE), TRUE)=TRUE, IF(IFERROR(VLOOKUP(E1422,Store_SRP!B2:H110,{6}, FALSE), TRUE)=TRUE,VLOOKUP(E1422,Store_VAM!B2:H273,{6}, FALSE),VLOOKUP(E1422,Store_SRP!B2:H110,{6}, FALSE)), VLOOKUP(E1422,Store_Showcase!B2:H144,{6}, FALSE))</f>
      </c>
      <c r="AH1422" s="1">
        <f>VLOOKUP(G1422,Sku_Consolidated!A2:R957,18,FALSE)</f>
      </c>
      <c r="AI1422" s="1">
        <f>VLOOKUP(G1422,Sku_Consolidated!A2:S957,19,FALSE)</f>
      </c>
      <c r="AJ1422" s="1">
        <f>VLOOKUP(G1422,Sku_Consolidated!A2:T957,20,FALSE)</f>
      </c>
    </row>
    <row r="1423" spans="1:36" x14ac:dyDescent="0.25">
      <c r="A1423" s="1">
        <v>2024</v>
      </c>
      <c r="B1423" s="1" t="s">
        <v>31</v>
      </c>
      <c r="C1423" s="1" t="s">
        <v>32</v>
      </c>
      <c r="D1423" s="1" t="s">
        <v>33</v>
      </c>
      <c r="E1423" s="9" t="s">
        <v>2311</v>
      </c>
      <c r="F1423" s="1">
        <f>IF(VLOOKUP(G1423,Sku_Consolidated!A2:S957,{19},FALSE)="SHOWCASE", VLOOKUP(E1423,Store_Showcase!B2:C144,{2}, FALSE), IF(VLOOKUP(G1423,Sku_Consolidated!A2:S957,{19},FALSE)="VAM",VLOOKUP(E1423,Store_VAM!B2:C273,{2}, FALSE),VLOOKUP(E1423,Store_SRP!B2:C110,{2}, FALSE)))</f>
      </c>
      <c r="G1423" s="1">
        <v>14268</v>
      </c>
      <c r="H1423" s="1" t="s">
        <v>1442</v>
      </c>
      <c r="I1423" s="10" t="s">
        <v>3754</v>
      </c>
      <c r="J1423" s="1">
        <f>VLOOKUP(G1423,Sku_Consolidated!A2:C957, 3, FALSE)</f>
      </c>
      <c r="K1423" s="10">
        <f>IF(J1423="PACK", I1423, 0)</f>
      </c>
      <c r="L1423" s="10">
        <f>IF(J1423="KG", I1423, I1423 * VLOOKUP(G1423,Sku_Consolidated!A2:U957,21,FALSE))</f>
      </c>
      <c r="M1423" s="10" t="s">
        <v>37</v>
      </c>
      <c r="N1423" s="11" t="s">
        <v>3755</v>
      </c>
      <c r="O1423" s="10" t="s">
        <v>3756</v>
      </c>
      <c r="P1423" s="10">
        <f>N1423 - O1423</f>
      </c>
      <c r="Q1423" s="1">
        <f>VLOOKUP(G1423,Sku_Consolidated!A2:G957,7, FALSE)</f>
      </c>
      <c r="R1423" s="1">
        <f>IF(IFERROR(VLOOKUP(E1423,Store_Showcase!B2:H144,7, FALSE), TRUE)=TRUE, IF(IFERROR(VLOOKUP(E1423,Store_SRP!B2:H110,7, FALSE), TRUE)=TRUE,VLOOKUP(E1423,Store_VAM!B2:H273,7, FALSE),VLOOKUP(E1423,Store_SRP!B2:H110,7, FALSE)), VLOOKUP(E1423,Store_Showcase!B2:H144,7, FALSE))</f>
      </c>
      <c r="S1423" s="1">
        <f>IF(IFERROR(VLOOKUP(E1423,Store_Showcase!B2:I144,8, FALSE), TRUE)=TRUE, IF(IFERROR(VLOOKUP(E1423,Store_SRP!B2:I110,8, FALSE), TRUE)=TRUE,VLOOKUP(E1423,Store_VAM!B2:I273,8, FALSE),VLOOKUP(E1423,Store_SRP!B2:I110,8, FALSE)), VLOOKUP(E1423,Store_Showcase!B2:I144,8, FALSE))</f>
      </c>
      <c r="T1423" s="1">
        <f>VLOOKUP(G1423,Sku_Consolidated!A2:R957,18,FALSE)</f>
      </c>
      <c r="U1423" s="1" t="s">
        <v>3750</v>
      </c>
      <c r="V1423" s="1">
        <f>IF(VLOOKUP(G1423,Sku_Consolidated!A2:S957,19,FALSE)="SHOWCASE", VLOOKUP(E1423,Store_Showcase!B2:L144,11, FALSE), IF(VLOOKUP(G1423,Sku_Consolidated!A2:S957,19,FALSE)="VAM",VLOOKUP(E1423,Store_VAM!B2:L273,11, FALSE),VLOOKUP(E1423,Store_SRP!B2:L110,11, FALSE)))</f>
      </c>
      <c r="W1423" s="1">
        <f>VLOOKUP(G1423,Sku_Consolidated!A2:W957,11,FALSE)</f>
      </c>
      <c r="X1423" s="1">
        <f>VLOOKUP(G1423,Sku_Consolidated!A2:H957,8,FALSE)</f>
      </c>
      <c r="Y1423" s="1">
        <f>VLOOKUP(G1423,Sku_Consolidated!A2:I957,9,FALSE)</f>
      </c>
      <c r="Z1423" s="1" t="s">
        <v>41</v>
      </c>
      <c r="AA1423" s="1">
        <f>VLOOKUP(G1423,Sku_Consolidated!A2:E957,5,FALSE)</f>
      </c>
      <c r="AB1423" s="1">
        <f>IF(VLOOKUP(G1423,Sku_Consolidated!A2:S957,19,FALSE)="SHOWCASE", VLOOKUP(E1423,Store_Showcase!B2:N144,13, FALSE), IF(VLOOKUP(G1423,Sku_Consolidated!A2:S957,19,FALSE)="VAM",VLOOKUP(E1423,Store_VAM!B2:N273,13, FALSE),VLOOKUP(E1423,Store_SRP!B2:N110,13, FALSE)))</f>
      </c>
      <c r="AC1423" s="1">
        <f>IF(IFERROR(AB1423,TRUE)=TRUE, "-","OK")</f>
      </c>
      <c r="AD1423" s="11" t="s">
        <v>37</v>
      </c>
      <c r="AE1423" s="11" t="s">
        <v>37</v>
      </c>
      <c r="AF1423" s="1">
        <f>IF(IFERROR(VLOOKUP(E1423,Store_Showcase!B2:H144,{5}, FALSE), TRUE)=TRUE, IF(IFERROR(VLOOKUP(E1423,Store_SRP!B2:H110,{5}, FALSE), TRUE)=TRUE,VLOOKUP(E1423,Store_VAM!B2:H273,{5}, FALSE),VLOOKUP(E1423,Store_SRP!B2:H110,{5}, FALSE)), VLOOKUP(E1423,Store_Showcase!B2:H144,{5}, FALSE))</f>
      </c>
      <c r="AG1423" s="1">
        <f>IF(IFERROR(VLOOKUP(E1423,Store_Showcase!B2:H144,{6}, FALSE), TRUE)=TRUE, IF(IFERROR(VLOOKUP(E1423,Store_SRP!B2:H110,{6}, FALSE), TRUE)=TRUE,VLOOKUP(E1423,Store_VAM!B2:H273,{6}, FALSE),VLOOKUP(E1423,Store_SRP!B2:H110,{6}, FALSE)), VLOOKUP(E1423,Store_Showcase!B2:H144,{6}, FALSE))</f>
      </c>
      <c r="AH1423" s="1">
        <f>VLOOKUP(G1423,Sku_Consolidated!A2:R957,18,FALSE)</f>
      </c>
      <c r="AI1423" s="1">
        <f>VLOOKUP(G1423,Sku_Consolidated!A2:S957,19,FALSE)</f>
      </c>
      <c r="AJ1423" s="1">
        <f>VLOOKUP(G1423,Sku_Consolidated!A2:T957,20,FALSE)</f>
      </c>
    </row>
    <row r="1424" spans="1:36" x14ac:dyDescent="0.25">
      <c r="A1424" s="1">
        <v>2024</v>
      </c>
      <c r="B1424" s="1" t="s">
        <v>31</v>
      </c>
      <c r="C1424" s="1" t="s">
        <v>32</v>
      </c>
      <c r="D1424" s="1" t="s">
        <v>33</v>
      </c>
      <c r="E1424" s="9" t="s">
        <v>2311</v>
      </c>
      <c r="F1424" s="1">
        <f>IF(VLOOKUP(G1424,Sku_Consolidated!A2:S957,{19},FALSE)="SHOWCASE", VLOOKUP(E1424,Store_Showcase!B2:C144,{2}, FALSE), IF(VLOOKUP(G1424,Sku_Consolidated!A2:S957,{19},FALSE)="VAM",VLOOKUP(E1424,Store_VAM!B2:C273,{2}, FALSE),VLOOKUP(E1424,Store_SRP!B2:C110,{2}, FALSE)))</f>
      </c>
      <c r="G1424" s="1">
        <v>14269</v>
      </c>
      <c r="H1424" s="1" t="s">
        <v>1446</v>
      </c>
      <c r="I1424" s="10" t="s">
        <v>3757</v>
      </c>
      <c r="J1424" s="1">
        <f>VLOOKUP(G1424,Sku_Consolidated!A2:C957, 3, FALSE)</f>
      </c>
      <c r="K1424" s="10">
        <f>IF(J1424="PACK", I1424, 0)</f>
      </c>
      <c r="L1424" s="10">
        <f>IF(J1424="KG", I1424, I1424 * VLOOKUP(G1424,Sku_Consolidated!A2:U957,21,FALSE))</f>
      </c>
      <c r="M1424" s="10" t="s">
        <v>37</v>
      </c>
      <c r="N1424" s="11" t="s">
        <v>3758</v>
      </c>
      <c r="O1424" s="10" t="s">
        <v>3759</v>
      </c>
      <c r="P1424" s="10">
        <f>N1424 - O1424</f>
      </c>
      <c r="Q1424" s="1">
        <f>VLOOKUP(G1424,Sku_Consolidated!A2:G957,7, FALSE)</f>
      </c>
      <c r="R1424" s="1">
        <f>IF(IFERROR(VLOOKUP(E1424,Store_Showcase!B2:H144,7, FALSE), TRUE)=TRUE, IF(IFERROR(VLOOKUP(E1424,Store_SRP!B2:H110,7, FALSE), TRUE)=TRUE,VLOOKUP(E1424,Store_VAM!B2:H273,7, FALSE),VLOOKUP(E1424,Store_SRP!B2:H110,7, FALSE)), VLOOKUP(E1424,Store_Showcase!B2:H144,7, FALSE))</f>
      </c>
      <c r="S1424" s="1">
        <f>IF(IFERROR(VLOOKUP(E1424,Store_Showcase!B2:I144,8, FALSE), TRUE)=TRUE, IF(IFERROR(VLOOKUP(E1424,Store_SRP!B2:I110,8, FALSE), TRUE)=TRUE,VLOOKUP(E1424,Store_VAM!B2:I273,8, FALSE),VLOOKUP(E1424,Store_SRP!B2:I110,8, FALSE)), VLOOKUP(E1424,Store_Showcase!B2:I144,8, FALSE))</f>
      </c>
      <c r="T1424" s="1">
        <f>VLOOKUP(G1424,Sku_Consolidated!A2:R957,18,FALSE)</f>
      </c>
      <c r="U1424" s="1" t="s">
        <v>3750</v>
      </c>
      <c r="V1424" s="1">
        <f>IF(VLOOKUP(G1424,Sku_Consolidated!A2:S957,19,FALSE)="SHOWCASE", VLOOKUP(E1424,Store_Showcase!B2:L144,11, FALSE), IF(VLOOKUP(G1424,Sku_Consolidated!A2:S957,19,FALSE)="VAM",VLOOKUP(E1424,Store_VAM!B2:L273,11, FALSE),VLOOKUP(E1424,Store_SRP!B2:L110,11, FALSE)))</f>
      </c>
      <c r="W1424" s="1">
        <f>VLOOKUP(G1424,Sku_Consolidated!A2:W957,11,FALSE)</f>
      </c>
      <c r="X1424" s="1">
        <f>VLOOKUP(G1424,Sku_Consolidated!A2:H957,8,FALSE)</f>
      </c>
      <c r="Y1424" s="1">
        <f>VLOOKUP(G1424,Sku_Consolidated!A2:I957,9,FALSE)</f>
      </c>
      <c r="Z1424" s="1" t="s">
        <v>41</v>
      </c>
      <c r="AA1424" s="1">
        <f>VLOOKUP(G1424,Sku_Consolidated!A2:E957,5,FALSE)</f>
      </c>
      <c r="AB1424" s="1">
        <f>IF(VLOOKUP(G1424,Sku_Consolidated!A2:S957,19,FALSE)="SHOWCASE", VLOOKUP(E1424,Store_Showcase!B2:N144,13, FALSE), IF(VLOOKUP(G1424,Sku_Consolidated!A2:S957,19,FALSE)="VAM",VLOOKUP(E1424,Store_VAM!B2:N273,13, FALSE),VLOOKUP(E1424,Store_SRP!B2:N110,13, FALSE)))</f>
      </c>
      <c r="AC1424" s="1">
        <f>IF(IFERROR(AB1424,TRUE)=TRUE, "-","OK")</f>
      </c>
      <c r="AD1424" s="11" t="s">
        <v>37</v>
      </c>
      <c r="AE1424" s="11" t="s">
        <v>37</v>
      </c>
      <c r="AF1424" s="1">
        <f>IF(IFERROR(VLOOKUP(E1424,Store_Showcase!B2:H144,{5}, FALSE), TRUE)=TRUE, IF(IFERROR(VLOOKUP(E1424,Store_SRP!B2:H110,{5}, FALSE), TRUE)=TRUE,VLOOKUP(E1424,Store_VAM!B2:H273,{5}, FALSE),VLOOKUP(E1424,Store_SRP!B2:H110,{5}, FALSE)), VLOOKUP(E1424,Store_Showcase!B2:H144,{5}, FALSE))</f>
      </c>
      <c r="AG1424" s="1">
        <f>IF(IFERROR(VLOOKUP(E1424,Store_Showcase!B2:H144,{6}, FALSE), TRUE)=TRUE, IF(IFERROR(VLOOKUP(E1424,Store_SRP!B2:H110,{6}, FALSE), TRUE)=TRUE,VLOOKUP(E1424,Store_VAM!B2:H273,{6}, FALSE),VLOOKUP(E1424,Store_SRP!B2:H110,{6}, FALSE)), VLOOKUP(E1424,Store_Showcase!B2:H144,{6}, FALSE))</f>
      </c>
      <c r="AH1424" s="1">
        <f>VLOOKUP(G1424,Sku_Consolidated!A2:R957,18,FALSE)</f>
      </c>
      <c r="AI1424" s="1">
        <f>VLOOKUP(G1424,Sku_Consolidated!A2:S957,19,FALSE)</f>
      </c>
      <c r="AJ1424" s="1">
        <f>VLOOKUP(G1424,Sku_Consolidated!A2:T957,20,FALSE)</f>
      </c>
    </row>
    <row r="1425" spans="1:36" x14ac:dyDescent="0.25">
      <c r="A1425" s="1">
        <v>2024</v>
      </c>
      <c r="B1425" s="1" t="s">
        <v>31</v>
      </c>
      <c r="C1425" s="1" t="s">
        <v>32</v>
      </c>
      <c r="D1425" s="1" t="s">
        <v>33</v>
      </c>
      <c r="E1425" s="9" t="s">
        <v>2311</v>
      </c>
      <c r="F1425" s="1">
        <f>IF(VLOOKUP(G1425,Sku_Consolidated!A2:S957,{19},FALSE)="SHOWCASE", VLOOKUP(E1425,Store_Showcase!B2:C144,{2}, FALSE), IF(VLOOKUP(G1425,Sku_Consolidated!A2:S957,{19},FALSE)="VAM",VLOOKUP(E1425,Store_VAM!B2:C273,{2}, FALSE),VLOOKUP(E1425,Store_SRP!B2:C110,{2}, FALSE)))</f>
      </c>
      <c r="G1425" s="1">
        <v>14275</v>
      </c>
      <c r="H1425" s="1" t="s">
        <v>1454</v>
      </c>
      <c r="I1425" s="10" t="s">
        <v>3760</v>
      </c>
      <c r="J1425" s="1">
        <f>VLOOKUP(G1425,Sku_Consolidated!A2:C957, 3, FALSE)</f>
      </c>
      <c r="K1425" s="10">
        <f>IF(J1425="PACK", I1425, 0)</f>
      </c>
      <c r="L1425" s="10">
        <f>IF(J1425="KG", I1425, I1425 * VLOOKUP(G1425,Sku_Consolidated!A2:U957,21,FALSE))</f>
      </c>
      <c r="M1425" s="10" t="s">
        <v>37</v>
      </c>
      <c r="N1425" s="11" t="s">
        <v>3761</v>
      </c>
      <c r="O1425" s="10" t="s">
        <v>3762</v>
      </c>
      <c r="P1425" s="10">
        <f>N1425 - O1425</f>
      </c>
      <c r="Q1425" s="1">
        <f>VLOOKUP(G1425,Sku_Consolidated!A2:G957,7, FALSE)</f>
      </c>
      <c r="R1425" s="1">
        <f>IF(IFERROR(VLOOKUP(E1425,Store_Showcase!B2:H144,7, FALSE), TRUE)=TRUE, IF(IFERROR(VLOOKUP(E1425,Store_SRP!B2:H110,7, FALSE), TRUE)=TRUE,VLOOKUP(E1425,Store_VAM!B2:H273,7, FALSE),VLOOKUP(E1425,Store_SRP!B2:H110,7, FALSE)), VLOOKUP(E1425,Store_Showcase!B2:H144,7, FALSE))</f>
      </c>
      <c r="S1425" s="1">
        <f>IF(IFERROR(VLOOKUP(E1425,Store_Showcase!B2:I144,8, FALSE), TRUE)=TRUE, IF(IFERROR(VLOOKUP(E1425,Store_SRP!B2:I110,8, FALSE), TRUE)=TRUE,VLOOKUP(E1425,Store_VAM!B2:I273,8, FALSE),VLOOKUP(E1425,Store_SRP!B2:I110,8, FALSE)), VLOOKUP(E1425,Store_Showcase!B2:I144,8, FALSE))</f>
      </c>
      <c r="T1425" s="1">
        <f>VLOOKUP(G1425,Sku_Consolidated!A2:R957,18,FALSE)</f>
      </c>
      <c r="U1425" s="1" t="s">
        <v>3750</v>
      </c>
      <c r="V1425" s="1">
        <f>IF(VLOOKUP(G1425,Sku_Consolidated!A2:S957,19,FALSE)="SHOWCASE", VLOOKUP(E1425,Store_Showcase!B2:L144,11, FALSE), IF(VLOOKUP(G1425,Sku_Consolidated!A2:S957,19,FALSE)="VAM",VLOOKUP(E1425,Store_VAM!B2:L273,11, FALSE),VLOOKUP(E1425,Store_SRP!B2:L110,11, FALSE)))</f>
      </c>
      <c r="W1425" s="1">
        <f>VLOOKUP(G1425,Sku_Consolidated!A2:W957,11,FALSE)</f>
      </c>
      <c r="X1425" s="1">
        <f>VLOOKUP(G1425,Sku_Consolidated!A2:H957,8,FALSE)</f>
      </c>
      <c r="Y1425" s="1">
        <f>VLOOKUP(G1425,Sku_Consolidated!A2:I957,9,FALSE)</f>
      </c>
      <c r="Z1425" s="1" t="s">
        <v>41</v>
      </c>
      <c r="AA1425" s="1">
        <f>VLOOKUP(G1425,Sku_Consolidated!A2:E957,5,FALSE)</f>
      </c>
      <c r="AB1425" s="1">
        <f>IF(VLOOKUP(G1425,Sku_Consolidated!A2:S957,19,FALSE)="SHOWCASE", VLOOKUP(E1425,Store_Showcase!B2:N144,13, FALSE), IF(VLOOKUP(G1425,Sku_Consolidated!A2:S957,19,FALSE)="VAM",VLOOKUP(E1425,Store_VAM!B2:N273,13, FALSE),VLOOKUP(E1425,Store_SRP!B2:N110,13, FALSE)))</f>
      </c>
      <c r="AC1425" s="1">
        <f>IF(IFERROR(AB1425,TRUE)=TRUE, "-","OK")</f>
      </c>
      <c r="AD1425" s="11" t="s">
        <v>37</v>
      </c>
      <c r="AE1425" s="11" t="s">
        <v>37</v>
      </c>
      <c r="AF1425" s="1">
        <f>IF(IFERROR(VLOOKUP(E1425,Store_Showcase!B2:H144,{5}, FALSE), TRUE)=TRUE, IF(IFERROR(VLOOKUP(E1425,Store_SRP!B2:H110,{5}, FALSE), TRUE)=TRUE,VLOOKUP(E1425,Store_VAM!B2:H273,{5}, FALSE),VLOOKUP(E1425,Store_SRP!B2:H110,{5}, FALSE)), VLOOKUP(E1425,Store_Showcase!B2:H144,{5}, FALSE))</f>
      </c>
      <c r="AG1425" s="1">
        <f>IF(IFERROR(VLOOKUP(E1425,Store_Showcase!B2:H144,{6}, FALSE), TRUE)=TRUE, IF(IFERROR(VLOOKUP(E1425,Store_SRP!B2:H110,{6}, FALSE), TRUE)=TRUE,VLOOKUP(E1425,Store_VAM!B2:H273,{6}, FALSE),VLOOKUP(E1425,Store_SRP!B2:H110,{6}, FALSE)), VLOOKUP(E1425,Store_Showcase!B2:H144,{6}, FALSE))</f>
      </c>
      <c r="AH1425" s="1">
        <f>VLOOKUP(G1425,Sku_Consolidated!A2:R957,18,FALSE)</f>
      </c>
      <c r="AI1425" s="1">
        <f>VLOOKUP(G1425,Sku_Consolidated!A2:S957,19,FALSE)</f>
      </c>
      <c r="AJ1425" s="1">
        <f>VLOOKUP(G1425,Sku_Consolidated!A2:T957,20,FALSE)</f>
      </c>
    </row>
    <row r="1426" spans="1:36" x14ac:dyDescent="0.25">
      <c r="A1426" s="1">
        <v>2024</v>
      </c>
      <c r="B1426" s="1" t="s">
        <v>31</v>
      </c>
      <c r="C1426" s="1" t="s">
        <v>32</v>
      </c>
      <c r="D1426" s="1" t="s">
        <v>33</v>
      </c>
      <c r="E1426" s="9" t="s">
        <v>2311</v>
      </c>
      <c r="F1426" s="1">
        <f>IF(VLOOKUP(G1426,Sku_Consolidated!A2:S957,{19},FALSE)="SHOWCASE", VLOOKUP(E1426,Store_Showcase!B2:C144,{2}, FALSE), IF(VLOOKUP(G1426,Sku_Consolidated!A2:S957,{19},FALSE)="VAM",VLOOKUP(E1426,Store_VAM!B2:C273,{2}, FALSE),VLOOKUP(E1426,Store_SRP!B2:C110,{2}, FALSE)))</f>
      </c>
      <c r="G1426" s="1">
        <v>14280</v>
      </c>
      <c r="H1426" s="1" t="s">
        <v>1458</v>
      </c>
      <c r="I1426" s="10" t="s">
        <v>3763</v>
      </c>
      <c r="J1426" s="1">
        <f>VLOOKUP(G1426,Sku_Consolidated!A2:C957, 3, FALSE)</f>
      </c>
      <c r="K1426" s="10">
        <f>IF(J1426="PACK", I1426, 0)</f>
      </c>
      <c r="L1426" s="10">
        <f>IF(J1426="KG", I1426, I1426 * VLOOKUP(G1426,Sku_Consolidated!A2:U957,21,FALSE))</f>
      </c>
      <c r="M1426" s="10" t="s">
        <v>37</v>
      </c>
      <c r="N1426" s="11" t="s">
        <v>3764</v>
      </c>
      <c r="O1426" s="10" t="s">
        <v>3765</v>
      </c>
      <c r="P1426" s="10">
        <f>N1426 - O1426</f>
      </c>
      <c r="Q1426" s="1">
        <f>VLOOKUP(G1426,Sku_Consolidated!A2:G957,7, FALSE)</f>
      </c>
      <c r="R1426" s="1">
        <f>IF(IFERROR(VLOOKUP(E1426,Store_Showcase!B2:H144,7, FALSE), TRUE)=TRUE, IF(IFERROR(VLOOKUP(E1426,Store_SRP!B2:H110,7, FALSE), TRUE)=TRUE,VLOOKUP(E1426,Store_VAM!B2:H273,7, FALSE),VLOOKUP(E1426,Store_SRP!B2:H110,7, FALSE)), VLOOKUP(E1426,Store_Showcase!B2:H144,7, FALSE))</f>
      </c>
      <c r="S1426" s="1">
        <f>IF(IFERROR(VLOOKUP(E1426,Store_Showcase!B2:I144,8, FALSE), TRUE)=TRUE, IF(IFERROR(VLOOKUP(E1426,Store_SRP!B2:I110,8, FALSE), TRUE)=TRUE,VLOOKUP(E1426,Store_VAM!B2:I273,8, FALSE),VLOOKUP(E1426,Store_SRP!B2:I110,8, FALSE)), VLOOKUP(E1426,Store_Showcase!B2:I144,8, FALSE))</f>
      </c>
      <c r="T1426" s="1">
        <f>VLOOKUP(G1426,Sku_Consolidated!A2:R957,18,FALSE)</f>
      </c>
      <c r="U1426" s="1" t="s">
        <v>3750</v>
      </c>
      <c r="V1426" s="1">
        <f>IF(VLOOKUP(G1426,Sku_Consolidated!A2:S957,19,FALSE)="SHOWCASE", VLOOKUP(E1426,Store_Showcase!B2:L144,11, FALSE), IF(VLOOKUP(G1426,Sku_Consolidated!A2:S957,19,FALSE)="VAM",VLOOKUP(E1426,Store_VAM!B2:L273,11, FALSE),VLOOKUP(E1426,Store_SRP!B2:L110,11, FALSE)))</f>
      </c>
      <c r="W1426" s="1">
        <f>VLOOKUP(G1426,Sku_Consolidated!A2:W957,11,FALSE)</f>
      </c>
      <c r="X1426" s="1">
        <f>VLOOKUP(G1426,Sku_Consolidated!A2:H957,8,FALSE)</f>
      </c>
      <c r="Y1426" s="1">
        <f>VLOOKUP(G1426,Sku_Consolidated!A2:I957,9,FALSE)</f>
      </c>
      <c r="Z1426" s="1" t="s">
        <v>41</v>
      </c>
      <c r="AA1426" s="1">
        <f>VLOOKUP(G1426,Sku_Consolidated!A2:E957,5,FALSE)</f>
      </c>
      <c r="AB1426" s="1">
        <f>IF(VLOOKUP(G1426,Sku_Consolidated!A2:S957,19,FALSE)="SHOWCASE", VLOOKUP(E1426,Store_Showcase!B2:N144,13, FALSE), IF(VLOOKUP(G1426,Sku_Consolidated!A2:S957,19,FALSE)="VAM",VLOOKUP(E1426,Store_VAM!B2:N273,13, FALSE),VLOOKUP(E1426,Store_SRP!B2:N110,13, FALSE)))</f>
      </c>
      <c r="AC1426" s="1">
        <f>IF(IFERROR(AB1426,TRUE)=TRUE, "-","OK")</f>
      </c>
      <c r="AD1426" s="11" t="s">
        <v>37</v>
      </c>
      <c r="AE1426" s="11" t="s">
        <v>37</v>
      </c>
      <c r="AF1426" s="1">
        <f>IF(IFERROR(VLOOKUP(E1426,Store_Showcase!B2:H144,{5}, FALSE), TRUE)=TRUE, IF(IFERROR(VLOOKUP(E1426,Store_SRP!B2:H110,{5}, FALSE), TRUE)=TRUE,VLOOKUP(E1426,Store_VAM!B2:H273,{5}, FALSE),VLOOKUP(E1426,Store_SRP!B2:H110,{5}, FALSE)), VLOOKUP(E1426,Store_Showcase!B2:H144,{5}, FALSE))</f>
      </c>
      <c r="AG1426" s="1">
        <f>IF(IFERROR(VLOOKUP(E1426,Store_Showcase!B2:H144,{6}, FALSE), TRUE)=TRUE, IF(IFERROR(VLOOKUP(E1426,Store_SRP!B2:H110,{6}, FALSE), TRUE)=TRUE,VLOOKUP(E1426,Store_VAM!B2:H273,{6}, FALSE),VLOOKUP(E1426,Store_SRP!B2:H110,{6}, FALSE)), VLOOKUP(E1426,Store_Showcase!B2:H144,{6}, FALSE))</f>
      </c>
      <c r="AH1426" s="1">
        <f>VLOOKUP(G1426,Sku_Consolidated!A2:R957,18,FALSE)</f>
      </c>
      <c r="AI1426" s="1">
        <f>VLOOKUP(G1426,Sku_Consolidated!A2:S957,19,FALSE)</f>
      </c>
      <c r="AJ1426" s="1">
        <f>VLOOKUP(G1426,Sku_Consolidated!A2:T957,20,FALSE)</f>
      </c>
    </row>
    <row r="1427" spans="1:36" x14ac:dyDescent="0.25">
      <c r="A1427" s="1">
        <v>2024</v>
      </c>
      <c r="B1427" s="1" t="s">
        <v>31</v>
      </c>
      <c r="C1427" s="1" t="s">
        <v>32</v>
      </c>
      <c r="D1427" s="1" t="s">
        <v>33</v>
      </c>
      <c r="E1427" s="9" t="s">
        <v>2311</v>
      </c>
      <c r="F1427" s="1">
        <f>IF(VLOOKUP(G1427,Sku_Consolidated!A2:S957,{19},FALSE)="SHOWCASE", VLOOKUP(E1427,Store_Showcase!B2:C144,{2}, FALSE), IF(VLOOKUP(G1427,Sku_Consolidated!A2:S957,{19},FALSE)="VAM",VLOOKUP(E1427,Store_VAM!B2:C273,{2}, FALSE),VLOOKUP(E1427,Store_SRP!B2:C110,{2}, FALSE)))</f>
      </c>
      <c r="G1427" s="1">
        <v>14281</v>
      </c>
      <c r="H1427" s="1" t="s">
        <v>1621</v>
      </c>
      <c r="I1427" s="10" t="s">
        <v>3766</v>
      </c>
      <c r="J1427" s="1">
        <f>VLOOKUP(G1427,Sku_Consolidated!A2:C957, 3, FALSE)</f>
      </c>
      <c r="K1427" s="10">
        <f>IF(J1427="PACK", I1427, 0)</f>
      </c>
      <c r="L1427" s="10">
        <f>IF(J1427="KG", I1427, I1427 * VLOOKUP(G1427,Sku_Consolidated!A2:U957,21,FALSE))</f>
      </c>
      <c r="M1427" s="10" t="s">
        <v>37</v>
      </c>
      <c r="N1427" s="11" t="s">
        <v>3767</v>
      </c>
      <c r="O1427" s="10" t="s">
        <v>3768</v>
      </c>
      <c r="P1427" s="10">
        <f>N1427 - O1427</f>
      </c>
      <c r="Q1427" s="1">
        <f>VLOOKUP(G1427,Sku_Consolidated!A2:G957,7, FALSE)</f>
      </c>
      <c r="R1427" s="1">
        <f>IF(IFERROR(VLOOKUP(E1427,Store_Showcase!B2:H144,7, FALSE), TRUE)=TRUE, IF(IFERROR(VLOOKUP(E1427,Store_SRP!B2:H110,7, FALSE), TRUE)=TRUE,VLOOKUP(E1427,Store_VAM!B2:H273,7, FALSE),VLOOKUP(E1427,Store_SRP!B2:H110,7, FALSE)), VLOOKUP(E1427,Store_Showcase!B2:H144,7, FALSE))</f>
      </c>
      <c r="S1427" s="1">
        <f>IF(IFERROR(VLOOKUP(E1427,Store_Showcase!B2:I144,8, FALSE), TRUE)=TRUE, IF(IFERROR(VLOOKUP(E1427,Store_SRP!B2:I110,8, FALSE), TRUE)=TRUE,VLOOKUP(E1427,Store_VAM!B2:I273,8, FALSE),VLOOKUP(E1427,Store_SRP!B2:I110,8, FALSE)), VLOOKUP(E1427,Store_Showcase!B2:I144,8, FALSE))</f>
      </c>
      <c r="T1427" s="1">
        <f>VLOOKUP(G1427,Sku_Consolidated!A2:R957,18,FALSE)</f>
      </c>
      <c r="U1427" s="1" t="s">
        <v>3750</v>
      </c>
      <c r="V1427" s="1">
        <f>IF(VLOOKUP(G1427,Sku_Consolidated!A2:S957,19,FALSE)="SHOWCASE", VLOOKUP(E1427,Store_Showcase!B2:L144,11, FALSE), IF(VLOOKUP(G1427,Sku_Consolidated!A2:S957,19,FALSE)="VAM",VLOOKUP(E1427,Store_VAM!B2:L273,11, FALSE),VLOOKUP(E1427,Store_SRP!B2:L110,11, FALSE)))</f>
      </c>
      <c r="W1427" s="1">
        <f>VLOOKUP(G1427,Sku_Consolidated!A2:W957,11,FALSE)</f>
      </c>
      <c r="X1427" s="1">
        <f>VLOOKUP(G1427,Sku_Consolidated!A2:H957,8,FALSE)</f>
      </c>
      <c r="Y1427" s="1">
        <f>VLOOKUP(G1427,Sku_Consolidated!A2:I957,9,FALSE)</f>
      </c>
      <c r="Z1427" s="1" t="s">
        <v>41</v>
      </c>
      <c r="AA1427" s="1">
        <f>VLOOKUP(G1427,Sku_Consolidated!A2:E957,5,FALSE)</f>
      </c>
      <c r="AB1427" s="1">
        <f>IF(VLOOKUP(G1427,Sku_Consolidated!A2:S957,19,FALSE)="SHOWCASE", VLOOKUP(E1427,Store_Showcase!B2:N144,13, FALSE), IF(VLOOKUP(G1427,Sku_Consolidated!A2:S957,19,FALSE)="VAM",VLOOKUP(E1427,Store_VAM!B2:N273,13, FALSE),VLOOKUP(E1427,Store_SRP!B2:N110,13, FALSE)))</f>
      </c>
      <c r="AC1427" s="1">
        <f>IF(IFERROR(AB1427,TRUE)=TRUE, "-","OK")</f>
      </c>
      <c r="AD1427" s="11" t="s">
        <v>37</v>
      </c>
      <c r="AE1427" s="11" t="s">
        <v>37</v>
      </c>
      <c r="AF1427" s="1">
        <f>IF(IFERROR(VLOOKUP(E1427,Store_Showcase!B2:H144,{5}, FALSE), TRUE)=TRUE, IF(IFERROR(VLOOKUP(E1427,Store_SRP!B2:H110,{5}, FALSE), TRUE)=TRUE,VLOOKUP(E1427,Store_VAM!B2:H273,{5}, FALSE),VLOOKUP(E1427,Store_SRP!B2:H110,{5}, FALSE)), VLOOKUP(E1427,Store_Showcase!B2:H144,{5}, FALSE))</f>
      </c>
      <c r="AG1427" s="1">
        <f>IF(IFERROR(VLOOKUP(E1427,Store_Showcase!B2:H144,{6}, FALSE), TRUE)=TRUE, IF(IFERROR(VLOOKUP(E1427,Store_SRP!B2:H110,{6}, FALSE), TRUE)=TRUE,VLOOKUP(E1427,Store_VAM!B2:H273,{6}, FALSE),VLOOKUP(E1427,Store_SRP!B2:H110,{6}, FALSE)), VLOOKUP(E1427,Store_Showcase!B2:H144,{6}, FALSE))</f>
      </c>
      <c r="AH1427" s="1">
        <f>VLOOKUP(G1427,Sku_Consolidated!A2:R957,18,FALSE)</f>
      </c>
      <c r="AI1427" s="1">
        <f>VLOOKUP(G1427,Sku_Consolidated!A2:S957,19,FALSE)</f>
      </c>
      <c r="AJ1427" s="1">
        <f>VLOOKUP(G1427,Sku_Consolidated!A2:T957,20,FALSE)</f>
      </c>
    </row>
    <row r="1428" spans="1:36" x14ac:dyDescent="0.25">
      <c r="A1428" s="1">
        <v>2024</v>
      </c>
      <c r="B1428" s="1" t="s">
        <v>31</v>
      </c>
      <c r="C1428" s="1" t="s">
        <v>32</v>
      </c>
      <c r="D1428" s="1" t="s">
        <v>33</v>
      </c>
      <c r="E1428" s="9" t="s">
        <v>3450</v>
      </c>
      <c r="F1428" s="1">
        <f>IF(VLOOKUP(G1428,Sku_Consolidated!A2:S957,{19},FALSE)="SHOWCASE", VLOOKUP(E1428,Store_Showcase!B2:C144,{2}, FALSE), IF(VLOOKUP(G1428,Sku_Consolidated!A2:S957,{19},FALSE)="VAM",VLOOKUP(E1428,Store_VAM!B2:C273,{2}, FALSE),VLOOKUP(E1428,Store_SRP!B2:C110,{2}, FALSE)))</f>
      </c>
      <c r="G1428" s="1">
        <v>14266</v>
      </c>
      <c r="H1428" s="1" t="s">
        <v>1433</v>
      </c>
      <c r="I1428" s="10" t="s">
        <v>3769</v>
      </c>
      <c r="J1428" s="1">
        <f>VLOOKUP(G1428,Sku_Consolidated!A2:C957, 3, FALSE)</f>
      </c>
      <c r="K1428" s="10">
        <f>IF(J1428="PACK", I1428, 0)</f>
      </c>
      <c r="L1428" s="10">
        <f>IF(J1428="KG", I1428, I1428 * VLOOKUP(G1428,Sku_Consolidated!A2:U957,21,FALSE))</f>
      </c>
      <c r="M1428" s="10" t="s">
        <v>37</v>
      </c>
      <c r="N1428" s="11" t="s">
        <v>3770</v>
      </c>
      <c r="O1428" s="10" t="s">
        <v>3771</v>
      </c>
      <c r="P1428" s="10">
        <f>N1428 - O1428</f>
      </c>
      <c r="Q1428" s="1">
        <f>VLOOKUP(G1428,Sku_Consolidated!A2:G957,7, FALSE)</f>
      </c>
      <c r="R1428" s="1">
        <f>IF(IFERROR(VLOOKUP(E1428,Store_Showcase!B2:H144,7, FALSE), TRUE)=TRUE, IF(IFERROR(VLOOKUP(E1428,Store_SRP!B2:H110,7, FALSE), TRUE)=TRUE,VLOOKUP(E1428,Store_VAM!B2:H273,7, FALSE),VLOOKUP(E1428,Store_SRP!B2:H110,7, FALSE)), VLOOKUP(E1428,Store_Showcase!B2:H144,7, FALSE))</f>
      </c>
      <c r="S1428" s="1">
        <f>IF(IFERROR(VLOOKUP(E1428,Store_Showcase!B2:I144,8, FALSE), TRUE)=TRUE, IF(IFERROR(VLOOKUP(E1428,Store_SRP!B2:I110,8, FALSE), TRUE)=TRUE,VLOOKUP(E1428,Store_VAM!B2:I273,8, FALSE),VLOOKUP(E1428,Store_SRP!B2:I110,8, FALSE)), VLOOKUP(E1428,Store_Showcase!B2:I144,8, FALSE))</f>
      </c>
      <c r="T1428" s="1">
        <f>VLOOKUP(G1428,Sku_Consolidated!A2:R957,18,FALSE)</f>
      </c>
      <c r="U1428" s="1" t="s">
        <v>3772</v>
      </c>
      <c r="V1428" s="1">
        <f>IF(VLOOKUP(G1428,Sku_Consolidated!A2:S957,19,FALSE)="SHOWCASE", VLOOKUP(E1428,Store_Showcase!B2:L144,11, FALSE), IF(VLOOKUP(G1428,Sku_Consolidated!A2:S957,19,FALSE)="VAM",VLOOKUP(E1428,Store_VAM!B2:L273,11, FALSE),VLOOKUP(E1428,Store_SRP!B2:L110,11, FALSE)))</f>
      </c>
      <c r="W1428" s="1">
        <f>VLOOKUP(G1428,Sku_Consolidated!A2:W957,11,FALSE)</f>
      </c>
      <c r="X1428" s="1">
        <f>VLOOKUP(G1428,Sku_Consolidated!A2:H957,8,FALSE)</f>
      </c>
      <c r="Y1428" s="1">
        <f>VLOOKUP(G1428,Sku_Consolidated!A2:I957,9,FALSE)</f>
      </c>
      <c r="Z1428" s="1" t="s">
        <v>41</v>
      </c>
      <c r="AA1428" s="1">
        <f>VLOOKUP(G1428,Sku_Consolidated!A2:E957,5,FALSE)</f>
      </c>
      <c r="AB1428" s="1">
        <f>IF(VLOOKUP(G1428,Sku_Consolidated!A2:S957,19,FALSE)="SHOWCASE", VLOOKUP(E1428,Store_Showcase!B2:N144,13, FALSE), IF(VLOOKUP(G1428,Sku_Consolidated!A2:S957,19,FALSE)="VAM",VLOOKUP(E1428,Store_VAM!B2:N273,13, FALSE),VLOOKUP(E1428,Store_SRP!B2:N110,13, FALSE)))</f>
      </c>
      <c r="AC1428" s="1">
        <f>IF(IFERROR(AB1428,TRUE)=TRUE, "-","OK")</f>
      </c>
      <c r="AD1428" s="11" t="s">
        <v>37</v>
      </c>
      <c r="AE1428" s="11" t="s">
        <v>37</v>
      </c>
      <c r="AF1428" s="1">
        <f>IF(IFERROR(VLOOKUP(E1428,Store_Showcase!B2:H144,{5}, FALSE), TRUE)=TRUE, IF(IFERROR(VLOOKUP(E1428,Store_SRP!B2:H110,{5}, FALSE), TRUE)=TRUE,VLOOKUP(E1428,Store_VAM!B2:H273,{5}, FALSE),VLOOKUP(E1428,Store_SRP!B2:H110,{5}, FALSE)), VLOOKUP(E1428,Store_Showcase!B2:H144,{5}, FALSE))</f>
      </c>
      <c r="AG1428" s="1">
        <f>IF(IFERROR(VLOOKUP(E1428,Store_Showcase!B2:H144,{6}, FALSE), TRUE)=TRUE, IF(IFERROR(VLOOKUP(E1428,Store_SRP!B2:H110,{6}, FALSE), TRUE)=TRUE,VLOOKUP(E1428,Store_VAM!B2:H273,{6}, FALSE),VLOOKUP(E1428,Store_SRP!B2:H110,{6}, FALSE)), VLOOKUP(E1428,Store_Showcase!B2:H144,{6}, FALSE))</f>
      </c>
      <c r="AH1428" s="1">
        <f>VLOOKUP(G1428,Sku_Consolidated!A2:R957,18,FALSE)</f>
      </c>
      <c r="AI1428" s="1">
        <f>VLOOKUP(G1428,Sku_Consolidated!A2:S957,19,FALSE)</f>
      </c>
      <c r="AJ1428" s="1">
        <f>VLOOKUP(G1428,Sku_Consolidated!A2:T957,20,FALSE)</f>
      </c>
    </row>
    <row r="1429" spans="1:36" x14ac:dyDescent="0.25">
      <c r="A1429" s="1">
        <v>2024</v>
      </c>
      <c r="B1429" s="1" t="s">
        <v>31</v>
      </c>
      <c r="C1429" s="1" t="s">
        <v>32</v>
      </c>
      <c r="D1429" s="1" t="s">
        <v>33</v>
      </c>
      <c r="E1429" s="9" t="s">
        <v>3450</v>
      </c>
      <c r="F1429" s="1">
        <f>IF(VLOOKUP(G1429,Sku_Consolidated!A2:S957,{19},FALSE)="SHOWCASE", VLOOKUP(E1429,Store_Showcase!B2:C144,{2}, FALSE), IF(VLOOKUP(G1429,Sku_Consolidated!A2:S957,{19},FALSE)="VAM",VLOOKUP(E1429,Store_VAM!B2:C273,{2}, FALSE),VLOOKUP(E1429,Store_SRP!B2:C110,{2}, FALSE)))</f>
      </c>
      <c r="G1429" s="1">
        <v>14267</v>
      </c>
      <c r="H1429" s="1" t="s">
        <v>1438</v>
      </c>
      <c r="I1429" s="10" t="s">
        <v>1930</v>
      </c>
      <c r="J1429" s="1">
        <f>VLOOKUP(G1429,Sku_Consolidated!A2:C957, 3, FALSE)</f>
      </c>
      <c r="K1429" s="10">
        <f>IF(J1429="PACK", I1429, 0)</f>
      </c>
      <c r="L1429" s="10">
        <f>IF(J1429="KG", I1429, I1429 * VLOOKUP(G1429,Sku_Consolidated!A2:U957,21,FALSE))</f>
      </c>
      <c r="M1429" s="10" t="s">
        <v>37</v>
      </c>
      <c r="N1429" s="11" t="s">
        <v>3773</v>
      </c>
      <c r="O1429" s="10" t="s">
        <v>3774</v>
      </c>
      <c r="P1429" s="10">
        <f>N1429 - O1429</f>
      </c>
      <c r="Q1429" s="1">
        <f>VLOOKUP(G1429,Sku_Consolidated!A2:G957,7, FALSE)</f>
      </c>
      <c r="R1429" s="1">
        <f>IF(IFERROR(VLOOKUP(E1429,Store_Showcase!B2:H144,7, FALSE), TRUE)=TRUE, IF(IFERROR(VLOOKUP(E1429,Store_SRP!B2:H110,7, FALSE), TRUE)=TRUE,VLOOKUP(E1429,Store_VAM!B2:H273,7, FALSE),VLOOKUP(E1429,Store_SRP!B2:H110,7, FALSE)), VLOOKUP(E1429,Store_Showcase!B2:H144,7, FALSE))</f>
      </c>
      <c r="S1429" s="1">
        <f>IF(IFERROR(VLOOKUP(E1429,Store_Showcase!B2:I144,8, FALSE), TRUE)=TRUE, IF(IFERROR(VLOOKUP(E1429,Store_SRP!B2:I110,8, FALSE), TRUE)=TRUE,VLOOKUP(E1429,Store_VAM!B2:I273,8, FALSE),VLOOKUP(E1429,Store_SRP!B2:I110,8, FALSE)), VLOOKUP(E1429,Store_Showcase!B2:I144,8, FALSE))</f>
      </c>
      <c r="T1429" s="1">
        <f>VLOOKUP(G1429,Sku_Consolidated!A2:R957,18,FALSE)</f>
      </c>
      <c r="U1429" s="1" t="s">
        <v>3772</v>
      </c>
      <c r="V1429" s="1">
        <f>IF(VLOOKUP(G1429,Sku_Consolidated!A2:S957,19,FALSE)="SHOWCASE", VLOOKUP(E1429,Store_Showcase!B2:L144,11, FALSE), IF(VLOOKUP(G1429,Sku_Consolidated!A2:S957,19,FALSE)="VAM",VLOOKUP(E1429,Store_VAM!B2:L273,11, FALSE),VLOOKUP(E1429,Store_SRP!B2:L110,11, FALSE)))</f>
      </c>
      <c r="W1429" s="1">
        <f>VLOOKUP(G1429,Sku_Consolidated!A2:W957,11,FALSE)</f>
      </c>
      <c r="X1429" s="1">
        <f>VLOOKUP(G1429,Sku_Consolidated!A2:H957,8,FALSE)</f>
      </c>
      <c r="Y1429" s="1">
        <f>VLOOKUP(G1429,Sku_Consolidated!A2:I957,9,FALSE)</f>
      </c>
      <c r="Z1429" s="1" t="s">
        <v>41</v>
      </c>
      <c r="AA1429" s="1">
        <f>VLOOKUP(G1429,Sku_Consolidated!A2:E957,5,FALSE)</f>
      </c>
      <c r="AB1429" s="1">
        <f>IF(VLOOKUP(G1429,Sku_Consolidated!A2:S957,19,FALSE)="SHOWCASE", VLOOKUP(E1429,Store_Showcase!B2:N144,13, FALSE), IF(VLOOKUP(G1429,Sku_Consolidated!A2:S957,19,FALSE)="VAM",VLOOKUP(E1429,Store_VAM!B2:N273,13, FALSE),VLOOKUP(E1429,Store_SRP!B2:N110,13, FALSE)))</f>
      </c>
      <c r="AC1429" s="1">
        <f>IF(IFERROR(AB1429,TRUE)=TRUE, "-","OK")</f>
      </c>
      <c r="AD1429" s="11" t="s">
        <v>37</v>
      </c>
      <c r="AE1429" s="11" t="s">
        <v>37</v>
      </c>
      <c r="AF1429" s="1">
        <f>IF(IFERROR(VLOOKUP(E1429,Store_Showcase!B2:H144,{5}, FALSE), TRUE)=TRUE, IF(IFERROR(VLOOKUP(E1429,Store_SRP!B2:H110,{5}, FALSE), TRUE)=TRUE,VLOOKUP(E1429,Store_VAM!B2:H273,{5}, FALSE),VLOOKUP(E1429,Store_SRP!B2:H110,{5}, FALSE)), VLOOKUP(E1429,Store_Showcase!B2:H144,{5}, FALSE))</f>
      </c>
      <c r="AG1429" s="1">
        <f>IF(IFERROR(VLOOKUP(E1429,Store_Showcase!B2:H144,{6}, FALSE), TRUE)=TRUE, IF(IFERROR(VLOOKUP(E1429,Store_SRP!B2:H110,{6}, FALSE), TRUE)=TRUE,VLOOKUP(E1429,Store_VAM!B2:H273,{6}, FALSE),VLOOKUP(E1429,Store_SRP!B2:H110,{6}, FALSE)), VLOOKUP(E1429,Store_Showcase!B2:H144,{6}, FALSE))</f>
      </c>
      <c r="AH1429" s="1">
        <f>VLOOKUP(G1429,Sku_Consolidated!A2:R957,18,FALSE)</f>
      </c>
      <c r="AI1429" s="1">
        <f>VLOOKUP(G1429,Sku_Consolidated!A2:S957,19,FALSE)</f>
      </c>
      <c r="AJ1429" s="1">
        <f>VLOOKUP(G1429,Sku_Consolidated!A2:T957,20,FALSE)</f>
      </c>
    </row>
    <row r="1430" spans="1:36" x14ac:dyDescent="0.25">
      <c r="A1430" s="1">
        <v>2024</v>
      </c>
      <c r="B1430" s="1" t="s">
        <v>31</v>
      </c>
      <c r="C1430" s="1" t="s">
        <v>32</v>
      </c>
      <c r="D1430" s="1" t="s">
        <v>33</v>
      </c>
      <c r="E1430" s="9" t="s">
        <v>3450</v>
      </c>
      <c r="F1430" s="1">
        <f>IF(VLOOKUP(G1430,Sku_Consolidated!A2:S957,{19},FALSE)="SHOWCASE", VLOOKUP(E1430,Store_Showcase!B2:C144,{2}, FALSE), IF(VLOOKUP(G1430,Sku_Consolidated!A2:S957,{19},FALSE)="VAM",VLOOKUP(E1430,Store_VAM!B2:C273,{2}, FALSE),VLOOKUP(E1430,Store_SRP!B2:C110,{2}, FALSE)))</f>
      </c>
      <c r="G1430" s="1">
        <v>14268</v>
      </c>
      <c r="H1430" s="1" t="s">
        <v>1442</v>
      </c>
      <c r="I1430" s="10" t="s">
        <v>738</v>
      </c>
      <c r="J1430" s="1">
        <f>VLOOKUP(G1430,Sku_Consolidated!A2:C957, 3, FALSE)</f>
      </c>
      <c r="K1430" s="10">
        <f>IF(J1430="PACK", I1430, 0)</f>
      </c>
      <c r="L1430" s="10">
        <f>IF(J1430="KG", I1430, I1430 * VLOOKUP(G1430,Sku_Consolidated!A2:U957,21,FALSE))</f>
      </c>
      <c r="M1430" s="10" t="s">
        <v>37</v>
      </c>
      <c r="N1430" s="11" t="s">
        <v>3775</v>
      </c>
      <c r="O1430" s="10" t="s">
        <v>3776</v>
      </c>
      <c r="P1430" s="10">
        <f>N1430 - O1430</f>
      </c>
      <c r="Q1430" s="1">
        <f>VLOOKUP(G1430,Sku_Consolidated!A2:G957,7, FALSE)</f>
      </c>
      <c r="R1430" s="1">
        <f>IF(IFERROR(VLOOKUP(E1430,Store_Showcase!B2:H144,7, FALSE), TRUE)=TRUE, IF(IFERROR(VLOOKUP(E1430,Store_SRP!B2:H110,7, FALSE), TRUE)=TRUE,VLOOKUP(E1430,Store_VAM!B2:H273,7, FALSE),VLOOKUP(E1430,Store_SRP!B2:H110,7, FALSE)), VLOOKUP(E1430,Store_Showcase!B2:H144,7, FALSE))</f>
      </c>
      <c r="S1430" s="1">
        <f>IF(IFERROR(VLOOKUP(E1430,Store_Showcase!B2:I144,8, FALSE), TRUE)=TRUE, IF(IFERROR(VLOOKUP(E1430,Store_SRP!B2:I110,8, FALSE), TRUE)=TRUE,VLOOKUP(E1430,Store_VAM!B2:I273,8, FALSE),VLOOKUP(E1430,Store_SRP!B2:I110,8, FALSE)), VLOOKUP(E1430,Store_Showcase!B2:I144,8, FALSE))</f>
      </c>
      <c r="T1430" s="1">
        <f>VLOOKUP(G1430,Sku_Consolidated!A2:R957,18,FALSE)</f>
      </c>
      <c r="U1430" s="1" t="s">
        <v>3772</v>
      </c>
      <c r="V1430" s="1">
        <f>IF(VLOOKUP(G1430,Sku_Consolidated!A2:S957,19,FALSE)="SHOWCASE", VLOOKUP(E1430,Store_Showcase!B2:L144,11, FALSE), IF(VLOOKUP(G1430,Sku_Consolidated!A2:S957,19,FALSE)="VAM",VLOOKUP(E1430,Store_VAM!B2:L273,11, FALSE),VLOOKUP(E1430,Store_SRP!B2:L110,11, FALSE)))</f>
      </c>
      <c r="W1430" s="1">
        <f>VLOOKUP(G1430,Sku_Consolidated!A2:W957,11,FALSE)</f>
      </c>
      <c r="X1430" s="1">
        <f>VLOOKUP(G1430,Sku_Consolidated!A2:H957,8,FALSE)</f>
      </c>
      <c r="Y1430" s="1">
        <f>VLOOKUP(G1430,Sku_Consolidated!A2:I957,9,FALSE)</f>
      </c>
      <c r="Z1430" s="1" t="s">
        <v>41</v>
      </c>
      <c r="AA1430" s="1">
        <f>VLOOKUP(G1430,Sku_Consolidated!A2:E957,5,FALSE)</f>
      </c>
      <c r="AB1430" s="1">
        <f>IF(VLOOKUP(G1430,Sku_Consolidated!A2:S957,19,FALSE)="SHOWCASE", VLOOKUP(E1430,Store_Showcase!B2:N144,13, FALSE), IF(VLOOKUP(G1430,Sku_Consolidated!A2:S957,19,FALSE)="VAM",VLOOKUP(E1430,Store_VAM!B2:N273,13, FALSE),VLOOKUP(E1430,Store_SRP!B2:N110,13, FALSE)))</f>
      </c>
      <c r="AC1430" s="1">
        <f>IF(IFERROR(AB1430,TRUE)=TRUE, "-","OK")</f>
      </c>
      <c r="AD1430" s="11" t="s">
        <v>37</v>
      </c>
      <c r="AE1430" s="11" t="s">
        <v>37</v>
      </c>
      <c r="AF1430" s="1">
        <f>IF(IFERROR(VLOOKUP(E1430,Store_Showcase!B2:H144,{5}, FALSE), TRUE)=TRUE, IF(IFERROR(VLOOKUP(E1430,Store_SRP!B2:H110,{5}, FALSE), TRUE)=TRUE,VLOOKUP(E1430,Store_VAM!B2:H273,{5}, FALSE),VLOOKUP(E1430,Store_SRP!B2:H110,{5}, FALSE)), VLOOKUP(E1430,Store_Showcase!B2:H144,{5}, FALSE))</f>
      </c>
      <c r="AG1430" s="1">
        <f>IF(IFERROR(VLOOKUP(E1430,Store_Showcase!B2:H144,{6}, FALSE), TRUE)=TRUE, IF(IFERROR(VLOOKUP(E1430,Store_SRP!B2:H110,{6}, FALSE), TRUE)=TRUE,VLOOKUP(E1430,Store_VAM!B2:H273,{6}, FALSE),VLOOKUP(E1430,Store_SRP!B2:H110,{6}, FALSE)), VLOOKUP(E1430,Store_Showcase!B2:H144,{6}, FALSE))</f>
      </c>
      <c r="AH1430" s="1">
        <f>VLOOKUP(G1430,Sku_Consolidated!A2:R957,18,FALSE)</f>
      </c>
      <c r="AI1430" s="1">
        <f>VLOOKUP(G1430,Sku_Consolidated!A2:S957,19,FALSE)</f>
      </c>
      <c r="AJ1430" s="1">
        <f>VLOOKUP(G1430,Sku_Consolidated!A2:T957,20,FALSE)</f>
      </c>
    </row>
    <row r="1431" spans="1:36" x14ac:dyDescent="0.25">
      <c r="A1431" s="1">
        <v>2024</v>
      </c>
      <c r="B1431" s="1" t="s">
        <v>31</v>
      </c>
      <c r="C1431" s="1" t="s">
        <v>32</v>
      </c>
      <c r="D1431" s="1" t="s">
        <v>33</v>
      </c>
      <c r="E1431" s="9" t="s">
        <v>3450</v>
      </c>
      <c r="F1431" s="1">
        <f>IF(VLOOKUP(G1431,Sku_Consolidated!A2:S957,{19},FALSE)="SHOWCASE", VLOOKUP(E1431,Store_Showcase!B2:C144,{2}, FALSE), IF(VLOOKUP(G1431,Sku_Consolidated!A2:S957,{19},FALSE)="VAM",VLOOKUP(E1431,Store_VAM!B2:C273,{2}, FALSE),VLOOKUP(E1431,Store_SRP!B2:C110,{2}, FALSE)))</f>
      </c>
      <c r="G1431" s="1">
        <v>14269</v>
      </c>
      <c r="H1431" s="1" t="s">
        <v>1446</v>
      </c>
      <c r="I1431" s="10" t="s">
        <v>3777</v>
      </c>
      <c r="J1431" s="1">
        <f>VLOOKUP(G1431,Sku_Consolidated!A2:C957, 3, FALSE)</f>
      </c>
      <c r="K1431" s="10">
        <f>IF(J1431="PACK", I1431, 0)</f>
      </c>
      <c r="L1431" s="10">
        <f>IF(J1431="KG", I1431, I1431 * VLOOKUP(G1431,Sku_Consolidated!A2:U957,21,FALSE))</f>
      </c>
      <c r="M1431" s="10" t="s">
        <v>37</v>
      </c>
      <c r="N1431" s="11" t="s">
        <v>3778</v>
      </c>
      <c r="O1431" s="10" t="s">
        <v>3779</v>
      </c>
      <c r="P1431" s="10">
        <f>N1431 - O1431</f>
      </c>
      <c r="Q1431" s="1">
        <f>VLOOKUP(G1431,Sku_Consolidated!A2:G957,7, FALSE)</f>
      </c>
      <c r="R1431" s="1">
        <f>IF(IFERROR(VLOOKUP(E1431,Store_Showcase!B2:H144,7, FALSE), TRUE)=TRUE, IF(IFERROR(VLOOKUP(E1431,Store_SRP!B2:H110,7, FALSE), TRUE)=TRUE,VLOOKUP(E1431,Store_VAM!B2:H273,7, FALSE),VLOOKUP(E1431,Store_SRP!B2:H110,7, FALSE)), VLOOKUP(E1431,Store_Showcase!B2:H144,7, FALSE))</f>
      </c>
      <c r="S1431" s="1">
        <f>IF(IFERROR(VLOOKUP(E1431,Store_Showcase!B2:I144,8, FALSE), TRUE)=TRUE, IF(IFERROR(VLOOKUP(E1431,Store_SRP!B2:I110,8, FALSE), TRUE)=TRUE,VLOOKUP(E1431,Store_VAM!B2:I273,8, FALSE),VLOOKUP(E1431,Store_SRP!B2:I110,8, FALSE)), VLOOKUP(E1431,Store_Showcase!B2:I144,8, FALSE))</f>
      </c>
      <c r="T1431" s="1">
        <f>VLOOKUP(G1431,Sku_Consolidated!A2:R957,18,FALSE)</f>
      </c>
      <c r="U1431" s="1" t="s">
        <v>3772</v>
      </c>
      <c r="V1431" s="1">
        <f>IF(VLOOKUP(G1431,Sku_Consolidated!A2:S957,19,FALSE)="SHOWCASE", VLOOKUP(E1431,Store_Showcase!B2:L144,11, FALSE), IF(VLOOKUP(G1431,Sku_Consolidated!A2:S957,19,FALSE)="VAM",VLOOKUP(E1431,Store_VAM!B2:L273,11, FALSE),VLOOKUP(E1431,Store_SRP!B2:L110,11, FALSE)))</f>
      </c>
      <c r="W1431" s="1">
        <f>VLOOKUP(G1431,Sku_Consolidated!A2:W957,11,FALSE)</f>
      </c>
      <c r="X1431" s="1">
        <f>VLOOKUP(G1431,Sku_Consolidated!A2:H957,8,FALSE)</f>
      </c>
      <c r="Y1431" s="1">
        <f>VLOOKUP(G1431,Sku_Consolidated!A2:I957,9,FALSE)</f>
      </c>
      <c r="Z1431" s="1" t="s">
        <v>41</v>
      </c>
      <c r="AA1431" s="1">
        <f>VLOOKUP(G1431,Sku_Consolidated!A2:E957,5,FALSE)</f>
      </c>
      <c r="AB1431" s="1">
        <f>IF(VLOOKUP(G1431,Sku_Consolidated!A2:S957,19,FALSE)="SHOWCASE", VLOOKUP(E1431,Store_Showcase!B2:N144,13, FALSE), IF(VLOOKUP(G1431,Sku_Consolidated!A2:S957,19,FALSE)="VAM",VLOOKUP(E1431,Store_VAM!B2:N273,13, FALSE),VLOOKUP(E1431,Store_SRP!B2:N110,13, FALSE)))</f>
      </c>
      <c r="AC1431" s="1">
        <f>IF(IFERROR(AB1431,TRUE)=TRUE, "-","OK")</f>
      </c>
      <c r="AD1431" s="11" t="s">
        <v>37</v>
      </c>
      <c r="AE1431" s="11" t="s">
        <v>37</v>
      </c>
      <c r="AF1431" s="1">
        <f>IF(IFERROR(VLOOKUP(E1431,Store_Showcase!B2:H144,{5}, FALSE), TRUE)=TRUE, IF(IFERROR(VLOOKUP(E1431,Store_SRP!B2:H110,{5}, FALSE), TRUE)=TRUE,VLOOKUP(E1431,Store_VAM!B2:H273,{5}, FALSE),VLOOKUP(E1431,Store_SRP!B2:H110,{5}, FALSE)), VLOOKUP(E1431,Store_Showcase!B2:H144,{5}, FALSE))</f>
      </c>
      <c r="AG1431" s="1">
        <f>IF(IFERROR(VLOOKUP(E1431,Store_Showcase!B2:H144,{6}, FALSE), TRUE)=TRUE, IF(IFERROR(VLOOKUP(E1431,Store_SRP!B2:H110,{6}, FALSE), TRUE)=TRUE,VLOOKUP(E1431,Store_VAM!B2:H273,{6}, FALSE),VLOOKUP(E1431,Store_SRP!B2:H110,{6}, FALSE)), VLOOKUP(E1431,Store_Showcase!B2:H144,{6}, FALSE))</f>
      </c>
      <c r="AH1431" s="1">
        <f>VLOOKUP(G1431,Sku_Consolidated!A2:R957,18,FALSE)</f>
      </c>
      <c r="AI1431" s="1">
        <f>VLOOKUP(G1431,Sku_Consolidated!A2:S957,19,FALSE)</f>
      </c>
      <c r="AJ1431" s="1">
        <f>VLOOKUP(G1431,Sku_Consolidated!A2:T957,20,FALSE)</f>
      </c>
    </row>
    <row r="1432" spans="1:36" x14ac:dyDescent="0.25">
      <c r="A1432" s="1">
        <v>2024</v>
      </c>
      <c r="B1432" s="1" t="s">
        <v>31</v>
      </c>
      <c r="C1432" s="1" t="s">
        <v>32</v>
      </c>
      <c r="D1432" s="1" t="s">
        <v>33</v>
      </c>
      <c r="E1432" s="9" t="s">
        <v>3450</v>
      </c>
      <c r="F1432" s="1">
        <f>IF(VLOOKUP(G1432,Sku_Consolidated!A2:S957,{19},FALSE)="SHOWCASE", VLOOKUP(E1432,Store_Showcase!B2:C144,{2}, FALSE), IF(VLOOKUP(G1432,Sku_Consolidated!A2:S957,{19},FALSE)="VAM",VLOOKUP(E1432,Store_VAM!B2:C273,{2}, FALSE),VLOOKUP(E1432,Store_SRP!B2:C110,{2}, FALSE)))</f>
      </c>
      <c r="G1432" s="1">
        <v>14270</v>
      </c>
      <c r="H1432" s="1" t="s">
        <v>1450</v>
      </c>
      <c r="I1432" s="10" t="s">
        <v>3780</v>
      </c>
      <c r="J1432" s="1">
        <f>VLOOKUP(G1432,Sku_Consolidated!A2:C957, 3, FALSE)</f>
      </c>
      <c r="K1432" s="10">
        <f>IF(J1432="PACK", I1432, 0)</f>
      </c>
      <c r="L1432" s="10">
        <f>IF(J1432="KG", I1432, I1432 * VLOOKUP(G1432,Sku_Consolidated!A2:U957,21,FALSE))</f>
      </c>
      <c r="M1432" s="10" t="s">
        <v>37</v>
      </c>
      <c r="N1432" s="11" t="s">
        <v>3781</v>
      </c>
      <c r="O1432" s="10" t="s">
        <v>3782</v>
      </c>
      <c r="P1432" s="10">
        <f>N1432 - O1432</f>
      </c>
      <c r="Q1432" s="1">
        <f>VLOOKUP(G1432,Sku_Consolidated!A2:G957,7, FALSE)</f>
      </c>
      <c r="R1432" s="1">
        <f>IF(IFERROR(VLOOKUP(E1432,Store_Showcase!B2:H144,7, FALSE), TRUE)=TRUE, IF(IFERROR(VLOOKUP(E1432,Store_SRP!B2:H110,7, FALSE), TRUE)=TRUE,VLOOKUP(E1432,Store_VAM!B2:H273,7, FALSE),VLOOKUP(E1432,Store_SRP!B2:H110,7, FALSE)), VLOOKUP(E1432,Store_Showcase!B2:H144,7, FALSE))</f>
      </c>
      <c r="S1432" s="1">
        <f>IF(IFERROR(VLOOKUP(E1432,Store_Showcase!B2:I144,8, FALSE), TRUE)=TRUE, IF(IFERROR(VLOOKUP(E1432,Store_SRP!B2:I110,8, FALSE), TRUE)=TRUE,VLOOKUP(E1432,Store_VAM!B2:I273,8, FALSE),VLOOKUP(E1432,Store_SRP!B2:I110,8, FALSE)), VLOOKUP(E1432,Store_Showcase!B2:I144,8, FALSE))</f>
      </c>
      <c r="T1432" s="1">
        <f>VLOOKUP(G1432,Sku_Consolidated!A2:R957,18,FALSE)</f>
      </c>
      <c r="U1432" s="1" t="s">
        <v>3772</v>
      </c>
      <c r="V1432" s="1">
        <f>IF(VLOOKUP(G1432,Sku_Consolidated!A2:S957,19,FALSE)="SHOWCASE", VLOOKUP(E1432,Store_Showcase!B2:L144,11, FALSE), IF(VLOOKUP(G1432,Sku_Consolidated!A2:S957,19,FALSE)="VAM",VLOOKUP(E1432,Store_VAM!B2:L273,11, FALSE),VLOOKUP(E1432,Store_SRP!B2:L110,11, FALSE)))</f>
      </c>
      <c r="W1432" s="1">
        <f>VLOOKUP(G1432,Sku_Consolidated!A2:W957,11,FALSE)</f>
      </c>
      <c r="X1432" s="1">
        <f>VLOOKUP(G1432,Sku_Consolidated!A2:H957,8,FALSE)</f>
      </c>
      <c r="Y1432" s="1">
        <f>VLOOKUP(G1432,Sku_Consolidated!A2:I957,9,FALSE)</f>
      </c>
      <c r="Z1432" s="1" t="s">
        <v>41</v>
      </c>
      <c r="AA1432" s="1">
        <f>VLOOKUP(G1432,Sku_Consolidated!A2:E957,5,FALSE)</f>
      </c>
      <c r="AB1432" s="1">
        <f>IF(VLOOKUP(G1432,Sku_Consolidated!A2:S957,19,FALSE)="SHOWCASE", VLOOKUP(E1432,Store_Showcase!B2:N144,13, FALSE), IF(VLOOKUP(G1432,Sku_Consolidated!A2:S957,19,FALSE)="VAM",VLOOKUP(E1432,Store_VAM!B2:N273,13, FALSE),VLOOKUP(E1432,Store_SRP!B2:N110,13, FALSE)))</f>
      </c>
      <c r="AC1432" s="1">
        <f>IF(IFERROR(AB1432,TRUE)=TRUE, "-","OK")</f>
      </c>
      <c r="AD1432" s="11" t="s">
        <v>37</v>
      </c>
      <c r="AE1432" s="11" t="s">
        <v>37</v>
      </c>
      <c r="AF1432" s="1">
        <f>IF(IFERROR(VLOOKUP(E1432,Store_Showcase!B2:H144,{5}, FALSE), TRUE)=TRUE, IF(IFERROR(VLOOKUP(E1432,Store_SRP!B2:H110,{5}, FALSE), TRUE)=TRUE,VLOOKUP(E1432,Store_VAM!B2:H273,{5}, FALSE),VLOOKUP(E1432,Store_SRP!B2:H110,{5}, FALSE)), VLOOKUP(E1432,Store_Showcase!B2:H144,{5}, FALSE))</f>
      </c>
      <c r="AG1432" s="1">
        <f>IF(IFERROR(VLOOKUP(E1432,Store_Showcase!B2:H144,{6}, FALSE), TRUE)=TRUE, IF(IFERROR(VLOOKUP(E1432,Store_SRP!B2:H110,{6}, FALSE), TRUE)=TRUE,VLOOKUP(E1432,Store_VAM!B2:H273,{6}, FALSE),VLOOKUP(E1432,Store_SRP!B2:H110,{6}, FALSE)), VLOOKUP(E1432,Store_Showcase!B2:H144,{6}, FALSE))</f>
      </c>
      <c r="AH1432" s="1">
        <f>VLOOKUP(G1432,Sku_Consolidated!A2:R957,18,FALSE)</f>
      </c>
      <c r="AI1432" s="1">
        <f>VLOOKUP(G1432,Sku_Consolidated!A2:S957,19,FALSE)</f>
      </c>
      <c r="AJ1432" s="1">
        <f>VLOOKUP(G1432,Sku_Consolidated!A2:T957,20,FALSE)</f>
      </c>
    </row>
    <row r="1433" spans="1:36" x14ac:dyDescent="0.25">
      <c r="A1433" s="1">
        <v>2024</v>
      </c>
      <c r="B1433" s="1" t="s">
        <v>31</v>
      </c>
      <c r="C1433" s="1" t="s">
        <v>32</v>
      </c>
      <c r="D1433" s="1" t="s">
        <v>33</v>
      </c>
      <c r="E1433" s="9" t="s">
        <v>3450</v>
      </c>
      <c r="F1433" s="1">
        <f>IF(VLOOKUP(G1433,Sku_Consolidated!A2:S957,{19},FALSE)="SHOWCASE", VLOOKUP(E1433,Store_Showcase!B2:C144,{2}, FALSE), IF(VLOOKUP(G1433,Sku_Consolidated!A2:S957,{19},FALSE)="VAM",VLOOKUP(E1433,Store_VAM!B2:C273,{2}, FALSE),VLOOKUP(E1433,Store_SRP!B2:C110,{2}, FALSE)))</f>
      </c>
      <c r="G1433" s="1">
        <v>14275</v>
      </c>
      <c r="H1433" s="1" t="s">
        <v>1454</v>
      </c>
      <c r="I1433" s="10" t="s">
        <v>3783</v>
      </c>
      <c r="J1433" s="1">
        <f>VLOOKUP(G1433,Sku_Consolidated!A2:C957, 3, FALSE)</f>
      </c>
      <c r="K1433" s="10">
        <f>IF(J1433="PACK", I1433, 0)</f>
      </c>
      <c r="L1433" s="10">
        <f>IF(J1433="KG", I1433, I1433 * VLOOKUP(G1433,Sku_Consolidated!A2:U957,21,FALSE))</f>
      </c>
      <c r="M1433" s="10" t="s">
        <v>37</v>
      </c>
      <c r="N1433" s="11" t="s">
        <v>3784</v>
      </c>
      <c r="O1433" s="10" t="s">
        <v>3785</v>
      </c>
      <c r="P1433" s="10">
        <f>N1433 - O1433</f>
      </c>
      <c r="Q1433" s="1">
        <f>VLOOKUP(G1433,Sku_Consolidated!A2:G957,7, FALSE)</f>
      </c>
      <c r="R1433" s="1">
        <f>IF(IFERROR(VLOOKUP(E1433,Store_Showcase!B2:H144,7, FALSE), TRUE)=TRUE, IF(IFERROR(VLOOKUP(E1433,Store_SRP!B2:H110,7, FALSE), TRUE)=TRUE,VLOOKUP(E1433,Store_VAM!B2:H273,7, FALSE),VLOOKUP(E1433,Store_SRP!B2:H110,7, FALSE)), VLOOKUP(E1433,Store_Showcase!B2:H144,7, FALSE))</f>
      </c>
      <c r="S1433" s="1">
        <f>IF(IFERROR(VLOOKUP(E1433,Store_Showcase!B2:I144,8, FALSE), TRUE)=TRUE, IF(IFERROR(VLOOKUP(E1433,Store_SRP!B2:I110,8, FALSE), TRUE)=TRUE,VLOOKUP(E1433,Store_VAM!B2:I273,8, FALSE),VLOOKUP(E1433,Store_SRP!B2:I110,8, FALSE)), VLOOKUP(E1433,Store_Showcase!B2:I144,8, FALSE))</f>
      </c>
      <c r="T1433" s="1">
        <f>VLOOKUP(G1433,Sku_Consolidated!A2:R957,18,FALSE)</f>
      </c>
      <c r="U1433" s="1" t="s">
        <v>3772</v>
      </c>
      <c r="V1433" s="1">
        <f>IF(VLOOKUP(G1433,Sku_Consolidated!A2:S957,19,FALSE)="SHOWCASE", VLOOKUP(E1433,Store_Showcase!B2:L144,11, FALSE), IF(VLOOKUP(G1433,Sku_Consolidated!A2:S957,19,FALSE)="VAM",VLOOKUP(E1433,Store_VAM!B2:L273,11, FALSE),VLOOKUP(E1433,Store_SRP!B2:L110,11, FALSE)))</f>
      </c>
      <c r="W1433" s="1">
        <f>VLOOKUP(G1433,Sku_Consolidated!A2:W957,11,FALSE)</f>
      </c>
      <c r="X1433" s="1">
        <f>VLOOKUP(G1433,Sku_Consolidated!A2:H957,8,FALSE)</f>
      </c>
      <c r="Y1433" s="1">
        <f>VLOOKUP(G1433,Sku_Consolidated!A2:I957,9,FALSE)</f>
      </c>
      <c r="Z1433" s="1" t="s">
        <v>41</v>
      </c>
      <c r="AA1433" s="1">
        <f>VLOOKUP(G1433,Sku_Consolidated!A2:E957,5,FALSE)</f>
      </c>
      <c r="AB1433" s="1">
        <f>IF(VLOOKUP(G1433,Sku_Consolidated!A2:S957,19,FALSE)="SHOWCASE", VLOOKUP(E1433,Store_Showcase!B2:N144,13, FALSE), IF(VLOOKUP(G1433,Sku_Consolidated!A2:S957,19,FALSE)="VAM",VLOOKUP(E1433,Store_VAM!B2:N273,13, FALSE),VLOOKUP(E1433,Store_SRP!B2:N110,13, FALSE)))</f>
      </c>
      <c r="AC1433" s="1">
        <f>IF(IFERROR(AB1433,TRUE)=TRUE, "-","OK")</f>
      </c>
      <c r="AD1433" s="11" t="s">
        <v>37</v>
      </c>
      <c r="AE1433" s="11" t="s">
        <v>37</v>
      </c>
      <c r="AF1433" s="1">
        <f>IF(IFERROR(VLOOKUP(E1433,Store_Showcase!B2:H144,{5}, FALSE), TRUE)=TRUE, IF(IFERROR(VLOOKUP(E1433,Store_SRP!B2:H110,{5}, FALSE), TRUE)=TRUE,VLOOKUP(E1433,Store_VAM!B2:H273,{5}, FALSE),VLOOKUP(E1433,Store_SRP!B2:H110,{5}, FALSE)), VLOOKUP(E1433,Store_Showcase!B2:H144,{5}, FALSE))</f>
      </c>
      <c r="AG1433" s="1">
        <f>IF(IFERROR(VLOOKUP(E1433,Store_Showcase!B2:H144,{6}, FALSE), TRUE)=TRUE, IF(IFERROR(VLOOKUP(E1433,Store_SRP!B2:H110,{6}, FALSE), TRUE)=TRUE,VLOOKUP(E1433,Store_VAM!B2:H273,{6}, FALSE),VLOOKUP(E1433,Store_SRP!B2:H110,{6}, FALSE)), VLOOKUP(E1433,Store_Showcase!B2:H144,{6}, FALSE))</f>
      </c>
      <c r="AH1433" s="1">
        <f>VLOOKUP(G1433,Sku_Consolidated!A2:R957,18,FALSE)</f>
      </c>
      <c r="AI1433" s="1">
        <f>VLOOKUP(G1433,Sku_Consolidated!A2:S957,19,FALSE)</f>
      </c>
      <c r="AJ1433" s="1">
        <f>VLOOKUP(G1433,Sku_Consolidated!A2:T957,20,FALSE)</f>
      </c>
    </row>
    <row r="1434" spans="1:36" x14ac:dyDescent="0.25">
      <c r="A1434" s="1">
        <v>2024</v>
      </c>
      <c r="B1434" s="1" t="s">
        <v>31</v>
      </c>
      <c r="C1434" s="1" t="s">
        <v>32</v>
      </c>
      <c r="D1434" s="1" t="s">
        <v>33</v>
      </c>
      <c r="E1434" s="9" t="s">
        <v>3450</v>
      </c>
      <c r="F1434" s="1">
        <f>IF(VLOOKUP(G1434,Sku_Consolidated!A2:S957,{19},FALSE)="SHOWCASE", VLOOKUP(E1434,Store_Showcase!B2:C144,{2}, FALSE), IF(VLOOKUP(G1434,Sku_Consolidated!A2:S957,{19},FALSE)="VAM",VLOOKUP(E1434,Store_VAM!B2:C273,{2}, FALSE),VLOOKUP(E1434,Store_SRP!B2:C110,{2}, FALSE)))</f>
      </c>
      <c r="G1434" s="1">
        <v>14280</v>
      </c>
      <c r="H1434" s="1" t="s">
        <v>1458</v>
      </c>
      <c r="I1434" s="10" t="s">
        <v>3786</v>
      </c>
      <c r="J1434" s="1">
        <f>VLOOKUP(G1434,Sku_Consolidated!A2:C957, 3, FALSE)</f>
      </c>
      <c r="K1434" s="10">
        <f>IF(J1434="PACK", I1434, 0)</f>
      </c>
      <c r="L1434" s="10">
        <f>IF(J1434="KG", I1434, I1434 * VLOOKUP(G1434,Sku_Consolidated!A2:U957,21,FALSE))</f>
      </c>
      <c r="M1434" s="10" t="s">
        <v>37</v>
      </c>
      <c r="N1434" s="11" t="s">
        <v>3787</v>
      </c>
      <c r="O1434" s="10" t="s">
        <v>3788</v>
      </c>
      <c r="P1434" s="10">
        <f>N1434 - O1434</f>
      </c>
      <c r="Q1434" s="1">
        <f>VLOOKUP(G1434,Sku_Consolidated!A2:G957,7, FALSE)</f>
      </c>
      <c r="R1434" s="1">
        <f>IF(IFERROR(VLOOKUP(E1434,Store_Showcase!B2:H144,7, FALSE), TRUE)=TRUE, IF(IFERROR(VLOOKUP(E1434,Store_SRP!B2:H110,7, FALSE), TRUE)=TRUE,VLOOKUP(E1434,Store_VAM!B2:H273,7, FALSE),VLOOKUP(E1434,Store_SRP!B2:H110,7, FALSE)), VLOOKUP(E1434,Store_Showcase!B2:H144,7, FALSE))</f>
      </c>
      <c r="S1434" s="1">
        <f>IF(IFERROR(VLOOKUP(E1434,Store_Showcase!B2:I144,8, FALSE), TRUE)=TRUE, IF(IFERROR(VLOOKUP(E1434,Store_SRP!B2:I110,8, FALSE), TRUE)=TRUE,VLOOKUP(E1434,Store_VAM!B2:I273,8, FALSE),VLOOKUP(E1434,Store_SRP!B2:I110,8, FALSE)), VLOOKUP(E1434,Store_Showcase!B2:I144,8, FALSE))</f>
      </c>
      <c r="T1434" s="1">
        <f>VLOOKUP(G1434,Sku_Consolidated!A2:R957,18,FALSE)</f>
      </c>
      <c r="U1434" s="1" t="s">
        <v>3772</v>
      </c>
      <c r="V1434" s="1">
        <f>IF(VLOOKUP(G1434,Sku_Consolidated!A2:S957,19,FALSE)="SHOWCASE", VLOOKUP(E1434,Store_Showcase!B2:L144,11, FALSE), IF(VLOOKUP(G1434,Sku_Consolidated!A2:S957,19,FALSE)="VAM",VLOOKUP(E1434,Store_VAM!B2:L273,11, FALSE),VLOOKUP(E1434,Store_SRP!B2:L110,11, FALSE)))</f>
      </c>
      <c r="W1434" s="1">
        <f>VLOOKUP(G1434,Sku_Consolidated!A2:W957,11,FALSE)</f>
      </c>
      <c r="X1434" s="1">
        <f>VLOOKUP(G1434,Sku_Consolidated!A2:H957,8,FALSE)</f>
      </c>
      <c r="Y1434" s="1">
        <f>VLOOKUP(G1434,Sku_Consolidated!A2:I957,9,FALSE)</f>
      </c>
      <c r="Z1434" s="1" t="s">
        <v>41</v>
      </c>
      <c r="AA1434" s="1">
        <f>VLOOKUP(G1434,Sku_Consolidated!A2:E957,5,FALSE)</f>
      </c>
      <c r="AB1434" s="1">
        <f>IF(VLOOKUP(G1434,Sku_Consolidated!A2:S957,19,FALSE)="SHOWCASE", VLOOKUP(E1434,Store_Showcase!B2:N144,13, FALSE), IF(VLOOKUP(G1434,Sku_Consolidated!A2:S957,19,FALSE)="VAM",VLOOKUP(E1434,Store_VAM!B2:N273,13, FALSE),VLOOKUP(E1434,Store_SRP!B2:N110,13, FALSE)))</f>
      </c>
      <c r="AC1434" s="1">
        <f>IF(IFERROR(AB1434,TRUE)=TRUE, "-","OK")</f>
      </c>
      <c r="AD1434" s="11" t="s">
        <v>37</v>
      </c>
      <c r="AE1434" s="11" t="s">
        <v>37</v>
      </c>
      <c r="AF1434" s="1">
        <f>IF(IFERROR(VLOOKUP(E1434,Store_Showcase!B2:H144,{5}, FALSE), TRUE)=TRUE, IF(IFERROR(VLOOKUP(E1434,Store_SRP!B2:H110,{5}, FALSE), TRUE)=TRUE,VLOOKUP(E1434,Store_VAM!B2:H273,{5}, FALSE),VLOOKUP(E1434,Store_SRP!B2:H110,{5}, FALSE)), VLOOKUP(E1434,Store_Showcase!B2:H144,{5}, FALSE))</f>
      </c>
      <c r="AG1434" s="1">
        <f>IF(IFERROR(VLOOKUP(E1434,Store_Showcase!B2:H144,{6}, FALSE), TRUE)=TRUE, IF(IFERROR(VLOOKUP(E1434,Store_SRP!B2:H110,{6}, FALSE), TRUE)=TRUE,VLOOKUP(E1434,Store_VAM!B2:H273,{6}, FALSE),VLOOKUP(E1434,Store_SRP!B2:H110,{6}, FALSE)), VLOOKUP(E1434,Store_Showcase!B2:H144,{6}, FALSE))</f>
      </c>
      <c r="AH1434" s="1">
        <f>VLOOKUP(G1434,Sku_Consolidated!A2:R957,18,FALSE)</f>
      </c>
      <c r="AI1434" s="1">
        <f>VLOOKUP(G1434,Sku_Consolidated!A2:S957,19,FALSE)</f>
      </c>
      <c r="AJ1434" s="1">
        <f>VLOOKUP(G1434,Sku_Consolidated!A2:T957,20,FALSE)</f>
      </c>
    </row>
    <row r="1435" spans="1:36" x14ac:dyDescent="0.25">
      <c r="A1435" s="1">
        <v>2024</v>
      </c>
      <c r="B1435" s="1" t="s">
        <v>31</v>
      </c>
      <c r="C1435" s="1" t="s">
        <v>32</v>
      </c>
      <c r="D1435" s="1" t="s">
        <v>33</v>
      </c>
      <c r="E1435" s="9" t="s">
        <v>3450</v>
      </c>
      <c r="F1435" s="1">
        <f>IF(VLOOKUP(G1435,Sku_Consolidated!A2:S957,{19},FALSE)="SHOWCASE", VLOOKUP(E1435,Store_Showcase!B2:C144,{2}, FALSE), IF(VLOOKUP(G1435,Sku_Consolidated!A2:S957,{19},FALSE)="VAM",VLOOKUP(E1435,Store_VAM!B2:C273,{2}, FALSE),VLOOKUP(E1435,Store_SRP!B2:C110,{2}, FALSE)))</f>
      </c>
      <c r="G1435" s="1">
        <v>14281</v>
      </c>
      <c r="H1435" s="1" t="s">
        <v>1621</v>
      </c>
      <c r="I1435" s="10" t="s">
        <v>3209</v>
      </c>
      <c r="J1435" s="1">
        <f>VLOOKUP(G1435,Sku_Consolidated!A2:C957, 3, FALSE)</f>
      </c>
      <c r="K1435" s="10">
        <f>IF(J1435="PACK", I1435, 0)</f>
      </c>
      <c r="L1435" s="10">
        <f>IF(J1435="KG", I1435, I1435 * VLOOKUP(G1435,Sku_Consolidated!A2:U957,21,FALSE))</f>
      </c>
      <c r="M1435" s="10" t="s">
        <v>37</v>
      </c>
      <c r="N1435" s="11" t="s">
        <v>3789</v>
      </c>
      <c r="O1435" s="10" t="s">
        <v>3790</v>
      </c>
      <c r="P1435" s="10">
        <f>N1435 - O1435</f>
      </c>
      <c r="Q1435" s="1">
        <f>VLOOKUP(G1435,Sku_Consolidated!A2:G957,7, FALSE)</f>
      </c>
      <c r="R1435" s="1">
        <f>IF(IFERROR(VLOOKUP(E1435,Store_Showcase!B2:H144,7, FALSE), TRUE)=TRUE, IF(IFERROR(VLOOKUP(E1435,Store_SRP!B2:H110,7, FALSE), TRUE)=TRUE,VLOOKUP(E1435,Store_VAM!B2:H273,7, FALSE),VLOOKUP(E1435,Store_SRP!B2:H110,7, FALSE)), VLOOKUP(E1435,Store_Showcase!B2:H144,7, FALSE))</f>
      </c>
      <c r="S1435" s="1">
        <f>IF(IFERROR(VLOOKUP(E1435,Store_Showcase!B2:I144,8, FALSE), TRUE)=TRUE, IF(IFERROR(VLOOKUP(E1435,Store_SRP!B2:I110,8, FALSE), TRUE)=TRUE,VLOOKUP(E1435,Store_VAM!B2:I273,8, FALSE),VLOOKUP(E1435,Store_SRP!B2:I110,8, FALSE)), VLOOKUP(E1435,Store_Showcase!B2:I144,8, FALSE))</f>
      </c>
      <c r="T1435" s="1">
        <f>VLOOKUP(G1435,Sku_Consolidated!A2:R957,18,FALSE)</f>
      </c>
      <c r="U1435" s="1" t="s">
        <v>3772</v>
      </c>
      <c r="V1435" s="1">
        <f>IF(VLOOKUP(G1435,Sku_Consolidated!A2:S957,19,FALSE)="SHOWCASE", VLOOKUP(E1435,Store_Showcase!B2:L144,11, FALSE), IF(VLOOKUP(G1435,Sku_Consolidated!A2:S957,19,FALSE)="VAM",VLOOKUP(E1435,Store_VAM!B2:L273,11, FALSE),VLOOKUP(E1435,Store_SRP!B2:L110,11, FALSE)))</f>
      </c>
      <c r="W1435" s="1">
        <f>VLOOKUP(G1435,Sku_Consolidated!A2:W957,11,FALSE)</f>
      </c>
      <c r="X1435" s="1">
        <f>VLOOKUP(G1435,Sku_Consolidated!A2:H957,8,FALSE)</f>
      </c>
      <c r="Y1435" s="1">
        <f>VLOOKUP(G1435,Sku_Consolidated!A2:I957,9,FALSE)</f>
      </c>
      <c r="Z1435" s="1" t="s">
        <v>41</v>
      </c>
      <c r="AA1435" s="1">
        <f>VLOOKUP(G1435,Sku_Consolidated!A2:E957,5,FALSE)</f>
      </c>
      <c r="AB1435" s="1">
        <f>IF(VLOOKUP(G1435,Sku_Consolidated!A2:S957,19,FALSE)="SHOWCASE", VLOOKUP(E1435,Store_Showcase!B2:N144,13, FALSE), IF(VLOOKUP(G1435,Sku_Consolidated!A2:S957,19,FALSE)="VAM",VLOOKUP(E1435,Store_VAM!B2:N273,13, FALSE),VLOOKUP(E1435,Store_SRP!B2:N110,13, FALSE)))</f>
      </c>
      <c r="AC1435" s="1">
        <f>IF(IFERROR(AB1435,TRUE)=TRUE, "-","OK")</f>
      </c>
      <c r="AD1435" s="11" t="s">
        <v>37</v>
      </c>
      <c r="AE1435" s="11" t="s">
        <v>37</v>
      </c>
      <c r="AF1435" s="1">
        <f>IF(IFERROR(VLOOKUP(E1435,Store_Showcase!B2:H144,{5}, FALSE), TRUE)=TRUE, IF(IFERROR(VLOOKUP(E1435,Store_SRP!B2:H110,{5}, FALSE), TRUE)=TRUE,VLOOKUP(E1435,Store_VAM!B2:H273,{5}, FALSE),VLOOKUP(E1435,Store_SRP!B2:H110,{5}, FALSE)), VLOOKUP(E1435,Store_Showcase!B2:H144,{5}, FALSE))</f>
      </c>
      <c r="AG1435" s="1">
        <f>IF(IFERROR(VLOOKUP(E1435,Store_Showcase!B2:H144,{6}, FALSE), TRUE)=TRUE, IF(IFERROR(VLOOKUP(E1435,Store_SRP!B2:H110,{6}, FALSE), TRUE)=TRUE,VLOOKUP(E1435,Store_VAM!B2:H273,{6}, FALSE),VLOOKUP(E1435,Store_SRP!B2:H110,{6}, FALSE)), VLOOKUP(E1435,Store_Showcase!B2:H144,{6}, FALSE))</f>
      </c>
      <c r="AH1435" s="1">
        <f>VLOOKUP(G1435,Sku_Consolidated!A2:R957,18,FALSE)</f>
      </c>
      <c r="AI1435" s="1">
        <f>VLOOKUP(G1435,Sku_Consolidated!A2:S957,19,FALSE)</f>
      </c>
      <c r="AJ1435" s="1">
        <f>VLOOKUP(G1435,Sku_Consolidated!A2:T957,20,FALSE)</f>
      </c>
    </row>
    <row r="1436" spans="1:36" x14ac:dyDescent="0.25">
      <c r="A1436" s="1">
        <v>2024</v>
      </c>
      <c r="B1436" s="1" t="s">
        <v>31</v>
      </c>
      <c r="C1436" s="1" t="s">
        <v>32</v>
      </c>
      <c r="D1436" s="1" t="s">
        <v>33</v>
      </c>
      <c r="E1436" s="9" t="s">
        <v>3467</v>
      </c>
      <c r="F1436" s="1">
        <f>IF(VLOOKUP(G1436,Sku_Consolidated!A2:S957,{19},FALSE)="SHOWCASE", VLOOKUP(E1436,Store_Showcase!B2:C144,{2}, FALSE), IF(VLOOKUP(G1436,Sku_Consolidated!A2:S957,{19},FALSE)="VAM",VLOOKUP(E1436,Store_VAM!B2:C273,{2}, FALSE),VLOOKUP(E1436,Store_SRP!B2:C110,{2}, FALSE)))</f>
      </c>
      <c r="G1436" s="1">
        <v>14266</v>
      </c>
      <c r="H1436" s="1" t="s">
        <v>1433</v>
      </c>
      <c r="I1436" s="10" t="s">
        <v>3791</v>
      </c>
      <c r="J1436" s="1">
        <f>VLOOKUP(G1436,Sku_Consolidated!A2:C957, 3, FALSE)</f>
      </c>
      <c r="K1436" s="10">
        <f>IF(J1436="PACK", I1436, 0)</f>
      </c>
      <c r="L1436" s="10">
        <f>IF(J1436="KG", I1436, I1436 * VLOOKUP(G1436,Sku_Consolidated!A2:U957,21,FALSE))</f>
      </c>
      <c r="M1436" s="10" t="s">
        <v>37</v>
      </c>
      <c r="N1436" s="11" t="s">
        <v>3792</v>
      </c>
      <c r="O1436" s="10" t="s">
        <v>3793</v>
      </c>
      <c r="P1436" s="10">
        <f>N1436 - O1436</f>
      </c>
      <c r="Q1436" s="1">
        <f>VLOOKUP(G1436,Sku_Consolidated!A2:G957,7, FALSE)</f>
      </c>
      <c r="R1436" s="1">
        <f>IF(IFERROR(VLOOKUP(E1436,Store_Showcase!B2:H144,7, FALSE), TRUE)=TRUE, IF(IFERROR(VLOOKUP(E1436,Store_SRP!B2:H110,7, FALSE), TRUE)=TRUE,VLOOKUP(E1436,Store_VAM!B2:H273,7, FALSE),VLOOKUP(E1436,Store_SRP!B2:H110,7, FALSE)), VLOOKUP(E1436,Store_Showcase!B2:H144,7, FALSE))</f>
      </c>
      <c r="S1436" s="1">
        <f>IF(IFERROR(VLOOKUP(E1436,Store_Showcase!B2:I144,8, FALSE), TRUE)=TRUE, IF(IFERROR(VLOOKUP(E1436,Store_SRP!B2:I110,8, FALSE), TRUE)=TRUE,VLOOKUP(E1436,Store_VAM!B2:I273,8, FALSE),VLOOKUP(E1436,Store_SRP!B2:I110,8, FALSE)), VLOOKUP(E1436,Store_Showcase!B2:I144,8, FALSE))</f>
      </c>
      <c r="T1436" s="1">
        <f>VLOOKUP(G1436,Sku_Consolidated!A2:R957,18,FALSE)</f>
      </c>
      <c r="U1436" s="1" t="s">
        <v>3794</v>
      </c>
      <c r="V1436" s="1">
        <f>IF(VLOOKUP(G1436,Sku_Consolidated!A2:S957,19,FALSE)="SHOWCASE", VLOOKUP(E1436,Store_Showcase!B2:L144,11, FALSE), IF(VLOOKUP(G1436,Sku_Consolidated!A2:S957,19,FALSE)="VAM",VLOOKUP(E1436,Store_VAM!B2:L273,11, FALSE),VLOOKUP(E1436,Store_SRP!B2:L110,11, FALSE)))</f>
      </c>
      <c r="W1436" s="1">
        <f>VLOOKUP(G1436,Sku_Consolidated!A2:W957,11,FALSE)</f>
      </c>
      <c r="X1436" s="1">
        <f>VLOOKUP(G1436,Sku_Consolidated!A2:H957,8,FALSE)</f>
      </c>
      <c r="Y1436" s="1">
        <f>VLOOKUP(G1436,Sku_Consolidated!A2:I957,9,FALSE)</f>
      </c>
      <c r="Z1436" s="1" t="s">
        <v>41</v>
      </c>
      <c r="AA1436" s="1">
        <f>VLOOKUP(G1436,Sku_Consolidated!A2:E957,5,FALSE)</f>
      </c>
      <c r="AB1436" s="1">
        <f>IF(VLOOKUP(G1436,Sku_Consolidated!A2:S957,19,FALSE)="SHOWCASE", VLOOKUP(E1436,Store_Showcase!B2:N144,13, FALSE), IF(VLOOKUP(G1436,Sku_Consolidated!A2:S957,19,FALSE)="VAM",VLOOKUP(E1436,Store_VAM!B2:N273,13, FALSE),VLOOKUP(E1436,Store_SRP!B2:N110,13, FALSE)))</f>
      </c>
      <c r="AC1436" s="1">
        <f>IF(IFERROR(AB1436,TRUE)=TRUE, "-","OK")</f>
      </c>
      <c r="AD1436" s="11" t="s">
        <v>37</v>
      </c>
      <c r="AE1436" s="11" t="s">
        <v>37</v>
      </c>
      <c r="AF1436" s="1">
        <f>IF(IFERROR(VLOOKUP(E1436,Store_Showcase!B2:H144,{5}, FALSE), TRUE)=TRUE, IF(IFERROR(VLOOKUP(E1436,Store_SRP!B2:H110,{5}, FALSE), TRUE)=TRUE,VLOOKUP(E1436,Store_VAM!B2:H273,{5}, FALSE),VLOOKUP(E1436,Store_SRP!B2:H110,{5}, FALSE)), VLOOKUP(E1436,Store_Showcase!B2:H144,{5}, FALSE))</f>
      </c>
      <c r="AG1436" s="1">
        <f>IF(IFERROR(VLOOKUP(E1436,Store_Showcase!B2:H144,{6}, FALSE), TRUE)=TRUE, IF(IFERROR(VLOOKUP(E1436,Store_SRP!B2:H110,{6}, FALSE), TRUE)=TRUE,VLOOKUP(E1436,Store_VAM!B2:H273,{6}, FALSE),VLOOKUP(E1436,Store_SRP!B2:H110,{6}, FALSE)), VLOOKUP(E1436,Store_Showcase!B2:H144,{6}, FALSE))</f>
      </c>
      <c r="AH1436" s="1">
        <f>VLOOKUP(G1436,Sku_Consolidated!A2:R957,18,FALSE)</f>
      </c>
      <c r="AI1436" s="1">
        <f>VLOOKUP(G1436,Sku_Consolidated!A2:S957,19,FALSE)</f>
      </c>
      <c r="AJ1436" s="1">
        <f>VLOOKUP(G1436,Sku_Consolidated!A2:T957,20,FALSE)</f>
      </c>
    </row>
    <row r="1437" spans="1:36" x14ac:dyDescent="0.25">
      <c r="A1437" s="1">
        <v>2024</v>
      </c>
      <c r="B1437" s="1" t="s">
        <v>31</v>
      </c>
      <c r="C1437" s="1" t="s">
        <v>32</v>
      </c>
      <c r="D1437" s="1" t="s">
        <v>33</v>
      </c>
      <c r="E1437" s="9" t="s">
        <v>3467</v>
      </c>
      <c r="F1437" s="1">
        <f>IF(VLOOKUP(G1437,Sku_Consolidated!A2:S957,{19},FALSE)="SHOWCASE", VLOOKUP(E1437,Store_Showcase!B2:C144,{2}, FALSE), IF(VLOOKUP(G1437,Sku_Consolidated!A2:S957,{19},FALSE)="VAM",VLOOKUP(E1437,Store_VAM!B2:C273,{2}, FALSE),VLOOKUP(E1437,Store_SRP!B2:C110,{2}, FALSE)))</f>
      </c>
      <c r="G1437" s="1">
        <v>14267</v>
      </c>
      <c r="H1437" s="1" t="s">
        <v>1438</v>
      </c>
      <c r="I1437" s="10" t="s">
        <v>3795</v>
      </c>
      <c r="J1437" s="1">
        <f>VLOOKUP(G1437,Sku_Consolidated!A2:C957, 3, FALSE)</f>
      </c>
      <c r="K1437" s="10">
        <f>IF(J1437="PACK", I1437, 0)</f>
      </c>
      <c r="L1437" s="10">
        <f>IF(J1437="KG", I1437, I1437 * VLOOKUP(G1437,Sku_Consolidated!A2:U957,21,FALSE))</f>
      </c>
      <c r="M1437" s="10" t="s">
        <v>37</v>
      </c>
      <c r="N1437" s="11" t="s">
        <v>3796</v>
      </c>
      <c r="O1437" s="10" t="s">
        <v>3797</v>
      </c>
      <c r="P1437" s="10">
        <f>N1437 - O1437</f>
      </c>
      <c r="Q1437" s="1">
        <f>VLOOKUP(G1437,Sku_Consolidated!A2:G957,7, FALSE)</f>
      </c>
      <c r="R1437" s="1">
        <f>IF(IFERROR(VLOOKUP(E1437,Store_Showcase!B2:H144,7, FALSE), TRUE)=TRUE, IF(IFERROR(VLOOKUP(E1437,Store_SRP!B2:H110,7, FALSE), TRUE)=TRUE,VLOOKUP(E1437,Store_VAM!B2:H273,7, FALSE),VLOOKUP(E1437,Store_SRP!B2:H110,7, FALSE)), VLOOKUP(E1437,Store_Showcase!B2:H144,7, FALSE))</f>
      </c>
      <c r="S1437" s="1">
        <f>IF(IFERROR(VLOOKUP(E1437,Store_Showcase!B2:I144,8, FALSE), TRUE)=TRUE, IF(IFERROR(VLOOKUP(E1437,Store_SRP!B2:I110,8, FALSE), TRUE)=TRUE,VLOOKUP(E1437,Store_VAM!B2:I273,8, FALSE),VLOOKUP(E1437,Store_SRP!B2:I110,8, FALSE)), VLOOKUP(E1437,Store_Showcase!B2:I144,8, FALSE))</f>
      </c>
      <c r="T1437" s="1">
        <f>VLOOKUP(G1437,Sku_Consolidated!A2:R957,18,FALSE)</f>
      </c>
      <c r="U1437" s="1" t="s">
        <v>3794</v>
      </c>
      <c r="V1437" s="1">
        <f>IF(VLOOKUP(G1437,Sku_Consolidated!A2:S957,19,FALSE)="SHOWCASE", VLOOKUP(E1437,Store_Showcase!B2:L144,11, FALSE), IF(VLOOKUP(G1437,Sku_Consolidated!A2:S957,19,FALSE)="VAM",VLOOKUP(E1437,Store_VAM!B2:L273,11, FALSE),VLOOKUP(E1437,Store_SRP!B2:L110,11, FALSE)))</f>
      </c>
      <c r="W1437" s="1">
        <f>VLOOKUP(G1437,Sku_Consolidated!A2:W957,11,FALSE)</f>
      </c>
      <c r="X1437" s="1">
        <f>VLOOKUP(G1437,Sku_Consolidated!A2:H957,8,FALSE)</f>
      </c>
      <c r="Y1437" s="1">
        <f>VLOOKUP(G1437,Sku_Consolidated!A2:I957,9,FALSE)</f>
      </c>
      <c r="Z1437" s="1" t="s">
        <v>41</v>
      </c>
      <c r="AA1437" s="1">
        <f>VLOOKUP(G1437,Sku_Consolidated!A2:E957,5,FALSE)</f>
      </c>
      <c r="AB1437" s="1">
        <f>IF(VLOOKUP(G1437,Sku_Consolidated!A2:S957,19,FALSE)="SHOWCASE", VLOOKUP(E1437,Store_Showcase!B2:N144,13, FALSE), IF(VLOOKUP(G1437,Sku_Consolidated!A2:S957,19,FALSE)="VAM",VLOOKUP(E1437,Store_VAM!B2:N273,13, FALSE),VLOOKUP(E1437,Store_SRP!B2:N110,13, FALSE)))</f>
      </c>
      <c r="AC1437" s="1">
        <f>IF(IFERROR(AB1437,TRUE)=TRUE, "-","OK")</f>
      </c>
      <c r="AD1437" s="11" t="s">
        <v>37</v>
      </c>
      <c r="AE1437" s="11" t="s">
        <v>37</v>
      </c>
      <c r="AF1437" s="1">
        <f>IF(IFERROR(VLOOKUP(E1437,Store_Showcase!B2:H144,{5}, FALSE), TRUE)=TRUE, IF(IFERROR(VLOOKUP(E1437,Store_SRP!B2:H110,{5}, FALSE), TRUE)=TRUE,VLOOKUP(E1437,Store_VAM!B2:H273,{5}, FALSE),VLOOKUP(E1437,Store_SRP!B2:H110,{5}, FALSE)), VLOOKUP(E1437,Store_Showcase!B2:H144,{5}, FALSE))</f>
      </c>
      <c r="AG1437" s="1">
        <f>IF(IFERROR(VLOOKUP(E1437,Store_Showcase!B2:H144,{6}, FALSE), TRUE)=TRUE, IF(IFERROR(VLOOKUP(E1437,Store_SRP!B2:H110,{6}, FALSE), TRUE)=TRUE,VLOOKUP(E1437,Store_VAM!B2:H273,{6}, FALSE),VLOOKUP(E1437,Store_SRP!B2:H110,{6}, FALSE)), VLOOKUP(E1437,Store_Showcase!B2:H144,{6}, FALSE))</f>
      </c>
      <c r="AH1437" s="1">
        <f>VLOOKUP(G1437,Sku_Consolidated!A2:R957,18,FALSE)</f>
      </c>
      <c r="AI1437" s="1">
        <f>VLOOKUP(G1437,Sku_Consolidated!A2:S957,19,FALSE)</f>
      </c>
      <c r="AJ1437" s="1">
        <f>VLOOKUP(G1437,Sku_Consolidated!A2:T957,20,FALSE)</f>
      </c>
    </row>
    <row r="1438" spans="1:36" x14ac:dyDescent="0.25">
      <c r="A1438" s="1">
        <v>2024</v>
      </c>
      <c r="B1438" s="1" t="s">
        <v>31</v>
      </c>
      <c r="C1438" s="1" t="s">
        <v>32</v>
      </c>
      <c r="D1438" s="1" t="s">
        <v>33</v>
      </c>
      <c r="E1438" s="9" t="s">
        <v>3467</v>
      </c>
      <c r="F1438" s="1">
        <f>IF(VLOOKUP(G1438,Sku_Consolidated!A2:S957,{19},FALSE)="SHOWCASE", VLOOKUP(E1438,Store_Showcase!B2:C144,{2}, FALSE), IF(VLOOKUP(G1438,Sku_Consolidated!A2:S957,{19},FALSE)="VAM",VLOOKUP(E1438,Store_VAM!B2:C273,{2}, FALSE),VLOOKUP(E1438,Store_SRP!B2:C110,{2}, FALSE)))</f>
      </c>
      <c r="G1438" s="1">
        <v>14268</v>
      </c>
      <c r="H1438" s="1" t="s">
        <v>1442</v>
      </c>
      <c r="I1438" s="10" t="s">
        <v>3798</v>
      </c>
      <c r="J1438" s="1">
        <f>VLOOKUP(G1438,Sku_Consolidated!A2:C957, 3, FALSE)</f>
      </c>
      <c r="K1438" s="10">
        <f>IF(J1438="PACK", I1438, 0)</f>
      </c>
      <c r="L1438" s="10">
        <f>IF(J1438="KG", I1438, I1438 * VLOOKUP(G1438,Sku_Consolidated!A2:U957,21,FALSE))</f>
      </c>
      <c r="M1438" s="10" t="s">
        <v>37</v>
      </c>
      <c r="N1438" s="11" t="s">
        <v>3799</v>
      </c>
      <c r="O1438" s="10" t="s">
        <v>3800</v>
      </c>
      <c r="P1438" s="10">
        <f>N1438 - O1438</f>
      </c>
      <c r="Q1438" s="1">
        <f>VLOOKUP(G1438,Sku_Consolidated!A2:G957,7, FALSE)</f>
      </c>
      <c r="R1438" s="1">
        <f>IF(IFERROR(VLOOKUP(E1438,Store_Showcase!B2:H144,7, FALSE), TRUE)=TRUE, IF(IFERROR(VLOOKUP(E1438,Store_SRP!B2:H110,7, FALSE), TRUE)=TRUE,VLOOKUP(E1438,Store_VAM!B2:H273,7, FALSE),VLOOKUP(E1438,Store_SRP!B2:H110,7, FALSE)), VLOOKUP(E1438,Store_Showcase!B2:H144,7, FALSE))</f>
      </c>
      <c r="S1438" s="1">
        <f>IF(IFERROR(VLOOKUP(E1438,Store_Showcase!B2:I144,8, FALSE), TRUE)=TRUE, IF(IFERROR(VLOOKUP(E1438,Store_SRP!B2:I110,8, FALSE), TRUE)=TRUE,VLOOKUP(E1438,Store_VAM!B2:I273,8, FALSE),VLOOKUP(E1438,Store_SRP!B2:I110,8, FALSE)), VLOOKUP(E1438,Store_Showcase!B2:I144,8, FALSE))</f>
      </c>
      <c r="T1438" s="1">
        <f>VLOOKUP(G1438,Sku_Consolidated!A2:R957,18,FALSE)</f>
      </c>
      <c r="U1438" s="1" t="s">
        <v>3794</v>
      </c>
      <c r="V1438" s="1">
        <f>IF(VLOOKUP(G1438,Sku_Consolidated!A2:S957,19,FALSE)="SHOWCASE", VLOOKUP(E1438,Store_Showcase!B2:L144,11, FALSE), IF(VLOOKUP(G1438,Sku_Consolidated!A2:S957,19,FALSE)="VAM",VLOOKUP(E1438,Store_VAM!B2:L273,11, FALSE),VLOOKUP(E1438,Store_SRP!B2:L110,11, FALSE)))</f>
      </c>
      <c r="W1438" s="1">
        <f>VLOOKUP(G1438,Sku_Consolidated!A2:W957,11,FALSE)</f>
      </c>
      <c r="X1438" s="1">
        <f>VLOOKUP(G1438,Sku_Consolidated!A2:H957,8,FALSE)</f>
      </c>
      <c r="Y1438" s="1">
        <f>VLOOKUP(G1438,Sku_Consolidated!A2:I957,9,FALSE)</f>
      </c>
      <c r="Z1438" s="1" t="s">
        <v>41</v>
      </c>
      <c r="AA1438" s="1">
        <f>VLOOKUP(G1438,Sku_Consolidated!A2:E957,5,FALSE)</f>
      </c>
      <c r="AB1438" s="1">
        <f>IF(VLOOKUP(G1438,Sku_Consolidated!A2:S957,19,FALSE)="SHOWCASE", VLOOKUP(E1438,Store_Showcase!B2:N144,13, FALSE), IF(VLOOKUP(G1438,Sku_Consolidated!A2:S957,19,FALSE)="VAM",VLOOKUP(E1438,Store_VAM!B2:N273,13, FALSE),VLOOKUP(E1438,Store_SRP!B2:N110,13, FALSE)))</f>
      </c>
      <c r="AC1438" s="1">
        <f>IF(IFERROR(AB1438,TRUE)=TRUE, "-","OK")</f>
      </c>
      <c r="AD1438" s="11" t="s">
        <v>37</v>
      </c>
      <c r="AE1438" s="11" t="s">
        <v>37</v>
      </c>
      <c r="AF1438" s="1">
        <f>IF(IFERROR(VLOOKUP(E1438,Store_Showcase!B2:H144,{5}, FALSE), TRUE)=TRUE, IF(IFERROR(VLOOKUP(E1438,Store_SRP!B2:H110,{5}, FALSE), TRUE)=TRUE,VLOOKUP(E1438,Store_VAM!B2:H273,{5}, FALSE),VLOOKUP(E1438,Store_SRP!B2:H110,{5}, FALSE)), VLOOKUP(E1438,Store_Showcase!B2:H144,{5}, FALSE))</f>
      </c>
      <c r="AG1438" s="1">
        <f>IF(IFERROR(VLOOKUP(E1438,Store_Showcase!B2:H144,{6}, FALSE), TRUE)=TRUE, IF(IFERROR(VLOOKUP(E1438,Store_SRP!B2:H110,{6}, FALSE), TRUE)=TRUE,VLOOKUP(E1438,Store_VAM!B2:H273,{6}, FALSE),VLOOKUP(E1438,Store_SRP!B2:H110,{6}, FALSE)), VLOOKUP(E1438,Store_Showcase!B2:H144,{6}, FALSE))</f>
      </c>
      <c r="AH1438" s="1">
        <f>VLOOKUP(G1438,Sku_Consolidated!A2:R957,18,FALSE)</f>
      </c>
      <c r="AI1438" s="1">
        <f>VLOOKUP(G1438,Sku_Consolidated!A2:S957,19,FALSE)</f>
      </c>
      <c r="AJ1438" s="1">
        <f>VLOOKUP(G1438,Sku_Consolidated!A2:T957,20,FALSE)</f>
      </c>
    </row>
    <row r="1439" spans="1:36" x14ac:dyDescent="0.25">
      <c r="A1439" s="1">
        <v>2024</v>
      </c>
      <c r="B1439" s="1" t="s">
        <v>31</v>
      </c>
      <c r="C1439" s="1" t="s">
        <v>32</v>
      </c>
      <c r="D1439" s="1" t="s">
        <v>33</v>
      </c>
      <c r="E1439" s="9" t="s">
        <v>3467</v>
      </c>
      <c r="F1439" s="1">
        <f>IF(VLOOKUP(G1439,Sku_Consolidated!A2:S957,{19},FALSE)="SHOWCASE", VLOOKUP(E1439,Store_Showcase!B2:C144,{2}, FALSE), IF(VLOOKUP(G1439,Sku_Consolidated!A2:S957,{19},FALSE)="VAM",VLOOKUP(E1439,Store_VAM!B2:C273,{2}, FALSE),VLOOKUP(E1439,Store_SRP!B2:C110,{2}, FALSE)))</f>
      </c>
      <c r="G1439" s="1">
        <v>14269</v>
      </c>
      <c r="H1439" s="1" t="s">
        <v>1446</v>
      </c>
      <c r="I1439" s="10" t="s">
        <v>3801</v>
      </c>
      <c r="J1439" s="1">
        <f>VLOOKUP(G1439,Sku_Consolidated!A2:C957, 3, FALSE)</f>
      </c>
      <c r="K1439" s="10">
        <f>IF(J1439="PACK", I1439, 0)</f>
      </c>
      <c r="L1439" s="10">
        <f>IF(J1439="KG", I1439, I1439 * VLOOKUP(G1439,Sku_Consolidated!A2:U957,21,FALSE))</f>
      </c>
      <c r="M1439" s="10" t="s">
        <v>37</v>
      </c>
      <c r="N1439" s="11" t="s">
        <v>3802</v>
      </c>
      <c r="O1439" s="10" t="s">
        <v>3803</v>
      </c>
      <c r="P1439" s="10">
        <f>N1439 - O1439</f>
      </c>
      <c r="Q1439" s="1">
        <f>VLOOKUP(G1439,Sku_Consolidated!A2:G957,7, FALSE)</f>
      </c>
      <c r="R1439" s="1">
        <f>IF(IFERROR(VLOOKUP(E1439,Store_Showcase!B2:H144,7, FALSE), TRUE)=TRUE, IF(IFERROR(VLOOKUP(E1439,Store_SRP!B2:H110,7, FALSE), TRUE)=TRUE,VLOOKUP(E1439,Store_VAM!B2:H273,7, FALSE),VLOOKUP(E1439,Store_SRP!B2:H110,7, FALSE)), VLOOKUP(E1439,Store_Showcase!B2:H144,7, FALSE))</f>
      </c>
      <c r="S1439" s="1">
        <f>IF(IFERROR(VLOOKUP(E1439,Store_Showcase!B2:I144,8, FALSE), TRUE)=TRUE, IF(IFERROR(VLOOKUP(E1439,Store_SRP!B2:I110,8, FALSE), TRUE)=TRUE,VLOOKUP(E1439,Store_VAM!B2:I273,8, FALSE),VLOOKUP(E1439,Store_SRP!B2:I110,8, FALSE)), VLOOKUP(E1439,Store_Showcase!B2:I144,8, FALSE))</f>
      </c>
      <c r="T1439" s="1">
        <f>VLOOKUP(G1439,Sku_Consolidated!A2:R957,18,FALSE)</f>
      </c>
      <c r="U1439" s="1" t="s">
        <v>3794</v>
      </c>
      <c r="V1439" s="1">
        <f>IF(VLOOKUP(G1439,Sku_Consolidated!A2:S957,19,FALSE)="SHOWCASE", VLOOKUP(E1439,Store_Showcase!B2:L144,11, FALSE), IF(VLOOKUP(G1439,Sku_Consolidated!A2:S957,19,FALSE)="VAM",VLOOKUP(E1439,Store_VAM!B2:L273,11, FALSE),VLOOKUP(E1439,Store_SRP!B2:L110,11, FALSE)))</f>
      </c>
      <c r="W1439" s="1">
        <f>VLOOKUP(G1439,Sku_Consolidated!A2:W957,11,FALSE)</f>
      </c>
      <c r="X1439" s="1">
        <f>VLOOKUP(G1439,Sku_Consolidated!A2:H957,8,FALSE)</f>
      </c>
      <c r="Y1439" s="1">
        <f>VLOOKUP(G1439,Sku_Consolidated!A2:I957,9,FALSE)</f>
      </c>
      <c r="Z1439" s="1" t="s">
        <v>41</v>
      </c>
      <c r="AA1439" s="1">
        <f>VLOOKUP(G1439,Sku_Consolidated!A2:E957,5,FALSE)</f>
      </c>
      <c r="AB1439" s="1">
        <f>IF(VLOOKUP(G1439,Sku_Consolidated!A2:S957,19,FALSE)="SHOWCASE", VLOOKUP(E1439,Store_Showcase!B2:N144,13, FALSE), IF(VLOOKUP(G1439,Sku_Consolidated!A2:S957,19,FALSE)="VAM",VLOOKUP(E1439,Store_VAM!B2:N273,13, FALSE),VLOOKUP(E1439,Store_SRP!B2:N110,13, FALSE)))</f>
      </c>
      <c r="AC1439" s="1">
        <f>IF(IFERROR(AB1439,TRUE)=TRUE, "-","OK")</f>
      </c>
      <c r="AD1439" s="11" t="s">
        <v>37</v>
      </c>
      <c r="AE1439" s="11" t="s">
        <v>37</v>
      </c>
      <c r="AF1439" s="1">
        <f>IF(IFERROR(VLOOKUP(E1439,Store_Showcase!B2:H144,{5}, FALSE), TRUE)=TRUE, IF(IFERROR(VLOOKUP(E1439,Store_SRP!B2:H110,{5}, FALSE), TRUE)=TRUE,VLOOKUP(E1439,Store_VAM!B2:H273,{5}, FALSE),VLOOKUP(E1439,Store_SRP!B2:H110,{5}, FALSE)), VLOOKUP(E1439,Store_Showcase!B2:H144,{5}, FALSE))</f>
      </c>
      <c r="AG1439" s="1">
        <f>IF(IFERROR(VLOOKUP(E1439,Store_Showcase!B2:H144,{6}, FALSE), TRUE)=TRUE, IF(IFERROR(VLOOKUP(E1439,Store_SRP!B2:H110,{6}, FALSE), TRUE)=TRUE,VLOOKUP(E1439,Store_VAM!B2:H273,{6}, FALSE),VLOOKUP(E1439,Store_SRP!B2:H110,{6}, FALSE)), VLOOKUP(E1439,Store_Showcase!B2:H144,{6}, FALSE))</f>
      </c>
      <c r="AH1439" s="1">
        <f>VLOOKUP(G1439,Sku_Consolidated!A2:R957,18,FALSE)</f>
      </c>
      <c r="AI1439" s="1">
        <f>VLOOKUP(G1439,Sku_Consolidated!A2:S957,19,FALSE)</f>
      </c>
      <c r="AJ1439" s="1">
        <f>VLOOKUP(G1439,Sku_Consolidated!A2:T957,20,FALSE)</f>
      </c>
    </row>
    <row r="1440" spans="1:36" x14ac:dyDescent="0.25">
      <c r="A1440" s="1">
        <v>2024</v>
      </c>
      <c r="B1440" s="1" t="s">
        <v>31</v>
      </c>
      <c r="C1440" s="1" t="s">
        <v>32</v>
      </c>
      <c r="D1440" s="1" t="s">
        <v>33</v>
      </c>
      <c r="E1440" s="9" t="s">
        <v>3467</v>
      </c>
      <c r="F1440" s="1">
        <f>IF(VLOOKUP(G1440,Sku_Consolidated!A2:S957,{19},FALSE)="SHOWCASE", VLOOKUP(E1440,Store_Showcase!B2:C144,{2}, FALSE), IF(VLOOKUP(G1440,Sku_Consolidated!A2:S957,{19},FALSE)="VAM",VLOOKUP(E1440,Store_VAM!B2:C273,{2}, FALSE),VLOOKUP(E1440,Store_SRP!B2:C110,{2}, FALSE)))</f>
      </c>
      <c r="G1440" s="1">
        <v>14270</v>
      </c>
      <c r="H1440" s="1" t="s">
        <v>1450</v>
      </c>
      <c r="I1440" s="10" t="s">
        <v>3804</v>
      </c>
      <c r="J1440" s="1">
        <f>VLOOKUP(G1440,Sku_Consolidated!A2:C957, 3, FALSE)</f>
      </c>
      <c r="K1440" s="10">
        <f>IF(J1440="PACK", I1440, 0)</f>
      </c>
      <c r="L1440" s="10">
        <f>IF(J1440="KG", I1440, I1440 * VLOOKUP(G1440,Sku_Consolidated!A2:U957,21,FALSE))</f>
      </c>
      <c r="M1440" s="10" t="s">
        <v>37</v>
      </c>
      <c r="N1440" s="11" t="s">
        <v>3805</v>
      </c>
      <c r="O1440" s="10" t="s">
        <v>3806</v>
      </c>
      <c r="P1440" s="10">
        <f>N1440 - O1440</f>
      </c>
      <c r="Q1440" s="1">
        <f>VLOOKUP(G1440,Sku_Consolidated!A2:G957,7, FALSE)</f>
      </c>
      <c r="R1440" s="1">
        <f>IF(IFERROR(VLOOKUP(E1440,Store_Showcase!B2:H144,7, FALSE), TRUE)=TRUE, IF(IFERROR(VLOOKUP(E1440,Store_SRP!B2:H110,7, FALSE), TRUE)=TRUE,VLOOKUP(E1440,Store_VAM!B2:H273,7, FALSE),VLOOKUP(E1440,Store_SRP!B2:H110,7, FALSE)), VLOOKUP(E1440,Store_Showcase!B2:H144,7, FALSE))</f>
      </c>
      <c r="S1440" s="1">
        <f>IF(IFERROR(VLOOKUP(E1440,Store_Showcase!B2:I144,8, FALSE), TRUE)=TRUE, IF(IFERROR(VLOOKUP(E1440,Store_SRP!B2:I110,8, FALSE), TRUE)=TRUE,VLOOKUP(E1440,Store_VAM!B2:I273,8, FALSE),VLOOKUP(E1440,Store_SRP!B2:I110,8, FALSE)), VLOOKUP(E1440,Store_Showcase!B2:I144,8, FALSE))</f>
      </c>
      <c r="T1440" s="1">
        <f>VLOOKUP(G1440,Sku_Consolidated!A2:R957,18,FALSE)</f>
      </c>
      <c r="U1440" s="1" t="s">
        <v>3794</v>
      </c>
      <c r="V1440" s="1">
        <f>IF(VLOOKUP(G1440,Sku_Consolidated!A2:S957,19,FALSE)="SHOWCASE", VLOOKUP(E1440,Store_Showcase!B2:L144,11, FALSE), IF(VLOOKUP(G1440,Sku_Consolidated!A2:S957,19,FALSE)="VAM",VLOOKUP(E1440,Store_VAM!B2:L273,11, FALSE),VLOOKUP(E1440,Store_SRP!B2:L110,11, FALSE)))</f>
      </c>
      <c r="W1440" s="1">
        <f>VLOOKUP(G1440,Sku_Consolidated!A2:W957,11,FALSE)</f>
      </c>
      <c r="X1440" s="1">
        <f>VLOOKUP(G1440,Sku_Consolidated!A2:H957,8,FALSE)</f>
      </c>
      <c r="Y1440" s="1">
        <f>VLOOKUP(G1440,Sku_Consolidated!A2:I957,9,FALSE)</f>
      </c>
      <c r="Z1440" s="1" t="s">
        <v>41</v>
      </c>
      <c r="AA1440" s="1">
        <f>VLOOKUP(G1440,Sku_Consolidated!A2:E957,5,FALSE)</f>
      </c>
      <c r="AB1440" s="1">
        <f>IF(VLOOKUP(G1440,Sku_Consolidated!A2:S957,19,FALSE)="SHOWCASE", VLOOKUP(E1440,Store_Showcase!B2:N144,13, FALSE), IF(VLOOKUP(G1440,Sku_Consolidated!A2:S957,19,FALSE)="VAM",VLOOKUP(E1440,Store_VAM!B2:N273,13, FALSE),VLOOKUP(E1440,Store_SRP!B2:N110,13, FALSE)))</f>
      </c>
      <c r="AC1440" s="1">
        <f>IF(IFERROR(AB1440,TRUE)=TRUE, "-","OK")</f>
      </c>
      <c r="AD1440" s="11" t="s">
        <v>37</v>
      </c>
      <c r="AE1440" s="11" t="s">
        <v>37</v>
      </c>
      <c r="AF1440" s="1">
        <f>IF(IFERROR(VLOOKUP(E1440,Store_Showcase!B2:H144,{5}, FALSE), TRUE)=TRUE, IF(IFERROR(VLOOKUP(E1440,Store_SRP!B2:H110,{5}, FALSE), TRUE)=TRUE,VLOOKUP(E1440,Store_VAM!B2:H273,{5}, FALSE),VLOOKUP(E1440,Store_SRP!B2:H110,{5}, FALSE)), VLOOKUP(E1440,Store_Showcase!B2:H144,{5}, FALSE))</f>
      </c>
      <c r="AG1440" s="1">
        <f>IF(IFERROR(VLOOKUP(E1440,Store_Showcase!B2:H144,{6}, FALSE), TRUE)=TRUE, IF(IFERROR(VLOOKUP(E1440,Store_SRP!B2:H110,{6}, FALSE), TRUE)=TRUE,VLOOKUP(E1440,Store_VAM!B2:H273,{6}, FALSE),VLOOKUP(E1440,Store_SRP!B2:H110,{6}, FALSE)), VLOOKUP(E1440,Store_Showcase!B2:H144,{6}, FALSE))</f>
      </c>
      <c r="AH1440" s="1">
        <f>VLOOKUP(G1440,Sku_Consolidated!A2:R957,18,FALSE)</f>
      </c>
      <c r="AI1440" s="1">
        <f>VLOOKUP(G1440,Sku_Consolidated!A2:S957,19,FALSE)</f>
      </c>
      <c r="AJ1440" s="1">
        <f>VLOOKUP(G1440,Sku_Consolidated!A2:T957,20,FALSE)</f>
      </c>
    </row>
    <row r="1441" spans="1:36" x14ac:dyDescent="0.25">
      <c r="A1441" s="1">
        <v>2024</v>
      </c>
      <c r="B1441" s="1" t="s">
        <v>31</v>
      </c>
      <c r="C1441" s="1" t="s">
        <v>32</v>
      </c>
      <c r="D1441" s="1" t="s">
        <v>33</v>
      </c>
      <c r="E1441" s="9" t="s">
        <v>3467</v>
      </c>
      <c r="F1441" s="1">
        <f>IF(VLOOKUP(G1441,Sku_Consolidated!A2:S957,{19},FALSE)="SHOWCASE", VLOOKUP(E1441,Store_Showcase!B2:C144,{2}, FALSE), IF(VLOOKUP(G1441,Sku_Consolidated!A2:S957,{19},FALSE)="VAM",VLOOKUP(E1441,Store_VAM!B2:C273,{2}, FALSE),VLOOKUP(E1441,Store_SRP!B2:C110,{2}, FALSE)))</f>
      </c>
      <c r="G1441" s="1">
        <v>14271</v>
      </c>
      <c r="H1441" s="1" t="s">
        <v>2854</v>
      </c>
      <c r="I1441" s="10" t="s">
        <v>1760</v>
      </c>
      <c r="J1441" s="1">
        <f>VLOOKUP(G1441,Sku_Consolidated!A2:C957, 3, FALSE)</f>
      </c>
      <c r="K1441" s="10">
        <f>IF(J1441="PACK", I1441, 0)</f>
      </c>
      <c r="L1441" s="10">
        <f>IF(J1441="KG", I1441, I1441 * VLOOKUP(G1441,Sku_Consolidated!A2:U957,21,FALSE))</f>
      </c>
      <c r="M1441" s="10" t="s">
        <v>37</v>
      </c>
      <c r="N1441" s="11" t="s">
        <v>3807</v>
      </c>
      <c r="O1441" s="10" t="s">
        <v>3808</v>
      </c>
      <c r="P1441" s="10">
        <f>N1441 - O1441</f>
      </c>
      <c r="Q1441" s="1">
        <f>VLOOKUP(G1441,Sku_Consolidated!A2:G957,7, FALSE)</f>
      </c>
      <c r="R1441" s="1">
        <f>IF(IFERROR(VLOOKUP(E1441,Store_Showcase!B2:H144,7, FALSE), TRUE)=TRUE, IF(IFERROR(VLOOKUP(E1441,Store_SRP!B2:H110,7, FALSE), TRUE)=TRUE,VLOOKUP(E1441,Store_VAM!B2:H273,7, FALSE),VLOOKUP(E1441,Store_SRP!B2:H110,7, FALSE)), VLOOKUP(E1441,Store_Showcase!B2:H144,7, FALSE))</f>
      </c>
      <c r="S1441" s="1">
        <f>IF(IFERROR(VLOOKUP(E1441,Store_Showcase!B2:I144,8, FALSE), TRUE)=TRUE, IF(IFERROR(VLOOKUP(E1441,Store_SRP!B2:I110,8, FALSE), TRUE)=TRUE,VLOOKUP(E1441,Store_VAM!B2:I273,8, FALSE),VLOOKUP(E1441,Store_SRP!B2:I110,8, FALSE)), VLOOKUP(E1441,Store_Showcase!B2:I144,8, FALSE))</f>
      </c>
      <c r="T1441" s="1">
        <f>VLOOKUP(G1441,Sku_Consolidated!A2:R957,18,FALSE)</f>
      </c>
      <c r="U1441" s="1" t="s">
        <v>3794</v>
      </c>
      <c r="V1441" s="1">
        <f>IF(VLOOKUP(G1441,Sku_Consolidated!A2:S957,19,FALSE)="SHOWCASE", VLOOKUP(E1441,Store_Showcase!B2:L144,11, FALSE), IF(VLOOKUP(G1441,Sku_Consolidated!A2:S957,19,FALSE)="VAM",VLOOKUP(E1441,Store_VAM!B2:L273,11, FALSE),VLOOKUP(E1441,Store_SRP!B2:L110,11, FALSE)))</f>
      </c>
      <c r="W1441" s="1">
        <f>VLOOKUP(G1441,Sku_Consolidated!A2:W957,11,FALSE)</f>
      </c>
      <c r="X1441" s="1">
        <f>VLOOKUP(G1441,Sku_Consolidated!A2:H957,8,FALSE)</f>
      </c>
      <c r="Y1441" s="1">
        <f>VLOOKUP(G1441,Sku_Consolidated!A2:I957,9,FALSE)</f>
      </c>
      <c r="Z1441" s="1" t="s">
        <v>41</v>
      </c>
      <c r="AA1441" s="1">
        <f>VLOOKUP(G1441,Sku_Consolidated!A2:E957,5,FALSE)</f>
      </c>
      <c r="AB1441" s="1">
        <f>IF(VLOOKUP(G1441,Sku_Consolidated!A2:S957,19,FALSE)="SHOWCASE", VLOOKUP(E1441,Store_Showcase!B2:N144,13, FALSE), IF(VLOOKUP(G1441,Sku_Consolidated!A2:S957,19,FALSE)="VAM",VLOOKUP(E1441,Store_VAM!B2:N273,13, FALSE),VLOOKUP(E1441,Store_SRP!B2:N110,13, FALSE)))</f>
      </c>
      <c r="AC1441" s="1">
        <f>IF(IFERROR(AB1441,TRUE)=TRUE, "-","OK")</f>
      </c>
      <c r="AD1441" s="11" t="s">
        <v>37</v>
      </c>
      <c r="AE1441" s="11" t="s">
        <v>37</v>
      </c>
      <c r="AF1441" s="1">
        <f>IF(IFERROR(VLOOKUP(E1441,Store_Showcase!B2:H144,{5}, FALSE), TRUE)=TRUE, IF(IFERROR(VLOOKUP(E1441,Store_SRP!B2:H110,{5}, FALSE), TRUE)=TRUE,VLOOKUP(E1441,Store_VAM!B2:H273,{5}, FALSE),VLOOKUP(E1441,Store_SRP!B2:H110,{5}, FALSE)), VLOOKUP(E1441,Store_Showcase!B2:H144,{5}, FALSE))</f>
      </c>
      <c r="AG1441" s="1">
        <f>IF(IFERROR(VLOOKUP(E1441,Store_Showcase!B2:H144,{6}, FALSE), TRUE)=TRUE, IF(IFERROR(VLOOKUP(E1441,Store_SRP!B2:H110,{6}, FALSE), TRUE)=TRUE,VLOOKUP(E1441,Store_VAM!B2:H273,{6}, FALSE),VLOOKUP(E1441,Store_SRP!B2:H110,{6}, FALSE)), VLOOKUP(E1441,Store_Showcase!B2:H144,{6}, FALSE))</f>
      </c>
      <c r="AH1441" s="1">
        <f>VLOOKUP(G1441,Sku_Consolidated!A2:R957,18,FALSE)</f>
      </c>
      <c r="AI1441" s="1">
        <f>VLOOKUP(G1441,Sku_Consolidated!A2:S957,19,FALSE)</f>
      </c>
      <c r="AJ1441" s="1">
        <f>VLOOKUP(G1441,Sku_Consolidated!A2:T957,20,FALSE)</f>
      </c>
    </row>
    <row r="1442" spans="1:36" x14ac:dyDescent="0.25">
      <c r="A1442" s="1">
        <v>2024</v>
      </c>
      <c r="B1442" s="1" t="s">
        <v>31</v>
      </c>
      <c r="C1442" s="1" t="s">
        <v>32</v>
      </c>
      <c r="D1442" s="1" t="s">
        <v>33</v>
      </c>
      <c r="E1442" s="9" t="s">
        <v>3467</v>
      </c>
      <c r="F1442" s="1">
        <f>IF(VLOOKUP(G1442,Sku_Consolidated!A2:S957,{19},FALSE)="SHOWCASE", VLOOKUP(E1442,Store_Showcase!B2:C144,{2}, FALSE), IF(VLOOKUP(G1442,Sku_Consolidated!A2:S957,{19},FALSE)="VAM",VLOOKUP(E1442,Store_VAM!B2:C273,{2}, FALSE),VLOOKUP(E1442,Store_SRP!B2:C110,{2}, FALSE)))</f>
      </c>
      <c r="G1442" s="1">
        <v>14275</v>
      </c>
      <c r="H1442" s="1" t="s">
        <v>1454</v>
      </c>
      <c r="I1442" s="10" t="s">
        <v>3809</v>
      </c>
      <c r="J1442" s="1">
        <f>VLOOKUP(G1442,Sku_Consolidated!A2:C957, 3, FALSE)</f>
      </c>
      <c r="K1442" s="10">
        <f>IF(J1442="PACK", I1442, 0)</f>
      </c>
      <c r="L1442" s="10">
        <f>IF(J1442="KG", I1442, I1442 * VLOOKUP(G1442,Sku_Consolidated!A2:U957,21,FALSE))</f>
      </c>
      <c r="M1442" s="10" t="s">
        <v>37</v>
      </c>
      <c r="N1442" s="11" t="s">
        <v>3810</v>
      </c>
      <c r="O1442" s="10" t="s">
        <v>3811</v>
      </c>
      <c r="P1442" s="10">
        <f>N1442 - O1442</f>
      </c>
      <c r="Q1442" s="1">
        <f>VLOOKUP(G1442,Sku_Consolidated!A2:G957,7, FALSE)</f>
      </c>
      <c r="R1442" s="1">
        <f>IF(IFERROR(VLOOKUP(E1442,Store_Showcase!B2:H144,7, FALSE), TRUE)=TRUE, IF(IFERROR(VLOOKUP(E1442,Store_SRP!B2:H110,7, FALSE), TRUE)=TRUE,VLOOKUP(E1442,Store_VAM!B2:H273,7, FALSE),VLOOKUP(E1442,Store_SRP!B2:H110,7, FALSE)), VLOOKUP(E1442,Store_Showcase!B2:H144,7, FALSE))</f>
      </c>
      <c r="S1442" s="1">
        <f>IF(IFERROR(VLOOKUP(E1442,Store_Showcase!B2:I144,8, FALSE), TRUE)=TRUE, IF(IFERROR(VLOOKUP(E1442,Store_SRP!B2:I110,8, FALSE), TRUE)=TRUE,VLOOKUP(E1442,Store_VAM!B2:I273,8, FALSE),VLOOKUP(E1442,Store_SRP!B2:I110,8, FALSE)), VLOOKUP(E1442,Store_Showcase!B2:I144,8, FALSE))</f>
      </c>
      <c r="T1442" s="1">
        <f>VLOOKUP(G1442,Sku_Consolidated!A2:R957,18,FALSE)</f>
      </c>
      <c r="U1442" s="1" t="s">
        <v>3794</v>
      </c>
      <c r="V1442" s="1">
        <f>IF(VLOOKUP(G1442,Sku_Consolidated!A2:S957,19,FALSE)="SHOWCASE", VLOOKUP(E1442,Store_Showcase!B2:L144,11, FALSE), IF(VLOOKUP(G1442,Sku_Consolidated!A2:S957,19,FALSE)="VAM",VLOOKUP(E1442,Store_VAM!B2:L273,11, FALSE),VLOOKUP(E1442,Store_SRP!B2:L110,11, FALSE)))</f>
      </c>
      <c r="W1442" s="1">
        <f>VLOOKUP(G1442,Sku_Consolidated!A2:W957,11,FALSE)</f>
      </c>
      <c r="X1442" s="1">
        <f>VLOOKUP(G1442,Sku_Consolidated!A2:H957,8,FALSE)</f>
      </c>
      <c r="Y1442" s="1">
        <f>VLOOKUP(G1442,Sku_Consolidated!A2:I957,9,FALSE)</f>
      </c>
      <c r="Z1442" s="1" t="s">
        <v>41</v>
      </c>
      <c r="AA1442" s="1">
        <f>VLOOKUP(G1442,Sku_Consolidated!A2:E957,5,FALSE)</f>
      </c>
      <c r="AB1442" s="1">
        <f>IF(VLOOKUP(G1442,Sku_Consolidated!A2:S957,19,FALSE)="SHOWCASE", VLOOKUP(E1442,Store_Showcase!B2:N144,13, FALSE), IF(VLOOKUP(G1442,Sku_Consolidated!A2:S957,19,FALSE)="VAM",VLOOKUP(E1442,Store_VAM!B2:N273,13, FALSE),VLOOKUP(E1442,Store_SRP!B2:N110,13, FALSE)))</f>
      </c>
      <c r="AC1442" s="1">
        <f>IF(IFERROR(AB1442,TRUE)=TRUE, "-","OK")</f>
      </c>
      <c r="AD1442" s="11" t="s">
        <v>37</v>
      </c>
      <c r="AE1442" s="11" t="s">
        <v>37</v>
      </c>
      <c r="AF1442" s="1">
        <f>IF(IFERROR(VLOOKUP(E1442,Store_Showcase!B2:H144,{5}, FALSE), TRUE)=TRUE, IF(IFERROR(VLOOKUP(E1442,Store_SRP!B2:H110,{5}, FALSE), TRUE)=TRUE,VLOOKUP(E1442,Store_VAM!B2:H273,{5}, FALSE),VLOOKUP(E1442,Store_SRP!B2:H110,{5}, FALSE)), VLOOKUP(E1442,Store_Showcase!B2:H144,{5}, FALSE))</f>
      </c>
      <c r="AG1442" s="1">
        <f>IF(IFERROR(VLOOKUP(E1442,Store_Showcase!B2:H144,{6}, FALSE), TRUE)=TRUE, IF(IFERROR(VLOOKUP(E1442,Store_SRP!B2:H110,{6}, FALSE), TRUE)=TRUE,VLOOKUP(E1442,Store_VAM!B2:H273,{6}, FALSE),VLOOKUP(E1442,Store_SRP!B2:H110,{6}, FALSE)), VLOOKUP(E1442,Store_Showcase!B2:H144,{6}, FALSE))</f>
      </c>
      <c r="AH1442" s="1">
        <f>VLOOKUP(G1442,Sku_Consolidated!A2:R957,18,FALSE)</f>
      </c>
      <c r="AI1442" s="1">
        <f>VLOOKUP(G1442,Sku_Consolidated!A2:S957,19,FALSE)</f>
      </c>
      <c r="AJ1442" s="1">
        <f>VLOOKUP(G1442,Sku_Consolidated!A2:T957,20,FALSE)</f>
      </c>
    </row>
    <row r="1443" spans="1:36" x14ac:dyDescent="0.25">
      <c r="A1443" s="1">
        <v>2024</v>
      </c>
      <c r="B1443" s="1" t="s">
        <v>31</v>
      </c>
      <c r="C1443" s="1" t="s">
        <v>32</v>
      </c>
      <c r="D1443" s="1" t="s">
        <v>33</v>
      </c>
      <c r="E1443" s="9" t="s">
        <v>3467</v>
      </c>
      <c r="F1443" s="1">
        <f>IF(VLOOKUP(G1443,Sku_Consolidated!A2:S957,{19},FALSE)="SHOWCASE", VLOOKUP(E1443,Store_Showcase!B2:C144,{2}, FALSE), IF(VLOOKUP(G1443,Sku_Consolidated!A2:S957,{19},FALSE)="VAM",VLOOKUP(E1443,Store_VAM!B2:C273,{2}, FALSE),VLOOKUP(E1443,Store_SRP!B2:C110,{2}, FALSE)))</f>
      </c>
      <c r="G1443" s="1">
        <v>14280</v>
      </c>
      <c r="H1443" s="1" t="s">
        <v>1458</v>
      </c>
      <c r="I1443" s="10" t="s">
        <v>3812</v>
      </c>
      <c r="J1443" s="1">
        <f>VLOOKUP(G1443,Sku_Consolidated!A2:C957, 3, FALSE)</f>
      </c>
      <c r="K1443" s="10">
        <f>IF(J1443="PACK", I1443, 0)</f>
      </c>
      <c r="L1443" s="10">
        <f>IF(J1443="KG", I1443, I1443 * VLOOKUP(G1443,Sku_Consolidated!A2:U957,21,FALSE))</f>
      </c>
      <c r="M1443" s="10" t="s">
        <v>37</v>
      </c>
      <c r="N1443" s="11" t="s">
        <v>3813</v>
      </c>
      <c r="O1443" s="10" t="s">
        <v>3814</v>
      </c>
      <c r="P1443" s="10">
        <f>N1443 - O1443</f>
      </c>
      <c r="Q1443" s="1">
        <f>VLOOKUP(G1443,Sku_Consolidated!A2:G957,7, FALSE)</f>
      </c>
      <c r="R1443" s="1">
        <f>IF(IFERROR(VLOOKUP(E1443,Store_Showcase!B2:H144,7, FALSE), TRUE)=TRUE, IF(IFERROR(VLOOKUP(E1443,Store_SRP!B2:H110,7, FALSE), TRUE)=TRUE,VLOOKUP(E1443,Store_VAM!B2:H273,7, FALSE),VLOOKUP(E1443,Store_SRP!B2:H110,7, FALSE)), VLOOKUP(E1443,Store_Showcase!B2:H144,7, FALSE))</f>
      </c>
      <c r="S1443" s="1">
        <f>IF(IFERROR(VLOOKUP(E1443,Store_Showcase!B2:I144,8, FALSE), TRUE)=TRUE, IF(IFERROR(VLOOKUP(E1443,Store_SRP!B2:I110,8, FALSE), TRUE)=TRUE,VLOOKUP(E1443,Store_VAM!B2:I273,8, FALSE),VLOOKUP(E1443,Store_SRP!B2:I110,8, FALSE)), VLOOKUP(E1443,Store_Showcase!B2:I144,8, FALSE))</f>
      </c>
      <c r="T1443" s="1">
        <f>VLOOKUP(G1443,Sku_Consolidated!A2:R957,18,FALSE)</f>
      </c>
      <c r="U1443" s="1" t="s">
        <v>3794</v>
      </c>
      <c r="V1443" s="1">
        <f>IF(VLOOKUP(G1443,Sku_Consolidated!A2:S957,19,FALSE)="SHOWCASE", VLOOKUP(E1443,Store_Showcase!B2:L144,11, FALSE), IF(VLOOKUP(G1443,Sku_Consolidated!A2:S957,19,FALSE)="VAM",VLOOKUP(E1443,Store_VAM!B2:L273,11, FALSE),VLOOKUP(E1443,Store_SRP!B2:L110,11, FALSE)))</f>
      </c>
      <c r="W1443" s="1">
        <f>VLOOKUP(G1443,Sku_Consolidated!A2:W957,11,FALSE)</f>
      </c>
      <c r="X1443" s="1">
        <f>VLOOKUP(G1443,Sku_Consolidated!A2:H957,8,FALSE)</f>
      </c>
      <c r="Y1443" s="1">
        <f>VLOOKUP(G1443,Sku_Consolidated!A2:I957,9,FALSE)</f>
      </c>
      <c r="Z1443" s="1" t="s">
        <v>41</v>
      </c>
      <c r="AA1443" s="1">
        <f>VLOOKUP(G1443,Sku_Consolidated!A2:E957,5,FALSE)</f>
      </c>
      <c r="AB1443" s="1">
        <f>IF(VLOOKUP(G1443,Sku_Consolidated!A2:S957,19,FALSE)="SHOWCASE", VLOOKUP(E1443,Store_Showcase!B2:N144,13, FALSE), IF(VLOOKUP(G1443,Sku_Consolidated!A2:S957,19,FALSE)="VAM",VLOOKUP(E1443,Store_VAM!B2:N273,13, FALSE),VLOOKUP(E1443,Store_SRP!B2:N110,13, FALSE)))</f>
      </c>
      <c r="AC1443" s="1">
        <f>IF(IFERROR(AB1443,TRUE)=TRUE, "-","OK")</f>
      </c>
      <c r="AD1443" s="11" t="s">
        <v>37</v>
      </c>
      <c r="AE1443" s="11" t="s">
        <v>37</v>
      </c>
      <c r="AF1443" s="1">
        <f>IF(IFERROR(VLOOKUP(E1443,Store_Showcase!B2:H144,{5}, FALSE), TRUE)=TRUE, IF(IFERROR(VLOOKUP(E1443,Store_SRP!B2:H110,{5}, FALSE), TRUE)=TRUE,VLOOKUP(E1443,Store_VAM!B2:H273,{5}, FALSE),VLOOKUP(E1443,Store_SRP!B2:H110,{5}, FALSE)), VLOOKUP(E1443,Store_Showcase!B2:H144,{5}, FALSE))</f>
      </c>
      <c r="AG1443" s="1">
        <f>IF(IFERROR(VLOOKUP(E1443,Store_Showcase!B2:H144,{6}, FALSE), TRUE)=TRUE, IF(IFERROR(VLOOKUP(E1443,Store_SRP!B2:H110,{6}, FALSE), TRUE)=TRUE,VLOOKUP(E1443,Store_VAM!B2:H273,{6}, FALSE),VLOOKUP(E1443,Store_SRP!B2:H110,{6}, FALSE)), VLOOKUP(E1443,Store_Showcase!B2:H144,{6}, FALSE))</f>
      </c>
      <c r="AH1443" s="1">
        <f>VLOOKUP(G1443,Sku_Consolidated!A2:R957,18,FALSE)</f>
      </c>
      <c r="AI1443" s="1">
        <f>VLOOKUP(G1443,Sku_Consolidated!A2:S957,19,FALSE)</f>
      </c>
      <c r="AJ1443" s="1">
        <f>VLOOKUP(G1443,Sku_Consolidated!A2:T957,20,FALSE)</f>
      </c>
    </row>
    <row r="1444" spans="1:36" x14ac:dyDescent="0.25">
      <c r="A1444" s="1">
        <v>2024</v>
      </c>
      <c r="B1444" s="1" t="s">
        <v>31</v>
      </c>
      <c r="C1444" s="1" t="s">
        <v>32</v>
      </c>
      <c r="D1444" s="1" t="s">
        <v>33</v>
      </c>
      <c r="E1444" s="9" t="s">
        <v>3467</v>
      </c>
      <c r="F1444" s="1">
        <f>IF(VLOOKUP(G1444,Sku_Consolidated!A2:S957,{19},FALSE)="SHOWCASE", VLOOKUP(E1444,Store_Showcase!B2:C144,{2}, FALSE), IF(VLOOKUP(G1444,Sku_Consolidated!A2:S957,{19},FALSE)="VAM",VLOOKUP(E1444,Store_VAM!B2:C273,{2}, FALSE),VLOOKUP(E1444,Store_SRP!B2:C110,{2}, FALSE)))</f>
      </c>
      <c r="G1444" s="1">
        <v>14281</v>
      </c>
      <c r="H1444" s="1" t="s">
        <v>1621</v>
      </c>
      <c r="I1444" s="10" t="s">
        <v>3815</v>
      </c>
      <c r="J1444" s="1">
        <f>VLOOKUP(G1444,Sku_Consolidated!A2:C957, 3, FALSE)</f>
      </c>
      <c r="K1444" s="10">
        <f>IF(J1444="PACK", I1444, 0)</f>
      </c>
      <c r="L1444" s="10">
        <f>IF(J1444="KG", I1444, I1444 * VLOOKUP(G1444,Sku_Consolidated!A2:U957,21,FALSE))</f>
      </c>
      <c r="M1444" s="10" t="s">
        <v>37</v>
      </c>
      <c r="N1444" s="11" t="s">
        <v>3816</v>
      </c>
      <c r="O1444" s="10" t="s">
        <v>3817</v>
      </c>
      <c r="P1444" s="10">
        <f>N1444 - O1444</f>
      </c>
      <c r="Q1444" s="1">
        <f>VLOOKUP(G1444,Sku_Consolidated!A2:G957,7, FALSE)</f>
      </c>
      <c r="R1444" s="1">
        <f>IF(IFERROR(VLOOKUP(E1444,Store_Showcase!B2:H144,7, FALSE), TRUE)=TRUE, IF(IFERROR(VLOOKUP(E1444,Store_SRP!B2:H110,7, FALSE), TRUE)=TRUE,VLOOKUP(E1444,Store_VAM!B2:H273,7, FALSE),VLOOKUP(E1444,Store_SRP!B2:H110,7, FALSE)), VLOOKUP(E1444,Store_Showcase!B2:H144,7, FALSE))</f>
      </c>
      <c r="S1444" s="1">
        <f>IF(IFERROR(VLOOKUP(E1444,Store_Showcase!B2:I144,8, FALSE), TRUE)=TRUE, IF(IFERROR(VLOOKUP(E1444,Store_SRP!B2:I110,8, FALSE), TRUE)=TRUE,VLOOKUP(E1444,Store_VAM!B2:I273,8, FALSE),VLOOKUP(E1444,Store_SRP!B2:I110,8, FALSE)), VLOOKUP(E1444,Store_Showcase!B2:I144,8, FALSE))</f>
      </c>
      <c r="T1444" s="1">
        <f>VLOOKUP(G1444,Sku_Consolidated!A2:R957,18,FALSE)</f>
      </c>
      <c r="U1444" s="1" t="s">
        <v>3794</v>
      </c>
      <c r="V1444" s="1">
        <f>IF(VLOOKUP(G1444,Sku_Consolidated!A2:S957,19,FALSE)="SHOWCASE", VLOOKUP(E1444,Store_Showcase!B2:L144,11, FALSE), IF(VLOOKUP(G1444,Sku_Consolidated!A2:S957,19,FALSE)="VAM",VLOOKUP(E1444,Store_VAM!B2:L273,11, FALSE),VLOOKUP(E1444,Store_SRP!B2:L110,11, FALSE)))</f>
      </c>
      <c r="W1444" s="1">
        <f>VLOOKUP(G1444,Sku_Consolidated!A2:W957,11,FALSE)</f>
      </c>
      <c r="X1444" s="1">
        <f>VLOOKUP(G1444,Sku_Consolidated!A2:H957,8,FALSE)</f>
      </c>
      <c r="Y1444" s="1">
        <f>VLOOKUP(G1444,Sku_Consolidated!A2:I957,9,FALSE)</f>
      </c>
      <c r="Z1444" s="1" t="s">
        <v>41</v>
      </c>
      <c r="AA1444" s="1">
        <f>VLOOKUP(G1444,Sku_Consolidated!A2:E957,5,FALSE)</f>
      </c>
      <c r="AB1444" s="1">
        <f>IF(VLOOKUP(G1444,Sku_Consolidated!A2:S957,19,FALSE)="SHOWCASE", VLOOKUP(E1444,Store_Showcase!B2:N144,13, FALSE), IF(VLOOKUP(G1444,Sku_Consolidated!A2:S957,19,FALSE)="VAM",VLOOKUP(E1444,Store_VAM!B2:N273,13, FALSE),VLOOKUP(E1444,Store_SRP!B2:N110,13, FALSE)))</f>
      </c>
      <c r="AC1444" s="1">
        <f>IF(IFERROR(AB1444,TRUE)=TRUE, "-","OK")</f>
      </c>
      <c r="AD1444" s="11" t="s">
        <v>37</v>
      </c>
      <c r="AE1444" s="11" t="s">
        <v>37</v>
      </c>
      <c r="AF1444" s="1">
        <f>IF(IFERROR(VLOOKUP(E1444,Store_Showcase!B2:H144,{5}, FALSE), TRUE)=TRUE, IF(IFERROR(VLOOKUP(E1444,Store_SRP!B2:H110,{5}, FALSE), TRUE)=TRUE,VLOOKUP(E1444,Store_VAM!B2:H273,{5}, FALSE),VLOOKUP(E1444,Store_SRP!B2:H110,{5}, FALSE)), VLOOKUP(E1444,Store_Showcase!B2:H144,{5}, FALSE))</f>
      </c>
      <c r="AG1444" s="1">
        <f>IF(IFERROR(VLOOKUP(E1444,Store_Showcase!B2:H144,{6}, FALSE), TRUE)=TRUE, IF(IFERROR(VLOOKUP(E1444,Store_SRP!B2:H110,{6}, FALSE), TRUE)=TRUE,VLOOKUP(E1444,Store_VAM!B2:H273,{6}, FALSE),VLOOKUP(E1444,Store_SRP!B2:H110,{6}, FALSE)), VLOOKUP(E1444,Store_Showcase!B2:H144,{6}, FALSE))</f>
      </c>
      <c r="AH1444" s="1">
        <f>VLOOKUP(G1444,Sku_Consolidated!A2:R957,18,FALSE)</f>
      </c>
      <c r="AI1444" s="1">
        <f>VLOOKUP(G1444,Sku_Consolidated!A2:S957,19,FALSE)</f>
      </c>
      <c r="AJ1444" s="1">
        <f>VLOOKUP(G1444,Sku_Consolidated!A2:T957,20,FALSE)</f>
      </c>
    </row>
    <row r="1445" spans="1:36" x14ac:dyDescent="0.25">
      <c r="A1445" s="1">
        <v>2024</v>
      </c>
      <c r="B1445" s="1" t="s">
        <v>31</v>
      </c>
      <c r="C1445" s="1" t="s">
        <v>32</v>
      </c>
      <c r="D1445" s="1" t="s">
        <v>33</v>
      </c>
      <c r="E1445" s="9" t="s">
        <v>3467</v>
      </c>
      <c r="F1445" s="1">
        <f>IF(VLOOKUP(G1445,Sku_Consolidated!A2:S957,{19},FALSE)="SHOWCASE", VLOOKUP(E1445,Store_Showcase!B2:C144,{2}, FALSE), IF(VLOOKUP(G1445,Sku_Consolidated!A2:S957,{19},FALSE)="VAM",VLOOKUP(E1445,Store_VAM!B2:C273,{2}, FALSE),VLOOKUP(E1445,Store_SRP!B2:C110,{2}, FALSE)))</f>
      </c>
      <c r="G1445" s="1">
        <v>14282</v>
      </c>
      <c r="H1445" s="1" t="s">
        <v>2121</v>
      </c>
      <c r="I1445" s="10" t="s">
        <v>3818</v>
      </c>
      <c r="J1445" s="1">
        <f>VLOOKUP(G1445,Sku_Consolidated!A2:C957, 3, FALSE)</f>
      </c>
      <c r="K1445" s="10">
        <f>IF(J1445="PACK", I1445, 0)</f>
      </c>
      <c r="L1445" s="10">
        <f>IF(J1445="KG", I1445, I1445 * VLOOKUP(G1445,Sku_Consolidated!A2:U957,21,FALSE))</f>
      </c>
      <c r="M1445" s="10" t="s">
        <v>37</v>
      </c>
      <c r="N1445" s="11" t="s">
        <v>3819</v>
      </c>
      <c r="O1445" s="10" t="s">
        <v>3820</v>
      </c>
      <c r="P1445" s="10">
        <f>N1445 - O1445</f>
      </c>
      <c r="Q1445" s="1">
        <f>VLOOKUP(G1445,Sku_Consolidated!A2:G957,7, FALSE)</f>
      </c>
      <c r="R1445" s="1">
        <f>IF(IFERROR(VLOOKUP(E1445,Store_Showcase!B2:H144,7, FALSE), TRUE)=TRUE, IF(IFERROR(VLOOKUP(E1445,Store_SRP!B2:H110,7, FALSE), TRUE)=TRUE,VLOOKUP(E1445,Store_VAM!B2:H273,7, FALSE),VLOOKUP(E1445,Store_SRP!B2:H110,7, FALSE)), VLOOKUP(E1445,Store_Showcase!B2:H144,7, FALSE))</f>
      </c>
      <c r="S1445" s="1">
        <f>IF(IFERROR(VLOOKUP(E1445,Store_Showcase!B2:I144,8, FALSE), TRUE)=TRUE, IF(IFERROR(VLOOKUP(E1445,Store_SRP!B2:I110,8, FALSE), TRUE)=TRUE,VLOOKUP(E1445,Store_VAM!B2:I273,8, FALSE),VLOOKUP(E1445,Store_SRP!B2:I110,8, FALSE)), VLOOKUP(E1445,Store_Showcase!B2:I144,8, FALSE))</f>
      </c>
      <c r="T1445" s="1">
        <f>VLOOKUP(G1445,Sku_Consolidated!A2:R957,18,FALSE)</f>
      </c>
      <c r="U1445" s="1" t="s">
        <v>3794</v>
      </c>
      <c r="V1445" s="1">
        <f>IF(VLOOKUP(G1445,Sku_Consolidated!A2:S957,19,FALSE)="SHOWCASE", VLOOKUP(E1445,Store_Showcase!B2:L144,11, FALSE), IF(VLOOKUP(G1445,Sku_Consolidated!A2:S957,19,FALSE)="VAM",VLOOKUP(E1445,Store_VAM!B2:L273,11, FALSE),VLOOKUP(E1445,Store_SRP!B2:L110,11, FALSE)))</f>
      </c>
      <c r="W1445" s="1">
        <f>VLOOKUP(G1445,Sku_Consolidated!A2:W957,11,FALSE)</f>
      </c>
      <c r="X1445" s="1">
        <f>VLOOKUP(G1445,Sku_Consolidated!A2:H957,8,FALSE)</f>
      </c>
      <c r="Y1445" s="1">
        <f>VLOOKUP(G1445,Sku_Consolidated!A2:I957,9,FALSE)</f>
      </c>
      <c r="Z1445" s="1" t="s">
        <v>41</v>
      </c>
      <c r="AA1445" s="1">
        <f>VLOOKUP(G1445,Sku_Consolidated!A2:E957,5,FALSE)</f>
      </c>
      <c r="AB1445" s="1">
        <f>IF(VLOOKUP(G1445,Sku_Consolidated!A2:S957,19,FALSE)="SHOWCASE", VLOOKUP(E1445,Store_Showcase!B2:N144,13, FALSE), IF(VLOOKUP(G1445,Sku_Consolidated!A2:S957,19,FALSE)="VAM",VLOOKUP(E1445,Store_VAM!B2:N273,13, FALSE),VLOOKUP(E1445,Store_SRP!B2:N110,13, FALSE)))</f>
      </c>
      <c r="AC1445" s="1">
        <f>IF(IFERROR(AB1445,TRUE)=TRUE, "-","OK")</f>
      </c>
      <c r="AD1445" s="11" t="s">
        <v>37</v>
      </c>
      <c r="AE1445" s="11" t="s">
        <v>37</v>
      </c>
      <c r="AF1445" s="1">
        <f>IF(IFERROR(VLOOKUP(E1445,Store_Showcase!B2:H144,{5}, FALSE), TRUE)=TRUE, IF(IFERROR(VLOOKUP(E1445,Store_SRP!B2:H110,{5}, FALSE), TRUE)=TRUE,VLOOKUP(E1445,Store_VAM!B2:H273,{5}, FALSE),VLOOKUP(E1445,Store_SRP!B2:H110,{5}, FALSE)), VLOOKUP(E1445,Store_Showcase!B2:H144,{5}, FALSE))</f>
      </c>
      <c r="AG1445" s="1">
        <f>IF(IFERROR(VLOOKUP(E1445,Store_Showcase!B2:H144,{6}, FALSE), TRUE)=TRUE, IF(IFERROR(VLOOKUP(E1445,Store_SRP!B2:H110,{6}, FALSE), TRUE)=TRUE,VLOOKUP(E1445,Store_VAM!B2:H273,{6}, FALSE),VLOOKUP(E1445,Store_SRP!B2:H110,{6}, FALSE)), VLOOKUP(E1445,Store_Showcase!B2:H144,{6}, FALSE))</f>
      </c>
      <c r="AH1445" s="1">
        <f>VLOOKUP(G1445,Sku_Consolidated!A2:R957,18,FALSE)</f>
      </c>
      <c r="AI1445" s="1">
        <f>VLOOKUP(G1445,Sku_Consolidated!A2:S957,19,FALSE)</f>
      </c>
      <c r="AJ1445" s="1">
        <f>VLOOKUP(G1445,Sku_Consolidated!A2:T957,20,FALSE)</f>
      </c>
    </row>
    <row r="1446" spans="1:36" x14ac:dyDescent="0.25">
      <c r="A1446" s="1">
        <v>2024</v>
      </c>
      <c r="B1446" s="1" t="s">
        <v>31</v>
      </c>
      <c r="C1446" s="1" t="s">
        <v>32</v>
      </c>
      <c r="D1446" s="1" t="s">
        <v>33</v>
      </c>
      <c r="E1446" s="9" t="s">
        <v>3467</v>
      </c>
      <c r="F1446" s="1">
        <f>IF(VLOOKUP(G1446,Sku_Consolidated!A2:S957,{19},FALSE)="SHOWCASE", VLOOKUP(E1446,Store_Showcase!B2:C144,{2}, FALSE), IF(VLOOKUP(G1446,Sku_Consolidated!A2:S957,{19},FALSE)="VAM",VLOOKUP(E1446,Store_VAM!B2:C273,{2}, FALSE),VLOOKUP(E1446,Store_SRP!B2:C110,{2}, FALSE)))</f>
      </c>
      <c r="G1446" s="1">
        <v>14283</v>
      </c>
      <c r="H1446" s="1" t="s">
        <v>2866</v>
      </c>
      <c r="I1446" s="10" t="s">
        <v>3821</v>
      </c>
      <c r="J1446" s="1">
        <f>VLOOKUP(G1446,Sku_Consolidated!A2:C957, 3, FALSE)</f>
      </c>
      <c r="K1446" s="10">
        <f>IF(J1446="PACK", I1446, 0)</f>
      </c>
      <c r="L1446" s="10">
        <f>IF(J1446="KG", I1446, I1446 * VLOOKUP(G1446,Sku_Consolidated!A2:U957,21,FALSE))</f>
      </c>
      <c r="M1446" s="10" t="s">
        <v>37</v>
      </c>
      <c r="N1446" s="11" t="s">
        <v>3822</v>
      </c>
      <c r="O1446" s="10" t="s">
        <v>3823</v>
      </c>
      <c r="P1446" s="10">
        <f>N1446 - O1446</f>
      </c>
      <c r="Q1446" s="1">
        <f>VLOOKUP(G1446,Sku_Consolidated!A2:G957,7, FALSE)</f>
      </c>
      <c r="R1446" s="1">
        <f>IF(IFERROR(VLOOKUP(E1446,Store_Showcase!B2:H144,7, FALSE), TRUE)=TRUE, IF(IFERROR(VLOOKUP(E1446,Store_SRP!B2:H110,7, FALSE), TRUE)=TRUE,VLOOKUP(E1446,Store_VAM!B2:H273,7, FALSE),VLOOKUP(E1446,Store_SRP!B2:H110,7, FALSE)), VLOOKUP(E1446,Store_Showcase!B2:H144,7, FALSE))</f>
      </c>
      <c r="S1446" s="1">
        <f>IF(IFERROR(VLOOKUP(E1446,Store_Showcase!B2:I144,8, FALSE), TRUE)=TRUE, IF(IFERROR(VLOOKUP(E1446,Store_SRP!B2:I110,8, FALSE), TRUE)=TRUE,VLOOKUP(E1446,Store_VAM!B2:I273,8, FALSE),VLOOKUP(E1446,Store_SRP!B2:I110,8, FALSE)), VLOOKUP(E1446,Store_Showcase!B2:I144,8, FALSE))</f>
      </c>
      <c r="T1446" s="1">
        <f>VLOOKUP(G1446,Sku_Consolidated!A2:R957,18,FALSE)</f>
      </c>
      <c r="U1446" s="1" t="s">
        <v>3794</v>
      </c>
      <c r="V1446" s="1">
        <f>IF(VLOOKUP(G1446,Sku_Consolidated!A2:S957,19,FALSE)="SHOWCASE", VLOOKUP(E1446,Store_Showcase!B2:L144,11, FALSE), IF(VLOOKUP(G1446,Sku_Consolidated!A2:S957,19,FALSE)="VAM",VLOOKUP(E1446,Store_VAM!B2:L273,11, FALSE),VLOOKUP(E1446,Store_SRP!B2:L110,11, FALSE)))</f>
      </c>
      <c r="W1446" s="1">
        <f>VLOOKUP(G1446,Sku_Consolidated!A2:W957,11,FALSE)</f>
      </c>
      <c r="X1446" s="1">
        <f>VLOOKUP(G1446,Sku_Consolidated!A2:H957,8,FALSE)</f>
      </c>
      <c r="Y1446" s="1">
        <f>VLOOKUP(G1446,Sku_Consolidated!A2:I957,9,FALSE)</f>
      </c>
      <c r="Z1446" s="1" t="s">
        <v>41</v>
      </c>
      <c r="AA1446" s="1">
        <f>VLOOKUP(G1446,Sku_Consolidated!A2:E957,5,FALSE)</f>
      </c>
      <c r="AB1446" s="1">
        <f>IF(VLOOKUP(G1446,Sku_Consolidated!A2:S957,19,FALSE)="SHOWCASE", VLOOKUP(E1446,Store_Showcase!B2:N144,13, FALSE), IF(VLOOKUP(G1446,Sku_Consolidated!A2:S957,19,FALSE)="VAM",VLOOKUP(E1446,Store_VAM!B2:N273,13, FALSE),VLOOKUP(E1446,Store_SRP!B2:N110,13, FALSE)))</f>
      </c>
      <c r="AC1446" s="1">
        <f>IF(IFERROR(AB1446,TRUE)=TRUE, "-","OK")</f>
      </c>
      <c r="AD1446" s="11" t="s">
        <v>37</v>
      </c>
      <c r="AE1446" s="11" t="s">
        <v>37</v>
      </c>
      <c r="AF1446" s="1">
        <f>IF(IFERROR(VLOOKUP(E1446,Store_Showcase!B2:H144,{5}, FALSE), TRUE)=TRUE, IF(IFERROR(VLOOKUP(E1446,Store_SRP!B2:H110,{5}, FALSE), TRUE)=TRUE,VLOOKUP(E1446,Store_VAM!B2:H273,{5}, FALSE),VLOOKUP(E1446,Store_SRP!B2:H110,{5}, FALSE)), VLOOKUP(E1446,Store_Showcase!B2:H144,{5}, FALSE))</f>
      </c>
      <c r="AG1446" s="1">
        <f>IF(IFERROR(VLOOKUP(E1446,Store_Showcase!B2:H144,{6}, FALSE), TRUE)=TRUE, IF(IFERROR(VLOOKUP(E1446,Store_SRP!B2:H110,{6}, FALSE), TRUE)=TRUE,VLOOKUP(E1446,Store_VAM!B2:H273,{6}, FALSE),VLOOKUP(E1446,Store_SRP!B2:H110,{6}, FALSE)), VLOOKUP(E1446,Store_Showcase!B2:H144,{6}, FALSE))</f>
      </c>
      <c r="AH1446" s="1">
        <f>VLOOKUP(G1446,Sku_Consolidated!A2:R957,18,FALSE)</f>
      </c>
      <c r="AI1446" s="1">
        <f>VLOOKUP(G1446,Sku_Consolidated!A2:S957,19,FALSE)</f>
      </c>
      <c r="AJ1446" s="1">
        <f>VLOOKUP(G1446,Sku_Consolidated!A2:T957,20,FALSE)</f>
      </c>
    </row>
    <row r="1447" spans="1:36" x14ac:dyDescent="0.25">
      <c r="A1447" s="1">
        <v>2024</v>
      </c>
      <c r="B1447" s="1" t="s">
        <v>31</v>
      </c>
      <c r="C1447" s="1" t="s">
        <v>32</v>
      </c>
      <c r="D1447" s="1" t="s">
        <v>33</v>
      </c>
      <c r="E1447" s="9" t="s">
        <v>3502</v>
      </c>
      <c r="F1447" s="1">
        <f>IF(VLOOKUP(G1447,Sku_Consolidated!A2:S957,{19},FALSE)="SHOWCASE", VLOOKUP(E1447,Store_Showcase!B2:C144,{2}, FALSE), IF(VLOOKUP(G1447,Sku_Consolidated!A2:S957,{19},FALSE)="VAM",VLOOKUP(E1447,Store_VAM!B2:C273,{2}, FALSE),VLOOKUP(E1447,Store_SRP!B2:C110,{2}, FALSE)))</f>
      </c>
      <c r="G1447" s="1">
        <v>14266</v>
      </c>
      <c r="H1447" s="1" t="s">
        <v>1433</v>
      </c>
      <c r="I1447" s="10" t="s">
        <v>3824</v>
      </c>
      <c r="J1447" s="1">
        <f>VLOOKUP(G1447,Sku_Consolidated!A2:C957, 3, FALSE)</f>
      </c>
      <c r="K1447" s="10">
        <f>IF(J1447="PACK", I1447, 0)</f>
      </c>
      <c r="L1447" s="10">
        <f>IF(J1447="KG", I1447, I1447 * VLOOKUP(G1447,Sku_Consolidated!A2:U957,21,FALSE))</f>
      </c>
      <c r="M1447" s="10" t="s">
        <v>37</v>
      </c>
      <c r="N1447" s="11" t="s">
        <v>3825</v>
      </c>
      <c r="O1447" s="10" t="s">
        <v>3826</v>
      </c>
      <c r="P1447" s="10">
        <f>N1447 - O1447</f>
      </c>
      <c r="Q1447" s="1">
        <f>VLOOKUP(G1447,Sku_Consolidated!A2:G957,7, FALSE)</f>
      </c>
      <c r="R1447" s="1">
        <f>IF(IFERROR(VLOOKUP(E1447,Store_Showcase!B2:H144,7, FALSE), TRUE)=TRUE, IF(IFERROR(VLOOKUP(E1447,Store_SRP!B2:H110,7, FALSE), TRUE)=TRUE,VLOOKUP(E1447,Store_VAM!B2:H273,7, FALSE),VLOOKUP(E1447,Store_SRP!B2:H110,7, FALSE)), VLOOKUP(E1447,Store_Showcase!B2:H144,7, FALSE))</f>
      </c>
      <c r="S1447" s="1">
        <f>IF(IFERROR(VLOOKUP(E1447,Store_Showcase!B2:I144,8, FALSE), TRUE)=TRUE, IF(IFERROR(VLOOKUP(E1447,Store_SRP!B2:I110,8, FALSE), TRUE)=TRUE,VLOOKUP(E1447,Store_VAM!B2:I273,8, FALSE),VLOOKUP(E1447,Store_SRP!B2:I110,8, FALSE)), VLOOKUP(E1447,Store_Showcase!B2:I144,8, FALSE))</f>
      </c>
      <c r="T1447" s="1">
        <f>VLOOKUP(G1447,Sku_Consolidated!A2:R957,18,FALSE)</f>
      </c>
      <c r="U1447" s="1" t="s">
        <v>3827</v>
      </c>
      <c r="V1447" s="1">
        <f>IF(VLOOKUP(G1447,Sku_Consolidated!A2:S957,19,FALSE)="SHOWCASE", VLOOKUP(E1447,Store_Showcase!B2:L144,11, FALSE), IF(VLOOKUP(G1447,Sku_Consolidated!A2:S957,19,FALSE)="VAM",VLOOKUP(E1447,Store_VAM!B2:L273,11, FALSE),VLOOKUP(E1447,Store_SRP!B2:L110,11, FALSE)))</f>
      </c>
      <c r="W1447" s="1">
        <f>VLOOKUP(G1447,Sku_Consolidated!A2:W957,11,FALSE)</f>
      </c>
      <c r="X1447" s="1">
        <f>VLOOKUP(G1447,Sku_Consolidated!A2:H957,8,FALSE)</f>
      </c>
      <c r="Y1447" s="1">
        <f>VLOOKUP(G1447,Sku_Consolidated!A2:I957,9,FALSE)</f>
      </c>
      <c r="Z1447" s="1" t="s">
        <v>41</v>
      </c>
      <c r="AA1447" s="1">
        <f>VLOOKUP(G1447,Sku_Consolidated!A2:E957,5,FALSE)</f>
      </c>
      <c r="AB1447" s="1">
        <f>IF(VLOOKUP(G1447,Sku_Consolidated!A2:S957,19,FALSE)="SHOWCASE", VLOOKUP(E1447,Store_Showcase!B2:N144,13, FALSE), IF(VLOOKUP(G1447,Sku_Consolidated!A2:S957,19,FALSE)="VAM",VLOOKUP(E1447,Store_VAM!B2:N273,13, FALSE),VLOOKUP(E1447,Store_SRP!B2:N110,13, FALSE)))</f>
      </c>
      <c r="AC1447" s="1">
        <f>IF(IFERROR(AB1447,TRUE)=TRUE, "-","OK")</f>
      </c>
      <c r="AD1447" s="11" t="s">
        <v>37</v>
      </c>
      <c r="AE1447" s="11" t="s">
        <v>37</v>
      </c>
      <c r="AF1447" s="1">
        <f>IF(IFERROR(VLOOKUP(E1447,Store_Showcase!B2:H144,{5}, FALSE), TRUE)=TRUE, IF(IFERROR(VLOOKUP(E1447,Store_SRP!B2:H110,{5}, FALSE), TRUE)=TRUE,VLOOKUP(E1447,Store_VAM!B2:H273,{5}, FALSE),VLOOKUP(E1447,Store_SRP!B2:H110,{5}, FALSE)), VLOOKUP(E1447,Store_Showcase!B2:H144,{5}, FALSE))</f>
      </c>
      <c r="AG1447" s="1">
        <f>IF(IFERROR(VLOOKUP(E1447,Store_Showcase!B2:H144,{6}, FALSE), TRUE)=TRUE, IF(IFERROR(VLOOKUP(E1447,Store_SRP!B2:H110,{6}, FALSE), TRUE)=TRUE,VLOOKUP(E1447,Store_VAM!B2:H273,{6}, FALSE),VLOOKUP(E1447,Store_SRP!B2:H110,{6}, FALSE)), VLOOKUP(E1447,Store_Showcase!B2:H144,{6}, FALSE))</f>
      </c>
      <c r="AH1447" s="1">
        <f>VLOOKUP(G1447,Sku_Consolidated!A2:R957,18,FALSE)</f>
      </c>
      <c r="AI1447" s="1">
        <f>VLOOKUP(G1447,Sku_Consolidated!A2:S957,19,FALSE)</f>
      </c>
      <c r="AJ1447" s="1">
        <f>VLOOKUP(G1447,Sku_Consolidated!A2:T957,20,FALSE)</f>
      </c>
    </row>
    <row r="1448" spans="1:36" x14ac:dyDescent="0.25">
      <c r="A1448" s="1">
        <v>2024</v>
      </c>
      <c r="B1448" s="1" t="s">
        <v>31</v>
      </c>
      <c r="C1448" s="1" t="s">
        <v>32</v>
      </c>
      <c r="D1448" s="1" t="s">
        <v>33</v>
      </c>
      <c r="E1448" s="9" t="s">
        <v>3502</v>
      </c>
      <c r="F1448" s="1">
        <f>IF(VLOOKUP(G1448,Sku_Consolidated!A2:S957,{19},FALSE)="SHOWCASE", VLOOKUP(E1448,Store_Showcase!B2:C144,{2}, FALSE), IF(VLOOKUP(G1448,Sku_Consolidated!A2:S957,{19},FALSE)="VAM",VLOOKUP(E1448,Store_VAM!B2:C273,{2}, FALSE),VLOOKUP(E1448,Store_SRP!B2:C110,{2}, FALSE)))</f>
      </c>
      <c r="G1448" s="1">
        <v>14267</v>
      </c>
      <c r="H1448" s="1" t="s">
        <v>1438</v>
      </c>
      <c r="I1448" s="10" t="s">
        <v>3828</v>
      </c>
      <c r="J1448" s="1">
        <f>VLOOKUP(G1448,Sku_Consolidated!A2:C957, 3, FALSE)</f>
      </c>
      <c r="K1448" s="10">
        <f>IF(J1448="PACK", I1448, 0)</f>
      </c>
      <c r="L1448" s="10">
        <f>IF(J1448="KG", I1448, I1448 * VLOOKUP(G1448,Sku_Consolidated!A2:U957,21,FALSE))</f>
      </c>
      <c r="M1448" s="10" t="s">
        <v>37</v>
      </c>
      <c r="N1448" s="11" t="s">
        <v>3829</v>
      </c>
      <c r="O1448" s="10" t="s">
        <v>3830</v>
      </c>
      <c r="P1448" s="10">
        <f>N1448 - O1448</f>
      </c>
      <c r="Q1448" s="1">
        <f>VLOOKUP(G1448,Sku_Consolidated!A2:G957,7, FALSE)</f>
      </c>
      <c r="R1448" s="1">
        <f>IF(IFERROR(VLOOKUP(E1448,Store_Showcase!B2:H144,7, FALSE), TRUE)=TRUE, IF(IFERROR(VLOOKUP(E1448,Store_SRP!B2:H110,7, FALSE), TRUE)=TRUE,VLOOKUP(E1448,Store_VAM!B2:H273,7, FALSE),VLOOKUP(E1448,Store_SRP!B2:H110,7, FALSE)), VLOOKUP(E1448,Store_Showcase!B2:H144,7, FALSE))</f>
      </c>
      <c r="S1448" s="1">
        <f>IF(IFERROR(VLOOKUP(E1448,Store_Showcase!B2:I144,8, FALSE), TRUE)=TRUE, IF(IFERROR(VLOOKUP(E1448,Store_SRP!B2:I110,8, FALSE), TRUE)=TRUE,VLOOKUP(E1448,Store_VAM!B2:I273,8, FALSE),VLOOKUP(E1448,Store_SRP!B2:I110,8, FALSE)), VLOOKUP(E1448,Store_Showcase!B2:I144,8, FALSE))</f>
      </c>
      <c r="T1448" s="1">
        <f>VLOOKUP(G1448,Sku_Consolidated!A2:R957,18,FALSE)</f>
      </c>
      <c r="U1448" s="1" t="s">
        <v>3827</v>
      </c>
      <c r="V1448" s="1">
        <f>IF(VLOOKUP(G1448,Sku_Consolidated!A2:S957,19,FALSE)="SHOWCASE", VLOOKUP(E1448,Store_Showcase!B2:L144,11, FALSE), IF(VLOOKUP(G1448,Sku_Consolidated!A2:S957,19,FALSE)="VAM",VLOOKUP(E1448,Store_VAM!B2:L273,11, FALSE),VLOOKUP(E1448,Store_SRP!B2:L110,11, FALSE)))</f>
      </c>
      <c r="W1448" s="1">
        <f>VLOOKUP(G1448,Sku_Consolidated!A2:W957,11,FALSE)</f>
      </c>
      <c r="X1448" s="1">
        <f>VLOOKUP(G1448,Sku_Consolidated!A2:H957,8,FALSE)</f>
      </c>
      <c r="Y1448" s="1">
        <f>VLOOKUP(G1448,Sku_Consolidated!A2:I957,9,FALSE)</f>
      </c>
      <c r="Z1448" s="1" t="s">
        <v>41</v>
      </c>
      <c r="AA1448" s="1">
        <f>VLOOKUP(G1448,Sku_Consolidated!A2:E957,5,FALSE)</f>
      </c>
      <c r="AB1448" s="1">
        <f>IF(VLOOKUP(G1448,Sku_Consolidated!A2:S957,19,FALSE)="SHOWCASE", VLOOKUP(E1448,Store_Showcase!B2:N144,13, FALSE), IF(VLOOKUP(G1448,Sku_Consolidated!A2:S957,19,FALSE)="VAM",VLOOKUP(E1448,Store_VAM!B2:N273,13, FALSE),VLOOKUP(E1448,Store_SRP!B2:N110,13, FALSE)))</f>
      </c>
      <c r="AC1448" s="1">
        <f>IF(IFERROR(AB1448,TRUE)=TRUE, "-","OK")</f>
      </c>
      <c r="AD1448" s="11" t="s">
        <v>37</v>
      </c>
      <c r="AE1448" s="11" t="s">
        <v>37</v>
      </c>
      <c r="AF1448" s="1">
        <f>IF(IFERROR(VLOOKUP(E1448,Store_Showcase!B2:H144,{5}, FALSE), TRUE)=TRUE, IF(IFERROR(VLOOKUP(E1448,Store_SRP!B2:H110,{5}, FALSE), TRUE)=TRUE,VLOOKUP(E1448,Store_VAM!B2:H273,{5}, FALSE),VLOOKUP(E1448,Store_SRP!B2:H110,{5}, FALSE)), VLOOKUP(E1448,Store_Showcase!B2:H144,{5}, FALSE))</f>
      </c>
      <c r="AG1448" s="1">
        <f>IF(IFERROR(VLOOKUP(E1448,Store_Showcase!B2:H144,{6}, FALSE), TRUE)=TRUE, IF(IFERROR(VLOOKUP(E1448,Store_SRP!B2:H110,{6}, FALSE), TRUE)=TRUE,VLOOKUP(E1448,Store_VAM!B2:H273,{6}, FALSE),VLOOKUP(E1448,Store_SRP!B2:H110,{6}, FALSE)), VLOOKUP(E1448,Store_Showcase!B2:H144,{6}, FALSE))</f>
      </c>
      <c r="AH1448" s="1">
        <f>VLOOKUP(G1448,Sku_Consolidated!A2:R957,18,FALSE)</f>
      </c>
      <c r="AI1448" s="1">
        <f>VLOOKUP(G1448,Sku_Consolidated!A2:S957,19,FALSE)</f>
      </c>
      <c r="AJ1448" s="1">
        <f>VLOOKUP(G1448,Sku_Consolidated!A2:T957,20,FALSE)</f>
      </c>
    </row>
    <row r="1449" spans="1:36" x14ac:dyDescent="0.25">
      <c r="A1449" s="1">
        <v>2024</v>
      </c>
      <c r="B1449" s="1" t="s">
        <v>31</v>
      </c>
      <c r="C1449" s="1" t="s">
        <v>32</v>
      </c>
      <c r="D1449" s="1" t="s">
        <v>33</v>
      </c>
      <c r="E1449" s="9" t="s">
        <v>3502</v>
      </c>
      <c r="F1449" s="1">
        <f>IF(VLOOKUP(G1449,Sku_Consolidated!A2:S957,{19},FALSE)="SHOWCASE", VLOOKUP(E1449,Store_Showcase!B2:C144,{2}, FALSE), IF(VLOOKUP(G1449,Sku_Consolidated!A2:S957,{19},FALSE)="VAM",VLOOKUP(E1449,Store_VAM!B2:C273,{2}, FALSE),VLOOKUP(E1449,Store_SRP!B2:C110,{2}, FALSE)))</f>
      </c>
      <c r="G1449" s="1">
        <v>14268</v>
      </c>
      <c r="H1449" s="1" t="s">
        <v>1442</v>
      </c>
      <c r="I1449" s="10" t="s">
        <v>3831</v>
      </c>
      <c r="J1449" s="1">
        <f>VLOOKUP(G1449,Sku_Consolidated!A2:C957, 3, FALSE)</f>
      </c>
      <c r="K1449" s="10">
        <f>IF(J1449="PACK", I1449, 0)</f>
      </c>
      <c r="L1449" s="10">
        <f>IF(J1449="KG", I1449, I1449 * VLOOKUP(G1449,Sku_Consolidated!A2:U957,21,FALSE))</f>
      </c>
      <c r="M1449" s="10" t="s">
        <v>37</v>
      </c>
      <c r="N1449" s="11" t="s">
        <v>3832</v>
      </c>
      <c r="O1449" s="10" t="s">
        <v>3833</v>
      </c>
      <c r="P1449" s="10">
        <f>N1449 - O1449</f>
      </c>
      <c r="Q1449" s="1">
        <f>VLOOKUP(G1449,Sku_Consolidated!A2:G957,7, FALSE)</f>
      </c>
      <c r="R1449" s="1">
        <f>IF(IFERROR(VLOOKUP(E1449,Store_Showcase!B2:H144,7, FALSE), TRUE)=TRUE, IF(IFERROR(VLOOKUP(E1449,Store_SRP!B2:H110,7, FALSE), TRUE)=TRUE,VLOOKUP(E1449,Store_VAM!B2:H273,7, FALSE),VLOOKUP(E1449,Store_SRP!B2:H110,7, FALSE)), VLOOKUP(E1449,Store_Showcase!B2:H144,7, FALSE))</f>
      </c>
      <c r="S1449" s="1">
        <f>IF(IFERROR(VLOOKUP(E1449,Store_Showcase!B2:I144,8, FALSE), TRUE)=TRUE, IF(IFERROR(VLOOKUP(E1449,Store_SRP!B2:I110,8, FALSE), TRUE)=TRUE,VLOOKUP(E1449,Store_VAM!B2:I273,8, FALSE),VLOOKUP(E1449,Store_SRP!B2:I110,8, FALSE)), VLOOKUP(E1449,Store_Showcase!B2:I144,8, FALSE))</f>
      </c>
      <c r="T1449" s="1">
        <f>VLOOKUP(G1449,Sku_Consolidated!A2:R957,18,FALSE)</f>
      </c>
      <c r="U1449" s="1" t="s">
        <v>3827</v>
      </c>
      <c r="V1449" s="1">
        <f>IF(VLOOKUP(G1449,Sku_Consolidated!A2:S957,19,FALSE)="SHOWCASE", VLOOKUP(E1449,Store_Showcase!B2:L144,11, FALSE), IF(VLOOKUP(G1449,Sku_Consolidated!A2:S957,19,FALSE)="VAM",VLOOKUP(E1449,Store_VAM!B2:L273,11, FALSE),VLOOKUP(E1449,Store_SRP!B2:L110,11, FALSE)))</f>
      </c>
      <c r="W1449" s="1">
        <f>VLOOKUP(G1449,Sku_Consolidated!A2:W957,11,FALSE)</f>
      </c>
      <c r="X1449" s="1">
        <f>VLOOKUP(G1449,Sku_Consolidated!A2:H957,8,FALSE)</f>
      </c>
      <c r="Y1449" s="1">
        <f>VLOOKUP(G1449,Sku_Consolidated!A2:I957,9,FALSE)</f>
      </c>
      <c r="Z1449" s="1" t="s">
        <v>41</v>
      </c>
      <c r="AA1449" s="1">
        <f>VLOOKUP(G1449,Sku_Consolidated!A2:E957,5,FALSE)</f>
      </c>
      <c r="AB1449" s="1">
        <f>IF(VLOOKUP(G1449,Sku_Consolidated!A2:S957,19,FALSE)="SHOWCASE", VLOOKUP(E1449,Store_Showcase!B2:N144,13, FALSE), IF(VLOOKUP(G1449,Sku_Consolidated!A2:S957,19,FALSE)="VAM",VLOOKUP(E1449,Store_VAM!B2:N273,13, FALSE),VLOOKUP(E1449,Store_SRP!B2:N110,13, FALSE)))</f>
      </c>
      <c r="AC1449" s="1">
        <f>IF(IFERROR(AB1449,TRUE)=TRUE, "-","OK")</f>
      </c>
      <c r="AD1449" s="11" t="s">
        <v>37</v>
      </c>
      <c r="AE1449" s="11" t="s">
        <v>37</v>
      </c>
      <c r="AF1449" s="1">
        <f>IF(IFERROR(VLOOKUP(E1449,Store_Showcase!B2:H144,{5}, FALSE), TRUE)=TRUE, IF(IFERROR(VLOOKUP(E1449,Store_SRP!B2:H110,{5}, FALSE), TRUE)=TRUE,VLOOKUP(E1449,Store_VAM!B2:H273,{5}, FALSE),VLOOKUP(E1449,Store_SRP!B2:H110,{5}, FALSE)), VLOOKUP(E1449,Store_Showcase!B2:H144,{5}, FALSE))</f>
      </c>
      <c r="AG1449" s="1">
        <f>IF(IFERROR(VLOOKUP(E1449,Store_Showcase!B2:H144,{6}, FALSE), TRUE)=TRUE, IF(IFERROR(VLOOKUP(E1449,Store_SRP!B2:H110,{6}, FALSE), TRUE)=TRUE,VLOOKUP(E1449,Store_VAM!B2:H273,{6}, FALSE),VLOOKUP(E1449,Store_SRP!B2:H110,{6}, FALSE)), VLOOKUP(E1449,Store_Showcase!B2:H144,{6}, FALSE))</f>
      </c>
      <c r="AH1449" s="1">
        <f>VLOOKUP(G1449,Sku_Consolidated!A2:R957,18,FALSE)</f>
      </c>
      <c r="AI1449" s="1">
        <f>VLOOKUP(G1449,Sku_Consolidated!A2:S957,19,FALSE)</f>
      </c>
      <c r="AJ1449" s="1">
        <f>VLOOKUP(G1449,Sku_Consolidated!A2:T957,20,FALSE)</f>
      </c>
    </row>
    <row r="1450" spans="1:36" x14ac:dyDescent="0.25">
      <c r="A1450" s="1">
        <v>2024</v>
      </c>
      <c r="B1450" s="1" t="s">
        <v>31</v>
      </c>
      <c r="C1450" s="1" t="s">
        <v>32</v>
      </c>
      <c r="D1450" s="1" t="s">
        <v>33</v>
      </c>
      <c r="E1450" s="9" t="s">
        <v>3502</v>
      </c>
      <c r="F1450" s="1">
        <f>IF(VLOOKUP(G1450,Sku_Consolidated!A2:S957,{19},FALSE)="SHOWCASE", VLOOKUP(E1450,Store_Showcase!B2:C144,{2}, FALSE), IF(VLOOKUP(G1450,Sku_Consolidated!A2:S957,{19},FALSE)="VAM",VLOOKUP(E1450,Store_VAM!B2:C273,{2}, FALSE),VLOOKUP(E1450,Store_SRP!B2:C110,{2}, FALSE)))</f>
      </c>
      <c r="G1450" s="1">
        <v>14269</v>
      </c>
      <c r="H1450" s="1" t="s">
        <v>1446</v>
      </c>
      <c r="I1450" s="10" t="s">
        <v>67</v>
      </c>
      <c r="J1450" s="1">
        <f>VLOOKUP(G1450,Sku_Consolidated!A2:C957, 3, FALSE)</f>
      </c>
      <c r="K1450" s="10">
        <f>IF(J1450="PACK", I1450, 0)</f>
      </c>
      <c r="L1450" s="10">
        <f>IF(J1450="KG", I1450, I1450 * VLOOKUP(G1450,Sku_Consolidated!A2:U957,21,FALSE))</f>
      </c>
      <c r="M1450" s="10" t="s">
        <v>37</v>
      </c>
      <c r="N1450" s="11" t="s">
        <v>3834</v>
      </c>
      <c r="O1450" s="10" t="s">
        <v>3835</v>
      </c>
      <c r="P1450" s="10">
        <f>N1450 - O1450</f>
      </c>
      <c r="Q1450" s="1">
        <f>VLOOKUP(G1450,Sku_Consolidated!A2:G957,7, FALSE)</f>
      </c>
      <c r="R1450" s="1">
        <f>IF(IFERROR(VLOOKUP(E1450,Store_Showcase!B2:H144,7, FALSE), TRUE)=TRUE, IF(IFERROR(VLOOKUP(E1450,Store_SRP!B2:H110,7, FALSE), TRUE)=TRUE,VLOOKUP(E1450,Store_VAM!B2:H273,7, FALSE),VLOOKUP(E1450,Store_SRP!B2:H110,7, FALSE)), VLOOKUP(E1450,Store_Showcase!B2:H144,7, FALSE))</f>
      </c>
      <c r="S1450" s="1">
        <f>IF(IFERROR(VLOOKUP(E1450,Store_Showcase!B2:I144,8, FALSE), TRUE)=TRUE, IF(IFERROR(VLOOKUP(E1450,Store_SRP!B2:I110,8, FALSE), TRUE)=TRUE,VLOOKUP(E1450,Store_VAM!B2:I273,8, FALSE),VLOOKUP(E1450,Store_SRP!B2:I110,8, FALSE)), VLOOKUP(E1450,Store_Showcase!B2:I144,8, FALSE))</f>
      </c>
      <c r="T1450" s="1">
        <f>VLOOKUP(G1450,Sku_Consolidated!A2:R957,18,FALSE)</f>
      </c>
      <c r="U1450" s="1" t="s">
        <v>3827</v>
      </c>
      <c r="V1450" s="1">
        <f>IF(VLOOKUP(G1450,Sku_Consolidated!A2:S957,19,FALSE)="SHOWCASE", VLOOKUP(E1450,Store_Showcase!B2:L144,11, FALSE), IF(VLOOKUP(G1450,Sku_Consolidated!A2:S957,19,FALSE)="VAM",VLOOKUP(E1450,Store_VAM!B2:L273,11, FALSE),VLOOKUP(E1450,Store_SRP!B2:L110,11, FALSE)))</f>
      </c>
      <c r="W1450" s="1">
        <f>VLOOKUP(G1450,Sku_Consolidated!A2:W957,11,FALSE)</f>
      </c>
      <c r="X1450" s="1">
        <f>VLOOKUP(G1450,Sku_Consolidated!A2:H957,8,FALSE)</f>
      </c>
      <c r="Y1450" s="1">
        <f>VLOOKUP(G1450,Sku_Consolidated!A2:I957,9,FALSE)</f>
      </c>
      <c r="Z1450" s="1" t="s">
        <v>41</v>
      </c>
      <c r="AA1450" s="1">
        <f>VLOOKUP(G1450,Sku_Consolidated!A2:E957,5,FALSE)</f>
      </c>
      <c r="AB1450" s="1">
        <f>IF(VLOOKUP(G1450,Sku_Consolidated!A2:S957,19,FALSE)="SHOWCASE", VLOOKUP(E1450,Store_Showcase!B2:N144,13, FALSE), IF(VLOOKUP(G1450,Sku_Consolidated!A2:S957,19,FALSE)="VAM",VLOOKUP(E1450,Store_VAM!B2:N273,13, FALSE),VLOOKUP(E1450,Store_SRP!B2:N110,13, FALSE)))</f>
      </c>
      <c r="AC1450" s="1">
        <f>IF(IFERROR(AB1450,TRUE)=TRUE, "-","OK")</f>
      </c>
      <c r="AD1450" s="11" t="s">
        <v>37</v>
      </c>
      <c r="AE1450" s="11" t="s">
        <v>37</v>
      </c>
      <c r="AF1450" s="1">
        <f>IF(IFERROR(VLOOKUP(E1450,Store_Showcase!B2:H144,{5}, FALSE), TRUE)=TRUE, IF(IFERROR(VLOOKUP(E1450,Store_SRP!B2:H110,{5}, FALSE), TRUE)=TRUE,VLOOKUP(E1450,Store_VAM!B2:H273,{5}, FALSE),VLOOKUP(E1450,Store_SRP!B2:H110,{5}, FALSE)), VLOOKUP(E1450,Store_Showcase!B2:H144,{5}, FALSE))</f>
      </c>
      <c r="AG1450" s="1">
        <f>IF(IFERROR(VLOOKUP(E1450,Store_Showcase!B2:H144,{6}, FALSE), TRUE)=TRUE, IF(IFERROR(VLOOKUP(E1450,Store_SRP!B2:H110,{6}, FALSE), TRUE)=TRUE,VLOOKUP(E1450,Store_VAM!B2:H273,{6}, FALSE),VLOOKUP(E1450,Store_SRP!B2:H110,{6}, FALSE)), VLOOKUP(E1450,Store_Showcase!B2:H144,{6}, FALSE))</f>
      </c>
      <c r="AH1450" s="1">
        <f>VLOOKUP(G1450,Sku_Consolidated!A2:R957,18,FALSE)</f>
      </c>
      <c r="AI1450" s="1">
        <f>VLOOKUP(G1450,Sku_Consolidated!A2:S957,19,FALSE)</f>
      </c>
      <c r="AJ1450" s="1">
        <f>VLOOKUP(G1450,Sku_Consolidated!A2:T957,20,FALSE)</f>
      </c>
    </row>
    <row r="1451" spans="1:36" x14ac:dyDescent="0.25">
      <c r="A1451" s="1">
        <v>2024</v>
      </c>
      <c r="B1451" s="1" t="s">
        <v>31</v>
      </c>
      <c r="C1451" s="1" t="s">
        <v>32</v>
      </c>
      <c r="D1451" s="1" t="s">
        <v>33</v>
      </c>
      <c r="E1451" s="9" t="s">
        <v>3502</v>
      </c>
      <c r="F1451" s="1">
        <f>IF(VLOOKUP(G1451,Sku_Consolidated!A2:S957,{19},FALSE)="SHOWCASE", VLOOKUP(E1451,Store_Showcase!B2:C144,{2}, FALSE), IF(VLOOKUP(G1451,Sku_Consolidated!A2:S957,{19},FALSE)="VAM",VLOOKUP(E1451,Store_VAM!B2:C273,{2}, FALSE),VLOOKUP(E1451,Store_SRP!B2:C110,{2}, FALSE)))</f>
      </c>
      <c r="G1451" s="1">
        <v>14270</v>
      </c>
      <c r="H1451" s="1" t="s">
        <v>1450</v>
      </c>
      <c r="I1451" s="10" t="s">
        <v>3836</v>
      </c>
      <c r="J1451" s="1">
        <f>VLOOKUP(G1451,Sku_Consolidated!A2:C957, 3, FALSE)</f>
      </c>
      <c r="K1451" s="10">
        <f>IF(J1451="PACK", I1451, 0)</f>
      </c>
      <c r="L1451" s="10">
        <f>IF(J1451="KG", I1451, I1451 * VLOOKUP(G1451,Sku_Consolidated!A2:U957,21,FALSE))</f>
      </c>
      <c r="M1451" s="10" t="s">
        <v>37</v>
      </c>
      <c r="N1451" s="11" t="s">
        <v>3837</v>
      </c>
      <c r="O1451" s="10" t="s">
        <v>3838</v>
      </c>
      <c r="P1451" s="10">
        <f>N1451 - O1451</f>
      </c>
      <c r="Q1451" s="1">
        <f>VLOOKUP(G1451,Sku_Consolidated!A2:G957,7, FALSE)</f>
      </c>
      <c r="R1451" s="1">
        <f>IF(IFERROR(VLOOKUP(E1451,Store_Showcase!B2:H144,7, FALSE), TRUE)=TRUE, IF(IFERROR(VLOOKUP(E1451,Store_SRP!B2:H110,7, FALSE), TRUE)=TRUE,VLOOKUP(E1451,Store_VAM!B2:H273,7, FALSE),VLOOKUP(E1451,Store_SRP!B2:H110,7, FALSE)), VLOOKUP(E1451,Store_Showcase!B2:H144,7, FALSE))</f>
      </c>
      <c r="S1451" s="1">
        <f>IF(IFERROR(VLOOKUP(E1451,Store_Showcase!B2:I144,8, FALSE), TRUE)=TRUE, IF(IFERROR(VLOOKUP(E1451,Store_SRP!B2:I110,8, FALSE), TRUE)=TRUE,VLOOKUP(E1451,Store_VAM!B2:I273,8, FALSE),VLOOKUP(E1451,Store_SRP!B2:I110,8, FALSE)), VLOOKUP(E1451,Store_Showcase!B2:I144,8, FALSE))</f>
      </c>
      <c r="T1451" s="1">
        <f>VLOOKUP(G1451,Sku_Consolidated!A2:R957,18,FALSE)</f>
      </c>
      <c r="U1451" s="1" t="s">
        <v>3827</v>
      </c>
      <c r="V1451" s="1">
        <f>IF(VLOOKUP(G1451,Sku_Consolidated!A2:S957,19,FALSE)="SHOWCASE", VLOOKUP(E1451,Store_Showcase!B2:L144,11, FALSE), IF(VLOOKUP(G1451,Sku_Consolidated!A2:S957,19,FALSE)="VAM",VLOOKUP(E1451,Store_VAM!B2:L273,11, FALSE),VLOOKUP(E1451,Store_SRP!B2:L110,11, FALSE)))</f>
      </c>
      <c r="W1451" s="1">
        <f>VLOOKUP(G1451,Sku_Consolidated!A2:W957,11,FALSE)</f>
      </c>
      <c r="X1451" s="1">
        <f>VLOOKUP(G1451,Sku_Consolidated!A2:H957,8,FALSE)</f>
      </c>
      <c r="Y1451" s="1">
        <f>VLOOKUP(G1451,Sku_Consolidated!A2:I957,9,FALSE)</f>
      </c>
      <c r="Z1451" s="1" t="s">
        <v>41</v>
      </c>
      <c r="AA1451" s="1">
        <f>VLOOKUP(G1451,Sku_Consolidated!A2:E957,5,FALSE)</f>
      </c>
      <c r="AB1451" s="1">
        <f>IF(VLOOKUP(G1451,Sku_Consolidated!A2:S957,19,FALSE)="SHOWCASE", VLOOKUP(E1451,Store_Showcase!B2:N144,13, FALSE), IF(VLOOKUP(G1451,Sku_Consolidated!A2:S957,19,FALSE)="VAM",VLOOKUP(E1451,Store_VAM!B2:N273,13, FALSE),VLOOKUP(E1451,Store_SRP!B2:N110,13, FALSE)))</f>
      </c>
      <c r="AC1451" s="1">
        <f>IF(IFERROR(AB1451,TRUE)=TRUE, "-","OK")</f>
      </c>
      <c r="AD1451" s="11" t="s">
        <v>37</v>
      </c>
      <c r="AE1451" s="11" t="s">
        <v>37</v>
      </c>
      <c r="AF1451" s="1">
        <f>IF(IFERROR(VLOOKUP(E1451,Store_Showcase!B2:H144,{5}, FALSE), TRUE)=TRUE, IF(IFERROR(VLOOKUP(E1451,Store_SRP!B2:H110,{5}, FALSE), TRUE)=TRUE,VLOOKUP(E1451,Store_VAM!B2:H273,{5}, FALSE),VLOOKUP(E1451,Store_SRP!B2:H110,{5}, FALSE)), VLOOKUP(E1451,Store_Showcase!B2:H144,{5}, FALSE))</f>
      </c>
      <c r="AG1451" s="1">
        <f>IF(IFERROR(VLOOKUP(E1451,Store_Showcase!B2:H144,{6}, FALSE), TRUE)=TRUE, IF(IFERROR(VLOOKUP(E1451,Store_SRP!B2:H110,{6}, FALSE), TRUE)=TRUE,VLOOKUP(E1451,Store_VAM!B2:H273,{6}, FALSE),VLOOKUP(E1451,Store_SRP!B2:H110,{6}, FALSE)), VLOOKUP(E1451,Store_Showcase!B2:H144,{6}, FALSE))</f>
      </c>
      <c r="AH1451" s="1">
        <f>VLOOKUP(G1451,Sku_Consolidated!A2:R957,18,FALSE)</f>
      </c>
      <c r="AI1451" s="1">
        <f>VLOOKUP(G1451,Sku_Consolidated!A2:S957,19,FALSE)</f>
      </c>
      <c r="AJ1451" s="1">
        <f>VLOOKUP(G1451,Sku_Consolidated!A2:T957,20,FALSE)</f>
      </c>
    </row>
    <row r="1452" spans="1:36" x14ac:dyDescent="0.25">
      <c r="A1452" s="1">
        <v>2024</v>
      </c>
      <c r="B1452" s="1" t="s">
        <v>31</v>
      </c>
      <c r="C1452" s="1" t="s">
        <v>32</v>
      </c>
      <c r="D1452" s="1" t="s">
        <v>33</v>
      </c>
      <c r="E1452" s="9" t="s">
        <v>3502</v>
      </c>
      <c r="F1452" s="1">
        <f>IF(VLOOKUP(G1452,Sku_Consolidated!A2:S957,{19},FALSE)="SHOWCASE", VLOOKUP(E1452,Store_Showcase!B2:C144,{2}, FALSE), IF(VLOOKUP(G1452,Sku_Consolidated!A2:S957,{19},FALSE)="VAM",VLOOKUP(E1452,Store_VAM!B2:C273,{2}, FALSE),VLOOKUP(E1452,Store_SRP!B2:C110,{2}, FALSE)))</f>
      </c>
      <c r="G1452" s="1">
        <v>14275</v>
      </c>
      <c r="H1452" s="1" t="s">
        <v>1454</v>
      </c>
      <c r="I1452" s="10" t="s">
        <v>3839</v>
      </c>
      <c r="J1452" s="1">
        <f>VLOOKUP(G1452,Sku_Consolidated!A2:C957, 3, FALSE)</f>
      </c>
      <c r="K1452" s="10">
        <f>IF(J1452="PACK", I1452, 0)</f>
      </c>
      <c r="L1452" s="10">
        <f>IF(J1452="KG", I1452, I1452 * VLOOKUP(G1452,Sku_Consolidated!A2:U957,21,FALSE))</f>
      </c>
      <c r="M1452" s="10" t="s">
        <v>37</v>
      </c>
      <c r="N1452" s="11" t="s">
        <v>3840</v>
      </c>
      <c r="O1452" s="10" t="s">
        <v>3841</v>
      </c>
      <c r="P1452" s="10">
        <f>N1452 - O1452</f>
      </c>
      <c r="Q1452" s="1">
        <f>VLOOKUP(G1452,Sku_Consolidated!A2:G957,7, FALSE)</f>
      </c>
      <c r="R1452" s="1">
        <f>IF(IFERROR(VLOOKUP(E1452,Store_Showcase!B2:H144,7, FALSE), TRUE)=TRUE, IF(IFERROR(VLOOKUP(E1452,Store_SRP!B2:H110,7, FALSE), TRUE)=TRUE,VLOOKUP(E1452,Store_VAM!B2:H273,7, FALSE),VLOOKUP(E1452,Store_SRP!B2:H110,7, FALSE)), VLOOKUP(E1452,Store_Showcase!B2:H144,7, FALSE))</f>
      </c>
      <c r="S1452" s="1">
        <f>IF(IFERROR(VLOOKUP(E1452,Store_Showcase!B2:I144,8, FALSE), TRUE)=TRUE, IF(IFERROR(VLOOKUP(E1452,Store_SRP!B2:I110,8, FALSE), TRUE)=TRUE,VLOOKUP(E1452,Store_VAM!B2:I273,8, FALSE),VLOOKUP(E1452,Store_SRP!B2:I110,8, FALSE)), VLOOKUP(E1452,Store_Showcase!B2:I144,8, FALSE))</f>
      </c>
      <c r="T1452" s="1">
        <f>VLOOKUP(G1452,Sku_Consolidated!A2:R957,18,FALSE)</f>
      </c>
      <c r="U1452" s="1" t="s">
        <v>3827</v>
      </c>
      <c r="V1452" s="1">
        <f>IF(VLOOKUP(G1452,Sku_Consolidated!A2:S957,19,FALSE)="SHOWCASE", VLOOKUP(E1452,Store_Showcase!B2:L144,11, FALSE), IF(VLOOKUP(G1452,Sku_Consolidated!A2:S957,19,FALSE)="VAM",VLOOKUP(E1452,Store_VAM!B2:L273,11, FALSE),VLOOKUP(E1452,Store_SRP!B2:L110,11, FALSE)))</f>
      </c>
      <c r="W1452" s="1">
        <f>VLOOKUP(G1452,Sku_Consolidated!A2:W957,11,FALSE)</f>
      </c>
      <c r="X1452" s="1">
        <f>VLOOKUP(G1452,Sku_Consolidated!A2:H957,8,FALSE)</f>
      </c>
      <c r="Y1452" s="1">
        <f>VLOOKUP(G1452,Sku_Consolidated!A2:I957,9,FALSE)</f>
      </c>
      <c r="Z1452" s="1" t="s">
        <v>41</v>
      </c>
      <c r="AA1452" s="1">
        <f>VLOOKUP(G1452,Sku_Consolidated!A2:E957,5,FALSE)</f>
      </c>
      <c r="AB1452" s="1">
        <f>IF(VLOOKUP(G1452,Sku_Consolidated!A2:S957,19,FALSE)="SHOWCASE", VLOOKUP(E1452,Store_Showcase!B2:N144,13, FALSE), IF(VLOOKUP(G1452,Sku_Consolidated!A2:S957,19,FALSE)="VAM",VLOOKUP(E1452,Store_VAM!B2:N273,13, FALSE),VLOOKUP(E1452,Store_SRP!B2:N110,13, FALSE)))</f>
      </c>
      <c r="AC1452" s="1">
        <f>IF(IFERROR(AB1452,TRUE)=TRUE, "-","OK")</f>
      </c>
      <c r="AD1452" s="11" t="s">
        <v>37</v>
      </c>
      <c r="AE1452" s="11" t="s">
        <v>37</v>
      </c>
      <c r="AF1452" s="1">
        <f>IF(IFERROR(VLOOKUP(E1452,Store_Showcase!B2:H144,{5}, FALSE), TRUE)=TRUE, IF(IFERROR(VLOOKUP(E1452,Store_SRP!B2:H110,{5}, FALSE), TRUE)=TRUE,VLOOKUP(E1452,Store_VAM!B2:H273,{5}, FALSE),VLOOKUP(E1452,Store_SRP!B2:H110,{5}, FALSE)), VLOOKUP(E1452,Store_Showcase!B2:H144,{5}, FALSE))</f>
      </c>
      <c r="AG1452" s="1">
        <f>IF(IFERROR(VLOOKUP(E1452,Store_Showcase!B2:H144,{6}, FALSE), TRUE)=TRUE, IF(IFERROR(VLOOKUP(E1452,Store_SRP!B2:H110,{6}, FALSE), TRUE)=TRUE,VLOOKUP(E1452,Store_VAM!B2:H273,{6}, FALSE),VLOOKUP(E1452,Store_SRP!B2:H110,{6}, FALSE)), VLOOKUP(E1452,Store_Showcase!B2:H144,{6}, FALSE))</f>
      </c>
      <c r="AH1452" s="1">
        <f>VLOOKUP(G1452,Sku_Consolidated!A2:R957,18,FALSE)</f>
      </c>
      <c r="AI1452" s="1">
        <f>VLOOKUP(G1452,Sku_Consolidated!A2:S957,19,FALSE)</f>
      </c>
      <c r="AJ1452" s="1">
        <f>VLOOKUP(G1452,Sku_Consolidated!A2:T957,20,FALSE)</f>
      </c>
    </row>
    <row r="1453" spans="1:36" x14ac:dyDescent="0.25">
      <c r="A1453" s="1">
        <v>2024</v>
      </c>
      <c r="B1453" s="1" t="s">
        <v>31</v>
      </c>
      <c r="C1453" s="1" t="s">
        <v>32</v>
      </c>
      <c r="D1453" s="1" t="s">
        <v>33</v>
      </c>
      <c r="E1453" s="9" t="s">
        <v>3502</v>
      </c>
      <c r="F1453" s="1">
        <f>IF(VLOOKUP(G1453,Sku_Consolidated!A2:S957,{19},FALSE)="SHOWCASE", VLOOKUP(E1453,Store_Showcase!B2:C144,{2}, FALSE), IF(VLOOKUP(G1453,Sku_Consolidated!A2:S957,{19},FALSE)="VAM",VLOOKUP(E1453,Store_VAM!B2:C273,{2}, FALSE),VLOOKUP(E1453,Store_SRP!B2:C110,{2}, FALSE)))</f>
      </c>
      <c r="G1453" s="1">
        <v>14280</v>
      </c>
      <c r="H1453" s="1" t="s">
        <v>1458</v>
      </c>
      <c r="I1453" s="10" t="s">
        <v>2965</v>
      </c>
      <c r="J1453" s="1">
        <f>VLOOKUP(G1453,Sku_Consolidated!A2:C957, 3, FALSE)</f>
      </c>
      <c r="K1453" s="10">
        <f>IF(J1453="PACK", I1453, 0)</f>
      </c>
      <c r="L1453" s="10">
        <f>IF(J1453="KG", I1453, I1453 * VLOOKUP(G1453,Sku_Consolidated!A2:U957,21,FALSE))</f>
      </c>
      <c r="M1453" s="10" t="s">
        <v>37</v>
      </c>
      <c r="N1453" s="11" t="s">
        <v>3842</v>
      </c>
      <c r="O1453" s="10" t="s">
        <v>3843</v>
      </c>
      <c r="P1453" s="10">
        <f>N1453 - O1453</f>
      </c>
      <c r="Q1453" s="1">
        <f>VLOOKUP(G1453,Sku_Consolidated!A2:G957,7, FALSE)</f>
      </c>
      <c r="R1453" s="1">
        <f>IF(IFERROR(VLOOKUP(E1453,Store_Showcase!B2:H144,7, FALSE), TRUE)=TRUE, IF(IFERROR(VLOOKUP(E1453,Store_SRP!B2:H110,7, FALSE), TRUE)=TRUE,VLOOKUP(E1453,Store_VAM!B2:H273,7, FALSE),VLOOKUP(E1453,Store_SRP!B2:H110,7, FALSE)), VLOOKUP(E1453,Store_Showcase!B2:H144,7, FALSE))</f>
      </c>
      <c r="S1453" s="1">
        <f>IF(IFERROR(VLOOKUP(E1453,Store_Showcase!B2:I144,8, FALSE), TRUE)=TRUE, IF(IFERROR(VLOOKUP(E1453,Store_SRP!B2:I110,8, FALSE), TRUE)=TRUE,VLOOKUP(E1453,Store_VAM!B2:I273,8, FALSE),VLOOKUP(E1453,Store_SRP!B2:I110,8, FALSE)), VLOOKUP(E1453,Store_Showcase!B2:I144,8, FALSE))</f>
      </c>
      <c r="T1453" s="1">
        <f>VLOOKUP(G1453,Sku_Consolidated!A2:R957,18,FALSE)</f>
      </c>
      <c r="U1453" s="1" t="s">
        <v>3827</v>
      </c>
      <c r="V1453" s="1">
        <f>IF(VLOOKUP(G1453,Sku_Consolidated!A2:S957,19,FALSE)="SHOWCASE", VLOOKUP(E1453,Store_Showcase!B2:L144,11, FALSE), IF(VLOOKUP(G1453,Sku_Consolidated!A2:S957,19,FALSE)="VAM",VLOOKUP(E1453,Store_VAM!B2:L273,11, FALSE),VLOOKUP(E1453,Store_SRP!B2:L110,11, FALSE)))</f>
      </c>
      <c r="W1453" s="1">
        <f>VLOOKUP(G1453,Sku_Consolidated!A2:W957,11,FALSE)</f>
      </c>
      <c r="X1453" s="1">
        <f>VLOOKUP(G1453,Sku_Consolidated!A2:H957,8,FALSE)</f>
      </c>
      <c r="Y1453" s="1">
        <f>VLOOKUP(G1453,Sku_Consolidated!A2:I957,9,FALSE)</f>
      </c>
      <c r="Z1453" s="1" t="s">
        <v>41</v>
      </c>
      <c r="AA1453" s="1">
        <f>VLOOKUP(G1453,Sku_Consolidated!A2:E957,5,FALSE)</f>
      </c>
      <c r="AB1453" s="1">
        <f>IF(VLOOKUP(G1453,Sku_Consolidated!A2:S957,19,FALSE)="SHOWCASE", VLOOKUP(E1453,Store_Showcase!B2:N144,13, FALSE), IF(VLOOKUP(G1453,Sku_Consolidated!A2:S957,19,FALSE)="VAM",VLOOKUP(E1453,Store_VAM!B2:N273,13, FALSE),VLOOKUP(E1453,Store_SRP!B2:N110,13, FALSE)))</f>
      </c>
      <c r="AC1453" s="1">
        <f>IF(IFERROR(AB1453,TRUE)=TRUE, "-","OK")</f>
      </c>
      <c r="AD1453" s="11" t="s">
        <v>37</v>
      </c>
      <c r="AE1453" s="11" t="s">
        <v>37</v>
      </c>
      <c r="AF1453" s="1">
        <f>IF(IFERROR(VLOOKUP(E1453,Store_Showcase!B2:H144,{5}, FALSE), TRUE)=TRUE, IF(IFERROR(VLOOKUP(E1453,Store_SRP!B2:H110,{5}, FALSE), TRUE)=TRUE,VLOOKUP(E1453,Store_VAM!B2:H273,{5}, FALSE),VLOOKUP(E1453,Store_SRP!B2:H110,{5}, FALSE)), VLOOKUP(E1453,Store_Showcase!B2:H144,{5}, FALSE))</f>
      </c>
      <c r="AG1453" s="1">
        <f>IF(IFERROR(VLOOKUP(E1453,Store_Showcase!B2:H144,{6}, FALSE), TRUE)=TRUE, IF(IFERROR(VLOOKUP(E1453,Store_SRP!B2:H110,{6}, FALSE), TRUE)=TRUE,VLOOKUP(E1453,Store_VAM!B2:H273,{6}, FALSE),VLOOKUP(E1453,Store_SRP!B2:H110,{6}, FALSE)), VLOOKUP(E1453,Store_Showcase!B2:H144,{6}, FALSE))</f>
      </c>
      <c r="AH1453" s="1">
        <f>VLOOKUP(G1453,Sku_Consolidated!A2:R957,18,FALSE)</f>
      </c>
      <c r="AI1453" s="1">
        <f>VLOOKUP(G1453,Sku_Consolidated!A2:S957,19,FALSE)</f>
      </c>
      <c r="AJ1453" s="1">
        <f>VLOOKUP(G1453,Sku_Consolidated!A2:T957,20,FALSE)</f>
      </c>
    </row>
    <row r="1454" spans="1:36" x14ac:dyDescent="0.25">
      <c r="A1454" s="1">
        <v>2024</v>
      </c>
      <c r="B1454" s="1" t="s">
        <v>31</v>
      </c>
      <c r="C1454" s="1" t="s">
        <v>32</v>
      </c>
      <c r="D1454" s="1" t="s">
        <v>33</v>
      </c>
      <c r="E1454" s="9" t="s">
        <v>3502</v>
      </c>
      <c r="F1454" s="1">
        <f>IF(VLOOKUP(G1454,Sku_Consolidated!A2:S957,{19},FALSE)="SHOWCASE", VLOOKUP(E1454,Store_Showcase!B2:C144,{2}, FALSE), IF(VLOOKUP(G1454,Sku_Consolidated!A2:S957,{19},FALSE)="VAM",VLOOKUP(E1454,Store_VAM!B2:C273,{2}, FALSE),VLOOKUP(E1454,Store_SRP!B2:C110,{2}, FALSE)))</f>
      </c>
      <c r="G1454" s="1">
        <v>14281</v>
      </c>
      <c r="H1454" s="1" t="s">
        <v>1621</v>
      </c>
      <c r="I1454" s="10" t="s">
        <v>3844</v>
      </c>
      <c r="J1454" s="1">
        <f>VLOOKUP(G1454,Sku_Consolidated!A2:C957, 3, FALSE)</f>
      </c>
      <c r="K1454" s="10">
        <f>IF(J1454="PACK", I1454, 0)</f>
      </c>
      <c r="L1454" s="10">
        <f>IF(J1454="KG", I1454, I1454 * VLOOKUP(G1454,Sku_Consolidated!A2:U957,21,FALSE))</f>
      </c>
      <c r="M1454" s="10" t="s">
        <v>37</v>
      </c>
      <c r="N1454" s="11" t="s">
        <v>3845</v>
      </c>
      <c r="O1454" s="10" t="s">
        <v>3846</v>
      </c>
      <c r="P1454" s="10">
        <f>N1454 - O1454</f>
      </c>
      <c r="Q1454" s="1">
        <f>VLOOKUP(G1454,Sku_Consolidated!A2:G957,7, FALSE)</f>
      </c>
      <c r="R1454" s="1">
        <f>IF(IFERROR(VLOOKUP(E1454,Store_Showcase!B2:H144,7, FALSE), TRUE)=TRUE, IF(IFERROR(VLOOKUP(E1454,Store_SRP!B2:H110,7, FALSE), TRUE)=TRUE,VLOOKUP(E1454,Store_VAM!B2:H273,7, FALSE),VLOOKUP(E1454,Store_SRP!B2:H110,7, FALSE)), VLOOKUP(E1454,Store_Showcase!B2:H144,7, FALSE))</f>
      </c>
      <c r="S1454" s="1">
        <f>IF(IFERROR(VLOOKUP(E1454,Store_Showcase!B2:I144,8, FALSE), TRUE)=TRUE, IF(IFERROR(VLOOKUP(E1454,Store_SRP!B2:I110,8, FALSE), TRUE)=TRUE,VLOOKUP(E1454,Store_VAM!B2:I273,8, FALSE),VLOOKUP(E1454,Store_SRP!B2:I110,8, FALSE)), VLOOKUP(E1454,Store_Showcase!B2:I144,8, FALSE))</f>
      </c>
      <c r="T1454" s="1">
        <f>VLOOKUP(G1454,Sku_Consolidated!A2:R957,18,FALSE)</f>
      </c>
      <c r="U1454" s="1" t="s">
        <v>3827</v>
      </c>
      <c r="V1454" s="1">
        <f>IF(VLOOKUP(G1454,Sku_Consolidated!A2:S957,19,FALSE)="SHOWCASE", VLOOKUP(E1454,Store_Showcase!B2:L144,11, FALSE), IF(VLOOKUP(G1454,Sku_Consolidated!A2:S957,19,FALSE)="VAM",VLOOKUP(E1454,Store_VAM!B2:L273,11, FALSE),VLOOKUP(E1454,Store_SRP!B2:L110,11, FALSE)))</f>
      </c>
      <c r="W1454" s="1">
        <f>VLOOKUP(G1454,Sku_Consolidated!A2:W957,11,FALSE)</f>
      </c>
      <c r="X1454" s="1">
        <f>VLOOKUP(G1454,Sku_Consolidated!A2:H957,8,FALSE)</f>
      </c>
      <c r="Y1454" s="1">
        <f>VLOOKUP(G1454,Sku_Consolidated!A2:I957,9,FALSE)</f>
      </c>
      <c r="Z1454" s="1" t="s">
        <v>41</v>
      </c>
      <c r="AA1454" s="1">
        <f>VLOOKUP(G1454,Sku_Consolidated!A2:E957,5,FALSE)</f>
      </c>
      <c r="AB1454" s="1">
        <f>IF(VLOOKUP(G1454,Sku_Consolidated!A2:S957,19,FALSE)="SHOWCASE", VLOOKUP(E1454,Store_Showcase!B2:N144,13, FALSE), IF(VLOOKUP(G1454,Sku_Consolidated!A2:S957,19,FALSE)="VAM",VLOOKUP(E1454,Store_VAM!B2:N273,13, FALSE),VLOOKUP(E1454,Store_SRP!B2:N110,13, FALSE)))</f>
      </c>
      <c r="AC1454" s="1">
        <f>IF(IFERROR(AB1454,TRUE)=TRUE, "-","OK")</f>
      </c>
      <c r="AD1454" s="11" t="s">
        <v>37</v>
      </c>
      <c r="AE1454" s="11" t="s">
        <v>37</v>
      </c>
      <c r="AF1454" s="1">
        <f>IF(IFERROR(VLOOKUP(E1454,Store_Showcase!B2:H144,{5}, FALSE), TRUE)=TRUE, IF(IFERROR(VLOOKUP(E1454,Store_SRP!B2:H110,{5}, FALSE), TRUE)=TRUE,VLOOKUP(E1454,Store_VAM!B2:H273,{5}, FALSE),VLOOKUP(E1454,Store_SRP!B2:H110,{5}, FALSE)), VLOOKUP(E1454,Store_Showcase!B2:H144,{5}, FALSE))</f>
      </c>
      <c r="AG1454" s="1">
        <f>IF(IFERROR(VLOOKUP(E1454,Store_Showcase!B2:H144,{6}, FALSE), TRUE)=TRUE, IF(IFERROR(VLOOKUP(E1454,Store_SRP!B2:H110,{6}, FALSE), TRUE)=TRUE,VLOOKUP(E1454,Store_VAM!B2:H273,{6}, FALSE),VLOOKUP(E1454,Store_SRP!B2:H110,{6}, FALSE)), VLOOKUP(E1454,Store_Showcase!B2:H144,{6}, FALSE))</f>
      </c>
      <c r="AH1454" s="1">
        <f>VLOOKUP(G1454,Sku_Consolidated!A2:R957,18,FALSE)</f>
      </c>
      <c r="AI1454" s="1">
        <f>VLOOKUP(G1454,Sku_Consolidated!A2:S957,19,FALSE)</f>
      </c>
      <c r="AJ1454" s="1">
        <f>VLOOKUP(G1454,Sku_Consolidated!A2:T957,20,FALSE)</f>
      </c>
    </row>
    <row r="1455" spans="1:36" x14ac:dyDescent="0.25">
      <c r="A1455" s="1">
        <v>2024</v>
      </c>
      <c r="B1455" s="1" t="s">
        <v>31</v>
      </c>
      <c r="C1455" s="1" t="s">
        <v>32</v>
      </c>
      <c r="D1455" s="1" t="s">
        <v>33</v>
      </c>
      <c r="E1455" s="9" t="s">
        <v>3502</v>
      </c>
      <c r="F1455" s="1">
        <f>IF(VLOOKUP(G1455,Sku_Consolidated!A2:S957,{19},FALSE)="SHOWCASE", VLOOKUP(E1455,Store_Showcase!B2:C144,{2}, FALSE), IF(VLOOKUP(G1455,Sku_Consolidated!A2:S957,{19},FALSE)="VAM",VLOOKUP(E1455,Store_VAM!B2:C273,{2}, FALSE),VLOOKUP(E1455,Store_SRP!B2:C110,{2}, FALSE)))</f>
      </c>
      <c r="G1455" s="1">
        <v>14282</v>
      </c>
      <c r="H1455" s="1" t="s">
        <v>2121</v>
      </c>
      <c r="I1455" s="10" t="s">
        <v>3847</v>
      </c>
      <c r="J1455" s="1">
        <f>VLOOKUP(G1455,Sku_Consolidated!A2:C957, 3, FALSE)</f>
      </c>
      <c r="K1455" s="10">
        <f>IF(J1455="PACK", I1455, 0)</f>
      </c>
      <c r="L1455" s="10">
        <f>IF(J1455="KG", I1455, I1455 * VLOOKUP(G1455,Sku_Consolidated!A2:U957,21,FALSE))</f>
      </c>
      <c r="M1455" s="10" t="s">
        <v>37</v>
      </c>
      <c r="N1455" s="11" t="s">
        <v>3848</v>
      </c>
      <c r="O1455" s="10" t="s">
        <v>3849</v>
      </c>
      <c r="P1455" s="10">
        <f>N1455 - O1455</f>
      </c>
      <c r="Q1455" s="1">
        <f>VLOOKUP(G1455,Sku_Consolidated!A2:G957,7, FALSE)</f>
      </c>
      <c r="R1455" s="1">
        <f>IF(IFERROR(VLOOKUP(E1455,Store_Showcase!B2:H144,7, FALSE), TRUE)=TRUE, IF(IFERROR(VLOOKUP(E1455,Store_SRP!B2:H110,7, FALSE), TRUE)=TRUE,VLOOKUP(E1455,Store_VAM!B2:H273,7, FALSE),VLOOKUP(E1455,Store_SRP!B2:H110,7, FALSE)), VLOOKUP(E1455,Store_Showcase!B2:H144,7, FALSE))</f>
      </c>
      <c r="S1455" s="1">
        <f>IF(IFERROR(VLOOKUP(E1455,Store_Showcase!B2:I144,8, FALSE), TRUE)=TRUE, IF(IFERROR(VLOOKUP(E1455,Store_SRP!B2:I110,8, FALSE), TRUE)=TRUE,VLOOKUP(E1455,Store_VAM!B2:I273,8, FALSE),VLOOKUP(E1455,Store_SRP!B2:I110,8, FALSE)), VLOOKUP(E1455,Store_Showcase!B2:I144,8, FALSE))</f>
      </c>
      <c r="T1455" s="1">
        <f>VLOOKUP(G1455,Sku_Consolidated!A2:R957,18,FALSE)</f>
      </c>
      <c r="U1455" s="1" t="s">
        <v>3827</v>
      </c>
      <c r="V1455" s="1">
        <f>IF(VLOOKUP(G1455,Sku_Consolidated!A2:S957,19,FALSE)="SHOWCASE", VLOOKUP(E1455,Store_Showcase!B2:L144,11, FALSE), IF(VLOOKUP(G1455,Sku_Consolidated!A2:S957,19,FALSE)="VAM",VLOOKUP(E1455,Store_VAM!B2:L273,11, FALSE),VLOOKUP(E1455,Store_SRP!B2:L110,11, FALSE)))</f>
      </c>
      <c r="W1455" s="1">
        <f>VLOOKUP(G1455,Sku_Consolidated!A2:W957,11,FALSE)</f>
      </c>
      <c r="X1455" s="1">
        <f>VLOOKUP(G1455,Sku_Consolidated!A2:H957,8,FALSE)</f>
      </c>
      <c r="Y1455" s="1">
        <f>VLOOKUP(G1455,Sku_Consolidated!A2:I957,9,FALSE)</f>
      </c>
      <c r="Z1455" s="1" t="s">
        <v>41</v>
      </c>
      <c r="AA1455" s="1">
        <f>VLOOKUP(G1455,Sku_Consolidated!A2:E957,5,FALSE)</f>
      </c>
      <c r="AB1455" s="1">
        <f>IF(VLOOKUP(G1455,Sku_Consolidated!A2:S957,19,FALSE)="SHOWCASE", VLOOKUP(E1455,Store_Showcase!B2:N144,13, FALSE), IF(VLOOKUP(G1455,Sku_Consolidated!A2:S957,19,FALSE)="VAM",VLOOKUP(E1455,Store_VAM!B2:N273,13, FALSE),VLOOKUP(E1455,Store_SRP!B2:N110,13, FALSE)))</f>
      </c>
      <c r="AC1455" s="1">
        <f>IF(IFERROR(AB1455,TRUE)=TRUE, "-","OK")</f>
      </c>
      <c r="AD1455" s="11" t="s">
        <v>37</v>
      </c>
      <c r="AE1455" s="11" t="s">
        <v>37</v>
      </c>
      <c r="AF1455" s="1">
        <f>IF(IFERROR(VLOOKUP(E1455,Store_Showcase!B2:H144,{5}, FALSE), TRUE)=TRUE, IF(IFERROR(VLOOKUP(E1455,Store_SRP!B2:H110,{5}, FALSE), TRUE)=TRUE,VLOOKUP(E1455,Store_VAM!B2:H273,{5}, FALSE),VLOOKUP(E1455,Store_SRP!B2:H110,{5}, FALSE)), VLOOKUP(E1455,Store_Showcase!B2:H144,{5}, FALSE))</f>
      </c>
      <c r="AG1455" s="1">
        <f>IF(IFERROR(VLOOKUP(E1455,Store_Showcase!B2:H144,{6}, FALSE), TRUE)=TRUE, IF(IFERROR(VLOOKUP(E1455,Store_SRP!B2:H110,{6}, FALSE), TRUE)=TRUE,VLOOKUP(E1455,Store_VAM!B2:H273,{6}, FALSE),VLOOKUP(E1455,Store_SRP!B2:H110,{6}, FALSE)), VLOOKUP(E1455,Store_Showcase!B2:H144,{6}, FALSE))</f>
      </c>
      <c r="AH1455" s="1">
        <f>VLOOKUP(G1455,Sku_Consolidated!A2:R957,18,FALSE)</f>
      </c>
      <c r="AI1455" s="1">
        <f>VLOOKUP(G1455,Sku_Consolidated!A2:S957,19,FALSE)</f>
      </c>
      <c r="AJ1455" s="1">
        <f>VLOOKUP(G1455,Sku_Consolidated!A2:T957,20,FALSE)</f>
      </c>
    </row>
    <row r="1456" spans="1:36" x14ac:dyDescent="0.25">
      <c r="A1456" s="1">
        <v>2024</v>
      </c>
      <c r="B1456" s="1" t="s">
        <v>31</v>
      </c>
      <c r="C1456" s="1" t="s">
        <v>32</v>
      </c>
      <c r="D1456" s="1" t="s">
        <v>33</v>
      </c>
      <c r="E1456" s="9" t="s">
        <v>3502</v>
      </c>
      <c r="F1456" s="1">
        <f>IF(VLOOKUP(G1456,Sku_Consolidated!A2:S957,{19},FALSE)="SHOWCASE", VLOOKUP(E1456,Store_Showcase!B2:C144,{2}, FALSE), IF(VLOOKUP(G1456,Sku_Consolidated!A2:S957,{19},FALSE)="VAM",VLOOKUP(E1456,Store_VAM!B2:C273,{2}, FALSE),VLOOKUP(E1456,Store_SRP!B2:C110,{2}, FALSE)))</f>
      </c>
      <c r="G1456" s="1">
        <v>16639</v>
      </c>
      <c r="H1456" s="1" t="s">
        <v>1462</v>
      </c>
      <c r="I1456" s="10" t="s">
        <v>855</v>
      </c>
      <c r="J1456" s="1">
        <f>VLOOKUP(G1456,Sku_Consolidated!A2:C957, 3, FALSE)</f>
      </c>
      <c r="K1456" s="10">
        <f>IF(J1456="PACK", I1456, 0)</f>
      </c>
      <c r="L1456" s="10">
        <f>IF(J1456="KG", I1456, I1456 * VLOOKUP(G1456,Sku_Consolidated!A2:U957,21,FALSE))</f>
      </c>
      <c r="M1456" s="10" t="s">
        <v>37</v>
      </c>
      <c r="N1456" s="11" t="s">
        <v>3850</v>
      </c>
      <c r="O1456" s="10" t="s">
        <v>3851</v>
      </c>
      <c r="P1456" s="10">
        <f>N1456 - O1456</f>
      </c>
      <c r="Q1456" s="1">
        <f>VLOOKUP(G1456,Sku_Consolidated!A2:G957,7, FALSE)</f>
      </c>
      <c r="R1456" s="1">
        <f>IF(IFERROR(VLOOKUP(E1456,Store_Showcase!B2:H144,7, FALSE), TRUE)=TRUE, IF(IFERROR(VLOOKUP(E1456,Store_SRP!B2:H110,7, FALSE), TRUE)=TRUE,VLOOKUP(E1456,Store_VAM!B2:H273,7, FALSE),VLOOKUP(E1456,Store_SRP!B2:H110,7, FALSE)), VLOOKUP(E1456,Store_Showcase!B2:H144,7, FALSE))</f>
      </c>
      <c r="S1456" s="1">
        <f>IF(IFERROR(VLOOKUP(E1456,Store_Showcase!B2:I144,8, FALSE), TRUE)=TRUE, IF(IFERROR(VLOOKUP(E1456,Store_SRP!B2:I110,8, FALSE), TRUE)=TRUE,VLOOKUP(E1456,Store_VAM!B2:I273,8, FALSE),VLOOKUP(E1456,Store_SRP!B2:I110,8, FALSE)), VLOOKUP(E1456,Store_Showcase!B2:I144,8, FALSE))</f>
      </c>
      <c r="T1456" s="1">
        <f>VLOOKUP(G1456,Sku_Consolidated!A2:R957,18,FALSE)</f>
      </c>
      <c r="U1456" s="1" t="s">
        <v>3827</v>
      </c>
      <c r="V1456" s="1">
        <f>IF(VLOOKUP(G1456,Sku_Consolidated!A2:S957,19,FALSE)="SHOWCASE", VLOOKUP(E1456,Store_Showcase!B2:L144,11, FALSE), IF(VLOOKUP(G1456,Sku_Consolidated!A2:S957,19,FALSE)="VAM",VLOOKUP(E1456,Store_VAM!B2:L273,11, FALSE),VLOOKUP(E1456,Store_SRP!B2:L110,11, FALSE)))</f>
      </c>
      <c r="W1456" s="1">
        <f>VLOOKUP(G1456,Sku_Consolidated!A2:W957,11,FALSE)</f>
      </c>
      <c r="X1456" s="1">
        <f>VLOOKUP(G1456,Sku_Consolidated!A2:H957,8,FALSE)</f>
      </c>
      <c r="Y1456" s="1">
        <f>VLOOKUP(G1456,Sku_Consolidated!A2:I957,9,FALSE)</f>
      </c>
      <c r="Z1456" s="1" t="s">
        <v>41</v>
      </c>
      <c r="AA1456" s="1">
        <f>VLOOKUP(G1456,Sku_Consolidated!A2:E957,5,FALSE)</f>
      </c>
      <c r="AB1456" s="1">
        <f>IF(VLOOKUP(G1456,Sku_Consolidated!A2:S957,19,FALSE)="SHOWCASE", VLOOKUP(E1456,Store_Showcase!B2:N144,13, FALSE), IF(VLOOKUP(G1456,Sku_Consolidated!A2:S957,19,FALSE)="VAM",VLOOKUP(E1456,Store_VAM!B2:N273,13, FALSE),VLOOKUP(E1456,Store_SRP!B2:N110,13, FALSE)))</f>
      </c>
      <c r="AC1456" s="1">
        <f>IF(IFERROR(AB1456,TRUE)=TRUE, "-","OK")</f>
      </c>
      <c r="AD1456" s="11" t="s">
        <v>37</v>
      </c>
      <c r="AE1456" s="11" t="s">
        <v>37</v>
      </c>
      <c r="AF1456" s="1">
        <f>IF(IFERROR(VLOOKUP(E1456,Store_Showcase!B2:H144,{5}, FALSE), TRUE)=TRUE, IF(IFERROR(VLOOKUP(E1456,Store_SRP!B2:H110,{5}, FALSE), TRUE)=TRUE,VLOOKUP(E1456,Store_VAM!B2:H273,{5}, FALSE),VLOOKUP(E1456,Store_SRP!B2:H110,{5}, FALSE)), VLOOKUP(E1456,Store_Showcase!B2:H144,{5}, FALSE))</f>
      </c>
      <c r="AG1456" s="1">
        <f>IF(IFERROR(VLOOKUP(E1456,Store_Showcase!B2:H144,{6}, FALSE), TRUE)=TRUE, IF(IFERROR(VLOOKUP(E1456,Store_SRP!B2:H110,{6}, FALSE), TRUE)=TRUE,VLOOKUP(E1456,Store_VAM!B2:H273,{6}, FALSE),VLOOKUP(E1456,Store_SRP!B2:H110,{6}, FALSE)), VLOOKUP(E1456,Store_Showcase!B2:H144,{6}, FALSE))</f>
      </c>
      <c r="AH1456" s="1">
        <f>VLOOKUP(G1456,Sku_Consolidated!A2:R957,18,FALSE)</f>
      </c>
      <c r="AI1456" s="1">
        <f>VLOOKUP(G1456,Sku_Consolidated!A2:S957,19,FALSE)</f>
      </c>
      <c r="AJ1456" s="1">
        <f>VLOOKUP(G1456,Sku_Consolidated!A2:T957,20,FALSE)</f>
      </c>
    </row>
    <row r="1457" spans="1:36" x14ac:dyDescent="0.25">
      <c r="A1457" s="1">
        <v>2024</v>
      </c>
      <c r="B1457" s="1" t="s">
        <v>31</v>
      </c>
      <c r="C1457" s="1" t="s">
        <v>32</v>
      </c>
      <c r="D1457" s="1" t="s">
        <v>33</v>
      </c>
      <c r="E1457" s="9" t="s">
        <v>3524</v>
      </c>
      <c r="F1457" s="1">
        <f>IF(VLOOKUP(G1457,Sku_Consolidated!A2:S957,{19},FALSE)="SHOWCASE", VLOOKUP(E1457,Store_Showcase!B2:C144,{2}, FALSE), IF(VLOOKUP(G1457,Sku_Consolidated!A2:S957,{19},FALSE)="VAM",VLOOKUP(E1457,Store_VAM!B2:C273,{2}, FALSE),VLOOKUP(E1457,Store_SRP!B2:C110,{2}, FALSE)))</f>
      </c>
      <c r="G1457" s="1">
        <v>14266</v>
      </c>
      <c r="H1457" s="1" t="s">
        <v>1433</v>
      </c>
      <c r="I1457" s="10" t="s">
        <v>3852</v>
      </c>
      <c r="J1457" s="1">
        <f>VLOOKUP(G1457,Sku_Consolidated!A2:C957, 3, FALSE)</f>
      </c>
      <c r="K1457" s="10">
        <f>IF(J1457="PACK", I1457, 0)</f>
      </c>
      <c r="L1457" s="10">
        <f>IF(J1457="KG", I1457, I1457 * VLOOKUP(G1457,Sku_Consolidated!A2:U957,21,FALSE))</f>
      </c>
      <c r="M1457" s="10" t="s">
        <v>37</v>
      </c>
      <c r="N1457" s="11" t="s">
        <v>3853</v>
      </c>
      <c r="O1457" s="10" t="s">
        <v>3854</v>
      </c>
      <c r="P1457" s="10">
        <f>N1457 - O1457</f>
      </c>
      <c r="Q1457" s="1">
        <f>VLOOKUP(G1457,Sku_Consolidated!A2:G957,7, FALSE)</f>
      </c>
      <c r="R1457" s="1">
        <f>IF(IFERROR(VLOOKUP(E1457,Store_Showcase!B2:H144,7, FALSE), TRUE)=TRUE, IF(IFERROR(VLOOKUP(E1457,Store_SRP!B2:H110,7, FALSE), TRUE)=TRUE,VLOOKUP(E1457,Store_VAM!B2:H273,7, FALSE),VLOOKUP(E1457,Store_SRP!B2:H110,7, FALSE)), VLOOKUP(E1457,Store_Showcase!B2:H144,7, FALSE))</f>
      </c>
      <c r="S1457" s="1">
        <f>IF(IFERROR(VLOOKUP(E1457,Store_Showcase!B2:I144,8, FALSE), TRUE)=TRUE, IF(IFERROR(VLOOKUP(E1457,Store_SRP!B2:I110,8, FALSE), TRUE)=TRUE,VLOOKUP(E1457,Store_VAM!B2:I273,8, FALSE),VLOOKUP(E1457,Store_SRP!B2:I110,8, FALSE)), VLOOKUP(E1457,Store_Showcase!B2:I144,8, FALSE))</f>
      </c>
      <c r="T1457" s="1">
        <f>VLOOKUP(G1457,Sku_Consolidated!A2:R957,18,FALSE)</f>
      </c>
      <c r="U1457" s="1" t="s">
        <v>3855</v>
      </c>
      <c r="V1457" s="1">
        <f>IF(VLOOKUP(G1457,Sku_Consolidated!A2:S957,19,FALSE)="SHOWCASE", VLOOKUP(E1457,Store_Showcase!B2:L144,11, FALSE), IF(VLOOKUP(G1457,Sku_Consolidated!A2:S957,19,FALSE)="VAM",VLOOKUP(E1457,Store_VAM!B2:L273,11, FALSE),VLOOKUP(E1457,Store_SRP!B2:L110,11, FALSE)))</f>
      </c>
      <c r="W1457" s="1">
        <f>VLOOKUP(G1457,Sku_Consolidated!A2:W957,11,FALSE)</f>
      </c>
      <c r="X1457" s="1">
        <f>VLOOKUP(G1457,Sku_Consolidated!A2:H957,8,FALSE)</f>
      </c>
      <c r="Y1457" s="1">
        <f>VLOOKUP(G1457,Sku_Consolidated!A2:I957,9,FALSE)</f>
      </c>
      <c r="Z1457" s="1" t="s">
        <v>41</v>
      </c>
      <c r="AA1457" s="1">
        <f>VLOOKUP(G1457,Sku_Consolidated!A2:E957,5,FALSE)</f>
      </c>
      <c r="AB1457" s="1">
        <f>IF(VLOOKUP(G1457,Sku_Consolidated!A2:S957,19,FALSE)="SHOWCASE", VLOOKUP(E1457,Store_Showcase!B2:N144,13, FALSE), IF(VLOOKUP(G1457,Sku_Consolidated!A2:S957,19,FALSE)="VAM",VLOOKUP(E1457,Store_VAM!B2:N273,13, FALSE),VLOOKUP(E1457,Store_SRP!B2:N110,13, FALSE)))</f>
      </c>
      <c r="AC1457" s="1">
        <f>IF(IFERROR(AB1457,TRUE)=TRUE, "-","OK")</f>
      </c>
      <c r="AD1457" s="11" t="s">
        <v>37</v>
      </c>
      <c r="AE1457" s="11" t="s">
        <v>37</v>
      </c>
      <c r="AF1457" s="1">
        <f>IF(IFERROR(VLOOKUP(E1457,Store_Showcase!B2:H144,{5}, FALSE), TRUE)=TRUE, IF(IFERROR(VLOOKUP(E1457,Store_SRP!B2:H110,{5}, FALSE), TRUE)=TRUE,VLOOKUP(E1457,Store_VAM!B2:H273,{5}, FALSE),VLOOKUP(E1457,Store_SRP!B2:H110,{5}, FALSE)), VLOOKUP(E1457,Store_Showcase!B2:H144,{5}, FALSE))</f>
      </c>
      <c r="AG1457" s="1">
        <f>IF(IFERROR(VLOOKUP(E1457,Store_Showcase!B2:H144,{6}, FALSE), TRUE)=TRUE, IF(IFERROR(VLOOKUP(E1457,Store_SRP!B2:H110,{6}, FALSE), TRUE)=TRUE,VLOOKUP(E1457,Store_VAM!B2:H273,{6}, FALSE),VLOOKUP(E1457,Store_SRP!B2:H110,{6}, FALSE)), VLOOKUP(E1457,Store_Showcase!B2:H144,{6}, FALSE))</f>
      </c>
      <c r="AH1457" s="1">
        <f>VLOOKUP(G1457,Sku_Consolidated!A2:R957,18,FALSE)</f>
      </c>
      <c r="AI1457" s="1">
        <f>VLOOKUP(G1457,Sku_Consolidated!A2:S957,19,FALSE)</f>
      </c>
      <c r="AJ1457" s="1">
        <f>VLOOKUP(G1457,Sku_Consolidated!A2:T957,20,FALSE)</f>
      </c>
    </row>
    <row r="1458" spans="1:36" x14ac:dyDescent="0.25">
      <c r="A1458" s="1">
        <v>2024</v>
      </c>
      <c r="B1458" s="1" t="s">
        <v>31</v>
      </c>
      <c r="C1458" s="1" t="s">
        <v>32</v>
      </c>
      <c r="D1458" s="1" t="s">
        <v>33</v>
      </c>
      <c r="E1458" s="9" t="s">
        <v>3524</v>
      </c>
      <c r="F1458" s="1">
        <f>IF(VLOOKUP(G1458,Sku_Consolidated!A2:S957,{19},FALSE)="SHOWCASE", VLOOKUP(E1458,Store_Showcase!B2:C144,{2}, FALSE), IF(VLOOKUP(G1458,Sku_Consolidated!A2:S957,{19},FALSE)="VAM",VLOOKUP(E1458,Store_VAM!B2:C273,{2}, FALSE),VLOOKUP(E1458,Store_SRP!B2:C110,{2}, FALSE)))</f>
      </c>
      <c r="G1458" s="1">
        <v>14267</v>
      </c>
      <c r="H1458" s="1" t="s">
        <v>1438</v>
      </c>
      <c r="I1458" s="10" t="s">
        <v>1275</v>
      </c>
      <c r="J1458" s="1">
        <f>VLOOKUP(G1458,Sku_Consolidated!A2:C957, 3, FALSE)</f>
      </c>
      <c r="K1458" s="10">
        <f>IF(J1458="PACK", I1458, 0)</f>
      </c>
      <c r="L1458" s="10">
        <f>IF(J1458="KG", I1458, I1458 * VLOOKUP(G1458,Sku_Consolidated!A2:U957,21,FALSE))</f>
      </c>
      <c r="M1458" s="10" t="s">
        <v>37</v>
      </c>
      <c r="N1458" s="11" t="s">
        <v>3856</v>
      </c>
      <c r="O1458" s="10" t="s">
        <v>3857</v>
      </c>
      <c r="P1458" s="10">
        <f>N1458 - O1458</f>
      </c>
      <c r="Q1458" s="1">
        <f>VLOOKUP(G1458,Sku_Consolidated!A2:G957,7, FALSE)</f>
      </c>
      <c r="R1458" s="1">
        <f>IF(IFERROR(VLOOKUP(E1458,Store_Showcase!B2:H144,7, FALSE), TRUE)=TRUE, IF(IFERROR(VLOOKUP(E1458,Store_SRP!B2:H110,7, FALSE), TRUE)=TRUE,VLOOKUP(E1458,Store_VAM!B2:H273,7, FALSE),VLOOKUP(E1458,Store_SRP!B2:H110,7, FALSE)), VLOOKUP(E1458,Store_Showcase!B2:H144,7, FALSE))</f>
      </c>
      <c r="S1458" s="1">
        <f>IF(IFERROR(VLOOKUP(E1458,Store_Showcase!B2:I144,8, FALSE), TRUE)=TRUE, IF(IFERROR(VLOOKUP(E1458,Store_SRP!B2:I110,8, FALSE), TRUE)=TRUE,VLOOKUP(E1458,Store_VAM!B2:I273,8, FALSE),VLOOKUP(E1458,Store_SRP!B2:I110,8, FALSE)), VLOOKUP(E1458,Store_Showcase!B2:I144,8, FALSE))</f>
      </c>
      <c r="T1458" s="1">
        <f>VLOOKUP(G1458,Sku_Consolidated!A2:R957,18,FALSE)</f>
      </c>
      <c r="U1458" s="1" t="s">
        <v>3855</v>
      </c>
      <c r="V1458" s="1">
        <f>IF(VLOOKUP(G1458,Sku_Consolidated!A2:S957,19,FALSE)="SHOWCASE", VLOOKUP(E1458,Store_Showcase!B2:L144,11, FALSE), IF(VLOOKUP(G1458,Sku_Consolidated!A2:S957,19,FALSE)="VAM",VLOOKUP(E1458,Store_VAM!B2:L273,11, FALSE),VLOOKUP(E1458,Store_SRP!B2:L110,11, FALSE)))</f>
      </c>
      <c r="W1458" s="1">
        <f>VLOOKUP(G1458,Sku_Consolidated!A2:W957,11,FALSE)</f>
      </c>
      <c r="X1458" s="1">
        <f>VLOOKUP(G1458,Sku_Consolidated!A2:H957,8,FALSE)</f>
      </c>
      <c r="Y1458" s="1">
        <f>VLOOKUP(G1458,Sku_Consolidated!A2:I957,9,FALSE)</f>
      </c>
      <c r="Z1458" s="1" t="s">
        <v>41</v>
      </c>
      <c r="AA1458" s="1">
        <f>VLOOKUP(G1458,Sku_Consolidated!A2:E957,5,FALSE)</f>
      </c>
      <c r="AB1458" s="1">
        <f>IF(VLOOKUP(G1458,Sku_Consolidated!A2:S957,19,FALSE)="SHOWCASE", VLOOKUP(E1458,Store_Showcase!B2:N144,13, FALSE), IF(VLOOKUP(G1458,Sku_Consolidated!A2:S957,19,FALSE)="VAM",VLOOKUP(E1458,Store_VAM!B2:N273,13, FALSE),VLOOKUP(E1458,Store_SRP!B2:N110,13, FALSE)))</f>
      </c>
      <c r="AC1458" s="1">
        <f>IF(IFERROR(AB1458,TRUE)=TRUE, "-","OK")</f>
      </c>
      <c r="AD1458" s="11" t="s">
        <v>37</v>
      </c>
      <c r="AE1458" s="11" t="s">
        <v>37</v>
      </c>
      <c r="AF1458" s="1">
        <f>IF(IFERROR(VLOOKUP(E1458,Store_Showcase!B2:H144,{5}, FALSE), TRUE)=TRUE, IF(IFERROR(VLOOKUP(E1458,Store_SRP!B2:H110,{5}, FALSE), TRUE)=TRUE,VLOOKUP(E1458,Store_VAM!B2:H273,{5}, FALSE),VLOOKUP(E1458,Store_SRP!B2:H110,{5}, FALSE)), VLOOKUP(E1458,Store_Showcase!B2:H144,{5}, FALSE))</f>
      </c>
      <c r="AG1458" s="1">
        <f>IF(IFERROR(VLOOKUP(E1458,Store_Showcase!B2:H144,{6}, FALSE), TRUE)=TRUE, IF(IFERROR(VLOOKUP(E1458,Store_SRP!B2:H110,{6}, FALSE), TRUE)=TRUE,VLOOKUP(E1458,Store_VAM!B2:H273,{6}, FALSE),VLOOKUP(E1458,Store_SRP!B2:H110,{6}, FALSE)), VLOOKUP(E1458,Store_Showcase!B2:H144,{6}, FALSE))</f>
      </c>
      <c r="AH1458" s="1">
        <f>VLOOKUP(G1458,Sku_Consolidated!A2:R957,18,FALSE)</f>
      </c>
      <c r="AI1458" s="1">
        <f>VLOOKUP(G1458,Sku_Consolidated!A2:S957,19,FALSE)</f>
      </c>
      <c r="AJ1458" s="1">
        <f>VLOOKUP(G1458,Sku_Consolidated!A2:T957,20,FALSE)</f>
      </c>
    </row>
    <row r="1459" spans="1:36" x14ac:dyDescent="0.25">
      <c r="A1459" s="1">
        <v>2024</v>
      </c>
      <c r="B1459" s="1" t="s">
        <v>31</v>
      </c>
      <c r="C1459" s="1" t="s">
        <v>32</v>
      </c>
      <c r="D1459" s="1" t="s">
        <v>33</v>
      </c>
      <c r="E1459" s="9" t="s">
        <v>3524</v>
      </c>
      <c r="F1459" s="1">
        <f>IF(VLOOKUP(G1459,Sku_Consolidated!A2:S957,{19},FALSE)="SHOWCASE", VLOOKUP(E1459,Store_Showcase!B2:C144,{2}, FALSE), IF(VLOOKUP(G1459,Sku_Consolidated!A2:S957,{19},FALSE)="VAM",VLOOKUP(E1459,Store_VAM!B2:C273,{2}, FALSE),VLOOKUP(E1459,Store_SRP!B2:C110,{2}, FALSE)))</f>
      </c>
      <c r="G1459" s="1">
        <v>14268</v>
      </c>
      <c r="H1459" s="1" t="s">
        <v>1442</v>
      </c>
      <c r="I1459" s="10" t="s">
        <v>3858</v>
      </c>
      <c r="J1459" s="1">
        <f>VLOOKUP(G1459,Sku_Consolidated!A2:C957, 3, FALSE)</f>
      </c>
      <c r="K1459" s="10">
        <f>IF(J1459="PACK", I1459, 0)</f>
      </c>
      <c r="L1459" s="10">
        <f>IF(J1459="KG", I1459, I1459 * VLOOKUP(G1459,Sku_Consolidated!A2:U957,21,FALSE))</f>
      </c>
      <c r="M1459" s="10" t="s">
        <v>37</v>
      </c>
      <c r="N1459" s="11" t="s">
        <v>3859</v>
      </c>
      <c r="O1459" s="10" t="s">
        <v>3860</v>
      </c>
      <c r="P1459" s="10">
        <f>N1459 - O1459</f>
      </c>
      <c r="Q1459" s="1">
        <f>VLOOKUP(G1459,Sku_Consolidated!A2:G957,7, FALSE)</f>
      </c>
      <c r="R1459" s="1">
        <f>IF(IFERROR(VLOOKUP(E1459,Store_Showcase!B2:H144,7, FALSE), TRUE)=TRUE, IF(IFERROR(VLOOKUP(E1459,Store_SRP!B2:H110,7, FALSE), TRUE)=TRUE,VLOOKUP(E1459,Store_VAM!B2:H273,7, FALSE),VLOOKUP(E1459,Store_SRP!B2:H110,7, FALSE)), VLOOKUP(E1459,Store_Showcase!B2:H144,7, FALSE))</f>
      </c>
      <c r="S1459" s="1">
        <f>IF(IFERROR(VLOOKUP(E1459,Store_Showcase!B2:I144,8, FALSE), TRUE)=TRUE, IF(IFERROR(VLOOKUP(E1459,Store_SRP!B2:I110,8, FALSE), TRUE)=TRUE,VLOOKUP(E1459,Store_VAM!B2:I273,8, FALSE),VLOOKUP(E1459,Store_SRP!B2:I110,8, FALSE)), VLOOKUP(E1459,Store_Showcase!B2:I144,8, FALSE))</f>
      </c>
      <c r="T1459" s="1">
        <f>VLOOKUP(G1459,Sku_Consolidated!A2:R957,18,FALSE)</f>
      </c>
      <c r="U1459" s="1" t="s">
        <v>3855</v>
      </c>
      <c r="V1459" s="1">
        <f>IF(VLOOKUP(G1459,Sku_Consolidated!A2:S957,19,FALSE)="SHOWCASE", VLOOKUP(E1459,Store_Showcase!B2:L144,11, FALSE), IF(VLOOKUP(G1459,Sku_Consolidated!A2:S957,19,FALSE)="VAM",VLOOKUP(E1459,Store_VAM!B2:L273,11, FALSE),VLOOKUP(E1459,Store_SRP!B2:L110,11, FALSE)))</f>
      </c>
      <c r="W1459" s="1">
        <f>VLOOKUP(G1459,Sku_Consolidated!A2:W957,11,FALSE)</f>
      </c>
      <c r="X1459" s="1">
        <f>VLOOKUP(G1459,Sku_Consolidated!A2:H957,8,FALSE)</f>
      </c>
      <c r="Y1459" s="1">
        <f>VLOOKUP(G1459,Sku_Consolidated!A2:I957,9,FALSE)</f>
      </c>
      <c r="Z1459" s="1" t="s">
        <v>41</v>
      </c>
      <c r="AA1459" s="1">
        <f>VLOOKUP(G1459,Sku_Consolidated!A2:E957,5,FALSE)</f>
      </c>
      <c r="AB1459" s="1">
        <f>IF(VLOOKUP(G1459,Sku_Consolidated!A2:S957,19,FALSE)="SHOWCASE", VLOOKUP(E1459,Store_Showcase!B2:N144,13, FALSE), IF(VLOOKUP(G1459,Sku_Consolidated!A2:S957,19,FALSE)="VAM",VLOOKUP(E1459,Store_VAM!B2:N273,13, FALSE),VLOOKUP(E1459,Store_SRP!B2:N110,13, FALSE)))</f>
      </c>
      <c r="AC1459" s="1">
        <f>IF(IFERROR(AB1459,TRUE)=TRUE, "-","OK")</f>
      </c>
      <c r="AD1459" s="11" t="s">
        <v>37</v>
      </c>
      <c r="AE1459" s="11" t="s">
        <v>37</v>
      </c>
      <c r="AF1459" s="1">
        <f>IF(IFERROR(VLOOKUP(E1459,Store_Showcase!B2:H144,{5}, FALSE), TRUE)=TRUE, IF(IFERROR(VLOOKUP(E1459,Store_SRP!B2:H110,{5}, FALSE), TRUE)=TRUE,VLOOKUP(E1459,Store_VAM!B2:H273,{5}, FALSE),VLOOKUP(E1459,Store_SRP!B2:H110,{5}, FALSE)), VLOOKUP(E1459,Store_Showcase!B2:H144,{5}, FALSE))</f>
      </c>
      <c r="AG1459" s="1">
        <f>IF(IFERROR(VLOOKUP(E1459,Store_Showcase!B2:H144,{6}, FALSE), TRUE)=TRUE, IF(IFERROR(VLOOKUP(E1459,Store_SRP!B2:H110,{6}, FALSE), TRUE)=TRUE,VLOOKUP(E1459,Store_VAM!B2:H273,{6}, FALSE),VLOOKUP(E1459,Store_SRP!B2:H110,{6}, FALSE)), VLOOKUP(E1459,Store_Showcase!B2:H144,{6}, FALSE))</f>
      </c>
      <c r="AH1459" s="1">
        <f>VLOOKUP(G1459,Sku_Consolidated!A2:R957,18,FALSE)</f>
      </c>
      <c r="AI1459" s="1">
        <f>VLOOKUP(G1459,Sku_Consolidated!A2:S957,19,FALSE)</f>
      </c>
      <c r="AJ1459" s="1">
        <f>VLOOKUP(G1459,Sku_Consolidated!A2:T957,20,FALSE)</f>
      </c>
    </row>
    <row r="1460" spans="1:36" x14ac:dyDescent="0.25">
      <c r="A1460" s="1">
        <v>2024</v>
      </c>
      <c r="B1460" s="1" t="s">
        <v>31</v>
      </c>
      <c r="C1460" s="1" t="s">
        <v>32</v>
      </c>
      <c r="D1460" s="1" t="s">
        <v>33</v>
      </c>
      <c r="E1460" s="9" t="s">
        <v>3524</v>
      </c>
      <c r="F1460" s="1">
        <f>IF(VLOOKUP(G1460,Sku_Consolidated!A2:S957,{19},FALSE)="SHOWCASE", VLOOKUP(E1460,Store_Showcase!B2:C144,{2}, FALSE), IF(VLOOKUP(G1460,Sku_Consolidated!A2:S957,{19},FALSE)="VAM",VLOOKUP(E1460,Store_VAM!B2:C273,{2}, FALSE),VLOOKUP(E1460,Store_SRP!B2:C110,{2}, FALSE)))</f>
      </c>
      <c r="G1460" s="1">
        <v>14270</v>
      </c>
      <c r="H1460" s="1" t="s">
        <v>1450</v>
      </c>
      <c r="I1460" s="10" t="s">
        <v>3861</v>
      </c>
      <c r="J1460" s="1">
        <f>VLOOKUP(G1460,Sku_Consolidated!A2:C957, 3, FALSE)</f>
      </c>
      <c r="K1460" s="10">
        <f>IF(J1460="PACK", I1460, 0)</f>
      </c>
      <c r="L1460" s="10">
        <f>IF(J1460="KG", I1460, I1460 * VLOOKUP(G1460,Sku_Consolidated!A2:U957,21,FALSE))</f>
      </c>
      <c r="M1460" s="10" t="s">
        <v>37</v>
      </c>
      <c r="N1460" s="11" t="s">
        <v>3862</v>
      </c>
      <c r="O1460" s="10" t="s">
        <v>3863</v>
      </c>
      <c r="P1460" s="10">
        <f>N1460 - O1460</f>
      </c>
      <c r="Q1460" s="1">
        <f>VLOOKUP(G1460,Sku_Consolidated!A2:G957,7, FALSE)</f>
      </c>
      <c r="R1460" s="1">
        <f>IF(IFERROR(VLOOKUP(E1460,Store_Showcase!B2:H144,7, FALSE), TRUE)=TRUE, IF(IFERROR(VLOOKUP(E1460,Store_SRP!B2:H110,7, FALSE), TRUE)=TRUE,VLOOKUP(E1460,Store_VAM!B2:H273,7, FALSE),VLOOKUP(E1460,Store_SRP!B2:H110,7, FALSE)), VLOOKUP(E1460,Store_Showcase!B2:H144,7, FALSE))</f>
      </c>
      <c r="S1460" s="1">
        <f>IF(IFERROR(VLOOKUP(E1460,Store_Showcase!B2:I144,8, FALSE), TRUE)=TRUE, IF(IFERROR(VLOOKUP(E1460,Store_SRP!B2:I110,8, FALSE), TRUE)=TRUE,VLOOKUP(E1460,Store_VAM!B2:I273,8, FALSE),VLOOKUP(E1460,Store_SRP!B2:I110,8, FALSE)), VLOOKUP(E1460,Store_Showcase!B2:I144,8, FALSE))</f>
      </c>
      <c r="T1460" s="1">
        <f>VLOOKUP(G1460,Sku_Consolidated!A2:R957,18,FALSE)</f>
      </c>
      <c r="U1460" s="1" t="s">
        <v>3855</v>
      </c>
      <c r="V1460" s="1">
        <f>IF(VLOOKUP(G1460,Sku_Consolidated!A2:S957,19,FALSE)="SHOWCASE", VLOOKUP(E1460,Store_Showcase!B2:L144,11, FALSE), IF(VLOOKUP(G1460,Sku_Consolidated!A2:S957,19,FALSE)="VAM",VLOOKUP(E1460,Store_VAM!B2:L273,11, FALSE),VLOOKUP(E1460,Store_SRP!B2:L110,11, FALSE)))</f>
      </c>
      <c r="W1460" s="1">
        <f>VLOOKUP(G1460,Sku_Consolidated!A2:W957,11,FALSE)</f>
      </c>
      <c r="X1460" s="1">
        <f>VLOOKUP(G1460,Sku_Consolidated!A2:H957,8,FALSE)</f>
      </c>
      <c r="Y1460" s="1">
        <f>VLOOKUP(G1460,Sku_Consolidated!A2:I957,9,FALSE)</f>
      </c>
      <c r="Z1460" s="1" t="s">
        <v>41</v>
      </c>
      <c r="AA1460" s="1">
        <f>VLOOKUP(G1460,Sku_Consolidated!A2:E957,5,FALSE)</f>
      </c>
      <c r="AB1460" s="1">
        <f>IF(VLOOKUP(G1460,Sku_Consolidated!A2:S957,19,FALSE)="SHOWCASE", VLOOKUP(E1460,Store_Showcase!B2:N144,13, FALSE), IF(VLOOKUP(G1460,Sku_Consolidated!A2:S957,19,FALSE)="VAM",VLOOKUP(E1460,Store_VAM!B2:N273,13, FALSE),VLOOKUP(E1460,Store_SRP!B2:N110,13, FALSE)))</f>
      </c>
      <c r="AC1460" s="1">
        <f>IF(IFERROR(AB1460,TRUE)=TRUE, "-","OK")</f>
      </c>
      <c r="AD1460" s="11" t="s">
        <v>37</v>
      </c>
      <c r="AE1460" s="11" t="s">
        <v>37</v>
      </c>
      <c r="AF1460" s="1">
        <f>IF(IFERROR(VLOOKUP(E1460,Store_Showcase!B2:H144,{5}, FALSE), TRUE)=TRUE, IF(IFERROR(VLOOKUP(E1460,Store_SRP!B2:H110,{5}, FALSE), TRUE)=TRUE,VLOOKUP(E1460,Store_VAM!B2:H273,{5}, FALSE),VLOOKUP(E1460,Store_SRP!B2:H110,{5}, FALSE)), VLOOKUP(E1460,Store_Showcase!B2:H144,{5}, FALSE))</f>
      </c>
      <c r="AG1460" s="1">
        <f>IF(IFERROR(VLOOKUP(E1460,Store_Showcase!B2:H144,{6}, FALSE), TRUE)=TRUE, IF(IFERROR(VLOOKUP(E1460,Store_SRP!B2:H110,{6}, FALSE), TRUE)=TRUE,VLOOKUP(E1460,Store_VAM!B2:H273,{6}, FALSE),VLOOKUP(E1460,Store_SRP!B2:H110,{6}, FALSE)), VLOOKUP(E1460,Store_Showcase!B2:H144,{6}, FALSE))</f>
      </c>
      <c r="AH1460" s="1">
        <f>VLOOKUP(G1460,Sku_Consolidated!A2:R957,18,FALSE)</f>
      </c>
      <c r="AI1460" s="1">
        <f>VLOOKUP(G1460,Sku_Consolidated!A2:S957,19,FALSE)</f>
      </c>
      <c r="AJ1460" s="1">
        <f>VLOOKUP(G1460,Sku_Consolidated!A2:T957,20,FALSE)</f>
      </c>
    </row>
    <row r="1461" spans="1:36" x14ac:dyDescent="0.25">
      <c r="A1461" s="1">
        <v>2024</v>
      </c>
      <c r="B1461" s="1" t="s">
        <v>31</v>
      </c>
      <c r="C1461" s="1" t="s">
        <v>32</v>
      </c>
      <c r="D1461" s="1" t="s">
        <v>33</v>
      </c>
      <c r="E1461" s="9" t="s">
        <v>3524</v>
      </c>
      <c r="F1461" s="1">
        <f>IF(VLOOKUP(G1461,Sku_Consolidated!A2:S957,{19},FALSE)="SHOWCASE", VLOOKUP(E1461,Store_Showcase!B2:C144,{2}, FALSE), IF(VLOOKUP(G1461,Sku_Consolidated!A2:S957,{19},FALSE)="VAM",VLOOKUP(E1461,Store_VAM!B2:C273,{2}, FALSE),VLOOKUP(E1461,Store_SRP!B2:C110,{2}, FALSE)))</f>
      </c>
      <c r="G1461" s="1">
        <v>14275</v>
      </c>
      <c r="H1461" s="1" t="s">
        <v>1454</v>
      </c>
      <c r="I1461" s="10" t="s">
        <v>3864</v>
      </c>
      <c r="J1461" s="1">
        <f>VLOOKUP(G1461,Sku_Consolidated!A2:C957, 3, FALSE)</f>
      </c>
      <c r="K1461" s="10">
        <f>IF(J1461="PACK", I1461, 0)</f>
      </c>
      <c r="L1461" s="10">
        <f>IF(J1461="KG", I1461, I1461 * VLOOKUP(G1461,Sku_Consolidated!A2:U957,21,FALSE))</f>
      </c>
      <c r="M1461" s="10" t="s">
        <v>37</v>
      </c>
      <c r="N1461" s="11" t="s">
        <v>3865</v>
      </c>
      <c r="O1461" s="10" t="s">
        <v>3866</v>
      </c>
      <c r="P1461" s="10">
        <f>N1461 - O1461</f>
      </c>
      <c r="Q1461" s="1">
        <f>VLOOKUP(G1461,Sku_Consolidated!A2:G957,7, FALSE)</f>
      </c>
      <c r="R1461" s="1">
        <f>IF(IFERROR(VLOOKUP(E1461,Store_Showcase!B2:H144,7, FALSE), TRUE)=TRUE, IF(IFERROR(VLOOKUP(E1461,Store_SRP!B2:H110,7, FALSE), TRUE)=TRUE,VLOOKUP(E1461,Store_VAM!B2:H273,7, FALSE),VLOOKUP(E1461,Store_SRP!B2:H110,7, FALSE)), VLOOKUP(E1461,Store_Showcase!B2:H144,7, FALSE))</f>
      </c>
      <c r="S1461" s="1">
        <f>IF(IFERROR(VLOOKUP(E1461,Store_Showcase!B2:I144,8, FALSE), TRUE)=TRUE, IF(IFERROR(VLOOKUP(E1461,Store_SRP!B2:I110,8, FALSE), TRUE)=TRUE,VLOOKUP(E1461,Store_VAM!B2:I273,8, FALSE),VLOOKUP(E1461,Store_SRP!B2:I110,8, FALSE)), VLOOKUP(E1461,Store_Showcase!B2:I144,8, FALSE))</f>
      </c>
      <c r="T1461" s="1">
        <f>VLOOKUP(G1461,Sku_Consolidated!A2:R957,18,FALSE)</f>
      </c>
      <c r="U1461" s="1" t="s">
        <v>3855</v>
      </c>
      <c r="V1461" s="1">
        <f>IF(VLOOKUP(G1461,Sku_Consolidated!A2:S957,19,FALSE)="SHOWCASE", VLOOKUP(E1461,Store_Showcase!B2:L144,11, FALSE), IF(VLOOKUP(G1461,Sku_Consolidated!A2:S957,19,FALSE)="VAM",VLOOKUP(E1461,Store_VAM!B2:L273,11, FALSE),VLOOKUP(E1461,Store_SRP!B2:L110,11, FALSE)))</f>
      </c>
      <c r="W1461" s="1">
        <f>VLOOKUP(G1461,Sku_Consolidated!A2:W957,11,FALSE)</f>
      </c>
      <c r="X1461" s="1">
        <f>VLOOKUP(G1461,Sku_Consolidated!A2:H957,8,FALSE)</f>
      </c>
      <c r="Y1461" s="1">
        <f>VLOOKUP(G1461,Sku_Consolidated!A2:I957,9,FALSE)</f>
      </c>
      <c r="Z1461" s="1" t="s">
        <v>41</v>
      </c>
      <c r="AA1461" s="1">
        <f>VLOOKUP(G1461,Sku_Consolidated!A2:E957,5,FALSE)</f>
      </c>
      <c r="AB1461" s="1">
        <f>IF(VLOOKUP(G1461,Sku_Consolidated!A2:S957,19,FALSE)="SHOWCASE", VLOOKUP(E1461,Store_Showcase!B2:N144,13, FALSE), IF(VLOOKUP(G1461,Sku_Consolidated!A2:S957,19,FALSE)="VAM",VLOOKUP(E1461,Store_VAM!B2:N273,13, FALSE),VLOOKUP(E1461,Store_SRP!B2:N110,13, FALSE)))</f>
      </c>
      <c r="AC1461" s="1">
        <f>IF(IFERROR(AB1461,TRUE)=TRUE, "-","OK")</f>
      </c>
      <c r="AD1461" s="11" t="s">
        <v>37</v>
      </c>
      <c r="AE1461" s="11" t="s">
        <v>37</v>
      </c>
      <c r="AF1461" s="1">
        <f>IF(IFERROR(VLOOKUP(E1461,Store_Showcase!B2:H144,{5}, FALSE), TRUE)=TRUE, IF(IFERROR(VLOOKUP(E1461,Store_SRP!B2:H110,{5}, FALSE), TRUE)=TRUE,VLOOKUP(E1461,Store_VAM!B2:H273,{5}, FALSE),VLOOKUP(E1461,Store_SRP!B2:H110,{5}, FALSE)), VLOOKUP(E1461,Store_Showcase!B2:H144,{5}, FALSE))</f>
      </c>
      <c r="AG1461" s="1">
        <f>IF(IFERROR(VLOOKUP(E1461,Store_Showcase!B2:H144,{6}, FALSE), TRUE)=TRUE, IF(IFERROR(VLOOKUP(E1461,Store_SRP!B2:H110,{6}, FALSE), TRUE)=TRUE,VLOOKUP(E1461,Store_VAM!B2:H273,{6}, FALSE),VLOOKUP(E1461,Store_SRP!B2:H110,{6}, FALSE)), VLOOKUP(E1461,Store_Showcase!B2:H144,{6}, FALSE))</f>
      </c>
      <c r="AH1461" s="1">
        <f>VLOOKUP(G1461,Sku_Consolidated!A2:R957,18,FALSE)</f>
      </c>
      <c r="AI1461" s="1">
        <f>VLOOKUP(G1461,Sku_Consolidated!A2:S957,19,FALSE)</f>
      </c>
      <c r="AJ1461" s="1">
        <f>VLOOKUP(G1461,Sku_Consolidated!A2:T957,20,FALSE)</f>
      </c>
    </row>
    <row r="1462" spans="1:36" x14ac:dyDescent="0.25">
      <c r="A1462" s="1">
        <v>2024</v>
      </c>
      <c r="B1462" s="1" t="s">
        <v>31</v>
      </c>
      <c r="C1462" s="1" t="s">
        <v>32</v>
      </c>
      <c r="D1462" s="1" t="s">
        <v>33</v>
      </c>
      <c r="E1462" s="9" t="s">
        <v>3524</v>
      </c>
      <c r="F1462" s="1">
        <f>IF(VLOOKUP(G1462,Sku_Consolidated!A2:S957,{19},FALSE)="SHOWCASE", VLOOKUP(E1462,Store_Showcase!B2:C144,{2}, FALSE), IF(VLOOKUP(G1462,Sku_Consolidated!A2:S957,{19},FALSE)="VAM",VLOOKUP(E1462,Store_VAM!B2:C273,{2}, FALSE),VLOOKUP(E1462,Store_SRP!B2:C110,{2}, FALSE)))</f>
      </c>
      <c r="G1462" s="1">
        <v>14280</v>
      </c>
      <c r="H1462" s="1" t="s">
        <v>1458</v>
      </c>
      <c r="I1462" s="10" t="s">
        <v>3867</v>
      </c>
      <c r="J1462" s="1">
        <f>VLOOKUP(G1462,Sku_Consolidated!A2:C957, 3, FALSE)</f>
      </c>
      <c r="K1462" s="10">
        <f>IF(J1462="PACK", I1462, 0)</f>
      </c>
      <c r="L1462" s="10">
        <f>IF(J1462="KG", I1462, I1462 * VLOOKUP(G1462,Sku_Consolidated!A2:U957,21,FALSE))</f>
      </c>
      <c r="M1462" s="10" t="s">
        <v>37</v>
      </c>
      <c r="N1462" s="11" t="s">
        <v>3868</v>
      </c>
      <c r="O1462" s="10" t="s">
        <v>3869</v>
      </c>
      <c r="P1462" s="10">
        <f>N1462 - O1462</f>
      </c>
      <c r="Q1462" s="1">
        <f>VLOOKUP(G1462,Sku_Consolidated!A2:G957,7, FALSE)</f>
      </c>
      <c r="R1462" s="1">
        <f>IF(IFERROR(VLOOKUP(E1462,Store_Showcase!B2:H144,7, FALSE), TRUE)=TRUE, IF(IFERROR(VLOOKUP(E1462,Store_SRP!B2:H110,7, FALSE), TRUE)=TRUE,VLOOKUP(E1462,Store_VAM!B2:H273,7, FALSE),VLOOKUP(E1462,Store_SRP!B2:H110,7, FALSE)), VLOOKUP(E1462,Store_Showcase!B2:H144,7, FALSE))</f>
      </c>
      <c r="S1462" s="1">
        <f>IF(IFERROR(VLOOKUP(E1462,Store_Showcase!B2:I144,8, FALSE), TRUE)=TRUE, IF(IFERROR(VLOOKUP(E1462,Store_SRP!B2:I110,8, FALSE), TRUE)=TRUE,VLOOKUP(E1462,Store_VAM!B2:I273,8, FALSE),VLOOKUP(E1462,Store_SRP!B2:I110,8, FALSE)), VLOOKUP(E1462,Store_Showcase!B2:I144,8, FALSE))</f>
      </c>
      <c r="T1462" s="1">
        <f>VLOOKUP(G1462,Sku_Consolidated!A2:R957,18,FALSE)</f>
      </c>
      <c r="U1462" s="1" t="s">
        <v>3855</v>
      </c>
      <c r="V1462" s="1">
        <f>IF(VLOOKUP(G1462,Sku_Consolidated!A2:S957,19,FALSE)="SHOWCASE", VLOOKUP(E1462,Store_Showcase!B2:L144,11, FALSE), IF(VLOOKUP(G1462,Sku_Consolidated!A2:S957,19,FALSE)="VAM",VLOOKUP(E1462,Store_VAM!B2:L273,11, FALSE),VLOOKUP(E1462,Store_SRP!B2:L110,11, FALSE)))</f>
      </c>
      <c r="W1462" s="1">
        <f>VLOOKUP(G1462,Sku_Consolidated!A2:W957,11,FALSE)</f>
      </c>
      <c r="X1462" s="1">
        <f>VLOOKUP(G1462,Sku_Consolidated!A2:H957,8,FALSE)</f>
      </c>
      <c r="Y1462" s="1">
        <f>VLOOKUP(G1462,Sku_Consolidated!A2:I957,9,FALSE)</f>
      </c>
      <c r="Z1462" s="1" t="s">
        <v>41</v>
      </c>
      <c r="AA1462" s="1">
        <f>VLOOKUP(G1462,Sku_Consolidated!A2:E957,5,FALSE)</f>
      </c>
      <c r="AB1462" s="1">
        <f>IF(VLOOKUP(G1462,Sku_Consolidated!A2:S957,19,FALSE)="SHOWCASE", VLOOKUP(E1462,Store_Showcase!B2:N144,13, FALSE), IF(VLOOKUP(G1462,Sku_Consolidated!A2:S957,19,FALSE)="VAM",VLOOKUP(E1462,Store_VAM!B2:N273,13, FALSE),VLOOKUP(E1462,Store_SRP!B2:N110,13, FALSE)))</f>
      </c>
      <c r="AC1462" s="1">
        <f>IF(IFERROR(AB1462,TRUE)=TRUE, "-","OK")</f>
      </c>
      <c r="AD1462" s="11" t="s">
        <v>37</v>
      </c>
      <c r="AE1462" s="11" t="s">
        <v>37</v>
      </c>
      <c r="AF1462" s="1">
        <f>IF(IFERROR(VLOOKUP(E1462,Store_Showcase!B2:H144,{5}, FALSE), TRUE)=TRUE, IF(IFERROR(VLOOKUP(E1462,Store_SRP!B2:H110,{5}, FALSE), TRUE)=TRUE,VLOOKUP(E1462,Store_VAM!B2:H273,{5}, FALSE),VLOOKUP(E1462,Store_SRP!B2:H110,{5}, FALSE)), VLOOKUP(E1462,Store_Showcase!B2:H144,{5}, FALSE))</f>
      </c>
      <c r="AG1462" s="1">
        <f>IF(IFERROR(VLOOKUP(E1462,Store_Showcase!B2:H144,{6}, FALSE), TRUE)=TRUE, IF(IFERROR(VLOOKUP(E1462,Store_SRP!B2:H110,{6}, FALSE), TRUE)=TRUE,VLOOKUP(E1462,Store_VAM!B2:H273,{6}, FALSE),VLOOKUP(E1462,Store_SRP!B2:H110,{6}, FALSE)), VLOOKUP(E1462,Store_Showcase!B2:H144,{6}, FALSE))</f>
      </c>
      <c r="AH1462" s="1">
        <f>VLOOKUP(G1462,Sku_Consolidated!A2:R957,18,FALSE)</f>
      </c>
      <c r="AI1462" s="1">
        <f>VLOOKUP(G1462,Sku_Consolidated!A2:S957,19,FALSE)</f>
      </c>
      <c r="AJ1462" s="1">
        <f>VLOOKUP(G1462,Sku_Consolidated!A2:T957,20,FALSE)</f>
      </c>
    </row>
    <row r="1463" spans="1:36" x14ac:dyDescent="0.25">
      <c r="A1463" s="1">
        <v>2024</v>
      </c>
      <c r="B1463" s="1" t="s">
        <v>31</v>
      </c>
      <c r="C1463" s="1" t="s">
        <v>32</v>
      </c>
      <c r="D1463" s="1" t="s">
        <v>33</v>
      </c>
      <c r="E1463" s="9" t="s">
        <v>3524</v>
      </c>
      <c r="F1463" s="1">
        <f>IF(VLOOKUP(G1463,Sku_Consolidated!A2:S957,{19},FALSE)="SHOWCASE", VLOOKUP(E1463,Store_Showcase!B2:C144,{2}, FALSE), IF(VLOOKUP(G1463,Sku_Consolidated!A2:S957,{19},FALSE)="VAM",VLOOKUP(E1463,Store_VAM!B2:C273,{2}, FALSE),VLOOKUP(E1463,Store_SRP!B2:C110,{2}, FALSE)))</f>
      </c>
      <c r="G1463" s="1">
        <v>14281</v>
      </c>
      <c r="H1463" s="1" t="s">
        <v>1621</v>
      </c>
      <c r="I1463" s="10" t="s">
        <v>3870</v>
      </c>
      <c r="J1463" s="1">
        <f>VLOOKUP(G1463,Sku_Consolidated!A2:C957, 3, FALSE)</f>
      </c>
      <c r="K1463" s="10">
        <f>IF(J1463="PACK", I1463, 0)</f>
      </c>
      <c r="L1463" s="10">
        <f>IF(J1463="KG", I1463, I1463 * VLOOKUP(G1463,Sku_Consolidated!A2:U957,21,FALSE))</f>
      </c>
      <c r="M1463" s="10" t="s">
        <v>37</v>
      </c>
      <c r="N1463" s="11" t="s">
        <v>3871</v>
      </c>
      <c r="O1463" s="10" t="s">
        <v>3872</v>
      </c>
      <c r="P1463" s="10">
        <f>N1463 - O1463</f>
      </c>
      <c r="Q1463" s="1">
        <f>VLOOKUP(G1463,Sku_Consolidated!A2:G957,7, FALSE)</f>
      </c>
      <c r="R1463" s="1">
        <f>IF(IFERROR(VLOOKUP(E1463,Store_Showcase!B2:H144,7, FALSE), TRUE)=TRUE, IF(IFERROR(VLOOKUP(E1463,Store_SRP!B2:H110,7, FALSE), TRUE)=TRUE,VLOOKUP(E1463,Store_VAM!B2:H273,7, FALSE),VLOOKUP(E1463,Store_SRP!B2:H110,7, FALSE)), VLOOKUP(E1463,Store_Showcase!B2:H144,7, FALSE))</f>
      </c>
      <c r="S1463" s="1">
        <f>IF(IFERROR(VLOOKUP(E1463,Store_Showcase!B2:I144,8, FALSE), TRUE)=TRUE, IF(IFERROR(VLOOKUP(E1463,Store_SRP!B2:I110,8, FALSE), TRUE)=TRUE,VLOOKUP(E1463,Store_VAM!B2:I273,8, FALSE),VLOOKUP(E1463,Store_SRP!B2:I110,8, FALSE)), VLOOKUP(E1463,Store_Showcase!B2:I144,8, FALSE))</f>
      </c>
      <c r="T1463" s="1">
        <f>VLOOKUP(G1463,Sku_Consolidated!A2:R957,18,FALSE)</f>
      </c>
      <c r="U1463" s="1" t="s">
        <v>3855</v>
      </c>
      <c r="V1463" s="1">
        <f>IF(VLOOKUP(G1463,Sku_Consolidated!A2:S957,19,FALSE)="SHOWCASE", VLOOKUP(E1463,Store_Showcase!B2:L144,11, FALSE), IF(VLOOKUP(G1463,Sku_Consolidated!A2:S957,19,FALSE)="VAM",VLOOKUP(E1463,Store_VAM!B2:L273,11, FALSE),VLOOKUP(E1463,Store_SRP!B2:L110,11, FALSE)))</f>
      </c>
      <c r="W1463" s="1">
        <f>VLOOKUP(G1463,Sku_Consolidated!A2:W957,11,FALSE)</f>
      </c>
      <c r="X1463" s="1">
        <f>VLOOKUP(G1463,Sku_Consolidated!A2:H957,8,FALSE)</f>
      </c>
      <c r="Y1463" s="1">
        <f>VLOOKUP(G1463,Sku_Consolidated!A2:I957,9,FALSE)</f>
      </c>
      <c r="Z1463" s="1" t="s">
        <v>41</v>
      </c>
      <c r="AA1463" s="1">
        <f>VLOOKUP(G1463,Sku_Consolidated!A2:E957,5,FALSE)</f>
      </c>
      <c r="AB1463" s="1">
        <f>IF(VLOOKUP(G1463,Sku_Consolidated!A2:S957,19,FALSE)="SHOWCASE", VLOOKUP(E1463,Store_Showcase!B2:N144,13, FALSE), IF(VLOOKUP(G1463,Sku_Consolidated!A2:S957,19,FALSE)="VAM",VLOOKUP(E1463,Store_VAM!B2:N273,13, FALSE),VLOOKUP(E1463,Store_SRP!B2:N110,13, FALSE)))</f>
      </c>
      <c r="AC1463" s="1">
        <f>IF(IFERROR(AB1463,TRUE)=TRUE, "-","OK")</f>
      </c>
      <c r="AD1463" s="11" t="s">
        <v>37</v>
      </c>
      <c r="AE1463" s="11" t="s">
        <v>37</v>
      </c>
      <c r="AF1463" s="1">
        <f>IF(IFERROR(VLOOKUP(E1463,Store_Showcase!B2:H144,{5}, FALSE), TRUE)=TRUE, IF(IFERROR(VLOOKUP(E1463,Store_SRP!B2:H110,{5}, FALSE), TRUE)=TRUE,VLOOKUP(E1463,Store_VAM!B2:H273,{5}, FALSE),VLOOKUP(E1463,Store_SRP!B2:H110,{5}, FALSE)), VLOOKUP(E1463,Store_Showcase!B2:H144,{5}, FALSE))</f>
      </c>
      <c r="AG1463" s="1">
        <f>IF(IFERROR(VLOOKUP(E1463,Store_Showcase!B2:H144,{6}, FALSE), TRUE)=TRUE, IF(IFERROR(VLOOKUP(E1463,Store_SRP!B2:H110,{6}, FALSE), TRUE)=TRUE,VLOOKUP(E1463,Store_VAM!B2:H273,{6}, FALSE),VLOOKUP(E1463,Store_SRP!B2:H110,{6}, FALSE)), VLOOKUP(E1463,Store_Showcase!B2:H144,{6}, FALSE))</f>
      </c>
      <c r="AH1463" s="1">
        <f>VLOOKUP(G1463,Sku_Consolidated!A2:R957,18,FALSE)</f>
      </c>
      <c r="AI1463" s="1">
        <f>VLOOKUP(G1463,Sku_Consolidated!A2:S957,19,FALSE)</f>
      </c>
      <c r="AJ1463" s="1">
        <f>VLOOKUP(G1463,Sku_Consolidated!A2:T957,20,FALSE)</f>
      </c>
    </row>
    <row r="1464" spans="1:36" x14ac:dyDescent="0.25">
      <c r="A1464" s="1">
        <v>2024</v>
      </c>
      <c r="B1464" s="1" t="s">
        <v>31</v>
      </c>
      <c r="C1464" s="1" t="s">
        <v>32</v>
      </c>
      <c r="D1464" s="1" t="s">
        <v>33</v>
      </c>
      <c r="E1464" s="9" t="s">
        <v>2505</v>
      </c>
      <c r="F1464" s="1">
        <f>IF(VLOOKUP(G1464,Sku_Consolidated!A2:S957,{19},FALSE)="SHOWCASE", VLOOKUP(E1464,Store_Showcase!B2:C144,{2}, FALSE), IF(VLOOKUP(G1464,Sku_Consolidated!A2:S957,{19},FALSE)="VAM",VLOOKUP(E1464,Store_VAM!B2:C273,{2}, FALSE),VLOOKUP(E1464,Store_SRP!B2:C110,{2}, FALSE)))</f>
      </c>
      <c r="G1464" s="1">
        <v>14266</v>
      </c>
      <c r="H1464" s="1" t="s">
        <v>1433</v>
      </c>
      <c r="I1464" s="10" t="s">
        <v>3873</v>
      </c>
      <c r="J1464" s="1">
        <f>VLOOKUP(G1464,Sku_Consolidated!A2:C957, 3, FALSE)</f>
      </c>
      <c r="K1464" s="10">
        <f>IF(J1464="PACK", I1464, 0)</f>
      </c>
      <c r="L1464" s="10">
        <f>IF(J1464="KG", I1464, I1464 * VLOOKUP(G1464,Sku_Consolidated!A2:U957,21,FALSE))</f>
      </c>
      <c r="M1464" s="10" t="s">
        <v>37</v>
      </c>
      <c r="N1464" s="11" t="s">
        <v>3874</v>
      </c>
      <c r="O1464" s="10" t="s">
        <v>3875</v>
      </c>
      <c r="P1464" s="10">
        <f>N1464 - O1464</f>
      </c>
      <c r="Q1464" s="1">
        <f>VLOOKUP(G1464,Sku_Consolidated!A2:G957,7, FALSE)</f>
      </c>
      <c r="R1464" s="1">
        <f>IF(IFERROR(VLOOKUP(E1464,Store_Showcase!B2:H144,7, FALSE), TRUE)=TRUE, IF(IFERROR(VLOOKUP(E1464,Store_SRP!B2:H110,7, FALSE), TRUE)=TRUE,VLOOKUP(E1464,Store_VAM!B2:H273,7, FALSE),VLOOKUP(E1464,Store_SRP!B2:H110,7, FALSE)), VLOOKUP(E1464,Store_Showcase!B2:H144,7, FALSE))</f>
      </c>
      <c r="S1464" s="1">
        <f>IF(IFERROR(VLOOKUP(E1464,Store_Showcase!B2:I144,8, FALSE), TRUE)=TRUE, IF(IFERROR(VLOOKUP(E1464,Store_SRP!B2:I110,8, FALSE), TRUE)=TRUE,VLOOKUP(E1464,Store_VAM!B2:I273,8, FALSE),VLOOKUP(E1464,Store_SRP!B2:I110,8, FALSE)), VLOOKUP(E1464,Store_Showcase!B2:I144,8, FALSE))</f>
      </c>
      <c r="T1464" s="1">
        <f>VLOOKUP(G1464,Sku_Consolidated!A2:R957,18,FALSE)</f>
      </c>
      <c r="U1464" s="1" t="s">
        <v>3876</v>
      </c>
      <c r="V1464" s="1">
        <f>IF(VLOOKUP(G1464,Sku_Consolidated!A2:S957,19,FALSE)="SHOWCASE", VLOOKUP(E1464,Store_Showcase!B2:L144,11, FALSE), IF(VLOOKUP(G1464,Sku_Consolidated!A2:S957,19,FALSE)="VAM",VLOOKUP(E1464,Store_VAM!B2:L273,11, FALSE),VLOOKUP(E1464,Store_SRP!B2:L110,11, FALSE)))</f>
      </c>
      <c r="W1464" s="1">
        <f>VLOOKUP(G1464,Sku_Consolidated!A2:W957,11,FALSE)</f>
      </c>
      <c r="X1464" s="1">
        <f>VLOOKUP(G1464,Sku_Consolidated!A2:H957,8,FALSE)</f>
      </c>
      <c r="Y1464" s="1">
        <f>VLOOKUP(G1464,Sku_Consolidated!A2:I957,9,FALSE)</f>
      </c>
      <c r="Z1464" s="1" t="s">
        <v>41</v>
      </c>
      <c r="AA1464" s="1">
        <f>VLOOKUP(G1464,Sku_Consolidated!A2:E957,5,FALSE)</f>
      </c>
      <c r="AB1464" s="1">
        <f>IF(VLOOKUP(G1464,Sku_Consolidated!A2:S957,19,FALSE)="SHOWCASE", VLOOKUP(E1464,Store_Showcase!B2:N144,13, FALSE), IF(VLOOKUP(G1464,Sku_Consolidated!A2:S957,19,FALSE)="VAM",VLOOKUP(E1464,Store_VAM!B2:N273,13, FALSE),VLOOKUP(E1464,Store_SRP!B2:N110,13, FALSE)))</f>
      </c>
      <c r="AC1464" s="1">
        <f>IF(IFERROR(AB1464,TRUE)=TRUE, "-","OK")</f>
      </c>
      <c r="AD1464" s="11" t="s">
        <v>37</v>
      </c>
      <c r="AE1464" s="11" t="s">
        <v>37</v>
      </c>
      <c r="AF1464" s="1">
        <f>IF(IFERROR(VLOOKUP(E1464,Store_Showcase!B2:H144,{5}, FALSE), TRUE)=TRUE, IF(IFERROR(VLOOKUP(E1464,Store_SRP!B2:H110,{5}, FALSE), TRUE)=TRUE,VLOOKUP(E1464,Store_VAM!B2:H273,{5}, FALSE),VLOOKUP(E1464,Store_SRP!B2:H110,{5}, FALSE)), VLOOKUP(E1464,Store_Showcase!B2:H144,{5}, FALSE))</f>
      </c>
      <c r="AG1464" s="1">
        <f>IF(IFERROR(VLOOKUP(E1464,Store_Showcase!B2:H144,{6}, FALSE), TRUE)=TRUE, IF(IFERROR(VLOOKUP(E1464,Store_SRP!B2:H110,{6}, FALSE), TRUE)=TRUE,VLOOKUP(E1464,Store_VAM!B2:H273,{6}, FALSE),VLOOKUP(E1464,Store_SRP!B2:H110,{6}, FALSE)), VLOOKUP(E1464,Store_Showcase!B2:H144,{6}, FALSE))</f>
      </c>
      <c r="AH1464" s="1">
        <f>VLOOKUP(G1464,Sku_Consolidated!A2:R957,18,FALSE)</f>
      </c>
      <c r="AI1464" s="1">
        <f>VLOOKUP(G1464,Sku_Consolidated!A2:S957,19,FALSE)</f>
      </c>
      <c r="AJ1464" s="1">
        <f>VLOOKUP(G1464,Sku_Consolidated!A2:T957,20,FALSE)</f>
      </c>
    </row>
    <row r="1465" spans="1:36" x14ac:dyDescent="0.25">
      <c r="A1465" s="1">
        <v>2024</v>
      </c>
      <c r="B1465" s="1" t="s">
        <v>31</v>
      </c>
      <c r="C1465" s="1" t="s">
        <v>32</v>
      </c>
      <c r="D1465" s="1" t="s">
        <v>33</v>
      </c>
      <c r="E1465" s="9" t="s">
        <v>2505</v>
      </c>
      <c r="F1465" s="1">
        <f>IF(VLOOKUP(G1465,Sku_Consolidated!A2:S957,{19},FALSE)="SHOWCASE", VLOOKUP(E1465,Store_Showcase!B2:C144,{2}, FALSE), IF(VLOOKUP(G1465,Sku_Consolidated!A2:S957,{19},FALSE)="VAM",VLOOKUP(E1465,Store_VAM!B2:C273,{2}, FALSE),VLOOKUP(E1465,Store_SRP!B2:C110,{2}, FALSE)))</f>
      </c>
      <c r="G1465" s="1">
        <v>14267</v>
      </c>
      <c r="H1465" s="1" t="s">
        <v>1438</v>
      </c>
      <c r="I1465" s="10" t="s">
        <v>3877</v>
      </c>
      <c r="J1465" s="1">
        <f>VLOOKUP(G1465,Sku_Consolidated!A2:C957, 3, FALSE)</f>
      </c>
      <c r="K1465" s="10">
        <f>IF(J1465="PACK", I1465, 0)</f>
      </c>
      <c r="L1465" s="10">
        <f>IF(J1465="KG", I1465, I1465 * VLOOKUP(G1465,Sku_Consolidated!A2:U957,21,FALSE))</f>
      </c>
      <c r="M1465" s="10" t="s">
        <v>37</v>
      </c>
      <c r="N1465" s="11" t="s">
        <v>3878</v>
      </c>
      <c r="O1465" s="10" t="s">
        <v>3879</v>
      </c>
      <c r="P1465" s="10">
        <f>N1465 - O1465</f>
      </c>
      <c r="Q1465" s="1">
        <f>VLOOKUP(G1465,Sku_Consolidated!A2:G957,7, FALSE)</f>
      </c>
      <c r="R1465" s="1">
        <f>IF(IFERROR(VLOOKUP(E1465,Store_Showcase!B2:H144,7, FALSE), TRUE)=TRUE, IF(IFERROR(VLOOKUP(E1465,Store_SRP!B2:H110,7, FALSE), TRUE)=TRUE,VLOOKUP(E1465,Store_VAM!B2:H273,7, FALSE),VLOOKUP(E1465,Store_SRP!B2:H110,7, FALSE)), VLOOKUP(E1465,Store_Showcase!B2:H144,7, FALSE))</f>
      </c>
      <c r="S1465" s="1">
        <f>IF(IFERROR(VLOOKUP(E1465,Store_Showcase!B2:I144,8, FALSE), TRUE)=TRUE, IF(IFERROR(VLOOKUP(E1465,Store_SRP!B2:I110,8, FALSE), TRUE)=TRUE,VLOOKUP(E1465,Store_VAM!B2:I273,8, FALSE),VLOOKUP(E1465,Store_SRP!B2:I110,8, FALSE)), VLOOKUP(E1465,Store_Showcase!B2:I144,8, FALSE))</f>
      </c>
      <c r="T1465" s="1">
        <f>VLOOKUP(G1465,Sku_Consolidated!A2:R957,18,FALSE)</f>
      </c>
      <c r="U1465" s="1" t="s">
        <v>3876</v>
      </c>
      <c r="V1465" s="1">
        <f>IF(VLOOKUP(G1465,Sku_Consolidated!A2:S957,19,FALSE)="SHOWCASE", VLOOKUP(E1465,Store_Showcase!B2:L144,11, FALSE), IF(VLOOKUP(G1465,Sku_Consolidated!A2:S957,19,FALSE)="VAM",VLOOKUP(E1465,Store_VAM!B2:L273,11, FALSE),VLOOKUP(E1465,Store_SRP!B2:L110,11, FALSE)))</f>
      </c>
      <c r="W1465" s="1">
        <f>VLOOKUP(G1465,Sku_Consolidated!A2:W957,11,FALSE)</f>
      </c>
      <c r="X1465" s="1">
        <f>VLOOKUP(G1465,Sku_Consolidated!A2:H957,8,FALSE)</f>
      </c>
      <c r="Y1465" s="1">
        <f>VLOOKUP(G1465,Sku_Consolidated!A2:I957,9,FALSE)</f>
      </c>
      <c r="Z1465" s="1" t="s">
        <v>41</v>
      </c>
      <c r="AA1465" s="1">
        <f>VLOOKUP(G1465,Sku_Consolidated!A2:E957,5,FALSE)</f>
      </c>
      <c r="AB1465" s="1">
        <f>IF(VLOOKUP(G1465,Sku_Consolidated!A2:S957,19,FALSE)="SHOWCASE", VLOOKUP(E1465,Store_Showcase!B2:N144,13, FALSE), IF(VLOOKUP(G1465,Sku_Consolidated!A2:S957,19,FALSE)="VAM",VLOOKUP(E1465,Store_VAM!B2:N273,13, FALSE),VLOOKUP(E1465,Store_SRP!B2:N110,13, FALSE)))</f>
      </c>
      <c r="AC1465" s="1">
        <f>IF(IFERROR(AB1465,TRUE)=TRUE, "-","OK")</f>
      </c>
      <c r="AD1465" s="11" t="s">
        <v>37</v>
      </c>
      <c r="AE1465" s="11" t="s">
        <v>37</v>
      </c>
      <c r="AF1465" s="1">
        <f>IF(IFERROR(VLOOKUP(E1465,Store_Showcase!B2:H144,{5}, FALSE), TRUE)=TRUE, IF(IFERROR(VLOOKUP(E1465,Store_SRP!B2:H110,{5}, FALSE), TRUE)=TRUE,VLOOKUP(E1465,Store_VAM!B2:H273,{5}, FALSE),VLOOKUP(E1465,Store_SRP!B2:H110,{5}, FALSE)), VLOOKUP(E1465,Store_Showcase!B2:H144,{5}, FALSE))</f>
      </c>
      <c r="AG1465" s="1">
        <f>IF(IFERROR(VLOOKUP(E1465,Store_Showcase!B2:H144,{6}, FALSE), TRUE)=TRUE, IF(IFERROR(VLOOKUP(E1465,Store_SRP!B2:H110,{6}, FALSE), TRUE)=TRUE,VLOOKUP(E1465,Store_VAM!B2:H273,{6}, FALSE),VLOOKUP(E1465,Store_SRP!B2:H110,{6}, FALSE)), VLOOKUP(E1465,Store_Showcase!B2:H144,{6}, FALSE))</f>
      </c>
      <c r="AH1465" s="1">
        <f>VLOOKUP(G1465,Sku_Consolidated!A2:R957,18,FALSE)</f>
      </c>
      <c r="AI1465" s="1">
        <f>VLOOKUP(G1465,Sku_Consolidated!A2:S957,19,FALSE)</f>
      </c>
      <c r="AJ1465" s="1">
        <f>VLOOKUP(G1465,Sku_Consolidated!A2:T957,20,FALSE)</f>
      </c>
    </row>
    <row r="1466" spans="1:36" x14ac:dyDescent="0.25">
      <c r="A1466" s="1">
        <v>2024</v>
      </c>
      <c r="B1466" s="1" t="s">
        <v>31</v>
      </c>
      <c r="C1466" s="1" t="s">
        <v>32</v>
      </c>
      <c r="D1466" s="1" t="s">
        <v>33</v>
      </c>
      <c r="E1466" s="9" t="s">
        <v>2505</v>
      </c>
      <c r="F1466" s="1">
        <f>IF(VLOOKUP(G1466,Sku_Consolidated!A2:S957,{19},FALSE)="SHOWCASE", VLOOKUP(E1466,Store_Showcase!B2:C144,{2}, FALSE), IF(VLOOKUP(G1466,Sku_Consolidated!A2:S957,{19},FALSE)="VAM",VLOOKUP(E1466,Store_VAM!B2:C273,{2}, FALSE),VLOOKUP(E1466,Store_SRP!B2:C110,{2}, FALSE)))</f>
      </c>
      <c r="G1466" s="1">
        <v>14268</v>
      </c>
      <c r="H1466" s="1" t="s">
        <v>1442</v>
      </c>
      <c r="I1466" s="10" t="s">
        <v>3880</v>
      </c>
      <c r="J1466" s="1">
        <f>VLOOKUP(G1466,Sku_Consolidated!A2:C957, 3, FALSE)</f>
      </c>
      <c r="K1466" s="10">
        <f>IF(J1466="PACK", I1466, 0)</f>
      </c>
      <c r="L1466" s="10">
        <f>IF(J1466="KG", I1466, I1466 * VLOOKUP(G1466,Sku_Consolidated!A2:U957,21,FALSE))</f>
      </c>
      <c r="M1466" s="10" t="s">
        <v>37</v>
      </c>
      <c r="N1466" s="11" t="s">
        <v>3881</v>
      </c>
      <c r="O1466" s="10" t="s">
        <v>3882</v>
      </c>
      <c r="P1466" s="10">
        <f>N1466 - O1466</f>
      </c>
      <c r="Q1466" s="1">
        <f>VLOOKUP(G1466,Sku_Consolidated!A2:G957,7, FALSE)</f>
      </c>
      <c r="R1466" s="1">
        <f>IF(IFERROR(VLOOKUP(E1466,Store_Showcase!B2:H144,7, FALSE), TRUE)=TRUE, IF(IFERROR(VLOOKUP(E1466,Store_SRP!B2:H110,7, FALSE), TRUE)=TRUE,VLOOKUP(E1466,Store_VAM!B2:H273,7, FALSE),VLOOKUP(E1466,Store_SRP!B2:H110,7, FALSE)), VLOOKUP(E1466,Store_Showcase!B2:H144,7, FALSE))</f>
      </c>
      <c r="S1466" s="1">
        <f>IF(IFERROR(VLOOKUP(E1466,Store_Showcase!B2:I144,8, FALSE), TRUE)=TRUE, IF(IFERROR(VLOOKUP(E1466,Store_SRP!B2:I110,8, FALSE), TRUE)=TRUE,VLOOKUP(E1466,Store_VAM!B2:I273,8, FALSE),VLOOKUP(E1466,Store_SRP!B2:I110,8, FALSE)), VLOOKUP(E1466,Store_Showcase!B2:I144,8, FALSE))</f>
      </c>
      <c r="T1466" s="1">
        <f>VLOOKUP(G1466,Sku_Consolidated!A2:R957,18,FALSE)</f>
      </c>
      <c r="U1466" s="1" t="s">
        <v>3876</v>
      </c>
      <c r="V1466" s="1">
        <f>IF(VLOOKUP(G1466,Sku_Consolidated!A2:S957,19,FALSE)="SHOWCASE", VLOOKUP(E1466,Store_Showcase!B2:L144,11, FALSE), IF(VLOOKUP(G1466,Sku_Consolidated!A2:S957,19,FALSE)="VAM",VLOOKUP(E1466,Store_VAM!B2:L273,11, FALSE),VLOOKUP(E1466,Store_SRP!B2:L110,11, FALSE)))</f>
      </c>
      <c r="W1466" s="1">
        <f>VLOOKUP(G1466,Sku_Consolidated!A2:W957,11,FALSE)</f>
      </c>
      <c r="X1466" s="1">
        <f>VLOOKUP(G1466,Sku_Consolidated!A2:H957,8,FALSE)</f>
      </c>
      <c r="Y1466" s="1">
        <f>VLOOKUP(G1466,Sku_Consolidated!A2:I957,9,FALSE)</f>
      </c>
      <c r="Z1466" s="1" t="s">
        <v>41</v>
      </c>
      <c r="AA1466" s="1">
        <f>VLOOKUP(G1466,Sku_Consolidated!A2:E957,5,FALSE)</f>
      </c>
      <c r="AB1466" s="1">
        <f>IF(VLOOKUP(G1466,Sku_Consolidated!A2:S957,19,FALSE)="SHOWCASE", VLOOKUP(E1466,Store_Showcase!B2:N144,13, FALSE), IF(VLOOKUP(G1466,Sku_Consolidated!A2:S957,19,FALSE)="VAM",VLOOKUP(E1466,Store_VAM!B2:N273,13, FALSE),VLOOKUP(E1466,Store_SRP!B2:N110,13, FALSE)))</f>
      </c>
      <c r="AC1466" s="1">
        <f>IF(IFERROR(AB1466,TRUE)=TRUE, "-","OK")</f>
      </c>
      <c r="AD1466" s="11" t="s">
        <v>37</v>
      </c>
      <c r="AE1466" s="11" t="s">
        <v>37</v>
      </c>
      <c r="AF1466" s="1">
        <f>IF(IFERROR(VLOOKUP(E1466,Store_Showcase!B2:H144,{5}, FALSE), TRUE)=TRUE, IF(IFERROR(VLOOKUP(E1466,Store_SRP!B2:H110,{5}, FALSE), TRUE)=TRUE,VLOOKUP(E1466,Store_VAM!B2:H273,{5}, FALSE),VLOOKUP(E1466,Store_SRP!B2:H110,{5}, FALSE)), VLOOKUP(E1466,Store_Showcase!B2:H144,{5}, FALSE))</f>
      </c>
      <c r="AG1466" s="1">
        <f>IF(IFERROR(VLOOKUP(E1466,Store_Showcase!B2:H144,{6}, FALSE), TRUE)=TRUE, IF(IFERROR(VLOOKUP(E1466,Store_SRP!B2:H110,{6}, FALSE), TRUE)=TRUE,VLOOKUP(E1466,Store_VAM!B2:H273,{6}, FALSE),VLOOKUP(E1466,Store_SRP!B2:H110,{6}, FALSE)), VLOOKUP(E1466,Store_Showcase!B2:H144,{6}, FALSE))</f>
      </c>
      <c r="AH1466" s="1">
        <f>VLOOKUP(G1466,Sku_Consolidated!A2:R957,18,FALSE)</f>
      </c>
      <c r="AI1466" s="1">
        <f>VLOOKUP(G1466,Sku_Consolidated!A2:S957,19,FALSE)</f>
      </c>
      <c r="AJ1466" s="1">
        <f>VLOOKUP(G1466,Sku_Consolidated!A2:T957,20,FALSE)</f>
      </c>
    </row>
    <row r="1467" spans="1:36" x14ac:dyDescent="0.25">
      <c r="A1467" s="1">
        <v>2024</v>
      </c>
      <c r="B1467" s="1" t="s">
        <v>31</v>
      </c>
      <c r="C1467" s="1" t="s">
        <v>32</v>
      </c>
      <c r="D1467" s="1" t="s">
        <v>33</v>
      </c>
      <c r="E1467" s="9" t="s">
        <v>2505</v>
      </c>
      <c r="F1467" s="1">
        <f>IF(VLOOKUP(G1467,Sku_Consolidated!A2:S957,{19},FALSE)="SHOWCASE", VLOOKUP(E1467,Store_Showcase!B2:C144,{2}, FALSE), IF(VLOOKUP(G1467,Sku_Consolidated!A2:S957,{19},FALSE)="VAM",VLOOKUP(E1467,Store_VAM!B2:C273,{2}, FALSE),VLOOKUP(E1467,Store_SRP!B2:C110,{2}, FALSE)))</f>
      </c>
      <c r="G1467" s="1">
        <v>14269</v>
      </c>
      <c r="H1467" s="1" t="s">
        <v>1446</v>
      </c>
      <c r="I1467" s="10" t="s">
        <v>3883</v>
      </c>
      <c r="J1467" s="1">
        <f>VLOOKUP(G1467,Sku_Consolidated!A2:C957, 3, FALSE)</f>
      </c>
      <c r="K1467" s="10">
        <f>IF(J1467="PACK", I1467, 0)</f>
      </c>
      <c r="L1467" s="10">
        <f>IF(J1467="KG", I1467, I1467 * VLOOKUP(G1467,Sku_Consolidated!A2:U957,21,FALSE))</f>
      </c>
      <c r="M1467" s="10" t="s">
        <v>37</v>
      </c>
      <c r="N1467" s="11" t="s">
        <v>3884</v>
      </c>
      <c r="O1467" s="10" t="s">
        <v>3885</v>
      </c>
      <c r="P1467" s="10">
        <f>N1467 - O1467</f>
      </c>
      <c r="Q1467" s="1">
        <f>VLOOKUP(G1467,Sku_Consolidated!A2:G957,7, FALSE)</f>
      </c>
      <c r="R1467" s="1">
        <f>IF(IFERROR(VLOOKUP(E1467,Store_Showcase!B2:H144,7, FALSE), TRUE)=TRUE, IF(IFERROR(VLOOKUP(E1467,Store_SRP!B2:H110,7, FALSE), TRUE)=TRUE,VLOOKUP(E1467,Store_VAM!B2:H273,7, FALSE),VLOOKUP(E1467,Store_SRP!B2:H110,7, FALSE)), VLOOKUP(E1467,Store_Showcase!B2:H144,7, FALSE))</f>
      </c>
      <c r="S1467" s="1">
        <f>IF(IFERROR(VLOOKUP(E1467,Store_Showcase!B2:I144,8, FALSE), TRUE)=TRUE, IF(IFERROR(VLOOKUP(E1467,Store_SRP!B2:I110,8, FALSE), TRUE)=TRUE,VLOOKUP(E1467,Store_VAM!B2:I273,8, FALSE),VLOOKUP(E1467,Store_SRP!B2:I110,8, FALSE)), VLOOKUP(E1467,Store_Showcase!B2:I144,8, FALSE))</f>
      </c>
      <c r="T1467" s="1">
        <f>VLOOKUP(G1467,Sku_Consolidated!A2:R957,18,FALSE)</f>
      </c>
      <c r="U1467" s="1" t="s">
        <v>3876</v>
      </c>
      <c r="V1467" s="1">
        <f>IF(VLOOKUP(G1467,Sku_Consolidated!A2:S957,19,FALSE)="SHOWCASE", VLOOKUP(E1467,Store_Showcase!B2:L144,11, FALSE), IF(VLOOKUP(G1467,Sku_Consolidated!A2:S957,19,FALSE)="VAM",VLOOKUP(E1467,Store_VAM!B2:L273,11, FALSE),VLOOKUP(E1467,Store_SRP!B2:L110,11, FALSE)))</f>
      </c>
      <c r="W1467" s="1">
        <f>VLOOKUP(G1467,Sku_Consolidated!A2:W957,11,FALSE)</f>
      </c>
      <c r="X1467" s="1">
        <f>VLOOKUP(G1467,Sku_Consolidated!A2:H957,8,FALSE)</f>
      </c>
      <c r="Y1467" s="1">
        <f>VLOOKUP(G1467,Sku_Consolidated!A2:I957,9,FALSE)</f>
      </c>
      <c r="Z1467" s="1" t="s">
        <v>41</v>
      </c>
      <c r="AA1467" s="1">
        <f>VLOOKUP(G1467,Sku_Consolidated!A2:E957,5,FALSE)</f>
      </c>
      <c r="AB1467" s="1">
        <f>IF(VLOOKUP(G1467,Sku_Consolidated!A2:S957,19,FALSE)="SHOWCASE", VLOOKUP(E1467,Store_Showcase!B2:N144,13, FALSE), IF(VLOOKUP(G1467,Sku_Consolidated!A2:S957,19,FALSE)="VAM",VLOOKUP(E1467,Store_VAM!B2:N273,13, FALSE),VLOOKUP(E1467,Store_SRP!B2:N110,13, FALSE)))</f>
      </c>
      <c r="AC1467" s="1">
        <f>IF(IFERROR(AB1467,TRUE)=TRUE, "-","OK")</f>
      </c>
      <c r="AD1467" s="11" t="s">
        <v>37</v>
      </c>
      <c r="AE1467" s="11" t="s">
        <v>37</v>
      </c>
      <c r="AF1467" s="1">
        <f>IF(IFERROR(VLOOKUP(E1467,Store_Showcase!B2:H144,{5}, FALSE), TRUE)=TRUE, IF(IFERROR(VLOOKUP(E1467,Store_SRP!B2:H110,{5}, FALSE), TRUE)=TRUE,VLOOKUP(E1467,Store_VAM!B2:H273,{5}, FALSE),VLOOKUP(E1467,Store_SRP!B2:H110,{5}, FALSE)), VLOOKUP(E1467,Store_Showcase!B2:H144,{5}, FALSE))</f>
      </c>
      <c r="AG1467" s="1">
        <f>IF(IFERROR(VLOOKUP(E1467,Store_Showcase!B2:H144,{6}, FALSE), TRUE)=TRUE, IF(IFERROR(VLOOKUP(E1467,Store_SRP!B2:H110,{6}, FALSE), TRUE)=TRUE,VLOOKUP(E1467,Store_VAM!B2:H273,{6}, FALSE),VLOOKUP(E1467,Store_SRP!B2:H110,{6}, FALSE)), VLOOKUP(E1467,Store_Showcase!B2:H144,{6}, FALSE))</f>
      </c>
      <c r="AH1467" s="1">
        <f>VLOOKUP(G1467,Sku_Consolidated!A2:R957,18,FALSE)</f>
      </c>
      <c r="AI1467" s="1">
        <f>VLOOKUP(G1467,Sku_Consolidated!A2:S957,19,FALSE)</f>
      </c>
      <c r="AJ1467" s="1">
        <f>VLOOKUP(G1467,Sku_Consolidated!A2:T957,20,FALSE)</f>
      </c>
    </row>
    <row r="1468" spans="1:36" x14ac:dyDescent="0.25">
      <c r="A1468" s="1">
        <v>2024</v>
      </c>
      <c r="B1468" s="1" t="s">
        <v>31</v>
      </c>
      <c r="C1468" s="1" t="s">
        <v>32</v>
      </c>
      <c r="D1468" s="1" t="s">
        <v>33</v>
      </c>
      <c r="E1468" s="9" t="s">
        <v>2505</v>
      </c>
      <c r="F1468" s="1">
        <f>IF(VLOOKUP(G1468,Sku_Consolidated!A2:S957,{19},FALSE)="SHOWCASE", VLOOKUP(E1468,Store_Showcase!B2:C144,{2}, FALSE), IF(VLOOKUP(G1468,Sku_Consolidated!A2:S957,{19},FALSE)="VAM",VLOOKUP(E1468,Store_VAM!B2:C273,{2}, FALSE),VLOOKUP(E1468,Store_SRP!B2:C110,{2}, FALSE)))</f>
      </c>
      <c r="G1468" s="1">
        <v>14270</v>
      </c>
      <c r="H1468" s="1" t="s">
        <v>1450</v>
      </c>
      <c r="I1468" s="10" t="s">
        <v>3886</v>
      </c>
      <c r="J1468" s="1">
        <f>VLOOKUP(G1468,Sku_Consolidated!A2:C957, 3, FALSE)</f>
      </c>
      <c r="K1468" s="10">
        <f>IF(J1468="PACK", I1468, 0)</f>
      </c>
      <c r="L1468" s="10">
        <f>IF(J1468="KG", I1468, I1468 * VLOOKUP(G1468,Sku_Consolidated!A2:U957,21,FALSE))</f>
      </c>
      <c r="M1468" s="10" t="s">
        <v>37</v>
      </c>
      <c r="N1468" s="11" t="s">
        <v>3887</v>
      </c>
      <c r="O1468" s="10" t="s">
        <v>3888</v>
      </c>
      <c r="P1468" s="10">
        <f>N1468 - O1468</f>
      </c>
      <c r="Q1468" s="1">
        <f>VLOOKUP(G1468,Sku_Consolidated!A2:G957,7, FALSE)</f>
      </c>
      <c r="R1468" s="1">
        <f>IF(IFERROR(VLOOKUP(E1468,Store_Showcase!B2:H144,7, FALSE), TRUE)=TRUE, IF(IFERROR(VLOOKUP(E1468,Store_SRP!B2:H110,7, FALSE), TRUE)=TRUE,VLOOKUP(E1468,Store_VAM!B2:H273,7, FALSE),VLOOKUP(E1468,Store_SRP!B2:H110,7, FALSE)), VLOOKUP(E1468,Store_Showcase!B2:H144,7, FALSE))</f>
      </c>
      <c r="S1468" s="1">
        <f>IF(IFERROR(VLOOKUP(E1468,Store_Showcase!B2:I144,8, FALSE), TRUE)=TRUE, IF(IFERROR(VLOOKUP(E1468,Store_SRP!B2:I110,8, FALSE), TRUE)=TRUE,VLOOKUP(E1468,Store_VAM!B2:I273,8, FALSE),VLOOKUP(E1468,Store_SRP!B2:I110,8, FALSE)), VLOOKUP(E1468,Store_Showcase!B2:I144,8, FALSE))</f>
      </c>
      <c r="T1468" s="1">
        <f>VLOOKUP(G1468,Sku_Consolidated!A2:R957,18,FALSE)</f>
      </c>
      <c r="U1468" s="1" t="s">
        <v>3876</v>
      </c>
      <c r="V1468" s="1">
        <f>IF(VLOOKUP(G1468,Sku_Consolidated!A2:S957,19,FALSE)="SHOWCASE", VLOOKUP(E1468,Store_Showcase!B2:L144,11, FALSE), IF(VLOOKUP(G1468,Sku_Consolidated!A2:S957,19,FALSE)="VAM",VLOOKUP(E1468,Store_VAM!B2:L273,11, FALSE),VLOOKUP(E1468,Store_SRP!B2:L110,11, FALSE)))</f>
      </c>
      <c r="W1468" s="1">
        <f>VLOOKUP(G1468,Sku_Consolidated!A2:W957,11,FALSE)</f>
      </c>
      <c r="X1468" s="1">
        <f>VLOOKUP(G1468,Sku_Consolidated!A2:H957,8,FALSE)</f>
      </c>
      <c r="Y1468" s="1">
        <f>VLOOKUP(G1468,Sku_Consolidated!A2:I957,9,FALSE)</f>
      </c>
      <c r="Z1468" s="1" t="s">
        <v>41</v>
      </c>
      <c r="AA1468" s="1">
        <f>VLOOKUP(G1468,Sku_Consolidated!A2:E957,5,FALSE)</f>
      </c>
      <c r="AB1468" s="1">
        <f>IF(VLOOKUP(G1468,Sku_Consolidated!A2:S957,19,FALSE)="SHOWCASE", VLOOKUP(E1468,Store_Showcase!B2:N144,13, FALSE), IF(VLOOKUP(G1468,Sku_Consolidated!A2:S957,19,FALSE)="VAM",VLOOKUP(E1468,Store_VAM!B2:N273,13, FALSE),VLOOKUP(E1468,Store_SRP!B2:N110,13, FALSE)))</f>
      </c>
      <c r="AC1468" s="1">
        <f>IF(IFERROR(AB1468,TRUE)=TRUE, "-","OK")</f>
      </c>
      <c r="AD1468" s="11" t="s">
        <v>37</v>
      </c>
      <c r="AE1468" s="11" t="s">
        <v>37</v>
      </c>
      <c r="AF1468" s="1">
        <f>IF(IFERROR(VLOOKUP(E1468,Store_Showcase!B2:H144,{5}, FALSE), TRUE)=TRUE, IF(IFERROR(VLOOKUP(E1468,Store_SRP!B2:H110,{5}, FALSE), TRUE)=TRUE,VLOOKUP(E1468,Store_VAM!B2:H273,{5}, FALSE),VLOOKUP(E1468,Store_SRP!B2:H110,{5}, FALSE)), VLOOKUP(E1468,Store_Showcase!B2:H144,{5}, FALSE))</f>
      </c>
      <c r="AG1468" s="1">
        <f>IF(IFERROR(VLOOKUP(E1468,Store_Showcase!B2:H144,{6}, FALSE), TRUE)=TRUE, IF(IFERROR(VLOOKUP(E1468,Store_SRP!B2:H110,{6}, FALSE), TRUE)=TRUE,VLOOKUP(E1468,Store_VAM!B2:H273,{6}, FALSE),VLOOKUP(E1468,Store_SRP!B2:H110,{6}, FALSE)), VLOOKUP(E1468,Store_Showcase!B2:H144,{6}, FALSE))</f>
      </c>
      <c r="AH1468" s="1">
        <f>VLOOKUP(G1468,Sku_Consolidated!A2:R957,18,FALSE)</f>
      </c>
      <c r="AI1468" s="1">
        <f>VLOOKUP(G1468,Sku_Consolidated!A2:S957,19,FALSE)</f>
      </c>
      <c r="AJ1468" s="1">
        <f>VLOOKUP(G1468,Sku_Consolidated!A2:T957,20,FALSE)</f>
      </c>
    </row>
    <row r="1469" spans="1:36" x14ac:dyDescent="0.25">
      <c r="A1469" s="1">
        <v>2024</v>
      </c>
      <c r="B1469" s="1" t="s">
        <v>31</v>
      </c>
      <c r="C1469" s="1" t="s">
        <v>32</v>
      </c>
      <c r="D1469" s="1" t="s">
        <v>33</v>
      </c>
      <c r="E1469" s="9" t="s">
        <v>2505</v>
      </c>
      <c r="F1469" s="1">
        <f>IF(VLOOKUP(G1469,Sku_Consolidated!A2:S957,{19},FALSE)="SHOWCASE", VLOOKUP(E1469,Store_Showcase!B2:C144,{2}, FALSE), IF(VLOOKUP(G1469,Sku_Consolidated!A2:S957,{19},FALSE)="VAM",VLOOKUP(E1469,Store_VAM!B2:C273,{2}, FALSE),VLOOKUP(E1469,Store_SRP!B2:C110,{2}, FALSE)))</f>
      </c>
      <c r="G1469" s="1">
        <v>14271</v>
      </c>
      <c r="H1469" s="1" t="s">
        <v>2854</v>
      </c>
      <c r="I1469" s="10" t="s">
        <v>3889</v>
      </c>
      <c r="J1469" s="1">
        <f>VLOOKUP(G1469,Sku_Consolidated!A2:C957, 3, FALSE)</f>
      </c>
      <c r="K1469" s="10">
        <f>IF(J1469="PACK", I1469, 0)</f>
      </c>
      <c r="L1469" s="10">
        <f>IF(J1469="KG", I1469, I1469 * VLOOKUP(G1469,Sku_Consolidated!A2:U957,21,FALSE))</f>
      </c>
      <c r="M1469" s="10" t="s">
        <v>37</v>
      </c>
      <c r="N1469" s="11" t="s">
        <v>3890</v>
      </c>
      <c r="O1469" s="10" t="s">
        <v>3891</v>
      </c>
      <c r="P1469" s="10">
        <f>N1469 - O1469</f>
      </c>
      <c r="Q1469" s="1">
        <f>VLOOKUP(G1469,Sku_Consolidated!A2:G957,7, FALSE)</f>
      </c>
      <c r="R1469" s="1">
        <f>IF(IFERROR(VLOOKUP(E1469,Store_Showcase!B2:H144,7, FALSE), TRUE)=TRUE, IF(IFERROR(VLOOKUP(E1469,Store_SRP!B2:H110,7, FALSE), TRUE)=TRUE,VLOOKUP(E1469,Store_VAM!B2:H273,7, FALSE),VLOOKUP(E1469,Store_SRP!B2:H110,7, FALSE)), VLOOKUP(E1469,Store_Showcase!B2:H144,7, FALSE))</f>
      </c>
      <c r="S1469" s="1">
        <f>IF(IFERROR(VLOOKUP(E1469,Store_Showcase!B2:I144,8, FALSE), TRUE)=TRUE, IF(IFERROR(VLOOKUP(E1469,Store_SRP!B2:I110,8, FALSE), TRUE)=TRUE,VLOOKUP(E1469,Store_VAM!B2:I273,8, FALSE),VLOOKUP(E1469,Store_SRP!B2:I110,8, FALSE)), VLOOKUP(E1469,Store_Showcase!B2:I144,8, FALSE))</f>
      </c>
      <c r="T1469" s="1">
        <f>VLOOKUP(G1469,Sku_Consolidated!A2:R957,18,FALSE)</f>
      </c>
      <c r="U1469" s="1" t="s">
        <v>3876</v>
      </c>
      <c r="V1469" s="1">
        <f>IF(VLOOKUP(G1469,Sku_Consolidated!A2:S957,19,FALSE)="SHOWCASE", VLOOKUP(E1469,Store_Showcase!B2:L144,11, FALSE), IF(VLOOKUP(G1469,Sku_Consolidated!A2:S957,19,FALSE)="VAM",VLOOKUP(E1469,Store_VAM!B2:L273,11, FALSE),VLOOKUP(E1469,Store_SRP!B2:L110,11, FALSE)))</f>
      </c>
      <c r="W1469" s="1">
        <f>VLOOKUP(G1469,Sku_Consolidated!A2:W957,11,FALSE)</f>
      </c>
      <c r="X1469" s="1">
        <f>VLOOKUP(G1469,Sku_Consolidated!A2:H957,8,FALSE)</f>
      </c>
      <c r="Y1469" s="1">
        <f>VLOOKUP(G1469,Sku_Consolidated!A2:I957,9,FALSE)</f>
      </c>
      <c r="Z1469" s="1" t="s">
        <v>41</v>
      </c>
      <c r="AA1469" s="1">
        <f>VLOOKUP(G1469,Sku_Consolidated!A2:E957,5,FALSE)</f>
      </c>
      <c r="AB1469" s="1">
        <f>IF(VLOOKUP(G1469,Sku_Consolidated!A2:S957,19,FALSE)="SHOWCASE", VLOOKUP(E1469,Store_Showcase!B2:N144,13, FALSE), IF(VLOOKUP(G1469,Sku_Consolidated!A2:S957,19,FALSE)="VAM",VLOOKUP(E1469,Store_VAM!B2:N273,13, FALSE),VLOOKUP(E1469,Store_SRP!B2:N110,13, FALSE)))</f>
      </c>
      <c r="AC1469" s="1">
        <f>IF(IFERROR(AB1469,TRUE)=TRUE, "-","OK")</f>
      </c>
      <c r="AD1469" s="11" t="s">
        <v>37</v>
      </c>
      <c r="AE1469" s="11" t="s">
        <v>37</v>
      </c>
      <c r="AF1469" s="1">
        <f>IF(IFERROR(VLOOKUP(E1469,Store_Showcase!B2:H144,{5}, FALSE), TRUE)=TRUE, IF(IFERROR(VLOOKUP(E1469,Store_SRP!B2:H110,{5}, FALSE), TRUE)=TRUE,VLOOKUP(E1469,Store_VAM!B2:H273,{5}, FALSE),VLOOKUP(E1469,Store_SRP!B2:H110,{5}, FALSE)), VLOOKUP(E1469,Store_Showcase!B2:H144,{5}, FALSE))</f>
      </c>
      <c r="AG1469" s="1">
        <f>IF(IFERROR(VLOOKUP(E1469,Store_Showcase!B2:H144,{6}, FALSE), TRUE)=TRUE, IF(IFERROR(VLOOKUP(E1469,Store_SRP!B2:H110,{6}, FALSE), TRUE)=TRUE,VLOOKUP(E1469,Store_VAM!B2:H273,{6}, FALSE),VLOOKUP(E1469,Store_SRP!B2:H110,{6}, FALSE)), VLOOKUP(E1469,Store_Showcase!B2:H144,{6}, FALSE))</f>
      </c>
      <c r="AH1469" s="1">
        <f>VLOOKUP(G1469,Sku_Consolidated!A2:R957,18,FALSE)</f>
      </c>
      <c r="AI1469" s="1">
        <f>VLOOKUP(G1469,Sku_Consolidated!A2:S957,19,FALSE)</f>
      </c>
      <c r="AJ1469" s="1">
        <f>VLOOKUP(G1469,Sku_Consolidated!A2:T957,20,FALSE)</f>
      </c>
    </row>
    <row r="1470" spans="1:36" x14ac:dyDescent="0.25">
      <c r="A1470" s="1">
        <v>2024</v>
      </c>
      <c r="B1470" s="1" t="s">
        <v>31</v>
      </c>
      <c r="C1470" s="1" t="s">
        <v>32</v>
      </c>
      <c r="D1470" s="1" t="s">
        <v>33</v>
      </c>
      <c r="E1470" s="9" t="s">
        <v>2505</v>
      </c>
      <c r="F1470" s="1">
        <f>IF(VLOOKUP(G1470,Sku_Consolidated!A2:S957,{19},FALSE)="SHOWCASE", VLOOKUP(E1470,Store_Showcase!B2:C144,{2}, FALSE), IF(VLOOKUP(G1470,Sku_Consolidated!A2:S957,{19},FALSE)="VAM",VLOOKUP(E1470,Store_VAM!B2:C273,{2}, FALSE),VLOOKUP(E1470,Store_SRP!B2:C110,{2}, FALSE)))</f>
      </c>
      <c r="G1470" s="1">
        <v>14275</v>
      </c>
      <c r="H1470" s="1" t="s">
        <v>1454</v>
      </c>
      <c r="I1470" s="10" t="s">
        <v>3892</v>
      </c>
      <c r="J1470" s="1">
        <f>VLOOKUP(G1470,Sku_Consolidated!A2:C957, 3, FALSE)</f>
      </c>
      <c r="K1470" s="10">
        <f>IF(J1470="PACK", I1470, 0)</f>
      </c>
      <c r="L1470" s="10">
        <f>IF(J1470="KG", I1470, I1470 * VLOOKUP(G1470,Sku_Consolidated!A2:U957,21,FALSE))</f>
      </c>
      <c r="M1470" s="10" t="s">
        <v>37</v>
      </c>
      <c r="N1470" s="11" t="s">
        <v>3893</v>
      </c>
      <c r="O1470" s="10" t="s">
        <v>3894</v>
      </c>
      <c r="P1470" s="10">
        <f>N1470 - O1470</f>
      </c>
      <c r="Q1470" s="1">
        <f>VLOOKUP(G1470,Sku_Consolidated!A2:G957,7, FALSE)</f>
      </c>
      <c r="R1470" s="1">
        <f>IF(IFERROR(VLOOKUP(E1470,Store_Showcase!B2:H144,7, FALSE), TRUE)=TRUE, IF(IFERROR(VLOOKUP(E1470,Store_SRP!B2:H110,7, FALSE), TRUE)=TRUE,VLOOKUP(E1470,Store_VAM!B2:H273,7, FALSE),VLOOKUP(E1470,Store_SRP!B2:H110,7, FALSE)), VLOOKUP(E1470,Store_Showcase!B2:H144,7, FALSE))</f>
      </c>
      <c r="S1470" s="1">
        <f>IF(IFERROR(VLOOKUP(E1470,Store_Showcase!B2:I144,8, FALSE), TRUE)=TRUE, IF(IFERROR(VLOOKUP(E1470,Store_SRP!B2:I110,8, FALSE), TRUE)=TRUE,VLOOKUP(E1470,Store_VAM!B2:I273,8, FALSE),VLOOKUP(E1470,Store_SRP!B2:I110,8, FALSE)), VLOOKUP(E1470,Store_Showcase!B2:I144,8, FALSE))</f>
      </c>
      <c r="T1470" s="1">
        <f>VLOOKUP(G1470,Sku_Consolidated!A2:R957,18,FALSE)</f>
      </c>
      <c r="U1470" s="1" t="s">
        <v>3876</v>
      </c>
      <c r="V1470" s="1">
        <f>IF(VLOOKUP(G1470,Sku_Consolidated!A2:S957,19,FALSE)="SHOWCASE", VLOOKUP(E1470,Store_Showcase!B2:L144,11, FALSE), IF(VLOOKUP(G1470,Sku_Consolidated!A2:S957,19,FALSE)="VAM",VLOOKUP(E1470,Store_VAM!B2:L273,11, FALSE),VLOOKUP(E1470,Store_SRP!B2:L110,11, FALSE)))</f>
      </c>
      <c r="W1470" s="1">
        <f>VLOOKUP(G1470,Sku_Consolidated!A2:W957,11,FALSE)</f>
      </c>
      <c r="X1470" s="1">
        <f>VLOOKUP(G1470,Sku_Consolidated!A2:H957,8,FALSE)</f>
      </c>
      <c r="Y1470" s="1">
        <f>VLOOKUP(G1470,Sku_Consolidated!A2:I957,9,FALSE)</f>
      </c>
      <c r="Z1470" s="1" t="s">
        <v>41</v>
      </c>
      <c r="AA1470" s="1">
        <f>VLOOKUP(G1470,Sku_Consolidated!A2:E957,5,FALSE)</f>
      </c>
      <c r="AB1470" s="1">
        <f>IF(VLOOKUP(G1470,Sku_Consolidated!A2:S957,19,FALSE)="SHOWCASE", VLOOKUP(E1470,Store_Showcase!B2:N144,13, FALSE), IF(VLOOKUP(G1470,Sku_Consolidated!A2:S957,19,FALSE)="VAM",VLOOKUP(E1470,Store_VAM!B2:N273,13, FALSE),VLOOKUP(E1470,Store_SRP!B2:N110,13, FALSE)))</f>
      </c>
      <c r="AC1470" s="1">
        <f>IF(IFERROR(AB1470,TRUE)=TRUE, "-","OK")</f>
      </c>
      <c r="AD1470" s="11" t="s">
        <v>37</v>
      </c>
      <c r="AE1470" s="11" t="s">
        <v>37</v>
      </c>
      <c r="AF1470" s="1">
        <f>IF(IFERROR(VLOOKUP(E1470,Store_Showcase!B2:H144,{5}, FALSE), TRUE)=TRUE, IF(IFERROR(VLOOKUP(E1470,Store_SRP!B2:H110,{5}, FALSE), TRUE)=TRUE,VLOOKUP(E1470,Store_VAM!B2:H273,{5}, FALSE),VLOOKUP(E1470,Store_SRP!B2:H110,{5}, FALSE)), VLOOKUP(E1470,Store_Showcase!B2:H144,{5}, FALSE))</f>
      </c>
      <c r="AG1470" s="1">
        <f>IF(IFERROR(VLOOKUP(E1470,Store_Showcase!B2:H144,{6}, FALSE), TRUE)=TRUE, IF(IFERROR(VLOOKUP(E1470,Store_SRP!B2:H110,{6}, FALSE), TRUE)=TRUE,VLOOKUP(E1470,Store_VAM!B2:H273,{6}, FALSE),VLOOKUP(E1470,Store_SRP!B2:H110,{6}, FALSE)), VLOOKUP(E1470,Store_Showcase!B2:H144,{6}, FALSE))</f>
      </c>
      <c r="AH1470" s="1">
        <f>VLOOKUP(G1470,Sku_Consolidated!A2:R957,18,FALSE)</f>
      </c>
      <c r="AI1470" s="1">
        <f>VLOOKUP(G1470,Sku_Consolidated!A2:S957,19,FALSE)</f>
      </c>
      <c r="AJ1470" s="1">
        <f>VLOOKUP(G1470,Sku_Consolidated!A2:T957,20,FALSE)</f>
      </c>
    </row>
    <row r="1471" spans="1:36" x14ac:dyDescent="0.25">
      <c r="A1471" s="1">
        <v>2024</v>
      </c>
      <c r="B1471" s="1" t="s">
        <v>31</v>
      </c>
      <c r="C1471" s="1" t="s">
        <v>32</v>
      </c>
      <c r="D1471" s="1" t="s">
        <v>33</v>
      </c>
      <c r="E1471" s="9" t="s">
        <v>2505</v>
      </c>
      <c r="F1471" s="1">
        <f>IF(VLOOKUP(G1471,Sku_Consolidated!A2:S957,{19},FALSE)="SHOWCASE", VLOOKUP(E1471,Store_Showcase!B2:C144,{2}, FALSE), IF(VLOOKUP(G1471,Sku_Consolidated!A2:S957,{19},FALSE)="VAM",VLOOKUP(E1471,Store_VAM!B2:C273,{2}, FALSE),VLOOKUP(E1471,Store_SRP!B2:C110,{2}, FALSE)))</f>
      </c>
      <c r="G1471" s="1">
        <v>14280</v>
      </c>
      <c r="H1471" s="1" t="s">
        <v>1458</v>
      </c>
      <c r="I1471" s="10" t="s">
        <v>3895</v>
      </c>
      <c r="J1471" s="1">
        <f>VLOOKUP(G1471,Sku_Consolidated!A2:C957, 3, FALSE)</f>
      </c>
      <c r="K1471" s="10">
        <f>IF(J1471="PACK", I1471, 0)</f>
      </c>
      <c r="L1471" s="10">
        <f>IF(J1471="KG", I1471, I1471 * VLOOKUP(G1471,Sku_Consolidated!A2:U957,21,FALSE))</f>
      </c>
      <c r="M1471" s="10" t="s">
        <v>37</v>
      </c>
      <c r="N1471" s="11" t="s">
        <v>3896</v>
      </c>
      <c r="O1471" s="10" t="s">
        <v>3897</v>
      </c>
      <c r="P1471" s="10">
        <f>N1471 - O1471</f>
      </c>
      <c r="Q1471" s="1">
        <f>VLOOKUP(G1471,Sku_Consolidated!A2:G957,7, FALSE)</f>
      </c>
      <c r="R1471" s="1">
        <f>IF(IFERROR(VLOOKUP(E1471,Store_Showcase!B2:H144,7, FALSE), TRUE)=TRUE, IF(IFERROR(VLOOKUP(E1471,Store_SRP!B2:H110,7, FALSE), TRUE)=TRUE,VLOOKUP(E1471,Store_VAM!B2:H273,7, FALSE),VLOOKUP(E1471,Store_SRP!B2:H110,7, FALSE)), VLOOKUP(E1471,Store_Showcase!B2:H144,7, FALSE))</f>
      </c>
      <c r="S1471" s="1">
        <f>IF(IFERROR(VLOOKUP(E1471,Store_Showcase!B2:I144,8, FALSE), TRUE)=TRUE, IF(IFERROR(VLOOKUP(E1471,Store_SRP!B2:I110,8, FALSE), TRUE)=TRUE,VLOOKUP(E1471,Store_VAM!B2:I273,8, FALSE),VLOOKUP(E1471,Store_SRP!B2:I110,8, FALSE)), VLOOKUP(E1471,Store_Showcase!B2:I144,8, FALSE))</f>
      </c>
      <c r="T1471" s="1">
        <f>VLOOKUP(G1471,Sku_Consolidated!A2:R957,18,FALSE)</f>
      </c>
      <c r="U1471" s="1" t="s">
        <v>3876</v>
      </c>
      <c r="V1471" s="1">
        <f>IF(VLOOKUP(G1471,Sku_Consolidated!A2:S957,19,FALSE)="SHOWCASE", VLOOKUP(E1471,Store_Showcase!B2:L144,11, FALSE), IF(VLOOKUP(G1471,Sku_Consolidated!A2:S957,19,FALSE)="VAM",VLOOKUP(E1471,Store_VAM!B2:L273,11, FALSE),VLOOKUP(E1471,Store_SRP!B2:L110,11, FALSE)))</f>
      </c>
      <c r="W1471" s="1">
        <f>VLOOKUP(G1471,Sku_Consolidated!A2:W957,11,FALSE)</f>
      </c>
      <c r="X1471" s="1">
        <f>VLOOKUP(G1471,Sku_Consolidated!A2:H957,8,FALSE)</f>
      </c>
      <c r="Y1471" s="1">
        <f>VLOOKUP(G1471,Sku_Consolidated!A2:I957,9,FALSE)</f>
      </c>
      <c r="Z1471" s="1" t="s">
        <v>41</v>
      </c>
      <c r="AA1471" s="1">
        <f>VLOOKUP(G1471,Sku_Consolidated!A2:E957,5,FALSE)</f>
      </c>
      <c r="AB1471" s="1">
        <f>IF(VLOOKUP(G1471,Sku_Consolidated!A2:S957,19,FALSE)="SHOWCASE", VLOOKUP(E1471,Store_Showcase!B2:N144,13, FALSE), IF(VLOOKUP(G1471,Sku_Consolidated!A2:S957,19,FALSE)="VAM",VLOOKUP(E1471,Store_VAM!B2:N273,13, FALSE),VLOOKUP(E1471,Store_SRP!B2:N110,13, FALSE)))</f>
      </c>
      <c r="AC1471" s="1">
        <f>IF(IFERROR(AB1471,TRUE)=TRUE, "-","OK")</f>
      </c>
      <c r="AD1471" s="11" t="s">
        <v>37</v>
      </c>
      <c r="AE1471" s="11" t="s">
        <v>37</v>
      </c>
      <c r="AF1471" s="1">
        <f>IF(IFERROR(VLOOKUP(E1471,Store_Showcase!B2:H144,{5}, FALSE), TRUE)=TRUE, IF(IFERROR(VLOOKUP(E1471,Store_SRP!B2:H110,{5}, FALSE), TRUE)=TRUE,VLOOKUP(E1471,Store_VAM!B2:H273,{5}, FALSE),VLOOKUP(E1471,Store_SRP!B2:H110,{5}, FALSE)), VLOOKUP(E1471,Store_Showcase!B2:H144,{5}, FALSE))</f>
      </c>
      <c r="AG1471" s="1">
        <f>IF(IFERROR(VLOOKUP(E1471,Store_Showcase!B2:H144,{6}, FALSE), TRUE)=TRUE, IF(IFERROR(VLOOKUP(E1471,Store_SRP!B2:H110,{6}, FALSE), TRUE)=TRUE,VLOOKUP(E1471,Store_VAM!B2:H273,{6}, FALSE),VLOOKUP(E1471,Store_SRP!B2:H110,{6}, FALSE)), VLOOKUP(E1471,Store_Showcase!B2:H144,{6}, FALSE))</f>
      </c>
      <c r="AH1471" s="1">
        <f>VLOOKUP(G1471,Sku_Consolidated!A2:R957,18,FALSE)</f>
      </c>
      <c r="AI1471" s="1">
        <f>VLOOKUP(G1471,Sku_Consolidated!A2:S957,19,FALSE)</f>
      </c>
      <c r="AJ1471" s="1">
        <f>VLOOKUP(G1471,Sku_Consolidated!A2:T957,20,FALSE)</f>
      </c>
    </row>
    <row r="1472" spans="1:36" x14ac:dyDescent="0.25">
      <c r="A1472" s="1">
        <v>2024</v>
      </c>
      <c r="B1472" s="1" t="s">
        <v>31</v>
      </c>
      <c r="C1472" s="1" t="s">
        <v>32</v>
      </c>
      <c r="D1472" s="1" t="s">
        <v>33</v>
      </c>
      <c r="E1472" s="9" t="s">
        <v>2505</v>
      </c>
      <c r="F1472" s="1">
        <f>IF(VLOOKUP(G1472,Sku_Consolidated!A2:S957,{19},FALSE)="SHOWCASE", VLOOKUP(E1472,Store_Showcase!B2:C144,{2}, FALSE), IF(VLOOKUP(G1472,Sku_Consolidated!A2:S957,{19},FALSE)="VAM",VLOOKUP(E1472,Store_VAM!B2:C273,{2}, FALSE),VLOOKUP(E1472,Store_SRP!B2:C110,{2}, FALSE)))</f>
      </c>
      <c r="G1472" s="1">
        <v>14281</v>
      </c>
      <c r="H1472" s="1" t="s">
        <v>1621</v>
      </c>
      <c r="I1472" s="10" t="s">
        <v>3898</v>
      </c>
      <c r="J1472" s="1">
        <f>VLOOKUP(G1472,Sku_Consolidated!A2:C957, 3, FALSE)</f>
      </c>
      <c r="K1472" s="10">
        <f>IF(J1472="PACK", I1472, 0)</f>
      </c>
      <c r="L1472" s="10">
        <f>IF(J1472="KG", I1472, I1472 * VLOOKUP(G1472,Sku_Consolidated!A2:U957,21,FALSE))</f>
      </c>
      <c r="M1472" s="10" t="s">
        <v>37</v>
      </c>
      <c r="N1472" s="11" t="s">
        <v>3899</v>
      </c>
      <c r="O1472" s="10" t="s">
        <v>3900</v>
      </c>
      <c r="P1472" s="10">
        <f>N1472 - O1472</f>
      </c>
      <c r="Q1472" s="1">
        <f>VLOOKUP(G1472,Sku_Consolidated!A2:G957,7, FALSE)</f>
      </c>
      <c r="R1472" s="1">
        <f>IF(IFERROR(VLOOKUP(E1472,Store_Showcase!B2:H144,7, FALSE), TRUE)=TRUE, IF(IFERROR(VLOOKUP(E1472,Store_SRP!B2:H110,7, FALSE), TRUE)=TRUE,VLOOKUP(E1472,Store_VAM!B2:H273,7, FALSE),VLOOKUP(E1472,Store_SRP!B2:H110,7, FALSE)), VLOOKUP(E1472,Store_Showcase!B2:H144,7, FALSE))</f>
      </c>
      <c r="S1472" s="1">
        <f>IF(IFERROR(VLOOKUP(E1472,Store_Showcase!B2:I144,8, FALSE), TRUE)=TRUE, IF(IFERROR(VLOOKUP(E1472,Store_SRP!B2:I110,8, FALSE), TRUE)=TRUE,VLOOKUP(E1472,Store_VAM!B2:I273,8, FALSE),VLOOKUP(E1472,Store_SRP!B2:I110,8, FALSE)), VLOOKUP(E1472,Store_Showcase!B2:I144,8, FALSE))</f>
      </c>
      <c r="T1472" s="1">
        <f>VLOOKUP(G1472,Sku_Consolidated!A2:R957,18,FALSE)</f>
      </c>
      <c r="U1472" s="1" t="s">
        <v>3876</v>
      </c>
      <c r="V1472" s="1">
        <f>IF(VLOOKUP(G1472,Sku_Consolidated!A2:S957,19,FALSE)="SHOWCASE", VLOOKUP(E1472,Store_Showcase!B2:L144,11, FALSE), IF(VLOOKUP(G1472,Sku_Consolidated!A2:S957,19,FALSE)="VAM",VLOOKUP(E1472,Store_VAM!B2:L273,11, FALSE),VLOOKUP(E1472,Store_SRP!B2:L110,11, FALSE)))</f>
      </c>
      <c r="W1472" s="1">
        <f>VLOOKUP(G1472,Sku_Consolidated!A2:W957,11,FALSE)</f>
      </c>
      <c r="X1472" s="1">
        <f>VLOOKUP(G1472,Sku_Consolidated!A2:H957,8,FALSE)</f>
      </c>
      <c r="Y1472" s="1">
        <f>VLOOKUP(G1472,Sku_Consolidated!A2:I957,9,FALSE)</f>
      </c>
      <c r="Z1472" s="1" t="s">
        <v>41</v>
      </c>
      <c r="AA1472" s="1">
        <f>VLOOKUP(G1472,Sku_Consolidated!A2:E957,5,FALSE)</f>
      </c>
      <c r="AB1472" s="1">
        <f>IF(VLOOKUP(G1472,Sku_Consolidated!A2:S957,19,FALSE)="SHOWCASE", VLOOKUP(E1472,Store_Showcase!B2:N144,13, FALSE), IF(VLOOKUP(G1472,Sku_Consolidated!A2:S957,19,FALSE)="VAM",VLOOKUP(E1472,Store_VAM!B2:N273,13, FALSE),VLOOKUP(E1472,Store_SRP!B2:N110,13, FALSE)))</f>
      </c>
      <c r="AC1472" s="1">
        <f>IF(IFERROR(AB1472,TRUE)=TRUE, "-","OK")</f>
      </c>
      <c r="AD1472" s="11" t="s">
        <v>37</v>
      </c>
      <c r="AE1472" s="11" t="s">
        <v>37</v>
      </c>
      <c r="AF1472" s="1">
        <f>IF(IFERROR(VLOOKUP(E1472,Store_Showcase!B2:H144,{5}, FALSE), TRUE)=TRUE, IF(IFERROR(VLOOKUP(E1472,Store_SRP!B2:H110,{5}, FALSE), TRUE)=TRUE,VLOOKUP(E1472,Store_VAM!B2:H273,{5}, FALSE),VLOOKUP(E1472,Store_SRP!B2:H110,{5}, FALSE)), VLOOKUP(E1472,Store_Showcase!B2:H144,{5}, FALSE))</f>
      </c>
      <c r="AG1472" s="1">
        <f>IF(IFERROR(VLOOKUP(E1472,Store_Showcase!B2:H144,{6}, FALSE), TRUE)=TRUE, IF(IFERROR(VLOOKUP(E1472,Store_SRP!B2:H110,{6}, FALSE), TRUE)=TRUE,VLOOKUP(E1472,Store_VAM!B2:H273,{6}, FALSE),VLOOKUP(E1472,Store_SRP!B2:H110,{6}, FALSE)), VLOOKUP(E1472,Store_Showcase!B2:H144,{6}, FALSE))</f>
      </c>
      <c r="AH1472" s="1">
        <f>VLOOKUP(G1472,Sku_Consolidated!A2:R957,18,FALSE)</f>
      </c>
      <c r="AI1472" s="1">
        <f>VLOOKUP(G1472,Sku_Consolidated!A2:S957,19,FALSE)</f>
      </c>
      <c r="AJ1472" s="1">
        <f>VLOOKUP(G1472,Sku_Consolidated!A2:T957,20,FALSE)</f>
      </c>
    </row>
    <row r="1473" spans="1:36" x14ac:dyDescent="0.25">
      <c r="A1473" s="1">
        <v>2024</v>
      </c>
      <c r="B1473" s="1" t="s">
        <v>31</v>
      </c>
      <c r="C1473" s="1" t="s">
        <v>32</v>
      </c>
      <c r="D1473" s="1" t="s">
        <v>33</v>
      </c>
      <c r="E1473" s="9" t="s">
        <v>2505</v>
      </c>
      <c r="F1473" s="1">
        <f>IF(VLOOKUP(G1473,Sku_Consolidated!A2:S957,{19},FALSE)="SHOWCASE", VLOOKUP(E1473,Store_Showcase!B2:C144,{2}, FALSE), IF(VLOOKUP(G1473,Sku_Consolidated!A2:S957,{19},FALSE)="VAM",VLOOKUP(E1473,Store_VAM!B2:C273,{2}, FALSE),VLOOKUP(E1473,Store_SRP!B2:C110,{2}, FALSE)))</f>
      </c>
      <c r="G1473" s="1">
        <v>14282</v>
      </c>
      <c r="H1473" s="1" t="s">
        <v>2121</v>
      </c>
      <c r="I1473" s="10" t="s">
        <v>249</v>
      </c>
      <c r="J1473" s="1">
        <f>VLOOKUP(G1473,Sku_Consolidated!A2:C957, 3, FALSE)</f>
      </c>
      <c r="K1473" s="10">
        <f>IF(J1473="PACK", I1473, 0)</f>
      </c>
      <c r="L1473" s="10">
        <f>IF(J1473="KG", I1473, I1473 * VLOOKUP(G1473,Sku_Consolidated!A2:U957,21,FALSE))</f>
      </c>
      <c r="M1473" s="10" t="s">
        <v>37</v>
      </c>
      <c r="N1473" s="11" t="s">
        <v>3901</v>
      </c>
      <c r="O1473" s="10" t="s">
        <v>3902</v>
      </c>
      <c r="P1473" s="10">
        <f>N1473 - O1473</f>
      </c>
      <c r="Q1473" s="1">
        <f>VLOOKUP(G1473,Sku_Consolidated!A2:G957,7, FALSE)</f>
      </c>
      <c r="R1473" s="1">
        <f>IF(IFERROR(VLOOKUP(E1473,Store_Showcase!B2:H144,7, FALSE), TRUE)=TRUE, IF(IFERROR(VLOOKUP(E1473,Store_SRP!B2:H110,7, FALSE), TRUE)=TRUE,VLOOKUP(E1473,Store_VAM!B2:H273,7, FALSE),VLOOKUP(E1473,Store_SRP!B2:H110,7, FALSE)), VLOOKUP(E1473,Store_Showcase!B2:H144,7, FALSE))</f>
      </c>
      <c r="S1473" s="1">
        <f>IF(IFERROR(VLOOKUP(E1473,Store_Showcase!B2:I144,8, FALSE), TRUE)=TRUE, IF(IFERROR(VLOOKUP(E1473,Store_SRP!B2:I110,8, FALSE), TRUE)=TRUE,VLOOKUP(E1473,Store_VAM!B2:I273,8, FALSE),VLOOKUP(E1473,Store_SRP!B2:I110,8, FALSE)), VLOOKUP(E1473,Store_Showcase!B2:I144,8, FALSE))</f>
      </c>
      <c r="T1473" s="1">
        <f>VLOOKUP(G1473,Sku_Consolidated!A2:R957,18,FALSE)</f>
      </c>
      <c r="U1473" s="1" t="s">
        <v>3876</v>
      </c>
      <c r="V1473" s="1">
        <f>IF(VLOOKUP(G1473,Sku_Consolidated!A2:S957,19,FALSE)="SHOWCASE", VLOOKUP(E1473,Store_Showcase!B2:L144,11, FALSE), IF(VLOOKUP(G1473,Sku_Consolidated!A2:S957,19,FALSE)="VAM",VLOOKUP(E1473,Store_VAM!B2:L273,11, FALSE),VLOOKUP(E1473,Store_SRP!B2:L110,11, FALSE)))</f>
      </c>
      <c r="W1473" s="1">
        <f>VLOOKUP(G1473,Sku_Consolidated!A2:W957,11,FALSE)</f>
      </c>
      <c r="X1473" s="1">
        <f>VLOOKUP(G1473,Sku_Consolidated!A2:H957,8,FALSE)</f>
      </c>
      <c r="Y1473" s="1">
        <f>VLOOKUP(G1473,Sku_Consolidated!A2:I957,9,FALSE)</f>
      </c>
      <c r="Z1473" s="1" t="s">
        <v>41</v>
      </c>
      <c r="AA1473" s="1">
        <f>VLOOKUP(G1473,Sku_Consolidated!A2:E957,5,FALSE)</f>
      </c>
      <c r="AB1473" s="1">
        <f>IF(VLOOKUP(G1473,Sku_Consolidated!A2:S957,19,FALSE)="SHOWCASE", VLOOKUP(E1473,Store_Showcase!B2:N144,13, FALSE), IF(VLOOKUP(G1473,Sku_Consolidated!A2:S957,19,FALSE)="VAM",VLOOKUP(E1473,Store_VAM!B2:N273,13, FALSE),VLOOKUP(E1473,Store_SRP!B2:N110,13, FALSE)))</f>
      </c>
      <c r="AC1473" s="1">
        <f>IF(IFERROR(AB1473,TRUE)=TRUE, "-","OK")</f>
      </c>
      <c r="AD1473" s="11" t="s">
        <v>37</v>
      </c>
      <c r="AE1473" s="11" t="s">
        <v>37</v>
      </c>
      <c r="AF1473" s="1">
        <f>IF(IFERROR(VLOOKUP(E1473,Store_Showcase!B2:H144,{5}, FALSE), TRUE)=TRUE, IF(IFERROR(VLOOKUP(E1473,Store_SRP!B2:H110,{5}, FALSE), TRUE)=TRUE,VLOOKUP(E1473,Store_VAM!B2:H273,{5}, FALSE),VLOOKUP(E1473,Store_SRP!B2:H110,{5}, FALSE)), VLOOKUP(E1473,Store_Showcase!B2:H144,{5}, FALSE))</f>
      </c>
      <c r="AG1473" s="1">
        <f>IF(IFERROR(VLOOKUP(E1473,Store_Showcase!B2:H144,{6}, FALSE), TRUE)=TRUE, IF(IFERROR(VLOOKUP(E1473,Store_SRP!B2:H110,{6}, FALSE), TRUE)=TRUE,VLOOKUP(E1473,Store_VAM!B2:H273,{6}, FALSE),VLOOKUP(E1473,Store_SRP!B2:H110,{6}, FALSE)), VLOOKUP(E1473,Store_Showcase!B2:H144,{6}, FALSE))</f>
      </c>
      <c r="AH1473" s="1">
        <f>VLOOKUP(G1473,Sku_Consolidated!A2:R957,18,FALSE)</f>
      </c>
      <c r="AI1473" s="1">
        <f>VLOOKUP(G1473,Sku_Consolidated!A2:S957,19,FALSE)</f>
      </c>
      <c r="AJ1473" s="1">
        <f>VLOOKUP(G1473,Sku_Consolidated!A2:T957,20,FALSE)</f>
      </c>
    </row>
    <row r="1474" spans="1:36" x14ac:dyDescent="0.25">
      <c r="A1474" s="1">
        <v>2024</v>
      </c>
      <c r="B1474" s="1" t="s">
        <v>31</v>
      </c>
      <c r="C1474" s="1" t="s">
        <v>32</v>
      </c>
      <c r="D1474" s="1" t="s">
        <v>33</v>
      </c>
      <c r="E1474" s="9" t="s">
        <v>3600</v>
      </c>
      <c r="F1474" s="1">
        <f>IF(VLOOKUP(G1474,Sku_Consolidated!A2:S957,{19},FALSE)="SHOWCASE", VLOOKUP(E1474,Store_Showcase!B2:C144,{2}, FALSE), IF(VLOOKUP(G1474,Sku_Consolidated!A2:S957,{19},FALSE)="VAM",VLOOKUP(E1474,Store_VAM!B2:C273,{2}, FALSE),VLOOKUP(E1474,Store_SRP!B2:C110,{2}, FALSE)))</f>
      </c>
      <c r="G1474" s="1">
        <v>14266</v>
      </c>
      <c r="H1474" s="1" t="s">
        <v>1433</v>
      </c>
      <c r="I1474" s="10" t="s">
        <v>3903</v>
      </c>
      <c r="J1474" s="1">
        <f>VLOOKUP(G1474,Sku_Consolidated!A2:C957, 3, FALSE)</f>
      </c>
      <c r="K1474" s="10">
        <f>IF(J1474="PACK", I1474, 0)</f>
      </c>
      <c r="L1474" s="10">
        <f>IF(J1474="KG", I1474, I1474 * VLOOKUP(G1474,Sku_Consolidated!A2:U957,21,FALSE))</f>
      </c>
      <c r="M1474" s="10" t="s">
        <v>37</v>
      </c>
      <c r="N1474" s="11" t="s">
        <v>3904</v>
      </c>
      <c r="O1474" s="10" t="s">
        <v>3905</v>
      </c>
      <c r="P1474" s="10">
        <f>N1474 - O1474</f>
      </c>
      <c r="Q1474" s="1">
        <f>VLOOKUP(G1474,Sku_Consolidated!A2:G957,7, FALSE)</f>
      </c>
      <c r="R1474" s="1">
        <f>IF(IFERROR(VLOOKUP(E1474,Store_Showcase!B2:H144,7, FALSE), TRUE)=TRUE, IF(IFERROR(VLOOKUP(E1474,Store_SRP!B2:H110,7, FALSE), TRUE)=TRUE,VLOOKUP(E1474,Store_VAM!B2:H273,7, FALSE),VLOOKUP(E1474,Store_SRP!B2:H110,7, FALSE)), VLOOKUP(E1474,Store_Showcase!B2:H144,7, FALSE))</f>
      </c>
      <c r="S1474" s="1">
        <f>IF(IFERROR(VLOOKUP(E1474,Store_Showcase!B2:I144,8, FALSE), TRUE)=TRUE, IF(IFERROR(VLOOKUP(E1474,Store_SRP!B2:I110,8, FALSE), TRUE)=TRUE,VLOOKUP(E1474,Store_VAM!B2:I273,8, FALSE),VLOOKUP(E1474,Store_SRP!B2:I110,8, FALSE)), VLOOKUP(E1474,Store_Showcase!B2:I144,8, FALSE))</f>
      </c>
      <c r="T1474" s="1">
        <f>VLOOKUP(G1474,Sku_Consolidated!A2:R957,18,FALSE)</f>
      </c>
      <c r="U1474" s="1" t="s">
        <v>3906</v>
      </c>
      <c r="V1474" s="1">
        <f>IF(VLOOKUP(G1474,Sku_Consolidated!A2:S957,19,FALSE)="SHOWCASE", VLOOKUP(E1474,Store_Showcase!B2:L144,11, FALSE), IF(VLOOKUP(G1474,Sku_Consolidated!A2:S957,19,FALSE)="VAM",VLOOKUP(E1474,Store_VAM!B2:L273,11, FALSE),VLOOKUP(E1474,Store_SRP!B2:L110,11, FALSE)))</f>
      </c>
      <c r="W1474" s="1">
        <f>VLOOKUP(G1474,Sku_Consolidated!A2:W957,11,FALSE)</f>
      </c>
      <c r="X1474" s="1">
        <f>VLOOKUP(G1474,Sku_Consolidated!A2:H957,8,FALSE)</f>
      </c>
      <c r="Y1474" s="1">
        <f>VLOOKUP(G1474,Sku_Consolidated!A2:I957,9,FALSE)</f>
      </c>
      <c r="Z1474" s="1" t="s">
        <v>41</v>
      </c>
      <c r="AA1474" s="1">
        <f>VLOOKUP(G1474,Sku_Consolidated!A2:E957,5,FALSE)</f>
      </c>
      <c r="AB1474" s="1">
        <f>IF(VLOOKUP(G1474,Sku_Consolidated!A2:S957,19,FALSE)="SHOWCASE", VLOOKUP(E1474,Store_Showcase!B2:N144,13, FALSE), IF(VLOOKUP(G1474,Sku_Consolidated!A2:S957,19,FALSE)="VAM",VLOOKUP(E1474,Store_VAM!B2:N273,13, FALSE),VLOOKUP(E1474,Store_SRP!B2:N110,13, FALSE)))</f>
      </c>
      <c r="AC1474" s="1">
        <f>IF(IFERROR(AB1474,TRUE)=TRUE, "-","OK")</f>
      </c>
      <c r="AD1474" s="11" t="s">
        <v>37</v>
      </c>
      <c r="AE1474" s="11" t="s">
        <v>37</v>
      </c>
      <c r="AF1474" s="1">
        <f>IF(IFERROR(VLOOKUP(E1474,Store_Showcase!B2:H144,{5}, FALSE), TRUE)=TRUE, IF(IFERROR(VLOOKUP(E1474,Store_SRP!B2:H110,{5}, FALSE), TRUE)=TRUE,VLOOKUP(E1474,Store_VAM!B2:H273,{5}, FALSE),VLOOKUP(E1474,Store_SRP!B2:H110,{5}, FALSE)), VLOOKUP(E1474,Store_Showcase!B2:H144,{5}, FALSE))</f>
      </c>
      <c r="AG1474" s="1">
        <f>IF(IFERROR(VLOOKUP(E1474,Store_Showcase!B2:H144,{6}, FALSE), TRUE)=TRUE, IF(IFERROR(VLOOKUP(E1474,Store_SRP!B2:H110,{6}, FALSE), TRUE)=TRUE,VLOOKUP(E1474,Store_VAM!B2:H273,{6}, FALSE),VLOOKUP(E1474,Store_SRP!B2:H110,{6}, FALSE)), VLOOKUP(E1474,Store_Showcase!B2:H144,{6}, FALSE))</f>
      </c>
      <c r="AH1474" s="1">
        <f>VLOOKUP(G1474,Sku_Consolidated!A2:R957,18,FALSE)</f>
      </c>
      <c r="AI1474" s="1">
        <f>VLOOKUP(G1474,Sku_Consolidated!A2:S957,19,FALSE)</f>
      </c>
      <c r="AJ1474" s="1">
        <f>VLOOKUP(G1474,Sku_Consolidated!A2:T957,20,FALSE)</f>
      </c>
    </row>
    <row r="1475" spans="1:36" x14ac:dyDescent="0.25">
      <c r="A1475" s="1">
        <v>2024</v>
      </c>
      <c r="B1475" s="1" t="s">
        <v>31</v>
      </c>
      <c r="C1475" s="1" t="s">
        <v>32</v>
      </c>
      <c r="D1475" s="1" t="s">
        <v>33</v>
      </c>
      <c r="E1475" s="9" t="s">
        <v>3600</v>
      </c>
      <c r="F1475" s="1">
        <f>IF(VLOOKUP(G1475,Sku_Consolidated!A2:S957,{19},FALSE)="SHOWCASE", VLOOKUP(E1475,Store_Showcase!B2:C144,{2}, FALSE), IF(VLOOKUP(G1475,Sku_Consolidated!A2:S957,{19},FALSE)="VAM",VLOOKUP(E1475,Store_VAM!B2:C273,{2}, FALSE),VLOOKUP(E1475,Store_SRP!B2:C110,{2}, FALSE)))</f>
      </c>
      <c r="G1475" s="1">
        <v>14267</v>
      </c>
      <c r="H1475" s="1" t="s">
        <v>1438</v>
      </c>
      <c r="I1475" s="10" t="s">
        <v>3907</v>
      </c>
      <c r="J1475" s="1">
        <f>VLOOKUP(G1475,Sku_Consolidated!A2:C957, 3, FALSE)</f>
      </c>
      <c r="K1475" s="10">
        <f>IF(J1475="PACK", I1475, 0)</f>
      </c>
      <c r="L1475" s="10">
        <f>IF(J1475="KG", I1475, I1475 * VLOOKUP(G1475,Sku_Consolidated!A2:U957,21,FALSE))</f>
      </c>
      <c r="M1475" s="10" t="s">
        <v>37</v>
      </c>
      <c r="N1475" s="11" t="s">
        <v>3908</v>
      </c>
      <c r="O1475" s="10" t="s">
        <v>3909</v>
      </c>
      <c r="P1475" s="10">
        <f>N1475 - O1475</f>
      </c>
      <c r="Q1475" s="1">
        <f>VLOOKUP(G1475,Sku_Consolidated!A2:G957,7, FALSE)</f>
      </c>
      <c r="R1475" s="1">
        <f>IF(IFERROR(VLOOKUP(E1475,Store_Showcase!B2:H144,7, FALSE), TRUE)=TRUE, IF(IFERROR(VLOOKUP(E1475,Store_SRP!B2:H110,7, FALSE), TRUE)=TRUE,VLOOKUP(E1475,Store_VAM!B2:H273,7, FALSE),VLOOKUP(E1475,Store_SRP!B2:H110,7, FALSE)), VLOOKUP(E1475,Store_Showcase!B2:H144,7, FALSE))</f>
      </c>
      <c r="S1475" s="1">
        <f>IF(IFERROR(VLOOKUP(E1475,Store_Showcase!B2:I144,8, FALSE), TRUE)=TRUE, IF(IFERROR(VLOOKUP(E1475,Store_SRP!B2:I110,8, FALSE), TRUE)=TRUE,VLOOKUP(E1475,Store_VAM!B2:I273,8, FALSE),VLOOKUP(E1475,Store_SRP!B2:I110,8, FALSE)), VLOOKUP(E1475,Store_Showcase!B2:I144,8, FALSE))</f>
      </c>
      <c r="T1475" s="1">
        <f>VLOOKUP(G1475,Sku_Consolidated!A2:R957,18,FALSE)</f>
      </c>
      <c r="U1475" s="1" t="s">
        <v>3906</v>
      </c>
      <c r="V1475" s="1">
        <f>IF(VLOOKUP(G1475,Sku_Consolidated!A2:S957,19,FALSE)="SHOWCASE", VLOOKUP(E1475,Store_Showcase!B2:L144,11, FALSE), IF(VLOOKUP(G1475,Sku_Consolidated!A2:S957,19,FALSE)="VAM",VLOOKUP(E1475,Store_VAM!B2:L273,11, FALSE),VLOOKUP(E1475,Store_SRP!B2:L110,11, FALSE)))</f>
      </c>
      <c r="W1475" s="1">
        <f>VLOOKUP(G1475,Sku_Consolidated!A2:W957,11,FALSE)</f>
      </c>
      <c r="X1475" s="1">
        <f>VLOOKUP(G1475,Sku_Consolidated!A2:H957,8,FALSE)</f>
      </c>
      <c r="Y1475" s="1">
        <f>VLOOKUP(G1475,Sku_Consolidated!A2:I957,9,FALSE)</f>
      </c>
      <c r="Z1475" s="1" t="s">
        <v>41</v>
      </c>
      <c r="AA1475" s="1">
        <f>VLOOKUP(G1475,Sku_Consolidated!A2:E957,5,FALSE)</f>
      </c>
      <c r="AB1475" s="1">
        <f>IF(VLOOKUP(G1475,Sku_Consolidated!A2:S957,19,FALSE)="SHOWCASE", VLOOKUP(E1475,Store_Showcase!B2:N144,13, FALSE), IF(VLOOKUP(G1475,Sku_Consolidated!A2:S957,19,FALSE)="VAM",VLOOKUP(E1475,Store_VAM!B2:N273,13, FALSE),VLOOKUP(E1475,Store_SRP!B2:N110,13, FALSE)))</f>
      </c>
      <c r="AC1475" s="1">
        <f>IF(IFERROR(AB1475,TRUE)=TRUE, "-","OK")</f>
      </c>
      <c r="AD1475" s="11" t="s">
        <v>37</v>
      </c>
      <c r="AE1475" s="11" t="s">
        <v>37</v>
      </c>
      <c r="AF1475" s="1">
        <f>IF(IFERROR(VLOOKUP(E1475,Store_Showcase!B2:H144,{5}, FALSE), TRUE)=TRUE, IF(IFERROR(VLOOKUP(E1475,Store_SRP!B2:H110,{5}, FALSE), TRUE)=TRUE,VLOOKUP(E1475,Store_VAM!B2:H273,{5}, FALSE),VLOOKUP(E1475,Store_SRP!B2:H110,{5}, FALSE)), VLOOKUP(E1475,Store_Showcase!B2:H144,{5}, FALSE))</f>
      </c>
      <c r="AG1475" s="1">
        <f>IF(IFERROR(VLOOKUP(E1475,Store_Showcase!B2:H144,{6}, FALSE), TRUE)=TRUE, IF(IFERROR(VLOOKUP(E1475,Store_SRP!B2:H110,{6}, FALSE), TRUE)=TRUE,VLOOKUP(E1475,Store_VAM!B2:H273,{6}, FALSE),VLOOKUP(E1475,Store_SRP!B2:H110,{6}, FALSE)), VLOOKUP(E1475,Store_Showcase!B2:H144,{6}, FALSE))</f>
      </c>
      <c r="AH1475" s="1">
        <f>VLOOKUP(G1475,Sku_Consolidated!A2:R957,18,FALSE)</f>
      </c>
      <c r="AI1475" s="1">
        <f>VLOOKUP(G1475,Sku_Consolidated!A2:S957,19,FALSE)</f>
      </c>
      <c r="AJ1475" s="1">
        <f>VLOOKUP(G1475,Sku_Consolidated!A2:T957,20,FALSE)</f>
      </c>
    </row>
    <row r="1476" spans="1:36" x14ac:dyDescent="0.25">
      <c r="A1476" s="1">
        <v>2024</v>
      </c>
      <c r="B1476" s="1" t="s">
        <v>31</v>
      </c>
      <c r="C1476" s="1" t="s">
        <v>32</v>
      </c>
      <c r="D1476" s="1" t="s">
        <v>33</v>
      </c>
      <c r="E1476" s="9" t="s">
        <v>3600</v>
      </c>
      <c r="F1476" s="1">
        <f>IF(VLOOKUP(G1476,Sku_Consolidated!A2:S957,{19},FALSE)="SHOWCASE", VLOOKUP(E1476,Store_Showcase!B2:C144,{2}, FALSE), IF(VLOOKUP(G1476,Sku_Consolidated!A2:S957,{19},FALSE)="VAM",VLOOKUP(E1476,Store_VAM!B2:C273,{2}, FALSE),VLOOKUP(E1476,Store_SRP!B2:C110,{2}, FALSE)))</f>
      </c>
      <c r="G1476" s="1">
        <v>14268</v>
      </c>
      <c r="H1476" s="1" t="s">
        <v>1442</v>
      </c>
      <c r="I1476" s="10" t="s">
        <v>3910</v>
      </c>
      <c r="J1476" s="1">
        <f>VLOOKUP(G1476,Sku_Consolidated!A2:C957, 3, FALSE)</f>
      </c>
      <c r="K1476" s="10">
        <f>IF(J1476="PACK", I1476, 0)</f>
      </c>
      <c r="L1476" s="10">
        <f>IF(J1476="KG", I1476, I1476 * VLOOKUP(G1476,Sku_Consolidated!A2:U957,21,FALSE))</f>
      </c>
      <c r="M1476" s="10" t="s">
        <v>37</v>
      </c>
      <c r="N1476" s="11" t="s">
        <v>3911</v>
      </c>
      <c r="O1476" s="10" t="s">
        <v>3912</v>
      </c>
      <c r="P1476" s="10">
        <f>N1476 - O1476</f>
      </c>
      <c r="Q1476" s="1">
        <f>VLOOKUP(G1476,Sku_Consolidated!A2:G957,7, FALSE)</f>
      </c>
      <c r="R1476" s="1">
        <f>IF(IFERROR(VLOOKUP(E1476,Store_Showcase!B2:H144,7, FALSE), TRUE)=TRUE, IF(IFERROR(VLOOKUP(E1476,Store_SRP!B2:H110,7, FALSE), TRUE)=TRUE,VLOOKUP(E1476,Store_VAM!B2:H273,7, FALSE),VLOOKUP(E1476,Store_SRP!B2:H110,7, FALSE)), VLOOKUP(E1476,Store_Showcase!B2:H144,7, FALSE))</f>
      </c>
      <c r="S1476" s="1">
        <f>IF(IFERROR(VLOOKUP(E1476,Store_Showcase!B2:I144,8, FALSE), TRUE)=TRUE, IF(IFERROR(VLOOKUP(E1476,Store_SRP!B2:I110,8, FALSE), TRUE)=TRUE,VLOOKUP(E1476,Store_VAM!B2:I273,8, FALSE),VLOOKUP(E1476,Store_SRP!B2:I110,8, FALSE)), VLOOKUP(E1476,Store_Showcase!B2:I144,8, FALSE))</f>
      </c>
      <c r="T1476" s="1">
        <f>VLOOKUP(G1476,Sku_Consolidated!A2:R957,18,FALSE)</f>
      </c>
      <c r="U1476" s="1" t="s">
        <v>3906</v>
      </c>
      <c r="V1476" s="1">
        <f>IF(VLOOKUP(G1476,Sku_Consolidated!A2:S957,19,FALSE)="SHOWCASE", VLOOKUP(E1476,Store_Showcase!B2:L144,11, FALSE), IF(VLOOKUP(G1476,Sku_Consolidated!A2:S957,19,FALSE)="VAM",VLOOKUP(E1476,Store_VAM!B2:L273,11, FALSE),VLOOKUP(E1476,Store_SRP!B2:L110,11, FALSE)))</f>
      </c>
      <c r="W1476" s="1">
        <f>VLOOKUP(G1476,Sku_Consolidated!A2:W957,11,FALSE)</f>
      </c>
      <c r="X1476" s="1">
        <f>VLOOKUP(G1476,Sku_Consolidated!A2:H957,8,FALSE)</f>
      </c>
      <c r="Y1476" s="1">
        <f>VLOOKUP(G1476,Sku_Consolidated!A2:I957,9,FALSE)</f>
      </c>
      <c r="Z1476" s="1" t="s">
        <v>41</v>
      </c>
      <c r="AA1476" s="1">
        <f>VLOOKUP(G1476,Sku_Consolidated!A2:E957,5,FALSE)</f>
      </c>
      <c r="AB1476" s="1">
        <f>IF(VLOOKUP(G1476,Sku_Consolidated!A2:S957,19,FALSE)="SHOWCASE", VLOOKUP(E1476,Store_Showcase!B2:N144,13, FALSE), IF(VLOOKUP(G1476,Sku_Consolidated!A2:S957,19,FALSE)="VAM",VLOOKUP(E1476,Store_VAM!B2:N273,13, FALSE),VLOOKUP(E1476,Store_SRP!B2:N110,13, FALSE)))</f>
      </c>
      <c r="AC1476" s="1">
        <f>IF(IFERROR(AB1476,TRUE)=TRUE, "-","OK")</f>
      </c>
      <c r="AD1476" s="11" t="s">
        <v>37</v>
      </c>
      <c r="AE1476" s="11" t="s">
        <v>37</v>
      </c>
      <c r="AF1476" s="1">
        <f>IF(IFERROR(VLOOKUP(E1476,Store_Showcase!B2:H144,{5}, FALSE), TRUE)=TRUE, IF(IFERROR(VLOOKUP(E1476,Store_SRP!B2:H110,{5}, FALSE), TRUE)=TRUE,VLOOKUP(E1476,Store_VAM!B2:H273,{5}, FALSE),VLOOKUP(E1476,Store_SRP!B2:H110,{5}, FALSE)), VLOOKUP(E1476,Store_Showcase!B2:H144,{5}, FALSE))</f>
      </c>
      <c r="AG1476" s="1">
        <f>IF(IFERROR(VLOOKUP(E1476,Store_Showcase!B2:H144,{6}, FALSE), TRUE)=TRUE, IF(IFERROR(VLOOKUP(E1476,Store_SRP!B2:H110,{6}, FALSE), TRUE)=TRUE,VLOOKUP(E1476,Store_VAM!B2:H273,{6}, FALSE),VLOOKUP(E1476,Store_SRP!B2:H110,{6}, FALSE)), VLOOKUP(E1476,Store_Showcase!B2:H144,{6}, FALSE))</f>
      </c>
      <c r="AH1476" s="1">
        <f>VLOOKUP(G1476,Sku_Consolidated!A2:R957,18,FALSE)</f>
      </c>
      <c r="AI1476" s="1">
        <f>VLOOKUP(G1476,Sku_Consolidated!A2:S957,19,FALSE)</f>
      </c>
      <c r="AJ1476" s="1">
        <f>VLOOKUP(G1476,Sku_Consolidated!A2:T957,20,FALSE)</f>
      </c>
    </row>
    <row r="1477" spans="1:36" x14ac:dyDescent="0.25">
      <c r="A1477" s="1">
        <v>2024</v>
      </c>
      <c r="B1477" s="1" t="s">
        <v>31</v>
      </c>
      <c r="C1477" s="1" t="s">
        <v>32</v>
      </c>
      <c r="D1477" s="1" t="s">
        <v>33</v>
      </c>
      <c r="E1477" s="9" t="s">
        <v>3600</v>
      </c>
      <c r="F1477" s="1">
        <f>IF(VLOOKUP(G1477,Sku_Consolidated!A2:S957,{19},FALSE)="SHOWCASE", VLOOKUP(E1477,Store_Showcase!B2:C144,{2}, FALSE), IF(VLOOKUP(G1477,Sku_Consolidated!A2:S957,{19},FALSE)="VAM",VLOOKUP(E1477,Store_VAM!B2:C273,{2}, FALSE),VLOOKUP(E1477,Store_SRP!B2:C110,{2}, FALSE)))</f>
      </c>
      <c r="G1477" s="1">
        <v>14269</v>
      </c>
      <c r="H1477" s="1" t="s">
        <v>1446</v>
      </c>
      <c r="I1477" s="10" t="s">
        <v>3913</v>
      </c>
      <c r="J1477" s="1">
        <f>VLOOKUP(G1477,Sku_Consolidated!A2:C957, 3, FALSE)</f>
      </c>
      <c r="K1477" s="10">
        <f>IF(J1477="PACK", I1477, 0)</f>
      </c>
      <c r="L1477" s="10">
        <f>IF(J1477="KG", I1477, I1477 * VLOOKUP(G1477,Sku_Consolidated!A2:U957,21,FALSE))</f>
      </c>
      <c r="M1477" s="10" t="s">
        <v>37</v>
      </c>
      <c r="N1477" s="11" t="s">
        <v>3914</v>
      </c>
      <c r="O1477" s="10" t="s">
        <v>3915</v>
      </c>
      <c r="P1477" s="10">
        <f>N1477 - O1477</f>
      </c>
      <c r="Q1477" s="1">
        <f>VLOOKUP(G1477,Sku_Consolidated!A2:G957,7, FALSE)</f>
      </c>
      <c r="R1477" s="1">
        <f>IF(IFERROR(VLOOKUP(E1477,Store_Showcase!B2:H144,7, FALSE), TRUE)=TRUE, IF(IFERROR(VLOOKUP(E1477,Store_SRP!B2:H110,7, FALSE), TRUE)=TRUE,VLOOKUP(E1477,Store_VAM!B2:H273,7, FALSE),VLOOKUP(E1477,Store_SRP!B2:H110,7, FALSE)), VLOOKUP(E1477,Store_Showcase!B2:H144,7, FALSE))</f>
      </c>
      <c r="S1477" s="1">
        <f>IF(IFERROR(VLOOKUP(E1477,Store_Showcase!B2:I144,8, FALSE), TRUE)=TRUE, IF(IFERROR(VLOOKUP(E1477,Store_SRP!B2:I110,8, FALSE), TRUE)=TRUE,VLOOKUP(E1477,Store_VAM!B2:I273,8, FALSE),VLOOKUP(E1477,Store_SRP!B2:I110,8, FALSE)), VLOOKUP(E1477,Store_Showcase!B2:I144,8, FALSE))</f>
      </c>
      <c r="T1477" s="1">
        <f>VLOOKUP(G1477,Sku_Consolidated!A2:R957,18,FALSE)</f>
      </c>
      <c r="U1477" s="1" t="s">
        <v>3906</v>
      </c>
      <c r="V1477" s="1">
        <f>IF(VLOOKUP(G1477,Sku_Consolidated!A2:S957,19,FALSE)="SHOWCASE", VLOOKUP(E1477,Store_Showcase!B2:L144,11, FALSE), IF(VLOOKUP(G1477,Sku_Consolidated!A2:S957,19,FALSE)="VAM",VLOOKUP(E1477,Store_VAM!B2:L273,11, FALSE),VLOOKUP(E1477,Store_SRP!B2:L110,11, FALSE)))</f>
      </c>
      <c r="W1477" s="1">
        <f>VLOOKUP(G1477,Sku_Consolidated!A2:W957,11,FALSE)</f>
      </c>
      <c r="X1477" s="1">
        <f>VLOOKUP(G1477,Sku_Consolidated!A2:H957,8,FALSE)</f>
      </c>
      <c r="Y1477" s="1">
        <f>VLOOKUP(G1477,Sku_Consolidated!A2:I957,9,FALSE)</f>
      </c>
      <c r="Z1477" s="1" t="s">
        <v>41</v>
      </c>
      <c r="AA1477" s="1">
        <f>VLOOKUP(G1477,Sku_Consolidated!A2:E957,5,FALSE)</f>
      </c>
      <c r="AB1477" s="1">
        <f>IF(VLOOKUP(G1477,Sku_Consolidated!A2:S957,19,FALSE)="SHOWCASE", VLOOKUP(E1477,Store_Showcase!B2:N144,13, FALSE), IF(VLOOKUP(G1477,Sku_Consolidated!A2:S957,19,FALSE)="VAM",VLOOKUP(E1477,Store_VAM!B2:N273,13, FALSE),VLOOKUP(E1477,Store_SRP!B2:N110,13, FALSE)))</f>
      </c>
      <c r="AC1477" s="1">
        <f>IF(IFERROR(AB1477,TRUE)=TRUE, "-","OK")</f>
      </c>
      <c r="AD1477" s="11" t="s">
        <v>37</v>
      </c>
      <c r="AE1477" s="11" t="s">
        <v>37</v>
      </c>
      <c r="AF1477" s="1">
        <f>IF(IFERROR(VLOOKUP(E1477,Store_Showcase!B2:H144,{5}, FALSE), TRUE)=TRUE, IF(IFERROR(VLOOKUP(E1477,Store_SRP!B2:H110,{5}, FALSE), TRUE)=TRUE,VLOOKUP(E1477,Store_VAM!B2:H273,{5}, FALSE),VLOOKUP(E1477,Store_SRP!B2:H110,{5}, FALSE)), VLOOKUP(E1477,Store_Showcase!B2:H144,{5}, FALSE))</f>
      </c>
      <c r="AG1477" s="1">
        <f>IF(IFERROR(VLOOKUP(E1477,Store_Showcase!B2:H144,{6}, FALSE), TRUE)=TRUE, IF(IFERROR(VLOOKUP(E1477,Store_SRP!B2:H110,{6}, FALSE), TRUE)=TRUE,VLOOKUP(E1477,Store_VAM!B2:H273,{6}, FALSE),VLOOKUP(E1477,Store_SRP!B2:H110,{6}, FALSE)), VLOOKUP(E1477,Store_Showcase!B2:H144,{6}, FALSE))</f>
      </c>
      <c r="AH1477" s="1">
        <f>VLOOKUP(G1477,Sku_Consolidated!A2:R957,18,FALSE)</f>
      </c>
      <c r="AI1477" s="1">
        <f>VLOOKUP(G1477,Sku_Consolidated!A2:S957,19,FALSE)</f>
      </c>
      <c r="AJ1477" s="1">
        <f>VLOOKUP(G1477,Sku_Consolidated!A2:T957,20,FALSE)</f>
      </c>
    </row>
    <row r="1478" spans="1:36" x14ac:dyDescent="0.25">
      <c r="A1478" s="1">
        <v>2024</v>
      </c>
      <c r="B1478" s="1" t="s">
        <v>31</v>
      </c>
      <c r="C1478" s="1" t="s">
        <v>32</v>
      </c>
      <c r="D1478" s="1" t="s">
        <v>33</v>
      </c>
      <c r="E1478" s="9" t="s">
        <v>3600</v>
      </c>
      <c r="F1478" s="1">
        <f>IF(VLOOKUP(G1478,Sku_Consolidated!A2:S957,{19},FALSE)="SHOWCASE", VLOOKUP(E1478,Store_Showcase!B2:C144,{2}, FALSE), IF(VLOOKUP(G1478,Sku_Consolidated!A2:S957,{19},FALSE)="VAM",VLOOKUP(E1478,Store_VAM!B2:C273,{2}, FALSE),VLOOKUP(E1478,Store_SRP!B2:C110,{2}, FALSE)))</f>
      </c>
      <c r="G1478" s="1">
        <v>14270</v>
      </c>
      <c r="H1478" s="1" t="s">
        <v>1450</v>
      </c>
      <c r="I1478" s="10" t="s">
        <v>3916</v>
      </c>
      <c r="J1478" s="1">
        <f>VLOOKUP(G1478,Sku_Consolidated!A2:C957, 3, FALSE)</f>
      </c>
      <c r="K1478" s="10">
        <f>IF(J1478="PACK", I1478, 0)</f>
      </c>
      <c r="L1478" s="10">
        <f>IF(J1478="KG", I1478, I1478 * VLOOKUP(G1478,Sku_Consolidated!A2:U957,21,FALSE))</f>
      </c>
      <c r="M1478" s="10" t="s">
        <v>37</v>
      </c>
      <c r="N1478" s="11" t="s">
        <v>3917</v>
      </c>
      <c r="O1478" s="10" t="s">
        <v>3918</v>
      </c>
      <c r="P1478" s="10">
        <f>N1478 - O1478</f>
      </c>
      <c r="Q1478" s="1">
        <f>VLOOKUP(G1478,Sku_Consolidated!A2:G957,7, FALSE)</f>
      </c>
      <c r="R1478" s="1">
        <f>IF(IFERROR(VLOOKUP(E1478,Store_Showcase!B2:H144,7, FALSE), TRUE)=TRUE, IF(IFERROR(VLOOKUP(E1478,Store_SRP!B2:H110,7, FALSE), TRUE)=TRUE,VLOOKUP(E1478,Store_VAM!B2:H273,7, FALSE),VLOOKUP(E1478,Store_SRP!B2:H110,7, FALSE)), VLOOKUP(E1478,Store_Showcase!B2:H144,7, FALSE))</f>
      </c>
      <c r="S1478" s="1">
        <f>IF(IFERROR(VLOOKUP(E1478,Store_Showcase!B2:I144,8, FALSE), TRUE)=TRUE, IF(IFERROR(VLOOKUP(E1478,Store_SRP!B2:I110,8, FALSE), TRUE)=TRUE,VLOOKUP(E1478,Store_VAM!B2:I273,8, FALSE),VLOOKUP(E1478,Store_SRP!B2:I110,8, FALSE)), VLOOKUP(E1478,Store_Showcase!B2:I144,8, FALSE))</f>
      </c>
      <c r="T1478" s="1">
        <f>VLOOKUP(G1478,Sku_Consolidated!A2:R957,18,FALSE)</f>
      </c>
      <c r="U1478" s="1" t="s">
        <v>3906</v>
      </c>
      <c r="V1478" s="1">
        <f>IF(VLOOKUP(G1478,Sku_Consolidated!A2:S957,19,FALSE)="SHOWCASE", VLOOKUP(E1478,Store_Showcase!B2:L144,11, FALSE), IF(VLOOKUP(G1478,Sku_Consolidated!A2:S957,19,FALSE)="VAM",VLOOKUP(E1478,Store_VAM!B2:L273,11, FALSE),VLOOKUP(E1478,Store_SRP!B2:L110,11, FALSE)))</f>
      </c>
      <c r="W1478" s="1">
        <f>VLOOKUP(G1478,Sku_Consolidated!A2:W957,11,FALSE)</f>
      </c>
      <c r="X1478" s="1">
        <f>VLOOKUP(G1478,Sku_Consolidated!A2:H957,8,FALSE)</f>
      </c>
      <c r="Y1478" s="1">
        <f>VLOOKUP(G1478,Sku_Consolidated!A2:I957,9,FALSE)</f>
      </c>
      <c r="Z1478" s="1" t="s">
        <v>41</v>
      </c>
      <c r="AA1478" s="1">
        <f>VLOOKUP(G1478,Sku_Consolidated!A2:E957,5,FALSE)</f>
      </c>
      <c r="AB1478" s="1">
        <f>IF(VLOOKUP(G1478,Sku_Consolidated!A2:S957,19,FALSE)="SHOWCASE", VLOOKUP(E1478,Store_Showcase!B2:N144,13, FALSE), IF(VLOOKUP(G1478,Sku_Consolidated!A2:S957,19,FALSE)="VAM",VLOOKUP(E1478,Store_VAM!B2:N273,13, FALSE),VLOOKUP(E1478,Store_SRP!B2:N110,13, FALSE)))</f>
      </c>
      <c r="AC1478" s="1">
        <f>IF(IFERROR(AB1478,TRUE)=TRUE, "-","OK")</f>
      </c>
      <c r="AD1478" s="11" t="s">
        <v>37</v>
      </c>
      <c r="AE1478" s="11" t="s">
        <v>37</v>
      </c>
      <c r="AF1478" s="1">
        <f>IF(IFERROR(VLOOKUP(E1478,Store_Showcase!B2:H144,{5}, FALSE), TRUE)=TRUE, IF(IFERROR(VLOOKUP(E1478,Store_SRP!B2:H110,{5}, FALSE), TRUE)=TRUE,VLOOKUP(E1478,Store_VAM!B2:H273,{5}, FALSE),VLOOKUP(E1478,Store_SRP!B2:H110,{5}, FALSE)), VLOOKUP(E1478,Store_Showcase!B2:H144,{5}, FALSE))</f>
      </c>
      <c r="AG1478" s="1">
        <f>IF(IFERROR(VLOOKUP(E1478,Store_Showcase!B2:H144,{6}, FALSE), TRUE)=TRUE, IF(IFERROR(VLOOKUP(E1478,Store_SRP!B2:H110,{6}, FALSE), TRUE)=TRUE,VLOOKUP(E1478,Store_VAM!B2:H273,{6}, FALSE),VLOOKUP(E1478,Store_SRP!B2:H110,{6}, FALSE)), VLOOKUP(E1478,Store_Showcase!B2:H144,{6}, FALSE))</f>
      </c>
      <c r="AH1478" s="1">
        <f>VLOOKUP(G1478,Sku_Consolidated!A2:R957,18,FALSE)</f>
      </c>
      <c r="AI1478" s="1">
        <f>VLOOKUP(G1478,Sku_Consolidated!A2:S957,19,FALSE)</f>
      </c>
      <c r="AJ1478" s="1">
        <f>VLOOKUP(G1478,Sku_Consolidated!A2:T957,20,FALSE)</f>
      </c>
    </row>
    <row r="1479" spans="1:36" x14ac:dyDescent="0.25">
      <c r="A1479" s="1">
        <v>2024</v>
      </c>
      <c r="B1479" s="1" t="s">
        <v>31</v>
      </c>
      <c r="C1479" s="1" t="s">
        <v>32</v>
      </c>
      <c r="D1479" s="1" t="s">
        <v>33</v>
      </c>
      <c r="E1479" s="9" t="s">
        <v>3600</v>
      </c>
      <c r="F1479" s="1">
        <f>IF(VLOOKUP(G1479,Sku_Consolidated!A2:S957,{19},FALSE)="SHOWCASE", VLOOKUP(E1479,Store_Showcase!B2:C144,{2}, FALSE), IF(VLOOKUP(G1479,Sku_Consolidated!A2:S957,{19},FALSE)="VAM",VLOOKUP(E1479,Store_VAM!B2:C273,{2}, FALSE),VLOOKUP(E1479,Store_SRP!B2:C110,{2}, FALSE)))</f>
      </c>
      <c r="G1479" s="1">
        <v>14275</v>
      </c>
      <c r="H1479" s="1" t="s">
        <v>1454</v>
      </c>
      <c r="I1479" s="10" t="s">
        <v>3919</v>
      </c>
      <c r="J1479" s="1">
        <f>VLOOKUP(G1479,Sku_Consolidated!A2:C957, 3, FALSE)</f>
      </c>
      <c r="K1479" s="10">
        <f>IF(J1479="PACK", I1479, 0)</f>
      </c>
      <c r="L1479" s="10">
        <f>IF(J1479="KG", I1479, I1479 * VLOOKUP(G1479,Sku_Consolidated!A2:U957,21,FALSE))</f>
      </c>
      <c r="M1479" s="10" t="s">
        <v>37</v>
      </c>
      <c r="N1479" s="11" t="s">
        <v>3920</v>
      </c>
      <c r="O1479" s="10" t="s">
        <v>3921</v>
      </c>
      <c r="P1479" s="10">
        <f>N1479 - O1479</f>
      </c>
      <c r="Q1479" s="1">
        <f>VLOOKUP(G1479,Sku_Consolidated!A2:G957,7, FALSE)</f>
      </c>
      <c r="R1479" s="1">
        <f>IF(IFERROR(VLOOKUP(E1479,Store_Showcase!B2:H144,7, FALSE), TRUE)=TRUE, IF(IFERROR(VLOOKUP(E1479,Store_SRP!B2:H110,7, FALSE), TRUE)=TRUE,VLOOKUP(E1479,Store_VAM!B2:H273,7, FALSE),VLOOKUP(E1479,Store_SRP!B2:H110,7, FALSE)), VLOOKUP(E1479,Store_Showcase!B2:H144,7, FALSE))</f>
      </c>
      <c r="S1479" s="1">
        <f>IF(IFERROR(VLOOKUP(E1479,Store_Showcase!B2:I144,8, FALSE), TRUE)=TRUE, IF(IFERROR(VLOOKUP(E1479,Store_SRP!B2:I110,8, FALSE), TRUE)=TRUE,VLOOKUP(E1479,Store_VAM!B2:I273,8, FALSE),VLOOKUP(E1479,Store_SRP!B2:I110,8, FALSE)), VLOOKUP(E1479,Store_Showcase!B2:I144,8, FALSE))</f>
      </c>
      <c r="T1479" s="1">
        <f>VLOOKUP(G1479,Sku_Consolidated!A2:R957,18,FALSE)</f>
      </c>
      <c r="U1479" s="1" t="s">
        <v>3906</v>
      </c>
      <c r="V1479" s="1">
        <f>IF(VLOOKUP(G1479,Sku_Consolidated!A2:S957,19,FALSE)="SHOWCASE", VLOOKUP(E1479,Store_Showcase!B2:L144,11, FALSE), IF(VLOOKUP(G1479,Sku_Consolidated!A2:S957,19,FALSE)="VAM",VLOOKUP(E1479,Store_VAM!B2:L273,11, FALSE),VLOOKUP(E1479,Store_SRP!B2:L110,11, FALSE)))</f>
      </c>
      <c r="W1479" s="1">
        <f>VLOOKUP(G1479,Sku_Consolidated!A2:W957,11,FALSE)</f>
      </c>
      <c r="X1479" s="1">
        <f>VLOOKUP(G1479,Sku_Consolidated!A2:H957,8,FALSE)</f>
      </c>
      <c r="Y1479" s="1">
        <f>VLOOKUP(G1479,Sku_Consolidated!A2:I957,9,FALSE)</f>
      </c>
      <c r="Z1479" s="1" t="s">
        <v>41</v>
      </c>
      <c r="AA1479" s="1">
        <f>VLOOKUP(G1479,Sku_Consolidated!A2:E957,5,FALSE)</f>
      </c>
      <c r="AB1479" s="1">
        <f>IF(VLOOKUP(G1479,Sku_Consolidated!A2:S957,19,FALSE)="SHOWCASE", VLOOKUP(E1479,Store_Showcase!B2:N144,13, FALSE), IF(VLOOKUP(G1479,Sku_Consolidated!A2:S957,19,FALSE)="VAM",VLOOKUP(E1479,Store_VAM!B2:N273,13, FALSE),VLOOKUP(E1479,Store_SRP!B2:N110,13, FALSE)))</f>
      </c>
      <c r="AC1479" s="1">
        <f>IF(IFERROR(AB1479,TRUE)=TRUE, "-","OK")</f>
      </c>
      <c r="AD1479" s="11" t="s">
        <v>37</v>
      </c>
      <c r="AE1479" s="11" t="s">
        <v>37</v>
      </c>
      <c r="AF1479" s="1">
        <f>IF(IFERROR(VLOOKUP(E1479,Store_Showcase!B2:H144,{5}, FALSE), TRUE)=TRUE, IF(IFERROR(VLOOKUP(E1479,Store_SRP!B2:H110,{5}, FALSE), TRUE)=TRUE,VLOOKUP(E1479,Store_VAM!B2:H273,{5}, FALSE),VLOOKUP(E1479,Store_SRP!B2:H110,{5}, FALSE)), VLOOKUP(E1479,Store_Showcase!B2:H144,{5}, FALSE))</f>
      </c>
      <c r="AG1479" s="1">
        <f>IF(IFERROR(VLOOKUP(E1479,Store_Showcase!B2:H144,{6}, FALSE), TRUE)=TRUE, IF(IFERROR(VLOOKUP(E1479,Store_SRP!B2:H110,{6}, FALSE), TRUE)=TRUE,VLOOKUP(E1479,Store_VAM!B2:H273,{6}, FALSE),VLOOKUP(E1479,Store_SRP!B2:H110,{6}, FALSE)), VLOOKUP(E1479,Store_Showcase!B2:H144,{6}, FALSE))</f>
      </c>
      <c r="AH1479" s="1">
        <f>VLOOKUP(G1479,Sku_Consolidated!A2:R957,18,FALSE)</f>
      </c>
      <c r="AI1479" s="1">
        <f>VLOOKUP(G1479,Sku_Consolidated!A2:S957,19,FALSE)</f>
      </c>
      <c r="AJ1479" s="1">
        <f>VLOOKUP(G1479,Sku_Consolidated!A2:T957,20,FALSE)</f>
      </c>
    </row>
    <row r="1480" spans="1:36" x14ac:dyDescent="0.25">
      <c r="A1480" s="1">
        <v>2024</v>
      </c>
      <c r="B1480" s="1" t="s">
        <v>31</v>
      </c>
      <c r="C1480" s="1" t="s">
        <v>32</v>
      </c>
      <c r="D1480" s="1" t="s">
        <v>33</v>
      </c>
      <c r="E1480" s="9" t="s">
        <v>3600</v>
      </c>
      <c r="F1480" s="1">
        <f>IF(VLOOKUP(G1480,Sku_Consolidated!A2:S957,{19},FALSE)="SHOWCASE", VLOOKUP(E1480,Store_Showcase!B2:C144,{2}, FALSE), IF(VLOOKUP(G1480,Sku_Consolidated!A2:S957,{19},FALSE)="VAM",VLOOKUP(E1480,Store_VAM!B2:C273,{2}, FALSE),VLOOKUP(E1480,Store_SRP!B2:C110,{2}, FALSE)))</f>
      </c>
      <c r="G1480" s="1">
        <v>14280</v>
      </c>
      <c r="H1480" s="1" t="s">
        <v>1458</v>
      </c>
      <c r="I1480" s="10" t="s">
        <v>3922</v>
      </c>
      <c r="J1480" s="1">
        <f>VLOOKUP(G1480,Sku_Consolidated!A2:C957, 3, FALSE)</f>
      </c>
      <c r="K1480" s="10">
        <f>IF(J1480="PACK", I1480, 0)</f>
      </c>
      <c r="L1480" s="10">
        <f>IF(J1480="KG", I1480, I1480 * VLOOKUP(G1480,Sku_Consolidated!A2:U957,21,FALSE))</f>
      </c>
      <c r="M1480" s="10" t="s">
        <v>37</v>
      </c>
      <c r="N1480" s="11" t="s">
        <v>3923</v>
      </c>
      <c r="O1480" s="10" t="s">
        <v>3924</v>
      </c>
      <c r="P1480" s="10">
        <f>N1480 - O1480</f>
      </c>
      <c r="Q1480" s="1">
        <f>VLOOKUP(G1480,Sku_Consolidated!A2:G957,7, FALSE)</f>
      </c>
      <c r="R1480" s="1">
        <f>IF(IFERROR(VLOOKUP(E1480,Store_Showcase!B2:H144,7, FALSE), TRUE)=TRUE, IF(IFERROR(VLOOKUP(E1480,Store_SRP!B2:H110,7, FALSE), TRUE)=TRUE,VLOOKUP(E1480,Store_VAM!B2:H273,7, FALSE),VLOOKUP(E1480,Store_SRP!B2:H110,7, FALSE)), VLOOKUP(E1480,Store_Showcase!B2:H144,7, FALSE))</f>
      </c>
      <c r="S1480" s="1">
        <f>IF(IFERROR(VLOOKUP(E1480,Store_Showcase!B2:I144,8, FALSE), TRUE)=TRUE, IF(IFERROR(VLOOKUP(E1480,Store_SRP!B2:I110,8, FALSE), TRUE)=TRUE,VLOOKUP(E1480,Store_VAM!B2:I273,8, FALSE),VLOOKUP(E1480,Store_SRP!B2:I110,8, FALSE)), VLOOKUP(E1480,Store_Showcase!B2:I144,8, FALSE))</f>
      </c>
      <c r="T1480" s="1">
        <f>VLOOKUP(G1480,Sku_Consolidated!A2:R957,18,FALSE)</f>
      </c>
      <c r="U1480" s="1" t="s">
        <v>3906</v>
      </c>
      <c r="V1480" s="1">
        <f>IF(VLOOKUP(G1480,Sku_Consolidated!A2:S957,19,FALSE)="SHOWCASE", VLOOKUP(E1480,Store_Showcase!B2:L144,11, FALSE), IF(VLOOKUP(G1480,Sku_Consolidated!A2:S957,19,FALSE)="VAM",VLOOKUP(E1480,Store_VAM!B2:L273,11, FALSE),VLOOKUP(E1480,Store_SRP!B2:L110,11, FALSE)))</f>
      </c>
      <c r="W1480" s="1">
        <f>VLOOKUP(G1480,Sku_Consolidated!A2:W957,11,FALSE)</f>
      </c>
      <c r="X1480" s="1">
        <f>VLOOKUP(G1480,Sku_Consolidated!A2:H957,8,FALSE)</f>
      </c>
      <c r="Y1480" s="1">
        <f>VLOOKUP(G1480,Sku_Consolidated!A2:I957,9,FALSE)</f>
      </c>
      <c r="Z1480" s="1" t="s">
        <v>41</v>
      </c>
      <c r="AA1480" s="1">
        <f>VLOOKUP(G1480,Sku_Consolidated!A2:E957,5,FALSE)</f>
      </c>
      <c r="AB1480" s="1">
        <f>IF(VLOOKUP(G1480,Sku_Consolidated!A2:S957,19,FALSE)="SHOWCASE", VLOOKUP(E1480,Store_Showcase!B2:N144,13, FALSE), IF(VLOOKUP(G1480,Sku_Consolidated!A2:S957,19,FALSE)="VAM",VLOOKUP(E1480,Store_VAM!B2:N273,13, FALSE),VLOOKUP(E1480,Store_SRP!B2:N110,13, FALSE)))</f>
      </c>
      <c r="AC1480" s="1">
        <f>IF(IFERROR(AB1480,TRUE)=TRUE, "-","OK")</f>
      </c>
      <c r="AD1480" s="11" t="s">
        <v>37</v>
      </c>
      <c r="AE1480" s="11" t="s">
        <v>37</v>
      </c>
      <c r="AF1480" s="1">
        <f>IF(IFERROR(VLOOKUP(E1480,Store_Showcase!B2:H144,{5}, FALSE), TRUE)=TRUE, IF(IFERROR(VLOOKUP(E1480,Store_SRP!B2:H110,{5}, FALSE), TRUE)=TRUE,VLOOKUP(E1480,Store_VAM!B2:H273,{5}, FALSE),VLOOKUP(E1480,Store_SRP!B2:H110,{5}, FALSE)), VLOOKUP(E1480,Store_Showcase!B2:H144,{5}, FALSE))</f>
      </c>
      <c r="AG1480" s="1">
        <f>IF(IFERROR(VLOOKUP(E1480,Store_Showcase!B2:H144,{6}, FALSE), TRUE)=TRUE, IF(IFERROR(VLOOKUP(E1480,Store_SRP!B2:H110,{6}, FALSE), TRUE)=TRUE,VLOOKUP(E1480,Store_VAM!B2:H273,{6}, FALSE),VLOOKUP(E1480,Store_SRP!B2:H110,{6}, FALSE)), VLOOKUP(E1480,Store_Showcase!B2:H144,{6}, FALSE))</f>
      </c>
      <c r="AH1480" s="1">
        <f>VLOOKUP(G1480,Sku_Consolidated!A2:R957,18,FALSE)</f>
      </c>
      <c r="AI1480" s="1">
        <f>VLOOKUP(G1480,Sku_Consolidated!A2:S957,19,FALSE)</f>
      </c>
      <c r="AJ1480" s="1">
        <f>VLOOKUP(G1480,Sku_Consolidated!A2:T957,20,FALSE)</f>
      </c>
    </row>
    <row r="1481" spans="1:36" x14ac:dyDescent="0.25">
      <c r="A1481" s="1">
        <v>2024</v>
      </c>
      <c r="B1481" s="1" t="s">
        <v>31</v>
      </c>
      <c r="C1481" s="1" t="s">
        <v>32</v>
      </c>
      <c r="D1481" s="1" t="s">
        <v>33</v>
      </c>
      <c r="E1481" s="9" t="s">
        <v>2467</v>
      </c>
      <c r="F1481" s="1">
        <f>IF(VLOOKUP(G1481,Sku_Consolidated!A2:S957,{19},FALSE)="SHOWCASE", VLOOKUP(E1481,Store_Showcase!B2:C144,{2}, FALSE), IF(VLOOKUP(G1481,Sku_Consolidated!A2:S957,{19},FALSE)="VAM",VLOOKUP(E1481,Store_VAM!B2:C273,{2}, FALSE),VLOOKUP(E1481,Store_SRP!B2:C110,{2}, FALSE)))</f>
      </c>
      <c r="G1481" s="1">
        <v>14266</v>
      </c>
      <c r="H1481" s="1" t="s">
        <v>1433</v>
      </c>
      <c r="I1481" s="10" t="s">
        <v>3925</v>
      </c>
      <c r="J1481" s="1">
        <f>VLOOKUP(G1481,Sku_Consolidated!A2:C957, 3, FALSE)</f>
      </c>
      <c r="K1481" s="10">
        <f>IF(J1481="PACK", I1481, 0)</f>
      </c>
      <c r="L1481" s="10">
        <f>IF(J1481="KG", I1481, I1481 * VLOOKUP(G1481,Sku_Consolidated!A2:U957,21,FALSE))</f>
      </c>
      <c r="M1481" s="10" t="s">
        <v>37</v>
      </c>
      <c r="N1481" s="11" t="s">
        <v>3926</v>
      </c>
      <c r="O1481" s="10" t="s">
        <v>3927</v>
      </c>
      <c r="P1481" s="10">
        <f>N1481 - O1481</f>
      </c>
      <c r="Q1481" s="1">
        <f>VLOOKUP(G1481,Sku_Consolidated!A2:G957,7, FALSE)</f>
      </c>
      <c r="R1481" s="1">
        <f>IF(IFERROR(VLOOKUP(E1481,Store_Showcase!B2:H144,7, FALSE), TRUE)=TRUE, IF(IFERROR(VLOOKUP(E1481,Store_SRP!B2:H110,7, FALSE), TRUE)=TRUE,VLOOKUP(E1481,Store_VAM!B2:H273,7, FALSE),VLOOKUP(E1481,Store_SRP!B2:H110,7, FALSE)), VLOOKUP(E1481,Store_Showcase!B2:H144,7, FALSE))</f>
      </c>
      <c r="S1481" s="1">
        <f>IF(IFERROR(VLOOKUP(E1481,Store_Showcase!B2:I144,8, FALSE), TRUE)=TRUE, IF(IFERROR(VLOOKUP(E1481,Store_SRP!B2:I110,8, FALSE), TRUE)=TRUE,VLOOKUP(E1481,Store_VAM!B2:I273,8, FALSE),VLOOKUP(E1481,Store_SRP!B2:I110,8, FALSE)), VLOOKUP(E1481,Store_Showcase!B2:I144,8, FALSE))</f>
      </c>
      <c r="T1481" s="1">
        <f>VLOOKUP(G1481,Sku_Consolidated!A2:R957,18,FALSE)</f>
      </c>
      <c r="U1481" s="1" t="s">
        <v>3928</v>
      </c>
      <c r="V1481" s="1">
        <f>IF(VLOOKUP(G1481,Sku_Consolidated!A2:S957,19,FALSE)="SHOWCASE", VLOOKUP(E1481,Store_Showcase!B2:L144,11, FALSE), IF(VLOOKUP(G1481,Sku_Consolidated!A2:S957,19,FALSE)="VAM",VLOOKUP(E1481,Store_VAM!B2:L273,11, FALSE),VLOOKUP(E1481,Store_SRP!B2:L110,11, FALSE)))</f>
      </c>
      <c r="W1481" s="1">
        <f>VLOOKUP(G1481,Sku_Consolidated!A2:W957,11,FALSE)</f>
      </c>
      <c r="X1481" s="1">
        <f>VLOOKUP(G1481,Sku_Consolidated!A2:H957,8,FALSE)</f>
      </c>
      <c r="Y1481" s="1">
        <f>VLOOKUP(G1481,Sku_Consolidated!A2:I957,9,FALSE)</f>
      </c>
      <c r="Z1481" s="1" t="s">
        <v>41</v>
      </c>
      <c r="AA1481" s="1">
        <f>VLOOKUP(G1481,Sku_Consolidated!A2:E957,5,FALSE)</f>
      </c>
      <c r="AB1481" s="1">
        <f>IF(VLOOKUP(G1481,Sku_Consolidated!A2:S957,19,FALSE)="SHOWCASE", VLOOKUP(E1481,Store_Showcase!B2:N144,13, FALSE), IF(VLOOKUP(G1481,Sku_Consolidated!A2:S957,19,FALSE)="VAM",VLOOKUP(E1481,Store_VAM!B2:N273,13, FALSE),VLOOKUP(E1481,Store_SRP!B2:N110,13, FALSE)))</f>
      </c>
      <c r="AC1481" s="1">
        <f>IF(IFERROR(AB1481,TRUE)=TRUE, "-","OK")</f>
      </c>
      <c r="AD1481" s="11" t="s">
        <v>37</v>
      </c>
      <c r="AE1481" s="11" t="s">
        <v>37</v>
      </c>
      <c r="AF1481" s="1">
        <f>IF(IFERROR(VLOOKUP(E1481,Store_Showcase!B2:H144,{5}, FALSE), TRUE)=TRUE, IF(IFERROR(VLOOKUP(E1481,Store_SRP!B2:H110,{5}, FALSE), TRUE)=TRUE,VLOOKUP(E1481,Store_VAM!B2:H273,{5}, FALSE),VLOOKUP(E1481,Store_SRP!B2:H110,{5}, FALSE)), VLOOKUP(E1481,Store_Showcase!B2:H144,{5}, FALSE))</f>
      </c>
      <c r="AG1481" s="1">
        <f>IF(IFERROR(VLOOKUP(E1481,Store_Showcase!B2:H144,{6}, FALSE), TRUE)=TRUE, IF(IFERROR(VLOOKUP(E1481,Store_SRP!B2:H110,{6}, FALSE), TRUE)=TRUE,VLOOKUP(E1481,Store_VAM!B2:H273,{6}, FALSE),VLOOKUP(E1481,Store_SRP!B2:H110,{6}, FALSE)), VLOOKUP(E1481,Store_Showcase!B2:H144,{6}, FALSE))</f>
      </c>
      <c r="AH1481" s="1">
        <f>VLOOKUP(G1481,Sku_Consolidated!A2:R957,18,FALSE)</f>
      </c>
      <c r="AI1481" s="1">
        <f>VLOOKUP(G1481,Sku_Consolidated!A2:S957,19,FALSE)</f>
      </c>
      <c r="AJ1481" s="1">
        <f>VLOOKUP(G1481,Sku_Consolidated!A2:T957,20,FALSE)</f>
      </c>
    </row>
    <row r="1482" spans="1:36" x14ac:dyDescent="0.25">
      <c r="A1482" s="1">
        <v>2024</v>
      </c>
      <c r="B1482" s="1" t="s">
        <v>31</v>
      </c>
      <c r="C1482" s="1" t="s">
        <v>32</v>
      </c>
      <c r="D1482" s="1" t="s">
        <v>33</v>
      </c>
      <c r="E1482" s="9" t="s">
        <v>2467</v>
      </c>
      <c r="F1482" s="1">
        <f>IF(VLOOKUP(G1482,Sku_Consolidated!A2:S957,{19},FALSE)="SHOWCASE", VLOOKUP(E1482,Store_Showcase!B2:C144,{2}, FALSE), IF(VLOOKUP(G1482,Sku_Consolidated!A2:S957,{19},FALSE)="VAM",VLOOKUP(E1482,Store_VAM!B2:C273,{2}, FALSE),VLOOKUP(E1482,Store_SRP!B2:C110,{2}, FALSE)))</f>
      </c>
      <c r="G1482" s="1">
        <v>14267</v>
      </c>
      <c r="H1482" s="1" t="s">
        <v>1438</v>
      </c>
      <c r="I1482" s="10" t="s">
        <v>3929</v>
      </c>
      <c r="J1482" s="1">
        <f>VLOOKUP(G1482,Sku_Consolidated!A2:C957, 3, FALSE)</f>
      </c>
      <c r="K1482" s="10">
        <f>IF(J1482="PACK", I1482, 0)</f>
      </c>
      <c r="L1482" s="10">
        <f>IF(J1482="KG", I1482, I1482 * VLOOKUP(G1482,Sku_Consolidated!A2:U957,21,FALSE))</f>
      </c>
      <c r="M1482" s="10" t="s">
        <v>37</v>
      </c>
      <c r="N1482" s="11" t="s">
        <v>3930</v>
      </c>
      <c r="O1482" s="10" t="s">
        <v>3931</v>
      </c>
      <c r="P1482" s="10">
        <f>N1482 - O1482</f>
      </c>
      <c r="Q1482" s="1">
        <f>VLOOKUP(G1482,Sku_Consolidated!A2:G957,7, FALSE)</f>
      </c>
      <c r="R1482" s="1">
        <f>IF(IFERROR(VLOOKUP(E1482,Store_Showcase!B2:H144,7, FALSE), TRUE)=TRUE, IF(IFERROR(VLOOKUP(E1482,Store_SRP!B2:H110,7, FALSE), TRUE)=TRUE,VLOOKUP(E1482,Store_VAM!B2:H273,7, FALSE),VLOOKUP(E1482,Store_SRP!B2:H110,7, FALSE)), VLOOKUP(E1482,Store_Showcase!B2:H144,7, FALSE))</f>
      </c>
      <c r="S1482" s="1">
        <f>IF(IFERROR(VLOOKUP(E1482,Store_Showcase!B2:I144,8, FALSE), TRUE)=TRUE, IF(IFERROR(VLOOKUP(E1482,Store_SRP!B2:I110,8, FALSE), TRUE)=TRUE,VLOOKUP(E1482,Store_VAM!B2:I273,8, FALSE),VLOOKUP(E1482,Store_SRP!B2:I110,8, FALSE)), VLOOKUP(E1482,Store_Showcase!B2:I144,8, FALSE))</f>
      </c>
      <c r="T1482" s="1">
        <f>VLOOKUP(G1482,Sku_Consolidated!A2:R957,18,FALSE)</f>
      </c>
      <c r="U1482" s="1" t="s">
        <v>3928</v>
      </c>
      <c r="V1482" s="1">
        <f>IF(VLOOKUP(G1482,Sku_Consolidated!A2:S957,19,FALSE)="SHOWCASE", VLOOKUP(E1482,Store_Showcase!B2:L144,11, FALSE), IF(VLOOKUP(G1482,Sku_Consolidated!A2:S957,19,FALSE)="VAM",VLOOKUP(E1482,Store_VAM!B2:L273,11, FALSE),VLOOKUP(E1482,Store_SRP!B2:L110,11, FALSE)))</f>
      </c>
      <c r="W1482" s="1">
        <f>VLOOKUP(G1482,Sku_Consolidated!A2:W957,11,FALSE)</f>
      </c>
      <c r="X1482" s="1">
        <f>VLOOKUP(G1482,Sku_Consolidated!A2:H957,8,FALSE)</f>
      </c>
      <c r="Y1482" s="1">
        <f>VLOOKUP(G1482,Sku_Consolidated!A2:I957,9,FALSE)</f>
      </c>
      <c r="Z1482" s="1" t="s">
        <v>41</v>
      </c>
      <c r="AA1482" s="1">
        <f>VLOOKUP(G1482,Sku_Consolidated!A2:E957,5,FALSE)</f>
      </c>
      <c r="AB1482" s="1">
        <f>IF(VLOOKUP(G1482,Sku_Consolidated!A2:S957,19,FALSE)="SHOWCASE", VLOOKUP(E1482,Store_Showcase!B2:N144,13, FALSE), IF(VLOOKUP(G1482,Sku_Consolidated!A2:S957,19,FALSE)="VAM",VLOOKUP(E1482,Store_VAM!B2:N273,13, FALSE),VLOOKUP(E1482,Store_SRP!B2:N110,13, FALSE)))</f>
      </c>
      <c r="AC1482" s="1">
        <f>IF(IFERROR(AB1482,TRUE)=TRUE, "-","OK")</f>
      </c>
      <c r="AD1482" s="11" t="s">
        <v>37</v>
      </c>
      <c r="AE1482" s="11" t="s">
        <v>37</v>
      </c>
      <c r="AF1482" s="1">
        <f>IF(IFERROR(VLOOKUP(E1482,Store_Showcase!B2:H144,{5}, FALSE), TRUE)=TRUE, IF(IFERROR(VLOOKUP(E1482,Store_SRP!B2:H110,{5}, FALSE), TRUE)=TRUE,VLOOKUP(E1482,Store_VAM!B2:H273,{5}, FALSE),VLOOKUP(E1482,Store_SRP!B2:H110,{5}, FALSE)), VLOOKUP(E1482,Store_Showcase!B2:H144,{5}, FALSE))</f>
      </c>
      <c r="AG1482" s="1">
        <f>IF(IFERROR(VLOOKUP(E1482,Store_Showcase!B2:H144,{6}, FALSE), TRUE)=TRUE, IF(IFERROR(VLOOKUP(E1482,Store_SRP!B2:H110,{6}, FALSE), TRUE)=TRUE,VLOOKUP(E1482,Store_VAM!B2:H273,{6}, FALSE),VLOOKUP(E1482,Store_SRP!B2:H110,{6}, FALSE)), VLOOKUP(E1482,Store_Showcase!B2:H144,{6}, FALSE))</f>
      </c>
      <c r="AH1482" s="1">
        <f>VLOOKUP(G1482,Sku_Consolidated!A2:R957,18,FALSE)</f>
      </c>
      <c r="AI1482" s="1">
        <f>VLOOKUP(G1482,Sku_Consolidated!A2:S957,19,FALSE)</f>
      </c>
      <c r="AJ1482" s="1">
        <f>VLOOKUP(G1482,Sku_Consolidated!A2:T957,20,FALSE)</f>
      </c>
    </row>
    <row r="1483" spans="1:36" x14ac:dyDescent="0.25">
      <c r="A1483" s="1">
        <v>2024</v>
      </c>
      <c r="B1483" s="1" t="s">
        <v>31</v>
      </c>
      <c r="C1483" s="1" t="s">
        <v>32</v>
      </c>
      <c r="D1483" s="1" t="s">
        <v>33</v>
      </c>
      <c r="E1483" s="9" t="s">
        <v>2467</v>
      </c>
      <c r="F1483" s="1">
        <f>IF(VLOOKUP(G1483,Sku_Consolidated!A2:S957,{19},FALSE)="SHOWCASE", VLOOKUP(E1483,Store_Showcase!B2:C144,{2}, FALSE), IF(VLOOKUP(G1483,Sku_Consolidated!A2:S957,{19},FALSE)="VAM",VLOOKUP(E1483,Store_VAM!B2:C273,{2}, FALSE),VLOOKUP(E1483,Store_SRP!B2:C110,{2}, FALSE)))</f>
      </c>
      <c r="G1483" s="1">
        <v>14268</v>
      </c>
      <c r="H1483" s="1" t="s">
        <v>1442</v>
      </c>
      <c r="I1483" s="10" t="s">
        <v>3932</v>
      </c>
      <c r="J1483" s="1">
        <f>VLOOKUP(G1483,Sku_Consolidated!A2:C957, 3, FALSE)</f>
      </c>
      <c r="K1483" s="10">
        <f>IF(J1483="PACK", I1483, 0)</f>
      </c>
      <c r="L1483" s="10">
        <f>IF(J1483="KG", I1483, I1483 * VLOOKUP(G1483,Sku_Consolidated!A2:U957,21,FALSE))</f>
      </c>
      <c r="M1483" s="10" t="s">
        <v>37</v>
      </c>
      <c r="N1483" s="11" t="s">
        <v>3933</v>
      </c>
      <c r="O1483" s="10" t="s">
        <v>3934</v>
      </c>
      <c r="P1483" s="10">
        <f>N1483 - O1483</f>
      </c>
      <c r="Q1483" s="1">
        <f>VLOOKUP(G1483,Sku_Consolidated!A2:G957,7, FALSE)</f>
      </c>
      <c r="R1483" s="1">
        <f>IF(IFERROR(VLOOKUP(E1483,Store_Showcase!B2:H144,7, FALSE), TRUE)=TRUE, IF(IFERROR(VLOOKUP(E1483,Store_SRP!B2:H110,7, FALSE), TRUE)=TRUE,VLOOKUP(E1483,Store_VAM!B2:H273,7, FALSE),VLOOKUP(E1483,Store_SRP!B2:H110,7, FALSE)), VLOOKUP(E1483,Store_Showcase!B2:H144,7, FALSE))</f>
      </c>
      <c r="S1483" s="1">
        <f>IF(IFERROR(VLOOKUP(E1483,Store_Showcase!B2:I144,8, FALSE), TRUE)=TRUE, IF(IFERROR(VLOOKUP(E1483,Store_SRP!B2:I110,8, FALSE), TRUE)=TRUE,VLOOKUP(E1483,Store_VAM!B2:I273,8, FALSE),VLOOKUP(E1483,Store_SRP!B2:I110,8, FALSE)), VLOOKUP(E1483,Store_Showcase!B2:I144,8, FALSE))</f>
      </c>
      <c r="T1483" s="1">
        <f>VLOOKUP(G1483,Sku_Consolidated!A2:R957,18,FALSE)</f>
      </c>
      <c r="U1483" s="1" t="s">
        <v>3928</v>
      </c>
      <c r="V1483" s="1">
        <f>IF(VLOOKUP(G1483,Sku_Consolidated!A2:S957,19,FALSE)="SHOWCASE", VLOOKUP(E1483,Store_Showcase!B2:L144,11, FALSE), IF(VLOOKUP(G1483,Sku_Consolidated!A2:S957,19,FALSE)="VAM",VLOOKUP(E1483,Store_VAM!B2:L273,11, FALSE),VLOOKUP(E1483,Store_SRP!B2:L110,11, FALSE)))</f>
      </c>
      <c r="W1483" s="1">
        <f>VLOOKUP(G1483,Sku_Consolidated!A2:W957,11,FALSE)</f>
      </c>
      <c r="X1483" s="1">
        <f>VLOOKUP(G1483,Sku_Consolidated!A2:H957,8,FALSE)</f>
      </c>
      <c r="Y1483" s="1">
        <f>VLOOKUP(G1483,Sku_Consolidated!A2:I957,9,FALSE)</f>
      </c>
      <c r="Z1483" s="1" t="s">
        <v>41</v>
      </c>
      <c r="AA1483" s="1">
        <f>VLOOKUP(G1483,Sku_Consolidated!A2:E957,5,FALSE)</f>
      </c>
      <c r="AB1483" s="1">
        <f>IF(VLOOKUP(G1483,Sku_Consolidated!A2:S957,19,FALSE)="SHOWCASE", VLOOKUP(E1483,Store_Showcase!B2:N144,13, FALSE), IF(VLOOKUP(G1483,Sku_Consolidated!A2:S957,19,FALSE)="VAM",VLOOKUP(E1483,Store_VAM!B2:N273,13, FALSE),VLOOKUP(E1483,Store_SRP!B2:N110,13, FALSE)))</f>
      </c>
      <c r="AC1483" s="1">
        <f>IF(IFERROR(AB1483,TRUE)=TRUE, "-","OK")</f>
      </c>
      <c r="AD1483" s="11" t="s">
        <v>37</v>
      </c>
      <c r="AE1483" s="11" t="s">
        <v>37</v>
      </c>
      <c r="AF1483" s="1">
        <f>IF(IFERROR(VLOOKUP(E1483,Store_Showcase!B2:H144,{5}, FALSE), TRUE)=TRUE, IF(IFERROR(VLOOKUP(E1483,Store_SRP!B2:H110,{5}, FALSE), TRUE)=TRUE,VLOOKUP(E1483,Store_VAM!B2:H273,{5}, FALSE),VLOOKUP(E1483,Store_SRP!B2:H110,{5}, FALSE)), VLOOKUP(E1483,Store_Showcase!B2:H144,{5}, FALSE))</f>
      </c>
      <c r="AG1483" s="1">
        <f>IF(IFERROR(VLOOKUP(E1483,Store_Showcase!B2:H144,{6}, FALSE), TRUE)=TRUE, IF(IFERROR(VLOOKUP(E1483,Store_SRP!B2:H110,{6}, FALSE), TRUE)=TRUE,VLOOKUP(E1483,Store_VAM!B2:H273,{6}, FALSE),VLOOKUP(E1483,Store_SRP!B2:H110,{6}, FALSE)), VLOOKUP(E1483,Store_Showcase!B2:H144,{6}, FALSE))</f>
      </c>
      <c r="AH1483" s="1">
        <f>VLOOKUP(G1483,Sku_Consolidated!A2:R957,18,FALSE)</f>
      </c>
      <c r="AI1483" s="1">
        <f>VLOOKUP(G1483,Sku_Consolidated!A2:S957,19,FALSE)</f>
      </c>
      <c r="AJ1483" s="1">
        <f>VLOOKUP(G1483,Sku_Consolidated!A2:T957,20,FALSE)</f>
      </c>
    </row>
    <row r="1484" spans="1:36" x14ac:dyDescent="0.25">
      <c r="A1484" s="1">
        <v>2024</v>
      </c>
      <c r="B1484" s="1" t="s">
        <v>31</v>
      </c>
      <c r="C1484" s="1" t="s">
        <v>32</v>
      </c>
      <c r="D1484" s="1" t="s">
        <v>33</v>
      </c>
      <c r="E1484" s="9" t="s">
        <v>2467</v>
      </c>
      <c r="F1484" s="1">
        <f>IF(VLOOKUP(G1484,Sku_Consolidated!A2:S957,{19},FALSE)="SHOWCASE", VLOOKUP(E1484,Store_Showcase!B2:C144,{2}, FALSE), IF(VLOOKUP(G1484,Sku_Consolidated!A2:S957,{19},FALSE)="VAM",VLOOKUP(E1484,Store_VAM!B2:C273,{2}, FALSE),VLOOKUP(E1484,Store_SRP!B2:C110,{2}, FALSE)))</f>
      </c>
      <c r="G1484" s="1">
        <v>14269</v>
      </c>
      <c r="H1484" s="1" t="s">
        <v>1446</v>
      </c>
      <c r="I1484" s="10" t="s">
        <v>3935</v>
      </c>
      <c r="J1484" s="1">
        <f>VLOOKUP(G1484,Sku_Consolidated!A2:C957, 3, FALSE)</f>
      </c>
      <c r="K1484" s="10">
        <f>IF(J1484="PACK", I1484, 0)</f>
      </c>
      <c r="L1484" s="10">
        <f>IF(J1484="KG", I1484, I1484 * VLOOKUP(G1484,Sku_Consolidated!A2:U957,21,FALSE))</f>
      </c>
      <c r="M1484" s="10" t="s">
        <v>37</v>
      </c>
      <c r="N1484" s="11" t="s">
        <v>3936</v>
      </c>
      <c r="O1484" s="10" t="s">
        <v>3937</v>
      </c>
      <c r="P1484" s="10">
        <f>N1484 - O1484</f>
      </c>
      <c r="Q1484" s="1">
        <f>VLOOKUP(G1484,Sku_Consolidated!A2:G957,7, FALSE)</f>
      </c>
      <c r="R1484" s="1">
        <f>IF(IFERROR(VLOOKUP(E1484,Store_Showcase!B2:H144,7, FALSE), TRUE)=TRUE, IF(IFERROR(VLOOKUP(E1484,Store_SRP!B2:H110,7, FALSE), TRUE)=TRUE,VLOOKUP(E1484,Store_VAM!B2:H273,7, FALSE),VLOOKUP(E1484,Store_SRP!B2:H110,7, FALSE)), VLOOKUP(E1484,Store_Showcase!B2:H144,7, FALSE))</f>
      </c>
      <c r="S1484" s="1">
        <f>IF(IFERROR(VLOOKUP(E1484,Store_Showcase!B2:I144,8, FALSE), TRUE)=TRUE, IF(IFERROR(VLOOKUP(E1484,Store_SRP!B2:I110,8, FALSE), TRUE)=TRUE,VLOOKUP(E1484,Store_VAM!B2:I273,8, FALSE),VLOOKUP(E1484,Store_SRP!B2:I110,8, FALSE)), VLOOKUP(E1484,Store_Showcase!B2:I144,8, FALSE))</f>
      </c>
      <c r="T1484" s="1">
        <f>VLOOKUP(G1484,Sku_Consolidated!A2:R957,18,FALSE)</f>
      </c>
      <c r="U1484" s="1" t="s">
        <v>3928</v>
      </c>
      <c r="V1484" s="1">
        <f>IF(VLOOKUP(G1484,Sku_Consolidated!A2:S957,19,FALSE)="SHOWCASE", VLOOKUP(E1484,Store_Showcase!B2:L144,11, FALSE), IF(VLOOKUP(G1484,Sku_Consolidated!A2:S957,19,FALSE)="VAM",VLOOKUP(E1484,Store_VAM!B2:L273,11, FALSE),VLOOKUP(E1484,Store_SRP!B2:L110,11, FALSE)))</f>
      </c>
      <c r="W1484" s="1">
        <f>VLOOKUP(G1484,Sku_Consolidated!A2:W957,11,FALSE)</f>
      </c>
      <c r="X1484" s="1">
        <f>VLOOKUP(G1484,Sku_Consolidated!A2:H957,8,FALSE)</f>
      </c>
      <c r="Y1484" s="1">
        <f>VLOOKUP(G1484,Sku_Consolidated!A2:I957,9,FALSE)</f>
      </c>
      <c r="Z1484" s="1" t="s">
        <v>41</v>
      </c>
      <c r="AA1484" s="1">
        <f>VLOOKUP(G1484,Sku_Consolidated!A2:E957,5,FALSE)</f>
      </c>
      <c r="AB1484" s="1">
        <f>IF(VLOOKUP(G1484,Sku_Consolidated!A2:S957,19,FALSE)="SHOWCASE", VLOOKUP(E1484,Store_Showcase!B2:N144,13, FALSE), IF(VLOOKUP(G1484,Sku_Consolidated!A2:S957,19,FALSE)="VAM",VLOOKUP(E1484,Store_VAM!B2:N273,13, FALSE),VLOOKUP(E1484,Store_SRP!B2:N110,13, FALSE)))</f>
      </c>
      <c r="AC1484" s="1">
        <f>IF(IFERROR(AB1484,TRUE)=TRUE, "-","OK")</f>
      </c>
      <c r="AD1484" s="11" t="s">
        <v>37</v>
      </c>
      <c r="AE1484" s="11" t="s">
        <v>37</v>
      </c>
      <c r="AF1484" s="1">
        <f>IF(IFERROR(VLOOKUP(E1484,Store_Showcase!B2:H144,{5}, FALSE), TRUE)=TRUE, IF(IFERROR(VLOOKUP(E1484,Store_SRP!B2:H110,{5}, FALSE), TRUE)=TRUE,VLOOKUP(E1484,Store_VAM!B2:H273,{5}, FALSE),VLOOKUP(E1484,Store_SRP!B2:H110,{5}, FALSE)), VLOOKUP(E1484,Store_Showcase!B2:H144,{5}, FALSE))</f>
      </c>
      <c r="AG1484" s="1">
        <f>IF(IFERROR(VLOOKUP(E1484,Store_Showcase!B2:H144,{6}, FALSE), TRUE)=TRUE, IF(IFERROR(VLOOKUP(E1484,Store_SRP!B2:H110,{6}, FALSE), TRUE)=TRUE,VLOOKUP(E1484,Store_VAM!B2:H273,{6}, FALSE),VLOOKUP(E1484,Store_SRP!B2:H110,{6}, FALSE)), VLOOKUP(E1484,Store_Showcase!B2:H144,{6}, FALSE))</f>
      </c>
      <c r="AH1484" s="1">
        <f>VLOOKUP(G1484,Sku_Consolidated!A2:R957,18,FALSE)</f>
      </c>
      <c r="AI1484" s="1">
        <f>VLOOKUP(G1484,Sku_Consolidated!A2:S957,19,FALSE)</f>
      </c>
      <c r="AJ1484" s="1">
        <f>VLOOKUP(G1484,Sku_Consolidated!A2:T957,20,FALSE)</f>
      </c>
    </row>
    <row r="1485" spans="1:36" x14ac:dyDescent="0.25">
      <c r="A1485" s="1">
        <v>2024</v>
      </c>
      <c r="B1485" s="1" t="s">
        <v>31</v>
      </c>
      <c r="C1485" s="1" t="s">
        <v>32</v>
      </c>
      <c r="D1485" s="1" t="s">
        <v>33</v>
      </c>
      <c r="E1485" s="9" t="s">
        <v>2467</v>
      </c>
      <c r="F1485" s="1">
        <f>IF(VLOOKUP(G1485,Sku_Consolidated!A2:S957,{19},FALSE)="SHOWCASE", VLOOKUP(E1485,Store_Showcase!B2:C144,{2}, FALSE), IF(VLOOKUP(G1485,Sku_Consolidated!A2:S957,{19},FALSE)="VAM",VLOOKUP(E1485,Store_VAM!B2:C273,{2}, FALSE),VLOOKUP(E1485,Store_SRP!B2:C110,{2}, FALSE)))</f>
      </c>
      <c r="G1485" s="1">
        <v>14270</v>
      </c>
      <c r="H1485" s="1" t="s">
        <v>1450</v>
      </c>
      <c r="I1485" s="10" t="s">
        <v>204</v>
      </c>
      <c r="J1485" s="1">
        <f>VLOOKUP(G1485,Sku_Consolidated!A2:C957, 3, FALSE)</f>
      </c>
      <c r="K1485" s="10">
        <f>IF(J1485="PACK", I1485, 0)</f>
      </c>
      <c r="L1485" s="10">
        <f>IF(J1485="KG", I1485, I1485 * VLOOKUP(G1485,Sku_Consolidated!A2:U957,21,FALSE))</f>
      </c>
      <c r="M1485" s="10" t="s">
        <v>37</v>
      </c>
      <c r="N1485" s="11" t="s">
        <v>3938</v>
      </c>
      <c r="O1485" s="10" t="s">
        <v>3939</v>
      </c>
      <c r="P1485" s="10">
        <f>N1485 - O1485</f>
      </c>
      <c r="Q1485" s="1">
        <f>VLOOKUP(G1485,Sku_Consolidated!A2:G957,7, FALSE)</f>
      </c>
      <c r="R1485" s="1">
        <f>IF(IFERROR(VLOOKUP(E1485,Store_Showcase!B2:H144,7, FALSE), TRUE)=TRUE, IF(IFERROR(VLOOKUP(E1485,Store_SRP!B2:H110,7, FALSE), TRUE)=TRUE,VLOOKUP(E1485,Store_VAM!B2:H273,7, FALSE),VLOOKUP(E1485,Store_SRP!B2:H110,7, FALSE)), VLOOKUP(E1485,Store_Showcase!B2:H144,7, FALSE))</f>
      </c>
      <c r="S1485" s="1">
        <f>IF(IFERROR(VLOOKUP(E1485,Store_Showcase!B2:I144,8, FALSE), TRUE)=TRUE, IF(IFERROR(VLOOKUP(E1485,Store_SRP!B2:I110,8, FALSE), TRUE)=TRUE,VLOOKUP(E1485,Store_VAM!B2:I273,8, FALSE),VLOOKUP(E1485,Store_SRP!B2:I110,8, FALSE)), VLOOKUP(E1485,Store_Showcase!B2:I144,8, FALSE))</f>
      </c>
      <c r="T1485" s="1">
        <f>VLOOKUP(G1485,Sku_Consolidated!A2:R957,18,FALSE)</f>
      </c>
      <c r="U1485" s="1" t="s">
        <v>3928</v>
      </c>
      <c r="V1485" s="1">
        <f>IF(VLOOKUP(G1485,Sku_Consolidated!A2:S957,19,FALSE)="SHOWCASE", VLOOKUP(E1485,Store_Showcase!B2:L144,11, FALSE), IF(VLOOKUP(G1485,Sku_Consolidated!A2:S957,19,FALSE)="VAM",VLOOKUP(E1485,Store_VAM!B2:L273,11, FALSE),VLOOKUP(E1485,Store_SRP!B2:L110,11, FALSE)))</f>
      </c>
      <c r="W1485" s="1">
        <f>VLOOKUP(G1485,Sku_Consolidated!A2:W957,11,FALSE)</f>
      </c>
      <c r="X1485" s="1">
        <f>VLOOKUP(G1485,Sku_Consolidated!A2:H957,8,FALSE)</f>
      </c>
      <c r="Y1485" s="1">
        <f>VLOOKUP(G1485,Sku_Consolidated!A2:I957,9,FALSE)</f>
      </c>
      <c r="Z1485" s="1" t="s">
        <v>41</v>
      </c>
      <c r="AA1485" s="1">
        <f>VLOOKUP(G1485,Sku_Consolidated!A2:E957,5,FALSE)</f>
      </c>
      <c r="AB1485" s="1">
        <f>IF(VLOOKUP(G1485,Sku_Consolidated!A2:S957,19,FALSE)="SHOWCASE", VLOOKUP(E1485,Store_Showcase!B2:N144,13, FALSE), IF(VLOOKUP(G1485,Sku_Consolidated!A2:S957,19,FALSE)="VAM",VLOOKUP(E1485,Store_VAM!B2:N273,13, FALSE),VLOOKUP(E1485,Store_SRP!B2:N110,13, FALSE)))</f>
      </c>
      <c r="AC1485" s="1">
        <f>IF(IFERROR(AB1485,TRUE)=TRUE, "-","OK")</f>
      </c>
      <c r="AD1485" s="11" t="s">
        <v>37</v>
      </c>
      <c r="AE1485" s="11" t="s">
        <v>37</v>
      </c>
      <c r="AF1485" s="1">
        <f>IF(IFERROR(VLOOKUP(E1485,Store_Showcase!B2:H144,{5}, FALSE), TRUE)=TRUE, IF(IFERROR(VLOOKUP(E1485,Store_SRP!B2:H110,{5}, FALSE), TRUE)=TRUE,VLOOKUP(E1485,Store_VAM!B2:H273,{5}, FALSE),VLOOKUP(E1485,Store_SRP!B2:H110,{5}, FALSE)), VLOOKUP(E1485,Store_Showcase!B2:H144,{5}, FALSE))</f>
      </c>
      <c r="AG1485" s="1">
        <f>IF(IFERROR(VLOOKUP(E1485,Store_Showcase!B2:H144,{6}, FALSE), TRUE)=TRUE, IF(IFERROR(VLOOKUP(E1485,Store_SRP!B2:H110,{6}, FALSE), TRUE)=TRUE,VLOOKUP(E1485,Store_VAM!B2:H273,{6}, FALSE),VLOOKUP(E1485,Store_SRP!B2:H110,{6}, FALSE)), VLOOKUP(E1485,Store_Showcase!B2:H144,{6}, FALSE))</f>
      </c>
      <c r="AH1485" s="1">
        <f>VLOOKUP(G1485,Sku_Consolidated!A2:R957,18,FALSE)</f>
      </c>
      <c r="AI1485" s="1">
        <f>VLOOKUP(G1485,Sku_Consolidated!A2:S957,19,FALSE)</f>
      </c>
      <c r="AJ1485" s="1">
        <f>VLOOKUP(G1485,Sku_Consolidated!A2:T957,20,FALSE)</f>
      </c>
    </row>
    <row r="1486" spans="1:36" x14ac:dyDescent="0.25">
      <c r="A1486" s="1">
        <v>2024</v>
      </c>
      <c r="B1486" s="1" t="s">
        <v>31</v>
      </c>
      <c r="C1486" s="1" t="s">
        <v>32</v>
      </c>
      <c r="D1486" s="1" t="s">
        <v>33</v>
      </c>
      <c r="E1486" s="9" t="s">
        <v>2467</v>
      </c>
      <c r="F1486" s="1">
        <f>IF(VLOOKUP(G1486,Sku_Consolidated!A2:S957,{19},FALSE)="SHOWCASE", VLOOKUP(E1486,Store_Showcase!B2:C144,{2}, FALSE), IF(VLOOKUP(G1486,Sku_Consolidated!A2:S957,{19},FALSE)="VAM",VLOOKUP(E1486,Store_VAM!B2:C273,{2}, FALSE),VLOOKUP(E1486,Store_SRP!B2:C110,{2}, FALSE)))</f>
      </c>
      <c r="G1486" s="1">
        <v>14271</v>
      </c>
      <c r="H1486" s="1" t="s">
        <v>2854</v>
      </c>
      <c r="I1486" s="10" t="s">
        <v>3940</v>
      </c>
      <c r="J1486" s="1">
        <f>VLOOKUP(G1486,Sku_Consolidated!A2:C957, 3, FALSE)</f>
      </c>
      <c r="K1486" s="10">
        <f>IF(J1486="PACK", I1486, 0)</f>
      </c>
      <c r="L1486" s="10">
        <f>IF(J1486="KG", I1486, I1486 * VLOOKUP(G1486,Sku_Consolidated!A2:U957,21,FALSE))</f>
      </c>
      <c r="M1486" s="10" t="s">
        <v>37</v>
      </c>
      <c r="N1486" s="11" t="s">
        <v>3941</v>
      </c>
      <c r="O1486" s="10" t="s">
        <v>3942</v>
      </c>
      <c r="P1486" s="10">
        <f>N1486 - O1486</f>
      </c>
      <c r="Q1486" s="1">
        <f>VLOOKUP(G1486,Sku_Consolidated!A2:G957,7, FALSE)</f>
      </c>
      <c r="R1486" s="1">
        <f>IF(IFERROR(VLOOKUP(E1486,Store_Showcase!B2:H144,7, FALSE), TRUE)=TRUE, IF(IFERROR(VLOOKUP(E1486,Store_SRP!B2:H110,7, FALSE), TRUE)=TRUE,VLOOKUP(E1486,Store_VAM!B2:H273,7, FALSE),VLOOKUP(E1486,Store_SRP!B2:H110,7, FALSE)), VLOOKUP(E1486,Store_Showcase!B2:H144,7, FALSE))</f>
      </c>
      <c r="S1486" s="1">
        <f>IF(IFERROR(VLOOKUP(E1486,Store_Showcase!B2:I144,8, FALSE), TRUE)=TRUE, IF(IFERROR(VLOOKUP(E1486,Store_SRP!B2:I110,8, FALSE), TRUE)=TRUE,VLOOKUP(E1486,Store_VAM!B2:I273,8, FALSE),VLOOKUP(E1486,Store_SRP!B2:I110,8, FALSE)), VLOOKUP(E1486,Store_Showcase!B2:I144,8, FALSE))</f>
      </c>
      <c r="T1486" s="1">
        <f>VLOOKUP(G1486,Sku_Consolidated!A2:R957,18,FALSE)</f>
      </c>
      <c r="U1486" s="1" t="s">
        <v>3928</v>
      </c>
      <c r="V1486" s="1">
        <f>IF(VLOOKUP(G1486,Sku_Consolidated!A2:S957,19,FALSE)="SHOWCASE", VLOOKUP(E1486,Store_Showcase!B2:L144,11, FALSE), IF(VLOOKUP(G1486,Sku_Consolidated!A2:S957,19,FALSE)="VAM",VLOOKUP(E1486,Store_VAM!B2:L273,11, FALSE),VLOOKUP(E1486,Store_SRP!B2:L110,11, FALSE)))</f>
      </c>
      <c r="W1486" s="1">
        <f>VLOOKUP(G1486,Sku_Consolidated!A2:W957,11,FALSE)</f>
      </c>
      <c r="X1486" s="1">
        <f>VLOOKUP(G1486,Sku_Consolidated!A2:H957,8,FALSE)</f>
      </c>
      <c r="Y1486" s="1">
        <f>VLOOKUP(G1486,Sku_Consolidated!A2:I957,9,FALSE)</f>
      </c>
      <c r="Z1486" s="1" t="s">
        <v>41</v>
      </c>
      <c r="AA1486" s="1">
        <f>VLOOKUP(G1486,Sku_Consolidated!A2:E957,5,FALSE)</f>
      </c>
      <c r="AB1486" s="1">
        <f>IF(VLOOKUP(G1486,Sku_Consolidated!A2:S957,19,FALSE)="SHOWCASE", VLOOKUP(E1486,Store_Showcase!B2:N144,13, FALSE), IF(VLOOKUP(G1486,Sku_Consolidated!A2:S957,19,FALSE)="VAM",VLOOKUP(E1486,Store_VAM!B2:N273,13, FALSE),VLOOKUP(E1486,Store_SRP!B2:N110,13, FALSE)))</f>
      </c>
      <c r="AC1486" s="1">
        <f>IF(IFERROR(AB1486,TRUE)=TRUE, "-","OK")</f>
      </c>
      <c r="AD1486" s="11" t="s">
        <v>37</v>
      </c>
      <c r="AE1486" s="11" t="s">
        <v>37</v>
      </c>
      <c r="AF1486" s="1">
        <f>IF(IFERROR(VLOOKUP(E1486,Store_Showcase!B2:H144,{5}, FALSE), TRUE)=TRUE, IF(IFERROR(VLOOKUP(E1486,Store_SRP!B2:H110,{5}, FALSE), TRUE)=TRUE,VLOOKUP(E1486,Store_VAM!B2:H273,{5}, FALSE),VLOOKUP(E1486,Store_SRP!B2:H110,{5}, FALSE)), VLOOKUP(E1486,Store_Showcase!B2:H144,{5}, FALSE))</f>
      </c>
      <c r="AG1486" s="1">
        <f>IF(IFERROR(VLOOKUP(E1486,Store_Showcase!B2:H144,{6}, FALSE), TRUE)=TRUE, IF(IFERROR(VLOOKUP(E1486,Store_SRP!B2:H110,{6}, FALSE), TRUE)=TRUE,VLOOKUP(E1486,Store_VAM!B2:H273,{6}, FALSE),VLOOKUP(E1486,Store_SRP!B2:H110,{6}, FALSE)), VLOOKUP(E1486,Store_Showcase!B2:H144,{6}, FALSE))</f>
      </c>
      <c r="AH1486" s="1">
        <f>VLOOKUP(G1486,Sku_Consolidated!A2:R957,18,FALSE)</f>
      </c>
      <c r="AI1486" s="1">
        <f>VLOOKUP(G1486,Sku_Consolidated!A2:S957,19,FALSE)</f>
      </c>
      <c r="AJ1486" s="1">
        <f>VLOOKUP(G1486,Sku_Consolidated!A2:T957,20,FALSE)</f>
      </c>
    </row>
    <row r="1487" spans="1:36" x14ac:dyDescent="0.25">
      <c r="A1487" s="1">
        <v>2024</v>
      </c>
      <c r="B1487" s="1" t="s">
        <v>31</v>
      </c>
      <c r="C1487" s="1" t="s">
        <v>32</v>
      </c>
      <c r="D1487" s="1" t="s">
        <v>33</v>
      </c>
      <c r="E1487" s="9" t="s">
        <v>2467</v>
      </c>
      <c r="F1487" s="1">
        <f>IF(VLOOKUP(G1487,Sku_Consolidated!A2:S957,{19},FALSE)="SHOWCASE", VLOOKUP(E1487,Store_Showcase!B2:C144,{2}, FALSE), IF(VLOOKUP(G1487,Sku_Consolidated!A2:S957,{19},FALSE)="VAM",VLOOKUP(E1487,Store_VAM!B2:C273,{2}, FALSE),VLOOKUP(E1487,Store_SRP!B2:C110,{2}, FALSE)))</f>
      </c>
      <c r="G1487" s="1">
        <v>14275</v>
      </c>
      <c r="H1487" s="1" t="s">
        <v>1454</v>
      </c>
      <c r="I1487" s="10" t="s">
        <v>3943</v>
      </c>
      <c r="J1487" s="1">
        <f>VLOOKUP(G1487,Sku_Consolidated!A2:C957, 3, FALSE)</f>
      </c>
      <c r="K1487" s="10">
        <f>IF(J1487="PACK", I1487, 0)</f>
      </c>
      <c r="L1487" s="10">
        <f>IF(J1487="KG", I1487, I1487 * VLOOKUP(G1487,Sku_Consolidated!A2:U957,21,FALSE))</f>
      </c>
      <c r="M1487" s="10" t="s">
        <v>37</v>
      </c>
      <c r="N1487" s="11" t="s">
        <v>3944</v>
      </c>
      <c r="O1487" s="10" t="s">
        <v>3945</v>
      </c>
      <c r="P1487" s="10">
        <f>N1487 - O1487</f>
      </c>
      <c r="Q1487" s="1">
        <f>VLOOKUP(G1487,Sku_Consolidated!A2:G957,7, FALSE)</f>
      </c>
      <c r="R1487" s="1">
        <f>IF(IFERROR(VLOOKUP(E1487,Store_Showcase!B2:H144,7, FALSE), TRUE)=TRUE, IF(IFERROR(VLOOKUP(E1487,Store_SRP!B2:H110,7, FALSE), TRUE)=TRUE,VLOOKUP(E1487,Store_VAM!B2:H273,7, FALSE),VLOOKUP(E1487,Store_SRP!B2:H110,7, FALSE)), VLOOKUP(E1487,Store_Showcase!B2:H144,7, FALSE))</f>
      </c>
      <c r="S1487" s="1">
        <f>IF(IFERROR(VLOOKUP(E1487,Store_Showcase!B2:I144,8, FALSE), TRUE)=TRUE, IF(IFERROR(VLOOKUP(E1487,Store_SRP!B2:I110,8, FALSE), TRUE)=TRUE,VLOOKUP(E1487,Store_VAM!B2:I273,8, FALSE),VLOOKUP(E1487,Store_SRP!B2:I110,8, FALSE)), VLOOKUP(E1487,Store_Showcase!B2:I144,8, FALSE))</f>
      </c>
      <c r="T1487" s="1">
        <f>VLOOKUP(G1487,Sku_Consolidated!A2:R957,18,FALSE)</f>
      </c>
      <c r="U1487" s="1" t="s">
        <v>3928</v>
      </c>
      <c r="V1487" s="1">
        <f>IF(VLOOKUP(G1487,Sku_Consolidated!A2:S957,19,FALSE)="SHOWCASE", VLOOKUP(E1487,Store_Showcase!B2:L144,11, FALSE), IF(VLOOKUP(G1487,Sku_Consolidated!A2:S957,19,FALSE)="VAM",VLOOKUP(E1487,Store_VAM!B2:L273,11, FALSE),VLOOKUP(E1487,Store_SRP!B2:L110,11, FALSE)))</f>
      </c>
      <c r="W1487" s="1">
        <f>VLOOKUP(G1487,Sku_Consolidated!A2:W957,11,FALSE)</f>
      </c>
      <c r="X1487" s="1">
        <f>VLOOKUP(G1487,Sku_Consolidated!A2:H957,8,FALSE)</f>
      </c>
      <c r="Y1487" s="1">
        <f>VLOOKUP(G1487,Sku_Consolidated!A2:I957,9,FALSE)</f>
      </c>
      <c r="Z1487" s="1" t="s">
        <v>41</v>
      </c>
      <c r="AA1487" s="1">
        <f>VLOOKUP(G1487,Sku_Consolidated!A2:E957,5,FALSE)</f>
      </c>
      <c r="AB1487" s="1">
        <f>IF(VLOOKUP(G1487,Sku_Consolidated!A2:S957,19,FALSE)="SHOWCASE", VLOOKUP(E1487,Store_Showcase!B2:N144,13, FALSE), IF(VLOOKUP(G1487,Sku_Consolidated!A2:S957,19,FALSE)="VAM",VLOOKUP(E1487,Store_VAM!B2:N273,13, FALSE),VLOOKUP(E1487,Store_SRP!B2:N110,13, FALSE)))</f>
      </c>
      <c r="AC1487" s="1">
        <f>IF(IFERROR(AB1487,TRUE)=TRUE, "-","OK")</f>
      </c>
      <c r="AD1487" s="11" t="s">
        <v>37</v>
      </c>
      <c r="AE1487" s="11" t="s">
        <v>37</v>
      </c>
      <c r="AF1487" s="1">
        <f>IF(IFERROR(VLOOKUP(E1487,Store_Showcase!B2:H144,{5}, FALSE), TRUE)=TRUE, IF(IFERROR(VLOOKUP(E1487,Store_SRP!B2:H110,{5}, FALSE), TRUE)=TRUE,VLOOKUP(E1487,Store_VAM!B2:H273,{5}, FALSE),VLOOKUP(E1487,Store_SRP!B2:H110,{5}, FALSE)), VLOOKUP(E1487,Store_Showcase!B2:H144,{5}, FALSE))</f>
      </c>
      <c r="AG1487" s="1">
        <f>IF(IFERROR(VLOOKUP(E1487,Store_Showcase!B2:H144,{6}, FALSE), TRUE)=TRUE, IF(IFERROR(VLOOKUP(E1487,Store_SRP!B2:H110,{6}, FALSE), TRUE)=TRUE,VLOOKUP(E1487,Store_VAM!B2:H273,{6}, FALSE),VLOOKUP(E1487,Store_SRP!B2:H110,{6}, FALSE)), VLOOKUP(E1487,Store_Showcase!B2:H144,{6}, FALSE))</f>
      </c>
      <c r="AH1487" s="1">
        <f>VLOOKUP(G1487,Sku_Consolidated!A2:R957,18,FALSE)</f>
      </c>
      <c r="AI1487" s="1">
        <f>VLOOKUP(G1487,Sku_Consolidated!A2:S957,19,FALSE)</f>
      </c>
      <c r="AJ1487" s="1">
        <f>VLOOKUP(G1487,Sku_Consolidated!A2:T957,20,FALSE)</f>
      </c>
    </row>
    <row r="1488" spans="1:36" x14ac:dyDescent="0.25">
      <c r="A1488" s="1">
        <v>2024</v>
      </c>
      <c r="B1488" s="1" t="s">
        <v>31</v>
      </c>
      <c r="C1488" s="1" t="s">
        <v>32</v>
      </c>
      <c r="D1488" s="1" t="s">
        <v>33</v>
      </c>
      <c r="E1488" s="9" t="s">
        <v>2467</v>
      </c>
      <c r="F1488" s="1">
        <f>IF(VLOOKUP(G1488,Sku_Consolidated!A2:S957,{19},FALSE)="SHOWCASE", VLOOKUP(E1488,Store_Showcase!B2:C144,{2}, FALSE), IF(VLOOKUP(G1488,Sku_Consolidated!A2:S957,{19},FALSE)="VAM",VLOOKUP(E1488,Store_VAM!B2:C273,{2}, FALSE),VLOOKUP(E1488,Store_SRP!B2:C110,{2}, FALSE)))</f>
      </c>
      <c r="G1488" s="1">
        <v>14280</v>
      </c>
      <c r="H1488" s="1" t="s">
        <v>1458</v>
      </c>
      <c r="I1488" s="10" t="s">
        <v>3946</v>
      </c>
      <c r="J1488" s="1">
        <f>VLOOKUP(G1488,Sku_Consolidated!A2:C957, 3, FALSE)</f>
      </c>
      <c r="K1488" s="10">
        <f>IF(J1488="PACK", I1488, 0)</f>
      </c>
      <c r="L1488" s="10">
        <f>IF(J1488="KG", I1488, I1488 * VLOOKUP(G1488,Sku_Consolidated!A2:U957,21,FALSE))</f>
      </c>
      <c r="M1488" s="10" t="s">
        <v>37</v>
      </c>
      <c r="N1488" s="11" t="s">
        <v>3947</v>
      </c>
      <c r="O1488" s="10" t="s">
        <v>3948</v>
      </c>
      <c r="P1488" s="10">
        <f>N1488 - O1488</f>
      </c>
      <c r="Q1488" s="1">
        <f>VLOOKUP(G1488,Sku_Consolidated!A2:G957,7, FALSE)</f>
      </c>
      <c r="R1488" s="1">
        <f>IF(IFERROR(VLOOKUP(E1488,Store_Showcase!B2:H144,7, FALSE), TRUE)=TRUE, IF(IFERROR(VLOOKUP(E1488,Store_SRP!B2:H110,7, FALSE), TRUE)=TRUE,VLOOKUP(E1488,Store_VAM!B2:H273,7, FALSE),VLOOKUP(E1488,Store_SRP!B2:H110,7, FALSE)), VLOOKUP(E1488,Store_Showcase!B2:H144,7, FALSE))</f>
      </c>
      <c r="S1488" s="1">
        <f>IF(IFERROR(VLOOKUP(E1488,Store_Showcase!B2:I144,8, FALSE), TRUE)=TRUE, IF(IFERROR(VLOOKUP(E1488,Store_SRP!B2:I110,8, FALSE), TRUE)=TRUE,VLOOKUP(E1488,Store_VAM!B2:I273,8, FALSE),VLOOKUP(E1488,Store_SRP!B2:I110,8, FALSE)), VLOOKUP(E1488,Store_Showcase!B2:I144,8, FALSE))</f>
      </c>
      <c r="T1488" s="1">
        <f>VLOOKUP(G1488,Sku_Consolidated!A2:R957,18,FALSE)</f>
      </c>
      <c r="U1488" s="1" t="s">
        <v>3928</v>
      </c>
      <c r="V1488" s="1">
        <f>IF(VLOOKUP(G1488,Sku_Consolidated!A2:S957,19,FALSE)="SHOWCASE", VLOOKUP(E1488,Store_Showcase!B2:L144,11, FALSE), IF(VLOOKUP(G1488,Sku_Consolidated!A2:S957,19,FALSE)="VAM",VLOOKUP(E1488,Store_VAM!B2:L273,11, FALSE),VLOOKUP(E1488,Store_SRP!B2:L110,11, FALSE)))</f>
      </c>
      <c r="W1488" s="1">
        <f>VLOOKUP(G1488,Sku_Consolidated!A2:W957,11,FALSE)</f>
      </c>
      <c r="X1488" s="1">
        <f>VLOOKUP(G1488,Sku_Consolidated!A2:H957,8,FALSE)</f>
      </c>
      <c r="Y1488" s="1">
        <f>VLOOKUP(G1488,Sku_Consolidated!A2:I957,9,FALSE)</f>
      </c>
      <c r="Z1488" s="1" t="s">
        <v>41</v>
      </c>
      <c r="AA1488" s="1">
        <f>VLOOKUP(G1488,Sku_Consolidated!A2:E957,5,FALSE)</f>
      </c>
      <c r="AB1488" s="1">
        <f>IF(VLOOKUP(G1488,Sku_Consolidated!A2:S957,19,FALSE)="SHOWCASE", VLOOKUP(E1488,Store_Showcase!B2:N144,13, FALSE), IF(VLOOKUP(G1488,Sku_Consolidated!A2:S957,19,FALSE)="VAM",VLOOKUP(E1488,Store_VAM!B2:N273,13, FALSE),VLOOKUP(E1488,Store_SRP!B2:N110,13, FALSE)))</f>
      </c>
      <c r="AC1488" s="1">
        <f>IF(IFERROR(AB1488,TRUE)=TRUE, "-","OK")</f>
      </c>
      <c r="AD1488" s="11" t="s">
        <v>37</v>
      </c>
      <c r="AE1488" s="11" t="s">
        <v>37</v>
      </c>
      <c r="AF1488" s="1">
        <f>IF(IFERROR(VLOOKUP(E1488,Store_Showcase!B2:H144,{5}, FALSE), TRUE)=TRUE, IF(IFERROR(VLOOKUP(E1488,Store_SRP!B2:H110,{5}, FALSE), TRUE)=TRUE,VLOOKUP(E1488,Store_VAM!B2:H273,{5}, FALSE),VLOOKUP(E1488,Store_SRP!B2:H110,{5}, FALSE)), VLOOKUP(E1488,Store_Showcase!B2:H144,{5}, FALSE))</f>
      </c>
      <c r="AG1488" s="1">
        <f>IF(IFERROR(VLOOKUP(E1488,Store_Showcase!B2:H144,{6}, FALSE), TRUE)=TRUE, IF(IFERROR(VLOOKUP(E1488,Store_SRP!B2:H110,{6}, FALSE), TRUE)=TRUE,VLOOKUP(E1488,Store_VAM!B2:H273,{6}, FALSE),VLOOKUP(E1488,Store_SRP!B2:H110,{6}, FALSE)), VLOOKUP(E1488,Store_Showcase!B2:H144,{6}, FALSE))</f>
      </c>
      <c r="AH1488" s="1">
        <f>VLOOKUP(G1488,Sku_Consolidated!A2:R957,18,FALSE)</f>
      </c>
      <c r="AI1488" s="1">
        <f>VLOOKUP(G1488,Sku_Consolidated!A2:S957,19,FALSE)</f>
      </c>
      <c r="AJ1488" s="1">
        <f>VLOOKUP(G1488,Sku_Consolidated!A2:T957,20,FALSE)</f>
      </c>
    </row>
    <row r="1489" spans="1:36" x14ac:dyDescent="0.25">
      <c r="A1489" s="1">
        <v>2024</v>
      </c>
      <c r="B1489" s="1" t="s">
        <v>31</v>
      </c>
      <c r="C1489" s="1" t="s">
        <v>32</v>
      </c>
      <c r="D1489" s="1" t="s">
        <v>33</v>
      </c>
      <c r="E1489" s="9" t="s">
        <v>2467</v>
      </c>
      <c r="F1489" s="1">
        <f>IF(VLOOKUP(G1489,Sku_Consolidated!A2:S957,{19},FALSE)="SHOWCASE", VLOOKUP(E1489,Store_Showcase!B2:C144,{2}, FALSE), IF(VLOOKUP(G1489,Sku_Consolidated!A2:S957,{19},FALSE)="VAM",VLOOKUP(E1489,Store_VAM!B2:C273,{2}, FALSE),VLOOKUP(E1489,Store_SRP!B2:C110,{2}, FALSE)))</f>
      </c>
      <c r="G1489" s="1">
        <v>14281</v>
      </c>
      <c r="H1489" s="1" t="s">
        <v>1621</v>
      </c>
      <c r="I1489" s="10" t="s">
        <v>3205</v>
      </c>
      <c r="J1489" s="1">
        <f>VLOOKUP(G1489,Sku_Consolidated!A2:C957, 3, FALSE)</f>
      </c>
      <c r="K1489" s="10">
        <f>IF(J1489="PACK", I1489, 0)</f>
      </c>
      <c r="L1489" s="10">
        <f>IF(J1489="KG", I1489, I1489 * VLOOKUP(G1489,Sku_Consolidated!A2:U957,21,FALSE))</f>
      </c>
      <c r="M1489" s="10" t="s">
        <v>37</v>
      </c>
      <c r="N1489" s="11" t="s">
        <v>3949</v>
      </c>
      <c r="O1489" s="10" t="s">
        <v>3950</v>
      </c>
      <c r="P1489" s="10">
        <f>N1489 - O1489</f>
      </c>
      <c r="Q1489" s="1">
        <f>VLOOKUP(G1489,Sku_Consolidated!A2:G957,7, FALSE)</f>
      </c>
      <c r="R1489" s="1">
        <f>IF(IFERROR(VLOOKUP(E1489,Store_Showcase!B2:H144,7, FALSE), TRUE)=TRUE, IF(IFERROR(VLOOKUP(E1489,Store_SRP!B2:H110,7, FALSE), TRUE)=TRUE,VLOOKUP(E1489,Store_VAM!B2:H273,7, FALSE),VLOOKUP(E1489,Store_SRP!B2:H110,7, FALSE)), VLOOKUP(E1489,Store_Showcase!B2:H144,7, FALSE))</f>
      </c>
      <c r="S1489" s="1">
        <f>IF(IFERROR(VLOOKUP(E1489,Store_Showcase!B2:I144,8, FALSE), TRUE)=TRUE, IF(IFERROR(VLOOKUP(E1489,Store_SRP!B2:I110,8, FALSE), TRUE)=TRUE,VLOOKUP(E1489,Store_VAM!B2:I273,8, FALSE),VLOOKUP(E1489,Store_SRP!B2:I110,8, FALSE)), VLOOKUP(E1489,Store_Showcase!B2:I144,8, FALSE))</f>
      </c>
      <c r="T1489" s="1">
        <f>VLOOKUP(G1489,Sku_Consolidated!A2:R957,18,FALSE)</f>
      </c>
      <c r="U1489" s="1" t="s">
        <v>3928</v>
      </c>
      <c r="V1489" s="1">
        <f>IF(VLOOKUP(G1489,Sku_Consolidated!A2:S957,19,FALSE)="SHOWCASE", VLOOKUP(E1489,Store_Showcase!B2:L144,11, FALSE), IF(VLOOKUP(G1489,Sku_Consolidated!A2:S957,19,FALSE)="VAM",VLOOKUP(E1489,Store_VAM!B2:L273,11, FALSE),VLOOKUP(E1489,Store_SRP!B2:L110,11, FALSE)))</f>
      </c>
      <c r="W1489" s="1">
        <f>VLOOKUP(G1489,Sku_Consolidated!A2:W957,11,FALSE)</f>
      </c>
      <c r="X1489" s="1">
        <f>VLOOKUP(G1489,Sku_Consolidated!A2:H957,8,FALSE)</f>
      </c>
      <c r="Y1489" s="1">
        <f>VLOOKUP(G1489,Sku_Consolidated!A2:I957,9,FALSE)</f>
      </c>
      <c r="Z1489" s="1" t="s">
        <v>41</v>
      </c>
      <c r="AA1489" s="1">
        <f>VLOOKUP(G1489,Sku_Consolidated!A2:E957,5,FALSE)</f>
      </c>
      <c r="AB1489" s="1">
        <f>IF(VLOOKUP(G1489,Sku_Consolidated!A2:S957,19,FALSE)="SHOWCASE", VLOOKUP(E1489,Store_Showcase!B2:N144,13, FALSE), IF(VLOOKUP(G1489,Sku_Consolidated!A2:S957,19,FALSE)="VAM",VLOOKUP(E1489,Store_VAM!B2:N273,13, FALSE),VLOOKUP(E1489,Store_SRP!B2:N110,13, FALSE)))</f>
      </c>
      <c r="AC1489" s="1">
        <f>IF(IFERROR(AB1489,TRUE)=TRUE, "-","OK")</f>
      </c>
      <c r="AD1489" s="11" t="s">
        <v>37</v>
      </c>
      <c r="AE1489" s="11" t="s">
        <v>37</v>
      </c>
      <c r="AF1489" s="1">
        <f>IF(IFERROR(VLOOKUP(E1489,Store_Showcase!B2:H144,{5}, FALSE), TRUE)=TRUE, IF(IFERROR(VLOOKUP(E1489,Store_SRP!B2:H110,{5}, FALSE), TRUE)=TRUE,VLOOKUP(E1489,Store_VAM!B2:H273,{5}, FALSE),VLOOKUP(E1489,Store_SRP!B2:H110,{5}, FALSE)), VLOOKUP(E1489,Store_Showcase!B2:H144,{5}, FALSE))</f>
      </c>
      <c r="AG1489" s="1">
        <f>IF(IFERROR(VLOOKUP(E1489,Store_Showcase!B2:H144,{6}, FALSE), TRUE)=TRUE, IF(IFERROR(VLOOKUP(E1489,Store_SRP!B2:H110,{6}, FALSE), TRUE)=TRUE,VLOOKUP(E1489,Store_VAM!B2:H273,{6}, FALSE),VLOOKUP(E1489,Store_SRP!B2:H110,{6}, FALSE)), VLOOKUP(E1489,Store_Showcase!B2:H144,{6}, FALSE))</f>
      </c>
      <c r="AH1489" s="1">
        <f>VLOOKUP(G1489,Sku_Consolidated!A2:R957,18,FALSE)</f>
      </c>
      <c r="AI1489" s="1">
        <f>VLOOKUP(G1489,Sku_Consolidated!A2:S957,19,FALSE)</f>
      </c>
      <c r="AJ1489" s="1">
        <f>VLOOKUP(G1489,Sku_Consolidated!A2:T957,20,FALSE)</f>
      </c>
    </row>
    <row r="1490" spans="1:36" x14ac:dyDescent="0.25">
      <c r="A1490" s="1">
        <v>2024</v>
      </c>
      <c r="B1490" s="1" t="s">
        <v>31</v>
      </c>
      <c r="C1490" s="1" t="s">
        <v>32</v>
      </c>
      <c r="D1490" s="1" t="s">
        <v>33</v>
      </c>
      <c r="E1490" s="9" t="s">
        <v>2467</v>
      </c>
      <c r="F1490" s="1">
        <f>IF(VLOOKUP(G1490,Sku_Consolidated!A2:S957,{19},FALSE)="SHOWCASE", VLOOKUP(E1490,Store_Showcase!B2:C144,{2}, FALSE), IF(VLOOKUP(G1490,Sku_Consolidated!A2:S957,{19},FALSE)="VAM",VLOOKUP(E1490,Store_VAM!B2:C273,{2}, FALSE),VLOOKUP(E1490,Store_SRP!B2:C110,{2}, FALSE)))</f>
      </c>
      <c r="G1490" s="1">
        <v>14282</v>
      </c>
      <c r="H1490" s="1" t="s">
        <v>2121</v>
      </c>
      <c r="I1490" s="10" t="s">
        <v>361</v>
      </c>
      <c r="J1490" s="1">
        <f>VLOOKUP(G1490,Sku_Consolidated!A2:C957, 3, FALSE)</f>
      </c>
      <c r="K1490" s="10">
        <f>IF(J1490="PACK", I1490, 0)</f>
      </c>
      <c r="L1490" s="10">
        <f>IF(J1490="KG", I1490, I1490 * VLOOKUP(G1490,Sku_Consolidated!A2:U957,21,FALSE))</f>
      </c>
      <c r="M1490" s="10" t="s">
        <v>37</v>
      </c>
      <c r="N1490" s="11" t="s">
        <v>3951</v>
      </c>
      <c r="O1490" s="10" t="s">
        <v>3952</v>
      </c>
      <c r="P1490" s="10">
        <f>N1490 - O1490</f>
      </c>
      <c r="Q1490" s="1">
        <f>VLOOKUP(G1490,Sku_Consolidated!A2:G957,7, FALSE)</f>
      </c>
      <c r="R1490" s="1">
        <f>IF(IFERROR(VLOOKUP(E1490,Store_Showcase!B2:H144,7, FALSE), TRUE)=TRUE, IF(IFERROR(VLOOKUP(E1490,Store_SRP!B2:H110,7, FALSE), TRUE)=TRUE,VLOOKUP(E1490,Store_VAM!B2:H273,7, FALSE),VLOOKUP(E1490,Store_SRP!B2:H110,7, FALSE)), VLOOKUP(E1490,Store_Showcase!B2:H144,7, FALSE))</f>
      </c>
      <c r="S1490" s="1">
        <f>IF(IFERROR(VLOOKUP(E1490,Store_Showcase!B2:I144,8, FALSE), TRUE)=TRUE, IF(IFERROR(VLOOKUP(E1490,Store_SRP!B2:I110,8, FALSE), TRUE)=TRUE,VLOOKUP(E1490,Store_VAM!B2:I273,8, FALSE),VLOOKUP(E1490,Store_SRP!B2:I110,8, FALSE)), VLOOKUP(E1490,Store_Showcase!B2:I144,8, FALSE))</f>
      </c>
      <c r="T1490" s="1">
        <f>VLOOKUP(G1490,Sku_Consolidated!A2:R957,18,FALSE)</f>
      </c>
      <c r="U1490" s="1" t="s">
        <v>3928</v>
      </c>
      <c r="V1490" s="1">
        <f>IF(VLOOKUP(G1490,Sku_Consolidated!A2:S957,19,FALSE)="SHOWCASE", VLOOKUP(E1490,Store_Showcase!B2:L144,11, FALSE), IF(VLOOKUP(G1490,Sku_Consolidated!A2:S957,19,FALSE)="VAM",VLOOKUP(E1490,Store_VAM!B2:L273,11, FALSE),VLOOKUP(E1490,Store_SRP!B2:L110,11, FALSE)))</f>
      </c>
      <c r="W1490" s="1">
        <f>VLOOKUP(G1490,Sku_Consolidated!A2:W957,11,FALSE)</f>
      </c>
      <c r="X1490" s="1">
        <f>VLOOKUP(G1490,Sku_Consolidated!A2:H957,8,FALSE)</f>
      </c>
      <c r="Y1490" s="1">
        <f>VLOOKUP(G1490,Sku_Consolidated!A2:I957,9,FALSE)</f>
      </c>
      <c r="Z1490" s="1" t="s">
        <v>41</v>
      </c>
      <c r="AA1490" s="1">
        <f>VLOOKUP(G1490,Sku_Consolidated!A2:E957,5,FALSE)</f>
      </c>
      <c r="AB1490" s="1">
        <f>IF(VLOOKUP(G1490,Sku_Consolidated!A2:S957,19,FALSE)="SHOWCASE", VLOOKUP(E1490,Store_Showcase!B2:N144,13, FALSE), IF(VLOOKUP(G1490,Sku_Consolidated!A2:S957,19,FALSE)="VAM",VLOOKUP(E1490,Store_VAM!B2:N273,13, FALSE),VLOOKUP(E1490,Store_SRP!B2:N110,13, FALSE)))</f>
      </c>
      <c r="AC1490" s="1">
        <f>IF(IFERROR(AB1490,TRUE)=TRUE, "-","OK")</f>
      </c>
      <c r="AD1490" s="11" t="s">
        <v>37</v>
      </c>
      <c r="AE1490" s="11" t="s">
        <v>37</v>
      </c>
      <c r="AF1490" s="1">
        <f>IF(IFERROR(VLOOKUP(E1490,Store_Showcase!B2:H144,{5}, FALSE), TRUE)=TRUE, IF(IFERROR(VLOOKUP(E1490,Store_SRP!B2:H110,{5}, FALSE), TRUE)=TRUE,VLOOKUP(E1490,Store_VAM!B2:H273,{5}, FALSE),VLOOKUP(E1490,Store_SRP!B2:H110,{5}, FALSE)), VLOOKUP(E1490,Store_Showcase!B2:H144,{5}, FALSE))</f>
      </c>
      <c r="AG1490" s="1">
        <f>IF(IFERROR(VLOOKUP(E1490,Store_Showcase!B2:H144,{6}, FALSE), TRUE)=TRUE, IF(IFERROR(VLOOKUP(E1490,Store_SRP!B2:H110,{6}, FALSE), TRUE)=TRUE,VLOOKUP(E1490,Store_VAM!B2:H273,{6}, FALSE),VLOOKUP(E1490,Store_SRP!B2:H110,{6}, FALSE)), VLOOKUP(E1490,Store_Showcase!B2:H144,{6}, FALSE))</f>
      </c>
      <c r="AH1490" s="1">
        <f>VLOOKUP(G1490,Sku_Consolidated!A2:R957,18,FALSE)</f>
      </c>
      <c r="AI1490" s="1">
        <f>VLOOKUP(G1490,Sku_Consolidated!A2:S957,19,FALSE)</f>
      </c>
      <c r="AJ1490" s="1">
        <f>VLOOKUP(G1490,Sku_Consolidated!A2:T957,20,FALSE)</f>
      </c>
    </row>
    <row r="1491" spans="1:36" x14ac:dyDescent="0.25">
      <c r="A1491" s="1">
        <v>2024</v>
      </c>
      <c r="B1491" s="1" t="s">
        <v>31</v>
      </c>
      <c r="C1491" s="1" t="s">
        <v>32</v>
      </c>
      <c r="D1491" s="1" t="s">
        <v>33</v>
      </c>
      <c r="E1491" s="9" t="s">
        <v>3953</v>
      </c>
      <c r="F1491" s="1">
        <f>IF(VLOOKUP(G1491,Sku_Consolidated!A2:S957,{19},FALSE)="SHOWCASE", VLOOKUP(E1491,Store_Showcase!B2:C144,{2}, FALSE), IF(VLOOKUP(G1491,Sku_Consolidated!A2:S957,{19},FALSE)="VAM",VLOOKUP(E1491,Store_VAM!B2:C273,{2}, FALSE),VLOOKUP(E1491,Store_SRP!B2:C110,{2}, FALSE)))</f>
      </c>
      <c r="G1491" s="1">
        <v>61733</v>
      </c>
      <c r="H1491" s="1" t="s">
        <v>58</v>
      </c>
      <c r="I1491" s="10" t="s">
        <v>2630</v>
      </c>
      <c r="J1491" s="1">
        <f>VLOOKUP(G1491,Sku_Consolidated!A2:C957, 3, FALSE)</f>
      </c>
      <c r="K1491" s="10">
        <f>IF(J1491="PACK", I1491, 0)</f>
      </c>
      <c r="L1491" s="10">
        <f>IF(J1491="KG", I1491, I1491 * VLOOKUP(G1491,Sku_Consolidated!A2:U957,21,FALSE))</f>
      </c>
      <c r="M1491" s="10" t="s">
        <v>37</v>
      </c>
      <c r="N1491" s="11" t="s">
        <v>3954</v>
      </c>
      <c r="O1491" s="10" t="s">
        <v>3955</v>
      </c>
      <c r="P1491" s="10">
        <f>N1491 - O1491</f>
      </c>
      <c r="Q1491" s="1">
        <f>VLOOKUP(G1491,Sku_Consolidated!A2:G957,7, FALSE)</f>
      </c>
      <c r="R1491" s="1">
        <f>IF(IFERROR(VLOOKUP(E1491,Store_Showcase!B2:H144,7, FALSE), TRUE)=TRUE, IF(IFERROR(VLOOKUP(E1491,Store_SRP!B2:H110,7, FALSE), TRUE)=TRUE,VLOOKUP(E1491,Store_VAM!B2:H273,7, FALSE),VLOOKUP(E1491,Store_SRP!B2:H110,7, FALSE)), VLOOKUP(E1491,Store_Showcase!B2:H144,7, FALSE))</f>
      </c>
      <c r="S1491" s="1">
        <f>IF(IFERROR(VLOOKUP(E1491,Store_Showcase!B2:I144,8, FALSE), TRUE)=TRUE, IF(IFERROR(VLOOKUP(E1491,Store_SRP!B2:I110,8, FALSE), TRUE)=TRUE,VLOOKUP(E1491,Store_VAM!B2:I273,8, FALSE),VLOOKUP(E1491,Store_SRP!B2:I110,8, FALSE)), VLOOKUP(E1491,Store_Showcase!B2:I144,8, FALSE))</f>
      </c>
      <c r="T1491" s="1">
        <f>VLOOKUP(G1491,Sku_Consolidated!A2:R957,18,FALSE)</f>
      </c>
      <c r="U1491" s="1" t="s">
        <v>3956</v>
      </c>
      <c r="V1491" s="1">
        <f>IF(VLOOKUP(G1491,Sku_Consolidated!A2:S957,19,FALSE)="SHOWCASE", VLOOKUP(E1491,Store_Showcase!B2:L144,11, FALSE), IF(VLOOKUP(G1491,Sku_Consolidated!A2:S957,19,FALSE)="VAM",VLOOKUP(E1491,Store_VAM!B2:L273,11, FALSE),VLOOKUP(E1491,Store_SRP!B2:L110,11, FALSE)))</f>
      </c>
      <c r="W1491" s="1">
        <f>VLOOKUP(G1491,Sku_Consolidated!A2:W957,11,FALSE)</f>
      </c>
      <c r="X1491" s="1">
        <f>VLOOKUP(G1491,Sku_Consolidated!A2:H957,8,FALSE)</f>
      </c>
      <c r="Y1491" s="1">
        <f>VLOOKUP(G1491,Sku_Consolidated!A2:I957,9,FALSE)</f>
      </c>
      <c r="Z1491" s="1" t="s">
        <v>41</v>
      </c>
      <c r="AA1491" s="1">
        <f>VLOOKUP(G1491,Sku_Consolidated!A2:E957,5,FALSE)</f>
      </c>
      <c r="AB1491" s="1">
        <f>IF(VLOOKUP(G1491,Sku_Consolidated!A2:S957,19,FALSE)="SHOWCASE", VLOOKUP(E1491,Store_Showcase!B2:N144,13, FALSE), IF(VLOOKUP(G1491,Sku_Consolidated!A2:S957,19,FALSE)="VAM",VLOOKUP(E1491,Store_VAM!B2:N273,13, FALSE),VLOOKUP(E1491,Store_SRP!B2:N110,13, FALSE)))</f>
      </c>
      <c r="AC1491" s="1">
        <f>IF(IFERROR(AB1491,TRUE)=TRUE, "-","OK")</f>
      </c>
      <c r="AD1491" s="11" t="s">
        <v>37</v>
      </c>
      <c r="AE1491" s="11" t="s">
        <v>37</v>
      </c>
      <c r="AF1491" s="1">
        <f>IF(IFERROR(VLOOKUP(E1491,Store_Showcase!B2:H144,{5}, FALSE), TRUE)=TRUE, IF(IFERROR(VLOOKUP(E1491,Store_SRP!B2:H110,{5}, FALSE), TRUE)=TRUE,VLOOKUP(E1491,Store_VAM!B2:H273,{5}, FALSE),VLOOKUP(E1491,Store_SRP!B2:H110,{5}, FALSE)), VLOOKUP(E1491,Store_Showcase!B2:H144,{5}, FALSE))</f>
      </c>
      <c r="AG1491" s="1">
        <f>IF(IFERROR(VLOOKUP(E1491,Store_Showcase!B2:H144,{6}, FALSE), TRUE)=TRUE, IF(IFERROR(VLOOKUP(E1491,Store_SRP!B2:H110,{6}, FALSE), TRUE)=TRUE,VLOOKUP(E1491,Store_VAM!B2:H273,{6}, FALSE),VLOOKUP(E1491,Store_SRP!B2:H110,{6}, FALSE)), VLOOKUP(E1491,Store_Showcase!B2:H144,{6}, FALSE))</f>
      </c>
      <c r="AH1491" s="1">
        <f>VLOOKUP(G1491,Sku_Consolidated!A2:R957,18,FALSE)</f>
      </c>
      <c r="AI1491" s="1">
        <f>VLOOKUP(G1491,Sku_Consolidated!A2:S957,19,FALSE)</f>
      </c>
      <c r="AJ1491" s="1">
        <f>VLOOKUP(G1491,Sku_Consolidated!A2:T957,20,FALSE)</f>
      </c>
    </row>
    <row r="1492" spans="1:36" x14ac:dyDescent="0.25">
      <c r="A1492" s="1">
        <v>2024</v>
      </c>
      <c r="B1492" s="1" t="s">
        <v>31</v>
      </c>
      <c r="C1492" s="1" t="s">
        <v>32</v>
      </c>
      <c r="D1492" s="1" t="s">
        <v>33</v>
      </c>
      <c r="E1492" s="9" t="s">
        <v>3953</v>
      </c>
      <c r="F1492" s="1">
        <f>IF(VLOOKUP(G1492,Sku_Consolidated!A2:S957,{19},FALSE)="SHOWCASE", VLOOKUP(E1492,Store_Showcase!B2:C144,{2}, FALSE), IF(VLOOKUP(G1492,Sku_Consolidated!A2:S957,{19},FALSE)="VAM",VLOOKUP(E1492,Store_VAM!B2:C273,{2}, FALSE),VLOOKUP(E1492,Store_SRP!B2:C110,{2}, FALSE)))</f>
      </c>
      <c r="G1492" s="1">
        <v>61735</v>
      </c>
      <c r="H1492" s="1" t="s">
        <v>66</v>
      </c>
      <c r="I1492" s="10" t="s">
        <v>155</v>
      </c>
      <c r="J1492" s="1">
        <f>VLOOKUP(G1492,Sku_Consolidated!A2:C957, 3, FALSE)</f>
      </c>
      <c r="K1492" s="10">
        <f>IF(J1492="PACK", I1492, 0)</f>
      </c>
      <c r="L1492" s="10">
        <f>IF(J1492="KG", I1492, I1492 * VLOOKUP(G1492,Sku_Consolidated!A2:U957,21,FALSE))</f>
      </c>
      <c r="M1492" s="10" t="s">
        <v>37</v>
      </c>
      <c r="N1492" s="11" t="s">
        <v>3957</v>
      </c>
      <c r="O1492" s="10" t="s">
        <v>3958</v>
      </c>
      <c r="P1492" s="10">
        <f>N1492 - O1492</f>
      </c>
      <c r="Q1492" s="1">
        <f>VLOOKUP(G1492,Sku_Consolidated!A2:G957,7, FALSE)</f>
      </c>
      <c r="R1492" s="1">
        <f>IF(IFERROR(VLOOKUP(E1492,Store_Showcase!B2:H144,7, FALSE), TRUE)=TRUE, IF(IFERROR(VLOOKUP(E1492,Store_SRP!B2:H110,7, FALSE), TRUE)=TRUE,VLOOKUP(E1492,Store_VAM!B2:H273,7, FALSE),VLOOKUP(E1492,Store_SRP!B2:H110,7, FALSE)), VLOOKUP(E1492,Store_Showcase!B2:H144,7, FALSE))</f>
      </c>
      <c r="S1492" s="1">
        <f>IF(IFERROR(VLOOKUP(E1492,Store_Showcase!B2:I144,8, FALSE), TRUE)=TRUE, IF(IFERROR(VLOOKUP(E1492,Store_SRP!B2:I110,8, FALSE), TRUE)=TRUE,VLOOKUP(E1492,Store_VAM!B2:I273,8, FALSE),VLOOKUP(E1492,Store_SRP!B2:I110,8, FALSE)), VLOOKUP(E1492,Store_Showcase!B2:I144,8, FALSE))</f>
      </c>
      <c r="T1492" s="1">
        <f>VLOOKUP(G1492,Sku_Consolidated!A2:R957,18,FALSE)</f>
      </c>
      <c r="U1492" s="1" t="s">
        <v>3956</v>
      </c>
      <c r="V1492" s="1">
        <f>IF(VLOOKUP(G1492,Sku_Consolidated!A2:S957,19,FALSE)="SHOWCASE", VLOOKUP(E1492,Store_Showcase!B2:L144,11, FALSE), IF(VLOOKUP(G1492,Sku_Consolidated!A2:S957,19,FALSE)="VAM",VLOOKUP(E1492,Store_VAM!B2:L273,11, FALSE),VLOOKUP(E1492,Store_SRP!B2:L110,11, FALSE)))</f>
      </c>
      <c r="W1492" s="1">
        <f>VLOOKUP(G1492,Sku_Consolidated!A2:W957,11,FALSE)</f>
      </c>
      <c r="X1492" s="1">
        <f>VLOOKUP(G1492,Sku_Consolidated!A2:H957,8,FALSE)</f>
      </c>
      <c r="Y1492" s="1">
        <f>VLOOKUP(G1492,Sku_Consolidated!A2:I957,9,FALSE)</f>
      </c>
      <c r="Z1492" s="1" t="s">
        <v>41</v>
      </c>
      <c r="AA1492" s="1">
        <f>VLOOKUP(G1492,Sku_Consolidated!A2:E957,5,FALSE)</f>
      </c>
      <c r="AB1492" s="1">
        <f>IF(VLOOKUP(G1492,Sku_Consolidated!A2:S957,19,FALSE)="SHOWCASE", VLOOKUP(E1492,Store_Showcase!B2:N144,13, FALSE), IF(VLOOKUP(G1492,Sku_Consolidated!A2:S957,19,FALSE)="VAM",VLOOKUP(E1492,Store_VAM!B2:N273,13, FALSE),VLOOKUP(E1492,Store_SRP!B2:N110,13, FALSE)))</f>
      </c>
      <c r="AC1492" s="1">
        <f>IF(IFERROR(AB1492,TRUE)=TRUE, "-","OK")</f>
      </c>
      <c r="AD1492" s="11" t="s">
        <v>37</v>
      </c>
      <c r="AE1492" s="11" t="s">
        <v>37</v>
      </c>
      <c r="AF1492" s="1">
        <f>IF(IFERROR(VLOOKUP(E1492,Store_Showcase!B2:H144,{5}, FALSE), TRUE)=TRUE, IF(IFERROR(VLOOKUP(E1492,Store_SRP!B2:H110,{5}, FALSE), TRUE)=TRUE,VLOOKUP(E1492,Store_VAM!B2:H273,{5}, FALSE),VLOOKUP(E1492,Store_SRP!B2:H110,{5}, FALSE)), VLOOKUP(E1492,Store_Showcase!B2:H144,{5}, FALSE))</f>
      </c>
      <c r="AG1492" s="1">
        <f>IF(IFERROR(VLOOKUP(E1492,Store_Showcase!B2:H144,{6}, FALSE), TRUE)=TRUE, IF(IFERROR(VLOOKUP(E1492,Store_SRP!B2:H110,{6}, FALSE), TRUE)=TRUE,VLOOKUP(E1492,Store_VAM!B2:H273,{6}, FALSE),VLOOKUP(E1492,Store_SRP!B2:H110,{6}, FALSE)), VLOOKUP(E1492,Store_Showcase!B2:H144,{6}, FALSE))</f>
      </c>
      <c r="AH1492" s="1">
        <f>VLOOKUP(G1492,Sku_Consolidated!A2:R957,18,FALSE)</f>
      </c>
      <c r="AI1492" s="1">
        <f>VLOOKUP(G1492,Sku_Consolidated!A2:S957,19,FALSE)</f>
      </c>
      <c r="AJ1492" s="1">
        <f>VLOOKUP(G1492,Sku_Consolidated!A2:T957,20,FALSE)</f>
      </c>
    </row>
    <row r="1493" spans="1:36" x14ac:dyDescent="0.25">
      <c r="A1493" s="1">
        <v>2024</v>
      </c>
      <c r="B1493" s="1" t="s">
        <v>31</v>
      </c>
      <c r="C1493" s="1" t="s">
        <v>32</v>
      </c>
      <c r="D1493" s="1" t="s">
        <v>33</v>
      </c>
      <c r="E1493" s="9" t="s">
        <v>3953</v>
      </c>
      <c r="F1493" s="1">
        <f>IF(VLOOKUP(G1493,Sku_Consolidated!A2:S957,{19},FALSE)="SHOWCASE", VLOOKUP(E1493,Store_Showcase!B2:C144,{2}, FALSE), IF(VLOOKUP(G1493,Sku_Consolidated!A2:S957,{19},FALSE)="VAM",VLOOKUP(E1493,Store_VAM!B2:C273,{2}, FALSE),VLOOKUP(E1493,Store_SRP!B2:C110,{2}, FALSE)))</f>
      </c>
      <c r="G1493" s="1">
        <v>61736</v>
      </c>
      <c r="H1493" s="1" t="s">
        <v>224</v>
      </c>
      <c r="I1493" s="10" t="s">
        <v>3959</v>
      </c>
      <c r="J1493" s="1">
        <f>VLOOKUP(G1493,Sku_Consolidated!A2:C957, 3, FALSE)</f>
      </c>
      <c r="K1493" s="10">
        <f>IF(J1493="PACK", I1493, 0)</f>
      </c>
      <c r="L1493" s="10">
        <f>IF(J1493="KG", I1493, I1493 * VLOOKUP(G1493,Sku_Consolidated!A2:U957,21,FALSE))</f>
      </c>
      <c r="M1493" s="10" t="s">
        <v>37</v>
      </c>
      <c r="N1493" s="11" t="s">
        <v>3960</v>
      </c>
      <c r="O1493" s="10" t="s">
        <v>3961</v>
      </c>
      <c r="P1493" s="10">
        <f>N1493 - O1493</f>
      </c>
      <c r="Q1493" s="1">
        <f>VLOOKUP(G1493,Sku_Consolidated!A2:G957,7, FALSE)</f>
      </c>
      <c r="R1493" s="1">
        <f>IF(IFERROR(VLOOKUP(E1493,Store_Showcase!B2:H144,7, FALSE), TRUE)=TRUE, IF(IFERROR(VLOOKUP(E1493,Store_SRP!B2:H110,7, FALSE), TRUE)=TRUE,VLOOKUP(E1493,Store_VAM!B2:H273,7, FALSE),VLOOKUP(E1493,Store_SRP!B2:H110,7, FALSE)), VLOOKUP(E1493,Store_Showcase!B2:H144,7, FALSE))</f>
      </c>
      <c r="S1493" s="1">
        <f>IF(IFERROR(VLOOKUP(E1493,Store_Showcase!B2:I144,8, FALSE), TRUE)=TRUE, IF(IFERROR(VLOOKUP(E1493,Store_SRP!B2:I110,8, FALSE), TRUE)=TRUE,VLOOKUP(E1493,Store_VAM!B2:I273,8, FALSE),VLOOKUP(E1493,Store_SRP!B2:I110,8, FALSE)), VLOOKUP(E1493,Store_Showcase!B2:I144,8, FALSE))</f>
      </c>
      <c r="T1493" s="1">
        <f>VLOOKUP(G1493,Sku_Consolidated!A2:R957,18,FALSE)</f>
      </c>
      <c r="U1493" s="1" t="s">
        <v>3956</v>
      </c>
      <c r="V1493" s="1">
        <f>IF(VLOOKUP(G1493,Sku_Consolidated!A2:S957,19,FALSE)="SHOWCASE", VLOOKUP(E1493,Store_Showcase!B2:L144,11, FALSE), IF(VLOOKUP(G1493,Sku_Consolidated!A2:S957,19,FALSE)="VAM",VLOOKUP(E1493,Store_VAM!B2:L273,11, FALSE),VLOOKUP(E1493,Store_SRP!B2:L110,11, FALSE)))</f>
      </c>
      <c r="W1493" s="1">
        <f>VLOOKUP(G1493,Sku_Consolidated!A2:W957,11,FALSE)</f>
      </c>
      <c r="X1493" s="1">
        <f>VLOOKUP(G1493,Sku_Consolidated!A2:H957,8,FALSE)</f>
      </c>
      <c r="Y1493" s="1">
        <f>VLOOKUP(G1493,Sku_Consolidated!A2:I957,9,FALSE)</f>
      </c>
      <c r="Z1493" s="1" t="s">
        <v>41</v>
      </c>
      <c r="AA1493" s="1">
        <f>VLOOKUP(G1493,Sku_Consolidated!A2:E957,5,FALSE)</f>
      </c>
      <c r="AB1493" s="1">
        <f>IF(VLOOKUP(G1493,Sku_Consolidated!A2:S957,19,FALSE)="SHOWCASE", VLOOKUP(E1493,Store_Showcase!B2:N144,13, FALSE), IF(VLOOKUP(G1493,Sku_Consolidated!A2:S957,19,FALSE)="VAM",VLOOKUP(E1493,Store_VAM!B2:N273,13, FALSE),VLOOKUP(E1493,Store_SRP!B2:N110,13, FALSE)))</f>
      </c>
      <c r="AC1493" s="1">
        <f>IF(IFERROR(AB1493,TRUE)=TRUE, "-","OK")</f>
      </c>
      <c r="AD1493" s="11" t="s">
        <v>37</v>
      </c>
      <c r="AE1493" s="11" t="s">
        <v>37</v>
      </c>
      <c r="AF1493" s="1">
        <f>IF(IFERROR(VLOOKUP(E1493,Store_Showcase!B2:H144,{5}, FALSE), TRUE)=TRUE, IF(IFERROR(VLOOKUP(E1493,Store_SRP!B2:H110,{5}, FALSE), TRUE)=TRUE,VLOOKUP(E1493,Store_VAM!B2:H273,{5}, FALSE),VLOOKUP(E1493,Store_SRP!B2:H110,{5}, FALSE)), VLOOKUP(E1493,Store_Showcase!B2:H144,{5}, FALSE))</f>
      </c>
      <c r="AG1493" s="1">
        <f>IF(IFERROR(VLOOKUP(E1493,Store_Showcase!B2:H144,{6}, FALSE), TRUE)=TRUE, IF(IFERROR(VLOOKUP(E1493,Store_SRP!B2:H110,{6}, FALSE), TRUE)=TRUE,VLOOKUP(E1493,Store_VAM!B2:H273,{6}, FALSE),VLOOKUP(E1493,Store_SRP!B2:H110,{6}, FALSE)), VLOOKUP(E1493,Store_Showcase!B2:H144,{6}, FALSE))</f>
      </c>
      <c r="AH1493" s="1">
        <f>VLOOKUP(G1493,Sku_Consolidated!A2:R957,18,FALSE)</f>
      </c>
      <c r="AI1493" s="1">
        <f>VLOOKUP(G1493,Sku_Consolidated!A2:S957,19,FALSE)</f>
      </c>
      <c r="AJ1493" s="1">
        <f>VLOOKUP(G1493,Sku_Consolidated!A2:T957,20,FALSE)</f>
      </c>
    </row>
    <row r="1494" spans="1:36" x14ac:dyDescent="0.25">
      <c r="A1494" s="1">
        <v>2024</v>
      </c>
      <c r="B1494" s="1" t="s">
        <v>31</v>
      </c>
      <c r="C1494" s="1" t="s">
        <v>32</v>
      </c>
      <c r="D1494" s="1" t="s">
        <v>33</v>
      </c>
      <c r="E1494" s="9" t="s">
        <v>3953</v>
      </c>
      <c r="F1494" s="1">
        <f>IF(VLOOKUP(G1494,Sku_Consolidated!A2:S957,{19},FALSE)="SHOWCASE", VLOOKUP(E1494,Store_Showcase!B2:C144,{2}, FALSE), IF(VLOOKUP(G1494,Sku_Consolidated!A2:S957,{19},FALSE)="VAM",VLOOKUP(E1494,Store_VAM!B2:C273,{2}, FALSE),VLOOKUP(E1494,Store_SRP!B2:C110,{2}, FALSE)))</f>
      </c>
      <c r="G1494" s="1">
        <v>61749</v>
      </c>
      <c r="H1494" s="1" t="s">
        <v>154</v>
      </c>
      <c r="I1494" s="10" t="s">
        <v>3962</v>
      </c>
      <c r="J1494" s="1">
        <f>VLOOKUP(G1494,Sku_Consolidated!A2:C957, 3, FALSE)</f>
      </c>
      <c r="K1494" s="10">
        <f>IF(J1494="PACK", I1494, 0)</f>
      </c>
      <c r="L1494" s="10">
        <f>IF(J1494="KG", I1494, I1494 * VLOOKUP(G1494,Sku_Consolidated!A2:U957,21,FALSE))</f>
      </c>
      <c r="M1494" s="10" t="s">
        <v>37</v>
      </c>
      <c r="N1494" s="11" t="s">
        <v>3963</v>
      </c>
      <c r="O1494" s="10" t="s">
        <v>3964</v>
      </c>
      <c r="P1494" s="10">
        <f>N1494 - O1494</f>
      </c>
      <c r="Q1494" s="1">
        <f>VLOOKUP(G1494,Sku_Consolidated!A2:G957,7, FALSE)</f>
      </c>
      <c r="R1494" s="1">
        <f>IF(IFERROR(VLOOKUP(E1494,Store_Showcase!B2:H144,7, FALSE), TRUE)=TRUE, IF(IFERROR(VLOOKUP(E1494,Store_SRP!B2:H110,7, FALSE), TRUE)=TRUE,VLOOKUP(E1494,Store_VAM!B2:H273,7, FALSE),VLOOKUP(E1494,Store_SRP!B2:H110,7, FALSE)), VLOOKUP(E1494,Store_Showcase!B2:H144,7, FALSE))</f>
      </c>
      <c r="S1494" s="1">
        <f>IF(IFERROR(VLOOKUP(E1494,Store_Showcase!B2:I144,8, FALSE), TRUE)=TRUE, IF(IFERROR(VLOOKUP(E1494,Store_SRP!B2:I110,8, FALSE), TRUE)=TRUE,VLOOKUP(E1494,Store_VAM!B2:I273,8, FALSE),VLOOKUP(E1494,Store_SRP!B2:I110,8, FALSE)), VLOOKUP(E1494,Store_Showcase!B2:I144,8, FALSE))</f>
      </c>
      <c r="T1494" s="1">
        <f>VLOOKUP(G1494,Sku_Consolidated!A2:R957,18,FALSE)</f>
      </c>
      <c r="U1494" s="1" t="s">
        <v>3956</v>
      </c>
      <c r="V1494" s="1">
        <f>IF(VLOOKUP(G1494,Sku_Consolidated!A2:S957,19,FALSE)="SHOWCASE", VLOOKUP(E1494,Store_Showcase!B2:L144,11, FALSE), IF(VLOOKUP(G1494,Sku_Consolidated!A2:S957,19,FALSE)="VAM",VLOOKUP(E1494,Store_VAM!B2:L273,11, FALSE),VLOOKUP(E1494,Store_SRP!B2:L110,11, FALSE)))</f>
      </c>
      <c r="W1494" s="1">
        <f>VLOOKUP(G1494,Sku_Consolidated!A2:W957,11,FALSE)</f>
      </c>
      <c r="X1494" s="1">
        <f>VLOOKUP(G1494,Sku_Consolidated!A2:H957,8,FALSE)</f>
      </c>
      <c r="Y1494" s="1">
        <f>VLOOKUP(G1494,Sku_Consolidated!A2:I957,9,FALSE)</f>
      </c>
      <c r="Z1494" s="1" t="s">
        <v>41</v>
      </c>
      <c r="AA1494" s="1">
        <f>VLOOKUP(G1494,Sku_Consolidated!A2:E957,5,FALSE)</f>
      </c>
      <c r="AB1494" s="1">
        <f>IF(VLOOKUP(G1494,Sku_Consolidated!A2:S957,19,FALSE)="SHOWCASE", VLOOKUP(E1494,Store_Showcase!B2:N144,13, FALSE), IF(VLOOKUP(G1494,Sku_Consolidated!A2:S957,19,FALSE)="VAM",VLOOKUP(E1494,Store_VAM!B2:N273,13, FALSE),VLOOKUP(E1494,Store_SRP!B2:N110,13, FALSE)))</f>
      </c>
      <c r="AC1494" s="1">
        <f>IF(IFERROR(AB1494,TRUE)=TRUE, "-","OK")</f>
      </c>
      <c r="AD1494" s="11" t="s">
        <v>37</v>
      </c>
      <c r="AE1494" s="11" t="s">
        <v>37</v>
      </c>
      <c r="AF1494" s="1">
        <f>IF(IFERROR(VLOOKUP(E1494,Store_Showcase!B2:H144,{5}, FALSE), TRUE)=TRUE, IF(IFERROR(VLOOKUP(E1494,Store_SRP!B2:H110,{5}, FALSE), TRUE)=TRUE,VLOOKUP(E1494,Store_VAM!B2:H273,{5}, FALSE),VLOOKUP(E1494,Store_SRP!B2:H110,{5}, FALSE)), VLOOKUP(E1494,Store_Showcase!B2:H144,{5}, FALSE))</f>
      </c>
      <c r="AG1494" s="1">
        <f>IF(IFERROR(VLOOKUP(E1494,Store_Showcase!B2:H144,{6}, FALSE), TRUE)=TRUE, IF(IFERROR(VLOOKUP(E1494,Store_SRP!B2:H110,{6}, FALSE), TRUE)=TRUE,VLOOKUP(E1494,Store_VAM!B2:H273,{6}, FALSE),VLOOKUP(E1494,Store_SRP!B2:H110,{6}, FALSE)), VLOOKUP(E1494,Store_Showcase!B2:H144,{6}, FALSE))</f>
      </c>
      <c r="AH1494" s="1">
        <f>VLOOKUP(G1494,Sku_Consolidated!A2:R957,18,FALSE)</f>
      </c>
      <c r="AI1494" s="1">
        <f>VLOOKUP(G1494,Sku_Consolidated!A2:S957,19,FALSE)</f>
      </c>
      <c r="AJ1494" s="1">
        <f>VLOOKUP(G1494,Sku_Consolidated!A2:T957,20,FALSE)</f>
      </c>
    </row>
    <row r="1495" spans="1:36" x14ac:dyDescent="0.25">
      <c r="A1495" s="1">
        <v>2024</v>
      </c>
      <c r="B1495" s="1" t="s">
        <v>31</v>
      </c>
      <c r="C1495" s="1" t="s">
        <v>32</v>
      </c>
      <c r="D1495" s="1" t="s">
        <v>33</v>
      </c>
      <c r="E1495" s="9" t="s">
        <v>3953</v>
      </c>
      <c r="F1495" s="1">
        <f>IF(VLOOKUP(G1495,Sku_Consolidated!A2:S957,{19},FALSE)="SHOWCASE", VLOOKUP(E1495,Store_Showcase!B2:C144,{2}, FALSE), IF(VLOOKUP(G1495,Sku_Consolidated!A2:S957,{19},FALSE)="VAM",VLOOKUP(E1495,Store_VAM!B2:C273,{2}, FALSE),VLOOKUP(E1495,Store_SRP!B2:C110,{2}, FALSE)))</f>
      </c>
      <c r="G1495" s="1">
        <v>61758</v>
      </c>
      <c r="H1495" s="1" t="s">
        <v>90</v>
      </c>
      <c r="I1495" s="10" t="s">
        <v>1201</v>
      </c>
      <c r="J1495" s="1">
        <f>VLOOKUP(G1495,Sku_Consolidated!A2:C957, 3, FALSE)</f>
      </c>
      <c r="K1495" s="10">
        <f>IF(J1495="PACK", I1495, 0)</f>
      </c>
      <c r="L1495" s="10">
        <f>IF(J1495="KG", I1495, I1495 * VLOOKUP(G1495,Sku_Consolidated!A2:U957,21,FALSE))</f>
      </c>
      <c r="M1495" s="10" t="s">
        <v>37</v>
      </c>
      <c r="N1495" s="11" t="s">
        <v>3965</v>
      </c>
      <c r="O1495" s="10" t="s">
        <v>3966</v>
      </c>
      <c r="P1495" s="10">
        <f>N1495 - O1495</f>
      </c>
      <c r="Q1495" s="1">
        <f>VLOOKUP(G1495,Sku_Consolidated!A2:G957,7, FALSE)</f>
      </c>
      <c r="R1495" s="1">
        <f>IF(IFERROR(VLOOKUP(E1495,Store_Showcase!B2:H144,7, FALSE), TRUE)=TRUE, IF(IFERROR(VLOOKUP(E1495,Store_SRP!B2:H110,7, FALSE), TRUE)=TRUE,VLOOKUP(E1495,Store_VAM!B2:H273,7, FALSE),VLOOKUP(E1495,Store_SRP!B2:H110,7, FALSE)), VLOOKUP(E1495,Store_Showcase!B2:H144,7, FALSE))</f>
      </c>
      <c r="S1495" s="1">
        <f>IF(IFERROR(VLOOKUP(E1495,Store_Showcase!B2:I144,8, FALSE), TRUE)=TRUE, IF(IFERROR(VLOOKUP(E1495,Store_SRP!B2:I110,8, FALSE), TRUE)=TRUE,VLOOKUP(E1495,Store_VAM!B2:I273,8, FALSE),VLOOKUP(E1495,Store_SRP!B2:I110,8, FALSE)), VLOOKUP(E1495,Store_Showcase!B2:I144,8, FALSE))</f>
      </c>
      <c r="T1495" s="1">
        <f>VLOOKUP(G1495,Sku_Consolidated!A2:R957,18,FALSE)</f>
      </c>
      <c r="U1495" s="1" t="s">
        <v>3956</v>
      </c>
      <c r="V1495" s="1">
        <f>IF(VLOOKUP(G1495,Sku_Consolidated!A2:S957,19,FALSE)="SHOWCASE", VLOOKUP(E1495,Store_Showcase!B2:L144,11, FALSE), IF(VLOOKUP(G1495,Sku_Consolidated!A2:S957,19,FALSE)="VAM",VLOOKUP(E1495,Store_VAM!B2:L273,11, FALSE),VLOOKUP(E1495,Store_SRP!B2:L110,11, FALSE)))</f>
      </c>
      <c r="W1495" s="1">
        <f>VLOOKUP(G1495,Sku_Consolidated!A2:W957,11,FALSE)</f>
      </c>
      <c r="X1495" s="1">
        <f>VLOOKUP(G1495,Sku_Consolidated!A2:H957,8,FALSE)</f>
      </c>
      <c r="Y1495" s="1">
        <f>VLOOKUP(G1495,Sku_Consolidated!A2:I957,9,FALSE)</f>
      </c>
      <c r="Z1495" s="1" t="s">
        <v>41</v>
      </c>
      <c r="AA1495" s="1">
        <f>VLOOKUP(G1495,Sku_Consolidated!A2:E957,5,FALSE)</f>
      </c>
      <c r="AB1495" s="1">
        <f>IF(VLOOKUP(G1495,Sku_Consolidated!A2:S957,19,FALSE)="SHOWCASE", VLOOKUP(E1495,Store_Showcase!B2:N144,13, FALSE), IF(VLOOKUP(G1495,Sku_Consolidated!A2:S957,19,FALSE)="VAM",VLOOKUP(E1495,Store_VAM!B2:N273,13, FALSE),VLOOKUP(E1495,Store_SRP!B2:N110,13, FALSE)))</f>
      </c>
      <c r="AC1495" s="1">
        <f>IF(IFERROR(AB1495,TRUE)=TRUE, "-","OK")</f>
      </c>
      <c r="AD1495" s="11" t="s">
        <v>37</v>
      </c>
      <c r="AE1495" s="11" t="s">
        <v>37</v>
      </c>
      <c r="AF1495" s="1">
        <f>IF(IFERROR(VLOOKUP(E1495,Store_Showcase!B2:H144,{5}, FALSE), TRUE)=TRUE, IF(IFERROR(VLOOKUP(E1495,Store_SRP!B2:H110,{5}, FALSE), TRUE)=TRUE,VLOOKUP(E1495,Store_VAM!B2:H273,{5}, FALSE),VLOOKUP(E1495,Store_SRP!B2:H110,{5}, FALSE)), VLOOKUP(E1495,Store_Showcase!B2:H144,{5}, FALSE))</f>
      </c>
      <c r="AG1495" s="1">
        <f>IF(IFERROR(VLOOKUP(E1495,Store_Showcase!B2:H144,{6}, FALSE), TRUE)=TRUE, IF(IFERROR(VLOOKUP(E1495,Store_SRP!B2:H110,{6}, FALSE), TRUE)=TRUE,VLOOKUP(E1495,Store_VAM!B2:H273,{6}, FALSE),VLOOKUP(E1495,Store_SRP!B2:H110,{6}, FALSE)), VLOOKUP(E1495,Store_Showcase!B2:H144,{6}, FALSE))</f>
      </c>
      <c r="AH1495" s="1">
        <f>VLOOKUP(G1495,Sku_Consolidated!A2:R957,18,FALSE)</f>
      </c>
      <c r="AI1495" s="1">
        <f>VLOOKUP(G1495,Sku_Consolidated!A2:S957,19,FALSE)</f>
      </c>
      <c r="AJ1495" s="1">
        <f>VLOOKUP(G1495,Sku_Consolidated!A2:T957,20,FALSE)</f>
      </c>
    </row>
    <row r="1496" spans="1:36" x14ac:dyDescent="0.25">
      <c r="A1496" s="1">
        <v>2024</v>
      </c>
      <c r="B1496" s="1" t="s">
        <v>31</v>
      </c>
      <c r="C1496" s="1" t="s">
        <v>32</v>
      </c>
      <c r="D1496" s="1" t="s">
        <v>33</v>
      </c>
      <c r="E1496" s="9" t="s">
        <v>3953</v>
      </c>
      <c r="F1496" s="1">
        <f>IF(VLOOKUP(G1496,Sku_Consolidated!A2:S957,{19},FALSE)="SHOWCASE", VLOOKUP(E1496,Store_Showcase!B2:C144,{2}, FALSE), IF(VLOOKUP(G1496,Sku_Consolidated!A2:S957,{19},FALSE)="VAM",VLOOKUP(E1496,Store_VAM!B2:C273,{2}, FALSE),VLOOKUP(E1496,Store_SRP!B2:C110,{2}, FALSE)))</f>
      </c>
      <c r="G1496" s="1">
        <v>61759</v>
      </c>
      <c r="H1496" s="1" t="s">
        <v>94</v>
      </c>
      <c r="I1496" s="10" t="s">
        <v>3935</v>
      </c>
      <c r="J1496" s="1">
        <f>VLOOKUP(G1496,Sku_Consolidated!A2:C957, 3, FALSE)</f>
      </c>
      <c r="K1496" s="10">
        <f>IF(J1496="PACK", I1496, 0)</f>
      </c>
      <c r="L1496" s="10">
        <f>IF(J1496="KG", I1496, I1496 * VLOOKUP(G1496,Sku_Consolidated!A2:U957,21,FALSE))</f>
      </c>
      <c r="M1496" s="10" t="s">
        <v>37</v>
      </c>
      <c r="N1496" s="11" t="s">
        <v>3967</v>
      </c>
      <c r="O1496" s="10" t="s">
        <v>3968</v>
      </c>
      <c r="P1496" s="10">
        <f>N1496 - O1496</f>
      </c>
      <c r="Q1496" s="1">
        <f>VLOOKUP(G1496,Sku_Consolidated!A2:G957,7, FALSE)</f>
      </c>
      <c r="R1496" s="1">
        <f>IF(IFERROR(VLOOKUP(E1496,Store_Showcase!B2:H144,7, FALSE), TRUE)=TRUE, IF(IFERROR(VLOOKUP(E1496,Store_SRP!B2:H110,7, FALSE), TRUE)=TRUE,VLOOKUP(E1496,Store_VAM!B2:H273,7, FALSE),VLOOKUP(E1496,Store_SRP!B2:H110,7, FALSE)), VLOOKUP(E1496,Store_Showcase!B2:H144,7, FALSE))</f>
      </c>
      <c r="S1496" s="1">
        <f>IF(IFERROR(VLOOKUP(E1496,Store_Showcase!B2:I144,8, FALSE), TRUE)=TRUE, IF(IFERROR(VLOOKUP(E1496,Store_SRP!B2:I110,8, FALSE), TRUE)=TRUE,VLOOKUP(E1496,Store_VAM!B2:I273,8, FALSE),VLOOKUP(E1496,Store_SRP!B2:I110,8, FALSE)), VLOOKUP(E1496,Store_Showcase!B2:I144,8, FALSE))</f>
      </c>
      <c r="T1496" s="1">
        <f>VLOOKUP(G1496,Sku_Consolidated!A2:R957,18,FALSE)</f>
      </c>
      <c r="U1496" s="1" t="s">
        <v>3956</v>
      </c>
      <c r="V1496" s="1">
        <f>IF(VLOOKUP(G1496,Sku_Consolidated!A2:S957,19,FALSE)="SHOWCASE", VLOOKUP(E1496,Store_Showcase!B2:L144,11, FALSE), IF(VLOOKUP(G1496,Sku_Consolidated!A2:S957,19,FALSE)="VAM",VLOOKUP(E1496,Store_VAM!B2:L273,11, FALSE),VLOOKUP(E1496,Store_SRP!B2:L110,11, FALSE)))</f>
      </c>
      <c r="W1496" s="1">
        <f>VLOOKUP(G1496,Sku_Consolidated!A2:W957,11,FALSE)</f>
      </c>
      <c r="X1496" s="1">
        <f>VLOOKUP(G1496,Sku_Consolidated!A2:H957,8,FALSE)</f>
      </c>
      <c r="Y1496" s="1">
        <f>VLOOKUP(G1496,Sku_Consolidated!A2:I957,9,FALSE)</f>
      </c>
      <c r="Z1496" s="1" t="s">
        <v>41</v>
      </c>
      <c r="AA1496" s="1">
        <f>VLOOKUP(G1496,Sku_Consolidated!A2:E957,5,FALSE)</f>
      </c>
      <c r="AB1496" s="1">
        <f>IF(VLOOKUP(G1496,Sku_Consolidated!A2:S957,19,FALSE)="SHOWCASE", VLOOKUP(E1496,Store_Showcase!B2:N144,13, FALSE), IF(VLOOKUP(G1496,Sku_Consolidated!A2:S957,19,FALSE)="VAM",VLOOKUP(E1496,Store_VAM!B2:N273,13, FALSE),VLOOKUP(E1496,Store_SRP!B2:N110,13, FALSE)))</f>
      </c>
      <c r="AC1496" s="1">
        <f>IF(IFERROR(AB1496,TRUE)=TRUE, "-","OK")</f>
      </c>
      <c r="AD1496" s="11" t="s">
        <v>37</v>
      </c>
      <c r="AE1496" s="11" t="s">
        <v>37</v>
      </c>
      <c r="AF1496" s="1">
        <f>IF(IFERROR(VLOOKUP(E1496,Store_Showcase!B2:H144,{5}, FALSE), TRUE)=TRUE, IF(IFERROR(VLOOKUP(E1496,Store_SRP!B2:H110,{5}, FALSE), TRUE)=TRUE,VLOOKUP(E1496,Store_VAM!B2:H273,{5}, FALSE),VLOOKUP(E1496,Store_SRP!B2:H110,{5}, FALSE)), VLOOKUP(E1496,Store_Showcase!B2:H144,{5}, FALSE))</f>
      </c>
      <c r="AG1496" s="1">
        <f>IF(IFERROR(VLOOKUP(E1496,Store_Showcase!B2:H144,{6}, FALSE), TRUE)=TRUE, IF(IFERROR(VLOOKUP(E1496,Store_SRP!B2:H110,{6}, FALSE), TRUE)=TRUE,VLOOKUP(E1496,Store_VAM!B2:H273,{6}, FALSE),VLOOKUP(E1496,Store_SRP!B2:H110,{6}, FALSE)), VLOOKUP(E1496,Store_Showcase!B2:H144,{6}, FALSE))</f>
      </c>
      <c r="AH1496" s="1">
        <f>VLOOKUP(G1496,Sku_Consolidated!A2:R957,18,FALSE)</f>
      </c>
      <c r="AI1496" s="1">
        <f>VLOOKUP(G1496,Sku_Consolidated!A2:S957,19,FALSE)</f>
      </c>
      <c r="AJ1496" s="1">
        <f>VLOOKUP(G1496,Sku_Consolidated!A2:T957,20,FALSE)</f>
      </c>
    </row>
    <row r="1497" spans="1:36" x14ac:dyDescent="0.25">
      <c r="A1497" s="1">
        <v>2024</v>
      </c>
      <c r="B1497" s="1" t="s">
        <v>31</v>
      </c>
      <c r="C1497" s="1" t="s">
        <v>32</v>
      </c>
      <c r="D1497" s="1" t="s">
        <v>33</v>
      </c>
      <c r="E1497" s="9" t="s">
        <v>3953</v>
      </c>
      <c r="F1497" s="1">
        <f>IF(VLOOKUP(G1497,Sku_Consolidated!A2:S957,{19},FALSE)="SHOWCASE", VLOOKUP(E1497,Store_Showcase!B2:C144,{2}, FALSE), IF(VLOOKUP(G1497,Sku_Consolidated!A2:S957,{19},FALSE)="VAM",VLOOKUP(E1497,Store_VAM!B2:C273,{2}, FALSE),VLOOKUP(E1497,Store_SRP!B2:C110,{2}, FALSE)))</f>
      </c>
      <c r="G1497" s="1">
        <v>61833</v>
      </c>
      <c r="H1497" s="1" t="s">
        <v>118</v>
      </c>
      <c r="I1497" s="10" t="s">
        <v>1977</v>
      </c>
      <c r="J1497" s="1">
        <f>VLOOKUP(G1497,Sku_Consolidated!A2:C957, 3, FALSE)</f>
      </c>
      <c r="K1497" s="10">
        <f>IF(J1497="PACK", I1497, 0)</f>
      </c>
      <c r="L1497" s="10">
        <f>IF(J1497="KG", I1497, I1497 * VLOOKUP(G1497,Sku_Consolidated!A2:U957,21,FALSE))</f>
      </c>
      <c r="M1497" s="10" t="s">
        <v>37</v>
      </c>
      <c r="N1497" s="11" t="s">
        <v>3969</v>
      </c>
      <c r="O1497" s="10" t="s">
        <v>3970</v>
      </c>
      <c r="P1497" s="10">
        <f>N1497 - O1497</f>
      </c>
      <c r="Q1497" s="1">
        <f>VLOOKUP(G1497,Sku_Consolidated!A2:G957,7, FALSE)</f>
      </c>
      <c r="R1497" s="1">
        <f>IF(IFERROR(VLOOKUP(E1497,Store_Showcase!B2:H144,7, FALSE), TRUE)=TRUE, IF(IFERROR(VLOOKUP(E1497,Store_SRP!B2:H110,7, FALSE), TRUE)=TRUE,VLOOKUP(E1497,Store_VAM!B2:H273,7, FALSE),VLOOKUP(E1497,Store_SRP!B2:H110,7, FALSE)), VLOOKUP(E1497,Store_Showcase!B2:H144,7, FALSE))</f>
      </c>
      <c r="S1497" s="1">
        <f>IF(IFERROR(VLOOKUP(E1497,Store_Showcase!B2:I144,8, FALSE), TRUE)=TRUE, IF(IFERROR(VLOOKUP(E1497,Store_SRP!B2:I110,8, FALSE), TRUE)=TRUE,VLOOKUP(E1497,Store_VAM!B2:I273,8, FALSE),VLOOKUP(E1497,Store_SRP!B2:I110,8, FALSE)), VLOOKUP(E1497,Store_Showcase!B2:I144,8, FALSE))</f>
      </c>
      <c r="T1497" s="1">
        <f>VLOOKUP(G1497,Sku_Consolidated!A2:R957,18,FALSE)</f>
      </c>
      <c r="U1497" s="1" t="s">
        <v>3956</v>
      </c>
      <c r="V1497" s="1">
        <f>IF(VLOOKUP(G1497,Sku_Consolidated!A2:S957,19,FALSE)="SHOWCASE", VLOOKUP(E1497,Store_Showcase!B2:L144,11, FALSE), IF(VLOOKUP(G1497,Sku_Consolidated!A2:S957,19,FALSE)="VAM",VLOOKUP(E1497,Store_VAM!B2:L273,11, FALSE),VLOOKUP(E1497,Store_SRP!B2:L110,11, FALSE)))</f>
      </c>
      <c r="W1497" s="1">
        <f>VLOOKUP(G1497,Sku_Consolidated!A2:W957,11,FALSE)</f>
      </c>
      <c r="X1497" s="1">
        <f>VLOOKUP(G1497,Sku_Consolidated!A2:H957,8,FALSE)</f>
      </c>
      <c r="Y1497" s="1">
        <f>VLOOKUP(G1497,Sku_Consolidated!A2:I957,9,FALSE)</f>
      </c>
      <c r="Z1497" s="1" t="s">
        <v>41</v>
      </c>
      <c r="AA1497" s="1">
        <f>VLOOKUP(G1497,Sku_Consolidated!A2:E957,5,FALSE)</f>
      </c>
      <c r="AB1497" s="1">
        <f>IF(VLOOKUP(G1497,Sku_Consolidated!A2:S957,19,FALSE)="SHOWCASE", VLOOKUP(E1497,Store_Showcase!B2:N144,13, FALSE), IF(VLOOKUP(G1497,Sku_Consolidated!A2:S957,19,FALSE)="VAM",VLOOKUP(E1497,Store_VAM!B2:N273,13, FALSE),VLOOKUP(E1497,Store_SRP!B2:N110,13, FALSE)))</f>
      </c>
      <c r="AC1497" s="1">
        <f>IF(IFERROR(AB1497,TRUE)=TRUE, "-","OK")</f>
      </c>
      <c r="AD1497" s="11" t="s">
        <v>37</v>
      </c>
      <c r="AE1497" s="11" t="s">
        <v>37</v>
      </c>
      <c r="AF1497" s="1">
        <f>IF(IFERROR(VLOOKUP(E1497,Store_Showcase!B2:H144,{5}, FALSE), TRUE)=TRUE, IF(IFERROR(VLOOKUP(E1497,Store_SRP!B2:H110,{5}, FALSE), TRUE)=TRUE,VLOOKUP(E1497,Store_VAM!B2:H273,{5}, FALSE),VLOOKUP(E1497,Store_SRP!B2:H110,{5}, FALSE)), VLOOKUP(E1497,Store_Showcase!B2:H144,{5}, FALSE))</f>
      </c>
      <c r="AG1497" s="1">
        <f>IF(IFERROR(VLOOKUP(E1497,Store_Showcase!B2:H144,{6}, FALSE), TRUE)=TRUE, IF(IFERROR(VLOOKUP(E1497,Store_SRP!B2:H110,{6}, FALSE), TRUE)=TRUE,VLOOKUP(E1497,Store_VAM!B2:H273,{6}, FALSE),VLOOKUP(E1497,Store_SRP!B2:H110,{6}, FALSE)), VLOOKUP(E1497,Store_Showcase!B2:H144,{6}, FALSE))</f>
      </c>
      <c r="AH1497" s="1">
        <f>VLOOKUP(G1497,Sku_Consolidated!A2:R957,18,FALSE)</f>
      </c>
      <c r="AI1497" s="1">
        <f>VLOOKUP(G1497,Sku_Consolidated!A2:S957,19,FALSE)</f>
      </c>
      <c r="AJ1497" s="1">
        <f>VLOOKUP(G1497,Sku_Consolidated!A2:T957,20,FALSE)</f>
      </c>
    </row>
    <row r="1498" spans="1:36" x14ac:dyDescent="0.25">
      <c r="A1498" s="1">
        <v>2024</v>
      </c>
      <c r="B1498" s="1" t="s">
        <v>31</v>
      </c>
      <c r="C1498" s="1" t="s">
        <v>32</v>
      </c>
      <c r="D1498" s="1" t="s">
        <v>33</v>
      </c>
      <c r="E1498" s="9" t="s">
        <v>3953</v>
      </c>
      <c r="F1498" s="1">
        <f>IF(VLOOKUP(G1498,Sku_Consolidated!A2:S957,{19},FALSE)="SHOWCASE", VLOOKUP(E1498,Store_Showcase!B2:C144,{2}, FALSE), IF(VLOOKUP(G1498,Sku_Consolidated!A2:S957,{19},FALSE)="VAM",VLOOKUP(E1498,Store_VAM!B2:C273,{2}, FALSE),VLOOKUP(E1498,Store_SRP!B2:C110,{2}, FALSE)))</f>
      </c>
      <c r="G1498" s="1">
        <v>61836</v>
      </c>
      <c r="H1498" s="1" t="s">
        <v>267</v>
      </c>
      <c r="I1498" s="10" t="s">
        <v>1253</v>
      </c>
      <c r="J1498" s="1">
        <f>VLOOKUP(G1498,Sku_Consolidated!A2:C957, 3, FALSE)</f>
      </c>
      <c r="K1498" s="10">
        <f>IF(J1498="PACK", I1498, 0)</f>
      </c>
      <c r="L1498" s="10">
        <f>IF(J1498="KG", I1498, I1498 * VLOOKUP(G1498,Sku_Consolidated!A2:U957,21,FALSE))</f>
      </c>
      <c r="M1498" s="10" t="s">
        <v>37</v>
      </c>
      <c r="N1498" s="11" t="s">
        <v>3971</v>
      </c>
      <c r="O1498" s="10" t="s">
        <v>3972</v>
      </c>
      <c r="P1498" s="10">
        <f>N1498 - O1498</f>
      </c>
      <c r="Q1498" s="1">
        <f>VLOOKUP(G1498,Sku_Consolidated!A2:G957,7, FALSE)</f>
      </c>
      <c r="R1498" s="1">
        <f>IF(IFERROR(VLOOKUP(E1498,Store_Showcase!B2:H144,7, FALSE), TRUE)=TRUE, IF(IFERROR(VLOOKUP(E1498,Store_SRP!B2:H110,7, FALSE), TRUE)=TRUE,VLOOKUP(E1498,Store_VAM!B2:H273,7, FALSE),VLOOKUP(E1498,Store_SRP!B2:H110,7, FALSE)), VLOOKUP(E1498,Store_Showcase!B2:H144,7, FALSE))</f>
      </c>
      <c r="S1498" s="1">
        <f>IF(IFERROR(VLOOKUP(E1498,Store_Showcase!B2:I144,8, FALSE), TRUE)=TRUE, IF(IFERROR(VLOOKUP(E1498,Store_SRP!B2:I110,8, FALSE), TRUE)=TRUE,VLOOKUP(E1498,Store_VAM!B2:I273,8, FALSE),VLOOKUP(E1498,Store_SRP!B2:I110,8, FALSE)), VLOOKUP(E1498,Store_Showcase!B2:I144,8, FALSE))</f>
      </c>
      <c r="T1498" s="1">
        <f>VLOOKUP(G1498,Sku_Consolidated!A2:R957,18,FALSE)</f>
      </c>
      <c r="U1498" s="1" t="s">
        <v>3956</v>
      </c>
      <c r="V1498" s="1">
        <f>IF(VLOOKUP(G1498,Sku_Consolidated!A2:S957,19,FALSE)="SHOWCASE", VLOOKUP(E1498,Store_Showcase!B2:L144,11, FALSE), IF(VLOOKUP(G1498,Sku_Consolidated!A2:S957,19,FALSE)="VAM",VLOOKUP(E1498,Store_VAM!B2:L273,11, FALSE),VLOOKUP(E1498,Store_SRP!B2:L110,11, FALSE)))</f>
      </c>
      <c r="W1498" s="1">
        <f>VLOOKUP(G1498,Sku_Consolidated!A2:W957,11,FALSE)</f>
      </c>
      <c r="X1498" s="1">
        <f>VLOOKUP(G1498,Sku_Consolidated!A2:H957,8,FALSE)</f>
      </c>
      <c r="Y1498" s="1">
        <f>VLOOKUP(G1498,Sku_Consolidated!A2:I957,9,FALSE)</f>
      </c>
      <c r="Z1498" s="1" t="s">
        <v>41</v>
      </c>
      <c r="AA1498" s="1">
        <f>VLOOKUP(G1498,Sku_Consolidated!A2:E957,5,FALSE)</f>
      </c>
      <c r="AB1498" s="1">
        <f>IF(VLOOKUP(G1498,Sku_Consolidated!A2:S957,19,FALSE)="SHOWCASE", VLOOKUP(E1498,Store_Showcase!B2:N144,13, FALSE), IF(VLOOKUP(G1498,Sku_Consolidated!A2:S957,19,FALSE)="VAM",VLOOKUP(E1498,Store_VAM!B2:N273,13, FALSE),VLOOKUP(E1498,Store_SRP!B2:N110,13, FALSE)))</f>
      </c>
      <c r="AC1498" s="1">
        <f>IF(IFERROR(AB1498,TRUE)=TRUE, "-","OK")</f>
      </c>
      <c r="AD1498" s="11" t="s">
        <v>37</v>
      </c>
      <c r="AE1498" s="11" t="s">
        <v>37</v>
      </c>
      <c r="AF1498" s="1">
        <f>IF(IFERROR(VLOOKUP(E1498,Store_Showcase!B2:H144,{5}, FALSE), TRUE)=TRUE, IF(IFERROR(VLOOKUP(E1498,Store_SRP!B2:H110,{5}, FALSE), TRUE)=TRUE,VLOOKUP(E1498,Store_VAM!B2:H273,{5}, FALSE),VLOOKUP(E1498,Store_SRP!B2:H110,{5}, FALSE)), VLOOKUP(E1498,Store_Showcase!B2:H144,{5}, FALSE))</f>
      </c>
      <c r="AG1498" s="1">
        <f>IF(IFERROR(VLOOKUP(E1498,Store_Showcase!B2:H144,{6}, FALSE), TRUE)=TRUE, IF(IFERROR(VLOOKUP(E1498,Store_SRP!B2:H110,{6}, FALSE), TRUE)=TRUE,VLOOKUP(E1498,Store_VAM!B2:H273,{6}, FALSE),VLOOKUP(E1498,Store_SRP!B2:H110,{6}, FALSE)), VLOOKUP(E1498,Store_Showcase!B2:H144,{6}, FALSE))</f>
      </c>
      <c r="AH1498" s="1">
        <f>VLOOKUP(G1498,Sku_Consolidated!A2:R957,18,FALSE)</f>
      </c>
      <c r="AI1498" s="1">
        <f>VLOOKUP(G1498,Sku_Consolidated!A2:S957,19,FALSE)</f>
      </c>
      <c r="AJ1498" s="1">
        <f>VLOOKUP(G1498,Sku_Consolidated!A2:T957,20,FALSE)</f>
      </c>
    </row>
    <row r="1499" spans="1:36" x14ac:dyDescent="0.25">
      <c r="A1499" s="1">
        <v>2024</v>
      </c>
      <c r="B1499" s="1" t="s">
        <v>31</v>
      </c>
      <c r="C1499" s="1" t="s">
        <v>32</v>
      </c>
      <c r="D1499" s="1" t="s">
        <v>33</v>
      </c>
      <c r="E1499" s="9" t="s">
        <v>3953</v>
      </c>
      <c r="F1499" s="1">
        <f>IF(VLOOKUP(G1499,Sku_Consolidated!A2:S957,{19},FALSE)="SHOWCASE", VLOOKUP(E1499,Store_Showcase!B2:C144,{2}, FALSE), IF(VLOOKUP(G1499,Sku_Consolidated!A2:S957,{19},FALSE)="VAM",VLOOKUP(E1499,Store_VAM!B2:C273,{2}, FALSE),VLOOKUP(E1499,Store_SRP!B2:C110,{2}, FALSE)))</f>
      </c>
      <c r="G1499" s="1">
        <v>61840</v>
      </c>
      <c r="H1499" s="1" t="s">
        <v>171</v>
      </c>
      <c r="I1499" s="10" t="s">
        <v>3973</v>
      </c>
      <c r="J1499" s="1">
        <f>VLOOKUP(G1499,Sku_Consolidated!A2:C957, 3, FALSE)</f>
      </c>
      <c r="K1499" s="10">
        <f>IF(J1499="PACK", I1499, 0)</f>
      </c>
      <c r="L1499" s="10">
        <f>IF(J1499="KG", I1499, I1499 * VLOOKUP(G1499,Sku_Consolidated!A2:U957,21,FALSE))</f>
      </c>
      <c r="M1499" s="10" t="s">
        <v>37</v>
      </c>
      <c r="N1499" s="11" t="s">
        <v>3974</v>
      </c>
      <c r="O1499" s="10" t="s">
        <v>369</v>
      </c>
      <c r="P1499" s="10">
        <f>N1499 - O1499</f>
      </c>
      <c r="Q1499" s="1">
        <f>VLOOKUP(G1499,Sku_Consolidated!A2:G957,7, FALSE)</f>
      </c>
      <c r="R1499" s="1">
        <f>IF(IFERROR(VLOOKUP(E1499,Store_Showcase!B2:H144,7, FALSE), TRUE)=TRUE, IF(IFERROR(VLOOKUP(E1499,Store_SRP!B2:H110,7, FALSE), TRUE)=TRUE,VLOOKUP(E1499,Store_VAM!B2:H273,7, FALSE),VLOOKUP(E1499,Store_SRP!B2:H110,7, FALSE)), VLOOKUP(E1499,Store_Showcase!B2:H144,7, FALSE))</f>
      </c>
      <c r="S1499" s="1">
        <f>IF(IFERROR(VLOOKUP(E1499,Store_Showcase!B2:I144,8, FALSE), TRUE)=TRUE, IF(IFERROR(VLOOKUP(E1499,Store_SRP!B2:I110,8, FALSE), TRUE)=TRUE,VLOOKUP(E1499,Store_VAM!B2:I273,8, FALSE),VLOOKUP(E1499,Store_SRP!B2:I110,8, FALSE)), VLOOKUP(E1499,Store_Showcase!B2:I144,8, FALSE))</f>
      </c>
      <c r="T1499" s="1">
        <f>VLOOKUP(G1499,Sku_Consolidated!A2:R957,18,FALSE)</f>
      </c>
      <c r="U1499" s="1" t="s">
        <v>3956</v>
      </c>
      <c r="V1499" s="1">
        <f>IF(VLOOKUP(G1499,Sku_Consolidated!A2:S957,19,FALSE)="SHOWCASE", VLOOKUP(E1499,Store_Showcase!B2:L144,11, FALSE), IF(VLOOKUP(G1499,Sku_Consolidated!A2:S957,19,FALSE)="VAM",VLOOKUP(E1499,Store_VAM!B2:L273,11, FALSE),VLOOKUP(E1499,Store_SRP!B2:L110,11, FALSE)))</f>
      </c>
      <c r="W1499" s="1">
        <f>VLOOKUP(G1499,Sku_Consolidated!A2:W957,11,FALSE)</f>
      </c>
      <c r="X1499" s="1">
        <f>VLOOKUP(G1499,Sku_Consolidated!A2:H957,8,FALSE)</f>
      </c>
      <c r="Y1499" s="1">
        <f>VLOOKUP(G1499,Sku_Consolidated!A2:I957,9,FALSE)</f>
      </c>
      <c r="Z1499" s="1" t="s">
        <v>41</v>
      </c>
      <c r="AA1499" s="1">
        <f>VLOOKUP(G1499,Sku_Consolidated!A2:E957,5,FALSE)</f>
      </c>
      <c r="AB1499" s="1">
        <f>IF(VLOOKUP(G1499,Sku_Consolidated!A2:S957,19,FALSE)="SHOWCASE", VLOOKUP(E1499,Store_Showcase!B2:N144,13, FALSE), IF(VLOOKUP(G1499,Sku_Consolidated!A2:S957,19,FALSE)="VAM",VLOOKUP(E1499,Store_VAM!B2:N273,13, FALSE),VLOOKUP(E1499,Store_SRP!B2:N110,13, FALSE)))</f>
      </c>
      <c r="AC1499" s="1">
        <f>IF(IFERROR(AB1499,TRUE)=TRUE, "-","OK")</f>
      </c>
      <c r="AD1499" s="11" t="s">
        <v>37</v>
      </c>
      <c r="AE1499" s="11" t="s">
        <v>37</v>
      </c>
      <c r="AF1499" s="1">
        <f>IF(IFERROR(VLOOKUP(E1499,Store_Showcase!B2:H144,{5}, FALSE), TRUE)=TRUE, IF(IFERROR(VLOOKUP(E1499,Store_SRP!B2:H110,{5}, FALSE), TRUE)=TRUE,VLOOKUP(E1499,Store_VAM!B2:H273,{5}, FALSE),VLOOKUP(E1499,Store_SRP!B2:H110,{5}, FALSE)), VLOOKUP(E1499,Store_Showcase!B2:H144,{5}, FALSE))</f>
      </c>
      <c r="AG1499" s="1">
        <f>IF(IFERROR(VLOOKUP(E1499,Store_Showcase!B2:H144,{6}, FALSE), TRUE)=TRUE, IF(IFERROR(VLOOKUP(E1499,Store_SRP!B2:H110,{6}, FALSE), TRUE)=TRUE,VLOOKUP(E1499,Store_VAM!B2:H273,{6}, FALSE),VLOOKUP(E1499,Store_SRP!B2:H110,{6}, FALSE)), VLOOKUP(E1499,Store_Showcase!B2:H144,{6}, FALSE))</f>
      </c>
      <c r="AH1499" s="1">
        <f>VLOOKUP(G1499,Sku_Consolidated!A2:R957,18,FALSE)</f>
      </c>
      <c r="AI1499" s="1">
        <f>VLOOKUP(G1499,Sku_Consolidated!A2:S957,19,FALSE)</f>
      </c>
      <c r="AJ1499" s="1">
        <f>VLOOKUP(G1499,Sku_Consolidated!A2:T957,20,FALSE)</f>
      </c>
    </row>
    <row r="1500" spans="1:36" x14ac:dyDescent="0.25">
      <c r="A1500" s="1">
        <v>2024</v>
      </c>
      <c r="B1500" s="1" t="s">
        <v>31</v>
      </c>
      <c r="C1500" s="1" t="s">
        <v>32</v>
      </c>
      <c r="D1500" s="1" t="s">
        <v>33</v>
      </c>
      <c r="E1500" s="9" t="s">
        <v>3953</v>
      </c>
      <c r="F1500" s="1">
        <f>IF(VLOOKUP(G1500,Sku_Consolidated!A2:S957,{19},FALSE)="SHOWCASE", VLOOKUP(E1500,Store_Showcase!B2:C144,{2}, FALSE), IF(VLOOKUP(G1500,Sku_Consolidated!A2:S957,{19},FALSE)="VAM",VLOOKUP(E1500,Store_VAM!B2:C273,{2}, FALSE),VLOOKUP(E1500,Store_SRP!B2:C110,{2}, FALSE)))</f>
      </c>
      <c r="G1500" s="1">
        <v>61850</v>
      </c>
      <c r="H1500" s="1" t="s">
        <v>134</v>
      </c>
      <c r="I1500" s="10" t="s">
        <v>1403</v>
      </c>
      <c r="J1500" s="1">
        <f>VLOOKUP(G1500,Sku_Consolidated!A2:C957, 3, FALSE)</f>
      </c>
      <c r="K1500" s="10">
        <f>IF(J1500="PACK", I1500, 0)</f>
      </c>
      <c r="L1500" s="10">
        <f>IF(J1500="KG", I1500, I1500 * VLOOKUP(G1500,Sku_Consolidated!A2:U957,21,FALSE))</f>
      </c>
      <c r="M1500" s="10" t="s">
        <v>37</v>
      </c>
      <c r="N1500" s="11" t="s">
        <v>3975</v>
      </c>
      <c r="O1500" s="10" t="s">
        <v>3976</v>
      </c>
      <c r="P1500" s="10">
        <f>N1500 - O1500</f>
      </c>
      <c r="Q1500" s="1">
        <f>VLOOKUP(G1500,Sku_Consolidated!A2:G957,7, FALSE)</f>
      </c>
      <c r="R1500" s="1">
        <f>IF(IFERROR(VLOOKUP(E1500,Store_Showcase!B2:H144,7, FALSE), TRUE)=TRUE, IF(IFERROR(VLOOKUP(E1500,Store_SRP!B2:H110,7, FALSE), TRUE)=TRUE,VLOOKUP(E1500,Store_VAM!B2:H273,7, FALSE),VLOOKUP(E1500,Store_SRP!B2:H110,7, FALSE)), VLOOKUP(E1500,Store_Showcase!B2:H144,7, FALSE))</f>
      </c>
      <c r="S1500" s="1">
        <f>IF(IFERROR(VLOOKUP(E1500,Store_Showcase!B2:I144,8, FALSE), TRUE)=TRUE, IF(IFERROR(VLOOKUP(E1500,Store_SRP!B2:I110,8, FALSE), TRUE)=TRUE,VLOOKUP(E1500,Store_VAM!B2:I273,8, FALSE),VLOOKUP(E1500,Store_SRP!B2:I110,8, FALSE)), VLOOKUP(E1500,Store_Showcase!B2:I144,8, FALSE))</f>
      </c>
      <c r="T1500" s="1">
        <f>VLOOKUP(G1500,Sku_Consolidated!A2:R957,18,FALSE)</f>
      </c>
      <c r="U1500" s="1" t="s">
        <v>3956</v>
      </c>
      <c r="V1500" s="1">
        <f>IF(VLOOKUP(G1500,Sku_Consolidated!A2:S957,19,FALSE)="SHOWCASE", VLOOKUP(E1500,Store_Showcase!B2:L144,11, FALSE), IF(VLOOKUP(G1500,Sku_Consolidated!A2:S957,19,FALSE)="VAM",VLOOKUP(E1500,Store_VAM!B2:L273,11, FALSE),VLOOKUP(E1500,Store_SRP!B2:L110,11, FALSE)))</f>
      </c>
      <c r="W1500" s="1">
        <f>VLOOKUP(G1500,Sku_Consolidated!A2:W957,11,FALSE)</f>
      </c>
      <c r="X1500" s="1">
        <f>VLOOKUP(G1500,Sku_Consolidated!A2:H957,8,FALSE)</f>
      </c>
      <c r="Y1500" s="1">
        <f>VLOOKUP(G1500,Sku_Consolidated!A2:I957,9,FALSE)</f>
      </c>
      <c r="Z1500" s="1" t="s">
        <v>41</v>
      </c>
      <c r="AA1500" s="1">
        <f>VLOOKUP(G1500,Sku_Consolidated!A2:E957,5,FALSE)</f>
      </c>
      <c r="AB1500" s="1">
        <f>IF(VLOOKUP(G1500,Sku_Consolidated!A2:S957,19,FALSE)="SHOWCASE", VLOOKUP(E1500,Store_Showcase!B2:N144,13, FALSE), IF(VLOOKUP(G1500,Sku_Consolidated!A2:S957,19,FALSE)="VAM",VLOOKUP(E1500,Store_VAM!B2:N273,13, FALSE),VLOOKUP(E1500,Store_SRP!B2:N110,13, FALSE)))</f>
      </c>
      <c r="AC1500" s="1">
        <f>IF(IFERROR(AB1500,TRUE)=TRUE, "-","OK")</f>
      </c>
      <c r="AD1500" s="11" t="s">
        <v>37</v>
      </c>
      <c r="AE1500" s="11" t="s">
        <v>37</v>
      </c>
      <c r="AF1500" s="1">
        <f>IF(IFERROR(VLOOKUP(E1500,Store_Showcase!B2:H144,{5}, FALSE), TRUE)=TRUE, IF(IFERROR(VLOOKUP(E1500,Store_SRP!B2:H110,{5}, FALSE), TRUE)=TRUE,VLOOKUP(E1500,Store_VAM!B2:H273,{5}, FALSE),VLOOKUP(E1500,Store_SRP!B2:H110,{5}, FALSE)), VLOOKUP(E1500,Store_Showcase!B2:H144,{5}, FALSE))</f>
      </c>
      <c r="AG1500" s="1">
        <f>IF(IFERROR(VLOOKUP(E1500,Store_Showcase!B2:H144,{6}, FALSE), TRUE)=TRUE, IF(IFERROR(VLOOKUP(E1500,Store_SRP!B2:H110,{6}, FALSE), TRUE)=TRUE,VLOOKUP(E1500,Store_VAM!B2:H273,{6}, FALSE),VLOOKUP(E1500,Store_SRP!B2:H110,{6}, FALSE)), VLOOKUP(E1500,Store_Showcase!B2:H144,{6}, FALSE))</f>
      </c>
      <c r="AH1500" s="1">
        <f>VLOOKUP(G1500,Sku_Consolidated!A2:R957,18,FALSE)</f>
      </c>
      <c r="AI1500" s="1">
        <f>VLOOKUP(G1500,Sku_Consolidated!A2:S957,19,FALSE)</f>
      </c>
      <c r="AJ1500" s="1">
        <f>VLOOKUP(G1500,Sku_Consolidated!A2:T957,20,FALSE)</f>
      </c>
    </row>
    <row r="1501" spans="1:36" x14ac:dyDescent="0.25">
      <c r="A1501" s="1">
        <v>2024</v>
      </c>
      <c r="B1501" s="1" t="s">
        <v>31</v>
      </c>
      <c r="C1501" s="1" t="s">
        <v>32</v>
      </c>
      <c r="D1501" s="1" t="s">
        <v>33</v>
      </c>
      <c r="E1501" s="9" t="s">
        <v>3953</v>
      </c>
      <c r="F1501" s="1">
        <f>IF(VLOOKUP(G1501,Sku_Consolidated!A2:S957,{19},FALSE)="SHOWCASE", VLOOKUP(E1501,Store_Showcase!B2:C144,{2}, FALSE), IF(VLOOKUP(G1501,Sku_Consolidated!A2:S957,{19},FALSE)="VAM",VLOOKUP(E1501,Store_VAM!B2:C273,{2}, FALSE),VLOOKUP(E1501,Store_SRP!B2:C110,{2}, FALSE)))</f>
      </c>
      <c r="G1501" s="1">
        <v>61852</v>
      </c>
      <c r="H1501" s="1" t="s">
        <v>138</v>
      </c>
      <c r="I1501" s="10" t="s">
        <v>2688</v>
      </c>
      <c r="J1501" s="1">
        <f>VLOOKUP(G1501,Sku_Consolidated!A2:C957, 3, FALSE)</f>
      </c>
      <c r="K1501" s="10">
        <f>IF(J1501="PACK", I1501, 0)</f>
      </c>
      <c r="L1501" s="10">
        <f>IF(J1501="KG", I1501, I1501 * VLOOKUP(G1501,Sku_Consolidated!A2:U957,21,FALSE))</f>
      </c>
      <c r="M1501" s="10" t="s">
        <v>37</v>
      </c>
      <c r="N1501" s="11" t="s">
        <v>3977</v>
      </c>
      <c r="O1501" s="10" t="s">
        <v>3978</v>
      </c>
      <c r="P1501" s="10">
        <f>N1501 - O1501</f>
      </c>
      <c r="Q1501" s="1">
        <f>VLOOKUP(G1501,Sku_Consolidated!A2:G957,7, FALSE)</f>
      </c>
      <c r="R1501" s="1">
        <f>IF(IFERROR(VLOOKUP(E1501,Store_Showcase!B2:H144,7, FALSE), TRUE)=TRUE, IF(IFERROR(VLOOKUP(E1501,Store_SRP!B2:H110,7, FALSE), TRUE)=TRUE,VLOOKUP(E1501,Store_VAM!B2:H273,7, FALSE),VLOOKUP(E1501,Store_SRP!B2:H110,7, FALSE)), VLOOKUP(E1501,Store_Showcase!B2:H144,7, FALSE))</f>
      </c>
      <c r="S1501" s="1">
        <f>IF(IFERROR(VLOOKUP(E1501,Store_Showcase!B2:I144,8, FALSE), TRUE)=TRUE, IF(IFERROR(VLOOKUP(E1501,Store_SRP!B2:I110,8, FALSE), TRUE)=TRUE,VLOOKUP(E1501,Store_VAM!B2:I273,8, FALSE),VLOOKUP(E1501,Store_SRP!B2:I110,8, FALSE)), VLOOKUP(E1501,Store_Showcase!B2:I144,8, FALSE))</f>
      </c>
      <c r="T1501" s="1">
        <f>VLOOKUP(G1501,Sku_Consolidated!A2:R957,18,FALSE)</f>
      </c>
      <c r="U1501" s="1" t="s">
        <v>3956</v>
      </c>
      <c r="V1501" s="1">
        <f>IF(VLOOKUP(G1501,Sku_Consolidated!A2:S957,19,FALSE)="SHOWCASE", VLOOKUP(E1501,Store_Showcase!B2:L144,11, FALSE), IF(VLOOKUP(G1501,Sku_Consolidated!A2:S957,19,FALSE)="VAM",VLOOKUP(E1501,Store_VAM!B2:L273,11, FALSE),VLOOKUP(E1501,Store_SRP!B2:L110,11, FALSE)))</f>
      </c>
      <c r="W1501" s="1">
        <f>VLOOKUP(G1501,Sku_Consolidated!A2:W957,11,FALSE)</f>
      </c>
      <c r="X1501" s="1">
        <f>VLOOKUP(G1501,Sku_Consolidated!A2:H957,8,FALSE)</f>
      </c>
      <c r="Y1501" s="1">
        <f>VLOOKUP(G1501,Sku_Consolidated!A2:I957,9,FALSE)</f>
      </c>
      <c r="Z1501" s="1" t="s">
        <v>41</v>
      </c>
      <c r="AA1501" s="1">
        <f>VLOOKUP(G1501,Sku_Consolidated!A2:E957,5,FALSE)</f>
      </c>
      <c r="AB1501" s="1">
        <f>IF(VLOOKUP(G1501,Sku_Consolidated!A2:S957,19,FALSE)="SHOWCASE", VLOOKUP(E1501,Store_Showcase!B2:N144,13, FALSE), IF(VLOOKUP(G1501,Sku_Consolidated!A2:S957,19,FALSE)="VAM",VLOOKUP(E1501,Store_VAM!B2:N273,13, FALSE),VLOOKUP(E1501,Store_SRP!B2:N110,13, FALSE)))</f>
      </c>
      <c r="AC1501" s="1">
        <f>IF(IFERROR(AB1501,TRUE)=TRUE, "-","OK")</f>
      </c>
      <c r="AD1501" s="11" t="s">
        <v>37</v>
      </c>
      <c r="AE1501" s="11" t="s">
        <v>37</v>
      </c>
      <c r="AF1501" s="1">
        <f>IF(IFERROR(VLOOKUP(E1501,Store_Showcase!B2:H144,{5}, FALSE), TRUE)=TRUE, IF(IFERROR(VLOOKUP(E1501,Store_SRP!B2:H110,{5}, FALSE), TRUE)=TRUE,VLOOKUP(E1501,Store_VAM!B2:H273,{5}, FALSE),VLOOKUP(E1501,Store_SRP!B2:H110,{5}, FALSE)), VLOOKUP(E1501,Store_Showcase!B2:H144,{5}, FALSE))</f>
      </c>
      <c r="AG1501" s="1">
        <f>IF(IFERROR(VLOOKUP(E1501,Store_Showcase!B2:H144,{6}, FALSE), TRUE)=TRUE, IF(IFERROR(VLOOKUP(E1501,Store_SRP!B2:H110,{6}, FALSE), TRUE)=TRUE,VLOOKUP(E1501,Store_VAM!B2:H273,{6}, FALSE),VLOOKUP(E1501,Store_SRP!B2:H110,{6}, FALSE)), VLOOKUP(E1501,Store_Showcase!B2:H144,{6}, FALSE))</f>
      </c>
      <c r="AH1501" s="1">
        <f>VLOOKUP(G1501,Sku_Consolidated!A2:R957,18,FALSE)</f>
      </c>
      <c r="AI1501" s="1">
        <f>VLOOKUP(G1501,Sku_Consolidated!A2:S957,19,FALSE)</f>
      </c>
      <c r="AJ1501" s="1">
        <f>VLOOKUP(G1501,Sku_Consolidated!A2:T957,20,FALSE)</f>
      </c>
    </row>
    <row r="1502" spans="1:36" x14ac:dyDescent="0.25">
      <c r="A1502" s="1">
        <v>2024</v>
      </c>
      <c r="B1502" s="1" t="s">
        <v>31</v>
      </c>
      <c r="C1502" s="1" t="s">
        <v>32</v>
      </c>
      <c r="D1502" s="1" t="s">
        <v>33</v>
      </c>
      <c r="E1502" s="9" t="s">
        <v>3953</v>
      </c>
      <c r="F1502" s="1">
        <f>IF(VLOOKUP(G1502,Sku_Consolidated!A2:S957,{19},FALSE)="SHOWCASE", VLOOKUP(E1502,Store_Showcase!B2:C144,{2}, FALSE), IF(VLOOKUP(G1502,Sku_Consolidated!A2:S957,{19},FALSE)="VAM",VLOOKUP(E1502,Store_VAM!B2:C273,{2}, FALSE),VLOOKUP(E1502,Store_SRP!B2:C110,{2}, FALSE)))</f>
      </c>
      <c r="G1502" s="1">
        <v>61790</v>
      </c>
      <c r="H1502" s="1" t="s">
        <v>295</v>
      </c>
      <c r="I1502" s="10" t="s">
        <v>268</v>
      </c>
      <c r="J1502" s="1">
        <f>VLOOKUP(G1502,Sku_Consolidated!A2:C957, 3, FALSE)</f>
      </c>
      <c r="K1502" s="10">
        <f>IF(J1502="PACK", I1502, 0)</f>
      </c>
      <c r="L1502" s="10">
        <f>IF(J1502="KG", I1502, I1502 * VLOOKUP(G1502,Sku_Consolidated!A2:U957,21,FALSE))</f>
      </c>
      <c r="M1502" s="10" t="s">
        <v>37</v>
      </c>
      <c r="N1502" s="11" t="s">
        <v>3979</v>
      </c>
      <c r="O1502" s="10" t="s">
        <v>3980</v>
      </c>
      <c r="P1502" s="10">
        <f>N1502 - O1502</f>
      </c>
      <c r="Q1502" s="1">
        <f>VLOOKUP(G1502,Sku_Consolidated!A2:G957,7, FALSE)</f>
      </c>
      <c r="R1502" s="1">
        <f>IF(IFERROR(VLOOKUP(E1502,Store_Showcase!B2:H144,7, FALSE), TRUE)=TRUE, IF(IFERROR(VLOOKUP(E1502,Store_SRP!B2:H110,7, FALSE), TRUE)=TRUE,VLOOKUP(E1502,Store_VAM!B2:H273,7, FALSE),VLOOKUP(E1502,Store_SRP!B2:H110,7, FALSE)), VLOOKUP(E1502,Store_Showcase!B2:H144,7, FALSE))</f>
      </c>
      <c r="S1502" s="1">
        <f>IF(IFERROR(VLOOKUP(E1502,Store_Showcase!B2:I144,8, FALSE), TRUE)=TRUE, IF(IFERROR(VLOOKUP(E1502,Store_SRP!B2:I110,8, FALSE), TRUE)=TRUE,VLOOKUP(E1502,Store_VAM!B2:I273,8, FALSE),VLOOKUP(E1502,Store_SRP!B2:I110,8, FALSE)), VLOOKUP(E1502,Store_Showcase!B2:I144,8, FALSE))</f>
      </c>
      <c r="T1502" s="1">
        <f>VLOOKUP(G1502,Sku_Consolidated!A2:R957,18,FALSE)</f>
      </c>
      <c r="U1502" s="1" t="s">
        <v>3981</v>
      </c>
      <c r="V1502" s="1">
        <f>IF(VLOOKUP(G1502,Sku_Consolidated!A2:S957,19,FALSE)="SHOWCASE", VLOOKUP(E1502,Store_Showcase!B2:L144,11, FALSE), IF(VLOOKUP(G1502,Sku_Consolidated!A2:S957,19,FALSE)="VAM",VLOOKUP(E1502,Store_VAM!B2:L273,11, FALSE),VLOOKUP(E1502,Store_SRP!B2:L110,11, FALSE)))</f>
      </c>
      <c r="W1502" s="1">
        <f>VLOOKUP(G1502,Sku_Consolidated!A2:W957,11,FALSE)</f>
      </c>
      <c r="X1502" s="1">
        <f>VLOOKUP(G1502,Sku_Consolidated!A2:H957,8,FALSE)</f>
      </c>
      <c r="Y1502" s="1">
        <f>VLOOKUP(G1502,Sku_Consolidated!A2:I957,9,FALSE)</f>
      </c>
      <c r="Z1502" s="1" t="s">
        <v>41</v>
      </c>
      <c r="AA1502" s="1">
        <f>VLOOKUP(G1502,Sku_Consolidated!A2:E957,5,FALSE)</f>
      </c>
      <c r="AB1502" s="1">
        <f>IF(VLOOKUP(G1502,Sku_Consolidated!A2:S957,19,FALSE)="SHOWCASE", VLOOKUP(E1502,Store_Showcase!B2:N144,13, FALSE), IF(VLOOKUP(G1502,Sku_Consolidated!A2:S957,19,FALSE)="VAM",VLOOKUP(E1502,Store_VAM!B2:N273,13, FALSE),VLOOKUP(E1502,Store_SRP!B2:N110,13, FALSE)))</f>
      </c>
      <c r="AC1502" s="1">
        <f>IF(IFERROR(AB1502,TRUE)=TRUE, "-","OK")</f>
      </c>
      <c r="AD1502" s="11" t="s">
        <v>37</v>
      </c>
      <c r="AE1502" s="11" t="s">
        <v>37</v>
      </c>
      <c r="AF1502" s="1">
        <f>IF(IFERROR(VLOOKUP(E1502,Store_Showcase!B2:H144,{5}, FALSE), TRUE)=TRUE, IF(IFERROR(VLOOKUP(E1502,Store_SRP!B2:H110,{5}, FALSE), TRUE)=TRUE,VLOOKUP(E1502,Store_VAM!B2:H273,{5}, FALSE),VLOOKUP(E1502,Store_SRP!B2:H110,{5}, FALSE)), VLOOKUP(E1502,Store_Showcase!B2:H144,{5}, FALSE))</f>
      </c>
      <c r="AG1502" s="1">
        <f>IF(IFERROR(VLOOKUP(E1502,Store_Showcase!B2:H144,{6}, FALSE), TRUE)=TRUE, IF(IFERROR(VLOOKUP(E1502,Store_SRP!B2:H110,{6}, FALSE), TRUE)=TRUE,VLOOKUP(E1502,Store_VAM!B2:H273,{6}, FALSE),VLOOKUP(E1502,Store_SRP!B2:H110,{6}, FALSE)), VLOOKUP(E1502,Store_Showcase!B2:H144,{6}, FALSE))</f>
      </c>
      <c r="AH1502" s="1">
        <f>VLOOKUP(G1502,Sku_Consolidated!A2:R957,18,FALSE)</f>
      </c>
      <c r="AI1502" s="1">
        <f>VLOOKUP(G1502,Sku_Consolidated!A2:S957,19,FALSE)</f>
      </c>
      <c r="AJ1502" s="1">
        <f>VLOOKUP(G1502,Sku_Consolidated!A2:T957,20,FALSE)</f>
      </c>
    </row>
    <row r="1503" spans="1:36" x14ac:dyDescent="0.25">
      <c r="A1503" s="1">
        <v>2024</v>
      </c>
      <c r="B1503" s="1" t="s">
        <v>31</v>
      </c>
      <c r="C1503" s="1" t="s">
        <v>32</v>
      </c>
      <c r="D1503" s="1" t="s">
        <v>33</v>
      </c>
      <c r="E1503" s="9" t="s">
        <v>1685</v>
      </c>
      <c r="F1503" s="1">
        <f>IF(VLOOKUP(G1503,Sku_Consolidated!A2:S957,{19},FALSE)="SHOWCASE", VLOOKUP(E1503,Store_Showcase!B2:C144,{2}, FALSE), IF(VLOOKUP(G1503,Sku_Consolidated!A2:S957,{19},FALSE)="VAM",VLOOKUP(E1503,Store_VAM!B2:C273,{2}, FALSE),VLOOKUP(E1503,Store_SRP!B2:C110,{2}, FALSE)))</f>
      </c>
      <c r="G1503" s="1">
        <v>14266</v>
      </c>
      <c r="H1503" s="1" t="s">
        <v>1433</v>
      </c>
      <c r="I1503" s="10" t="s">
        <v>2029</v>
      </c>
      <c r="J1503" s="1">
        <f>VLOOKUP(G1503,Sku_Consolidated!A2:C957, 3, FALSE)</f>
      </c>
      <c r="K1503" s="10">
        <f>IF(J1503="PACK", I1503, 0)</f>
      </c>
      <c r="L1503" s="10">
        <f>IF(J1503="KG", I1503, I1503 * VLOOKUP(G1503,Sku_Consolidated!A2:U957,21,FALSE))</f>
      </c>
      <c r="M1503" s="10" t="s">
        <v>37</v>
      </c>
      <c r="N1503" s="11" t="s">
        <v>3982</v>
      </c>
      <c r="O1503" s="10" t="s">
        <v>3983</v>
      </c>
      <c r="P1503" s="10">
        <f>N1503 - O1503</f>
      </c>
      <c r="Q1503" s="1">
        <f>VLOOKUP(G1503,Sku_Consolidated!A2:G957,7, FALSE)</f>
      </c>
      <c r="R1503" s="1">
        <f>IF(IFERROR(VLOOKUP(E1503,Store_Showcase!B2:H144,7, FALSE), TRUE)=TRUE, IF(IFERROR(VLOOKUP(E1503,Store_SRP!B2:H110,7, FALSE), TRUE)=TRUE,VLOOKUP(E1503,Store_VAM!B2:H273,7, FALSE),VLOOKUP(E1503,Store_SRP!B2:H110,7, FALSE)), VLOOKUP(E1503,Store_Showcase!B2:H144,7, FALSE))</f>
      </c>
      <c r="S1503" s="1">
        <f>IF(IFERROR(VLOOKUP(E1503,Store_Showcase!B2:I144,8, FALSE), TRUE)=TRUE, IF(IFERROR(VLOOKUP(E1503,Store_SRP!B2:I110,8, FALSE), TRUE)=TRUE,VLOOKUP(E1503,Store_VAM!B2:I273,8, FALSE),VLOOKUP(E1503,Store_SRP!B2:I110,8, FALSE)), VLOOKUP(E1503,Store_Showcase!B2:I144,8, FALSE))</f>
      </c>
      <c r="T1503" s="1">
        <f>VLOOKUP(G1503,Sku_Consolidated!A2:R957,18,FALSE)</f>
      </c>
      <c r="U1503" s="1" t="s">
        <v>3984</v>
      </c>
      <c r="V1503" s="1">
        <f>IF(VLOOKUP(G1503,Sku_Consolidated!A2:S957,19,FALSE)="SHOWCASE", VLOOKUP(E1503,Store_Showcase!B2:L144,11, FALSE), IF(VLOOKUP(G1503,Sku_Consolidated!A2:S957,19,FALSE)="VAM",VLOOKUP(E1503,Store_VAM!B2:L273,11, FALSE),VLOOKUP(E1503,Store_SRP!B2:L110,11, FALSE)))</f>
      </c>
      <c r="W1503" s="1">
        <f>VLOOKUP(G1503,Sku_Consolidated!A2:W957,11,FALSE)</f>
      </c>
      <c r="X1503" s="1">
        <f>VLOOKUP(G1503,Sku_Consolidated!A2:H957,8,FALSE)</f>
      </c>
      <c r="Y1503" s="1">
        <f>VLOOKUP(G1503,Sku_Consolidated!A2:I957,9,FALSE)</f>
      </c>
      <c r="Z1503" s="1" t="s">
        <v>41</v>
      </c>
      <c r="AA1503" s="1">
        <f>VLOOKUP(G1503,Sku_Consolidated!A2:E957,5,FALSE)</f>
      </c>
      <c r="AB1503" s="1">
        <f>IF(VLOOKUP(G1503,Sku_Consolidated!A2:S957,19,FALSE)="SHOWCASE", VLOOKUP(E1503,Store_Showcase!B2:N144,13, FALSE), IF(VLOOKUP(G1503,Sku_Consolidated!A2:S957,19,FALSE)="VAM",VLOOKUP(E1503,Store_VAM!B2:N273,13, FALSE),VLOOKUP(E1503,Store_SRP!B2:N110,13, FALSE)))</f>
      </c>
      <c r="AC1503" s="1">
        <f>IF(IFERROR(AB1503,TRUE)=TRUE, "-","OK")</f>
      </c>
      <c r="AD1503" s="11" t="s">
        <v>37</v>
      </c>
      <c r="AE1503" s="11" t="s">
        <v>37</v>
      </c>
      <c r="AF1503" s="1">
        <f>IF(IFERROR(VLOOKUP(E1503,Store_Showcase!B2:H144,{5}, FALSE), TRUE)=TRUE, IF(IFERROR(VLOOKUP(E1503,Store_SRP!B2:H110,{5}, FALSE), TRUE)=TRUE,VLOOKUP(E1503,Store_VAM!B2:H273,{5}, FALSE),VLOOKUP(E1503,Store_SRP!B2:H110,{5}, FALSE)), VLOOKUP(E1503,Store_Showcase!B2:H144,{5}, FALSE))</f>
      </c>
      <c r="AG1503" s="1">
        <f>IF(IFERROR(VLOOKUP(E1503,Store_Showcase!B2:H144,{6}, FALSE), TRUE)=TRUE, IF(IFERROR(VLOOKUP(E1503,Store_SRP!B2:H110,{6}, FALSE), TRUE)=TRUE,VLOOKUP(E1503,Store_VAM!B2:H273,{6}, FALSE),VLOOKUP(E1503,Store_SRP!B2:H110,{6}, FALSE)), VLOOKUP(E1503,Store_Showcase!B2:H144,{6}, FALSE))</f>
      </c>
      <c r="AH1503" s="1">
        <f>VLOOKUP(G1503,Sku_Consolidated!A2:R957,18,FALSE)</f>
      </c>
      <c r="AI1503" s="1">
        <f>VLOOKUP(G1503,Sku_Consolidated!A2:S957,19,FALSE)</f>
      </c>
      <c r="AJ1503" s="1">
        <f>VLOOKUP(G1503,Sku_Consolidated!A2:T957,20,FALSE)</f>
      </c>
    </row>
    <row r="1504" spans="1:36" x14ac:dyDescent="0.25">
      <c r="A1504" s="1">
        <v>2024</v>
      </c>
      <c r="B1504" s="1" t="s">
        <v>31</v>
      </c>
      <c r="C1504" s="1" t="s">
        <v>32</v>
      </c>
      <c r="D1504" s="1" t="s">
        <v>33</v>
      </c>
      <c r="E1504" s="9" t="s">
        <v>1685</v>
      </c>
      <c r="F1504" s="1">
        <f>IF(VLOOKUP(G1504,Sku_Consolidated!A2:S957,{19},FALSE)="SHOWCASE", VLOOKUP(E1504,Store_Showcase!B2:C144,{2}, FALSE), IF(VLOOKUP(G1504,Sku_Consolidated!A2:S957,{19},FALSE)="VAM",VLOOKUP(E1504,Store_VAM!B2:C273,{2}, FALSE),VLOOKUP(E1504,Store_SRP!B2:C110,{2}, FALSE)))</f>
      </c>
      <c r="G1504" s="1">
        <v>14267</v>
      </c>
      <c r="H1504" s="1" t="s">
        <v>1438</v>
      </c>
      <c r="I1504" s="10" t="s">
        <v>1729</v>
      </c>
      <c r="J1504" s="1">
        <f>VLOOKUP(G1504,Sku_Consolidated!A2:C957, 3, FALSE)</f>
      </c>
      <c r="K1504" s="10">
        <f>IF(J1504="PACK", I1504, 0)</f>
      </c>
      <c r="L1504" s="10">
        <f>IF(J1504="KG", I1504, I1504 * VLOOKUP(G1504,Sku_Consolidated!A2:U957,21,FALSE))</f>
      </c>
      <c r="M1504" s="10" t="s">
        <v>37</v>
      </c>
      <c r="N1504" s="11" t="s">
        <v>3985</v>
      </c>
      <c r="O1504" s="10" t="s">
        <v>3986</v>
      </c>
      <c r="P1504" s="10">
        <f>N1504 - O1504</f>
      </c>
      <c r="Q1504" s="1">
        <f>VLOOKUP(G1504,Sku_Consolidated!A2:G957,7, FALSE)</f>
      </c>
      <c r="R1504" s="1">
        <f>IF(IFERROR(VLOOKUP(E1504,Store_Showcase!B2:H144,7, FALSE), TRUE)=TRUE, IF(IFERROR(VLOOKUP(E1504,Store_SRP!B2:H110,7, FALSE), TRUE)=TRUE,VLOOKUP(E1504,Store_VAM!B2:H273,7, FALSE),VLOOKUP(E1504,Store_SRP!B2:H110,7, FALSE)), VLOOKUP(E1504,Store_Showcase!B2:H144,7, FALSE))</f>
      </c>
      <c r="S1504" s="1">
        <f>IF(IFERROR(VLOOKUP(E1504,Store_Showcase!B2:I144,8, FALSE), TRUE)=TRUE, IF(IFERROR(VLOOKUP(E1504,Store_SRP!B2:I110,8, FALSE), TRUE)=TRUE,VLOOKUP(E1504,Store_VAM!B2:I273,8, FALSE),VLOOKUP(E1504,Store_SRP!B2:I110,8, FALSE)), VLOOKUP(E1504,Store_Showcase!B2:I144,8, FALSE))</f>
      </c>
      <c r="T1504" s="1">
        <f>VLOOKUP(G1504,Sku_Consolidated!A2:R957,18,FALSE)</f>
      </c>
      <c r="U1504" s="1" t="s">
        <v>3984</v>
      </c>
      <c r="V1504" s="1">
        <f>IF(VLOOKUP(G1504,Sku_Consolidated!A2:S957,19,FALSE)="SHOWCASE", VLOOKUP(E1504,Store_Showcase!B2:L144,11, FALSE), IF(VLOOKUP(G1504,Sku_Consolidated!A2:S957,19,FALSE)="VAM",VLOOKUP(E1504,Store_VAM!B2:L273,11, FALSE),VLOOKUP(E1504,Store_SRP!B2:L110,11, FALSE)))</f>
      </c>
      <c r="W1504" s="1">
        <f>VLOOKUP(G1504,Sku_Consolidated!A2:W957,11,FALSE)</f>
      </c>
      <c r="X1504" s="1">
        <f>VLOOKUP(G1504,Sku_Consolidated!A2:H957,8,FALSE)</f>
      </c>
      <c r="Y1504" s="1">
        <f>VLOOKUP(G1504,Sku_Consolidated!A2:I957,9,FALSE)</f>
      </c>
      <c r="Z1504" s="1" t="s">
        <v>41</v>
      </c>
      <c r="AA1504" s="1">
        <f>VLOOKUP(G1504,Sku_Consolidated!A2:E957,5,FALSE)</f>
      </c>
      <c r="AB1504" s="1">
        <f>IF(VLOOKUP(G1504,Sku_Consolidated!A2:S957,19,FALSE)="SHOWCASE", VLOOKUP(E1504,Store_Showcase!B2:N144,13, FALSE), IF(VLOOKUP(G1504,Sku_Consolidated!A2:S957,19,FALSE)="VAM",VLOOKUP(E1504,Store_VAM!B2:N273,13, FALSE),VLOOKUP(E1504,Store_SRP!B2:N110,13, FALSE)))</f>
      </c>
      <c r="AC1504" s="1">
        <f>IF(IFERROR(AB1504,TRUE)=TRUE, "-","OK")</f>
      </c>
      <c r="AD1504" s="11" t="s">
        <v>37</v>
      </c>
      <c r="AE1504" s="11" t="s">
        <v>37</v>
      </c>
      <c r="AF1504" s="1">
        <f>IF(IFERROR(VLOOKUP(E1504,Store_Showcase!B2:H144,{5}, FALSE), TRUE)=TRUE, IF(IFERROR(VLOOKUP(E1504,Store_SRP!B2:H110,{5}, FALSE), TRUE)=TRUE,VLOOKUP(E1504,Store_VAM!B2:H273,{5}, FALSE),VLOOKUP(E1504,Store_SRP!B2:H110,{5}, FALSE)), VLOOKUP(E1504,Store_Showcase!B2:H144,{5}, FALSE))</f>
      </c>
      <c r="AG1504" s="1">
        <f>IF(IFERROR(VLOOKUP(E1504,Store_Showcase!B2:H144,{6}, FALSE), TRUE)=TRUE, IF(IFERROR(VLOOKUP(E1504,Store_SRP!B2:H110,{6}, FALSE), TRUE)=TRUE,VLOOKUP(E1504,Store_VAM!B2:H273,{6}, FALSE),VLOOKUP(E1504,Store_SRP!B2:H110,{6}, FALSE)), VLOOKUP(E1504,Store_Showcase!B2:H144,{6}, FALSE))</f>
      </c>
      <c r="AH1504" s="1">
        <f>VLOOKUP(G1504,Sku_Consolidated!A2:R957,18,FALSE)</f>
      </c>
      <c r="AI1504" s="1">
        <f>VLOOKUP(G1504,Sku_Consolidated!A2:S957,19,FALSE)</f>
      </c>
      <c r="AJ1504" s="1">
        <f>VLOOKUP(G1504,Sku_Consolidated!A2:T957,20,FALSE)</f>
      </c>
    </row>
    <row r="1505" spans="1:36" x14ac:dyDescent="0.25">
      <c r="A1505" s="1">
        <v>2024</v>
      </c>
      <c r="B1505" s="1" t="s">
        <v>31</v>
      </c>
      <c r="C1505" s="1" t="s">
        <v>32</v>
      </c>
      <c r="D1505" s="1" t="s">
        <v>33</v>
      </c>
      <c r="E1505" s="9" t="s">
        <v>1685</v>
      </c>
      <c r="F1505" s="1">
        <f>IF(VLOOKUP(G1505,Sku_Consolidated!A2:S957,{19},FALSE)="SHOWCASE", VLOOKUP(E1505,Store_Showcase!B2:C144,{2}, FALSE), IF(VLOOKUP(G1505,Sku_Consolidated!A2:S957,{19},FALSE)="VAM",VLOOKUP(E1505,Store_VAM!B2:C273,{2}, FALSE),VLOOKUP(E1505,Store_SRP!B2:C110,{2}, FALSE)))</f>
      </c>
      <c r="G1505" s="1">
        <v>14268</v>
      </c>
      <c r="H1505" s="1" t="s">
        <v>1442</v>
      </c>
      <c r="I1505" s="10" t="s">
        <v>1715</v>
      </c>
      <c r="J1505" s="1">
        <f>VLOOKUP(G1505,Sku_Consolidated!A2:C957, 3, FALSE)</f>
      </c>
      <c r="K1505" s="10">
        <f>IF(J1505="PACK", I1505, 0)</f>
      </c>
      <c r="L1505" s="10">
        <f>IF(J1505="KG", I1505, I1505 * VLOOKUP(G1505,Sku_Consolidated!A2:U957,21,FALSE))</f>
      </c>
      <c r="M1505" s="10" t="s">
        <v>37</v>
      </c>
      <c r="N1505" s="11" t="s">
        <v>3987</v>
      </c>
      <c r="O1505" s="10" t="s">
        <v>3988</v>
      </c>
      <c r="P1505" s="10">
        <f>N1505 - O1505</f>
      </c>
      <c r="Q1505" s="1">
        <f>VLOOKUP(G1505,Sku_Consolidated!A2:G957,7, FALSE)</f>
      </c>
      <c r="R1505" s="1">
        <f>IF(IFERROR(VLOOKUP(E1505,Store_Showcase!B2:H144,7, FALSE), TRUE)=TRUE, IF(IFERROR(VLOOKUP(E1505,Store_SRP!B2:H110,7, FALSE), TRUE)=TRUE,VLOOKUP(E1505,Store_VAM!B2:H273,7, FALSE),VLOOKUP(E1505,Store_SRP!B2:H110,7, FALSE)), VLOOKUP(E1505,Store_Showcase!B2:H144,7, FALSE))</f>
      </c>
      <c r="S1505" s="1">
        <f>IF(IFERROR(VLOOKUP(E1505,Store_Showcase!B2:I144,8, FALSE), TRUE)=TRUE, IF(IFERROR(VLOOKUP(E1505,Store_SRP!B2:I110,8, FALSE), TRUE)=TRUE,VLOOKUP(E1505,Store_VAM!B2:I273,8, FALSE),VLOOKUP(E1505,Store_SRP!B2:I110,8, FALSE)), VLOOKUP(E1505,Store_Showcase!B2:I144,8, FALSE))</f>
      </c>
      <c r="T1505" s="1">
        <f>VLOOKUP(G1505,Sku_Consolidated!A2:R957,18,FALSE)</f>
      </c>
      <c r="U1505" s="1" t="s">
        <v>3984</v>
      </c>
      <c r="V1505" s="1">
        <f>IF(VLOOKUP(G1505,Sku_Consolidated!A2:S957,19,FALSE)="SHOWCASE", VLOOKUP(E1505,Store_Showcase!B2:L144,11, FALSE), IF(VLOOKUP(G1505,Sku_Consolidated!A2:S957,19,FALSE)="VAM",VLOOKUP(E1505,Store_VAM!B2:L273,11, FALSE),VLOOKUP(E1505,Store_SRP!B2:L110,11, FALSE)))</f>
      </c>
      <c r="W1505" s="1">
        <f>VLOOKUP(G1505,Sku_Consolidated!A2:W957,11,FALSE)</f>
      </c>
      <c r="X1505" s="1">
        <f>VLOOKUP(G1505,Sku_Consolidated!A2:H957,8,FALSE)</f>
      </c>
      <c r="Y1505" s="1">
        <f>VLOOKUP(G1505,Sku_Consolidated!A2:I957,9,FALSE)</f>
      </c>
      <c r="Z1505" s="1" t="s">
        <v>41</v>
      </c>
      <c r="AA1505" s="1">
        <f>VLOOKUP(G1505,Sku_Consolidated!A2:E957,5,FALSE)</f>
      </c>
      <c r="AB1505" s="1">
        <f>IF(VLOOKUP(G1505,Sku_Consolidated!A2:S957,19,FALSE)="SHOWCASE", VLOOKUP(E1505,Store_Showcase!B2:N144,13, FALSE), IF(VLOOKUP(G1505,Sku_Consolidated!A2:S957,19,FALSE)="VAM",VLOOKUP(E1505,Store_VAM!B2:N273,13, FALSE),VLOOKUP(E1505,Store_SRP!B2:N110,13, FALSE)))</f>
      </c>
      <c r="AC1505" s="1">
        <f>IF(IFERROR(AB1505,TRUE)=TRUE, "-","OK")</f>
      </c>
      <c r="AD1505" s="11" t="s">
        <v>37</v>
      </c>
      <c r="AE1505" s="11" t="s">
        <v>37</v>
      </c>
      <c r="AF1505" s="1">
        <f>IF(IFERROR(VLOOKUP(E1505,Store_Showcase!B2:H144,{5}, FALSE), TRUE)=TRUE, IF(IFERROR(VLOOKUP(E1505,Store_SRP!B2:H110,{5}, FALSE), TRUE)=TRUE,VLOOKUP(E1505,Store_VAM!B2:H273,{5}, FALSE),VLOOKUP(E1505,Store_SRP!B2:H110,{5}, FALSE)), VLOOKUP(E1505,Store_Showcase!B2:H144,{5}, FALSE))</f>
      </c>
      <c r="AG1505" s="1">
        <f>IF(IFERROR(VLOOKUP(E1505,Store_Showcase!B2:H144,{6}, FALSE), TRUE)=TRUE, IF(IFERROR(VLOOKUP(E1505,Store_SRP!B2:H110,{6}, FALSE), TRUE)=TRUE,VLOOKUP(E1505,Store_VAM!B2:H273,{6}, FALSE),VLOOKUP(E1505,Store_SRP!B2:H110,{6}, FALSE)), VLOOKUP(E1505,Store_Showcase!B2:H144,{6}, FALSE))</f>
      </c>
      <c r="AH1505" s="1">
        <f>VLOOKUP(G1505,Sku_Consolidated!A2:R957,18,FALSE)</f>
      </c>
      <c r="AI1505" s="1">
        <f>VLOOKUP(G1505,Sku_Consolidated!A2:S957,19,FALSE)</f>
      </c>
      <c r="AJ1505" s="1">
        <f>VLOOKUP(G1505,Sku_Consolidated!A2:T957,20,FALSE)</f>
      </c>
    </row>
    <row r="1506" spans="1:36" x14ac:dyDescent="0.25">
      <c r="A1506" s="1">
        <v>2024</v>
      </c>
      <c r="B1506" s="1" t="s">
        <v>31</v>
      </c>
      <c r="C1506" s="1" t="s">
        <v>32</v>
      </c>
      <c r="D1506" s="1" t="s">
        <v>33</v>
      </c>
      <c r="E1506" s="9" t="s">
        <v>1685</v>
      </c>
      <c r="F1506" s="1">
        <f>IF(VLOOKUP(G1506,Sku_Consolidated!A2:S957,{19},FALSE)="SHOWCASE", VLOOKUP(E1506,Store_Showcase!B2:C144,{2}, FALSE), IF(VLOOKUP(G1506,Sku_Consolidated!A2:S957,{19},FALSE)="VAM",VLOOKUP(E1506,Store_VAM!B2:C273,{2}, FALSE),VLOOKUP(E1506,Store_SRP!B2:C110,{2}, FALSE)))</f>
      </c>
      <c r="G1506" s="1">
        <v>14270</v>
      </c>
      <c r="H1506" s="1" t="s">
        <v>1450</v>
      </c>
      <c r="I1506" s="10" t="s">
        <v>3069</v>
      </c>
      <c r="J1506" s="1">
        <f>VLOOKUP(G1506,Sku_Consolidated!A2:C957, 3, FALSE)</f>
      </c>
      <c r="K1506" s="10">
        <f>IF(J1506="PACK", I1506, 0)</f>
      </c>
      <c r="L1506" s="10">
        <f>IF(J1506="KG", I1506, I1506 * VLOOKUP(G1506,Sku_Consolidated!A2:U957,21,FALSE))</f>
      </c>
      <c r="M1506" s="10" t="s">
        <v>37</v>
      </c>
      <c r="N1506" s="11" t="s">
        <v>3989</v>
      </c>
      <c r="O1506" s="10" t="s">
        <v>3990</v>
      </c>
      <c r="P1506" s="10">
        <f>N1506 - O1506</f>
      </c>
      <c r="Q1506" s="1">
        <f>VLOOKUP(G1506,Sku_Consolidated!A2:G957,7, FALSE)</f>
      </c>
      <c r="R1506" s="1">
        <f>IF(IFERROR(VLOOKUP(E1506,Store_Showcase!B2:H144,7, FALSE), TRUE)=TRUE, IF(IFERROR(VLOOKUP(E1506,Store_SRP!B2:H110,7, FALSE), TRUE)=TRUE,VLOOKUP(E1506,Store_VAM!B2:H273,7, FALSE),VLOOKUP(E1506,Store_SRP!B2:H110,7, FALSE)), VLOOKUP(E1506,Store_Showcase!B2:H144,7, FALSE))</f>
      </c>
      <c r="S1506" s="1">
        <f>IF(IFERROR(VLOOKUP(E1506,Store_Showcase!B2:I144,8, FALSE), TRUE)=TRUE, IF(IFERROR(VLOOKUP(E1506,Store_SRP!B2:I110,8, FALSE), TRUE)=TRUE,VLOOKUP(E1506,Store_VAM!B2:I273,8, FALSE),VLOOKUP(E1506,Store_SRP!B2:I110,8, FALSE)), VLOOKUP(E1506,Store_Showcase!B2:I144,8, FALSE))</f>
      </c>
      <c r="T1506" s="1">
        <f>VLOOKUP(G1506,Sku_Consolidated!A2:R957,18,FALSE)</f>
      </c>
      <c r="U1506" s="1" t="s">
        <v>3984</v>
      </c>
      <c r="V1506" s="1">
        <f>IF(VLOOKUP(G1506,Sku_Consolidated!A2:S957,19,FALSE)="SHOWCASE", VLOOKUP(E1506,Store_Showcase!B2:L144,11, FALSE), IF(VLOOKUP(G1506,Sku_Consolidated!A2:S957,19,FALSE)="VAM",VLOOKUP(E1506,Store_VAM!B2:L273,11, FALSE),VLOOKUP(E1506,Store_SRP!B2:L110,11, FALSE)))</f>
      </c>
      <c r="W1506" s="1">
        <f>VLOOKUP(G1506,Sku_Consolidated!A2:W957,11,FALSE)</f>
      </c>
      <c r="X1506" s="1">
        <f>VLOOKUP(G1506,Sku_Consolidated!A2:H957,8,FALSE)</f>
      </c>
      <c r="Y1506" s="1">
        <f>VLOOKUP(G1506,Sku_Consolidated!A2:I957,9,FALSE)</f>
      </c>
      <c r="Z1506" s="1" t="s">
        <v>41</v>
      </c>
      <c r="AA1506" s="1">
        <f>VLOOKUP(G1506,Sku_Consolidated!A2:E957,5,FALSE)</f>
      </c>
      <c r="AB1506" s="1">
        <f>IF(VLOOKUP(G1506,Sku_Consolidated!A2:S957,19,FALSE)="SHOWCASE", VLOOKUP(E1506,Store_Showcase!B2:N144,13, FALSE), IF(VLOOKUP(G1506,Sku_Consolidated!A2:S957,19,FALSE)="VAM",VLOOKUP(E1506,Store_VAM!B2:N273,13, FALSE),VLOOKUP(E1506,Store_SRP!B2:N110,13, FALSE)))</f>
      </c>
      <c r="AC1506" s="1">
        <f>IF(IFERROR(AB1506,TRUE)=TRUE, "-","OK")</f>
      </c>
      <c r="AD1506" s="11" t="s">
        <v>37</v>
      </c>
      <c r="AE1506" s="11" t="s">
        <v>37</v>
      </c>
      <c r="AF1506" s="1">
        <f>IF(IFERROR(VLOOKUP(E1506,Store_Showcase!B2:H144,{5}, FALSE), TRUE)=TRUE, IF(IFERROR(VLOOKUP(E1506,Store_SRP!B2:H110,{5}, FALSE), TRUE)=TRUE,VLOOKUP(E1506,Store_VAM!B2:H273,{5}, FALSE),VLOOKUP(E1506,Store_SRP!B2:H110,{5}, FALSE)), VLOOKUP(E1506,Store_Showcase!B2:H144,{5}, FALSE))</f>
      </c>
      <c r="AG1506" s="1">
        <f>IF(IFERROR(VLOOKUP(E1506,Store_Showcase!B2:H144,{6}, FALSE), TRUE)=TRUE, IF(IFERROR(VLOOKUP(E1506,Store_SRP!B2:H110,{6}, FALSE), TRUE)=TRUE,VLOOKUP(E1506,Store_VAM!B2:H273,{6}, FALSE),VLOOKUP(E1506,Store_SRP!B2:H110,{6}, FALSE)), VLOOKUP(E1506,Store_Showcase!B2:H144,{6}, FALSE))</f>
      </c>
      <c r="AH1506" s="1">
        <f>VLOOKUP(G1506,Sku_Consolidated!A2:R957,18,FALSE)</f>
      </c>
      <c r="AI1506" s="1">
        <f>VLOOKUP(G1506,Sku_Consolidated!A2:S957,19,FALSE)</f>
      </c>
      <c r="AJ1506" s="1">
        <f>VLOOKUP(G1506,Sku_Consolidated!A2:T957,20,FALSE)</f>
      </c>
    </row>
    <row r="1507" spans="1:36" x14ac:dyDescent="0.25">
      <c r="A1507" s="1">
        <v>2024</v>
      </c>
      <c r="B1507" s="1" t="s">
        <v>31</v>
      </c>
      <c r="C1507" s="1" t="s">
        <v>32</v>
      </c>
      <c r="D1507" s="1" t="s">
        <v>33</v>
      </c>
      <c r="E1507" s="9" t="s">
        <v>1685</v>
      </c>
      <c r="F1507" s="1">
        <f>IF(VLOOKUP(G1507,Sku_Consolidated!A2:S957,{19},FALSE)="SHOWCASE", VLOOKUP(E1507,Store_Showcase!B2:C144,{2}, FALSE), IF(VLOOKUP(G1507,Sku_Consolidated!A2:S957,{19},FALSE)="VAM",VLOOKUP(E1507,Store_VAM!B2:C273,{2}, FALSE),VLOOKUP(E1507,Store_SRP!B2:C110,{2}, FALSE)))</f>
      </c>
      <c r="G1507" s="1">
        <v>14275</v>
      </c>
      <c r="H1507" s="1" t="s">
        <v>1454</v>
      </c>
      <c r="I1507" s="10" t="s">
        <v>3991</v>
      </c>
      <c r="J1507" s="1">
        <f>VLOOKUP(G1507,Sku_Consolidated!A2:C957, 3, FALSE)</f>
      </c>
      <c r="K1507" s="10">
        <f>IF(J1507="PACK", I1507, 0)</f>
      </c>
      <c r="L1507" s="10">
        <f>IF(J1507="KG", I1507, I1507 * VLOOKUP(G1507,Sku_Consolidated!A2:U957,21,FALSE))</f>
      </c>
      <c r="M1507" s="10" t="s">
        <v>37</v>
      </c>
      <c r="N1507" s="11" t="s">
        <v>3992</v>
      </c>
      <c r="O1507" s="10" t="s">
        <v>3993</v>
      </c>
      <c r="P1507" s="10">
        <f>N1507 - O1507</f>
      </c>
      <c r="Q1507" s="1">
        <f>VLOOKUP(G1507,Sku_Consolidated!A2:G957,7, FALSE)</f>
      </c>
      <c r="R1507" s="1">
        <f>IF(IFERROR(VLOOKUP(E1507,Store_Showcase!B2:H144,7, FALSE), TRUE)=TRUE, IF(IFERROR(VLOOKUP(E1507,Store_SRP!B2:H110,7, FALSE), TRUE)=TRUE,VLOOKUP(E1507,Store_VAM!B2:H273,7, FALSE),VLOOKUP(E1507,Store_SRP!B2:H110,7, FALSE)), VLOOKUP(E1507,Store_Showcase!B2:H144,7, FALSE))</f>
      </c>
      <c r="S1507" s="1">
        <f>IF(IFERROR(VLOOKUP(E1507,Store_Showcase!B2:I144,8, FALSE), TRUE)=TRUE, IF(IFERROR(VLOOKUP(E1507,Store_SRP!B2:I110,8, FALSE), TRUE)=TRUE,VLOOKUP(E1507,Store_VAM!B2:I273,8, FALSE),VLOOKUP(E1507,Store_SRP!B2:I110,8, FALSE)), VLOOKUP(E1507,Store_Showcase!B2:I144,8, FALSE))</f>
      </c>
      <c r="T1507" s="1">
        <f>VLOOKUP(G1507,Sku_Consolidated!A2:R957,18,FALSE)</f>
      </c>
      <c r="U1507" s="1" t="s">
        <v>3984</v>
      </c>
      <c r="V1507" s="1">
        <f>IF(VLOOKUP(G1507,Sku_Consolidated!A2:S957,19,FALSE)="SHOWCASE", VLOOKUP(E1507,Store_Showcase!B2:L144,11, FALSE), IF(VLOOKUP(G1507,Sku_Consolidated!A2:S957,19,FALSE)="VAM",VLOOKUP(E1507,Store_VAM!B2:L273,11, FALSE),VLOOKUP(E1507,Store_SRP!B2:L110,11, FALSE)))</f>
      </c>
      <c r="W1507" s="1">
        <f>VLOOKUP(G1507,Sku_Consolidated!A2:W957,11,FALSE)</f>
      </c>
      <c r="X1507" s="1">
        <f>VLOOKUP(G1507,Sku_Consolidated!A2:H957,8,FALSE)</f>
      </c>
      <c r="Y1507" s="1">
        <f>VLOOKUP(G1507,Sku_Consolidated!A2:I957,9,FALSE)</f>
      </c>
      <c r="Z1507" s="1" t="s">
        <v>41</v>
      </c>
      <c r="AA1507" s="1">
        <f>VLOOKUP(G1507,Sku_Consolidated!A2:E957,5,FALSE)</f>
      </c>
      <c r="AB1507" s="1">
        <f>IF(VLOOKUP(G1507,Sku_Consolidated!A2:S957,19,FALSE)="SHOWCASE", VLOOKUP(E1507,Store_Showcase!B2:N144,13, FALSE), IF(VLOOKUP(G1507,Sku_Consolidated!A2:S957,19,FALSE)="VAM",VLOOKUP(E1507,Store_VAM!B2:N273,13, FALSE),VLOOKUP(E1507,Store_SRP!B2:N110,13, FALSE)))</f>
      </c>
      <c r="AC1507" s="1">
        <f>IF(IFERROR(AB1507,TRUE)=TRUE, "-","OK")</f>
      </c>
      <c r="AD1507" s="11" t="s">
        <v>37</v>
      </c>
      <c r="AE1507" s="11" t="s">
        <v>37</v>
      </c>
      <c r="AF1507" s="1">
        <f>IF(IFERROR(VLOOKUP(E1507,Store_Showcase!B2:H144,{5}, FALSE), TRUE)=TRUE, IF(IFERROR(VLOOKUP(E1507,Store_SRP!B2:H110,{5}, FALSE), TRUE)=TRUE,VLOOKUP(E1507,Store_VAM!B2:H273,{5}, FALSE),VLOOKUP(E1507,Store_SRP!B2:H110,{5}, FALSE)), VLOOKUP(E1507,Store_Showcase!B2:H144,{5}, FALSE))</f>
      </c>
      <c r="AG1507" s="1">
        <f>IF(IFERROR(VLOOKUP(E1507,Store_Showcase!B2:H144,{6}, FALSE), TRUE)=TRUE, IF(IFERROR(VLOOKUP(E1507,Store_SRP!B2:H110,{6}, FALSE), TRUE)=TRUE,VLOOKUP(E1507,Store_VAM!B2:H273,{6}, FALSE),VLOOKUP(E1507,Store_SRP!B2:H110,{6}, FALSE)), VLOOKUP(E1507,Store_Showcase!B2:H144,{6}, FALSE))</f>
      </c>
      <c r="AH1507" s="1">
        <f>VLOOKUP(G1507,Sku_Consolidated!A2:R957,18,FALSE)</f>
      </c>
      <c r="AI1507" s="1">
        <f>VLOOKUP(G1507,Sku_Consolidated!A2:S957,19,FALSE)</f>
      </c>
      <c r="AJ1507" s="1">
        <f>VLOOKUP(G1507,Sku_Consolidated!A2:T957,20,FALSE)</f>
      </c>
    </row>
    <row r="1508" spans="1:36" x14ac:dyDescent="0.25">
      <c r="A1508" s="1">
        <v>2024</v>
      </c>
      <c r="B1508" s="1" t="s">
        <v>31</v>
      </c>
      <c r="C1508" s="1" t="s">
        <v>32</v>
      </c>
      <c r="D1508" s="1" t="s">
        <v>33</v>
      </c>
      <c r="E1508" s="9" t="s">
        <v>1685</v>
      </c>
      <c r="F1508" s="1">
        <f>IF(VLOOKUP(G1508,Sku_Consolidated!A2:S957,{19},FALSE)="SHOWCASE", VLOOKUP(E1508,Store_Showcase!B2:C144,{2}, FALSE), IF(VLOOKUP(G1508,Sku_Consolidated!A2:S957,{19},FALSE)="VAM",VLOOKUP(E1508,Store_VAM!B2:C273,{2}, FALSE),VLOOKUP(E1508,Store_SRP!B2:C110,{2}, FALSE)))</f>
      </c>
      <c r="G1508" s="1">
        <v>14280</v>
      </c>
      <c r="H1508" s="1" t="s">
        <v>1458</v>
      </c>
      <c r="I1508" s="10" t="s">
        <v>3994</v>
      </c>
      <c r="J1508" s="1">
        <f>VLOOKUP(G1508,Sku_Consolidated!A2:C957, 3, FALSE)</f>
      </c>
      <c r="K1508" s="10">
        <f>IF(J1508="PACK", I1508, 0)</f>
      </c>
      <c r="L1508" s="10">
        <f>IF(J1508="KG", I1508, I1508 * VLOOKUP(G1508,Sku_Consolidated!A2:U957,21,FALSE))</f>
      </c>
      <c r="M1508" s="10" t="s">
        <v>37</v>
      </c>
      <c r="N1508" s="11" t="s">
        <v>3995</v>
      </c>
      <c r="O1508" s="10" t="s">
        <v>3996</v>
      </c>
      <c r="P1508" s="10">
        <f>N1508 - O1508</f>
      </c>
      <c r="Q1508" s="1">
        <f>VLOOKUP(G1508,Sku_Consolidated!A2:G957,7, FALSE)</f>
      </c>
      <c r="R1508" s="1">
        <f>IF(IFERROR(VLOOKUP(E1508,Store_Showcase!B2:H144,7, FALSE), TRUE)=TRUE, IF(IFERROR(VLOOKUP(E1508,Store_SRP!B2:H110,7, FALSE), TRUE)=TRUE,VLOOKUP(E1508,Store_VAM!B2:H273,7, FALSE),VLOOKUP(E1508,Store_SRP!B2:H110,7, FALSE)), VLOOKUP(E1508,Store_Showcase!B2:H144,7, FALSE))</f>
      </c>
      <c r="S1508" s="1">
        <f>IF(IFERROR(VLOOKUP(E1508,Store_Showcase!B2:I144,8, FALSE), TRUE)=TRUE, IF(IFERROR(VLOOKUP(E1508,Store_SRP!B2:I110,8, FALSE), TRUE)=TRUE,VLOOKUP(E1508,Store_VAM!B2:I273,8, FALSE),VLOOKUP(E1508,Store_SRP!B2:I110,8, FALSE)), VLOOKUP(E1508,Store_Showcase!B2:I144,8, FALSE))</f>
      </c>
      <c r="T1508" s="1">
        <f>VLOOKUP(G1508,Sku_Consolidated!A2:R957,18,FALSE)</f>
      </c>
      <c r="U1508" s="1" t="s">
        <v>3984</v>
      </c>
      <c r="V1508" s="1">
        <f>IF(VLOOKUP(G1508,Sku_Consolidated!A2:S957,19,FALSE)="SHOWCASE", VLOOKUP(E1508,Store_Showcase!B2:L144,11, FALSE), IF(VLOOKUP(G1508,Sku_Consolidated!A2:S957,19,FALSE)="VAM",VLOOKUP(E1508,Store_VAM!B2:L273,11, FALSE),VLOOKUP(E1508,Store_SRP!B2:L110,11, FALSE)))</f>
      </c>
      <c r="W1508" s="1">
        <f>VLOOKUP(G1508,Sku_Consolidated!A2:W957,11,FALSE)</f>
      </c>
      <c r="X1508" s="1">
        <f>VLOOKUP(G1508,Sku_Consolidated!A2:H957,8,FALSE)</f>
      </c>
      <c r="Y1508" s="1">
        <f>VLOOKUP(G1508,Sku_Consolidated!A2:I957,9,FALSE)</f>
      </c>
      <c r="Z1508" s="1" t="s">
        <v>41</v>
      </c>
      <c r="AA1508" s="1">
        <f>VLOOKUP(G1508,Sku_Consolidated!A2:E957,5,FALSE)</f>
      </c>
      <c r="AB1508" s="1">
        <f>IF(VLOOKUP(G1508,Sku_Consolidated!A2:S957,19,FALSE)="SHOWCASE", VLOOKUP(E1508,Store_Showcase!B2:N144,13, FALSE), IF(VLOOKUP(G1508,Sku_Consolidated!A2:S957,19,FALSE)="VAM",VLOOKUP(E1508,Store_VAM!B2:N273,13, FALSE),VLOOKUP(E1508,Store_SRP!B2:N110,13, FALSE)))</f>
      </c>
      <c r="AC1508" s="1">
        <f>IF(IFERROR(AB1508,TRUE)=TRUE, "-","OK")</f>
      </c>
      <c r="AD1508" s="11" t="s">
        <v>37</v>
      </c>
      <c r="AE1508" s="11" t="s">
        <v>37</v>
      </c>
      <c r="AF1508" s="1">
        <f>IF(IFERROR(VLOOKUP(E1508,Store_Showcase!B2:H144,{5}, FALSE), TRUE)=TRUE, IF(IFERROR(VLOOKUP(E1508,Store_SRP!B2:H110,{5}, FALSE), TRUE)=TRUE,VLOOKUP(E1508,Store_VAM!B2:H273,{5}, FALSE),VLOOKUP(E1508,Store_SRP!B2:H110,{5}, FALSE)), VLOOKUP(E1508,Store_Showcase!B2:H144,{5}, FALSE))</f>
      </c>
      <c r="AG1508" s="1">
        <f>IF(IFERROR(VLOOKUP(E1508,Store_Showcase!B2:H144,{6}, FALSE), TRUE)=TRUE, IF(IFERROR(VLOOKUP(E1508,Store_SRP!B2:H110,{6}, FALSE), TRUE)=TRUE,VLOOKUP(E1508,Store_VAM!B2:H273,{6}, FALSE),VLOOKUP(E1508,Store_SRP!B2:H110,{6}, FALSE)), VLOOKUP(E1508,Store_Showcase!B2:H144,{6}, FALSE))</f>
      </c>
      <c r="AH1508" s="1">
        <f>VLOOKUP(G1508,Sku_Consolidated!A2:R957,18,FALSE)</f>
      </c>
      <c r="AI1508" s="1">
        <f>VLOOKUP(G1508,Sku_Consolidated!A2:S957,19,FALSE)</f>
      </c>
      <c r="AJ1508" s="1">
        <f>VLOOKUP(G1508,Sku_Consolidated!A2:T957,20,FALSE)</f>
      </c>
    </row>
    <row r="1509" spans="1:36" x14ac:dyDescent="0.25">
      <c r="A1509" s="1">
        <v>2024</v>
      </c>
      <c r="B1509" s="1" t="s">
        <v>31</v>
      </c>
      <c r="C1509" s="1" t="s">
        <v>32</v>
      </c>
      <c r="D1509" s="1" t="s">
        <v>33</v>
      </c>
      <c r="E1509" s="9" t="s">
        <v>2033</v>
      </c>
      <c r="F1509" s="1">
        <f>IF(VLOOKUP(G1509,Sku_Consolidated!A2:S957,{19},FALSE)="SHOWCASE", VLOOKUP(E1509,Store_Showcase!B2:C144,{2}, FALSE), IF(VLOOKUP(G1509,Sku_Consolidated!A2:S957,{19},FALSE)="VAM",VLOOKUP(E1509,Store_VAM!B2:C273,{2}, FALSE),VLOOKUP(E1509,Store_SRP!B2:C110,{2}, FALSE)))</f>
      </c>
      <c r="G1509" s="1">
        <v>14266</v>
      </c>
      <c r="H1509" s="1" t="s">
        <v>1433</v>
      </c>
      <c r="I1509" s="10" t="s">
        <v>1897</v>
      </c>
      <c r="J1509" s="1">
        <f>VLOOKUP(G1509,Sku_Consolidated!A2:C957, 3, FALSE)</f>
      </c>
      <c r="K1509" s="10">
        <f>IF(J1509="PACK", I1509, 0)</f>
      </c>
      <c r="L1509" s="10">
        <f>IF(J1509="KG", I1509, I1509 * VLOOKUP(G1509,Sku_Consolidated!A2:U957,21,FALSE))</f>
      </c>
      <c r="M1509" s="10" t="s">
        <v>37</v>
      </c>
      <c r="N1509" s="11" t="s">
        <v>3997</v>
      </c>
      <c r="O1509" s="10" t="s">
        <v>3998</v>
      </c>
      <c r="P1509" s="10">
        <f>N1509 - O1509</f>
      </c>
      <c r="Q1509" s="1">
        <f>VLOOKUP(G1509,Sku_Consolidated!A2:G957,7, FALSE)</f>
      </c>
      <c r="R1509" s="1">
        <f>IF(IFERROR(VLOOKUP(E1509,Store_Showcase!B2:H144,7, FALSE), TRUE)=TRUE, IF(IFERROR(VLOOKUP(E1509,Store_SRP!B2:H110,7, FALSE), TRUE)=TRUE,VLOOKUP(E1509,Store_VAM!B2:H273,7, FALSE),VLOOKUP(E1509,Store_SRP!B2:H110,7, FALSE)), VLOOKUP(E1509,Store_Showcase!B2:H144,7, FALSE))</f>
      </c>
      <c r="S1509" s="1">
        <f>IF(IFERROR(VLOOKUP(E1509,Store_Showcase!B2:I144,8, FALSE), TRUE)=TRUE, IF(IFERROR(VLOOKUP(E1509,Store_SRP!B2:I110,8, FALSE), TRUE)=TRUE,VLOOKUP(E1509,Store_VAM!B2:I273,8, FALSE),VLOOKUP(E1509,Store_SRP!B2:I110,8, FALSE)), VLOOKUP(E1509,Store_Showcase!B2:I144,8, FALSE))</f>
      </c>
      <c r="T1509" s="1">
        <f>VLOOKUP(G1509,Sku_Consolidated!A2:R957,18,FALSE)</f>
      </c>
      <c r="U1509" s="1" t="s">
        <v>3999</v>
      </c>
      <c r="V1509" s="1">
        <f>IF(VLOOKUP(G1509,Sku_Consolidated!A2:S957,19,FALSE)="SHOWCASE", VLOOKUP(E1509,Store_Showcase!B2:L144,11, FALSE), IF(VLOOKUP(G1509,Sku_Consolidated!A2:S957,19,FALSE)="VAM",VLOOKUP(E1509,Store_VAM!B2:L273,11, FALSE),VLOOKUP(E1509,Store_SRP!B2:L110,11, FALSE)))</f>
      </c>
      <c r="W1509" s="1">
        <f>VLOOKUP(G1509,Sku_Consolidated!A2:W957,11,FALSE)</f>
      </c>
      <c r="X1509" s="1">
        <f>VLOOKUP(G1509,Sku_Consolidated!A2:H957,8,FALSE)</f>
      </c>
      <c r="Y1509" s="1">
        <f>VLOOKUP(G1509,Sku_Consolidated!A2:I957,9,FALSE)</f>
      </c>
      <c r="Z1509" s="1" t="s">
        <v>41</v>
      </c>
      <c r="AA1509" s="1">
        <f>VLOOKUP(G1509,Sku_Consolidated!A2:E957,5,FALSE)</f>
      </c>
      <c r="AB1509" s="1">
        <f>IF(VLOOKUP(G1509,Sku_Consolidated!A2:S957,19,FALSE)="SHOWCASE", VLOOKUP(E1509,Store_Showcase!B2:N144,13, FALSE), IF(VLOOKUP(G1509,Sku_Consolidated!A2:S957,19,FALSE)="VAM",VLOOKUP(E1509,Store_VAM!B2:N273,13, FALSE),VLOOKUP(E1509,Store_SRP!B2:N110,13, FALSE)))</f>
      </c>
      <c r="AC1509" s="1">
        <f>IF(IFERROR(AB1509,TRUE)=TRUE, "-","OK")</f>
      </c>
      <c r="AD1509" s="11" t="s">
        <v>37</v>
      </c>
      <c r="AE1509" s="11" t="s">
        <v>37</v>
      </c>
      <c r="AF1509" s="1">
        <f>IF(IFERROR(VLOOKUP(E1509,Store_Showcase!B2:H144,{5}, FALSE), TRUE)=TRUE, IF(IFERROR(VLOOKUP(E1509,Store_SRP!B2:H110,{5}, FALSE), TRUE)=TRUE,VLOOKUP(E1509,Store_VAM!B2:H273,{5}, FALSE),VLOOKUP(E1509,Store_SRP!B2:H110,{5}, FALSE)), VLOOKUP(E1509,Store_Showcase!B2:H144,{5}, FALSE))</f>
      </c>
      <c r="AG1509" s="1">
        <f>IF(IFERROR(VLOOKUP(E1509,Store_Showcase!B2:H144,{6}, FALSE), TRUE)=TRUE, IF(IFERROR(VLOOKUP(E1509,Store_SRP!B2:H110,{6}, FALSE), TRUE)=TRUE,VLOOKUP(E1509,Store_VAM!B2:H273,{6}, FALSE),VLOOKUP(E1509,Store_SRP!B2:H110,{6}, FALSE)), VLOOKUP(E1509,Store_Showcase!B2:H144,{6}, FALSE))</f>
      </c>
      <c r="AH1509" s="1">
        <f>VLOOKUP(G1509,Sku_Consolidated!A2:R957,18,FALSE)</f>
      </c>
      <c r="AI1509" s="1">
        <f>VLOOKUP(G1509,Sku_Consolidated!A2:S957,19,FALSE)</f>
      </c>
      <c r="AJ1509" s="1">
        <f>VLOOKUP(G1509,Sku_Consolidated!A2:T957,20,FALSE)</f>
      </c>
    </row>
    <row r="1510" spans="1:36" x14ac:dyDescent="0.25">
      <c r="A1510" s="1">
        <v>2024</v>
      </c>
      <c r="B1510" s="1" t="s">
        <v>31</v>
      </c>
      <c r="C1510" s="1" t="s">
        <v>32</v>
      </c>
      <c r="D1510" s="1" t="s">
        <v>33</v>
      </c>
      <c r="E1510" s="9" t="s">
        <v>2033</v>
      </c>
      <c r="F1510" s="1">
        <f>IF(VLOOKUP(G1510,Sku_Consolidated!A2:S957,{19},FALSE)="SHOWCASE", VLOOKUP(E1510,Store_Showcase!B2:C144,{2}, FALSE), IF(VLOOKUP(G1510,Sku_Consolidated!A2:S957,{19},FALSE)="VAM",VLOOKUP(E1510,Store_VAM!B2:C273,{2}, FALSE),VLOOKUP(E1510,Store_SRP!B2:C110,{2}, FALSE)))</f>
      </c>
      <c r="G1510" s="1">
        <v>14267</v>
      </c>
      <c r="H1510" s="1" t="s">
        <v>1438</v>
      </c>
      <c r="I1510" s="10" t="s">
        <v>4000</v>
      </c>
      <c r="J1510" s="1">
        <f>VLOOKUP(G1510,Sku_Consolidated!A2:C957, 3, FALSE)</f>
      </c>
      <c r="K1510" s="10">
        <f>IF(J1510="PACK", I1510, 0)</f>
      </c>
      <c r="L1510" s="10">
        <f>IF(J1510="KG", I1510, I1510 * VLOOKUP(G1510,Sku_Consolidated!A2:U957,21,FALSE))</f>
      </c>
      <c r="M1510" s="10" t="s">
        <v>37</v>
      </c>
      <c r="N1510" s="11" t="s">
        <v>4001</v>
      </c>
      <c r="O1510" s="10" t="s">
        <v>4002</v>
      </c>
      <c r="P1510" s="10">
        <f>N1510 - O1510</f>
      </c>
      <c r="Q1510" s="1">
        <f>VLOOKUP(G1510,Sku_Consolidated!A2:G957,7, FALSE)</f>
      </c>
      <c r="R1510" s="1">
        <f>IF(IFERROR(VLOOKUP(E1510,Store_Showcase!B2:H144,7, FALSE), TRUE)=TRUE, IF(IFERROR(VLOOKUP(E1510,Store_SRP!B2:H110,7, FALSE), TRUE)=TRUE,VLOOKUP(E1510,Store_VAM!B2:H273,7, FALSE),VLOOKUP(E1510,Store_SRP!B2:H110,7, FALSE)), VLOOKUP(E1510,Store_Showcase!B2:H144,7, FALSE))</f>
      </c>
      <c r="S1510" s="1">
        <f>IF(IFERROR(VLOOKUP(E1510,Store_Showcase!B2:I144,8, FALSE), TRUE)=TRUE, IF(IFERROR(VLOOKUP(E1510,Store_SRP!B2:I110,8, FALSE), TRUE)=TRUE,VLOOKUP(E1510,Store_VAM!B2:I273,8, FALSE),VLOOKUP(E1510,Store_SRP!B2:I110,8, FALSE)), VLOOKUP(E1510,Store_Showcase!B2:I144,8, FALSE))</f>
      </c>
      <c r="T1510" s="1">
        <f>VLOOKUP(G1510,Sku_Consolidated!A2:R957,18,FALSE)</f>
      </c>
      <c r="U1510" s="1" t="s">
        <v>3999</v>
      </c>
      <c r="V1510" s="1">
        <f>IF(VLOOKUP(G1510,Sku_Consolidated!A2:S957,19,FALSE)="SHOWCASE", VLOOKUP(E1510,Store_Showcase!B2:L144,11, FALSE), IF(VLOOKUP(G1510,Sku_Consolidated!A2:S957,19,FALSE)="VAM",VLOOKUP(E1510,Store_VAM!B2:L273,11, FALSE),VLOOKUP(E1510,Store_SRP!B2:L110,11, FALSE)))</f>
      </c>
      <c r="W1510" s="1">
        <f>VLOOKUP(G1510,Sku_Consolidated!A2:W957,11,FALSE)</f>
      </c>
      <c r="X1510" s="1">
        <f>VLOOKUP(G1510,Sku_Consolidated!A2:H957,8,FALSE)</f>
      </c>
      <c r="Y1510" s="1">
        <f>VLOOKUP(G1510,Sku_Consolidated!A2:I957,9,FALSE)</f>
      </c>
      <c r="Z1510" s="1" t="s">
        <v>41</v>
      </c>
      <c r="AA1510" s="1">
        <f>VLOOKUP(G1510,Sku_Consolidated!A2:E957,5,FALSE)</f>
      </c>
      <c r="AB1510" s="1">
        <f>IF(VLOOKUP(G1510,Sku_Consolidated!A2:S957,19,FALSE)="SHOWCASE", VLOOKUP(E1510,Store_Showcase!B2:N144,13, FALSE), IF(VLOOKUP(G1510,Sku_Consolidated!A2:S957,19,FALSE)="VAM",VLOOKUP(E1510,Store_VAM!B2:N273,13, FALSE),VLOOKUP(E1510,Store_SRP!B2:N110,13, FALSE)))</f>
      </c>
      <c r="AC1510" s="1">
        <f>IF(IFERROR(AB1510,TRUE)=TRUE, "-","OK")</f>
      </c>
      <c r="AD1510" s="11" t="s">
        <v>37</v>
      </c>
      <c r="AE1510" s="11" t="s">
        <v>37</v>
      </c>
      <c r="AF1510" s="1">
        <f>IF(IFERROR(VLOOKUP(E1510,Store_Showcase!B2:H144,{5}, FALSE), TRUE)=TRUE, IF(IFERROR(VLOOKUP(E1510,Store_SRP!B2:H110,{5}, FALSE), TRUE)=TRUE,VLOOKUP(E1510,Store_VAM!B2:H273,{5}, FALSE),VLOOKUP(E1510,Store_SRP!B2:H110,{5}, FALSE)), VLOOKUP(E1510,Store_Showcase!B2:H144,{5}, FALSE))</f>
      </c>
      <c r="AG1510" s="1">
        <f>IF(IFERROR(VLOOKUP(E1510,Store_Showcase!B2:H144,{6}, FALSE), TRUE)=TRUE, IF(IFERROR(VLOOKUP(E1510,Store_SRP!B2:H110,{6}, FALSE), TRUE)=TRUE,VLOOKUP(E1510,Store_VAM!B2:H273,{6}, FALSE),VLOOKUP(E1510,Store_SRP!B2:H110,{6}, FALSE)), VLOOKUP(E1510,Store_Showcase!B2:H144,{6}, FALSE))</f>
      </c>
      <c r="AH1510" s="1">
        <f>VLOOKUP(G1510,Sku_Consolidated!A2:R957,18,FALSE)</f>
      </c>
      <c r="AI1510" s="1">
        <f>VLOOKUP(G1510,Sku_Consolidated!A2:S957,19,FALSE)</f>
      </c>
      <c r="AJ1510" s="1">
        <f>VLOOKUP(G1510,Sku_Consolidated!A2:T957,20,FALSE)</f>
      </c>
    </row>
    <row r="1511" spans="1:36" x14ac:dyDescent="0.25">
      <c r="A1511" s="1">
        <v>2024</v>
      </c>
      <c r="B1511" s="1" t="s">
        <v>31</v>
      </c>
      <c r="C1511" s="1" t="s">
        <v>32</v>
      </c>
      <c r="D1511" s="1" t="s">
        <v>33</v>
      </c>
      <c r="E1511" s="9" t="s">
        <v>2033</v>
      </c>
      <c r="F1511" s="1">
        <f>IF(VLOOKUP(G1511,Sku_Consolidated!A2:S957,{19},FALSE)="SHOWCASE", VLOOKUP(E1511,Store_Showcase!B2:C144,{2}, FALSE), IF(VLOOKUP(G1511,Sku_Consolidated!A2:S957,{19},FALSE)="VAM",VLOOKUP(E1511,Store_VAM!B2:C273,{2}, FALSE),VLOOKUP(E1511,Store_SRP!B2:C110,{2}, FALSE)))</f>
      </c>
      <c r="G1511" s="1">
        <v>14268</v>
      </c>
      <c r="H1511" s="1" t="s">
        <v>1442</v>
      </c>
      <c r="I1511" s="10" t="s">
        <v>4003</v>
      </c>
      <c r="J1511" s="1">
        <f>VLOOKUP(G1511,Sku_Consolidated!A2:C957, 3, FALSE)</f>
      </c>
      <c r="K1511" s="10">
        <f>IF(J1511="PACK", I1511, 0)</f>
      </c>
      <c r="L1511" s="10">
        <f>IF(J1511="KG", I1511, I1511 * VLOOKUP(G1511,Sku_Consolidated!A2:U957,21,FALSE))</f>
      </c>
      <c r="M1511" s="10" t="s">
        <v>37</v>
      </c>
      <c r="N1511" s="11" t="s">
        <v>4004</v>
      </c>
      <c r="O1511" s="10" t="s">
        <v>4005</v>
      </c>
      <c r="P1511" s="10">
        <f>N1511 - O1511</f>
      </c>
      <c r="Q1511" s="1">
        <f>VLOOKUP(G1511,Sku_Consolidated!A2:G957,7, FALSE)</f>
      </c>
      <c r="R1511" s="1">
        <f>IF(IFERROR(VLOOKUP(E1511,Store_Showcase!B2:H144,7, FALSE), TRUE)=TRUE, IF(IFERROR(VLOOKUP(E1511,Store_SRP!B2:H110,7, FALSE), TRUE)=TRUE,VLOOKUP(E1511,Store_VAM!B2:H273,7, FALSE),VLOOKUP(E1511,Store_SRP!B2:H110,7, FALSE)), VLOOKUP(E1511,Store_Showcase!B2:H144,7, FALSE))</f>
      </c>
      <c r="S1511" s="1">
        <f>IF(IFERROR(VLOOKUP(E1511,Store_Showcase!B2:I144,8, FALSE), TRUE)=TRUE, IF(IFERROR(VLOOKUP(E1511,Store_SRP!B2:I110,8, FALSE), TRUE)=TRUE,VLOOKUP(E1511,Store_VAM!B2:I273,8, FALSE),VLOOKUP(E1511,Store_SRP!B2:I110,8, FALSE)), VLOOKUP(E1511,Store_Showcase!B2:I144,8, FALSE))</f>
      </c>
      <c r="T1511" s="1">
        <f>VLOOKUP(G1511,Sku_Consolidated!A2:R957,18,FALSE)</f>
      </c>
      <c r="U1511" s="1" t="s">
        <v>3999</v>
      </c>
      <c r="V1511" s="1">
        <f>IF(VLOOKUP(G1511,Sku_Consolidated!A2:S957,19,FALSE)="SHOWCASE", VLOOKUP(E1511,Store_Showcase!B2:L144,11, FALSE), IF(VLOOKUP(G1511,Sku_Consolidated!A2:S957,19,FALSE)="VAM",VLOOKUP(E1511,Store_VAM!B2:L273,11, FALSE),VLOOKUP(E1511,Store_SRP!B2:L110,11, FALSE)))</f>
      </c>
      <c r="W1511" s="1">
        <f>VLOOKUP(G1511,Sku_Consolidated!A2:W957,11,FALSE)</f>
      </c>
      <c r="X1511" s="1">
        <f>VLOOKUP(G1511,Sku_Consolidated!A2:H957,8,FALSE)</f>
      </c>
      <c r="Y1511" s="1">
        <f>VLOOKUP(G1511,Sku_Consolidated!A2:I957,9,FALSE)</f>
      </c>
      <c r="Z1511" s="1" t="s">
        <v>41</v>
      </c>
      <c r="AA1511" s="1">
        <f>VLOOKUP(G1511,Sku_Consolidated!A2:E957,5,FALSE)</f>
      </c>
      <c r="AB1511" s="1">
        <f>IF(VLOOKUP(G1511,Sku_Consolidated!A2:S957,19,FALSE)="SHOWCASE", VLOOKUP(E1511,Store_Showcase!B2:N144,13, FALSE), IF(VLOOKUP(G1511,Sku_Consolidated!A2:S957,19,FALSE)="VAM",VLOOKUP(E1511,Store_VAM!B2:N273,13, FALSE),VLOOKUP(E1511,Store_SRP!B2:N110,13, FALSE)))</f>
      </c>
      <c r="AC1511" s="1">
        <f>IF(IFERROR(AB1511,TRUE)=TRUE, "-","OK")</f>
      </c>
      <c r="AD1511" s="11" t="s">
        <v>37</v>
      </c>
      <c r="AE1511" s="11" t="s">
        <v>37</v>
      </c>
      <c r="AF1511" s="1">
        <f>IF(IFERROR(VLOOKUP(E1511,Store_Showcase!B2:H144,{5}, FALSE), TRUE)=TRUE, IF(IFERROR(VLOOKUP(E1511,Store_SRP!B2:H110,{5}, FALSE), TRUE)=TRUE,VLOOKUP(E1511,Store_VAM!B2:H273,{5}, FALSE),VLOOKUP(E1511,Store_SRP!B2:H110,{5}, FALSE)), VLOOKUP(E1511,Store_Showcase!B2:H144,{5}, FALSE))</f>
      </c>
      <c r="AG1511" s="1">
        <f>IF(IFERROR(VLOOKUP(E1511,Store_Showcase!B2:H144,{6}, FALSE), TRUE)=TRUE, IF(IFERROR(VLOOKUP(E1511,Store_SRP!B2:H110,{6}, FALSE), TRUE)=TRUE,VLOOKUP(E1511,Store_VAM!B2:H273,{6}, FALSE),VLOOKUP(E1511,Store_SRP!B2:H110,{6}, FALSE)), VLOOKUP(E1511,Store_Showcase!B2:H144,{6}, FALSE))</f>
      </c>
      <c r="AH1511" s="1">
        <f>VLOOKUP(G1511,Sku_Consolidated!A2:R957,18,FALSE)</f>
      </c>
      <c r="AI1511" s="1">
        <f>VLOOKUP(G1511,Sku_Consolidated!A2:S957,19,FALSE)</f>
      </c>
      <c r="AJ1511" s="1">
        <f>VLOOKUP(G1511,Sku_Consolidated!A2:T957,20,FALSE)</f>
      </c>
    </row>
    <row r="1512" spans="1:36" x14ac:dyDescent="0.25">
      <c r="A1512" s="1">
        <v>2024</v>
      </c>
      <c r="B1512" s="1" t="s">
        <v>31</v>
      </c>
      <c r="C1512" s="1" t="s">
        <v>32</v>
      </c>
      <c r="D1512" s="1" t="s">
        <v>33</v>
      </c>
      <c r="E1512" s="9" t="s">
        <v>2033</v>
      </c>
      <c r="F1512" s="1">
        <f>IF(VLOOKUP(G1512,Sku_Consolidated!A2:S957,{19},FALSE)="SHOWCASE", VLOOKUP(E1512,Store_Showcase!B2:C144,{2}, FALSE), IF(VLOOKUP(G1512,Sku_Consolidated!A2:S957,{19},FALSE)="VAM",VLOOKUP(E1512,Store_VAM!B2:C273,{2}, FALSE),VLOOKUP(E1512,Store_SRP!B2:C110,{2}, FALSE)))</f>
      </c>
      <c r="G1512" s="1">
        <v>14270</v>
      </c>
      <c r="H1512" s="1" t="s">
        <v>1450</v>
      </c>
      <c r="I1512" s="10" t="s">
        <v>4006</v>
      </c>
      <c r="J1512" s="1">
        <f>VLOOKUP(G1512,Sku_Consolidated!A2:C957, 3, FALSE)</f>
      </c>
      <c r="K1512" s="10">
        <f>IF(J1512="PACK", I1512, 0)</f>
      </c>
      <c r="L1512" s="10">
        <f>IF(J1512="KG", I1512, I1512 * VLOOKUP(G1512,Sku_Consolidated!A2:U957,21,FALSE))</f>
      </c>
      <c r="M1512" s="10" t="s">
        <v>37</v>
      </c>
      <c r="N1512" s="11" t="s">
        <v>4007</v>
      </c>
      <c r="O1512" s="10" t="s">
        <v>4008</v>
      </c>
      <c r="P1512" s="10">
        <f>N1512 - O1512</f>
      </c>
      <c r="Q1512" s="1">
        <f>VLOOKUP(G1512,Sku_Consolidated!A2:G957,7, FALSE)</f>
      </c>
      <c r="R1512" s="1">
        <f>IF(IFERROR(VLOOKUP(E1512,Store_Showcase!B2:H144,7, FALSE), TRUE)=TRUE, IF(IFERROR(VLOOKUP(E1512,Store_SRP!B2:H110,7, FALSE), TRUE)=TRUE,VLOOKUP(E1512,Store_VAM!B2:H273,7, FALSE),VLOOKUP(E1512,Store_SRP!B2:H110,7, FALSE)), VLOOKUP(E1512,Store_Showcase!B2:H144,7, FALSE))</f>
      </c>
      <c r="S1512" s="1">
        <f>IF(IFERROR(VLOOKUP(E1512,Store_Showcase!B2:I144,8, FALSE), TRUE)=TRUE, IF(IFERROR(VLOOKUP(E1512,Store_SRP!B2:I110,8, FALSE), TRUE)=TRUE,VLOOKUP(E1512,Store_VAM!B2:I273,8, FALSE),VLOOKUP(E1512,Store_SRP!B2:I110,8, FALSE)), VLOOKUP(E1512,Store_Showcase!B2:I144,8, FALSE))</f>
      </c>
      <c r="T1512" s="1">
        <f>VLOOKUP(G1512,Sku_Consolidated!A2:R957,18,FALSE)</f>
      </c>
      <c r="U1512" s="1" t="s">
        <v>3999</v>
      </c>
      <c r="V1512" s="1">
        <f>IF(VLOOKUP(G1512,Sku_Consolidated!A2:S957,19,FALSE)="SHOWCASE", VLOOKUP(E1512,Store_Showcase!B2:L144,11, FALSE), IF(VLOOKUP(G1512,Sku_Consolidated!A2:S957,19,FALSE)="VAM",VLOOKUP(E1512,Store_VAM!B2:L273,11, FALSE),VLOOKUP(E1512,Store_SRP!B2:L110,11, FALSE)))</f>
      </c>
      <c r="W1512" s="1">
        <f>VLOOKUP(G1512,Sku_Consolidated!A2:W957,11,FALSE)</f>
      </c>
      <c r="X1512" s="1">
        <f>VLOOKUP(G1512,Sku_Consolidated!A2:H957,8,FALSE)</f>
      </c>
      <c r="Y1512" s="1">
        <f>VLOOKUP(G1512,Sku_Consolidated!A2:I957,9,FALSE)</f>
      </c>
      <c r="Z1512" s="1" t="s">
        <v>41</v>
      </c>
      <c r="AA1512" s="1">
        <f>VLOOKUP(G1512,Sku_Consolidated!A2:E957,5,FALSE)</f>
      </c>
      <c r="AB1512" s="1">
        <f>IF(VLOOKUP(G1512,Sku_Consolidated!A2:S957,19,FALSE)="SHOWCASE", VLOOKUP(E1512,Store_Showcase!B2:N144,13, FALSE), IF(VLOOKUP(G1512,Sku_Consolidated!A2:S957,19,FALSE)="VAM",VLOOKUP(E1512,Store_VAM!B2:N273,13, FALSE),VLOOKUP(E1512,Store_SRP!B2:N110,13, FALSE)))</f>
      </c>
      <c r="AC1512" s="1">
        <f>IF(IFERROR(AB1512,TRUE)=TRUE, "-","OK")</f>
      </c>
      <c r="AD1512" s="11" t="s">
        <v>37</v>
      </c>
      <c r="AE1512" s="11" t="s">
        <v>37</v>
      </c>
      <c r="AF1512" s="1">
        <f>IF(IFERROR(VLOOKUP(E1512,Store_Showcase!B2:H144,{5}, FALSE), TRUE)=TRUE, IF(IFERROR(VLOOKUP(E1512,Store_SRP!B2:H110,{5}, FALSE), TRUE)=TRUE,VLOOKUP(E1512,Store_VAM!B2:H273,{5}, FALSE),VLOOKUP(E1512,Store_SRP!B2:H110,{5}, FALSE)), VLOOKUP(E1512,Store_Showcase!B2:H144,{5}, FALSE))</f>
      </c>
      <c r="AG1512" s="1">
        <f>IF(IFERROR(VLOOKUP(E1512,Store_Showcase!B2:H144,{6}, FALSE), TRUE)=TRUE, IF(IFERROR(VLOOKUP(E1512,Store_SRP!B2:H110,{6}, FALSE), TRUE)=TRUE,VLOOKUP(E1512,Store_VAM!B2:H273,{6}, FALSE),VLOOKUP(E1512,Store_SRP!B2:H110,{6}, FALSE)), VLOOKUP(E1512,Store_Showcase!B2:H144,{6}, FALSE))</f>
      </c>
      <c r="AH1512" s="1">
        <f>VLOOKUP(G1512,Sku_Consolidated!A2:R957,18,FALSE)</f>
      </c>
      <c r="AI1512" s="1">
        <f>VLOOKUP(G1512,Sku_Consolidated!A2:S957,19,FALSE)</f>
      </c>
      <c r="AJ1512" s="1">
        <f>VLOOKUP(G1512,Sku_Consolidated!A2:T957,20,FALSE)</f>
      </c>
    </row>
    <row r="1513" spans="1:36" x14ac:dyDescent="0.25">
      <c r="A1513" s="1">
        <v>2024</v>
      </c>
      <c r="B1513" s="1" t="s">
        <v>31</v>
      </c>
      <c r="C1513" s="1" t="s">
        <v>32</v>
      </c>
      <c r="D1513" s="1" t="s">
        <v>33</v>
      </c>
      <c r="E1513" s="9" t="s">
        <v>2033</v>
      </c>
      <c r="F1513" s="1">
        <f>IF(VLOOKUP(G1513,Sku_Consolidated!A2:S957,{19},FALSE)="SHOWCASE", VLOOKUP(E1513,Store_Showcase!B2:C144,{2}, FALSE), IF(VLOOKUP(G1513,Sku_Consolidated!A2:S957,{19},FALSE)="VAM",VLOOKUP(E1513,Store_VAM!B2:C273,{2}, FALSE),VLOOKUP(E1513,Store_SRP!B2:C110,{2}, FALSE)))</f>
      </c>
      <c r="G1513" s="1">
        <v>14271</v>
      </c>
      <c r="H1513" s="1" t="s">
        <v>2854</v>
      </c>
      <c r="I1513" s="10" t="s">
        <v>87</v>
      </c>
      <c r="J1513" s="1">
        <f>VLOOKUP(G1513,Sku_Consolidated!A2:C957, 3, FALSE)</f>
      </c>
      <c r="K1513" s="10">
        <f>IF(J1513="PACK", I1513, 0)</f>
      </c>
      <c r="L1513" s="10">
        <f>IF(J1513="KG", I1513, I1513 * VLOOKUP(G1513,Sku_Consolidated!A2:U957,21,FALSE))</f>
      </c>
      <c r="M1513" s="10" t="s">
        <v>37</v>
      </c>
      <c r="N1513" s="11" t="s">
        <v>4009</v>
      </c>
      <c r="O1513" s="10" t="s">
        <v>4010</v>
      </c>
      <c r="P1513" s="10">
        <f>N1513 - O1513</f>
      </c>
      <c r="Q1513" s="1">
        <f>VLOOKUP(G1513,Sku_Consolidated!A2:G957,7, FALSE)</f>
      </c>
      <c r="R1513" s="1">
        <f>IF(IFERROR(VLOOKUP(E1513,Store_Showcase!B2:H144,7, FALSE), TRUE)=TRUE, IF(IFERROR(VLOOKUP(E1513,Store_SRP!B2:H110,7, FALSE), TRUE)=TRUE,VLOOKUP(E1513,Store_VAM!B2:H273,7, FALSE),VLOOKUP(E1513,Store_SRP!B2:H110,7, FALSE)), VLOOKUP(E1513,Store_Showcase!B2:H144,7, FALSE))</f>
      </c>
      <c r="S1513" s="1">
        <f>IF(IFERROR(VLOOKUP(E1513,Store_Showcase!B2:I144,8, FALSE), TRUE)=TRUE, IF(IFERROR(VLOOKUP(E1513,Store_SRP!B2:I110,8, FALSE), TRUE)=TRUE,VLOOKUP(E1513,Store_VAM!B2:I273,8, FALSE),VLOOKUP(E1513,Store_SRP!B2:I110,8, FALSE)), VLOOKUP(E1513,Store_Showcase!B2:I144,8, FALSE))</f>
      </c>
      <c r="T1513" s="1">
        <f>VLOOKUP(G1513,Sku_Consolidated!A2:R957,18,FALSE)</f>
      </c>
      <c r="U1513" s="1" t="s">
        <v>3999</v>
      </c>
      <c r="V1513" s="1">
        <f>IF(VLOOKUP(G1513,Sku_Consolidated!A2:S957,19,FALSE)="SHOWCASE", VLOOKUP(E1513,Store_Showcase!B2:L144,11, FALSE), IF(VLOOKUP(G1513,Sku_Consolidated!A2:S957,19,FALSE)="VAM",VLOOKUP(E1513,Store_VAM!B2:L273,11, FALSE),VLOOKUP(E1513,Store_SRP!B2:L110,11, FALSE)))</f>
      </c>
      <c r="W1513" s="1">
        <f>VLOOKUP(G1513,Sku_Consolidated!A2:W957,11,FALSE)</f>
      </c>
      <c r="X1513" s="1">
        <f>VLOOKUP(G1513,Sku_Consolidated!A2:H957,8,FALSE)</f>
      </c>
      <c r="Y1513" s="1">
        <f>VLOOKUP(G1513,Sku_Consolidated!A2:I957,9,FALSE)</f>
      </c>
      <c r="Z1513" s="1" t="s">
        <v>41</v>
      </c>
      <c r="AA1513" s="1">
        <f>VLOOKUP(G1513,Sku_Consolidated!A2:E957,5,FALSE)</f>
      </c>
      <c r="AB1513" s="1">
        <f>IF(VLOOKUP(G1513,Sku_Consolidated!A2:S957,19,FALSE)="SHOWCASE", VLOOKUP(E1513,Store_Showcase!B2:N144,13, FALSE), IF(VLOOKUP(G1513,Sku_Consolidated!A2:S957,19,FALSE)="VAM",VLOOKUP(E1513,Store_VAM!B2:N273,13, FALSE),VLOOKUP(E1513,Store_SRP!B2:N110,13, FALSE)))</f>
      </c>
      <c r="AC1513" s="1">
        <f>IF(IFERROR(AB1513,TRUE)=TRUE, "-","OK")</f>
      </c>
      <c r="AD1513" s="11" t="s">
        <v>37</v>
      </c>
      <c r="AE1513" s="11" t="s">
        <v>37</v>
      </c>
      <c r="AF1513" s="1">
        <f>IF(IFERROR(VLOOKUP(E1513,Store_Showcase!B2:H144,{5}, FALSE), TRUE)=TRUE, IF(IFERROR(VLOOKUP(E1513,Store_SRP!B2:H110,{5}, FALSE), TRUE)=TRUE,VLOOKUP(E1513,Store_VAM!B2:H273,{5}, FALSE),VLOOKUP(E1513,Store_SRP!B2:H110,{5}, FALSE)), VLOOKUP(E1513,Store_Showcase!B2:H144,{5}, FALSE))</f>
      </c>
      <c r="AG1513" s="1">
        <f>IF(IFERROR(VLOOKUP(E1513,Store_Showcase!B2:H144,{6}, FALSE), TRUE)=TRUE, IF(IFERROR(VLOOKUP(E1513,Store_SRP!B2:H110,{6}, FALSE), TRUE)=TRUE,VLOOKUP(E1513,Store_VAM!B2:H273,{6}, FALSE),VLOOKUP(E1513,Store_SRP!B2:H110,{6}, FALSE)), VLOOKUP(E1513,Store_Showcase!B2:H144,{6}, FALSE))</f>
      </c>
      <c r="AH1513" s="1">
        <f>VLOOKUP(G1513,Sku_Consolidated!A2:R957,18,FALSE)</f>
      </c>
      <c r="AI1513" s="1">
        <f>VLOOKUP(G1513,Sku_Consolidated!A2:S957,19,FALSE)</f>
      </c>
      <c r="AJ1513" s="1">
        <f>VLOOKUP(G1513,Sku_Consolidated!A2:T957,20,FALSE)</f>
      </c>
    </row>
    <row r="1514" spans="1:36" x14ac:dyDescent="0.25">
      <c r="A1514" s="1">
        <v>2024</v>
      </c>
      <c r="B1514" s="1" t="s">
        <v>31</v>
      </c>
      <c r="C1514" s="1" t="s">
        <v>32</v>
      </c>
      <c r="D1514" s="1" t="s">
        <v>33</v>
      </c>
      <c r="E1514" s="9" t="s">
        <v>2033</v>
      </c>
      <c r="F1514" s="1">
        <f>IF(VLOOKUP(G1514,Sku_Consolidated!A2:S957,{19},FALSE)="SHOWCASE", VLOOKUP(E1514,Store_Showcase!B2:C144,{2}, FALSE), IF(VLOOKUP(G1514,Sku_Consolidated!A2:S957,{19},FALSE)="VAM",VLOOKUP(E1514,Store_VAM!B2:C273,{2}, FALSE),VLOOKUP(E1514,Store_SRP!B2:C110,{2}, FALSE)))</f>
      </c>
      <c r="G1514" s="1">
        <v>14275</v>
      </c>
      <c r="H1514" s="1" t="s">
        <v>1454</v>
      </c>
      <c r="I1514" s="10" t="s">
        <v>4011</v>
      </c>
      <c r="J1514" s="1">
        <f>VLOOKUP(G1514,Sku_Consolidated!A2:C957, 3, FALSE)</f>
      </c>
      <c r="K1514" s="10">
        <f>IF(J1514="PACK", I1514, 0)</f>
      </c>
      <c r="L1514" s="10">
        <f>IF(J1514="KG", I1514, I1514 * VLOOKUP(G1514,Sku_Consolidated!A2:U957,21,FALSE))</f>
      </c>
      <c r="M1514" s="10" t="s">
        <v>37</v>
      </c>
      <c r="N1514" s="11" t="s">
        <v>4012</v>
      </c>
      <c r="O1514" s="10" t="s">
        <v>4013</v>
      </c>
      <c r="P1514" s="10">
        <f>N1514 - O1514</f>
      </c>
      <c r="Q1514" s="1">
        <f>VLOOKUP(G1514,Sku_Consolidated!A2:G957,7, FALSE)</f>
      </c>
      <c r="R1514" s="1">
        <f>IF(IFERROR(VLOOKUP(E1514,Store_Showcase!B2:H144,7, FALSE), TRUE)=TRUE, IF(IFERROR(VLOOKUP(E1514,Store_SRP!B2:H110,7, FALSE), TRUE)=TRUE,VLOOKUP(E1514,Store_VAM!B2:H273,7, FALSE),VLOOKUP(E1514,Store_SRP!B2:H110,7, FALSE)), VLOOKUP(E1514,Store_Showcase!B2:H144,7, FALSE))</f>
      </c>
      <c r="S1514" s="1">
        <f>IF(IFERROR(VLOOKUP(E1514,Store_Showcase!B2:I144,8, FALSE), TRUE)=TRUE, IF(IFERROR(VLOOKUP(E1514,Store_SRP!B2:I110,8, FALSE), TRUE)=TRUE,VLOOKUP(E1514,Store_VAM!B2:I273,8, FALSE),VLOOKUP(E1514,Store_SRP!B2:I110,8, FALSE)), VLOOKUP(E1514,Store_Showcase!B2:I144,8, FALSE))</f>
      </c>
      <c r="T1514" s="1">
        <f>VLOOKUP(G1514,Sku_Consolidated!A2:R957,18,FALSE)</f>
      </c>
      <c r="U1514" s="1" t="s">
        <v>3999</v>
      </c>
      <c r="V1514" s="1">
        <f>IF(VLOOKUP(G1514,Sku_Consolidated!A2:S957,19,FALSE)="SHOWCASE", VLOOKUP(E1514,Store_Showcase!B2:L144,11, FALSE), IF(VLOOKUP(G1514,Sku_Consolidated!A2:S957,19,FALSE)="VAM",VLOOKUP(E1514,Store_VAM!B2:L273,11, FALSE),VLOOKUP(E1514,Store_SRP!B2:L110,11, FALSE)))</f>
      </c>
      <c r="W1514" s="1">
        <f>VLOOKUP(G1514,Sku_Consolidated!A2:W957,11,FALSE)</f>
      </c>
      <c r="X1514" s="1">
        <f>VLOOKUP(G1514,Sku_Consolidated!A2:H957,8,FALSE)</f>
      </c>
      <c r="Y1514" s="1">
        <f>VLOOKUP(G1514,Sku_Consolidated!A2:I957,9,FALSE)</f>
      </c>
      <c r="Z1514" s="1" t="s">
        <v>41</v>
      </c>
      <c r="AA1514" s="1">
        <f>VLOOKUP(G1514,Sku_Consolidated!A2:E957,5,FALSE)</f>
      </c>
      <c r="AB1514" s="1">
        <f>IF(VLOOKUP(G1514,Sku_Consolidated!A2:S957,19,FALSE)="SHOWCASE", VLOOKUP(E1514,Store_Showcase!B2:N144,13, FALSE), IF(VLOOKUP(G1514,Sku_Consolidated!A2:S957,19,FALSE)="VAM",VLOOKUP(E1514,Store_VAM!B2:N273,13, FALSE),VLOOKUP(E1514,Store_SRP!B2:N110,13, FALSE)))</f>
      </c>
      <c r="AC1514" s="1">
        <f>IF(IFERROR(AB1514,TRUE)=TRUE, "-","OK")</f>
      </c>
      <c r="AD1514" s="11" t="s">
        <v>37</v>
      </c>
      <c r="AE1514" s="11" t="s">
        <v>37</v>
      </c>
      <c r="AF1514" s="1">
        <f>IF(IFERROR(VLOOKUP(E1514,Store_Showcase!B2:H144,{5}, FALSE), TRUE)=TRUE, IF(IFERROR(VLOOKUP(E1514,Store_SRP!B2:H110,{5}, FALSE), TRUE)=TRUE,VLOOKUP(E1514,Store_VAM!B2:H273,{5}, FALSE),VLOOKUP(E1514,Store_SRP!B2:H110,{5}, FALSE)), VLOOKUP(E1514,Store_Showcase!B2:H144,{5}, FALSE))</f>
      </c>
      <c r="AG1514" s="1">
        <f>IF(IFERROR(VLOOKUP(E1514,Store_Showcase!B2:H144,{6}, FALSE), TRUE)=TRUE, IF(IFERROR(VLOOKUP(E1514,Store_SRP!B2:H110,{6}, FALSE), TRUE)=TRUE,VLOOKUP(E1514,Store_VAM!B2:H273,{6}, FALSE),VLOOKUP(E1514,Store_SRP!B2:H110,{6}, FALSE)), VLOOKUP(E1514,Store_Showcase!B2:H144,{6}, FALSE))</f>
      </c>
      <c r="AH1514" s="1">
        <f>VLOOKUP(G1514,Sku_Consolidated!A2:R957,18,FALSE)</f>
      </c>
      <c r="AI1514" s="1">
        <f>VLOOKUP(G1514,Sku_Consolidated!A2:S957,19,FALSE)</f>
      </c>
      <c r="AJ1514" s="1">
        <f>VLOOKUP(G1514,Sku_Consolidated!A2:T957,20,FALSE)</f>
      </c>
    </row>
    <row r="1515" spans="1:36" x14ac:dyDescent="0.25">
      <c r="A1515" s="1">
        <v>2024</v>
      </c>
      <c r="B1515" s="1" t="s">
        <v>31</v>
      </c>
      <c r="C1515" s="1" t="s">
        <v>32</v>
      </c>
      <c r="D1515" s="1" t="s">
        <v>33</v>
      </c>
      <c r="E1515" s="9" t="s">
        <v>2033</v>
      </c>
      <c r="F1515" s="1">
        <f>IF(VLOOKUP(G1515,Sku_Consolidated!A2:S957,{19},FALSE)="SHOWCASE", VLOOKUP(E1515,Store_Showcase!B2:C144,{2}, FALSE), IF(VLOOKUP(G1515,Sku_Consolidated!A2:S957,{19},FALSE)="VAM",VLOOKUP(E1515,Store_VAM!B2:C273,{2}, FALSE),VLOOKUP(E1515,Store_SRP!B2:C110,{2}, FALSE)))</f>
      </c>
      <c r="G1515" s="1">
        <v>14280</v>
      </c>
      <c r="H1515" s="1" t="s">
        <v>1458</v>
      </c>
      <c r="I1515" s="10" t="s">
        <v>4014</v>
      </c>
      <c r="J1515" s="1">
        <f>VLOOKUP(G1515,Sku_Consolidated!A2:C957, 3, FALSE)</f>
      </c>
      <c r="K1515" s="10">
        <f>IF(J1515="PACK", I1515, 0)</f>
      </c>
      <c r="L1515" s="10">
        <f>IF(J1515="KG", I1515, I1515 * VLOOKUP(G1515,Sku_Consolidated!A2:U957,21,FALSE))</f>
      </c>
      <c r="M1515" s="10" t="s">
        <v>37</v>
      </c>
      <c r="N1515" s="11" t="s">
        <v>4015</v>
      </c>
      <c r="O1515" s="10" t="s">
        <v>4016</v>
      </c>
      <c r="P1515" s="10">
        <f>N1515 - O1515</f>
      </c>
      <c r="Q1515" s="1">
        <f>VLOOKUP(G1515,Sku_Consolidated!A2:G957,7, FALSE)</f>
      </c>
      <c r="R1515" s="1">
        <f>IF(IFERROR(VLOOKUP(E1515,Store_Showcase!B2:H144,7, FALSE), TRUE)=TRUE, IF(IFERROR(VLOOKUP(E1515,Store_SRP!B2:H110,7, FALSE), TRUE)=TRUE,VLOOKUP(E1515,Store_VAM!B2:H273,7, FALSE),VLOOKUP(E1515,Store_SRP!B2:H110,7, FALSE)), VLOOKUP(E1515,Store_Showcase!B2:H144,7, FALSE))</f>
      </c>
      <c r="S1515" s="1">
        <f>IF(IFERROR(VLOOKUP(E1515,Store_Showcase!B2:I144,8, FALSE), TRUE)=TRUE, IF(IFERROR(VLOOKUP(E1515,Store_SRP!B2:I110,8, FALSE), TRUE)=TRUE,VLOOKUP(E1515,Store_VAM!B2:I273,8, FALSE),VLOOKUP(E1515,Store_SRP!B2:I110,8, FALSE)), VLOOKUP(E1515,Store_Showcase!B2:I144,8, FALSE))</f>
      </c>
      <c r="T1515" s="1">
        <f>VLOOKUP(G1515,Sku_Consolidated!A2:R957,18,FALSE)</f>
      </c>
      <c r="U1515" s="1" t="s">
        <v>3999</v>
      </c>
      <c r="V1515" s="1">
        <f>IF(VLOOKUP(G1515,Sku_Consolidated!A2:S957,19,FALSE)="SHOWCASE", VLOOKUP(E1515,Store_Showcase!B2:L144,11, FALSE), IF(VLOOKUP(G1515,Sku_Consolidated!A2:S957,19,FALSE)="VAM",VLOOKUP(E1515,Store_VAM!B2:L273,11, FALSE),VLOOKUP(E1515,Store_SRP!B2:L110,11, FALSE)))</f>
      </c>
      <c r="W1515" s="1">
        <f>VLOOKUP(G1515,Sku_Consolidated!A2:W957,11,FALSE)</f>
      </c>
      <c r="X1515" s="1">
        <f>VLOOKUP(G1515,Sku_Consolidated!A2:H957,8,FALSE)</f>
      </c>
      <c r="Y1515" s="1">
        <f>VLOOKUP(G1515,Sku_Consolidated!A2:I957,9,FALSE)</f>
      </c>
      <c r="Z1515" s="1" t="s">
        <v>41</v>
      </c>
      <c r="AA1515" s="1">
        <f>VLOOKUP(G1515,Sku_Consolidated!A2:E957,5,FALSE)</f>
      </c>
      <c r="AB1515" s="1">
        <f>IF(VLOOKUP(G1515,Sku_Consolidated!A2:S957,19,FALSE)="SHOWCASE", VLOOKUP(E1515,Store_Showcase!B2:N144,13, FALSE), IF(VLOOKUP(G1515,Sku_Consolidated!A2:S957,19,FALSE)="VAM",VLOOKUP(E1515,Store_VAM!B2:N273,13, FALSE),VLOOKUP(E1515,Store_SRP!B2:N110,13, FALSE)))</f>
      </c>
      <c r="AC1515" s="1">
        <f>IF(IFERROR(AB1515,TRUE)=TRUE, "-","OK")</f>
      </c>
      <c r="AD1515" s="11" t="s">
        <v>37</v>
      </c>
      <c r="AE1515" s="11" t="s">
        <v>37</v>
      </c>
      <c r="AF1515" s="1">
        <f>IF(IFERROR(VLOOKUP(E1515,Store_Showcase!B2:H144,{5}, FALSE), TRUE)=TRUE, IF(IFERROR(VLOOKUP(E1515,Store_SRP!B2:H110,{5}, FALSE), TRUE)=TRUE,VLOOKUP(E1515,Store_VAM!B2:H273,{5}, FALSE),VLOOKUP(E1515,Store_SRP!B2:H110,{5}, FALSE)), VLOOKUP(E1515,Store_Showcase!B2:H144,{5}, FALSE))</f>
      </c>
      <c r="AG1515" s="1">
        <f>IF(IFERROR(VLOOKUP(E1515,Store_Showcase!B2:H144,{6}, FALSE), TRUE)=TRUE, IF(IFERROR(VLOOKUP(E1515,Store_SRP!B2:H110,{6}, FALSE), TRUE)=TRUE,VLOOKUP(E1515,Store_VAM!B2:H273,{6}, FALSE),VLOOKUP(E1515,Store_SRP!B2:H110,{6}, FALSE)), VLOOKUP(E1515,Store_Showcase!B2:H144,{6}, FALSE))</f>
      </c>
      <c r="AH1515" s="1">
        <f>VLOOKUP(G1515,Sku_Consolidated!A2:R957,18,FALSE)</f>
      </c>
      <c r="AI1515" s="1">
        <f>VLOOKUP(G1515,Sku_Consolidated!A2:S957,19,FALSE)</f>
      </c>
      <c r="AJ1515" s="1">
        <f>VLOOKUP(G1515,Sku_Consolidated!A2:T957,20,FALSE)</f>
      </c>
    </row>
    <row r="1516" spans="1:36" x14ac:dyDescent="0.25">
      <c r="A1516" s="1">
        <v>2024</v>
      </c>
      <c r="B1516" s="1" t="s">
        <v>31</v>
      </c>
      <c r="C1516" s="1" t="s">
        <v>32</v>
      </c>
      <c r="D1516" s="1" t="s">
        <v>33</v>
      </c>
      <c r="E1516" s="9" t="s">
        <v>2033</v>
      </c>
      <c r="F1516" s="1">
        <f>IF(VLOOKUP(G1516,Sku_Consolidated!A2:S957,{19},FALSE)="SHOWCASE", VLOOKUP(E1516,Store_Showcase!B2:C144,{2}, FALSE), IF(VLOOKUP(G1516,Sku_Consolidated!A2:S957,{19},FALSE)="VAM",VLOOKUP(E1516,Store_VAM!B2:C273,{2}, FALSE),VLOOKUP(E1516,Store_SRP!B2:C110,{2}, FALSE)))</f>
      </c>
      <c r="G1516" s="1">
        <v>14281</v>
      </c>
      <c r="H1516" s="1" t="s">
        <v>1621</v>
      </c>
      <c r="I1516" s="10" t="s">
        <v>4017</v>
      </c>
      <c r="J1516" s="1">
        <f>VLOOKUP(G1516,Sku_Consolidated!A2:C957, 3, FALSE)</f>
      </c>
      <c r="K1516" s="10">
        <f>IF(J1516="PACK", I1516, 0)</f>
      </c>
      <c r="L1516" s="10">
        <f>IF(J1516="KG", I1516, I1516 * VLOOKUP(G1516,Sku_Consolidated!A2:U957,21,FALSE))</f>
      </c>
      <c r="M1516" s="10" t="s">
        <v>37</v>
      </c>
      <c r="N1516" s="11" t="s">
        <v>4018</v>
      </c>
      <c r="O1516" s="10" t="s">
        <v>4019</v>
      </c>
      <c r="P1516" s="10">
        <f>N1516 - O1516</f>
      </c>
      <c r="Q1516" s="1">
        <f>VLOOKUP(G1516,Sku_Consolidated!A2:G957,7, FALSE)</f>
      </c>
      <c r="R1516" s="1">
        <f>IF(IFERROR(VLOOKUP(E1516,Store_Showcase!B2:H144,7, FALSE), TRUE)=TRUE, IF(IFERROR(VLOOKUP(E1516,Store_SRP!B2:H110,7, FALSE), TRUE)=TRUE,VLOOKUP(E1516,Store_VAM!B2:H273,7, FALSE),VLOOKUP(E1516,Store_SRP!B2:H110,7, FALSE)), VLOOKUP(E1516,Store_Showcase!B2:H144,7, FALSE))</f>
      </c>
      <c r="S1516" s="1">
        <f>IF(IFERROR(VLOOKUP(E1516,Store_Showcase!B2:I144,8, FALSE), TRUE)=TRUE, IF(IFERROR(VLOOKUP(E1516,Store_SRP!B2:I110,8, FALSE), TRUE)=TRUE,VLOOKUP(E1516,Store_VAM!B2:I273,8, FALSE),VLOOKUP(E1516,Store_SRP!B2:I110,8, FALSE)), VLOOKUP(E1516,Store_Showcase!B2:I144,8, FALSE))</f>
      </c>
      <c r="T1516" s="1">
        <f>VLOOKUP(G1516,Sku_Consolidated!A2:R957,18,FALSE)</f>
      </c>
      <c r="U1516" s="1" t="s">
        <v>3999</v>
      </c>
      <c r="V1516" s="1">
        <f>IF(VLOOKUP(G1516,Sku_Consolidated!A2:S957,19,FALSE)="SHOWCASE", VLOOKUP(E1516,Store_Showcase!B2:L144,11, FALSE), IF(VLOOKUP(G1516,Sku_Consolidated!A2:S957,19,FALSE)="VAM",VLOOKUP(E1516,Store_VAM!B2:L273,11, FALSE),VLOOKUP(E1516,Store_SRP!B2:L110,11, FALSE)))</f>
      </c>
      <c r="W1516" s="1">
        <f>VLOOKUP(G1516,Sku_Consolidated!A2:W957,11,FALSE)</f>
      </c>
      <c r="X1516" s="1">
        <f>VLOOKUP(G1516,Sku_Consolidated!A2:H957,8,FALSE)</f>
      </c>
      <c r="Y1516" s="1">
        <f>VLOOKUP(G1516,Sku_Consolidated!A2:I957,9,FALSE)</f>
      </c>
      <c r="Z1516" s="1" t="s">
        <v>41</v>
      </c>
      <c r="AA1516" s="1">
        <f>VLOOKUP(G1516,Sku_Consolidated!A2:E957,5,FALSE)</f>
      </c>
      <c r="AB1516" s="1">
        <f>IF(VLOOKUP(G1516,Sku_Consolidated!A2:S957,19,FALSE)="SHOWCASE", VLOOKUP(E1516,Store_Showcase!B2:N144,13, FALSE), IF(VLOOKUP(G1516,Sku_Consolidated!A2:S957,19,FALSE)="VAM",VLOOKUP(E1516,Store_VAM!B2:N273,13, FALSE),VLOOKUP(E1516,Store_SRP!B2:N110,13, FALSE)))</f>
      </c>
      <c r="AC1516" s="1">
        <f>IF(IFERROR(AB1516,TRUE)=TRUE, "-","OK")</f>
      </c>
      <c r="AD1516" s="11" t="s">
        <v>37</v>
      </c>
      <c r="AE1516" s="11" t="s">
        <v>37</v>
      </c>
      <c r="AF1516" s="1">
        <f>IF(IFERROR(VLOOKUP(E1516,Store_Showcase!B2:H144,{5}, FALSE), TRUE)=TRUE, IF(IFERROR(VLOOKUP(E1516,Store_SRP!B2:H110,{5}, FALSE), TRUE)=TRUE,VLOOKUP(E1516,Store_VAM!B2:H273,{5}, FALSE),VLOOKUP(E1516,Store_SRP!B2:H110,{5}, FALSE)), VLOOKUP(E1516,Store_Showcase!B2:H144,{5}, FALSE))</f>
      </c>
      <c r="AG1516" s="1">
        <f>IF(IFERROR(VLOOKUP(E1516,Store_Showcase!B2:H144,{6}, FALSE), TRUE)=TRUE, IF(IFERROR(VLOOKUP(E1516,Store_SRP!B2:H110,{6}, FALSE), TRUE)=TRUE,VLOOKUP(E1516,Store_VAM!B2:H273,{6}, FALSE),VLOOKUP(E1516,Store_SRP!B2:H110,{6}, FALSE)), VLOOKUP(E1516,Store_Showcase!B2:H144,{6}, FALSE))</f>
      </c>
      <c r="AH1516" s="1">
        <f>VLOOKUP(G1516,Sku_Consolidated!A2:R957,18,FALSE)</f>
      </c>
      <c r="AI1516" s="1">
        <f>VLOOKUP(G1516,Sku_Consolidated!A2:S957,19,FALSE)</f>
      </c>
      <c r="AJ1516" s="1">
        <f>VLOOKUP(G1516,Sku_Consolidated!A2:T957,20,FALSE)</f>
      </c>
    </row>
    <row r="1517" spans="1:36" x14ac:dyDescent="0.25">
      <c r="A1517" s="1">
        <v>2024</v>
      </c>
      <c r="B1517" s="1" t="s">
        <v>31</v>
      </c>
      <c r="C1517" s="1" t="s">
        <v>32</v>
      </c>
      <c r="D1517" s="1" t="s">
        <v>33</v>
      </c>
      <c r="E1517" s="9" t="s">
        <v>2033</v>
      </c>
      <c r="F1517" s="1">
        <f>IF(VLOOKUP(G1517,Sku_Consolidated!A2:S957,{19},FALSE)="SHOWCASE", VLOOKUP(E1517,Store_Showcase!B2:C144,{2}, FALSE), IF(VLOOKUP(G1517,Sku_Consolidated!A2:S957,{19},FALSE)="VAM",VLOOKUP(E1517,Store_VAM!B2:C273,{2}, FALSE),VLOOKUP(E1517,Store_SRP!B2:C110,{2}, FALSE)))</f>
      </c>
      <c r="G1517" s="1">
        <v>14282</v>
      </c>
      <c r="H1517" s="1" t="s">
        <v>2121</v>
      </c>
      <c r="I1517" s="10" t="s">
        <v>4020</v>
      </c>
      <c r="J1517" s="1">
        <f>VLOOKUP(G1517,Sku_Consolidated!A2:C957, 3, FALSE)</f>
      </c>
      <c r="K1517" s="10">
        <f>IF(J1517="PACK", I1517, 0)</f>
      </c>
      <c r="L1517" s="10">
        <f>IF(J1517="KG", I1517, I1517 * VLOOKUP(G1517,Sku_Consolidated!A2:U957,21,FALSE))</f>
      </c>
      <c r="M1517" s="10" t="s">
        <v>37</v>
      </c>
      <c r="N1517" s="11" t="s">
        <v>4021</v>
      </c>
      <c r="O1517" s="10" t="s">
        <v>4022</v>
      </c>
      <c r="P1517" s="10">
        <f>N1517 - O1517</f>
      </c>
      <c r="Q1517" s="1">
        <f>VLOOKUP(G1517,Sku_Consolidated!A2:G957,7, FALSE)</f>
      </c>
      <c r="R1517" s="1">
        <f>IF(IFERROR(VLOOKUP(E1517,Store_Showcase!B2:H144,7, FALSE), TRUE)=TRUE, IF(IFERROR(VLOOKUP(E1517,Store_SRP!B2:H110,7, FALSE), TRUE)=TRUE,VLOOKUP(E1517,Store_VAM!B2:H273,7, FALSE),VLOOKUP(E1517,Store_SRP!B2:H110,7, FALSE)), VLOOKUP(E1517,Store_Showcase!B2:H144,7, FALSE))</f>
      </c>
      <c r="S1517" s="1">
        <f>IF(IFERROR(VLOOKUP(E1517,Store_Showcase!B2:I144,8, FALSE), TRUE)=TRUE, IF(IFERROR(VLOOKUP(E1517,Store_SRP!B2:I110,8, FALSE), TRUE)=TRUE,VLOOKUP(E1517,Store_VAM!B2:I273,8, FALSE),VLOOKUP(E1517,Store_SRP!B2:I110,8, FALSE)), VLOOKUP(E1517,Store_Showcase!B2:I144,8, FALSE))</f>
      </c>
      <c r="T1517" s="1">
        <f>VLOOKUP(G1517,Sku_Consolidated!A2:R957,18,FALSE)</f>
      </c>
      <c r="U1517" s="1" t="s">
        <v>3999</v>
      </c>
      <c r="V1517" s="1">
        <f>IF(VLOOKUP(G1517,Sku_Consolidated!A2:S957,19,FALSE)="SHOWCASE", VLOOKUP(E1517,Store_Showcase!B2:L144,11, FALSE), IF(VLOOKUP(G1517,Sku_Consolidated!A2:S957,19,FALSE)="VAM",VLOOKUP(E1517,Store_VAM!B2:L273,11, FALSE),VLOOKUP(E1517,Store_SRP!B2:L110,11, FALSE)))</f>
      </c>
      <c r="W1517" s="1">
        <f>VLOOKUP(G1517,Sku_Consolidated!A2:W957,11,FALSE)</f>
      </c>
      <c r="X1517" s="1">
        <f>VLOOKUP(G1517,Sku_Consolidated!A2:H957,8,FALSE)</f>
      </c>
      <c r="Y1517" s="1">
        <f>VLOOKUP(G1517,Sku_Consolidated!A2:I957,9,FALSE)</f>
      </c>
      <c r="Z1517" s="1" t="s">
        <v>41</v>
      </c>
      <c r="AA1517" s="1">
        <f>VLOOKUP(G1517,Sku_Consolidated!A2:E957,5,FALSE)</f>
      </c>
      <c r="AB1517" s="1">
        <f>IF(VLOOKUP(G1517,Sku_Consolidated!A2:S957,19,FALSE)="SHOWCASE", VLOOKUP(E1517,Store_Showcase!B2:N144,13, FALSE), IF(VLOOKUP(G1517,Sku_Consolidated!A2:S957,19,FALSE)="VAM",VLOOKUP(E1517,Store_VAM!B2:N273,13, FALSE),VLOOKUP(E1517,Store_SRP!B2:N110,13, FALSE)))</f>
      </c>
      <c r="AC1517" s="1">
        <f>IF(IFERROR(AB1517,TRUE)=TRUE, "-","OK")</f>
      </c>
      <c r="AD1517" s="11" t="s">
        <v>37</v>
      </c>
      <c r="AE1517" s="11" t="s">
        <v>37</v>
      </c>
      <c r="AF1517" s="1">
        <f>IF(IFERROR(VLOOKUP(E1517,Store_Showcase!B2:H144,{5}, FALSE), TRUE)=TRUE, IF(IFERROR(VLOOKUP(E1517,Store_SRP!B2:H110,{5}, FALSE), TRUE)=TRUE,VLOOKUP(E1517,Store_VAM!B2:H273,{5}, FALSE),VLOOKUP(E1517,Store_SRP!B2:H110,{5}, FALSE)), VLOOKUP(E1517,Store_Showcase!B2:H144,{5}, FALSE))</f>
      </c>
      <c r="AG1517" s="1">
        <f>IF(IFERROR(VLOOKUP(E1517,Store_Showcase!B2:H144,{6}, FALSE), TRUE)=TRUE, IF(IFERROR(VLOOKUP(E1517,Store_SRP!B2:H110,{6}, FALSE), TRUE)=TRUE,VLOOKUP(E1517,Store_VAM!B2:H273,{6}, FALSE),VLOOKUP(E1517,Store_SRP!B2:H110,{6}, FALSE)), VLOOKUP(E1517,Store_Showcase!B2:H144,{6}, FALSE))</f>
      </c>
      <c r="AH1517" s="1">
        <f>VLOOKUP(G1517,Sku_Consolidated!A2:R957,18,FALSE)</f>
      </c>
      <c r="AI1517" s="1">
        <f>VLOOKUP(G1517,Sku_Consolidated!A2:S957,19,FALSE)</f>
      </c>
      <c r="AJ1517" s="1">
        <f>VLOOKUP(G1517,Sku_Consolidated!A2:T957,20,FALSE)</f>
      </c>
    </row>
    <row r="1518" spans="1:36" x14ac:dyDescent="0.25">
      <c r="A1518" s="1">
        <v>2024</v>
      </c>
      <c r="B1518" s="1" t="s">
        <v>31</v>
      </c>
      <c r="C1518" s="1" t="s">
        <v>32</v>
      </c>
      <c r="D1518" s="1" t="s">
        <v>33</v>
      </c>
      <c r="E1518" s="9" t="s">
        <v>2033</v>
      </c>
      <c r="F1518" s="1">
        <f>IF(VLOOKUP(G1518,Sku_Consolidated!A2:S957,{19},FALSE)="SHOWCASE", VLOOKUP(E1518,Store_Showcase!B2:C144,{2}, FALSE), IF(VLOOKUP(G1518,Sku_Consolidated!A2:S957,{19},FALSE)="VAM",VLOOKUP(E1518,Store_VAM!B2:C273,{2}, FALSE),VLOOKUP(E1518,Store_SRP!B2:C110,{2}, FALSE)))</f>
      </c>
      <c r="G1518" s="1">
        <v>16639</v>
      </c>
      <c r="H1518" s="1" t="s">
        <v>1462</v>
      </c>
      <c r="I1518" s="10" t="s">
        <v>4023</v>
      </c>
      <c r="J1518" s="1">
        <f>VLOOKUP(G1518,Sku_Consolidated!A2:C957, 3, FALSE)</f>
      </c>
      <c r="K1518" s="10">
        <f>IF(J1518="PACK", I1518, 0)</f>
      </c>
      <c r="L1518" s="10">
        <f>IF(J1518="KG", I1518, I1518 * VLOOKUP(G1518,Sku_Consolidated!A2:U957,21,FALSE))</f>
      </c>
      <c r="M1518" s="10" t="s">
        <v>37</v>
      </c>
      <c r="N1518" s="11" t="s">
        <v>4024</v>
      </c>
      <c r="O1518" s="10" t="s">
        <v>4025</v>
      </c>
      <c r="P1518" s="10">
        <f>N1518 - O1518</f>
      </c>
      <c r="Q1518" s="1">
        <f>VLOOKUP(G1518,Sku_Consolidated!A2:G957,7, FALSE)</f>
      </c>
      <c r="R1518" s="1">
        <f>IF(IFERROR(VLOOKUP(E1518,Store_Showcase!B2:H144,7, FALSE), TRUE)=TRUE, IF(IFERROR(VLOOKUP(E1518,Store_SRP!B2:H110,7, FALSE), TRUE)=TRUE,VLOOKUP(E1518,Store_VAM!B2:H273,7, FALSE),VLOOKUP(E1518,Store_SRP!B2:H110,7, FALSE)), VLOOKUP(E1518,Store_Showcase!B2:H144,7, FALSE))</f>
      </c>
      <c r="S1518" s="1">
        <f>IF(IFERROR(VLOOKUP(E1518,Store_Showcase!B2:I144,8, FALSE), TRUE)=TRUE, IF(IFERROR(VLOOKUP(E1518,Store_SRP!B2:I110,8, FALSE), TRUE)=TRUE,VLOOKUP(E1518,Store_VAM!B2:I273,8, FALSE),VLOOKUP(E1518,Store_SRP!B2:I110,8, FALSE)), VLOOKUP(E1518,Store_Showcase!B2:I144,8, FALSE))</f>
      </c>
      <c r="T1518" s="1">
        <f>VLOOKUP(G1518,Sku_Consolidated!A2:R957,18,FALSE)</f>
      </c>
      <c r="U1518" s="1" t="s">
        <v>3999</v>
      </c>
      <c r="V1518" s="1">
        <f>IF(VLOOKUP(G1518,Sku_Consolidated!A2:S957,19,FALSE)="SHOWCASE", VLOOKUP(E1518,Store_Showcase!B2:L144,11, FALSE), IF(VLOOKUP(G1518,Sku_Consolidated!A2:S957,19,FALSE)="VAM",VLOOKUP(E1518,Store_VAM!B2:L273,11, FALSE),VLOOKUP(E1518,Store_SRP!B2:L110,11, FALSE)))</f>
      </c>
      <c r="W1518" s="1">
        <f>VLOOKUP(G1518,Sku_Consolidated!A2:W957,11,FALSE)</f>
      </c>
      <c r="X1518" s="1">
        <f>VLOOKUP(G1518,Sku_Consolidated!A2:H957,8,FALSE)</f>
      </c>
      <c r="Y1518" s="1">
        <f>VLOOKUP(G1518,Sku_Consolidated!A2:I957,9,FALSE)</f>
      </c>
      <c r="Z1518" s="1" t="s">
        <v>41</v>
      </c>
      <c r="AA1518" s="1">
        <f>VLOOKUP(G1518,Sku_Consolidated!A2:E957,5,FALSE)</f>
      </c>
      <c r="AB1518" s="1">
        <f>IF(VLOOKUP(G1518,Sku_Consolidated!A2:S957,19,FALSE)="SHOWCASE", VLOOKUP(E1518,Store_Showcase!B2:N144,13, FALSE), IF(VLOOKUP(G1518,Sku_Consolidated!A2:S957,19,FALSE)="VAM",VLOOKUP(E1518,Store_VAM!B2:N273,13, FALSE),VLOOKUP(E1518,Store_SRP!B2:N110,13, FALSE)))</f>
      </c>
      <c r="AC1518" s="1">
        <f>IF(IFERROR(AB1518,TRUE)=TRUE, "-","OK")</f>
      </c>
      <c r="AD1518" s="11" t="s">
        <v>37</v>
      </c>
      <c r="AE1518" s="11" t="s">
        <v>37</v>
      </c>
      <c r="AF1518" s="1">
        <f>IF(IFERROR(VLOOKUP(E1518,Store_Showcase!B2:H144,{5}, FALSE), TRUE)=TRUE, IF(IFERROR(VLOOKUP(E1518,Store_SRP!B2:H110,{5}, FALSE), TRUE)=TRUE,VLOOKUP(E1518,Store_VAM!B2:H273,{5}, FALSE),VLOOKUP(E1518,Store_SRP!B2:H110,{5}, FALSE)), VLOOKUP(E1518,Store_Showcase!B2:H144,{5}, FALSE))</f>
      </c>
      <c r="AG1518" s="1">
        <f>IF(IFERROR(VLOOKUP(E1518,Store_Showcase!B2:H144,{6}, FALSE), TRUE)=TRUE, IF(IFERROR(VLOOKUP(E1518,Store_SRP!B2:H110,{6}, FALSE), TRUE)=TRUE,VLOOKUP(E1518,Store_VAM!B2:H273,{6}, FALSE),VLOOKUP(E1518,Store_SRP!B2:H110,{6}, FALSE)), VLOOKUP(E1518,Store_Showcase!B2:H144,{6}, FALSE))</f>
      </c>
      <c r="AH1518" s="1">
        <f>VLOOKUP(G1518,Sku_Consolidated!A2:R957,18,FALSE)</f>
      </c>
      <c r="AI1518" s="1">
        <f>VLOOKUP(G1518,Sku_Consolidated!A2:S957,19,FALSE)</f>
      </c>
      <c r="AJ1518" s="1">
        <f>VLOOKUP(G1518,Sku_Consolidated!A2:T957,20,FALSE)</f>
      </c>
    </row>
    <row r="1519" spans="1:36" x14ac:dyDescent="0.25">
      <c r="A1519" s="1">
        <v>2024</v>
      </c>
      <c r="B1519" s="1" t="s">
        <v>31</v>
      </c>
      <c r="C1519" s="1" t="s">
        <v>32</v>
      </c>
      <c r="D1519" s="1" t="s">
        <v>33</v>
      </c>
      <c r="E1519" s="9" t="s">
        <v>3953</v>
      </c>
      <c r="F1519" s="1">
        <f>IF(VLOOKUP(G1519,Sku_Consolidated!A2:S957,{19},FALSE)="SHOWCASE", VLOOKUP(E1519,Store_Showcase!B2:C144,{2}, FALSE), IF(VLOOKUP(G1519,Sku_Consolidated!A2:S957,{19},FALSE)="VAM",VLOOKUP(E1519,Store_VAM!B2:C273,{2}, FALSE),VLOOKUP(E1519,Store_SRP!B2:C110,{2}, FALSE)))</f>
      </c>
      <c r="G1519" s="1">
        <v>14266</v>
      </c>
      <c r="H1519" s="1" t="s">
        <v>1433</v>
      </c>
      <c r="I1519" s="10" t="s">
        <v>1791</v>
      </c>
      <c r="J1519" s="1">
        <f>VLOOKUP(G1519,Sku_Consolidated!A2:C957, 3, FALSE)</f>
      </c>
      <c r="K1519" s="10">
        <f>IF(J1519="PACK", I1519, 0)</f>
      </c>
      <c r="L1519" s="10">
        <f>IF(J1519="KG", I1519, I1519 * VLOOKUP(G1519,Sku_Consolidated!A2:U957,21,FALSE))</f>
      </c>
      <c r="M1519" s="10" t="s">
        <v>37</v>
      </c>
      <c r="N1519" s="11" t="s">
        <v>4026</v>
      </c>
      <c r="O1519" s="10" t="s">
        <v>4027</v>
      </c>
      <c r="P1519" s="10">
        <f>N1519 - O1519</f>
      </c>
      <c r="Q1519" s="1">
        <f>VLOOKUP(G1519,Sku_Consolidated!A2:G957,7, FALSE)</f>
      </c>
      <c r="R1519" s="1">
        <f>IF(IFERROR(VLOOKUP(E1519,Store_Showcase!B2:H144,7, FALSE), TRUE)=TRUE, IF(IFERROR(VLOOKUP(E1519,Store_SRP!B2:H110,7, FALSE), TRUE)=TRUE,VLOOKUP(E1519,Store_VAM!B2:H273,7, FALSE),VLOOKUP(E1519,Store_SRP!B2:H110,7, FALSE)), VLOOKUP(E1519,Store_Showcase!B2:H144,7, FALSE))</f>
      </c>
      <c r="S1519" s="1">
        <f>IF(IFERROR(VLOOKUP(E1519,Store_Showcase!B2:I144,8, FALSE), TRUE)=TRUE, IF(IFERROR(VLOOKUP(E1519,Store_SRP!B2:I110,8, FALSE), TRUE)=TRUE,VLOOKUP(E1519,Store_VAM!B2:I273,8, FALSE),VLOOKUP(E1519,Store_SRP!B2:I110,8, FALSE)), VLOOKUP(E1519,Store_Showcase!B2:I144,8, FALSE))</f>
      </c>
      <c r="T1519" s="1">
        <f>VLOOKUP(G1519,Sku_Consolidated!A2:R957,18,FALSE)</f>
      </c>
      <c r="U1519" s="1" t="s">
        <v>4028</v>
      </c>
      <c r="V1519" s="1">
        <f>IF(VLOOKUP(G1519,Sku_Consolidated!A2:S957,19,FALSE)="SHOWCASE", VLOOKUP(E1519,Store_Showcase!B2:L144,11, FALSE), IF(VLOOKUP(G1519,Sku_Consolidated!A2:S957,19,FALSE)="VAM",VLOOKUP(E1519,Store_VAM!B2:L273,11, FALSE),VLOOKUP(E1519,Store_SRP!B2:L110,11, FALSE)))</f>
      </c>
      <c r="W1519" s="1">
        <f>VLOOKUP(G1519,Sku_Consolidated!A2:W957,11,FALSE)</f>
      </c>
      <c r="X1519" s="1">
        <f>VLOOKUP(G1519,Sku_Consolidated!A2:H957,8,FALSE)</f>
      </c>
      <c r="Y1519" s="1">
        <f>VLOOKUP(G1519,Sku_Consolidated!A2:I957,9,FALSE)</f>
      </c>
      <c r="Z1519" s="1" t="s">
        <v>41</v>
      </c>
      <c r="AA1519" s="1">
        <f>VLOOKUP(G1519,Sku_Consolidated!A2:E957,5,FALSE)</f>
      </c>
      <c r="AB1519" s="1">
        <f>IF(VLOOKUP(G1519,Sku_Consolidated!A2:S957,19,FALSE)="SHOWCASE", VLOOKUP(E1519,Store_Showcase!B2:N144,13, FALSE), IF(VLOOKUP(G1519,Sku_Consolidated!A2:S957,19,FALSE)="VAM",VLOOKUP(E1519,Store_VAM!B2:N273,13, FALSE),VLOOKUP(E1519,Store_SRP!B2:N110,13, FALSE)))</f>
      </c>
      <c r="AC1519" s="1">
        <f>IF(IFERROR(AB1519,TRUE)=TRUE, "-","OK")</f>
      </c>
      <c r="AD1519" s="11" t="s">
        <v>37</v>
      </c>
      <c r="AE1519" s="11" t="s">
        <v>37</v>
      </c>
      <c r="AF1519" s="1">
        <f>IF(IFERROR(VLOOKUP(E1519,Store_Showcase!B2:H144,{5}, FALSE), TRUE)=TRUE, IF(IFERROR(VLOOKUP(E1519,Store_SRP!B2:H110,{5}, FALSE), TRUE)=TRUE,VLOOKUP(E1519,Store_VAM!B2:H273,{5}, FALSE),VLOOKUP(E1519,Store_SRP!B2:H110,{5}, FALSE)), VLOOKUP(E1519,Store_Showcase!B2:H144,{5}, FALSE))</f>
      </c>
      <c r="AG1519" s="1">
        <f>IF(IFERROR(VLOOKUP(E1519,Store_Showcase!B2:H144,{6}, FALSE), TRUE)=TRUE, IF(IFERROR(VLOOKUP(E1519,Store_SRP!B2:H110,{6}, FALSE), TRUE)=TRUE,VLOOKUP(E1519,Store_VAM!B2:H273,{6}, FALSE),VLOOKUP(E1519,Store_SRP!B2:H110,{6}, FALSE)), VLOOKUP(E1519,Store_Showcase!B2:H144,{6}, FALSE))</f>
      </c>
      <c r="AH1519" s="1">
        <f>VLOOKUP(G1519,Sku_Consolidated!A2:R957,18,FALSE)</f>
      </c>
      <c r="AI1519" s="1">
        <f>VLOOKUP(G1519,Sku_Consolidated!A2:S957,19,FALSE)</f>
      </c>
      <c r="AJ1519" s="1">
        <f>VLOOKUP(G1519,Sku_Consolidated!A2:T957,20,FALSE)</f>
      </c>
    </row>
    <row r="1520" spans="1:36" x14ac:dyDescent="0.25">
      <c r="A1520" s="1">
        <v>2024</v>
      </c>
      <c r="B1520" s="1" t="s">
        <v>31</v>
      </c>
      <c r="C1520" s="1" t="s">
        <v>32</v>
      </c>
      <c r="D1520" s="1" t="s">
        <v>33</v>
      </c>
      <c r="E1520" s="9" t="s">
        <v>3953</v>
      </c>
      <c r="F1520" s="1">
        <f>IF(VLOOKUP(G1520,Sku_Consolidated!A2:S957,{19},FALSE)="SHOWCASE", VLOOKUP(E1520,Store_Showcase!B2:C144,{2}, FALSE), IF(VLOOKUP(G1520,Sku_Consolidated!A2:S957,{19},FALSE)="VAM",VLOOKUP(E1520,Store_VAM!B2:C273,{2}, FALSE),VLOOKUP(E1520,Store_SRP!B2:C110,{2}, FALSE)))</f>
      </c>
      <c r="G1520" s="1">
        <v>14267</v>
      </c>
      <c r="H1520" s="1" t="s">
        <v>1438</v>
      </c>
      <c r="I1520" s="10" t="s">
        <v>4029</v>
      </c>
      <c r="J1520" s="1">
        <f>VLOOKUP(G1520,Sku_Consolidated!A2:C957, 3, FALSE)</f>
      </c>
      <c r="K1520" s="10">
        <f>IF(J1520="PACK", I1520, 0)</f>
      </c>
      <c r="L1520" s="10">
        <f>IF(J1520="KG", I1520, I1520 * VLOOKUP(G1520,Sku_Consolidated!A2:U957,21,FALSE))</f>
      </c>
      <c r="M1520" s="10" t="s">
        <v>37</v>
      </c>
      <c r="N1520" s="11" t="s">
        <v>4030</v>
      </c>
      <c r="O1520" s="10" t="s">
        <v>4031</v>
      </c>
      <c r="P1520" s="10">
        <f>N1520 - O1520</f>
      </c>
      <c r="Q1520" s="1">
        <f>VLOOKUP(G1520,Sku_Consolidated!A2:G957,7, FALSE)</f>
      </c>
      <c r="R1520" s="1">
        <f>IF(IFERROR(VLOOKUP(E1520,Store_Showcase!B2:H144,7, FALSE), TRUE)=TRUE, IF(IFERROR(VLOOKUP(E1520,Store_SRP!B2:H110,7, FALSE), TRUE)=TRUE,VLOOKUP(E1520,Store_VAM!B2:H273,7, FALSE),VLOOKUP(E1520,Store_SRP!B2:H110,7, FALSE)), VLOOKUP(E1520,Store_Showcase!B2:H144,7, FALSE))</f>
      </c>
      <c r="S1520" s="1">
        <f>IF(IFERROR(VLOOKUP(E1520,Store_Showcase!B2:I144,8, FALSE), TRUE)=TRUE, IF(IFERROR(VLOOKUP(E1520,Store_SRP!B2:I110,8, FALSE), TRUE)=TRUE,VLOOKUP(E1520,Store_VAM!B2:I273,8, FALSE),VLOOKUP(E1520,Store_SRP!B2:I110,8, FALSE)), VLOOKUP(E1520,Store_Showcase!B2:I144,8, FALSE))</f>
      </c>
      <c r="T1520" s="1">
        <f>VLOOKUP(G1520,Sku_Consolidated!A2:R957,18,FALSE)</f>
      </c>
      <c r="U1520" s="1" t="s">
        <v>4028</v>
      </c>
      <c r="V1520" s="1">
        <f>IF(VLOOKUP(G1520,Sku_Consolidated!A2:S957,19,FALSE)="SHOWCASE", VLOOKUP(E1520,Store_Showcase!B2:L144,11, FALSE), IF(VLOOKUP(G1520,Sku_Consolidated!A2:S957,19,FALSE)="VAM",VLOOKUP(E1520,Store_VAM!B2:L273,11, FALSE),VLOOKUP(E1520,Store_SRP!B2:L110,11, FALSE)))</f>
      </c>
      <c r="W1520" s="1">
        <f>VLOOKUP(G1520,Sku_Consolidated!A2:W957,11,FALSE)</f>
      </c>
      <c r="X1520" s="1">
        <f>VLOOKUP(G1520,Sku_Consolidated!A2:H957,8,FALSE)</f>
      </c>
      <c r="Y1520" s="1">
        <f>VLOOKUP(G1520,Sku_Consolidated!A2:I957,9,FALSE)</f>
      </c>
      <c r="Z1520" s="1" t="s">
        <v>41</v>
      </c>
      <c r="AA1520" s="1">
        <f>VLOOKUP(G1520,Sku_Consolidated!A2:E957,5,FALSE)</f>
      </c>
      <c r="AB1520" s="1">
        <f>IF(VLOOKUP(G1520,Sku_Consolidated!A2:S957,19,FALSE)="SHOWCASE", VLOOKUP(E1520,Store_Showcase!B2:N144,13, FALSE), IF(VLOOKUP(G1520,Sku_Consolidated!A2:S957,19,FALSE)="VAM",VLOOKUP(E1520,Store_VAM!B2:N273,13, FALSE),VLOOKUP(E1520,Store_SRP!B2:N110,13, FALSE)))</f>
      </c>
      <c r="AC1520" s="1">
        <f>IF(IFERROR(AB1520,TRUE)=TRUE, "-","OK")</f>
      </c>
      <c r="AD1520" s="11" t="s">
        <v>37</v>
      </c>
      <c r="AE1520" s="11" t="s">
        <v>37</v>
      </c>
      <c r="AF1520" s="1">
        <f>IF(IFERROR(VLOOKUP(E1520,Store_Showcase!B2:H144,{5}, FALSE), TRUE)=TRUE, IF(IFERROR(VLOOKUP(E1520,Store_SRP!B2:H110,{5}, FALSE), TRUE)=TRUE,VLOOKUP(E1520,Store_VAM!B2:H273,{5}, FALSE),VLOOKUP(E1520,Store_SRP!B2:H110,{5}, FALSE)), VLOOKUP(E1520,Store_Showcase!B2:H144,{5}, FALSE))</f>
      </c>
      <c r="AG1520" s="1">
        <f>IF(IFERROR(VLOOKUP(E1520,Store_Showcase!B2:H144,{6}, FALSE), TRUE)=TRUE, IF(IFERROR(VLOOKUP(E1520,Store_SRP!B2:H110,{6}, FALSE), TRUE)=TRUE,VLOOKUP(E1520,Store_VAM!B2:H273,{6}, FALSE),VLOOKUP(E1520,Store_SRP!B2:H110,{6}, FALSE)), VLOOKUP(E1520,Store_Showcase!B2:H144,{6}, FALSE))</f>
      </c>
      <c r="AH1520" s="1">
        <f>VLOOKUP(G1520,Sku_Consolidated!A2:R957,18,FALSE)</f>
      </c>
      <c r="AI1520" s="1">
        <f>VLOOKUP(G1520,Sku_Consolidated!A2:S957,19,FALSE)</f>
      </c>
      <c r="AJ1520" s="1">
        <f>VLOOKUP(G1520,Sku_Consolidated!A2:T957,20,FALSE)</f>
      </c>
    </row>
    <row r="1521" spans="1:36" x14ac:dyDescent="0.25">
      <c r="A1521" s="1">
        <v>2024</v>
      </c>
      <c r="B1521" s="1" t="s">
        <v>31</v>
      </c>
      <c r="C1521" s="1" t="s">
        <v>32</v>
      </c>
      <c r="D1521" s="1" t="s">
        <v>33</v>
      </c>
      <c r="E1521" s="9" t="s">
        <v>3953</v>
      </c>
      <c r="F1521" s="1">
        <f>IF(VLOOKUP(G1521,Sku_Consolidated!A2:S957,{19},FALSE)="SHOWCASE", VLOOKUP(E1521,Store_Showcase!B2:C144,{2}, FALSE), IF(VLOOKUP(G1521,Sku_Consolidated!A2:S957,{19},FALSE)="VAM",VLOOKUP(E1521,Store_VAM!B2:C273,{2}, FALSE),VLOOKUP(E1521,Store_SRP!B2:C110,{2}, FALSE)))</f>
      </c>
      <c r="G1521" s="1">
        <v>14268</v>
      </c>
      <c r="H1521" s="1" t="s">
        <v>1442</v>
      </c>
      <c r="I1521" s="10" t="s">
        <v>4032</v>
      </c>
      <c r="J1521" s="1">
        <f>VLOOKUP(G1521,Sku_Consolidated!A2:C957, 3, FALSE)</f>
      </c>
      <c r="K1521" s="10">
        <f>IF(J1521="PACK", I1521, 0)</f>
      </c>
      <c r="L1521" s="10">
        <f>IF(J1521="KG", I1521, I1521 * VLOOKUP(G1521,Sku_Consolidated!A2:U957,21,FALSE))</f>
      </c>
      <c r="M1521" s="10" t="s">
        <v>37</v>
      </c>
      <c r="N1521" s="11" t="s">
        <v>4033</v>
      </c>
      <c r="O1521" s="10" t="s">
        <v>4034</v>
      </c>
      <c r="P1521" s="10">
        <f>N1521 - O1521</f>
      </c>
      <c r="Q1521" s="1">
        <f>VLOOKUP(G1521,Sku_Consolidated!A2:G957,7, FALSE)</f>
      </c>
      <c r="R1521" s="1">
        <f>IF(IFERROR(VLOOKUP(E1521,Store_Showcase!B2:H144,7, FALSE), TRUE)=TRUE, IF(IFERROR(VLOOKUP(E1521,Store_SRP!B2:H110,7, FALSE), TRUE)=TRUE,VLOOKUP(E1521,Store_VAM!B2:H273,7, FALSE),VLOOKUP(E1521,Store_SRP!B2:H110,7, FALSE)), VLOOKUP(E1521,Store_Showcase!B2:H144,7, FALSE))</f>
      </c>
      <c r="S1521" s="1">
        <f>IF(IFERROR(VLOOKUP(E1521,Store_Showcase!B2:I144,8, FALSE), TRUE)=TRUE, IF(IFERROR(VLOOKUP(E1521,Store_SRP!B2:I110,8, FALSE), TRUE)=TRUE,VLOOKUP(E1521,Store_VAM!B2:I273,8, FALSE),VLOOKUP(E1521,Store_SRP!B2:I110,8, FALSE)), VLOOKUP(E1521,Store_Showcase!B2:I144,8, FALSE))</f>
      </c>
      <c r="T1521" s="1">
        <f>VLOOKUP(G1521,Sku_Consolidated!A2:R957,18,FALSE)</f>
      </c>
      <c r="U1521" s="1" t="s">
        <v>4028</v>
      </c>
      <c r="V1521" s="1">
        <f>IF(VLOOKUP(G1521,Sku_Consolidated!A2:S957,19,FALSE)="SHOWCASE", VLOOKUP(E1521,Store_Showcase!B2:L144,11, FALSE), IF(VLOOKUP(G1521,Sku_Consolidated!A2:S957,19,FALSE)="VAM",VLOOKUP(E1521,Store_VAM!B2:L273,11, FALSE),VLOOKUP(E1521,Store_SRP!B2:L110,11, FALSE)))</f>
      </c>
      <c r="W1521" s="1">
        <f>VLOOKUP(G1521,Sku_Consolidated!A2:W957,11,FALSE)</f>
      </c>
      <c r="X1521" s="1">
        <f>VLOOKUP(G1521,Sku_Consolidated!A2:H957,8,FALSE)</f>
      </c>
      <c r="Y1521" s="1">
        <f>VLOOKUP(G1521,Sku_Consolidated!A2:I957,9,FALSE)</f>
      </c>
      <c r="Z1521" s="1" t="s">
        <v>41</v>
      </c>
      <c r="AA1521" s="1">
        <f>VLOOKUP(G1521,Sku_Consolidated!A2:E957,5,FALSE)</f>
      </c>
      <c r="AB1521" s="1">
        <f>IF(VLOOKUP(G1521,Sku_Consolidated!A2:S957,19,FALSE)="SHOWCASE", VLOOKUP(E1521,Store_Showcase!B2:N144,13, FALSE), IF(VLOOKUP(G1521,Sku_Consolidated!A2:S957,19,FALSE)="VAM",VLOOKUP(E1521,Store_VAM!B2:N273,13, FALSE),VLOOKUP(E1521,Store_SRP!B2:N110,13, FALSE)))</f>
      </c>
      <c r="AC1521" s="1">
        <f>IF(IFERROR(AB1521,TRUE)=TRUE, "-","OK")</f>
      </c>
      <c r="AD1521" s="11" t="s">
        <v>37</v>
      </c>
      <c r="AE1521" s="11" t="s">
        <v>37</v>
      </c>
      <c r="AF1521" s="1">
        <f>IF(IFERROR(VLOOKUP(E1521,Store_Showcase!B2:H144,{5}, FALSE), TRUE)=TRUE, IF(IFERROR(VLOOKUP(E1521,Store_SRP!B2:H110,{5}, FALSE), TRUE)=TRUE,VLOOKUP(E1521,Store_VAM!B2:H273,{5}, FALSE),VLOOKUP(E1521,Store_SRP!B2:H110,{5}, FALSE)), VLOOKUP(E1521,Store_Showcase!B2:H144,{5}, FALSE))</f>
      </c>
      <c r="AG1521" s="1">
        <f>IF(IFERROR(VLOOKUP(E1521,Store_Showcase!B2:H144,{6}, FALSE), TRUE)=TRUE, IF(IFERROR(VLOOKUP(E1521,Store_SRP!B2:H110,{6}, FALSE), TRUE)=TRUE,VLOOKUP(E1521,Store_VAM!B2:H273,{6}, FALSE),VLOOKUP(E1521,Store_SRP!B2:H110,{6}, FALSE)), VLOOKUP(E1521,Store_Showcase!B2:H144,{6}, FALSE))</f>
      </c>
      <c r="AH1521" s="1">
        <f>VLOOKUP(G1521,Sku_Consolidated!A2:R957,18,FALSE)</f>
      </c>
      <c r="AI1521" s="1">
        <f>VLOOKUP(G1521,Sku_Consolidated!A2:S957,19,FALSE)</f>
      </c>
      <c r="AJ1521" s="1">
        <f>VLOOKUP(G1521,Sku_Consolidated!A2:T957,20,FALSE)</f>
      </c>
    </row>
    <row r="1522" spans="1:36" x14ac:dyDescent="0.25">
      <c r="A1522" s="1">
        <v>2024</v>
      </c>
      <c r="B1522" s="1" t="s">
        <v>31</v>
      </c>
      <c r="C1522" s="1" t="s">
        <v>32</v>
      </c>
      <c r="D1522" s="1" t="s">
        <v>33</v>
      </c>
      <c r="E1522" s="9" t="s">
        <v>3953</v>
      </c>
      <c r="F1522" s="1">
        <f>IF(VLOOKUP(G1522,Sku_Consolidated!A2:S957,{19},FALSE)="SHOWCASE", VLOOKUP(E1522,Store_Showcase!B2:C144,{2}, FALSE), IF(VLOOKUP(G1522,Sku_Consolidated!A2:S957,{19},FALSE)="VAM",VLOOKUP(E1522,Store_VAM!B2:C273,{2}, FALSE),VLOOKUP(E1522,Store_SRP!B2:C110,{2}, FALSE)))</f>
      </c>
      <c r="G1522" s="1">
        <v>14269</v>
      </c>
      <c r="H1522" s="1" t="s">
        <v>1446</v>
      </c>
      <c r="I1522" s="10" t="s">
        <v>562</v>
      </c>
      <c r="J1522" s="1">
        <f>VLOOKUP(G1522,Sku_Consolidated!A2:C957, 3, FALSE)</f>
      </c>
      <c r="K1522" s="10">
        <f>IF(J1522="PACK", I1522, 0)</f>
      </c>
      <c r="L1522" s="10">
        <f>IF(J1522="KG", I1522, I1522 * VLOOKUP(G1522,Sku_Consolidated!A2:U957,21,FALSE))</f>
      </c>
      <c r="M1522" s="10" t="s">
        <v>37</v>
      </c>
      <c r="N1522" s="11" t="s">
        <v>4035</v>
      </c>
      <c r="O1522" s="10" t="s">
        <v>4036</v>
      </c>
      <c r="P1522" s="10">
        <f>N1522 - O1522</f>
      </c>
      <c r="Q1522" s="1">
        <f>VLOOKUP(G1522,Sku_Consolidated!A2:G957,7, FALSE)</f>
      </c>
      <c r="R1522" s="1">
        <f>IF(IFERROR(VLOOKUP(E1522,Store_Showcase!B2:H144,7, FALSE), TRUE)=TRUE, IF(IFERROR(VLOOKUP(E1522,Store_SRP!B2:H110,7, FALSE), TRUE)=TRUE,VLOOKUP(E1522,Store_VAM!B2:H273,7, FALSE),VLOOKUP(E1522,Store_SRP!B2:H110,7, FALSE)), VLOOKUP(E1522,Store_Showcase!B2:H144,7, FALSE))</f>
      </c>
      <c r="S1522" s="1">
        <f>IF(IFERROR(VLOOKUP(E1522,Store_Showcase!B2:I144,8, FALSE), TRUE)=TRUE, IF(IFERROR(VLOOKUP(E1522,Store_SRP!B2:I110,8, FALSE), TRUE)=TRUE,VLOOKUP(E1522,Store_VAM!B2:I273,8, FALSE),VLOOKUP(E1522,Store_SRP!B2:I110,8, FALSE)), VLOOKUP(E1522,Store_Showcase!B2:I144,8, FALSE))</f>
      </c>
      <c r="T1522" s="1">
        <f>VLOOKUP(G1522,Sku_Consolidated!A2:R957,18,FALSE)</f>
      </c>
      <c r="U1522" s="1" t="s">
        <v>4028</v>
      </c>
      <c r="V1522" s="1">
        <f>IF(VLOOKUP(G1522,Sku_Consolidated!A2:S957,19,FALSE)="SHOWCASE", VLOOKUP(E1522,Store_Showcase!B2:L144,11, FALSE), IF(VLOOKUP(G1522,Sku_Consolidated!A2:S957,19,FALSE)="VAM",VLOOKUP(E1522,Store_VAM!B2:L273,11, FALSE),VLOOKUP(E1522,Store_SRP!B2:L110,11, FALSE)))</f>
      </c>
      <c r="W1522" s="1">
        <f>VLOOKUP(G1522,Sku_Consolidated!A2:W957,11,FALSE)</f>
      </c>
      <c r="X1522" s="1">
        <f>VLOOKUP(G1522,Sku_Consolidated!A2:H957,8,FALSE)</f>
      </c>
      <c r="Y1522" s="1">
        <f>VLOOKUP(G1522,Sku_Consolidated!A2:I957,9,FALSE)</f>
      </c>
      <c r="Z1522" s="1" t="s">
        <v>41</v>
      </c>
      <c r="AA1522" s="1">
        <f>VLOOKUP(G1522,Sku_Consolidated!A2:E957,5,FALSE)</f>
      </c>
      <c r="AB1522" s="1">
        <f>IF(VLOOKUP(G1522,Sku_Consolidated!A2:S957,19,FALSE)="SHOWCASE", VLOOKUP(E1522,Store_Showcase!B2:N144,13, FALSE), IF(VLOOKUP(G1522,Sku_Consolidated!A2:S957,19,FALSE)="VAM",VLOOKUP(E1522,Store_VAM!B2:N273,13, FALSE),VLOOKUP(E1522,Store_SRP!B2:N110,13, FALSE)))</f>
      </c>
      <c r="AC1522" s="1">
        <f>IF(IFERROR(AB1522,TRUE)=TRUE, "-","OK")</f>
      </c>
      <c r="AD1522" s="11" t="s">
        <v>37</v>
      </c>
      <c r="AE1522" s="11" t="s">
        <v>37</v>
      </c>
      <c r="AF1522" s="1">
        <f>IF(IFERROR(VLOOKUP(E1522,Store_Showcase!B2:H144,{5}, FALSE), TRUE)=TRUE, IF(IFERROR(VLOOKUP(E1522,Store_SRP!B2:H110,{5}, FALSE), TRUE)=TRUE,VLOOKUP(E1522,Store_VAM!B2:H273,{5}, FALSE),VLOOKUP(E1522,Store_SRP!B2:H110,{5}, FALSE)), VLOOKUP(E1522,Store_Showcase!B2:H144,{5}, FALSE))</f>
      </c>
      <c r="AG1522" s="1">
        <f>IF(IFERROR(VLOOKUP(E1522,Store_Showcase!B2:H144,{6}, FALSE), TRUE)=TRUE, IF(IFERROR(VLOOKUP(E1522,Store_SRP!B2:H110,{6}, FALSE), TRUE)=TRUE,VLOOKUP(E1522,Store_VAM!B2:H273,{6}, FALSE),VLOOKUP(E1522,Store_SRP!B2:H110,{6}, FALSE)), VLOOKUP(E1522,Store_Showcase!B2:H144,{6}, FALSE))</f>
      </c>
      <c r="AH1522" s="1">
        <f>VLOOKUP(G1522,Sku_Consolidated!A2:R957,18,FALSE)</f>
      </c>
      <c r="AI1522" s="1">
        <f>VLOOKUP(G1522,Sku_Consolidated!A2:S957,19,FALSE)</f>
      </c>
      <c r="AJ1522" s="1">
        <f>VLOOKUP(G1522,Sku_Consolidated!A2:T957,20,FALSE)</f>
      </c>
    </row>
    <row r="1523" spans="1:36" x14ac:dyDescent="0.25">
      <c r="A1523" s="1">
        <v>2024</v>
      </c>
      <c r="B1523" s="1" t="s">
        <v>31</v>
      </c>
      <c r="C1523" s="1" t="s">
        <v>32</v>
      </c>
      <c r="D1523" s="1" t="s">
        <v>33</v>
      </c>
      <c r="E1523" s="9" t="s">
        <v>3953</v>
      </c>
      <c r="F1523" s="1">
        <f>IF(VLOOKUP(G1523,Sku_Consolidated!A2:S957,{19},FALSE)="SHOWCASE", VLOOKUP(E1523,Store_Showcase!B2:C144,{2}, FALSE), IF(VLOOKUP(G1523,Sku_Consolidated!A2:S957,{19},FALSE)="VAM",VLOOKUP(E1523,Store_VAM!B2:C273,{2}, FALSE),VLOOKUP(E1523,Store_SRP!B2:C110,{2}, FALSE)))</f>
      </c>
      <c r="G1523" s="1">
        <v>14270</v>
      </c>
      <c r="H1523" s="1" t="s">
        <v>1450</v>
      </c>
      <c r="I1523" s="10" t="s">
        <v>4037</v>
      </c>
      <c r="J1523" s="1">
        <f>VLOOKUP(G1523,Sku_Consolidated!A2:C957, 3, FALSE)</f>
      </c>
      <c r="K1523" s="10">
        <f>IF(J1523="PACK", I1523, 0)</f>
      </c>
      <c r="L1523" s="10">
        <f>IF(J1523="KG", I1523, I1523 * VLOOKUP(G1523,Sku_Consolidated!A2:U957,21,FALSE))</f>
      </c>
      <c r="M1523" s="10" t="s">
        <v>37</v>
      </c>
      <c r="N1523" s="11" t="s">
        <v>4038</v>
      </c>
      <c r="O1523" s="10" t="s">
        <v>4039</v>
      </c>
      <c r="P1523" s="10">
        <f>N1523 - O1523</f>
      </c>
      <c r="Q1523" s="1">
        <f>VLOOKUP(G1523,Sku_Consolidated!A2:G957,7, FALSE)</f>
      </c>
      <c r="R1523" s="1">
        <f>IF(IFERROR(VLOOKUP(E1523,Store_Showcase!B2:H144,7, FALSE), TRUE)=TRUE, IF(IFERROR(VLOOKUP(E1523,Store_SRP!B2:H110,7, FALSE), TRUE)=TRUE,VLOOKUP(E1523,Store_VAM!B2:H273,7, FALSE),VLOOKUP(E1523,Store_SRP!B2:H110,7, FALSE)), VLOOKUP(E1523,Store_Showcase!B2:H144,7, FALSE))</f>
      </c>
      <c r="S1523" s="1">
        <f>IF(IFERROR(VLOOKUP(E1523,Store_Showcase!B2:I144,8, FALSE), TRUE)=TRUE, IF(IFERROR(VLOOKUP(E1523,Store_SRP!B2:I110,8, FALSE), TRUE)=TRUE,VLOOKUP(E1523,Store_VAM!B2:I273,8, FALSE),VLOOKUP(E1523,Store_SRP!B2:I110,8, FALSE)), VLOOKUP(E1523,Store_Showcase!B2:I144,8, FALSE))</f>
      </c>
      <c r="T1523" s="1">
        <f>VLOOKUP(G1523,Sku_Consolidated!A2:R957,18,FALSE)</f>
      </c>
      <c r="U1523" s="1" t="s">
        <v>4028</v>
      </c>
      <c r="V1523" s="1">
        <f>IF(VLOOKUP(G1523,Sku_Consolidated!A2:S957,19,FALSE)="SHOWCASE", VLOOKUP(E1523,Store_Showcase!B2:L144,11, FALSE), IF(VLOOKUP(G1523,Sku_Consolidated!A2:S957,19,FALSE)="VAM",VLOOKUP(E1523,Store_VAM!B2:L273,11, FALSE),VLOOKUP(E1523,Store_SRP!B2:L110,11, FALSE)))</f>
      </c>
      <c r="W1523" s="1">
        <f>VLOOKUP(G1523,Sku_Consolidated!A2:W957,11,FALSE)</f>
      </c>
      <c r="X1523" s="1">
        <f>VLOOKUP(G1523,Sku_Consolidated!A2:H957,8,FALSE)</f>
      </c>
      <c r="Y1523" s="1">
        <f>VLOOKUP(G1523,Sku_Consolidated!A2:I957,9,FALSE)</f>
      </c>
      <c r="Z1523" s="1" t="s">
        <v>41</v>
      </c>
      <c r="AA1523" s="1">
        <f>VLOOKUP(G1523,Sku_Consolidated!A2:E957,5,FALSE)</f>
      </c>
      <c r="AB1523" s="1">
        <f>IF(VLOOKUP(G1523,Sku_Consolidated!A2:S957,19,FALSE)="SHOWCASE", VLOOKUP(E1523,Store_Showcase!B2:N144,13, FALSE), IF(VLOOKUP(G1523,Sku_Consolidated!A2:S957,19,FALSE)="VAM",VLOOKUP(E1523,Store_VAM!B2:N273,13, FALSE),VLOOKUP(E1523,Store_SRP!B2:N110,13, FALSE)))</f>
      </c>
      <c r="AC1523" s="1">
        <f>IF(IFERROR(AB1523,TRUE)=TRUE, "-","OK")</f>
      </c>
      <c r="AD1523" s="11" t="s">
        <v>37</v>
      </c>
      <c r="AE1523" s="11" t="s">
        <v>37</v>
      </c>
      <c r="AF1523" s="1">
        <f>IF(IFERROR(VLOOKUP(E1523,Store_Showcase!B2:H144,{5}, FALSE), TRUE)=TRUE, IF(IFERROR(VLOOKUP(E1523,Store_SRP!B2:H110,{5}, FALSE), TRUE)=TRUE,VLOOKUP(E1523,Store_VAM!B2:H273,{5}, FALSE),VLOOKUP(E1523,Store_SRP!B2:H110,{5}, FALSE)), VLOOKUP(E1523,Store_Showcase!B2:H144,{5}, FALSE))</f>
      </c>
      <c r="AG1523" s="1">
        <f>IF(IFERROR(VLOOKUP(E1523,Store_Showcase!B2:H144,{6}, FALSE), TRUE)=TRUE, IF(IFERROR(VLOOKUP(E1523,Store_SRP!B2:H110,{6}, FALSE), TRUE)=TRUE,VLOOKUP(E1523,Store_VAM!B2:H273,{6}, FALSE),VLOOKUP(E1523,Store_SRP!B2:H110,{6}, FALSE)), VLOOKUP(E1523,Store_Showcase!B2:H144,{6}, FALSE))</f>
      </c>
      <c r="AH1523" s="1">
        <f>VLOOKUP(G1523,Sku_Consolidated!A2:R957,18,FALSE)</f>
      </c>
      <c r="AI1523" s="1">
        <f>VLOOKUP(G1523,Sku_Consolidated!A2:S957,19,FALSE)</f>
      </c>
      <c r="AJ1523" s="1">
        <f>VLOOKUP(G1523,Sku_Consolidated!A2:T957,20,FALSE)</f>
      </c>
    </row>
    <row r="1524" spans="1:36" x14ac:dyDescent="0.25">
      <c r="A1524" s="1">
        <v>2024</v>
      </c>
      <c r="B1524" s="1" t="s">
        <v>31</v>
      </c>
      <c r="C1524" s="1" t="s">
        <v>32</v>
      </c>
      <c r="D1524" s="1" t="s">
        <v>33</v>
      </c>
      <c r="E1524" s="9" t="s">
        <v>3953</v>
      </c>
      <c r="F1524" s="1">
        <f>IF(VLOOKUP(G1524,Sku_Consolidated!A2:S957,{19},FALSE)="SHOWCASE", VLOOKUP(E1524,Store_Showcase!B2:C144,{2}, FALSE), IF(VLOOKUP(G1524,Sku_Consolidated!A2:S957,{19},FALSE)="VAM",VLOOKUP(E1524,Store_VAM!B2:C273,{2}, FALSE),VLOOKUP(E1524,Store_SRP!B2:C110,{2}, FALSE)))</f>
      </c>
      <c r="G1524" s="1">
        <v>14275</v>
      </c>
      <c r="H1524" s="1" t="s">
        <v>1454</v>
      </c>
      <c r="I1524" s="10" t="s">
        <v>4040</v>
      </c>
      <c r="J1524" s="1">
        <f>VLOOKUP(G1524,Sku_Consolidated!A2:C957, 3, FALSE)</f>
      </c>
      <c r="K1524" s="10">
        <f>IF(J1524="PACK", I1524, 0)</f>
      </c>
      <c r="L1524" s="10">
        <f>IF(J1524="KG", I1524, I1524 * VLOOKUP(G1524,Sku_Consolidated!A2:U957,21,FALSE))</f>
      </c>
      <c r="M1524" s="10" t="s">
        <v>37</v>
      </c>
      <c r="N1524" s="11" t="s">
        <v>4041</v>
      </c>
      <c r="O1524" s="10" t="s">
        <v>4042</v>
      </c>
      <c r="P1524" s="10">
        <f>N1524 - O1524</f>
      </c>
      <c r="Q1524" s="1">
        <f>VLOOKUP(G1524,Sku_Consolidated!A2:G957,7, FALSE)</f>
      </c>
      <c r="R1524" s="1">
        <f>IF(IFERROR(VLOOKUP(E1524,Store_Showcase!B2:H144,7, FALSE), TRUE)=TRUE, IF(IFERROR(VLOOKUP(E1524,Store_SRP!B2:H110,7, FALSE), TRUE)=TRUE,VLOOKUP(E1524,Store_VAM!B2:H273,7, FALSE),VLOOKUP(E1524,Store_SRP!B2:H110,7, FALSE)), VLOOKUP(E1524,Store_Showcase!B2:H144,7, FALSE))</f>
      </c>
      <c r="S1524" s="1">
        <f>IF(IFERROR(VLOOKUP(E1524,Store_Showcase!B2:I144,8, FALSE), TRUE)=TRUE, IF(IFERROR(VLOOKUP(E1524,Store_SRP!B2:I110,8, FALSE), TRUE)=TRUE,VLOOKUP(E1524,Store_VAM!B2:I273,8, FALSE),VLOOKUP(E1524,Store_SRP!B2:I110,8, FALSE)), VLOOKUP(E1524,Store_Showcase!B2:I144,8, FALSE))</f>
      </c>
      <c r="T1524" s="1">
        <f>VLOOKUP(G1524,Sku_Consolidated!A2:R957,18,FALSE)</f>
      </c>
      <c r="U1524" s="1" t="s">
        <v>4028</v>
      </c>
      <c r="V1524" s="1">
        <f>IF(VLOOKUP(G1524,Sku_Consolidated!A2:S957,19,FALSE)="SHOWCASE", VLOOKUP(E1524,Store_Showcase!B2:L144,11, FALSE), IF(VLOOKUP(G1524,Sku_Consolidated!A2:S957,19,FALSE)="VAM",VLOOKUP(E1524,Store_VAM!B2:L273,11, FALSE),VLOOKUP(E1524,Store_SRP!B2:L110,11, FALSE)))</f>
      </c>
      <c r="W1524" s="1">
        <f>VLOOKUP(G1524,Sku_Consolidated!A2:W957,11,FALSE)</f>
      </c>
      <c r="X1524" s="1">
        <f>VLOOKUP(G1524,Sku_Consolidated!A2:H957,8,FALSE)</f>
      </c>
      <c r="Y1524" s="1">
        <f>VLOOKUP(G1524,Sku_Consolidated!A2:I957,9,FALSE)</f>
      </c>
      <c r="Z1524" s="1" t="s">
        <v>41</v>
      </c>
      <c r="AA1524" s="1">
        <f>VLOOKUP(G1524,Sku_Consolidated!A2:E957,5,FALSE)</f>
      </c>
      <c r="AB1524" s="1">
        <f>IF(VLOOKUP(G1524,Sku_Consolidated!A2:S957,19,FALSE)="SHOWCASE", VLOOKUP(E1524,Store_Showcase!B2:N144,13, FALSE), IF(VLOOKUP(G1524,Sku_Consolidated!A2:S957,19,FALSE)="VAM",VLOOKUP(E1524,Store_VAM!B2:N273,13, FALSE),VLOOKUP(E1524,Store_SRP!B2:N110,13, FALSE)))</f>
      </c>
      <c r="AC1524" s="1">
        <f>IF(IFERROR(AB1524,TRUE)=TRUE, "-","OK")</f>
      </c>
      <c r="AD1524" s="11" t="s">
        <v>37</v>
      </c>
      <c r="AE1524" s="11" t="s">
        <v>37</v>
      </c>
      <c r="AF1524" s="1">
        <f>IF(IFERROR(VLOOKUP(E1524,Store_Showcase!B2:H144,{5}, FALSE), TRUE)=TRUE, IF(IFERROR(VLOOKUP(E1524,Store_SRP!B2:H110,{5}, FALSE), TRUE)=TRUE,VLOOKUP(E1524,Store_VAM!B2:H273,{5}, FALSE),VLOOKUP(E1524,Store_SRP!B2:H110,{5}, FALSE)), VLOOKUP(E1524,Store_Showcase!B2:H144,{5}, FALSE))</f>
      </c>
      <c r="AG1524" s="1">
        <f>IF(IFERROR(VLOOKUP(E1524,Store_Showcase!B2:H144,{6}, FALSE), TRUE)=TRUE, IF(IFERROR(VLOOKUP(E1524,Store_SRP!B2:H110,{6}, FALSE), TRUE)=TRUE,VLOOKUP(E1524,Store_VAM!B2:H273,{6}, FALSE),VLOOKUP(E1524,Store_SRP!B2:H110,{6}, FALSE)), VLOOKUP(E1524,Store_Showcase!B2:H144,{6}, FALSE))</f>
      </c>
      <c r="AH1524" s="1">
        <f>VLOOKUP(G1524,Sku_Consolidated!A2:R957,18,FALSE)</f>
      </c>
      <c r="AI1524" s="1">
        <f>VLOOKUP(G1524,Sku_Consolidated!A2:S957,19,FALSE)</f>
      </c>
      <c r="AJ1524" s="1">
        <f>VLOOKUP(G1524,Sku_Consolidated!A2:T957,20,FALSE)</f>
      </c>
    </row>
    <row r="1525" spans="1:36" x14ac:dyDescent="0.25">
      <c r="A1525" s="1">
        <v>2024</v>
      </c>
      <c r="B1525" s="1" t="s">
        <v>31</v>
      </c>
      <c r="C1525" s="1" t="s">
        <v>32</v>
      </c>
      <c r="D1525" s="1" t="s">
        <v>33</v>
      </c>
      <c r="E1525" s="9" t="s">
        <v>3953</v>
      </c>
      <c r="F1525" s="1">
        <f>IF(VLOOKUP(G1525,Sku_Consolidated!A2:S957,{19},FALSE)="SHOWCASE", VLOOKUP(E1525,Store_Showcase!B2:C144,{2}, FALSE), IF(VLOOKUP(G1525,Sku_Consolidated!A2:S957,{19},FALSE)="VAM",VLOOKUP(E1525,Store_VAM!B2:C273,{2}, FALSE),VLOOKUP(E1525,Store_SRP!B2:C110,{2}, FALSE)))</f>
      </c>
      <c r="G1525" s="1">
        <v>14280</v>
      </c>
      <c r="H1525" s="1" t="s">
        <v>1458</v>
      </c>
      <c r="I1525" s="10" t="s">
        <v>4043</v>
      </c>
      <c r="J1525" s="1">
        <f>VLOOKUP(G1525,Sku_Consolidated!A2:C957, 3, FALSE)</f>
      </c>
      <c r="K1525" s="10">
        <f>IF(J1525="PACK", I1525, 0)</f>
      </c>
      <c r="L1525" s="10">
        <f>IF(J1525="KG", I1525, I1525 * VLOOKUP(G1525,Sku_Consolidated!A2:U957,21,FALSE))</f>
      </c>
      <c r="M1525" s="10" t="s">
        <v>37</v>
      </c>
      <c r="N1525" s="11" t="s">
        <v>4044</v>
      </c>
      <c r="O1525" s="10" t="s">
        <v>4045</v>
      </c>
      <c r="P1525" s="10">
        <f>N1525 - O1525</f>
      </c>
      <c r="Q1525" s="1">
        <f>VLOOKUP(G1525,Sku_Consolidated!A2:G957,7, FALSE)</f>
      </c>
      <c r="R1525" s="1">
        <f>IF(IFERROR(VLOOKUP(E1525,Store_Showcase!B2:H144,7, FALSE), TRUE)=TRUE, IF(IFERROR(VLOOKUP(E1525,Store_SRP!B2:H110,7, FALSE), TRUE)=TRUE,VLOOKUP(E1525,Store_VAM!B2:H273,7, FALSE),VLOOKUP(E1525,Store_SRP!B2:H110,7, FALSE)), VLOOKUP(E1525,Store_Showcase!B2:H144,7, FALSE))</f>
      </c>
      <c r="S1525" s="1">
        <f>IF(IFERROR(VLOOKUP(E1525,Store_Showcase!B2:I144,8, FALSE), TRUE)=TRUE, IF(IFERROR(VLOOKUP(E1525,Store_SRP!B2:I110,8, FALSE), TRUE)=TRUE,VLOOKUP(E1525,Store_VAM!B2:I273,8, FALSE),VLOOKUP(E1525,Store_SRP!B2:I110,8, FALSE)), VLOOKUP(E1525,Store_Showcase!B2:I144,8, FALSE))</f>
      </c>
      <c r="T1525" s="1">
        <f>VLOOKUP(G1525,Sku_Consolidated!A2:R957,18,FALSE)</f>
      </c>
      <c r="U1525" s="1" t="s">
        <v>4028</v>
      </c>
      <c r="V1525" s="1">
        <f>IF(VLOOKUP(G1525,Sku_Consolidated!A2:S957,19,FALSE)="SHOWCASE", VLOOKUP(E1525,Store_Showcase!B2:L144,11, FALSE), IF(VLOOKUP(G1525,Sku_Consolidated!A2:S957,19,FALSE)="VAM",VLOOKUP(E1525,Store_VAM!B2:L273,11, FALSE),VLOOKUP(E1525,Store_SRP!B2:L110,11, FALSE)))</f>
      </c>
      <c r="W1525" s="1">
        <f>VLOOKUP(G1525,Sku_Consolidated!A2:W957,11,FALSE)</f>
      </c>
      <c r="X1525" s="1">
        <f>VLOOKUP(G1525,Sku_Consolidated!A2:H957,8,FALSE)</f>
      </c>
      <c r="Y1525" s="1">
        <f>VLOOKUP(G1525,Sku_Consolidated!A2:I957,9,FALSE)</f>
      </c>
      <c r="Z1525" s="1" t="s">
        <v>41</v>
      </c>
      <c r="AA1525" s="1">
        <f>VLOOKUP(G1525,Sku_Consolidated!A2:E957,5,FALSE)</f>
      </c>
      <c r="AB1525" s="1">
        <f>IF(VLOOKUP(G1525,Sku_Consolidated!A2:S957,19,FALSE)="SHOWCASE", VLOOKUP(E1525,Store_Showcase!B2:N144,13, FALSE), IF(VLOOKUP(G1525,Sku_Consolidated!A2:S957,19,FALSE)="VAM",VLOOKUP(E1525,Store_VAM!B2:N273,13, FALSE),VLOOKUP(E1525,Store_SRP!B2:N110,13, FALSE)))</f>
      </c>
      <c r="AC1525" s="1">
        <f>IF(IFERROR(AB1525,TRUE)=TRUE, "-","OK")</f>
      </c>
      <c r="AD1525" s="11" t="s">
        <v>37</v>
      </c>
      <c r="AE1525" s="11" t="s">
        <v>37</v>
      </c>
      <c r="AF1525" s="1">
        <f>IF(IFERROR(VLOOKUP(E1525,Store_Showcase!B2:H144,{5}, FALSE), TRUE)=TRUE, IF(IFERROR(VLOOKUP(E1525,Store_SRP!B2:H110,{5}, FALSE), TRUE)=TRUE,VLOOKUP(E1525,Store_VAM!B2:H273,{5}, FALSE),VLOOKUP(E1525,Store_SRP!B2:H110,{5}, FALSE)), VLOOKUP(E1525,Store_Showcase!B2:H144,{5}, FALSE))</f>
      </c>
      <c r="AG1525" s="1">
        <f>IF(IFERROR(VLOOKUP(E1525,Store_Showcase!B2:H144,{6}, FALSE), TRUE)=TRUE, IF(IFERROR(VLOOKUP(E1525,Store_SRP!B2:H110,{6}, FALSE), TRUE)=TRUE,VLOOKUP(E1525,Store_VAM!B2:H273,{6}, FALSE),VLOOKUP(E1525,Store_SRP!B2:H110,{6}, FALSE)), VLOOKUP(E1525,Store_Showcase!B2:H144,{6}, FALSE))</f>
      </c>
      <c r="AH1525" s="1">
        <f>VLOOKUP(G1525,Sku_Consolidated!A2:R957,18,FALSE)</f>
      </c>
      <c r="AI1525" s="1">
        <f>VLOOKUP(G1525,Sku_Consolidated!A2:S957,19,FALSE)</f>
      </c>
      <c r="AJ1525" s="1">
        <f>VLOOKUP(G1525,Sku_Consolidated!A2:T957,20,FALSE)</f>
      </c>
    </row>
    <row r="1526" spans="1:36" x14ac:dyDescent="0.25">
      <c r="A1526" s="1">
        <v>2024</v>
      </c>
      <c r="B1526" s="1" t="s">
        <v>31</v>
      </c>
      <c r="C1526" s="1" t="s">
        <v>32</v>
      </c>
      <c r="D1526" s="1" t="s">
        <v>33</v>
      </c>
      <c r="E1526" s="9" t="s">
        <v>3953</v>
      </c>
      <c r="F1526" s="1">
        <f>IF(VLOOKUP(G1526,Sku_Consolidated!A2:S957,{19},FALSE)="SHOWCASE", VLOOKUP(E1526,Store_Showcase!B2:C144,{2}, FALSE), IF(VLOOKUP(G1526,Sku_Consolidated!A2:S957,{19},FALSE)="VAM",VLOOKUP(E1526,Store_VAM!B2:C273,{2}, FALSE),VLOOKUP(E1526,Store_SRP!B2:C110,{2}, FALSE)))</f>
      </c>
      <c r="G1526" s="1">
        <v>14281</v>
      </c>
      <c r="H1526" s="1" t="s">
        <v>1621</v>
      </c>
      <c r="I1526" s="10" t="s">
        <v>4046</v>
      </c>
      <c r="J1526" s="1">
        <f>VLOOKUP(G1526,Sku_Consolidated!A2:C957, 3, FALSE)</f>
      </c>
      <c r="K1526" s="10">
        <f>IF(J1526="PACK", I1526, 0)</f>
      </c>
      <c r="L1526" s="10">
        <f>IF(J1526="KG", I1526, I1526 * VLOOKUP(G1526,Sku_Consolidated!A2:U957,21,FALSE))</f>
      </c>
      <c r="M1526" s="10" t="s">
        <v>37</v>
      </c>
      <c r="N1526" s="11" t="s">
        <v>4047</v>
      </c>
      <c r="O1526" s="10" t="s">
        <v>4048</v>
      </c>
      <c r="P1526" s="10">
        <f>N1526 - O1526</f>
      </c>
      <c r="Q1526" s="1">
        <f>VLOOKUP(G1526,Sku_Consolidated!A2:G957,7, FALSE)</f>
      </c>
      <c r="R1526" s="1">
        <f>IF(IFERROR(VLOOKUP(E1526,Store_Showcase!B2:H144,7, FALSE), TRUE)=TRUE, IF(IFERROR(VLOOKUP(E1526,Store_SRP!B2:H110,7, FALSE), TRUE)=TRUE,VLOOKUP(E1526,Store_VAM!B2:H273,7, FALSE),VLOOKUP(E1526,Store_SRP!B2:H110,7, FALSE)), VLOOKUP(E1526,Store_Showcase!B2:H144,7, FALSE))</f>
      </c>
      <c r="S1526" s="1">
        <f>IF(IFERROR(VLOOKUP(E1526,Store_Showcase!B2:I144,8, FALSE), TRUE)=TRUE, IF(IFERROR(VLOOKUP(E1526,Store_SRP!B2:I110,8, FALSE), TRUE)=TRUE,VLOOKUP(E1526,Store_VAM!B2:I273,8, FALSE),VLOOKUP(E1526,Store_SRP!B2:I110,8, FALSE)), VLOOKUP(E1526,Store_Showcase!B2:I144,8, FALSE))</f>
      </c>
      <c r="T1526" s="1">
        <f>VLOOKUP(G1526,Sku_Consolidated!A2:R957,18,FALSE)</f>
      </c>
      <c r="U1526" s="1" t="s">
        <v>4028</v>
      </c>
      <c r="V1526" s="1">
        <f>IF(VLOOKUP(G1526,Sku_Consolidated!A2:S957,19,FALSE)="SHOWCASE", VLOOKUP(E1526,Store_Showcase!B2:L144,11, FALSE), IF(VLOOKUP(G1526,Sku_Consolidated!A2:S957,19,FALSE)="VAM",VLOOKUP(E1526,Store_VAM!B2:L273,11, FALSE),VLOOKUP(E1526,Store_SRP!B2:L110,11, FALSE)))</f>
      </c>
      <c r="W1526" s="1">
        <f>VLOOKUP(G1526,Sku_Consolidated!A2:W957,11,FALSE)</f>
      </c>
      <c r="X1526" s="1">
        <f>VLOOKUP(G1526,Sku_Consolidated!A2:H957,8,FALSE)</f>
      </c>
      <c r="Y1526" s="1">
        <f>VLOOKUP(G1526,Sku_Consolidated!A2:I957,9,FALSE)</f>
      </c>
      <c r="Z1526" s="1" t="s">
        <v>41</v>
      </c>
      <c r="AA1526" s="1">
        <f>VLOOKUP(G1526,Sku_Consolidated!A2:E957,5,FALSE)</f>
      </c>
      <c r="AB1526" s="1">
        <f>IF(VLOOKUP(G1526,Sku_Consolidated!A2:S957,19,FALSE)="SHOWCASE", VLOOKUP(E1526,Store_Showcase!B2:N144,13, FALSE), IF(VLOOKUP(G1526,Sku_Consolidated!A2:S957,19,FALSE)="VAM",VLOOKUP(E1526,Store_VAM!B2:N273,13, FALSE),VLOOKUP(E1526,Store_SRP!B2:N110,13, FALSE)))</f>
      </c>
      <c r="AC1526" s="1">
        <f>IF(IFERROR(AB1526,TRUE)=TRUE, "-","OK")</f>
      </c>
      <c r="AD1526" s="11" t="s">
        <v>37</v>
      </c>
      <c r="AE1526" s="11" t="s">
        <v>37</v>
      </c>
      <c r="AF1526" s="1">
        <f>IF(IFERROR(VLOOKUP(E1526,Store_Showcase!B2:H144,{5}, FALSE), TRUE)=TRUE, IF(IFERROR(VLOOKUP(E1526,Store_SRP!B2:H110,{5}, FALSE), TRUE)=TRUE,VLOOKUP(E1526,Store_VAM!B2:H273,{5}, FALSE),VLOOKUP(E1526,Store_SRP!B2:H110,{5}, FALSE)), VLOOKUP(E1526,Store_Showcase!B2:H144,{5}, FALSE))</f>
      </c>
      <c r="AG1526" s="1">
        <f>IF(IFERROR(VLOOKUP(E1526,Store_Showcase!B2:H144,{6}, FALSE), TRUE)=TRUE, IF(IFERROR(VLOOKUP(E1526,Store_SRP!B2:H110,{6}, FALSE), TRUE)=TRUE,VLOOKUP(E1526,Store_VAM!B2:H273,{6}, FALSE),VLOOKUP(E1526,Store_SRP!B2:H110,{6}, FALSE)), VLOOKUP(E1526,Store_Showcase!B2:H144,{6}, FALSE))</f>
      </c>
      <c r="AH1526" s="1">
        <f>VLOOKUP(G1526,Sku_Consolidated!A2:R957,18,FALSE)</f>
      </c>
      <c r="AI1526" s="1">
        <f>VLOOKUP(G1526,Sku_Consolidated!A2:S957,19,FALSE)</f>
      </c>
      <c r="AJ1526" s="1">
        <f>VLOOKUP(G1526,Sku_Consolidated!A2:T957,20,FALSE)</f>
      </c>
    </row>
    <row r="1527" spans="1:36" x14ac:dyDescent="0.25">
      <c r="A1527" s="1">
        <v>2024</v>
      </c>
      <c r="B1527" s="1" t="s">
        <v>31</v>
      </c>
      <c r="C1527" s="1" t="s">
        <v>32</v>
      </c>
      <c r="D1527" s="1" t="s">
        <v>33</v>
      </c>
      <c r="E1527" s="9" t="s">
        <v>4049</v>
      </c>
      <c r="F1527" s="1">
        <f>IF(VLOOKUP(G1527,Sku_Consolidated!A2:S957,{19},FALSE)="SHOWCASE", VLOOKUP(E1527,Store_Showcase!B2:C144,{2}, FALSE), IF(VLOOKUP(G1527,Sku_Consolidated!A2:S957,{19},FALSE)="VAM",VLOOKUP(E1527,Store_VAM!B2:C273,{2}, FALSE),VLOOKUP(E1527,Store_SRP!B2:C110,{2}, FALSE)))</f>
      </c>
      <c r="G1527" s="1">
        <v>11295</v>
      </c>
      <c r="H1527" s="1" t="s">
        <v>629</v>
      </c>
      <c r="I1527" s="10" t="s">
        <v>562</v>
      </c>
      <c r="J1527" s="1">
        <f>VLOOKUP(G1527,Sku_Consolidated!A2:C957, 3, FALSE)</f>
      </c>
      <c r="K1527" s="10">
        <f>IF(J1527="PACK", I1527, 0)</f>
      </c>
      <c r="L1527" s="10">
        <f>IF(J1527="KG", I1527, I1527 * VLOOKUP(G1527,Sku_Consolidated!A2:U957,21,FALSE))</f>
      </c>
      <c r="M1527" s="10" t="s">
        <v>37</v>
      </c>
      <c r="N1527" s="11" t="s">
        <v>4050</v>
      </c>
      <c r="O1527" s="10" t="s">
        <v>4051</v>
      </c>
      <c r="P1527" s="10">
        <f>N1527 - O1527</f>
      </c>
      <c r="Q1527" s="1">
        <f>VLOOKUP(G1527,Sku_Consolidated!A2:G957,7, FALSE)</f>
      </c>
      <c r="R1527" s="1">
        <f>IF(IFERROR(VLOOKUP(E1527,Store_Showcase!B2:H144,7, FALSE), TRUE)=TRUE, IF(IFERROR(VLOOKUP(E1527,Store_SRP!B2:H110,7, FALSE), TRUE)=TRUE,VLOOKUP(E1527,Store_VAM!B2:H273,7, FALSE),VLOOKUP(E1527,Store_SRP!B2:H110,7, FALSE)), VLOOKUP(E1527,Store_Showcase!B2:H144,7, FALSE))</f>
      </c>
      <c r="S1527" s="1">
        <f>IF(IFERROR(VLOOKUP(E1527,Store_Showcase!B2:I144,8, FALSE), TRUE)=TRUE, IF(IFERROR(VLOOKUP(E1527,Store_SRP!B2:I110,8, FALSE), TRUE)=TRUE,VLOOKUP(E1527,Store_VAM!B2:I273,8, FALSE),VLOOKUP(E1527,Store_SRP!B2:I110,8, FALSE)), VLOOKUP(E1527,Store_Showcase!B2:I144,8, FALSE))</f>
      </c>
      <c r="T1527" s="1">
        <f>VLOOKUP(G1527,Sku_Consolidated!A2:R957,18,FALSE)</f>
      </c>
      <c r="U1527" s="1" t="s">
        <v>4052</v>
      </c>
      <c r="V1527" s="1">
        <f>IF(VLOOKUP(G1527,Sku_Consolidated!A2:S957,19,FALSE)="SHOWCASE", VLOOKUP(E1527,Store_Showcase!B2:L144,11, FALSE), IF(VLOOKUP(G1527,Sku_Consolidated!A2:S957,19,FALSE)="VAM",VLOOKUP(E1527,Store_VAM!B2:L273,11, FALSE),VLOOKUP(E1527,Store_SRP!B2:L110,11, FALSE)))</f>
      </c>
      <c r="W1527" s="1">
        <f>VLOOKUP(G1527,Sku_Consolidated!A2:W957,11,FALSE)</f>
      </c>
      <c r="X1527" s="1">
        <f>VLOOKUP(G1527,Sku_Consolidated!A2:H957,8,FALSE)</f>
      </c>
      <c r="Y1527" s="1">
        <f>VLOOKUP(G1527,Sku_Consolidated!A2:I957,9,FALSE)</f>
      </c>
      <c r="Z1527" s="1" t="s">
        <v>41</v>
      </c>
      <c r="AA1527" s="1">
        <f>VLOOKUP(G1527,Sku_Consolidated!A2:E957,5,FALSE)</f>
      </c>
      <c r="AB1527" s="1">
        <f>IF(VLOOKUP(G1527,Sku_Consolidated!A2:S957,19,FALSE)="SHOWCASE", VLOOKUP(E1527,Store_Showcase!B2:N144,13, FALSE), IF(VLOOKUP(G1527,Sku_Consolidated!A2:S957,19,FALSE)="VAM",VLOOKUP(E1527,Store_VAM!B2:N273,13, FALSE),VLOOKUP(E1527,Store_SRP!B2:N110,13, FALSE)))</f>
      </c>
      <c r="AC1527" s="1">
        <f>IF(IFERROR(AB1527,TRUE)=TRUE, "-","OK")</f>
      </c>
      <c r="AD1527" s="11" t="s">
        <v>37</v>
      </c>
      <c r="AE1527" s="11" t="s">
        <v>37</v>
      </c>
      <c r="AF1527" s="1">
        <f>IF(IFERROR(VLOOKUP(E1527,Store_Showcase!B2:H144,{5}, FALSE), TRUE)=TRUE, IF(IFERROR(VLOOKUP(E1527,Store_SRP!B2:H110,{5}, FALSE), TRUE)=TRUE,VLOOKUP(E1527,Store_VAM!B2:H273,{5}, FALSE),VLOOKUP(E1527,Store_SRP!B2:H110,{5}, FALSE)), VLOOKUP(E1527,Store_Showcase!B2:H144,{5}, FALSE))</f>
      </c>
      <c r="AG1527" s="1">
        <f>IF(IFERROR(VLOOKUP(E1527,Store_Showcase!B2:H144,{6}, FALSE), TRUE)=TRUE, IF(IFERROR(VLOOKUP(E1527,Store_SRP!B2:H110,{6}, FALSE), TRUE)=TRUE,VLOOKUP(E1527,Store_VAM!B2:H273,{6}, FALSE),VLOOKUP(E1527,Store_SRP!B2:H110,{6}, FALSE)), VLOOKUP(E1527,Store_Showcase!B2:H144,{6}, FALSE))</f>
      </c>
      <c r="AH1527" s="1">
        <f>VLOOKUP(G1527,Sku_Consolidated!A2:R957,18,FALSE)</f>
      </c>
      <c r="AI1527" s="1">
        <f>VLOOKUP(G1527,Sku_Consolidated!A2:S957,19,FALSE)</f>
      </c>
      <c r="AJ1527" s="1">
        <f>VLOOKUP(G1527,Sku_Consolidated!A2:T957,20,FALSE)</f>
      </c>
    </row>
    <row r="1528" spans="1:36" x14ac:dyDescent="0.25">
      <c r="A1528" s="1">
        <v>2024</v>
      </c>
      <c r="B1528" s="1" t="s">
        <v>31</v>
      </c>
      <c r="C1528" s="1" t="s">
        <v>32</v>
      </c>
      <c r="D1528" s="1" t="s">
        <v>33</v>
      </c>
      <c r="E1528" s="9" t="s">
        <v>4049</v>
      </c>
      <c r="F1528" s="1">
        <f>IF(VLOOKUP(G1528,Sku_Consolidated!A2:S957,{19},FALSE)="SHOWCASE", VLOOKUP(E1528,Store_Showcase!B2:C144,{2}, FALSE), IF(VLOOKUP(G1528,Sku_Consolidated!A2:S957,{19},FALSE)="VAM",VLOOKUP(E1528,Store_VAM!B2:C273,{2}, FALSE),VLOOKUP(E1528,Store_SRP!B2:C110,{2}, FALSE)))</f>
      </c>
      <c r="G1528" s="1">
        <v>19862</v>
      </c>
      <c r="H1528" s="1" t="s">
        <v>466</v>
      </c>
      <c r="I1528" s="10" t="s">
        <v>1715</v>
      </c>
      <c r="J1528" s="1">
        <f>VLOOKUP(G1528,Sku_Consolidated!A2:C957, 3, FALSE)</f>
      </c>
      <c r="K1528" s="10">
        <f>IF(J1528="PACK", I1528, 0)</f>
      </c>
      <c r="L1528" s="10">
        <f>IF(J1528="KG", I1528, I1528 * VLOOKUP(G1528,Sku_Consolidated!A2:U957,21,FALSE))</f>
      </c>
      <c r="M1528" s="10" t="s">
        <v>37</v>
      </c>
      <c r="N1528" s="11" t="s">
        <v>4053</v>
      </c>
      <c r="O1528" s="10" t="s">
        <v>4054</v>
      </c>
      <c r="P1528" s="10">
        <f>N1528 - O1528</f>
      </c>
      <c r="Q1528" s="1">
        <f>VLOOKUP(G1528,Sku_Consolidated!A2:G957,7, FALSE)</f>
      </c>
      <c r="R1528" s="1">
        <f>IF(IFERROR(VLOOKUP(E1528,Store_Showcase!B2:H144,7, FALSE), TRUE)=TRUE, IF(IFERROR(VLOOKUP(E1528,Store_SRP!B2:H110,7, FALSE), TRUE)=TRUE,VLOOKUP(E1528,Store_VAM!B2:H273,7, FALSE),VLOOKUP(E1528,Store_SRP!B2:H110,7, FALSE)), VLOOKUP(E1528,Store_Showcase!B2:H144,7, FALSE))</f>
      </c>
      <c r="S1528" s="1">
        <f>IF(IFERROR(VLOOKUP(E1528,Store_Showcase!B2:I144,8, FALSE), TRUE)=TRUE, IF(IFERROR(VLOOKUP(E1528,Store_SRP!B2:I110,8, FALSE), TRUE)=TRUE,VLOOKUP(E1528,Store_VAM!B2:I273,8, FALSE),VLOOKUP(E1528,Store_SRP!B2:I110,8, FALSE)), VLOOKUP(E1528,Store_Showcase!B2:I144,8, FALSE))</f>
      </c>
      <c r="T1528" s="1">
        <f>VLOOKUP(G1528,Sku_Consolidated!A2:R957,18,FALSE)</f>
      </c>
      <c r="U1528" s="1" t="s">
        <v>4052</v>
      </c>
      <c r="V1528" s="1">
        <f>IF(VLOOKUP(G1528,Sku_Consolidated!A2:S957,19,FALSE)="SHOWCASE", VLOOKUP(E1528,Store_Showcase!B2:L144,11, FALSE), IF(VLOOKUP(G1528,Sku_Consolidated!A2:S957,19,FALSE)="VAM",VLOOKUP(E1528,Store_VAM!B2:L273,11, FALSE),VLOOKUP(E1528,Store_SRP!B2:L110,11, FALSE)))</f>
      </c>
      <c r="W1528" s="1">
        <f>VLOOKUP(G1528,Sku_Consolidated!A2:W957,11,FALSE)</f>
      </c>
      <c r="X1528" s="1">
        <f>VLOOKUP(G1528,Sku_Consolidated!A2:H957,8,FALSE)</f>
      </c>
      <c r="Y1528" s="1">
        <f>VLOOKUP(G1528,Sku_Consolidated!A2:I957,9,FALSE)</f>
      </c>
      <c r="Z1528" s="1" t="s">
        <v>41</v>
      </c>
      <c r="AA1528" s="1">
        <f>VLOOKUP(G1528,Sku_Consolidated!A2:E957,5,FALSE)</f>
      </c>
      <c r="AB1528" s="1">
        <f>IF(VLOOKUP(G1528,Sku_Consolidated!A2:S957,19,FALSE)="SHOWCASE", VLOOKUP(E1528,Store_Showcase!B2:N144,13, FALSE), IF(VLOOKUP(G1528,Sku_Consolidated!A2:S957,19,FALSE)="VAM",VLOOKUP(E1528,Store_VAM!B2:N273,13, FALSE),VLOOKUP(E1528,Store_SRP!B2:N110,13, FALSE)))</f>
      </c>
      <c r="AC1528" s="1">
        <f>IF(IFERROR(AB1528,TRUE)=TRUE, "-","OK")</f>
      </c>
      <c r="AD1528" s="11" t="s">
        <v>37</v>
      </c>
      <c r="AE1528" s="11" t="s">
        <v>37</v>
      </c>
      <c r="AF1528" s="1">
        <f>IF(IFERROR(VLOOKUP(E1528,Store_Showcase!B2:H144,{5}, FALSE), TRUE)=TRUE, IF(IFERROR(VLOOKUP(E1528,Store_SRP!B2:H110,{5}, FALSE), TRUE)=TRUE,VLOOKUP(E1528,Store_VAM!B2:H273,{5}, FALSE),VLOOKUP(E1528,Store_SRP!B2:H110,{5}, FALSE)), VLOOKUP(E1528,Store_Showcase!B2:H144,{5}, FALSE))</f>
      </c>
      <c r="AG1528" s="1">
        <f>IF(IFERROR(VLOOKUP(E1528,Store_Showcase!B2:H144,{6}, FALSE), TRUE)=TRUE, IF(IFERROR(VLOOKUP(E1528,Store_SRP!B2:H110,{6}, FALSE), TRUE)=TRUE,VLOOKUP(E1528,Store_VAM!B2:H273,{6}, FALSE),VLOOKUP(E1528,Store_SRP!B2:H110,{6}, FALSE)), VLOOKUP(E1528,Store_Showcase!B2:H144,{6}, FALSE))</f>
      </c>
      <c r="AH1528" s="1">
        <f>VLOOKUP(G1528,Sku_Consolidated!A2:R957,18,FALSE)</f>
      </c>
      <c r="AI1528" s="1">
        <f>VLOOKUP(G1528,Sku_Consolidated!A2:S957,19,FALSE)</f>
      </c>
      <c r="AJ1528" s="1">
        <f>VLOOKUP(G1528,Sku_Consolidated!A2:T957,20,FALSE)</f>
      </c>
    </row>
    <row r="1529" spans="1:36" x14ac:dyDescent="0.25">
      <c r="A1529" s="1">
        <v>2024</v>
      </c>
      <c r="B1529" s="1" t="s">
        <v>31</v>
      </c>
      <c r="C1529" s="1" t="s">
        <v>32</v>
      </c>
      <c r="D1529" s="1" t="s">
        <v>33</v>
      </c>
      <c r="E1529" s="9" t="s">
        <v>4049</v>
      </c>
      <c r="F1529" s="1">
        <f>IF(VLOOKUP(G1529,Sku_Consolidated!A2:S957,{19},FALSE)="SHOWCASE", VLOOKUP(E1529,Store_Showcase!B2:C144,{2}, FALSE), IF(VLOOKUP(G1529,Sku_Consolidated!A2:S957,{19},FALSE)="VAM",VLOOKUP(E1529,Store_VAM!B2:C273,{2}, FALSE),VLOOKUP(E1529,Store_SRP!B2:C110,{2}, FALSE)))</f>
      </c>
      <c r="G1529" s="1">
        <v>61720</v>
      </c>
      <c r="H1529" s="1" t="s">
        <v>143</v>
      </c>
      <c r="I1529" s="10" t="s">
        <v>4055</v>
      </c>
      <c r="J1529" s="1">
        <f>VLOOKUP(G1529,Sku_Consolidated!A2:C957, 3, FALSE)</f>
      </c>
      <c r="K1529" s="10">
        <f>IF(J1529="PACK", I1529, 0)</f>
      </c>
      <c r="L1529" s="10">
        <f>IF(J1529="KG", I1529, I1529 * VLOOKUP(G1529,Sku_Consolidated!A2:U957,21,FALSE))</f>
      </c>
      <c r="M1529" s="10" t="s">
        <v>37</v>
      </c>
      <c r="N1529" s="11" t="s">
        <v>4056</v>
      </c>
      <c r="O1529" s="10" t="s">
        <v>4057</v>
      </c>
      <c r="P1529" s="10">
        <f>N1529 - O1529</f>
      </c>
      <c r="Q1529" s="1">
        <f>VLOOKUP(G1529,Sku_Consolidated!A2:G957,7, FALSE)</f>
      </c>
      <c r="R1529" s="1">
        <f>IF(IFERROR(VLOOKUP(E1529,Store_Showcase!B2:H144,7, FALSE), TRUE)=TRUE, IF(IFERROR(VLOOKUP(E1529,Store_SRP!B2:H110,7, FALSE), TRUE)=TRUE,VLOOKUP(E1529,Store_VAM!B2:H273,7, FALSE),VLOOKUP(E1529,Store_SRP!B2:H110,7, FALSE)), VLOOKUP(E1529,Store_Showcase!B2:H144,7, FALSE))</f>
      </c>
      <c r="S1529" s="1">
        <f>IF(IFERROR(VLOOKUP(E1529,Store_Showcase!B2:I144,8, FALSE), TRUE)=TRUE, IF(IFERROR(VLOOKUP(E1529,Store_SRP!B2:I110,8, FALSE), TRUE)=TRUE,VLOOKUP(E1529,Store_VAM!B2:I273,8, FALSE),VLOOKUP(E1529,Store_SRP!B2:I110,8, FALSE)), VLOOKUP(E1529,Store_Showcase!B2:I144,8, FALSE))</f>
      </c>
      <c r="T1529" s="1">
        <f>VLOOKUP(G1529,Sku_Consolidated!A2:R957,18,FALSE)</f>
      </c>
      <c r="U1529" s="1" t="s">
        <v>4052</v>
      </c>
      <c r="V1529" s="1">
        <f>IF(VLOOKUP(G1529,Sku_Consolidated!A2:S957,19,FALSE)="SHOWCASE", VLOOKUP(E1529,Store_Showcase!B2:L144,11, FALSE), IF(VLOOKUP(G1529,Sku_Consolidated!A2:S957,19,FALSE)="VAM",VLOOKUP(E1529,Store_VAM!B2:L273,11, FALSE),VLOOKUP(E1529,Store_SRP!B2:L110,11, FALSE)))</f>
      </c>
      <c r="W1529" s="1">
        <f>VLOOKUP(G1529,Sku_Consolidated!A2:W957,11,FALSE)</f>
      </c>
      <c r="X1529" s="1">
        <f>VLOOKUP(G1529,Sku_Consolidated!A2:H957,8,FALSE)</f>
      </c>
      <c r="Y1529" s="1">
        <f>VLOOKUP(G1529,Sku_Consolidated!A2:I957,9,FALSE)</f>
      </c>
      <c r="Z1529" s="1" t="s">
        <v>41</v>
      </c>
      <c r="AA1529" s="1">
        <f>VLOOKUP(G1529,Sku_Consolidated!A2:E957,5,FALSE)</f>
      </c>
      <c r="AB1529" s="1">
        <f>IF(VLOOKUP(G1529,Sku_Consolidated!A2:S957,19,FALSE)="SHOWCASE", VLOOKUP(E1529,Store_Showcase!B2:N144,13, FALSE), IF(VLOOKUP(G1529,Sku_Consolidated!A2:S957,19,FALSE)="VAM",VLOOKUP(E1529,Store_VAM!B2:N273,13, FALSE),VLOOKUP(E1529,Store_SRP!B2:N110,13, FALSE)))</f>
      </c>
      <c r="AC1529" s="1">
        <f>IF(IFERROR(AB1529,TRUE)=TRUE, "-","OK")</f>
      </c>
      <c r="AD1529" s="11" t="s">
        <v>37</v>
      </c>
      <c r="AE1529" s="11" t="s">
        <v>37</v>
      </c>
      <c r="AF1529" s="1">
        <f>IF(IFERROR(VLOOKUP(E1529,Store_Showcase!B2:H144,{5}, FALSE), TRUE)=TRUE, IF(IFERROR(VLOOKUP(E1529,Store_SRP!B2:H110,{5}, FALSE), TRUE)=TRUE,VLOOKUP(E1529,Store_VAM!B2:H273,{5}, FALSE),VLOOKUP(E1529,Store_SRP!B2:H110,{5}, FALSE)), VLOOKUP(E1529,Store_Showcase!B2:H144,{5}, FALSE))</f>
      </c>
      <c r="AG1529" s="1">
        <f>IF(IFERROR(VLOOKUP(E1529,Store_Showcase!B2:H144,{6}, FALSE), TRUE)=TRUE, IF(IFERROR(VLOOKUP(E1529,Store_SRP!B2:H110,{6}, FALSE), TRUE)=TRUE,VLOOKUP(E1529,Store_VAM!B2:H273,{6}, FALSE),VLOOKUP(E1529,Store_SRP!B2:H110,{6}, FALSE)), VLOOKUP(E1529,Store_Showcase!B2:H144,{6}, FALSE))</f>
      </c>
      <c r="AH1529" s="1">
        <f>VLOOKUP(G1529,Sku_Consolidated!A2:R957,18,FALSE)</f>
      </c>
      <c r="AI1529" s="1">
        <f>VLOOKUP(G1529,Sku_Consolidated!A2:S957,19,FALSE)</f>
      </c>
      <c r="AJ1529" s="1">
        <f>VLOOKUP(G1529,Sku_Consolidated!A2:T957,20,FALSE)</f>
      </c>
    </row>
    <row r="1530" spans="1:36" x14ac:dyDescent="0.25">
      <c r="A1530" s="1">
        <v>2024</v>
      </c>
      <c r="B1530" s="1" t="s">
        <v>31</v>
      </c>
      <c r="C1530" s="1" t="s">
        <v>32</v>
      </c>
      <c r="D1530" s="1" t="s">
        <v>33</v>
      </c>
      <c r="E1530" s="9" t="s">
        <v>4049</v>
      </c>
      <c r="F1530" s="1">
        <f>IF(VLOOKUP(G1530,Sku_Consolidated!A2:S957,{19},FALSE)="SHOWCASE", VLOOKUP(E1530,Store_Showcase!B2:C144,{2}, FALSE), IF(VLOOKUP(G1530,Sku_Consolidated!A2:S957,{19},FALSE)="VAM",VLOOKUP(E1530,Store_VAM!B2:C273,{2}, FALSE),VLOOKUP(E1530,Store_SRP!B2:C110,{2}, FALSE)))</f>
      </c>
      <c r="G1530" s="1">
        <v>61721</v>
      </c>
      <c r="H1530" s="1" t="s">
        <v>42</v>
      </c>
      <c r="I1530" s="10" t="s">
        <v>4058</v>
      </c>
      <c r="J1530" s="1">
        <f>VLOOKUP(G1530,Sku_Consolidated!A2:C957, 3, FALSE)</f>
      </c>
      <c r="K1530" s="10">
        <f>IF(J1530="PACK", I1530, 0)</f>
      </c>
      <c r="L1530" s="10">
        <f>IF(J1530="KG", I1530, I1530 * VLOOKUP(G1530,Sku_Consolidated!A2:U957,21,FALSE))</f>
      </c>
      <c r="M1530" s="10" t="s">
        <v>37</v>
      </c>
      <c r="N1530" s="11" t="s">
        <v>4059</v>
      </c>
      <c r="O1530" s="10" t="s">
        <v>4060</v>
      </c>
      <c r="P1530" s="10">
        <f>N1530 - O1530</f>
      </c>
      <c r="Q1530" s="1">
        <f>VLOOKUP(G1530,Sku_Consolidated!A2:G957,7, FALSE)</f>
      </c>
      <c r="R1530" s="1">
        <f>IF(IFERROR(VLOOKUP(E1530,Store_Showcase!B2:H144,7, FALSE), TRUE)=TRUE, IF(IFERROR(VLOOKUP(E1530,Store_SRP!B2:H110,7, FALSE), TRUE)=TRUE,VLOOKUP(E1530,Store_VAM!B2:H273,7, FALSE),VLOOKUP(E1530,Store_SRP!B2:H110,7, FALSE)), VLOOKUP(E1530,Store_Showcase!B2:H144,7, FALSE))</f>
      </c>
      <c r="S1530" s="1">
        <f>IF(IFERROR(VLOOKUP(E1530,Store_Showcase!B2:I144,8, FALSE), TRUE)=TRUE, IF(IFERROR(VLOOKUP(E1530,Store_SRP!B2:I110,8, FALSE), TRUE)=TRUE,VLOOKUP(E1530,Store_VAM!B2:I273,8, FALSE),VLOOKUP(E1530,Store_SRP!B2:I110,8, FALSE)), VLOOKUP(E1530,Store_Showcase!B2:I144,8, FALSE))</f>
      </c>
      <c r="T1530" s="1">
        <f>VLOOKUP(G1530,Sku_Consolidated!A2:R957,18,FALSE)</f>
      </c>
      <c r="U1530" s="1" t="s">
        <v>4052</v>
      </c>
      <c r="V1530" s="1">
        <f>IF(VLOOKUP(G1530,Sku_Consolidated!A2:S957,19,FALSE)="SHOWCASE", VLOOKUP(E1530,Store_Showcase!B2:L144,11, FALSE), IF(VLOOKUP(G1530,Sku_Consolidated!A2:S957,19,FALSE)="VAM",VLOOKUP(E1530,Store_VAM!B2:L273,11, FALSE),VLOOKUP(E1530,Store_SRP!B2:L110,11, FALSE)))</f>
      </c>
      <c r="W1530" s="1">
        <f>VLOOKUP(G1530,Sku_Consolidated!A2:W957,11,FALSE)</f>
      </c>
      <c r="X1530" s="1">
        <f>VLOOKUP(G1530,Sku_Consolidated!A2:H957,8,FALSE)</f>
      </c>
      <c r="Y1530" s="1">
        <f>VLOOKUP(G1530,Sku_Consolidated!A2:I957,9,FALSE)</f>
      </c>
      <c r="Z1530" s="1" t="s">
        <v>41</v>
      </c>
      <c r="AA1530" s="1">
        <f>VLOOKUP(G1530,Sku_Consolidated!A2:E957,5,FALSE)</f>
      </c>
      <c r="AB1530" s="1">
        <f>IF(VLOOKUP(G1530,Sku_Consolidated!A2:S957,19,FALSE)="SHOWCASE", VLOOKUP(E1530,Store_Showcase!B2:N144,13, FALSE), IF(VLOOKUP(G1530,Sku_Consolidated!A2:S957,19,FALSE)="VAM",VLOOKUP(E1530,Store_VAM!B2:N273,13, FALSE),VLOOKUP(E1530,Store_SRP!B2:N110,13, FALSE)))</f>
      </c>
      <c r="AC1530" s="1">
        <f>IF(IFERROR(AB1530,TRUE)=TRUE, "-","OK")</f>
      </c>
      <c r="AD1530" s="11" t="s">
        <v>37</v>
      </c>
      <c r="AE1530" s="11" t="s">
        <v>37</v>
      </c>
      <c r="AF1530" s="1">
        <f>IF(IFERROR(VLOOKUP(E1530,Store_Showcase!B2:H144,{5}, FALSE), TRUE)=TRUE, IF(IFERROR(VLOOKUP(E1530,Store_SRP!B2:H110,{5}, FALSE), TRUE)=TRUE,VLOOKUP(E1530,Store_VAM!B2:H273,{5}, FALSE),VLOOKUP(E1530,Store_SRP!B2:H110,{5}, FALSE)), VLOOKUP(E1530,Store_Showcase!B2:H144,{5}, FALSE))</f>
      </c>
      <c r="AG1530" s="1">
        <f>IF(IFERROR(VLOOKUP(E1530,Store_Showcase!B2:H144,{6}, FALSE), TRUE)=TRUE, IF(IFERROR(VLOOKUP(E1530,Store_SRP!B2:H110,{6}, FALSE), TRUE)=TRUE,VLOOKUP(E1530,Store_VAM!B2:H273,{6}, FALSE),VLOOKUP(E1530,Store_SRP!B2:H110,{6}, FALSE)), VLOOKUP(E1530,Store_Showcase!B2:H144,{6}, FALSE))</f>
      </c>
      <c r="AH1530" s="1">
        <f>VLOOKUP(G1530,Sku_Consolidated!A2:R957,18,FALSE)</f>
      </c>
      <c r="AI1530" s="1">
        <f>VLOOKUP(G1530,Sku_Consolidated!A2:S957,19,FALSE)</f>
      </c>
      <c r="AJ1530" s="1">
        <f>VLOOKUP(G1530,Sku_Consolidated!A2:T957,20,FALSE)</f>
      </c>
    </row>
    <row r="1531" spans="1:36" x14ac:dyDescent="0.25">
      <c r="A1531" s="1">
        <v>2024</v>
      </c>
      <c r="B1531" s="1" t="s">
        <v>31</v>
      </c>
      <c r="C1531" s="1" t="s">
        <v>32</v>
      </c>
      <c r="D1531" s="1" t="s">
        <v>33</v>
      </c>
      <c r="E1531" s="9" t="s">
        <v>4049</v>
      </c>
      <c r="F1531" s="1">
        <f>IF(VLOOKUP(G1531,Sku_Consolidated!A2:S957,{19},FALSE)="SHOWCASE", VLOOKUP(E1531,Store_Showcase!B2:C144,{2}, FALSE), IF(VLOOKUP(G1531,Sku_Consolidated!A2:S957,{19},FALSE)="VAM",VLOOKUP(E1531,Store_VAM!B2:C273,{2}, FALSE),VLOOKUP(E1531,Store_SRP!B2:C110,{2}, FALSE)))</f>
      </c>
      <c r="G1531" s="1">
        <v>61722</v>
      </c>
      <c r="H1531" s="1" t="s">
        <v>46</v>
      </c>
      <c r="I1531" s="10" t="s">
        <v>4061</v>
      </c>
      <c r="J1531" s="1">
        <f>VLOOKUP(G1531,Sku_Consolidated!A2:C957, 3, FALSE)</f>
      </c>
      <c r="K1531" s="10">
        <f>IF(J1531="PACK", I1531, 0)</f>
      </c>
      <c r="L1531" s="10">
        <f>IF(J1531="KG", I1531, I1531 * VLOOKUP(G1531,Sku_Consolidated!A2:U957,21,FALSE))</f>
      </c>
      <c r="M1531" s="10" t="s">
        <v>37</v>
      </c>
      <c r="N1531" s="11" t="s">
        <v>4062</v>
      </c>
      <c r="O1531" s="10" t="s">
        <v>4063</v>
      </c>
      <c r="P1531" s="10">
        <f>N1531 - O1531</f>
      </c>
      <c r="Q1531" s="1">
        <f>VLOOKUP(G1531,Sku_Consolidated!A2:G957,7, FALSE)</f>
      </c>
      <c r="R1531" s="1">
        <f>IF(IFERROR(VLOOKUP(E1531,Store_Showcase!B2:H144,7, FALSE), TRUE)=TRUE, IF(IFERROR(VLOOKUP(E1531,Store_SRP!B2:H110,7, FALSE), TRUE)=TRUE,VLOOKUP(E1531,Store_VAM!B2:H273,7, FALSE),VLOOKUP(E1531,Store_SRP!B2:H110,7, FALSE)), VLOOKUP(E1531,Store_Showcase!B2:H144,7, FALSE))</f>
      </c>
      <c r="S1531" s="1">
        <f>IF(IFERROR(VLOOKUP(E1531,Store_Showcase!B2:I144,8, FALSE), TRUE)=TRUE, IF(IFERROR(VLOOKUP(E1531,Store_SRP!B2:I110,8, FALSE), TRUE)=TRUE,VLOOKUP(E1531,Store_VAM!B2:I273,8, FALSE),VLOOKUP(E1531,Store_SRP!B2:I110,8, FALSE)), VLOOKUP(E1531,Store_Showcase!B2:I144,8, FALSE))</f>
      </c>
      <c r="T1531" s="1">
        <f>VLOOKUP(G1531,Sku_Consolidated!A2:R957,18,FALSE)</f>
      </c>
      <c r="U1531" s="1" t="s">
        <v>4052</v>
      </c>
      <c r="V1531" s="1">
        <f>IF(VLOOKUP(G1531,Sku_Consolidated!A2:S957,19,FALSE)="SHOWCASE", VLOOKUP(E1531,Store_Showcase!B2:L144,11, FALSE), IF(VLOOKUP(G1531,Sku_Consolidated!A2:S957,19,FALSE)="VAM",VLOOKUP(E1531,Store_VAM!B2:L273,11, FALSE),VLOOKUP(E1531,Store_SRP!B2:L110,11, FALSE)))</f>
      </c>
      <c r="W1531" s="1">
        <f>VLOOKUP(G1531,Sku_Consolidated!A2:W957,11,FALSE)</f>
      </c>
      <c r="X1531" s="1">
        <f>VLOOKUP(G1531,Sku_Consolidated!A2:H957,8,FALSE)</f>
      </c>
      <c r="Y1531" s="1">
        <f>VLOOKUP(G1531,Sku_Consolidated!A2:I957,9,FALSE)</f>
      </c>
      <c r="Z1531" s="1" t="s">
        <v>41</v>
      </c>
      <c r="AA1531" s="1">
        <f>VLOOKUP(G1531,Sku_Consolidated!A2:E957,5,FALSE)</f>
      </c>
      <c r="AB1531" s="1">
        <f>IF(VLOOKUP(G1531,Sku_Consolidated!A2:S957,19,FALSE)="SHOWCASE", VLOOKUP(E1531,Store_Showcase!B2:N144,13, FALSE), IF(VLOOKUP(G1531,Sku_Consolidated!A2:S957,19,FALSE)="VAM",VLOOKUP(E1531,Store_VAM!B2:N273,13, FALSE),VLOOKUP(E1531,Store_SRP!B2:N110,13, FALSE)))</f>
      </c>
      <c r="AC1531" s="1">
        <f>IF(IFERROR(AB1531,TRUE)=TRUE, "-","OK")</f>
      </c>
      <c r="AD1531" s="11" t="s">
        <v>37</v>
      </c>
      <c r="AE1531" s="11" t="s">
        <v>37</v>
      </c>
      <c r="AF1531" s="1">
        <f>IF(IFERROR(VLOOKUP(E1531,Store_Showcase!B2:H144,{5}, FALSE), TRUE)=TRUE, IF(IFERROR(VLOOKUP(E1531,Store_SRP!B2:H110,{5}, FALSE), TRUE)=TRUE,VLOOKUP(E1531,Store_VAM!B2:H273,{5}, FALSE),VLOOKUP(E1531,Store_SRP!B2:H110,{5}, FALSE)), VLOOKUP(E1531,Store_Showcase!B2:H144,{5}, FALSE))</f>
      </c>
      <c r="AG1531" s="1">
        <f>IF(IFERROR(VLOOKUP(E1531,Store_Showcase!B2:H144,{6}, FALSE), TRUE)=TRUE, IF(IFERROR(VLOOKUP(E1531,Store_SRP!B2:H110,{6}, FALSE), TRUE)=TRUE,VLOOKUP(E1531,Store_VAM!B2:H273,{6}, FALSE),VLOOKUP(E1531,Store_SRP!B2:H110,{6}, FALSE)), VLOOKUP(E1531,Store_Showcase!B2:H144,{6}, FALSE))</f>
      </c>
      <c r="AH1531" s="1">
        <f>VLOOKUP(G1531,Sku_Consolidated!A2:R957,18,FALSE)</f>
      </c>
      <c r="AI1531" s="1">
        <f>VLOOKUP(G1531,Sku_Consolidated!A2:S957,19,FALSE)</f>
      </c>
      <c r="AJ1531" s="1">
        <f>VLOOKUP(G1531,Sku_Consolidated!A2:T957,20,FALSE)</f>
      </c>
    </row>
    <row r="1532" spans="1:36" x14ac:dyDescent="0.25">
      <c r="A1532" s="1">
        <v>2024</v>
      </c>
      <c r="B1532" s="1" t="s">
        <v>31</v>
      </c>
      <c r="C1532" s="1" t="s">
        <v>32</v>
      </c>
      <c r="D1532" s="1" t="s">
        <v>33</v>
      </c>
      <c r="E1532" s="9" t="s">
        <v>4049</v>
      </c>
      <c r="F1532" s="1">
        <f>IF(VLOOKUP(G1532,Sku_Consolidated!A2:S957,{19},FALSE)="SHOWCASE", VLOOKUP(E1532,Store_Showcase!B2:C144,{2}, FALSE), IF(VLOOKUP(G1532,Sku_Consolidated!A2:S957,{19},FALSE)="VAM",VLOOKUP(E1532,Store_VAM!B2:C273,{2}, FALSE),VLOOKUP(E1532,Store_SRP!B2:C110,{2}, FALSE)))</f>
      </c>
      <c r="G1532" s="1">
        <v>61734</v>
      </c>
      <c r="H1532" s="1" t="s">
        <v>62</v>
      </c>
      <c r="I1532" s="10" t="s">
        <v>4064</v>
      </c>
      <c r="J1532" s="1">
        <f>VLOOKUP(G1532,Sku_Consolidated!A2:C957, 3, FALSE)</f>
      </c>
      <c r="K1532" s="10">
        <f>IF(J1532="PACK", I1532, 0)</f>
      </c>
      <c r="L1532" s="10">
        <f>IF(J1532="KG", I1532, I1532 * VLOOKUP(G1532,Sku_Consolidated!A2:U957,21,FALSE))</f>
      </c>
      <c r="M1532" s="10" t="s">
        <v>37</v>
      </c>
      <c r="N1532" s="11" t="s">
        <v>4065</v>
      </c>
      <c r="O1532" s="10" t="s">
        <v>4066</v>
      </c>
      <c r="P1532" s="10">
        <f>N1532 - O1532</f>
      </c>
      <c r="Q1532" s="1">
        <f>VLOOKUP(G1532,Sku_Consolidated!A2:G957,7, FALSE)</f>
      </c>
      <c r="R1532" s="1">
        <f>IF(IFERROR(VLOOKUP(E1532,Store_Showcase!B2:H144,7, FALSE), TRUE)=TRUE, IF(IFERROR(VLOOKUP(E1532,Store_SRP!B2:H110,7, FALSE), TRUE)=TRUE,VLOOKUP(E1532,Store_VAM!B2:H273,7, FALSE),VLOOKUP(E1532,Store_SRP!B2:H110,7, FALSE)), VLOOKUP(E1532,Store_Showcase!B2:H144,7, FALSE))</f>
      </c>
      <c r="S1532" s="1">
        <f>IF(IFERROR(VLOOKUP(E1532,Store_Showcase!B2:I144,8, FALSE), TRUE)=TRUE, IF(IFERROR(VLOOKUP(E1532,Store_SRP!B2:I110,8, FALSE), TRUE)=TRUE,VLOOKUP(E1532,Store_VAM!B2:I273,8, FALSE),VLOOKUP(E1532,Store_SRP!B2:I110,8, FALSE)), VLOOKUP(E1532,Store_Showcase!B2:I144,8, FALSE))</f>
      </c>
      <c r="T1532" s="1">
        <f>VLOOKUP(G1532,Sku_Consolidated!A2:R957,18,FALSE)</f>
      </c>
      <c r="U1532" s="1" t="s">
        <v>4052</v>
      </c>
      <c r="V1532" s="1">
        <f>IF(VLOOKUP(G1532,Sku_Consolidated!A2:S957,19,FALSE)="SHOWCASE", VLOOKUP(E1532,Store_Showcase!B2:L144,11, FALSE), IF(VLOOKUP(G1532,Sku_Consolidated!A2:S957,19,FALSE)="VAM",VLOOKUP(E1532,Store_VAM!B2:L273,11, FALSE),VLOOKUP(E1532,Store_SRP!B2:L110,11, FALSE)))</f>
      </c>
      <c r="W1532" s="1">
        <f>VLOOKUP(G1532,Sku_Consolidated!A2:W957,11,FALSE)</f>
      </c>
      <c r="X1532" s="1">
        <f>VLOOKUP(G1532,Sku_Consolidated!A2:H957,8,FALSE)</f>
      </c>
      <c r="Y1532" s="1">
        <f>VLOOKUP(G1532,Sku_Consolidated!A2:I957,9,FALSE)</f>
      </c>
      <c r="Z1532" s="1" t="s">
        <v>41</v>
      </c>
      <c r="AA1532" s="1">
        <f>VLOOKUP(G1532,Sku_Consolidated!A2:E957,5,FALSE)</f>
      </c>
      <c r="AB1532" s="1">
        <f>IF(VLOOKUP(G1532,Sku_Consolidated!A2:S957,19,FALSE)="SHOWCASE", VLOOKUP(E1532,Store_Showcase!B2:N144,13, FALSE), IF(VLOOKUP(G1532,Sku_Consolidated!A2:S957,19,FALSE)="VAM",VLOOKUP(E1532,Store_VAM!B2:N273,13, FALSE),VLOOKUP(E1532,Store_SRP!B2:N110,13, FALSE)))</f>
      </c>
      <c r="AC1532" s="1">
        <f>IF(IFERROR(AB1532,TRUE)=TRUE, "-","OK")</f>
      </c>
      <c r="AD1532" s="11" t="s">
        <v>37</v>
      </c>
      <c r="AE1532" s="11" t="s">
        <v>37</v>
      </c>
      <c r="AF1532" s="1">
        <f>IF(IFERROR(VLOOKUP(E1532,Store_Showcase!B2:H144,{5}, FALSE), TRUE)=TRUE, IF(IFERROR(VLOOKUP(E1532,Store_SRP!B2:H110,{5}, FALSE), TRUE)=TRUE,VLOOKUP(E1532,Store_VAM!B2:H273,{5}, FALSE),VLOOKUP(E1532,Store_SRP!B2:H110,{5}, FALSE)), VLOOKUP(E1532,Store_Showcase!B2:H144,{5}, FALSE))</f>
      </c>
      <c r="AG1532" s="1">
        <f>IF(IFERROR(VLOOKUP(E1532,Store_Showcase!B2:H144,{6}, FALSE), TRUE)=TRUE, IF(IFERROR(VLOOKUP(E1532,Store_SRP!B2:H110,{6}, FALSE), TRUE)=TRUE,VLOOKUP(E1532,Store_VAM!B2:H273,{6}, FALSE),VLOOKUP(E1532,Store_SRP!B2:H110,{6}, FALSE)), VLOOKUP(E1532,Store_Showcase!B2:H144,{6}, FALSE))</f>
      </c>
      <c r="AH1532" s="1">
        <f>VLOOKUP(G1532,Sku_Consolidated!A2:R957,18,FALSE)</f>
      </c>
      <c r="AI1532" s="1">
        <f>VLOOKUP(G1532,Sku_Consolidated!A2:S957,19,FALSE)</f>
      </c>
      <c r="AJ1532" s="1">
        <f>VLOOKUP(G1532,Sku_Consolidated!A2:T957,20,FALSE)</f>
      </c>
    </row>
    <row r="1533" spans="1:36" x14ac:dyDescent="0.25">
      <c r="A1533" s="1">
        <v>2024</v>
      </c>
      <c r="B1533" s="1" t="s">
        <v>31</v>
      </c>
      <c r="C1533" s="1" t="s">
        <v>32</v>
      </c>
      <c r="D1533" s="1" t="s">
        <v>33</v>
      </c>
      <c r="E1533" s="9" t="s">
        <v>4049</v>
      </c>
      <c r="F1533" s="1">
        <f>IF(VLOOKUP(G1533,Sku_Consolidated!A2:S957,{19},FALSE)="SHOWCASE", VLOOKUP(E1533,Store_Showcase!B2:C144,{2}, FALSE), IF(VLOOKUP(G1533,Sku_Consolidated!A2:S957,{19},FALSE)="VAM",VLOOKUP(E1533,Store_VAM!B2:C273,{2}, FALSE),VLOOKUP(E1533,Store_SRP!B2:C110,{2}, FALSE)))</f>
      </c>
      <c r="G1533" s="1">
        <v>61759</v>
      </c>
      <c r="H1533" s="1" t="s">
        <v>94</v>
      </c>
      <c r="I1533" s="10" t="s">
        <v>3209</v>
      </c>
      <c r="J1533" s="1">
        <f>VLOOKUP(G1533,Sku_Consolidated!A2:C957, 3, FALSE)</f>
      </c>
      <c r="K1533" s="10">
        <f>IF(J1533="PACK", I1533, 0)</f>
      </c>
      <c r="L1533" s="10">
        <f>IF(J1533="KG", I1533, I1533 * VLOOKUP(G1533,Sku_Consolidated!A2:U957,21,FALSE))</f>
      </c>
      <c r="M1533" s="10" t="s">
        <v>37</v>
      </c>
      <c r="N1533" s="11" t="s">
        <v>4067</v>
      </c>
      <c r="O1533" s="10" t="s">
        <v>3147</v>
      </c>
      <c r="P1533" s="10">
        <f>N1533 - O1533</f>
      </c>
      <c r="Q1533" s="1">
        <f>VLOOKUP(G1533,Sku_Consolidated!A2:G957,7, FALSE)</f>
      </c>
      <c r="R1533" s="1">
        <f>IF(IFERROR(VLOOKUP(E1533,Store_Showcase!B2:H144,7, FALSE), TRUE)=TRUE, IF(IFERROR(VLOOKUP(E1533,Store_SRP!B2:H110,7, FALSE), TRUE)=TRUE,VLOOKUP(E1533,Store_VAM!B2:H273,7, FALSE),VLOOKUP(E1533,Store_SRP!B2:H110,7, FALSE)), VLOOKUP(E1533,Store_Showcase!B2:H144,7, FALSE))</f>
      </c>
      <c r="S1533" s="1">
        <f>IF(IFERROR(VLOOKUP(E1533,Store_Showcase!B2:I144,8, FALSE), TRUE)=TRUE, IF(IFERROR(VLOOKUP(E1533,Store_SRP!B2:I110,8, FALSE), TRUE)=TRUE,VLOOKUP(E1533,Store_VAM!B2:I273,8, FALSE),VLOOKUP(E1533,Store_SRP!B2:I110,8, FALSE)), VLOOKUP(E1533,Store_Showcase!B2:I144,8, FALSE))</f>
      </c>
      <c r="T1533" s="1">
        <f>VLOOKUP(G1533,Sku_Consolidated!A2:R957,18,FALSE)</f>
      </c>
      <c r="U1533" s="1" t="s">
        <v>4052</v>
      </c>
      <c r="V1533" s="1">
        <f>IF(VLOOKUP(G1533,Sku_Consolidated!A2:S957,19,FALSE)="SHOWCASE", VLOOKUP(E1533,Store_Showcase!B2:L144,11, FALSE), IF(VLOOKUP(G1533,Sku_Consolidated!A2:S957,19,FALSE)="VAM",VLOOKUP(E1533,Store_VAM!B2:L273,11, FALSE),VLOOKUP(E1533,Store_SRP!B2:L110,11, FALSE)))</f>
      </c>
      <c r="W1533" s="1">
        <f>VLOOKUP(G1533,Sku_Consolidated!A2:W957,11,FALSE)</f>
      </c>
      <c r="X1533" s="1">
        <f>VLOOKUP(G1533,Sku_Consolidated!A2:H957,8,FALSE)</f>
      </c>
      <c r="Y1533" s="1">
        <f>VLOOKUP(G1533,Sku_Consolidated!A2:I957,9,FALSE)</f>
      </c>
      <c r="Z1533" s="1" t="s">
        <v>41</v>
      </c>
      <c r="AA1533" s="1">
        <f>VLOOKUP(G1533,Sku_Consolidated!A2:E957,5,FALSE)</f>
      </c>
      <c r="AB1533" s="1">
        <f>IF(VLOOKUP(G1533,Sku_Consolidated!A2:S957,19,FALSE)="SHOWCASE", VLOOKUP(E1533,Store_Showcase!B2:N144,13, FALSE), IF(VLOOKUP(G1533,Sku_Consolidated!A2:S957,19,FALSE)="VAM",VLOOKUP(E1533,Store_VAM!B2:N273,13, FALSE),VLOOKUP(E1533,Store_SRP!B2:N110,13, FALSE)))</f>
      </c>
      <c r="AC1533" s="1">
        <f>IF(IFERROR(AB1533,TRUE)=TRUE, "-","OK")</f>
      </c>
      <c r="AD1533" s="11" t="s">
        <v>37</v>
      </c>
      <c r="AE1533" s="11" t="s">
        <v>37</v>
      </c>
      <c r="AF1533" s="1">
        <f>IF(IFERROR(VLOOKUP(E1533,Store_Showcase!B2:H144,{5}, FALSE), TRUE)=TRUE, IF(IFERROR(VLOOKUP(E1533,Store_SRP!B2:H110,{5}, FALSE), TRUE)=TRUE,VLOOKUP(E1533,Store_VAM!B2:H273,{5}, FALSE),VLOOKUP(E1533,Store_SRP!B2:H110,{5}, FALSE)), VLOOKUP(E1533,Store_Showcase!B2:H144,{5}, FALSE))</f>
      </c>
      <c r="AG1533" s="1">
        <f>IF(IFERROR(VLOOKUP(E1533,Store_Showcase!B2:H144,{6}, FALSE), TRUE)=TRUE, IF(IFERROR(VLOOKUP(E1533,Store_SRP!B2:H110,{6}, FALSE), TRUE)=TRUE,VLOOKUP(E1533,Store_VAM!B2:H273,{6}, FALSE),VLOOKUP(E1533,Store_SRP!B2:H110,{6}, FALSE)), VLOOKUP(E1533,Store_Showcase!B2:H144,{6}, FALSE))</f>
      </c>
      <c r="AH1533" s="1">
        <f>VLOOKUP(G1533,Sku_Consolidated!A2:R957,18,FALSE)</f>
      </c>
      <c r="AI1533" s="1">
        <f>VLOOKUP(G1533,Sku_Consolidated!A2:S957,19,FALSE)</f>
      </c>
      <c r="AJ1533" s="1">
        <f>VLOOKUP(G1533,Sku_Consolidated!A2:T957,20,FALSE)</f>
      </c>
    </row>
    <row r="1534" spans="1:36" x14ac:dyDescent="0.25">
      <c r="A1534" s="1">
        <v>2024</v>
      </c>
      <c r="B1534" s="1" t="s">
        <v>31</v>
      </c>
      <c r="C1534" s="1" t="s">
        <v>32</v>
      </c>
      <c r="D1534" s="1" t="s">
        <v>33</v>
      </c>
      <c r="E1534" s="9" t="s">
        <v>4049</v>
      </c>
      <c r="F1534" s="1">
        <f>IF(VLOOKUP(G1534,Sku_Consolidated!A2:S957,{19},FALSE)="SHOWCASE", VLOOKUP(E1534,Store_Showcase!B2:C144,{2}, FALSE), IF(VLOOKUP(G1534,Sku_Consolidated!A2:S957,{19},FALSE)="VAM",VLOOKUP(E1534,Store_VAM!B2:C273,{2}, FALSE),VLOOKUP(E1534,Store_SRP!B2:C110,{2}, FALSE)))</f>
      </c>
      <c r="G1534" s="1">
        <v>61762</v>
      </c>
      <c r="H1534" s="1" t="s">
        <v>252</v>
      </c>
      <c r="I1534" s="10" t="s">
        <v>4068</v>
      </c>
      <c r="J1534" s="1">
        <f>VLOOKUP(G1534,Sku_Consolidated!A2:C957, 3, FALSE)</f>
      </c>
      <c r="K1534" s="10">
        <f>IF(J1534="PACK", I1534, 0)</f>
      </c>
      <c r="L1534" s="10">
        <f>IF(J1534="KG", I1534, I1534 * VLOOKUP(G1534,Sku_Consolidated!A2:U957,21,FALSE))</f>
      </c>
      <c r="M1534" s="10" t="s">
        <v>37</v>
      </c>
      <c r="N1534" s="11" t="s">
        <v>4069</v>
      </c>
      <c r="O1534" s="10" t="s">
        <v>4070</v>
      </c>
      <c r="P1534" s="10">
        <f>N1534 - O1534</f>
      </c>
      <c r="Q1534" s="1">
        <f>VLOOKUP(G1534,Sku_Consolidated!A2:G957,7, FALSE)</f>
      </c>
      <c r="R1534" s="1">
        <f>IF(IFERROR(VLOOKUP(E1534,Store_Showcase!B2:H144,7, FALSE), TRUE)=TRUE, IF(IFERROR(VLOOKUP(E1534,Store_SRP!B2:H110,7, FALSE), TRUE)=TRUE,VLOOKUP(E1534,Store_VAM!B2:H273,7, FALSE),VLOOKUP(E1534,Store_SRP!B2:H110,7, FALSE)), VLOOKUP(E1534,Store_Showcase!B2:H144,7, FALSE))</f>
      </c>
      <c r="S1534" s="1">
        <f>IF(IFERROR(VLOOKUP(E1534,Store_Showcase!B2:I144,8, FALSE), TRUE)=TRUE, IF(IFERROR(VLOOKUP(E1534,Store_SRP!B2:I110,8, FALSE), TRUE)=TRUE,VLOOKUP(E1534,Store_VAM!B2:I273,8, FALSE),VLOOKUP(E1534,Store_SRP!B2:I110,8, FALSE)), VLOOKUP(E1534,Store_Showcase!B2:I144,8, FALSE))</f>
      </c>
      <c r="T1534" s="1">
        <f>VLOOKUP(G1534,Sku_Consolidated!A2:R957,18,FALSE)</f>
      </c>
      <c r="U1534" s="1" t="s">
        <v>4052</v>
      </c>
      <c r="V1534" s="1">
        <f>IF(VLOOKUP(G1534,Sku_Consolidated!A2:S957,19,FALSE)="SHOWCASE", VLOOKUP(E1534,Store_Showcase!B2:L144,11, FALSE), IF(VLOOKUP(G1534,Sku_Consolidated!A2:S957,19,FALSE)="VAM",VLOOKUP(E1534,Store_VAM!B2:L273,11, FALSE),VLOOKUP(E1534,Store_SRP!B2:L110,11, FALSE)))</f>
      </c>
      <c r="W1534" s="1">
        <f>VLOOKUP(G1534,Sku_Consolidated!A2:W957,11,FALSE)</f>
      </c>
      <c r="X1534" s="1">
        <f>VLOOKUP(G1534,Sku_Consolidated!A2:H957,8,FALSE)</f>
      </c>
      <c r="Y1534" s="1">
        <f>VLOOKUP(G1534,Sku_Consolidated!A2:I957,9,FALSE)</f>
      </c>
      <c r="Z1534" s="1" t="s">
        <v>41</v>
      </c>
      <c r="AA1534" s="1">
        <f>VLOOKUP(G1534,Sku_Consolidated!A2:E957,5,FALSE)</f>
      </c>
      <c r="AB1534" s="1">
        <f>IF(VLOOKUP(G1534,Sku_Consolidated!A2:S957,19,FALSE)="SHOWCASE", VLOOKUP(E1534,Store_Showcase!B2:N144,13, FALSE), IF(VLOOKUP(G1534,Sku_Consolidated!A2:S957,19,FALSE)="VAM",VLOOKUP(E1534,Store_VAM!B2:N273,13, FALSE),VLOOKUP(E1534,Store_SRP!B2:N110,13, FALSE)))</f>
      </c>
      <c r="AC1534" s="1">
        <f>IF(IFERROR(AB1534,TRUE)=TRUE, "-","OK")</f>
      </c>
      <c r="AD1534" s="11" t="s">
        <v>37</v>
      </c>
      <c r="AE1534" s="11" t="s">
        <v>37</v>
      </c>
      <c r="AF1534" s="1">
        <f>IF(IFERROR(VLOOKUP(E1534,Store_Showcase!B2:H144,{5}, FALSE), TRUE)=TRUE, IF(IFERROR(VLOOKUP(E1534,Store_SRP!B2:H110,{5}, FALSE), TRUE)=TRUE,VLOOKUP(E1534,Store_VAM!B2:H273,{5}, FALSE),VLOOKUP(E1534,Store_SRP!B2:H110,{5}, FALSE)), VLOOKUP(E1534,Store_Showcase!B2:H144,{5}, FALSE))</f>
      </c>
      <c r="AG1534" s="1">
        <f>IF(IFERROR(VLOOKUP(E1534,Store_Showcase!B2:H144,{6}, FALSE), TRUE)=TRUE, IF(IFERROR(VLOOKUP(E1534,Store_SRP!B2:H110,{6}, FALSE), TRUE)=TRUE,VLOOKUP(E1534,Store_VAM!B2:H273,{6}, FALSE),VLOOKUP(E1534,Store_SRP!B2:H110,{6}, FALSE)), VLOOKUP(E1534,Store_Showcase!B2:H144,{6}, FALSE))</f>
      </c>
      <c r="AH1534" s="1">
        <f>VLOOKUP(G1534,Sku_Consolidated!A2:R957,18,FALSE)</f>
      </c>
      <c r="AI1534" s="1">
        <f>VLOOKUP(G1534,Sku_Consolidated!A2:S957,19,FALSE)</f>
      </c>
      <c r="AJ1534" s="1">
        <f>VLOOKUP(G1534,Sku_Consolidated!A2:T957,20,FALSE)</f>
      </c>
    </row>
    <row r="1535" spans="1:36" x14ac:dyDescent="0.25">
      <c r="A1535" s="1">
        <v>2024</v>
      </c>
      <c r="B1535" s="1" t="s">
        <v>31</v>
      </c>
      <c r="C1535" s="1" t="s">
        <v>32</v>
      </c>
      <c r="D1535" s="1" t="s">
        <v>33</v>
      </c>
      <c r="E1535" s="9" t="s">
        <v>4049</v>
      </c>
      <c r="F1535" s="1">
        <f>IF(VLOOKUP(G1535,Sku_Consolidated!A2:S957,{19},FALSE)="SHOWCASE", VLOOKUP(E1535,Store_Showcase!B2:C144,{2}, FALSE), IF(VLOOKUP(G1535,Sku_Consolidated!A2:S957,{19},FALSE)="VAM",VLOOKUP(E1535,Store_VAM!B2:C273,{2}, FALSE),VLOOKUP(E1535,Store_SRP!B2:C110,{2}, FALSE)))</f>
      </c>
      <c r="G1535" s="1">
        <v>61852</v>
      </c>
      <c r="H1535" s="1" t="s">
        <v>138</v>
      </c>
      <c r="I1535" s="10" t="s">
        <v>1081</v>
      </c>
      <c r="J1535" s="1">
        <f>VLOOKUP(G1535,Sku_Consolidated!A2:C957, 3, FALSE)</f>
      </c>
      <c r="K1535" s="10">
        <f>IF(J1535="PACK", I1535, 0)</f>
      </c>
      <c r="L1535" s="10">
        <f>IF(J1535="KG", I1535, I1535 * VLOOKUP(G1535,Sku_Consolidated!A2:U957,21,FALSE))</f>
      </c>
      <c r="M1535" s="10" t="s">
        <v>37</v>
      </c>
      <c r="N1535" s="11" t="s">
        <v>4071</v>
      </c>
      <c r="O1535" s="10" t="s">
        <v>4072</v>
      </c>
      <c r="P1535" s="10">
        <f>N1535 - O1535</f>
      </c>
      <c r="Q1535" s="1">
        <f>VLOOKUP(G1535,Sku_Consolidated!A2:G957,7, FALSE)</f>
      </c>
      <c r="R1535" s="1">
        <f>IF(IFERROR(VLOOKUP(E1535,Store_Showcase!B2:H144,7, FALSE), TRUE)=TRUE, IF(IFERROR(VLOOKUP(E1535,Store_SRP!B2:H110,7, FALSE), TRUE)=TRUE,VLOOKUP(E1535,Store_VAM!B2:H273,7, FALSE),VLOOKUP(E1535,Store_SRP!B2:H110,7, FALSE)), VLOOKUP(E1535,Store_Showcase!B2:H144,7, FALSE))</f>
      </c>
      <c r="S1535" s="1">
        <f>IF(IFERROR(VLOOKUP(E1535,Store_Showcase!B2:I144,8, FALSE), TRUE)=TRUE, IF(IFERROR(VLOOKUP(E1535,Store_SRP!B2:I110,8, FALSE), TRUE)=TRUE,VLOOKUP(E1535,Store_VAM!B2:I273,8, FALSE),VLOOKUP(E1535,Store_SRP!B2:I110,8, FALSE)), VLOOKUP(E1535,Store_Showcase!B2:I144,8, FALSE))</f>
      </c>
      <c r="T1535" s="1">
        <f>VLOOKUP(G1535,Sku_Consolidated!A2:R957,18,FALSE)</f>
      </c>
      <c r="U1535" s="1" t="s">
        <v>4052</v>
      </c>
      <c r="V1535" s="1">
        <f>IF(VLOOKUP(G1535,Sku_Consolidated!A2:S957,19,FALSE)="SHOWCASE", VLOOKUP(E1535,Store_Showcase!B2:L144,11, FALSE), IF(VLOOKUP(G1535,Sku_Consolidated!A2:S957,19,FALSE)="VAM",VLOOKUP(E1535,Store_VAM!B2:L273,11, FALSE),VLOOKUP(E1535,Store_SRP!B2:L110,11, FALSE)))</f>
      </c>
      <c r="W1535" s="1">
        <f>VLOOKUP(G1535,Sku_Consolidated!A2:W957,11,FALSE)</f>
      </c>
      <c r="X1535" s="1">
        <f>VLOOKUP(G1535,Sku_Consolidated!A2:H957,8,FALSE)</f>
      </c>
      <c r="Y1535" s="1">
        <f>VLOOKUP(G1535,Sku_Consolidated!A2:I957,9,FALSE)</f>
      </c>
      <c r="Z1535" s="1" t="s">
        <v>41</v>
      </c>
      <c r="AA1535" s="1">
        <f>VLOOKUP(G1535,Sku_Consolidated!A2:E957,5,FALSE)</f>
      </c>
      <c r="AB1535" s="1">
        <f>IF(VLOOKUP(G1535,Sku_Consolidated!A2:S957,19,FALSE)="SHOWCASE", VLOOKUP(E1535,Store_Showcase!B2:N144,13, FALSE), IF(VLOOKUP(G1535,Sku_Consolidated!A2:S957,19,FALSE)="VAM",VLOOKUP(E1535,Store_VAM!B2:N273,13, FALSE),VLOOKUP(E1535,Store_SRP!B2:N110,13, FALSE)))</f>
      </c>
      <c r="AC1535" s="1">
        <f>IF(IFERROR(AB1535,TRUE)=TRUE, "-","OK")</f>
      </c>
      <c r="AD1535" s="11" t="s">
        <v>37</v>
      </c>
      <c r="AE1535" s="11" t="s">
        <v>37</v>
      </c>
      <c r="AF1535" s="1">
        <f>IF(IFERROR(VLOOKUP(E1535,Store_Showcase!B2:H144,{5}, FALSE), TRUE)=TRUE, IF(IFERROR(VLOOKUP(E1535,Store_SRP!B2:H110,{5}, FALSE), TRUE)=TRUE,VLOOKUP(E1535,Store_VAM!B2:H273,{5}, FALSE),VLOOKUP(E1535,Store_SRP!B2:H110,{5}, FALSE)), VLOOKUP(E1535,Store_Showcase!B2:H144,{5}, FALSE))</f>
      </c>
      <c r="AG1535" s="1">
        <f>IF(IFERROR(VLOOKUP(E1535,Store_Showcase!B2:H144,{6}, FALSE), TRUE)=TRUE, IF(IFERROR(VLOOKUP(E1535,Store_SRP!B2:H110,{6}, FALSE), TRUE)=TRUE,VLOOKUP(E1535,Store_VAM!B2:H273,{6}, FALSE),VLOOKUP(E1535,Store_SRP!B2:H110,{6}, FALSE)), VLOOKUP(E1535,Store_Showcase!B2:H144,{6}, FALSE))</f>
      </c>
      <c r="AH1535" s="1">
        <f>VLOOKUP(G1535,Sku_Consolidated!A2:R957,18,FALSE)</f>
      </c>
      <c r="AI1535" s="1">
        <f>VLOOKUP(G1535,Sku_Consolidated!A2:S957,19,FALSE)</f>
      </c>
      <c r="AJ1535" s="1">
        <f>VLOOKUP(G1535,Sku_Consolidated!A2:T957,20,FALSE)</f>
      </c>
    </row>
    <row r="1536" spans="1:36" x14ac:dyDescent="0.25">
      <c r="A1536" s="1">
        <v>2024</v>
      </c>
      <c r="B1536" s="1" t="s">
        <v>31</v>
      </c>
      <c r="C1536" s="1" t="s">
        <v>32</v>
      </c>
      <c r="D1536" s="1" t="s">
        <v>33</v>
      </c>
      <c r="E1536" s="9" t="s">
        <v>4049</v>
      </c>
      <c r="F1536" s="1">
        <f>IF(VLOOKUP(G1536,Sku_Consolidated!A2:S957,{19},FALSE)="SHOWCASE", VLOOKUP(E1536,Store_Showcase!B2:C144,{2}, FALSE), IF(VLOOKUP(G1536,Sku_Consolidated!A2:S957,{19},FALSE)="VAM",VLOOKUP(E1536,Store_VAM!B2:C273,{2}, FALSE),VLOOKUP(E1536,Store_SRP!B2:C110,{2}, FALSE)))</f>
      </c>
      <c r="G1536" s="1">
        <v>61814</v>
      </c>
      <c r="H1536" s="1" t="s">
        <v>1402</v>
      </c>
      <c r="I1536" s="10" t="s">
        <v>843</v>
      </c>
      <c r="J1536" s="1">
        <f>VLOOKUP(G1536,Sku_Consolidated!A2:C957, 3, FALSE)</f>
      </c>
      <c r="K1536" s="10">
        <f>IF(J1536="PACK", I1536, 0)</f>
      </c>
      <c r="L1536" s="10">
        <f>IF(J1536="KG", I1536, I1536 * VLOOKUP(G1536,Sku_Consolidated!A2:U957,21,FALSE))</f>
      </c>
      <c r="M1536" s="10" t="s">
        <v>37</v>
      </c>
      <c r="N1536" s="11" t="s">
        <v>4073</v>
      </c>
      <c r="O1536" s="10" t="s">
        <v>4074</v>
      </c>
      <c r="P1536" s="10">
        <f>N1536 - O1536</f>
      </c>
      <c r="Q1536" s="1">
        <f>VLOOKUP(G1536,Sku_Consolidated!A2:G957,7, FALSE)</f>
      </c>
      <c r="R1536" s="1">
        <f>IF(IFERROR(VLOOKUP(E1536,Store_Showcase!B2:H144,7, FALSE), TRUE)=TRUE, IF(IFERROR(VLOOKUP(E1536,Store_SRP!B2:H110,7, FALSE), TRUE)=TRUE,VLOOKUP(E1536,Store_VAM!B2:H273,7, FALSE),VLOOKUP(E1536,Store_SRP!B2:H110,7, FALSE)), VLOOKUP(E1536,Store_Showcase!B2:H144,7, FALSE))</f>
      </c>
      <c r="S1536" s="1">
        <f>IF(IFERROR(VLOOKUP(E1536,Store_Showcase!B2:I144,8, FALSE), TRUE)=TRUE, IF(IFERROR(VLOOKUP(E1536,Store_SRP!B2:I110,8, FALSE), TRUE)=TRUE,VLOOKUP(E1536,Store_VAM!B2:I273,8, FALSE),VLOOKUP(E1536,Store_SRP!B2:I110,8, FALSE)), VLOOKUP(E1536,Store_Showcase!B2:I144,8, FALSE))</f>
      </c>
      <c r="T1536" s="1">
        <f>VLOOKUP(G1536,Sku_Consolidated!A2:R957,18,FALSE)</f>
      </c>
      <c r="U1536" s="1" t="s">
        <v>4075</v>
      </c>
      <c r="V1536" s="1">
        <f>IF(VLOOKUP(G1536,Sku_Consolidated!A2:S957,19,FALSE)="SHOWCASE", VLOOKUP(E1536,Store_Showcase!B2:L144,11, FALSE), IF(VLOOKUP(G1536,Sku_Consolidated!A2:S957,19,FALSE)="VAM",VLOOKUP(E1536,Store_VAM!B2:L273,11, FALSE),VLOOKUP(E1536,Store_SRP!B2:L110,11, FALSE)))</f>
      </c>
      <c r="W1536" s="1">
        <f>VLOOKUP(G1536,Sku_Consolidated!A2:W957,11,FALSE)</f>
      </c>
      <c r="X1536" s="1">
        <f>VLOOKUP(G1536,Sku_Consolidated!A2:H957,8,FALSE)</f>
      </c>
      <c r="Y1536" s="1">
        <f>VLOOKUP(G1536,Sku_Consolidated!A2:I957,9,FALSE)</f>
      </c>
      <c r="Z1536" s="1" t="s">
        <v>41</v>
      </c>
      <c r="AA1536" s="1">
        <f>VLOOKUP(G1536,Sku_Consolidated!A2:E957,5,FALSE)</f>
      </c>
      <c r="AB1536" s="1">
        <f>IF(VLOOKUP(G1536,Sku_Consolidated!A2:S957,19,FALSE)="SHOWCASE", VLOOKUP(E1536,Store_Showcase!B2:N144,13, FALSE), IF(VLOOKUP(G1536,Sku_Consolidated!A2:S957,19,FALSE)="VAM",VLOOKUP(E1536,Store_VAM!B2:N273,13, FALSE),VLOOKUP(E1536,Store_SRP!B2:N110,13, FALSE)))</f>
      </c>
      <c r="AC1536" s="1">
        <f>IF(IFERROR(AB1536,TRUE)=TRUE, "-","OK")</f>
      </c>
      <c r="AD1536" s="11" t="s">
        <v>37</v>
      </c>
      <c r="AE1536" s="11" t="s">
        <v>37</v>
      </c>
      <c r="AF1536" s="1">
        <f>IF(IFERROR(VLOOKUP(E1536,Store_Showcase!B2:H144,{5}, FALSE), TRUE)=TRUE, IF(IFERROR(VLOOKUP(E1536,Store_SRP!B2:H110,{5}, FALSE), TRUE)=TRUE,VLOOKUP(E1536,Store_VAM!B2:H273,{5}, FALSE),VLOOKUP(E1536,Store_SRP!B2:H110,{5}, FALSE)), VLOOKUP(E1536,Store_Showcase!B2:H144,{5}, FALSE))</f>
      </c>
      <c r="AG1536" s="1">
        <f>IF(IFERROR(VLOOKUP(E1536,Store_Showcase!B2:H144,{6}, FALSE), TRUE)=TRUE, IF(IFERROR(VLOOKUP(E1536,Store_SRP!B2:H110,{6}, FALSE), TRUE)=TRUE,VLOOKUP(E1536,Store_VAM!B2:H273,{6}, FALSE),VLOOKUP(E1536,Store_SRP!B2:H110,{6}, FALSE)), VLOOKUP(E1536,Store_Showcase!B2:H144,{6}, FALSE))</f>
      </c>
      <c r="AH1536" s="1">
        <f>VLOOKUP(G1536,Sku_Consolidated!A2:R957,18,FALSE)</f>
      </c>
      <c r="AI1536" s="1">
        <f>VLOOKUP(G1536,Sku_Consolidated!A2:S957,19,FALSE)</f>
      </c>
      <c r="AJ1536" s="1">
        <f>VLOOKUP(G1536,Sku_Consolidated!A2:T957,20,FALSE)</f>
      </c>
    </row>
    <row r="1537" spans="1:36" x14ac:dyDescent="0.25">
      <c r="A1537" s="1">
        <v>2024</v>
      </c>
      <c r="B1537" s="1" t="s">
        <v>31</v>
      </c>
      <c r="C1537" s="1" t="s">
        <v>32</v>
      </c>
      <c r="D1537" s="1" t="s">
        <v>33</v>
      </c>
      <c r="E1537" s="9" t="s">
        <v>4049</v>
      </c>
      <c r="F1537" s="1">
        <f>IF(VLOOKUP(G1537,Sku_Consolidated!A2:S957,{19},FALSE)="SHOWCASE", VLOOKUP(E1537,Store_Showcase!B2:C144,{2}, FALSE), IF(VLOOKUP(G1537,Sku_Consolidated!A2:S957,{19},FALSE)="VAM",VLOOKUP(E1537,Store_VAM!B2:C273,{2}, FALSE),VLOOKUP(E1537,Store_SRP!B2:C110,{2}, FALSE)))</f>
      </c>
      <c r="G1537" s="1">
        <v>14266</v>
      </c>
      <c r="H1537" s="1" t="s">
        <v>1433</v>
      </c>
      <c r="I1537" s="10" t="s">
        <v>4076</v>
      </c>
      <c r="J1537" s="1">
        <f>VLOOKUP(G1537,Sku_Consolidated!A2:C957, 3, FALSE)</f>
      </c>
      <c r="K1537" s="10">
        <f>IF(J1537="PACK", I1537, 0)</f>
      </c>
      <c r="L1537" s="10">
        <f>IF(J1537="KG", I1537, I1537 * VLOOKUP(G1537,Sku_Consolidated!A2:U957,21,FALSE))</f>
      </c>
      <c r="M1537" s="10" t="s">
        <v>37</v>
      </c>
      <c r="N1537" s="11" t="s">
        <v>4077</v>
      </c>
      <c r="O1537" s="10" t="s">
        <v>4078</v>
      </c>
      <c r="P1537" s="10">
        <f>N1537 - O1537</f>
      </c>
      <c r="Q1537" s="1">
        <f>VLOOKUP(G1537,Sku_Consolidated!A2:G957,7, FALSE)</f>
      </c>
      <c r="R1537" s="1">
        <f>IF(IFERROR(VLOOKUP(E1537,Store_Showcase!B2:H144,7, FALSE), TRUE)=TRUE, IF(IFERROR(VLOOKUP(E1537,Store_SRP!B2:H110,7, FALSE), TRUE)=TRUE,VLOOKUP(E1537,Store_VAM!B2:H273,7, FALSE),VLOOKUP(E1537,Store_SRP!B2:H110,7, FALSE)), VLOOKUP(E1537,Store_Showcase!B2:H144,7, FALSE))</f>
      </c>
      <c r="S1537" s="1">
        <f>IF(IFERROR(VLOOKUP(E1537,Store_Showcase!B2:I144,8, FALSE), TRUE)=TRUE, IF(IFERROR(VLOOKUP(E1537,Store_SRP!B2:I110,8, FALSE), TRUE)=TRUE,VLOOKUP(E1537,Store_VAM!B2:I273,8, FALSE),VLOOKUP(E1537,Store_SRP!B2:I110,8, FALSE)), VLOOKUP(E1537,Store_Showcase!B2:I144,8, FALSE))</f>
      </c>
      <c r="T1537" s="1">
        <f>VLOOKUP(G1537,Sku_Consolidated!A2:R957,18,FALSE)</f>
      </c>
      <c r="U1537" s="1" t="s">
        <v>4079</v>
      </c>
      <c r="V1537" s="1">
        <f>IF(VLOOKUP(G1537,Sku_Consolidated!A2:S957,19,FALSE)="SHOWCASE", VLOOKUP(E1537,Store_Showcase!B2:L144,11, FALSE), IF(VLOOKUP(G1537,Sku_Consolidated!A2:S957,19,FALSE)="VAM",VLOOKUP(E1537,Store_VAM!B2:L273,11, FALSE),VLOOKUP(E1537,Store_SRP!B2:L110,11, FALSE)))</f>
      </c>
      <c r="W1537" s="1">
        <f>VLOOKUP(G1537,Sku_Consolidated!A2:W957,11,FALSE)</f>
      </c>
      <c r="X1537" s="1">
        <f>VLOOKUP(G1537,Sku_Consolidated!A2:H957,8,FALSE)</f>
      </c>
      <c r="Y1537" s="1">
        <f>VLOOKUP(G1537,Sku_Consolidated!A2:I957,9,FALSE)</f>
      </c>
      <c r="Z1537" s="1" t="s">
        <v>41</v>
      </c>
      <c r="AA1537" s="1">
        <f>VLOOKUP(G1537,Sku_Consolidated!A2:E957,5,FALSE)</f>
      </c>
      <c r="AB1537" s="1">
        <f>IF(VLOOKUP(G1537,Sku_Consolidated!A2:S957,19,FALSE)="SHOWCASE", VLOOKUP(E1537,Store_Showcase!B2:N144,13, FALSE), IF(VLOOKUP(G1537,Sku_Consolidated!A2:S957,19,FALSE)="VAM",VLOOKUP(E1537,Store_VAM!B2:N273,13, FALSE),VLOOKUP(E1537,Store_SRP!B2:N110,13, FALSE)))</f>
      </c>
      <c r="AC1537" s="1">
        <f>IF(IFERROR(AB1537,TRUE)=TRUE, "-","OK")</f>
      </c>
      <c r="AD1537" s="11" t="s">
        <v>37</v>
      </c>
      <c r="AE1537" s="11" t="s">
        <v>37</v>
      </c>
      <c r="AF1537" s="1">
        <f>IF(IFERROR(VLOOKUP(E1537,Store_Showcase!B2:H144,{5}, FALSE), TRUE)=TRUE, IF(IFERROR(VLOOKUP(E1537,Store_SRP!B2:H110,{5}, FALSE), TRUE)=TRUE,VLOOKUP(E1537,Store_VAM!B2:H273,{5}, FALSE),VLOOKUP(E1537,Store_SRP!B2:H110,{5}, FALSE)), VLOOKUP(E1537,Store_Showcase!B2:H144,{5}, FALSE))</f>
      </c>
      <c r="AG1537" s="1">
        <f>IF(IFERROR(VLOOKUP(E1537,Store_Showcase!B2:H144,{6}, FALSE), TRUE)=TRUE, IF(IFERROR(VLOOKUP(E1537,Store_SRP!B2:H110,{6}, FALSE), TRUE)=TRUE,VLOOKUP(E1537,Store_VAM!B2:H273,{6}, FALSE),VLOOKUP(E1537,Store_SRP!B2:H110,{6}, FALSE)), VLOOKUP(E1537,Store_Showcase!B2:H144,{6}, FALSE))</f>
      </c>
      <c r="AH1537" s="1">
        <f>VLOOKUP(G1537,Sku_Consolidated!A2:R957,18,FALSE)</f>
      </c>
      <c r="AI1537" s="1">
        <f>VLOOKUP(G1537,Sku_Consolidated!A2:S957,19,FALSE)</f>
      </c>
      <c r="AJ1537" s="1">
        <f>VLOOKUP(G1537,Sku_Consolidated!A2:T957,20,FALSE)</f>
      </c>
    </row>
    <row r="1538" spans="1:36" x14ac:dyDescent="0.25">
      <c r="A1538" s="1">
        <v>2024</v>
      </c>
      <c r="B1538" s="1" t="s">
        <v>31</v>
      </c>
      <c r="C1538" s="1" t="s">
        <v>32</v>
      </c>
      <c r="D1538" s="1" t="s">
        <v>33</v>
      </c>
      <c r="E1538" s="9" t="s">
        <v>4049</v>
      </c>
      <c r="F1538" s="1">
        <f>IF(VLOOKUP(G1538,Sku_Consolidated!A2:S957,{19},FALSE)="SHOWCASE", VLOOKUP(E1538,Store_Showcase!B2:C144,{2}, FALSE), IF(VLOOKUP(G1538,Sku_Consolidated!A2:S957,{19},FALSE)="VAM",VLOOKUP(E1538,Store_VAM!B2:C273,{2}, FALSE),VLOOKUP(E1538,Store_SRP!B2:C110,{2}, FALSE)))</f>
      </c>
      <c r="G1538" s="1">
        <v>14267</v>
      </c>
      <c r="H1538" s="1" t="s">
        <v>1438</v>
      </c>
      <c r="I1538" s="10" t="s">
        <v>414</v>
      </c>
      <c r="J1538" s="1">
        <f>VLOOKUP(G1538,Sku_Consolidated!A2:C957, 3, FALSE)</f>
      </c>
      <c r="K1538" s="10">
        <f>IF(J1538="PACK", I1538, 0)</f>
      </c>
      <c r="L1538" s="10">
        <f>IF(J1538="KG", I1538, I1538 * VLOOKUP(G1538,Sku_Consolidated!A2:U957,21,FALSE))</f>
      </c>
      <c r="M1538" s="10" t="s">
        <v>37</v>
      </c>
      <c r="N1538" s="11" t="s">
        <v>4080</v>
      </c>
      <c r="O1538" s="10" t="s">
        <v>4081</v>
      </c>
      <c r="P1538" s="10">
        <f>N1538 - O1538</f>
      </c>
      <c r="Q1538" s="1">
        <f>VLOOKUP(G1538,Sku_Consolidated!A2:G957,7, FALSE)</f>
      </c>
      <c r="R1538" s="1">
        <f>IF(IFERROR(VLOOKUP(E1538,Store_Showcase!B2:H144,7, FALSE), TRUE)=TRUE, IF(IFERROR(VLOOKUP(E1538,Store_SRP!B2:H110,7, FALSE), TRUE)=TRUE,VLOOKUP(E1538,Store_VAM!B2:H273,7, FALSE),VLOOKUP(E1538,Store_SRP!B2:H110,7, FALSE)), VLOOKUP(E1538,Store_Showcase!B2:H144,7, FALSE))</f>
      </c>
      <c r="S1538" s="1">
        <f>IF(IFERROR(VLOOKUP(E1538,Store_Showcase!B2:I144,8, FALSE), TRUE)=TRUE, IF(IFERROR(VLOOKUP(E1538,Store_SRP!B2:I110,8, FALSE), TRUE)=TRUE,VLOOKUP(E1538,Store_VAM!B2:I273,8, FALSE),VLOOKUP(E1538,Store_SRP!B2:I110,8, FALSE)), VLOOKUP(E1538,Store_Showcase!B2:I144,8, FALSE))</f>
      </c>
      <c r="T1538" s="1">
        <f>VLOOKUP(G1538,Sku_Consolidated!A2:R957,18,FALSE)</f>
      </c>
      <c r="U1538" s="1" t="s">
        <v>4079</v>
      </c>
      <c r="V1538" s="1">
        <f>IF(VLOOKUP(G1538,Sku_Consolidated!A2:S957,19,FALSE)="SHOWCASE", VLOOKUP(E1538,Store_Showcase!B2:L144,11, FALSE), IF(VLOOKUP(G1538,Sku_Consolidated!A2:S957,19,FALSE)="VAM",VLOOKUP(E1538,Store_VAM!B2:L273,11, FALSE),VLOOKUP(E1538,Store_SRP!B2:L110,11, FALSE)))</f>
      </c>
      <c r="W1538" s="1">
        <f>VLOOKUP(G1538,Sku_Consolidated!A2:W957,11,FALSE)</f>
      </c>
      <c r="X1538" s="1">
        <f>VLOOKUP(G1538,Sku_Consolidated!A2:H957,8,FALSE)</f>
      </c>
      <c r="Y1538" s="1">
        <f>VLOOKUP(G1538,Sku_Consolidated!A2:I957,9,FALSE)</f>
      </c>
      <c r="Z1538" s="1" t="s">
        <v>41</v>
      </c>
      <c r="AA1538" s="1">
        <f>VLOOKUP(G1538,Sku_Consolidated!A2:E957,5,FALSE)</f>
      </c>
      <c r="AB1538" s="1">
        <f>IF(VLOOKUP(G1538,Sku_Consolidated!A2:S957,19,FALSE)="SHOWCASE", VLOOKUP(E1538,Store_Showcase!B2:N144,13, FALSE), IF(VLOOKUP(G1538,Sku_Consolidated!A2:S957,19,FALSE)="VAM",VLOOKUP(E1538,Store_VAM!B2:N273,13, FALSE),VLOOKUP(E1538,Store_SRP!B2:N110,13, FALSE)))</f>
      </c>
      <c r="AC1538" s="1">
        <f>IF(IFERROR(AB1538,TRUE)=TRUE, "-","OK")</f>
      </c>
      <c r="AD1538" s="11" t="s">
        <v>37</v>
      </c>
      <c r="AE1538" s="11" t="s">
        <v>37</v>
      </c>
      <c r="AF1538" s="1">
        <f>IF(IFERROR(VLOOKUP(E1538,Store_Showcase!B2:H144,{5}, FALSE), TRUE)=TRUE, IF(IFERROR(VLOOKUP(E1538,Store_SRP!B2:H110,{5}, FALSE), TRUE)=TRUE,VLOOKUP(E1538,Store_VAM!B2:H273,{5}, FALSE),VLOOKUP(E1538,Store_SRP!B2:H110,{5}, FALSE)), VLOOKUP(E1538,Store_Showcase!B2:H144,{5}, FALSE))</f>
      </c>
      <c r="AG1538" s="1">
        <f>IF(IFERROR(VLOOKUP(E1538,Store_Showcase!B2:H144,{6}, FALSE), TRUE)=TRUE, IF(IFERROR(VLOOKUP(E1538,Store_SRP!B2:H110,{6}, FALSE), TRUE)=TRUE,VLOOKUP(E1538,Store_VAM!B2:H273,{6}, FALSE),VLOOKUP(E1538,Store_SRP!B2:H110,{6}, FALSE)), VLOOKUP(E1538,Store_Showcase!B2:H144,{6}, FALSE))</f>
      </c>
      <c r="AH1538" s="1">
        <f>VLOOKUP(G1538,Sku_Consolidated!A2:R957,18,FALSE)</f>
      </c>
      <c r="AI1538" s="1">
        <f>VLOOKUP(G1538,Sku_Consolidated!A2:S957,19,FALSE)</f>
      </c>
      <c r="AJ1538" s="1">
        <f>VLOOKUP(G1538,Sku_Consolidated!A2:T957,20,FALSE)</f>
      </c>
    </row>
    <row r="1539" spans="1:36" x14ac:dyDescent="0.25">
      <c r="A1539" s="1">
        <v>2024</v>
      </c>
      <c r="B1539" s="1" t="s">
        <v>31</v>
      </c>
      <c r="C1539" s="1" t="s">
        <v>32</v>
      </c>
      <c r="D1539" s="1" t="s">
        <v>33</v>
      </c>
      <c r="E1539" s="9" t="s">
        <v>4049</v>
      </c>
      <c r="F1539" s="1">
        <f>IF(VLOOKUP(G1539,Sku_Consolidated!A2:S957,{19},FALSE)="SHOWCASE", VLOOKUP(E1539,Store_Showcase!B2:C144,{2}, FALSE), IF(VLOOKUP(G1539,Sku_Consolidated!A2:S957,{19},FALSE)="VAM",VLOOKUP(E1539,Store_VAM!B2:C273,{2}, FALSE),VLOOKUP(E1539,Store_SRP!B2:C110,{2}, FALSE)))</f>
      </c>
      <c r="G1539" s="1">
        <v>14268</v>
      </c>
      <c r="H1539" s="1" t="s">
        <v>1442</v>
      </c>
      <c r="I1539" s="10" t="s">
        <v>4082</v>
      </c>
      <c r="J1539" s="1">
        <f>VLOOKUP(G1539,Sku_Consolidated!A2:C957, 3, FALSE)</f>
      </c>
      <c r="K1539" s="10">
        <f>IF(J1539="PACK", I1539, 0)</f>
      </c>
      <c r="L1539" s="10">
        <f>IF(J1539="KG", I1539, I1539 * VLOOKUP(G1539,Sku_Consolidated!A2:U957,21,FALSE))</f>
      </c>
      <c r="M1539" s="10" t="s">
        <v>37</v>
      </c>
      <c r="N1539" s="11" t="s">
        <v>4083</v>
      </c>
      <c r="O1539" s="10" t="s">
        <v>4084</v>
      </c>
      <c r="P1539" s="10">
        <f>N1539 - O1539</f>
      </c>
      <c r="Q1539" s="1">
        <f>VLOOKUP(G1539,Sku_Consolidated!A2:G957,7, FALSE)</f>
      </c>
      <c r="R1539" s="1">
        <f>IF(IFERROR(VLOOKUP(E1539,Store_Showcase!B2:H144,7, FALSE), TRUE)=TRUE, IF(IFERROR(VLOOKUP(E1539,Store_SRP!B2:H110,7, FALSE), TRUE)=TRUE,VLOOKUP(E1539,Store_VAM!B2:H273,7, FALSE),VLOOKUP(E1539,Store_SRP!B2:H110,7, FALSE)), VLOOKUP(E1539,Store_Showcase!B2:H144,7, FALSE))</f>
      </c>
      <c r="S1539" s="1">
        <f>IF(IFERROR(VLOOKUP(E1539,Store_Showcase!B2:I144,8, FALSE), TRUE)=TRUE, IF(IFERROR(VLOOKUP(E1539,Store_SRP!B2:I110,8, FALSE), TRUE)=TRUE,VLOOKUP(E1539,Store_VAM!B2:I273,8, FALSE),VLOOKUP(E1539,Store_SRP!B2:I110,8, FALSE)), VLOOKUP(E1539,Store_Showcase!B2:I144,8, FALSE))</f>
      </c>
      <c r="T1539" s="1">
        <f>VLOOKUP(G1539,Sku_Consolidated!A2:R957,18,FALSE)</f>
      </c>
      <c r="U1539" s="1" t="s">
        <v>4079</v>
      </c>
      <c r="V1539" s="1">
        <f>IF(VLOOKUP(G1539,Sku_Consolidated!A2:S957,19,FALSE)="SHOWCASE", VLOOKUP(E1539,Store_Showcase!B2:L144,11, FALSE), IF(VLOOKUP(G1539,Sku_Consolidated!A2:S957,19,FALSE)="VAM",VLOOKUP(E1539,Store_VAM!B2:L273,11, FALSE),VLOOKUP(E1539,Store_SRP!B2:L110,11, FALSE)))</f>
      </c>
      <c r="W1539" s="1">
        <f>VLOOKUP(G1539,Sku_Consolidated!A2:W957,11,FALSE)</f>
      </c>
      <c r="X1539" s="1">
        <f>VLOOKUP(G1539,Sku_Consolidated!A2:H957,8,FALSE)</f>
      </c>
      <c r="Y1539" s="1">
        <f>VLOOKUP(G1539,Sku_Consolidated!A2:I957,9,FALSE)</f>
      </c>
      <c r="Z1539" s="1" t="s">
        <v>41</v>
      </c>
      <c r="AA1539" s="1">
        <f>VLOOKUP(G1539,Sku_Consolidated!A2:E957,5,FALSE)</f>
      </c>
      <c r="AB1539" s="1">
        <f>IF(VLOOKUP(G1539,Sku_Consolidated!A2:S957,19,FALSE)="SHOWCASE", VLOOKUP(E1539,Store_Showcase!B2:N144,13, FALSE), IF(VLOOKUP(G1539,Sku_Consolidated!A2:S957,19,FALSE)="VAM",VLOOKUP(E1539,Store_VAM!B2:N273,13, FALSE),VLOOKUP(E1539,Store_SRP!B2:N110,13, FALSE)))</f>
      </c>
      <c r="AC1539" s="1">
        <f>IF(IFERROR(AB1539,TRUE)=TRUE, "-","OK")</f>
      </c>
      <c r="AD1539" s="11" t="s">
        <v>37</v>
      </c>
      <c r="AE1539" s="11" t="s">
        <v>37</v>
      </c>
      <c r="AF1539" s="1">
        <f>IF(IFERROR(VLOOKUP(E1539,Store_Showcase!B2:H144,{5}, FALSE), TRUE)=TRUE, IF(IFERROR(VLOOKUP(E1539,Store_SRP!B2:H110,{5}, FALSE), TRUE)=TRUE,VLOOKUP(E1539,Store_VAM!B2:H273,{5}, FALSE),VLOOKUP(E1539,Store_SRP!B2:H110,{5}, FALSE)), VLOOKUP(E1539,Store_Showcase!B2:H144,{5}, FALSE))</f>
      </c>
      <c r="AG1539" s="1">
        <f>IF(IFERROR(VLOOKUP(E1539,Store_Showcase!B2:H144,{6}, FALSE), TRUE)=TRUE, IF(IFERROR(VLOOKUP(E1539,Store_SRP!B2:H110,{6}, FALSE), TRUE)=TRUE,VLOOKUP(E1539,Store_VAM!B2:H273,{6}, FALSE),VLOOKUP(E1539,Store_SRP!B2:H110,{6}, FALSE)), VLOOKUP(E1539,Store_Showcase!B2:H144,{6}, FALSE))</f>
      </c>
      <c r="AH1539" s="1">
        <f>VLOOKUP(G1539,Sku_Consolidated!A2:R957,18,FALSE)</f>
      </c>
      <c r="AI1539" s="1">
        <f>VLOOKUP(G1539,Sku_Consolidated!A2:S957,19,FALSE)</f>
      </c>
      <c r="AJ1539" s="1">
        <f>VLOOKUP(G1539,Sku_Consolidated!A2:T957,20,FALSE)</f>
      </c>
    </row>
    <row r="1540" spans="1:36" x14ac:dyDescent="0.25">
      <c r="A1540" s="1">
        <v>2024</v>
      </c>
      <c r="B1540" s="1" t="s">
        <v>31</v>
      </c>
      <c r="C1540" s="1" t="s">
        <v>32</v>
      </c>
      <c r="D1540" s="1" t="s">
        <v>33</v>
      </c>
      <c r="E1540" s="9" t="s">
        <v>4049</v>
      </c>
      <c r="F1540" s="1">
        <f>IF(VLOOKUP(G1540,Sku_Consolidated!A2:S957,{19},FALSE)="SHOWCASE", VLOOKUP(E1540,Store_Showcase!B2:C144,{2}, FALSE), IF(VLOOKUP(G1540,Sku_Consolidated!A2:S957,{19},FALSE)="VAM",VLOOKUP(E1540,Store_VAM!B2:C273,{2}, FALSE),VLOOKUP(E1540,Store_SRP!B2:C110,{2}, FALSE)))</f>
      </c>
      <c r="G1540" s="1">
        <v>14269</v>
      </c>
      <c r="H1540" s="1" t="s">
        <v>1446</v>
      </c>
      <c r="I1540" s="10" t="s">
        <v>4085</v>
      </c>
      <c r="J1540" s="1">
        <f>VLOOKUP(G1540,Sku_Consolidated!A2:C957, 3, FALSE)</f>
      </c>
      <c r="K1540" s="10">
        <f>IF(J1540="PACK", I1540, 0)</f>
      </c>
      <c r="L1540" s="10">
        <f>IF(J1540="KG", I1540, I1540 * VLOOKUP(G1540,Sku_Consolidated!A2:U957,21,FALSE))</f>
      </c>
      <c r="M1540" s="10" t="s">
        <v>37</v>
      </c>
      <c r="N1540" s="11" t="s">
        <v>4086</v>
      </c>
      <c r="O1540" s="10" t="s">
        <v>4087</v>
      </c>
      <c r="P1540" s="10">
        <f>N1540 - O1540</f>
      </c>
      <c r="Q1540" s="1">
        <f>VLOOKUP(G1540,Sku_Consolidated!A2:G957,7, FALSE)</f>
      </c>
      <c r="R1540" s="1">
        <f>IF(IFERROR(VLOOKUP(E1540,Store_Showcase!B2:H144,7, FALSE), TRUE)=TRUE, IF(IFERROR(VLOOKUP(E1540,Store_SRP!B2:H110,7, FALSE), TRUE)=TRUE,VLOOKUP(E1540,Store_VAM!B2:H273,7, FALSE),VLOOKUP(E1540,Store_SRP!B2:H110,7, FALSE)), VLOOKUP(E1540,Store_Showcase!B2:H144,7, FALSE))</f>
      </c>
      <c r="S1540" s="1">
        <f>IF(IFERROR(VLOOKUP(E1540,Store_Showcase!B2:I144,8, FALSE), TRUE)=TRUE, IF(IFERROR(VLOOKUP(E1540,Store_SRP!B2:I110,8, FALSE), TRUE)=TRUE,VLOOKUP(E1540,Store_VAM!B2:I273,8, FALSE),VLOOKUP(E1540,Store_SRP!B2:I110,8, FALSE)), VLOOKUP(E1540,Store_Showcase!B2:I144,8, FALSE))</f>
      </c>
      <c r="T1540" s="1">
        <f>VLOOKUP(G1540,Sku_Consolidated!A2:R957,18,FALSE)</f>
      </c>
      <c r="U1540" s="1" t="s">
        <v>4079</v>
      </c>
      <c r="V1540" s="1">
        <f>IF(VLOOKUP(G1540,Sku_Consolidated!A2:S957,19,FALSE)="SHOWCASE", VLOOKUP(E1540,Store_Showcase!B2:L144,11, FALSE), IF(VLOOKUP(G1540,Sku_Consolidated!A2:S957,19,FALSE)="VAM",VLOOKUP(E1540,Store_VAM!B2:L273,11, FALSE),VLOOKUP(E1540,Store_SRP!B2:L110,11, FALSE)))</f>
      </c>
      <c r="W1540" s="1">
        <f>VLOOKUP(G1540,Sku_Consolidated!A2:W957,11,FALSE)</f>
      </c>
      <c r="X1540" s="1">
        <f>VLOOKUP(G1540,Sku_Consolidated!A2:H957,8,FALSE)</f>
      </c>
      <c r="Y1540" s="1">
        <f>VLOOKUP(G1540,Sku_Consolidated!A2:I957,9,FALSE)</f>
      </c>
      <c r="Z1540" s="1" t="s">
        <v>41</v>
      </c>
      <c r="AA1540" s="1">
        <f>VLOOKUP(G1540,Sku_Consolidated!A2:E957,5,FALSE)</f>
      </c>
      <c r="AB1540" s="1">
        <f>IF(VLOOKUP(G1540,Sku_Consolidated!A2:S957,19,FALSE)="SHOWCASE", VLOOKUP(E1540,Store_Showcase!B2:N144,13, FALSE), IF(VLOOKUP(G1540,Sku_Consolidated!A2:S957,19,FALSE)="VAM",VLOOKUP(E1540,Store_VAM!B2:N273,13, FALSE),VLOOKUP(E1540,Store_SRP!B2:N110,13, FALSE)))</f>
      </c>
      <c r="AC1540" s="1">
        <f>IF(IFERROR(AB1540,TRUE)=TRUE, "-","OK")</f>
      </c>
      <c r="AD1540" s="11" t="s">
        <v>37</v>
      </c>
      <c r="AE1540" s="11" t="s">
        <v>37</v>
      </c>
      <c r="AF1540" s="1">
        <f>IF(IFERROR(VLOOKUP(E1540,Store_Showcase!B2:H144,{5}, FALSE), TRUE)=TRUE, IF(IFERROR(VLOOKUP(E1540,Store_SRP!B2:H110,{5}, FALSE), TRUE)=TRUE,VLOOKUP(E1540,Store_VAM!B2:H273,{5}, FALSE),VLOOKUP(E1540,Store_SRP!B2:H110,{5}, FALSE)), VLOOKUP(E1540,Store_Showcase!B2:H144,{5}, FALSE))</f>
      </c>
      <c r="AG1540" s="1">
        <f>IF(IFERROR(VLOOKUP(E1540,Store_Showcase!B2:H144,{6}, FALSE), TRUE)=TRUE, IF(IFERROR(VLOOKUP(E1540,Store_SRP!B2:H110,{6}, FALSE), TRUE)=TRUE,VLOOKUP(E1540,Store_VAM!B2:H273,{6}, FALSE),VLOOKUP(E1540,Store_SRP!B2:H110,{6}, FALSE)), VLOOKUP(E1540,Store_Showcase!B2:H144,{6}, FALSE))</f>
      </c>
      <c r="AH1540" s="1">
        <f>VLOOKUP(G1540,Sku_Consolidated!A2:R957,18,FALSE)</f>
      </c>
      <c r="AI1540" s="1">
        <f>VLOOKUP(G1540,Sku_Consolidated!A2:S957,19,FALSE)</f>
      </c>
      <c r="AJ1540" s="1">
        <f>VLOOKUP(G1540,Sku_Consolidated!A2:T957,20,FALSE)</f>
      </c>
    </row>
    <row r="1541" spans="1:36" x14ac:dyDescent="0.25">
      <c r="A1541" s="1">
        <v>2024</v>
      </c>
      <c r="B1541" s="1" t="s">
        <v>31</v>
      </c>
      <c r="C1541" s="1" t="s">
        <v>32</v>
      </c>
      <c r="D1541" s="1" t="s">
        <v>33</v>
      </c>
      <c r="E1541" s="9" t="s">
        <v>4049</v>
      </c>
      <c r="F1541" s="1">
        <f>IF(VLOOKUP(G1541,Sku_Consolidated!A2:S957,{19},FALSE)="SHOWCASE", VLOOKUP(E1541,Store_Showcase!B2:C144,{2}, FALSE), IF(VLOOKUP(G1541,Sku_Consolidated!A2:S957,{19},FALSE)="VAM",VLOOKUP(E1541,Store_VAM!B2:C273,{2}, FALSE),VLOOKUP(E1541,Store_SRP!B2:C110,{2}, FALSE)))</f>
      </c>
      <c r="G1541" s="1">
        <v>14270</v>
      </c>
      <c r="H1541" s="1" t="s">
        <v>1450</v>
      </c>
      <c r="I1541" s="10" t="s">
        <v>1368</v>
      </c>
      <c r="J1541" s="1">
        <f>VLOOKUP(G1541,Sku_Consolidated!A2:C957, 3, FALSE)</f>
      </c>
      <c r="K1541" s="10">
        <f>IF(J1541="PACK", I1541, 0)</f>
      </c>
      <c r="L1541" s="10">
        <f>IF(J1541="KG", I1541, I1541 * VLOOKUP(G1541,Sku_Consolidated!A2:U957,21,FALSE))</f>
      </c>
      <c r="M1541" s="10" t="s">
        <v>37</v>
      </c>
      <c r="N1541" s="11" t="s">
        <v>4088</v>
      </c>
      <c r="O1541" s="10" t="s">
        <v>4089</v>
      </c>
      <c r="P1541" s="10">
        <f>N1541 - O1541</f>
      </c>
      <c r="Q1541" s="1">
        <f>VLOOKUP(G1541,Sku_Consolidated!A2:G957,7, FALSE)</f>
      </c>
      <c r="R1541" s="1">
        <f>IF(IFERROR(VLOOKUP(E1541,Store_Showcase!B2:H144,7, FALSE), TRUE)=TRUE, IF(IFERROR(VLOOKUP(E1541,Store_SRP!B2:H110,7, FALSE), TRUE)=TRUE,VLOOKUP(E1541,Store_VAM!B2:H273,7, FALSE),VLOOKUP(E1541,Store_SRP!B2:H110,7, FALSE)), VLOOKUP(E1541,Store_Showcase!B2:H144,7, FALSE))</f>
      </c>
      <c r="S1541" s="1">
        <f>IF(IFERROR(VLOOKUP(E1541,Store_Showcase!B2:I144,8, FALSE), TRUE)=TRUE, IF(IFERROR(VLOOKUP(E1541,Store_SRP!B2:I110,8, FALSE), TRUE)=TRUE,VLOOKUP(E1541,Store_VAM!B2:I273,8, FALSE),VLOOKUP(E1541,Store_SRP!B2:I110,8, FALSE)), VLOOKUP(E1541,Store_Showcase!B2:I144,8, FALSE))</f>
      </c>
      <c r="T1541" s="1">
        <f>VLOOKUP(G1541,Sku_Consolidated!A2:R957,18,FALSE)</f>
      </c>
      <c r="U1541" s="1" t="s">
        <v>4079</v>
      </c>
      <c r="V1541" s="1">
        <f>IF(VLOOKUP(G1541,Sku_Consolidated!A2:S957,19,FALSE)="SHOWCASE", VLOOKUP(E1541,Store_Showcase!B2:L144,11, FALSE), IF(VLOOKUP(G1541,Sku_Consolidated!A2:S957,19,FALSE)="VAM",VLOOKUP(E1541,Store_VAM!B2:L273,11, FALSE),VLOOKUP(E1541,Store_SRP!B2:L110,11, FALSE)))</f>
      </c>
      <c r="W1541" s="1">
        <f>VLOOKUP(G1541,Sku_Consolidated!A2:W957,11,FALSE)</f>
      </c>
      <c r="X1541" s="1">
        <f>VLOOKUP(G1541,Sku_Consolidated!A2:H957,8,FALSE)</f>
      </c>
      <c r="Y1541" s="1">
        <f>VLOOKUP(G1541,Sku_Consolidated!A2:I957,9,FALSE)</f>
      </c>
      <c r="Z1541" s="1" t="s">
        <v>41</v>
      </c>
      <c r="AA1541" s="1">
        <f>VLOOKUP(G1541,Sku_Consolidated!A2:E957,5,FALSE)</f>
      </c>
      <c r="AB1541" s="1">
        <f>IF(VLOOKUP(G1541,Sku_Consolidated!A2:S957,19,FALSE)="SHOWCASE", VLOOKUP(E1541,Store_Showcase!B2:N144,13, FALSE), IF(VLOOKUP(G1541,Sku_Consolidated!A2:S957,19,FALSE)="VAM",VLOOKUP(E1541,Store_VAM!B2:N273,13, FALSE),VLOOKUP(E1541,Store_SRP!B2:N110,13, FALSE)))</f>
      </c>
      <c r="AC1541" s="1">
        <f>IF(IFERROR(AB1541,TRUE)=TRUE, "-","OK")</f>
      </c>
      <c r="AD1541" s="11" t="s">
        <v>37</v>
      </c>
      <c r="AE1541" s="11" t="s">
        <v>37</v>
      </c>
      <c r="AF1541" s="1">
        <f>IF(IFERROR(VLOOKUP(E1541,Store_Showcase!B2:H144,{5}, FALSE), TRUE)=TRUE, IF(IFERROR(VLOOKUP(E1541,Store_SRP!B2:H110,{5}, FALSE), TRUE)=TRUE,VLOOKUP(E1541,Store_VAM!B2:H273,{5}, FALSE),VLOOKUP(E1541,Store_SRP!B2:H110,{5}, FALSE)), VLOOKUP(E1541,Store_Showcase!B2:H144,{5}, FALSE))</f>
      </c>
      <c r="AG1541" s="1">
        <f>IF(IFERROR(VLOOKUP(E1541,Store_Showcase!B2:H144,{6}, FALSE), TRUE)=TRUE, IF(IFERROR(VLOOKUP(E1541,Store_SRP!B2:H110,{6}, FALSE), TRUE)=TRUE,VLOOKUP(E1541,Store_VAM!B2:H273,{6}, FALSE),VLOOKUP(E1541,Store_SRP!B2:H110,{6}, FALSE)), VLOOKUP(E1541,Store_Showcase!B2:H144,{6}, FALSE))</f>
      </c>
      <c r="AH1541" s="1">
        <f>VLOOKUP(G1541,Sku_Consolidated!A2:R957,18,FALSE)</f>
      </c>
      <c r="AI1541" s="1">
        <f>VLOOKUP(G1541,Sku_Consolidated!A2:S957,19,FALSE)</f>
      </c>
      <c r="AJ1541" s="1">
        <f>VLOOKUP(G1541,Sku_Consolidated!A2:T957,20,FALSE)</f>
      </c>
    </row>
    <row r="1542" spans="1:36" x14ac:dyDescent="0.25">
      <c r="A1542" s="1">
        <v>2024</v>
      </c>
      <c r="B1542" s="1" t="s">
        <v>31</v>
      </c>
      <c r="C1542" s="1" t="s">
        <v>32</v>
      </c>
      <c r="D1542" s="1" t="s">
        <v>33</v>
      </c>
      <c r="E1542" s="9" t="s">
        <v>4049</v>
      </c>
      <c r="F1542" s="1">
        <f>IF(VLOOKUP(G1542,Sku_Consolidated!A2:S957,{19},FALSE)="SHOWCASE", VLOOKUP(E1542,Store_Showcase!B2:C144,{2}, FALSE), IF(VLOOKUP(G1542,Sku_Consolidated!A2:S957,{19},FALSE)="VAM",VLOOKUP(E1542,Store_VAM!B2:C273,{2}, FALSE),VLOOKUP(E1542,Store_SRP!B2:C110,{2}, FALSE)))</f>
      </c>
      <c r="G1542" s="1">
        <v>14275</v>
      </c>
      <c r="H1542" s="1" t="s">
        <v>1454</v>
      </c>
      <c r="I1542" s="10" t="s">
        <v>4090</v>
      </c>
      <c r="J1542" s="1">
        <f>VLOOKUP(G1542,Sku_Consolidated!A2:C957, 3, FALSE)</f>
      </c>
      <c r="K1542" s="10">
        <f>IF(J1542="PACK", I1542, 0)</f>
      </c>
      <c r="L1542" s="10">
        <f>IF(J1542="KG", I1542, I1542 * VLOOKUP(G1542,Sku_Consolidated!A2:U957,21,FALSE))</f>
      </c>
      <c r="M1542" s="10" t="s">
        <v>37</v>
      </c>
      <c r="N1542" s="11" t="s">
        <v>4091</v>
      </c>
      <c r="O1542" s="10" t="s">
        <v>4092</v>
      </c>
      <c r="P1542" s="10">
        <f>N1542 - O1542</f>
      </c>
      <c r="Q1542" s="1">
        <f>VLOOKUP(G1542,Sku_Consolidated!A2:G957,7, FALSE)</f>
      </c>
      <c r="R1542" s="1">
        <f>IF(IFERROR(VLOOKUP(E1542,Store_Showcase!B2:H144,7, FALSE), TRUE)=TRUE, IF(IFERROR(VLOOKUP(E1542,Store_SRP!B2:H110,7, FALSE), TRUE)=TRUE,VLOOKUP(E1542,Store_VAM!B2:H273,7, FALSE),VLOOKUP(E1542,Store_SRP!B2:H110,7, FALSE)), VLOOKUP(E1542,Store_Showcase!B2:H144,7, FALSE))</f>
      </c>
      <c r="S1542" s="1">
        <f>IF(IFERROR(VLOOKUP(E1542,Store_Showcase!B2:I144,8, FALSE), TRUE)=TRUE, IF(IFERROR(VLOOKUP(E1542,Store_SRP!B2:I110,8, FALSE), TRUE)=TRUE,VLOOKUP(E1542,Store_VAM!B2:I273,8, FALSE),VLOOKUP(E1542,Store_SRP!B2:I110,8, FALSE)), VLOOKUP(E1542,Store_Showcase!B2:I144,8, FALSE))</f>
      </c>
      <c r="T1542" s="1">
        <f>VLOOKUP(G1542,Sku_Consolidated!A2:R957,18,FALSE)</f>
      </c>
      <c r="U1542" s="1" t="s">
        <v>4079</v>
      </c>
      <c r="V1542" s="1">
        <f>IF(VLOOKUP(G1542,Sku_Consolidated!A2:S957,19,FALSE)="SHOWCASE", VLOOKUP(E1542,Store_Showcase!B2:L144,11, FALSE), IF(VLOOKUP(G1542,Sku_Consolidated!A2:S957,19,FALSE)="VAM",VLOOKUP(E1542,Store_VAM!B2:L273,11, FALSE),VLOOKUP(E1542,Store_SRP!B2:L110,11, FALSE)))</f>
      </c>
      <c r="W1542" s="1">
        <f>VLOOKUP(G1542,Sku_Consolidated!A2:W957,11,FALSE)</f>
      </c>
      <c r="X1542" s="1">
        <f>VLOOKUP(G1542,Sku_Consolidated!A2:H957,8,FALSE)</f>
      </c>
      <c r="Y1542" s="1">
        <f>VLOOKUP(G1542,Sku_Consolidated!A2:I957,9,FALSE)</f>
      </c>
      <c r="Z1542" s="1" t="s">
        <v>41</v>
      </c>
      <c r="AA1542" s="1">
        <f>VLOOKUP(G1542,Sku_Consolidated!A2:E957,5,FALSE)</f>
      </c>
      <c r="AB1542" s="1">
        <f>IF(VLOOKUP(G1542,Sku_Consolidated!A2:S957,19,FALSE)="SHOWCASE", VLOOKUP(E1542,Store_Showcase!B2:N144,13, FALSE), IF(VLOOKUP(G1542,Sku_Consolidated!A2:S957,19,FALSE)="VAM",VLOOKUP(E1542,Store_VAM!B2:N273,13, FALSE),VLOOKUP(E1542,Store_SRP!B2:N110,13, FALSE)))</f>
      </c>
      <c r="AC1542" s="1">
        <f>IF(IFERROR(AB1542,TRUE)=TRUE, "-","OK")</f>
      </c>
      <c r="AD1542" s="11" t="s">
        <v>37</v>
      </c>
      <c r="AE1542" s="11" t="s">
        <v>37</v>
      </c>
      <c r="AF1542" s="1">
        <f>IF(IFERROR(VLOOKUP(E1542,Store_Showcase!B2:H144,{5}, FALSE), TRUE)=TRUE, IF(IFERROR(VLOOKUP(E1542,Store_SRP!B2:H110,{5}, FALSE), TRUE)=TRUE,VLOOKUP(E1542,Store_VAM!B2:H273,{5}, FALSE),VLOOKUP(E1542,Store_SRP!B2:H110,{5}, FALSE)), VLOOKUP(E1542,Store_Showcase!B2:H144,{5}, FALSE))</f>
      </c>
      <c r="AG1542" s="1">
        <f>IF(IFERROR(VLOOKUP(E1542,Store_Showcase!B2:H144,{6}, FALSE), TRUE)=TRUE, IF(IFERROR(VLOOKUP(E1542,Store_SRP!B2:H110,{6}, FALSE), TRUE)=TRUE,VLOOKUP(E1542,Store_VAM!B2:H273,{6}, FALSE),VLOOKUP(E1542,Store_SRP!B2:H110,{6}, FALSE)), VLOOKUP(E1542,Store_Showcase!B2:H144,{6}, FALSE))</f>
      </c>
      <c r="AH1542" s="1">
        <f>VLOOKUP(G1542,Sku_Consolidated!A2:R957,18,FALSE)</f>
      </c>
      <c r="AI1542" s="1">
        <f>VLOOKUP(G1542,Sku_Consolidated!A2:S957,19,FALSE)</f>
      </c>
      <c r="AJ1542" s="1">
        <f>VLOOKUP(G1542,Sku_Consolidated!A2:T957,20,FALSE)</f>
      </c>
    </row>
    <row r="1543" spans="1:36" x14ac:dyDescent="0.25">
      <c r="A1543" s="1">
        <v>2024</v>
      </c>
      <c r="B1543" s="1" t="s">
        <v>31</v>
      </c>
      <c r="C1543" s="1" t="s">
        <v>32</v>
      </c>
      <c r="D1543" s="1" t="s">
        <v>33</v>
      </c>
      <c r="E1543" s="9" t="s">
        <v>4049</v>
      </c>
      <c r="F1543" s="1">
        <f>IF(VLOOKUP(G1543,Sku_Consolidated!A2:S957,{19},FALSE)="SHOWCASE", VLOOKUP(E1543,Store_Showcase!B2:C144,{2}, FALSE), IF(VLOOKUP(G1543,Sku_Consolidated!A2:S957,{19},FALSE)="VAM",VLOOKUP(E1543,Store_VAM!B2:C273,{2}, FALSE),VLOOKUP(E1543,Store_SRP!B2:C110,{2}, FALSE)))</f>
      </c>
      <c r="G1543" s="1">
        <v>14280</v>
      </c>
      <c r="H1543" s="1" t="s">
        <v>1458</v>
      </c>
      <c r="I1543" s="10" t="s">
        <v>4093</v>
      </c>
      <c r="J1543" s="1">
        <f>VLOOKUP(G1543,Sku_Consolidated!A2:C957, 3, FALSE)</f>
      </c>
      <c r="K1543" s="10">
        <f>IF(J1543="PACK", I1543, 0)</f>
      </c>
      <c r="L1543" s="10">
        <f>IF(J1543="KG", I1543, I1543 * VLOOKUP(G1543,Sku_Consolidated!A2:U957,21,FALSE))</f>
      </c>
      <c r="M1543" s="10" t="s">
        <v>37</v>
      </c>
      <c r="N1543" s="11" t="s">
        <v>4094</v>
      </c>
      <c r="O1543" s="10" t="s">
        <v>4095</v>
      </c>
      <c r="P1543" s="10">
        <f>N1543 - O1543</f>
      </c>
      <c r="Q1543" s="1">
        <f>VLOOKUP(G1543,Sku_Consolidated!A2:G957,7, FALSE)</f>
      </c>
      <c r="R1543" s="1">
        <f>IF(IFERROR(VLOOKUP(E1543,Store_Showcase!B2:H144,7, FALSE), TRUE)=TRUE, IF(IFERROR(VLOOKUP(E1543,Store_SRP!B2:H110,7, FALSE), TRUE)=TRUE,VLOOKUP(E1543,Store_VAM!B2:H273,7, FALSE),VLOOKUP(E1543,Store_SRP!B2:H110,7, FALSE)), VLOOKUP(E1543,Store_Showcase!B2:H144,7, FALSE))</f>
      </c>
      <c r="S1543" s="1">
        <f>IF(IFERROR(VLOOKUP(E1543,Store_Showcase!B2:I144,8, FALSE), TRUE)=TRUE, IF(IFERROR(VLOOKUP(E1543,Store_SRP!B2:I110,8, FALSE), TRUE)=TRUE,VLOOKUP(E1543,Store_VAM!B2:I273,8, FALSE),VLOOKUP(E1543,Store_SRP!B2:I110,8, FALSE)), VLOOKUP(E1543,Store_Showcase!B2:I144,8, FALSE))</f>
      </c>
      <c r="T1543" s="1">
        <f>VLOOKUP(G1543,Sku_Consolidated!A2:R957,18,FALSE)</f>
      </c>
      <c r="U1543" s="1" t="s">
        <v>4079</v>
      </c>
      <c r="V1543" s="1">
        <f>IF(VLOOKUP(G1543,Sku_Consolidated!A2:S957,19,FALSE)="SHOWCASE", VLOOKUP(E1543,Store_Showcase!B2:L144,11, FALSE), IF(VLOOKUP(G1543,Sku_Consolidated!A2:S957,19,FALSE)="VAM",VLOOKUP(E1543,Store_VAM!B2:L273,11, FALSE),VLOOKUP(E1543,Store_SRP!B2:L110,11, FALSE)))</f>
      </c>
      <c r="W1543" s="1">
        <f>VLOOKUP(G1543,Sku_Consolidated!A2:W957,11,FALSE)</f>
      </c>
      <c r="X1543" s="1">
        <f>VLOOKUP(G1543,Sku_Consolidated!A2:H957,8,FALSE)</f>
      </c>
      <c r="Y1543" s="1">
        <f>VLOOKUP(G1543,Sku_Consolidated!A2:I957,9,FALSE)</f>
      </c>
      <c r="Z1543" s="1" t="s">
        <v>41</v>
      </c>
      <c r="AA1543" s="1">
        <f>VLOOKUP(G1543,Sku_Consolidated!A2:E957,5,FALSE)</f>
      </c>
      <c r="AB1543" s="1">
        <f>IF(VLOOKUP(G1543,Sku_Consolidated!A2:S957,19,FALSE)="SHOWCASE", VLOOKUP(E1543,Store_Showcase!B2:N144,13, FALSE), IF(VLOOKUP(G1543,Sku_Consolidated!A2:S957,19,FALSE)="VAM",VLOOKUP(E1543,Store_VAM!B2:N273,13, FALSE),VLOOKUP(E1543,Store_SRP!B2:N110,13, FALSE)))</f>
      </c>
      <c r="AC1543" s="1">
        <f>IF(IFERROR(AB1543,TRUE)=TRUE, "-","OK")</f>
      </c>
      <c r="AD1543" s="11" t="s">
        <v>37</v>
      </c>
      <c r="AE1543" s="11" t="s">
        <v>37</v>
      </c>
      <c r="AF1543" s="1">
        <f>IF(IFERROR(VLOOKUP(E1543,Store_Showcase!B2:H144,{5}, FALSE), TRUE)=TRUE, IF(IFERROR(VLOOKUP(E1543,Store_SRP!B2:H110,{5}, FALSE), TRUE)=TRUE,VLOOKUP(E1543,Store_VAM!B2:H273,{5}, FALSE),VLOOKUP(E1543,Store_SRP!B2:H110,{5}, FALSE)), VLOOKUP(E1543,Store_Showcase!B2:H144,{5}, FALSE))</f>
      </c>
      <c r="AG1543" s="1">
        <f>IF(IFERROR(VLOOKUP(E1543,Store_Showcase!B2:H144,{6}, FALSE), TRUE)=TRUE, IF(IFERROR(VLOOKUP(E1543,Store_SRP!B2:H110,{6}, FALSE), TRUE)=TRUE,VLOOKUP(E1543,Store_VAM!B2:H273,{6}, FALSE),VLOOKUP(E1543,Store_SRP!B2:H110,{6}, FALSE)), VLOOKUP(E1543,Store_Showcase!B2:H144,{6}, FALSE))</f>
      </c>
      <c r="AH1543" s="1">
        <f>VLOOKUP(G1543,Sku_Consolidated!A2:R957,18,FALSE)</f>
      </c>
      <c r="AI1543" s="1">
        <f>VLOOKUP(G1543,Sku_Consolidated!A2:S957,19,FALSE)</f>
      </c>
      <c r="AJ1543" s="1">
        <f>VLOOKUP(G1543,Sku_Consolidated!A2:T957,20,FALSE)</f>
      </c>
    </row>
    <row r="1544" spans="1:36" x14ac:dyDescent="0.25">
      <c r="A1544" s="1">
        <v>2024</v>
      </c>
      <c r="B1544" s="1" t="s">
        <v>31</v>
      </c>
      <c r="C1544" s="1" t="s">
        <v>32</v>
      </c>
      <c r="D1544" s="1" t="s">
        <v>33</v>
      </c>
      <c r="E1544" s="9" t="s">
        <v>193</v>
      </c>
      <c r="F1544" s="1">
        <f>IF(VLOOKUP(G1544,Sku_Consolidated!A2:S957,{19},FALSE)="SHOWCASE", VLOOKUP(E1544,Store_Showcase!B2:C144,{2}, FALSE), IF(VLOOKUP(G1544,Sku_Consolidated!A2:S957,{19},FALSE)="VAM",VLOOKUP(E1544,Store_VAM!B2:C273,{2}, FALSE),VLOOKUP(E1544,Store_SRP!B2:C110,{2}, FALSE)))</f>
      </c>
      <c r="G1544" s="1">
        <v>14266</v>
      </c>
      <c r="H1544" s="1" t="s">
        <v>1433</v>
      </c>
      <c r="I1544" s="10" t="s">
        <v>4096</v>
      </c>
      <c r="J1544" s="1">
        <f>VLOOKUP(G1544,Sku_Consolidated!A2:C957, 3, FALSE)</f>
      </c>
      <c r="K1544" s="10">
        <f>IF(J1544="PACK", I1544, 0)</f>
      </c>
      <c r="L1544" s="10">
        <f>IF(J1544="KG", I1544, I1544 * VLOOKUP(G1544,Sku_Consolidated!A2:U957,21,FALSE))</f>
      </c>
      <c r="M1544" s="10" t="s">
        <v>37</v>
      </c>
      <c r="N1544" s="11" t="s">
        <v>4097</v>
      </c>
      <c r="O1544" s="10" t="s">
        <v>4098</v>
      </c>
      <c r="P1544" s="10">
        <f>N1544 - O1544</f>
      </c>
      <c r="Q1544" s="1">
        <f>VLOOKUP(G1544,Sku_Consolidated!A2:G957,7, FALSE)</f>
      </c>
      <c r="R1544" s="1">
        <f>IF(IFERROR(VLOOKUP(E1544,Store_Showcase!B2:H144,7, FALSE), TRUE)=TRUE, IF(IFERROR(VLOOKUP(E1544,Store_SRP!B2:H110,7, FALSE), TRUE)=TRUE,VLOOKUP(E1544,Store_VAM!B2:H273,7, FALSE),VLOOKUP(E1544,Store_SRP!B2:H110,7, FALSE)), VLOOKUP(E1544,Store_Showcase!B2:H144,7, FALSE))</f>
      </c>
      <c r="S1544" s="1">
        <f>IF(IFERROR(VLOOKUP(E1544,Store_Showcase!B2:I144,8, FALSE), TRUE)=TRUE, IF(IFERROR(VLOOKUP(E1544,Store_SRP!B2:I110,8, FALSE), TRUE)=TRUE,VLOOKUP(E1544,Store_VAM!B2:I273,8, FALSE),VLOOKUP(E1544,Store_SRP!B2:I110,8, FALSE)), VLOOKUP(E1544,Store_Showcase!B2:I144,8, FALSE))</f>
      </c>
      <c r="T1544" s="1">
        <f>VLOOKUP(G1544,Sku_Consolidated!A2:R957,18,FALSE)</f>
      </c>
      <c r="U1544" s="1" t="s">
        <v>4099</v>
      </c>
      <c r="V1544" s="1">
        <f>IF(VLOOKUP(G1544,Sku_Consolidated!A2:S957,19,FALSE)="SHOWCASE", VLOOKUP(E1544,Store_Showcase!B2:L144,11, FALSE), IF(VLOOKUP(G1544,Sku_Consolidated!A2:S957,19,FALSE)="VAM",VLOOKUP(E1544,Store_VAM!B2:L273,11, FALSE),VLOOKUP(E1544,Store_SRP!B2:L110,11, FALSE)))</f>
      </c>
      <c r="W1544" s="1">
        <f>VLOOKUP(G1544,Sku_Consolidated!A2:W957,11,FALSE)</f>
      </c>
      <c r="X1544" s="1">
        <f>VLOOKUP(G1544,Sku_Consolidated!A2:H957,8,FALSE)</f>
      </c>
      <c r="Y1544" s="1">
        <f>VLOOKUP(G1544,Sku_Consolidated!A2:I957,9,FALSE)</f>
      </c>
      <c r="Z1544" s="1" t="s">
        <v>41</v>
      </c>
      <c r="AA1544" s="1">
        <f>VLOOKUP(G1544,Sku_Consolidated!A2:E957,5,FALSE)</f>
      </c>
      <c r="AB1544" s="1">
        <f>IF(VLOOKUP(G1544,Sku_Consolidated!A2:S957,19,FALSE)="SHOWCASE", VLOOKUP(E1544,Store_Showcase!B2:N144,13, FALSE), IF(VLOOKUP(G1544,Sku_Consolidated!A2:S957,19,FALSE)="VAM",VLOOKUP(E1544,Store_VAM!B2:N273,13, FALSE),VLOOKUP(E1544,Store_SRP!B2:N110,13, FALSE)))</f>
      </c>
      <c r="AC1544" s="1">
        <f>IF(IFERROR(AB1544,TRUE)=TRUE, "-","OK")</f>
      </c>
      <c r="AD1544" s="11" t="s">
        <v>37</v>
      </c>
      <c r="AE1544" s="11" t="s">
        <v>37</v>
      </c>
      <c r="AF1544" s="1">
        <f>IF(IFERROR(VLOOKUP(E1544,Store_Showcase!B2:H144,{5}, FALSE), TRUE)=TRUE, IF(IFERROR(VLOOKUP(E1544,Store_SRP!B2:H110,{5}, FALSE), TRUE)=TRUE,VLOOKUP(E1544,Store_VAM!B2:H273,{5}, FALSE),VLOOKUP(E1544,Store_SRP!B2:H110,{5}, FALSE)), VLOOKUP(E1544,Store_Showcase!B2:H144,{5}, FALSE))</f>
      </c>
      <c r="AG1544" s="1">
        <f>IF(IFERROR(VLOOKUP(E1544,Store_Showcase!B2:H144,{6}, FALSE), TRUE)=TRUE, IF(IFERROR(VLOOKUP(E1544,Store_SRP!B2:H110,{6}, FALSE), TRUE)=TRUE,VLOOKUP(E1544,Store_VAM!B2:H273,{6}, FALSE),VLOOKUP(E1544,Store_SRP!B2:H110,{6}, FALSE)), VLOOKUP(E1544,Store_Showcase!B2:H144,{6}, FALSE))</f>
      </c>
      <c r="AH1544" s="1">
        <f>VLOOKUP(G1544,Sku_Consolidated!A2:R957,18,FALSE)</f>
      </c>
      <c r="AI1544" s="1">
        <f>VLOOKUP(G1544,Sku_Consolidated!A2:S957,19,FALSE)</f>
      </c>
      <c r="AJ1544" s="1">
        <f>VLOOKUP(G1544,Sku_Consolidated!A2:T957,20,FALSE)</f>
      </c>
    </row>
    <row r="1545" spans="1:36" x14ac:dyDescent="0.25">
      <c r="A1545" s="1">
        <v>2024</v>
      </c>
      <c r="B1545" s="1" t="s">
        <v>31</v>
      </c>
      <c r="C1545" s="1" t="s">
        <v>32</v>
      </c>
      <c r="D1545" s="1" t="s">
        <v>33</v>
      </c>
      <c r="E1545" s="9" t="s">
        <v>193</v>
      </c>
      <c r="F1545" s="1">
        <f>IF(VLOOKUP(G1545,Sku_Consolidated!A2:S957,{19},FALSE)="SHOWCASE", VLOOKUP(E1545,Store_Showcase!B2:C144,{2}, FALSE), IF(VLOOKUP(G1545,Sku_Consolidated!A2:S957,{19},FALSE)="VAM",VLOOKUP(E1545,Store_VAM!B2:C273,{2}, FALSE),VLOOKUP(E1545,Store_SRP!B2:C110,{2}, FALSE)))</f>
      </c>
      <c r="G1545" s="1">
        <v>14267</v>
      </c>
      <c r="H1545" s="1" t="s">
        <v>1438</v>
      </c>
      <c r="I1545" s="10" t="s">
        <v>4100</v>
      </c>
      <c r="J1545" s="1">
        <f>VLOOKUP(G1545,Sku_Consolidated!A2:C957, 3, FALSE)</f>
      </c>
      <c r="K1545" s="10">
        <f>IF(J1545="PACK", I1545, 0)</f>
      </c>
      <c r="L1545" s="10">
        <f>IF(J1545="KG", I1545, I1545 * VLOOKUP(G1545,Sku_Consolidated!A2:U957,21,FALSE))</f>
      </c>
      <c r="M1545" s="10" t="s">
        <v>37</v>
      </c>
      <c r="N1545" s="11" t="s">
        <v>4101</v>
      </c>
      <c r="O1545" s="10" t="s">
        <v>4102</v>
      </c>
      <c r="P1545" s="10">
        <f>N1545 - O1545</f>
      </c>
      <c r="Q1545" s="1">
        <f>VLOOKUP(G1545,Sku_Consolidated!A2:G957,7, FALSE)</f>
      </c>
      <c r="R1545" s="1">
        <f>IF(IFERROR(VLOOKUP(E1545,Store_Showcase!B2:H144,7, FALSE), TRUE)=TRUE, IF(IFERROR(VLOOKUP(E1545,Store_SRP!B2:H110,7, FALSE), TRUE)=TRUE,VLOOKUP(E1545,Store_VAM!B2:H273,7, FALSE),VLOOKUP(E1545,Store_SRP!B2:H110,7, FALSE)), VLOOKUP(E1545,Store_Showcase!B2:H144,7, FALSE))</f>
      </c>
      <c r="S1545" s="1">
        <f>IF(IFERROR(VLOOKUP(E1545,Store_Showcase!B2:I144,8, FALSE), TRUE)=TRUE, IF(IFERROR(VLOOKUP(E1545,Store_SRP!B2:I110,8, FALSE), TRUE)=TRUE,VLOOKUP(E1545,Store_VAM!B2:I273,8, FALSE),VLOOKUP(E1545,Store_SRP!B2:I110,8, FALSE)), VLOOKUP(E1545,Store_Showcase!B2:I144,8, FALSE))</f>
      </c>
      <c r="T1545" s="1">
        <f>VLOOKUP(G1545,Sku_Consolidated!A2:R957,18,FALSE)</f>
      </c>
      <c r="U1545" s="1" t="s">
        <v>4099</v>
      </c>
      <c r="V1545" s="1">
        <f>IF(VLOOKUP(G1545,Sku_Consolidated!A2:S957,19,FALSE)="SHOWCASE", VLOOKUP(E1545,Store_Showcase!B2:L144,11, FALSE), IF(VLOOKUP(G1545,Sku_Consolidated!A2:S957,19,FALSE)="VAM",VLOOKUP(E1545,Store_VAM!B2:L273,11, FALSE),VLOOKUP(E1545,Store_SRP!B2:L110,11, FALSE)))</f>
      </c>
      <c r="W1545" s="1">
        <f>VLOOKUP(G1545,Sku_Consolidated!A2:W957,11,FALSE)</f>
      </c>
      <c r="X1545" s="1">
        <f>VLOOKUP(G1545,Sku_Consolidated!A2:H957,8,FALSE)</f>
      </c>
      <c r="Y1545" s="1">
        <f>VLOOKUP(G1545,Sku_Consolidated!A2:I957,9,FALSE)</f>
      </c>
      <c r="Z1545" s="1" t="s">
        <v>41</v>
      </c>
      <c r="AA1545" s="1">
        <f>VLOOKUP(G1545,Sku_Consolidated!A2:E957,5,FALSE)</f>
      </c>
      <c r="AB1545" s="1">
        <f>IF(VLOOKUP(G1545,Sku_Consolidated!A2:S957,19,FALSE)="SHOWCASE", VLOOKUP(E1545,Store_Showcase!B2:N144,13, FALSE), IF(VLOOKUP(G1545,Sku_Consolidated!A2:S957,19,FALSE)="VAM",VLOOKUP(E1545,Store_VAM!B2:N273,13, FALSE),VLOOKUP(E1545,Store_SRP!B2:N110,13, FALSE)))</f>
      </c>
      <c r="AC1545" s="1">
        <f>IF(IFERROR(AB1545,TRUE)=TRUE, "-","OK")</f>
      </c>
      <c r="AD1545" s="11" t="s">
        <v>37</v>
      </c>
      <c r="AE1545" s="11" t="s">
        <v>37</v>
      </c>
      <c r="AF1545" s="1">
        <f>IF(IFERROR(VLOOKUP(E1545,Store_Showcase!B2:H144,{5}, FALSE), TRUE)=TRUE, IF(IFERROR(VLOOKUP(E1545,Store_SRP!B2:H110,{5}, FALSE), TRUE)=TRUE,VLOOKUP(E1545,Store_VAM!B2:H273,{5}, FALSE),VLOOKUP(E1545,Store_SRP!B2:H110,{5}, FALSE)), VLOOKUP(E1545,Store_Showcase!B2:H144,{5}, FALSE))</f>
      </c>
      <c r="AG1545" s="1">
        <f>IF(IFERROR(VLOOKUP(E1545,Store_Showcase!B2:H144,{6}, FALSE), TRUE)=TRUE, IF(IFERROR(VLOOKUP(E1545,Store_SRP!B2:H110,{6}, FALSE), TRUE)=TRUE,VLOOKUP(E1545,Store_VAM!B2:H273,{6}, FALSE),VLOOKUP(E1545,Store_SRP!B2:H110,{6}, FALSE)), VLOOKUP(E1545,Store_Showcase!B2:H144,{6}, FALSE))</f>
      </c>
      <c r="AH1545" s="1">
        <f>VLOOKUP(G1545,Sku_Consolidated!A2:R957,18,FALSE)</f>
      </c>
      <c r="AI1545" s="1">
        <f>VLOOKUP(G1545,Sku_Consolidated!A2:S957,19,FALSE)</f>
      </c>
      <c r="AJ1545" s="1">
        <f>VLOOKUP(G1545,Sku_Consolidated!A2:T957,20,FALSE)</f>
      </c>
    </row>
    <row r="1546" spans="1:36" x14ac:dyDescent="0.25">
      <c r="A1546" s="1">
        <v>2024</v>
      </c>
      <c r="B1546" s="1" t="s">
        <v>31</v>
      </c>
      <c r="C1546" s="1" t="s">
        <v>32</v>
      </c>
      <c r="D1546" s="1" t="s">
        <v>33</v>
      </c>
      <c r="E1546" s="9" t="s">
        <v>193</v>
      </c>
      <c r="F1546" s="1">
        <f>IF(VLOOKUP(G1546,Sku_Consolidated!A2:S957,{19},FALSE)="SHOWCASE", VLOOKUP(E1546,Store_Showcase!B2:C144,{2}, FALSE), IF(VLOOKUP(G1546,Sku_Consolidated!A2:S957,{19},FALSE)="VAM",VLOOKUP(E1546,Store_VAM!B2:C273,{2}, FALSE),VLOOKUP(E1546,Store_SRP!B2:C110,{2}, FALSE)))</f>
      </c>
      <c r="G1546" s="1">
        <v>14268</v>
      </c>
      <c r="H1546" s="1" t="s">
        <v>1442</v>
      </c>
      <c r="I1546" s="10" t="s">
        <v>4103</v>
      </c>
      <c r="J1546" s="1">
        <f>VLOOKUP(G1546,Sku_Consolidated!A2:C957, 3, FALSE)</f>
      </c>
      <c r="K1546" s="10">
        <f>IF(J1546="PACK", I1546, 0)</f>
      </c>
      <c r="L1546" s="10">
        <f>IF(J1546="KG", I1546, I1546 * VLOOKUP(G1546,Sku_Consolidated!A2:U957,21,FALSE))</f>
      </c>
      <c r="M1546" s="10" t="s">
        <v>37</v>
      </c>
      <c r="N1546" s="11" t="s">
        <v>4104</v>
      </c>
      <c r="O1546" s="10" t="s">
        <v>4105</v>
      </c>
      <c r="P1546" s="10">
        <f>N1546 - O1546</f>
      </c>
      <c r="Q1546" s="1">
        <f>VLOOKUP(G1546,Sku_Consolidated!A2:G957,7, FALSE)</f>
      </c>
      <c r="R1546" s="1">
        <f>IF(IFERROR(VLOOKUP(E1546,Store_Showcase!B2:H144,7, FALSE), TRUE)=TRUE, IF(IFERROR(VLOOKUP(E1546,Store_SRP!B2:H110,7, FALSE), TRUE)=TRUE,VLOOKUP(E1546,Store_VAM!B2:H273,7, FALSE),VLOOKUP(E1546,Store_SRP!B2:H110,7, FALSE)), VLOOKUP(E1546,Store_Showcase!B2:H144,7, FALSE))</f>
      </c>
      <c r="S1546" s="1">
        <f>IF(IFERROR(VLOOKUP(E1546,Store_Showcase!B2:I144,8, FALSE), TRUE)=TRUE, IF(IFERROR(VLOOKUP(E1546,Store_SRP!B2:I110,8, FALSE), TRUE)=TRUE,VLOOKUP(E1546,Store_VAM!B2:I273,8, FALSE),VLOOKUP(E1546,Store_SRP!B2:I110,8, FALSE)), VLOOKUP(E1546,Store_Showcase!B2:I144,8, FALSE))</f>
      </c>
      <c r="T1546" s="1">
        <f>VLOOKUP(G1546,Sku_Consolidated!A2:R957,18,FALSE)</f>
      </c>
      <c r="U1546" s="1" t="s">
        <v>4099</v>
      </c>
      <c r="V1546" s="1">
        <f>IF(VLOOKUP(G1546,Sku_Consolidated!A2:S957,19,FALSE)="SHOWCASE", VLOOKUP(E1546,Store_Showcase!B2:L144,11, FALSE), IF(VLOOKUP(G1546,Sku_Consolidated!A2:S957,19,FALSE)="VAM",VLOOKUP(E1546,Store_VAM!B2:L273,11, FALSE),VLOOKUP(E1546,Store_SRP!B2:L110,11, FALSE)))</f>
      </c>
      <c r="W1546" s="1">
        <f>VLOOKUP(G1546,Sku_Consolidated!A2:W957,11,FALSE)</f>
      </c>
      <c r="X1546" s="1">
        <f>VLOOKUP(G1546,Sku_Consolidated!A2:H957,8,FALSE)</f>
      </c>
      <c r="Y1546" s="1">
        <f>VLOOKUP(G1546,Sku_Consolidated!A2:I957,9,FALSE)</f>
      </c>
      <c r="Z1546" s="1" t="s">
        <v>41</v>
      </c>
      <c r="AA1546" s="1">
        <f>VLOOKUP(G1546,Sku_Consolidated!A2:E957,5,FALSE)</f>
      </c>
      <c r="AB1546" s="1">
        <f>IF(VLOOKUP(G1546,Sku_Consolidated!A2:S957,19,FALSE)="SHOWCASE", VLOOKUP(E1546,Store_Showcase!B2:N144,13, FALSE), IF(VLOOKUP(G1546,Sku_Consolidated!A2:S957,19,FALSE)="VAM",VLOOKUP(E1546,Store_VAM!B2:N273,13, FALSE),VLOOKUP(E1546,Store_SRP!B2:N110,13, FALSE)))</f>
      </c>
      <c r="AC1546" s="1">
        <f>IF(IFERROR(AB1546,TRUE)=TRUE, "-","OK")</f>
      </c>
      <c r="AD1546" s="11" t="s">
        <v>37</v>
      </c>
      <c r="AE1546" s="11" t="s">
        <v>37</v>
      </c>
      <c r="AF1546" s="1">
        <f>IF(IFERROR(VLOOKUP(E1546,Store_Showcase!B2:H144,{5}, FALSE), TRUE)=TRUE, IF(IFERROR(VLOOKUP(E1546,Store_SRP!B2:H110,{5}, FALSE), TRUE)=TRUE,VLOOKUP(E1546,Store_VAM!B2:H273,{5}, FALSE),VLOOKUP(E1546,Store_SRP!B2:H110,{5}, FALSE)), VLOOKUP(E1546,Store_Showcase!B2:H144,{5}, FALSE))</f>
      </c>
      <c r="AG1546" s="1">
        <f>IF(IFERROR(VLOOKUP(E1546,Store_Showcase!B2:H144,{6}, FALSE), TRUE)=TRUE, IF(IFERROR(VLOOKUP(E1546,Store_SRP!B2:H110,{6}, FALSE), TRUE)=TRUE,VLOOKUP(E1546,Store_VAM!B2:H273,{6}, FALSE),VLOOKUP(E1546,Store_SRP!B2:H110,{6}, FALSE)), VLOOKUP(E1546,Store_Showcase!B2:H144,{6}, FALSE))</f>
      </c>
      <c r="AH1546" s="1">
        <f>VLOOKUP(G1546,Sku_Consolidated!A2:R957,18,FALSE)</f>
      </c>
      <c r="AI1546" s="1">
        <f>VLOOKUP(G1546,Sku_Consolidated!A2:S957,19,FALSE)</f>
      </c>
      <c r="AJ1546" s="1">
        <f>VLOOKUP(G1546,Sku_Consolidated!A2:T957,20,FALSE)</f>
      </c>
    </row>
    <row r="1547" spans="1:36" x14ac:dyDescent="0.25">
      <c r="A1547" s="1">
        <v>2024</v>
      </c>
      <c r="B1547" s="1" t="s">
        <v>31</v>
      </c>
      <c r="C1547" s="1" t="s">
        <v>32</v>
      </c>
      <c r="D1547" s="1" t="s">
        <v>33</v>
      </c>
      <c r="E1547" s="9" t="s">
        <v>193</v>
      </c>
      <c r="F1547" s="1">
        <f>IF(VLOOKUP(G1547,Sku_Consolidated!A2:S957,{19},FALSE)="SHOWCASE", VLOOKUP(E1547,Store_Showcase!B2:C144,{2}, FALSE), IF(VLOOKUP(G1547,Sku_Consolidated!A2:S957,{19},FALSE)="VAM",VLOOKUP(E1547,Store_VAM!B2:C273,{2}, FALSE),VLOOKUP(E1547,Store_SRP!B2:C110,{2}, FALSE)))</f>
      </c>
      <c r="G1547" s="1">
        <v>14269</v>
      </c>
      <c r="H1547" s="1" t="s">
        <v>1446</v>
      </c>
      <c r="I1547" s="10" t="s">
        <v>4106</v>
      </c>
      <c r="J1547" s="1">
        <f>VLOOKUP(G1547,Sku_Consolidated!A2:C957, 3, FALSE)</f>
      </c>
      <c r="K1547" s="10">
        <f>IF(J1547="PACK", I1547, 0)</f>
      </c>
      <c r="L1547" s="10">
        <f>IF(J1547="KG", I1547, I1547 * VLOOKUP(G1547,Sku_Consolidated!A2:U957,21,FALSE))</f>
      </c>
      <c r="M1547" s="10" t="s">
        <v>37</v>
      </c>
      <c r="N1547" s="11" t="s">
        <v>4107</v>
      </c>
      <c r="O1547" s="10" t="s">
        <v>4108</v>
      </c>
      <c r="P1547" s="10">
        <f>N1547 - O1547</f>
      </c>
      <c r="Q1547" s="1">
        <f>VLOOKUP(G1547,Sku_Consolidated!A2:G957,7, FALSE)</f>
      </c>
      <c r="R1547" s="1">
        <f>IF(IFERROR(VLOOKUP(E1547,Store_Showcase!B2:H144,7, FALSE), TRUE)=TRUE, IF(IFERROR(VLOOKUP(E1547,Store_SRP!B2:H110,7, FALSE), TRUE)=TRUE,VLOOKUP(E1547,Store_VAM!B2:H273,7, FALSE),VLOOKUP(E1547,Store_SRP!B2:H110,7, FALSE)), VLOOKUP(E1547,Store_Showcase!B2:H144,7, FALSE))</f>
      </c>
      <c r="S1547" s="1">
        <f>IF(IFERROR(VLOOKUP(E1547,Store_Showcase!B2:I144,8, FALSE), TRUE)=TRUE, IF(IFERROR(VLOOKUP(E1547,Store_SRP!B2:I110,8, FALSE), TRUE)=TRUE,VLOOKUP(E1547,Store_VAM!B2:I273,8, FALSE),VLOOKUP(E1547,Store_SRP!B2:I110,8, FALSE)), VLOOKUP(E1547,Store_Showcase!B2:I144,8, FALSE))</f>
      </c>
      <c r="T1547" s="1">
        <f>VLOOKUP(G1547,Sku_Consolidated!A2:R957,18,FALSE)</f>
      </c>
      <c r="U1547" s="1" t="s">
        <v>4099</v>
      </c>
      <c r="V1547" s="1">
        <f>IF(VLOOKUP(G1547,Sku_Consolidated!A2:S957,19,FALSE)="SHOWCASE", VLOOKUP(E1547,Store_Showcase!B2:L144,11, FALSE), IF(VLOOKUP(G1547,Sku_Consolidated!A2:S957,19,FALSE)="VAM",VLOOKUP(E1547,Store_VAM!B2:L273,11, FALSE),VLOOKUP(E1547,Store_SRP!B2:L110,11, FALSE)))</f>
      </c>
      <c r="W1547" s="1">
        <f>VLOOKUP(G1547,Sku_Consolidated!A2:W957,11,FALSE)</f>
      </c>
      <c r="X1547" s="1">
        <f>VLOOKUP(G1547,Sku_Consolidated!A2:H957,8,FALSE)</f>
      </c>
      <c r="Y1547" s="1">
        <f>VLOOKUP(G1547,Sku_Consolidated!A2:I957,9,FALSE)</f>
      </c>
      <c r="Z1547" s="1" t="s">
        <v>41</v>
      </c>
      <c r="AA1547" s="1">
        <f>VLOOKUP(G1547,Sku_Consolidated!A2:E957,5,FALSE)</f>
      </c>
      <c r="AB1547" s="1">
        <f>IF(VLOOKUP(G1547,Sku_Consolidated!A2:S957,19,FALSE)="SHOWCASE", VLOOKUP(E1547,Store_Showcase!B2:N144,13, FALSE), IF(VLOOKUP(G1547,Sku_Consolidated!A2:S957,19,FALSE)="VAM",VLOOKUP(E1547,Store_VAM!B2:N273,13, FALSE),VLOOKUP(E1547,Store_SRP!B2:N110,13, FALSE)))</f>
      </c>
      <c r="AC1547" s="1">
        <f>IF(IFERROR(AB1547,TRUE)=TRUE, "-","OK")</f>
      </c>
      <c r="AD1547" s="11" t="s">
        <v>37</v>
      </c>
      <c r="AE1547" s="11" t="s">
        <v>37</v>
      </c>
      <c r="AF1547" s="1">
        <f>IF(IFERROR(VLOOKUP(E1547,Store_Showcase!B2:H144,{5}, FALSE), TRUE)=TRUE, IF(IFERROR(VLOOKUP(E1547,Store_SRP!B2:H110,{5}, FALSE), TRUE)=TRUE,VLOOKUP(E1547,Store_VAM!B2:H273,{5}, FALSE),VLOOKUP(E1547,Store_SRP!B2:H110,{5}, FALSE)), VLOOKUP(E1547,Store_Showcase!B2:H144,{5}, FALSE))</f>
      </c>
      <c r="AG1547" s="1">
        <f>IF(IFERROR(VLOOKUP(E1547,Store_Showcase!B2:H144,{6}, FALSE), TRUE)=TRUE, IF(IFERROR(VLOOKUP(E1547,Store_SRP!B2:H110,{6}, FALSE), TRUE)=TRUE,VLOOKUP(E1547,Store_VAM!B2:H273,{6}, FALSE),VLOOKUP(E1547,Store_SRP!B2:H110,{6}, FALSE)), VLOOKUP(E1547,Store_Showcase!B2:H144,{6}, FALSE))</f>
      </c>
      <c r="AH1547" s="1">
        <f>VLOOKUP(G1547,Sku_Consolidated!A2:R957,18,FALSE)</f>
      </c>
      <c r="AI1547" s="1">
        <f>VLOOKUP(G1547,Sku_Consolidated!A2:S957,19,FALSE)</f>
      </c>
      <c r="AJ1547" s="1">
        <f>VLOOKUP(G1547,Sku_Consolidated!A2:T957,20,FALSE)</f>
      </c>
    </row>
    <row r="1548" spans="1:36" x14ac:dyDescent="0.25">
      <c r="A1548" s="1">
        <v>2024</v>
      </c>
      <c r="B1548" s="1" t="s">
        <v>31</v>
      </c>
      <c r="C1548" s="1" t="s">
        <v>32</v>
      </c>
      <c r="D1548" s="1" t="s">
        <v>33</v>
      </c>
      <c r="E1548" s="9" t="s">
        <v>193</v>
      </c>
      <c r="F1548" s="1">
        <f>IF(VLOOKUP(G1548,Sku_Consolidated!A2:S957,{19},FALSE)="SHOWCASE", VLOOKUP(E1548,Store_Showcase!B2:C144,{2}, FALSE), IF(VLOOKUP(G1548,Sku_Consolidated!A2:S957,{19},FALSE)="VAM",VLOOKUP(E1548,Store_VAM!B2:C273,{2}, FALSE),VLOOKUP(E1548,Store_SRP!B2:C110,{2}, FALSE)))</f>
      </c>
      <c r="G1548" s="1">
        <v>14270</v>
      </c>
      <c r="H1548" s="1" t="s">
        <v>1450</v>
      </c>
      <c r="I1548" s="10" t="s">
        <v>4109</v>
      </c>
      <c r="J1548" s="1">
        <f>VLOOKUP(G1548,Sku_Consolidated!A2:C957, 3, FALSE)</f>
      </c>
      <c r="K1548" s="10">
        <f>IF(J1548="PACK", I1548, 0)</f>
      </c>
      <c r="L1548" s="10">
        <f>IF(J1548="KG", I1548, I1548 * VLOOKUP(G1548,Sku_Consolidated!A2:U957,21,FALSE))</f>
      </c>
      <c r="M1548" s="10" t="s">
        <v>37</v>
      </c>
      <c r="N1548" s="11" t="s">
        <v>4110</v>
      </c>
      <c r="O1548" s="10" t="s">
        <v>4111</v>
      </c>
      <c r="P1548" s="10">
        <f>N1548 - O1548</f>
      </c>
      <c r="Q1548" s="1">
        <f>VLOOKUP(G1548,Sku_Consolidated!A2:G957,7, FALSE)</f>
      </c>
      <c r="R1548" s="1">
        <f>IF(IFERROR(VLOOKUP(E1548,Store_Showcase!B2:H144,7, FALSE), TRUE)=TRUE, IF(IFERROR(VLOOKUP(E1548,Store_SRP!B2:H110,7, FALSE), TRUE)=TRUE,VLOOKUP(E1548,Store_VAM!B2:H273,7, FALSE),VLOOKUP(E1548,Store_SRP!B2:H110,7, FALSE)), VLOOKUP(E1548,Store_Showcase!B2:H144,7, FALSE))</f>
      </c>
      <c r="S1548" s="1">
        <f>IF(IFERROR(VLOOKUP(E1548,Store_Showcase!B2:I144,8, FALSE), TRUE)=TRUE, IF(IFERROR(VLOOKUP(E1548,Store_SRP!B2:I110,8, FALSE), TRUE)=TRUE,VLOOKUP(E1548,Store_VAM!B2:I273,8, FALSE),VLOOKUP(E1548,Store_SRP!B2:I110,8, FALSE)), VLOOKUP(E1548,Store_Showcase!B2:I144,8, FALSE))</f>
      </c>
      <c r="T1548" s="1">
        <f>VLOOKUP(G1548,Sku_Consolidated!A2:R957,18,FALSE)</f>
      </c>
      <c r="U1548" s="1" t="s">
        <v>4099</v>
      </c>
      <c r="V1548" s="1">
        <f>IF(VLOOKUP(G1548,Sku_Consolidated!A2:S957,19,FALSE)="SHOWCASE", VLOOKUP(E1548,Store_Showcase!B2:L144,11, FALSE), IF(VLOOKUP(G1548,Sku_Consolidated!A2:S957,19,FALSE)="VAM",VLOOKUP(E1548,Store_VAM!B2:L273,11, FALSE),VLOOKUP(E1548,Store_SRP!B2:L110,11, FALSE)))</f>
      </c>
      <c r="W1548" s="1">
        <f>VLOOKUP(G1548,Sku_Consolidated!A2:W957,11,FALSE)</f>
      </c>
      <c r="X1548" s="1">
        <f>VLOOKUP(G1548,Sku_Consolidated!A2:H957,8,FALSE)</f>
      </c>
      <c r="Y1548" s="1">
        <f>VLOOKUP(G1548,Sku_Consolidated!A2:I957,9,FALSE)</f>
      </c>
      <c r="Z1548" s="1" t="s">
        <v>41</v>
      </c>
      <c r="AA1548" s="1">
        <f>VLOOKUP(G1548,Sku_Consolidated!A2:E957,5,FALSE)</f>
      </c>
      <c r="AB1548" s="1">
        <f>IF(VLOOKUP(G1548,Sku_Consolidated!A2:S957,19,FALSE)="SHOWCASE", VLOOKUP(E1548,Store_Showcase!B2:N144,13, FALSE), IF(VLOOKUP(G1548,Sku_Consolidated!A2:S957,19,FALSE)="VAM",VLOOKUP(E1548,Store_VAM!B2:N273,13, FALSE),VLOOKUP(E1548,Store_SRP!B2:N110,13, FALSE)))</f>
      </c>
      <c r="AC1548" s="1">
        <f>IF(IFERROR(AB1548,TRUE)=TRUE, "-","OK")</f>
      </c>
      <c r="AD1548" s="11" t="s">
        <v>37</v>
      </c>
      <c r="AE1548" s="11" t="s">
        <v>37</v>
      </c>
      <c r="AF1548" s="1">
        <f>IF(IFERROR(VLOOKUP(E1548,Store_Showcase!B2:H144,{5}, FALSE), TRUE)=TRUE, IF(IFERROR(VLOOKUP(E1548,Store_SRP!B2:H110,{5}, FALSE), TRUE)=TRUE,VLOOKUP(E1548,Store_VAM!B2:H273,{5}, FALSE),VLOOKUP(E1548,Store_SRP!B2:H110,{5}, FALSE)), VLOOKUP(E1548,Store_Showcase!B2:H144,{5}, FALSE))</f>
      </c>
      <c r="AG1548" s="1">
        <f>IF(IFERROR(VLOOKUP(E1548,Store_Showcase!B2:H144,{6}, FALSE), TRUE)=TRUE, IF(IFERROR(VLOOKUP(E1548,Store_SRP!B2:H110,{6}, FALSE), TRUE)=TRUE,VLOOKUP(E1548,Store_VAM!B2:H273,{6}, FALSE),VLOOKUP(E1548,Store_SRP!B2:H110,{6}, FALSE)), VLOOKUP(E1548,Store_Showcase!B2:H144,{6}, FALSE))</f>
      </c>
      <c r="AH1548" s="1">
        <f>VLOOKUP(G1548,Sku_Consolidated!A2:R957,18,FALSE)</f>
      </c>
      <c r="AI1548" s="1">
        <f>VLOOKUP(G1548,Sku_Consolidated!A2:S957,19,FALSE)</f>
      </c>
      <c r="AJ1548" s="1">
        <f>VLOOKUP(G1548,Sku_Consolidated!A2:T957,20,FALSE)</f>
      </c>
    </row>
    <row r="1549" spans="1:36" x14ac:dyDescent="0.25">
      <c r="A1549" s="1">
        <v>2024</v>
      </c>
      <c r="B1549" s="1" t="s">
        <v>31</v>
      </c>
      <c r="C1549" s="1" t="s">
        <v>32</v>
      </c>
      <c r="D1549" s="1" t="s">
        <v>33</v>
      </c>
      <c r="E1549" s="9" t="s">
        <v>193</v>
      </c>
      <c r="F1549" s="1">
        <f>IF(VLOOKUP(G1549,Sku_Consolidated!A2:S957,{19},FALSE)="SHOWCASE", VLOOKUP(E1549,Store_Showcase!B2:C144,{2}, FALSE), IF(VLOOKUP(G1549,Sku_Consolidated!A2:S957,{19},FALSE)="VAM",VLOOKUP(E1549,Store_VAM!B2:C273,{2}, FALSE),VLOOKUP(E1549,Store_SRP!B2:C110,{2}, FALSE)))</f>
      </c>
      <c r="G1549" s="1">
        <v>14271</v>
      </c>
      <c r="H1549" s="1" t="s">
        <v>2854</v>
      </c>
      <c r="I1549" s="10" t="s">
        <v>4112</v>
      </c>
      <c r="J1549" s="1">
        <f>VLOOKUP(G1549,Sku_Consolidated!A2:C957, 3, FALSE)</f>
      </c>
      <c r="K1549" s="10">
        <f>IF(J1549="PACK", I1549, 0)</f>
      </c>
      <c r="L1549" s="10">
        <f>IF(J1549="KG", I1549, I1549 * VLOOKUP(G1549,Sku_Consolidated!A2:U957,21,FALSE))</f>
      </c>
      <c r="M1549" s="10" t="s">
        <v>37</v>
      </c>
      <c r="N1549" s="11" t="s">
        <v>4113</v>
      </c>
      <c r="O1549" s="10" t="s">
        <v>4114</v>
      </c>
      <c r="P1549" s="10">
        <f>N1549 - O1549</f>
      </c>
      <c r="Q1549" s="1">
        <f>VLOOKUP(G1549,Sku_Consolidated!A2:G957,7, FALSE)</f>
      </c>
      <c r="R1549" s="1">
        <f>IF(IFERROR(VLOOKUP(E1549,Store_Showcase!B2:H144,7, FALSE), TRUE)=TRUE, IF(IFERROR(VLOOKUP(E1549,Store_SRP!B2:H110,7, FALSE), TRUE)=TRUE,VLOOKUP(E1549,Store_VAM!B2:H273,7, FALSE),VLOOKUP(E1549,Store_SRP!B2:H110,7, FALSE)), VLOOKUP(E1549,Store_Showcase!B2:H144,7, FALSE))</f>
      </c>
      <c r="S1549" s="1">
        <f>IF(IFERROR(VLOOKUP(E1549,Store_Showcase!B2:I144,8, FALSE), TRUE)=TRUE, IF(IFERROR(VLOOKUP(E1549,Store_SRP!B2:I110,8, FALSE), TRUE)=TRUE,VLOOKUP(E1549,Store_VAM!B2:I273,8, FALSE),VLOOKUP(E1549,Store_SRP!B2:I110,8, FALSE)), VLOOKUP(E1549,Store_Showcase!B2:I144,8, FALSE))</f>
      </c>
      <c r="T1549" s="1">
        <f>VLOOKUP(G1549,Sku_Consolidated!A2:R957,18,FALSE)</f>
      </c>
      <c r="U1549" s="1" t="s">
        <v>4099</v>
      </c>
      <c r="V1549" s="1">
        <f>IF(VLOOKUP(G1549,Sku_Consolidated!A2:S957,19,FALSE)="SHOWCASE", VLOOKUP(E1549,Store_Showcase!B2:L144,11, FALSE), IF(VLOOKUP(G1549,Sku_Consolidated!A2:S957,19,FALSE)="VAM",VLOOKUP(E1549,Store_VAM!B2:L273,11, FALSE),VLOOKUP(E1549,Store_SRP!B2:L110,11, FALSE)))</f>
      </c>
      <c r="W1549" s="1">
        <f>VLOOKUP(G1549,Sku_Consolidated!A2:W957,11,FALSE)</f>
      </c>
      <c r="X1549" s="1">
        <f>VLOOKUP(G1549,Sku_Consolidated!A2:H957,8,FALSE)</f>
      </c>
      <c r="Y1549" s="1">
        <f>VLOOKUP(G1549,Sku_Consolidated!A2:I957,9,FALSE)</f>
      </c>
      <c r="Z1549" s="1" t="s">
        <v>41</v>
      </c>
      <c r="AA1549" s="1">
        <f>VLOOKUP(G1549,Sku_Consolidated!A2:E957,5,FALSE)</f>
      </c>
      <c r="AB1549" s="1">
        <f>IF(VLOOKUP(G1549,Sku_Consolidated!A2:S957,19,FALSE)="SHOWCASE", VLOOKUP(E1549,Store_Showcase!B2:N144,13, FALSE), IF(VLOOKUP(G1549,Sku_Consolidated!A2:S957,19,FALSE)="VAM",VLOOKUP(E1549,Store_VAM!B2:N273,13, FALSE),VLOOKUP(E1549,Store_SRP!B2:N110,13, FALSE)))</f>
      </c>
      <c r="AC1549" s="1">
        <f>IF(IFERROR(AB1549,TRUE)=TRUE, "-","OK")</f>
      </c>
      <c r="AD1549" s="11" t="s">
        <v>37</v>
      </c>
      <c r="AE1549" s="11" t="s">
        <v>37</v>
      </c>
      <c r="AF1549" s="1">
        <f>IF(IFERROR(VLOOKUP(E1549,Store_Showcase!B2:H144,{5}, FALSE), TRUE)=TRUE, IF(IFERROR(VLOOKUP(E1549,Store_SRP!B2:H110,{5}, FALSE), TRUE)=TRUE,VLOOKUP(E1549,Store_VAM!B2:H273,{5}, FALSE),VLOOKUP(E1549,Store_SRP!B2:H110,{5}, FALSE)), VLOOKUP(E1549,Store_Showcase!B2:H144,{5}, FALSE))</f>
      </c>
      <c r="AG1549" s="1">
        <f>IF(IFERROR(VLOOKUP(E1549,Store_Showcase!B2:H144,{6}, FALSE), TRUE)=TRUE, IF(IFERROR(VLOOKUP(E1549,Store_SRP!B2:H110,{6}, FALSE), TRUE)=TRUE,VLOOKUP(E1549,Store_VAM!B2:H273,{6}, FALSE),VLOOKUP(E1549,Store_SRP!B2:H110,{6}, FALSE)), VLOOKUP(E1549,Store_Showcase!B2:H144,{6}, FALSE))</f>
      </c>
      <c r="AH1549" s="1">
        <f>VLOOKUP(G1549,Sku_Consolidated!A2:R957,18,FALSE)</f>
      </c>
      <c r="AI1549" s="1">
        <f>VLOOKUP(G1549,Sku_Consolidated!A2:S957,19,FALSE)</f>
      </c>
      <c r="AJ1549" s="1">
        <f>VLOOKUP(G1549,Sku_Consolidated!A2:T957,20,FALSE)</f>
      </c>
    </row>
    <row r="1550" spans="1:36" x14ac:dyDescent="0.25">
      <c r="A1550" s="1">
        <v>2024</v>
      </c>
      <c r="B1550" s="1" t="s">
        <v>31</v>
      </c>
      <c r="C1550" s="1" t="s">
        <v>32</v>
      </c>
      <c r="D1550" s="1" t="s">
        <v>33</v>
      </c>
      <c r="E1550" s="9" t="s">
        <v>193</v>
      </c>
      <c r="F1550" s="1">
        <f>IF(VLOOKUP(G1550,Sku_Consolidated!A2:S957,{19},FALSE)="SHOWCASE", VLOOKUP(E1550,Store_Showcase!B2:C144,{2}, FALSE), IF(VLOOKUP(G1550,Sku_Consolidated!A2:S957,{19},FALSE)="VAM",VLOOKUP(E1550,Store_VAM!B2:C273,{2}, FALSE),VLOOKUP(E1550,Store_SRP!B2:C110,{2}, FALSE)))</f>
      </c>
      <c r="G1550" s="1">
        <v>14275</v>
      </c>
      <c r="H1550" s="1" t="s">
        <v>1454</v>
      </c>
      <c r="I1550" s="10" t="s">
        <v>4115</v>
      </c>
      <c r="J1550" s="1">
        <f>VLOOKUP(G1550,Sku_Consolidated!A2:C957, 3, FALSE)</f>
      </c>
      <c r="K1550" s="10">
        <f>IF(J1550="PACK", I1550, 0)</f>
      </c>
      <c r="L1550" s="10">
        <f>IF(J1550="KG", I1550, I1550 * VLOOKUP(G1550,Sku_Consolidated!A2:U957,21,FALSE))</f>
      </c>
      <c r="M1550" s="10" t="s">
        <v>37</v>
      </c>
      <c r="N1550" s="11" t="s">
        <v>4116</v>
      </c>
      <c r="O1550" s="10" t="s">
        <v>4117</v>
      </c>
      <c r="P1550" s="10">
        <f>N1550 - O1550</f>
      </c>
      <c r="Q1550" s="1">
        <f>VLOOKUP(G1550,Sku_Consolidated!A2:G957,7, FALSE)</f>
      </c>
      <c r="R1550" s="1">
        <f>IF(IFERROR(VLOOKUP(E1550,Store_Showcase!B2:H144,7, FALSE), TRUE)=TRUE, IF(IFERROR(VLOOKUP(E1550,Store_SRP!B2:H110,7, FALSE), TRUE)=TRUE,VLOOKUP(E1550,Store_VAM!B2:H273,7, FALSE),VLOOKUP(E1550,Store_SRP!B2:H110,7, FALSE)), VLOOKUP(E1550,Store_Showcase!B2:H144,7, FALSE))</f>
      </c>
      <c r="S1550" s="1">
        <f>IF(IFERROR(VLOOKUP(E1550,Store_Showcase!B2:I144,8, FALSE), TRUE)=TRUE, IF(IFERROR(VLOOKUP(E1550,Store_SRP!B2:I110,8, FALSE), TRUE)=TRUE,VLOOKUP(E1550,Store_VAM!B2:I273,8, FALSE),VLOOKUP(E1550,Store_SRP!B2:I110,8, FALSE)), VLOOKUP(E1550,Store_Showcase!B2:I144,8, FALSE))</f>
      </c>
      <c r="T1550" s="1">
        <f>VLOOKUP(G1550,Sku_Consolidated!A2:R957,18,FALSE)</f>
      </c>
      <c r="U1550" s="1" t="s">
        <v>4099</v>
      </c>
      <c r="V1550" s="1">
        <f>IF(VLOOKUP(G1550,Sku_Consolidated!A2:S957,19,FALSE)="SHOWCASE", VLOOKUP(E1550,Store_Showcase!B2:L144,11, FALSE), IF(VLOOKUP(G1550,Sku_Consolidated!A2:S957,19,FALSE)="VAM",VLOOKUP(E1550,Store_VAM!B2:L273,11, FALSE),VLOOKUP(E1550,Store_SRP!B2:L110,11, FALSE)))</f>
      </c>
      <c r="W1550" s="1">
        <f>VLOOKUP(G1550,Sku_Consolidated!A2:W957,11,FALSE)</f>
      </c>
      <c r="X1550" s="1">
        <f>VLOOKUP(G1550,Sku_Consolidated!A2:H957,8,FALSE)</f>
      </c>
      <c r="Y1550" s="1">
        <f>VLOOKUP(G1550,Sku_Consolidated!A2:I957,9,FALSE)</f>
      </c>
      <c r="Z1550" s="1" t="s">
        <v>41</v>
      </c>
      <c r="AA1550" s="1">
        <f>VLOOKUP(G1550,Sku_Consolidated!A2:E957,5,FALSE)</f>
      </c>
      <c r="AB1550" s="1">
        <f>IF(VLOOKUP(G1550,Sku_Consolidated!A2:S957,19,FALSE)="SHOWCASE", VLOOKUP(E1550,Store_Showcase!B2:N144,13, FALSE), IF(VLOOKUP(G1550,Sku_Consolidated!A2:S957,19,FALSE)="VAM",VLOOKUP(E1550,Store_VAM!B2:N273,13, FALSE),VLOOKUP(E1550,Store_SRP!B2:N110,13, FALSE)))</f>
      </c>
      <c r="AC1550" s="1">
        <f>IF(IFERROR(AB1550,TRUE)=TRUE, "-","OK")</f>
      </c>
      <c r="AD1550" s="11" t="s">
        <v>37</v>
      </c>
      <c r="AE1550" s="11" t="s">
        <v>37</v>
      </c>
      <c r="AF1550" s="1">
        <f>IF(IFERROR(VLOOKUP(E1550,Store_Showcase!B2:H144,{5}, FALSE), TRUE)=TRUE, IF(IFERROR(VLOOKUP(E1550,Store_SRP!B2:H110,{5}, FALSE), TRUE)=TRUE,VLOOKUP(E1550,Store_VAM!B2:H273,{5}, FALSE),VLOOKUP(E1550,Store_SRP!B2:H110,{5}, FALSE)), VLOOKUP(E1550,Store_Showcase!B2:H144,{5}, FALSE))</f>
      </c>
      <c r="AG1550" s="1">
        <f>IF(IFERROR(VLOOKUP(E1550,Store_Showcase!B2:H144,{6}, FALSE), TRUE)=TRUE, IF(IFERROR(VLOOKUP(E1550,Store_SRP!B2:H110,{6}, FALSE), TRUE)=TRUE,VLOOKUP(E1550,Store_VAM!B2:H273,{6}, FALSE),VLOOKUP(E1550,Store_SRP!B2:H110,{6}, FALSE)), VLOOKUP(E1550,Store_Showcase!B2:H144,{6}, FALSE))</f>
      </c>
      <c r="AH1550" s="1">
        <f>VLOOKUP(G1550,Sku_Consolidated!A2:R957,18,FALSE)</f>
      </c>
      <c r="AI1550" s="1">
        <f>VLOOKUP(G1550,Sku_Consolidated!A2:S957,19,FALSE)</f>
      </c>
      <c r="AJ1550" s="1">
        <f>VLOOKUP(G1550,Sku_Consolidated!A2:T957,20,FALSE)</f>
      </c>
    </row>
    <row r="1551" spans="1:36" x14ac:dyDescent="0.25">
      <c r="A1551" s="1">
        <v>2024</v>
      </c>
      <c r="B1551" s="1" t="s">
        <v>31</v>
      </c>
      <c r="C1551" s="1" t="s">
        <v>32</v>
      </c>
      <c r="D1551" s="1" t="s">
        <v>33</v>
      </c>
      <c r="E1551" s="9" t="s">
        <v>193</v>
      </c>
      <c r="F1551" s="1">
        <f>IF(VLOOKUP(G1551,Sku_Consolidated!A2:S957,{19},FALSE)="SHOWCASE", VLOOKUP(E1551,Store_Showcase!B2:C144,{2}, FALSE), IF(VLOOKUP(G1551,Sku_Consolidated!A2:S957,{19},FALSE)="VAM",VLOOKUP(E1551,Store_VAM!B2:C273,{2}, FALSE),VLOOKUP(E1551,Store_SRP!B2:C110,{2}, FALSE)))</f>
      </c>
      <c r="G1551" s="1">
        <v>14280</v>
      </c>
      <c r="H1551" s="1" t="s">
        <v>1458</v>
      </c>
      <c r="I1551" s="10" t="s">
        <v>4118</v>
      </c>
      <c r="J1551" s="1">
        <f>VLOOKUP(G1551,Sku_Consolidated!A2:C957, 3, FALSE)</f>
      </c>
      <c r="K1551" s="10">
        <f>IF(J1551="PACK", I1551, 0)</f>
      </c>
      <c r="L1551" s="10">
        <f>IF(J1551="KG", I1551, I1551 * VLOOKUP(G1551,Sku_Consolidated!A2:U957,21,FALSE))</f>
      </c>
      <c r="M1551" s="10" t="s">
        <v>37</v>
      </c>
      <c r="N1551" s="11" t="s">
        <v>4119</v>
      </c>
      <c r="O1551" s="10" t="s">
        <v>4120</v>
      </c>
      <c r="P1551" s="10">
        <f>N1551 - O1551</f>
      </c>
      <c r="Q1551" s="1">
        <f>VLOOKUP(G1551,Sku_Consolidated!A2:G957,7, FALSE)</f>
      </c>
      <c r="R1551" s="1">
        <f>IF(IFERROR(VLOOKUP(E1551,Store_Showcase!B2:H144,7, FALSE), TRUE)=TRUE, IF(IFERROR(VLOOKUP(E1551,Store_SRP!B2:H110,7, FALSE), TRUE)=TRUE,VLOOKUP(E1551,Store_VAM!B2:H273,7, FALSE),VLOOKUP(E1551,Store_SRP!B2:H110,7, FALSE)), VLOOKUP(E1551,Store_Showcase!B2:H144,7, FALSE))</f>
      </c>
      <c r="S1551" s="1">
        <f>IF(IFERROR(VLOOKUP(E1551,Store_Showcase!B2:I144,8, FALSE), TRUE)=TRUE, IF(IFERROR(VLOOKUP(E1551,Store_SRP!B2:I110,8, FALSE), TRUE)=TRUE,VLOOKUP(E1551,Store_VAM!B2:I273,8, FALSE),VLOOKUP(E1551,Store_SRP!B2:I110,8, FALSE)), VLOOKUP(E1551,Store_Showcase!B2:I144,8, FALSE))</f>
      </c>
      <c r="T1551" s="1">
        <f>VLOOKUP(G1551,Sku_Consolidated!A2:R957,18,FALSE)</f>
      </c>
      <c r="U1551" s="1" t="s">
        <v>4099</v>
      </c>
      <c r="V1551" s="1">
        <f>IF(VLOOKUP(G1551,Sku_Consolidated!A2:S957,19,FALSE)="SHOWCASE", VLOOKUP(E1551,Store_Showcase!B2:L144,11, FALSE), IF(VLOOKUP(G1551,Sku_Consolidated!A2:S957,19,FALSE)="VAM",VLOOKUP(E1551,Store_VAM!B2:L273,11, FALSE),VLOOKUP(E1551,Store_SRP!B2:L110,11, FALSE)))</f>
      </c>
      <c r="W1551" s="1">
        <f>VLOOKUP(G1551,Sku_Consolidated!A2:W957,11,FALSE)</f>
      </c>
      <c r="X1551" s="1">
        <f>VLOOKUP(G1551,Sku_Consolidated!A2:H957,8,FALSE)</f>
      </c>
      <c r="Y1551" s="1">
        <f>VLOOKUP(G1551,Sku_Consolidated!A2:I957,9,FALSE)</f>
      </c>
      <c r="Z1551" s="1" t="s">
        <v>41</v>
      </c>
      <c r="AA1551" s="1">
        <f>VLOOKUP(G1551,Sku_Consolidated!A2:E957,5,FALSE)</f>
      </c>
      <c r="AB1551" s="1">
        <f>IF(VLOOKUP(G1551,Sku_Consolidated!A2:S957,19,FALSE)="SHOWCASE", VLOOKUP(E1551,Store_Showcase!B2:N144,13, FALSE), IF(VLOOKUP(G1551,Sku_Consolidated!A2:S957,19,FALSE)="VAM",VLOOKUP(E1551,Store_VAM!B2:N273,13, FALSE),VLOOKUP(E1551,Store_SRP!B2:N110,13, FALSE)))</f>
      </c>
      <c r="AC1551" s="1">
        <f>IF(IFERROR(AB1551,TRUE)=TRUE, "-","OK")</f>
      </c>
      <c r="AD1551" s="11" t="s">
        <v>37</v>
      </c>
      <c r="AE1551" s="11" t="s">
        <v>37</v>
      </c>
      <c r="AF1551" s="1">
        <f>IF(IFERROR(VLOOKUP(E1551,Store_Showcase!B2:H144,{5}, FALSE), TRUE)=TRUE, IF(IFERROR(VLOOKUP(E1551,Store_SRP!B2:H110,{5}, FALSE), TRUE)=TRUE,VLOOKUP(E1551,Store_VAM!B2:H273,{5}, FALSE),VLOOKUP(E1551,Store_SRP!B2:H110,{5}, FALSE)), VLOOKUP(E1551,Store_Showcase!B2:H144,{5}, FALSE))</f>
      </c>
      <c r="AG1551" s="1">
        <f>IF(IFERROR(VLOOKUP(E1551,Store_Showcase!B2:H144,{6}, FALSE), TRUE)=TRUE, IF(IFERROR(VLOOKUP(E1551,Store_SRP!B2:H110,{6}, FALSE), TRUE)=TRUE,VLOOKUP(E1551,Store_VAM!B2:H273,{6}, FALSE),VLOOKUP(E1551,Store_SRP!B2:H110,{6}, FALSE)), VLOOKUP(E1551,Store_Showcase!B2:H144,{6}, FALSE))</f>
      </c>
      <c r="AH1551" s="1">
        <f>VLOOKUP(G1551,Sku_Consolidated!A2:R957,18,FALSE)</f>
      </c>
      <c r="AI1551" s="1">
        <f>VLOOKUP(G1551,Sku_Consolidated!A2:S957,19,FALSE)</f>
      </c>
      <c r="AJ1551" s="1">
        <f>VLOOKUP(G1551,Sku_Consolidated!A2:T957,20,FALSE)</f>
      </c>
    </row>
    <row r="1552" spans="1:36" x14ac:dyDescent="0.25">
      <c r="A1552" s="1">
        <v>2024</v>
      </c>
      <c r="B1552" s="1" t="s">
        <v>31</v>
      </c>
      <c r="C1552" s="1" t="s">
        <v>32</v>
      </c>
      <c r="D1552" s="1" t="s">
        <v>33</v>
      </c>
      <c r="E1552" s="9" t="s">
        <v>193</v>
      </c>
      <c r="F1552" s="1">
        <f>IF(VLOOKUP(G1552,Sku_Consolidated!A2:S957,{19},FALSE)="SHOWCASE", VLOOKUP(E1552,Store_Showcase!B2:C144,{2}, FALSE), IF(VLOOKUP(G1552,Sku_Consolidated!A2:S957,{19},FALSE)="VAM",VLOOKUP(E1552,Store_VAM!B2:C273,{2}, FALSE),VLOOKUP(E1552,Store_SRP!B2:C110,{2}, FALSE)))</f>
      </c>
      <c r="G1552" s="1">
        <v>14281</v>
      </c>
      <c r="H1552" s="1" t="s">
        <v>1621</v>
      </c>
      <c r="I1552" s="10" t="s">
        <v>4121</v>
      </c>
      <c r="J1552" s="1">
        <f>VLOOKUP(G1552,Sku_Consolidated!A2:C957, 3, FALSE)</f>
      </c>
      <c r="K1552" s="10">
        <f>IF(J1552="PACK", I1552, 0)</f>
      </c>
      <c r="L1552" s="10">
        <f>IF(J1552="KG", I1552, I1552 * VLOOKUP(G1552,Sku_Consolidated!A2:U957,21,FALSE))</f>
      </c>
      <c r="M1552" s="10" t="s">
        <v>37</v>
      </c>
      <c r="N1552" s="11" t="s">
        <v>4122</v>
      </c>
      <c r="O1552" s="10" t="s">
        <v>4123</v>
      </c>
      <c r="P1552" s="10">
        <f>N1552 - O1552</f>
      </c>
      <c r="Q1552" s="1">
        <f>VLOOKUP(G1552,Sku_Consolidated!A2:G957,7, FALSE)</f>
      </c>
      <c r="R1552" s="1">
        <f>IF(IFERROR(VLOOKUP(E1552,Store_Showcase!B2:H144,7, FALSE), TRUE)=TRUE, IF(IFERROR(VLOOKUP(E1552,Store_SRP!B2:H110,7, FALSE), TRUE)=TRUE,VLOOKUP(E1552,Store_VAM!B2:H273,7, FALSE),VLOOKUP(E1552,Store_SRP!B2:H110,7, FALSE)), VLOOKUP(E1552,Store_Showcase!B2:H144,7, FALSE))</f>
      </c>
      <c r="S1552" s="1">
        <f>IF(IFERROR(VLOOKUP(E1552,Store_Showcase!B2:I144,8, FALSE), TRUE)=TRUE, IF(IFERROR(VLOOKUP(E1552,Store_SRP!B2:I110,8, FALSE), TRUE)=TRUE,VLOOKUP(E1552,Store_VAM!B2:I273,8, FALSE),VLOOKUP(E1552,Store_SRP!B2:I110,8, FALSE)), VLOOKUP(E1552,Store_Showcase!B2:I144,8, FALSE))</f>
      </c>
      <c r="T1552" s="1">
        <f>VLOOKUP(G1552,Sku_Consolidated!A2:R957,18,FALSE)</f>
      </c>
      <c r="U1552" s="1" t="s">
        <v>4099</v>
      </c>
      <c r="V1552" s="1">
        <f>IF(VLOOKUP(G1552,Sku_Consolidated!A2:S957,19,FALSE)="SHOWCASE", VLOOKUP(E1552,Store_Showcase!B2:L144,11, FALSE), IF(VLOOKUP(G1552,Sku_Consolidated!A2:S957,19,FALSE)="VAM",VLOOKUP(E1552,Store_VAM!B2:L273,11, FALSE),VLOOKUP(E1552,Store_SRP!B2:L110,11, FALSE)))</f>
      </c>
      <c r="W1552" s="1">
        <f>VLOOKUP(G1552,Sku_Consolidated!A2:W957,11,FALSE)</f>
      </c>
      <c r="X1552" s="1">
        <f>VLOOKUP(G1552,Sku_Consolidated!A2:H957,8,FALSE)</f>
      </c>
      <c r="Y1552" s="1">
        <f>VLOOKUP(G1552,Sku_Consolidated!A2:I957,9,FALSE)</f>
      </c>
      <c r="Z1552" s="1" t="s">
        <v>41</v>
      </c>
      <c r="AA1552" s="1">
        <f>VLOOKUP(G1552,Sku_Consolidated!A2:E957,5,FALSE)</f>
      </c>
      <c r="AB1552" s="1">
        <f>IF(VLOOKUP(G1552,Sku_Consolidated!A2:S957,19,FALSE)="SHOWCASE", VLOOKUP(E1552,Store_Showcase!B2:N144,13, FALSE), IF(VLOOKUP(G1552,Sku_Consolidated!A2:S957,19,FALSE)="VAM",VLOOKUP(E1552,Store_VAM!B2:N273,13, FALSE),VLOOKUP(E1552,Store_SRP!B2:N110,13, FALSE)))</f>
      </c>
      <c r="AC1552" s="1">
        <f>IF(IFERROR(AB1552,TRUE)=TRUE, "-","OK")</f>
      </c>
      <c r="AD1552" s="11" t="s">
        <v>37</v>
      </c>
      <c r="AE1552" s="11" t="s">
        <v>37</v>
      </c>
      <c r="AF1552" s="1">
        <f>IF(IFERROR(VLOOKUP(E1552,Store_Showcase!B2:H144,{5}, FALSE), TRUE)=TRUE, IF(IFERROR(VLOOKUP(E1552,Store_SRP!B2:H110,{5}, FALSE), TRUE)=TRUE,VLOOKUP(E1552,Store_VAM!B2:H273,{5}, FALSE),VLOOKUP(E1552,Store_SRP!B2:H110,{5}, FALSE)), VLOOKUP(E1552,Store_Showcase!B2:H144,{5}, FALSE))</f>
      </c>
      <c r="AG1552" s="1">
        <f>IF(IFERROR(VLOOKUP(E1552,Store_Showcase!B2:H144,{6}, FALSE), TRUE)=TRUE, IF(IFERROR(VLOOKUP(E1552,Store_SRP!B2:H110,{6}, FALSE), TRUE)=TRUE,VLOOKUP(E1552,Store_VAM!B2:H273,{6}, FALSE),VLOOKUP(E1552,Store_SRP!B2:H110,{6}, FALSE)), VLOOKUP(E1552,Store_Showcase!B2:H144,{6}, FALSE))</f>
      </c>
      <c r="AH1552" s="1">
        <f>VLOOKUP(G1552,Sku_Consolidated!A2:R957,18,FALSE)</f>
      </c>
      <c r="AI1552" s="1">
        <f>VLOOKUP(G1552,Sku_Consolidated!A2:S957,19,FALSE)</f>
      </c>
      <c r="AJ1552" s="1">
        <f>VLOOKUP(G1552,Sku_Consolidated!A2:T957,20,FALSE)</f>
      </c>
    </row>
    <row r="1553" spans="1:36" x14ac:dyDescent="0.25">
      <c r="A1553" s="1">
        <v>2024</v>
      </c>
      <c r="B1553" s="1" t="s">
        <v>31</v>
      </c>
      <c r="C1553" s="1" t="s">
        <v>32</v>
      </c>
      <c r="D1553" s="1" t="s">
        <v>33</v>
      </c>
      <c r="E1553" s="9" t="s">
        <v>4124</v>
      </c>
      <c r="F1553" s="1">
        <f>IF(VLOOKUP(G1553,Sku_Consolidated!A2:S957,{19},FALSE)="SHOWCASE", VLOOKUP(E1553,Store_Showcase!B2:C144,{2}, FALSE), IF(VLOOKUP(G1553,Sku_Consolidated!A2:S957,{19},FALSE)="VAM",VLOOKUP(E1553,Store_VAM!B2:C273,{2}, FALSE),VLOOKUP(E1553,Store_SRP!B2:C110,{2}, FALSE)))</f>
      </c>
      <c r="G1553" s="1">
        <v>61721</v>
      </c>
      <c r="H1553" s="1" t="s">
        <v>42</v>
      </c>
      <c r="I1553" s="10" t="s">
        <v>3109</v>
      </c>
      <c r="J1553" s="1">
        <f>VLOOKUP(G1553,Sku_Consolidated!A2:C957, 3, FALSE)</f>
      </c>
      <c r="K1553" s="10">
        <f>IF(J1553="PACK", I1553, 0)</f>
      </c>
      <c r="L1553" s="10">
        <f>IF(J1553="KG", I1553, I1553 * VLOOKUP(G1553,Sku_Consolidated!A2:U957,21,FALSE))</f>
      </c>
      <c r="M1553" s="10" t="s">
        <v>37</v>
      </c>
      <c r="N1553" s="11" t="s">
        <v>4125</v>
      </c>
      <c r="O1553" s="10" t="s">
        <v>4126</v>
      </c>
      <c r="P1553" s="10">
        <f>N1553 - O1553</f>
      </c>
      <c r="Q1553" s="1">
        <f>VLOOKUP(G1553,Sku_Consolidated!A2:G957,7, FALSE)</f>
      </c>
      <c r="R1553" s="1">
        <f>IF(IFERROR(VLOOKUP(E1553,Store_Showcase!B2:H144,7, FALSE), TRUE)=TRUE, IF(IFERROR(VLOOKUP(E1553,Store_SRP!B2:H110,7, FALSE), TRUE)=TRUE,VLOOKUP(E1553,Store_VAM!B2:H273,7, FALSE),VLOOKUP(E1553,Store_SRP!B2:H110,7, FALSE)), VLOOKUP(E1553,Store_Showcase!B2:H144,7, FALSE))</f>
      </c>
      <c r="S1553" s="1">
        <f>IF(IFERROR(VLOOKUP(E1553,Store_Showcase!B2:I144,8, FALSE), TRUE)=TRUE, IF(IFERROR(VLOOKUP(E1553,Store_SRP!B2:I110,8, FALSE), TRUE)=TRUE,VLOOKUP(E1553,Store_VAM!B2:I273,8, FALSE),VLOOKUP(E1553,Store_SRP!B2:I110,8, FALSE)), VLOOKUP(E1553,Store_Showcase!B2:I144,8, FALSE))</f>
      </c>
      <c r="T1553" s="1">
        <f>VLOOKUP(G1553,Sku_Consolidated!A2:R957,18,FALSE)</f>
      </c>
      <c r="U1553" s="1" t="s">
        <v>4127</v>
      </c>
      <c r="V1553" s="1">
        <f>IF(VLOOKUP(G1553,Sku_Consolidated!A2:S957,19,FALSE)="SHOWCASE", VLOOKUP(E1553,Store_Showcase!B2:L144,11, FALSE), IF(VLOOKUP(G1553,Sku_Consolidated!A2:S957,19,FALSE)="VAM",VLOOKUP(E1553,Store_VAM!B2:L273,11, FALSE),VLOOKUP(E1553,Store_SRP!B2:L110,11, FALSE)))</f>
      </c>
      <c r="W1553" s="1">
        <f>VLOOKUP(G1553,Sku_Consolidated!A2:W957,11,FALSE)</f>
      </c>
      <c r="X1553" s="1">
        <f>VLOOKUP(G1553,Sku_Consolidated!A2:H957,8,FALSE)</f>
      </c>
      <c r="Y1553" s="1">
        <f>VLOOKUP(G1553,Sku_Consolidated!A2:I957,9,FALSE)</f>
      </c>
      <c r="Z1553" s="1" t="s">
        <v>41</v>
      </c>
      <c r="AA1553" s="1">
        <f>VLOOKUP(G1553,Sku_Consolidated!A2:E957,5,FALSE)</f>
      </c>
      <c r="AB1553" s="1">
        <f>IF(VLOOKUP(G1553,Sku_Consolidated!A2:S957,19,FALSE)="SHOWCASE", VLOOKUP(E1553,Store_Showcase!B2:N144,13, FALSE), IF(VLOOKUP(G1553,Sku_Consolidated!A2:S957,19,FALSE)="VAM",VLOOKUP(E1553,Store_VAM!B2:N273,13, FALSE),VLOOKUP(E1553,Store_SRP!B2:N110,13, FALSE)))</f>
      </c>
      <c r="AC1553" s="1">
        <f>IF(IFERROR(AB1553,TRUE)=TRUE, "-","OK")</f>
      </c>
      <c r="AD1553" s="11" t="s">
        <v>37</v>
      </c>
      <c r="AE1553" s="11" t="s">
        <v>37</v>
      </c>
      <c r="AF1553" s="1">
        <f>IF(IFERROR(VLOOKUP(E1553,Store_Showcase!B2:H144,{5}, FALSE), TRUE)=TRUE, IF(IFERROR(VLOOKUP(E1553,Store_SRP!B2:H110,{5}, FALSE), TRUE)=TRUE,VLOOKUP(E1553,Store_VAM!B2:H273,{5}, FALSE),VLOOKUP(E1553,Store_SRP!B2:H110,{5}, FALSE)), VLOOKUP(E1553,Store_Showcase!B2:H144,{5}, FALSE))</f>
      </c>
      <c r="AG1553" s="1">
        <f>IF(IFERROR(VLOOKUP(E1553,Store_Showcase!B2:H144,{6}, FALSE), TRUE)=TRUE, IF(IFERROR(VLOOKUP(E1553,Store_SRP!B2:H110,{6}, FALSE), TRUE)=TRUE,VLOOKUP(E1553,Store_VAM!B2:H273,{6}, FALSE),VLOOKUP(E1553,Store_SRP!B2:H110,{6}, FALSE)), VLOOKUP(E1553,Store_Showcase!B2:H144,{6}, FALSE))</f>
      </c>
      <c r="AH1553" s="1">
        <f>VLOOKUP(G1553,Sku_Consolidated!A2:R957,18,FALSE)</f>
      </c>
      <c r="AI1553" s="1">
        <f>VLOOKUP(G1553,Sku_Consolidated!A2:S957,19,FALSE)</f>
      </c>
      <c r="AJ1553" s="1">
        <f>VLOOKUP(G1553,Sku_Consolidated!A2:T957,20,FALSE)</f>
      </c>
    </row>
    <row r="1554" spans="1:36" x14ac:dyDescent="0.25">
      <c r="A1554" s="1">
        <v>2024</v>
      </c>
      <c r="B1554" s="1" t="s">
        <v>31</v>
      </c>
      <c r="C1554" s="1" t="s">
        <v>32</v>
      </c>
      <c r="D1554" s="1" t="s">
        <v>33</v>
      </c>
      <c r="E1554" s="9" t="s">
        <v>4124</v>
      </c>
      <c r="F1554" s="1">
        <f>IF(VLOOKUP(G1554,Sku_Consolidated!A2:S957,{19},FALSE)="SHOWCASE", VLOOKUP(E1554,Store_Showcase!B2:C144,{2}, FALSE), IF(VLOOKUP(G1554,Sku_Consolidated!A2:S957,{19},FALSE)="VAM",VLOOKUP(E1554,Store_VAM!B2:C273,{2}, FALSE),VLOOKUP(E1554,Store_SRP!B2:C110,{2}, FALSE)))</f>
      </c>
      <c r="G1554" s="1">
        <v>61722</v>
      </c>
      <c r="H1554" s="1" t="s">
        <v>46</v>
      </c>
      <c r="I1554" s="10" t="s">
        <v>119</v>
      </c>
      <c r="J1554" s="1">
        <f>VLOOKUP(G1554,Sku_Consolidated!A2:C957, 3, FALSE)</f>
      </c>
      <c r="K1554" s="10">
        <f>IF(J1554="PACK", I1554, 0)</f>
      </c>
      <c r="L1554" s="10">
        <f>IF(J1554="KG", I1554, I1554 * VLOOKUP(G1554,Sku_Consolidated!A2:U957,21,FALSE))</f>
      </c>
      <c r="M1554" s="10" t="s">
        <v>37</v>
      </c>
      <c r="N1554" s="11" t="s">
        <v>4128</v>
      </c>
      <c r="O1554" s="10" t="s">
        <v>4129</v>
      </c>
      <c r="P1554" s="10">
        <f>N1554 - O1554</f>
      </c>
      <c r="Q1554" s="1">
        <f>VLOOKUP(G1554,Sku_Consolidated!A2:G957,7, FALSE)</f>
      </c>
      <c r="R1554" s="1">
        <f>IF(IFERROR(VLOOKUP(E1554,Store_Showcase!B2:H144,7, FALSE), TRUE)=TRUE, IF(IFERROR(VLOOKUP(E1554,Store_SRP!B2:H110,7, FALSE), TRUE)=TRUE,VLOOKUP(E1554,Store_VAM!B2:H273,7, FALSE),VLOOKUP(E1554,Store_SRP!B2:H110,7, FALSE)), VLOOKUP(E1554,Store_Showcase!B2:H144,7, FALSE))</f>
      </c>
      <c r="S1554" s="1">
        <f>IF(IFERROR(VLOOKUP(E1554,Store_Showcase!B2:I144,8, FALSE), TRUE)=TRUE, IF(IFERROR(VLOOKUP(E1554,Store_SRP!B2:I110,8, FALSE), TRUE)=TRUE,VLOOKUP(E1554,Store_VAM!B2:I273,8, FALSE),VLOOKUP(E1554,Store_SRP!B2:I110,8, FALSE)), VLOOKUP(E1554,Store_Showcase!B2:I144,8, FALSE))</f>
      </c>
      <c r="T1554" s="1">
        <f>VLOOKUP(G1554,Sku_Consolidated!A2:R957,18,FALSE)</f>
      </c>
      <c r="U1554" s="1" t="s">
        <v>4127</v>
      </c>
      <c r="V1554" s="1">
        <f>IF(VLOOKUP(G1554,Sku_Consolidated!A2:S957,19,FALSE)="SHOWCASE", VLOOKUP(E1554,Store_Showcase!B2:L144,11, FALSE), IF(VLOOKUP(G1554,Sku_Consolidated!A2:S957,19,FALSE)="VAM",VLOOKUP(E1554,Store_VAM!B2:L273,11, FALSE),VLOOKUP(E1554,Store_SRP!B2:L110,11, FALSE)))</f>
      </c>
      <c r="W1554" s="1">
        <f>VLOOKUP(G1554,Sku_Consolidated!A2:W957,11,FALSE)</f>
      </c>
      <c r="X1554" s="1">
        <f>VLOOKUP(G1554,Sku_Consolidated!A2:H957,8,FALSE)</f>
      </c>
      <c r="Y1554" s="1">
        <f>VLOOKUP(G1554,Sku_Consolidated!A2:I957,9,FALSE)</f>
      </c>
      <c r="Z1554" s="1" t="s">
        <v>41</v>
      </c>
      <c r="AA1554" s="1">
        <f>VLOOKUP(G1554,Sku_Consolidated!A2:E957,5,FALSE)</f>
      </c>
      <c r="AB1554" s="1">
        <f>IF(VLOOKUP(G1554,Sku_Consolidated!A2:S957,19,FALSE)="SHOWCASE", VLOOKUP(E1554,Store_Showcase!B2:N144,13, FALSE), IF(VLOOKUP(G1554,Sku_Consolidated!A2:S957,19,FALSE)="VAM",VLOOKUP(E1554,Store_VAM!B2:N273,13, FALSE),VLOOKUP(E1554,Store_SRP!B2:N110,13, FALSE)))</f>
      </c>
      <c r="AC1554" s="1">
        <f>IF(IFERROR(AB1554,TRUE)=TRUE, "-","OK")</f>
      </c>
      <c r="AD1554" s="11" t="s">
        <v>37</v>
      </c>
      <c r="AE1554" s="11" t="s">
        <v>37</v>
      </c>
      <c r="AF1554" s="1">
        <f>IF(IFERROR(VLOOKUP(E1554,Store_Showcase!B2:H144,{5}, FALSE), TRUE)=TRUE, IF(IFERROR(VLOOKUP(E1554,Store_SRP!B2:H110,{5}, FALSE), TRUE)=TRUE,VLOOKUP(E1554,Store_VAM!B2:H273,{5}, FALSE),VLOOKUP(E1554,Store_SRP!B2:H110,{5}, FALSE)), VLOOKUP(E1554,Store_Showcase!B2:H144,{5}, FALSE))</f>
      </c>
      <c r="AG1554" s="1">
        <f>IF(IFERROR(VLOOKUP(E1554,Store_Showcase!B2:H144,{6}, FALSE), TRUE)=TRUE, IF(IFERROR(VLOOKUP(E1554,Store_SRP!B2:H110,{6}, FALSE), TRUE)=TRUE,VLOOKUP(E1554,Store_VAM!B2:H273,{6}, FALSE),VLOOKUP(E1554,Store_SRP!B2:H110,{6}, FALSE)), VLOOKUP(E1554,Store_Showcase!B2:H144,{6}, FALSE))</f>
      </c>
      <c r="AH1554" s="1">
        <f>VLOOKUP(G1554,Sku_Consolidated!A2:R957,18,FALSE)</f>
      </c>
      <c r="AI1554" s="1">
        <f>VLOOKUP(G1554,Sku_Consolidated!A2:S957,19,FALSE)</f>
      </c>
      <c r="AJ1554" s="1">
        <f>VLOOKUP(G1554,Sku_Consolidated!A2:T957,20,FALSE)</f>
      </c>
    </row>
    <row r="1555" spans="1:36" x14ac:dyDescent="0.25">
      <c r="A1555" s="1">
        <v>2024</v>
      </c>
      <c r="B1555" s="1" t="s">
        <v>31</v>
      </c>
      <c r="C1555" s="1" t="s">
        <v>32</v>
      </c>
      <c r="D1555" s="1" t="s">
        <v>33</v>
      </c>
      <c r="E1555" s="9" t="s">
        <v>4124</v>
      </c>
      <c r="F1555" s="1">
        <f>IF(VLOOKUP(G1555,Sku_Consolidated!A2:S957,{19},FALSE)="SHOWCASE", VLOOKUP(E1555,Store_Showcase!B2:C144,{2}, FALSE), IF(VLOOKUP(G1555,Sku_Consolidated!A2:S957,{19},FALSE)="VAM",VLOOKUP(E1555,Store_VAM!B2:C273,{2}, FALSE),VLOOKUP(E1555,Store_SRP!B2:C110,{2}, FALSE)))</f>
      </c>
      <c r="G1555" s="1">
        <v>61723</v>
      </c>
      <c r="H1555" s="1" t="s">
        <v>207</v>
      </c>
      <c r="I1555" s="10" t="s">
        <v>1481</v>
      </c>
      <c r="J1555" s="1">
        <f>VLOOKUP(G1555,Sku_Consolidated!A2:C957, 3, FALSE)</f>
      </c>
      <c r="K1555" s="10">
        <f>IF(J1555="PACK", I1555, 0)</f>
      </c>
      <c r="L1555" s="10">
        <f>IF(J1555="KG", I1555, I1555 * VLOOKUP(G1555,Sku_Consolidated!A2:U957,21,FALSE))</f>
      </c>
      <c r="M1555" s="10" t="s">
        <v>37</v>
      </c>
      <c r="N1555" s="11" t="s">
        <v>4130</v>
      </c>
      <c r="O1555" s="10" t="s">
        <v>4131</v>
      </c>
      <c r="P1555" s="10">
        <f>N1555 - O1555</f>
      </c>
      <c r="Q1555" s="1">
        <f>VLOOKUP(G1555,Sku_Consolidated!A2:G957,7, FALSE)</f>
      </c>
      <c r="R1555" s="1">
        <f>IF(IFERROR(VLOOKUP(E1555,Store_Showcase!B2:H144,7, FALSE), TRUE)=TRUE, IF(IFERROR(VLOOKUP(E1555,Store_SRP!B2:H110,7, FALSE), TRUE)=TRUE,VLOOKUP(E1555,Store_VAM!B2:H273,7, FALSE),VLOOKUP(E1555,Store_SRP!B2:H110,7, FALSE)), VLOOKUP(E1555,Store_Showcase!B2:H144,7, FALSE))</f>
      </c>
      <c r="S1555" s="1">
        <f>IF(IFERROR(VLOOKUP(E1555,Store_Showcase!B2:I144,8, FALSE), TRUE)=TRUE, IF(IFERROR(VLOOKUP(E1555,Store_SRP!B2:I110,8, FALSE), TRUE)=TRUE,VLOOKUP(E1555,Store_VAM!B2:I273,8, FALSE),VLOOKUP(E1555,Store_SRP!B2:I110,8, FALSE)), VLOOKUP(E1555,Store_Showcase!B2:I144,8, FALSE))</f>
      </c>
      <c r="T1555" s="1">
        <f>VLOOKUP(G1555,Sku_Consolidated!A2:R957,18,FALSE)</f>
      </c>
      <c r="U1555" s="1" t="s">
        <v>4127</v>
      </c>
      <c r="V1555" s="1">
        <f>IF(VLOOKUP(G1555,Sku_Consolidated!A2:S957,19,FALSE)="SHOWCASE", VLOOKUP(E1555,Store_Showcase!B2:L144,11, FALSE), IF(VLOOKUP(G1555,Sku_Consolidated!A2:S957,19,FALSE)="VAM",VLOOKUP(E1555,Store_VAM!B2:L273,11, FALSE),VLOOKUP(E1555,Store_SRP!B2:L110,11, FALSE)))</f>
      </c>
      <c r="W1555" s="1">
        <f>VLOOKUP(G1555,Sku_Consolidated!A2:W957,11,FALSE)</f>
      </c>
      <c r="X1555" s="1">
        <f>VLOOKUP(G1555,Sku_Consolidated!A2:H957,8,FALSE)</f>
      </c>
      <c r="Y1555" s="1">
        <f>VLOOKUP(G1555,Sku_Consolidated!A2:I957,9,FALSE)</f>
      </c>
      <c r="Z1555" s="1" t="s">
        <v>41</v>
      </c>
      <c r="AA1555" s="1">
        <f>VLOOKUP(G1555,Sku_Consolidated!A2:E957,5,FALSE)</f>
      </c>
      <c r="AB1555" s="1">
        <f>IF(VLOOKUP(G1555,Sku_Consolidated!A2:S957,19,FALSE)="SHOWCASE", VLOOKUP(E1555,Store_Showcase!B2:N144,13, FALSE), IF(VLOOKUP(G1555,Sku_Consolidated!A2:S957,19,FALSE)="VAM",VLOOKUP(E1555,Store_VAM!B2:N273,13, FALSE),VLOOKUP(E1555,Store_SRP!B2:N110,13, FALSE)))</f>
      </c>
      <c r="AC1555" s="1">
        <f>IF(IFERROR(AB1555,TRUE)=TRUE, "-","OK")</f>
      </c>
      <c r="AD1555" s="11" t="s">
        <v>37</v>
      </c>
      <c r="AE1555" s="11" t="s">
        <v>37</v>
      </c>
      <c r="AF1555" s="1">
        <f>IF(IFERROR(VLOOKUP(E1555,Store_Showcase!B2:H144,{5}, FALSE), TRUE)=TRUE, IF(IFERROR(VLOOKUP(E1555,Store_SRP!B2:H110,{5}, FALSE), TRUE)=TRUE,VLOOKUP(E1555,Store_VAM!B2:H273,{5}, FALSE),VLOOKUP(E1555,Store_SRP!B2:H110,{5}, FALSE)), VLOOKUP(E1555,Store_Showcase!B2:H144,{5}, FALSE))</f>
      </c>
      <c r="AG1555" s="1">
        <f>IF(IFERROR(VLOOKUP(E1555,Store_Showcase!B2:H144,{6}, FALSE), TRUE)=TRUE, IF(IFERROR(VLOOKUP(E1555,Store_SRP!B2:H110,{6}, FALSE), TRUE)=TRUE,VLOOKUP(E1555,Store_VAM!B2:H273,{6}, FALSE),VLOOKUP(E1555,Store_SRP!B2:H110,{6}, FALSE)), VLOOKUP(E1555,Store_Showcase!B2:H144,{6}, FALSE))</f>
      </c>
      <c r="AH1555" s="1">
        <f>VLOOKUP(G1555,Sku_Consolidated!A2:R957,18,FALSE)</f>
      </c>
      <c r="AI1555" s="1">
        <f>VLOOKUP(G1555,Sku_Consolidated!A2:S957,19,FALSE)</f>
      </c>
      <c r="AJ1555" s="1">
        <f>VLOOKUP(G1555,Sku_Consolidated!A2:T957,20,FALSE)</f>
      </c>
    </row>
    <row r="1556" spans="1:36" x14ac:dyDescent="0.25">
      <c r="A1556" s="1">
        <v>2024</v>
      </c>
      <c r="B1556" s="1" t="s">
        <v>31</v>
      </c>
      <c r="C1556" s="1" t="s">
        <v>32</v>
      </c>
      <c r="D1556" s="1" t="s">
        <v>33</v>
      </c>
      <c r="E1556" s="9" t="s">
        <v>4124</v>
      </c>
      <c r="F1556" s="1">
        <f>IF(VLOOKUP(G1556,Sku_Consolidated!A2:S957,{19},FALSE)="SHOWCASE", VLOOKUP(E1556,Store_Showcase!B2:C144,{2}, FALSE), IF(VLOOKUP(G1556,Sku_Consolidated!A2:S957,{19},FALSE)="VAM",VLOOKUP(E1556,Store_VAM!B2:C273,{2}, FALSE),VLOOKUP(E1556,Store_SRP!B2:C110,{2}, FALSE)))</f>
      </c>
      <c r="G1556" s="1">
        <v>61724</v>
      </c>
      <c r="H1556" s="1" t="s">
        <v>50</v>
      </c>
      <c r="I1556" s="10" t="s">
        <v>2702</v>
      </c>
      <c r="J1556" s="1">
        <f>VLOOKUP(G1556,Sku_Consolidated!A2:C957, 3, FALSE)</f>
      </c>
      <c r="K1556" s="10">
        <f>IF(J1556="PACK", I1556, 0)</f>
      </c>
      <c r="L1556" s="10">
        <f>IF(J1556="KG", I1556, I1556 * VLOOKUP(G1556,Sku_Consolidated!A2:U957,21,FALSE))</f>
      </c>
      <c r="M1556" s="10" t="s">
        <v>37</v>
      </c>
      <c r="N1556" s="11" t="s">
        <v>4132</v>
      </c>
      <c r="O1556" s="10" t="s">
        <v>4133</v>
      </c>
      <c r="P1556" s="10">
        <f>N1556 - O1556</f>
      </c>
      <c r="Q1556" s="1">
        <f>VLOOKUP(G1556,Sku_Consolidated!A2:G957,7, FALSE)</f>
      </c>
      <c r="R1556" s="1">
        <f>IF(IFERROR(VLOOKUP(E1556,Store_Showcase!B2:H144,7, FALSE), TRUE)=TRUE, IF(IFERROR(VLOOKUP(E1556,Store_SRP!B2:H110,7, FALSE), TRUE)=TRUE,VLOOKUP(E1556,Store_VAM!B2:H273,7, FALSE),VLOOKUP(E1556,Store_SRP!B2:H110,7, FALSE)), VLOOKUP(E1556,Store_Showcase!B2:H144,7, FALSE))</f>
      </c>
      <c r="S1556" s="1">
        <f>IF(IFERROR(VLOOKUP(E1556,Store_Showcase!B2:I144,8, FALSE), TRUE)=TRUE, IF(IFERROR(VLOOKUP(E1556,Store_SRP!B2:I110,8, FALSE), TRUE)=TRUE,VLOOKUP(E1556,Store_VAM!B2:I273,8, FALSE),VLOOKUP(E1556,Store_SRP!B2:I110,8, FALSE)), VLOOKUP(E1556,Store_Showcase!B2:I144,8, FALSE))</f>
      </c>
      <c r="T1556" s="1">
        <f>VLOOKUP(G1556,Sku_Consolidated!A2:R957,18,FALSE)</f>
      </c>
      <c r="U1556" s="1" t="s">
        <v>4127</v>
      </c>
      <c r="V1556" s="1">
        <f>IF(VLOOKUP(G1556,Sku_Consolidated!A2:S957,19,FALSE)="SHOWCASE", VLOOKUP(E1556,Store_Showcase!B2:L144,11, FALSE), IF(VLOOKUP(G1556,Sku_Consolidated!A2:S957,19,FALSE)="VAM",VLOOKUP(E1556,Store_VAM!B2:L273,11, FALSE),VLOOKUP(E1556,Store_SRP!B2:L110,11, FALSE)))</f>
      </c>
      <c r="W1556" s="1">
        <f>VLOOKUP(G1556,Sku_Consolidated!A2:W957,11,FALSE)</f>
      </c>
      <c r="X1556" s="1">
        <f>VLOOKUP(G1556,Sku_Consolidated!A2:H957,8,FALSE)</f>
      </c>
      <c r="Y1556" s="1">
        <f>VLOOKUP(G1556,Sku_Consolidated!A2:I957,9,FALSE)</f>
      </c>
      <c r="Z1556" s="1" t="s">
        <v>41</v>
      </c>
      <c r="AA1556" s="1">
        <f>VLOOKUP(G1556,Sku_Consolidated!A2:E957,5,FALSE)</f>
      </c>
      <c r="AB1556" s="1">
        <f>IF(VLOOKUP(G1556,Sku_Consolidated!A2:S957,19,FALSE)="SHOWCASE", VLOOKUP(E1556,Store_Showcase!B2:N144,13, FALSE), IF(VLOOKUP(G1556,Sku_Consolidated!A2:S957,19,FALSE)="VAM",VLOOKUP(E1556,Store_VAM!B2:N273,13, FALSE),VLOOKUP(E1556,Store_SRP!B2:N110,13, FALSE)))</f>
      </c>
      <c r="AC1556" s="1">
        <f>IF(IFERROR(AB1556,TRUE)=TRUE, "-","OK")</f>
      </c>
      <c r="AD1556" s="11" t="s">
        <v>37</v>
      </c>
      <c r="AE1556" s="11" t="s">
        <v>37</v>
      </c>
      <c r="AF1556" s="1">
        <f>IF(IFERROR(VLOOKUP(E1556,Store_Showcase!B2:H144,{5}, FALSE), TRUE)=TRUE, IF(IFERROR(VLOOKUP(E1556,Store_SRP!B2:H110,{5}, FALSE), TRUE)=TRUE,VLOOKUP(E1556,Store_VAM!B2:H273,{5}, FALSE),VLOOKUP(E1556,Store_SRP!B2:H110,{5}, FALSE)), VLOOKUP(E1556,Store_Showcase!B2:H144,{5}, FALSE))</f>
      </c>
      <c r="AG1556" s="1">
        <f>IF(IFERROR(VLOOKUP(E1556,Store_Showcase!B2:H144,{6}, FALSE), TRUE)=TRUE, IF(IFERROR(VLOOKUP(E1556,Store_SRP!B2:H110,{6}, FALSE), TRUE)=TRUE,VLOOKUP(E1556,Store_VAM!B2:H273,{6}, FALSE),VLOOKUP(E1556,Store_SRP!B2:H110,{6}, FALSE)), VLOOKUP(E1556,Store_Showcase!B2:H144,{6}, FALSE))</f>
      </c>
      <c r="AH1556" s="1">
        <f>VLOOKUP(G1556,Sku_Consolidated!A2:R957,18,FALSE)</f>
      </c>
      <c r="AI1556" s="1">
        <f>VLOOKUP(G1556,Sku_Consolidated!A2:S957,19,FALSE)</f>
      </c>
      <c r="AJ1556" s="1">
        <f>VLOOKUP(G1556,Sku_Consolidated!A2:T957,20,FALSE)</f>
      </c>
    </row>
    <row r="1557" spans="1:36" x14ac:dyDescent="0.25">
      <c r="A1557" s="1">
        <v>2024</v>
      </c>
      <c r="B1557" s="1" t="s">
        <v>31</v>
      </c>
      <c r="C1557" s="1" t="s">
        <v>32</v>
      </c>
      <c r="D1557" s="1" t="s">
        <v>33</v>
      </c>
      <c r="E1557" s="9" t="s">
        <v>4124</v>
      </c>
      <c r="F1557" s="1">
        <f>IF(VLOOKUP(G1557,Sku_Consolidated!A2:S957,{19},FALSE)="SHOWCASE", VLOOKUP(E1557,Store_Showcase!B2:C144,{2}, FALSE), IF(VLOOKUP(G1557,Sku_Consolidated!A2:S957,{19},FALSE)="VAM",VLOOKUP(E1557,Store_VAM!B2:C273,{2}, FALSE),VLOOKUP(E1557,Store_SRP!B2:C110,{2}, FALSE)))</f>
      </c>
      <c r="G1557" s="1">
        <v>61732</v>
      </c>
      <c r="H1557" s="1" t="s">
        <v>211</v>
      </c>
      <c r="I1557" s="10" t="s">
        <v>201</v>
      </c>
      <c r="J1557" s="1">
        <f>VLOOKUP(G1557,Sku_Consolidated!A2:C957, 3, FALSE)</f>
      </c>
      <c r="K1557" s="10">
        <f>IF(J1557="PACK", I1557, 0)</f>
      </c>
      <c r="L1557" s="10">
        <f>IF(J1557="KG", I1557, I1557 * VLOOKUP(G1557,Sku_Consolidated!A2:U957,21,FALSE))</f>
      </c>
      <c r="M1557" s="10" t="s">
        <v>37</v>
      </c>
      <c r="N1557" s="11" t="s">
        <v>4134</v>
      </c>
      <c r="O1557" s="10" t="s">
        <v>4135</v>
      </c>
      <c r="P1557" s="10">
        <f>N1557 - O1557</f>
      </c>
      <c r="Q1557" s="1">
        <f>VLOOKUP(G1557,Sku_Consolidated!A2:G957,7, FALSE)</f>
      </c>
      <c r="R1557" s="1">
        <f>IF(IFERROR(VLOOKUP(E1557,Store_Showcase!B2:H144,7, FALSE), TRUE)=TRUE, IF(IFERROR(VLOOKUP(E1557,Store_SRP!B2:H110,7, FALSE), TRUE)=TRUE,VLOOKUP(E1557,Store_VAM!B2:H273,7, FALSE),VLOOKUP(E1557,Store_SRP!B2:H110,7, FALSE)), VLOOKUP(E1557,Store_Showcase!B2:H144,7, FALSE))</f>
      </c>
      <c r="S1557" s="1">
        <f>IF(IFERROR(VLOOKUP(E1557,Store_Showcase!B2:I144,8, FALSE), TRUE)=TRUE, IF(IFERROR(VLOOKUP(E1557,Store_SRP!B2:I110,8, FALSE), TRUE)=TRUE,VLOOKUP(E1557,Store_VAM!B2:I273,8, FALSE),VLOOKUP(E1557,Store_SRP!B2:I110,8, FALSE)), VLOOKUP(E1557,Store_Showcase!B2:I144,8, FALSE))</f>
      </c>
      <c r="T1557" s="1">
        <f>VLOOKUP(G1557,Sku_Consolidated!A2:R957,18,FALSE)</f>
      </c>
      <c r="U1557" s="1" t="s">
        <v>4127</v>
      </c>
      <c r="V1557" s="1">
        <f>IF(VLOOKUP(G1557,Sku_Consolidated!A2:S957,19,FALSE)="SHOWCASE", VLOOKUP(E1557,Store_Showcase!B2:L144,11, FALSE), IF(VLOOKUP(G1557,Sku_Consolidated!A2:S957,19,FALSE)="VAM",VLOOKUP(E1557,Store_VAM!B2:L273,11, FALSE),VLOOKUP(E1557,Store_SRP!B2:L110,11, FALSE)))</f>
      </c>
      <c r="W1557" s="1">
        <f>VLOOKUP(G1557,Sku_Consolidated!A2:W957,11,FALSE)</f>
      </c>
      <c r="X1557" s="1">
        <f>VLOOKUP(G1557,Sku_Consolidated!A2:H957,8,FALSE)</f>
      </c>
      <c r="Y1557" s="1">
        <f>VLOOKUP(G1557,Sku_Consolidated!A2:I957,9,FALSE)</f>
      </c>
      <c r="Z1557" s="1" t="s">
        <v>41</v>
      </c>
      <c r="AA1557" s="1">
        <f>VLOOKUP(G1557,Sku_Consolidated!A2:E957,5,FALSE)</f>
      </c>
      <c r="AB1557" s="1">
        <f>IF(VLOOKUP(G1557,Sku_Consolidated!A2:S957,19,FALSE)="SHOWCASE", VLOOKUP(E1557,Store_Showcase!B2:N144,13, FALSE), IF(VLOOKUP(G1557,Sku_Consolidated!A2:S957,19,FALSE)="VAM",VLOOKUP(E1557,Store_VAM!B2:N273,13, FALSE),VLOOKUP(E1557,Store_SRP!B2:N110,13, FALSE)))</f>
      </c>
      <c r="AC1557" s="1">
        <f>IF(IFERROR(AB1557,TRUE)=TRUE, "-","OK")</f>
      </c>
      <c r="AD1557" s="11" t="s">
        <v>37</v>
      </c>
      <c r="AE1557" s="11" t="s">
        <v>37</v>
      </c>
      <c r="AF1557" s="1">
        <f>IF(IFERROR(VLOOKUP(E1557,Store_Showcase!B2:H144,{5}, FALSE), TRUE)=TRUE, IF(IFERROR(VLOOKUP(E1557,Store_SRP!B2:H110,{5}, FALSE), TRUE)=TRUE,VLOOKUP(E1557,Store_VAM!B2:H273,{5}, FALSE),VLOOKUP(E1557,Store_SRP!B2:H110,{5}, FALSE)), VLOOKUP(E1557,Store_Showcase!B2:H144,{5}, FALSE))</f>
      </c>
      <c r="AG1557" s="1">
        <f>IF(IFERROR(VLOOKUP(E1557,Store_Showcase!B2:H144,{6}, FALSE), TRUE)=TRUE, IF(IFERROR(VLOOKUP(E1557,Store_SRP!B2:H110,{6}, FALSE), TRUE)=TRUE,VLOOKUP(E1557,Store_VAM!B2:H273,{6}, FALSE),VLOOKUP(E1557,Store_SRP!B2:H110,{6}, FALSE)), VLOOKUP(E1557,Store_Showcase!B2:H144,{6}, FALSE))</f>
      </c>
      <c r="AH1557" s="1">
        <f>VLOOKUP(G1557,Sku_Consolidated!A2:R957,18,FALSE)</f>
      </c>
      <c r="AI1557" s="1">
        <f>VLOOKUP(G1557,Sku_Consolidated!A2:S957,19,FALSE)</f>
      </c>
      <c r="AJ1557" s="1">
        <f>VLOOKUP(G1557,Sku_Consolidated!A2:T957,20,FALSE)</f>
      </c>
    </row>
    <row r="1558" spans="1:36" x14ac:dyDescent="0.25">
      <c r="A1558" s="1">
        <v>2024</v>
      </c>
      <c r="B1558" s="1" t="s">
        <v>31</v>
      </c>
      <c r="C1558" s="1" t="s">
        <v>32</v>
      </c>
      <c r="D1558" s="1" t="s">
        <v>33</v>
      </c>
      <c r="E1558" s="9" t="s">
        <v>4124</v>
      </c>
      <c r="F1558" s="1">
        <f>IF(VLOOKUP(G1558,Sku_Consolidated!A2:S957,{19},FALSE)="SHOWCASE", VLOOKUP(E1558,Store_Showcase!B2:C144,{2}, FALSE), IF(VLOOKUP(G1558,Sku_Consolidated!A2:S957,{19},FALSE)="VAM",VLOOKUP(E1558,Store_VAM!B2:C273,{2}, FALSE),VLOOKUP(E1558,Store_SRP!B2:C110,{2}, FALSE)))</f>
      </c>
      <c r="G1558" s="1">
        <v>61733</v>
      </c>
      <c r="H1558" s="1" t="s">
        <v>58</v>
      </c>
      <c r="I1558" s="10" t="s">
        <v>3640</v>
      </c>
      <c r="J1558" s="1">
        <f>VLOOKUP(G1558,Sku_Consolidated!A2:C957, 3, FALSE)</f>
      </c>
      <c r="K1558" s="10">
        <f>IF(J1558="PACK", I1558, 0)</f>
      </c>
      <c r="L1558" s="10">
        <f>IF(J1558="KG", I1558, I1558 * VLOOKUP(G1558,Sku_Consolidated!A2:U957,21,FALSE))</f>
      </c>
      <c r="M1558" s="10" t="s">
        <v>37</v>
      </c>
      <c r="N1558" s="11" t="s">
        <v>4136</v>
      </c>
      <c r="O1558" s="10" t="s">
        <v>4137</v>
      </c>
      <c r="P1558" s="10">
        <f>N1558 - O1558</f>
      </c>
      <c r="Q1558" s="1">
        <f>VLOOKUP(G1558,Sku_Consolidated!A2:G957,7, FALSE)</f>
      </c>
      <c r="R1558" s="1">
        <f>IF(IFERROR(VLOOKUP(E1558,Store_Showcase!B2:H144,7, FALSE), TRUE)=TRUE, IF(IFERROR(VLOOKUP(E1558,Store_SRP!B2:H110,7, FALSE), TRUE)=TRUE,VLOOKUP(E1558,Store_VAM!B2:H273,7, FALSE),VLOOKUP(E1558,Store_SRP!B2:H110,7, FALSE)), VLOOKUP(E1558,Store_Showcase!B2:H144,7, FALSE))</f>
      </c>
      <c r="S1558" s="1">
        <f>IF(IFERROR(VLOOKUP(E1558,Store_Showcase!B2:I144,8, FALSE), TRUE)=TRUE, IF(IFERROR(VLOOKUP(E1558,Store_SRP!B2:I110,8, FALSE), TRUE)=TRUE,VLOOKUP(E1558,Store_VAM!B2:I273,8, FALSE),VLOOKUP(E1558,Store_SRP!B2:I110,8, FALSE)), VLOOKUP(E1558,Store_Showcase!B2:I144,8, FALSE))</f>
      </c>
      <c r="T1558" s="1">
        <f>VLOOKUP(G1558,Sku_Consolidated!A2:R957,18,FALSE)</f>
      </c>
      <c r="U1558" s="1" t="s">
        <v>4127</v>
      </c>
      <c r="V1558" s="1">
        <f>IF(VLOOKUP(G1558,Sku_Consolidated!A2:S957,19,FALSE)="SHOWCASE", VLOOKUP(E1558,Store_Showcase!B2:L144,11, FALSE), IF(VLOOKUP(G1558,Sku_Consolidated!A2:S957,19,FALSE)="VAM",VLOOKUP(E1558,Store_VAM!B2:L273,11, FALSE),VLOOKUP(E1558,Store_SRP!B2:L110,11, FALSE)))</f>
      </c>
      <c r="W1558" s="1">
        <f>VLOOKUP(G1558,Sku_Consolidated!A2:W957,11,FALSE)</f>
      </c>
      <c r="X1558" s="1">
        <f>VLOOKUP(G1558,Sku_Consolidated!A2:H957,8,FALSE)</f>
      </c>
      <c r="Y1558" s="1">
        <f>VLOOKUP(G1558,Sku_Consolidated!A2:I957,9,FALSE)</f>
      </c>
      <c r="Z1558" s="1" t="s">
        <v>41</v>
      </c>
      <c r="AA1558" s="1">
        <f>VLOOKUP(G1558,Sku_Consolidated!A2:E957,5,FALSE)</f>
      </c>
      <c r="AB1558" s="1">
        <f>IF(VLOOKUP(G1558,Sku_Consolidated!A2:S957,19,FALSE)="SHOWCASE", VLOOKUP(E1558,Store_Showcase!B2:N144,13, FALSE), IF(VLOOKUP(G1558,Sku_Consolidated!A2:S957,19,FALSE)="VAM",VLOOKUP(E1558,Store_VAM!B2:N273,13, FALSE),VLOOKUP(E1558,Store_SRP!B2:N110,13, FALSE)))</f>
      </c>
      <c r="AC1558" s="1">
        <f>IF(IFERROR(AB1558,TRUE)=TRUE, "-","OK")</f>
      </c>
      <c r="AD1558" s="11" t="s">
        <v>37</v>
      </c>
      <c r="AE1558" s="11" t="s">
        <v>37</v>
      </c>
      <c r="AF1558" s="1">
        <f>IF(IFERROR(VLOOKUP(E1558,Store_Showcase!B2:H144,{5}, FALSE), TRUE)=TRUE, IF(IFERROR(VLOOKUP(E1558,Store_SRP!B2:H110,{5}, FALSE), TRUE)=TRUE,VLOOKUP(E1558,Store_VAM!B2:H273,{5}, FALSE),VLOOKUP(E1558,Store_SRP!B2:H110,{5}, FALSE)), VLOOKUP(E1558,Store_Showcase!B2:H144,{5}, FALSE))</f>
      </c>
      <c r="AG1558" s="1">
        <f>IF(IFERROR(VLOOKUP(E1558,Store_Showcase!B2:H144,{6}, FALSE), TRUE)=TRUE, IF(IFERROR(VLOOKUP(E1558,Store_SRP!B2:H110,{6}, FALSE), TRUE)=TRUE,VLOOKUP(E1558,Store_VAM!B2:H273,{6}, FALSE),VLOOKUP(E1558,Store_SRP!B2:H110,{6}, FALSE)), VLOOKUP(E1558,Store_Showcase!B2:H144,{6}, FALSE))</f>
      </c>
      <c r="AH1558" s="1">
        <f>VLOOKUP(G1558,Sku_Consolidated!A2:R957,18,FALSE)</f>
      </c>
      <c r="AI1558" s="1">
        <f>VLOOKUP(G1558,Sku_Consolidated!A2:S957,19,FALSE)</f>
      </c>
      <c r="AJ1558" s="1">
        <f>VLOOKUP(G1558,Sku_Consolidated!A2:T957,20,FALSE)</f>
      </c>
    </row>
    <row r="1559" spans="1:36" x14ac:dyDescent="0.25">
      <c r="A1559" s="1">
        <v>2024</v>
      </c>
      <c r="B1559" s="1" t="s">
        <v>31</v>
      </c>
      <c r="C1559" s="1" t="s">
        <v>32</v>
      </c>
      <c r="D1559" s="1" t="s">
        <v>33</v>
      </c>
      <c r="E1559" s="9" t="s">
        <v>4124</v>
      </c>
      <c r="F1559" s="1">
        <f>IF(VLOOKUP(G1559,Sku_Consolidated!A2:S957,{19},FALSE)="SHOWCASE", VLOOKUP(E1559,Store_Showcase!B2:C144,{2}, FALSE), IF(VLOOKUP(G1559,Sku_Consolidated!A2:S957,{19},FALSE)="VAM",VLOOKUP(E1559,Store_VAM!B2:C273,{2}, FALSE),VLOOKUP(E1559,Store_SRP!B2:C110,{2}, FALSE)))</f>
      </c>
      <c r="G1559" s="1">
        <v>61735</v>
      </c>
      <c r="H1559" s="1" t="s">
        <v>66</v>
      </c>
      <c r="I1559" s="10" t="s">
        <v>849</v>
      </c>
      <c r="J1559" s="1">
        <f>VLOOKUP(G1559,Sku_Consolidated!A2:C957, 3, FALSE)</f>
      </c>
      <c r="K1559" s="10">
        <f>IF(J1559="PACK", I1559, 0)</f>
      </c>
      <c r="L1559" s="10">
        <f>IF(J1559="KG", I1559, I1559 * VLOOKUP(G1559,Sku_Consolidated!A2:U957,21,FALSE))</f>
      </c>
      <c r="M1559" s="10" t="s">
        <v>37</v>
      </c>
      <c r="N1559" s="11" t="s">
        <v>4138</v>
      </c>
      <c r="O1559" s="10" t="s">
        <v>4139</v>
      </c>
      <c r="P1559" s="10">
        <f>N1559 - O1559</f>
      </c>
      <c r="Q1559" s="1">
        <f>VLOOKUP(G1559,Sku_Consolidated!A2:G957,7, FALSE)</f>
      </c>
      <c r="R1559" s="1">
        <f>IF(IFERROR(VLOOKUP(E1559,Store_Showcase!B2:H144,7, FALSE), TRUE)=TRUE, IF(IFERROR(VLOOKUP(E1559,Store_SRP!B2:H110,7, FALSE), TRUE)=TRUE,VLOOKUP(E1559,Store_VAM!B2:H273,7, FALSE),VLOOKUP(E1559,Store_SRP!B2:H110,7, FALSE)), VLOOKUP(E1559,Store_Showcase!B2:H144,7, FALSE))</f>
      </c>
      <c r="S1559" s="1">
        <f>IF(IFERROR(VLOOKUP(E1559,Store_Showcase!B2:I144,8, FALSE), TRUE)=TRUE, IF(IFERROR(VLOOKUP(E1559,Store_SRP!B2:I110,8, FALSE), TRUE)=TRUE,VLOOKUP(E1559,Store_VAM!B2:I273,8, FALSE),VLOOKUP(E1559,Store_SRP!B2:I110,8, FALSE)), VLOOKUP(E1559,Store_Showcase!B2:I144,8, FALSE))</f>
      </c>
      <c r="T1559" s="1">
        <f>VLOOKUP(G1559,Sku_Consolidated!A2:R957,18,FALSE)</f>
      </c>
      <c r="U1559" s="1" t="s">
        <v>4127</v>
      </c>
      <c r="V1559" s="1">
        <f>IF(VLOOKUP(G1559,Sku_Consolidated!A2:S957,19,FALSE)="SHOWCASE", VLOOKUP(E1559,Store_Showcase!B2:L144,11, FALSE), IF(VLOOKUP(G1559,Sku_Consolidated!A2:S957,19,FALSE)="VAM",VLOOKUP(E1559,Store_VAM!B2:L273,11, FALSE),VLOOKUP(E1559,Store_SRP!B2:L110,11, FALSE)))</f>
      </c>
      <c r="W1559" s="1">
        <f>VLOOKUP(G1559,Sku_Consolidated!A2:W957,11,FALSE)</f>
      </c>
      <c r="X1559" s="1">
        <f>VLOOKUP(G1559,Sku_Consolidated!A2:H957,8,FALSE)</f>
      </c>
      <c r="Y1559" s="1">
        <f>VLOOKUP(G1559,Sku_Consolidated!A2:I957,9,FALSE)</f>
      </c>
      <c r="Z1559" s="1" t="s">
        <v>41</v>
      </c>
      <c r="AA1559" s="1">
        <f>VLOOKUP(G1559,Sku_Consolidated!A2:E957,5,FALSE)</f>
      </c>
      <c r="AB1559" s="1">
        <f>IF(VLOOKUP(G1559,Sku_Consolidated!A2:S957,19,FALSE)="SHOWCASE", VLOOKUP(E1559,Store_Showcase!B2:N144,13, FALSE), IF(VLOOKUP(G1559,Sku_Consolidated!A2:S957,19,FALSE)="VAM",VLOOKUP(E1559,Store_VAM!B2:N273,13, FALSE),VLOOKUP(E1559,Store_SRP!B2:N110,13, FALSE)))</f>
      </c>
      <c r="AC1559" s="1">
        <f>IF(IFERROR(AB1559,TRUE)=TRUE, "-","OK")</f>
      </c>
      <c r="AD1559" s="11" t="s">
        <v>37</v>
      </c>
      <c r="AE1559" s="11" t="s">
        <v>37</v>
      </c>
      <c r="AF1559" s="1">
        <f>IF(IFERROR(VLOOKUP(E1559,Store_Showcase!B2:H144,{5}, FALSE), TRUE)=TRUE, IF(IFERROR(VLOOKUP(E1559,Store_SRP!B2:H110,{5}, FALSE), TRUE)=TRUE,VLOOKUP(E1559,Store_VAM!B2:H273,{5}, FALSE),VLOOKUP(E1559,Store_SRP!B2:H110,{5}, FALSE)), VLOOKUP(E1559,Store_Showcase!B2:H144,{5}, FALSE))</f>
      </c>
      <c r="AG1559" s="1">
        <f>IF(IFERROR(VLOOKUP(E1559,Store_Showcase!B2:H144,{6}, FALSE), TRUE)=TRUE, IF(IFERROR(VLOOKUP(E1559,Store_SRP!B2:H110,{6}, FALSE), TRUE)=TRUE,VLOOKUP(E1559,Store_VAM!B2:H273,{6}, FALSE),VLOOKUP(E1559,Store_SRP!B2:H110,{6}, FALSE)), VLOOKUP(E1559,Store_Showcase!B2:H144,{6}, FALSE))</f>
      </c>
      <c r="AH1559" s="1">
        <f>VLOOKUP(G1559,Sku_Consolidated!A2:R957,18,FALSE)</f>
      </c>
      <c r="AI1559" s="1">
        <f>VLOOKUP(G1559,Sku_Consolidated!A2:S957,19,FALSE)</f>
      </c>
      <c r="AJ1559" s="1">
        <f>VLOOKUP(G1559,Sku_Consolidated!A2:T957,20,FALSE)</f>
      </c>
    </row>
    <row r="1560" spans="1:36" x14ac:dyDescent="0.25">
      <c r="A1560" s="1">
        <v>2024</v>
      </c>
      <c r="B1560" s="1" t="s">
        <v>31</v>
      </c>
      <c r="C1560" s="1" t="s">
        <v>32</v>
      </c>
      <c r="D1560" s="1" t="s">
        <v>33</v>
      </c>
      <c r="E1560" s="9" t="s">
        <v>4124</v>
      </c>
      <c r="F1560" s="1">
        <f>IF(VLOOKUP(G1560,Sku_Consolidated!A2:S957,{19},FALSE)="SHOWCASE", VLOOKUP(E1560,Store_Showcase!B2:C144,{2}, FALSE), IF(VLOOKUP(G1560,Sku_Consolidated!A2:S957,{19},FALSE)="VAM",VLOOKUP(E1560,Store_VAM!B2:C273,{2}, FALSE),VLOOKUP(E1560,Store_SRP!B2:C110,{2}, FALSE)))</f>
      </c>
      <c r="G1560" s="1">
        <v>61742</v>
      </c>
      <c r="H1560" s="1" t="s">
        <v>78</v>
      </c>
      <c r="I1560" s="10" t="s">
        <v>3109</v>
      </c>
      <c r="J1560" s="1">
        <f>VLOOKUP(G1560,Sku_Consolidated!A2:C957, 3, FALSE)</f>
      </c>
      <c r="K1560" s="10">
        <f>IF(J1560="PACK", I1560, 0)</f>
      </c>
      <c r="L1560" s="10">
        <f>IF(J1560="KG", I1560, I1560 * VLOOKUP(G1560,Sku_Consolidated!A2:U957,21,FALSE))</f>
      </c>
      <c r="M1560" s="10" t="s">
        <v>37</v>
      </c>
      <c r="N1560" s="11" t="s">
        <v>4140</v>
      </c>
      <c r="O1560" s="10" t="s">
        <v>4141</v>
      </c>
      <c r="P1560" s="10">
        <f>N1560 - O1560</f>
      </c>
      <c r="Q1560" s="1">
        <f>VLOOKUP(G1560,Sku_Consolidated!A2:G957,7, FALSE)</f>
      </c>
      <c r="R1560" s="1">
        <f>IF(IFERROR(VLOOKUP(E1560,Store_Showcase!B2:H144,7, FALSE), TRUE)=TRUE, IF(IFERROR(VLOOKUP(E1560,Store_SRP!B2:H110,7, FALSE), TRUE)=TRUE,VLOOKUP(E1560,Store_VAM!B2:H273,7, FALSE),VLOOKUP(E1560,Store_SRP!B2:H110,7, FALSE)), VLOOKUP(E1560,Store_Showcase!B2:H144,7, FALSE))</f>
      </c>
      <c r="S1560" s="1">
        <f>IF(IFERROR(VLOOKUP(E1560,Store_Showcase!B2:I144,8, FALSE), TRUE)=TRUE, IF(IFERROR(VLOOKUP(E1560,Store_SRP!B2:I110,8, FALSE), TRUE)=TRUE,VLOOKUP(E1560,Store_VAM!B2:I273,8, FALSE),VLOOKUP(E1560,Store_SRP!B2:I110,8, FALSE)), VLOOKUP(E1560,Store_Showcase!B2:I144,8, FALSE))</f>
      </c>
      <c r="T1560" s="1">
        <f>VLOOKUP(G1560,Sku_Consolidated!A2:R957,18,FALSE)</f>
      </c>
      <c r="U1560" s="1" t="s">
        <v>4127</v>
      </c>
      <c r="V1560" s="1">
        <f>IF(VLOOKUP(G1560,Sku_Consolidated!A2:S957,19,FALSE)="SHOWCASE", VLOOKUP(E1560,Store_Showcase!B2:L144,11, FALSE), IF(VLOOKUP(G1560,Sku_Consolidated!A2:S957,19,FALSE)="VAM",VLOOKUP(E1560,Store_VAM!B2:L273,11, FALSE),VLOOKUP(E1560,Store_SRP!B2:L110,11, FALSE)))</f>
      </c>
      <c r="W1560" s="1">
        <f>VLOOKUP(G1560,Sku_Consolidated!A2:W957,11,FALSE)</f>
      </c>
      <c r="X1560" s="1">
        <f>VLOOKUP(G1560,Sku_Consolidated!A2:H957,8,FALSE)</f>
      </c>
      <c r="Y1560" s="1">
        <f>VLOOKUP(G1560,Sku_Consolidated!A2:I957,9,FALSE)</f>
      </c>
      <c r="Z1560" s="1" t="s">
        <v>41</v>
      </c>
      <c r="AA1560" s="1">
        <f>VLOOKUP(G1560,Sku_Consolidated!A2:E957,5,FALSE)</f>
      </c>
      <c r="AB1560" s="1">
        <f>IF(VLOOKUP(G1560,Sku_Consolidated!A2:S957,19,FALSE)="SHOWCASE", VLOOKUP(E1560,Store_Showcase!B2:N144,13, FALSE), IF(VLOOKUP(G1560,Sku_Consolidated!A2:S957,19,FALSE)="VAM",VLOOKUP(E1560,Store_VAM!B2:N273,13, FALSE),VLOOKUP(E1560,Store_SRP!B2:N110,13, FALSE)))</f>
      </c>
      <c r="AC1560" s="1">
        <f>IF(IFERROR(AB1560,TRUE)=TRUE, "-","OK")</f>
      </c>
      <c r="AD1560" s="11" t="s">
        <v>37</v>
      </c>
      <c r="AE1560" s="11" t="s">
        <v>37</v>
      </c>
      <c r="AF1560" s="1">
        <f>IF(IFERROR(VLOOKUP(E1560,Store_Showcase!B2:H144,{5}, FALSE), TRUE)=TRUE, IF(IFERROR(VLOOKUP(E1560,Store_SRP!B2:H110,{5}, FALSE), TRUE)=TRUE,VLOOKUP(E1560,Store_VAM!B2:H273,{5}, FALSE),VLOOKUP(E1560,Store_SRP!B2:H110,{5}, FALSE)), VLOOKUP(E1560,Store_Showcase!B2:H144,{5}, FALSE))</f>
      </c>
      <c r="AG1560" s="1">
        <f>IF(IFERROR(VLOOKUP(E1560,Store_Showcase!B2:H144,{6}, FALSE), TRUE)=TRUE, IF(IFERROR(VLOOKUP(E1560,Store_SRP!B2:H110,{6}, FALSE), TRUE)=TRUE,VLOOKUP(E1560,Store_VAM!B2:H273,{6}, FALSE),VLOOKUP(E1560,Store_SRP!B2:H110,{6}, FALSE)), VLOOKUP(E1560,Store_Showcase!B2:H144,{6}, FALSE))</f>
      </c>
      <c r="AH1560" s="1">
        <f>VLOOKUP(G1560,Sku_Consolidated!A2:R957,18,FALSE)</f>
      </c>
      <c r="AI1560" s="1">
        <f>VLOOKUP(G1560,Sku_Consolidated!A2:S957,19,FALSE)</f>
      </c>
      <c r="AJ1560" s="1">
        <f>VLOOKUP(G1560,Sku_Consolidated!A2:T957,20,FALSE)</f>
      </c>
    </row>
    <row r="1561" spans="1:36" x14ac:dyDescent="0.25">
      <c r="A1561" s="1">
        <v>2024</v>
      </c>
      <c r="B1561" s="1" t="s">
        <v>31</v>
      </c>
      <c r="C1561" s="1" t="s">
        <v>32</v>
      </c>
      <c r="D1561" s="1" t="s">
        <v>33</v>
      </c>
      <c r="E1561" s="9" t="s">
        <v>4124</v>
      </c>
      <c r="F1561" s="1">
        <f>IF(VLOOKUP(G1561,Sku_Consolidated!A2:S957,{19},FALSE)="SHOWCASE", VLOOKUP(E1561,Store_Showcase!B2:C144,{2}, FALSE), IF(VLOOKUP(G1561,Sku_Consolidated!A2:S957,{19},FALSE)="VAM",VLOOKUP(E1561,Store_VAM!B2:C273,{2}, FALSE),VLOOKUP(E1561,Store_SRP!B2:C110,{2}, FALSE)))</f>
      </c>
      <c r="G1561" s="1">
        <v>61744</v>
      </c>
      <c r="H1561" s="1" t="s">
        <v>82</v>
      </c>
      <c r="I1561" s="10" t="s">
        <v>855</v>
      </c>
      <c r="J1561" s="1">
        <f>VLOOKUP(G1561,Sku_Consolidated!A2:C957, 3, FALSE)</f>
      </c>
      <c r="K1561" s="10">
        <f>IF(J1561="PACK", I1561, 0)</f>
      </c>
      <c r="L1561" s="10">
        <f>IF(J1561="KG", I1561, I1561 * VLOOKUP(G1561,Sku_Consolidated!A2:U957,21,FALSE))</f>
      </c>
      <c r="M1561" s="10" t="s">
        <v>37</v>
      </c>
      <c r="N1561" s="11" t="s">
        <v>4142</v>
      </c>
      <c r="O1561" s="10" t="s">
        <v>4143</v>
      </c>
      <c r="P1561" s="10">
        <f>N1561 - O1561</f>
      </c>
      <c r="Q1561" s="1">
        <f>VLOOKUP(G1561,Sku_Consolidated!A2:G957,7, FALSE)</f>
      </c>
      <c r="R1561" s="1">
        <f>IF(IFERROR(VLOOKUP(E1561,Store_Showcase!B2:H144,7, FALSE), TRUE)=TRUE, IF(IFERROR(VLOOKUP(E1561,Store_SRP!B2:H110,7, FALSE), TRUE)=TRUE,VLOOKUP(E1561,Store_VAM!B2:H273,7, FALSE),VLOOKUP(E1561,Store_SRP!B2:H110,7, FALSE)), VLOOKUP(E1561,Store_Showcase!B2:H144,7, FALSE))</f>
      </c>
      <c r="S1561" s="1">
        <f>IF(IFERROR(VLOOKUP(E1561,Store_Showcase!B2:I144,8, FALSE), TRUE)=TRUE, IF(IFERROR(VLOOKUP(E1561,Store_SRP!B2:I110,8, FALSE), TRUE)=TRUE,VLOOKUP(E1561,Store_VAM!B2:I273,8, FALSE),VLOOKUP(E1561,Store_SRP!B2:I110,8, FALSE)), VLOOKUP(E1561,Store_Showcase!B2:I144,8, FALSE))</f>
      </c>
      <c r="T1561" s="1">
        <f>VLOOKUP(G1561,Sku_Consolidated!A2:R957,18,FALSE)</f>
      </c>
      <c r="U1561" s="1" t="s">
        <v>4127</v>
      </c>
      <c r="V1561" s="1">
        <f>IF(VLOOKUP(G1561,Sku_Consolidated!A2:S957,19,FALSE)="SHOWCASE", VLOOKUP(E1561,Store_Showcase!B2:L144,11, FALSE), IF(VLOOKUP(G1561,Sku_Consolidated!A2:S957,19,FALSE)="VAM",VLOOKUP(E1561,Store_VAM!B2:L273,11, FALSE),VLOOKUP(E1561,Store_SRP!B2:L110,11, FALSE)))</f>
      </c>
      <c r="W1561" s="1">
        <f>VLOOKUP(G1561,Sku_Consolidated!A2:W957,11,FALSE)</f>
      </c>
      <c r="X1561" s="1">
        <f>VLOOKUP(G1561,Sku_Consolidated!A2:H957,8,FALSE)</f>
      </c>
      <c r="Y1561" s="1">
        <f>VLOOKUP(G1561,Sku_Consolidated!A2:I957,9,FALSE)</f>
      </c>
      <c r="Z1561" s="1" t="s">
        <v>41</v>
      </c>
      <c r="AA1561" s="1">
        <f>VLOOKUP(G1561,Sku_Consolidated!A2:E957,5,FALSE)</f>
      </c>
      <c r="AB1561" s="1">
        <f>IF(VLOOKUP(G1561,Sku_Consolidated!A2:S957,19,FALSE)="SHOWCASE", VLOOKUP(E1561,Store_Showcase!B2:N144,13, FALSE), IF(VLOOKUP(G1561,Sku_Consolidated!A2:S957,19,FALSE)="VAM",VLOOKUP(E1561,Store_VAM!B2:N273,13, FALSE),VLOOKUP(E1561,Store_SRP!B2:N110,13, FALSE)))</f>
      </c>
      <c r="AC1561" s="1">
        <f>IF(IFERROR(AB1561,TRUE)=TRUE, "-","OK")</f>
      </c>
      <c r="AD1561" s="11" t="s">
        <v>37</v>
      </c>
      <c r="AE1561" s="11" t="s">
        <v>37</v>
      </c>
      <c r="AF1561" s="1">
        <f>IF(IFERROR(VLOOKUP(E1561,Store_Showcase!B2:H144,{5}, FALSE), TRUE)=TRUE, IF(IFERROR(VLOOKUP(E1561,Store_SRP!B2:H110,{5}, FALSE), TRUE)=TRUE,VLOOKUP(E1561,Store_VAM!B2:H273,{5}, FALSE),VLOOKUP(E1561,Store_SRP!B2:H110,{5}, FALSE)), VLOOKUP(E1561,Store_Showcase!B2:H144,{5}, FALSE))</f>
      </c>
      <c r="AG1561" s="1">
        <f>IF(IFERROR(VLOOKUP(E1561,Store_Showcase!B2:H144,{6}, FALSE), TRUE)=TRUE, IF(IFERROR(VLOOKUP(E1561,Store_SRP!B2:H110,{6}, FALSE), TRUE)=TRUE,VLOOKUP(E1561,Store_VAM!B2:H273,{6}, FALSE),VLOOKUP(E1561,Store_SRP!B2:H110,{6}, FALSE)), VLOOKUP(E1561,Store_Showcase!B2:H144,{6}, FALSE))</f>
      </c>
      <c r="AH1561" s="1">
        <f>VLOOKUP(G1561,Sku_Consolidated!A2:R957,18,FALSE)</f>
      </c>
      <c r="AI1561" s="1">
        <f>VLOOKUP(G1561,Sku_Consolidated!A2:S957,19,FALSE)</f>
      </c>
      <c r="AJ1561" s="1">
        <f>VLOOKUP(G1561,Sku_Consolidated!A2:T957,20,FALSE)</f>
      </c>
    </row>
    <row r="1562" spans="1:36" x14ac:dyDescent="0.25">
      <c r="A1562" s="1">
        <v>2024</v>
      </c>
      <c r="B1562" s="1" t="s">
        <v>31</v>
      </c>
      <c r="C1562" s="1" t="s">
        <v>32</v>
      </c>
      <c r="D1562" s="1" t="s">
        <v>33</v>
      </c>
      <c r="E1562" s="9" t="s">
        <v>4124</v>
      </c>
      <c r="F1562" s="1">
        <f>IF(VLOOKUP(G1562,Sku_Consolidated!A2:S957,{19},FALSE)="SHOWCASE", VLOOKUP(E1562,Store_Showcase!B2:C144,{2}, FALSE), IF(VLOOKUP(G1562,Sku_Consolidated!A2:S957,{19},FALSE)="VAM",VLOOKUP(E1562,Store_VAM!B2:C273,{2}, FALSE),VLOOKUP(E1562,Store_SRP!B2:C110,{2}, FALSE)))</f>
      </c>
      <c r="G1562" s="1">
        <v>61755</v>
      </c>
      <c r="H1562" s="1" t="s">
        <v>86</v>
      </c>
      <c r="I1562" s="10" t="s">
        <v>4144</v>
      </c>
      <c r="J1562" s="1">
        <f>VLOOKUP(G1562,Sku_Consolidated!A2:C957, 3, FALSE)</f>
      </c>
      <c r="K1562" s="10">
        <f>IF(J1562="PACK", I1562, 0)</f>
      </c>
      <c r="L1562" s="10">
        <f>IF(J1562="KG", I1562, I1562 * VLOOKUP(G1562,Sku_Consolidated!A2:U957,21,FALSE))</f>
      </c>
      <c r="M1562" s="10" t="s">
        <v>37</v>
      </c>
      <c r="N1562" s="11" t="s">
        <v>4145</v>
      </c>
      <c r="O1562" s="10" t="s">
        <v>4146</v>
      </c>
      <c r="P1562" s="10">
        <f>N1562 - O1562</f>
      </c>
      <c r="Q1562" s="1">
        <f>VLOOKUP(G1562,Sku_Consolidated!A2:G957,7, FALSE)</f>
      </c>
      <c r="R1562" s="1">
        <f>IF(IFERROR(VLOOKUP(E1562,Store_Showcase!B2:H144,7, FALSE), TRUE)=TRUE, IF(IFERROR(VLOOKUP(E1562,Store_SRP!B2:H110,7, FALSE), TRUE)=TRUE,VLOOKUP(E1562,Store_VAM!B2:H273,7, FALSE),VLOOKUP(E1562,Store_SRP!B2:H110,7, FALSE)), VLOOKUP(E1562,Store_Showcase!B2:H144,7, FALSE))</f>
      </c>
      <c r="S1562" s="1">
        <f>IF(IFERROR(VLOOKUP(E1562,Store_Showcase!B2:I144,8, FALSE), TRUE)=TRUE, IF(IFERROR(VLOOKUP(E1562,Store_SRP!B2:I110,8, FALSE), TRUE)=TRUE,VLOOKUP(E1562,Store_VAM!B2:I273,8, FALSE),VLOOKUP(E1562,Store_SRP!B2:I110,8, FALSE)), VLOOKUP(E1562,Store_Showcase!B2:I144,8, FALSE))</f>
      </c>
      <c r="T1562" s="1">
        <f>VLOOKUP(G1562,Sku_Consolidated!A2:R957,18,FALSE)</f>
      </c>
      <c r="U1562" s="1" t="s">
        <v>4127</v>
      </c>
      <c r="V1562" s="1">
        <f>IF(VLOOKUP(G1562,Sku_Consolidated!A2:S957,19,FALSE)="SHOWCASE", VLOOKUP(E1562,Store_Showcase!B2:L144,11, FALSE), IF(VLOOKUP(G1562,Sku_Consolidated!A2:S957,19,FALSE)="VAM",VLOOKUP(E1562,Store_VAM!B2:L273,11, FALSE),VLOOKUP(E1562,Store_SRP!B2:L110,11, FALSE)))</f>
      </c>
      <c r="W1562" s="1">
        <f>VLOOKUP(G1562,Sku_Consolidated!A2:W957,11,FALSE)</f>
      </c>
      <c r="X1562" s="1">
        <f>VLOOKUP(G1562,Sku_Consolidated!A2:H957,8,FALSE)</f>
      </c>
      <c r="Y1562" s="1">
        <f>VLOOKUP(G1562,Sku_Consolidated!A2:I957,9,FALSE)</f>
      </c>
      <c r="Z1562" s="1" t="s">
        <v>41</v>
      </c>
      <c r="AA1562" s="1">
        <f>VLOOKUP(G1562,Sku_Consolidated!A2:E957,5,FALSE)</f>
      </c>
      <c r="AB1562" s="1">
        <f>IF(VLOOKUP(G1562,Sku_Consolidated!A2:S957,19,FALSE)="SHOWCASE", VLOOKUP(E1562,Store_Showcase!B2:N144,13, FALSE), IF(VLOOKUP(G1562,Sku_Consolidated!A2:S957,19,FALSE)="VAM",VLOOKUP(E1562,Store_VAM!B2:N273,13, FALSE),VLOOKUP(E1562,Store_SRP!B2:N110,13, FALSE)))</f>
      </c>
      <c r="AC1562" s="1">
        <f>IF(IFERROR(AB1562,TRUE)=TRUE, "-","OK")</f>
      </c>
      <c r="AD1562" s="11" t="s">
        <v>37</v>
      </c>
      <c r="AE1562" s="11" t="s">
        <v>37</v>
      </c>
      <c r="AF1562" s="1">
        <f>IF(IFERROR(VLOOKUP(E1562,Store_Showcase!B2:H144,{5}, FALSE), TRUE)=TRUE, IF(IFERROR(VLOOKUP(E1562,Store_SRP!B2:H110,{5}, FALSE), TRUE)=TRUE,VLOOKUP(E1562,Store_VAM!B2:H273,{5}, FALSE),VLOOKUP(E1562,Store_SRP!B2:H110,{5}, FALSE)), VLOOKUP(E1562,Store_Showcase!B2:H144,{5}, FALSE))</f>
      </c>
      <c r="AG1562" s="1">
        <f>IF(IFERROR(VLOOKUP(E1562,Store_Showcase!B2:H144,{6}, FALSE), TRUE)=TRUE, IF(IFERROR(VLOOKUP(E1562,Store_SRP!B2:H110,{6}, FALSE), TRUE)=TRUE,VLOOKUP(E1562,Store_VAM!B2:H273,{6}, FALSE),VLOOKUP(E1562,Store_SRP!B2:H110,{6}, FALSE)), VLOOKUP(E1562,Store_Showcase!B2:H144,{6}, FALSE))</f>
      </c>
      <c r="AH1562" s="1">
        <f>VLOOKUP(G1562,Sku_Consolidated!A2:R957,18,FALSE)</f>
      </c>
      <c r="AI1562" s="1">
        <f>VLOOKUP(G1562,Sku_Consolidated!A2:S957,19,FALSE)</f>
      </c>
      <c r="AJ1562" s="1">
        <f>VLOOKUP(G1562,Sku_Consolidated!A2:T957,20,FALSE)</f>
      </c>
    </row>
    <row r="1563" spans="1:36" x14ac:dyDescent="0.25">
      <c r="A1563" s="1">
        <v>2024</v>
      </c>
      <c r="B1563" s="1" t="s">
        <v>31</v>
      </c>
      <c r="C1563" s="1" t="s">
        <v>32</v>
      </c>
      <c r="D1563" s="1" t="s">
        <v>33</v>
      </c>
      <c r="E1563" s="9" t="s">
        <v>4124</v>
      </c>
      <c r="F1563" s="1">
        <f>IF(VLOOKUP(G1563,Sku_Consolidated!A2:S957,{19},FALSE)="SHOWCASE", VLOOKUP(E1563,Store_Showcase!B2:C144,{2}, FALSE), IF(VLOOKUP(G1563,Sku_Consolidated!A2:S957,{19},FALSE)="VAM",VLOOKUP(E1563,Store_VAM!B2:C273,{2}, FALSE),VLOOKUP(E1563,Store_SRP!B2:C110,{2}, FALSE)))</f>
      </c>
      <c r="G1563" s="1">
        <v>61758</v>
      </c>
      <c r="H1563" s="1" t="s">
        <v>90</v>
      </c>
      <c r="I1563" s="10" t="s">
        <v>741</v>
      </c>
      <c r="J1563" s="1">
        <f>VLOOKUP(G1563,Sku_Consolidated!A2:C957, 3, FALSE)</f>
      </c>
      <c r="K1563" s="10">
        <f>IF(J1563="PACK", I1563, 0)</f>
      </c>
      <c r="L1563" s="10">
        <f>IF(J1563="KG", I1563, I1563 * VLOOKUP(G1563,Sku_Consolidated!A2:U957,21,FALSE))</f>
      </c>
      <c r="M1563" s="10" t="s">
        <v>37</v>
      </c>
      <c r="N1563" s="11" t="s">
        <v>4147</v>
      </c>
      <c r="O1563" s="10" t="s">
        <v>4148</v>
      </c>
      <c r="P1563" s="10">
        <f>N1563 - O1563</f>
      </c>
      <c r="Q1563" s="1">
        <f>VLOOKUP(G1563,Sku_Consolidated!A2:G957,7, FALSE)</f>
      </c>
      <c r="R1563" s="1">
        <f>IF(IFERROR(VLOOKUP(E1563,Store_Showcase!B2:H144,7, FALSE), TRUE)=TRUE, IF(IFERROR(VLOOKUP(E1563,Store_SRP!B2:H110,7, FALSE), TRUE)=TRUE,VLOOKUP(E1563,Store_VAM!B2:H273,7, FALSE),VLOOKUP(E1563,Store_SRP!B2:H110,7, FALSE)), VLOOKUP(E1563,Store_Showcase!B2:H144,7, FALSE))</f>
      </c>
      <c r="S1563" s="1">
        <f>IF(IFERROR(VLOOKUP(E1563,Store_Showcase!B2:I144,8, FALSE), TRUE)=TRUE, IF(IFERROR(VLOOKUP(E1563,Store_SRP!B2:I110,8, FALSE), TRUE)=TRUE,VLOOKUP(E1563,Store_VAM!B2:I273,8, FALSE),VLOOKUP(E1563,Store_SRP!B2:I110,8, FALSE)), VLOOKUP(E1563,Store_Showcase!B2:I144,8, FALSE))</f>
      </c>
      <c r="T1563" s="1">
        <f>VLOOKUP(G1563,Sku_Consolidated!A2:R957,18,FALSE)</f>
      </c>
      <c r="U1563" s="1" t="s">
        <v>4127</v>
      </c>
      <c r="V1563" s="1">
        <f>IF(VLOOKUP(G1563,Sku_Consolidated!A2:S957,19,FALSE)="SHOWCASE", VLOOKUP(E1563,Store_Showcase!B2:L144,11, FALSE), IF(VLOOKUP(G1563,Sku_Consolidated!A2:S957,19,FALSE)="VAM",VLOOKUP(E1563,Store_VAM!B2:L273,11, FALSE),VLOOKUP(E1563,Store_SRP!B2:L110,11, FALSE)))</f>
      </c>
      <c r="W1563" s="1">
        <f>VLOOKUP(G1563,Sku_Consolidated!A2:W957,11,FALSE)</f>
      </c>
      <c r="X1563" s="1">
        <f>VLOOKUP(G1563,Sku_Consolidated!A2:H957,8,FALSE)</f>
      </c>
      <c r="Y1563" s="1">
        <f>VLOOKUP(G1563,Sku_Consolidated!A2:I957,9,FALSE)</f>
      </c>
      <c r="Z1563" s="1" t="s">
        <v>41</v>
      </c>
      <c r="AA1563" s="1">
        <f>VLOOKUP(G1563,Sku_Consolidated!A2:E957,5,FALSE)</f>
      </c>
      <c r="AB1563" s="1">
        <f>IF(VLOOKUP(G1563,Sku_Consolidated!A2:S957,19,FALSE)="SHOWCASE", VLOOKUP(E1563,Store_Showcase!B2:N144,13, FALSE), IF(VLOOKUP(G1563,Sku_Consolidated!A2:S957,19,FALSE)="VAM",VLOOKUP(E1563,Store_VAM!B2:N273,13, FALSE),VLOOKUP(E1563,Store_SRP!B2:N110,13, FALSE)))</f>
      </c>
      <c r="AC1563" s="1">
        <f>IF(IFERROR(AB1563,TRUE)=TRUE, "-","OK")</f>
      </c>
      <c r="AD1563" s="11" t="s">
        <v>37</v>
      </c>
      <c r="AE1563" s="11" t="s">
        <v>37</v>
      </c>
      <c r="AF1563" s="1">
        <f>IF(IFERROR(VLOOKUP(E1563,Store_Showcase!B2:H144,{5}, FALSE), TRUE)=TRUE, IF(IFERROR(VLOOKUP(E1563,Store_SRP!B2:H110,{5}, FALSE), TRUE)=TRUE,VLOOKUP(E1563,Store_VAM!B2:H273,{5}, FALSE),VLOOKUP(E1563,Store_SRP!B2:H110,{5}, FALSE)), VLOOKUP(E1563,Store_Showcase!B2:H144,{5}, FALSE))</f>
      </c>
      <c r="AG1563" s="1">
        <f>IF(IFERROR(VLOOKUP(E1563,Store_Showcase!B2:H144,{6}, FALSE), TRUE)=TRUE, IF(IFERROR(VLOOKUP(E1563,Store_SRP!B2:H110,{6}, FALSE), TRUE)=TRUE,VLOOKUP(E1563,Store_VAM!B2:H273,{6}, FALSE),VLOOKUP(E1563,Store_SRP!B2:H110,{6}, FALSE)), VLOOKUP(E1563,Store_Showcase!B2:H144,{6}, FALSE))</f>
      </c>
      <c r="AH1563" s="1">
        <f>VLOOKUP(G1563,Sku_Consolidated!A2:R957,18,FALSE)</f>
      </c>
      <c r="AI1563" s="1">
        <f>VLOOKUP(G1563,Sku_Consolidated!A2:S957,19,FALSE)</f>
      </c>
      <c r="AJ1563" s="1">
        <f>VLOOKUP(G1563,Sku_Consolidated!A2:T957,20,FALSE)</f>
      </c>
    </row>
    <row r="1564" spans="1:36" x14ac:dyDescent="0.25">
      <c r="A1564" s="1">
        <v>2024</v>
      </c>
      <c r="B1564" s="1" t="s">
        <v>31</v>
      </c>
      <c r="C1564" s="1" t="s">
        <v>32</v>
      </c>
      <c r="D1564" s="1" t="s">
        <v>33</v>
      </c>
      <c r="E1564" s="9" t="s">
        <v>4124</v>
      </c>
      <c r="F1564" s="1">
        <f>IF(VLOOKUP(G1564,Sku_Consolidated!A2:S957,{19},FALSE)="SHOWCASE", VLOOKUP(E1564,Store_Showcase!B2:C144,{2}, FALSE), IF(VLOOKUP(G1564,Sku_Consolidated!A2:S957,{19},FALSE)="VAM",VLOOKUP(E1564,Store_VAM!B2:C273,{2}, FALSE),VLOOKUP(E1564,Store_SRP!B2:C110,{2}, FALSE)))</f>
      </c>
      <c r="G1564" s="1">
        <v>61781</v>
      </c>
      <c r="H1564" s="1" t="s">
        <v>102</v>
      </c>
      <c r="I1564" s="10" t="s">
        <v>4149</v>
      </c>
      <c r="J1564" s="1">
        <f>VLOOKUP(G1564,Sku_Consolidated!A2:C957, 3, FALSE)</f>
      </c>
      <c r="K1564" s="10">
        <f>IF(J1564="PACK", I1564, 0)</f>
      </c>
      <c r="L1564" s="10">
        <f>IF(J1564="KG", I1564, I1564 * VLOOKUP(G1564,Sku_Consolidated!A2:U957,21,FALSE))</f>
      </c>
      <c r="M1564" s="10" t="s">
        <v>37</v>
      </c>
      <c r="N1564" s="11" t="s">
        <v>4150</v>
      </c>
      <c r="O1564" s="10" t="s">
        <v>4151</v>
      </c>
      <c r="P1564" s="10">
        <f>N1564 - O1564</f>
      </c>
      <c r="Q1564" s="1">
        <f>VLOOKUP(G1564,Sku_Consolidated!A2:G957,7, FALSE)</f>
      </c>
      <c r="R1564" s="1">
        <f>IF(IFERROR(VLOOKUP(E1564,Store_Showcase!B2:H144,7, FALSE), TRUE)=TRUE, IF(IFERROR(VLOOKUP(E1564,Store_SRP!B2:H110,7, FALSE), TRUE)=TRUE,VLOOKUP(E1564,Store_VAM!B2:H273,7, FALSE),VLOOKUP(E1564,Store_SRP!B2:H110,7, FALSE)), VLOOKUP(E1564,Store_Showcase!B2:H144,7, FALSE))</f>
      </c>
      <c r="S1564" s="1">
        <f>IF(IFERROR(VLOOKUP(E1564,Store_Showcase!B2:I144,8, FALSE), TRUE)=TRUE, IF(IFERROR(VLOOKUP(E1564,Store_SRP!B2:I110,8, FALSE), TRUE)=TRUE,VLOOKUP(E1564,Store_VAM!B2:I273,8, FALSE),VLOOKUP(E1564,Store_SRP!B2:I110,8, FALSE)), VLOOKUP(E1564,Store_Showcase!B2:I144,8, FALSE))</f>
      </c>
      <c r="T1564" s="1">
        <f>VLOOKUP(G1564,Sku_Consolidated!A2:R957,18,FALSE)</f>
      </c>
      <c r="U1564" s="1" t="s">
        <v>4127</v>
      </c>
      <c r="V1564" s="1">
        <f>IF(VLOOKUP(G1564,Sku_Consolidated!A2:S957,19,FALSE)="SHOWCASE", VLOOKUP(E1564,Store_Showcase!B2:L144,11, FALSE), IF(VLOOKUP(G1564,Sku_Consolidated!A2:S957,19,FALSE)="VAM",VLOOKUP(E1564,Store_VAM!B2:L273,11, FALSE),VLOOKUP(E1564,Store_SRP!B2:L110,11, FALSE)))</f>
      </c>
      <c r="W1564" s="1">
        <f>VLOOKUP(G1564,Sku_Consolidated!A2:W957,11,FALSE)</f>
      </c>
      <c r="X1564" s="1">
        <f>VLOOKUP(G1564,Sku_Consolidated!A2:H957,8,FALSE)</f>
      </c>
      <c r="Y1564" s="1">
        <f>VLOOKUP(G1564,Sku_Consolidated!A2:I957,9,FALSE)</f>
      </c>
      <c r="Z1564" s="1" t="s">
        <v>41</v>
      </c>
      <c r="AA1564" s="1">
        <f>VLOOKUP(G1564,Sku_Consolidated!A2:E957,5,FALSE)</f>
      </c>
      <c r="AB1564" s="1">
        <f>IF(VLOOKUP(G1564,Sku_Consolidated!A2:S957,19,FALSE)="SHOWCASE", VLOOKUP(E1564,Store_Showcase!B2:N144,13, FALSE), IF(VLOOKUP(G1564,Sku_Consolidated!A2:S957,19,FALSE)="VAM",VLOOKUP(E1564,Store_VAM!B2:N273,13, FALSE),VLOOKUP(E1564,Store_SRP!B2:N110,13, FALSE)))</f>
      </c>
      <c r="AC1564" s="1">
        <f>IF(IFERROR(AB1564,TRUE)=TRUE, "-","OK")</f>
      </c>
      <c r="AD1564" s="11" t="s">
        <v>37</v>
      </c>
      <c r="AE1564" s="11" t="s">
        <v>37</v>
      </c>
      <c r="AF1564" s="1">
        <f>IF(IFERROR(VLOOKUP(E1564,Store_Showcase!B2:H144,{5}, FALSE), TRUE)=TRUE, IF(IFERROR(VLOOKUP(E1564,Store_SRP!B2:H110,{5}, FALSE), TRUE)=TRUE,VLOOKUP(E1564,Store_VAM!B2:H273,{5}, FALSE),VLOOKUP(E1564,Store_SRP!B2:H110,{5}, FALSE)), VLOOKUP(E1564,Store_Showcase!B2:H144,{5}, FALSE))</f>
      </c>
      <c r="AG1564" s="1">
        <f>IF(IFERROR(VLOOKUP(E1564,Store_Showcase!B2:H144,{6}, FALSE), TRUE)=TRUE, IF(IFERROR(VLOOKUP(E1564,Store_SRP!B2:H110,{6}, FALSE), TRUE)=TRUE,VLOOKUP(E1564,Store_VAM!B2:H273,{6}, FALSE),VLOOKUP(E1564,Store_SRP!B2:H110,{6}, FALSE)), VLOOKUP(E1564,Store_Showcase!B2:H144,{6}, FALSE))</f>
      </c>
      <c r="AH1564" s="1">
        <f>VLOOKUP(G1564,Sku_Consolidated!A2:R957,18,FALSE)</f>
      </c>
      <c r="AI1564" s="1">
        <f>VLOOKUP(G1564,Sku_Consolidated!A2:S957,19,FALSE)</f>
      </c>
      <c r="AJ1564" s="1">
        <f>VLOOKUP(G1564,Sku_Consolidated!A2:T957,20,FALSE)</f>
      </c>
    </row>
    <row r="1565" spans="1:36" x14ac:dyDescent="0.25">
      <c r="A1565" s="1">
        <v>2024</v>
      </c>
      <c r="B1565" s="1" t="s">
        <v>31</v>
      </c>
      <c r="C1565" s="1" t="s">
        <v>32</v>
      </c>
      <c r="D1565" s="1" t="s">
        <v>33</v>
      </c>
      <c r="E1565" s="9" t="s">
        <v>4124</v>
      </c>
      <c r="F1565" s="1">
        <f>IF(VLOOKUP(G1565,Sku_Consolidated!A2:S957,{19},FALSE)="SHOWCASE", VLOOKUP(E1565,Store_Showcase!B2:C144,{2}, FALSE), IF(VLOOKUP(G1565,Sku_Consolidated!A2:S957,{19},FALSE)="VAM",VLOOKUP(E1565,Store_VAM!B2:C273,{2}, FALSE),VLOOKUP(E1565,Store_SRP!B2:C110,{2}, FALSE)))</f>
      </c>
      <c r="G1565" s="1">
        <v>61787</v>
      </c>
      <c r="H1565" s="1" t="s">
        <v>110</v>
      </c>
      <c r="I1565" s="10" t="s">
        <v>4152</v>
      </c>
      <c r="J1565" s="1">
        <f>VLOOKUP(G1565,Sku_Consolidated!A2:C957, 3, FALSE)</f>
      </c>
      <c r="K1565" s="10">
        <f>IF(J1565="PACK", I1565, 0)</f>
      </c>
      <c r="L1565" s="10">
        <f>IF(J1565="KG", I1565, I1565 * VLOOKUP(G1565,Sku_Consolidated!A2:U957,21,FALSE))</f>
      </c>
      <c r="M1565" s="10" t="s">
        <v>37</v>
      </c>
      <c r="N1565" s="11" t="s">
        <v>4153</v>
      </c>
      <c r="O1565" s="10" t="s">
        <v>4154</v>
      </c>
      <c r="P1565" s="10">
        <f>N1565 - O1565</f>
      </c>
      <c r="Q1565" s="1">
        <f>VLOOKUP(G1565,Sku_Consolidated!A2:G957,7, FALSE)</f>
      </c>
      <c r="R1565" s="1">
        <f>IF(IFERROR(VLOOKUP(E1565,Store_Showcase!B2:H144,7, FALSE), TRUE)=TRUE, IF(IFERROR(VLOOKUP(E1565,Store_SRP!B2:H110,7, FALSE), TRUE)=TRUE,VLOOKUP(E1565,Store_VAM!B2:H273,7, FALSE),VLOOKUP(E1565,Store_SRP!B2:H110,7, FALSE)), VLOOKUP(E1565,Store_Showcase!B2:H144,7, FALSE))</f>
      </c>
      <c r="S1565" s="1">
        <f>IF(IFERROR(VLOOKUP(E1565,Store_Showcase!B2:I144,8, FALSE), TRUE)=TRUE, IF(IFERROR(VLOOKUP(E1565,Store_SRP!B2:I110,8, FALSE), TRUE)=TRUE,VLOOKUP(E1565,Store_VAM!B2:I273,8, FALSE),VLOOKUP(E1565,Store_SRP!B2:I110,8, FALSE)), VLOOKUP(E1565,Store_Showcase!B2:I144,8, FALSE))</f>
      </c>
      <c r="T1565" s="1">
        <f>VLOOKUP(G1565,Sku_Consolidated!A2:R957,18,FALSE)</f>
      </c>
      <c r="U1565" s="1" t="s">
        <v>4127</v>
      </c>
      <c r="V1565" s="1">
        <f>IF(VLOOKUP(G1565,Sku_Consolidated!A2:S957,19,FALSE)="SHOWCASE", VLOOKUP(E1565,Store_Showcase!B2:L144,11, FALSE), IF(VLOOKUP(G1565,Sku_Consolidated!A2:S957,19,FALSE)="VAM",VLOOKUP(E1565,Store_VAM!B2:L273,11, FALSE),VLOOKUP(E1565,Store_SRP!B2:L110,11, FALSE)))</f>
      </c>
      <c r="W1565" s="1">
        <f>VLOOKUP(G1565,Sku_Consolidated!A2:W957,11,FALSE)</f>
      </c>
      <c r="X1565" s="1">
        <f>VLOOKUP(G1565,Sku_Consolidated!A2:H957,8,FALSE)</f>
      </c>
      <c r="Y1565" s="1">
        <f>VLOOKUP(G1565,Sku_Consolidated!A2:I957,9,FALSE)</f>
      </c>
      <c r="Z1565" s="1" t="s">
        <v>41</v>
      </c>
      <c r="AA1565" s="1">
        <f>VLOOKUP(G1565,Sku_Consolidated!A2:E957,5,FALSE)</f>
      </c>
      <c r="AB1565" s="1">
        <f>IF(VLOOKUP(G1565,Sku_Consolidated!A2:S957,19,FALSE)="SHOWCASE", VLOOKUP(E1565,Store_Showcase!B2:N144,13, FALSE), IF(VLOOKUP(G1565,Sku_Consolidated!A2:S957,19,FALSE)="VAM",VLOOKUP(E1565,Store_VAM!B2:N273,13, FALSE),VLOOKUP(E1565,Store_SRP!B2:N110,13, FALSE)))</f>
      </c>
      <c r="AC1565" s="1">
        <f>IF(IFERROR(AB1565,TRUE)=TRUE, "-","OK")</f>
      </c>
      <c r="AD1565" s="11" t="s">
        <v>37</v>
      </c>
      <c r="AE1565" s="11" t="s">
        <v>37</v>
      </c>
      <c r="AF1565" s="1">
        <f>IF(IFERROR(VLOOKUP(E1565,Store_Showcase!B2:H144,{5}, FALSE), TRUE)=TRUE, IF(IFERROR(VLOOKUP(E1565,Store_SRP!B2:H110,{5}, FALSE), TRUE)=TRUE,VLOOKUP(E1565,Store_VAM!B2:H273,{5}, FALSE),VLOOKUP(E1565,Store_SRP!B2:H110,{5}, FALSE)), VLOOKUP(E1565,Store_Showcase!B2:H144,{5}, FALSE))</f>
      </c>
      <c r="AG1565" s="1">
        <f>IF(IFERROR(VLOOKUP(E1565,Store_Showcase!B2:H144,{6}, FALSE), TRUE)=TRUE, IF(IFERROR(VLOOKUP(E1565,Store_SRP!B2:H110,{6}, FALSE), TRUE)=TRUE,VLOOKUP(E1565,Store_VAM!B2:H273,{6}, FALSE),VLOOKUP(E1565,Store_SRP!B2:H110,{6}, FALSE)), VLOOKUP(E1565,Store_Showcase!B2:H144,{6}, FALSE))</f>
      </c>
      <c r="AH1565" s="1">
        <f>VLOOKUP(G1565,Sku_Consolidated!A2:R957,18,FALSE)</f>
      </c>
      <c r="AI1565" s="1">
        <f>VLOOKUP(G1565,Sku_Consolidated!A2:S957,19,FALSE)</f>
      </c>
      <c r="AJ1565" s="1">
        <f>VLOOKUP(G1565,Sku_Consolidated!A2:T957,20,FALSE)</f>
      </c>
    </row>
    <row r="1566" spans="1:36" x14ac:dyDescent="0.25">
      <c r="A1566" s="1">
        <v>2024</v>
      </c>
      <c r="B1566" s="1" t="s">
        <v>31</v>
      </c>
      <c r="C1566" s="1" t="s">
        <v>32</v>
      </c>
      <c r="D1566" s="1" t="s">
        <v>33</v>
      </c>
      <c r="E1566" s="9" t="s">
        <v>4124</v>
      </c>
      <c r="F1566" s="1">
        <f>IF(VLOOKUP(G1566,Sku_Consolidated!A2:S957,{19},FALSE)="SHOWCASE", VLOOKUP(E1566,Store_Showcase!B2:C144,{2}, FALSE), IF(VLOOKUP(G1566,Sku_Consolidated!A2:S957,{19},FALSE)="VAM",VLOOKUP(E1566,Store_VAM!B2:C273,{2}, FALSE),VLOOKUP(E1566,Store_SRP!B2:C110,{2}, FALSE)))</f>
      </c>
      <c r="G1566" s="1">
        <v>61845</v>
      </c>
      <c r="H1566" s="1" t="s">
        <v>130</v>
      </c>
      <c r="I1566" s="10" t="s">
        <v>2630</v>
      </c>
      <c r="J1566" s="1">
        <f>VLOOKUP(G1566,Sku_Consolidated!A2:C957, 3, FALSE)</f>
      </c>
      <c r="K1566" s="10">
        <f>IF(J1566="PACK", I1566, 0)</f>
      </c>
      <c r="L1566" s="10">
        <f>IF(J1566="KG", I1566, I1566 * VLOOKUP(G1566,Sku_Consolidated!A2:U957,21,FALSE))</f>
      </c>
      <c r="M1566" s="10" t="s">
        <v>37</v>
      </c>
      <c r="N1566" s="11" t="s">
        <v>4155</v>
      </c>
      <c r="O1566" s="10" t="s">
        <v>4156</v>
      </c>
      <c r="P1566" s="10">
        <f>N1566 - O1566</f>
      </c>
      <c r="Q1566" s="1">
        <f>VLOOKUP(G1566,Sku_Consolidated!A2:G957,7, FALSE)</f>
      </c>
      <c r="R1566" s="1">
        <f>IF(IFERROR(VLOOKUP(E1566,Store_Showcase!B2:H144,7, FALSE), TRUE)=TRUE, IF(IFERROR(VLOOKUP(E1566,Store_SRP!B2:H110,7, FALSE), TRUE)=TRUE,VLOOKUP(E1566,Store_VAM!B2:H273,7, FALSE),VLOOKUP(E1566,Store_SRP!B2:H110,7, FALSE)), VLOOKUP(E1566,Store_Showcase!B2:H144,7, FALSE))</f>
      </c>
      <c r="S1566" s="1">
        <f>IF(IFERROR(VLOOKUP(E1566,Store_Showcase!B2:I144,8, FALSE), TRUE)=TRUE, IF(IFERROR(VLOOKUP(E1566,Store_SRP!B2:I110,8, FALSE), TRUE)=TRUE,VLOOKUP(E1566,Store_VAM!B2:I273,8, FALSE),VLOOKUP(E1566,Store_SRP!B2:I110,8, FALSE)), VLOOKUP(E1566,Store_Showcase!B2:I144,8, FALSE))</f>
      </c>
      <c r="T1566" s="1">
        <f>VLOOKUP(G1566,Sku_Consolidated!A2:R957,18,FALSE)</f>
      </c>
      <c r="U1566" s="1" t="s">
        <v>4127</v>
      </c>
      <c r="V1566" s="1">
        <f>IF(VLOOKUP(G1566,Sku_Consolidated!A2:S957,19,FALSE)="SHOWCASE", VLOOKUP(E1566,Store_Showcase!B2:L144,11, FALSE), IF(VLOOKUP(G1566,Sku_Consolidated!A2:S957,19,FALSE)="VAM",VLOOKUP(E1566,Store_VAM!B2:L273,11, FALSE),VLOOKUP(E1566,Store_SRP!B2:L110,11, FALSE)))</f>
      </c>
      <c r="W1566" s="1">
        <f>VLOOKUP(G1566,Sku_Consolidated!A2:W957,11,FALSE)</f>
      </c>
      <c r="X1566" s="1">
        <f>VLOOKUP(G1566,Sku_Consolidated!A2:H957,8,FALSE)</f>
      </c>
      <c r="Y1566" s="1">
        <f>VLOOKUP(G1566,Sku_Consolidated!A2:I957,9,FALSE)</f>
      </c>
      <c r="Z1566" s="1" t="s">
        <v>41</v>
      </c>
      <c r="AA1566" s="1">
        <f>VLOOKUP(G1566,Sku_Consolidated!A2:E957,5,FALSE)</f>
      </c>
      <c r="AB1566" s="1">
        <f>IF(VLOOKUP(G1566,Sku_Consolidated!A2:S957,19,FALSE)="SHOWCASE", VLOOKUP(E1566,Store_Showcase!B2:N144,13, FALSE), IF(VLOOKUP(G1566,Sku_Consolidated!A2:S957,19,FALSE)="VAM",VLOOKUP(E1566,Store_VAM!B2:N273,13, FALSE),VLOOKUP(E1566,Store_SRP!B2:N110,13, FALSE)))</f>
      </c>
      <c r="AC1566" s="1">
        <f>IF(IFERROR(AB1566,TRUE)=TRUE, "-","OK")</f>
      </c>
      <c r="AD1566" s="11" t="s">
        <v>37</v>
      </c>
      <c r="AE1566" s="11" t="s">
        <v>37</v>
      </c>
      <c r="AF1566" s="1">
        <f>IF(IFERROR(VLOOKUP(E1566,Store_Showcase!B2:H144,{5}, FALSE), TRUE)=TRUE, IF(IFERROR(VLOOKUP(E1566,Store_SRP!B2:H110,{5}, FALSE), TRUE)=TRUE,VLOOKUP(E1566,Store_VAM!B2:H273,{5}, FALSE),VLOOKUP(E1566,Store_SRP!B2:H110,{5}, FALSE)), VLOOKUP(E1566,Store_Showcase!B2:H144,{5}, FALSE))</f>
      </c>
      <c r="AG1566" s="1">
        <f>IF(IFERROR(VLOOKUP(E1566,Store_Showcase!B2:H144,{6}, FALSE), TRUE)=TRUE, IF(IFERROR(VLOOKUP(E1566,Store_SRP!B2:H110,{6}, FALSE), TRUE)=TRUE,VLOOKUP(E1566,Store_VAM!B2:H273,{6}, FALSE),VLOOKUP(E1566,Store_SRP!B2:H110,{6}, FALSE)), VLOOKUP(E1566,Store_Showcase!B2:H144,{6}, FALSE))</f>
      </c>
      <c r="AH1566" s="1">
        <f>VLOOKUP(G1566,Sku_Consolidated!A2:R957,18,FALSE)</f>
      </c>
      <c r="AI1566" s="1">
        <f>VLOOKUP(G1566,Sku_Consolidated!A2:S957,19,FALSE)</f>
      </c>
      <c r="AJ1566" s="1">
        <f>VLOOKUP(G1566,Sku_Consolidated!A2:T957,20,FALSE)</f>
      </c>
    </row>
    <row r="1567" spans="1:36" x14ac:dyDescent="0.25">
      <c r="A1567" s="1">
        <v>2024</v>
      </c>
      <c r="B1567" s="1" t="s">
        <v>31</v>
      </c>
      <c r="C1567" s="1" t="s">
        <v>32</v>
      </c>
      <c r="D1567" s="1" t="s">
        <v>33</v>
      </c>
      <c r="E1567" s="9" t="s">
        <v>4124</v>
      </c>
      <c r="F1567" s="1">
        <f>IF(VLOOKUP(G1567,Sku_Consolidated!A2:S957,{19},FALSE)="SHOWCASE", VLOOKUP(E1567,Store_Showcase!B2:C144,{2}, FALSE), IF(VLOOKUP(G1567,Sku_Consolidated!A2:S957,{19},FALSE)="VAM",VLOOKUP(E1567,Store_VAM!B2:C273,{2}, FALSE),VLOOKUP(E1567,Store_SRP!B2:C110,{2}, FALSE)))</f>
      </c>
      <c r="G1567" s="1">
        <v>61852</v>
      </c>
      <c r="H1567" s="1" t="s">
        <v>138</v>
      </c>
      <c r="I1567" s="10" t="s">
        <v>2836</v>
      </c>
      <c r="J1567" s="1">
        <f>VLOOKUP(G1567,Sku_Consolidated!A2:C957, 3, FALSE)</f>
      </c>
      <c r="K1567" s="10">
        <f>IF(J1567="PACK", I1567, 0)</f>
      </c>
      <c r="L1567" s="10">
        <f>IF(J1567="KG", I1567, I1567 * VLOOKUP(G1567,Sku_Consolidated!A2:U957,21,FALSE))</f>
      </c>
      <c r="M1567" s="10" t="s">
        <v>37</v>
      </c>
      <c r="N1567" s="11" t="s">
        <v>4157</v>
      </c>
      <c r="O1567" s="10" t="s">
        <v>4158</v>
      </c>
      <c r="P1567" s="10">
        <f>N1567 - O1567</f>
      </c>
      <c r="Q1567" s="1">
        <f>VLOOKUP(G1567,Sku_Consolidated!A2:G957,7, FALSE)</f>
      </c>
      <c r="R1567" s="1">
        <f>IF(IFERROR(VLOOKUP(E1567,Store_Showcase!B2:H144,7, FALSE), TRUE)=TRUE, IF(IFERROR(VLOOKUP(E1567,Store_SRP!B2:H110,7, FALSE), TRUE)=TRUE,VLOOKUP(E1567,Store_VAM!B2:H273,7, FALSE),VLOOKUP(E1567,Store_SRP!B2:H110,7, FALSE)), VLOOKUP(E1567,Store_Showcase!B2:H144,7, FALSE))</f>
      </c>
      <c r="S1567" s="1">
        <f>IF(IFERROR(VLOOKUP(E1567,Store_Showcase!B2:I144,8, FALSE), TRUE)=TRUE, IF(IFERROR(VLOOKUP(E1567,Store_SRP!B2:I110,8, FALSE), TRUE)=TRUE,VLOOKUP(E1567,Store_VAM!B2:I273,8, FALSE),VLOOKUP(E1567,Store_SRP!B2:I110,8, FALSE)), VLOOKUP(E1567,Store_Showcase!B2:I144,8, FALSE))</f>
      </c>
      <c r="T1567" s="1">
        <f>VLOOKUP(G1567,Sku_Consolidated!A2:R957,18,FALSE)</f>
      </c>
      <c r="U1567" s="1" t="s">
        <v>4127</v>
      </c>
      <c r="V1567" s="1">
        <f>IF(VLOOKUP(G1567,Sku_Consolidated!A2:S957,19,FALSE)="SHOWCASE", VLOOKUP(E1567,Store_Showcase!B2:L144,11, FALSE), IF(VLOOKUP(G1567,Sku_Consolidated!A2:S957,19,FALSE)="VAM",VLOOKUP(E1567,Store_VAM!B2:L273,11, FALSE),VLOOKUP(E1567,Store_SRP!B2:L110,11, FALSE)))</f>
      </c>
      <c r="W1567" s="1">
        <f>VLOOKUP(G1567,Sku_Consolidated!A2:W957,11,FALSE)</f>
      </c>
      <c r="X1567" s="1">
        <f>VLOOKUP(G1567,Sku_Consolidated!A2:H957,8,FALSE)</f>
      </c>
      <c r="Y1567" s="1">
        <f>VLOOKUP(G1567,Sku_Consolidated!A2:I957,9,FALSE)</f>
      </c>
      <c r="Z1567" s="1" t="s">
        <v>41</v>
      </c>
      <c r="AA1567" s="1">
        <f>VLOOKUP(G1567,Sku_Consolidated!A2:E957,5,FALSE)</f>
      </c>
      <c r="AB1567" s="1">
        <f>IF(VLOOKUP(G1567,Sku_Consolidated!A2:S957,19,FALSE)="SHOWCASE", VLOOKUP(E1567,Store_Showcase!B2:N144,13, FALSE), IF(VLOOKUP(G1567,Sku_Consolidated!A2:S957,19,FALSE)="VAM",VLOOKUP(E1567,Store_VAM!B2:N273,13, FALSE),VLOOKUP(E1567,Store_SRP!B2:N110,13, FALSE)))</f>
      </c>
      <c r="AC1567" s="1">
        <f>IF(IFERROR(AB1567,TRUE)=TRUE, "-","OK")</f>
      </c>
      <c r="AD1567" s="11" t="s">
        <v>37</v>
      </c>
      <c r="AE1567" s="11" t="s">
        <v>37</v>
      </c>
      <c r="AF1567" s="1">
        <f>IF(IFERROR(VLOOKUP(E1567,Store_Showcase!B2:H144,{5}, FALSE), TRUE)=TRUE, IF(IFERROR(VLOOKUP(E1567,Store_SRP!B2:H110,{5}, FALSE), TRUE)=TRUE,VLOOKUP(E1567,Store_VAM!B2:H273,{5}, FALSE),VLOOKUP(E1567,Store_SRP!B2:H110,{5}, FALSE)), VLOOKUP(E1567,Store_Showcase!B2:H144,{5}, FALSE))</f>
      </c>
      <c r="AG1567" s="1">
        <f>IF(IFERROR(VLOOKUP(E1567,Store_Showcase!B2:H144,{6}, FALSE), TRUE)=TRUE, IF(IFERROR(VLOOKUP(E1567,Store_SRP!B2:H110,{6}, FALSE), TRUE)=TRUE,VLOOKUP(E1567,Store_VAM!B2:H273,{6}, FALSE),VLOOKUP(E1567,Store_SRP!B2:H110,{6}, FALSE)), VLOOKUP(E1567,Store_Showcase!B2:H144,{6}, FALSE))</f>
      </c>
      <c r="AH1567" s="1">
        <f>VLOOKUP(G1567,Sku_Consolidated!A2:R957,18,FALSE)</f>
      </c>
      <c r="AI1567" s="1">
        <f>VLOOKUP(G1567,Sku_Consolidated!A2:S957,19,FALSE)</f>
      </c>
      <c r="AJ1567" s="1">
        <f>VLOOKUP(G1567,Sku_Consolidated!A2:T957,20,FALSE)</f>
      </c>
    </row>
    <row r="1568" spans="1:36" x14ac:dyDescent="0.25">
      <c r="A1568" s="1">
        <v>2024</v>
      </c>
      <c r="B1568" s="1" t="s">
        <v>31</v>
      </c>
      <c r="C1568" s="1" t="s">
        <v>32</v>
      </c>
      <c r="D1568" s="1" t="s">
        <v>33</v>
      </c>
      <c r="E1568" s="9" t="s">
        <v>4159</v>
      </c>
      <c r="F1568" s="1">
        <f>IF(VLOOKUP(G1568,Sku_Consolidated!A2:S957,{19},FALSE)="SHOWCASE", VLOOKUP(E1568,Store_Showcase!B2:C144,{2}, FALSE), IF(VLOOKUP(G1568,Sku_Consolidated!A2:S957,{19},FALSE)="VAM",VLOOKUP(E1568,Store_VAM!B2:C273,{2}, FALSE),VLOOKUP(E1568,Store_SRP!B2:C110,{2}, FALSE)))</f>
      </c>
      <c r="G1568" s="1">
        <v>11282</v>
      </c>
      <c r="H1568" s="1" t="s">
        <v>4160</v>
      </c>
      <c r="I1568" s="10" t="s">
        <v>610</v>
      </c>
      <c r="J1568" s="1">
        <f>VLOOKUP(G1568,Sku_Consolidated!A2:C957, 3, FALSE)</f>
      </c>
      <c r="K1568" s="10">
        <f>IF(J1568="PACK", I1568, 0)</f>
      </c>
      <c r="L1568" s="10">
        <f>IF(J1568="KG", I1568, I1568 * VLOOKUP(G1568,Sku_Consolidated!A2:U957,21,FALSE))</f>
      </c>
      <c r="M1568" s="10" t="s">
        <v>37</v>
      </c>
      <c r="N1568" s="11" t="s">
        <v>4161</v>
      </c>
      <c r="O1568" s="10" t="s">
        <v>4162</v>
      </c>
      <c r="P1568" s="10">
        <f>N1568 - O1568</f>
      </c>
      <c r="Q1568" s="1">
        <f>VLOOKUP(G1568,Sku_Consolidated!A2:G957,7, FALSE)</f>
      </c>
      <c r="R1568" s="1">
        <f>IF(IFERROR(VLOOKUP(E1568,Store_Showcase!B2:H144,7, FALSE), TRUE)=TRUE, IF(IFERROR(VLOOKUP(E1568,Store_SRP!B2:H110,7, FALSE), TRUE)=TRUE,VLOOKUP(E1568,Store_VAM!B2:H273,7, FALSE),VLOOKUP(E1568,Store_SRP!B2:H110,7, FALSE)), VLOOKUP(E1568,Store_Showcase!B2:H144,7, FALSE))</f>
      </c>
      <c r="S1568" s="1">
        <f>IF(IFERROR(VLOOKUP(E1568,Store_Showcase!B2:I144,8, FALSE), TRUE)=TRUE, IF(IFERROR(VLOOKUP(E1568,Store_SRP!B2:I110,8, FALSE), TRUE)=TRUE,VLOOKUP(E1568,Store_VAM!B2:I273,8, FALSE),VLOOKUP(E1568,Store_SRP!B2:I110,8, FALSE)), VLOOKUP(E1568,Store_Showcase!B2:I144,8, FALSE))</f>
      </c>
      <c r="T1568" s="1">
        <f>VLOOKUP(G1568,Sku_Consolidated!A2:R957,18,FALSE)</f>
      </c>
      <c r="U1568" s="1" t="s">
        <v>4163</v>
      </c>
      <c r="V1568" s="1">
        <f>IF(VLOOKUP(G1568,Sku_Consolidated!A2:S957,19,FALSE)="SHOWCASE", VLOOKUP(E1568,Store_Showcase!B2:L144,11, FALSE), IF(VLOOKUP(G1568,Sku_Consolidated!A2:S957,19,FALSE)="VAM",VLOOKUP(E1568,Store_VAM!B2:L273,11, FALSE),VLOOKUP(E1568,Store_SRP!B2:L110,11, FALSE)))</f>
      </c>
      <c r="W1568" s="1">
        <f>VLOOKUP(G1568,Sku_Consolidated!A2:W957,11,FALSE)</f>
      </c>
      <c r="X1568" s="1">
        <f>VLOOKUP(G1568,Sku_Consolidated!A2:H957,8,FALSE)</f>
      </c>
      <c r="Y1568" s="1">
        <f>VLOOKUP(G1568,Sku_Consolidated!A2:I957,9,FALSE)</f>
      </c>
      <c r="Z1568" s="1" t="s">
        <v>41</v>
      </c>
      <c r="AA1568" s="1">
        <f>VLOOKUP(G1568,Sku_Consolidated!A2:E957,5,FALSE)</f>
      </c>
      <c r="AB1568" s="1">
        <f>IF(VLOOKUP(G1568,Sku_Consolidated!A2:S957,19,FALSE)="SHOWCASE", VLOOKUP(E1568,Store_Showcase!B2:N144,13, FALSE), IF(VLOOKUP(G1568,Sku_Consolidated!A2:S957,19,FALSE)="VAM",VLOOKUP(E1568,Store_VAM!B2:N273,13, FALSE),VLOOKUP(E1568,Store_SRP!B2:N110,13, FALSE)))</f>
      </c>
      <c r="AC1568" s="1">
        <f>IF(IFERROR(AB1568,TRUE)=TRUE, "-","OK")</f>
      </c>
      <c r="AD1568" s="11" t="s">
        <v>37</v>
      </c>
      <c r="AE1568" s="11" t="s">
        <v>37</v>
      </c>
      <c r="AF1568" s="1">
        <f>IF(IFERROR(VLOOKUP(E1568,Store_Showcase!B2:H144,{5}, FALSE), TRUE)=TRUE, IF(IFERROR(VLOOKUP(E1568,Store_SRP!B2:H110,{5}, FALSE), TRUE)=TRUE,VLOOKUP(E1568,Store_VAM!B2:H273,{5}, FALSE),VLOOKUP(E1568,Store_SRP!B2:H110,{5}, FALSE)), VLOOKUP(E1568,Store_Showcase!B2:H144,{5}, FALSE))</f>
      </c>
      <c r="AG1568" s="1">
        <f>IF(IFERROR(VLOOKUP(E1568,Store_Showcase!B2:H144,{6}, FALSE), TRUE)=TRUE, IF(IFERROR(VLOOKUP(E1568,Store_SRP!B2:H110,{6}, FALSE), TRUE)=TRUE,VLOOKUP(E1568,Store_VAM!B2:H273,{6}, FALSE),VLOOKUP(E1568,Store_SRP!B2:H110,{6}, FALSE)), VLOOKUP(E1568,Store_Showcase!B2:H144,{6}, FALSE))</f>
      </c>
      <c r="AH1568" s="1">
        <f>VLOOKUP(G1568,Sku_Consolidated!A2:R957,18,FALSE)</f>
      </c>
      <c r="AI1568" s="1">
        <f>VLOOKUP(G1568,Sku_Consolidated!A2:S957,19,FALSE)</f>
      </c>
      <c r="AJ1568" s="1">
        <f>VLOOKUP(G1568,Sku_Consolidated!A2:T957,20,FALSE)</f>
      </c>
    </row>
    <row r="1569" spans="1:36" x14ac:dyDescent="0.25">
      <c r="A1569" s="1">
        <v>2024</v>
      </c>
      <c r="B1569" s="1" t="s">
        <v>31</v>
      </c>
      <c r="C1569" s="1" t="s">
        <v>32</v>
      </c>
      <c r="D1569" s="1" t="s">
        <v>33</v>
      </c>
      <c r="E1569" s="9" t="s">
        <v>4159</v>
      </c>
      <c r="F1569" s="1">
        <f>IF(VLOOKUP(G1569,Sku_Consolidated!A2:S957,{19},FALSE)="SHOWCASE", VLOOKUP(E1569,Store_Showcase!B2:C144,{2}, FALSE), IF(VLOOKUP(G1569,Sku_Consolidated!A2:S957,{19},FALSE)="VAM",VLOOKUP(E1569,Store_VAM!B2:C273,{2}, FALSE),VLOOKUP(E1569,Store_SRP!B2:C110,{2}, FALSE)))</f>
      </c>
      <c r="G1569" s="1">
        <v>61721</v>
      </c>
      <c r="H1569" s="1" t="s">
        <v>42</v>
      </c>
      <c r="I1569" s="10" t="s">
        <v>962</v>
      </c>
      <c r="J1569" s="1">
        <f>VLOOKUP(G1569,Sku_Consolidated!A2:C957, 3, FALSE)</f>
      </c>
      <c r="K1569" s="10">
        <f>IF(J1569="PACK", I1569, 0)</f>
      </c>
      <c r="L1569" s="10">
        <f>IF(J1569="KG", I1569, I1569 * VLOOKUP(G1569,Sku_Consolidated!A2:U957,21,FALSE))</f>
      </c>
      <c r="M1569" s="10" t="s">
        <v>37</v>
      </c>
      <c r="N1569" s="11" t="s">
        <v>4164</v>
      </c>
      <c r="O1569" s="10" t="s">
        <v>4165</v>
      </c>
      <c r="P1569" s="10">
        <f>N1569 - O1569</f>
      </c>
      <c r="Q1569" s="1">
        <f>VLOOKUP(G1569,Sku_Consolidated!A2:G957,7, FALSE)</f>
      </c>
      <c r="R1569" s="1">
        <f>IF(IFERROR(VLOOKUP(E1569,Store_Showcase!B2:H144,7, FALSE), TRUE)=TRUE, IF(IFERROR(VLOOKUP(E1569,Store_SRP!B2:H110,7, FALSE), TRUE)=TRUE,VLOOKUP(E1569,Store_VAM!B2:H273,7, FALSE),VLOOKUP(E1569,Store_SRP!B2:H110,7, FALSE)), VLOOKUP(E1569,Store_Showcase!B2:H144,7, FALSE))</f>
      </c>
      <c r="S1569" s="1">
        <f>IF(IFERROR(VLOOKUP(E1569,Store_Showcase!B2:I144,8, FALSE), TRUE)=TRUE, IF(IFERROR(VLOOKUP(E1569,Store_SRP!B2:I110,8, FALSE), TRUE)=TRUE,VLOOKUP(E1569,Store_VAM!B2:I273,8, FALSE),VLOOKUP(E1569,Store_SRP!B2:I110,8, FALSE)), VLOOKUP(E1569,Store_Showcase!B2:I144,8, FALSE))</f>
      </c>
      <c r="T1569" s="1">
        <f>VLOOKUP(G1569,Sku_Consolidated!A2:R957,18,FALSE)</f>
      </c>
      <c r="U1569" s="1" t="s">
        <v>4163</v>
      </c>
      <c r="V1569" s="1">
        <f>IF(VLOOKUP(G1569,Sku_Consolidated!A2:S957,19,FALSE)="SHOWCASE", VLOOKUP(E1569,Store_Showcase!B2:L144,11, FALSE), IF(VLOOKUP(G1569,Sku_Consolidated!A2:S957,19,FALSE)="VAM",VLOOKUP(E1569,Store_VAM!B2:L273,11, FALSE),VLOOKUP(E1569,Store_SRP!B2:L110,11, FALSE)))</f>
      </c>
      <c r="W1569" s="1">
        <f>VLOOKUP(G1569,Sku_Consolidated!A2:W957,11,FALSE)</f>
      </c>
      <c r="X1569" s="1">
        <f>VLOOKUP(G1569,Sku_Consolidated!A2:H957,8,FALSE)</f>
      </c>
      <c r="Y1569" s="1">
        <f>VLOOKUP(G1569,Sku_Consolidated!A2:I957,9,FALSE)</f>
      </c>
      <c r="Z1569" s="1" t="s">
        <v>41</v>
      </c>
      <c r="AA1569" s="1">
        <f>VLOOKUP(G1569,Sku_Consolidated!A2:E957,5,FALSE)</f>
      </c>
      <c r="AB1569" s="1">
        <f>IF(VLOOKUP(G1569,Sku_Consolidated!A2:S957,19,FALSE)="SHOWCASE", VLOOKUP(E1569,Store_Showcase!B2:N144,13, FALSE), IF(VLOOKUP(G1569,Sku_Consolidated!A2:S957,19,FALSE)="VAM",VLOOKUP(E1569,Store_VAM!B2:N273,13, FALSE),VLOOKUP(E1569,Store_SRP!B2:N110,13, FALSE)))</f>
      </c>
      <c r="AC1569" s="1">
        <f>IF(IFERROR(AB1569,TRUE)=TRUE, "-","OK")</f>
      </c>
      <c r="AD1569" s="11" t="s">
        <v>37</v>
      </c>
      <c r="AE1569" s="11" t="s">
        <v>37</v>
      </c>
      <c r="AF1569" s="1">
        <f>IF(IFERROR(VLOOKUP(E1569,Store_Showcase!B2:H144,{5}, FALSE), TRUE)=TRUE, IF(IFERROR(VLOOKUP(E1569,Store_SRP!B2:H110,{5}, FALSE), TRUE)=TRUE,VLOOKUP(E1569,Store_VAM!B2:H273,{5}, FALSE),VLOOKUP(E1569,Store_SRP!B2:H110,{5}, FALSE)), VLOOKUP(E1569,Store_Showcase!B2:H144,{5}, FALSE))</f>
      </c>
      <c r="AG1569" s="1">
        <f>IF(IFERROR(VLOOKUP(E1569,Store_Showcase!B2:H144,{6}, FALSE), TRUE)=TRUE, IF(IFERROR(VLOOKUP(E1569,Store_SRP!B2:H110,{6}, FALSE), TRUE)=TRUE,VLOOKUP(E1569,Store_VAM!B2:H273,{6}, FALSE),VLOOKUP(E1569,Store_SRP!B2:H110,{6}, FALSE)), VLOOKUP(E1569,Store_Showcase!B2:H144,{6}, FALSE))</f>
      </c>
      <c r="AH1569" s="1">
        <f>VLOOKUP(G1569,Sku_Consolidated!A2:R957,18,FALSE)</f>
      </c>
      <c r="AI1569" s="1">
        <f>VLOOKUP(G1569,Sku_Consolidated!A2:S957,19,FALSE)</f>
      </c>
      <c r="AJ1569" s="1">
        <f>VLOOKUP(G1569,Sku_Consolidated!A2:T957,20,FALSE)</f>
      </c>
    </row>
    <row r="1570" spans="1:36" x14ac:dyDescent="0.25">
      <c r="A1570" s="1">
        <v>2024</v>
      </c>
      <c r="B1570" s="1" t="s">
        <v>31</v>
      </c>
      <c r="C1570" s="1" t="s">
        <v>32</v>
      </c>
      <c r="D1570" s="1" t="s">
        <v>33</v>
      </c>
      <c r="E1570" s="9" t="s">
        <v>4159</v>
      </c>
      <c r="F1570" s="1">
        <f>IF(VLOOKUP(G1570,Sku_Consolidated!A2:S957,{19},FALSE)="SHOWCASE", VLOOKUP(E1570,Store_Showcase!B2:C144,{2}, FALSE), IF(VLOOKUP(G1570,Sku_Consolidated!A2:S957,{19},FALSE)="VAM",VLOOKUP(E1570,Store_VAM!B2:C273,{2}, FALSE),VLOOKUP(E1570,Store_SRP!B2:C110,{2}, FALSE)))</f>
      </c>
      <c r="G1570" s="1">
        <v>61722</v>
      </c>
      <c r="H1570" s="1" t="s">
        <v>46</v>
      </c>
      <c r="I1570" s="10" t="s">
        <v>1745</v>
      </c>
      <c r="J1570" s="1">
        <f>VLOOKUP(G1570,Sku_Consolidated!A2:C957, 3, FALSE)</f>
      </c>
      <c r="K1570" s="10">
        <f>IF(J1570="PACK", I1570, 0)</f>
      </c>
      <c r="L1570" s="10">
        <f>IF(J1570="KG", I1570, I1570 * VLOOKUP(G1570,Sku_Consolidated!A2:U957,21,FALSE))</f>
      </c>
      <c r="M1570" s="10" t="s">
        <v>37</v>
      </c>
      <c r="N1570" s="11" t="s">
        <v>4166</v>
      </c>
      <c r="O1570" s="10" t="s">
        <v>4167</v>
      </c>
      <c r="P1570" s="10">
        <f>N1570 - O1570</f>
      </c>
      <c r="Q1570" s="1">
        <f>VLOOKUP(G1570,Sku_Consolidated!A2:G957,7, FALSE)</f>
      </c>
      <c r="R1570" s="1">
        <f>IF(IFERROR(VLOOKUP(E1570,Store_Showcase!B2:H144,7, FALSE), TRUE)=TRUE, IF(IFERROR(VLOOKUP(E1570,Store_SRP!B2:H110,7, FALSE), TRUE)=TRUE,VLOOKUP(E1570,Store_VAM!B2:H273,7, FALSE),VLOOKUP(E1570,Store_SRP!B2:H110,7, FALSE)), VLOOKUP(E1570,Store_Showcase!B2:H144,7, FALSE))</f>
      </c>
      <c r="S1570" s="1">
        <f>IF(IFERROR(VLOOKUP(E1570,Store_Showcase!B2:I144,8, FALSE), TRUE)=TRUE, IF(IFERROR(VLOOKUP(E1570,Store_SRP!B2:I110,8, FALSE), TRUE)=TRUE,VLOOKUP(E1570,Store_VAM!B2:I273,8, FALSE),VLOOKUP(E1570,Store_SRP!B2:I110,8, FALSE)), VLOOKUP(E1570,Store_Showcase!B2:I144,8, FALSE))</f>
      </c>
      <c r="T1570" s="1">
        <f>VLOOKUP(G1570,Sku_Consolidated!A2:R957,18,FALSE)</f>
      </c>
      <c r="U1570" s="1" t="s">
        <v>4163</v>
      </c>
      <c r="V1570" s="1">
        <f>IF(VLOOKUP(G1570,Sku_Consolidated!A2:S957,19,FALSE)="SHOWCASE", VLOOKUP(E1570,Store_Showcase!B2:L144,11, FALSE), IF(VLOOKUP(G1570,Sku_Consolidated!A2:S957,19,FALSE)="VAM",VLOOKUP(E1570,Store_VAM!B2:L273,11, FALSE),VLOOKUP(E1570,Store_SRP!B2:L110,11, FALSE)))</f>
      </c>
      <c r="W1570" s="1">
        <f>VLOOKUP(G1570,Sku_Consolidated!A2:W957,11,FALSE)</f>
      </c>
      <c r="X1570" s="1">
        <f>VLOOKUP(G1570,Sku_Consolidated!A2:H957,8,FALSE)</f>
      </c>
      <c r="Y1570" s="1">
        <f>VLOOKUP(G1570,Sku_Consolidated!A2:I957,9,FALSE)</f>
      </c>
      <c r="Z1570" s="1" t="s">
        <v>41</v>
      </c>
      <c r="AA1570" s="1">
        <f>VLOOKUP(G1570,Sku_Consolidated!A2:E957,5,FALSE)</f>
      </c>
      <c r="AB1570" s="1">
        <f>IF(VLOOKUP(G1570,Sku_Consolidated!A2:S957,19,FALSE)="SHOWCASE", VLOOKUP(E1570,Store_Showcase!B2:N144,13, FALSE), IF(VLOOKUP(G1570,Sku_Consolidated!A2:S957,19,FALSE)="VAM",VLOOKUP(E1570,Store_VAM!B2:N273,13, FALSE),VLOOKUP(E1570,Store_SRP!B2:N110,13, FALSE)))</f>
      </c>
      <c r="AC1570" s="1">
        <f>IF(IFERROR(AB1570,TRUE)=TRUE, "-","OK")</f>
      </c>
      <c r="AD1570" s="11" t="s">
        <v>37</v>
      </c>
      <c r="AE1570" s="11" t="s">
        <v>37</v>
      </c>
      <c r="AF1570" s="1">
        <f>IF(IFERROR(VLOOKUP(E1570,Store_Showcase!B2:H144,{5}, FALSE), TRUE)=TRUE, IF(IFERROR(VLOOKUP(E1570,Store_SRP!B2:H110,{5}, FALSE), TRUE)=TRUE,VLOOKUP(E1570,Store_VAM!B2:H273,{5}, FALSE),VLOOKUP(E1570,Store_SRP!B2:H110,{5}, FALSE)), VLOOKUP(E1570,Store_Showcase!B2:H144,{5}, FALSE))</f>
      </c>
      <c r="AG1570" s="1">
        <f>IF(IFERROR(VLOOKUP(E1570,Store_Showcase!B2:H144,{6}, FALSE), TRUE)=TRUE, IF(IFERROR(VLOOKUP(E1570,Store_SRP!B2:H110,{6}, FALSE), TRUE)=TRUE,VLOOKUP(E1570,Store_VAM!B2:H273,{6}, FALSE),VLOOKUP(E1570,Store_SRP!B2:H110,{6}, FALSE)), VLOOKUP(E1570,Store_Showcase!B2:H144,{6}, FALSE))</f>
      </c>
      <c r="AH1570" s="1">
        <f>VLOOKUP(G1570,Sku_Consolidated!A2:R957,18,FALSE)</f>
      </c>
      <c r="AI1570" s="1">
        <f>VLOOKUP(G1570,Sku_Consolidated!A2:S957,19,FALSE)</f>
      </c>
      <c r="AJ1570" s="1">
        <f>VLOOKUP(G1570,Sku_Consolidated!A2:T957,20,FALSE)</f>
      </c>
    </row>
    <row r="1571" spans="1:36" x14ac:dyDescent="0.25">
      <c r="A1571" s="1">
        <v>2024</v>
      </c>
      <c r="B1571" s="1" t="s">
        <v>31</v>
      </c>
      <c r="C1571" s="1" t="s">
        <v>32</v>
      </c>
      <c r="D1571" s="1" t="s">
        <v>33</v>
      </c>
      <c r="E1571" s="9" t="s">
        <v>4159</v>
      </c>
      <c r="F1571" s="1">
        <f>IF(VLOOKUP(G1571,Sku_Consolidated!A2:S957,{19},FALSE)="SHOWCASE", VLOOKUP(E1571,Store_Showcase!B2:C144,{2}, FALSE), IF(VLOOKUP(G1571,Sku_Consolidated!A2:S957,{19},FALSE)="VAM",VLOOKUP(E1571,Store_VAM!B2:C273,{2}, FALSE),VLOOKUP(E1571,Store_SRP!B2:C110,{2}, FALSE)))</f>
      </c>
      <c r="G1571" s="1">
        <v>61732</v>
      </c>
      <c r="H1571" s="1" t="s">
        <v>211</v>
      </c>
      <c r="I1571" s="10" t="s">
        <v>4168</v>
      </c>
      <c r="J1571" s="1">
        <f>VLOOKUP(G1571,Sku_Consolidated!A2:C957, 3, FALSE)</f>
      </c>
      <c r="K1571" s="10">
        <f>IF(J1571="PACK", I1571, 0)</f>
      </c>
      <c r="L1571" s="10">
        <f>IF(J1571="KG", I1571, I1571 * VLOOKUP(G1571,Sku_Consolidated!A2:U957,21,FALSE))</f>
      </c>
      <c r="M1571" s="10" t="s">
        <v>37</v>
      </c>
      <c r="N1571" s="11" t="s">
        <v>4169</v>
      </c>
      <c r="O1571" s="10" t="s">
        <v>4170</v>
      </c>
      <c r="P1571" s="10">
        <f>N1571 - O1571</f>
      </c>
      <c r="Q1571" s="1">
        <f>VLOOKUP(G1571,Sku_Consolidated!A2:G957,7, FALSE)</f>
      </c>
      <c r="R1571" s="1">
        <f>IF(IFERROR(VLOOKUP(E1571,Store_Showcase!B2:H144,7, FALSE), TRUE)=TRUE, IF(IFERROR(VLOOKUP(E1571,Store_SRP!B2:H110,7, FALSE), TRUE)=TRUE,VLOOKUP(E1571,Store_VAM!B2:H273,7, FALSE),VLOOKUP(E1571,Store_SRP!B2:H110,7, FALSE)), VLOOKUP(E1571,Store_Showcase!B2:H144,7, FALSE))</f>
      </c>
      <c r="S1571" s="1">
        <f>IF(IFERROR(VLOOKUP(E1571,Store_Showcase!B2:I144,8, FALSE), TRUE)=TRUE, IF(IFERROR(VLOOKUP(E1571,Store_SRP!B2:I110,8, FALSE), TRUE)=TRUE,VLOOKUP(E1571,Store_VAM!B2:I273,8, FALSE),VLOOKUP(E1571,Store_SRP!B2:I110,8, FALSE)), VLOOKUP(E1571,Store_Showcase!B2:I144,8, FALSE))</f>
      </c>
      <c r="T1571" s="1">
        <f>VLOOKUP(G1571,Sku_Consolidated!A2:R957,18,FALSE)</f>
      </c>
      <c r="U1571" s="1" t="s">
        <v>4163</v>
      </c>
      <c r="V1571" s="1">
        <f>IF(VLOOKUP(G1571,Sku_Consolidated!A2:S957,19,FALSE)="SHOWCASE", VLOOKUP(E1571,Store_Showcase!B2:L144,11, FALSE), IF(VLOOKUP(G1571,Sku_Consolidated!A2:S957,19,FALSE)="VAM",VLOOKUP(E1571,Store_VAM!B2:L273,11, FALSE),VLOOKUP(E1571,Store_SRP!B2:L110,11, FALSE)))</f>
      </c>
      <c r="W1571" s="1">
        <f>VLOOKUP(G1571,Sku_Consolidated!A2:W957,11,FALSE)</f>
      </c>
      <c r="X1571" s="1">
        <f>VLOOKUP(G1571,Sku_Consolidated!A2:H957,8,FALSE)</f>
      </c>
      <c r="Y1571" s="1">
        <f>VLOOKUP(G1571,Sku_Consolidated!A2:I957,9,FALSE)</f>
      </c>
      <c r="Z1571" s="1" t="s">
        <v>41</v>
      </c>
      <c r="AA1571" s="1">
        <f>VLOOKUP(G1571,Sku_Consolidated!A2:E957,5,FALSE)</f>
      </c>
      <c r="AB1571" s="1">
        <f>IF(VLOOKUP(G1571,Sku_Consolidated!A2:S957,19,FALSE)="SHOWCASE", VLOOKUP(E1571,Store_Showcase!B2:N144,13, FALSE), IF(VLOOKUP(G1571,Sku_Consolidated!A2:S957,19,FALSE)="VAM",VLOOKUP(E1571,Store_VAM!B2:N273,13, FALSE),VLOOKUP(E1571,Store_SRP!B2:N110,13, FALSE)))</f>
      </c>
      <c r="AC1571" s="1">
        <f>IF(IFERROR(AB1571,TRUE)=TRUE, "-","OK")</f>
      </c>
      <c r="AD1571" s="11" t="s">
        <v>37</v>
      </c>
      <c r="AE1571" s="11" t="s">
        <v>37</v>
      </c>
      <c r="AF1571" s="1">
        <f>IF(IFERROR(VLOOKUP(E1571,Store_Showcase!B2:H144,{5}, FALSE), TRUE)=TRUE, IF(IFERROR(VLOOKUP(E1571,Store_SRP!B2:H110,{5}, FALSE), TRUE)=TRUE,VLOOKUP(E1571,Store_VAM!B2:H273,{5}, FALSE),VLOOKUP(E1571,Store_SRP!B2:H110,{5}, FALSE)), VLOOKUP(E1571,Store_Showcase!B2:H144,{5}, FALSE))</f>
      </c>
      <c r="AG1571" s="1">
        <f>IF(IFERROR(VLOOKUP(E1571,Store_Showcase!B2:H144,{6}, FALSE), TRUE)=TRUE, IF(IFERROR(VLOOKUP(E1571,Store_SRP!B2:H110,{6}, FALSE), TRUE)=TRUE,VLOOKUP(E1571,Store_VAM!B2:H273,{6}, FALSE),VLOOKUP(E1571,Store_SRP!B2:H110,{6}, FALSE)), VLOOKUP(E1571,Store_Showcase!B2:H144,{6}, FALSE))</f>
      </c>
      <c r="AH1571" s="1">
        <f>VLOOKUP(G1571,Sku_Consolidated!A2:R957,18,FALSE)</f>
      </c>
      <c r="AI1571" s="1">
        <f>VLOOKUP(G1571,Sku_Consolidated!A2:S957,19,FALSE)</f>
      </c>
      <c r="AJ1571" s="1">
        <f>VLOOKUP(G1571,Sku_Consolidated!A2:T957,20,FALSE)</f>
      </c>
    </row>
    <row r="1572" spans="1:36" x14ac:dyDescent="0.25">
      <c r="A1572" s="1">
        <v>2024</v>
      </c>
      <c r="B1572" s="1" t="s">
        <v>31</v>
      </c>
      <c r="C1572" s="1" t="s">
        <v>32</v>
      </c>
      <c r="D1572" s="1" t="s">
        <v>33</v>
      </c>
      <c r="E1572" s="9" t="s">
        <v>4159</v>
      </c>
      <c r="F1572" s="1">
        <f>IF(VLOOKUP(G1572,Sku_Consolidated!A2:S957,{19},FALSE)="SHOWCASE", VLOOKUP(E1572,Store_Showcase!B2:C144,{2}, FALSE), IF(VLOOKUP(G1572,Sku_Consolidated!A2:S957,{19},FALSE)="VAM",VLOOKUP(E1572,Store_VAM!B2:C273,{2}, FALSE),VLOOKUP(E1572,Store_SRP!B2:C110,{2}, FALSE)))</f>
      </c>
      <c r="G1572" s="1">
        <v>61733</v>
      </c>
      <c r="H1572" s="1" t="s">
        <v>58</v>
      </c>
      <c r="I1572" s="10" t="s">
        <v>4171</v>
      </c>
      <c r="J1572" s="1">
        <f>VLOOKUP(G1572,Sku_Consolidated!A2:C957, 3, FALSE)</f>
      </c>
      <c r="K1572" s="10">
        <f>IF(J1572="PACK", I1572, 0)</f>
      </c>
      <c r="L1572" s="10">
        <f>IF(J1572="KG", I1572, I1572 * VLOOKUP(G1572,Sku_Consolidated!A2:U957,21,FALSE))</f>
      </c>
      <c r="M1572" s="10" t="s">
        <v>37</v>
      </c>
      <c r="N1572" s="11" t="s">
        <v>4172</v>
      </c>
      <c r="O1572" s="10" t="s">
        <v>4173</v>
      </c>
      <c r="P1572" s="10">
        <f>N1572 - O1572</f>
      </c>
      <c r="Q1572" s="1">
        <f>VLOOKUP(G1572,Sku_Consolidated!A2:G957,7, FALSE)</f>
      </c>
      <c r="R1572" s="1">
        <f>IF(IFERROR(VLOOKUP(E1572,Store_Showcase!B2:H144,7, FALSE), TRUE)=TRUE, IF(IFERROR(VLOOKUP(E1572,Store_SRP!B2:H110,7, FALSE), TRUE)=TRUE,VLOOKUP(E1572,Store_VAM!B2:H273,7, FALSE),VLOOKUP(E1572,Store_SRP!B2:H110,7, FALSE)), VLOOKUP(E1572,Store_Showcase!B2:H144,7, FALSE))</f>
      </c>
      <c r="S1572" s="1">
        <f>IF(IFERROR(VLOOKUP(E1572,Store_Showcase!B2:I144,8, FALSE), TRUE)=TRUE, IF(IFERROR(VLOOKUP(E1572,Store_SRP!B2:I110,8, FALSE), TRUE)=TRUE,VLOOKUP(E1572,Store_VAM!B2:I273,8, FALSE),VLOOKUP(E1572,Store_SRP!B2:I110,8, FALSE)), VLOOKUP(E1572,Store_Showcase!B2:I144,8, FALSE))</f>
      </c>
      <c r="T1572" s="1">
        <f>VLOOKUP(G1572,Sku_Consolidated!A2:R957,18,FALSE)</f>
      </c>
      <c r="U1572" s="1" t="s">
        <v>4163</v>
      </c>
      <c r="V1572" s="1">
        <f>IF(VLOOKUP(G1572,Sku_Consolidated!A2:S957,19,FALSE)="SHOWCASE", VLOOKUP(E1572,Store_Showcase!B2:L144,11, FALSE), IF(VLOOKUP(G1572,Sku_Consolidated!A2:S957,19,FALSE)="VAM",VLOOKUP(E1572,Store_VAM!B2:L273,11, FALSE),VLOOKUP(E1572,Store_SRP!B2:L110,11, FALSE)))</f>
      </c>
      <c r="W1572" s="1">
        <f>VLOOKUP(G1572,Sku_Consolidated!A2:W957,11,FALSE)</f>
      </c>
      <c r="X1572" s="1">
        <f>VLOOKUP(G1572,Sku_Consolidated!A2:H957,8,FALSE)</f>
      </c>
      <c r="Y1572" s="1">
        <f>VLOOKUP(G1572,Sku_Consolidated!A2:I957,9,FALSE)</f>
      </c>
      <c r="Z1572" s="1" t="s">
        <v>41</v>
      </c>
      <c r="AA1572" s="1">
        <f>VLOOKUP(G1572,Sku_Consolidated!A2:E957,5,FALSE)</f>
      </c>
      <c r="AB1572" s="1">
        <f>IF(VLOOKUP(G1572,Sku_Consolidated!A2:S957,19,FALSE)="SHOWCASE", VLOOKUP(E1572,Store_Showcase!B2:N144,13, FALSE), IF(VLOOKUP(G1572,Sku_Consolidated!A2:S957,19,FALSE)="VAM",VLOOKUP(E1572,Store_VAM!B2:N273,13, FALSE),VLOOKUP(E1572,Store_SRP!B2:N110,13, FALSE)))</f>
      </c>
      <c r="AC1572" s="1">
        <f>IF(IFERROR(AB1572,TRUE)=TRUE, "-","OK")</f>
      </c>
      <c r="AD1572" s="11" t="s">
        <v>37</v>
      </c>
      <c r="AE1572" s="11" t="s">
        <v>37</v>
      </c>
      <c r="AF1572" s="1">
        <f>IF(IFERROR(VLOOKUP(E1572,Store_Showcase!B2:H144,{5}, FALSE), TRUE)=TRUE, IF(IFERROR(VLOOKUP(E1572,Store_SRP!B2:H110,{5}, FALSE), TRUE)=TRUE,VLOOKUP(E1572,Store_VAM!B2:H273,{5}, FALSE),VLOOKUP(E1572,Store_SRP!B2:H110,{5}, FALSE)), VLOOKUP(E1572,Store_Showcase!B2:H144,{5}, FALSE))</f>
      </c>
      <c r="AG1572" s="1">
        <f>IF(IFERROR(VLOOKUP(E1572,Store_Showcase!B2:H144,{6}, FALSE), TRUE)=TRUE, IF(IFERROR(VLOOKUP(E1572,Store_SRP!B2:H110,{6}, FALSE), TRUE)=TRUE,VLOOKUP(E1572,Store_VAM!B2:H273,{6}, FALSE),VLOOKUP(E1572,Store_SRP!B2:H110,{6}, FALSE)), VLOOKUP(E1572,Store_Showcase!B2:H144,{6}, FALSE))</f>
      </c>
      <c r="AH1572" s="1">
        <f>VLOOKUP(G1572,Sku_Consolidated!A2:R957,18,FALSE)</f>
      </c>
      <c r="AI1572" s="1">
        <f>VLOOKUP(G1572,Sku_Consolidated!A2:S957,19,FALSE)</f>
      </c>
      <c r="AJ1572" s="1">
        <f>VLOOKUP(G1572,Sku_Consolidated!A2:T957,20,FALSE)</f>
      </c>
    </row>
    <row r="1573" spans="1:36" x14ac:dyDescent="0.25">
      <c r="A1573" s="1">
        <v>2024</v>
      </c>
      <c r="B1573" s="1" t="s">
        <v>31</v>
      </c>
      <c r="C1573" s="1" t="s">
        <v>32</v>
      </c>
      <c r="D1573" s="1" t="s">
        <v>33</v>
      </c>
      <c r="E1573" s="9" t="s">
        <v>4159</v>
      </c>
      <c r="F1573" s="1">
        <f>IF(VLOOKUP(G1573,Sku_Consolidated!A2:S957,{19},FALSE)="SHOWCASE", VLOOKUP(E1573,Store_Showcase!B2:C144,{2}, FALSE), IF(VLOOKUP(G1573,Sku_Consolidated!A2:S957,{19},FALSE)="VAM",VLOOKUP(E1573,Store_VAM!B2:C273,{2}, FALSE),VLOOKUP(E1573,Store_SRP!B2:C110,{2}, FALSE)))</f>
      </c>
      <c r="G1573" s="1">
        <v>61734</v>
      </c>
      <c r="H1573" s="1" t="s">
        <v>62</v>
      </c>
      <c r="I1573" s="10" t="s">
        <v>1573</v>
      </c>
      <c r="J1573" s="1">
        <f>VLOOKUP(G1573,Sku_Consolidated!A2:C957, 3, FALSE)</f>
      </c>
      <c r="K1573" s="10">
        <f>IF(J1573="PACK", I1573, 0)</f>
      </c>
      <c r="L1573" s="10">
        <f>IF(J1573="KG", I1573, I1573 * VLOOKUP(G1573,Sku_Consolidated!A2:U957,21,FALSE))</f>
      </c>
      <c r="M1573" s="10" t="s">
        <v>37</v>
      </c>
      <c r="N1573" s="11" t="s">
        <v>4174</v>
      </c>
      <c r="O1573" s="10" t="s">
        <v>4175</v>
      </c>
      <c r="P1573" s="10">
        <f>N1573 - O1573</f>
      </c>
      <c r="Q1573" s="1">
        <f>VLOOKUP(G1573,Sku_Consolidated!A2:G957,7, FALSE)</f>
      </c>
      <c r="R1573" s="1">
        <f>IF(IFERROR(VLOOKUP(E1573,Store_Showcase!B2:H144,7, FALSE), TRUE)=TRUE, IF(IFERROR(VLOOKUP(E1573,Store_SRP!B2:H110,7, FALSE), TRUE)=TRUE,VLOOKUP(E1573,Store_VAM!B2:H273,7, FALSE),VLOOKUP(E1573,Store_SRP!B2:H110,7, FALSE)), VLOOKUP(E1573,Store_Showcase!B2:H144,7, FALSE))</f>
      </c>
      <c r="S1573" s="1">
        <f>IF(IFERROR(VLOOKUP(E1573,Store_Showcase!B2:I144,8, FALSE), TRUE)=TRUE, IF(IFERROR(VLOOKUP(E1573,Store_SRP!B2:I110,8, FALSE), TRUE)=TRUE,VLOOKUP(E1573,Store_VAM!B2:I273,8, FALSE),VLOOKUP(E1573,Store_SRP!B2:I110,8, FALSE)), VLOOKUP(E1573,Store_Showcase!B2:I144,8, FALSE))</f>
      </c>
      <c r="T1573" s="1">
        <f>VLOOKUP(G1573,Sku_Consolidated!A2:R957,18,FALSE)</f>
      </c>
      <c r="U1573" s="1" t="s">
        <v>4163</v>
      </c>
      <c r="V1573" s="1">
        <f>IF(VLOOKUP(G1573,Sku_Consolidated!A2:S957,19,FALSE)="SHOWCASE", VLOOKUP(E1573,Store_Showcase!B2:L144,11, FALSE), IF(VLOOKUP(G1573,Sku_Consolidated!A2:S957,19,FALSE)="VAM",VLOOKUP(E1573,Store_VAM!B2:L273,11, FALSE),VLOOKUP(E1573,Store_SRP!B2:L110,11, FALSE)))</f>
      </c>
      <c r="W1573" s="1">
        <f>VLOOKUP(G1573,Sku_Consolidated!A2:W957,11,FALSE)</f>
      </c>
      <c r="X1573" s="1">
        <f>VLOOKUP(G1573,Sku_Consolidated!A2:H957,8,FALSE)</f>
      </c>
      <c r="Y1573" s="1">
        <f>VLOOKUP(G1573,Sku_Consolidated!A2:I957,9,FALSE)</f>
      </c>
      <c r="Z1573" s="1" t="s">
        <v>41</v>
      </c>
      <c r="AA1573" s="1">
        <f>VLOOKUP(G1573,Sku_Consolidated!A2:E957,5,FALSE)</f>
      </c>
      <c r="AB1573" s="1">
        <f>IF(VLOOKUP(G1573,Sku_Consolidated!A2:S957,19,FALSE)="SHOWCASE", VLOOKUP(E1573,Store_Showcase!B2:N144,13, FALSE), IF(VLOOKUP(G1573,Sku_Consolidated!A2:S957,19,FALSE)="VAM",VLOOKUP(E1573,Store_VAM!B2:N273,13, FALSE),VLOOKUP(E1573,Store_SRP!B2:N110,13, FALSE)))</f>
      </c>
      <c r="AC1573" s="1">
        <f>IF(IFERROR(AB1573,TRUE)=TRUE, "-","OK")</f>
      </c>
      <c r="AD1573" s="11" t="s">
        <v>37</v>
      </c>
      <c r="AE1573" s="11" t="s">
        <v>37</v>
      </c>
      <c r="AF1573" s="1">
        <f>IF(IFERROR(VLOOKUP(E1573,Store_Showcase!B2:H144,{5}, FALSE), TRUE)=TRUE, IF(IFERROR(VLOOKUP(E1573,Store_SRP!B2:H110,{5}, FALSE), TRUE)=TRUE,VLOOKUP(E1573,Store_VAM!B2:H273,{5}, FALSE),VLOOKUP(E1573,Store_SRP!B2:H110,{5}, FALSE)), VLOOKUP(E1573,Store_Showcase!B2:H144,{5}, FALSE))</f>
      </c>
      <c r="AG1573" s="1">
        <f>IF(IFERROR(VLOOKUP(E1573,Store_Showcase!B2:H144,{6}, FALSE), TRUE)=TRUE, IF(IFERROR(VLOOKUP(E1573,Store_SRP!B2:H110,{6}, FALSE), TRUE)=TRUE,VLOOKUP(E1573,Store_VAM!B2:H273,{6}, FALSE),VLOOKUP(E1573,Store_SRP!B2:H110,{6}, FALSE)), VLOOKUP(E1573,Store_Showcase!B2:H144,{6}, FALSE))</f>
      </c>
      <c r="AH1573" s="1">
        <f>VLOOKUP(G1573,Sku_Consolidated!A2:R957,18,FALSE)</f>
      </c>
      <c r="AI1573" s="1">
        <f>VLOOKUP(G1573,Sku_Consolidated!A2:S957,19,FALSE)</f>
      </c>
      <c r="AJ1573" s="1">
        <f>VLOOKUP(G1573,Sku_Consolidated!A2:T957,20,FALSE)</f>
      </c>
    </row>
    <row r="1574" spans="1:36" x14ac:dyDescent="0.25">
      <c r="A1574" s="1">
        <v>2024</v>
      </c>
      <c r="B1574" s="1" t="s">
        <v>31</v>
      </c>
      <c r="C1574" s="1" t="s">
        <v>32</v>
      </c>
      <c r="D1574" s="1" t="s">
        <v>33</v>
      </c>
      <c r="E1574" s="9" t="s">
        <v>4159</v>
      </c>
      <c r="F1574" s="1">
        <f>IF(VLOOKUP(G1574,Sku_Consolidated!A2:S957,{19},FALSE)="SHOWCASE", VLOOKUP(E1574,Store_Showcase!B2:C144,{2}, FALSE), IF(VLOOKUP(G1574,Sku_Consolidated!A2:S957,{19},FALSE)="VAM",VLOOKUP(E1574,Store_VAM!B2:C273,{2}, FALSE),VLOOKUP(E1574,Store_SRP!B2:C110,{2}, FALSE)))</f>
      </c>
      <c r="G1574" s="1">
        <v>61744</v>
      </c>
      <c r="H1574" s="1" t="s">
        <v>82</v>
      </c>
      <c r="I1574" s="10" t="s">
        <v>2183</v>
      </c>
      <c r="J1574" s="1">
        <f>VLOOKUP(G1574,Sku_Consolidated!A2:C957, 3, FALSE)</f>
      </c>
      <c r="K1574" s="10">
        <f>IF(J1574="PACK", I1574, 0)</f>
      </c>
      <c r="L1574" s="10">
        <f>IF(J1574="KG", I1574, I1574 * VLOOKUP(G1574,Sku_Consolidated!A2:U957,21,FALSE))</f>
      </c>
      <c r="M1574" s="10" t="s">
        <v>37</v>
      </c>
      <c r="N1574" s="11" t="s">
        <v>4176</v>
      </c>
      <c r="O1574" s="10" t="s">
        <v>4177</v>
      </c>
      <c r="P1574" s="10">
        <f>N1574 - O1574</f>
      </c>
      <c r="Q1574" s="1">
        <f>VLOOKUP(G1574,Sku_Consolidated!A2:G957,7, FALSE)</f>
      </c>
      <c r="R1574" s="1">
        <f>IF(IFERROR(VLOOKUP(E1574,Store_Showcase!B2:H144,7, FALSE), TRUE)=TRUE, IF(IFERROR(VLOOKUP(E1574,Store_SRP!B2:H110,7, FALSE), TRUE)=TRUE,VLOOKUP(E1574,Store_VAM!B2:H273,7, FALSE),VLOOKUP(E1574,Store_SRP!B2:H110,7, FALSE)), VLOOKUP(E1574,Store_Showcase!B2:H144,7, FALSE))</f>
      </c>
      <c r="S1574" s="1">
        <f>IF(IFERROR(VLOOKUP(E1574,Store_Showcase!B2:I144,8, FALSE), TRUE)=TRUE, IF(IFERROR(VLOOKUP(E1574,Store_SRP!B2:I110,8, FALSE), TRUE)=TRUE,VLOOKUP(E1574,Store_VAM!B2:I273,8, FALSE),VLOOKUP(E1574,Store_SRP!B2:I110,8, FALSE)), VLOOKUP(E1574,Store_Showcase!B2:I144,8, FALSE))</f>
      </c>
      <c r="T1574" s="1">
        <f>VLOOKUP(G1574,Sku_Consolidated!A2:R957,18,FALSE)</f>
      </c>
      <c r="U1574" s="1" t="s">
        <v>4163</v>
      </c>
      <c r="V1574" s="1">
        <f>IF(VLOOKUP(G1574,Sku_Consolidated!A2:S957,19,FALSE)="SHOWCASE", VLOOKUP(E1574,Store_Showcase!B2:L144,11, FALSE), IF(VLOOKUP(G1574,Sku_Consolidated!A2:S957,19,FALSE)="VAM",VLOOKUP(E1574,Store_VAM!B2:L273,11, FALSE),VLOOKUP(E1574,Store_SRP!B2:L110,11, FALSE)))</f>
      </c>
      <c r="W1574" s="1">
        <f>VLOOKUP(G1574,Sku_Consolidated!A2:W957,11,FALSE)</f>
      </c>
      <c r="X1574" s="1">
        <f>VLOOKUP(G1574,Sku_Consolidated!A2:H957,8,FALSE)</f>
      </c>
      <c r="Y1574" s="1">
        <f>VLOOKUP(G1574,Sku_Consolidated!A2:I957,9,FALSE)</f>
      </c>
      <c r="Z1574" s="1" t="s">
        <v>41</v>
      </c>
      <c r="AA1574" s="1">
        <f>VLOOKUP(G1574,Sku_Consolidated!A2:E957,5,FALSE)</f>
      </c>
      <c r="AB1574" s="1">
        <f>IF(VLOOKUP(G1574,Sku_Consolidated!A2:S957,19,FALSE)="SHOWCASE", VLOOKUP(E1574,Store_Showcase!B2:N144,13, FALSE), IF(VLOOKUP(G1574,Sku_Consolidated!A2:S957,19,FALSE)="VAM",VLOOKUP(E1574,Store_VAM!B2:N273,13, FALSE),VLOOKUP(E1574,Store_SRP!B2:N110,13, FALSE)))</f>
      </c>
      <c r="AC1574" s="1">
        <f>IF(IFERROR(AB1574,TRUE)=TRUE, "-","OK")</f>
      </c>
      <c r="AD1574" s="11" t="s">
        <v>37</v>
      </c>
      <c r="AE1574" s="11" t="s">
        <v>37</v>
      </c>
      <c r="AF1574" s="1">
        <f>IF(IFERROR(VLOOKUP(E1574,Store_Showcase!B2:H144,{5}, FALSE), TRUE)=TRUE, IF(IFERROR(VLOOKUP(E1574,Store_SRP!B2:H110,{5}, FALSE), TRUE)=TRUE,VLOOKUP(E1574,Store_VAM!B2:H273,{5}, FALSE),VLOOKUP(E1574,Store_SRP!B2:H110,{5}, FALSE)), VLOOKUP(E1574,Store_Showcase!B2:H144,{5}, FALSE))</f>
      </c>
      <c r="AG1574" s="1">
        <f>IF(IFERROR(VLOOKUP(E1574,Store_Showcase!B2:H144,{6}, FALSE), TRUE)=TRUE, IF(IFERROR(VLOOKUP(E1574,Store_SRP!B2:H110,{6}, FALSE), TRUE)=TRUE,VLOOKUP(E1574,Store_VAM!B2:H273,{6}, FALSE),VLOOKUP(E1574,Store_SRP!B2:H110,{6}, FALSE)), VLOOKUP(E1574,Store_Showcase!B2:H144,{6}, FALSE))</f>
      </c>
      <c r="AH1574" s="1">
        <f>VLOOKUP(G1574,Sku_Consolidated!A2:R957,18,FALSE)</f>
      </c>
      <c r="AI1574" s="1">
        <f>VLOOKUP(G1574,Sku_Consolidated!A2:S957,19,FALSE)</f>
      </c>
      <c r="AJ1574" s="1">
        <f>VLOOKUP(G1574,Sku_Consolidated!A2:T957,20,FALSE)</f>
      </c>
    </row>
    <row r="1575" spans="1:36" x14ac:dyDescent="0.25">
      <c r="A1575" s="1">
        <v>2024</v>
      </c>
      <c r="B1575" s="1" t="s">
        <v>31</v>
      </c>
      <c r="C1575" s="1" t="s">
        <v>32</v>
      </c>
      <c r="D1575" s="1" t="s">
        <v>33</v>
      </c>
      <c r="E1575" s="9" t="s">
        <v>4159</v>
      </c>
      <c r="F1575" s="1">
        <f>IF(VLOOKUP(G1575,Sku_Consolidated!A2:S957,{19},FALSE)="SHOWCASE", VLOOKUP(E1575,Store_Showcase!B2:C144,{2}, FALSE), IF(VLOOKUP(G1575,Sku_Consolidated!A2:S957,{19},FALSE)="VAM",VLOOKUP(E1575,Store_VAM!B2:C273,{2}, FALSE),VLOOKUP(E1575,Store_SRP!B2:C110,{2}, FALSE)))</f>
      </c>
      <c r="G1575" s="1">
        <v>61755</v>
      </c>
      <c r="H1575" s="1" t="s">
        <v>86</v>
      </c>
      <c r="I1575" s="10" t="s">
        <v>4178</v>
      </c>
      <c r="J1575" s="1">
        <f>VLOOKUP(G1575,Sku_Consolidated!A2:C957, 3, FALSE)</f>
      </c>
      <c r="K1575" s="10">
        <f>IF(J1575="PACK", I1575, 0)</f>
      </c>
      <c r="L1575" s="10">
        <f>IF(J1575="KG", I1575, I1575 * VLOOKUP(G1575,Sku_Consolidated!A2:U957,21,FALSE))</f>
      </c>
      <c r="M1575" s="10" t="s">
        <v>37</v>
      </c>
      <c r="N1575" s="11" t="s">
        <v>4179</v>
      </c>
      <c r="O1575" s="10" t="s">
        <v>4180</v>
      </c>
      <c r="P1575" s="10">
        <f>N1575 - O1575</f>
      </c>
      <c r="Q1575" s="1">
        <f>VLOOKUP(G1575,Sku_Consolidated!A2:G957,7, FALSE)</f>
      </c>
      <c r="R1575" s="1">
        <f>IF(IFERROR(VLOOKUP(E1575,Store_Showcase!B2:H144,7, FALSE), TRUE)=TRUE, IF(IFERROR(VLOOKUP(E1575,Store_SRP!B2:H110,7, FALSE), TRUE)=TRUE,VLOOKUP(E1575,Store_VAM!B2:H273,7, FALSE),VLOOKUP(E1575,Store_SRP!B2:H110,7, FALSE)), VLOOKUP(E1575,Store_Showcase!B2:H144,7, FALSE))</f>
      </c>
      <c r="S1575" s="1">
        <f>IF(IFERROR(VLOOKUP(E1575,Store_Showcase!B2:I144,8, FALSE), TRUE)=TRUE, IF(IFERROR(VLOOKUP(E1575,Store_SRP!B2:I110,8, FALSE), TRUE)=TRUE,VLOOKUP(E1575,Store_VAM!B2:I273,8, FALSE),VLOOKUP(E1575,Store_SRP!B2:I110,8, FALSE)), VLOOKUP(E1575,Store_Showcase!B2:I144,8, FALSE))</f>
      </c>
      <c r="T1575" s="1">
        <f>VLOOKUP(G1575,Sku_Consolidated!A2:R957,18,FALSE)</f>
      </c>
      <c r="U1575" s="1" t="s">
        <v>4163</v>
      </c>
      <c r="V1575" s="1">
        <f>IF(VLOOKUP(G1575,Sku_Consolidated!A2:S957,19,FALSE)="SHOWCASE", VLOOKUP(E1575,Store_Showcase!B2:L144,11, FALSE), IF(VLOOKUP(G1575,Sku_Consolidated!A2:S957,19,FALSE)="VAM",VLOOKUP(E1575,Store_VAM!B2:L273,11, FALSE),VLOOKUP(E1575,Store_SRP!B2:L110,11, FALSE)))</f>
      </c>
      <c r="W1575" s="1">
        <f>VLOOKUP(G1575,Sku_Consolidated!A2:W957,11,FALSE)</f>
      </c>
      <c r="X1575" s="1">
        <f>VLOOKUP(G1575,Sku_Consolidated!A2:H957,8,FALSE)</f>
      </c>
      <c r="Y1575" s="1">
        <f>VLOOKUP(G1575,Sku_Consolidated!A2:I957,9,FALSE)</f>
      </c>
      <c r="Z1575" s="1" t="s">
        <v>41</v>
      </c>
      <c r="AA1575" s="1">
        <f>VLOOKUP(G1575,Sku_Consolidated!A2:E957,5,FALSE)</f>
      </c>
      <c r="AB1575" s="1">
        <f>IF(VLOOKUP(G1575,Sku_Consolidated!A2:S957,19,FALSE)="SHOWCASE", VLOOKUP(E1575,Store_Showcase!B2:N144,13, FALSE), IF(VLOOKUP(G1575,Sku_Consolidated!A2:S957,19,FALSE)="VAM",VLOOKUP(E1575,Store_VAM!B2:N273,13, FALSE),VLOOKUP(E1575,Store_SRP!B2:N110,13, FALSE)))</f>
      </c>
      <c r="AC1575" s="1">
        <f>IF(IFERROR(AB1575,TRUE)=TRUE, "-","OK")</f>
      </c>
      <c r="AD1575" s="11" t="s">
        <v>37</v>
      </c>
      <c r="AE1575" s="11" t="s">
        <v>37</v>
      </c>
      <c r="AF1575" s="1">
        <f>IF(IFERROR(VLOOKUP(E1575,Store_Showcase!B2:H144,{5}, FALSE), TRUE)=TRUE, IF(IFERROR(VLOOKUP(E1575,Store_SRP!B2:H110,{5}, FALSE), TRUE)=TRUE,VLOOKUP(E1575,Store_VAM!B2:H273,{5}, FALSE),VLOOKUP(E1575,Store_SRP!B2:H110,{5}, FALSE)), VLOOKUP(E1575,Store_Showcase!B2:H144,{5}, FALSE))</f>
      </c>
      <c r="AG1575" s="1">
        <f>IF(IFERROR(VLOOKUP(E1575,Store_Showcase!B2:H144,{6}, FALSE), TRUE)=TRUE, IF(IFERROR(VLOOKUP(E1575,Store_SRP!B2:H110,{6}, FALSE), TRUE)=TRUE,VLOOKUP(E1575,Store_VAM!B2:H273,{6}, FALSE),VLOOKUP(E1575,Store_SRP!B2:H110,{6}, FALSE)), VLOOKUP(E1575,Store_Showcase!B2:H144,{6}, FALSE))</f>
      </c>
      <c r="AH1575" s="1">
        <f>VLOOKUP(G1575,Sku_Consolidated!A2:R957,18,FALSE)</f>
      </c>
      <c r="AI1575" s="1">
        <f>VLOOKUP(G1575,Sku_Consolidated!A2:S957,19,FALSE)</f>
      </c>
      <c r="AJ1575" s="1">
        <f>VLOOKUP(G1575,Sku_Consolidated!A2:T957,20,FALSE)</f>
      </c>
    </row>
    <row r="1576" spans="1:36" x14ac:dyDescent="0.25">
      <c r="A1576" s="1">
        <v>2024</v>
      </c>
      <c r="B1576" s="1" t="s">
        <v>31</v>
      </c>
      <c r="C1576" s="1" t="s">
        <v>32</v>
      </c>
      <c r="D1576" s="1" t="s">
        <v>33</v>
      </c>
      <c r="E1576" s="9" t="s">
        <v>4159</v>
      </c>
      <c r="F1576" s="1">
        <f>IF(VLOOKUP(G1576,Sku_Consolidated!A2:S957,{19},FALSE)="SHOWCASE", VLOOKUP(E1576,Store_Showcase!B2:C144,{2}, FALSE), IF(VLOOKUP(G1576,Sku_Consolidated!A2:S957,{19},FALSE)="VAM",VLOOKUP(E1576,Store_VAM!B2:C273,{2}, FALSE),VLOOKUP(E1576,Store_SRP!B2:C110,{2}, FALSE)))</f>
      </c>
      <c r="G1576" s="1">
        <v>61781</v>
      </c>
      <c r="H1576" s="1" t="s">
        <v>102</v>
      </c>
      <c r="I1576" s="10" t="s">
        <v>51</v>
      </c>
      <c r="J1576" s="1">
        <f>VLOOKUP(G1576,Sku_Consolidated!A2:C957, 3, FALSE)</f>
      </c>
      <c r="K1576" s="10">
        <f>IF(J1576="PACK", I1576, 0)</f>
      </c>
      <c r="L1576" s="10">
        <f>IF(J1576="KG", I1576, I1576 * VLOOKUP(G1576,Sku_Consolidated!A2:U957,21,FALSE))</f>
      </c>
      <c r="M1576" s="10" t="s">
        <v>37</v>
      </c>
      <c r="N1576" s="11" t="s">
        <v>4181</v>
      </c>
      <c r="O1576" s="10" t="s">
        <v>4182</v>
      </c>
      <c r="P1576" s="10">
        <f>N1576 - O1576</f>
      </c>
      <c r="Q1576" s="1">
        <f>VLOOKUP(G1576,Sku_Consolidated!A2:G957,7, FALSE)</f>
      </c>
      <c r="R1576" s="1">
        <f>IF(IFERROR(VLOOKUP(E1576,Store_Showcase!B2:H144,7, FALSE), TRUE)=TRUE, IF(IFERROR(VLOOKUP(E1576,Store_SRP!B2:H110,7, FALSE), TRUE)=TRUE,VLOOKUP(E1576,Store_VAM!B2:H273,7, FALSE),VLOOKUP(E1576,Store_SRP!B2:H110,7, FALSE)), VLOOKUP(E1576,Store_Showcase!B2:H144,7, FALSE))</f>
      </c>
      <c r="S1576" s="1">
        <f>IF(IFERROR(VLOOKUP(E1576,Store_Showcase!B2:I144,8, FALSE), TRUE)=TRUE, IF(IFERROR(VLOOKUP(E1576,Store_SRP!B2:I110,8, FALSE), TRUE)=TRUE,VLOOKUP(E1576,Store_VAM!B2:I273,8, FALSE),VLOOKUP(E1576,Store_SRP!B2:I110,8, FALSE)), VLOOKUP(E1576,Store_Showcase!B2:I144,8, FALSE))</f>
      </c>
      <c r="T1576" s="1">
        <f>VLOOKUP(G1576,Sku_Consolidated!A2:R957,18,FALSE)</f>
      </c>
      <c r="U1576" s="1" t="s">
        <v>4163</v>
      </c>
      <c r="V1576" s="1">
        <f>IF(VLOOKUP(G1576,Sku_Consolidated!A2:S957,19,FALSE)="SHOWCASE", VLOOKUP(E1576,Store_Showcase!B2:L144,11, FALSE), IF(VLOOKUP(G1576,Sku_Consolidated!A2:S957,19,FALSE)="VAM",VLOOKUP(E1576,Store_VAM!B2:L273,11, FALSE),VLOOKUP(E1576,Store_SRP!B2:L110,11, FALSE)))</f>
      </c>
      <c r="W1576" s="1">
        <f>VLOOKUP(G1576,Sku_Consolidated!A2:W957,11,FALSE)</f>
      </c>
      <c r="X1576" s="1">
        <f>VLOOKUP(G1576,Sku_Consolidated!A2:H957,8,FALSE)</f>
      </c>
      <c r="Y1576" s="1">
        <f>VLOOKUP(G1576,Sku_Consolidated!A2:I957,9,FALSE)</f>
      </c>
      <c r="Z1576" s="1" t="s">
        <v>41</v>
      </c>
      <c r="AA1576" s="1">
        <f>VLOOKUP(G1576,Sku_Consolidated!A2:E957,5,FALSE)</f>
      </c>
      <c r="AB1576" s="1">
        <f>IF(VLOOKUP(G1576,Sku_Consolidated!A2:S957,19,FALSE)="SHOWCASE", VLOOKUP(E1576,Store_Showcase!B2:N144,13, FALSE), IF(VLOOKUP(G1576,Sku_Consolidated!A2:S957,19,FALSE)="VAM",VLOOKUP(E1576,Store_VAM!B2:N273,13, FALSE),VLOOKUP(E1576,Store_SRP!B2:N110,13, FALSE)))</f>
      </c>
      <c r="AC1576" s="1">
        <f>IF(IFERROR(AB1576,TRUE)=TRUE, "-","OK")</f>
      </c>
      <c r="AD1576" s="11" t="s">
        <v>37</v>
      </c>
      <c r="AE1576" s="11" t="s">
        <v>37</v>
      </c>
      <c r="AF1576" s="1">
        <f>IF(IFERROR(VLOOKUP(E1576,Store_Showcase!B2:H144,{5}, FALSE), TRUE)=TRUE, IF(IFERROR(VLOOKUP(E1576,Store_SRP!B2:H110,{5}, FALSE), TRUE)=TRUE,VLOOKUP(E1576,Store_VAM!B2:H273,{5}, FALSE),VLOOKUP(E1576,Store_SRP!B2:H110,{5}, FALSE)), VLOOKUP(E1576,Store_Showcase!B2:H144,{5}, FALSE))</f>
      </c>
      <c r="AG1576" s="1">
        <f>IF(IFERROR(VLOOKUP(E1576,Store_Showcase!B2:H144,{6}, FALSE), TRUE)=TRUE, IF(IFERROR(VLOOKUP(E1576,Store_SRP!B2:H110,{6}, FALSE), TRUE)=TRUE,VLOOKUP(E1576,Store_VAM!B2:H273,{6}, FALSE),VLOOKUP(E1576,Store_SRP!B2:H110,{6}, FALSE)), VLOOKUP(E1576,Store_Showcase!B2:H144,{6}, FALSE))</f>
      </c>
      <c r="AH1576" s="1">
        <f>VLOOKUP(G1576,Sku_Consolidated!A2:R957,18,FALSE)</f>
      </c>
      <c r="AI1576" s="1">
        <f>VLOOKUP(G1576,Sku_Consolidated!A2:S957,19,FALSE)</f>
      </c>
      <c r="AJ1576" s="1">
        <f>VLOOKUP(G1576,Sku_Consolidated!A2:T957,20,FALSE)</f>
      </c>
    </row>
    <row r="1577" spans="1:36" x14ac:dyDescent="0.25">
      <c r="A1577" s="1">
        <v>2024</v>
      </c>
      <c r="B1577" s="1" t="s">
        <v>31</v>
      </c>
      <c r="C1577" s="1" t="s">
        <v>32</v>
      </c>
      <c r="D1577" s="1" t="s">
        <v>33</v>
      </c>
      <c r="E1577" s="9" t="s">
        <v>4159</v>
      </c>
      <c r="F1577" s="1">
        <f>IF(VLOOKUP(G1577,Sku_Consolidated!A2:S957,{19},FALSE)="SHOWCASE", VLOOKUP(E1577,Store_Showcase!B2:C144,{2}, FALSE), IF(VLOOKUP(G1577,Sku_Consolidated!A2:S957,{19},FALSE)="VAM",VLOOKUP(E1577,Store_VAM!B2:C273,{2}, FALSE),VLOOKUP(E1577,Store_SRP!B2:C110,{2}, FALSE)))</f>
      </c>
      <c r="G1577" s="1">
        <v>61840</v>
      </c>
      <c r="H1577" s="1" t="s">
        <v>171</v>
      </c>
      <c r="I1577" s="10" t="s">
        <v>4183</v>
      </c>
      <c r="J1577" s="1">
        <f>VLOOKUP(G1577,Sku_Consolidated!A2:C957, 3, FALSE)</f>
      </c>
      <c r="K1577" s="10">
        <f>IF(J1577="PACK", I1577, 0)</f>
      </c>
      <c r="L1577" s="10">
        <f>IF(J1577="KG", I1577, I1577 * VLOOKUP(G1577,Sku_Consolidated!A2:U957,21,FALSE))</f>
      </c>
      <c r="M1577" s="10" t="s">
        <v>37</v>
      </c>
      <c r="N1577" s="11" t="s">
        <v>4184</v>
      </c>
      <c r="O1577" s="10" t="s">
        <v>4185</v>
      </c>
      <c r="P1577" s="10">
        <f>N1577 - O1577</f>
      </c>
      <c r="Q1577" s="1">
        <f>VLOOKUP(G1577,Sku_Consolidated!A2:G957,7, FALSE)</f>
      </c>
      <c r="R1577" s="1">
        <f>IF(IFERROR(VLOOKUP(E1577,Store_Showcase!B2:H144,7, FALSE), TRUE)=TRUE, IF(IFERROR(VLOOKUP(E1577,Store_SRP!B2:H110,7, FALSE), TRUE)=TRUE,VLOOKUP(E1577,Store_VAM!B2:H273,7, FALSE),VLOOKUP(E1577,Store_SRP!B2:H110,7, FALSE)), VLOOKUP(E1577,Store_Showcase!B2:H144,7, FALSE))</f>
      </c>
      <c r="S1577" s="1">
        <f>IF(IFERROR(VLOOKUP(E1577,Store_Showcase!B2:I144,8, FALSE), TRUE)=TRUE, IF(IFERROR(VLOOKUP(E1577,Store_SRP!B2:I110,8, FALSE), TRUE)=TRUE,VLOOKUP(E1577,Store_VAM!B2:I273,8, FALSE),VLOOKUP(E1577,Store_SRP!B2:I110,8, FALSE)), VLOOKUP(E1577,Store_Showcase!B2:I144,8, FALSE))</f>
      </c>
      <c r="T1577" s="1">
        <f>VLOOKUP(G1577,Sku_Consolidated!A2:R957,18,FALSE)</f>
      </c>
      <c r="U1577" s="1" t="s">
        <v>4163</v>
      </c>
      <c r="V1577" s="1">
        <f>IF(VLOOKUP(G1577,Sku_Consolidated!A2:S957,19,FALSE)="SHOWCASE", VLOOKUP(E1577,Store_Showcase!B2:L144,11, FALSE), IF(VLOOKUP(G1577,Sku_Consolidated!A2:S957,19,FALSE)="VAM",VLOOKUP(E1577,Store_VAM!B2:L273,11, FALSE),VLOOKUP(E1577,Store_SRP!B2:L110,11, FALSE)))</f>
      </c>
      <c r="W1577" s="1">
        <f>VLOOKUP(G1577,Sku_Consolidated!A2:W957,11,FALSE)</f>
      </c>
      <c r="X1577" s="1">
        <f>VLOOKUP(G1577,Sku_Consolidated!A2:H957,8,FALSE)</f>
      </c>
      <c r="Y1577" s="1">
        <f>VLOOKUP(G1577,Sku_Consolidated!A2:I957,9,FALSE)</f>
      </c>
      <c r="Z1577" s="1" t="s">
        <v>41</v>
      </c>
      <c r="AA1577" s="1">
        <f>VLOOKUP(G1577,Sku_Consolidated!A2:E957,5,FALSE)</f>
      </c>
      <c r="AB1577" s="1">
        <f>IF(VLOOKUP(G1577,Sku_Consolidated!A2:S957,19,FALSE)="SHOWCASE", VLOOKUP(E1577,Store_Showcase!B2:N144,13, FALSE), IF(VLOOKUP(G1577,Sku_Consolidated!A2:S957,19,FALSE)="VAM",VLOOKUP(E1577,Store_VAM!B2:N273,13, FALSE),VLOOKUP(E1577,Store_SRP!B2:N110,13, FALSE)))</f>
      </c>
      <c r="AC1577" s="1">
        <f>IF(IFERROR(AB1577,TRUE)=TRUE, "-","OK")</f>
      </c>
      <c r="AD1577" s="11" t="s">
        <v>37</v>
      </c>
      <c r="AE1577" s="11" t="s">
        <v>37</v>
      </c>
      <c r="AF1577" s="1">
        <f>IF(IFERROR(VLOOKUP(E1577,Store_Showcase!B2:H144,{5}, FALSE), TRUE)=TRUE, IF(IFERROR(VLOOKUP(E1577,Store_SRP!B2:H110,{5}, FALSE), TRUE)=TRUE,VLOOKUP(E1577,Store_VAM!B2:H273,{5}, FALSE),VLOOKUP(E1577,Store_SRP!B2:H110,{5}, FALSE)), VLOOKUP(E1577,Store_Showcase!B2:H144,{5}, FALSE))</f>
      </c>
      <c r="AG1577" s="1">
        <f>IF(IFERROR(VLOOKUP(E1577,Store_Showcase!B2:H144,{6}, FALSE), TRUE)=TRUE, IF(IFERROR(VLOOKUP(E1577,Store_SRP!B2:H110,{6}, FALSE), TRUE)=TRUE,VLOOKUP(E1577,Store_VAM!B2:H273,{6}, FALSE),VLOOKUP(E1577,Store_SRP!B2:H110,{6}, FALSE)), VLOOKUP(E1577,Store_Showcase!B2:H144,{6}, FALSE))</f>
      </c>
      <c r="AH1577" s="1">
        <f>VLOOKUP(G1577,Sku_Consolidated!A2:R957,18,FALSE)</f>
      </c>
      <c r="AI1577" s="1">
        <f>VLOOKUP(G1577,Sku_Consolidated!A2:S957,19,FALSE)</f>
      </c>
      <c r="AJ1577" s="1">
        <f>VLOOKUP(G1577,Sku_Consolidated!A2:T957,20,FALSE)</f>
      </c>
    </row>
    <row r="1578" spans="1:36" x14ac:dyDescent="0.25">
      <c r="A1578" s="1">
        <v>2024</v>
      </c>
      <c r="B1578" s="1" t="s">
        <v>31</v>
      </c>
      <c r="C1578" s="1" t="s">
        <v>32</v>
      </c>
      <c r="D1578" s="1" t="s">
        <v>33</v>
      </c>
      <c r="E1578" s="9" t="s">
        <v>4159</v>
      </c>
      <c r="F1578" s="1">
        <f>IF(VLOOKUP(G1578,Sku_Consolidated!A2:S957,{19},FALSE)="SHOWCASE", VLOOKUP(E1578,Store_Showcase!B2:C144,{2}, FALSE), IF(VLOOKUP(G1578,Sku_Consolidated!A2:S957,{19},FALSE)="VAM",VLOOKUP(E1578,Store_VAM!B2:C273,{2}, FALSE),VLOOKUP(E1578,Store_SRP!B2:C110,{2}, FALSE)))</f>
      </c>
      <c r="G1578" s="1">
        <v>61844</v>
      </c>
      <c r="H1578" s="1" t="s">
        <v>178</v>
      </c>
      <c r="I1578" s="10" t="s">
        <v>1794</v>
      </c>
      <c r="J1578" s="1">
        <f>VLOOKUP(G1578,Sku_Consolidated!A2:C957, 3, FALSE)</f>
      </c>
      <c r="K1578" s="10">
        <f>IF(J1578="PACK", I1578, 0)</f>
      </c>
      <c r="L1578" s="10">
        <f>IF(J1578="KG", I1578, I1578 * VLOOKUP(G1578,Sku_Consolidated!A2:U957,21,FALSE))</f>
      </c>
      <c r="M1578" s="10" t="s">
        <v>37</v>
      </c>
      <c r="N1578" s="11" t="s">
        <v>4186</v>
      </c>
      <c r="O1578" s="10" t="s">
        <v>4187</v>
      </c>
      <c r="P1578" s="10">
        <f>N1578 - O1578</f>
      </c>
      <c r="Q1578" s="1">
        <f>VLOOKUP(G1578,Sku_Consolidated!A2:G957,7, FALSE)</f>
      </c>
      <c r="R1578" s="1">
        <f>IF(IFERROR(VLOOKUP(E1578,Store_Showcase!B2:H144,7, FALSE), TRUE)=TRUE, IF(IFERROR(VLOOKUP(E1578,Store_SRP!B2:H110,7, FALSE), TRUE)=TRUE,VLOOKUP(E1578,Store_VAM!B2:H273,7, FALSE),VLOOKUP(E1578,Store_SRP!B2:H110,7, FALSE)), VLOOKUP(E1578,Store_Showcase!B2:H144,7, FALSE))</f>
      </c>
      <c r="S1578" s="1">
        <f>IF(IFERROR(VLOOKUP(E1578,Store_Showcase!B2:I144,8, FALSE), TRUE)=TRUE, IF(IFERROR(VLOOKUP(E1578,Store_SRP!B2:I110,8, FALSE), TRUE)=TRUE,VLOOKUP(E1578,Store_VAM!B2:I273,8, FALSE),VLOOKUP(E1578,Store_SRP!B2:I110,8, FALSE)), VLOOKUP(E1578,Store_Showcase!B2:I144,8, FALSE))</f>
      </c>
      <c r="T1578" s="1">
        <f>VLOOKUP(G1578,Sku_Consolidated!A2:R957,18,FALSE)</f>
      </c>
      <c r="U1578" s="1" t="s">
        <v>4163</v>
      </c>
      <c r="V1578" s="1">
        <f>IF(VLOOKUP(G1578,Sku_Consolidated!A2:S957,19,FALSE)="SHOWCASE", VLOOKUP(E1578,Store_Showcase!B2:L144,11, FALSE), IF(VLOOKUP(G1578,Sku_Consolidated!A2:S957,19,FALSE)="VAM",VLOOKUP(E1578,Store_VAM!B2:L273,11, FALSE),VLOOKUP(E1578,Store_SRP!B2:L110,11, FALSE)))</f>
      </c>
      <c r="W1578" s="1">
        <f>VLOOKUP(G1578,Sku_Consolidated!A2:W957,11,FALSE)</f>
      </c>
      <c r="X1578" s="1">
        <f>VLOOKUP(G1578,Sku_Consolidated!A2:H957,8,FALSE)</f>
      </c>
      <c r="Y1578" s="1">
        <f>VLOOKUP(G1578,Sku_Consolidated!A2:I957,9,FALSE)</f>
      </c>
      <c r="Z1578" s="1" t="s">
        <v>41</v>
      </c>
      <c r="AA1578" s="1">
        <f>VLOOKUP(G1578,Sku_Consolidated!A2:E957,5,FALSE)</f>
      </c>
      <c r="AB1578" s="1">
        <f>IF(VLOOKUP(G1578,Sku_Consolidated!A2:S957,19,FALSE)="SHOWCASE", VLOOKUP(E1578,Store_Showcase!B2:N144,13, FALSE), IF(VLOOKUP(G1578,Sku_Consolidated!A2:S957,19,FALSE)="VAM",VLOOKUP(E1578,Store_VAM!B2:N273,13, FALSE),VLOOKUP(E1578,Store_SRP!B2:N110,13, FALSE)))</f>
      </c>
      <c r="AC1578" s="1">
        <f>IF(IFERROR(AB1578,TRUE)=TRUE, "-","OK")</f>
      </c>
      <c r="AD1578" s="11" t="s">
        <v>37</v>
      </c>
      <c r="AE1578" s="11" t="s">
        <v>37</v>
      </c>
      <c r="AF1578" s="1">
        <f>IF(IFERROR(VLOOKUP(E1578,Store_Showcase!B2:H144,{5}, FALSE), TRUE)=TRUE, IF(IFERROR(VLOOKUP(E1578,Store_SRP!B2:H110,{5}, FALSE), TRUE)=TRUE,VLOOKUP(E1578,Store_VAM!B2:H273,{5}, FALSE),VLOOKUP(E1578,Store_SRP!B2:H110,{5}, FALSE)), VLOOKUP(E1578,Store_Showcase!B2:H144,{5}, FALSE))</f>
      </c>
      <c r="AG1578" s="1">
        <f>IF(IFERROR(VLOOKUP(E1578,Store_Showcase!B2:H144,{6}, FALSE), TRUE)=TRUE, IF(IFERROR(VLOOKUP(E1578,Store_SRP!B2:H110,{6}, FALSE), TRUE)=TRUE,VLOOKUP(E1578,Store_VAM!B2:H273,{6}, FALSE),VLOOKUP(E1578,Store_SRP!B2:H110,{6}, FALSE)), VLOOKUP(E1578,Store_Showcase!B2:H144,{6}, FALSE))</f>
      </c>
      <c r="AH1578" s="1">
        <f>VLOOKUP(G1578,Sku_Consolidated!A2:R957,18,FALSE)</f>
      </c>
      <c r="AI1578" s="1">
        <f>VLOOKUP(G1578,Sku_Consolidated!A2:S957,19,FALSE)</f>
      </c>
      <c r="AJ1578" s="1">
        <f>VLOOKUP(G1578,Sku_Consolidated!A2:T957,20,FALSE)</f>
      </c>
    </row>
    <row r="1579" spans="1:36" x14ac:dyDescent="0.25">
      <c r="A1579" s="1">
        <v>2024</v>
      </c>
      <c r="B1579" s="1" t="s">
        <v>31</v>
      </c>
      <c r="C1579" s="1" t="s">
        <v>32</v>
      </c>
      <c r="D1579" s="1" t="s">
        <v>33</v>
      </c>
      <c r="E1579" s="9" t="s">
        <v>4159</v>
      </c>
      <c r="F1579" s="1">
        <f>IF(VLOOKUP(G1579,Sku_Consolidated!A2:S957,{19},FALSE)="SHOWCASE", VLOOKUP(E1579,Store_Showcase!B2:C144,{2}, FALSE), IF(VLOOKUP(G1579,Sku_Consolidated!A2:S957,{19},FALSE)="VAM",VLOOKUP(E1579,Store_VAM!B2:C273,{2}, FALSE),VLOOKUP(E1579,Store_SRP!B2:C110,{2}, FALSE)))</f>
      </c>
      <c r="G1579" s="1">
        <v>61850</v>
      </c>
      <c r="H1579" s="1" t="s">
        <v>134</v>
      </c>
      <c r="I1579" s="10" t="s">
        <v>1081</v>
      </c>
      <c r="J1579" s="1">
        <f>VLOOKUP(G1579,Sku_Consolidated!A2:C957, 3, FALSE)</f>
      </c>
      <c r="K1579" s="10">
        <f>IF(J1579="PACK", I1579, 0)</f>
      </c>
      <c r="L1579" s="10">
        <f>IF(J1579="KG", I1579, I1579 * VLOOKUP(G1579,Sku_Consolidated!A2:U957,21,FALSE))</f>
      </c>
      <c r="M1579" s="10" t="s">
        <v>37</v>
      </c>
      <c r="N1579" s="11" t="s">
        <v>4188</v>
      </c>
      <c r="O1579" s="10" t="s">
        <v>4189</v>
      </c>
      <c r="P1579" s="10">
        <f>N1579 - O1579</f>
      </c>
      <c r="Q1579" s="1">
        <f>VLOOKUP(G1579,Sku_Consolidated!A2:G957,7, FALSE)</f>
      </c>
      <c r="R1579" s="1">
        <f>IF(IFERROR(VLOOKUP(E1579,Store_Showcase!B2:H144,7, FALSE), TRUE)=TRUE, IF(IFERROR(VLOOKUP(E1579,Store_SRP!B2:H110,7, FALSE), TRUE)=TRUE,VLOOKUP(E1579,Store_VAM!B2:H273,7, FALSE),VLOOKUP(E1579,Store_SRP!B2:H110,7, FALSE)), VLOOKUP(E1579,Store_Showcase!B2:H144,7, FALSE))</f>
      </c>
      <c r="S1579" s="1">
        <f>IF(IFERROR(VLOOKUP(E1579,Store_Showcase!B2:I144,8, FALSE), TRUE)=TRUE, IF(IFERROR(VLOOKUP(E1579,Store_SRP!B2:I110,8, FALSE), TRUE)=TRUE,VLOOKUP(E1579,Store_VAM!B2:I273,8, FALSE),VLOOKUP(E1579,Store_SRP!B2:I110,8, FALSE)), VLOOKUP(E1579,Store_Showcase!B2:I144,8, FALSE))</f>
      </c>
      <c r="T1579" s="1">
        <f>VLOOKUP(G1579,Sku_Consolidated!A2:R957,18,FALSE)</f>
      </c>
      <c r="U1579" s="1" t="s">
        <v>4163</v>
      </c>
      <c r="V1579" s="1">
        <f>IF(VLOOKUP(G1579,Sku_Consolidated!A2:S957,19,FALSE)="SHOWCASE", VLOOKUP(E1579,Store_Showcase!B2:L144,11, FALSE), IF(VLOOKUP(G1579,Sku_Consolidated!A2:S957,19,FALSE)="VAM",VLOOKUP(E1579,Store_VAM!B2:L273,11, FALSE),VLOOKUP(E1579,Store_SRP!B2:L110,11, FALSE)))</f>
      </c>
      <c r="W1579" s="1">
        <f>VLOOKUP(G1579,Sku_Consolidated!A2:W957,11,FALSE)</f>
      </c>
      <c r="X1579" s="1">
        <f>VLOOKUP(G1579,Sku_Consolidated!A2:H957,8,FALSE)</f>
      </c>
      <c r="Y1579" s="1">
        <f>VLOOKUP(G1579,Sku_Consolidated!A2:I957,9,FALSE)</f>
      </c>
      <c r="Z1579" s="1" t="s">
        <v>41</v>
      </c>
      <c r="AA1579" s="1">
        <f>VLOOKUP(G1579,Sku_Consolidated!A2:E957,5,FALSE)</f>
      </c>
      <c r="AB1579" s="1">
        <f>IF(VLOOKUP(G1579,Sku_Consolidated!A2:S957,19,FALSE)="SHOWCASE", VLOOKUP(E1579,Store_Showcase!B2:N144,13, FALSE), IF(VLOOKUP(G1579,Sku_Consolidated!A2:S957,19,FALSE)="VAM",VLOOKUP(E1579,Store_VAM!B2:N273,13, FALSE),VLOOKUP(E1579,Store_SRP!B2:N110,13, FALSE)))</f>
      </c>
      <c r="AC1579" s="1">
        <f>IF(IFERROR(AB1579,TRUE)=TRUE, "-","OK")</f>
      </c>
      <c r="AD1579" s="11" t="s">
        <v>37</v>
      </c>
      <c r="AE1579" s="11" t="s">
        <v>37</v>
      </c>
      <c r="AF1579" s="1">
        <f>IF(IFERROR(VLOOKUP(E1579,Store_Showcase!B2:H144,{5}, FALSE), TRUE)=TRUE, IF(IFERROR(VLOOKUP(E1579,Store_SRP!B2:H110,{5}, FALSE), TRUE)=TRUE,VLOOKUP(E1579,Store_VAM!B2:H273,{5}, FALSE),VLOOKUP(E1579,Store_SRP!B2:H110,{5}, FALSE)), VLOOKUP(E1579,Store_Showcase!B2:H144,{5}, FALSE))</f>
      </c>
      <c r="AG1579" s="1">
        <f>IF(IFERROR(VLOOKUP(E1579,Store_Showcase!B2:H144,{6}, FALSE), TRUE)=TRUE, IF(IFERROR(VLOOKUP(E1579,Store_SRP!B2:H110,{6}, FALSE), TRUE)=TRUE,VLOOKUP(E1579,Store_VAM!B2:H273,{6}, FALSE),VLOOKUP(E1579,Store_SRP!B2:H110,{6}, FALSE)), VLOOKUP(E1579,Store_Showcase!B2:H144,{6}, FALSE))</f>
      </c>
      <c r="AH1579" s="1">
        <f>VLOOKUP(G1579,Sku_Consolidated!A2:R957,18,FALSE)</f>
      </c>
      <c r="AI1579" s="1">
        <f>VLOOKUP(G1579,Sku_Consolidated!A2:S957,19,FALSE)</f>
      </c>
      <c r="AJ1579" s="1">
        <f>VLOOKUP(G1579,Sku_Consolidated!A2:T957,20,FALSE)</f>
      </c>
    </row>
    <row r="1580" spans="1:36" x14ac:dyDescent="0.25">
      <c r="A1580" s="1">
        <v>2024</v>
      </c>
      <c r="B1580" s="1" t="s">
        <v>31</v>
      </c>
      <c r="C1580" s="1" t="s">
        <v>32</v>
      </c>
      <c r="D1580" s="1" t="s">
        <v>33</v>
      </c>
      <c r="E1580" s="9" t="s">
        <v>4159</v>
      </c>
      <c r="F1580" s="1">
        <f>IF(VLOOKUP(G1580,Sku_Consolidated!A2:S957,{19},FALSE)="SHOWCASE", VLOOKUP(E1580,Store_Showcase!B2:C144,{2}, FALSE), IF(VLOOKUP(G1580,Sku_Consolidated!A2:S957,{19},FALSE)="VAM",VLOOKUP(E1580,Store_VAM!B2:C273,{2}, FALSE),VLOOKUP(E1580,Store_SRP!B2:C110,{2}, FALSE)))</f>
      </c>
      <c r="G1580" s="1">
        <v>61852</v>
      </c>
      <c r="H1580" s="1" t="s">
        <v>138</v>
      </c>
      <c r="I1580" s="10" t="s">
        <v>3735</v>
      </c>
      <c r="J1580" s="1">
        <f>VLOOKUP(G1580,Sku_Consolidated!A2:C957, 3, FALSE)</f>
      </c>
      <c r="K1580" s="10">
        <f>IF(J1580="PACK", I1580, 0)</f>
      </c>
      <c r="L1580" s="10">
        <f>IF(J1580="KG", I1580, I1580 * VLOOKUP(G1580,Sku_Consolidated!A2:U957,21,FALSE))</f>
      </c>
      <c r="M1580" s="10" t="s">
        <v>37</v>
      </c>
      <c r="N1580" s="11" t="s">
        <v>4190</v>
      </c>
      <c r="O1580" s="10" t="s">
        <v>4191</v>
      </c>
      <c r="P1580" s="10">
        <f>N1580 - O1580</f>
      </c>
      <c r="Q1580" s="1">
        <f>VLOOKUP(G1580,Sku_Consolidated!A2:G957,7, FALSE)</f>
      </c>
      <c r="R1580" s="1">
        <f>IF(IFERROR(VLOOKUP(E1580,Store_Showcase!B2:H144,7, FALSE), TRUE)=TRUE, IF(IFERROR(VLOOKUP(E1580,Store_SRP!B2:H110,7, FALSE), TRUE)=TRUE,VLOOKUP(E1580,Store_VAM!B2:H273,7, FALSE),VLOOKUP(E1580,Store_SRP!B2:H110,7, FALSE)), VLOOKUP(E1580,Store_Showcase!B2:H144,7, FALSE))</f>
      </c>
      <c r="S1580" s="1">
        <f>IF(IFERROR(VLOOKUP(E1580,Store_Showcase!B2:I144,8, FALSE), TRUE)=TRUE, IF(IFERROR(VLOOKUP(E1580,Store_SRP!B2:I110,8, FALSE), TRUE)=TRUE,VLOOKUP(E1580,Store_VAM!B2:I273,8, FALSE),VLOOKUP(E1580,Store_SRP!B2:I110,8, FALSE)), VLOOKUP(E1580,Store_Showcase!B2:I144,8, FALSE))</f>
      </c>
      <c r="T1580" s="1">
        <f>VLOOKUP(G1580,Sku_Consolidated!A2:R957,18,FALSE)</f>
      </c>
      <c r="U1580" s="1" t="s">
        <v>4163</v>
      </c>
      <c r="V1580" s="1">
        <f>IF(VLOOKUP(G1580,Sku_Consolidated!A2:S957,19,FALSE)="SHOWCASE", VLOOKUP(E1580,Store_Showcase!B2:L144,11, FALSE), IF(VLOOKUP(G1580,Sku_Consolidated!A2:S957,19,FALSE)="VAM",VLOOKUP(E1580,Store_VAM!B2:L273,11, FALSE),VLOOKUP(E1580,Store_SRP!B2:L110,11, FALSE)))</f>
      </c>
      <c r="W1580" s="1">
        <f>VLOOKUP(G1580,Sku_Consolidated!A2:W957,11,FALSE)</f>
      </c>
      <c r="X1580" s="1">
        <f>VLOOKUP(G1580,Sku_Consolidated!A2:H957,8,FALSE)</f>
      </c>
      <c r="Y1580" s="1">
        <f>VLOOKUP(G1580,Sku_Consolidated!A2:I957,9,FALSE)</f>
      </c>
      <c r="Z1580" s="1" t="s">
        <v>41</v>
      </c>
      <c r="AA1580" s="1">
        <f>VLOOKUP(G1580,Sku_Consolidated!A2:E957,5,FALSE)</f>
      </c>
      <c r="AB1580" s="1">
        <f>IF(VLOOKUP(G1580,Sku_Consolidated!A2:S957,19,FALSE)="SHOWCASE", VLOOKUP(E1580,Store_Showcase!B2:N144,13, FALSE), IF(VLOOKUP(G1580,Sku_Consolidated!A2:S957,19,FALSE)="VAM",VLOOKUP(E1580,Store_VAM!B2:N273,13, FALSE),VLOOKUP(E1580,Store_SRP!B2:N110,13, FALSE)))</f>
      </c>
      <c r="AC1580" s="1">
        <f>IF(IFERROR(AB1580,TRUE)=TRUE, "-","OK")</f>
      </c>
      <c r="AD1580" s="11" t="s">
        <v>37</v>
      </c>
      <c r="AE1580" s="11" t="s">
        <v>37</v>
      </c>
      <c r="AF1580" s="1">
        <f>IF(IFERROR(VLOOKUP(E1580,Store_Showcase!B2:H144,{5}, FALSE), TRUE)=TRUE, IF(IFERROR(VLOOKUP(E1580,Store_SRP!B2:H110,{5}, FALSE), TRUE)=TRUE,VLOOKUP(E1580,Store_VAM!B2:H273,{5}, FALSE),VLOOKUP(E1580,Store_SRP!B2:H110,{5}, FALSE)), VLOOKUP(E1580,Store_Showcase!B2:H144,{5}, FALSE))</f>
      </c>
      <c r="AG1580" s="1">
        <f>IF(IFERROR(VLOOKUP(E1580,Store_Showcase!B2:H144,{6}, FALSE), TRUE)=TRUE, IF(IFERROR(VLOOKUP(E1580,Store_SRP!B2:H110,{6}, FALSE), TRUE)=TRUE,VLOOKUP(E1580,Store_VAM!B2:H273,{6}, FALSE),VLOOKUP(E1580,Store_SRP!B2:H110,{6}, FALSE)), VLOOKUP(E1580,Store_Showcase!B2:H144,{6}, FALSE))</f>
      </c>
      <c r="AH1580" s="1">
        <f>VLOOKUP(G1580,Sku_Consolidated!A2:R957,18,FALSE)</f>
      </c>
      <c r="AI1580" s="1">
        <f>VLOOKUP(G1580,Sku_Consolidated!A2:S957,19,FALSE)</f>
      </c>
      <c r="AJ1580" s="1">
        <f>VLOOKUP(G1580,Sku_Consolidated!A2:T957,20,FALSE)</f>
      </c>
    </row>
    <row r="1581" spans="1:36" x14ac:dyDescent="0.25">
      <c r="A1581" s="1">
        <v>2024</v>
      </c>
      <c r="B1581" s="1" t="s">
        <v>31</v>
      </c>
      <c r="C1581" s="1" t="s">
        <v>32</v>
      </c>
      <c r="D1581" s="1" t="s">
        <v>33</v>
      </c>
      <c r="E1581" s="9" t="s">
        <v>4159</v>
      </c>
      <c r="F1581" s="1">
        <f>IF(VLOOKUP(G1581,Sku_Consolidated!A2:S957,{19},FALSE)="SHOWCASE", VLOOKUP(E1581,Store_Showcase!B2:C144,{2}, FALSE), IF(VLOOKUP(G1581,Sku_Consolidated!A2:S957,{19},FALSE)="VAM",VLOOKUP(E1581,Store_VAM!B2:C273,{2}, FALSE),VLOOKUP(E1581,Store_SRP!B2:C110,{2}, FALSE)))</f>
      </c>
      <c r="G1581" s="1">
        <v>61854</v>
      </c>
      <c r="H1581" s="1" t="s">
        <v>1759</v>
      </c>
      <c r="I1581" s="10" t="s">
        <v>1063</v>
      </c>
      <c r="J1581" s="1">
        <f>VLOOKUP(G1581,Sku_Consolidated!A2:C957, 3, FALSE)</f>
      </c>
      <c r="K1581" s="10">
        <f>IF(J1581="PACK", I1581, 0)</f>
      </c>
      <c r="L1581" s="10">
        <f>IF(J1581="KG", I1581, I1581 * VLOOKUP(G1581,Sku_Consolidated!A2:U957,21,FALSE))</f>
      </c>
      <c r="M1581" s="10" t="s">
        <v>37</v>
      </c>
      <c r="N1581" s="11" t="s">
        <v>4192</v>
      </c>
      <c r="O1581" s="10" t="s">
        <v>4193</v>
      </c>
      <c r="P1581" s="10">
        <f>N1581 - O1581</f>
      </c>
      <c r="Q1581" s="1">
        <f>VLOOKUP(G1581,Sku_Consolidated!A2:G957,7, FALSE)</f>
      </c>
      <c r="R1581" s="1">
        <f>IF(IFERROR(VLOOKUP(E1581,Store_Showcase!B2:H144,7, FALSE), TRUE)=TRUE, IF(IFERROR(VLOOKUP(E1581,Store_SRP!B2:H110,7, FALSE), TRUE)=TRUE,VLOOKUP(E1581,Store_VAM!B2:H273,7, FALSE),VLOOKUP(E1581,Store_SRP!B2:H110,7, FALSE)), VLOOKUP(E1581,Store_Showcase!B2:H144,7, FALSE))</f>
      </c>
      <c r="S1581" s="1">
        <f>IF(IFERROR(VLOOKUP(E1581,Store_Showcase!B2:I144,8, FALSE), TRUE)=TRUE, IF(IFERROR(VLOOKUP(E1581,Store_SRP!B2:I110,8, FALSE), TRUE)=TRUE,VLOOKUP(E1581,Store_VAM!B2:I273,8, FALSE),VLOOKUP(E1581,Store_SRP!B2:I110,8, FALSE)), VLOOKUP(E1581,Store_Showcase!B2:I144,8, FALSE))</f>
      </c>
      <c r="T1581" s="1">
        <f>VLOOKUP(G1581,Sku_Consolidated!A2:R957,18,FALSE)</f>
      </c>
      <c r="U1581" s="1" t="s">
        <v>4163</v>
      </c>
      <c r="V1581" s="1">
        <f>IF(VLOOKUP(G1581,Sku_Consolidated!A2:S957,19,FALSE)="SHOWCASE", VLOOKUP(E1581,Store_Showcase!B2:L144,11, FALSE), IF(VLOOKUP(G1581,Sku_Consolidated!A2:S957,19,FALSE)="VAM",VLOOKUP(E1581,Store_VAM!B2:L273,11, FALSE),VLOOKUP(E1581,Store_SRP!B2:L110,11, FALSE)))</f>
      </c>
      <c r="W1581" s="1">
        <f>VLOOKUP(G1581,Sku_Consolidated!A2:W957,11,FALSE)</f>
      </c>
      <c r="X1581" s="1">
        <f>VLOOKUP(G1581,Sku_Consolidated!A2:H957,8,FALSE)</f>
      </c>
      <c r="Y1581" s="1">
        <f>VLOOKUP(G1581,Sku_Consolidated!A2:I957,9,FALSE)</f>
      </c>
      <c r="Z1581" s="1" t="s">
        <v>41</v>
      </c>
      <c r="AA1581" s="1">
        <f>VLOOKUP(G1581,Sku_Consolidated!A2:E957,5,FALSE)</f>
      </c>
      <c r="AB1581" s="1">
        <f>IF(VLOOKUP(G1581,Sku_Consolidated!A2:S957,19,FALSE)="SHOWCASE", VLOOKUP(E1581,Store_Showcase!B2:N144,13, FALSE), IF(VLOOKUP(G1581,Sku_Consolidated!A2:S957,19,FALSE)="VAM",VLOOKUP(E1581,Store_VAM!B2:N273,13, FALSE),VLOOKUP(E1581,Store_SRP!B2:N110,13, FALSE)))</f>
      </c>
      <c r="AC1581" s="1">
        <f>IF(IFERROR(AB1581,TRUE)=TRUE, "-","OK")</f>
      </c>
      <c r="AD1581" s="11" t="s">
        <v>37</v>
      </c>
      <c r="AE1581" s="11" t="s">
        <v>37</v>
      </c>
      <c r="AF1581" s="1">
        <f>IF(IFERROR(VLOOKUP(E1581,Store_Showcase!B2:H144,{5}, FALSE), TRUE)=TRUE, IF(IFERROR(VLOOKUP(E1581,Store_SRP!B2:H110,{5}, FALSE), TRUE)=TRUE,VLOOKUP(E1581,Store_VAM!B2:H273,{5}, FALSE),VLOOKUP(E1581,Store_SRP!B2:H110,{5}, FALSE)), VLOOKUP(E1581,Store_Showcase!B2:H144,{5}, FALSE))</f>
      </c>
      <c r="AG1581" s="1">
        <f>IF(IFERROR(VLOOKUP(E1581,Store_Showcase!B2:H144,{6}, FALSE), TRUE)=TRUE, IF(IFERROR(VLOOKUP(E1581,Store_SRP!B2:H110,{6}, FALSE), TRUE)=TRUE,VLOOKUP(E1581,Store_VAM!B2:H273,{6}, FALSE),VLOOKUP(E1581,Store_SRP!B2:H110,{6}, FALSE)), VLOOKUP(E1581,Store_Showcase!B2:H144,{6}, FALSE))</f>
      </c>
      <c r="AH1581" s="1">
        <f>VLOOKUP(G1581,Sku_Consolidated!A2:R957,18,FALSE)</f>
      </c>
      <c r="AI1581" s="1">
        <f>VLOOKUP(G1581,Sku_Consolidated!A2:S957,19,FALSE)</f>
      </c>
      <c r="AJ1581" s="1">
        <f>VLOOKUP(G1581,Sku_Consolidated!A2:T957,20,FALSE)</f>
      </c>
    </row>
    <row r="1582" spans="1:36" x14ac:dyDescent="0.25">
      <c r="A1582" s="1">
        <v>2024</v>
      </c>
      <c r="B1582" s="1" t="s">
        <v>31</v>
      </c>
      <c r="C1582" s="1" t="s">
        <v>32</v>
      </c>
      <c r="D1582" s="1" t="s">
        <v>33</v>
      </c>
      <c r="E1582" s="9" t="s">
        <v>4194</v>
      </c>
      <c r="F1582" s="1">
        <f>IF(VLOOKUP(G1582,Sku_Consolidated!A2:S957,{19},FALSE)="SHOWCASE", VLOOKUP(E1582,Store_Showcase!B2:C144,{2}, FALSE), IF(VLOOKUP(G1582,Sku_Consolidated!A2:S957,{19},FALSE)="VAM",VLOOKUP(E1582,Store_VAM!B2:C273,{2}, FALSE),VLOOKUP(E1582,Store_SRP!B2:C110,{2}, FALSE)))</f>
      </c>
      <c r="G1582" s="1">
        <v>61719</v>
      </c>
      <c r="H1582" s="1" t="s">
        <v>35</v>
      </c>
      <c r="I1582" s="10" t="s">
        <v>1250</v>
      </c>
      <c r="J1582" s="1">
        <f>VLOOKUP(G1582,Sku_Consolidated!A2:C957, 3, FALSE)</f>
      </c>
      <c r="K1582" s="10">
        <f>IF(J1582="PACK", I1582, 0)</f>
      </c>
      <c r="L1582" s="10">
        <f>IF(J1582="KG", I1582, I1582 * VLOOKUP(G1582,Sku_Consolidated!A2:U957,21,FALSE))</f>
      </c>
      <c r="M1582" s="10" t="s">
        <v>37</v>
      </c>
      <c r="N1582" s="11" t="s">
        <v>4195</v>
      </c>
      <c r="O1582" s="10" t="s">
        <v>4196</v>
      </c>
      <c r="P1582" s="10">
        <f>N1582 - O1582</f>
      </c>
      <c r="Q1582" s="1">
        <f>VLOOKUP(G1582,Sku_Consolidated!A2:G957,7, FALSE)</f>
      </c>
      <c r="R1582" s="1">
        <f>IF(IFERROR(VLOOKUP(E1582,Store_Showcase!B2:H144,7, FALSE), TRUE)=TRUE, IF(IFERROR(VLOOKUP(E1582,Store_SRP!B2:H110,7, FALSE), TRUE)=TRUE,VLOOKUP(E1582,Store_VAM!B2:H273,7, FALSE),VLOOKUP(E1582,Store_SRP!B2:H110,7, FALSE)), VLOOKUP(E1582,Store_Showcase!B2:H144,7, FALSE))</f>
      </c>
      <c r="S1582" s="1">
        <f>IF(IFERROR(VLOOKUP(E1582,Store_Showcase!B2:I144,8, FALSE), TRUE)=TRUE, IF(IFERROR(VLOOKUP(E1582,Store_SRP!B2:I110,8, FALSE), TRUE)=TRUE,VLOOKUP(E1582,Store_VAM!B2:I273,8, FALSE),VLOOKUP(E1582,Store_SRP!B2:I110,8, FALSE)), VLOOKUP(E1582,Store_Showcase!B2:I144,8, FALSE))</f>
      </c>
      <c r="T1582" s="1">
        <f>VLOOKUP(G1582,Sku_Consolidated!A2:R957,18,FALSE)</f>
      </c>
      <c r="U1582" s="1" t="s">
        <v>4197</v>
      </c>
      <c r="V1582" s="1">
        <f>IF(VLOOKUP(G1582,Sku_Consolidated!A2:S957,19,FALSE)="SHOWCASE", VLOOKUP(E1582,Store_Showcase!B2:L144,11, FALSE), IF(VLOOKUP(G1582,Sku_Consolidated!A2:S957,19,FALSE)="VAM",VLOOKUP(E1582,Store_VAM!B2:L273,11, FALSE),VLOOKUP(E1582,Store_SRP!B2:L110,11, FALSE)))</f>
      </c>
      <c r="W1582" s="1">
        <f>VLOOKUP(G1582,Sku_Consolidated!A2:W957,11,FALSE)</f>
      </c>
      <c r="X1582" s="1">
        <f>VLOOKUP(G1582,Sku_Consolidated!A2:H957,8,FALSE)</f>
      </c>
      <c r="Y1582" s="1">
        <f>VLOOKUP(G1582,Sku_Consolidated!A2:I957,9,FALSE)</f>
      </c>
      <c r="Z1582" s="1" t="s">
        <v>41</v>
      </c>
      <c r="AA1582" s="1">
        <f>VLOOKUP(G1582,Sku_Consolidated!A2:E957,5,FALSE)</f>
      </c>
      <c r="AB1582" s="1">
        <f>IF(VLOOKUP(G1582,Sku_Consolidated!A2:S957,19,FALSE)="SHOWCASE", VLOOKUP(E1582,Store_Showcase!B2:N144,13, FALSE), IF(VLOOKUP(G1582,Sku_Consolidated!A2:S957,19,FALSE)="VAM",VLOOKUP(E1582,Store_VAM!B2:N273,13, FALSE),VLOOKUP(E1582,Store_SRP!B2:N110,13, FALSE)))</f>
      </c>
      <c r="AC1582" s="1">
        <f>IF(IFERROR(AB1582,TRUE)=TRUE, "-","OK")</f>
      </c>
      <c r="AD1582" s="11" t="s">
        <v>37</v>
      </c>
      <c r="AE1582" s="11" t="s">
        <v>37</v>
      </c>
      <c r="AF1582" s="1">
        <f>IF(IFERROR(VLOOKUP(E1582,Store_Showcase!B2:H144,{5}, FALSE), TRUE)=TRUE, IF(IFERROR(VLOOKUP(E1582,Store_SRP!B2:H110,{5}, FALSE), TRUE)=TRUE,VLOOKUP(E1582,Store_VAM!B2:H273,{5}, FALSE),VLOOKUP(E1582,Store_SRP!B2:H110,{5}, FALSE)), VLOOKUP(E1582,Store_Showcase!B2:H144,{5}, FALSE))</f>
      </c>
      <c r="AG1582" s="1">
        <f>IF(IFERROR(VLOOKUP(E1582,Store_Showcase!B2:H144,{6}, FALSE), TRUE)=TRUE, IF(IFERROR(VLOOKUP(E1582,Store_SRP!B2:H110,{6}, FALSE), TRUE)=TRUE,VLOOKUP(E1582,Store_VAM!B2:H273,{6}, FALSE),VLOOKUP(E1582,Store_SRP!B2:H110,{6}, FALSE)), VLOOKUP(E1582,Store_Showcase!B2:H144,{6}, FALSE))</f>
      </c>
      <c r="AH1582" s="1">
        <f>VLOOKUP(G1582,Sku_Consolidated!A2:R957,18,FALSE)</f>
      </c>
      <c r="AI1582" s="1">
        <f>VLOOKUP(G1582,Sku_Consolidated!A2:S957,19,FALSE)</f>
      </c>
      <c r="AJ1582" s="1">
        <f>VLOOKUP(G1582,Sku_Consolidated!A2:T957,20,FALSE)</f>
      </c>
    </row>
    <row r="1583" spans="1:36" x14ac:dyDescent="0.25">
      <c r="A1583" s="1">
        <v>2024</v>
      </c>
      <c r="B1583" s="1" t="s">
        <v>31</v>
      </c>
      <c r="C1583" s="1" t="s">
        <v>32</v>
      </c>
      <c r="D1583" s="1" t="s">
        <v>33</v>
      </c>
      <c r="E1583" s="9" t="s">
        <v>4194</v>
      </c>
      <c r="F1583" s="1">
        <f>IF(VLOOKUP(G1583,Sku_Consolidated!A2:S957,{19},FALSE)="SHOWCASE", VLOOKUP(E1583,Store_Showcase!B2:C144,{2}, FALSE), IF(VLOOKUP(G1583,Sku_Consolidated!A2:S957,{19},FALSE)="VAM",VLOOKUP(E1583,Store_VAM!B2:C273,{2}, FALSE),VLOOKUP(E1583,Store_SRP!B2:C110,{2}, FALSE)))</f>
      </c>
      <c r="G1583" s="1">
        <v>61722</v>
      </c>
      <c r="H1583" s="1" t="s">
        <v>46</v>
      </c>
      <c r="I1583" s="10" t="s">
        <v>315</v>
      </c>
      <c r="J1583" s="1">
        <f>VLOOKUP(G1583,Sku_Consolidated!A2:C957, 3, FALSE)</f>
      </c>
      <c r="K1583" s="10">
        <f>IF(J1583="PACK", I1583, 0)</f>
      </c>
      <c r="L1583" s="10">
        <f>IF(J1583="KG", I1583, I1583 * VLOOKUP(G1583,Sku_Consolidated!A2:U957,21,FALSE))</f>
      </c>
      <c r="M1583" s="10" t="s">
        <v>37</v>
      </c>
      <c r="N1583" s="11" t="s">
        <v>4198</v>
      </c>
      <c r="O1583" s="10" t="s">
        <v>4199</v>
      </c>
      <c r="P1583" s="10">
        <f>N1583 - O1583</f>
      </c>
      <c r="Q1583" s="1">
        <f>VLOOKUP(G1583,Sku_Consolidated!A2:G957,7, FALSE)</f>
      </c>
      <c r="R1583" s="1">
        <f>IF(IFERROR(VLOOKUP(E1583,Store_Showcase!B2:H144,7, FALSE), TRUE)=TRUE, IF(IFERROR(VLOOKUP(E1583,Store_SRP!B2:H110,7, FALSE), TRUE)=TRUE,VLOOKUP(E1583,Store_VAM!B2:H273,7, FALSE),VLOOKUP(E1583,Store_SRP!B2:H110,7, FALSE)), VLOOKUP(E1583,Store_Showcase!B2:H144,7, FALSE))</f>
      </c>
      <c r="S1583" s="1">
        <f>IF(IFERROR(VLOOKUP(E1583,Store_Showcase!B2:I144,8, FALSE), TRUE)=TRUE, IF(IFERROR(VLOOKUP(E1583,Store_SRP!B2:I110,8, FALSE), TRUE)=TRUE,VLOOKUP(E1583,Store_VAM!B2:I273,8, FALSE),VLOOKUP(E1583,Store_SRP!B2:I110,8, FALSE)), VLOOKUP(E1583,Store_Showcase!B2:I144,8, FALSE))</f>
      </c>
      <c r="T1583" s="1">
        <f>VLOOKUP(G1583,Sku_Consolidated!A2:R957,18,FALSE)</f>
      </c>
      <c r="U1583" s="1" t="s">
        <v>4197</v>
      </c>
      <c r="V1583" s="1">
        <f>IF(VLOOKUP(G1583,Sku_Consolidated!A2:S957,19,FALSE)="SHOWCASE", VLOOKUP(E1583,Store_Showcase!B2:L144,11, FALSE), IF(VLOOKUP(G1583,Sku_Consolidated!A2:S957,19,FALSE)="VAM",VLOOKUP(E1583,Store_VAM!B2:L273,11, FALSE),VLOOKUP(E1583,Store_SRP!B2:L110,11, FALSE)))</f>
      </c>
      <c r="W1583" s="1">
        <f>VLOOKUP(G1583,Sku_Consolidated!A2:W957,11,FALSE)</f>
      </c>
      <c r="X1583" s="1">
        <f>VLOOKUP(G1583,Sku_Consolidated!A2:H957,8,FALSE)</f>
      </c>
      <c r="Y1583" s="1">
        <f>VLOOKUP(G1583,Sku_Consolidated!A2:I957,9,FALSE)</f>
      </c>
      <c r="Z1583" s="1" t="s">
        <v>41</v>
      </c>
      <c r="AA1583" s="1">
        <f>VLOOKUP(G1583,Sku_Consolidated!A2:E957,5,FALSE)</f>
      </c>
      <c r="AB1583" s="1">
        <f>IF(VLOOKUP(G1583,Sku_Consolidated!A2:S957,19,FALSE)="SHOWCASE", VLOOKUP(E1583,Store_Showcase!B2:N144,13, FALSE), IF(VLOOKUP(G1583,Sku_Consolidated!A2:S957,19,FALSE)="VAM",VLOOKUP(E1583,Store_VAM!B2:N273,13, FALSE),VLOOKUP(E1583,Store_SRP!B2:N110,13, FALSE)))</f>
      </c>
      <c r="AC1583" s="1">
        <f>IF(IFERROR(AB1583,TRUE)=TRUE, "-","OK")</f>
      </c>
      <c r="AD1583" s="11" t="s">
        <v>37</v>
      </c>
      <c r="AE1583" s="11" t="s">
        <v>37</v>
      </c>
      <c r="AF1583" s="1">
        <f>IF(IFERROR(VLOOKUP(E1583,Store_Showcase!B2:H144,{5}, FALSE), TRUE)=TRUE, IF(IFERROR(VLOOKUP(E1583,Store_SRP!B2:H110,{5}, FALSE), TRUE)=TRUE,VLOOKUP(E1583,Store_VAM!B2:H273,{5}, FALSE),VLOOKUP(E1583,Store_SRP!B2:H110,{5}, FALSE)), VLOOKUP(E1583,Store_Showcase!B2:H144,{5}, FALSE))</f>
      </c>
      <c r="AG1583" s="1">
        <f>IF(IFERROR(VLOOKUP(E1583,Store_Showcase!B2:H144,{6}, FALSE), TRUE)=TRUE, IF(IFERROR(VLOOKUP(E1583,Store_SRP!B2:H110,{6}, FALSE), TRUE)=TRUE,VLOOKUP(E1583,Store_VAM!B2:H273,{6}, FALSE),VLOOKUP(E1583,Store_SRP!B2:H110,{6}, FALSE)), VLOOKUP(E1583,Store_Showcase!B2:H144,{6}, FALSE))</f>
      </c>
      <c r="AH1583" s="1">
        <f>VLOOKUP(G1583,Sku_Consolidated!A2:R957,18,FALSE)</f>
      </c>
      <c r="AI1583" s="1">
        <f>VLOOKUP(G1583,Sku_Consolidated!A2:S957,19,FALSE)</f>
      </c>
      <c r="AJ1583" s="1">
        <f>VLOOKUP(G1583,Sku_Consolidated!A2:T957,20,FALSE)</f>
      </c>
    </row>
    <row r="1584" spans="1:36" x14ac:dyDescent="0.25">
      <c r="A1584" s="1">
        <v>2024</v>
      </c>
      <c r="B1584" s="1" t="s">
        <v>31</v>
      </c>
      <c r="C1584" s="1" t="s">
        <v>32</v>
      </c>
      <c r="D1584" s="1" t="s">
        <v>33</v>
      </c>
      <c r="E1584" s="9" t="s">
        <v>4194</v>
      </c>
      <c r="F1584" s="1">
        <f>IF(VLOOKUP(G1584,Sku_Consolidated!A2:S957,{19},FALSE)="SHOWCASE", VLOOKUP(E1584,Store_Showcase!B2:C144,{2}, FALSE), IF(VLOOKUP(G1584,Sku_Consolidated!A2:S957,{19},FALSE)="VAM",VLOOKUP(E1584,Store_VAM!B2:C273,{2}, FALSE),VLOOKUP(E1584,Store_SRP!B2:C110,{2}, FALSE)))</f>
      </c>
      <c r="G1584" s="1">
        <v>61733</v>
      </c>
      <c r="H1584" s="1" t="s">
        <v>58</v>
      </c>
      <c r="I1584" s="10" t="s">
        <v>168</v>
      </c>
      <c r="J1584" s="1">
        <f>VLOOKUP(G1584,Sku_Consolidated!A2:C957, 3, FALSE)</f>
      </c>
      <c r="K1584" s="10">
        <f>IF(J1584="PACK", I1584, 0)</f>
      </c>
      <c r="L1584" s="10">
        <f>IF(J1584="KG", I1584, I1584 * VLOOKUP(G1584,Sku_Consolidated!A2:U957,21,FALSE))</f>
      </c>
      <c r="M1584" s="10" t="s">
        <v>37</v>
      </c>
      <c r="N1584" s="11" t="s">
        <v>4200</v>
      </c>
      <c r="O1584" s="10" t="s">
        <v>4201</v>
      </c>
      <c r="P1584" s="10">
        <f>N1584 - O1584</f>
      </c>
      <c r="Q1584" s="1">
        <f>VLOOKUP(G1584,Sku_Consolidated!A2:G957,7, FALSE)</f>
      </c>
      <c r="R1584" s="1">
        <f>IF(IFERROR(VLOOKUP(E1584,Store_Showcase!B2:H144,7, FALSE), TRUE)=TRUE, IF(IFERROR(VLOOKUP(E1584,Store_SRP!B2:H110,7, FALSE), TRUE)=TRUE,VLOOKUP(E1584,Store_VAM!B2:H273,7, FALSE),VLOOKUP(E1584,Store_SRP!B2:H110,7, FALSE)), VLOOKUP(E1584,Store_Showcase!B2:H144,7, FALSE))</f>
      </c>
      <c r="S1584" s="1">
        <f>IF(IFERROR(VLOOKUP(E1584,Store_Showcase!B2:I144,8, FALSE), TRUE)=TRUE, IF(IFERROR(VLOOKUP(E1584,Store_SRP!B2:I110,8, FALSE), TRUE)=TRUE,VLOOKUP(E1584,Store_VAM!B2:I273,8, FALSE),VLOOKUP(E1584,Store_SRP!B2:I110,8, FALSE)), VLOOKUP(E1584,Store_Showcase!B2:I144,8, FALSE))</f>
      </c>
      <c r="T1584" s="1">
        <f>VLOOKUP(G1584,Sku_Consolidated!A2:R957,18,FALSE)</f>
      </c>
      <c r="U1584" s="1" t="s">
        <v>4197</v>
      </c>
      <c r="V1584" s="1">
        <f>IF(VLOOKUP(G1584,Sku_Consolidated!A2:S957,19,FALSE)="SHOWCASE", VLOOKUP(E1584,Store_Showcase!B2:L144,11, FALSE), IF(VLOOKUP(G1584,Sku_Consolidated!A2:S957,19,FALSE)="VAM",VLOOKUP(E1584,Store_VAM!B2:L273,11, FALSE),VLOOKUP(E1584,Store_SRP!B2:L110,11, FALSE)))</f>
      </c>
      <c r="W1584" s="1">
        <f>VLOOKUP(G1584,Sku_Consolidated!A2:W957,11,FALSE)</f>
      </c>
      <c r="X1584" s="1">
        <f>VLOOKUP(G1584,Sku_Consolidated!A2:H957,8,FALSE)</f>
      </c>
      <c r="Y1584" s="1">
        <f>VLOOKUP(G1584,Sku_Consolidated!A2:I957,9,FALSE)</f>
      </c>
      <c r="Z1584" s="1" t="s">
        <v>41</v>
      </c>
      <c r="AA1584" s="1">
        <f>VLOOKUP(G1584,Sku_Consolidated!A2:E957,5,FALSE)</f>
      </c>
      <c r="AB1584" s="1">
        <f>IF(VLOOKUP(G1584,Sku_Consolidated!A2:S957,19,FALSE)="SHOWCASE", VLOOKUP(E1584,Store_Showcase!B2:N144,13, FALSE), IF(VLOOKUP(G1584,Sku_Consolidated!A2:S957,19,FALSE)="VAM",VLOOKUP(E1584,Store_VAM!B2:N273,13, FALSE),VLOOKUP(E1584,Store_SRP!B2:N110,13, FALSE)))</f>
      </c>
      <c r="AC1584" s="1">
        <f>IF(IFERROR(AB1584,TRUE)=TRUE, "-","OK")</f>
      </c>
      <c r="AD1584" s="11" t="s">
        <v>37</v>
      </c>
      <c r="AE1584" s="11" t="s">
        <v>37</v>
      </c>
      <c r="AF1584" s="1">
        <f>IF(IFERROR(VLOOKUP(E1584,Store_Showcase!B2:H144,{5}, FALSE), TRUE)=TRUE, IF(IFERROR(VLOOKUP(E1584,Store_SRP!B2:H110,{5}, FALSE), TRUE)=TRUE,VLOOKUP(E1584,Store_VAM!B2:H273,{5}, FALSE),VLOOKUP(E1584,Store_SRP!B2:H110,{5}, FALSE)), VLOOKUP(E1584,Store_Showcase!B2:H144,{5}, FALSE))</f>
      </c>
      <c r="AG1584" s="1">
        <f>IF(IFERROR(VLOOKUP(E1584,Store_Showcase!B2:H144,{6}, FALSE), TRUE)=TRUE, IF(IFERROR(VLOOKUP(E1584,Store_SRP!B2:H110,{6}, FALSE), TRUE)=TRUE,VLOOKUP(E1584,Store_VAM!B2:H273,{6}, FALSE),VLOOKUP(E1584,Store_SRP!B2:H110,{6}, FALSE)), VLOOKUP(E1584,Store_Showcase!B2:H144,{6}, FALSE))</f>
      </c>
      <c r="AH1584" s="1">
        <f>VLOOKUP(G1584,Sku_Consolidated!A2:R957,18,FALSE)</f>
      </c>
      <c r="AI1584" s="1">
        <f>VLOOKUP(G1584,Sku_Consolidated!A2:S957,19,FALSE)</f>
      </c>
      <c r="AJ1584" s="1">
        <f>VLOOKUP(G1584,Sku_Consolidated!A2:T957,20,FALSE)</f>
      </c>
    </row>
    <row r="1585" spans="1:36" x14ac:dyDescent="0.25">
      <c r="A1585" s="1">
        <v>2024</v>
      </c>
      <c r="B1585" s="1" t="s">
        <v>31</v>
      </c>
      <c r="C1585" s="1" t="s">
        <v>32</v>
      </c>
      <c r="D1585" s="1" t="s">
        <v>33</v>
      </c>
      <c r="E1585" s="9" t="s">
        <v>4194</v>
      </c>
      <c r="F1585" s="1">
        <f>IF(VLOOKUP(G1585,Sku_Consolidated!A2:S957,{19},FALSE)="SHOWCASE", VLOOKUP(E1585,Store_Showcase!B2:C144,{2}, FALSE), IF(VLOOKUP(G1585,Sku_Consolidated!A2:S957,{19},FALSE)="VAM",VLOOKUP(E1585,Store_VAM!B2:C273,{2}, FALSE),VLOOKUP(E1585,Store_SRP!B2:C110,{2}, FALSE)))</f>
      </c>
      <c r="G1585" s="1">
        <v>61734</v>
      </c>
      <c r="H1585" s="1" t="s">
        <v>62</v>
      </c>
      <c r="I1585" s="10" t="s">
        <v>1297</v>
      </c>
      <c r="J1585" s="1">
        <f>VLOOKUP(G1585,Sku_Consolidated!A2:C957, 3, FALSE)</f>
      </c>
      <c r="K1585" s="10">
        <f>IF(J1585="PACK", I1585, 0)</f>
      </c>
      <c r="L1585" s="10">
        <f>IF(J1585="KG", I1585, I1585 * VLOOKUP(G1585,Sku_Consolidated!A2:U957,21,FALSE))</f>
      </c>
      <c r="M1585" s="10" t="s">
        <v>37</v>
      </c>
      <c r="N1585" s="11" t="s">
        <v>4202</v>
      </c>
      <c r="O1585" s="10" t="s">
        <v>4203</v>
      </c>
      <c r="P1585" s="10">
        <f>N1585 - O1585</f>
      </c>
      <c r="Q1585" s="1">
        <f>VLOOKUP(G1585,Sku_Consolidated!A2:G957,7, FALSE)</f>
      </c>
      <c r="R1585" s="1">
        <f>IF(IFERROR(VLOOKUP(E1585,Store_Showcase!B2:H144,7, FALSE), TRUE)=TRUE, IF(IFERROR(VLOOKUP(E1585,Store_SRP!B2:H110,7, FALSE), TRUE)=TRUE,VLOOKUP(E1585,Store_VAM!B2:H273,7, FALSE),VLOOKUP(E1585,Store_SRP!B2:H110,7, FALSE)), VLOOKUP(E1585,Store_Showcase!B2:H144,7, FALSE))</f>
      </c>
      <c r="S1585" s="1">
        <f>IF(IFERROR(VLOOKUP(E1585,Store_Showcase!B2:I144,8, FALSE), TRUE)=TRUE, IF(IFERROR(VLOOKUP(E1585,Store_SRP!B2:I110,8, FALSE), TRUE)=TRUE,VLOOKUP(E1585,Store_VAM!B2:I273,8, FALSE),VLOOKUP(E1585,Store_SRP!B2:I110,8, FALSE)), VLOOKUP(E1585,Store_Showcase!B2:I144,8, FALSE))</f>
      </c>
      <c r="T1585" s="1">
        <f>VLOOKUP(G1585,Sku_Consolidated!A2:R957,18,FALSE)</f>
      </c>
      <c r="U1585" s="1" t="s">
        <v>4197</v>
      </c>
      <c r="V1585" s="1">
        <f>IF(VLOOKUP(G1585,Sku_Consolidated!A2:S957,19,FALSE)="SHOWCASE", VLOOKUP(E1585,Store_Showcase!B2:L144,11, FALSE), IF(VLOOKUP(G1585,Sku_Consolidated!A2:S957,19,FALSE)="VAM",VLOOKUP(E1585,Store_VAM!B2:L273,11, FALSE),VLOOKUP(E1585,Store_SRP!B2:L110,11, FALSE)))</f>
      </c>
      <c r="W1585" s="1">
        <f>VLOOKUP(G1585,Sku_Consolidated!A2:W957,11,FALSE)</f>
      </c>
      <c r="X1585" s="1">
        <f>VLOOKUP(G1585,Sku_Consolidated!A2:H957,8,FALSE)</f>
      </c>
      <c r="Y1585" s="1">
        <f>VLOOKUP(G1585,Sku_Consolidated!A2:I957,9,FALSE)</f>
      </c>
      <c r="Z1585" s="1" t="s">
        <v>41</v>
      </c>
      <c r="AA1585" s="1">
        <f>VLOOKUP(G1585,Sku_Consolidated!A2:E957,5,FALSE)</f>
      </c>
      <c r="AB1585" s="1">
        <f>IF(VLOOKUP(G1585,Sku_Consolidated!A2:S957,19,FALSE)="SHOWCASE", VLOOKUP(E1585,Store_Showcase!B2:N144,13, FALSE), IF(VLOOKUP(G1585,Sku_Consolidated!A2:S957,19,FALSE)="VAM",VLOOKUP(E1585,Store_VAM!B2:N273,13, FALSE),VLOOKUP(E1585,Store_SRP!B2:N110,13, FALSE)))</f>
      </c>
      <c r="AC1585" s="1">
        <f>IF(IFERROR(AB1585,TRUE)=TRUE, "-","OK")</f>
      </c>
      <c r="AD1585" s="11" t="s">
        <v>37</v>
      </c>
      <c r="AE1585" s="11" t="s">
        <v>37</v>
      </c>
      <c r="AF1585" s="1">
        <f>IF(IFERROR(VLOOKUP(E1585,Store_Showcase!B2:H144,{5}, FALSE), TRUE)=TRUE, IF(IFERROR(VLOOKUP(E1585,Store_SRP!B2:H110,{5}, FALSE), TRUE)=TRUE,VLOOKUP(E1585,Store_VAM!B2:H273,{5}, FALSE),VLOOKUP(E1585,Store_SRP!B2:H110,{5}, FALSE)), VLOOKUP(E1585,Store_Showcase!B2:H144,{5}, FALSE))</f>
      </c>
      <c r="AG1585" s="1">
        <f>IF(IFERROR(VLOOKUP(E1585,Store_Showcase!B2:H144,{6}, FALSE), TRUE)=TRUE, IF(IFERROR(VLOOKUP(E1585,Store_SRP!B2:H110,{6}, FALSE), TRUE)=TRUE,VLOOKUP(E1585,Store_VAM!B2:H273,{6}, FALSE),VLOOKUP(E1585,Store_SRP!B2:H110,{6}, FALSE)), VLOOKUP(E1585,Store_Showcase!B2:H144,{6}, FALSE))</f>
      </c>
      <c r="AH1585" s="1">
        <f>VLOOKUP(G1585,Sku_Consolidated!A2:R957,18,FALSE)</f>
      </c>
      <c r="AI1585" s="1">
        <f>VLOOKUP(G1585,Sku_Consolidated!A2:S957,19,FALSE)</f>
      </c>
      <c r="AJ1585" s="1">
        <f>VLOOKUP(G1585,Sku_Consolidated!A2:T957,20,FALSE)</f>
      </c>
    </row>
    <row r="1586" spans="1:36" x14ac:dyDescent="0.25">
      <c r="A1586" s="1">
        <v>2024</v>
      </c>
      <c r="B1586" s="1" t="s">
        <v>31</v>
      </c>
      <c r="C1586" s="1" t="s">
        <v>32</v>
      </c>
      <c r="D1586" s="1" t="s">
        <v>33</v>
      </c>
      <c r="E1586" s="9" t="s">
        <v>4194</v>
      </c>
      <c r="F1586" s="1">
        <f>IF(VLOOKUP(G1586,Sku_Consolidated!A2:S957,{19},FALSE)="SHOWCASE", VLOOKUP(E1586,Store_Showcase!B2:C144,{2}, FALSE), IF(VLOOKUP(G1586,Sku_Consolidated!A2:S957,{19},FALSE)="VAM",VLOOKUP(E1586,Store_VAM!B2:C273,{2}, FALSE),VLOOKUP(E1586,Store_SRP!B2:C110,{2}, FALSE)))</f>
      </c>
      <c r="G1586" s="1">
        <v>61740</v>
      </c>
      <c r="H1586" s="1" t="s">
        <v>231</v>
      </c>
      <c r="I1586" s="10" t="s">
        <v>3471</v>
      </c>
      <c r="J1586" s="1">
        <f>VLOOKUP(G1586,Sku_Consolidated!A2:C957, 3, FALSE)</f>
      </c>
      <c r="K1586" s="10">
        <f>IF(J1586="PACK", I1586, 0)</f>
      </c>
      <c r="L1586" s="10">
        <f>IF(J1586="KG", I1586, I1586 * VLOOKUP(G1586,Sku_Consolidated!A2:U957,21,FALSE))</f>
      </c>
      <c r="M1586" s="10" t="s">
        <v>37</v>
      </c>
      <c r="N1586" s="11" t="s">
        <v>4204</v>
      </c>
      <c r="O1586" s="10" t="s">
        <v>4205</v>
      </c>
      <c r="P1586" s="10">
        <f>N1586 - O1586</f>
      </c>
      <c r="Q1586" s="1">
        <f>VLOOKUP(G1586,Sku_Consolidated!A2:G957,7, FALSE)</f>
      </c>
      <c r="R1586" s="1">
        <f>IF(IFERROR(VLOOKUP(E1586,Store_Showcase!B2:H144,7, FALSE), TRUE)=TRUE, IF(IFERROR(VLOOKUP(E1586,Store_SRP!B2:H110,7, FALSE), TRUE)=TRUE,VLOOKUP(E1586,Store_VAM!B2:H273,7, FALSE),VLOOKUP(E1586,Store_SRP!B2:H110,7, FALSE)), VLOOKUP(E1586,Store_Showcase!B2:H144,7, FALSE))</f>
      </c>
      <c r="S1586" s="1">
        <f>IF(IFERROR(VLOOKUP(E1586,Store_Showcase!B2:I144,8, FALSE), TRUE)=TRUE, IF(IFERROR(VLOOKUP(E1586,Store_SRP!B2:I110,8, FALSE), TRUE)=TRUE,VLOOKUP(E1586,Store_VAM!B2:I273,8, FALSE),VLOOKUP(E1586,Store_SRP!B2:I110,8, FALSE)), VLOOKUP(E1586,Store_Showcase!B2:I144,8, FALSE))</f>
      </c>
      <c r="T1586" s="1">
        <f>VLOOKUP(G1586,Sku_Consolidated!A2:R957,18,FALSE)</f>
      </c>
      <c r="U1586" s="1" t="s">
        <v>4197</v>
      </c>
      <c r="V1586" s="1">
        <f>IF(VLOOKUP(G1586,Sku_Consolidated!A2:S957,19,FALSE)="SHOWCASE", VLOOKUP(E1586,Store_Showcase!B2:L144,11, FALSE), IF(VLOOKUP(G1586,Sku_Consolidated!A2:S957,19,FALSE)="VAM",VLOOKUP(E1586,Store_VAM!B2:L273,11, FALSE),VLOOKUP(E1586,Store_SRP!B2:L110,11, FALSE)))</f>
      </c>
      <c r="W1586" s="1">
        <f>VLOOKUP(G1586,Sku_Consolidated!A2:W957,11,FALSE)</f>
      </c>
      <c r="X1586" s="1">
        <f>VLOOKUP(G1586,Sku_Consolidated!A2:H957,8,FALSE)</f>
      </c>
      <c r="Y1586" s="1">
        <f>VLOOKUP(G1586,Sku_Consolidated!A2:I957,9,FALSE)</f>
      </c>
      <c r="Z1586" s="1" t="s">
        <v>41</v>
      </c>
      <c r="AA1586" s="1">
        <f>VLOOKUP(G1586,Sku_Consolidated!A2:E957,5,FALSE)</f>
      </c>
      <c r="AB1586" s="1">
        <f>IF(VLOOKUP(G1586,Sku_Consolidated!A2:S957,19,FALSE)="SHOWCASE", VLOOKUP(E1586,Store_Showcase!B2:N144,13, FALSE), IF(VLOOKUP(G1586,Sku_Consolidated!A2:S957,19,FALSE)="VAM",VLOOKUP(E1586,Store_VAM!B2:N273,13, FALSE),VLOOKUP(E1586,Store_SRP!B2:N110,13, FALSE)))</f>
      </c>
      <c r="AC1586" s="1">
        <f>IF(IFERROR(AB1586,TRUE)=TRUE, "-","OK")</f>
      </c>
      <c r="AD1586" s="11" t="s">
        <v>37</v>
      </c>
      <c r="AE1586" s="11" t="s">
        <v>37</v>
      </c>
      <c r="AF1586" s="1">
        <f>IF(IFERROR(VLOOKUP(E1586,Store_Showcase!B2:H144,{5}, FALSE), TRUE)=TRUE, IF(IFERROR(VLOOKUP(E1586,Store_SRP!B2:H110,{5}, FALSE), TRUE)=TRUE,VLOOKUP(E1586,Store_VAM!B2:H273,{5}, FALSE),VLOOKUP(E1586,Store_SRP!B2:H110,{5}, FALSE)), VLOOKUP(E1586,Store_Showcase!B2:H144,{5}, FALSE))</f>
      </c>
      <c r="AG1586" s="1">
        <f>IF(IFERROR(VLOOKUP(E1586,Store_Showcase!B2:H144,{6}, FALSE), TRUE)=TRUE, IF(IFERROR(VLOOKUP(E1586,Store_SRP!B2:H110,{6}, FALSE), TRUE)=TRUE,VLOOKUP(E1586,Store_VAM!B2:H273,{6}, FALSE),VLOOKUP(E1586,Store_SRP!B2:H110,{6}, FALSE)), VLOOKUP(E1586,Store_Showcase!B2:H144,{6}, FALSE))</f>
      </c>
      <c r="AH1586" s="1">
        <f>VLOOKUP(G1586,Sku_Consolidated!A2:R957,18,FALSE)</f>
      </c>
      <c r="AI1586" s="1">
        <f>VLOOKUP(G1586,Sku_Consolidated!A2:S957,19,FALSE)</f>
      </c>
      <c r="AJ1586" s="1">
        <f>VLOOKUP(G1586,Sku_Consolidated!A2:T957,20,FALSE)</f>
      </c>
    </row>
    <row r="1587" spans="1:36" x14ac:dyDescent="0.25">
      <c r="A1587" s="1">
        <v>2024</v>
      </c>
      <c r="B1587" s="1" t="s">
        <v>31</v>
      </c>
      <c r="C1587" s="1" t="s">
        <v>32</v>
      </c>
      <c r="D1587" s="1" t="s">
        <v>33</v>
      </c>
      <c r="E1587" s="9" t="s">
        <v>4194</v>
      </c>
      <c r="F1587" s="1">
        <f>IF(VLOOKUP(G1587,Sku_Consolidated!A2:S957,{19},FALSE)="SHOWCASE", VLOOKUP(E1587,Store_Showcase!B2:C144,{2}, FALSE), IF(VLOOKUP(G1587,Sku_Consolidated!A2:S957,{19},FALSE)="VAM",VLOOKUP(E1587,Store_VAM!B2:C273,{2}, FALSE),VLOOKUP(E1587,Store_SRP!B2:C110,{2}, FALSE)))</f>
      </c>
      <c r="G1587" s="1">
        <v>61744</v>
      </c>
      <c r="H1587" s="1" t="s">
        <v>82</v>
      </c>
      <c r="I1587" s="10" t="s">
        <v>4206</v>
      </c>
      <c r="J1587" s="1">
        <f>VLOOKUP(G1587,Sku_Consolidated!A2:C957, 3, FALSE)</f>
      </c>
      <c r="K1587" s="10">
        <f>IF(J1587="PACK", I1587, 0)</f>
      </c>
      <c r="L1587" s="10">
        <f>IF(J1587="KG", I1587, I1587 * VLOOKUP(G1587,Sku_Consolidated!A2:U957,21,FALSE))</f>
      </c>
      <c r="M1587" s="10" t="s">
        <v>37</v>
      </c>
      <c r="N1587" s="11" t="s">
        <v>4207</v>
      </c>
      <c r="O1587" s="10" t="s">
        <v>4208</v>
      </c>
      <c r="P1587" s="10">
        <f>N1587 - O1587</f>
      </c>
      <c r="Q1587" s="1">
        <f>VLOOKUP(G1587,Sku_Consolidated!A2:G957,7, FALSE)</f>
      </c>
      <c r="R1587" s="1">
        <f>IF(IFERROR(VLOOKUP(E1587,Store_Showcase!B2:H144,7, FALSE), TRUE)=TRUE, IF(IFERROR(VLOOKUP(E1587,Store_SRP!B2:H110,7, FALSE), TRUE)=TRUE,VLOOKUP(E1587,Store_VAM!B2:H273,7, FALSE),VLOOKUP(E1587,Store_SRP!B2:H110,7, FALSE)), VLOOKUP(E1587,Store_Showcase!B2:H144,7, FALSE))</f>
      </c>
      <c r="S1587" s="1">
        <f>IF(IFERROR(VLOOKUP(E1587,Store_Showcase!B2:I144,8, FALSE), TRUE)=TRUE, IF(IFERROR(VLOOKUP(E1587,Store_SRP!B2:I110,8, FALSE), TRUE)=TRUE,VLOOKUP(E1587,Store_VAM!B2:I273,8, FALSE),VLOOKUP(E1587,Store_SRP!B2:I110,8, FALSE)), VLOOKUP(E1587,Store_Showcase!B2:I144,8, FALSE))</f>
      </c>
      <c r="T1587" s="1">
        <f>VLOOKUP(G1587,Sku_Consolidated!A2:R957,18,FALSE)</f>
      </c>
      <c r="U1587" s="1" t="s">
        <v>4197</v>
      </c>
      <c r="V1587" s="1">
        <f>IF(VLOOKUP(G1587,Sku_Consolidated!A2:S957,19,FALSE)="SHOWCASE", VLOOKUP(E1587,Store_Showcase!B2:L144,11, FALSE), IF(VLOOKUP(G1587,Sku_Consolidated!A2:S957,19,FALSE)="VAM",VLOOKUP(E1587,Store_VAM!B2:L273,11, FALSE),VLOOKUP(E1587,Store_SRP!B2:L110,11, FALSE)))</f>
      </c>
      <c r="W1587" s="1">
        <f>VLOOKUP(G1587,Sku_Consolidated!A2:W957,11,FALSE)</f>
      </c>
      <c r="X1587" s="1">
        <f>VLOOKUP(G1587,Sku_Consolidated!A2:H957,8,FALSE)</f>
      </c>
      <c r="Y1587" s="1">
        <f>VLOOKUP(G1587,Sku_Consolidated!A2:I957,9,FALSE)</f>
      </c>
      <c r="Z1587" s="1" t="s">
        <v>41</v>
      </c>
      <c r="AA1587" s="1">
        <f>VLOOKUP(G1587,Sku_Consolidated!A2:E957,5,FALSE)</f>
      </c>
      <c r="AB1587" s="1">
        <f>IF(VLOOKUP(G1587,Sku_Consolidated!A2:S957,19,FALSE)="SHOWCASE", VLOOKUP(E1587,Store_Showcase!B2:N144,13, FALSE), IF(VLOOKUP(G1587,Sku_Consolidated!A2:S957,19,FALSE)="VAM",VLOOKUP(E1587,Store_VAM!B2:N273,13, FALSE),VLOOKUP(E1587,Store_SRP!B2:N110,13, FALSE)))</f>
      </c>
      <c r="AC1587" s="1">
        <f>IF(IFERROR(AB1587,TRUE)=TRUE, "-","OK")</f>
      </c>
      <c r="AD1587" s="11" t="s">
        <v>37</v>
      </c>
      <c r="AE1587" s="11" t="s">
        <v>37</v>
      </c>
      <c r="AF1587" s="1">
        <f>IF(IFERROR(VLOOKUP(E1587,Store_Showcase!B2:H144,{5}, FALSE), TRUE)=TRUE, IF(IFERROR(VLOOKUP(E1587,Store_SRP!B2:H110,{5}, FALSE), TRUE)=TRUE,VLOOKUP(E1587,Store_VAM!B2:H273,{5}, FALSE),VLOOKUP(E1587,Store_SRP!B2:H110,{5}, FALSE)), VLOOKUP(E1587,Store_Showcase!B2:H144,{5}, FALSE))</f>
      </c>
      <c r="AG1587" s="1">
        <f>IF(IFERROR(VLOOKUP(E1587,Store_Showcase!B2:H144,{6}, FALSE), TRUE)=TRUE, IF(IFERROR(VLOOKUP(E1587,Store_SRP!B2:H110,{6}, FALSE), TRUE)=TRUE,VLOOKUP(E1587,Store_VAM!B2:H273,{6}, FALSE),VLOOKUP(E1587,Store_SRP!B2:H110,{6}, FALSE)), VLOOKUP(E1587,Store_Showcase!B2:H144,{6}, FALSE))</f>
      </c>
      <c r="AH1587" s="1">
        <f>VLOOKUP(G1587,Sku_Consolidated!A2:R957,18,FALSE)</f>
      </c>
      <c r="AI1587" s="1">
        <f>VLOOKUP(G1587,Sku_Consolidated!A2:S957,19,FALSE)</f>
      </c>
      <c r="AJ1587" s="1">
        <f>VLOOKUP(G1587,Sku_Consolidated!A2:T957,20,FALSE)</f>
      </c>
    </row>
    <row r="1588" spans="1:36" x14ac:dyDescent="0.25">
      <c r="A1588" s="1">
        <v>2024</v>
      </c>
      <c r="B1588" s="1" t="s">
        <v>31</v>
      </c>
      <c r="C1588" s="1" t="s">
        <v>32</v>
      </c>
      <c r="D1588" s="1" t="s">
        <v>33</v>
      </c>
      <c r="E1588" s="9" t="s">
        <v>4194</v>
      </c>
      <c r="F1588" s="1">
        <f>IF(VLOOKUP(G1588,Sku_Consolidated!A2:S957,{19},FALSE)="SHOWCASE", VLOOKUP(E1588,Store_Showcase!B2:C144,{2}, FALSE), IF(VLOOKUP(G1588,Sku_Consolidated!A2:S957,{19},FALSE)="VAM",VLOOKUP(E1588,Store_VAM!B2:C273,{2}, FALSE),VLOOKUP(E1588,Store_SRP!B2:C110,{2}, FALSE)))</f>
      </c>
      <c r="G1588" s="1">
        <v>61755</v>
      </c>
      <c r="H1588" s="1" t="s">
        <v>86</v>
      </c>
      <c r="I1588" s="10" t="s">
        <v>367</v>
      </c>
      <c r="J1588" s="1">
        <f>VLOOKUP(G1588,Sku_Consolidated!A2:C957, 3, FALSE)</f>
      </c>
      <c r="K1588" s="10">
        <f>IF(J1588="PACK", I1588, 0)</f>
      </c>
      <c r="L1588" s="10">
        <f>IF(J1588="KG", I1588, I1588 * VLOOKUP(G1588,Sku_Consolidated!A2:U957,21,FALSE))</f>
      </c>
      <c r="M1588" s="10" t="s">
        <v>37</v>
      </c>
      <c r="N1588" s="11" t="s">
        <v>4209</v>
      </c>
      <c r="O1588" s="10" t="s">
        <v>4210</v>
      </c>
      <c r="P1588" s="10">
        <f>N1588 - O1588</f>
      </c>
      <c r="Q1588" s="1">
        <f>VLOOKUP(G1588,Sku_Consolidated!A2:G957,7, FALSE)</f>
      </c>
      <c r="R1588" s="1">
        <f>IF(IFERROR(VLOOKUP(E1588,Store_Showcase!B2:H144,7, FALSE), TRUE)=TRUE, IF(IFERROR(VLOOKUP(E1588,Store_SRP!B2:H110,7, FALSE), TRUE)=TRUE,VLOOKUP(E1588,Store_VAM!B2:H273,7, FALSE),VLOOKUP(E1588,Store_SRP!B2:H110,7, FALSE)), VLOOKUP(E1588,Store_Showcase!B2:H144,7, FALSE))</f>
      </c>
      <c r="S1588" s="1">
        <f>IF(IFERROR(VLOOKUP(E1588,Store_Showcase!B2:I144,8, FALSE), TRUE)=TRUE, IF(IFERROR(VLOOKUP(E1588,Store_SRP!B2:I110,8, FALSE), TRUE)=TRUE,VLOOKUP(E1588,Store_VAM!B2:I273,8, FALSE),VLOOKUP(E1588,Store_SRP!B2:I110,8, FALSE)), VLOOKUP(E1588,Store_Showcase!B2:I144,8, FALSE))</f>
      </c>
      <c r="T1588" s="1">
        <f>VLOOKUP(G1588,Sku_Consolidated!A2:R957,18,FALSE)</f>
      </c>
      <c r="U1588" s="1" t="s">
        <v>4197</v>
      </c>
      <c r="V1588" s="1">
        <f>IF(VLOOKUP(G1588,Sku_Consolidated!A2:S957,19,FALSE)="SHOWCASE", VLOOKUP(E1588,Store_Showcase!B2:L144,11, FALSE), IF(VLOOKUP(G1588,Sku_Consolidated!A2:S957,19,FALSE)="VAM",VLOOKUP(E1588,Store_VAM!B2:L273,11, FALSE),VLOOKUP(E1588,Store_SRP!B2:L110,11, FALSE)))</f>
      </c>
      <c r="W1588" s="1">
        <f>VLOOKUP(G1588,Sku_Consolidated!A2:W957,11,FALSE)</f>
      </c>
      <c r="X1588" s="1">
        <f>VLOOKUP(G1588,Sku_Consolidated!A2:H957,8,FALSE)</f>
      </c>
      <c r="Y1588" s="1">
        <f>VLOOKUP(G1588,Sku_Consolidated!A2:I957,9,FALSE)</f>
      </c>
      <c r="Z1588" s="1" t="s">
        <v>41</v>
      </c>
      <c r="AA1588" s="1">
        <f>VLOOKUP(G1588,Sku_Consolidated!A2:E957,5,FALSE)</f>
      </c>
      <c r="AB1588" s="1">
        <f>IF(VLOOKUP(G1588,Sku_Consolidated!A2:S957,19,FALSE)="SHOWCASE", VLOOKUP(E1588,Store_Showcase!B2:N144,13, FALSE), IF(VLOOKUP(G1588,Sku_Consolidated!A2:S957,19,FALSE)="VAM",VLOOKUP(E1588,Store_VAM!B2:N273,13, FALSE),VLOOKUP(E1588,Store_SRP!B2:N110,13, FALSE)))</f>
      </c>
      <c r="AC1588" s="1">
        <f>IF(IFERROR(AB1588,TRUE)=TRUE, "-","OK")</f>
      </c>
      <c r="AD1588" s="11" t="s">
        <v>37</v>
      </c>
      <c r="AE1588" s="11" t="s">
        <v>37</v>
      </c>
      <c r="AF1588" s="1">
        <f>IF(IFERROR(VLOOKUP(E1588,Store_Showcase!B2:H144,{5}, FALSE), TRUE)=TRUE, IF(IFERROR(VLOOKUP(E1588,Store_SRP!B2:H110,{5}, FALSE), TRUE)=TRUE,VLOOKUP(E1588,Store_VAM!B2:H273,{5}, FALSE),VLOOKUP(E1588,Store_SRP!B2:H110,{5}, FALSE)), VLOOKUP(E1588,Store_Showcase!B2:H144,{5}, FALSE))</f>
      </c>
      <c r="AG1588" s="1">
        <f>IF(IFERROR(VLOOKUP(E1588,Store_Showcase!B2:H144,{6}, FALSE), TRUE)=TRUE, IF(IFERROR(VLOOKUP(E1588,Store_SRP!B2:H110,{6}, FALSE), TRUE)=TRUE,VLOOKUP(E1588,Store_VAM!B2:H273,{6}, FALSE),VLOOKUP(E1588,Store_SRP!B2:H110,{6}, FALSE)), VLOOKUP(E1588,Store_Showcase!B2:H144,{6}, FALSE))</f>
      </c>
      <c r="AH1588" s="1">
        <f>VLOOKUP(G1588,Sku_Consolidated!A2:R957,18,FALSE)</f>
      </c>
      <c r="AI1588" s="1">
        <f>VLOOKUP(G1588,Sku_Consolidated!A2:S957,19,FALSE)</f>
      </c>
      <c r="AJ1588" s="1">
        <f>VLOOKUP(G1588,Sku_Consolidated!A2:T957,20,FALSE)</f>
      </c>
    </row>
    <row r="1589" spans="1:36" x14ac:dyDescent="0.25">
      <c r="A1589" s="1">
        <v>2024</v>
      </c>
      <c r="B1589" s="1" t="s">
        <v>31</v>
      </c>
      <c r="C1589" s="1" t="s">
        <v>32</v>
      </c>
      <c r="D1589" s="1" t="s">
        <v>33</v>
      </c>
      <c r="E1589" s="9" t="s">
        <v>4194</v>
      </c>
      <c r="F1589" s="1">
        <f>IF(VLOOKUP(G1589,Sku_Consolidated!A2:S957,{19},FALSE)="SHOWCASE", VLOOKUP(E1589,Store_Showcase!B2:C144,{2}, FALSE), IF(VLOOKUP(G1589,Sku_Consolidated!A2:S957,{19},FALSE)="VAM",VLOOKUP(E1589,Store_VAM!B2:C273,{2}, FALSE),VLOOKUP(E1589,Store_SRP!B2:C110,{2}, FALSE)))</f>
      </c>
      <c r="G1589" s="1">
        <v>61758</v>
      </c>
      <c r="H1589" s="1" t="s">
        <v>90</v>
      </c>
      <c r="I1589" s="10" t="s">
        <v>4211</v>
      </c>
      <c r="J1589" s="1">
        <f>VLOOKUP(G1589,Sku_Consolidated!A2:C957, 3, FALSE)</f>
      </c>
      <c r="K1589" s="10">
        <f>IF(J1589="PACK", I1589, 0)</f>
      </c>
      <c r="L1589" s="10">
        <f>IF(J1589="KG", I1589, I1589 * VLOOKUP(G1589,Sku_Consolidated!A2:U957,21,FALSE))</f>
      </c>
      <c r="M1589" s="10" t="s">
        <v>37</v>
      </c>
      <c r="N1589" s="11" t="s">
        <v>4212</v>
      </c>
      <c r="O1589" s="10" t="s">
        <v>4213</v>
      </c>
      <c r="P1589" s="10">
        <f>N1589 - O1589</f>
      </c>
      <c r="Q1589" s="1">
        <f>VLOOKUP(G1589,Sku_Consolidated!A2:G957,7, FALSE)</f>
      </c>
      <c r="R1589" s="1">
        <f>IF(IFERROR(VLOOKUP(E1589,Store_Showcase!B2:H144,7, FALSE), TRUE)=TRUE, IF(IFERROR(VLOOKUP(E1589,Store_SRP!B2:H110,7, FALSE), TRUE)=TRUE,VLOOKUP(E1589,Store_VAM!B2:H273,7, FALSE),VLOOKUP(E1589,Store_SRP!B2:H110,7, FALSE)), VLOOKUP(E1589,Store_Showcase!B2:H144,7, FALSE))</f>
      </c>
      <c r="S1589" s="1">
        <f>IF(IFERROR(VLOOKUP(E1589,Store_Showcase!B2:I144,8, FALSE), TRUE)=TRUE, IF(IFERROR(VLOOKUP(E1589,Store_SRP!B2:I110,8, FALSE), TRUE)=TRUE,VLOOKUP(E1589,Store_VAM!B2:I273,8, FALSE),VLOOKUP(E1589,Store_SRP!B2:I110,8, FALSE)), VLOOKUP(E1589,Store_Showcase!B2:I144,8, FALSE))</f>
      </c>
      <c r="T1589" s="1">
        <f>VLOOKUP(G1589,Sku_Consolidated!A2:R957,18,FALSE)</f>
      </c>
      <c r="U1589" s="1" t="s">
        <v>4197</v>
      </c>
      <c r="V1589" s="1">
        <f>IF(VLOOKUP(G1589,Sku_Consolidated!A2:S957,19,FALSE)="SHOWCASE", VLOOKUP(E1589,Store_Showcase!B2:L144,11, FALSE), IF(VLOOKUP(G1589,Sku_Consolidated!A2:S957,19,FALSE)="VAM",VLOOKUP(E1589,Store_VAM!B2:L273,11, FALSE),VLOOKUP(E1589,Store_SRP!B2:L110,11, FALSE)))</f>
      </c>
      <c r="W1589" s="1">
        <f>VLOOKUP(G1589,Sku_Consolidated!A2:W957,11,FALSE)</f>
      </c>
      <c r="X1589" s="1">
        <f>VLOOKUP(G1589,Sku_Consolidated!A2:H957,8,FALSE)</f>
      </c>
      <c r="Y1589" s="1">
        <f>VLOOKUP(G1589,Sku_Consolidated!A2:I957,9,FALSE)</f>
      </c>
      <c r="Z1589" s="1" t="s">
        <v>41</v>
      </c>
      <c r="AA1589" s="1">
        <f>VLOOKUP(G1589,Sku_Consolidated!A2:E957,5,FALSE)</f>
      </c>
      <c r="AB1589" s="1">
        <f>IF(VLOOKUP(G1589,Sku_Consolidated!A2:S957,19,FALSE)="SHOWCASE", VLOOKUP(E1589,Store_Showcase!B2:N144,13, FALSE), IF(VLOOKUP(G1589,Sku_Consolidated!A2:S957,19,FALSE)="VAM",VLOOKUP(E1589,Store_VAM!B2:N273,13, FALSE),VLOOKUP(E1589,Store_SRP!B2:N110,13, FALSE)))</f>
      </c>
      <c r="AC1589" s="1">
        <f>IF(IFERROR(AB1589,TRUE)=TRUE, "-","OK")</f>
      </c>
      <c r="AD1589" s="11" t="s">
        <v>37</v>
      </c>
      <c r="AE1589" s="11" t="s">
        <v>37</v>
      </c>
      <c r="AF1589" s="1">
        <f>IF(IFERROR(VLOOKUP(E1589,Store_Showcase!B2:H144,{5}, FALSE), TRUE)=TRUE, IF(IFERROR(VLOOKUP(E1589,Store_SRP!B2:H110,{5}, FALSE), TRUE)=TRUE,VLOOKUP(E1589,Store_VAM!B2:H273,{5}, FALSE),VLOOKUP(E1589,Store_SRP!B2:H110,{5}, FALSE)), VLOOKUP(E1589,Store_Showcase!B2:H144,{5}, FALSE))</f>
      </c>
      <c r="AG1589" s="1">
        <f>IF(IFERROR(VLOOKUP(E1589,Store_Showcase!B2:H144,{6}, FALSE), TRUE)=TRUE, IF(IFERROR(VLOOKUP(E1589,Store_SRP!B2:H110,{6}, FALSE), TRUE)=TRUE,VLOOKUP(E1589,Store_VAM!B2:H273,{6}, FALSE),VLOOKUP(E1589,Store_SRP!B2:H110,{6}, FALSE)), VLOOKUP(E1589,Store_Showcase!B2:H144,{6}, FALSE))</f>
      </c>
      <c r="AH1589" s="1">
        <f>VLOOKUP(G1589,Sku_Consolidated!A2:R957,18,FALSE)</f>
      </c>
      <c r="AI1589" s="1">
        <f>VLOOKUP(G1589,Sku_Consolidated!A2:S957,19,FALSE)</f>
      </c>
      <c r="AJ1589" s="1">
        <f>VLOOKUP(G1589,Sku_Consolidated!A2:T957,20,FALSE)</f>
      </c>
    </row>
    <row r="1590" spans="1:36" x14ac:dyDescent="0.25">
      <c r="A1590" s="1">
        <v>2024</v>
      </c>
      <c r="B1590" s="1" t="s">
        <v>31</v>
      </c>
      <c r="C1590" s="1" t="s">
        <v>32</v>
      </c>
      <c r="D1590" s="1" t="s">
        <v>33</v>
      </c>
      <c r="E1590" s="9" t="s">
        <v>4194</v>
      </c>
      <c r="F1590" s="1">
        <f>IF(VLOOKUP(G1590,Sku_Consolidated!A2:S957,{19},FALSE)="SHOWCASE", VLOOKUP(E1590,Store_Showcase!B2:C144,{2}, FALSE), IF(VLOOKUP(G1590,Sku_Consolidated!A2:S957,{19},FALSE)="VAM",VLOOKUP(E1590,Store_VAM!B2:C273,{2}, FALSE),VLOOKUP(E1590,Store_SRP!B2:C110,{2}, FALSE)))</f>
      </c>
      <c r="G1590" s="1">
        <v>61759</v>
      </c>
      <c r="H1590" s="1" t="s">
        <v>94</v>
      </c>
      <c r="I1590" s="10" t="s">
        <v>4214</v>
      </c>
      <c r="J1590" s="1">
        <f>VLOOKUP(G1590,Sku_Consolidated!A2:C957, 3, FALSE)</f>
      </c>
      <c r="K1590" s="10">
        <f>IF(J1590="PACK", I1590, 0)</f>
      </c>
      <c r="L1590" s="10">
        <f>IF(J1590="KG", I1590, I1590 * VLOOKUP(G1590,Sku_Consolidated!A2:U957,21,FALSE))</f>
      </c>
      <c r="M1590" s="10" t="s">
        <v>37</v>
      </c>
      <c r="N1590" s="11" t="s">
        <v>4215</v>
      </c>
      <c r="O1590" s="10" t="s">
        <v>4216</v>
      </c>
      <c r="P1590" s="10">
        <f>N1590 - O1590</f>
      </c>
      <c r="Q1590" s="1">
        <f>VLOOKUP(G1590,Sku_Consolidated!A2:G957,7, FALSE)</f>
      </c>
      <c r="R1590" s="1">
        <f>IF(IFERROR(VLOOKUP(E1590,Store_Showcase!B2:H144,7, FALSE), TRUE)=TRUE, IF(IFERROR(VLOOKUP(E1590,Store_SRP!B2:H110,7, FALSE), TRUE)=TRUE,VLOOKUP(E1590,Store_VAM!B2:H273,7, FALSE),VLOOKUP(E1590,Store_SRP!B2:H110,7, FALSE)), VLOOKUP(E1590,Store_Showcase!B2:H144,7, FALSE))</f>
      </c>
      <c r="S1590" s="1">
        <f>IF(IFERROR(VLOOKUP(E1590,Store_Showcase!B2:I144,8, FALSE), TRUE)=TRUE, IF(IFERROR(VLOOKUP(E1590,Store_SRP!B2:I110,8, FALSE), TRUE)=TRUE,VLOOKUP(E1590,Store_VAM!B2:I273,8, FALSE),VLOOKUP(E1590,Store_SRP!B2:I110,8, FALSE)), VLOOKUP(E1590,Store_Showcase!B2:I144,8, FALSE))</f>
      </c>
      <c r="T1590" s="1">
        <f>VLOOKUP(G1590,Sku_Consolidated!A2:R957,18,FALSE)</f>
      </c>
      <c r="U1590" s="1" t="s">
        <v>4197</v>
      </c>
      <c r="V1590" s="1">
        <f>IF(VLOOKUP(G1590,Sku_Consolidated!A2:S957,19,FALSE)="SHOWCASE", VLOOKUP(E1590,Store_Showcase!B2:L144,11, FALSE), IF(VLOOKUP(G1590,Sku_Consolidated!A2:S957,19,FALSE)="VAM",VLOOKUP(E1590,Store_VAM!B2:L273,11, FALSE),VLOOKUP(E1590,Store_SRP!B2:L110,11, FALSE)))</f>
      </c>
      <c r="W1590" s="1">
        <f>VLOOKUP(G1590,Sku_Consolidated!A2:W957,11,FALSE)</f>
      </c>
      <c r="X1590" s="1">
        <f>VLOOKUP(G1590,Sku_Consolidated!A2:H957,8,FALSE)</f>
      </c>
      <c r="Y1590" s="1">
        <f>VLOOKUP(G1590,Sku_Consolidated!A2:I957,9,FALSE)</f>
      </c>
      <c r="Z1590" s="1" t="s">
        <v>41</v>
      </c>
      <c r="AA1590" s="1">
        <f>VLOOKUP(G1590,Sku_Consolidated!A2:E957,5,FALSE)</f>
      </c>
      <c r="AB1590" s="1">
        <f>IF(VLOOKUP(G1590,Sku_Consolidated!A2:S957,19,FALSE)="SHOWCASE", VLOOKUP(E1590,Store_Showcase!B2:N144,13, FALSE), IF(VLOOKUP(G1590,Sku_Consolidated!A2:S957,19,FALSE)="VAM",VLOOKUP(E1590,Store_VAM!B2:N273,13, FALSE),VLOOKUP(E1590,Store_SRP!B2:N110,13, FALSE)))</f>
      </c>
      <c r="AC1590" s="1">
        <f>IF(IFERROR(AB1590,TRUE)=TRUE, "-","OK")</f>
      </c>
      <c r="AD1590" s="11" t="s">
        <v>37</v>
      </c>
      <c r="AE1590" s="11" t="s">
        <v>37</v>
      </c>
      <c r="AF1590" s="1">
        <f>IF(IFERROR(VLOOKUP(E1590,Store_Showcase!B2:H144,{5}, FALSE), TRUE)=TRUE, IF(IFERROR(VLOOKUP(E1590,Store_SRP!B2:H110,{5}, FALSE), TRUE)=TRUE,VLOOKUP(E1590,Store_VAM!B2:H273,{5}, FALSE),VLOOKUP(E1590,Store_SRP!B2:H110,{5}, FALSE)), VLOOKUP(E1590,Store_Showcase!B2:H144,{5}, FALSE))</f>
      </c>
      <c r="AG1590" s="1">
        <f>IF(IFERROR(VLOOKUP(E1590,Store_Showcase!B2:H144,{6}, FALSE), TRUE)=TRUE, IF(IFERROR(VLOOKUP(E1590,Store_SRP!B2:H110,{6}, FALSE), TRUE)=TRUE,VLOOKUP(E1590,Store_VAM!B2:H273,{6}, FALSE),VLOOKUP(E1590,Store_SRP!B2:H110,{6}, FALSE)), VLOOKUP(E1590,Store_Showcase!B2:H144,{6}, FALSE))</f>
      </c>
      <c r="AH1590" s="1">
        <f>VLOOKUP(G1590,Sku_Consolidated!A2:R957,18,FALSE)</f>
      </c>
      <c r="AI1590" s="1">
        <f>VLOOKUP(G1590,Sku_Consolidated!A2:S957,19,FALSE)</f>
      </c>
      <c r="AJ1590" s="1">
        <f>VLOOKUP(G1590,Sku_Consolidated!A2:T957,20,FALSE)</f>
      </c>
    </row>
    <row r="1591" spans="1:36" x14ac:dyDescent="0.25">
      <c r="A1591" s="1">
        <v>2024</v>
      </c>
      <c r="B1591" s="1" t="s">
        <v>31</v>
      </c>
      <c r="C1591" s="1" t="s">
        <v>32</v>
      </c>
      <c r="D1591" s="1" t="s">
        <v>33</v>
      </c>
      <c r="E1591" s="9" t="s">
        <v>4194</v>
      </c>
      <c r="F1591" s="1">
        <f>IF(VLOOKUP(G1591,Sku_Consolidated!A2:S957,{19},FALSE)="SHOWCASE", VLOOKUP(E1591,Store_Showcase!B2:C144,{2}, FALSE), IF(VLOOKUP(G1591,Sku_Consolidated!A2:S957,{19},FALSE)="VAM",VLOOKUP(E1591,Store_VAM!B2:C273,{2}, FALSE),VLOOKUP(E1591,Store_SRP!B2:C110,{2}, FALSE)))</f>
      </c>
      <c r="G1591" s="1">
        <v>61762</v>
      </c>
      <c r="H1591" s="1" t="s">
        <v>252</v>
      </c>
      <c r="I1591" s="10" t="s">
        <v>4217</v>
      </c>
      <c r="J1591" s="1">
        <f>VLOOKUP(G1591,Sku_Consolidated!A2:C957, 3, FALSE)</f>
      </c>
      <c r="K1591" s="10">
        <f>IF(J1591="PACK", I1591, 0)</f>
      </c>
      <c r="L1591" s="10">
        <f>IF(J1591="KG", I1591, I1591 * VLOOKUP(G1591,Sku_Consolidated!A2:U957,21,FALSE))</f>
      </c>
      <c r="M1591" s="10" t="s">
        <v>37</v>
      </c>
      <c r="N1591" s="11" t="s">
        <v>4218</v>
      </c>
      <c r="O1591" s="10" t="s">
        <v>4219</v>
      </c>
      <c r="P1591" s="10">
        <f>N1591 - O1591</f>
      </c>
      <c r="Q1591" s="1">
        <f>VLOOKUP(G1591,Sku_Consolidated!A2:G957,7, FALSE)</f>
      </c>
      <c r="R1591" s="1">
        <f>IF(IFERROR(VLOOKUP(E1591,Store_Showcase!B2:H144,7, FALSE), TRUE)=TRUE, IF(IFERROR(VLOOKUP(E1591,Store_SRP!B2:H110,7, FALSE), TRUE)=TRUE,VLOOKUP(E1591,Store_VAM!B2:H273,7, FALSE),VLOOKUP(E1591,Store_SRP!B2:H110,7, FALSE)), VLOOKUP(E1591,Store_Showcase!B2:H144,7, FALSE))</f>
      </c>
      <c r="S1591" s="1">
        <f>IF(IFERROR(VLOOKUP(E1591,Store_Showcase!B2:I144,8, FALSE), TRUE)=TRUE, IF(IFERROR(VLOOKUP(E1591,Store_SRP!B2:I110,8, FALSE), TRUE)=TRUE,VLOOKUP(E1591,Store_VAM!B2:I273,8, FALSE),VLOOKUP(E1591,Store_SRP!B2:I110,8, FALSE)), VLOOKUP(E1591,Store_Showcase!B2:I144,8, FALSE))</f>
      </c>
      <c r="T1591" s="1">
        <f>VLOOKUP(G1591,Sku_Consolidated!A2:R957,18,FALSE)</f>
      </c>
      <c r="U1591" s="1" t="s">
        <v>4197</v>
      </c>
      <c r="V1591" s="1">
        <f>IF(VLOOKUP(G1591,Sku_Consolidated!A2:S957,19,FALSE)="SHOWCASE", VLOOKUP(E1591,Store_Showcase!B2:L144,11, FALSE), IF(VLOOKUP(G1591,Sku_Consolidated!A2:S957,19,FALSE)="VAM",VLOOKUP(E1591,Store_VAM!B2:L273,11, FALSE),VLOOKUP(E1591,Store_SRP!B2:L110,11, FALSE)))</f>
      </c>
      <c r="W1591" s="1">
        <f>VLOOKUP(G1591,Sku_Consolidated!A2:W957,11,FALSE)</f>
      </c>
      <c r="X1591" s="1">
        <f>VLOOKUP(G1591,Sku_Consolidated!A2:H957,8,FALSE)</f>
      </c>
      <c r="Y1591" s="1">
        <f>VLOOKUP(G1591,Sku_Consolidated!A2:I957,9,FALSE)</f>
      </c>
      <c r="Z1591" s="1" t="s">
        <v>41</v>
      </c>
      <c r="AA1591" s="1">
        <f>VLOOKUP(G1591,Sku_Consolidated!A2:E957,5,FALSE)</f>
      </c>
      <c r="AB1591" s="1">
        <f>IF(VLOOKUP(G1591,Sku_Consolidated!A2:S957,19,FALSE)="SHOWCASE", VLOOKUP(E1591,Store_Showcase!B2:N144,13, FALSE), IF(VLOOKUP(G1591,Sku_Consolidated!A2:S957,19,FALSE)="VAM",VLOOKUP(E1591,Store_VAM!B2:N273,13, FALSE),VLOOKUP(E1591,Store_SRP!B2:N110,13, FALSE)))</f>
      </c>
      <c r="AC1591" s="1">
        <f>IF(IFERROR(AB1591,TRUE)=TRUE, "-","OK")</f>
      </c>
      <c r="AD1591" s="11" t="s">
        <v>37</v>
      </c>
      <c r="AE1591" s="11" t="s">
        <v>37</v>
      </c>
      <c r="AF1591" s="1">
        <f>IF(IFERROR(VLOOKUP(E1591,Store_Showcase!B2:H144,{5}, FALSE), TRUE)=TRUE, IF(IFERROR(VLOOKUP(E1591,Store_SRP!B2:H110,{5}, FALSE), TRUE)=TRUE,VLOOKUP(E1591,Store_VAM!B2:H273,{5}, FALSE),VLOOKUP(E1591,Store_SRP!B2:H110,{5}, FALSE)), VLOOKUP(E1591,Store_Showcase!B2:H144,{5}, FALSE))</f>
      </c>
      <c r="AG1591" s="1">
        <f>IF(IFERROR(VLOOKUP(E1591,Store_Showcase!B2:H144,{6}, FALSE), TRUE)=TRUE, IF(IFERROR(VLOOKUP(E1591,Store_SRP!B2:H110,{6}, FALSE), TRUE)=TRUE,VLOOKUP(E1591,Store_VAM!B2:H273,{6}, FALSE),VLOOKUP(E1591,Store_SRP!B2:H110,{6}, FALSE)), VLOOKUP(E1591,Store_Showcase!B2:H144,{6}, FALSE))</f>
      </c>
      <c r="AH1591" s="1">
        <f>VLOOKUP(G1591,Sku_Consolidated!A2:R957,18,FALSE)</f>
      </c>
      <c r="AI1591" s="1">
        <f>VLOOKUP(G1591,Sku_Consolidated!A2:S957,19,FALSE)</f>
      </c>
      <c r="AJ1591" s="1">
        <f>VLOOKUP(G1591,Sku_Consolidated!A2:T957,20,FALSE)</f>
      </c>
    </row>
    <row r="1592" spans="1:36" x14ac:dyDescent="0.25">
      <c r="A1592" s="1">
        <v>2024</v>
      </c>
      <c r="B1592" s="1" t="s">
        <v>31</v>
      </c>
      <c r="C1592" s="1" t="s">
        <v>32</v>
      </c>
      <c r="D1592" s="1" t="s">
        <v>33</v>
      </c>
      <c r="E1592" s="9" t="s">
        <v>4194</v>
      </c>
      <c r="F1592" s="1">
        <f>IF(VLOOKUP(G1592,Sku_Consolidated!A2:S957,{19},FALSE)="SHOWCASE", VLOOKUP(E1592,Store_Showcase!B2:C144,{2}, FALSE), IF(VLOOKUP(G1592,Sku_Consolidated!A2:S957,{19},FALSE)="VAM",VLOOKUP(E1592,Store_VAM!B2:C273,{2}, FALSE),VLOOKUP(E1592,Store_SRP!B2:C110,{2}, FALSE)))</f>
      </c>
      <c r="G1592" s="1">
        <v>61787</v>
      </c>
      <c r="H1592" s="1" t="s">
        <v>110</v>
      </c>
      <c r="I1592" s="10" t="s">
        <v>1518</v>
      </c>
      <c r="J1592" s="1">
        <f>VLOOKUP(G1592,Sku_Consolidated!A2:C957, 3, FALSE)</f>
      </c>
      <c r="K1592" s="10">
        <f>IF(J1592="PACK", I1592, 0)</f>
      </c>
      <c r="L1592" s="10">
        <f>IF(J1592="KG", I1592, I1592 * VLOOKUP(G1592,Sku_Consolidated!A2:U957,21,FALSE))</f>
      </c>
      <c r="M1592" s="10" t="s">
        <v>37</v>
      </c>
      <c r="N1592" s="11" t="s">
        <v>4220</v>
      </c>
      <c r="O1592" s="10" t="s">
        <v>4221</v>
      </c>
      <c r="P1592" s="10">
        <f>N1592 - O1592</f>
      </c>
      <c r="Q1592" s="1">
        <f>VLOOKUP(G1592,Sku_Consolidated!A2:G957,7, FALSE)</f>
      </c>
      <c r="R1592" s="1">
        <f>IF(IFERROR(VLOOKUP(E1592,Store_Showcase!B2:H144,7, FALSE), TRUE)=TRUE, IF(IFERROR(VLOOKUP(E1592,Store_SRP!B2:H110,7, FALSE), TRUE)=TRUE,VLOOKUP(E1592,Store_VAM!B2:H273,7, FALSE),VLOOKUP(E1592,Store_SRP!B2:H110,7, FALSE)), VLOOKUP(E1592,Store_Showcase!B2:H144,7, FALSE))</f>
      </c>
      <c r="S1592" s="1">
        <f>IF(IFERROR(VLOOKUP(E1592,Store_Showcase!B2:I144,8, FALSE), TRUE)=TRUE, IF(IFERROR(VLOOKUP(E1592,Store_SRP!B2:I110,8, FALSE), TRUE)=TRUE,VLOOKUP(E1592,Store_VAM!B2:I273,8, FALSE),VLOOKUP(E1592,Store_SRP!B2:I110,8, FALSE)), VLOOKUP(E1592,Store_Showcase!B2:I144,8, FALSE))</f>
      </c>
      <c r="T1592" s="1">
        <f>VLOOKUP(G1592,Sku_Consolidated!A2:R957,18,FALSE)</f>
      </c>
      <c r="U1592" s="1" t="s">
        <v>4197</v>
      </c>
      <c r="V1592" s="1">
        <f>IF(VLOOKUP(G1592,Sku_Consolidated!A2:S957,19,FALSE)="SHOWCASE", VLOOKUP(E1592,Store_Showcase!B2:L144,11, FALSE), IF(VLOOKUP(G1592,Sku_Consolidated!A2:S957,19,FALSE)="VAM",VLOOKUP(E1592,Store_VAM!B2:L273,11, FALSE),VLOOKUP(E1592,Store_SRP!B2:L110,11, FALSE)))</f>
      </c>
      <c r="W1592" s="1">
        <f>VLOOKUP(G1592,Sku_Consolidated!A2:W957,11,FALSE)</f>
      </c>
      <c r="X1592" s="1">
        <f>VLOOKUP(G1592,Sku_Consolidated!A2:H957,8,FALSE)</f>
      </c>
      <c r="Y1592" s="1">
        <f>VLOOKUP(G1592,Sku_Consolidated!A2:I957,9,FALSE)</f>
      </c>
      <c r="Z1592" s="1" t="s">
        <v>41</v>
      </c>
      <c r="AA1592" s="1">
        <f>VLOOKUP(G1592,Sku_Consolidated!A2:E957,5,FALSE)</f>
      </c>
      <c r="AB1592" s="1">
        <f>IF(VLOOKUP(G1592,Sku_Consolidated!A2:S957,19,FALSE)="SHOWCASE", VLOOKUP(E1592,Store_Showcase!B2:N144,13, FALSE), IF(VLOOKUP(G1592,Sku_Consolidated!A2:S957,19,FALSE)="VAM",VLOOKUP(E1592,Store_VAM!B2:N273,13, FALSE),VLOOKUP(E1592,Store_SRP!B2:N110,13, FALSE)))</f>
      </c>
      <c r="AC1592" s="1">
        <f>IF(IFERROR(AB1592,TRUE)=TRUE, "-","OK")</f>
      </c>
      <c r="AD1592" s="11" t="s">
        <v>37</v>
      </c>
      <c r="AE1592" s="11" t="s">
        <v>37</v>
      </c>
      <c r="AF1592" s="1">
        <f>IF(IFERROR(VLOOKUP(E1592,Store_Showcase!B2:H144,{5}, FALSE), TRUE)=TRUE, IF(IFERROR(VLOOKUP(E1592,Store_SRP!B2:H110,{5}, FALSE), TRUE)=TRUE,VLOOKUP(E1592,Store_VAM!B2:H273,{5}, FALSE),VLOOKUP(E1592,Store_SRP!B2:H110,{5}, FALSE)), VLOOKUP(E1592,Store_Showcase!B2:H144,{5}, FALSE))</f>
      </c>
      <c r="AG1592" s="1">
        <f>IF(IFERROR(VLOOKUP(E1592,Store_Showcase!B2:H144,{6}, FALSE), TRUE)=TRUE, IF(IFERROR(VLOOKUP(E1592,Store_SRP!B2:H110,{6}, FALSE), TRUE)=TRUE,VLOOKUP(E1592,Store_VAM!B2:H273,{6}, FALSE),VLOOKUP(E1592,Store_SRP!B2:H110,{6}, FALSE)), VLOOKUP(E1592,Store_Showcase!B2:H144,{6}, FALSE))</f>
      </c>
      <c r="AH1592" s="1">
        <f>VLOOKUP(G1592,Sku_Consolidated!A2:R957,18,FALSE)</f>
      </c>
      <c r="AI1592" s="1">
        <f>VLOOKUP(G1592,Sku_Consolidated!A2:S957,19,FALSE)</f>
      </c>
      <c r="AJ1592" s="1">
        <f>VLOOKUP(G1592,Sku_Consolidated!A2:T957,20,FALSE)</f>
      </c>
    </row>
    <row r="1593" spans="1:36" x14ac:dyDescent="0.25">
      <c r="A1593" s="1">
        <v>2024</v>
      </c>
      <c r="B1593" s="1" t="s">
        <v>31</v>
      </c>
      <c r="C1593" s="1" t="s">
        <v>32</v>
      </c>
      <c r="D1593" s="1" t="s">
        <v>33</v>
      </c>
      <c r="E1593" s="9" t="s">
        <v>4194</v>
      </c>
      <c r="F1593" s="1">
        <f>IF(VLOOKUP(G1593,Sku_Consolidated!A2:S957,{19},FALSE)="SHOWCASE", VLOOKUP(E1593,Store_Showcase!B2:C144,{2}, FALSE), IF(VLOOKUP(G1593,Sku_Consolidated!A2:S957,{19},FALSE)="VAM",VLOOKUP(E1593,Store_VAM!B2:C273,{2}, FALSE),VLOOKUP(E1593,Store_SRP!B2:C110,{2}, FALSE)))</f>
      </c>
      <c r="G1593" s="1">
        <v>61833</v>
      </c>
      <c r="H1593" s="1" t="s">
        <v>118</v>
      </c>
      <c r="I1593" s="10" t="s">
        <v>2805</v>
      </c>
      <c r="J1593" s="1">
        <f>VLOOKUP(G1593,Sku_Consolidated!A2:C957, 3, FALSE)</f>
      </c>
      <c r="K1593" s="10">
        <f>IF(J1593="PACK", I1593, 0)</f>
      </c>
      <c r="L1593" s="10">
        <f>IF(J1593="KG", I1593, I1593 * VLOOKUP(G1593,Sku_Consolidated!A2:U957,21,FALSE))</f>
      </c>
      <c r="M1593" s="10" t="s">
        <v>37</v>
      </c>
      <c r="N1593" s="11" t="s">
        <v>4222</v>
      </c>
      <c r="O1593" s="10" t="s">
        <v>4223</v>
      </c>
      <c r="P1593" s="10">
        <f>N1593 - O1593</f>
      </c>
      <c r="Q1593" s="1">
        <f>VLOOKUP(G1593,Sku_Consolidated!A2:G957,7, FALSE)</f>
      </c>
      <c r="R1593" s="1">
        <f>IF(IFERROR(VLOOKUP(E1593,Store_Showcase!B2:H144,7, FALSE), TRUE)=TRUE, IF(IFERROR(VLOOKUP(E1593,Store_SRP!B2:H110,7, FALSE), TRUE)=TRUE,VLOOKUP(E1593,Store_VAM!B2:H273,7, FALSE),VLOOKUP(E1593,Store_SRP!B2:H110,7, FALSE)), VLOOKUP(E1593,Store_Showcase!B2:H144,7, FALSE))</f>
      </c>
      <c r="S1593" s="1">
        <f>IF(IFERROR(VLOOKUP(E1593,Store_Showcase!B2:I144,8, FALSE), TRUE)=TRUE, IF(IFERROR(VLOOKUP(E1593,Store_SRP!B2:I110,8, FALSE), TRUE)=TRUE,VLOOKUP(E1593,Store_VAM!B2:I273,8, FALSE),VLOOKUP(E1593,Store_SRP!B2:I110,8, FALSE)), VLOOKUP(E1593,Store_Showcase!B2:I144,8, FALSE))</f>
      </c>
      <c r="T1593" s="1">
        <f>VLOOKUP(G1593,Sku_Consolidated!A2:R957,18,FALSE)</f>
      </c>
      <c r="U1593" s="1" t="s">
        <v>4197</v>
      </c>
      <c r="V1593" s="1">
        <f>IF(VLOOKUP(G1593,Sku_Consolidated!A2:S957,19,FALSE)="SHOWCASE", VLOOKUP(E1593,Store_Showcase!B2:L144,11, FALSE), IF(VLOOKUP(G1593,Sku_Consolidated!A2:S957,19,FALSE)="VAM",VLOOKUP(E1593,Store_VAM!B2:L273,11, FALSE),VLOOKUP(E1593,Store_SRP!B2:L110,11, FALSE)))</f>
      </c>
      <c r="W1593" s="1">
        <f>VLOOKUP(G1593,Sku_Consolidated!A2:W957,11,FALSE)</f>
      </c>
      <c r="X1593" s="1">
        <f>VLOOKUP(G1593,Sku_Consolidated!A2:H957,8,FALSE)</f>
      </c>
      <c r="Y1593" s="1">
        <f>VLOOKUP(G1593,Sku_Consolidated!A2:I957,9,FALSE)</f>
      </c>
      <c r="Z1593" s="1" t="s">
        <v>41</v>
      </c>
      <c r="AA1593" s="1">
        <f>VLOOKUP(G1593,Sku_Consolidated!A2:E957,5,FALSE)</f>
      </c>
      <c r="AB1593" s="1">
        <f>IF(VLOOKUP(G1593,Sku_Consolidated!A2:S957,19,FALSE)="SHOWCASE", VLOOKUP(E1593,Store_Showcase!B2:N144,13, FALSE), IF(VLOOKUP(G1593,Sku_Consolidated!A2:S957,19,FALSE)="VAM",VLOOKUP(E1593,Store_VAM!B2:N273,13, FALSE),VLOOKUP(E1593,Store_SRP!B2:N110,13, FALSE)))</f>
      </c>
      <c r="AC1593" s="1">
        <f>IF(IFERROR(AB1593,TRUE)=TRUE, "-","OK")</f>
      </c>
      <c r="AD1593" s="11" t="s">
        <v>37</v>
      </c>
      <c r="AE1593" s="11" t="s">
        <v>37</v>
      </c>
      <c r="AF1593" s="1">
        <f>IF(IFERROR(VLOOKUP(E1593,Store_Showcase!B2:H144,{5}, FALSE), TRUE)=TRUE, IF(IFERROR(VLOOKUP(E1593,Store_SRP!B2:H110,{5}, FALSE), TRUE)=TRUE,VLOOKUP(E1593,Store_VAM!B2:H273,{5}, FALSE),VLOOKUP(E1593,Store_SRP!B2:H110,{5}, FALSE)), VLOOKUP(E1593,Store_Showcase!B2:H144,{5}, FALSE))</f>
      </c>
      <c r="AG1593" s="1">
        <f>IF(IFERROR(VLOOKUP(E1593,Store_Showcase!B2:H144,{6}, FALSE), TRUE)=TRUE, IF(IFERROR(VLOOKUP(E1593,Store_SRP!B2:H110,{6}, FALSE), TRUE)=TRUE,VLOOKUP(E1593,Store_VAM!B2:H273,{6}, FALSE),VLOOKUP(E1593,Store_SRP!B2:H110,{6}, FALSE)), VLOOKUP(E1593,Store_Showcase!B2:H144,{6}, FALSE))</f>
      </c>
      <c r="AH1593" s="1">
        <f>VLOOKUP(G1593,Sku_Consolidated!A2:R957,18,FALSE)</f>
      </c>
      <c r="AI1593" s="1">
        <f>VLOOKUP(G1593,Sku_Consolidated!A2:S957,19,FALSE)</f>
      </c>
      <c r="AJ1593" s="1">
        <f>VLOOKUP(G1593,Sku_Consolidated!A2:T957,20,FALSE)</f>
      </c>
    </row>
    <row r="1594" spans="1:36" x14ac:dyDescent="0.25">
      <c r="A1594" s="1">
        <v>2024</v>
      </c>
      <c r="B1594" s="1" t="s">
        <v>31</v>
      </c>
      <c r="C1594" s="1" t="s">
        <v>32</v>
      </c>
      <c r="D1594" s="1" t="s">
        <v>33</v>
      </c>
      <c r="E1594" s="9" t="s">
        <v>4194</v>
      </c>
      <c r="F1594" s="1">
        <f>IF(VLOOKUP(G1594,Sku_Consolidated!A2:S957,{19},FALSE)="SHOWCASE", VLOOKUP(E1594,Store_Showcase!B2:C144,{2}, FALSE), IF(VLOOKUP(G1594,Sku_Consolidated!A2:S957,{19},FALSE)="VAM",VLOOKUP(E1594,Store_VAM!B2:C273,{2}, FALSE),VLOOKUP(E1594,Store_SRP!B2:C110,{2}, FALSE)))</f>
      </c>
      <c r="G1594" s="1">
        <v>61834</v>
      </c>
      <c r="H1594" s="1" t="s">
        <v>379</v>
      </c>
      <c r="I1594" s="10" t="s">
        <v>4224</v>
      </c>
      <c r="J1594" s="1">
        <f>VLOOKUP(G1594,Sku_Consolidated!A2:C957, 3, FALSE)</f>
      </c>
      <c r="K1594" s="10">
        <f>IF(J1594="PACK", I1594, 0)</f>
      </c>
      <c r="L1594" s="10">
        <f>IF(J1594="KG", I1594, I1594 * VLOOKUP(G1594,Sku_Consolidated!A2:U957,21,FALSE))</f>
      </c>
      <c r="M1594" s="10" t="s">
        <v>37</v>
      </c>
      <c r="N1594" s="11" t="s">
        <v>4225</v>
      </c>
      <c r="O1594" s="10" t="s">
        <v>4226</v>
      </c>
      <c r="P1594" s="10">
        <f>N1594 - O1594</f>
      </c>
      <c r="Q1594" s="1">
        <f>VLOOKUP(G1594,Sku_Consolidated!A2:G957,7, FALSE)</f>
      </c>
      <c r="R1594" s="1">
        <f>IF(IFERROR(VLOOKUP(E1594,Store_Showcase!B2:H144,7, FALSE), TRUE)=TRUE, IF(IFERROR(VLOOKUP(E1594,Store_SRP!B2:H110,7, FALSE), TRUE)=TRUE,VLOOKUP(E1594,Store_VAM!B2:H273,7, FALSE),VLOOKUP(E1594,Store_SRP!B2:H110,7, FALSE)), VLOOKUP(E1594,Store_Showcase!B2:H144,7, FALSE))</f>
      </c>
      <c r="S1594" s="1">
        <f>IF(IFERROR(VLOOKUP(E1594,Store_Showcase!B2:I144,8, FALSE), TRUE)=TRUE, IF(IFERROR(VLOOKUP(E1594,Store_SRP!B2:I110,8, FALSE), TRUE)=TRUE,VLOOKUP(E1594,Store_VAM!B2:I273,8, FALSE),VLOOKUP(E1594,Store_SRP!B2:I110,8, FALSE)), VLOOKUP(E1594,Store_Showcase!B2:I144,8, FALSE))</f>
      </c>
      <c r="T1594" s="1">
        <f>VLOOKUP(G1594,Sku_Consolidated!A2:R957,18,FALSE)</f>
      </c>
      <c r="U1594" s="1" t="s">
        <v>4197</v>
      </c>
      <c r="V1594" s="1">
        <f>IF(VLOOKUP(G1594,Sku_Consolidated!A2:S957,19,FALSE)="SHOWCASE", VLOOKUP(E1594,Store_Showcase!B2:L144,11, FALSE), IF(VLOOKUP(G1594,Sku_Consolidated!A2:S957,19,FALSE)="VAM",VLOOKUP(E1594,Store_VAM!B2:L273,11, FALSE),VLOOKUP(E1594,Store_SRP!B2:L110,11, FALSE)))</f>
      </c>
      <c r="W1594" s="1">
        <f>VLOOKUP(G1594,Sku_Consolidated!A2:W957,11,FALSE)</f>
      </c>
      <c r="X1594" s="1">
        <f>VLOOKUP(G1594,Sku_Consolidated!A2:H957,8,FALSE)</f>
      </c>
      <c r="Y1594" s="1">
        <f>VLOOKUP(G1594,Sku_Consolidated!A2:I957,9,FALSE)</f>
      </c>
      <c r="Z1594" s="1" t="s">
        <v>41</v>
      </c>
      <c r="AA1594" s="1">
        <f>VLOOKUP(G1594,Sku_Consolidated!A2:E957,5,FALSE)</f>
      </c>
      <c r="AB1594" s="1">
        <f>IF(VLOOKUP(G1594,Sku_Consolidated!A2:S957,19,FALSE)="SHOWCASE", VLOOKUP(E1594,Store_Showcase!B2:N144,13, FALSE), IF(VLOOKUP(G1594,Sku_Consolidated!A2:S957,19,FALSE)="VAM",VLOOKUP(E1594,Store_VAM!B2:N273,13, FALSE),VLOOKUP(E1594,Store_SRP!B2:N110,13, FALSE)))</f>
      </c>
      <c r="AC1594" s="1">
        <f>IF(IFERROR(AB1594,TRUE)=TRUE, "-","OK")</f>
      </c>
      <c r="AD1594" s="11" t="s">
        <v>37</v>
      </c>
      <c r="AE1594" s="11" t="s">
        <v>37</v>
      </c>
      <c r="AF1594" s="1">
        <f>IF(IFERROR(VLOOKUP(E1594,Store_Showcase!B2:H144,{5}, FALSE), TRUE)=TRUE, IF(IFERROR(VLOOKUP(E1594,Store_SRP!B2:H110,{5}, FALSE), TRUE)=TRUE,VLOOKUP(E1594,Store_VAM!B2:H273,{5}, FALSE),VLOOKUP(E1594,Store_SRP!B2:H110,{5}, FALSE)), VLOOKUP(E1594,Store_Showcase!B2:H144,{5}, FALSE))</f>
      </c>
      <c r="AG1594" s="1">
        <f>IF(IFERROR(VLOOKUP(E1594,Store_Showcase!B2:H144,{6}, FALSE), TRUE)=TRUE, IF(IFERROR(VLOOKUP(E1594,Store_SRP!B2:H110,{6}, FALSE), TRUE)=TRUE,VLOOKUP(E1594,Store_VAM!B2:H273,{6}, FALSE),VLOOKUP(E1594,Store_SRP!B2:H110,{6}, FALSE)), VLOOKUP(E1594,Store_Showcase!B2:H144,{6}, FALSE))</f>
      </c>
      <c r="AH1594" s="1">
        <f>VLOOKUP(G1594,Sku_Consolidated!A2:R957,18,FALSE)</f>
      </c>
      <c r="AI1594" s="1">
        <f>VLOOKUP(G1594,Sku_Consolidated!A2:S957,19,FALSE)</f>
      </c>
      <c r="AJ1594" s="1">
        <f>VLOOKUP(G1594,Sku_Consolidated!A2:T957,20,FALSE)</f>
      </c>
    </row>
    <row r="1595" spans="1:36" x14ac:dyDescent="0.25">
      <c r="A1595" s="1">
        <v>2024</v>
      </c>
      <c r="B1595" s="1" t="s">
        <v>31</v>
      </c>
      <c r="C1595" s="1" t="s">
        <v>32</v>
      </c>
      <c r="D1595" s="1" t="s">
        <v>33</v>
      </c>
      <c r="E1595" s="9" t="s">
        <v>4124</v>
      </c>
      <c r="F1595" s="1">
        <f>IF(VLOOKUP(G1595,Sku_Consolidated!A2:S957,{19},FALSE)="SHOWCASE", VLOOKUP(E1595,Store_Showcase!B2:C144,{2}, FALSE), IF(VLOOKUP(G1595,Sku_Consolidated!A2:S957,{19},FALSE)="VAM",VLOOKUP(E1595,Store_VAM!B2:C273,{2}, FALSE),VLOOKUP(E1595,Store_SRP!B2:C110,{2}, FALSE)))</f>
      </c>
      <c r="G1595" s="1">
        <v>14266</v>
      </c>
      <c r="H1595" s="1" t="s">
        <v>1433</v>
      </c>
      <c r="I1595" s="10" t="s">
        <v>4227</v>
      </c>
      <c r="J1595" s="1">
        <f>VLOOKUP(G1595,Sku_Consolidated!A2:C957, 3, FALSE)</f>
      </c>
      <c r="K1595" s="10">
        <f>IF(J1595="PACK", I1595, 0)</f>
      </c>
      <c r="L1595" s="10">
        <f>IF(J1595="KG", I1595, I1595 * VLOOKUP(G1595,Sku_Consolidated!A2:U957,21,FALSE))</f>
      </c>
      <c r="M1595" s="10" t="s">
        <v>37</v>
      </c>
      <c r="N1595" s="11" t="s">
        <v>4228</v>
      </c>
      <c r="O1595" s="10" t="s">
        <v>4229</v>
      </c>
      <c r="P1595" s="10">
        <f>N1595 - O1595</f>
      </c>
      <c r="Q1595" s="1">
        <f>VLOOKUP(G1595,Sku_Consolidated!A2:G957,7, FALSE)</f>
      </c>
      <c r="R1595" s="1">
        <f>IF(IFERROR(VLOOKUP(E1595,Store_Showcase!B2:H144,7, FALSE), TRUE)=TRUE, IF(IFERROR(VLOOKUP(E1595,Store_SRP!B2:H110,7, FALSE), TRUE)=TRUE,VLOOKUP(E1595,Store_VAM!B2:H273,7, FALSE),VLOOKUP(E1595,Store_SRP!B2:H110,7, FALSE)), VLOOKUP(E1595,Store_Showcase!B2:H144,7, FALSE))</f>
      </c>
      <c r="S1595" s="1">
        <f>IF(IFERROR(VLOOKUP(E1595,Store_Showcase!B2:I144,8, FALSE), TRUE)=TRUE, IF(IFERROR(VLOOKUP(E1595,Store_SRP!B2:I110,8, FALSE), TRUE)=TRUE,VLOOKUP(E1595,Store_VAM!B2:I273,8, FALSE),VLOOKUP(E1595,Store_SRP!B2:I110,8, FALSE)), VLOOKUP(E1595,Store_Showcase!B2:I144,8, FALSE))</f>
      </c>
      <c r="T1595" s="1">
        <f>VLOOKUP(G1595,Sku_Consolidated!A2:R957,18,FALSE)</f>
      </c>
      <c r="U1595" s="1" t="s">
        <v>4230</v>
      </c>
      <c r="V1595" s="1">
        <f>IF(VLOOKUP(G1595,Sku_Consolidated!A2:S957,19,FALSE)="SHOWCASE", VLOOKUP(E1595,Store_Showcase!B2:L144,11, FALSE), IF(VLOOKUP(G1595,Sku_Consolidated!A2:S957,19,FALSE)="VAM",VLOOKUP(E1595,Store_VAM!B2:L273,11, FALSE),VLOOKUP(E1595,Store_SRP!B2:L110,11, FALSE)))</f>
      </c>
      <c r="W1595" s="1">
        <f>VLOOKUP(G1595,Sku_Consolidated!A2:W957,11,FALSE)</f>
      </c>
      <c r="X1595" s="1">
        <f>VLOOKUP(G1595,Sku_Consolidated!A2:H957,8,FALSE)</f>
      </c>
      <c r="Y1595" s="1">
        <f>VLOOKUP(G1595,Sku_Consolidated!A2:I957,9,FALSE)</f>
      </c>
      <c r="Z1595" s="1" t="s">
        <v>41</v>
      </c>
      <c r="AA1595" s="1">
        <f>VLOOKUP(G1595,Sku_Consolidated!A2:E957,5,FALSE)</f>
      </c>
      <c r="AB1595" s="1">
        <f>IF(VLOOKUP(G1595,Sku_Consolidated!A2:S957,19,FALSE)="SHOWCASE", VLOOKUP(E1595,Store_Showcase!B2:N144,13, FALSE), IF(VLOOKUP(G1595,Sku_Consolidated!A2:S957,19,FALSE)="VAM",VLOOKUP(E1595,Store_VAM!B2:N273,13, FALSE),VLOOKUP(E1595,Store_SRP!B2:N110,13, FALSE)))</f>
      </c>
      <c r="AC1595" s="1">
        <f>IF(IFERROR(AB1595,TRUE)=TRUE, "-","OK")</f>
      </c>
      <c r="AD1595" s="11" t="s">
        <v>37</v>
      </c>
      <c r="AE1595" s="11" t="s">
        <v>37</v>
      </c>
      <c r="AF1595" s="1">
        <f>IF(IFERROR(VLOOKUP(E1595,Store_Showcase!B2:H144,{5}, FALSE), TRUE)=TRUE, IF(IFERROR(VLOOKUP(E1595,Store_SRP!B2:H110,{5}, FALSE), TRUE)=TRUE,VLOOKUP(E1595,Store_VAM!B2:H273,{5}, FALSE),VLOOKUP(E1595,Store_SRP!B2:H110,{5}, FALSE)), VLOOKUP(E1595,Store_Showcase!B2:H144,{5}, FALSE))</f>
      </c>
      <c r="AG1595" s="1">
        <f>IF(IFERROR(VLOOKUP(E1595,Store_Showcase!B2:H144,{6}, FALSE), TRUE)=TRUE, IF(IFERROR(VLOOKUP(E1595,Store_SRP!B2:H110,{6}, FALSE), TRUE)=TRUE,VLOOKUP(E1595,Store_VAM!B2:H273,{6}, FALSE),VLOOKUP(E1595,Store_SRP!B2:H110,{6}, FALSE)), VLOOKUP(E1595,Store_Showcase!B2:H144,{6}, FALSE))</f>
      </c>
      <c r="AH1595" s="1">
        <f>VLOOKUP(G1595,Sku_Consolidated!A2:R957,18,FALSE)</f>
      </c>
      <c r="AI1595" s="1">
        <f>VLOOKUP(G1595,Sku_Consolidated!A2:S957,19,FALSE)</f>
      </c>
      <c r="AJ1595" s="1">
        <f>VLOOKUP(G1595,Sku_Consolidated!A2:T957,20,FALSE)</f>
      </c>
    </row>
    <row r="1596" spans="1:36" x14ac:dyDescent="0.25">
      <c r="A1596" s="1">
        <v>2024</v>
      </c>
      <c r="B1596" s="1" t="s">
        <v>31</v>
      </c>
      <c r="C1596" s="1" t="s">
        <v>32</v>
      </c>
      <c r="D1596" s="1" t="s">
        <v>33</v>
      </c>
      <c r="E1596" s="9" t="s">
        <v>4124</v>
      </c>
      <c r="F1596" s="1">
        <f>IF(VLOOKUP(G1596,Sku_Consolidated!A2:S957,{19},FALSE)="SHOWCASE", VLOOKUP(E1596,Store_Showcase!B2:C144,{2}, FALSE), IF(VLOOKUP(G1596,Sku_Consolidated!A2:S957,{19},FALSE)="VAM",VLOOKUP(E1596,Store_VAM!B2:C273,{2}, FALSE),VLOOKUP(E1596,Store_SRP!B2:C110,{2}, FALSE)))</f>
      </c>
      <c r="G1596" s="1">
        <v>14267</v>
      </c>
      <c r="H1596" s="1" t="s">
        <v>1438</v>
      </c>
      <c r="I1596" s="10" t="s">
        <v>4231</v>
      </c>
      <c r="J1596" s="1">
        <f>VLOOKUP(G1596,Sku_Consolidated!A2:C957, 3, FALSE)</f>
      </c>
      <c r="K1596" s="10">
        <f>IF(J1596="PACK", I1596, 0)</f>
      </c>
      <c r="L1596" s="10">
        <f>IF(J1596="KG", I1596, I1596 * VLOOKUP(G1596,Sku_Consolidated!A2:U957,21,FALSE))</f>
      </c>
      <c r="M1596" s="10" t="s">
        <v>37</v>
      </c>
      <c r="N1596" s="11" t="s">
        <v>4232</v>
      </c>
      <c r="O1596" s="10" t="s">
        <v>4233</v>
      </c>
      <c r="P1596" s="10">
        <f>N1596 - O1596</f>
      </c>
      <c r="Q1596" s="1">
        <f>VLOOKUP(G1596,Sku_Consolidated!A2:G957,7, FALSE)</f>
      </c>
      <c r="R1596" s="1">
        <f>IF(IFERROR(VLOOKUP(E1596,Store_Showcase!B2:H144,7, FALSE), TRUE)=TRUE, IF(IFERROR(VLOOKUP(E1596,Store_SRP!B2:H110,7, FALSE), TRUE)=TRUE,VLOOKUP(E1596,Store_VAM!B2:H273,7, FALSE),VLOOKUP(E1596,Store_SRP!B2:H110,7, FALSE)), VLOOKUP(E1596,Store_Showcase!B2:H144,7, FALSE))</f>
      </c>
      <c r="S1596" s="1">
        <f>IF(IFERROR(VLOOKUP(E1596,Store_Showcase!B2:I144,8, FALSE), TRUE)=TRUE, IF(IFERROR(VLOOKUP(E1596,Store_SRP!B2:I110,8, FALSE), TRUE)=TRUE,VLOOKUP(E1596,Store_VAM!B2:I273,8, FALSE),VLOOKUP(E1596,Store_SRP!B2:I110,8, FALSE)), VLOOKUP(E1596,Store_Showcase!B2:I144,8, FALSE))</f>
      </c>
      <c r="T1596" s="1">
        <f>VLOOKUP(G1596,Sku_Consolidated!A2:R957,18,FALSE)</f>
      </c>
      <c r="U1596" s="1" t="s">
        <v>4230</v>
      </c>
      <c r="V1596" s="1">
        <f>IF(VLOOKUP(G1596,Sku_Consolidated!A2:S957,19,FALSE)="SHOWCASE", VLOOKUP(E1596,Store_Showcase!B2:L144,11, FALSE), IF(VLOOKUP(G1596,Sku_Consolidated!A2:S957,19,FALSE)="VAM",VLOOKUP(E1596,Store_VAM!B2:L273,11, FALSE),VLOOKUP(E1596,Store_SRP!B2:L110,11, FALSE)))</f>
      </c>
      <c r="W1596" s="1">
        <f>VLOOKUP(G1596,Sku_Consolidated!A2:W957,11,FALSE)</f>
      </c>
      <c r="X1596" s="1">
        <f>VLOOKUP(G1596,Sku_Consolidated!A2:H957,8,FALSE)</f>
      </c>
      <c r="Y1596" s="1">
        <f>VLOOKUP(G1596,Sku_Consolidated!A2:I957,9,FALSE)</f>
      </c>
      <c r="Z1596" s="1" t="s">
        <v>41</v>
      </c>
      <c r="AA1596" s="1">
        <f>VLOOKUP(G1596,Sku_Consolidated!A2:E957,5,FALSE)</f>
      </c>
      <c r="AB1596" s="1">
        <f>IF(VLOOKUP(G1596,Sku_Consolidated!A2:S957,19,FALSE)="SHOWCASE", VLOOKUP(E1596,Store_Showcase!B2:N144,13, FALSE), IF(VLOOKUP(G1596,Sku_Consolidated!A2:S957,19,FALSE)="VAM",VLOOKUP(E1596,Store_VAM!B2:N273,13, FALSE),VLOOKUP(E1596,Store_SRP!B2:N110,13, FALSE)))</f>
      </c>
      <c r="AC1596" s="1">
        <f>IF(IFERROR(AB1596,TRUE)=TRUE, "-","OK")</f>
      </c>
      <c r="AD1596" s="11" t="s">
        <v>37</v>
      </c>
      <c r="AE1596" s="11" t="s">
        <v>37</v>
      </c>
      <c r="AF1596" s="1">
        <f>IF(IFERROR(VLOOKUP(E1596,Store_Showcase!B2:H144,{5}, FALSE), TRUE)=TRUE, IF(IFERROR(VLOOKUP(E1596,Store_SRP!B2:H110,{5}, FALSE), TRUE)=TRUE,VLOOKUP(E1596,Store_VAM!B2:H273,{5}, FALSE),VLOOKUP(E1596,Store_SRP!B2:H110,{5}, FALSE)), VLOOKUP(E1596,Store_Showcase!B2:H144,{5}, FALSE))</f>
      </c>
      <c r="AG1596" s="1">
        <f>IF(IFERROR(VLOOKUP(E1596,Store_Showcase!B2:H144,{6}, FALSE), TRUE)=TRUE, IF(IFERROR(VLOOKUP(E1596,Store_SRP!B2:H110,{6}, FALSE), TRUE)=TRUE,VLOOKUP(E1596,Store_VAM!B2:H273,{6}, FALSE),VLOOKUP(E1596,Store_SRP!B2:H110,{6}, FALSE)), VLOOKUP(E1596,Store_Showcase!B2:H144,{6}, FALSE))</f>
      </c>
      <c r="AH1596" s="1">
        <f>VLOOKUP(G1596,Sku_Consolidated!A2:R957,18,FALSE)</f>
      </c>
      <c r="AI1596" s="1">
        <f>VLOOKUP(G1596,Sku_Consolidated!A2:S957,19,FALSE)</f>
      </c>
      <c r="AJ1596" s="1">
        <f>VLOOKUP(G1596,Sku_Consolidated!A2:T957,20,FALSE)</f>
      </c>
    </row>
    <row r="1597" spans="1:36" x14ac:dyDescent="0.25">
      <c r="A1597" s="1">
        <v>2024</v>
      </c>
      <c r="B1597" s="1" t="s">
        <v>31</v>
      </c>
      <c r="C1597" s="1" t="s">
        <v>32</v>
      </c>
      <c r="D1597" s="1" t="s">
        <v>33</v>
      </c>
      <c r="E1597" s="9" t="s">
        <v>4124</v>
      </c>
      <c r="F1597" s="1">
        <f>IF(VLOOKUP(G1597,Sku_Consolidated!A2:S957,{19},FALSE)="SHOWCASE", VLOOKUP(E1597,Store_Showcase!B2:C144,{2}, FALSE), IF(VLOOKUP(G1597,Sku_Consolidated!A2:S957,{19},FALSE)="VAM",VLOOKUP(E1597,Store_VAM!B2:C273,{2}, FALSE),VLOOKUP(E1597,Store_SRP!B2:C110,{2}, FALSE)))</f>
      </c>
      <c r="G1597" s="1">
        <v>14268</v>
      </c>
      <c r="H1597" s="1" t="s">
        <v>1442</v>
      </c>
      <c r="I1597" s="10" t="s">
        <v>4234</v>
      </c>
      <c r="J1597" s="1">
        <f>VLOOKUP(G1597,Sku_Consolidated!A2:C957, 3, FALSE)</f>
      </c>
      <c r="K1597" s="10">
        <f>IF(J1597="PACK", I1597, 0)</f>
      </c>
      <c r="L1597" s="10">
        <f>IF(J1597="KG", I1597, I1597 * VLOOKUP(G1597,Sku_Consolidated!A2:U957,21,FALSE))</f>
      </c>
      <c r="M1597" s="10" t="s">
        <v>37</v>
      </c>
      <c r="N1597" s="11" t="s">
        <v>4235</v>
      </c>
      <c r="O1597" s="10" t="s">
        <v>4236</v>
      </c>
      <c r="P1597" s="10">
        <f>N1597 - O1597</f>
      </c>
      <c r="Q1597" s="1">
        <f>VLOOKUP(G1597,Sku_Consolidated!A2:G957,7, FALSE)</f>
      </c>
      <c r="R1597" s="1">
        <f>IF(IFERROR(VLOOKUP(E1597,Store_Showcase!B2:H144,7, FALSE), TRUE)=TRUE, IF(IFERROR(VLOOKUP(E1597,Store_SRP!B2:H110,7, FALSE), TRUE)=TRUE,VLOOKUP(E1597,Store_VAM!B2:H273,7, FALSE),VLOOKUP(E1597,Store_SRP!B2:H110,7, FALSE)), VLOOKUP(E1597,Store_Showcase!B2:H144,7, FALSE))</f>
      </c>
      <c r="S1597" s="1">
        <f>IF(IFERROR(VLOOKUP(E1597,Store_Showcase!B2:I144,8, FALSE), TRUE)=TRUE, IF(IFERROR(VLOOKUP(E1597,Store_SRP!B2:I110,8, FALSE), TRUE)=TRUE,VLOOKUP(E1597,Store_VAM!B2:I273,8, FALSE),VLOOKUP(E1597,Store_SRP!B2:I110,8, FALSE)), VLOOKUP(E1597,Store_Showcase!B2:I144,8, FALSE))</f>
      </c>
      <c r="T1597" s="1">
        <f>VLOOKUP(G1597,Sku_Consolidated!A2:R957,18,FALSE)</f>
      </c>
      <c r="U1597" s="1" t="s">
        <v>4230</v>
      </c>
      <c r="V1597" s="1">
        <f>IF(VLOOKUP(G1597,Sku_Consolidated!A2:S957,19,FALSE)="SHOWCASE", VLOOKUP(E1597,Store_Showcase!B2:L144,11, FALSE), IF(VLOOKUP(G1597,Sku_Consolidated!A2:S957,19,FALSE)="VAM",VLOOKUP(E1597,Store_VAM!B2:L273,11, FALSE),VLOOKUP(E1597,Store_SRP!B2:L110,11, FALSE)))</f>
      </c>
      <c r="W1597" s="1">
        <f>VLOOKUP(G1597,Sku_Consolidated!A2:W957,11,FALSE)</f>
      </c>
      <c r="X1597" s="1">
        <f>VLOOKUP(G1597,Sku_Consolidated!A2:H957,8,FALSE)</f>
      </c>
      <c r="Y1597" s="1">
        <f>VLOOKUP(G1597,Sku_Consolidated!A2:I957,9,FALSE)</f>
      </c>
      <c r="Z1597" s="1" t="s">
        <v>41</v>
      </c>
      <c r="AA1597" s="1">
        <f>VLOOKUP(G1597,Sku_Consolidated!A2:E957,5,FALSE)</f>
      </c>
      <c r="AB1597" s="1">
        <f>IF(VLOOKUP(G1597,Sku_Consolidated!A2:S957,19,FALSE)="SHOWCASE", VLOOKUP(E1597,Store_Showcase!B2:N144,13, FALSE), IF(VLOOKUP(G1597,Sku_Consolidated!A2:S957,19,FALSE)="VAM",VLOOKUP(E1597,Store_VAM!B2:N273,13, FALSE),VLOOKUP(E1597,Store_SRP!B2:N110,13, FALSE)))</f>
      </c>
      <c r="AC1597" s="1">
        <f>IF(IFERROR(AB1597,TRUE)=TRUE, "-","OK")</f>
      </c>
      <c r="AD1597" s="11" t="s">
        <v>37</v>
      </c>
      <c r="AE1597" s="11" t="s">
        <v>37</v>
      </c>
      <c r="AF1597" s="1">
        <f>IF(IFERROR(VLOOKUP(E1597,Store_Showcase!B2:H144,{5}, FALSE), TRUE)=TRUE, IF(IFERROR(VLOOKUP(E1597,Store_SRP!B2:H110,{5}, FALSE), TRUE)=TRUE,VLOOKUP(E1597,Store_VAM!B2:H273,{5}, FALSE),VLOOKUP(E1597,Store_SRP!B2:H110,{5}, FALSE)), VLOOKUP(E1597,Store_Showcase!B2:H144,{5}, FALSE))</f>
      </c>
      <c r="AG1597" s="1">
        <f>IF(IFERROR(VLOOKUP(E1597,Store_Showcase!B2:H144,{6}, FALSE), TRUE)=TRUE, IF(IFERROR(VLOOKUP(E1597,Store_SRP!B2:H110,{6}, FALSE), TRUE)=TRUE,VLOOKUP(E1597,Store_VAM!B2:H273,{6}, FALSE),VLOOKUP(E1597,Store_SRP!B2:H110,{6}, FALSE)), VLOOKUP(E1597,Store_Showcase!B2:H144,{6}, FALSE))</f>
      </c>
      <c r="AH1597" s="1">
        <f>VLOOKUP(G1597,Sku_Consolidated!A2:R957,18,FALSE)</f>
      </c>
      <c r="AI1597" s="1">
        <f>VLOOKUP(G1597,Sku_Consolidated!A2:S957,19,FALSE)</f>
      </c>
      <c r="AJ1597" s="1">
        <f>VLOOKUP(G1597,Sku_Consolidated!A2:T957,20,FALSE)</f>
      </c>
    </row>
    <row r="1598" spans="1:36" x14ac:dyDescent="0.25">
      <c r="A1598" s="1">
        <v>2024</v>
      </c>
      <c r="B1598" s="1" t="s">
        <v>31</v>
      </c>
      <c r="C1598" s="1" t="s">
        <v>32</v>
      </c>
      <c r="D1598" s="1" t="s">
        <v>33</v>
      </c>
      <c r="E1598" s="9" t="s">
        <v>4124</v>
      </c>
      <c r="F1598" s="1">
        <f>IF(VLOOKUP(G1598,Sku_Consolidated!A2:S957,{19},FALSE)="SHOWCASE", VLOOKUP(E1598,Store_Showcase!B2:C144,{2}, FALSE), IF(VLOOKUP(G1598,Sku_Consolidated!A2:S957,{19},FALSE)="VAM",VLOOKUP(E1598,Store_VAM!B2:C273,{2}, FALSE),VLOOKUP(E1598,Store_SRP!B2:C110,{2}, FALSE)))</f>
      </c>
      <c r="G1598" s="1">
        <v>14269</v>
      </c>
      <c r="H1598" s="1" t="s">
        <v>1446</v>
      </c>
      <c r="I1598" s="10" t="s">
        <v>586</v>
      </c>
      <c r="J1598" s="1">
        <f>VLOOKUP(G1598,Sku_Consolidated!A2:C957, 3, FALSE)</f>
      </c>
      <c r="K1598" s="10">
        <f>IF(J1598="PACK", I1598, 0)</f>
      </c>
      <c r="L1598" s="10">
        <f>IF(J1598="KG", I1598, I1598 * VLOOKUP(G1598,Sku_Consolidated!A2:U957,21,FALSE))</f>
      </c>
      <c r="M1598" s="10" t="s">
        <v>37</v>
      </c>
      <c r="N1598" s="11" t="s">
        <v>4237</v>
      </c>
      <c r="O1598" s="10" t="s">
        <v>4238</v>
      </c>
      <c r="P1598" s="10">
        <f>N1598 - O1598</f>
      </c>
      <c r="Q1598" s="1">
        <f>VLOOKUP(G1598,Sku_Consolidated!A2:G957,7, FALSE)</f>
      </c>
      <c r="R1598" s="1">
        <f>IF(IFERROR(VLOOKUP(E1598,Store_Showcase!B2:H144,7, FALSE), TRUE)=TRUE, IF(IFERROR(VLOOKUP(E1598,Store_SRP!B2:H110,7, FALSE), TRUE)=TRUE,VLOOKUP(E1598,Store_VAM!B2:H273,7, FALSE),VLOOKUP(E1598,Store_SRP!B2:H110,7, FALSE)), VLOOKUP(E1598,Store_Showcase!B2:H144,7, FALSE))</f>
      </c>
      <c r="S1598" s="1">
        <f>IF(IFERROR(VLOOKUP(E1598,Store_Showcase!B2:I144,8, FALSE), TRUE)=TRUE, IF(IFERROR(VLOOKUP(E1598,Store_SRP!B2:I110,8, FALSE), TRUE)=TRUE,VLOOKUP(E1598,Store_VAM!B2:I273,8, FALSE),VLOOKUP(E1598,Store_SRP!B2:I110,8, FALSE)), VLOOKUP(E1598,Store_Showcase!B2:I144,8, FALSE))</f>
      </c>
      <c r="T1598" s="1">
        <f>VLOOKUP(G1598,Sku_Consolidated!A2:R957,18,FALSE)</f>
      </c>
      <c r="U1598" s="1" t="s">
        <v>4230</v>
      </c>
      <c r="V1598" s="1">
        <f>IF(VLOOKUP(G1598,Sku_Consolidated!A2:S957,19,FALSE)="SHOWCASE", VLOOKUP(E1598,Store_Showcase!B2:L144,11, FALSE), IF(VLOOKUP(G1598,Sku_Consolidated!A2:S957,19,FALSE)="VAM",VLOOKUP(E1598,Store_VAM!B2:L273,11, FALSE),VLOOKUP(E1598,Store_SRP!B2:L110,11, FALSE)))</f>
      </c>
      <c r="W1598" s="1">
        <f>VLOOKUP(G1598,Sku_Consolidated!A2:W957,11,FALSE)</f>
      </c>
      <c r="X1598" s="1">
        <f>VLOOKUP(G1598,Sku_Consolidated!A2:H957,8,FALSE)</f>
      </c>
      <c r="Y1598" s="1">
        <f>VLOOKUP(G1598,Sku_Consolidated!A2:I957,9,FALSE)</f>
      </c>
      <c r="Z1598" s="1" t="s">
        <v>41</v>
      </c>
      <c r="AA1598" s="1">
        <f>VLOOKUP(G1598,Sku_Consolidated!A2:E957,5,FALSE)</f>
      </c>
      <c r="AB1598" s="1">
        <f>IF(VLOOKUP(G1598,Sku_Consolidated!A2:S957,19,FALSE)="SHOWCASE", VLOOKUP(E1598,Store_Showcase!B2:N144,13, FALSE), IF(VLOOKUP(G1598,Sku_Consolidated!A2:S957,19,FALSE)="VAM",VLOOKUP(E1598,Store_VAM!B2:N273,13, FALSE),VLOOKUP(E1598,Store_SRP!B2:N110,13, FALSE)))</f>
      </c>
      <c r="AC1598" s="1">
        <f>IF(IFERROR(AB1598,TRUE)=TRUE, "-","OK")</f>
      </c>
      <c r="AD1598" s="11" t="s">
        <v>37</v>
      </c>
      <c r="AE1598" s="11" t="s">
        <v>37</v>
      </c>
      <c r="AF1598" s="1">
        <f>IF(IFERROR(VLOOKUP(E1598,Store_Showcase!B2:H144,{5}, FALSE), TRUE)=TRUE, IF(IFERROR(VLOOKUP(E1598,Store_SRP!B2:H110,{5}, FALSE), TRUE)=TRUE,VLOOKUP(E1598,Store_VAM!B2:H273,{5}, FALSE),VLOOKUP(E1598,Store_SRP!B2:H110,{5}, FALSE)), VLOOKUP(E1598,Store_Showcase!B2:H144,{5}, FALSE))</f>
      </c>
      <c r="AG1598" s="1">
        <f>IF(IFERROR(VLOOKUP(E1598,Store_Showcase!B2:H144,{6}, FALSE), TRUE)=TRUE, IF(IFERROR(VLOOKUP(E1598,Store_SRP!B2:H110,{6}, FALSE), TRUE)=TRUE,VLOOKUP(E1598,Store_VAM!B2:H273,{6}, FALSE),VLOOKUP(E1598,Store_SRP!B2:H110,{6}, FALSE)), VLOOKUP(E1598,Store_Showcase!B2:H144,{6}, FALSE))</f>
      </c>
      <c r="AH1598" s="1">
        <f>VLOOKUP(G1598,Sku_Consolidated!A2:R957,18,FALSE)</f>
      </c>
      <c r="AI1598" s="1">
        <f>VLOOKUP(G1598,Sku_Consolidated!A2:S957,19,FALSE)</f>
      </c>
      <c r="AJ1598" s="1">
        <f>VLOOKUP(G1598,Sku_Consolidated!A2:T957,20,FALSE)</f>
      </c>
    </row>
    <row r="1599" spans="1:36" x14ac:dyDescent="0.25">
      <c r="A1599" s="1">
        <v>2024</v>
      </c>
      <c r="B1599" s="1" t="s">
        <v>31</v>
      </c>
      <c r="C1599" s="1" t="s">
        <v>32</v>
      </c>
      <c r="D1599" s="1" t="s">
        <v>33</v>
      </c>
      <c r="E1599" s="9" t="s">
        <v>4124</v>
      </c>
      <c r="F1599" s="1">
        <f>IF(VLOOKUP(G1599,Sku_Consolidated!A2:S957,{19},FALSE)="SHOWCASE", VLOOKUP(E1599,Store_Showcase!B2:C144,{2}, FALSE), IF(VLOOKUP(G1599,Sku_Consolidated!A2:S957,{19},FALSE)="VAM",VLOOKUP(E1599,Store_VAM!B2:C273,{2}, FALSE),VLOOKUP(E1599,Store_SRP!B2:C110,{2}, FALSE)))</f>
      </c>
      <c r="G1599" s="1">
        <v>14270</v>
      </c>
      <c r="H1599" s="1" t="s">
        <v>1450</v>
      </c>
      <c r="I1599" s="10" t="s">
        <v>1477</v>
      </c>
      <c r="J1599" s="1">
        <f>VLOOKUP(G1599,Sku_Consolidated!A2:C957, 3, FALSE)</f>
      </c>
      <c r="K1599" s="10">
        <f>IF(J1599="PACK", I1599, 0)</f>
      </c>
      <c r="L1599" s="10">
        <f>IF(J1599="KG", I1599, I1599 * VLOOKUP(G1599,Sku_Consolidated!A2:U957,21,FALSE))</f>
      </c>
      <c r="M1599" s="10" t="s">
        <v>37</v>
      </c>
      <c r="N1599" s="11" t="s">
        <v>4239</v>
      </c>
      <c r="O1599" s="10" t="s">
        <v>4240</v>
      </c>
      <c r="P1599" s="10">
        <f>N1599 - O1599</f>
      </c>
      <c r="Q1599" s="1">
        <f>VLOOKUP(G1599,Sku_Consolidated!A2:G957,7, FALSE)</f>
      </c>
      <c r="R1599" s="1">
        <f>IF(IFERROR(VLOOKUP(E1599,Store_Showcase!B2:H144,7, FALSE), TRUE)=TRUE, IF(IFERROR(VLOOKUP(E1599,Store_SRP!B2:H110,7, FALSE), TRUE)=TRUE,VLOOKUP(E1599,Store_VAM!B2:H273,7, FALSE),VLOOKUP(E1599,Store_SRP!B2:H110,7, FALSE)), VLOOKUP(E1599,Store_Showcase!B2:H144,7, FALSE))</f>
      </c>
      <c r="S1599" s="1">
        <f>IF(IFERROR(VLOOKUP(E1599,Store_Showcase!B2:I144,8, FALSE), TRUE)=TRUE, IF(IFERROR(VLOOKUP(E1599,Store_SRP!B2:I110,8, FALSE), TRUE)=TRUE,VLOOKUP(E1599,Store_VAM!B2:I273,8, FALSE),VLOOKUP(E1599,Store_SRP!B2:I110,8, FALSE)), VLOOKUP(E1599,Store_Showcase!B2:I144,8, FALSE))</f>
      </c>
      <c r="T1599" s="1">
        <f>VLOOKUP(G1599,Sku_Consolidated!A2:R957,18,FALSE)</f>
      </c>
      <c r="U1599" s="1" t="s">
        <v>4230</v>
      </c>
      <c r="V1599" s="1">
        <f>IF(VLOOKUP(G1599,Sku_Consolidated!A2:S957,19,FALSE)="SHOWCASE", VLOOKUP(E1599,Store_Showcase!B2:L144,11, FALSE), IF(VLOOKUP(G1599,Sku_Consolidated!A2:S957,19,FALSE)="VAM",VLOOKUP(E1599,Store_VAM!B2:L273,11, FALSE),VLOOKUP(E1599,Store_SRP!B2:L110,11, FALSE)))</f>
      </c>
      <c r="W1599" s="1">
        <f>VLOOKUP(G1599,Sku_Consolidated!A2:W957,11,FALSE)</f>
      </c>
      <c r="X1599" s="1">
        <f>VLOOKUP(G1599,Sku_Consolidated!A2:H957,8,FALSE)</f>
      </c>
      <c r="Y1599" s="1">
        <f>VLOOKUP(G1599,Sku_Consolidated!A2:I957,9,FALSE)</f>
      </c>
      <c r="Z1599" s="1" t="s">
        <v>41</v>
      </c>
      <c r="AA1599" s="1">
        <f>VLOOKUP(G1599,Sku_Consolidated!A2:E957,5,FALSE)</f>
      </c>
      <c r="AB1599" s="1">
        <f>IF(VLOOKUP(G1599,Sku_Consolidated!A2:S957,19,FALSE)="SHOWCASE", VLOOKUP(E1599,Store_Showcase!B2:N144,13, FALSE), IF(VLOOKUP(G1599,Sku_Consolidated!A2:S957,19,FALSE)="VAM",VLOOKUP(E1599,Store_VAM!B2:N273,13, FALSE),VLOOKUP(E1599,Store_SRP!B2:N110,13, FALSE)))</f>
      </c>
      <c r="AC1599" s="1">
        <f>IF(IFERROR(AB1599,TRUE)=TRUE, "-","OK")</f>
      </c>
      <c r="AD1599" s="11" t="s">
        <v>37</v>
      </c>
      <c r="AE1599" s="11" t="s">
        <v>37</v>
      </c>
      <c r="AF1599" s="1">
        <f>IF(IFERROR(VLOOKUP(E1599,Store_Showcase!B2:H144,{5}, FALSE), TRUE)=TRUE, IF(IFERROR(VLOOKUP(E1599,Store_SRP!B2:H110,{5}, FALSE), TRUE)=TRUE,VLOOKUP(E1599,Store_VAM!B2:H273,{5}, FALSE),VLOOKUP(E1599,Store_SRP!B2:H110,{5}, FALSE)), VLOOKUP(E1599,Store_Showcase!B2:H144,{5}, FALSE))</f>
      </c>
      <c r="AG1599" s="1">
        <f>IF(IFERROR(VLOOKUP(E1599,Store_Showcase!B2:H144,{6}, FALSE), TRUE)=TRUE, IF(IFERROR(VLOOKUP(E1599,Store_SRP!B2:H110,{6}, FALSE), TRUE)=TRUE,VLOOKUP(E1599,Store_VAM!B2:H273,{6}, FALSE),VLOOKUP(E1599,Store_SRP!B2:H110,{6}, FALSE)), VLOOKUP(E1599,Store_Showcase!B2:H144,{6}, FALSE))</f>
      </c>
      <c r="AH1599" s="1">
        <f>VLOOKUP(G1599,Sku_Consolidated!A2:R957,18,FALSE)</f>
      </c>
      <c r="AI1599" s="1">
        <f>VLOOKUP(G1599,Sku_Consolidated!A2:S957,19,FALSE)</f>
      </c>
      <c r="AJ1599" s="1">
        <f>VLOOKUP(G1599,Sku_Consolidated!A2:T957,20,FALSE)</f>
      </c>
    </row>
    <row r="1600" spans="1:36" x14ac:dyDescent="0.25">
      <c r="A1600" s="1">
        <v>2024</v>
      </c>
      <c r="B1600" s="1" t="s">
        <v>31</v>
      </c>
      <c r="C1600" s="1" t="s">
        <v>32</v>
      </c>
      <c r="D1600" s="1" t="s">
        <v>33</v>
      </c>
      <c r="E1600" s="9" t="s">
        <v>4124</v>
      </c>
      <c r="F1600" s="1">
        <f>IF(VLOOKUP(G1600,Sku_Consolidated!A2:S957,{19},FALSE)="SHOWCASE", VLOOKUP(E1600,Store_Showcase!B2:C144,{2}, FALSE), IF(VLOOKUP(G1600,Sku_Consolidated!A2:S957,{19},FALSE)="VAM",VLOOKUP(E1600,Store_VAM!B2:C273,{2}, FALSE),VLOOKUP(E1600,Store_SRP!B2:C110,{2}, FALSE)))</f>
      </c>
      <c r="G1600" s="1">
        <v>14275</v>
      </c>
      <c r="H1600" s="1" t="s">
        <v>1454</v>
      </c>
      <c r="I1600" s="10" t="s">
        <v>1415</v>
      </c>
      <c r="J1600" s="1">
        <f>VLOOKUP(G1600,Sku_Consolidated!A2:C957, 3, FALSE)</f>
      </c>
      <c r="K1600" s="10">
        <f>IF(J1600="PACK", I1600, 0)</f>
      </c>
      <c r="L1600" s="10">
        <f>IF(J1600="KG", I1600, I1600 * VLOOKUP(G1600,Sku_Consolidated!A2:U957,21,FALSE))</f>
      </c>
      <c r="M1600" s="10" t="s">
        <v>37</v>
      </c>
      <c r="N1600" s="11" t="s">
        <v>4241</v>
      </c>
      <c r="O1600" s="10" t="s">
        <v>4242</v>
      </c>
      <c r="P1600" s="10">
        <f>N1600 - O1600</f>
      </c>
      <c r="Q1600" s="1">
        <f>VLOOKUP(G1600,Sku_Consolidated!A2:G957,7, FALSE)</f>
      </c>
      <c r="R1600" s="1">
        <f>IF(IFERROR(VLOOKUP(E1600,Store_Showcase!B2:H144,7, FALSE), TRUE)=TRUE, IF(IFERROR(VLOOKUP(E1600,Store_SRP!B2:H110,7, FALSE), TRUE)=TRUE,VLOOKUP(E1600,Store_VAM!B2:H273,7, FALSE),VLOOKUP(E1600,Store_SRP!B2:H110,7, FALSE)), VLOOKUP(E1600,Store_Showcase!B2:H144,7, FALSE))</f>
      </c>
      <c r="S1600" s="1">
        <f>IF(IFERROR(VLOOKUP(E1600,Store_Showcase!B2:I144,8, FALSE), TRUE)=TRUE, IF(IFERROR(VLOOKUP(E1600,Store_SRP!B2:I110,8, FALSE), TRUE)=TRUE,VLOOKUP(E1600,Store_VAM!B2:I273,8, FALSE),VLOOKUP(E1600,Store_SRP!B2:I110,8, FALSE)), VLOOKUP(E1600,Store_Showcase!B2:I144,8, FALSE))</f>
      </c>
      <c r="T1600" s="1">
        <f>VLOOKUP(G1600,Sku_Consolidated!A2:R957,18,FALSE)</f>
      </c>
      <c r="U1600" s="1" t="s">
        <v>4230</v>
      </c>
      <c r="V1600" s="1">
        <f>IF(VLOOKUP(G1600,Sku_Consolidated!A2:S957,19,FALSE)="SHOWCASE", VLOOKUP(E1600,Store_Showcase!B2:L144,11, FALSE), IF(VLOOKUP(G1600,Sku_Consolidated!A2:S957,19,FALSE)="VAM",VLOOKUP(E1600,Store_VAM!B2:L273,11, FALSE),VLOOKUP(E1600,Store_SRP!B2:L110,11, FALSE)))</f>
      </c>
      <c r="W1600" s="1">
        <f>VLOOKUP(G1600,Sku_Consolidated!A2:W957,11,FALSE)</f>
      </c>
      <c r="X1600" s="1">
        <f>VLOOKUP(G1600,Sku_Consolidated!A2:H957,8,FALSE)</f>
      </c>
      <c r="Y1600" s="1">
        <f>VLOOKUP(G1600,Sku_Consolidated!A2:I957,9,FALSE)</f>
      </c>
      <c r="Z1600" s="1" t="s">
        <v>41</v>
      </c>
      <c r="AA1600" s="1">
        <f>VLOOKUP(G1600,Sku_Consolidated!A2:E957,5,FALSE)</f>
      </c>
      <c r="AB1600" s="1">
        <f>IF(VLOOKUP(G1600,Sku_Consolidated!A2:S957,19,FALSE)="SHOWCASE", VLOOKUP(E1600,Store_Showcase!B2:N144,13, FALSE), IF(VLOOKUP(G1600,Sku_Consolidated!A2:S957,19,FALSE)="VAM",VLOOKUP(E1600,Store_VAM!B2:N273,13, FALSE),VLOOKUP(E1600,Store_SRP!B2:N110,13, FALSE)))</f>
      </c>
      <c r="AC1600" s="1">
        <f>IF(IFERROR(AB1600,TRUE)=TRUE, "-","OK")</f>
      </c>
      <c r="AD1600" s="11" t="s">
        <v>37</v>
      </c>
      <c r="AE1600" s="11" t="s">
        <v>37</v>
      </c>
      <c r="AF1600" s="1">
        <f>IF(IFERROR(VLOOKUP(E1600,Store_Showcase!B2:H144,{5}, FALSE), TRUE)=TRUE, IF(IFERROR(VLOOKUP(E1600,Store_SRP!B2:H110,{5}, FALSE), TRUE)=TRUE,VLOOKUP(E1600,Store_VAM!B2:H273,{5}, FALSE),VLOOKUP(E1600,Store_SRP!B2:H110,{5}, FALSE)), VLOOKUP(E1600,Store_Showcase!B2:H144,{5}, FALSE))</f>
      </c>
      <c r="AG1600" s="1">
        <f>IF(IFERROR(VLOOKUP(E1600,Store_Showcase!B2:H144,{6}, FALSE), TRUE)=TRUE, IF(IFERROR(VLOOKUP(E1600,Store_SRP!B2:H110,{6}, FALSE), TRUE)=TRUE,VLOOKUP(E1600,Store_VAM!B2:H273,{6}, FALSE),VLOOKUP(E1600,Store_SRP!B2:H110,{6}, FALSE)), VLOOKUP(E1600,Store_Showcase!B2:H144,{6}, FALSE))</f>
      </c>
      <c r="AH1600" s="1">
        <f>VLOOKUP(G1600,Sku_Consolidated!A2:R957,18,FALSE)</f>
      </c>
      <c r="AI1600" s="1">
        <f>VLOOKUP(G1600,Sku_Consolidated!A2:S957,19,FALSE)</f>
      </c>
      <c r="AJ1600" s="1">
        <f>VLOOKUP(G1600,Sku_Consolidated!A2:T957,20,FALSE)</f>
      </c>
    </row>
    <row r="1601" spans="1:36" x14ac:dyDescent="0.25">
      <c r="A1601" s="1">
        <v>2024</v>
      </c>
      <c r="B1601" s="1" t="s">
        <v>31</v>
      </c>
      <c r="C1601" s="1" t="s">
        <v>32</v>
      </c>
      <c r="D1601" s="1" t="s">
        <v>33</v>
      </c>
      <c r="E1601" s="9" t="s">
        <v>4124</v>
      </c>
      <c r="F1601" s="1">
        <f>IF(VLOOKUP(G1601,Sku_Consolidated!A2:S957,{19},FALSE)="SHOWCASE", VLOOKUP(E1601,Store_Showcase!B2:C144,{2}, FALSE), IF(VLOOKUP(G1601,Sku_Consolidated!A2:S957,{19},FALSE)="VAM",VLOOKUP(E1601,Store_VAM!B2:C273,{2}, FALSE),VLOOKUP(E1601,Store_SRP!B2:C110,{2}, FALSE)))</f>
      </c>
      <c r="G1601" s="1">
        <v>14280</v>
      </c>
      <c r="H1601" s="1" t="s">
        <v>1458</v>
      </c>
      <c r="I1601" s="10" t="s">
        <v>4243</v>
      </c>
      <c r="J1601" s="1">
        <f>VLOOKUP(G1601,Sku_Consolidated!A2:C957, 3, FALSE)</f>
      </c>
      <c r="K1601" s="10">
        <f>IF(J1601="PACK", I1601, 0)</f>
      </c>
      <c r="L1601" s="10">
        <f>IF(J1601="KG", I1601, I1601 * VLOOKUP(G1601,Sku_Consolidated!A2:U957,21,FALSE))</f>
      </c>
      <c r="M1601" s="10" t="s">
        <v>37</v>
      </c>
      <c r="N1601" s="11" t="s">
        <v>4244</v>
      </c>
      <c r="O1601" s="10" t="s">
        <v>4245</v>
      </c>
      <c r="P1601" s="10">
        <f>N1601 - O1601</f>
      </c>
      <c r="Q1601" s="1">
        <f>VLOOKUP(G1601,Sku_Consolidated!A2:G957,7, FALSE)</f>
      </c>
      <c r="R1601" s="1">
        <f>IF(IFERROR(VLOOKUP(E1601,Store_Showcase!B2:H144,7, FALSE), TRUE)=TRUE, IF(IFERROR(VLOOKUP(E1601,Store_SRP!B2:H110,7, FALSE), TRUE)=TRUE,VLOOKUP(E1601,Store_VAM!B2:H273,7, FALSE),VLOOKUP(E1601,Store_SRP!B2:H110,7, FALSE)), VLOOKUP(E1601,Store_Showcase!B2:H144,7, FALSE))</f>
      </c>
      <c r="S1601" s="1">
        <f>IF(IFERROR(VLOOKUP(E1601,Store_Showcase!B2:I144,8, FALSE), TRUE)=TRUE, IF(IFERROR(VLOOKUP(E1601,Store_SRP!B2:I110,8, FALSE), TRUE)=TRUE,VLOOKUP(E1601,Store_VAM!B2:I273,8, FALSE),VLOOKUP(E1601,Store_SRP!B2:I110,8, FALSE)), VLOOKUP(E1601,Store_Showcase!B2:I144,8, FALSE))</f>
      </c>
      <c r="T1601" s="1">
        <f>VLOOKUP(G1601,Sku_Consolidated!A2:R957,18,FALSE)</f>
      </c>
      <c r="U1601" s="1" t="s">
        <v>4230</v>
      </c>
      <c r="V1601" s="1">
        <f>IF(VLOOKUP(G1601,Sku_Consolidated!A2:S957,19,FALSE)="SHOWCASE", VLOOKUP(E1601,Store_Showcase!B2:L144,11, FALSE), IF(VLOOKUP(G1601,Sku_Consolidated!A2:S957,19,FALSE)="VAM",VLOOKUP(E1601,Store_VAM!B2:L273,11, FALSE),VLOOKUP(E1601,Store_SRP!B2:L110,11, FALSE)))</f>
      </c>
      <c r="W1601" s="1">
        <f>VLOOKUP(G1601,Sku_Consolidated!A2:W957,11,FALSE)</f>
      </c>
      <c r="X1601" s="1">
        <f>VLOOKUP(G1601,Sku_Consolidated!A2:H957,8,FALSE)</f>
      </c>
      <c r="Y1601" s="1">
        <f>VLOOKUP(G1601,Sku_Consolidated!A2:I957,9,FALSE)</f>
      </c>
      <c r="Z1601" s="1" t="s">
        <v>41</v>
      </c>
      <c r="AA1601" s="1">
        <f>VLOOKUP(G1601,Sku_Consolidated!A2:E957,5,FALSE)</f>
      </c>
      <c r="AB1601" s="1">
        <f>IF(VLOOKUP(G1601,Sku_Consolidated!A2:S957,19,FALSE)="SHOWCASE", VLOOKUP(E1601,Store_Showcase!B2:N144,13, FALSE), IF(VLOOKUP(G1601,Sku_Consolidated!A2:S957,19,FALSE)="VAM",VLOOKUP(E1601,Store_VAM!B2:N273,13, FALSE),VLOOKUP(E1601,Store_SRP!B2:N110,13, FALSE)))</f>
      </c>
      <c r="AC1601" s="1">
        <f>IF(IFERROR(AB1601,TRUE)=TRUE, "-","OK")</f>
      </c>
      <c r="AD1601" s="11" t="s">
        <v>37</v>
      </c>
      <c r="AE1601" s="11" t="s">
        <v>37</v>
      </c>
      <c r="AF1601" s="1">
        <f>IF(IFERROR(VLOOKUP(E1601,Store_Showcase!B2:H144,{5}, FALSE), TRUE)=TRUE, IF(IFERROR(VLOOKUP(E1601,Store_SRP!B2:H110,{5}, FALSE), TRUE)=TRUE,VLOOKUP(E1601,Store_VAM!B2:H273,{5}, FALSE),VLOOKUP(E1601,Store_SRP!B2:H110,{5}, FALSE)), VLOOKUP(E1601,Store_Showcase!B2:H144,{5}, FALSE))</f>
      </c>
      <c r="AG1601" s="1">
        <f>IF(IFERROR(VLOOKUP(E1601,Store_Showcase!B2:H144,{6}, FALSE), TRUE)=TRUE, IF(IFERROR(VLOOKUP(E1601,Store_SRP!B2:H110,{6}, FALSE), TRUE)=TRUE,VLOOKUP(E1601,Store_VAM!B2:H273,{6}, FALSE),VLOOKUP(E1601,Store_SRP!B2:H110,{6}, FALSE)), VLOOKUP(E1601,Store_Showcase!B2:H144,{6}, FALSE))</f>
      </c>
      <c r="AH1601" s="1">
        <f>VLOOKUP(G1601,Sku_Consolidated!A2:R957,18,FALSE)</f>
      </c>
      <c r="AI1601" s="1">
        <f>VLOOKUP(G1601,Sku_Consolidated!A2:S957,19,FALSE)</f>
      </c>
      <c r="AJ1601" s="1">
        <f>VLOOKUP(G1601,Sku_Consolidated!A2:T957,20,FALSE)</f>
      </c>
    </row>
    <row r="1602" spans="1:36" x14ac:dyDescent="0.25">
      <c r="A1602" s="1">
        <v>2024</v>
      </c>
      <c r="B1602" s="1" t="s">
        <v>31</v>
      </c>
      <c r="C1602" s="1" t="s">
        <v>32</v>
      </c>
      <c r="D1602" s="1" t="s">
        <v>33</v>
      </c>
      <c r="E1602" s="9" t="s">
        <v>4124</v>
      </c>
      <c r="F1602" s="1">
        <f>IF(VLOOKUP(G1602,Sku_Consolidated!A2:S957,{19},FALSE)="SHOWCASE", VLOOKUP(E1602,Store_Showcase!B2:C144,{2}, FALSE), IF(VLOOKUP(G1602,Sku_Consolidated!A2:S957,{19},FALSE)="VAM",VLOOKUP(E1602,Store_VAM!B2:C273,{2}, FALSE),VLOOKUP(E1602,Store_SRP!B2:C110,{2}, FALSE)))</f>
      </c>
      <c r="G1602" s="1">
        <v>14281</v>
      </c>
      <c r="H1602" s="1" t="s">
        <v>1621</v>
      </c>
      <c r="I1602" s="10" t="s">
        <v>1033</v>
      </c>
      <c r="J1602" s="1">
        <f>VLOOKUP(G1602,Sku_Consolidated!A2:C957, 3, FALSE)</f>
      </c>
      <c r="K1602" s="10">
        <f>IF(J1602="PACK", I1602, 0)</f>
      </c>
      <c r="L1602" s="10">
        <f>IF(J1602="KG", I1602, I1602 * VLOOKUP(G1602,Sku_Consolidated!A2:U957,21,FALSE))</f>
      </c>
      <c r="M1602" s="10" t="s">
        <v>37</v>
      </c>
      <c r="N1602" s="11" t="s">
        <v>4246</v>
      </c>
      <c r="O1602" s="10" t="s">
        <v>4247</v>
      </c>
      <c r="P1602" s="10">
        <f>N1602 - O1602</f>
      </c>
      <c r="Q1602" s="1">
        <f>VLOOKUP(G1602,Sku_Consolidated!A2:G957,7, FALSE)</f>
      </c>
      <c r="R1602" s="1">
        <f>IF(IFERROR(VLOOKUP(E1602,Store_Showcase!B2:H144,7, FALSE), TRUE)=TRUE, IF(IFERROR(VLOOKUP(E1602,Store_SRP!B2:H110,7, FALSE), TRUE)=TRUE,VLOOKUP(E1602,Store_VAM!B2:H273,7, FALSE),VLOOKUP(E1602,Store_SRP!B2:H110,7, FALSE)), VLOOKUP(E1602,Store_Showcase!B2:H144,7, FALSE))</f>
      </c>
      <c r="S1602" s="1">
        <f>IF(IFERROR(VLOOKUP(E1602,Store_Showcase!B2:I144,8, FALSE), TRUE)=TRUE, IF(IFERROR(VLOOKUP(E1602,Store_SRP!B2:I110,8, FALSE), TRUE)=TRUE,VLOOKUP(E1602,Store_VAM!B2:I273,8, FALSE),VLOOKUP(E1602,Store_SRP!B2:I110,8, FALSE)), VLOOKUP(E1602,Store_Showcase!B2:I144,8, FALSE))</f>
      </c>
      <c r="T1602" s="1">
        <f>VLOOKUP(G1602,Sku_Consolidated!A2:R957,18,FALSE)</f>
      </c>
      <c r="U1602" s="1" t="s">
        <v>4230</v>
      </c>
      <c r="V1602" s="1">
        <f>IF(VLOOKUP(G1602,Sku_Consolidated!A2:S957,19,FALSE)="SHOWCASE", VLOOKUP(E1602,Store_Showcase!B2:L144,11, FALSE), IF(VLOOKUP(G1602,Sku_Consolidated!A2:S957,19,FALSE)="VAM",VLOOKUP(E1602,Store_VAM!B2:L273,11, FALSE),VLOOKUP(E1602,Store_SRP!B2:L110,11, FALSE)))</f>
      </c>
      <c r="W1602" s="1">
        <f>VLOOKUP(G1602,Sku_Consolidated!A2:W957,11,FALSE)</f>
      </c>
      <c r="X1602" s="1">
        <f>VLOOKUP(G1602,Sku_Consolidated!A2:H957,8,FALSE)</f>
      </c>
      <c r="Y1602" s="1">
        <f>VLOOKUP(G1602,Sku_Consolidated!A2:I957,9,FALSE)</f>
      </c>
      <c r="Z1602" s="1" t="s">
        <v>41</v>
      </c>
      <c r="AA1602" s="1">
        <f>VLOOKUP(G1602,Sku_Consolidated!A2:E957,5,FALSE)</f>
      </c>
      <c r="AB1602" s="1">
        <f>IF(VLOOKUP(G1602,Sku_Consolidated!A2:S957,19,FALSE)="SHOWCASE", VLOOKUP(E1602,Store_Showcase!B2:N144,13, FALSE), IF(VLOOKUP(G1602,Sku_Consolidated!A2:S957,19,FALSE)="VAM",VLOOKUP(E1602,Store_VAM!B2:N273,13, FALSE),VLOOKUP(E1602,Store_SRP!B2:N110,13, FALSE)))</f>
      </c>
      <c r="AC1602" s="1">
        <f>IF(IFERROR(AB1602,TRUE)=TRUE, "-","OK")</f>
      </c>
      <c r="AD1602" s="11" t="s">
        <v>37</v>
      </c>
      <c r="AE1602" s="11" t="s">
        <v>37</v>
      </c>
      <c r="AF1602" s="1">
        <f>IF(IFERROR(VLOOKUP(E1602,Store_Showcase!B2:H144,{5}, FALSE), TRUE)=TRUE, IF(IFERROR(VLOOKUP(E1602,Store_SRP!B2:H110,{5}, FALSE), TRUE)=TRUE,VLOOKUP(E1602,Store_VAM!B2:H273,{5}, FALSE),VLOOKUP(E1602,Store_SRP!B2:H110,{5}, FALSE)), VLOOKUP(E1602,Store_Showcase!B2:H144,{5}, FALSE))</f>
      </c>
      <c r="AG1602" s="1">
        <f>IF(IFERROR(VLOOKUP(E1602,Store_Showcase!B2:H144,{6}, FALSE), TRUE)=TRUE, IF(IFERROR(VLOOKUP(E1602,Store_SRP!B2:H110,{6}, FALSE), TRUE)=TRUE,VLOOKUP(E1602,Store_VAM!B2:H273,{6}, FALSE),VLOOKUP(E1602,Store_SRP!B2:H110,{6}, FALSE)), VLOOKUP(E1602,Store_Showcase!B2:H144,{6}, FALSE))</f>
      </c>
      <c r="AH1602" s="1">
        <f>VLOOKUP(G1602,Sku_Consolidated!A2:R957,18,FALSE)</f>
      </c>
      <c r="AI1602" s="1">
        <f>VLOOKUP(G1602,Sku_Consolidated!A2:S957,19,FALSE)</f>
      </c>
      <c r="AJ1602" s="1">
        <f>VLOOKUP(G1602,Sku_Consolidated!A2:T957,20,FALSE)</f>
      </c>
    </row>
    <row r="1603" spans="1:36" x14ac:dyDescent="0.25">
      <c r="A1603" s="1">
        <v>2024</v>
      </c>
      <c r="B1603" s="1" t="s">
        <v>31</v>
      </c>
      <c r="C1603" s="1" t="s">
        <v>32</v>
      </c>
      <c r="D1603" s="1" t="s">
        <v>33</v>
      </c>
      <c r="E1603" s="9" t="s">
        <v>4159</v>
      </c>
      <c r="F1603" s="1">
        <f>IF(VLOOKUP(G1603,Sku_Consolidated!A2:S957,{19},FALSE)="SHOWCASE", VLOOKUP(E1603,Store_Showcase!B2:C144,{2}, FALSE), IF(VLOOKUP(G1603,Sku_Consolidated!A2:S957,{19},FALSE)="VAM",VLOOKUP(E1603,Store_VAM!B2:C273,{2}, FALSE),VLOOKUP(E1603,Store_SRP!B2:C110,{2}, FALSE)))</f>
      </c>
      <c r="G1603" s="1">
        <v>14266</v>
      </c>
      <c r="H1603" s="1" t="s">
        <v>1433</v>
      </c>
      <c r="I1603" s="10" t="s">
        <v>4248</v>
      </c>
      <c r="J1603" s="1">
        <f>VLOOKUP(G1603,Sku_Consolidated!A2:C957, 3, FALSE)</f>
      </c>
      <c r="K1603" s="10">
        <f>IF(J1603="PACK", I1603, 0)</f>
      </c>
      <c r="L1603" s="10">
        <f>IF(J1603="KG", I1603, I1603 * VLOOKUP(G1603,Sku_Consolidated!A2:U957,21,FALSE))</f>
      </c>
      <c r="M1603" s="10" t="s">
        <v>37</v>
      </c>
      <c r="N1603" s="11" t="s">
        <v>4249</v>
      </c>
      <c r="O1603" s="10" t="s">
        <v>4250</v>
      </c>
      <c r="P1603" s="10">
        <f>N1603 - O1603</f>
      </c>
      <c r="Q1603" s="1">
        <f>VLOOKUP(G1603,Sku_Consolidated!A2:G957,7, FALSE)</f>
      </c>
      <c r="R1603" s="1">
        <f>IF(IFERROR(VLOOKUP(E1603,Store_Showcase!B2:H144,7, FALSE), TRUE)=TRUE, IF(IFERROR(VLOOKUP(E1603,Store_SRP!B2:H110,7, FALSE), TRUE)=TRUE,VLOOKUP(E1603,Store_VAM!B2:H273,7, FALSE),VLOOKUP(E1603,Store_SRP!B2:H110,7, FALSE)), VLOOKUP(E1603,Store_Showcase!B2:H144,7, FALSE))</f>
      </c>
      <c r="S1603" s="1">
        <f>IF(IFERROR(VLOOKUP(E1603,Store_Showcase!B2:I144,8, FALSE), TRUE)=TRUE, IF(IFERROR(VLOOKUP(E1603,Store_SRP!B2:I110,8, FALSE), TRUE)=TRUE,VLOOKUP(E1603,Store_VAM!B2:I273,8, FALSE),VLOOKUP(E1603,Store_SRP!B2:I110,8, FALSE)), VLOOKUP(E1603,Store_Showcase!B2:I144,8, FALSE))</f>
      </c>
      <c r="T1603" s="1">
        <f>VLOOKUP(G1603,Sku_Consolidated!A2:R957,18,FALSE)</f>
      </c>
      <c r="U1603" s="1" t="s">
        <v>4251</v>
      </c>
      <c r="V1603" s="1">
        <f>IF(VLOOKUP(G1603,Sku_Consolidated!A2:S957,19,FALSE)="SHOWCASE", VLOOKUP(E1603,Store_Showcase!B2:L144,11, FALSE), IF(VLOOKUP(G1603,Sku_Consolidated!A2:S957,19,FALSE)="VAM",VLOOKUP(E1603,Store_VAM!B2:L273,11, FALSE),VLOOKUP(E1603,Store_SRP!B2:L110,11, FALSE)))</f>
      </c>
      <c r="W1603" s="1">
        <f>VLOOKUP(G1603,Sku_Consolidated!A2:W957,11,FALSE)</f>
      </c>
      <c r="X1603" s="1">
        <f>VLOOKUP(G1603,Sku_Consolidated!A2:H957,8,FALSE)</f>
      </c>
      <c r="Y1603" s="1">
        <f>VLOOKUP(G1603,Sku_Consolidated!A2:I957,9,FALSE)</f>
      </c>
      <c r="Z1603" s="1" t="s">
        <v>41</v>
      </c>
      <c r="AA1603" s="1">
        <f>VLOOKUP(G1603,Sku_Consolidated!A2:E957,5,FALSE)</f>
      </c>
      <c r="AB1603" s="1">
        <f>IF(VLOOKUP(G1603,Sku_Consolidated!A2:S957,19,FALSE)="SHOWCASE", VLOOKUP(E1603,Store_Showcase!B2:N144,13, FALSE), IF(VLOOKUP(G1603,Sku_Consolidated!A2:S957,19,FALSE)="VAM",VLOOKUP(E1603,Store_VAM!B2:N273,13, FALSE),VLOOKUP(E1603,Store_SRP!B2:N110,13, FALSE)))</f>
      </c>
      <c r="AC1603" s="1">
        <f>IF(IFERROR(AB1603,TRUE)=TRUE, "-","OK")</f>
      </c>
      <c r="AD1603" s="11" t="s">
        <v>37</v>
      </c>
      <c r="AE1603" s="11" t="s">
        <v>37</v>
      </c>
      <c r="AF1603" s="1">
        <f>IF(IFERROR(VLOOKUP(E1603,Store_Showcase!B2:H144,{5}, FALSE), TRUE)=TRUE, IF(IFERROR(VLOOKUP(E1603,Store_SRP!B2:H110,{5}, FALSE), TRUE)=TRUE,VLOOKUP(E1603,Store_VAM!B2:H273,{5}, FALSE),VLOOKUP(E1603,Store_SRP!B2:H110,{5}, FALSE)), VLOOKUP(E1603,Store_Showcase!B2:H144,{5}, FALSE))</f>
      </c>
      <c r="AG1603" s="1">
        <f>IF(IFERROR(VLOOKUP(E1603,Store_Showcase!B2:H144,{6}, FALSE), TRUE)=TRUE, IF(IFERROR(VLOOKUP(E1603,Store_SRP!B2:H110,{6}, FALSE), TRUE)=TRUE,VLOOKUP(E1603,Store_VAM!B2:H273,{6}, FALSE),VLOOKUP(E1603,Store_SRP!B2:H110,{6}, FALSE)), VLOOKUP(E1603,Store_Showcase!B2:H144,{6}, FALSE))</f>
      </c>
      <c r="AH1603" s="1">
        <f>VLOOKUP(G1603,Sku_Consolidated!A2:R957,18,FALSE)</f>
      </c>
      <c r="AI1603" s="1">
        <f>VLOOKUP(G1603,Sku_Consolidated!A2:S957,19,FALSE)</f>
      </c>
      <c r="AJ1603" s="1">
        <f>VLOOKUP(G1603,Sku_Consolidated!A2:T957,20,FALSE)</f>
      </c>
    </row>
    <row r="1604" spans="1:36" x14ac:dyDescent="0.25">
      <c r="A1604" s="1">
        <v>2024</v>
      </c>
      <c r="B1604" s="1" t="s">
        <v>31</v>
      </c>
      <c r="C1604" s="1" t="s">
        <v>32</v>
      </c>
      <c r="D1604" s="1" t="s">
        <v>33</v>
      </c>
      <c r="E1604" s="9" t="s">
        <v>4159</v>
      </c>
      <c r="F1604" s="1">
        <f>IF(VLOOKUP(G1604,Sku_Consolidated!A2:S957,{19},FALSE)="SHOWCASE", VLOOKUP(E1604,Store_Showcase!B2:C144,{2}, FALSE), IF(VLOOKUP(G1604,Sku_Consolidated!A2:S957,{19},FALSE)="VAM",VLOOKUP(E1604,Store_VAM!B2:C273,{2}, FALSE),VLOOKUP(E1604,Store_SRP!B2:C110,{2}, FALSE)))</f>
      </c>
      <c r="G1604" s="1">
        <v>14267</v>
      </c>
      <c r="H1604" s="1" t="s">
        <v>1438</v>
      </c>
      <c r="I1604" s="10" t="s">
        <v>4252</v>
      </c>
      <c r="J1604" s="1">
        <f>VLOOKUP(G1604,Sku_Consolidated!A2:C957, 3, FALSE)</f>
      </c>
      <c r="K1604" s="10">
        <f>IF(J1604="PACK", I1604, 0)</f>
      </c>
      <c r="L1604" s="10">
        <f>IF(J1604="KG", I1604, I1604 * VLOOKUP(G1604,Sku_Consolidated!A2:U957,21,FALSE))</f>
      </c>
      <c r="M1604" s="10" t="s">
        <v>37</v>
      </c>
      <c r="N1604" s="11" t="s">
        <v>4253</v>
      </c>
      <c r="O1604" s="10" t="s">
        <v>4254</v>
      </c>
      <c r="P1604" s="10">
        <f>N1604 - O1604</f>
      </c>
      <c r="Q1604" s="1">
        <f>VLOOKUP(G1604,Sku_Consolidated!A2:G957,7, FALSE)</f>
      </c>
      <c r="R1604" s="1">
        <f>IF(IFERROR(VLOOKUP(E1604,Store_Showcase!B2:H144,7, FALSE), TRUE)=TRUE, IF(IFERROR(VLOOKUP(E1604,Store_SRP!B2:H110,7, FALSE), TRUE)=TRUE,VLOOKUP(E1604,Store_VAM!B2:H273,7, FALSE),VLOOKUP(E1604,Store_SRP!B2:H110,7, FALSE)), VLOOKUP(E1604,Store_Showcase!B2:H144,7, FALSE))</f>
      </c>
      <c r="S1604" s="1">
        <f>IF(IFERROR(VLOOKUP(E1604,Store_Showcase!B2:I144,8, FALSE), TRUE)=TRUE, IF(IFERROR(VLOOKUP(E1604,Store_SRP!B2:I110,8, FALSE), TRUE)=TRUE,VLOOKUP(E1604,Store_VAM!B2:I273,8, FALSE),VLOOKUP(E1604,Store_SRP!B2:I110,8, FALSE)), VLOOKUP(E1604,Store_Showcase!B2:I144,8, FALSE))</f>
      </c>
      <c r="T1604" s="1">
        <f>VLOOKUP(G1604,Sku_Consolidated!A2:R957,18,FALSE)</f>
      </c>
      <c r="U1604" s="1" t="s">
        <v>4251</v>
      </c>
      <c r="V1604" s="1">
        <f>IF(VLOOKUP(G1604,Sku_Consolidated!A2:S957,19,FALSE)="SHOWCASE", VLOOKUP(E1604,Store_Showcase!B2:L144,11, FALSE), IF(VLOOKUP(G1604,Sku_Consolidated!A2:S957,19,FALSE)="VAM",VLOOKUP(E1604,Store_VAM!B2:L273,11, FALSE),VLOOKUP(E1604,Store_SRP!B2:L110,11, FALSE)))</f>
      </c>
      <c r="W1604" s="1">
        <f>VLOOKUP(G1604,Sku_Consolidated!A2:W957,11,FALSE)</f>
      </c>
      <c r="X1604" s="1">
        <f>VLOOKUP(G1604,Sku_Consolidated!A2:H957,8,FALSE)</f>
      </c>
      <c r="Y1604" s="1">
        <f>VLOOKUP(G1604,Sku_Consolidated!A2:I957,9,FALSE)</f>
      </c>
      <c r="Z1604" s="1" t="s">
        <v>41</v>
      </c>
      <c r="AA1604" s="1">
        <f>VLOOKUP(G1604,Sku_Consolidated!A2:E957,5,FALSE)</f>
      </c>
      <c r="AB1604" s="1">
        <f>IF(VLOOKUP(G1604,Sku_Consolidated!A2:S957,19,FALSE)="SHOWCASE", VLOOKUP(E1604,Store_Showcase!B2:N144,13, FALSE), IF(VLOOKUP(G1604,Sku_Consolidated!A2:S957,19,FALSE)="VAM",VLOOKUP(E1604,Store_VAM!B2:N273,13, FALSE),VLOOKUP(E1604,Store_SRP!B2:N110,13, FALSE)))</f>
      </c>
      <c r="AC1604" s="1">
        <f>IF(IFERROR(AB1604,TRUE)=TRUE, "-","OK")</f>
      </c>
      <c r="AD1604" s="11" t="s">
        <v>37</v>
      </c>
      <c r="AE1604" s="11" t="s">
        <v>37</v>
      </c>
      <c r="AF1604" s="1">
        <f>IF(IFERROR(VLOOKUP(E1604,Store_Showcase!B2:H144,{5}, FALSE), TRUE)=TRUE, IF(IFERROR(VLOOKUP(E1604,Store_SRP!B2:H110,{5}, FALSE), TRUE)=TRUE,VLOOKUP(E1604,Store_VAM!B2:H273,{5}, FALSE),VLOOKUP(E1604,Store_SRP!B2:H110,{5}, FALSE)), VLOOKUP(E1604,Store_Showcase!B2:H144,{5}, FALSE))</f>
      </c>
      <c r="AG1604" s="1">
        <f>IF(IFERROR(VLOOKUP(E1604,Store_Showcase!B2:H144,{6}, FALSE), TRUE)=TRUE, IF(IFERROR(VLOOKUP(E1604,Store_SRP!B2:H110,{6}, FALSE), TRUE)=TRUE,VLOOKUP(E1604,Store_VAM!B2:H273,{6}, FALSE),VLOOKUP(E1604,Store_SRP!B2:H110,{6}, FALSE)), VLOOKUP(E1604,Store_Showcase!B2:H144,{6}, FALSE))</f>
      </c>
      <c r="AH1604" s="1">
        <f>VLOOKUP(G1604,Sku_Consolidated!A2:R957,18,FALSE)</f>
      </c>
      <c r="AI1604" s="1">
        <f>VLOOKUP(G1604,Sku_Consolidated!A2:S957,19,FALSE)</f>
      </c>
      <c r="AJ1604" s="1">
        <f>VLOOKUP(G1604,Sku_Consolidated!A2:T957,20,FALSE)</f>
      </c>
    </row>
    <row r="1605" spans="1:36" x14ac:dyDescent="0.25">
      <c r="A1605" s="1">
        <v>2024</v>
      </c>
      <c r="B1605" s="1" t="s">
        <v>31</v>
      </c>
      <c r="C1605" s="1" t="s">
        <v>32</v>
      </c>
      <c r="D1605" s="1" t="s">
        <v>33</v>
      </c>
      <c r="E1605" s="9" t="s">
        <v>4159</v>
      </c>
      <c r="F1605" s="1">
        <f>IF(VLOOKUP(G1605,Sku_Consolidated!A2:S957,{19},FALSE)="SHOWCASE", VLOOKUP(E1605,Store_Showcase!B2:C144,{2}, FALSE), IF(VLOOKUP(G1605,Sku_Consolidated!A2:S957,{19},FALSE)="VAM",VLOOKUP(E1605,Store_VAM!B2:C273,{2}, FALSE),VLOOKUP(E1605,Store_SRP!B2:C110,{2}, FALSE)))</f>
      </c>
      <c r="G1605" s="1">
        <v>14268</v>
      </c>
      <c r="H1605" s="1" t="s">
        <v>1442</v>
      </c>
      <c r="I1605" s="10" t="s">
        <v>562</v>
      </c>
      <c r="J1605" s="1">
        <f>VLOOKUP(G1605,Sku_Consolidated!A2:C957, 3, FALSE)</f>
      </c>
      <c r="K1605" s="10">
        <f>IF(J1605="PACK", I1605, 0)</f>
      </c>
      <c r="L1605" s="10">
        <f>IF(J1605="KG", I1605, I1605 * VLOOKUP(G1605,Sku_Consolidated!A2:U957,21,FALSE))</f>
      </c>
      <c r="M1605" s="10" t="s">
        <v>37</v>
      </c>
      <c r="N1605" s="11" t="s">
        <v>4255</v>
      </c>
      <c r="O1605" s="10" t="s">
        <v>4256</v>
      </c>
      <c r="P1605" s="10">
        <f>N1605 - O1605</f>
      </c>
      <c r="Q1605" s="1">
        <f>VLOOKUP(G1605,Sku_Consolidated!A2:G957,7, FALSE)</f>
      </c>
      <c r="R1605" s="1">
        <f>IF(IFERROR(VLOOKUP(E1605,Store_Showcase!B2:H144,7, FALSE), TRUE)=TRUE, IF(IFERROR(VLOOKUP(E1605,Store_SRP!B2:H110,7, FALSE), TRUE)=TRUE,VLOOKUP(E1605,Store_VAM!B2:H273,7, FALSE),VLOOKUP(E1605,Store_SRP!B2:H110,7, FALSE)), VLOOKUP(E1605,Store_Showcase!B2:H144,7, FALSE))</f>
      </c>
      <c r="S1605" s="1">
        <f>IF(IFERROR(VLOOKUP(E1605,Store_Showcase!B2:I144,8, FALSE), TRUE)=TRUE, IF(IFERROR(VLOOKUP(E1605,Store_SRP!B2:I110,8, FALSE), TRUE)=TRUE,VLOOKUP(E1605,Store_VAM!B2:I273,8, FALSE),VLOOKUP(E1605,Store_SRP!B2:I110,8, FALSE)), VLOOKUP(E1605,Store_Showcase!B2:I144,8, FALSE))</f>
      </c>
      <c r="T1605" s="1">
        <f>VLOOKUP(G1605,Sku_Consolidated!A2:R957,18,FALSE)</f>
      </c>
      <c r="U1605" s="1" t="s">
        <v>4251</v>
      </c>
      <c r="V1605" s="1">
        <f>IF(VLOOKUP(G1605,Sku_Consolidated!A2:S957,19,FALSE)="SHOWCASE", VLOOKUP(E1605,Store_Showcase!B2:L144,11, FALSE), IF(VLOOKUP(G1605,Sku_Consolidated!A2:S957,19,FALSE)="VAM",VLOOKUP(E1605,Store_VAM!B2:L273,11, FALSE),VLOOKUP(E1605,Store_SRP!B2:L110,11, FALSE)))</f>
      </c>
      <c r="W1605" s="1">
        <f>VLOOKUP(G1605,Sku_Consolidated!A2:W957,11,FALSE)</f>
      </c>
      <c r="X1605" s="1">
        <f>VLOOKUP(G1605,Sku_Consolidated!A2:H957,8,FALSE)</f>
      </c>
      <c r="Y1605" s="1">
        <f>VLOOKUP(G1605,Sku_Consolidated!A2:I957,9,FALSE)</f>
      </c>
      <c r="Z1605" s="1" t="s">
        <v>41</v>
      </c>
      <c r="AA1605" s="1">
        <f>VLOOKUP(G1605,Sku_Consolidated!A2:E957,5,FALSE)</f>
      </c>
      <c r="AB1605" s="1">
        <f>IF(VLOOKUP(G1605,Sku_Consolidated!A2:S957,19,FALSE)="SHOWCASE", VLOOKUP(E1605,Store_Showcase!B2:N144,13, FALSE), IF(VLOOKUP(G1605,Sku_Consolidated!A2:S957,19,FALSE)="VAM",VLOOKUP(E1605,Store_VAM!B2:N273,13, FALSE),VLOOKUP(E1605,Store_SRP!B2:N110,13, FALSE)))</f>
      </c>
      <c r="AC1605" s="1">
        <f>IF(IFERROR(AB1605,TRUE)=TRUE, "-","OK")</f>
      </c>
      <c r="AD1605" s="11" t="s">
        <v>37</v>
      </c>
      <c r="AE1605" s="11" t="s">
        <v>37</v>
      </c>
      <c r="AF1605" s="1">
        <f>IF(IFERROR(VLOOKUP(E1605,Store_Showcase!B2:H144,{5}, FALSE), TRUE)=TRUE, IF(IFERROR(VLOOKUP(E1605,Store_SRP!B2:H110,{5}, FALSE), TRUE)=TRUE,VLOOKUP(E1605,Store_VAM!B2:H273,{5}, FALSE),VLOOKUP(E1605,Store_SRP!B2:H110,{5}, FALSE)), VLOOKUP(E1605,Store_Showcase!B2:H144,{5}, FALSE))</f>
      </c>
      <c r="AG1605" s="1">
        <f>IF(IFERROR(VLOOKUP(E1605,Store_Showcase!B2:H144,{6}, FALSE), TRUE)=TRUE, IF(IFERROR(VLOOKUP(E1605,Store_SRP!B2:H110,{6}, FALSE), TRUE)=TRUE,VLOOKUP(E1605,Store_VAM!B2:H273,{6}, FALSE),VLOOKUP(E1605,Store_SRP!B2:H110,{6}, FALSE)), VLOOKUP(E1605,Store_Showcase!B2:H144,{6}, FALSE))</f>
      </c>
      <c r="AH1605" s="1">
        <f>VLOOKUP(G1605,Sku_Consolidated!A2:R957,18,FALSE)</f>
      </c>
      <c r="AI1605" s="1">
        <f>VLOOKUP(G1605,Sku_Consolidated!A2:S957,19,FALSE)</f>
      </c>
      <c r="AJ1605" s="1">
        <f>VLOOKUP(G1605,Sku_Consolidated!A2:T957,20,FALSE)</f>
      </c>
    </row>
    <row r="1606" spans="1:36" x14ac:dyDescent="0.25">
      <c r="A1606" s="1">
        <v>2024</v>
      </c>
      <c r="B1606" s="1" t="s">
        <v>31</v>
      </c>
      <c r="C1606" s="1" t="s">
        <v>32</v>
      </c>
      <c r="D1606" s="1" t="s">
        <v>33</v>
      </c>
      <c r="E1606" s="9" t="s">
        <v>4159</v>
      </c>
      <c r="F1606" s="1">
        <f>IF(VLOOKUP(G1606,Sku_Consolidated!A2:S957,{19},FALSE)="SHOWCASE", VLOOKUP(E1606,Store_Showcase!B2:C144,{2}, FALSE), IF(VLOOKUP(G1606,Sku_Consolidated!A2:S957,{19},FALSE)="VAM",VLOOKUP(E1606,Store_VAM!B2:C273,{2}, FALSE),VLOOKUP(E1606,Store_SRP!B2:C110,{2}, FALSE)))</f>
      </c>
      <c r="G1606" s="1">
        <v>14269</v>
      </c>
      <c r="H1606" s="1" t="s">
        <v>1446</v>
      </c>
      <c r="I1606" s="10" t="s">
        <v>4257</v>
      </c>
      <c r="J1606" s="1">
        <f>VLOOKUP(G1606,Sku_Consolidated!A2:C957, 3, FALSE)</f>
      </c>
      <c r="K1606" s="10">
        <f>IF(J1606="PACK", I1606, 0)</f>
      </c>
      <c r="L1606" s="10">
        <f>IF(J1606="KG", I1606, I1606 * VLOOKUP(G1606,Sku_Consolidated!A2:U957,21,FALSE))</f>
      </c>
      <c r="M1606" s="10" t="s">
        <v>37</v>
      </c>
      <c r="N1606" s="11" t="s">
        <v>4258</v>
      </c>
      <c r="O1606" s="10" t="s">
        <v>4259</v>
      </c>
      <c r="P1606" s="10">
        <f>N1606 - O1606</f>
      </c>
      <c r="Q1606" s="1">
        <f>VLOOKUP(G1606,Sku_Consolidated!A2:G957,7, FALSE)</f>
      </c>
      <c r="R1606" s="1">
        <f>IF(IFERROR(VLOOKUP(E1606,Store_Showcase!B2:H144,7, FALSE), TRUE)=TRUE, IF(IFERROR(VLOOKUP(E1606,Store_SRP!B2:H110,7, FALSE), TRUE)=TRUE,VLOOKUP(E1606,Store_VAM!B2:H273,7, FALSE),VLOOKUP(E1606,Store_SRP!B2:H110,7, FALSE)), VLOOKUP(E1606,Store_Showcase!B2:H144,7, FALSE))</f>
      </c>
      <c r="S1606" s="1">
        <f>IF(IFERROR(VLOOKUP(E1606,Store_Showcase!B2:I144,8, FALSE), TRUE)=TRUE, IF(IFERROR(VLOOKUP(E1606,Store_SRP!B2:I110,8, FALSE), TRUE)=TRUE,VLOOKUP(E1606,Store_VAM!B2:I273,8, FALSE),VLOOKUP(E1606,Store_SRP!B2:I110,8, FALSE)), VLOOKUP(E1606,Store_Showcase!B2:I144,8, FALSE))</f>
      </c>
      <c r="T1606" s="1">
        <f>VLOOKUP(G1606,Sku_Consolidated!A2:R957,18,FALSE)</f>
      </c>
      <c r="U1606" s="1" t="s">
        <v>4251</v>
      </c>
      <c r="V1606" s="1">
        <f>IF(VLOOKUP(G1606,Sku_Consolidated!A2:S957,19,FALSE)="SHOWCASE", VLOOKUP(E1606,Store_Showcase!B2:L144,11, FALSE), IF(VLOOKUP(G1606,Sku_Consolidated!A2:S957,19,FALSE)="VAM",VLOOKUP(E1606,Store_VAM!B2:L273,11, FALSE),VLOOKUP(E1606,Store_SRP!B2:L110,11, FALSE)))</f>
      </c>
      <c r="W1606" s="1">
        <f>VLOOKUP(G1606,Sku_Consolidated!A2:W957,11,FALSE)</f>
      </c>
      <c r="X1606" s="1">
        <f>VLOOKUP(G1606,Sku_Consolidated!A2:H957,8,FALSE)</f>
      </c>
      <c r="Y1606" s="1">
        <f>VLOOKUP(G1606,Sku_Consolidated!A2:I957,9,FALSE)</f>
      </c>
      <c r="Z1606" s="1" t="s">
        <v>41</v>
      </c>
      <c r="AA1606" s="1">
        <f>VLOOKUP(G1606,Sku_Consolidated!A2:E957,5,FALSE)</f>
      </c>
      <c r="AB1606" s="1">
        <f>IF(VLOOKUP(G1606,Sku_Consolidated!A2:S957,19,FALSE)="SHOWCASE", VLOOKUP(E1606,Store_Showcase!B2:N144,13, FALSE), IF(VLOOKUP(G1606,Sku_Consolidated!A2:S957,19,FALSE)="VAM",VLOOKUP(E1606,Store_VAM!B2:N273,13, FALSE),VLOOKUP(E1606,Store_SRP!B2:N110,13, FALSE)))</f>
      </c>
      <c r="AC1606" s="1">
        <f>IF(IFERROR(AB1606,TRUE)=TRUE, "-","OK")</f>
      </c>
      <c r="AD1606" s="11" t="s">
        <v>37</v>
      </c>
      <c r="AE1606" s="11" t="s">
        <v>37</v>
      </c>
      <c r="AF1606" s="1">
        <f>IF(IFERROR(VLOOKUP(E1606,Store_Showcase!B2:H144,{5}, FALSE), TRUE)=TRUE, IF(IFERROR(VLOOKUP(E1606,Store_SRP!B2:H110,{5}, FALSE), TRUE)=TRUE,VLOOKUP(E1606,Store_VAM!B2:H273,{5}, FALSE),VLOOKUP(E1606,Store_SRP!B2:H110,{5}, FALSE)), VLOOKUP(E1606,Store_Showcase!B2:H144,{5}, FALSE))</f>
      </c>
      <c r="AG1606" s="1">
        <f>IF(IFERROR(VLOOKUP(E1606,Store_Showcase!B2:H144,{6}, FALSE), TRUE)=TRUE, IF(IFERROR(VLOOKUP(E1606,Store_SRP!B2:H110,{6}, FALSE), TRUE)=TRUE,VLOOKUP(E1606,Store_VAM!B2:H273,{6}, FALSE),VLOOKUP(E1606,Store_SRP!B2:H110,{6}, FALSE)), VLOOKUP(E1606,Store_Showcase!B2:H144,{6}, FALSE))</f>
      </c>
      <c r="AH1606" s="1">
        <f>VLOOKUP(G1606,Sku_Consolidated!A2:R957,18,FALSE)</f>
      </c>
      <c r="AI1606" s="1">
        <f>VLOOKUP(G1606,Sku_Consolidated!A2:S957,19,FALSE)</f>
      </c>
      <c r="AJ1606" s="1">
        <f>VLOOKUP(G1606,Sku_Consolidated!A2:T957,20,FALSE)</f>
      </c>
    </row>
    <row r="1607" spans="1:36" x14ac:dyDescent="0.25">
      <c r="A1607" s="1">
        <v>2024</v>
      </c>
      <c r="B1607" s="1" t="s">
        <v>31</v>
      </c>
      <c r="C1607" s="1" t="s">
        <v>32</v>
      </c>
      <c r="D1607" s="1" t="s">
        <v>33</v>
      </c>
      <c r="E1607" s="9" t="s">
        <v>4159</v>
      </c>
      <c r="F1607" s="1">
        <f>IF(VLOOKUP(G1607,Sku_Consolidated!A2:S957,{19},FALSE)="SHOWCASE", VLOOKUP(E1607,Store_Showcase!B2:C144,{2}, FALSE), IF(VLOOKUP(G1607,Sku_Consolidated!A2:S957,{19},FALSE)="VAM",VLOOKUP(E1607,Store_VAM!B2:C273,{2}, FALSE),VLOOKUP(E1607,Store_SRP!B2:C110,{2}, FALSE)))</f>
      </c>
      <c r="G1607" s="1">
        <v>14270</v>
      </c>
      <c r="H1607" s="1" t="s">
        <v>1450</v>
      </c>
      <c r="I1607" s="10" t="s">
        <v>1215</v>
      </c>
      <c r="J1607" s="1">
        <f>VLOOKUP(G1607,Sku_Consolidated!A2:C957, 3, FALSE)</f>
      </c>
      <c r="K1607" s="10">
        <f>IF(J1607="PACK", I1607, 0)</f>
      </c>
      <c r="L1607" s="10">
        <f>IF(J1607="KG", I1607, I1607 * VLOOKUP(G1607,Sku_Consolidated!A2:U957,21,FALSE))</f>
      </c>
      <c r="M1607" s="10" t="s">
        <v>37</v>
      </c>
      <c r="N1607" s="11" t="s">
        <v>2852</v>
      </c>
      <c r="O1607" s="10" t="s">
        <v>2853</v>
      </c>
      <c r="P1607" s="10">
        <f>N1607 - O1607</f>
      </c>
      <c r="Q1607" s="1">
        <f>VLOOKUP(G1607,Sku_Consolidated!A2:G957,7, FALSE)</f>
      </c>
      <c r="R1607" s="1">
        <f>IF(IFERROR(VLOOKUP(E1607,Store_Showcase!B2:H144,7, FALSE), TRUE)=TRUE, IF(IFERROR(VLOOKUP(E1607,Store_SRP!B2:H110,7, FALSE), TRUE)=TRUE,VLOOKUP(E1607,Store_VAM!B2:H273,7, FALSE),VLOOKUP(E1607,Store_SRP!B2:H110,7, FALSE)), VLOOKUP(E1607,Store_Showcase!B2:H144,7, FALSE))</f>
      </c>
      <c r="S1607" s="1">
        <f>IF(IFERROR(VLOOKUP(E1607,Store_Showcase!B2:I144,8, FALSE), TRUE)=TRUE, IF(IFERROR(VLOOKUP(E1607,Store_SRP!B2:I110,8, FALSE), TRUE)=TRUE,VLOOKUP(E1607,Store_VAM!B2:I273,8, FALSE),VLOOKUP(E1607,Store_SRP!B2:I110,8, FALSE)), VLOOKUP(E1607,Store_Showcase!B2:I144,8, FALSE))</f>
      </c>
      <c r="T1607" s="1">
        <f>VLOOKUP(G1607,Sku_Consolidated!A2:R957,18,FALSE)</f>
      </c>
      <c r="U1607" s="1" t="s">
        <v>4251</v>
      </c>
      <c r="V1607" s="1">
        <f>IF(VLOOKUP(G1607,Sku_Consolidated!A2:S957,19,FALSE)="SHOWCASE", VLOOKUP(E1607,Store_Showcase!B2:L144,11, FALSE), IF(VLOOKUP(G1607,Sku_Consolidated!A2:S957,19,FALSE)="VAM",VLOOKUP(E1607,Store_VAM!B2:L273,11, FALSE),VLOOKUP(E1607,Store_SRP!B2:L110,11, FALSE)))</f>
      </c>
      <c r="W1607" s="1">
        <f>VLOOKUP(G1607,Sku_Consolidated!A2:W957,11,FALSE)</f>
      </c>
      <c r="X1607" s="1">
        <f>VLOOKUP(G1607,Sku_Consolidated!A2:H957,8,FALSE)</f>
      </c>
      <c r="Y1607" s="1">
        <f>VLOOKUP(G1607,Sku_Consolidated!A2:I957,9,FALSE)</f>
      </c>
      <c r="Z1607" s="1" t="s">
        <v>41</v>
      </c>
      <c r="AA1607" s="1">
        <f>VLOOKUP(G1607,Sku_Consolidated!A2:E957,5,FALSE)</f>
      </c>
      <c r="AB1607" s="1">
        <f>IF(VLOOKUP(G1607,Sku_Consolidated!A2:S957,19,FALSE)="SHOWCASE", VLOOKUP(E1607,Store_Showcase!B2:N144,13, FALSE), IF(VLOOKUP(G1607,Sku_Consolidated!A2:S957,19,FALSE)="VAM",VLOOKUP(E1607,Store_VAM!B2:N273,13, FALSE),VLOOKUP(E1607,Store_SRP!B2:N110,13, FALSE)))</f>
      </c>
      <c r="AC1607" s="1">
        <f>IF(IFERROR(AB1607,TRUE)=TRUE, "-","OK")</f>
      </c>
      <c r="AD1607" s="11" t="s">
        <v>37</v>
      </c>
      <c r="AE1607" s="11" t="s">
        <v>37</v>
      </c>
      <c r="AF1607" s="1">
        <f>IF(IFERROR(VLOOKUP(E1607,Store_Showcase!B2:H144,{5}, FALSE), TRUE)=TRUE, IF(IFERROR(VLOOKUP(E1607,Store_SRP!B2:H110,{5}, FALSE), TRUE)=TRUE,VLOOKUP(E1607,Store_VAM!B2:H273,{5}, FALSE),VLOOKUP(E1607,Store_SRP!B2:H110,{5}, FALSE)), VLOOKUP(E1607,Store_Showcase!B2:H144,{5}, FALSE))</f>
      </c>
      <c r="AG1607" s="1">
        <f>IF(IFERROR(VLOOKUP(E1607,Store_Showcase!B2:H144,{6}, FALSE), TRUE)=TRUE, IF(IFERROR(VLOOKUP(E1607,Store_SRP!B2:H110,{6}, FALSE), TRUE)=TRUE,VLOOKUP(E1607,Store_VAM!B2:H273,{6}, FALSE),VLOOKUP(E1607,Store_SRP!B2:H110,{6}, FALSE)), VLOOKUP(E1607,Store_Showcase!B2:H144,{6}, FALSE))</f>
      </c>
      <c r="AH1607" s="1">
        <f>VLOOKUP(G1607,Sku_Consolidated!A2:R957,18,FALSE)</f>
      </c>
      <c r="AI1607" s="1">
        <f>VLOOKUP(G1607,Sku_Consolidated!A2:S957,19,FALSE)</f>
      </c>
      <c r="AJ1607" s="1">
        <f>VLOOKUP(G1607,Sku_Consolidated!A2:T957,20,FALSE)</f>
      </c>
    </row>
    <row r="1608" spans="1:36" x14ac:dyDescent="0.25">
      <c r="A1608" s="1">
        <v>2024</v>
      </c>
      <c r="B1608" s="1" t="s">
        <v>31</v>
      </c>
      <c r="C1608" s="1" t="s">
        <v>32</v>
      </c>
      <c r="D1608" s="1" t="s">
        <v>33</v>
      </c>
      <c r="E1608" s="9" t="s">
        <v>4159</v>
      </c>
      <c r="F1608" s="1">
        <f>IF(VLOOKUP(G1608,Sku_Consolidated!A2:S957,{19},FALSE)="SHOWCASE", VLOOKUP(E1608,Store_Showcase!B2:C144,{2}, FALSE), IF(VLOOKUP(G1608,Sku_Consolidated!A2:S957,{19},FALSE)="VAM",VLOOKUP(E1608,Store_VAM!B2:C273,{2}, FALSE),VLOOKUP(E1608,Store_SRP!B2:C110,{2}, FALSE)))</f>
      </c>
      <c r="G1608" s="1">
        <v>14275</v>
      </c>
      <c r="H1608" s="1" t="s">
        <v>1454</v>
      </c>
      <c r="I1608" s="10" t="s">
        <v>4260</v>
      </c>
      <c r="J1608" s="1">
        <f>VLOOKUP(G1608,Sku_Consolidated!A2:C957, 3, FALSE)</f>
      </c>
      <c r="K1608" s="10">
        <f>IF(J1608="PACK", I1608, 0)</f>
      </c>
      <c r="L1608" s="10">
        <f>IF(J1608="KG", I1608, I1608 * VLOOKUP(G1608,Sku_Consolidated!A2:U957,21,FALSE))</f>
      </c>
      <c r="M1608" s="10" t="s">
        <v>37</v>
      </c>
      <c r="N1608" s="11" t="s">
        <v>4261</v>
      </c>
      <c r="O1608" s="10" t="s">
        <v>4262</v>
      </c>
      <c r="P1608" s="10">
        <f>N1608 - O1608</f>
      </c>
      <c r="Q1608" s="1">
        <f>VLOOKUP(G1608,Sku_Consolidated!A2:G957,7, FALSE)</f>
      </c>
      <c r="R1608" s="1">
        <f>IF(IFERROR(VLOOKUP(E1608,Store_Showcase!B2:H144,7, FALSE), TRUE)=TRUE, IF(IFERROR(VLOOKUP(E1608,Store_SRP!B2:H110,7, FALSE), TRUE)=TRUE,VLOOKUP(E1608,Store_VAM!B2:H273,7, FALSE),VLOOKUP(E1608,Store_SRP!B2:H110,7, FALSE)), VLOOKUP(E1608,Store_Showcase!B2:H144,7, FALSE))</f>
      </c>
      <c r="S1608" s="1">
        <f>IF(IFERROR(VLOOKUP(E1608,Store_Showcase!B2:I144,8, FALSE), TRUE)=TRUE, IF(IFERROR(VLOOKUP(E1608,Store_SRP!B2:I110,8, FALSE), TRUE)=TRUE,VLOOKUP(E1608,Store_VAM!B2:I273,8, FALSE),VLOOKUP(E1608,Store_SRP!B2:I110,8, FALSE)), VLOOKUP(E1608,Store_Showcase!B2:I144,8, FALSE))</f>
      </c>
      <c r="T1608" s="1">
        <f>VLOOKUP(G1608,Sku_Consolidated!A2:R957,18,FALSE)</f>
      </c>
      <c r="U1608" s="1" t="s">
        <v>4251</v>
      </c>
      <c r="V1608" s="1">
        <f>IF(VLOOKUP(G1608,Sku_Consolidated!A2:S957,19,FALSE)="SHOWCASE", VLOOKUP(E1608,Store_Showcase!B2:L144,11, FALSE), IF(VLOOKUP(G1608,Sku_Consolidated!A2:S957,19,FALSE)="VAM",VLOOKUP(E1608,Store_VAM!B2:L273,11, FALSE),VLOOKUP(E1608,Store_SRP!B2:L110,11, FALSE)))</f>
      </c>
      <c r="W1608" s="1">
        <f>VLOOKUP(G1608,Sku_Consolidated!A2:W957,11,FALSE)</f>
      </c>
      <c r="X1608" s="1">
        <f>VLOOKUP(G1608,Sku_Consolidated!A2:H957,8,FALSE)</f>
      </c>
      <c r="Y1608" s="1">
        <f>VLOOKUP(G1608,Sku_Consolidated!A2:I957,9,FALSE)</f>
      </c>
      <c r="Z1608" s="1" t="s">
        <v>41</v>
      </c>
      <c r="AA1608" s="1">
        <f>VLOOKUP(G1608,Sku_Consolidated!A2:E957,5,FALSE)</f>
      </c>
      <c r="AB1608" s="1">
        <f>IF(VLOOKUP(G1608,Sku_Consolidated!A2:S957,19,FALSE)="SHOWCASE", VLOOKUP(E1608,Store_Showcase!B2:N144,13, FALSE), IF(VLOOKUP(G1608,Sku_Consolidated!A2:S957,19,FALSE)="VAM",VLOOKUP(E1608,Store_VAM!B2:N273,13, FALSE),VLOOKUP(E1608,Store_SRP!B2:N110,13, FALSE)))</f>
      </c>
      <c r="AC1608" s="1">
        <f>IF(IFERROR(AB1608,TRUE)=TRUE, "-","OK")</f>
      </c>
      <c r="AD1608" s="11" t="s">
        <v>37</v>
      </c>
      <c r="AE1608" s="11" t="s">
        <v>37</v>
      </c>
      <c r="AF1608" s="1">
        <f>IF(IFERROR(VLOOKUP(E1608,Store_Showcase!B2:H144,{5}, FALSE), TRUE)=TRUE, IF(IFERROR(VLOOKUP(E1608,Store_SRP!B2:H110,{5}, FALSE), TRUE)=TRUE,VLOOKUP(E1608,Store_VAM!B2:H273,{5}, FALSE),VLOOKUP(E1608,Store_SRP!B2:H110,{5}, FALSE)), VLOOKUP(E1608,Store_Showcase!B2:H144,{5}, FALSE))</f>
      </c>
      <c r="AG1608" s="1">
        <f>IF(IFERROR(VLOOKUP(E1608,Store_Showcase!B2:H144,{6}, FALSE), TRUE)=TRUE, IF(IFERROR(VLOOKUP(E1608,Store_SRP!B2:H110,{6}, FALSE), TRUE)=TRUE,VLOOKUP(E1608,Store_VAM!B2:H273,{6}, FALSE),VLOOKUP(E1608,Store_SRP!B2:H110,{6}, FALSE)), VLOOKUP(E1608,Store_Showcase!B2:H144,{6}, FALSE))</f>
      </c>
      <c r="AH1608" s="1">
        <f>VLOOKUP(G1608,Sku_Consolidated!A2:R957,18,FALSE)</f>
      </c>
      <c r="AI1608" s="1">
        <f>VLOOKUP(G1608,Sku_Consolidated!A2:S957,19,FALSE)</f>
      </c>
      <c r="AJ1608" s="1">
        <f>VLOOKUP(G1608,Sku_Consolidated!A2:T957,20,FALSE)</f>
      </c>
    </row>
    <row r="1609" spans="1:36" x14ac:dyDescent="0.25">
      <c r="A1609" s="1">
        <v>2024</v>
      </c>
      <c r="B1609" s="1" t="s">
        <v>31</v>
      </c>
      <c r="C1609" s="1" t="s">
        <v>32</v>
      </c>
      <c r="D1609" s="1" t="s">
        <v>33</v>
      </c>
      <c r="E1609" s="9" t="s">
        <v>4159</v>
      </c>
      <c r="F1609" s="1">
        <f>IF(VLOOKUP(G1609,Sku_Consolidated!A2:S957,{19},FALSE)="SHOWCASE", VLOOKUP(E1609,Store_Showcase!B2:C144,{2}, FALSE), IF(VLOOKUP(G1609,Sku_Consolidated!A2:S957,{19},FALSE)="VAM",VLOOKUP(E1609,Store_VAM!B2:C273,{2}, FALSE),VLOOKUP(E1609,Store_SRP!B2:C110,{2}, FALSE)))</f>
      </c>
      <c r="G1609" s="1">
        <v>14280</v>
      </c>
      <c r="H1609" s="1" t="s">
        <v>1458</v>
      </c>
      <c r="I1609" s="10" t="s">
        <v>4263</v>
      </c>
      <c r="J1609" s="1">
        <f>VLOOKUP(G1609,Sku_Consolidated!A2:C957, 3, FALSE)</f>
      </c>
      <c r="K1609" s="10">
        <f>IF(J1609="PACK", I1609, 0)</f>
      </c>
      <c r="L1609" s="10">
        <f>IF(J1609="KG", I1609, I1609 * VLOOKUP(G1609,Sku_Consolidated!A2:U957,21,FALSE))</f>
      </c>
      <c r="M1609" s="10" t="s">
        <v>37</v>
      </c>
      <c r="N1609" s="11" t="s">
        <v>4264</v>
      </c>
      <c r="O1609" s="10" t="s">
        <v>4265</v>
      </c>
      <c r="P1609" s="10">
        <f>N1609 - O1609</f>
      </c>
      <c r="Q1609" s="1">
        <f>VLOOKUP(G1609,Sku_Consolidated!A2:G957,7, FALSE)</f>
      </c>
      <c r="R1609" s="1">
        <f>IF(IFERROR(VLOOKUP(E1609,Store_Showcase!B2:H144,7, FALSE), TRUE)=TRUE, IF(IFERROR(VLOOKUP(E1609,Store_SRP!B2:H110,7, FALSE), TRUE)=TRUE,VLOOKUP(E1609,Store_VAM!B2:H273,7, FALSE),VLOOKUP(E1609,Store_SRP!B2:H110,7, FALSE)), VLOOKUP(E1609,Store_Showcase!B2:H144,7, FALSE))</f>
      </c>
      <c r="S1609" s="1">
        <f>IF(IFERROR(VLOOKUP(E1609,Store_Showcase!B2:I144,8, FALSE), TRUE)=TRUE, IF(IFERROR(VLOOKUP(E1609,Store_SRP!B2:I110,8, FALSE), TRUE)=TRUE,VLOOKUP(E1609,Store_VAM!B2:I273,8, FALSE),VLOOKUP(E1609,Store_SRP!B2:I110,8, FALSE)), VLOOKUP(E1609,Store_Showcase!B2:I144,8, FALSE))</f>
      </c>
      <c r="T1609" s="1">
        <f>VLOOKUP(G1609,Sku_Consolidated!A2:R957,18,FALSE)</f>
      </c>
      <c r="U1609" s="1" t="s">
        <v>4251</v>
      </c>
      <c r="V1609" s="1">
        <f>IF(VLOOKUP(G1609,Sku_Consolidated!A2:S957,19,FALSE)="SHOWCASE", VLOOKUP(E1609,Store_Showcase!B2:L144,11, FALSE), IF(VLOOKUP(G1609,Sku_Consolidated!A2:S957,19,FALSE)="VAM",VLOOKUP(E1609,Store_VAM!B2:L273,11, FALSE),VLOOKUP(E1609,Store_SRP!B2:L110,11, FALSE)))</f>
      </c>
      <c r="W1609" s="1">
        <f>VLOOKUP(G1609,Sku_Consolidated!A2:W957,11,FALSE)</f>
      </c>
      <c r="X1609" s="1">
        <f>VLOOKUP(G1609,Sku_Consolidated!A2:H957,8,FALSE)</f>
      </c>
      <c r="Y1609" s="1">
        <f>VLOOKUP(G1609,Sku_Consolidated!A2:I957,9,FALSE)</f>
      </c>
      <c r="Z1609" s="1" t="s">
        <v>41</v>
      </c>
      <c r="AA1609" s="1">
        <f>VLOOKUP(G1609,Sku_Consolidated!A2:E957,5,FALSE)</f>
      </c>
      <c r="AB1609" s="1">
        <f>IF(VLOOKUP(G1609,Sku_Consolidated!A2:S957,19,FALSE)="SHOWCASE", VLOOKUP(E1609,Store_Showcase!B2:N144,13, FALSE), IF(VLOOKUP(G1609,Sku_Consolidated!A2:S957,19,FALSE)="VAM",VLOOKUP(E1609,Store_VAM!B2:N273,13, FALSE),VLOOKUP(E1609,Store_SRP!B2:N110,13, FALSE)))</f>
      </c>
      <c r="AC1609" s="1">
        <f>IF(IFERROR(AB1609,TRUE)=TRUE, "-","OK")</f>
      </c>
      <c r="AD1609" s="11" t="s">
        <v>37</v>
      </c>
      <c r="AE1609" s="11" t="s">
        <v>37</v>
      </c>
      <c r="AF1609" s="1">
        <f>IF(IFERROR(VLOOKUP(E1609,Store_Showcase!B2:H144,{5}, FALSE), TRUE)=TRUE, IF(IFERROR(VLOOKUP(E1609,Store_SRP!B2:H110,{5}, FALSE), TRUE)=TRUE,VLOOKUP(E1609,Store_VAM!B2:H273,{5}, FALSE),VLOOKUP(E1609,Store_SRP!B2:H110,{5}, FALSE)), VLOOKUP(E1609,Store_Showcase!B2:H144,{5}, FALSE))</f>
      </c>
      <c r="AG1609" s="1">
        <f>IF(IFERROR(VLOOKUP(E1609,Store_Showcase!B2:H144,{6}, FALSE), TRUE)=TRUE, IF(IFERROR(VLOOKUP(E1609,Store_SRP!B2:H110,{6}, FALSE), TRUE)=TRUE,VLOOKUP(E1609,Store_VAM!B2:H273,{6}, FALSE),VLOOKUP(E1609,Store_SRP!B2:H110,{6}, FALSE)), VLOOKUP(E1609,Store_Showcase!B2:H144,{6}, FALSE))</f>
      </c>
      <c r="AH1609" s="1">
        <f>VLOOKUP(G1609,Sku_Consolidated!A2:R957,18,FALSE)</f>
      </c>
      <c r="AI1609" s="1">
        <f>VLOOKUP(G1609,Sku_Consolidated!A2:S957,19,FALSE)</f>
      </c>
      <c r="AJ1609" s="1">
        <f>VLOOKUP(G1609,Sku_Consolidated!A2:T957,20,FALSE)</f>
      </c>
    </row>
    <row r="1610" spans="1:36" x14ac:dyDescent="0.25">
      <c r="A1610" s="1">
        <v>2024</v>
      </c>
      <c r="B1610" s="1" t="s">
        <v>31</v>
      </c>
      <c r="C1610" s="1" t="s">
        <v>32</v>
      </c>
      <c r="D1610" s="1" t="s">
        <v>33</v>
      </c>
      <c r="E1610" s="9" t="s">
        <v>4159</v>
      </c>
      <c r="F1610" s="1">
        <f>IF(VLOOKUP(G1610,Sku_Consolidated!A2:S957,{19},FALSE)="SHOWCASE", VLOOKUP(E1610,Store_Showcase!B2:C144,{2}, FALSE), IF(VLOOKUP(G1610,Sku_Consolidated!A2:S957,{19},FALSE)="VAM",VLOOKUP(E1610,Store_VAM!B2:C273,{2}, FALSE),VLOOKUP(E1610,Store_SRP!B2:C110,{2}, FALSE)))</f>
      </c>
      <c r="G1610" s="1">
        <v>14281</v>
      </c>
      <c r="H1610" s="1" t="s">
        <v>1621</v>
      </c>
      <c r="I1610" s="10" t="s">
        <v>352</v>
      </c>
      <c r="J1610" s="1">
        <f>VLOOKUP(G1610,Sku_Consolidated!A2:C957, 3, FALSE)</f>
      </c>
      <c r="K1610" s="10">
        <f>IF(J1610="PACK", I1610, 0)</f>
      </c>
      <c r="L1610" s="10">
        <f>IF(J1610="KG", I1610, I1610 * VLOOKUP(G1610,Sku_Consolidated!A2:U957,21,FALSE))</f>
      </c>
      <c r="M1610" s="10" t="s">
        <v>37</v>
      </c>
      <c r="N1610" s="11" t="s">
        <v>4266</v>
      </c>
      <c r="O1610" s="10" t="s">
        <v>4267</v>
      </c>
      <c r="P1610" s="10">
        <f>N1610 - O1610</f>
      </c>
      <c r="Q1610" s="1">
        <f>VLOOKUP(G1610,Sku_Consolidated!A2:G957,7, FALSE)</f>
      </c>
      <c r="R1610" s="1">
        <f>IF(IFERROR(VLOOKUP(E1610,Store_Showcase!B2:H144,7, FALSE), TRUE)=TRUE, IF(IFERROR(VLOOKUP(E1610,Store_SRP!B2:H110,7, FALSE), TRUE)=TRUE,VLOOKUP(E1610,Store_VAM!B2:H273,7, FALSE),VLOOKUP(E1610,Store_SRP!B2:H110,7, FALSE)), VLOOKUP(E1610,Store_Showcase!B2:H144,7, FALSE))</f>
      </c>
      <c r="S1610" s="1">
        <f>IF(IFERROR(VLOOKUP(E1610,Store_Showcase!B2:I144,8, FALSE), TRUE)=TRUE, IF(IFERROR(VLOOKUP(E1610,Store_SRP!B2:I110,8, FALSE), TRUE)=TRUE,VLOOKUP(E1610,Store_VAM!B2:I273,8, FALSE),VLOOKUP(E1610,Store_SRP!B2:I110,8, FALSE)), VLOOKUP(E1610,Store_Showcase!B2:I144,8, FALSE))</f>
      </c>
      <c r="T1610" s="1">
        <f>VLOOKUP(G1610,Sku_Consolidated!A2:R957,18,FALSE)</f>
      </c>
      <c r="U1610" s="1" t="s">
        <v>4251</v>
      </c>
      <c r="V1610" s="1">
        <f>IF(VLOOKUP(G1610,Sku_Consolidated!A2:S957,19,FALSE)="SHOWCASE", VLOOKUP(E1610,Store_Showcase!B2:L144,11, FALSE), IF(VLOOKUP(G1610,Sku_Consolidated!A2:S957,19,FALSE)="VAM",VLOOKUP(E1610,Store_VAM!B2:L273,11, FALSE),VLOOKUP(E1610,Store_SRP!B2:L110,11, FALSE)))</f>
      </c>
      <c r="W1610" s="1">
        <f>VLOOKUP(G1610,Sku_Consolidated!A2:W957,11,FALSE)</f>
      </c>
      <c r="X1610" s="1">
        <f>VLOOKUP(G1610,Sku_Consolidated!A2:H957,8,FALSE)</f>
      </c>
      <c r="Y1610" s="1">
        <f>VLOOKUP(G1610,Sku_Consolidated!A2:I957,9,FALSE)</f>
      </c>
      <c r="Z1610" s="1" t="s">
        <v>41</v>
      </c>
      <c r="AA1610" s="1">
        <f>VLOOKUP(G1610,Sku_Consolidated!A2:E957,5,FALSE)</f>
      </c>
      <c r="AB1610" s="1">
        <f>IF(VLOOKUP(G1610,Sku_Consolidated!A2:S957,19,FALSE)="SHOWCASE", VLOOKUP(E1610,Store_Showcase!B2:N144,13, FALSE), IF(VLOOKUP(G1610,Sku_Consolidated!A2:S957,19,FALSE)="VAM",VLOOKUP(E1610,Store_VAM!B2:N273,13, FALSE),VLOOKUP(E1610,Store_SRP!B2:N110,13, FALSE)))</f>
      </c>
      <c r="AC1610" s="1">
        <f>IF(IFERROR(AB1610,TRUE)=TRUE, "-","OK")</f>
      </c>
      <c r="AD1610" s="11" t="s">
        <v>37</v>
      </c>
      <c r="AE1610" s="11" t="s">
        <v>37</v>
      </c>
      <c r="AF1610" s="1">
        <f>IF(IFERROR(VLOOKUP(E1610,Store_Showcase!B2:H144,{5}, FALSE), TRUE)=TRUE, IF(IFERROR(VLOOKUP(E1610,Store_SRP!B2:H110,{5}, FALSE), TRUE)=TRUE,VLOOKUP(E1610,Store_VAM!B2:H273,{5}, FALSE),VLOOKUP(E1610,Store_SRP!B2:H110,{5}, FALSE)), VLOOKUP(E1610,Store_Showcase!B2:H144,{5}, FALSE))</f>
      </c>
      <c r="AG1610" s="1">
        <f>IF(IFERROR(VLOOKUP(E1610,Store_Showcase!B2:H144,{6}, FALSE), TRUE)=TRUE, IF(IFERROR(VLOOKUP(E1610,Store_SRP!B2:H110,{6}, FALSE), TRUE)=TRUE,VLOOKUP(E1610,Store_VAM!B2:H273,{6}, FALSE),VLOOKUP(E1610,Store_SRP!B2:H110,{6}, FALSE)), VLOOKUP(E1610,Store_Showcase!B2:H144,{6}, FALSE))</f>
      </c>
      <c r="AH1610" s="1">
        <f>VLOOKUP(G1610,Sku_Consolidated!A2:R957,18,FALSE)</f>
      </c>
      <c r="AI1610" s="1">
        <f>VLOOKUP(G1610,Sku_Consolidated!A2:S957,19,FALSE)</f>
      </c>
      <c r="AJ1610" s="1">
        <f>VLOOKUP(G1610,Sku_Consolidated!A2:T957,20,FALSE)</f>
      </c>
    </row>
    <row r="1611" spans="1:36" x14ac:dyDescent="0.25">
      <c r="A1611" s="1">
        <v>2024</v>
      </c>
      <c r="B1611" s="1" t="s">
        <v>31</v>
      </c>
      <c r="C1611" s="1" t="s">
        <v>32</v>
      </c>
      <c r="D1611" s="1" t="s">
        <v>33</v>
      </c>
      <c r="E1611" s="9" t="s">
        <v>4159</v>
      </c>
      <c r="F1611" s="1">
        <f>IF(VLOOKUP(G1611,Sku_Consolidated!A2:S957,{19},FALSE)="SHOWCASE", VLOOKUP(E1611,Store_Showcase!B2:C144,{2}, FALSE), IF(VLOOKUP(G1611,Sku_Consolidated!A2:S957,{19},FALSE)="VAM",VLOOKUP(E1611,Store_VAM!B2:C273,{2}, FALSE),VLOOKUP(E1611,Store_SRP!B2:C110,{2}, FALSE)))</f>
      </c>
      <c r="G1611" s="1">
        <v>14282</v>
      </c>
      <c r="H1611" s="1" t="s">
        <v>2121</v>
      </c>
      <c r="I1611" s="10" t="s">
        <v>589</v>
      </c>
      <c r="J1611" s="1">
        <f>VLOOKUP(G1611,Sku_Consolidated!A2:C957, 3, FALSE)</f>
      </c>
      <c r="K1611" s="10">
        <f>IF(J1611="PACK", I1611, 0)</f>
      </c>
      <c r="L1611" s="10">
        <f>IF(J1611="KG", I1611, I1611 * VLOOKUP(G1611,Sku_Consolidated!A2:U957,21,FALSE))</f>
      </c>
      <c r="M1611" s="10" t="s">
        <v>37</v>
      </c>
      <c r="N1611" s="11" t="s">
        <v>4268</v>
      </c>
      <c r="O1611" s="10" t="s">
        <v>4269</v>
      </c>
      <c r="P1611" s="10">
        <f>N1611 - O1611</f>
      </c>
      <c r="Q1611" s="1">
        <f>VLOOKUP(G1611,Sku_Consolidated!A2:G957,7, FALSE)</f>
      </c>
      <c r="R1611" s="1">
        <f>IF(IFERROR(VLOOKUP(E1611,Store_Showcase!B2:H144,7, FALSE), TRUE)=TRUE, IF(IFERROR(VLOOKUP(E1611,Store_SRP!B2:H110,7, FALSE), TRUE)=TRUE,VLOOKUP(E1611,Store_VAM!B2:H273,7, FALSE),VLOOKUP(E1611,Store_SRP!B2:H110,7, FALSE)), VLOOKUP(E1611,Store_Showcase!B2:H144,7, FALSE))</f>
      </c>
      <c r="S1611" s="1">
        <f>IF(IFERROR(VLOOKUP(E1611,Store_Showcase!B2:I144,8, FALSE), TRUE)=TRUE, IF(IFERROR(VLOOKUP(E1611,Store_SRP!B2:I110,8, FALSE), TRUE)=TRUE,VLOOKUP(E1611,Store_VAM!B2:I273,8, FALSE),VLOOKUP(E1611,Store_SRP!B2:I110,8, FALSE)), VLOOKUP(E1611,Store_Showcase!B2:I144,8, FALSE))</f>
      </c>
      <c r="T1611" s="1">
        <f>VLOOKUP(G1611,Sku_Consolidated!A2:R957,18,FALSE)</f>
      </c>
      <c r="U1611" s="1" t="s">
        <v>4251</v>
      </c>
      <c r="V1611" s="1">
        <f>IF(VLOOKUP(G1611,Sku_Consolidated!A2:S957,19,FALSE)="SHOWCASE", VLOOKUP(E1611,Store_Showcase!B2:L144,11, FALSE), IF(VLOOKUP(G1611,Sku_Consolidated!A2:S957,19,FALSE)="VAM",VLOOKUP(E1611,Store_VAM!B2:L273,11, FALSE),VLOOKUP(E1611,Store_SRP!B2:L110,11, FALSE)))</f>
      </c>
      <c r="W1611" s="1">
        <f>VLOOKUP(G1611,Sku_Consolidated!A2:W957,11,FALSE)</f>
      </c>
      <c r="X1611" s="1">
        <f>VLOOKUP(G1611,Sku_Consolidated!A2:H957,8,FALSE)</f>
      </c>
      <c r="Y1611" s="1">
        <f>VLOOKUP(G1611,Sku_Consolidated!A2:I957,9,FALSE)</f>
      </c>
      <c r="Z1611" s="1" t="s">
        <v>41</v>
      </c>
      <c r="AA1611" s="1">
        <f>VLOOKUP(G1611,Sku_Consolidated!A2:E957,5,FALSE)</f>
      </c>
      <c r="AB1611" s="1">
        <f>IF(VLOOKUP(G1611,Sku_Consolidated!A2:S957,19,FALSE)="SHOWCASE", VLOOKUP(E1611,Store_Showcase!B2:N144,13, FALSE), IF(VLOOKUP(G1611,Sku_Consolidated!A2:S957,19,FALSE)="VAM",VLOOKUP(E1611,Store_VAM!B2:N273,13, FALSE),VLOOKUP(E1611,Store_SRP!B2:N110,13, FALSE)))</f>
      </c>
      <c r="AC1611" s="1">
        <f>IF(IFERROR(AB1611,TRUE)=TRUE, "-","OK")</f>
      </c>
      <c r="AD1611" s="11" t="s">
        <v>37</v>
      </c>
      <c r="AE1611" s="11" t="s">
        <v>37</v>
      </c>
      <c r="AF1611" s="1">
        <f>IF(IFERROR(VLOOKUP(E1611,Store_Showcase!B2:H144,{5}, FALSE), TRUE)=TRUE, IF(IFERROR(VLOOKUP(E1611,Store_SRP!B2:H110,{5}, FALSE), TRUE)=TRUE,VLOOKUP(E1611,Store_VAM!B2:H273,{5}, FALSE),VLOOKUP(E1611,Store_SRP!B2:H110,{5}, FALSE)), VLOOKUP(E1611,Store_Showcase!B2:H144,{5}, FALSE))</f>
      </c>
      <c r="AG1611" s="1">
        <f>IF(IFERROR(VLOOKUP(E1611,Store_Showcase!B2:H144,{6}, FALSE), TRUE)=TRUE, IF(IFERROR(VLOOKUP(E1611,Store_SRP!B2:H110,{6}, FALSE), TRUE)=TRUE,VLOOKUP(E1611,Store_VAM!B2:H273,{6}, FALSE),VLOOKUP(E1611,Store_SRP!B2:H110,{6}, FALSE)), VLOOKUP(E1611,Store_Showcase!B2:H144,{6}, FALSE))</f>
      </c>
      <c r="AH1611" s="1">
        <f>VLOOKUP(G1611,Sku_Consolidated!A2:R957,18,FALSE)</f>
      </c>
      <c r="AI1611" s="1">
        <f>VLOOKUP(G1611,Sku_Consolidated!A2:S957,19,FALSE)</f>
      </c>
      <c r="AJ1611" s="1">
        <f>VLOOKUP(G1611,Sku_Consolidated!A2:T957,20,FALSE)</f>
      </c>
    </row>
    <row r="1612" spans="1:36" x14ac:dyDescent="0.25">
      <c r="A1612" s="1">
        <v>2024</v>
      </c>
      <c r="B1612" s="1" t="s">
        <v>31</v>
      </c>
      <c r="C1612" s="1" t="s">
        <v>32</v>
      </c>
      <c r="D1612" s="1" t="s">
        <v>33</v>
      </c>
      <c r="E1612" s="9" t="s">
        <v>4194</v>
      </c>
      <c r="F1612" s="1">
        <f>IF(VLOOKUP(G1612,Sku_Consolidated!A2:S957,{19},FALSE)="SHOWCASE", VLOOKUP(E1612,Store_Showcase!B2:C144,{2}, FALSE), IF(VLOOKUP(G1612,Sku_Consolidated!A2:S957,{19},FALSE)="VAM",VLOOKUP(E1612,Store_VAM!B2:C273,{2}, FALSE),VLOOKUP(E1612,Store_SRP!B2:C110,{2}, FALSE)))</f>
      </c>
      <c r="G1612" s="1">
        <v>14266</v>
      </c>
      <c r="H1612" s="1" t="s">
        <v>1433</v>
      </c>
      <c r="I1612" s="10" t="s">
        <v>1803</v>
      </c>
      <c r="J1612" s="1">
        <f>VLOOKUP(G1612,Sku_Consolidated!A2:C957, 3, FALSE)</f>
      </c>
      <c r="K1612" s="10">
        <f>IF(J1612="PACK", I1612, 0)</f>
      </c>
      <c r="L1612" s="10">
        <f>IF(J1612="KG", I1612, I1612 * VLOOKUP(G1612,Sku_Consolidated!A2:U957,21,FALSE))</f>
      </c>
      <c r="M1612" s="10" t="s">
        <v>37</v>
      </c>
      <c r="N1612" s="11" t="s">
        <v>4270</v>
      </c>
      <c r="O1612" s="10" t="s">
        <v>4271</v>
      </c>
      <c r="P1612" s="10">
        <f>N1612 - O1612</f>
      </c>
      <c r="Q1612" s="1">
        <f>VLOOKUP(G1612,Sku_Consolidated!A2:G957,7, FALSE)</f>
      </c>
      <c r="R1612" s="1">
        <f>IF(IFERROR(VLOOKUP(E1612,Store_Showcase!B2:H144,7, FALSE), TRUE)=TRUE, IF(IFERROR(VLOOKUP(E1612,Store_SRP!B2:H110,7, FALSE), TRUE)=TRUE,VLOOKUP(E1612,Store_VAM!B2:H273,7, FALSE),VLOOKUP(E1612,Store_SRP!B2:H110,7, FALSE)), VLOOKUP(E1612,Store_Showcase!B2:H144,7, FALSE))</f>
      </c>
      <c r="S1612" s="1">
        <f>IF(IFERROR(VLOOKUP(E1612,Store_Showcase!B2:I144,8, FALSE), TRUE)=TRUE, IF(IFERROR(VLOOKUP(E1612,Store_SRP!B2:I110,8, FALSE), TRUE)=TRUE,VLOOKUP(E1612,Store_VAM!B2:I273,8, FALSE),VLOOKUP(E1612,Store_SRP!B2:I110,8, FALSE)), VLOOKUP(E1612,Store_Showcase!B2:I144,8, FALSE))</f>
      </c>
      <c r="T1612" s="1">
        <f>VLOOKUP(G1612,Sku_Consolidated!A2:R957,18,FALSE)</f>
      </c>
      <c r="U1612" s="1" t="s">
        <v>4272</v>
      </c>
      <c r="V1612" s="1">
        <f>IF(VLOOKUP(G1612,Sku_Consolidated!A2:S957,19,FALSE)="SHOWCASE", VLOOKUP(E1612,Store_Showcase!B2:L144,11, FALSE), IF(VLOOKUP(G1612,Sku_Consolidated!A2:S957,19,FALSE)="VAM",VLOOKUP(E1612,Store_VAM!B2:L273,11, FALSE),VLOOKUP(E1612,Store_SRP!B2:L110,11, FALSE)))</f>
      </c>
      <c r="W1612" s="1">
        <f>VLOOKUP(G1612,Sku_Consolidated!A2:W957,11,FALSE)</f>
      </c>
      <c r="X1612" s="1">
        <f>VLOOKUP(G1612,Sku_Consolidated!A2:H957,8,FALSE)</f>
      </c>
      <c r="Y1612" s="1">
        <f>VLOOKUP(G1612,Sku_Consolidated!A2:I957,9,FALSE)</f>
      </c>
      <c r="Z1612" s="1" t="s">
        <v>41</v>
      </c>
      <c r="AA1612" s="1">
        <f>VLOOKUP(G1612,Sku_Consolidated!A2:E957,5,FALSE)</f>
      </c>
      <c r="AB1612" s="1">
        <f>IF(VLOOKUP(G1612,Sku_Consolidated!A2:S957,19,FALSE)="SHOWCASE", VLOOKUP(E1612,Store_Showcase!B2:N144,13, FALSE), IF(VLOOKUP(G1612,Sku_Consolidated!A2:S957,19,FALSE)="VAM",VLOOKUP(E1612,Store_VAM!B2:N273,13, FALSE),VLOOKUP(E1612,Store_SRP!B2:N110,13, FALSE)))</f>
      </c>
      <c r="AC1612" s="1">
        <f>IF(IFERROR(AB1612,TRUE)=TRUE, "-","OK")</f>
      </c>
      <c r="AD1612" s="11" t="s">
        <v>37</v>
      </c>
      <c r="AE1612" s="11" t="s">
        <v>37</v>
      </c>
      <c r="AF1612" s="1">
        <f>IF(IFERROR(VLOOKUP(E1612,Store_Showcase!B2:H144,{5}, FALSE), TRUE)=TRUE, IF(IFERROR(VLOOKUP(E1612,Store_SRP!B2:H110,{5}, FALSE), TRUE)=TRUE,VLOOKUP(E1612,Store_VAM!B2:H273,{5}, FALSE),VLOOKUP(E1612,Store_SRP!B2:H110,{5}, FALSE)), VLOOKUP(E1612,Store_Showcase!B2:H144,{5}, FALSE))</f>
      </c>
      <c r="AG1612" s="1">
        <f>IF(IFERROR(VLOOKUP(E1612,Store_Showcase!B2:H144,{6}, FALSE), TRUE)=TRUE, IF(IFERROR(VLOOKUP(E1612,Store_SRP!B2:H110,{6}, FALSE), TRUE)=TRUE,VLOOKUP(E1612,Store_VAM!B2:H273,{6}, FALSE),VLOOKUP(E1612,Store_SRP!B2:H110,{6}, FALSE)), VLOOKUP(E1612,Store_Showcase!B2:H144,{6}, FALSE))</f>
      </c>
      <c r="AH1612" s="1">
        <f>VLOOKUP(G1612,Sku_Consolidated!A2:R957,18,FALSE)</f>
      </c>
      <c r="AI1612" s="1">
        <f>VLOOKUP(G1612,Sku_Consolidated!A2:S957,19,FALSE)</f>
      </c>
      <c r="AJ1612" s="1">
        <f>VLOOKUP(G1612,Sku_Consolidated!A2:T957,20,FALSE)</f>
      </c>
    </row>
    <row r="1613" spans="1:36" x14ac:dyDescent="0.25">
      <c r="A1613" s="1">
        <v>2024</v>
      </c>
      <c r="B1613" s="1" t="s">
        <v>31</v>
      </c>
      <c r="C1613" s="1" t="s">
        <v>32</v>
      </c>
      <c r="D1613" s="1" t="s">
        <v>33</v>
      </c>
      <c r="E1613" s="9" t="s">
        <v>4194</v>
      </c>
      <c r="F1613" s="1">
        <f>IF(VLOOKUP(G1613,Sku_Consolidated!A2:S957,{19},FALSE)="SHOWCASE", VLOOKUP(E1613,Store_Showcase!B2:C144,{2}, FALSE), IF(VLOOKUP(G1613,Sku_Consolidated!A2:S957,{19},FALSE)="VAM",VLOOKUP(E1613,Store_VAM!B2:C273,{2}, FALSE),VLOOKUP(E1613,Store_SRP!B2:C110,{2}, FALSE)))</f>
      </c>
      <c r="G1613" s="1">
        <v>14267</v>
      </c>
      <c r="H1613" s="1" t="s">
        <v>1438</v>
      </c>
      <c r="I1613" s="10" t="s">
        <v>4273</v>
      </c>
      <c r="J1613" s="1">
        <f>VLOOKUP(G1613,Sku_Consolidated!A2:C957, 3, FALSE)</f>
      </c>
      <c r="K1613" s="10">
        <f>IF(J1613="PACK", I1613, 0)</f>
      </c>
      <c r="L1613" s="10">
        <f>IF(J1613="KG", I1613, I1613 * VLOOKUP(G1613,Sku_Consolidated!A2:U957,21,FALSE))</f>
      </c>
      <c r="M1613" s="10" t="s">
        <v>37</v>
      </c>
      <c r="N1613" s="11" t="s">
        <v>4274</v>
      </c>
      <c r="O1613" s="10" t="s">
        <v>4275</v>
      </c>
      <c r="P1613" s="10">
        <f>N1613 - O1613</f>
      </c>
      <c r="Q1613" s="1">
        <f>VLOOKUP(G1613,Sku_Consolidated!A2:G957,7, FALSE)</f>
      </c>
      <c r="R1613" s="1">
        <f>IF(IFERROR(VLOOKUP(E1613,Store_Showcase!B2:H144,7, FALSE), TRUE)=TRUE, IF(IFERROR(VLOOKUP(E1613,Store_SRP!B2:H110,7, FALSE), TRUE)=TRUE,VLOOKUP(E1613,Store_VAM!B2:H273,7, FALSE),VLOOKUP(E1613,Store_SRP!B2:H110,7, FALSE)), VLOOKUP(E1613,Store_Showcase!B2:H144,7, FALSE))</f>
      </c>
      <c r="S1613" s="1">
        <f>IF(IFERROR(VLOOKUP(E1613,Store_Showcase!B2:I144,8, FALSE), TRUE)=TRUE, IF(IFERROR(VLOOKUP(E1613,Store_SRP!B2:I110,8, FALSE), TRUE)=TRUE,VLOOKUP(E1613,Store_VAM!B2:I273,8, FALSE),VLOOKUP(E1613,Store_SRP!B2:I110,8, FALSE)), VLOOKUP(E1613,Store_Showcase!B2:I144,8, FALSE))</f>
      </c>
      <c r="T1613" s="1">
        <f>VLOOKUP(G1613,Sku_Consolidated!A2:R957,18,FALSE)</f>
      </c>
      <c r="U1613" s="1" t="s">
        <v>4272</v>
      </c>
      <c r="V1613" s="1">
        <f>IF(VLOOKUP(G1613,Sku_Consolidated!A2:S957,19,FALSE)="SHOWCASE", VLOOKUP(E1613,Store_Showcase!B2:L144,11, FALSE), IF(VLOOKUP(G1613,Sku_Consolidated!A2:S957,19,FALSE)="VAM",VLOOKUP(E1613,Store_VAM!B2:L273,11, FALSE),VLOOKUP(E1613,Store_SRP!B2:L110,11, FALSE)))</f>
      </c>
      <c r="W1613" s="1">
        <f>VLOOKUP(G1613,Sku_Consolidated!A2:W957,11,FALSE)</f>
      </c>
      <c r="X1613" s="1">
        <f>VLOOKUP(G1613,Sku_Consolidated!A2:H957,8,FALSE)</f>
      </c>
      <c r="Y1613" s="1">
        <f>VLOOKUP(G1613,Sku_Consolidated!A2:I957,9,FALSE)</f>
      </c>
      <c r="Z1613" s="1" t="s">
        <v>41</v>
      </c>
      <c r="AA1613" s="1">
        <f>VLOOKUP(G1613,Sku_Consolidated!A2:E957,5,FALSE)</f>
      </c>
      <c r="AB1613" s="1">
        <f>IF(VLOOKUP(G1613,Sku_Consolidated!A2:S957,19,FALSE)="SHOWCASE", VLOOKUP(E1613,Store_Showcase!B2:N144,13, FALSE), IF(VLOOKUP(G1613,Sku_Consolidated!A2:S957,19,FALSE)="VAM",VLOOKUP(E1613,Store_VAM!B2:N273,13, FALSE),VLOOKUP(E1613,Store_SRP!B2:N110,13, FALSE)))</f>
      </c>
      <c r="AC1613" s="1">
        <f>IF(IFERROR(AB1613,TRUE)=TRUE, "-","OK")</f>
      </c>
      <c r="AD1613" s="11" t="s">
        <v>37</v>
      </c>
      <c r="AE1613" s="11" t="s">
        <v>37</v>
      </c>
      <c r="AF1613" s="1">
        <f>IF(IFERROR(VLOOKUP(E1613,Store_Showcase!B2:H144,{5}, FALSE), TRUE)=TRUE, IF(IFERROR(VLOOKUP(E1613,Store_SRP!B2:H110,{5}, FALSE), TRUE)=TRUE,VLOOKUP(E1613,Store_VAM!B2:H273,{5}, FALSE),VLOOKUP(E1613,Store_SRP!B2:H110,{5}, FALSE)), VLOOKUP(E1613,Store_Showcase!B2:H144,{5}, FALSE))</f>
      </c>
      <c r="AG1613" s="1">
        <f>IF(IFERROR(VLOOKUP(E1613,Store_Showcase!B2:H144,{6}, FALSE), TRUE)=TRUE, IF(IFERROR(VLOOKUP(E1613,Store_SRP!B2:H110,{6}, FALSE), TRUE)=TRUE,VLOOKUP(E1613,Store_VAM!B2:H273,{6}, FALSE),VLOOKUP(E1613,Store_SRP!B2:H110,{6}, FALSE)), VLOOKUP(E1613,Store_Showcase!B2:H144,{6}, FALSE))</f>
      </c>
      <c r="AH1613" s="1">
        <f>VLOOKUP(G1613,Sku_Consolidated!A2:R957,18,FALSE)</f>
      </c>
      <c r="AI1613" s="1">
        <f>VLOOKUP(G1613,Sku_Consolidated!A2:S957,19,FALSE)</f>
      </c>
      <c r="AJ1613" s="1">
        <f>VLOOKUP(G1613,Sku_Consolidated!A2:T957,20,FALSE)</f>
      </c>
    </row>
    <row r="1614" spans="1:36" x14ac:dyDescent="0.25">
      <c r="A1614" s="1">
        <v>2024</v>
      </c>
      <c r="B1614" s="1" t="s">
        <v>31</v>
      </c>
      <c r="C1614" s="1" t="s">
        <v>32</v>
      </c>
      <c r="D1614" s="1" t="s">
        <v>33</v>
      </c>
      <c r="E1614" s="9" t="s">
        <v>4194</v>
      </c>
      <c r="F1614" s="1">
        <f>IF(VLOOKUP(G1614,Sku_Consolidated!A2:S957,{19},FALSE)="SHOWCASE", VLOOKUP(E1614,Store_Showcase!B2:C144,{2}, FALSE), IF(VLOOKUP(G1614,Sku_Consolidated!A2:S957,{19},FALSE)="VAM",VLOOKUP(E1614,Store_VAM!B2:C273,{2}, FALSE),VLOOKUP(E1614,Store_SRP!B2:C110,{2}, FALSE)))</f>
      </c>
      <c r="G1614" s="1">
        <v>14268</v>
      </c>
      <c r="H1614" s="1" t="s">
        <v>1442</v>
      </c>
      <c r="I1614" s="10" t="s">
        <v>4276</v>
      </c>
      <c r="J1614" s="1">
        <f>VLOOKUP(G1614,Sku_Consolidated!A2:C957, 3, FALSE)</f>
      </c>
      <c r="K1614" s="10">
        <f>IF(J1614="PACK", I1614, 0)</f>
      </c>
      <c r="L1614" s="10">
        <f>IF(J1614="KG", I1614, I1614 * VLOOKUP(G1614,Sku_Consolidated!A2:U957,21,FALSE))</f>
      </c>
      <c r="M1614" s="10" t="s">
        <v>37</v>
      </c>
      <c r="N1614" s="11" t="s">
        <v>4277</v>
      </c>
      <c r="O1614" s="10" t="s">
        <v>4278</v>
      </c>
      <c r="P1614" s="10">
        <f>N1614 - O1614</f>
      </c>
      <c r="Q1614" s="1">
        <f>VLOOKUP(G1614,Sku_Consolidated!A2:G957,7, FALSE)</f>
      </c>
      <c r="R1614" s="1">
        <f>IF(IFERROR(VLOOKUP(E1614,Store_Showcase!B2:H144,7, FALSE), TRUE)=TRUE, IF(IFERROR(VLOOKUP(E1614,Store_SRP!B2:H110,7, FALSE), TRUE)=TRUE,VLOOKUP(E1614,Store_VAM!B2:H273,7, FALSE),VLOOKUP(E1614,Store_SRP!B2:H110,7, FALSE)), VLOOKUP(E1614,Store_Showcase!B2:H144,7, FALSE))</f>
      </c>
      <c r="S1614" s="1">
        <f>IF(IFERROR(VLOOKUP(E1614,Store_Showcase!B2:I144,8, FALSE), TRUE)=TRUE, IF(IFERROR(VLOOKUP(E1614,Store_SRP!B2:I110,8, FALSE), TRUE)=TRUE,VLOOKUP(E1614,Store_VAM!B2:I273,8, FALSE),VLOOKUP(E1614,Store_SRP!B2:I110,8, FALSE)), VLOOKUP(E1614,Store_Showcase!B2:I144,8, FALSE))</f>
      </c>
      <c r="T1614" s="1">
        <f>VLOOKUP(G1614,Sku_Consolidated!A2:R957,18,FALSE)</f>
      </c>
      <c r="U1614" s="1" t="s">
        <v>4272</v>
      </c>
      <c r="V1614" s="1">
        <f>IF(VLOOKUP(G1614,Sku_Consolidated!A2:S957,19,FALSE)="SHOWCASE", VLOOKUP(E1614,Store_Showcase!B2:L144,11, FALSE), IF(VLOOKUP(G1614,Sku_Consolidated!A2:S957,19,FALSE)="VAM",VLOOKUP(E1614,Store_VAM!B2:L273,11, FALSE),VLOOKUP(E1614,Store_SRP!B2:L110,11, FALSE)))</f>
      </c>
      <c r="W1614" s="1">
        <f>VLOOKUP(G1614,Sku_Consolidated!A2:W957,11,FALSE)</f>
      </c>
      <c r="X1614" s="1">
        <f>VLOOKUP(G1614,Sku_Consolidated!A2:H957,8,FALSE)</f>
      </c>
      <c r="Y1614" s="1">
        <f>VLOOKUP(G1614,Sku_Consolidated!A2:I957,9,FALSE)</f>
      </c>
      <c r="Z1614" s="1" t="s">
        <v>41</v>
      </c>
      <c r="AA1614" s="1">
        <f>VLOOKUP(G1614,Sku_Consolidated!A2:E957,5,FALSE)</f>
      </c>
      <c r="AB1614" s="1">
        <f>IF(VLOOKUP(G1614,Sku_Consolidated!A2:S957,19,FALSE)="SHOWCASE", VLOOKUP(E1614,Store_Showcase!B2:N144,13, FALSE), IF(VLOOKUP(G1614,Sku_Consolidated!A2:S957,19,FALSE)="VAM",VLOOKUP(E1614,Store_VAM!B2:N273,13, FALSE),VLOOKUP(E1614,Store_SRP!B2:N110,13, FALSE)))</f>
      </c>
      <c r="AC1614" s="1">
        <f>IF(IFERROR(AB1614,TRUE)=TRUE, "-","OK")</f>
      </c>
      <c r="AD1614" s="11" t="s">
        <v>37</v>
      </c>
      <c r="AE1614" s="11" t="s">
        <v>37</v>
      </c>
      <c r="AF1614" s="1">
        <f>IF(IFERROR(VLOOKUP(E1614,Store_Showcase!B2:H144,{5}, FALSE), TRUE)=TRUE, IF(IFERROR(VLOOKUP(E1614,Store_SRP!B2:H110,{5}, FALSE), TRUE)=TRUE,VLOOKUP(E1614,Store_VAM!B2:H273,{5}, FALSE),VLOOKUP(E1614,Store_SRP!B2:H110,{5}, FALSE)), VLOOKUP(E1614,Store_Showcase!B2:H144,{5}, FALSE))</f>
      </c>
      <c r="AG1614" s="1">
        <f>IF(IFERROR(VLOOKUP(E1614,Store_Showcase!B2:H144,{6}, FALSE), TRUE)=TRUE, IF(IFERROR(VLOOKUP(E1614,Store_SRP!B2:H110,{6}, FALSE), TRUE)=TRUE,VLOOKUP(E1614,Store_VAM!B2:H273,{6}, FALSE),VLOOKUP(E1614,Store_SRP!B2:H110,{6}, FALSE)), VLOOKUP(E1614,Store_Showcase!B2:H144,{6}, FALSE))</f>
      </c>
      <c r="AH1614" s="1">
        <f>VLOOKUP(G1614,Sku_Consolidated!A2:R957,18,FALSE)</f>
      </c>
      <c r="AI1614" s="1">
        <f>VLOOKUP(G1614,Sku_Consolidated!A2:S957,19,FALSE)</f>
      </c>
      <c r="AJ1614" s="1">
        <f>VLOOKUP(G1614,Sku_Consolidated!A2:T957,20,FALSE)</f>
      </c>
    </row>
    <row r="1615" spans="1:36" x14ac:dyDescent="0.25">
      <c r="A1615" s="1">
        <v>2024</v>
      </c>
      <c r="B1615" s="1" t="s">
        <v>31</v>
      </c>
      <c r="C1615" s="1" t="s">
        <v>32</v>
      </c>
      <c r="D1615" s="1" t="s">
        <v>33</v>
      </c>
      <c r="E1615" s="9" t="s">
        <v>4194</v>
      </c>
      <c r="F1615" s="1">
        <f>IF(VLOOKUP(G1615,Sku_Consolidated!A2:S957,{19},FALSE)="SHOWCASE", VLOOKUP(E1615,Store_Showcase!B2:C144,{2}, FALSE), IF(VLOOKUP(G1615,Sku_Consolidated!A2:S957,{19},FALSE)="VAM",VLOOKUP(E1615,Store_VAM!B2:C273,{2}, FALSE),VLOOKUP(E1615,Store_SRP!B2:C110,{2}, FALSE)))</f>
      </c>
      <c r="G1615" s="1">
        <v>14269</v>
      </c>
      <c r="H1615" s="1" t="s">
        <v>1446</v>
      </c>
      <c r="I1615" s="10" t="s">
        <v>4279</v>
      </c>
      <c r="J1615" s="1">
        <f>VLOOKUP(G1615,Sku_Consolidated!A2:C957, 3, FALSE)</f>
      </c>
      <c r="K1615" s="10">
        <f>IF(J1615="PACK", I1615, 0)</f>
      </c>
      <c r="L1615" s="10">
        <f>IF(J1615="KG", I1615, I1615 * VLOOKUP(G1615,Sku_Consolidated!A2:U957,21,FALSE))</f>
      </c>
      <c r="M1615" s="10" t="s">
        <v>37</v>
      </c>
      <c r="N1615" s="11" t="s">
        <v>4280</v>
      </c>
      <c r="O1615" s="10" t="s">
        <v>4281</v>
      </c>
      <c r="P1615" s="10">
        <f>N1615 - O1615</f>
      </c>
      <c r="Q1615" s="1">
        <f>VLOOKUP(G1615,Sku_Consolidated!A2:G957,7, FALSE)</f>
      </c>
      <c r="R1615" s="1">
        <f>IF(IFERROR(VLOOKUP(E1615,Store_Showcase!B2:H144,7, FALSE), TRUE)=TRUE, IF(IFERROR(VLOOKUP(E1615,Store_SRP!B2:H110,7, FALSE), TRUE)=TRUE,VLOOKUP(E1615,Store_VAM!B2:H273,7, FALSE),VLOOKUP(E1615,Store_SRP!B2:H110,7, FALSE)), VLOOKUP(E1615,Store_Showcase!B2:H144,7, FALSE))</f>
      </c>
      <c r="S1615" s="1">
        <f>IF(IFERROR(VLOOKUP(E1615,Store_Showcase!B2:I144,8, FALSE), TRUE)=TRUE, IF(IFERROR(VLOOKUP(E1615,Store_SRP!B2:I110,8, FALSE), TRUE)=TRUE,VLOOKUP(E1615,Store_VAM!B2:I273,8, FALSE),VLOOKUP(E1615,Store_SRP!B2:I110,8, FALSE)), VLOOKUP(E1615,Store_Showcase!B2:I144,8, FALSE))</f>
      </c>
      <c r="T1615" s="1">
        <f>VLOOKUP(G1615,Sku_Consolidated!A2:R957,18,FALSE)</f>
      </c>
      <c r="U1615" s="1" t="s">
        <v>4272</v>
      </c>
      <c r="V1615" s="1">
        <f>IF(VLOOKUP(G1615,Sku_Consolidated!A2:S957,19,FALSE)="SHOWCASE", VLOOKUP(E1615,Store_Showcase!B2:L144,11, FALSE), IF(VLOOKUP(G1615,Sku_Consolidated!A2:S957,19,FALSE)="VAM",VLOOKUP(E1615,Store_VAM!B2:L273,11, FALSE),VLOOKUP(E1615,Store_SRP!B2:L110,11, FALSE)))</f>
      </c>
      <c r="W1615" s="1">
        <f>VLOOKUP(G1615,Sku_Consolidated!A2:W957,11,FALSE)</f>
      </c>
      <c r="X1615" s="1">
        <f>VLOOKUP(G1615,Sku_Consolidated!A2:H957,8,FALSE)</f>
      </c>
      <c r="Y1615" s="1">
        <f>VLOOKUP(G1615,Sku_Consolidated!A2:I957,9,FALSE)</f>
      </c>
      <c r="Z1615" s="1" t="s">
        <v>41</v>
      </c>
      <c r="AA1615" s="1">
        <f>VLOOKUP(G1615,Sku_Consolidated!A2:E957,5,FALSE)</f>
      </c>
      <c r="AB1615" s="1">
        <f>IF(VLOOKUP(G1615,Sku_Consolidated!A2:S957,19,FALSE)="SHOWCASE", VLOOKUP(E1615,Store_Showcase!B2:N144,13, FALSE), IF(VLOOKUP(G1615,Sku_Consolidated!A2:S957,19,FALSE)="VAM",VLOOKUP(E1615,Store_VAM!B2:N273,13, FALSE),VLOOKUP(E1615,Store_SRP!B2:N110,13, FALSE)))</f>
      </c>
      <c r="AC1615" s="1">
        <f>IF(IFERROR(AB1615,TRUE)=TRUE, "-","OK")</f>
      </c>
      <c r="AD1615" s="11" t="s">
        <v>37</v>
      </c>
      <c r="AE1615" s="11" t="s">
        <v>37</v>
      </c>
      <c r="AF1615" s="1">
        <f>IF(IFERROR(VLOOKUP(E1615,Store_Showcase!B2:H144,{5}, FALSE), TRUE)=TRUE, IF(IFERROR(VLOOKUP(E1615,Store_SRP!B2:H110,{5}, FALSE), TRUE)=TRUE,VLOOKUP(E1615,Store_VAM!B2:H273,{5}, FALSE),VLOOKUP(E1615,Store_SRP!B2:H110,{5}, FALSE)), VLOOKUP(E1615,Store_Showcase!B2:H144,{5}, FALSE))</f>
      </c>
      <c r="AG1615" s="1">
        <f>IF(IFERROR(VLOOKUP(E1615,Store_Showcase!B2:H144,{6}, FALSE), TRUE)=TRUE, IF(IFERROR(VLOOKUP(E1615,Store_SRP!B2:H110,{6}, FALSE), TRUE)=TRUE,VLOOKUP(E1615,Store_VAM!B2:H273,{6}, FALSE),VLOOKUP(E1615,Store_SRP!B2:H110,{6}, FALSE)), VLOOKUP(E1615,Store_Showcase!B2:H144,{6}, FALSE))</f>
      </c>
      <c r="AH1615" s="1">
        <f>VLOOKUP(G1615,Sku_Consolidated!A2:R957,18,FALSE)</f>
      </c>
      <c r="AI1615" s="1">
        <f>VLOOKUP(G1615,Sku_Consolidated!A2:S957,19,FALSE)</f>
      </c>
      <c r="AJ1615" s="1">
        <f>VLOOKUP(G1615,Sku_Consolidated!A2:T957,20,FALSE)</f>
      </c>
    </row>
    <row r="1616" spans="1:36" x14ac:dyDescent="0.25">
      <c r="A1616" s="1">
        <v>2024</v>
      </c>
      <c r="B1616" s="1" t="s">
        <v>31</v>
      </c>
      <c r="C1616" s="1" t="s">
        <v>32</v>
      </c>
      <c r="D1616" s="1" t="s">
        <v>33</v>
      </c>
      <c r="E1616" s="9" t="s">
        <v>4194</v>
      </c>
      <c r="F1616" s="1">
        <f>IF(VLOOKUP(G1616,Sku_Consolidated!A2:S957,{19},FALSE)="SHOWCASE", VLOOKUP(E1616,Store_Showcase!B2:C144,{2}, FALSE), IF(VLOOKUP(G1616,Sku_Consolidated!A2:S957,{19},FALSE)="VAM",VLOOKUP(E1616,Store_VAM!B2:C273,{2}, FALSE),VLOOKUP(E1616,Store_SRP!B2:C110,{2}, FALSE)))</f>
      </c>
      <c r="G1616" s="1">
        <v>14270</v>
      </c>
      <c r="H1616" s="1" t="s">
        <v>1450</v>
      </c>
      <c r="I1616" s="10" t="s">
        <v>4282</v>
      </c>
      <c r="J1616" s="1">
        <f>VLOOKUP(G1616,Sku_Consolidated!A2:C957, 3, FALSE)</f>
      </c>
      <c r="K1616" s="10">
        <f>IF(J1616="PACK", I1616, 0)</f>
      </c>
      <c r="L1616" s="10">
        <f>IF(J1616="KG", I1616, I1616 * VLOOKUP(G1616,Sku_Consolidated!A2:U957,21,FALSE))</f>
      </c>
      <c r="M1616" s="10" t="s">
        <v>37</v>
      </c>
      <c r="N1616" s="11" t="s">
        <v>4283</v>
      </c>
      <c r="O1616" s="10" t="s">
        <v>4284</v>
      </c>
      <c r="P1616" s="10">
        <f>N1616 - O1616</f>
      </c>
      <c r="Q1616" s="1">
        <f>VLOOKUP(G1616,Sku_Consolidated!A2:G957,7, FALSE)</f>
      </c>
      <c r="R1616" s="1">
        <f>IF(IFERROR(VLOOKUP(E1616,Store_Showcase!B2:H144,7, FALSE), TRUE)=TRUE, IF(IFERROR(VLOOKUP(E1616,Store_SRP!B2:H110,7, FALSE), TRUE)=TRUE,VLOOKUP(E1616,Store_VAM!B2:H273,7, FALSE),VLOOKUP(E1616,Store_SRP!B2:H110,7, FALSE)), VLOOKUP(E1616,Store_Showcase!B2:H144,7, FALSE))</f>
      </c>
      <c r="S1616" s="1">
        <f>IF(IFERROR(VLOOKUP(E1616,Store_Showcase!B2:I144,8, FALSE), TRUE)=TRUE, IF(IFERROR(VLOOKUP(E1616,Store_SRP!B2:I110,8, FALSE), TRUE)=TRUE,VLOOKUP(E1616,Store_VAM!B2:I273,8, FALSE),VLOOKUP(E1616,Store_SRP!B2:I110,8, FALSE)), VLOOKUP(E1616,Store_Showcase!B2:I144,8, FALSE))</f>
      </c>
      <c r="T1616" s="1">
        <f>VLOOKUP(G1616,Sku_Consolidated!A2:R957,18,FALSE)</f>
      </c>
      <c r="U1616" s="1" t="s">
        <v>4272</v>
      </c>
      <c r="V1616" s="1">
        <f>IF(VLOOKUP(G1616,Sku_Consolidated!A2:S957,19,FALSE)="SHOWCASE", VLOOKUP(E1616,Store_Showcase!B2:L144,11, FALSE), IF(VLOOKUP(G1616,Sku_Consolidated!A2:S957,19,FALSE)="VAM",VLOOKUP(E1616,Store_VAM!B2:L273,11, FALSE),VLOOKUP(E1616,Store_SRP!B2:L110,11, FALSE)))</f>
      </c>
      <c r="W1616" s="1">
        <f>VLOOKUP(G1616,Sku_Consolidated!A2:W957,11,FALSE)</f>
      </c>
      <c r="X1616" s="1">
        <f>VLOOKUP(G1616,Sku_Consolidated!A2:H957,8,FALSE)</f>
      </c>
      <c r="Y1616" s="1">
        <f>VLOOKUP(G1616,Sku_Consolidated!A2:I957,9,FALSE)</f>
      </c>
      <c r="Z1616" s="1" t="s">
        <v>41</v>
      </c>
      <c r="AA1616" s="1">
        <f>VLOOKUP(G1616,Sku_Consolidated!A2:E957,5,FALSE)</f>
      </c>
      <c r="AB1616" s="1">
        <f>IF(VLOOKUP(G1616,Sku_Consolidated!A2:S957,19,FALSE)="SHOWCASE", VLOOKUP(E1616,Store_Showcase!B2:N144,13, FALSE), IF(VLOOKUP(G1616,Sku_Consolidated!A2:S957,19,FALSE)="VAM",VLOOKUP(E1616,Store_VAM!B2:N273,13, FALSE),VLOOKUP(E1616,Store_SRP!B2:N110,13, FALSE)))</f>
      </c>
      <c r="AC1616" s="1">
        <f>IF(IFERROR(AB1616,TRUE)=TRUE, "-","OK")</f>
      </c>
      <c r="AD1616" s="11" t="s">
        <v>37</v>
      </c>
      <c r="AE1616" s="11" t="s">
        <v>37</v>
      </c>
      <c r="AF1616" s="1">
        <f>IF(IFERROR(VLOOKUP(E1616,Store_Showcase!B2:H144,{5}, FALSE), TRUE)=TRUE, IF(IFERROR(VLOOKUP(E1616,Store_SRP!B2:H110,{5}, FALSE), TRUE)=TRUE,VLOOKUP(E1616,Store_VAM!B2:H273,{5}, FALSE),VLOOKUP(E1616,Store_SRP!B2:H110,{5}, FALSE)), VLOOKUP(E1616,Store_Showcase!B2:H144,{5}, FALSE))</f>
      </c>
      <c r="AG1616" s="1">
        <f>IF(IFERROR(VLOOKUP(E1616,Store_Showcase!B2:H144,{6}, FALSE), TRUE)=TRUE, IF(IFERROR(VLOOKUP(E1616,Store_SRP!B2:H110,{6}, FALSE), TRUE)=TRUE,VLOOKUP(E1616,Store_VAM!B2:H273,{6}, FALSE),VLOOKUP(E1616,Store_SRP!B2:H110,{6}, FALSE)), VLOOKUP(E1616,Store_Showcase!B2:H144,{6}, FALSE))</f>
      </c>
      <c r="AH1616" s="1">
        <f>VLOOKUP(G1616,Sku_Consolidated!A2:R957,18,FALSE)</f>
      </c>
      <c r="AI1616" s="1">
        <f>VLOOKUP(G1616,Sku_Consolidated!A2:S957,19,FALSE)</f>
      </c>
      <c r="AJ1616" s="1">
        <f>VLOOKUP(G1616,Sku_Consolidated!A2:T957,20,FALSE)</f>
      </c>
    </row>
    <row r="1617" spans="1:36" x14ac:dyDescent="0.25">
      <c r="A1617" s="1">
        <v>2024</v>
      </c>
      <c r="B1617" s="1" t="s">
        <v>31</v>
      </c>
      <c r="C1617" s="1" t="s">
        <v>32</v>
      </c>
      <c r="D1617" s="1" t="s">
        <v>33</v>
      </c>
      <c r="E1617" s="9" t="s">
        <v>4194</v>
      </c>
      <c r="F1617" s="1">
        <f>IF(VLOOKUP(G1617,Sku_Consolidated!A2:S957,{19},FALSE)="SHOWCASE", VLOOKUP(E1617,Store_Showcase!B2:C144,{2}, FALSE), IF(VLOOKUP(G1617,Sku_Consolidated!A2:S957,{19},FALSE)="VAM",VLOOKUP(E1617,Store_VAM!B2:C273,{2}, FALSE),VLOOKUP(E1617,Store_SRP!B2:C110,{2}, FALSE)))</f>
      </c>
      <c r="G1617" s="1">
        <v>14275</v>
      </c>
      <c r="H1617" s="1" t="s">
        <v>1454</v>
      </c>
      <c r="I1617" s="10" t="s">
        <v>4285</v>
      </c>
      <c r="J1617" s="1">
        <f>VLOOKUP(G1617,Sku_Consolidated!A2:C957, 3, FALSE)</f>
      </c>
      <c r="K1617" s="10">
        <f>IF(J1617="PACK", I1617, 0)</f>
      </c>
      <c r="L1617" s="10">
        <f>IF(J1617="KG", I1617, I1617 * VLOOKUP(G1617,Sku_Consolidated!A2:U957,21,FALSE))</f>
      </c>
      <c r="M1617" s="10" t="s">
        <v>37</v>
      </c>
      <c r="N1617" s="11" t="s">
        <v>4286</v>
      </c>
      <c r="O1617" s="10" t="s">
        <v>4287</v>
      </c>
      <c r="P1617" s="10">
        <f>N1617 - O1617</f>
      </c>
      <c r="Q1617" s="1">
        <f>VLOOKUP(G1617,Sku_Consolidated!A2:G957,7, FALSE)</f>
      </c>
      <c r="R1617" s="1">
        <f>IF(IFERROR(VLOOKUP(E1617,Store_Showcase!B2:H144,7, FALSE), TRUE)=TRUE, IF(IFERROR(VLOOKUP(E1617,Store_SRP!B2:H110,7, FALSE), TRUE)=TRUE,VLOOKUP(E1617,Store_VAM!B2:H273,7, FALSE),VLOOKUP(E1617,Store_SRP!B2:H110,7, FALSE)), VLOOKUP(E1617,Store_Showcase!B2:H144,7, FALSE))</f>
      </c>
      <c r="S1617" s="1">
        <f>IF(IFERROR(VLOOKUP(E1617,Store_Showcase!B2:I144,8, FALSE), TRUE)=TRUE, IF(IFERROR(VLOOKUP(E1617,Store_SRP!B2:I110,8, FALSE), TRUE)=TRUE,VLOOKUP(E1617,Store_VAM!B2:I273,8, FALSE),VLOOKUP(E1617,Store_SRP!B2:I110,8, FALSE)), VLOOKUP(E1617,Store_Showcase!B2:I144,8, FALSE))</f>
      </c>
      <c r="T1617" s="1">
        <f>VLOOKUP(G1617,Sku_Consolidated!A2:R957,18,FALSE)</f>
      </c>
      <c r="U1617" s="1" t="s">
        <v>4272</v>
      </c>
      <c r="V1617" s="1">
        <f>IF(VLOOKUP(G1617,Sku_Consolidated!A2:S957,19,FALSE)="SHOWCASE", VLOOKUP(E1617,Store_Showcase!B2:L144,11, FALSE), IF(VLOOKUP(G1617,Sku_Consolidated!A2:S957,19,FALSE)="VAM",VLOOKUP(E1617,Store_VAM!B2:L273,11, FALSE),VLOOKUP(E1617,Store_SRP!B2:L110,11, FALSE)))</f>
      </c>
      <c r="W1617" s="1">
        <f>VLOOKUP(G1617,Sku_Consolidated!A2:W957,11,FALSE)</f>
      </c>
      <c r="X1617" s="1">
        <f>VLOOKUP(G1617,Sku_Consolidated!A2:H957,8,FALSE)</f>
      </c>
      <c r="Y1617" s="1">
        <f>VLOOKUP(G1617,Sku_Consolidated!A2:I957,9,FALSE)</f>
      </c>
      <c r="Z1617" s="1" t="s">
        <v>41</v>
      </c>
      <c r="AA1617" s="1">
        <f>VLOOKUP(G1617,Sku_Consolidated!A2:E957,5,FALSE)</f>
      </c>
      <c r="AB1617" s="1">
        <f>IF(VLOOKUP(G1617,Sku_Consolidated!A2:S957,19,FALSE)="SHOWCASE", VLOOKUP(E1617,Store_Showcase!B2:N144,13, FALSE), IF(VLOOKUP(G1617,Sku_Consolidated!A2:S957,19,FALSE)="VAM",VLOOKUP(E1617,Store_VAM!B2:N273,13, FALSE),VLOOKUP(E1617,Store_SRP!B2:N110,13, FALSE)))</f>
      </c>
      <c r="AC1617" s="1">
        <f>IF(IFERROR(AB1617,TRUE)=TRUE, "-","OK")</f>
      </c>
      <c r="AD1617" s="11" t="s">
        <v>37</v>
      </c>
      <c r="AE1617" s="11" t="s">
        <v>37</v>
      </c>
      <c r="AF1617" s="1">
        <f>IF(IFERROR(VLOOKUP(E1617,Store_Showcase!B2:H144,{5}, FALSE), TRUE)=TRUE, IF(IFERROR(VLOOKUP(E1617,Store_SRP!B2:H110,{5}, FALSE), TRUE)=TRUE,VLOOKUP(E1617,Store_VAM!B2:H273,{5}, FALSE),VLOOKUP(E1617,Store_SRP!B2:H110,{5}, FALSE)), VLOOKUP(E1617,Store_Showcase!B2:H144,{5}, FALSE))</f>
      </c>
      <c r="AG1617" s="1">
        <f>IF(IFERROR(VLOOKUP(E1617,Store_Showcase!B2:H144,{6}, FALSE), TRUE)=TRUE, IF(IFERROR(VLOOKUP(E1617,Store_SRP!B2:H110,{6}, FALSE), TRUE)=TRUE,VLOOKUP(E1617,Store_VAM!B2:H273,{6}, FALSE),VLOOKUP(E1617,Store_SRP!B2:H110,{6}, FALSE)), VLOOKUP(E1617,Store_Showcase!B2:H144,{6}, FALSE))</f>
      </c>
      <c r="AH1617" s="1">
        <f>VLOOKUP(G1617,Sku_Consolidated!A2:R957,18,FALSE)</f>
      </c>
      <c r="AI1617" s="1">
        <f>VLOOKUP(G1617,Sku_Consolidated!A2:S957,19,FALSE)</f>
      </c>
      <c r="AJ1617" s="1">
        <f>VLOOKUP(G1617,Sku_Consolidated!A2:T957,20,FALSE)</f>
      </c>
    </row>
    <row r="1618" spans="1:36" x14ac:dyDescent="0.25">
      <c r="A1618" s="1">
        <v>2024</v>
      </c>
      <c r="B1618" s="1" t="s">
        <v>31</v>
      </c>
      <c r="C1618" s="1" t="s">
        <v>32</v>
      </c>
      <c r="D1618" s="1" t="s">
        <v>33</v>
      </c>
      <c r="E1618" s="9" t="s">
        <v>4194</v>
      </c>
      <c r="F1618" s="1">
        <f>IF(VLOOKUP(G1618,Sku_Consolidated!A2:S957,{19},FALSE)="SHOWCASE", VLOOKUP(E1618,Store_Showcase!B2:C144,{2}, FALSE), IF(VLOOKUP(G1618,Sku_Consolidated!A2:S957,{19},FALSE)="VAM",VLOOKUP(E1618,Store_VAM!B2:C273,{2}, FALSE),VLOOKUP(E1618,Store_SRP!B2:C110,{2}, FALSE)))</f>
      </c>
      <c r="G1618" s="1">
        <v>14280</v>
      </c>
      <c r="H1618" s="1" t="s">
        <v>1458</v>
      </c>
      <c r="I1618" s="10" t="s">
        <v>3898</v>
      </c>
      <c r="J1618" s="1">
        <f>VLOOKUP(G1618,Sku_Consolidated!A2:C957, 3, FALSE)</f>
      </c>
      <c r="K1618" s="10">
        <f>IF(J1618="PACK", I1618, 0)</f>
      </c>
      <c r="L1618" s="10">
        <f>IF(J1618="KG", I1618, I1618 * VLOOKUP(G1618,Sku_Consolidated!A2:U957,21,FALSE))</f>
      </c>
      <c r="M1618" s="10" t="s">
        <v>37</v>
      </c>
      <c r="N1618" s="11" t="s">
        <v>4288</v>
      </c>
      <c r="O1618" s="10" t="s">
        <v>4289</v>
      </c>
      <c r="P1618" s="10">
        <f>N1618 - O1618</f>
      </c>
      <c r="Q1618" s="1">
        <f>VLOOKUP(G1618,Sku_Consolidated!A2:G957,7, FALSE)</f>
      </c>
      <c r="R1618" s="1">
        <f>IF(IFERROR(VLOOKUP(E1618,Store_Showcase!B2:H144,7, FALSE), TRUE)=TRUE, IF(IFERROR(VLOOKUP(E1618,Store_SRP!B2:H110,7, FALSE), TRUE)=TRUE,VLOOKUP(E1618,Store_VAM!B2:H273,7, FALSE),VLOOKUP(E1618,Store_SRP!B2:H110,7, FALSE)), VLOOKUP(E1618,Store_Showcase!B2:H144,7, FALSE))</f>
      </c>
      <c r="S1618" s="1">
        <f>IF(IFERROR(VLOOKUP(E1618,Store_Showcase!B2:I144,8, FALSE), TRUE)=TRUE, IF(IFERROR(VLOOKUP(E1618,Store_SRP!B2:I110,8, FALSE), TRUE)=TRUE,VLOOKUP(E1618,Store_VAM!B2:I273,8, FALSE),VLOOKUP(E1618,Store_SRP!B2:I110,8, FALSE)), VLOOKUP(E1618,Store_Showcase!B2:I144,8, FALSE))</f>
      </c>
      <c r="T1618" s="1">
        <f>VLOOKUP(G1618,Sku_Consolidated!A2:R957,18,FALSE)</f>
      </c>
      <c r="U1618" s="1" t="s">
        <v>4272</v>
      </c>
      <c r="V1618" s="1">
        <f>IF(VLOOKUP(G1618,Sku_Consolidated!A2:S957,19,FALSE)="SHOWCASE", VLOOKUP(E1618,Store_Showcase!B2:L144,11, FALSE), IF(VLOOKUP(G1618,Sku_Consolidated!A2:S957,19,FALSE)="VAM",VLOOKUP(E1618,Store_VAM!B2:L273,11, FALSE),VLOOKUP(E1618,Store_SRP!B2:L110,11, FALSE)))</f>
      </c>
      <c r="W1618" s="1">
        <f>VLOOKUP(G1618,Sku_Consolidated!A2:W957,11,FALSE)</f>
      </c>
      <c r="X1618" s="1">
        <f>VLOOKUP(G1618,Sku_Consolidated!A2:H957,8,FALSE)</f>
      </c>
      <c r="Y1618" s="1">
        <f>VLOOKUP(G1618,Sku_Consolidated!A2:I957,9,FALSE)</f>
      </c>
      <c r="Z1618" s="1" t="s">
        <v>41</v>
      </c>
      <c r="AA1618" s="1">
        <f>VLOOKUP(G1618,Sku_Consolidated!A2:E957,5,FALSE)</f>
      </c>
      <c r="AB1618" s="1">
        <f>IF(VLOOKUP(G1618,Sku_Consolidated!A2:S957,19,FALSE)="SHOWCASE", VLOOKUP(E1618,Store_Showcase!B2:N144,13, FALSE), IF(VLOOKUP(G1618,Sku_Consolidated!A2:S957,19,FALSE)="VAM",VLOOKUP(E1618,Store_VAM!B2:N273,13, FALSE),VLOOKUP(E1618,Store_SRP!B2:N110,13, FALSE)))</f>
      </c>
      <c r="AC1618" s="1">
        <f>IF(IFERROR(AB1618,TRUE)=TRUE, "-","OK")</f>
      </c>
      <c r="AD1618" s="11" t="s">
        <v>37</v>
      </c>
      <c r="AE1618" s="11" t="s">
        <v>37</v>
      </c>
      <c r="AF1618" s="1">
        <f>IF(IFERROR(VLOOKUP(E1618,Store_Showcase!B2:H144,{5}, FALSE), TRUE)=TRUE, IF(IFERROR(VLOOKUP(E1618,Store_SRP!B2:H110,{5}, FALSE), TRUE)=TRUE,VLOOKUP(E1618,Store_VAM!B2:H273,{5}, FALSE),VLOOKUP(E1618,Store_SRP!B2:H110,{5}, FALSE)), VLOOKUP(E1618,Store_Showcase!B2:H144,{5}, FALSE))</f>
      </c>
      <c r="AG1618" s="1">
        <f>IF(IFERROR(VLOOKUP(E1618,Store_Showcase!B2:H144,{6}, FALSE), TRUE)=TRUE, IF(IFERROR(VLOOKUP(E1618,Store_SRP!B2:H110,{6}, FALSE), TRUE)=TRUE,VLOOKUP(E1618,Store_VAM!B2:H273,{6}, FALSE),VLOOKUP(E1618,Store_SRP!B2:H110,{6}, FALSE)), VLOOKUP(E1618,Store_Showcase!B2:H144,{6}, FALSE))</f>
      </c>
      <c r="AH1618" s="1">
        <f>VLOOKUP(G1618,Sku_Consolidated!A2:R957,18,FALSE)</f>
      </c>
      <c r="AI1618" s="1">
        <f>VLOOKUP(G1618,Sku_Consolidated!A2:S957,19,FALSE)</f>
      </c>
      <c r="AJ1618" s="1">
        <f>VLOOKUP(G1618,Sku_Consolidated!A2:T957,20,FALSE)</f>
      </c>
    </row>
    <row r="1619" spans="1:36" x14ac:dyDescent="0.25">
      <c r="A1619" s="1">
        <v>2024</v>
      </c>
      <c r="B1619" s="1" t="s">
        <v>31</v>
      </c>
      <c r="C1619" s="1" t="s">
        <v>32</v>
      </c>
      <c r="D1619" s="1" t="s">
        <v>33</v>
      </c>
      <c r="E1619" s="9" t="s">
        <v>4194</v>
      </c>
      <c r="F1619" s="1">
        <f>IF(VLOOKUP(G1619,Sku_Consolidated!A2:S957,{19},FALSE)="SHOWCASE", VLOOKUP(E1619,Store_Showcase!B2:C144,{2}, FALSE), IF(VLOOKUP(G1619,Sku_Consolidated!A2:S957,{19},FALSE)="VAM",VLOOKUP(E1619,Store_VAM!B2:C273,{2}, FALSE),VLOOKUP(E1619,Store_SRP!B2:C110,{2}, FALSE)))</f>
      </c>
      <c r="G1619" s="1">
        <v>14281</v>
      </c>
      <c r="H1619" s="1" t="s">
        <v>1621</v>
      </c>
      <c r="I1619" s="10" t="s">
        <v>4290</v>
      </c>
      <c r="J1619" s="1">
        <f>VLOOKUP(G1619,Sku_Consolidated!A2:C957, 3, FALSE)</f>
      </c>
      <c r="K1619" s="10">
        <f>IF(J1619="PACK", I1619, 0)</f>
      </c>
      <c r="L1619" s="10">
        <f>IF(J1619="KG", I1619, I1619 * VLOOKUP(G1619,Sku_Consolidated!A2:U957,21,FALSE))</f>
      </c>
      <c r="M1619" s="10" t="s">
        <v>37</v>
      </c>
      <c r="N1619" s="11" t="s">
        <v>4291</v>
      </c>
      <c r="O1619" s="10" t="s">
        <v>4292</v>
      </c>
      <c r="P1619" s="10">
        <f>N1619 - O1619</f>
      </c>
      <c r="Q1619" s="1">
        <f>VLOOKUP(G1619,Sku_Consolidated!A2:G957,7, FALSE)</f>
      </c>
      <c r="R1619" s="1">
        <f>IF(IFERROR(VLOOKUP(E1619,Store_Showcase!B2:H144,7, FALSE), TRUE)=TRUE, IF(IFERROR(VLOOKUP(E1619,Store_SRP!B2:H110,7, FALSE), TRUE)=TRUE,VLOOKUP(E1619,Store_VAM!B2:H273,7, FALSE),VLOOKUP(E1619,Store_SRP!B2:H110,7, FALSE)), VLOOKUP(E1619,Store_Showcase!B2:H144,7, FALSE))</f>
      </c>
      <c r="S1619" s="1">
        <f>IF(IFERROR(VLOOKUP(E1619,Store_Showcase!B2:I144,8, FALSE), TRUE)=TRUE, IF(IFERROR(VLOOKUP(E1619,Store_SRP!B2:I110,8, FALSE), TRUE)=TRUE,VLOOKUP(E1619,Store_VAM!B2:I273,8, FALSE),VLOOKUP(E1619,Store_SRP!B2:I110,8, FALSE)), VLOOKUP(E1619,Store_Showcase!B2:I144,8, FALSE))</f>
      </c>
      <c r="T1619" s="1">
        <f>VLOOKUP(G1619,Sku_Consolidated!A2:R957,18,FALSE)</f>
      </c>
      <c r="U1619" s="1" t="s">
        <v>4272</v>
      </c>
      <c r="V1619" s="1">
        <f>IF(VLOOKUP(G1619,Sku_Consolidated!A2:S957,19,FALSE)="SHOWCASE", VLOOKUP(E1619,Store_Showcase!B2:L144,11, FALSE), IF(VLOOKUP(G1619,Sku_Consolidated!A2:S957,19,FALSE)="VAM",VLOOKUP(E1619,Store_VAM!B2:L273,11, FALSE),VLOOKUP(E1619,Store_SRP!B2:L110,11, FALSE)))</f>
      </c>
      <c r="W1619" s="1">
        <f>VLOOKUP(G1619,Sku_Consolidated!A2:W957,11,FALSE)</f>
      </c>
      <c r="X1619" s="1">
        <f>VLOOKUP(G1619,Sku_Consolidated!A2:H957,8,FALSE)</f>
      </c>
      <c r="Y1619" s="1">
        <f>VLOOKUP(G1619,Sku_Consolidated!A2:I957,9,FALSE)</f>
      </c>
      <c r="Z1619" s="1" t="s">
        <v>41</v>
      </c>
      <c r="AA1619" s="1">
        <f>VLOOKUP(G1619,Sku_Consolidated!A2:E957,5,FALSE)</f>
      </c>
      <c r="AB1619" s="1">
        <f>IF(VLOOKUP(G1619,Sku_Consolidated!A2:S957,19,FALSE)="SHOWCASE", VLOOKUP(E1619,Store_Showcase!B2:N144,13, FALSE), IF(VLOOKUP(G1619,Sku_Consolidated!A2:S957,19,FALSE)="VAM",VLOOKUP(E1619,Store_VAM!B2:N273,13, FALSE),VLOOKUP(E1619,Store_SRP!B2:N110,13, FALSE)))</f>
      </c>
      <c r="AC1619" s="1">
        <f>IF(IFERROR(AB1619,TRUE)=TRUE, "-","OK")</f>
      </c>
      <c r="AD1619" s="11" t="s">
        <v>37</v>
      </c>
      <c r="AE1619" s="11" t="s">
        <v>37</v>
      </c>
      <c r="AF1619" s="1">
        <f>IF(IFERROR(VLOOKUP(E1619,Store_Showcase!B2:H144,{5}, FALSE), TRUE)=TRUE, IF(IFERROR(VLOOKUP(E1619,Store_SRP!B2:H110,{5}, FALSE), TRUE)=TRUE,VLOOKUP(E1619,Store_VAM!B2:H273,{5}, FALSE),VLOOKUP(E1619,Store_SRP!B2:H110,{5}, FALSE)), VLOOKUP(E1619,Store_Showcase!B2:H144,{5}, FALSE))</f>
      </c>
      <c r="AG1619" s="1">
        <f>IF(IFERROR(VLOOKUP(E1619,Store_Showcase!B2:H144,{6}, FALSE), TRUE)=TRUE, IF(IFERROR(VLOOKUP(E1619,Store_SRP!B2:H110,{6}, FALSE), TRUE)=TRUE,VLOOKUP(E1619,Store_VAM!B2:H273,{6}, FALSE),VLOOKUP(E1619,Store_SRP!B2:H110,{6}, FALSE)), VLOOKUP(E1619,Store_Showcase!B2:H144,{6}, FALSE))</f>
      </c>
      <c r="AH1619" s="1">
        <f>VLOOKUP(G1619,Sku_Consolidated!A2:R957,18,FALSE)</f>
      </c>
      <c r="AI1619" s="1">
        <f>VLOOKUP(G1619,Sku_Consolidated!A2:S957,19,FALSE)</f>
      </c>
      <c r="AJ1619" s="1">
        <f>VLOOKUP(G1619,Sku_Consolidated!A2:T957,20,FALSE)</f>
      </c>
    </row>
    <row r="1620" spans="1:36" x14ac:dyDescent="0.25">
      <c r="A1620" s="1">
        <v>2024</v>
      </c>
      <c r="B1620" s="1" t="s">
        <v>31</v>
      </c>
      <c r="C1620" s="1" t="s">
        <v>32</v>
      </c>
      <c r="D1620" s="1" t="s">
        <v>33</v>
      </c>
      <c r="E1620" s="9" t="s">
        <v>2326</v>
      </c>
      <c r="F1620" s="1">
        <f>IF(VLOOKUP(G1620,Sku_Consolidated!A2:S957,{19},FALSE)="SHOWCASE", VLOOKUP(E1620,Store_Showcase!B2:C144,{2}, FALSE), IF(VLOOKUP(G1620,Sku_Consolidated!A2:S957,{19},FALSE)="VAM",VLOOKUP(E1620,Store_VAM!B2:C273,{2}, FALSE),VLOOKUP(E1620,Store_SRP!B2:C110,{2}, FALSE)))</f>
      </c>
      <c r="G1620" s="1">
        <v>61719</v>
      </c>
      <c r="H1620" s="1" t="s">
        <v>35</v>
      </c>
      <c r="I1620" s="10" t="s">
        <v>601</v>
      </c>
      <c r="J1620" s="1">
        <f>VLOOKUP(G1620,Sku_Consolidated!A2:C957, 3, FALSE)</f>
      </c>
      <c r="K1620" s="10">
        <f>IF(J1620="PACK", I1620, 0)</f>
      </c>
      <c r="L1620" s="10">
        <f>IF(J1620="KG", I1620, I1620 * VLOOKUP(G1620,Sku_Consolidated!A2:U957,21,FALSE))</f>
      </c>
      <c r="M1620" s="10" t="s">
        <v>37</v>
      </c>
      <c r="N1620" s="11" t="s">
        <v>4293</v>
      </c>
      <c r="O1620" s="10" t="s">
        <v>4294</v>
      </c>
      <c r="P1620" s="10">
        <f>N1620 - O1620</f>
      </c>
      <c r="Q1620" s="1">
        <f>VLOOKUP(G1620,Sku_Consolidated!A2:G957,7, FALSE)</f>
      </c>
      <c r="R1620" s="1">
        <f>IF(IFERROR(VLOOKUP(E1620,Store_Showcase!B2:H144,7, FALSE), TRUE)=TRUE, IF(IFERROR(VLOOKUP(E1620,Store_SRP!B2:H110,7, FALSE), TRUE)=TRUE,VLOOKUP(E1620,Store_VAM!B2:H273,7, FALSE),VLOOKUP(E1620,Store_SRP!B2:H110,7, FALSE)), VLOOKUP(E1620,Store_Showcase!B2:H144,7, FALSE))</f>
      </c>
      <c r="S1620" s="1">
        <f>IF(IFERROR(VLOOKUP(E1620,Store_Showcase!B2:I144,8, FALSE), TRUE)=TRUE, IF(IFERROR(VLOOKUP(E1620,Store_SRP!B2:I110,8, FALSE), TRUE)=TRUE,VLOOKUP(E1620,Store_VAM!B2:I273,8, FALSE),VLOOKUP(E1620,Store_SRP!B2:I110,8, FALSE)), VLOOKUP(E1620,Store_Showcase!B2:I144,8, FALSE))</f>
      </c>
      <c r="T1620" s="1">
        <f>VLOOKUP(G1620,Sku_Consolidated!A2:R957,18,FALSE)</f>
      </c>
      <c r="U1620" s="1" t="s">
        <v>4295</v>
      </c>
      <c r="V1620" s="1">
        <f>IF(VLOOKUP(G1620,Sku_Consolidated!A2:S957,19,FALSE)="SHOWCASE", VLOOKUP(E1620,Store_Showcase!B2:L144,11, FALSE), IF(VLOOKUP(G1620,Sku_Consolidated!A2:S957,19,FALSE)="VAM",VLOOKUP(E1620,Store_VAM!B2:L273,11, FALSE),VLOOKUP(E1620,Store_SRP!B2:L110,11, FALSE)))</f>
      </c>
      <c r="W1620" s="1">
        <f>VLOOKUP(G1620,Sku_Consolidated!A2:W957,11,FALSE)</f>
      </c>
      <c r="X1620" s="1">
        <f>VLOOKUP(G1620,Sku_Consolidated!A2:H957,8,FALSE)</f>
      </c>
      <c r="Y1620" s="1">
        <f>VLOOKUP(G1620,Sku_Consolidated!A2:I957,9,FALSE)</f>
      </c>
      <c r="Z1620" s="1" t="s">
        <v>41</v>
      </c>
      <c r="AA1620" s="1">
        <f>VLOOKUP(G1620,Sku_Consolidated!A2:E957,5,FALSE)</f>
      </c>
      <c r="AB1620" s="1">
        <f>IF(VLOOKUP(G1620,Sku_Consolidated!A2:S957,19,FALSE)="SHOWCASE", VLOOKUP(E1620,Store_Showcase!B2:N144,13, FALSE), IF(VLOOKUP(G1620,Sku_Consolidated!A2:S957,19,FALSE)="VAM",VLOOKUP(E1620,Store_VAM!B2:N273,13, FALSE),VLOOKUP(E1620,Store_SRP!B2:N110,13, FALSE)))</f>
      </c>
      <c r="AC1620" s="1">
        <f>IF(IFERROR(AB1620,TRUE)=TRUE, "-","OK")</f>
      </c>
      <c r="AD1620" s="11" t="s">
        <v>37</v>
      </c>
      <c r="AE1620" s="11" t="s">
        <v>37</v>
      </c>
      <c r="AF1620" s="1">
        <f>IF(IFERROR(VLOOKUP(E1620,Store_Showcase!B2:H144,{5}, FALSE), TRUE)=TRUE, IF(IFERROR(VLOOKUP(E1620,Store_SRP!B2:H110,{5}, FALSE), TRUE)=TRUE,VLOOKUP(E1620,Store_VAM!B2:H273,{5}, FALSE),VLOOKUP(E1620,Store_SRP!B2:H110,{5}, FALSE)), VLOOKUP(E1620,Store_Showcase!B2:H144,{5}, FALSE))</f>
      </c>
      <c r="AG1620" s="1">
        <f>IF(IFERROR(VLOOKUP(E1620,Store_Showcase!B2:H144,{6}, FALSE), TRUE)=TRUE, IF(IFERROR(VLOOKUP(E1620,Store_SRP!B2:H110,{6}, FALSE), TRUE)=TRUE,VLOOKUP(E1620,Store_VAM!B2:H273,{6}, FALSE),VLOOKUP(E1620,Store_SRP!B2:H110,{6}, FALSE)), VLOOKUP(E1620,Store_Showcase!B2:H144,{6}, FALSE))</f>
      </c>
      <c r="AH1620" s="1">
        <f>VLOOKUP(G1620,Sku_Consolidated!A2:R957,18,FALSE)</f>
      </c>
      <c r="AI1620" s="1">
        <f>VLOOKUP(G1620,Sku_Consolidated!A2:S957,19,FALSE)</f>
      </c>
      <c r="AJ1620" s="1">
        <f>VLOOKUP(G1620,Sku_Consolidated!A2:T957,20,FALSE)</f>
      </c>
    </row>
    <row r="1621" spans="1:36" x14ac:dyDescent="0.25">
      <c r="A1621" s="1">
        <v>2024</v>
      </c>
      <c r="B1621" s="1" t="s">
        <v>31</v>
      </c>
      <c r="C1621" s="1" t="s">
        <v>32</v>
      </c>
      <c r="D1621" s="1" t="s">
        <v>33</v>
      </c>
      <c r="E1621" s="9" t="s">
        <v>2326</v>
      </c>
      <c r="F1621" s="1">
        <f>IF(VLOOKUP(G1621,Sku_Consolidated!A2:S957,{19},FALSE)="SHOWCASE", VLOOKUP(E1621,Store_Showcase!B2:C144,{2}, FALSE), IF(VLOOKUP(G1621,Sku_Consolidated!A2:S957,{19},FALSE)="VAM",VLOOKUP(E1621,Store_VAM!B2:C273,{2}, FALSE),VLOOKUP(E1621,Store_SRP!B2:C110,{2}, FALSE)))</f>
      </c>
      <c r="G1621" s="1">
        <v>61722</v>
      </c>
      <c r="H1621" s="1" t="s">
        <v>46</v>
      </c>
      <c r="I1621" s="10" t="s">
        <v>785</v>
      </c>
      <c r="J1621" s="1">
        <f>VLOOKUP(G1621,Sku_Consolidated!A2:C957, 3, FALSE)</f>
      </c>
      <c r="K1621" s="10">
        <f>IF(J1621="PACK", I1621, 0)</f>
      </c>
      <c r="L1621" s="10">
        <f>IF(J1621="KG", I1621, I1621 * VLOOKUP(G1621,Sku_Consolidated!A2:U957,21,FALSE))</f>
      </c>
      <c r="M1621" s="10" t="s">
        <v>37</v>
      </c>
      <c r="N1621" s="11" t="s">
        <v>4296</v>
      </c>
      <c r="O1621" s="10" t="s">
        <v>4297</v>
      </c>
      <c r="P1621" s="10">
        <f>N1621 - O1621</f>
      </c>
      <c r="Q1621" s="1">
        <f>VLOOKUP(G1621,Sku_Consolidated!A2:G957,7, FALSE)</f>
      </c>
      <c r="R1621" s="1">
        <f>IF(IFERROR(VLOOKUP(E1621,Store_Showcase!B2:H144,7, FALSE), TRUE)=TRUE, IF(IFERROR(VLOOKUP(E1621,Store_SRP!B2:H110,7, FALSE), TRUE)=TRUE,VLOOKUP(E1621,Store_VAM!B2:H273,7, FALSE),VLOOKUP(E1621,Store_SRP!B2:H110,7, FALSE)), VLOOKUP(E1621,Store_Showcase!B2:H144,7, FALSE))</f>
      </c>
      <c r="S1621" s="1">
        <f>IF(IFERROR(VLOOKUP(E1621,Store_Showcase!B2:I144,8, FALSE), TRUE)=TRUE, IF(IFERROR(VLOOKUP(E1621,Store_SRP!B2:I110,8, FALSE), TRUE)=TRUE,VLOOKUP(E1621,Store_VAM!B2:I273,8, FALSE),VLOOKUP(E1621,Store_SRP!B2:I110,8, FALSE)), VLOOKUP(E1621,Store_Showcase!B2:I144,8, FALSE))</f>
      </c>
      <c r="T1621" s="1">
        <f>VLOOKUP(G1621,Sku_Consolidated!A2:R957,18,FALSE)</f>
      </c>
      <c r="U1621" s="1" t="s">
        <v>4295</v>
      </c>
      <c r="V1621" s="1">
        <f>IF(VLOOKUP(G1621,Sku_Consolidated!A2:S957,19,FALSE)="SHOWCASE", VLOOKUP(E1621,Store_Showcase!B2:L144,11, FALSE), IF(VLOOKUP(G1621,Sku_Consolidated!A2:S957,19,FALSE)="VAM",VLOOKUP(E1621,Store_VAM!B2:L273,11, FALSE),VLOOKUP(E1621,Store_SRP!B2:L110,11, FALSE)))</f>
      </c>
      <c r="W1621" s="1">
        <f>VLOOKUP(G1621,Sku_Consolidated!A2:W957,11,FALSE)</f>
      </c>
      <c r="X1621" s="1">
        <f>VLOOKUP(G1621,Sku_Consolidated!A2:H957,8,FALSE)</f>
      </c>
      <c r="Y1621" s="1">
        <f>VLOOKUP(G1621,Sku_Consolidated!A2:I957,9,FALSE)</f>
      </c>
      <c r="Z1621" s="1" t="s">
        <v>41</v>
      </c>
      <c r="AA1621" s="1">
        <f>VLOOKUP(G1621,Sku_Consolidated!A2:E957,5,FALSE)</f>
      </c>
      <c r="AB1621" s="1">
        <f>IF(VLOOKUP(G1621,Sku_Consolidated!A2:S957,19,FALSE)="SHOWCASE", VLOOKUP(E1621,Store_Showcase!B2:N144,13, FALSE), IF(VLOOKUP(G1621,Sku_Consolidated!A2:S957,19,FALSE)="VAM",VLOOKUP(E1621,Store_VAM!B2:N273,13, FALSE),VLOOKUP(E1621,Store_SRP!B2:N110,13, FALSE)))</f>
      </c>
      <c r="AC1621" s="1">
        <f>IF(IFERROR(AB1621,TRUE)=TRUE, "-","OK")</f>
      </c>
      <c r="AD1621" s="11" t="s">
        <v>37</v>
      </c>
      <c r="AE1621" s="11" t="s">
        <v>37</v>
      </c>
      <c r="AF1621" s="1">
        <f>IF(IFERROR(VLOOKUP(E1621,Store_Showcase!B2:H144,{5}, FALSE), TRUE)=TRUE, IF(IFERROR(VLOOKUP(E1621,Store_SRP!B2:H110,{5}, FALSE), TRUE)=TRUE,VLOOKUP(E1621,Store_VAM!B2:H273,{5}, FALSE),VLOOKUP(E1621,Store_SRP!B2:H110,{5}, FALSE)), VLOOKUP(E1621,Store_Showcase!B2:H144,{5}, FALSE))</f>
      </c>
      <c r="AG1621" s="1">
        <f>IF(IFERROR(VLOOKUP(E1621,Store_Showcase!B2:H144,{6}, FALSE), TRUE)=TRUE, IF(IFERROR(VLOOKUP(E1621,Store_SRP!B2:H110,{6}, FALSE), TRUE)=TRUE,VLOOKUP(E1621,Store_VAM!B2:H273,{6}, FALSE),VLOOKUP(E1621,Store_SRP!B2:H110,{6}, FALSE)), VLOOKUP(E1621,Store_Showcase!B2:H144,{6}, FALSE))</f>
      </c>
      <c r="AH1621" s="1">
        <f>VLOOKUP(G1621,Sku_Consolidated!A2:R957,18,FALSE)</f>
      </c>
      <c r="AI1621" s="1">
        <f>VLOOKUP(G1621,Sku_Consolidated!A2:S957,19,FALSE)</f>
      </c>
      <c r="AJ1621" s="1">
        <f>VLOOKUP(G1621,Sku_Consolidated!A2:T957,20,FALSE)</f>
      </c>
    </row>
    <row r="1622" spans="1:36" x14ac:dyDescent="0.25">
      <c r="A1622" s="1">
        <v>2024</v>
      </c>
      <c r="B1622" s="1" t="s">
        <v>31</v>
      </c>
      <c r="C1622" s="1" t="s">
        <v>32</v>
      </c>
      <c r="D1622" s="1" t="s">
        <v>33</v>
      </c>
      <c r="E1622" s="9" t="s">
        <v>2326</v>
      </c>
      <c r="F1622" s="1">
        <f>IF(VLOOKUP(G1622,Sku_Consolidated!A2:S957,{19},FALSE)="SHOWCASE", VLOOKUP(E1622,Store_Showcase!B2:C144,{2}, FALSE), IF(VLOOKUP(G1622,Sku_Consolidated!A2:S957,{19},FALSE)="VAM",VLOOKUP(E1622,Store_VAM!B2:C273,{2}, FALSE),VLOOKUP(E1622,Store_SRP!B2:C110,{2}, FALSE)))</f>
      </c>
      <c r="G1622" s="1">
        <v>61724</v>
      </c>
      <c r="H1622" s="1" t="s">
        <v>50</v>
      </c>
      <c r="I1622" s="10" t="s">
        <v>577</v>
      </c>
      <c r="J1622" s="1">
        <f>VLOOKUP(G1622,Sku_Consolidated!A2:C957, 3, FALSE)</f>
      </c>
      <c r="K1622" s="10">
        <f>IF(J1622="PACK", I1622, 0)</f>
      </c>
      <c r="L1622" s="10">
        <f>IF(J1622="KG", I1622, I1622 * VLOOKUP(G1622,Sku_Consolidated!A2:U957,21,FALSE))</f>
      </c>
      <c r="M1622" s="10" t="s">
        <v>37</v>
      </c>
      <c r="N1622" s="11" t="s">
        <v>4298</v>
      </c>
      <c r="O1622" s="10" t="s">
        <v>4299</v>
      </c>
      <c r="P1622" s="10">
        <f>N1622 - O1622</f>
      </c>
      <c r="Q1622" s="1">
        <f>VLOOKUP(G1622,Sku_Consolidated!A2:G957,7, FALSE)</f>
      </c>
      <c r="R1622" s="1">
        <f>IF(IFERROR(VLOOKUP(E1622,Store_Showcase!B2:H144,7, FALSE), TRUE)=TRUE, IF(IFERROR(VLOOKUP(E1622,Store_SRP!B2:H110,7, FALSE), TRUE)=TRUE,VLOOKUP(E1622,Store_VAM!B2:H273,7, FALSE),VLOOKUP(E1622,Store_SRP!B2:H110,7, FALSE)), VLOOKUP(E1622,Store_Showcase!B2:H144,7, FALSE))</f>
      </c>
      <c r="S1622" s="1">
        <f>IF(IFERROR(VLOOKUP(E1622,Store_Showcase!B2:I144,8, FALSE), TRUE)=TRUE, IF(IFERROR(VLOOKUP(E1622,Store_SRP!B2:I110,8, FALSE), TRUE)=TRUE,VLOOKUP(E1622,Store_VAM!B2:I273,8, FALSE),VLOOKUP(E1622,Store_SRP!B2:I110,8, FALSE)), VLOOKUP(E1622,Store_Showcase!B2:I144,8, FALSE))</f>
      </c>
      <c r="T1622" s="1">
        <f>VLOOKUP(G1622,Sku_Consolidated!A2:R957,18,FALSE)</f>
      </c>
      <c r="U1622" s="1" t="s">
        <v>4295</v>
      </c>
      <c r="V1622" s="1">
        <f>IF(VLOOKUP(G1622,Sku_Consolidated!A2:S957,19,FALSE)="SHOWCASE", VLOOKUP(E1622,Store_Showcase!B2:L144,11, FALSE), IF(VLOOKUP(G1622,Sku_Consolidated!A2:S957,19,FALSE)="VAM",VLOOKUP(E1622,Store_VAM!B2:L273,11, FALSE),VLOOKUP(E1622,Store_SRP!B2:L110,11, FALSE)))</f>
      </c>
      <c r="W1622" s="1">
        <f>VLOOKUP(G1622,Sku_Consolidated!A2:W957,11,FALSE)</f>
      </c>
      <c r="X1622" s="1">
        <f>VLOOKUP(G1622,Sku_Consolidated!A2:H957,8,FALSE)</f>
      </c>
      <c r="Y1622" s="1">
        <f>VLOOKUP(G1622,Sku_Consolidated!A2:I957,9,FALSE)</f>
      </c>
      <c r="Z1622" s="1" t="s">
        <v>41</v>
      </c>
      <c r="AA1622" s="1">
        <f>VLOOKUP(G1622,Sku_Consolidated!A2:E957,5,FALSE)</f>
      </c>
      <c r="AB1622" s="1">
        <f>IF(VLOOKUP(G1622,Sku_Consolidated!A2:S957,19,FALSE)="SHOWCASE", VLOOKUP(E1622,Store_Showcase!B2:N144,13, FALSE), IF(VLOOKUP(G1622,Sku_Consolidated!A2:S957,19,FALSE)="VAM",VLOOKUP(E1622,Store_VAM!B2:N273,13, FALSE),VLOOKUP(E1622,Store_SRP!B2:N110,13, FALSE)))</f>
      </c>
      <c r="AC1622" s="1">
        <f>IF(IFERROR(AB1622,TRUE)=TRUE, "-","OK")</f>
      </c>
      <c r="AD1622" s="11" t="s">
        <v>37</v>
      </c>
      <c r="AE1622" s="11" t="s">
        <v>37</v>
      </c>
      <c r="AF1622" s="1">
        <f>IF(IFERROR(VLOOKUP(E1622,Store_Showcase!B2:H144,{5}, FALSE), TRUE)=TRUE, IF(IFERROR(VLOOKUP(E1622,Store_SRP!B2:H110,{5}, FALSE), TRUE)=TRUE,VLOOKUP(E1622,Store_VAM!B2:H273,{5}, FALSE),VLOOKUP(E1622,Store_SRP!B2:H110,{5}, FALSE)), VLOOKUP(E1622,Store_Showcase!B2:H144,{5}, FALSE))</f>
      </c>
      <c r="AG1622" s="1">
        <f>IF(IFERROR(VLOOKUP(E1622,Store_Showcase!B2:H144,{6}, FALSE), TRUE)=TRUE, IF(IFERROR(VLOOKUP(E1622,Store_SRP!B2:H110,{6}, FALSE), TRUE)=TRUE,VLOOKUP(E1622,Store_VAM!B2:H273,{6}, FALSE),VLOOKUP(E1622,Store_SRP!B2:H110,{6}, FALSE)), VLOOKUP(E1622,Store_Showcase!B2:H144,{6}, FALSE))</f>
      </c>
      <c r="AH1622" s="1">
        <f>VLOOKUP(G1622,Sku_Consolidated!A2:R957,18,FALSE)</f>
      </c>
      <c r="AI1622" s="1">
        <f>VLOOKUP(G1622,Sku_Consolidated!A2:S957,19,FALSE)</f>
      </c>
      <c r="AJ1622" s="1">
        <f>VLOOKUP(G1622,Sku_Consolidated!A2:T957,20,FALSE)</f>
      </c>
    </row>
    <row r="1623" spans="1:36" x14ac:dyDescent="0.25">
      <c r="A1623" s="1">
        <v>2024</v>
      </c>
      <c r="B1623" s="1" t="s">
        <v>31</v>
      </c>
      <c r="C1623" s="1" t="s">
        <v>32</v>
      </c>
      <c r="D1623" s="1" t="s">
        <v>33</v>
      </c>
      <c r="E1623" s="9" t="s">
        <v>2326</v>
      </c>
      <c r="F1623" s="1">
        <f>IF(VLOOKUP(G1623,Sku_Consolidated!A2:S957,{19},FALSE)="SHOWCASE", VLOOKUP(E1623,Store_Showcase!B2:C144,{2}, FALSE), IF(VLOOKUP(G1623,Sku_Consolidated!A2:S957,{19},FALSE)="VAM",VLOOKUP(E1623,Store_VAM!B2:C273,{2}, FALSE),VLOOKUP(E1623,Store_SRP!B2:C110,{2}, FALSE)))</f>
      </c>
      <c r="G1623" s="1">
        <v>61733</v>
      </c>
      <c r="H1623" s="1" t="s">
        <v>58</v>
      </c>
      <c r="I1623" s="10" t="s">
        <v>1467</v>
      </c>
      <c r="J1623" s="1">
        <f>VLOOKUP(G1623,Sku_Consolidated!A2:C957, 3, FALSE)</f>
      </c>
      <c r="K1623" s="10">
        <f>IF(J1623="PACK", I1623, 0)</f>
      </c>
      <c r="L1623" s="10">
        <f>IF(J1623="KG", I1623, I1623 * VLOOKUP(G1623,Sku_Consolidated!A2:U957,21,FALSE))</f>
      </c>
      <c r="M1623" s="10" t="s">
        <v>37</v>
      </c>
      <c r="N1623" s="11" t="s">
        <v>4300</v>
      </c>
      <c r="O1623" s="10" t="s">
        <v>4301</v>
      </c>
      <c r="P1623" s="10">
        <f>N1623 - O1623</f>
      </c>
      <c r="Q1623" s="1">
        <f>VLOOKUP(G1623,Sku_Consolidated!A2:G957,7, FALSE)</f>
      </c>
      <c r="R1623" s="1">
        <f>IF(IFERROR(VLOOKUP(E1623,Store_Showcase!B2:H144,7, FALSE), TRUE)=TRUE, IF(IFERROR(VLOOKUP(E1623,Store_SRP!B2:H110,7, FALSE), TRUE)=TRUE,VLOOKUP(E1623,Store_VAM!B2:H273,7, FALSE),VLOOKUP(E1623,Store_SRP!B2:H110,7, FALSE)), VLOOKUP(E1623,Store_Showcase!B2:H144,7, FALSE))</f>
      </c>
      <c r="S1623" s="1">
        <f>IF(IFERROR(VLOOKUP(E1623,Store_Showcase!B2:I144,8, FALSE), TRUE)=TRUE, IF(IFERROR(VLOOKUP(E1623,Store_SRP!B2:I110,8, FALSE), TRUE)=TRUE,VLOOKUP(E1623,Store_VAM!B2:I273,8, FALSE),VLOOKUP(E1623,Store_SRP!B2:I110,8, FALSE)), VLOOKUP(E1623,Store_Showcase!B2:I144,8, FALSE))</f>
      </c>
      <c r="T1623" s="1">
        <f>VLOOKUP(G1623,Sku_Consolidated!A2:R957,18,FALSE)</f>
      </c>
      <c r="U1623" s="1" t="s">
        <v>4295</v>
      </c>
      <c r="V1623" s="1">
        <f>IF(VLOOKUP(G1623,Sku_Consolidated!A2:S957,19,FALSE)="SHOWCASE", VLOOKUP(E1623,Store_Showcase!B2:L144,11, FALSE), IF(VLOOKUP(G1623,Sku_Consolidated!A2:S957,19,FALSE)="VAM",VLOOKUP(E1623,Store_VAM!B2:L273,11, FALSE),VLOOKUP(E1623,Store_SRP!B2:L110,11, FALSE)))</f>
      </c>
      <c r="W1623" s="1">
        <f>VLOOKUP(G1623,Sku_Consolidated!A2:W957,11,FALSE)</f>
      </c>
      <c r="X1623" s="1">
        <f>VLOOKUP(G1623,Sku_Consolidated!A2:H957,8,FALSE)</f>
      </c>
      <c r="Y1623" s="1">
        <f>VLOOKUP(G1623,Sku_Consolidated!A2:I957,9,FALSE)</f>
      </c>
      <c r="Z1623" s="1" t="s">
        <v>41</v>
      </c>
      <c r="AA1623" s="1">
        <f>VLOOKUP(G1623,Sku_Consolidated!A2:E957,5,FALSE)</f>
      </c>
      <c r="AB1623" s="1">
        <f>IF(VLOOKUP(G1623,Sku_Consolidated!A2:S957,19,FALSE)="SHOWCASE", VLOOKUP(E1623,Store_Showcase!B2:N144,13, FALSE), IF(VLOOKUP(G1623,Sku_Consolidated!A2:S957,19,FALSE)="VAM",VLOOKUP(E1623,Store_VAM!B2:N273,13, FALSE),VLOOKUP(E1623,Store_SRP!B2:N110,13, FALSE)))</f>
      </c>
      <c r="AC1623" s="1">
        <f>IF(IFERROR(AB1623,TRUE)=TRUE, "-","OK")</f>
      </c>
      <c r="AD1623" s="11" t="s">
        <v>37</v>
      </c>
      <c r="AE1623" s="11" t="s">
        <v>37</v>
      </c>
      <c r="AF1623" s="1">
        <f>IF(IFERROR(VLOOKUP(E1623,Store_Showcase!B2:H144,{5}, FALSE), TRUE)=TRUE, IF(IFERROR(VLOOKUP(E1623,Store_SRP!B2:H110,{5}, FALSE), TRUE)=TRUE,VLOOKUP(E1623,Store_VAM!B2:H273,{5}, FALSE),VLOOKUP(E1623,Store_SRP!B2:H110,{5}, FALSE)), VLOOKUP(E1623,Store_Showcase!B2:H144,{5}, FALSE))</f>
      </c>
      <c r="AG1623" s="1">
        <f>IF(IFERROR(VLOOKUP(E1623,Store_Showcase!B2:H144,{6}, FALSE), TRUE)=TRUE, IF(IFERROR(VLOOKUP(E1623,Store_SRP!B2:H110,{6}, FALSE), TRUE)=TRUE,VLOOKUP(E1623,Store_VAM!B2:H273,{6}, FALSE),VLOOKUP(E1623,Store_SRP!B2:H110,{6}, FALSE)), VLOOKUP(E1623,Store_Showcase!B2:H144,{6}, FALSE))</f>
      </c>
      <c r="AH1623" s="1">
        <f>VLOOKUP(G1623,Sku_Consolidated!A2:R957,18,FALSE)</f>
      </c>
      <c r="AI1623" s="1">
        <f>VLOOKUP(G1623,Sku_Consolidated!A2:S957,19,FALSE)</f>
      </c>
      <c r="AJ1623" s="1">
        <f>VLOOKUP(G1623,Sku_Consolidated!A2:T957,20,FALSE)</f>
      </c>
    </row>
    <row r="1624" spans="1:36" x14ac:dyDescent="0.25">
      <c r="A1624" s="1">
        <v>2024</v>
      </c>
      <c r="B1624" s="1" t="s">
        <v>31</v>
      </c>
      <c r="C1624" s="1" t="s">
        <v>32</v>
      </c>
      <c r="D1624" s="1" t="s">
        <v>33</v>
      </c>
      <c r="E1624" s="9" t="s">
        <v>2326</v>
      </c>
      <c r="F1624" s="1">
        <f>IF(VLOOKUP(G1624,Sku_Consolidated!A2:S957,{19},FALSE)="SHOWCASE", VLOOKUP(E1624,Store_Showcase!B2:C144,{2}, FALSE), IF(VLOOKUP(G1624,Sku_Consolidated!A2:S957,{19},FALSE)="VAM",VLOOKUP(E1624,Store_VAM!B2:C273,{2}, FALSE),VLOOKUP(E1624,Store_SRP!B2:C110,{2}, FALSE)))</f>
      </c>
      <c r="G1624" s="1">
        <v>61739</v>
      </c>
      <c r="H1624" s="1" t="s">
        <v>74</v>
      </c>
      <c r="I1624" s="10" t="s">
        <v>3574</v>
      </c>
      <c r="J1624" s="1">
        <f>VLOOKUP(G1624,Sku_Consolidated!A2:C957, 3, FALSE)</f>
      </c>
      <c r="K1624" s="10">
        <f>IF(J1624="PACK", I1624, 0)</f>
      </c>
      <c r="L1624" s="10">
        <f>IF(J1624="KG", I1624, I1624 * VLOOKUP(G1624,Sku_Consolidated!A2:U957,21,FALSE))</f>
      </c>
      <c r="M1624" s="10" t="s">
        <v>37</v>
      </c>
      <c r="N1624" s="11" t="s">
        <v>4302</v>
      </c>
      <c r="O1624" s="10" t="s">
        <v>4303</v>
      </c>
      <c r="P1624" s="10">
        <f>N1624 - O1624</f>
      </c>
      <c r="Q1624" s="1">
        <f>VLOOKUP(G1624,Sku_Consolidated!A2:G957,7, FALSE)</f>
      </c>
      <c r="R1624" s="1">
        <f>IF(IFERROR(VLOOKUP(E1624,Store_Showcase!B2:H144,7, FALSE), TRUE)=TRUE, IF(IFERROR(VLOOKUP(E1624,Store_SRP!B2:H110,7, FALSE), TRUE)=TRUE,VLOOKUP(E1624,Store_VAM!B2:H273,7, FALSE),VLOOKUP(E1624,Store_SRP!B2:H110,7, FALSE)), VLOOKUP(E1624,Store_Showcase!B2:H144,7, FALSE))</f>
      </c>
      <c r="S1624" s="1">
        <f>IF(IFERROR(VLOOKUP(E1624,Store_Showcase!B2:I144,8, FALSE), TRUE)=TRUE, IF(IFERROR(VLOOKUP(E1624,Store_SRP!B2:I110,8, FALSE), TRUE)=TRUE,VLOOKUP(E1624,Store_VAM!B2:I273,8, FALSE),VLOOKUP(E1624,Store_SRP!B2:I110,8, FALSE)), VLOOKUP(E1624,Store_Showcase!B2:I144,8, FALSE))</f>
      </c>
      <c r="T1624" s="1">
        <f>VLOOKUP(G1624,Sku_Consolidated!A2:R957,18,FALSE)</f>
      </c>
      <c r="U1624" s="1" t="s">
        <v>4295</v>
      </c>
      <c r="V1624" s="1">
        <f>IF(VLOOKUP(G1624,Sku_Consolidated!A2:S957,19,FALSE)="SHOWCASE", VLOOKUP(E1624,Store_Showcase!B2:L144,11, FALSE), IF(VLOOKUP(G1624,Sku_Consolidated!A2:S957,19,FALSE)="VAM",VLOOKUP(E1624,Store_VAM!B2:L273,11, FALSE),VLOOKUP(E1624,Store_SRP!B2:L110,11, FALSE)))</f>
      </c>
      <c r="W1624" s="1">
        <f>VLOOKUP(G1624,Sku_Consolidated!A2:W957,11,FALSE)</f>
      </c>
      <c r="X1624" s="1">
        <f>VLOOKUP(G1624,Sku_Consolidated!A2:H957,8,FALSE)</f>
      </c>
      <c r="Y1624" s="1">
        <f>VLOOKUP(G1624,Sku_Consolidated!A2:I957,9,FALSE)</f>
      </c>
      <c r="Z1624" s="1" t="s">
        <v>41</v>
      </c>
      <c r="AA1624" s="1">
        <f>VLOOKUP(G1624,Sku_Consolidated!A2:E957,5,FALSE)</f>
      </c>
      <c r="AB1624" s="1">
        <f>IF(VLOOKUP(G1624,Sku_Consolidated!A2:S957,19,FALSE)="SHOWCASE", VLOOKUP(E1624,Store_Showcase!B2:N144,13, FALSE), IF(VLOOKUP(G1624,Sku_Consolidated!A2:S957,19,FALSE)="VAM",VLOOKUP(E1624,Store_VAM!B2:N273,13, FALSE),VLOOKUP(E1624,Store_SRP!B2:N110,13, FALSE)))</f>
      </c>
      <c r="AC1624" s="1">
        <f>IF(IFERROR(AB1624,TRUE)=TRUE, "-","OK")</f>
      </c>
      <c r="AD1624" s="11" t="s">
        <v>37</v>
      </c>
      <c r="AE1624" s="11" t="s">
        <v>37</v>
      </c>
      <c r="AF1624" s="1">
        <f>IF(IFERROR(VLOOKUP(E1624,Store_Showcase!B2:H144,{5}, FALSE), TRUE)=TRUE, IF(IFERROR(VLOOKUP(E1624,Store_SRP!B2:H110,{5}, FALSE), TRUE)=TRUE,VLOOKUP(E1624,Store_VAM!B2:H273,{5}, FALSE),VLOOKUP(E1624,Store_SRP!B2:H110,{5}, FALSE)), VLOOKUP(E1624,Store_Showcase!B2:H144,{5}, FALSE))</f>
      </c>
      <c r="AG1624" s="1">
        <f>IF(IFERROR(VLOOKUP(E1624,Store_Showcase!B2:H144,{6}, FALSE), TRUE)=TRUE, IF(IFERROR(VLOOKUP(E1624,Store_SRP!B2:H110,{6}, FALSE), TRUE)=TRUE,VLOOKUP(E1624,Store_VAM!B2:H273,{6}, FALSE),VLOOKUP(E1624,Store_SRP!B2:H110,{6}, FALSE)), VLOOKUP(E1624,Store_Showcase!B2:H144,{6}, FALSE))</f>
      </c>
      <c r="AH1624" s="1">
        <f>VLOOKUP(G1624,Sku_Consolidated!A2:R957,18,FALSE)</f>
      </c>
      <c r="AI1624" s="1">
        <f>VLOOKUP(G1624,Sku_Consolidated!A2:S957,19,FALSE)</f>
      </c>
      <c r="AJ1624" s="1">
        <f>VLOOKUP(G1624,Sku_Consolidated!A2:T957,20,FALSE)</f>
      </c>
    </row>
    <row r="1625" spans="1:36" x14ac:dyDescent="0.25">
      <c r="A1625" s="1">
        <v>2024</v>
      </c>
      <c r="B1625" s="1" t="s">
        <v>31</v>
      </c>
      <c r="C1625" s="1" t="s">
        <v>32</v>
      </c>
      <c r="D1625" s="1" t="s">
        <v>33</v>
      </c>
      <c r="E1625" s="9" t="s">
        <v>2326</v>
      </c>
      <c r="F1625" s="1">
        <f>IF(VLOOKUP(G1625,Sku_Consolidated!A2:S957,{19},FALSE)="SHOWCASE", VLOOKUP(E1625,Store_Showcase!B2:C144,{2}, FALSE), IF(VLOOKUP(G1625,Sku_Consolidated!A2:S957,{19},FALSE)="VAM",VLOOKUP(E1625,Store_VAM!B2:C273,{2}, FALSE),VLOOKUP(E1625,Store_SRP!B2:C110,{2}, FALSE)))</f>
      </c>
      <c r="G1625" s="1">
        <v>61755</v>
      </c>
      <c r="H1625" s="1" t="s">
        <v>86</v>
      </c>
      <c r="I1625" s="10" t="s">
        <v>2880</v>
      </c>
      <c r="J1625" s="1">
        <f>VLOOKUP(G1625,Sku_Consolidated!A2:C957, 3, FALSE)</f>
      </c>
      <c r="K1625" s="10">
        <f>IF(J1625="PACK", I1625, 0)</f>
      </c>
      <c r="L1625" s="10">
        <f>IF(J1625="KG", I1625, I1625 * VLOOKUP(G1625,Sku_Consolidated!A2:U957,21,FALSE))</f>
      </c>
      <c r="M1625" s="10" t="s">
        <v>37</v>
      </c>
      <c r="N1625" s="11" t="s">
        <v>4304</v>
      </c>
      <c r="O1625" s="10" t="s">
        <v>4305</v>
      </c>
      <c r="P1625" s="10">
        <f>N1625 - O1625</f>
      </c>
      <c r="Q1625" s="1">
        <f>VLOOKUP(G1625,Sku_Consolidated!A2:G957,7, FALSE)</f>
      </c>
      <c r="R1625" s="1">
        <f>IF(IFERROR(VLOOKUP(E1625,Store_Showcase!B2:H144,7, FALSE), TRUE)=TRUE, IF(IFERROR(VLOOKUP(E1625,Store_SRP!B2:H110,7, FALSE), TRUE)=TRUE,VLOOKUP(E1625,Store_VAM!B2:H273,7, FALSE),VLOOKUP(E1625,Store_SRP!B2:H110,7, FALSE)), VLOOKUP(E1625,Store_Showcase!B2:H144,7, FALSE))</f>
      </c>
      <c r="S1625" s="1">
        <f>IF(IFERROR(VLOOKUP(E1625,Store_Showcase!B2:I144,8, FALSE), TRUE)=TRUE, IF(IFERROR(VLOOKUP(E1625,Store_SRP!B2:I110,8, FALSE), TRUE)=TRUE,VLOOKUP(E1625,Store_VAM!B2:I273,8, FALSE),VLOOKUP(E1625,Store_SRP!B2:I110,8, FALSE)), VLOOKUP(E1625,Store_Showcase!B2:I144,8, FALSE))</f>
      </c>
      <c r="T1625" s="1">
        <f>VLOOKUP(G1625,Sku_Consolidated!A2:R957,18,FALSE)</f>
      </c>
      <c r="U1625" s="1" t="s">
        <v>4295</v>
      </c>
      <c r="V1625" s="1">
        <f>IF(VLOOKUP(G1625,Sku_Consolidated!A2:S957,19,FALSE)="SHOWCASE", VLOOKUP(E1625,Store_Showcase!B2:L144,11, FALSE), IF(VLOOKUP(G1625,Sku_Consolidated!A2:S957,19,FALSE)="VAM",VLOOKUP(E1625,Store_VAM!B2:L273,11, FALSE),VLOOKUP(E1625,Store_SRP!B2:L110,11, FALSE)))</f>
      </c>
      <c r="W1625" s="1">
        <f>VLOOKUP(G1625,Sku_Consolidated!A2:W957,11,FALSE)</f>
      </c>
      <c r="X1625" s="1">
        <f>VLOOKUP(G1625,Sku_Consolidated!A2:H957,8,FALSE)</f>
      </c>
      <c r="Y1625" s="1">
        <f>VLOOKUP(G1625,Sku_Consolidated!A2:I957,9,FALSE)</f>
      </c>
      <c r="Z1625" s="1" t="s">
        <v>41</v>
      </c>
      <c r="AA1625" s="1">
        <f>VLOOKUP(G1625,Sku_Consolidated!A2:E957,5,FALSE)</f>
      </c>
      <c r="AB1625" s="1">
        <f>IF(VLOOKUP(G1625,Sku_Consolidated!A2:S957,19,FALSE)="SHOWCASE", VLOOKUP(E1625,Store_Showcase!B2:N144,13, FALSE), IF(VLOOKUP(G1625,Sku_Consolidated!A2:S957,19,FALSE)="VAM",VLOOKUP(E1625,Store_VAM!B2:N273,13, FALSE),VLOOKUP(E1625,Store_SRP!B2:N110,13, FALSE)))</f>
      </c>
      <c r="AC1625" s="1">
        <f>IF(IFERROR(AB1625,TRUE)=TRUE, "-","OK")</f>
      </c>
      <c r="AD1625" s="11" t="s">
        <v>37</v>
      </c>
      <c r="AE1625" s="11" t="s">
        <v>37</v>
      </c>
      <c r="AF1625" s="1">
        <f>IF(IFERROR(VLOOKUP(E1625,Store_Showcase!B2:H144,{5}, FALSE), TRUE)=TRUE, IF(IFERROR(VLOOKUP(E1625,Store_SRP!B2:H110,{5}, FALSE), TRUE)=TRUE,VLOOKUP(E1625,Store_VAM!B2:H273,{5}, FALSE),VLOOKUP(E1625,Store_SRP!B2:H110,{5}, FALSE)), VLOOKUP(E1625,Store_Showcase!B2:H144,{5}, FALSE))</f>
      </c>
      <c r="AG1625" s="1">
        <f>IF(IFERROR(VLOOKUP(E1625,Store_Showcase!B2:H144,{6}, FALSE), TRUE)=TRUE, IF(IFERROR(VLOOKUP(E1625,Store_SRP!B2:H110,{6}, FALSE), TRUE)=TRUE,VLOOKUP(E1625,Store_VAM!B2:H273,{6}, FALSE),VLOOKUP(E1625,Store_SRP!B2:H110,{6}, FALSE)), VLOOKUP(E1625,Store_Showcase!B2:H144,{6}, FALSE))</f>
      </c>
      <c r="AH1625" s="1">
        <f>VLOOKUP(G1625,Sku_Consolidated!A2:R957,18,FALSE)</f>
      </c>
      <c r="AI1625" s="1">
        <f>VLOOKUP(G1625,Sku_Consolidated!A2:S957,19,FALSE)</f>
      </c>
      <c r="AJ1625" s="1">
        <f>VLOOKUP(G1625,Sku_Consolidated!A2:T957,20,FALSE)</f>
      </c>
    </row>
    <row r="1626" spans="1:36" x14ac:dyDescent="0.25">
      <c r="A1626" s="1">
        <v>2024</v>
      </c>
      <c r="B1626" s="1" t="s">
        <v>31</v>
      </c>
      <c r="C1626" s="1" t="s">
        <v>32</v>
      </c>
      <c r="D1626" s="1" t="s">
        <v>33</v>
      </c>
      <c r="E1626" s="9" t="s">
        <v>2326</v>
      </c>
      <c r="F1626" s="1">
        <f>IF(VLOOKUP(G1626,Sku_Consolidated!A2:S957,{19},FALSE)="SHOWCASE", VLOOKUP(E1626,Store_Showcase!B2:C144,{2}, FALSE), IF(VLOOKUP(G1626,Sku_Consolidated!A2:S957,{19},FALSE)="VAM",VLOOKUP(E1626,Store_VAM!B2:C273,{2}, FALSE),VLOOKUP(E1626,Store_SRP!B2:C110,{2}, FALSE)))</f>
      </c>
      <c r="G1626" s="1">
        <v>61757</v>
      </c>
      <c r="H1626" s="1" t="s">
        <v>349</v>
      </c>
      <c r="I1626" s="10" t="s">
        <v>75</v>
      </c>
      <c r="J1626" s="1">
        <f>VLOOKUP(G1626,Sku_Consolidated!A2:C957, 3, FALSE)</f>
      </c>
      <c r="K1626" s="10">
        <f>IF(J1626="PACK", I1626, 0)</f>
      </c>
      <c r="L1626" s="10">
        <f>IF(J1626="KG", I1626, I1626 * VLOOKUP(G1626,Sku_Consolidated!A2:U957,21,FALSE))</f>
      </c>
      <c r="M1626" s="10" t="s">
        <v>37</v>
      </c>
      <c r="N1626" s="11" t="s">
        <v>4306</v>
      </c>
      <c r="O1626" s="10" t="s">
        <v>4307</v>
      </c>
      <c r="P1626" s="10">
        <f>N1626 - O1626</f>
      </c>
      <c r="Q1626" s="1">
        <f>VLOOKUP(G1626,Sku_Consolidated!A2:G957,7, FALSE)</f>
      </c>
      <c r="R1626" s="1">
        <f>IF(IFERROR(VLOOKUP(E1626,Store_Showcase!B2:H144,7, FALSE), TRUE)=TRUE, IF(IFERROR(VLOOKUP(E1626,Store_SRP!B2:H110,7, FALSE), TRUE)=TRUE,VLOOKUP(E1626,Store_VAM!B2:H273,7, FALSE),VLOOKUP(E1626,Store_SRP!B2:H110,7, FALSE)), VLOOKUP(E1626,Store_Showcase!B2:H144,7, FALSE))</f>
      </c>
      <c r="S1626" s="1">
        <f>IF(IFERROR(VLOOKUP(E1626,Store_Showcase!B2:I144,8, FALSE), TRUE)=TRUE, IF(IFERROR(VLOOKUP(E1626,Store_SRP!B2:I110,8, FALSE), TRUE)=TRUE,VLOOKUP(E1626,Store_VAM!B2:I273,8, FALSE),VLOOKUP(E1626,Store_SRP!B2:I110,8, FALSE)), VLOOKUP(E1626,Store_Showcase!B2:I144,8, FALSE))</f>
      </c>
      <c r="T1626" s="1">
        <f>VLOOKUP(G1626,Sku_Consolidated!A2:R957,18,FALSE)</f>
      </c>
      <c r="U1626" s="1" t="s">
        <v>4295</v>
      </c>
      <c r="V1626" s="1">
        <f>IF(VLOOKUP(G1626,Sku_Consolidated!A2:S957,19,FALSE)="SHOWCASE", VLOOKUP(E1626,Store_Showcase!B2:L144,11, FALSE), IF(VLOOKUP(G1626,Sku_Consolidated!A2:S957,19,FALSE)="VAM",VLOOKUP(E1626,Store_VAM!B2:L273,11, FALSE),VLOOKUP(E1626,Store_SRP!B2:L110,11, FALSE)))</f>
      </c>
      <c r="W1626" s="1">
        <f>VLOOKUP(G1626,Sku_Consolidated!A2:W957,11,FALSE)</f>
      </c>
      <c r="X1626" s="1">
        <f>VLOOKUP(G1626,Sku_Consolidated!A2:H957,8,FALSE)</f>
      </c>
      <c r="Y1626" s="1">
        <f>VLOOKUP(G1626,Sku_Consolidated!A2:I957,9,FALSE)</f>
      </c>
      <c r="Z1626" s="1" t="s">
        <v>41</v>
      </c>
      <c r="AA1626" s="1">
        <f>VLOOKUP(G1626,Sku_Consolidated!A2:E957,5,FALSE)</f>
      </c>
      <c r="AB1626" s="1">
        <f>IF(VLOOKUP(G1626,Sku_Consolidated!A2:S957,19,FALSE)="SHOWCASE", VLOOKUP(E1626,Store_Showcase!B2:N144,13, FALSE), IF(VLOOKUP(G1626,Sku_Consolidated!A2:S957,19,FALSE)="VAM",VLOOKUP(E1626,Store_VAM!B2:N273,13, FALSE),VLOOKUP(E1626,Store_SRP!B2:N110,13, FALSE)))</f>
      </c>
      <c r="AC1626" s="1">
        <f>IF(IFERROR(AB1626,TRUE)=TRUE, "-","OK")</f>
      </c>
      <c r="AD1626" s="11" t="s">
        <v>37</v>
      </c>
      <c r="AE1626" s="11" t="s">
        <v>37</v>
      </c>
      <c r="AF1626" s="1">
        <f>IF(IFERROR(VLOOKUP(E1626,Store_Showcase!B2:H144,{5}, FALSE), TRUE)=TRUE, IF(IFERROR(VLOOKUP(E1626,Store_SRP!B2:H110,{5}, FALSE), TRUE)=TRUE,VLOOKUP(E1626,Store_VAM!B2:H273,{5}, FALSE),VLOOKUP(E1626,Store_SRP!B2:H110,{5}, FALSE)), VLOOKUP(E1626,Store_Showcase!B2:H144,{5}, FALSE))</f>
      </c>
      <c r="AG1626" s="1">
        <f>IF(IFERROR(VLOOKUP(E1626,Store_Showcase!B2:H144,{6}, FALSE), TRUE)=TRUE, IF(IFERROR(VLOOKUP(E1626,Store_SRP!B2:H110,{6}, FALSE), TRUE)=TRUE,VLOOKUP(E1626,Store_VAM!B2:H273,{6}, FALSE),VLOOKUP(E1626,Store_SRP!B2:H110,{6}, FALSE)), VLOOKUP(E1626,Store_Showcase!B2:H144,{6}, FALSE))</f>
      </c>
      <c r="AH1626" s="1">
        <f>VLOOKUP(G1626,Sku_Consolidated!A2:R957,18,FALSE)</f>
      </c>
      <c r="AI1626" s="1">
        <f>VLOOKUP(G1626,Sku_Consolidated!A2:S957,19,FALSE)</f>
      </c>
      <c r="AJ1626" s="1">
        <f>VLOOKUP(G1626,Sku_Consolidated!A2:T957,20,FALSE)</f>
      </c>
    </row>
    <row r="1627" spans="1:36" x14ac:dyDescent="0.25">
      <c r="A1627" s="1">
        <v>2024</v>
      </c>
      <c r="B1627" s="1" t="s">
        <v>31</v>
      </c>
      <c r="C1627" s="1" t="s">
        <v>32</v>
      </c>
      <c r="D1627" s="1" t="s">
        <v>33</v>
      </c>
      <c r="E1627" s="9" t="s">
        <v>2326</v>
      </c>
      <c r="F1627" s="1">
        <f>IF(VLOOKUP(G1627,Sku_Consolidated!A2:S957,{19},FALSE)="SHOWCASE", VLOOKUP(E1627,Store_Showcase!B2:C144,{2}, FALSE), IF(VLOOKUP(G1627,Sku_Consolidated!A2:S957,{19},FALSE)="VAM",VLOOKUP(E1627,Store_VAM!B2:C273,{2}, FALSE),VLOOKUP(E1627,Store_SRP!B2:C110,{2}, FALSE)))</f>
      </c>
      <c r="G1627" s="1">
        <v>61762</v>
      </c>
      <c r="H1627" s="1" t="s">
        <v>252</v>
      </c>
      <c r="I1627" s="10" t="s">
        <v>4308</v>
      </c>
      <c r="J1627" s="1">
        <f>VLOOKUP(G1627,Sku_Consolidated!A2:C957, 3, FALSE)</f>
      </c>
      <c r="K1627" s="10">
        <f>IF(J1627="PACK", I1627, 0)</f>
      </c>
      <c r="L1627" s="10">
        <f>IF(J1627="KG", I1627, I1627 * VLOOKUP(G1627,Sku_Consolidated!A2:U957,21,FALSE))</f>
      </c>
      <c r="M1627" s="10" t="s">
        <v>37</v>
      </c>
      <c r="N1627" s="11" t="s">
        <v>4309</v>
      </c>
      <c r="O1627" s="10" t="s">
        <v>4310</v>
      </c>
      <c r="P1627" s="10">
        <f>N1627 - O1627</f>
      </c>
      <c r="Q1627" s="1">
        <f>VLOOKUP(G1627,Sku_Consolidated!A2:G957,7, FALSE)</f>
      </c>
      <c r="R1627" s="1">
        <f>IF(IFERROR(VLOOKUP(E1627,Store_Showcase!B2:H144,7, FALSE), TRUE)=TRUE, IF(IFERROR(VLOOKUP(E1627,Store_SRP!B2:H110,7, FALSE), TRUE)=TRUE,VLOOKUP(E1627,Store_VAM!B2:H273,7, FALSE),VLOOKUP(E1627,Store_SRP!B2:H110,7, FALSE)), VLOOKUP(E1627,Store_Showcase!B2:H144,7, FALSE))</f>
      </c>
      <c r="S1627" s="1">
        <f>IF(IFERROR(VLOOKUP(E1627,Store_Showcase!B2:I144,8, FALSE), TRUE)=TRUE, IF(IFERROR(VLOOKUP(E1627,Store_SRP!B2:I110,8, FALSE), TRUE)=TRUE,VLOOKUP(E1627,Store_VAM!B2:I273,8, FALSE),VLOOKUP(E1627,Store_SRP!B2:I110,8, FALSE)), VLOOKUP(E1627,Store_Showcase!B2:I144,8, FALSE))</f>
      </c>
      <c r="T1627" s="1">
        <f>VLOOKUP(G1627,Sku_Consolidated!A2:R957,18,FALSE)</f>
      </c>
      <c r="U1627" s="1" t="s">
        <v>4295</v>
      </c>
      <c r="V1627" s="1">
        <f>IF(VLOOKUP(G1627,Sku_Consolidated!A2:S957,19,FALSE)="SHOWCASE", VLOOKUP(E1627,Store_Showcase!B2:L144,11, FALSE), IF(VLOOKUP(G1627,Sku_Consolidated!A2:S957,19,FALSE)="VAM",VLOOKUP(E1627,Store_VAM!B2:L273,11, FALSE),VLOOKUP(E1627,Store_SRP!B2:L110,11, FALSE)))</f>
      </c>
      <c r="W1627" s="1">
        <f>VLOOKUP(G1627,Sku_Consolidated!A2:W957,11,FALSE)</f>
      </c>
      <c r="X1627" s="1">
        <f>VLOOKUP(G1627,Sku_Consolidated!A2:H957,8,FALSE)</f>
      </c>
      <c r="Y1627" s="1">
        <f>VLOOKUP(G1627,Sku_Consolidated!A2:I957,9,FALSE)</f>
      </c>
      <c r="Z1627" s="1" t="s">
        <v>41</v>
      </c>
      <c r="AA1627" s="1">
        <f>VLOOKUP(G1627,Sku_Consolidated!A2:E957,5,FALSE)</f>
      </c>
      <c r="AB1627" s="1">
        <f>IF(VLOOKUP(G1627,Sku_Consolidated!A2:S957,19,FALSE)="SHOWCASE", VLOOKUP(E1627,Store_Showcase!B2:N144,13, FALSE), IF(VLOOKUP(G1627,Sku_Consolidated!A2:S957,19,FALSE)="VAM",VLOOKUP(E1627,Store_VAM!B2:N273,13, FALSE),VLOOKUP(E1627,Store_SRP!B2:N110,13, FALSE)))</f>
      </c>
      <c r="AC1627" s="1">
        <f>IF(IFERROR(AB1627,TRUE)=TRUE, "-","OK")</f>
      </c>
      <c r="AD1627" s="11" t="s">
        <v>37</v>
      </c>
      <c r="AE1627" s="11" t="s">
        <v>37</v>
      </c>
      <c r="AF1627" s="1">
        <f>IF(IFERROR(VLOOKUP(E1627,Store_Showcase!B2:H144,{5}, FALSE), TRUE)=TRUE, IF(IFERROR(VLOOKUP(E1627,Store_SRP!B2:H110,{5}, FALSE), TRUE)=TRUE,VLOOKUP(E1627,Store_VAM!B2:H273,{5}, FALSE),VLOOKUP(E1627,Store_SRP!B2:H110,{5}, FALSE)), VLOOKUP(E1627,Store_Showcase!B2:H144,{5}, FALSE))</f>
      </c>
      <c r="AG1627" s="1">
        <f>IF(IFERROR(VLOOKUP(E1627,Store_Showcase!B2:H144,{6}, FALSE), TRUE)=TRUE, IF(IFERROR(VLOOKUP(E1627,Store_SRP!B2:H110,{6}, FALSE), TRUE)=TRUE,VLOOKUP(E1627,Store_VAM!B2:H273,{6}, FALSE),VLOOKUP(E1627,Store_SRP!B2:H110,{6}, FALSE)), VLOOKUP(E1627,Store_Showcase!B2:H144,{6}, FALSE))</f>
      </c>
      <c r="AH1627" s="1">
        <f>VLOOKUP(G1627,Sku_Consolidated!A2:R957,18,FALSE)</f>
      </c>
      <c r="AI1627" s="1">
        <f>VLOOKUP(G1627,Sku_Consolidated!A2:S957,19,FALSE)</f>
      </c>
      <c r="AJ1627" s="1">
        <f>VLOOKUP(G1627,Sku_Consolidated!A2:T957,20,FALSE)</f>
      </c>
    </row>
    <row r="1628" spans="1:36" x14ac:dyDescent="0.25">
      <c r="A1628" s="1">
        <v>2024</v>
      </c>
      <c r="B1628" s="1" t="s">
        <v>31</v>
      </c>
      <c r="C1628" s="1" t="s">
        <v>32</v>
      </c>
      <c r="D1628" s="1" t="s">
        <v>33</v>
      </c>
      <c r="E1628" s="9" t="s">
        <v>2326</v>
      </c>
      <c r="F1628" s="1">
        <f>IF(VLOOKUP(G1628,Sku_Consolidated!A2:S957,{19},FALSE)="SHOWCASE", VLOOKUP(E1628,Store_Showcase!B2:C144,{2}, FALSE), IF(VLOOKUP(G1628,Sku_Consolidated!A2:S957,{19},FALSE)="VAM",VLOOKUP(E1628,Store_VAM!B2:C273,{2}, FALSE),VLOOKUP(E1628,Store_SRP!B2:C110,{2}, FALSE)))</f>
      </c>
      <c r="G1628" s="1">
        <v>61787</v>
      </c>
      <c r="H1628" s="1" t="s">
        <v>110</v>
      </c>
      <c r="I1628" s="10" t="s">
        <v>4311</v>
      </c>
      <c r="J1628" s="1">
        <f>VLOOKUP(G1628,Sku_Consolidated!A2:C957, 3, FALSE)</f>
      </c>
      <c r="K1628" s="10">
        <f>IF(J1628="PACK", I1628, 0)</f>
      </c>
      <c r="L1628" s="10">
        <f>IF(J1628="KG", I1628, I1628 * VLOOKUP(G1628,Sku_Consolidated!A2:U957,21,FALSE))</f>
      </c>
      <c r="M1628" s="10" t="s">
        <v>37</v>
      </c>
      <c r="N1628" s="11" t="s">
        <v>4312</v>
      </c>
      <c r="O1628" s="10" t="s">
        <v>4313</v>
      </c>
      <c r="P1628" s="10">
        <f>N1628 - O1628</f>
      </c>
      <c r="Q1628" s="1">
        <f>VLOOKUP(G1628,Sku_Consolidated!A2:G957,7, FALSE)</f>
      </c>
      <c r="R1628" s="1">
        <f>IF(IFERROR(VLOOKUP(E1628,Store_Showcase!B2:H144,7, FALSE), TRUE)=TRUE, IF(IFERROR(VLOOKUP(E1628,Store_SRP!B2:H110,7, FALSE), TRUE)=TRUE,VLOOKUP(E1628,Store_VAM!B2:H273,7, FALSE),VLOOKUP(E1628,Store_SRP!B2:H110,7, FALSE)), VLOOKUP(E1628,Store_Showcase!B2:H144,7, FALSE))</f>
      </c>
      <c r="S1628" s="1">
        <f>IF(IFERROR(VLOOKUP(E1628,Store_Showcase!B2:I144,8, FALSE), TRUE)=TRUE, IF(IFERROR(VLOOKUP(E1628,Store_SRP!B2:I110,8, FALSE), TRUE)=TRUE,VLOOKUP(E1628,Store_VAM!B2:I273,8, FALSE),VLOOKUP(E1628,Store_SRP!B2:I110,8, FALSE)), VLOOKUP(E1628,Store_Showcase!B2:I144,8, FALSE))</f>
      </c>
      <c r="T1628" s="1">
        <f>VLOOKUP(G1628,Sku_Consolidated!A2:R957,18,FALSE)</f>
      </c>
      <c r="U1628" s="1" t="s">
        <v>4295</v>
      </c>
      <c r="V1628" s="1">
        <f>IF(VLOOKUP(G1628,Sku_Consolidated!A2:S957,19,FALSE)="SHOWCASE", VLOOKUP(E1628,Store_Showcase!B2:L144,11, FALSE), IF(VLOOKUP(G1628,Sku_Consolidated!A2:S957,19,FALSE)="VAM",VLOOKUP(E1628,Store_VAM!B2:L273,11, FALSE),VLOOKUP(E1628,Store_SRP!B2:L110,11, FALSE)))</f>
      </c>
      <c r="W1628" s="1">
        <f>VLOOKUP(G1628,Sku_Consolidated!A2:W957,11,FALSE)</f>
      </c>
      <c r="X1628" s="1">
        <f>VLOOKUP(G1628,Sku_Consolidated!A2:H957,8,FALSE)</f>
      </c>
      <c r="Y1628" s="1">
        <f>VLOOKUP(G1628,Sku_Consolidated!A2:I957,9,FALSE)</f>
      </c>
      <c r="Z1628" s="1" t="s">
        <v>41</v>
      </c>
      <c r="AA1628" s="1">
        <f>VLOOKUP(G1628,Sku_Consolidated!A2:E957,5,FALSE)</f>
      </c>
      <c r="AB1628" s="1">
        <f>IF(VLOOKUP(G1628,Sku_Consolidated!A2:S957,19,FALSE)="SHOWCASE", VLOOKUP(E1628,Store_Showcase!B2:N144,13, FALSE), IF(VLOOKUP(G1628,Sku_Consolidated!A2:S957,19,FALSE)="VAM",VLOOKUP(E1628,Store_VAM!B2:N273,13, FALSE),VLOOKUP(E1628,Store_SRP!B2:N110,13, FALSE)))</f>
      </c>
      <c r="AC1628" s="1">
        <f>IF(IFERROR(AB1628,TRUE)=TRUE, "-","OK")</f>
      </c>
      <c r="AD1628" s="11" t="s">
        <v>37</v>
      </c>
      <c r="AE1628" s="11" t="s">
        <v>37</v>
      </c>
      <c r="AF1628" s="1">
        <f>IF(IFERROR(VLOOKUP(E1628,Store_Showcase!B2:H144,{5}, FALSE), TRUE)=TRUE, IF(IFERROR(VLOOKUP(E1628,Store_SRP!B2:H110,{5}, FALSE), TRUE)=TRUE,VLOOKUP(E1628,Store_VAM!B2:H273,{5}, FALSE),VLOOKUP(E1628,Store_SRP!B2:H110,{5}, FALSE)), VLOOKUP(E1628,Store_Showcase!B2:H144,{5}, FALSE))</f>
      </c>
      <c r="AG1628" s="1">
        <f>IF(IFERROR(VLOOKUP(E1628,Store_Showcase!B2:H144,{6}, FALSE), TRUE)=TRUE, IF(IFERROR(VLOOKUP(E1628,Store_SRP!B2:H110,{6}, FALSE), TRUE)=TRUE,VLOOKUP(E1628,Store_VAM!B2:H273,{6}, FALSE),VLOOKUP(E1628,Store_SRP!B2:H110,{6}, FALSE)), VLOOKUP(E1628,Store_Showcase!B2:H144,{6}, FALSE))</f>
      </c>
      <c r="AH1628" s="1">
        <f>VLOOKUP(G1628,Sku_Consolidated!A2:R957,18,FALSE)</f>
      </c>
      <c r="AI1628" s="1">
        <f>VLOOKUP(G1628,Sku_Consolidated!A2:S957,19,FALSE)</f>
      </c>
      <c r="AJ1628" s="1">
        <f>VLOOKUP(G1628,Sku_Consolidated!A2:T957,20,FALSE)</f>
      </c>
    </row>
    <row r="1629" spans="1:36" x14ac:dyDescent="0.25">
      <c r="A1629" s="1">
        <v>2024</v>
      </c>
      <c r="B1629" s="1" t="s">
        <v>31</v>
      </c>
      <c r="C1629" s="1" t="s">
        <v>32</v>
      </c>
      <c r="D1629" s="1" t="s">
        <v>33</v>
      </c>
      <c r="E1629" s="9" t="s">
        <v>2326</v>
      </c>
      <c r="F1629" s="1">
        <f>IF(VLOOKUP(G1629,Sku_Consolidated!A2:S957,{19},FALSE)="SHOWCASE", VLOOKUP(E1629,Store_Showcase!B2:C144,{2}, FALSE), IF(VLOOKUP(G1629,Sku_Consolidated!A2:S957,{19},FALSE)="VAM",VLOOKUP(E1629,Store_VAM!B2:C273,{2}, FALSE),VLOOKUP(E1629,Store_SRP!B2:C110,{2}, FALSE)))</f>
      </c>
      <c r="G1629" s="1">
        <v>61820</v>
      </c>
      <c r="H1629" s="1" t="s">
        <v>114</v>
      </c>
      <c r="I1629" s="10" t="s">
        <v>2618</v>
      </c>
      <c r="J1629" s="1">
        <f>VLOOKUP(G1629,Sku_Consolidated!A2:C957, 3, FALSE)</f>
      </c>
      <c r="K1629" s="10">
        <f>IF(J1629="PACK", I1629, 0)</f>
      </c>
      <c r="L1629" s="10">
        <f>IF(J1629="KG", I1629, I1629 * VLOOKUP(G1629,Sku_Consolidated!A2:U957,21,FALSE))</f>
      </c>
      <c r="M1629" s="10" t="s">
        <v>37</v>
      </c>
      <c r="N1629" s="11" t="s">
        <v>4314</v>
      </c>
      <c r="O1629" s="10" t="s">
        <v>4315</v>
      </c>
      <c r="P1629" s="10">
        <f>N1629 - O1629</f>
      </c>
      <c r="Q1629" s="1">
        <f>VLOOKUP(G1629,Sku_Consolidated!A2:G957,7, FALSE)</f>
      </c>
      <c r="R1629" s="1">
        <f>IF(IFERROR(VLOOKUP(E1629,Store_Showcase!B2:H144,7, FALSE), TRUE)=TRUE, IF(IFERROR(VLOOKUP(E1629,Store_SRP!B2:H110,7, FALSE), TRUE)=TRUE,VLOOKUP(E1629,Store_VAM!B2:H273,7, FALSE),VLOOKUP(E1629,Store_SRP!B2:H110,7, FALSE)), VLOOKUP(E1629,Store_Showcase!B2:H144,7, FALSE))</f>
      </c>
      <c r="S1629" s="1">
        <f>IF(IFERROR(VLOOKUP(E1629,Store_Showcase!B2:I144,8, FALSE), TRUE)=TRUE, IF(IFERROR(VLOOKUP(E1629,Store_SRP!B2:I110,8, FALSE), TRUE)=TRUE,VLOOKUP(E1629,Store_VAM!B2:I273,8, FALSE),VLOOKUP(E1629,Store_SRP!B2:I110,8, FALSE)), VLOOKUP(E1629,Store_Showcase!B2:I144,8, FALSE))</f>
      </c>
      <c r="T1629" s="1">
        <f>VLOOKUP(G1629,Sku_Consolidated!A2:R957,18,FALSE)</f>
      </c>
      <c r="U1629" s="1" t="s">
        <v>4295</v>
      </c>
      <c r="V1629" s="1">
        <f>IF(VLOOKUP(G1629,Sku_Consolidated!A2:S957,19,FALSE)="SHOWCASE", VLOOKUP(E1629,Store_Showcase!B2:L144,11, FALSE), IF(VLOOKUP(G1629,Sku_Consolidated!A2:S957,19,FALSE)="VAM",VLOOKUP(E1629,Store_VAM!B2:L273,11, FALSE),VLOOKUP(E1629,Store_SRP!B2:L110,11, FALSE)))</f>
      </c>
      <c r="W1629" s="1">
        <f>VLOOKUP(G1629,Sku_Consolidated!A2:W957,11,FALSE)</f>
      </c>
      <c r="X1629" s="1">
        <f>VLOOKUP(G1629,Sku_Consolidated!A2:H957,8,FALSE)</f>
      </c>
      <c r="Y1629" s="1">
        <f>VLOOKUP(G1629,Sku_Consolidated!A2:I957,9,FALSE)</f>
      </c>
      <c r="Z1629" s="1" t="s">
        <v>41</v>
      </c>
      <c r="AA1629" s="1">
        <f>VLOOKUP(G1629,Sku_Consolidated!A2:E957,5,FALSE)</f>
      </c>
      <c r="AB1629" s="1">
        <f>IF(VLOOKUP(G1629,Sku_Consolidated!A2:S957,19,FALSE)="SHOWCASE", VLOOKUP(E1629,Store_Showcase!B2:N144,13, FALSE), IF(VLOOKUP(G1629,Sku_Consolidated!A2:S957,19,FALSE)="VAM",VLOOKUP(E1629,Store_VAM!B2:N273,13, FALSE),VLOOKUP(E1629,Store_SRP!B2:N110,13, FALSE)))</f>
      </c>
      <c r="AC1629" s="1">
        <f>IF(IFERROR(AB1629,TRUE)=TRUE, "-","OK")</f>
      </c>
      <c r="AD1629" s="11" t="s">
        <v>37</v>
      </c>
      <c r="AE1629" s="11" t="s">
        <v>37</v>
      </c>
      <c r="AF1629" s="1">
        <f>IF(IFERROR(VLOOKUP(E1629,Store_Showcase!B2:H144,{5}, FALSE), TRUE)=TRUE, IF(IFERROR(VLOOKUP(E1629,Store_SRP!B2:H110,{5}, FALSE), TRUE)=TRUE,VLOOKUP(E1629,Store_VAM!B2:H273,{5}, FALSE),VLOOKUP(E1629,Store_SRP!B2:H110,{5}, FALSE)), VLOOKUP(E1629,Store_Showcase!B2:H144,{5}, FALSE))</f>
      </c>
      <c r="AG1629" s="1">
        <f>IF(IFERROR(VLOOKUP(E1629,Store_Showcase!B2:H144,{6}, FALSE), TRUE)=TRUE, IF(IFERROR(VLOOKUP(E1629,Store_SRP!B2:H110,{6}, FALSE), TRUE)=TRUE,VLOOKUP(E1629,Store_VAM!B2:H273,{6}, FALSE),VLOOKUP(E1629,Store_SRP!B2:H110,{6}, FALSE)), VLOOKUP(E1629,Store_Showcase!B2:H144,{6}, FALSE))</f>
      </c>
      <c r="AH1629" s="1">
        <f>VLOOKUP(G1629,Sku_Consolidated!A2:R957,18,FALSE)</f>
      </c>
      <c r="AI1629" s="1">
        <f>VLOOKUP(G1629,Sku_Consolidated!A2:S957,19,FALSE)</f>
      </c>
      <c r="AJ1629" s="1">
        <f>VLOOKUP(G1629,Sku_Consolidated!A2:T957,20,FALSE)</f>
      </c>
    </row>
    <row r="1630" spans="1:36" x14ac:dyDescent="0.25">
      <c r="A1630" s="1">
        <v>2024</v>
      </c>
      <c r="B1630" s="1" t="s">
        <v>31</v>
      </c>
      <c r="C1630" s="1" t="s">
        <v>32</v>
      </c>
      <c r="D1630" s="1" t="s">
        <v>33</v>
      </c>
      <c r="E1630" s="9" t="s">
        <v>2326</v>
      </c>
      <c r="F1630" s="1">
        <f>IF(VLOOKUP(G1630,Sku_Consolidated!A2:S957,{19},FALSE)="SHOWCASE", VLOOKUP(E1630,Store_Showcase!B2:C144,{2}, FALSE), IF(VLOOKUP(G1630,Sku_Consolidated!A2:S957,{19},FALSE)="VAM",VLOOKUP(E1630,Store_VAM!B2:C273,{2}, FALSE),VLOOKUP(E1630,Store_SRP!B2:C110,{2}, FALSE)))</f>
      </c>
      <c r="G1630" s="1">
        <v>61833</v>
      </c>
      <c r="H1630" s="1" t="s">
        <v>118</v>
      </c>
      <c r="I1630" s="10" t="s">
        <v>184</v>
      </c>
      <c r="J1630" s="1">
        <f>VLOOKUP(G1630,Sku_Consolidated!A2:C957, 3, FALSE)</f>
      </c>
      <c r="K1630" s="10">
        <f>IF(J1630="PACK", I1630, 0)</f>
      </c>
      <c r="L1630" s="10">
        <f>IF(J1630="KG", I1630, I1630 * VLOOKUP(G1630,Sku_Consolidated!A2:U957,21,FALSE))</f>
      </c>
      <c r="M1630" s="10" t="s">
        <v>37</v>
      </c>
      <c r="N1630" s="11" t="s">
        <v>4316</v>
      </c>
      <c r="O1630" s="10" t="s">
        <v>4317</v>
      </c>
      <c r="P1630" s="10">
        <f>N1630 - O1630</f>
      </c>
      <c r="Q1630" s="1">
        <f>VLOOKUP(G1630,Sku_Consolidated!A2:G957,7, FALSE)</f>
      </c>
      <c r="R1630" s="1">
        <f>IF(IFERROR(VLOOKUP(E1630,Store_Showcase!B2:H144,7, FALSE), TRUE)=TRUE, IF(IFERROR(VLOOKUP(E1630,Store_SRP!B2:H110,7, FALSE), TRUE)=TRUE,VLOOKUP(E1630,Store_VAM!B2:H273,7, FALSE),VLOOKUP(E1630,Store_SRP!B2:H110,7, FALSE)), VLOOKUP(E1630,Store_Showcase!B2:H144,7, FALSE))</f>
      </c>
      <c r="S1630" s="1">
        <f>IF(IFERROR(VLOOKUP(E1630,Store_Showcase!B2:I144,8, FALSE), TRUE)=TRUE, IF(IFERROR(VLOOKUP(E1630,Store_SRP!B2:I110,8, FALSE), TRUE)=TRUE,VLOOKUP(E1630,Store_VAM!B2:I273,8, FALSE),VLOOKUP(E1630,Store_SRP!B2:I110,8, FALSE)), VLOOKUP(E1630,Store_Showcase!B2:I144,8, FALSE))</f>
      </c>
      <c r="T1630" s="1">
        <f>VLOOKUP(G1630,Sku_Consolidated!A2:R957,18,FALSE)</f>
      </c>
      <c r="U1630" s="1" t="s">
        <v>4295</v>
      </c>
      <c r="V1630" s="1">
        <f>IF(VLOOKUP(G1630,Sku_Consolidated!A2:S957,19,FALSE)="SHOWCASE", VLOOKUP(E1630,Store_Showcase!B2:L144,11, FALSE), IF(VLOOKUP(G1630,Sku_Consolidated!A2:S957,19,FALSE)="VAM",VLOOKUP(E1630,Store_VAM!B2:L273,11, FALSE),VLOOKUP(E1630,Store_SRP!B2:L110,11, FALSE)))</f>
      </c>
      <c r="W1630" s="1">
        <f>VLOOKUP(G1630,Sku_Consolidated!A2:W957,11,FALSE)</f>
      </c>
      <c r="X1630" s="1">
        <f>VLOOKUP(G1630,Sku_Consolidated!A2:H957,8,FALSE)</f>
      </c>
      <c r="Y1630" s="1">
        <f>VLOOKUP(G1630,Sku_Consolidated!A2:I957,9,FALSE)</f>
      </c>
      <c r="Z1630" s="1" t="s">
        <v>41</v>
      </c>
      <c r="AA1630" s="1">
        <f>VLOOKUP(G1630,Sku_Consolidated!A2:E957,5,FALSE)</f>
      </c>
      <c r="AB1630" s="1">
        <f>IF(VLOOKUP(G1630,Sku_Consolidated!A2:S957,19,FALSE)="SHOWCASE", VLOOKUP(E1630,Store_Showcase!B2:N144,13, FALSE), IF(VLOOKUP(G1630,Sku_Consolidated!A2:S957,19,FALSE)="VAM",VLOOKUP(E1630,Store_VAM!B2:N273,13, FALSE),VLOOKUP(E1630,Store_SRP!B2:N110,13, FALSE)))</f>
      </c>
      <c r="AC1630" s="1">
        <f>IF(IFERROR(AB1630,TRUE)=TRUE, "-","OK")</f>
      </c>
      <c r="AD1630" s="11" t="s">
        <v>37</v>
      </c>
      <c r="AE1630" s="11" t="s">
        <v>37</v>
      </c>
      <c r="AF1630" s="1">
        <f>IF(IFERROR(VLOOKUP(E1630,Store_Showcase!B2:H144,{5}, FALSE), TRUE)=TRUE, IF(IFERROR(VLOOKUP(E1630,Store_SRP!B2:H110,{5}, FALSE), TRUE)=TRUE,VLOOKUP(E1630,Store_VAM!B2:H273,{5}, FALSE),VLOOKUP(E1630,Store_SRP!B2:H110,{5}, FALSE)), VLOOKUP(E1630,Store_Showcase!B2:H144,{5}, FALSE))</f>
      </c>
      <c r="AG1630" s="1">
        <f>IF(IFERROR(VLOOKUP(E1630,Store_Showcase!B2:H144,{6}, FALSE), TRUE)=TRUE, IF(IFERROR(VLOOKUP(E1630,Store_SRP!B2:H110,{6}, FALSE), TRUE)=TRUE,VLOOKUP(E1630,Store_VAM!B2:H273,{6}, FALSE),VLOOKUP(E1630,Store_SRP!B2:H110,{6}, FALSE)), VLOOKUP(E1630,Store_Showcase!B2:H144,{6}, FALSE))</f>
      </c>
      <c r="AH1630" s="1">
        <f>VLOOKUP(G1630,Sku_Consolidated!A2:R957,18,FALSE)</f>
      </c>
      <c r="AI1630" s="1">
        <f>VLOOKUP(G1630,Sku_Consolidated!A2:S957,19,FALSE)</f>
      </c>
      <c r="AJ1630" s="1">
        <f>VLOOKUP(G1630,Sku_Consolidated!A2:T957,20,FALSE)</f>
      </c>
    </row>
    <row r="1631" spans="1:36" x14ac:dyDescent="0.25">
      <c r="A1631" s="1">
        <v>2024</v>
      </c>
      <c r="B1631" s="1" t="s">
        <v>31</v>
      </c>
      <c r="C1631" s="1" t="s">
        <v>32</v>
      </c>
      <c r="D1631" s="1" t="s">
        <v>33</v>
      </c>
      <c r="E1631" s="9" t="s">
        <v>2326</v>
      </c>
      <c r="F1631" s="1">
        <f>IF(VLOOKUP(G1631,Sku_Consolidated!A2:S957,{19},FALSE)="SHOWCASE", VLOOKUP(E1631,Store_Showcase!B2:C144,{2}, FALSE), IF(VLOOKUP(G1631,Sku_Consolidated!A2:S957,{19},FALSE)="VAM",VLOOKUP(E1631,Store_VAM!B2:C273,{2}, FALSE),VLOOKUP(E1631,Store_SRP!B2:C110,{2}, FALSE)))</f>
      </c>
      <c r="G1631" s="1">
        <v>61840</v>
      </c>
      <c r="H1631" s="1" t="s">
        <v>171</v>
      </c>
      <c r="I1631" s="10" t="s">
        <v>4318</v>
      </c>
      <c r="J1631" s="1">
        <f>VLOOKUP(G1631,Sku_Consolidated!A2:C957, 3, FALSE)</f>
      </c>
      <c r="K1631" s="10">
        <f>IF(J1631="PACK", I1631, 0)</f>
      </c>
      <c r="L1631" s="10">
        <f>IF(J1631="KG", I1631, I1631 * VLOOKUP(G1631,Sku_Consolidated!A2:U957,21,FALSE))</f>
      </c>
      <c r="M1631" s="10" t="s">
        <v>37</v>
      </c>
      <c r="N1631" s="11" t="s">
        <v>4319</v>
      </c>
      <c r="O1631" s="10" t="s">
        <v>4320</v>
      </c>
      <c r="P1631" s="10">
        <f>N1631 - O1631</f>
      </c>
      <c r="Q1631" s="1">
        <f>VLOOKUP(G1631,Sku_Consolidated!A2:G957,7, FALSE)</f>
      </c>
      <c r="R1631" s="1">
        <f>IF(IFERROR(VLOOKUP(E1631,Store_Showcase!B2:H144,7, FALSE), TRUE)=TRUE, IF(IFERROR(VLOOKUP(E1631,Store_SRP!B2:H110,7, FALSE), TRUE)=TRUE,VLOOKUP(E1631,Store_VAM!B2:H273,7, FALSE),VLOOKUP(E1631,Store_SRP!B2:H110,7, FALSE)), VLOOKUP(E1631,Store_Showcase!B2:H144,7, FALSE))</f>
      </c>
      <c r="S1631" s="1">
        <f>IF(IFERROR(VLOOKUP(E1631,Store_Showcase!B2:I144,8, FALSE), TRUE)=TRUE, IF(IFERROR(VLOOKUP(E1631,Store_SRP!B2:I110,8, FALSE), TRUE)=TRUE,VLOOKUP(E1631,Store_VAM!B2:I273,8, FALSE),VLOOKUP(E1631,Store_SRP!B2:I110,8, FALSE)), VLOOKUP(E1631,Store_Showcase!B2:I144,8, FALSE))</f>
      </c>
      <c r="T1631" s="1">
        <f>VLOOKUP(G1631,Sku_Consolidated!A2:R957,18,FALSE)</f>
      </c>
      <c r="U1631" s="1" t="s">
        <v>4295</v>
      </c>
      <c r="V1631" s="1">
        <f>IF(VLOOKUP(G1631,Sku_Consolidated!A2:S957,19,FALSE)="SHOWCASE", VLOOKUP(E1631,Store_Showcase!B2:L144,11, FALSE), IF(VLOOKUP(G1631,Sku_Consolidated!A2:S957,19,FALSE)="VAM",VLOOKUP(E1631,Store_VAM!B2:L273,11, FALSE),VLOOKUP(E1631,Store_SRP!B2:L110,11, FALSE)))</f>
      </c>
      <c r="W1631" s="1">
        <f>VLOOKUP(G1631,Sku_Consolidated!A2:W957,11,FALSE)</f>
      </c>
      <c r="X1631" s="1">
        <f>VLOOKUP(G1631,Sku_Consolidated!A2:H957,8,FALSE)</f>
      </c>
      <c r="Y1631" s="1">
        <f>VLOOKUP(G1631,Sku_Consolidated!A2:I957,9,FALSE)</f>
      </c>
      <c r="Z1631" s="1" t="s">
        <v>41</v>
      </c>
      <c r="AA1631" s="1">
        <f>VLOOKUP(G1631,Sku_Consolidated!A2:E957,5,FALSE)</f>
      </c>
      <c r="AB1631" s="1">
        <f>IF(VLOOKUP(G1631,Sku_Consolidated!A2:S957,19,FALSE)="SHOWCASE", VLOOKUP(E1631,Store_Showcase!B2:N144,13, FALSE), IF(VLOOKUP(G1631,Sku_Consolidated!A2:S957,19,FALSE)="VAM",VLOOKUP(E1631,Store_VAM!B2:N273,13, FALSE),VLOOKUP(E1631,Store_SRP!B2:N110,13, FALSE)))</f>
      </c>
      <c r="AC1631" s="1">
        <f>IF(IFERROR(AB1631,TRUE)=TRUE, "-","OK")</f>
      </c>
      <c r="AD1631" s="11" t="s">
        <v>37</v>
      </c>
      <c r="AE1631" s="11" t="s">
        <v>37</v>
      </c>
      <c r="AF1631" s="1">
        <f>IF(IFERROR(VLOOKUP(E1631,Store_Showcase!B2:H144,{5}, FALSE), TRUE)=TRUE, IF(IFERROR(VLOOKUP(E1631,Store_SRP!B2:H110,{5}, FALSE), TRUE)=TRUE,VLOOKUP(E1631,Store_VAM!B2:H273,{5}, FALSE),VLOOKUP(E1631,Store_SRP!B2:H110,{5}, FALSE)), VLOOKUP(E1631,Store_Showcase!B2:H144,{5}, FALSE))</f>
      </c>
      <c r="AG1631" s="1">
        <f>IF(IFERROR(VLOOKUP(E1631,Store_Showcase!B2:H144,{6}, FALSE), TRUE)=TRUE, IF(IFERROR(VLOOKUP(E1631,Store_SRP!B2:H110,{6}, FALSE), TRUE)=TRUE,VLOOKUP(E1631,Store_VAM!B2:H273,{6}, FALSE),VLOOKUP(E1631,Store_SRP!B2:H110,{6}, FALSE)), VLOOKUP(E1631,Store_Showcase!B2:H144,{6}, FALSE))</f>
      </c>
      <c r="AH1631" s="1">
        <f>VLOOKUP(G1631,Sku_Consolidated!A2:R957,18,FALSE)</f>
      </c>
      <c r="AI1631" s="1">
        <f>VLOOKUP(G1631,Sku_Consolidated!A2:S957,19,FALSE)</f>
      </c>
      <c r="AJ1631" s="1">
        <f>VLOOKUP(G1631,Sku_Consolidated!A2:T957,20,FALSE)</f>
      </c>
    </row>
    <row r="1632" spans="1:36" x14ac:dyDescent="0.25">
      <c r="A1632" s="1">
        <v>2024</v>
      </c>
      <c r="B1632" s="1" t="s">
        <v>31</v>
      </c>
      <c r="C1632" s="1" t="s">
        <v>32</v>
      </c>
      <c r="D1632" s="1" t="s">
        <v>33</v>
      </c>
      <c r="E1632" s="9" t="s">
        <v>2326</v>
      </c>
      <c r="F1632" s="1">
        <f>IF(VLOOKUP(G1632,Sku_Consolidated!A2:S957,{19},FALSE)="SHOWCASE", VLOOKUP(E1632,Store_Showcase!B2:C144,{2}, FALSE), IF(VLOOKUP(G1632,Sku_Consolidated!A2:S957,{19},FALSE)="VAM",VLOOKUP(E1632,Store_VAM!B2:C273,{2}, FALSE),VLOOKUP(E1632,Store_SRP!B2:C110,{2}, FALSE)))</f>
      </c>
      <c r="G1632" s="1">
        <v>61842</v>
      </c>
      <c r="H1632" s="1" t="s">
        <v>126</v>
      </c>
      <c r="I1632" s="10" t="s">
        <v>1760</v>
      </c>
      <c r="J1632" s="1">
        <f>VLOOKUP(G1632,Sku_Consolidated!A2:C957, 3, FALSE)</f>
      </c>
      <c r="K1632" s="10">
        <f>IF(J1632="PACK", I1632, 0)</f>
      </c>
      <c r="L1632" s="10">
        <f>IF(J1632="KG", I1632, I1632 * VLOOKUP(G1632,Sku_Consolidated!A2:U957,21,FALSE))</f>
      </c>
      <c r="M1632" s="10" t="s">
        <v>37</v>
      </c>
      <c r="N1632" s="11" t="s">
        <v>4321</v>
      </c>
      <c r="O1632" s="10" t="s">
        <v>4322</v>
      </c>
      <c r="P1632" s="10">
        <f>N1632 - O1632</f>
      </c>
      <c r="Q1632" s="1">
        <f>VLOOKUP(G1632,Sku_Consolidated!A2:G957,7, FALSE)</f>
      </c>
      <c r="R1632" s="1">
        <f>IF(IFERROR(VLOOKUP(E1632,Store_Showcase!B2:H144,7, FALSE), TRUE)=TRUE, IF(IFERROR(VLOOKUP(E1632,Store_SRP!B2:H110,7, FALSE), TRUE)=TRUE,VLOOKUP(E1632,Store_VAM!B2:H273,7, FALSE),VLOOKUP(E1632,Store_SRP!B2:H110,7, FALSE)), VLOOKUP(E1632,Store_Showcase!B2:H144,7, FALSE))</f>
      </c>
      <c r="S1632" s="1">
        <f>IF(IFERROR(VLOOKUP(E1632,Store_Showcase!B2:I144,8, FALSE), TRUE)=TRUE, IF(IFERROR(VLOOKUP(E1632,Store_SRP!B2:I110,8, FALSE), TRUE)=TRUE,VLOOKUP(E1632,Store_VAM!B2:I273,8, FALSE),VLOOKUP(E1632,Store_SRP!B2:I110,8, FALSE)), VLOOKUP(E1632,Store_Showcase!B2:I144,8, FALSE))</f>
      </c>
      <c r="T1632" s="1">
        <f>VLOOKUP(G1632,Sku_Consolidated!A2:R957,18,FALSE)</f>
      </c>
      <c r="U1632" s="1" t="s">
        <v>4295</v>
      </c>
      <c r="V1632" s="1">
        <f>IF(VLOOKUP(G1632,Sku_Consolidated!A2:S957,19,FALSE)="SHOWCASE", VLOOKUP(E1632,Store_Showcase!B2:L144,11, FALSE), IF(VLOOKUP(G1632,Sku_Consolidated!A2:S957,19,FALSE)="VAM",VLOOKUP(E1632,Store_VAM!B2:L273,11, FALSE),VLOOKUP(E1632,Store_SRP!B2:L110,11, FALSE)))</f>
      </c>
      <c r="W1632" s="1">
        <f>VLOOKUP(G1632,Sku_Consolidated!A2:W957,11,FALSE)</f>
      </c>
      <c r="X1632" s="1">
        <f>VLOOKUP(G1632,Sku_Consolidated!A2:H957,8,FALSE)</f>
      </c>
      <c r="Y1632" s="1">
        <f>VLOOKUP(G1632,Sku_Consolidated!A2:I957,9,FALSE)</f>
      </c>
      <c r="Z1632" s="1" t="s">
        <v>41</v>
      </c>
      <c r="AA1632" s="1">
        <f>VLOOKUP(G1632,Sku_Consolidated!A2:E957,5,FALSE)</f>
      </c>
      <c r="AB1632" s="1">
        <f>IF(VLOOKUP(G1632,Sku_Consolidated!A2:S957,19,FALSE)="SHOWCASE", VLOOKUP(E1632,Store_Showcase!B2:N144,13, FALSE), IF(VLOOKUP(G1632,Sku_Consolidated!A2:S957,19,FALSE)="VAM",VLOOKUP(E1632,Store_VAM!B2:N273,13, FALSE),VLOOKUP(E1632,Store_SRP!B2:N110,13, FALSE)))</f>
      </c>
      <c r="AC1632" s="1">
        <f>IF(IFERROR(AB1632,TRUE)=TRUE, "-","OK")</f>
      </c>
      <c r="AD1632" s="11" t="s">
        <v>37</v>
      </c>
      <c r="AE1632" s="11" t="s">
        <v>37</v>
      </c>
      <c r="AF1632" s="1">
        <f>IF(IFERROR(VLOOKUP(E1632,Store_Showcase!B2:H144,{5}, FALSE), TRUE)=TRUE, IF(IFERROR(VLOOKUP(E1632,Store_SRP!B2:H110,{5}, FALSE), TRUE)=TRUE,VLOOKUP(E1632,Store_VAM!B2:H273,{5}, FALSE),VLOOKUP(E1632,Store_SRP!B2:H110,{5}, FALSE)), VLOOKUP(E1632,Store_Showcase!B2:H144,{5}, FALSE))</f>
      </c>
      <c r="AG1632" s="1">
        <f>IF(IFERROR(VLOOKUP(E1632,Store_Showcase!B2:H144,{6}, FALSE), TRUE)=TRUE, IF(IFERROR(VLOOKUP(E1632,Store_SRP!B2:H110,{6}, FALSE), TRUE)=TRUE,VLOOKUP(E1632,Store_VAM!B2:H273,{6}, FALSE),VLOOKUP(E1632,Store_SRP!B2:H110,{6}, FALSE)), VLOOKUP(E1632,Store_Showcase!B2:H144,{6}, FALSE))</f>
      </c>
      <c r="AH1632" s="1">
        <f>VLOOKUP(G1632,Sku_Consolidated!A2:R957,18,FALSE)</f>
      </c>
      <c r="AI1632" s="1">
        <f>VLOOKUP(G1632,Sku_Consolidated!A2:S957,19,FALSE)</f>
      </c>
      <c r="AJ1632" s="1">
        <f>VLOOKUP(G1632,Sku_Consolidated!A2:T957,20,FALSE)</f>
      </c>
    </row>
    <row r="1633" spans="1:36" x14ac:dyDescent="0.25">
      <c r="A1633" s="1">
        <v>2024</v>
      </c>
      <c r="B1633" s="1" t="s">
        <v>31</v>
      </c>
      <c r="C1633" s="1" t="s">
        <v>32</v>
      </c>
      <c r="D1633" s="1" t="s">
        <v>33</v>
      </c>
      <c r="E1633" s="9" t="s">
        <v>2326</v>
      </c>
      <c r="F1633" s="1">
        <f>IF(VLOOKUP(G1633,Sku_Consolidated!A2:S957,{19},FALSE)="SHOWCASE", VLOOKUP(E1633,Store_Showcase!B2:C144,{2}, FALSE), IF(VLOOKUP(G1633,Sku_Consolidated!A2:S957,{19},FALSE)="VAM",VLOOKUP(E1633,Store_VAM!B2:C273,{2}, FALSE),VLOOKUP(E1633,Store_SRP!B2:C110,{2}, FALSE)))</f>
      </c>
      <c r="G1633" s="1">
        <v>61844</v>
      </c>
      <c r="H1633" s="1" t="s">
        <v>178</v>
      </c>
      <c r="I1633" s="10" t="s">
        <v>863</v>
      </c>
      <c r="J1633" s="1">
        <f>VLOOKUP(G1633,Sku_Consolidated!A2:C957, 3, FALSE)</f>
      </c>
      <c r="K1633" s="10">
        <f>IF(J1633="PACK", I1633, 0)</f>
      </c>
      <c r="L1633" s="10">
        <f>IF(J1633="KG", I1633, I1633 * VLOOKUP(G1633,Sku_Consolidated!A2:U957,21,FALSE))</f>
      </c>
      <c r="M1633" s="10" t="s">
        <v>37</v>
      </c>
      <c r="N1633" s="11" t="s">
        <v>4323</v>
      </c>
      <c r="O1633" s="10" t="s">
        <v>4324</v>
      </c>
      <c r="P1633" s="10">
        <f>N1633 - O1633</f>
      </c>
      <c r="Q1633" s="1">
        <f>VLOOKUP(G1633,Sku_Consolidated!A2:G957,7, FALSE)</f>
      </c>
      <c r="R1633" s="1">
        <f>IF(IFERROR(VLOOKUP(E1633,Store_Showcase!B2:H144,7, FALSE), TRUE)=TRUE, IF(IFERROR(VLOOKUP(E1633,Store_SRP!B2:H110,7, FALSE), TRUE)=TRUE,VLOOKUP(E1633,Store_VAM!B2:H273,7, FALSE),VLOOKUP(E1633,Store_SRP!B2:H110,7, FALSE)), VLOOKUP(E1633,Store_Showcase!B2:H144,7, FALSE))</f>
      </c>
      <c r="S1633" s="1">
        <f>IF(IFERROR(VLOOKUP(E1633,Store_Showcase!B2:I144,8, FALSE), TRUE)=TRUE, IF(IFERROR(VLOOKUP(E1633,Store_SRP!B2:I110,8, FALSE), TRUE)=TRUE,VLOOKUP(E1633,Store_VAM!B2:I273,8, FALSE),VLOOKUP(E1633,Store_SRP!B2:I110,8, FALSE)), VLOOKUP(E1633,Store_Showcase!B2:I144,8, FALSE))</f>
      </c>
      <c r="T1633" s="1">
        <f>VLOOKUP(G1633,Sku_Consolidated!A2:R957,18,FALSE)</f>
      </c>
      <c r="U1633" s="1" t="s">
        <v>4295</v>
      </c>
      <c r="V1633" s="1">
        <f>IF(VLOOKUP(G1633,Sku_Consolidated!A2:S957,19,FALSE)="SHOWCASE", VLOOKUP(E1633,Store_Showcase!B2:L144,11, FALSE), IF(VLOOKUP(G1633,Sku_Consolidated!A2:S957,19,FALSE)="VAM",VLOOKUP(E1633,Store_VAM!B2:L273,11, FALSE),VLOOKUP(E1633,Store_SRP!B2:L110,11, FALSE)))</f>
      </c>
      <c r="W1633" s="1">
        <f>VLOOKUP(G1633,Sku_Consolidated!A2:W957,11,FALSE)</f>
      </c>
      <c r="X1633" s="1">
        <f>VLOOKUP(G1633,Sku_Consolidated!A2:H957,8,FALSE)</f>
      </c>
      <c r="Y1633" s="1">
        <f>VLOOKUP(G1633,Sku_Consolidated!A2:I957,9,FALSE)</f>
      </c>
      <c r="Z1633" s="1" t="s">
        <v>41</v>
      </c>
      <c r="AA1633" s="1">
        <f>VLOOKUP(G1633,Sku_Consolidated!A2:E957,5,FALSE)</f>
      </c>
      <c r="AB1633" s="1">
        <f>IF(VLOOKUP(G1633,Sku_Consolidated!A2:S957,19,FALSE)="SHOWCASE", VLOOKUP(E1633,Store_Showcase!B2:N144,13, FALSE), IF(VLOOKUP(G1633,Sku_Consolidated!A2:S957,19,FALSE)="VAM",VLOOKUP(E1633,Store_VAM!B2:N273,13, FALSE),VLOOKUP(E1633,Store_SRP!B2:N110,13, FALSE)))</f>
      </c>
      <c r="AC1633" s="1">
        <f>IF(IFERROR(AB1633,TRUE)=TRUE, "-","OK")</f>
      </c>
      <c r="AD1633" s="11" t="s">
        <v>37</v>
      </c>
      <c r="AE1633" s="11" t="s">
        <v>37</v>
      </c>
      <c r="AF1633" s="1">
        <f>IF(IFERROR(VLOOKUP(E1633,Store_Showcase!B2:H144,{5}, FALSE), TRUE)=TRUE, IF(IFERROR(VLOOKUP(E1633,Store_SRP!B2:H110,{5}, FALSE), TRUE)=TRUE,VLOOKUP(E1633,Store_VAM!B2:H273,{5}, FALSE),VLOOKUP(E1633,Store_SRP!B2:H110,{5}, FALSE)), VLOOKUP(E1633,Store_Showcase!B2:H144,{5}, FALSE))</f>
      </c>
      <c r="AG1633" s="1">
        <f>IF(IFERROR(VLOOKUP(E1633,Store_Showcase!B2:H144,{6}, FALSE), TRUE)=TRUE, IF(IFERROR(VLOOKUP(E1633,Store_SRP!B2:H110,{6}, FALSE), TRUE)=TRUE,VLOOKUP(E1633,Store_VAM!B2:H273,{6}, FALSE),VLOOKUP(E1633,Store_SRP!B2:H110,{6}, FALSE)), VLOOKUP(E1633,Store_Showcase!B2:H144,{6}, FALSE))</f>
      </c>
      <c r="AH1633" s="1">
        <f>VLOOKUP(G1633,Sku_Consolidated!A2:R957,18,FALSE)</f>
      </c>
      <c r="AI1633" s="1">
        <f>VLOOKUP(G1633,Sku_Consolidated!A2:S957,19,FALSE)</f>
      </c>
      <c r="AJ1633" s="1">
        <f>VLOOKUP(G1633,Sku_Consolidated!A2:T957,20,FALSE)</f>
      </c>
    </row>
    <row r="1634" spans="1:36" x14ac:dyDescent="0.25">
      <c r="A1634" s="1">
        <v>2024</v>
      </c>
      <c r="B1634" s="1" t="s">
        <v>31</v>
      </c>
      <c r="C1634" s="1" t="s">
        <v>32</v>
      </c>
      <c r="D1634" s="1" t="s">
        <v>33</v>
      </c>
      <c r="E1634" s="9" t="s">
        <v>2326</v>
      </c>
      <c r="F1634" s="1">
        <f>IF(VLOOKUP(G1634,Sku_Consolidated!A2:S957,{19},FALSE)="SHOWCASE", VLOOKUP(E1634,Store_Showcase!B2:C144,{2}, FALSE), IF(VLOOKUP(G1634,Sku_Consolidated!A2:S957,{19},FALSE)="VAM",VLOOKUP(E1634,Store_VAM!B2:C273,{2}, FALSE),VLOOKUP(E1634,Store_SRP!B2:C110,{2}, FALSE)))</f>
      </c>
      <c r="G1634" s="1">
        <v>61845</v>
      </c>
      <c r="H1634" s="1" t="s">
        <v>130</v>
      </c>
      <c r="I1634" s="10" t="s">
        <v>315</v>
      </c>
      <c r="J1634" s="1">
        <f>VLOOKUP(G1634,Sku_Consolidated!A2:C957, 3, FALSE)</f>
      </c>
      <c r="K1634" s="10">
        <f>IF(J1634="PACK", I1634, 0)</f>
      </c>
      <c r="L1634" s="10">
        <f>IF(J1634="KG", I1634, I1634 * VLOOKUP(G1634,Sku_Consolidated!A2:U957,21,FALSE))</f>
      </c>
      <c r="M1634" s="10" t="s">
        <v>37</v>
      </c>
      <c r="N1634" s="11" t="s">
        <v>4325</v>
      </c>
      <c r="O1634" s="10" t="s">
        <v>4326</v>
      </c>
      <c r="P1634" s="10">
        <f>N1634 - O1634</f>
      </c>
      <c r="Q1634" s="1">
        <f>VLOOKUP(G1634,Sku_Consolidated!A2:G957,7, FALSE)</f>
      </c>
      <c r="R1634" s="1">
        <f>IF(IFERROR(VLOOKUP(E1634,Store_Showcase!B2:H144,7, FALSE), TRUE)=TRUE, IF(IFERROR(VLOOKUP(E1634,Store_SRP!B2:H110,7, FALSE), TRUE)=TRUE,VLOOKUP(E1634,Store_VAM!B2:H273,7, FALSE),VLOOKUP(E1634,Store_SRP!B2:H110,7, FALSE)), VLOOKUP(E1634,Store_Showcase!B2:H144,7, FALSE))</f>
      </c>
      <c r="S1634" s="1">
        <f>IF(IFERROR(VLOOKUP(E1634,Store_Showcase!B2:I144,8, FALSE), TRUE)=TRUE, IF(IFERROR(VLOOKUP(E1634,Store_SRP!B2:I110,8, FALSE), TRUE)=TRUE,VLOOKUP(E1634,Store_VAM!B2:I273,8, FALSE),VLOOKUP(E1634,Store_SRP!B2:I110,8, FALSE)), VLOOKUP(E1634,Store_Showcase!B2:I144,8, FALSE))</f>
      </c>
      <c r="T1634" s="1">
        <f>VLOOKUP(G1634,Sku_Consolidated!A2:R957,18,FALSE)</f>
      </c>
      <c r="U1634" s="1" t="s">
        <v>4295</v>
      </c>
      <c r="V1634" s="1">
        <f>IF(VLOOKUP(G1634,Sku_Consolidated!A2:S957,19,FALSE)="SHOWCASE", VLOOKUP(E1634,Store_Showcase!B2:L144,11, FALSE), IF(VLOOKUP(G1634,Sku_Consolidated!A2:S957,19,FALSE)="VAM",VLOOKUP(E1634,Store_VAM!B2:L273,11, FALSE),VLOOKUP(E1634,Store_SRP!B2:L110,11, FALSE)))</f>
      </c>
      <c r="W1634" s="1">
        <f>VLOOKUP(G1634,Sku_Consolidated!A2:W957,11,FALSE)</f>
      </c>
      <c r="X1634" s="1">
        <f>VLOOKUP(G1634,Sku_Consolidated!A2:H957,8,FALSE)</f>
      </c>
      <c r="Y1634" s="1">
        <f>VLOOKUP(G1634,Sku_Consolidated!A2:I957,9,FALSE)</f>
      </c>
      <c r="Z1634" s="1" t="s">
        <v>41</v>
      </c>
      <c r="AA1634" s="1">
        <f>VLOOKUP(G1634,Sku_Consolidated!A2:E957,5,FALSE)</f>
      </c>
      <c r="AB1634" s="1">
        <f>IF(VLOOKUP(G1634,Sku_Consolidated!A2:S957,19,FALSE)="SHOWCASE", VLOOKUP(E1634,Store_Showcase!B2:N144,13, FALSE), IF(VLOOKUP(G1634,Sku_Consolidated!A2:S957,19,FALSE)="VAM",VLOOKUP(E1634,Store_VAM!B2:N273,13, FALSE),VLOOKUP(E1634,Store_SRP!B2:N110,13, FALSE)))</f>
      </c>
      <c r="AC1634" s="1">
        <f>IF(IFERROR(AB1634,TRUE)=TRUE, "-","OK")</f>
      </c>
      <c r="AD1634" s="11" t="s">
        <v>37</v>
      </c>
      <c r="AE1634" s="11" t="s">
        <v>37</v>
      </c>
      <c r="AF1634" s="1">
        <f>IF(IFERROR(VLOOKUP(E1634,Store_Showcase!B2:H144,{5}, FALSE), TRUE)=TRUE, IF(IFERROR(VLOOKUP(E1634,Store_SRP!B2:H110,{5}, FALSE), TRUE)=TRUE,VLOOKUP(E1634,Store_VAM!B2:H273,{5}, FALSE),VLOOKUP(E1634,Store_SRP!B2:H110,{5}, FALSE)), VLOOKUP(E1634,Store_Showcase!B2:H144,{5}, FALSE))</f>
      </c>
      <c r="AG1634" s="1">
        <f>IF(IFERROR(VLOOKUP(E1634,Store_Showcase!B2:H144,{6}, FALSE), TRUE)=TRUE, IF(IFERROR(VLOOKUP(E1634,Store_SRP!B2:H110,{6}, FALSE), TRUE)=TRUE,VLOOKUP(E1634,Store_VAM!B2:H273,{6}, FALSE),VLOOKUP(E1634,Store_SRP!B2:H110,{6}, FALSE)), VLOOKUP(E1634,Store_Showcase!B2:H144,{6}, FALSE))</f>
      </c>
      <c r="AH1634" s="1">
        <f>VLOOKUP(G1634,Sku_Consolidated!A2:R957,18,FALSE)</f>
      </c>
      <c r="AI1634" s="1">
        <f>VLOOKUP(G1634,Sku_Consolidated!A2:S957,19,FALSE)</f>
      </c>
      <c r="AJ1634" s="1">
        <f>VLOOKUP(G1634,Sku_Consolidated!A2:T957,20,FALSE)</f>
      </c>
    </row>
    <row r="1635" spans="1:36" x14ac:dyDescent="0.25">
      <c r="A1635" s="1">
        <v>2024</v>
      </c>
      <c r="B1635" s="1" t="s">
        <v>31</v>
      </c>
      <c r="C1635" s="1" t="s">
        <v>32</v>
      </c>
      <c r="D1635" s="1" t="s">
        <v>33</v>
      </c>
      <c r="E1635" s="9" t="s">
        <v>2326</v>
      </c>
      <c r="F1635" s="1">
        <f>IF(VLOOKUP(G1635,Sku_Consolidated!A2:S957,{19},FALSE)="SHOWCASE", VLOOKUP(E1635,Store_Showcase!B2:C144,{2}, FALSE), IF(VLOOKUP(G1635,Sku_Consolidated!A2:S957,{19},FALSE)="VAM",VLOOKUP(E1635,Store_VAM!B2:C273,{2}, FALSE),VLOOKUP(E1635,Store_SRP!B2:C110,{2}, FALSE)))</f>
      </c>
      <c r="G1635" s="1">
        <v>61850</v>
      </c>
      <c r="H1635" s="1" t="s">
        <v>134</v>
      </c>
      <c r="I1635" s="10" t="s">
        <v>4327</v>
      </c>
      <c r="J1635" s="1">
        <f>VLOOKUP(G1635,Sku_Consolidated!A2:C957, 3, FALSE)</f>
      </c>
      <c r="K1635" s="10">
        <f>IF(J1635="PACK", I1635, 0)</f>
      </c>
      <c r="L1635" s="10">
        <f>IF(J1635="KG", I1635, I1635 * VLOOKUP(G1635,Sku_Consolidated!A2:U957,21,FALSE))</f>
      </c>
      <c r="M1635" s="10" t="s">
        <v>37</v>
      </c>
      <c r="N1635" s="11" t="s">
        <v>4328</v>
      </c>
      <c r="O1635" s="10" t="s">
        <v>4329</v>
      </c>
      <c r="P1635" s="10">
        <f>N1635 - O1635</f>
      </c>
      <c r="Q1635" s="1">
        <f>VLOOKUP(G1635,Sku_Consolidated!A2:G957,7, FALSE)</f>
      </c>
      <c r="R1635" s="1">
        <f>IF(IFERROR(VLOOKUP(E1635,Store_Showcase!B2:H144,7, FALSE), TRUE)=TRUE, IF(IFERROR(VLOOKUP(E1635,Store_SRP!B2:H110,7, FALSE), TRUE)=TRUE,VLOOKUP(E1635,Store_VAM!B2:H273,7, FALSE),VLOOKUP(E1635,Store_SRP!B2:H110,7, FALSE)), VLOOKUP(E1635,Store_Showcase!B2:H144,7, FALSE))</f>
      </c>
      <c r="S1635" s="1">
        <f>IF(IFERROR(VLOOKUP(E1635,Store_Showcase!B2:I144,8, FALSE), TRUE)=TRUE, IF(IFERROR(VLOOKUP(E1635,Store_SRP!B2:I110,8, FALSE), TRUE)=TRUE,VLOOKUP(E1635,Store_VAM!B2:I273,8, FALSE),VLOOKUP(E1635,Store_SRP!B2:I110,8, FALSE)), VLOOKUP(E1635,Store_Showcase!B2:I144,8, FALSE))</f>
      </c>
      <c r="T1635" s="1">
        <f>VLOOKUP(G1635,Sku_Consolidated!A2:R957,18,FALSE)</f>
      </c>
      <c r="U1635" s="1" t="s">
        <v>4295</v>
      </c>
      <c r="V1635" s="1">
        <f>IF(VLOOKUP(G1635,Sku_Consolidated!A2:S957,19,FALSE)="SHOWCASE", VLOOKUP(E1635,Store_Showcase!B2:L144,11, FALSE), IF(VLOOKUP(G1635,Sku_Consolidated!A2:S957,19,FALSE)="VAM",VLOOKUP(E1635,Store_VAM!B2:L273,11, FALSE),VLOOKUP(E1635,Store_SRP!B2:L110,11, FALSE)))</f>
      </c>
      <c r="W1635" s="1">
        <f>VLOOKUP(G1635,Sku_Consolidated!A2:W957,11,FALSE)</f>
      </c>
      <c r="X1635" s="1">
        <f>VLOOKUP(G1635,Sku_Consolidated!A2:H957,8,FALSE)</f>
      </c>
      <c r="Y1635" s="1">
        <f>VLOOKUP(G1635,Sku_Consolidated!A2:I957,9,FALSE)</f>
      </c>
      <c r="Z1635" s="1" t="s">
        <v>41</v>
      </c>
      <c r="AA1635" s="1">
        <f>VLOOKUP(G1635,Sku_Consolidated!A2:E957,5,FALSE)</f>
      </c>
      <c r="AB1635" s="1">
        <f>IF(VLOOKUP(G1635,Sku_Consolidated!A2:S957,19,FALSE)="SHOWCASE", VLOOKUP(E1635,Store_Showcase!B2:N144,13, FALSE), IF(VLOOKUP(G1635,Sku_Consolidated!A2:S957,19,FALSE)="VAM",VLOOKUP(E1635,Store_VAM!B2:N273,13, FALSE),VLOOKUP(E1635,Store_SRP!B2:N110,13, FALSE)))</f>
      </c>
      <c r="AC1635" s="1">
        <f>IF(IFERROR(AB1635,TRUE)=TRUE, "-","OK")</f>
      </c>
      <c r="AD1635" s="11" t="s">
        <v>37</v>
      </c>
      <c r="AE1635" s="11" t="s">
        <v>37</v>
      </c>
      <c r="AF1635" s="1">
        <f>IF(IFERROR(VLOOKUP(E1635,Store_Showcase!B2:H144,{5}, FALSE), TRUE)=TRUE, IF(IFERROR(VLOOKUP(E1635,Store_SRP!B2:H110,{5}, FALSE), TRUE)=TRUE,VLOOKUP(E1635,Store_VAM!B2:H273,{5}, FALSE),VLOOKUP(E1635,Store_SRP!B2:H110,{5}, FALSE)), VLOOKUP(E1635,Store_Showcase!B2:H144,{5}, FALSE))</f>
      </c>
      <c r="AG1635" s="1">
        <f>IF(IFERROR(VLOOKUP(E1635,Store_Showcase!B2:H144,{6}, FALSE), TRUE)=TRUE, IF(IFERROR(VLOOKUP(E1635,Store_SRP!B2:H110,{6}, FALSE), TRUE)=TRUE,VLOOKUP(E1635,Store_VAM!B2:H273,{6}, FALSE),VLOOKUP(E1635,Store_SRP!B2:H110,{6}, FALSE)), VLOOKUP(E1635,Store_Showcase!B2:H144,{6}, FALSE))</f>
      </c>
      <c r="AH1635" s="1">
        <f>VLOOKUP(G1635,Sku_Consolidated!A2:R957,18,FALSE)</f>
      </c>
      <c r="AI1635" s="1">
        <f>VLOOKUP(G1635,Sku_Consolidated!A2:S957,19,FALSE)</f>
      </c>
      <c r="AJ1635" s="1">
        <f>VLOOKUP(G1635,Sku_Consolidated!A2:T957,20,FALSE)</f>
      </c>
    </row>
    <row r="1636" spans="1:36" x14ac:dyDescent="0.25">
      <c r="A1636" s="1">
        <v>2024</v>
      </c>
      <c r="B1636" s="1" t="s">
        <v>31</v>
      </c>
      <c r="C1636" s="1" t="s">
        <v>32</v>
      </c>
      <c r="D1636" s="1" t="s">
        <v>33</v>
      </c>
      <c r="E1636" s="9" t="s">
        <v>2326</v>
      </c>
      <c r="F1636" s="1">
        <f>IF(VLOOKUP(G1636,Sku_Consolidated!A2:S957,{19},FALSE)="SHOWCASE", VLOOKUP(E1636,Store_Showcase!B2:C144,{2}, FALSE), IF(VLOOKUP(G1636,Sku_Consolidated!A2:S957,{19},FALSE)="VAM",VLOOKUP(E1636,Store_VAM!B2:C273,{2}, FALSE),VLOOKUP(E1636,Store_SRP!B2:C110,{2}, FALSE)))</f>
      </c>
      <c r="G1636" s="1">
        <v>61852</v>
      </c>
      <c r="H1636" s="1" t="s">
        <v>138</v>
      </c>
      <c r="I1636" s="10" t="s">
        <v>4330</v>
      </c>
      <c r="J1636" s="1">
        <f>VLOOKUP(G1636,Sku_Consolidated!A2:C957, 3, FALSE)</f>
      </c>
      <c r="K1636" s="10">
        <f>IF(J1636="PACK", I1636, 0)</f>
      </c>
      <c r="L1636" s="10">
        <f>IF(J1636="KG", I1636, I1636 * VLOOKUP(G1636,Sku_Consolidated!A2:U957,21,FALSE))</f>
      </c>
      <c r="M1636" s="10" t="s">
        <v>37</v>
      </c>
      <c r="N1636" s="11" t="s">
        <v>4331</v>
      </c>
      <c r="O1636" s="10" t="s">
        <v>4332</v>
      </c>
      <c r="P1636" s="10">
        <f>N1636 - O1636</f>
      </c>
      <c r="Q1636" s="1">
        <f>VLOOKUP(G1636,Sku_Consolidated!A2:G957,7, FALSE)</f>
      </c>
      <c r="R1636" s="1">
        <f>IF(IFERROR(VLOOKUP(E1636,Store_Showcase!B2:H144,7, FALSE), TRUE)=TRUE, IF(IFERROR(VLOOKUP(E1636,Store_SRP!B2:H110,7, FALSE), TRUE)=TRUE,VLOOKUP(E1636,Store_VAM!B2:H273,7, FALSE),VLOOKUP(E1636,Store_SRP!B2:H110,7, FALSE)), VLOOKUP(E1636,Store_Showcase!B2:H144,7, FALSE))</f>
      </c>
      <c r="S1636" s="1">
        <f>IF(IFERROR(VLOOKUP(E1636,Store_Showcase!B2:I144,8, FALSE), TRUE)=TRUE, IF(IFERROR(VLOOKUP(E1636,Store_SRP!B2:I110,8, FALSE), TRUE)=TRUE,VLOOKUP(E1636,Store_VAM!B2:I273,8, FALSE),VLOOKUP(E1636,Store_SRP!B2:I110,8, FALSE)), VLOOKUP(E1636,Store_Showcase!B2:I144,8, FALSE))</f>
      </c>
      <c r="T1636" s="1">
        <f>VLOOKUP(G1636,Sku_Consolidated!A2:R957,18,FALSE)</f>
      </c>
      <c r="U1636" s="1" t="s">
        <v>4295</v>
      </c>
      <c r="V1636" s="1">
        <f>IF(VLOOKUP(G1636,Sku_Consolidated!A2:S957,19,FALSE)="SHOWCASE", VLOOKUP(E1636,Store_Showcase!B2:L144,11, FALSE), IF(VLOOKUP(G1636,Sku_Consolidated!A2:S957,19,FALSE)="VAM",VLOOKUP(E1636,Store_VAM!B2:L273,11, FALSE),VLOOKUP(E1636,Store_SRP!B2:L110,11, FALSE)))</f>
      </c>
      <c r="W1636" s="1">
        <f>VLOOKUP(G1636,Sku_Consolidated!A2:W957,11,FALSE)</f>
      </c>
      <c r="X1636" s="1">
        <f>VLOOKUP(G1636,Sku_Consolidated!A2:H957,8,FALSE)</f>
      </c>
      <c r="Y1636" s="1">
        <f>VLOOKUP(G1636,Sku_Consolidated!A2:I957,9,FALSE)</f>
      </c>
      <c r="Z1636" s="1" t="s">
        <v>41</v>
      </c>
      <c r="AA1636" s="1">
        <f>VLOOKUP(G1636,Sku_Consolidated!A2:E957,5,FALSE)</f>
      </c>
      <c r="AB1636" s="1">
        <f>IF(VLOOKUP(G1636,Sku_Consolidated!A2:S957,19,FALSE)="SHOWCASE", VLOOKUP(E1636,Store_Showcase!B2:N144,13, FALSE), IF(VLOOKUP(G1636,Sku_Consolidated!A2:S957,19,FALSE)="VAM",VLOOKUP(E1636,Store_VAM!B2:N273,13, FALSE),VLOOKUP(E1636,Store_SRP!B2:N110,13, FALSE)))</f>
      </c>
      <c r="AC1636" s="1">
        <f>IF(IFERROR(AB1636,TRUE)=TRUE, "-","OK")</f>
      </c>
      <c r="AD1636" s="11" t="s">
        <v>37</v>
      </c>
      <c r="AE1636" s="11" t="s">
        <v>37</v>
      </c>
      <c r="AF1636" s="1">
        <f>IF(IFERROR(VLOOKUP(E1636,Store_Showcase!B2:H144,{5}, FALSE), TRUE)=TRUE, IF(IFERROR(VLOOKUP(E1636,Store_SRP!B2:H110,{5}, FALSE), TRUE)=TRUE,VLOOKUP(E1636,Store_VAM!B2:H273,{5}, FALSE),VLOOKUP(E1636,Store_SRP!B2:H110,{5}, FALSE)), VLOOKUP(E1636,Store_Showcase!B2:H144,{5}, FALSE))</f>
      </c>
      <c r="AG1636" s="1">
        <f>IF(IFERROR(VLOOKUP(E1636,Store_Showcase!B2:H144,{6}, FALSE), TRUE)=TRUE, IF(IFERROR(VLOOKUP(E1636,Store_SRP!B2:H110,{6}, FALSE), TRUE)=TRUE,VLOOKUP(E1636,Store_VAM!B2:H273,{6}, FALSE),VLOOKUP(E1636,Store_SRP!B2:H110,{6}, FALSE)), VLOOKUP(E1636,Store_Showcase!B2:H144,{6}, FALSE))</f>
      </c>
      <c r="AH1636" s="1">
        <f>VLOOKUP(G1636,Sku_Consolidated!A2:R957,18,FALSE)</f>
      </c>
      <c r="AI1636" s="1">
        <f>VLOOKUP(G1636,Sku_Consolidated!A2:S957,19,FALSE)</f>
      </c>
      <c r="AJ1636" s="1">
        <f>VLOOKUP(G1636,Sku_Consolidated!A2:T957,20,FALSE)</f>
      </c>
    </row>
    <row r="1637" spans="1:36" x14ac:dyDescent="0.25">
      <c r="A1637" s="1">
        <v>2024</v>
      </c>
      <c r="B1637" s="1" t="s">
        <v>31</v>
      </c>
      <c r="C1637" s="1" t="s">
        <v>32</v>
      </c>
      <c r="D1637" s="1" t="s">
        <v>33</v>
      </c>
      <c r="E1637" s="9" t="s">
        <v>2326</v>
      </c>
      <c r="F1637" s="1">
        <f>IF(VLOOKUP(G1637,Sku_Consolidated!A2:S957,{19},FALSE)="SHOWCASE", VLOOKUP(E1637,Store_Showcase!B2:C144,{2}, FALSE), IF(VLOOKUP(G1637,Sku_Consolidated!A2:S957,{19},FALSE)="VAM",VLOOKUP(E1637,Store_VAM!B2:C273,{2}, FALSE),VLOOKUP(E1637,Store_SRP!B2:C110,{2}, FALSE)))</f>
      </c>
      <c r="G1637" s="1">
        <v>61788</v>
      </c>
      <c r="H1637" s="1" t="s">
        <v>286</v>
      </c>
      <c r="I1637" s="10" t="s">
        <v>168</v>
      </c>
      <c r="J1637" s="1">
        <f>VLOOKUP(G1637,Sku_Consolidated!A2:C957, 3, FALSE)</f>
      </c>
      <c r="K1637" s="10">
        <f>IF(J1637="PACK", I1637, 0)</f>
      </c>
      <c r="L1637" s="10">
        <f>IF(J1637="KG", I1637, I1637 * VLOOKUP(G1637,Sku_Consolidated!A2:U957,21,FALSE))</f>
      </c>
      <c r="M1637" s="10" t="s">
        <v>37</v>
      </c>
      <c r="N1637" s="11" t="s">
        <v>4333</v>
      </c>
      <c r="O1637" s="10" t="s">
        <v>4334</v>
      </c>
      <c r="P1637" s="10">
        <f>N1637 - O1637</f>
      </c>
      <c r="Q1637" s="1">
        <f>VLOOKUP(G1637,Sku_Consolidated!A2:G957,7, FALSE)</f>
      </c>
      <c r="R1637" s="1">
        <f>IF(IFERROR(VLOOKUP(E1637,Store_Showcase!B2:H144,7, FALSE), TRUE)=TRUE, IF(IFERROR(VLOOKUP(E1637,Store_SRP!B2:H110,7, FALSE), TRUE)=TRUE,VLOOKUP(E1637,Store_VAM!B2:H273,7, FALSE),VLOOKUP(E1637,Store_SRP!B2:H110,7, FALSE)), VLOOKUP(E1637,Store_Showcase!B2:H144,7, FALSE))</f>
      </c>
      <c r="S1637" s="1">
        <f>IF(IFERROR(VLOOKUP(E1637,Store_Showcase!B2:I144,8, FALSE), TRUE)=TRUE, IF(IFERROR(VLOOKUP(E1637,Store_SRP!B2:I110,8, FALSE), TRUE)=TRUE,VLOOKUP(E1637,Store_VAM!B2:I273,8, FALSE),VLOOKUP(E1637,Store_SRP!B2:I110,8, FALSE)), VLOOKUP(E1637,Store_Showcase!B2:I144,8, FALSE))</f>
      </c>
      <c r="T1637" s="1">
        <f>VLOOKUP(G1637,Sku_Consolidated!A2:R957,18,FALSE)</f>
      </c>
      <c r="U1637" s="1" t="s">
        <v>4335</v>
      </c>
      <c r="V1637" s="1">
        <f>IF(VLOOKUP(G1637,Sku_Consolidated!A2:S957,19,FALSE)="SHOWCASE", VLOOKUP(E1637,Store_Showcase!B2:L144,11, FALSE), IF(VLOOKUP(G1637,Sku_Consolidated!A2:S957,19,FALSE)="VAM",VLOOKUP(E1637,Store_VAM!B2:L273,11, FALSE),VLOOKUP(E1637,Store_SRP!B2:L110,11, FALSE)))</f>
      </c>
      <c r="W1637" s="1">
        <f>VLOOKUP(G1637,Sku_Consolidated!A2:W957,11,FALSE)</f>
      </c>
      <c r="X1637" s="1">
        <f>VLOOKUP(G1637,Sku_Consolidated!A2:H957,8,FALSE)</f>
      </c>
      <c r="Y1637" s="1">
        <f>VLOOKUP(G1637,Sku_Consolidated!A2:I957,9,FALSE)</f>
      </c>
      <c r="Z1637" s="1" t="s">
        <v>41</v>
      </c>
      <c r="AA1637" s="1">
        <f>VLOOKUP(G1637,Sku_Consolidated!A2:E957,5,FALSE)</f>
      </c>
      <c r="AB1637" s="1">
        <f>IF(VLOOKUP(G1637,Sku_Consolidated!A2:S957,19,FALSE)="SHOWCASE", VLOOKUP(E1637,Store_Showcase!B2:N144,13, FALSE), IF(VLOOKUP(G1637,Sku_Consolidated!A2:S957,19,FALSE)="VAM",VLOOKUP(E1637,Store_VAM!B2:N273,13, FALSE),VLOOKUP(E1637,Store_SRP!B2:N110,13, FALSE)))</f>
      </c>
      <c r="AC1637" s="1">
        <f>IF(IFERROR(AB1637,TRUE)=TRUE, "-","OK")</f>
      </c>
      <c r="AD1637" s="11" t="s">
        <v>37</v>
      </c>
      <c r="AE1637" s="11" t="s">
        <v>37</v>
      </c>
      <c r="AF1637" s="1">
        <f>IF(IFERROR(VLOOKUP(E1637,Store_Showcase!B2:H144,{5}, FALSE), TRUE)=TRUE, IF(IFERROR(VLOOKUP(E1637,Store_SRP!B2:H110,{5}, FALSE), TRUE)=TRUE,VLOOKUP(E1637,Store_VAM!B2:H273,{5}, FALSE),VLOOKUP(E1637,Store_SRP!B2:H110,{5}, FALSE)), VLOOKUP(E1637,Store_Showcase!B2:H144,{5}, FALSE))</f>
      </c>
      <c r="AG1637" s="1">
        <f>IF(IFERROR(VLOOKUP(E1637,Store_Showcase!B2:H144,{6}, FALSE), TRUE)=TRUE, IF(IFERROR(VLOOKUP(E1637,Store_SRP!B2:H110,{6}, FALSE), TRUE)=TRUE,VLOOKUP(E1637,Store_VAM!B2:H273,{6}, FALSE),VLOOKUP(E1637,Store_SRP!B2:H110,{6}, FALSE)), VLOOKUP(E1637,Store_Showcase!B2:H144,{6}, FALSE))</f>
      </c>
      <c r="AH1637" s="1">
        <f>VLOOKUP(G1637,Sku_Consolidated!A2:R957,18,FALSE)</f>
      </c>
      <c r="AI1637" s="1">
        <f>VLOOKUP(G1637,Sku_Consolidated!A2:S957,19,FALSE)</f>
      </c>
      <c r="AJ1637" s="1">
        <f>VLOOKUP(G1637,Sku_Consolidated!A2:T957,20,FALSE)</f>
      </c>
    </row>
    <row r="1638" spans="1:36" x14ac:dyDescent="0.25">
      <c r="A1638" s="1">
        <v>2024</v>
      </c>
      <c r="B1638" s="1" t="s">
        <v>31</v>
      </c>
      <c r="C1638" s="1" t="s">
        <v>32</v>
      </c>
      <c r="D1638" s="1" t="s">
        <v>33</v>
      </c>
      <c r="E1638" s="9" t="s">
        <v>2326</v>
      </c>
      <c r="F1638" s="1">
        <f>IF(VLOOKUP(G1638,Sku_Consolidated!A2:S957,{19},FALSE)="SHOWCASE", VLOOKUP(E1638,Store_Showcase!B2:C144,{2}, FALSE), IF(VLOOKUP(G1638,Sku_Consolidated!A2:S957,{19},FALSE)="VAM",VLOOKUP(E1638,Store_VAM!B2:C273,{2}, FALSE),VLOOKUP(E1638,Store_SRP!B2:C110,{2}, FALSE)))</f>
      </c>
      <c r="G1638" s="1">
        <v>14266</v>
      </c>
      <c r="H1638" s="1" t="s">
        <v>1433</v>
      </c>
      <c r="I1638" s="10" t="s">
        <v>3447</v>
      </c>
      <c r="J1638" s="1">
        <f>VLOOKUP(G1638,Sku_Consolidated!A2:C957, 3, FALSE)</f>
      </c>
      <c r="K1638" s="10">
        <f>IF(J1638="PACK", I1638, 0)</f>
      </c>
      <c r="L1638" s="10">
        <f>IF(J1638="KG", I1638, I1638 * VLOOKUP(G1638,Sku_Consolidated!A2:U957,21,FALSE))</f>
      </c>
      <c r="M1638" s="10" t="s">
        <v>37</v>
      </c>
      <c r="N1638" s="11" t="s">
        <v>4336</v>
      </c>
      <c r="O1638" s="10" t="s">
        <v>4337</v>
      </c>
      <c r="P1638" s="10">
        <f>N1638 - O1638</f>
      </c>
      <c r="Q1638" s="1">
        <f>VLOOKUP(G1638,Sku_Consolidated!A2:G957,7, FALSE)</f>
      </c>
      <c r="R1638" s="1">
        <f>IF(IFERROR(VLOOKUP(E1638,Store_Showcase!B2:H144,7, FALSE), TRUE)=TRUE, IF(IFERROR(VLOOKUP(E1638,Store_SRP!B2:H110,7, FALSE), TRUE)=TRUE,VLOOKUP(E1638,Store_VAM!B2:H273,7, FALSE),VLOOKUP(E1638,Store_SRP!B2:H110,7, FALSE)), VLOOKUP(E1638,Store_Showcase!B2:H144,7, FALSE))</f>
      </c>
      <c r="S1638" s="1">
        <f>IF(IFERROR(VLOOKUP(E1638,Store_Showcase!B2:I144,8, FALSE), TRUE)=TRUE, IF(IFERROR(VLOOKUP(E1638,Store_SRP!B2:I110,8, FALSE), TRUE)=TRUE,VLOOKUP(E1638,Store_VAM!B2:I273,8, FALSE),VLOOKUP(E1638,Store_SRP!B2:I110,8, FALSE)), VLOOKUP(E1638,Store_Showcase!B2:I144,8, FALSE))</f>
      </c>
      <c r="T1638" s="1">
        <f>VLOOKUP(G1638,Sku_Consolidated!A2:R957,18,FALSE)</f>
      </c>
      <c r="U1638" s="1" t="s">
        <v>4338</v>
      </c>
      <c r="V1638" s="1">
        <f>IF(VLOOKUP(G1638,Sku_Consolidated!A2:S957,19,FALSE)="SHOWCASE", VLOOKUP(E1638,Store_Showcase!B2:L144,11, FALSE), IF(VLOOKUP(G1638,Sku_Consolidated!A2:S957,19,FALSE)="VAM",VLOOKUP(E1638,Store_VAM!B2:L273,11, FALSE),VLOOKUP(E1638,Store_SRP!B2:L110,11, FALSE)))</f>
      </c>
      <c r="W1638" s="1">
        <f>VLOOKUP(G1638,Sku_Consolidated!A2:W957,11,FALSE)</f>
      </c>
      <c r="X1638" s="1">
        <f>VLOOKUP(G1638,Sku_Consolidated!A2:H957,8,FALSE)</f>
      </c>
      <c r="Y1638" s="1">
        <f>VLOOKUP(G1638,Sku_Consolidated!A2:I957,9,FALSE)</f>
      </c>
      <c r="Z1638" s="1" t="s">
        <v>41</v>
      </c>
      <c r="AA1638" s="1">
        <f>VLOOKUP(G1638,Sku_Consolidated!A2:E957,5,FALSE)</f>
      </c>
      <c r="AB1638" s="1">
        <f>IF(VLOOKUP(G1638,Sku_Consolidated!A2:S957,19,FALSE)="SHOWCASE", VLOOKUP(E1638,Store_Showcase!B2:N144,13, FALSE), IF(VLOOKUP(G1638,Sku_Consolidated!A2:S957,19,FALSE)="VAM",VLOOKUP(E1638,Store_VAM!B2:N273,13, FALSE),VLOOKUP(E1638,Store_SRP!B2:N110,13, FALSE)))</f>
      </c>
      <c r="AC1638" s="1">
        <f>IF(IFERROR(AB1638,TRUE)=TRUE, "-","OK")</f>
      </c>
      <c r="AD1638" s="11" t="s">
        <v>37</v>
      </c>
      <c r="AE1638" s="11" t="s">
        <v>37</v>
      </c>
      <c r="AF1638" s="1">
        <f>IF(IFERROR(VLOOKUP(E1638,Store_Showcase!B2:H144,{5}, FALSE), TRUE)=TRUE, IF(IFERROR(VLOOKUP(E1638,Store_SRP!B2:H110,{5}, FALSE), TRUE)=TRUE,VLOOKUP(E1638,Store_VAM!B2:H273,{5}, FALSE),VLOOKUP(E1638,Store_SRP!B2:H110,{5}, FALSE)), VLOOKUP(E1638,Store_Showcase!B2:H144,{5}, FALSE))</f>
      </c>
      <c r="AG1638" s="1">
        <f>IF(IFERROR(VLOOKUP(E1638,Store_Showcase!B2:H144,{6}, FALSE), TRUE)=TRUE, IF(IFERROR(VLOOKUP(E1638,Store_SRP!B2:H110,{6}, FALSE), TRUE)=TRUE,VLOOKUP(E1638,Store_VAM!B2:H273,{6}, FALSE),VLOOKUP(E1638,Store_SRP!B2:H110,{6}, FALSE)), VLOOKUP(E1638,Store_Showcase!B2:H144,{6}, FALSE))</f>
      </c>
      <c r="AH1638" s="1">
        <f>VLOOKUP(G1638,Sku_Consolidated!A2:R957,18,FALSE)</f>
      </c>
      <c r="AI1638" s="1">
        <f>VLOOKUP(G1638,Sku_Consolidated!A2:S957,19,FALSE)</f>
      </c>
      <c r="AJ1638" s="1">
        <f>VLOOKUP(G1638,Sku_Consolidated!A2:T957,20,FALSE)</f>
      </c>
    </row>
    <row r="1639" spans="1:36" x14ac:dyDescent="0.25">
      <c r="A1639" s="1">
        <v>2024</v>
      </c>
      <c r="B1639" s="1" t="s">
        <v>31</v>
      </c>
      <c r="C1639" s="1" t="s">
        <v>32</v>
      </c>
      <c r="D1639" s="1" t="s">
        <v>33</v>
      </c>
      <c r="E1639" s="9" t="s">
        <v>2326</v>
      </c>
      <c r="F1639" s="1">
        <f>IF(VLOOKUP(G1639,Sku_Consolidated!A2:S957,{19},FALSE)="SHOWCASE", VLOOKUP(E1639,Store_Showcase!B2:C144,{2}, FALSE), IF(VLOOKUP(G1639,Sku_Consolidated!A2:S957,{19},FALSE)="VAM",VLOOKUP(E1639,Store_VAM!B2:C273,{2}, FALSE),VLOOKUP(E1639,Store_SRP!B2:C110,{2}, FALSE)))</f>
      </c>
      <c r="G1639" s="1">
        <v>14267</v>
      </c>
      <c r="H1639" s="1" t="s">
        <v>1438</v>
      </c>
      <c r="I1639" s="10" t="s">
        <v>4339</v>
      </c>
      <c r="J1639" s="1">
        <f>VLOOKUP(G1639,Sku_Consolidated!A2:C957, 3, FALSE)</f>
      </c>
      <c r="K1639" s="10">
        <f>IF(J1639="PACK", I1639, 0)</f>
      </c>
      <c r="L1639" s="10">
        <f>IF(J1639="KG", I1639, I1639 * VLOOKUP(G1639,Sku_Consolidated!A2:U957,21,FALSE))</f>
      </c>
      <c r="M1639" s="10" t="s">
        <v>37</v>
      </c>
      <c r="N1639" s="11" t="s">
        <v>4340</v>
      </c>
      <c r="O1639" s="10" t="s">
        <v>4341</v>
      </c>
      <c r="P1639" s="10">
        <f>N1639 - O1639</f>
      </c>
      <c r="Q1639" s="1">
        <f>VLOOKUP(G1639,Sku_Consolidated!A2:G957,7, FALSE)</f>
      </c>
      <c r="R1639" s="1">
        <f>IF(IFERROR(VLOOKUP(E1639,Store_Showcase!B2:H144,7, FALSE), TRUE)=TRUE, IF(IFERROR(VLOOKUP(E1639,Store_SRP!B2:H110,7, FALSE), TRUE)=TRUE,VLOOKUP(E1639,Store_VAM!B2:H273,7, FALSE),VLOOKUP(E1639,Store_SRP!B2:H110,7, FALSE)), VLOOKUP(E1639,Store_Showcase!B2:H144,7, FALSE))</f>
      </c>
      <c r="S1639" s="1">
        <f>IF(IFERROR(VLOOKUP(E1639,Store_Showcase!B2:I144,8, FALSE), TRUE)=TRUE, IF(IFERROR(VLOOKUP(E1639,Store_SRP!B2:I110,8, FALSE), TRUE)=TRUE,VLOOKUP(E1639,Store_VAM!B2:I273,8, FALSE),VLOOKUP(E1639,Store_SRP!B2:I110,8, FALSE)), VLOOKUP(E1639,Store_Showcase!B2:I144,8, FALSE))</f>
      </c>
      <c r="T1639" s="1">
        <f>VLOOKUP(G1639,Sku_Consolidated!A2:R957,18,FALSE)</f>
      </c>
      <c r="U1639" s="1" t="s">
        <v>4338</v>
      </c>
      <c r="V1639" s="1">
        <f>IF(VLOOKUP(G1639,Sku_Consolidated!A2:S957,19,FALSE)="SHOWCASE", VLOOKUP(E1639,Store_Showcase!B2:L144,11, FALSE), IF(VLOOKUP(G1639,Sku_Consolidated!A2:S957,19,FALSE)="VAM",VLOOKUP(E1639,Store_VAM!B2:L273,11, FALSE),VLOOKUP(E1639,Store_SRP!B2:L110,11, FALSE)))</f>
      </c>
      <c r="W1639" s="1">
        <f>VLOOKUP(G1639,Sku_Consolidated!A2:W957,11,FALSE)</f>
      </c>
      <c r="X1639" s="1">
        <f>VLOOKUP(G1639,Sku_Consolidated!A2:H957,8,FALSE)</f>
      </c>
      <c r="Y1639" s="1">
        <f>VLOOKUP(G1639,Sku_Consolidated!A2:I957,9,FALSE)</f>
      </c>
      <c r="Z1639" s="1" t="s">
        <v>41</v>
      </c>
      <c r="AA1639" s="1">
        <f>VLOOKUP(G1639,Sku_Consolidated!A2:E957,5,FALSE)</f>
      </c>
      <c r="AB1639" s="1">
        <f>IF(VLOOKUP(G1639,Sku_Consolidated!A2:S957,19,FALSE)="SHOWCASE", VLOOKUP(E1639,Store_Showcase!B2:N144,13, FALSE), IF(VLOOKUP(G1639,Sku_Consolidated!A2:S957,19,FALSE)="VAM",VLOOKUP(E1639,Store_VAM!B2:N273,13, FALSE),VLOOKUP(E1639,Store_SRP!B2:N110,13, FALSE)))</f>
      </c>
      <c r="AC1639" s="1">
        <f>IF(IFERROR(AB1639,TRUE)=TRUE, "-","OK")</f>
      </c>
      <c r="AD1639" s="11" t="s">
        <v>37</v>
      </c>
      <c r="AE1639" s="11" t="s">
        <v>37</v>
      </c>
      <c r="AF1639" s="1">
        <f>IF(IFERROR(VLOOKUP(E1639,Store_Showcase!B2:H144,{5}, FALSE), TRUE)=TRUE, IF(IFERROR(VLOOKUP(E1639,Store_SRP!B2:H110,{5}, FALSE), TRUE)=TRUE,VLOOKUP(E1639,Store_VAM!B2:H273,{5}, FALSE),VLOOKUP(E1639,Store_SRP!B2:H110,{5}, FALSE)), VLOOKUP(E1639,Store_Showcase!B2:H144,{5}, FALSE))</f>
      </c>
      <c r="AG1639" s="1">
        <f>IF(IFERROR(VLOOKUP(E1639,Store_Showcase!B2:H144,{6}, FALSE), TRUE)=TRUE, IF(IFERROR(VLOOKUP(E1639,Store_SRP!B2:H110,{6}, FALSE), TRUE)=TRUE,VLOOKUP(E1639,Store_VAM!B2:H273,{6}, FALSE),VLOOKUP(E1639,Store_SRP!B2:H110,{6}, FALSE)), VLOOKUP(E1639,Store_Showcase!B2:H144,{6}, FALSE))</f>
      </c>
      <c r="AH1639" s="1">
        <f>VLOOKUP(G1639,Sku_Consolidated!A2:R957,18,FALSE)</f>
      </c>
      <c r="AI1639" s="1">
        <f>VLOOKUP(G1639,Sku_Consolidated!A2:S957,19,FALSE)</f>
      </c>
      <c r="AJ1639" s="1">
        <f>VLOOKUP(G1639,Sku_Consolidated!A2:T957,20,FALSE)</f>
      </c>
    </row>
    <row r="1640" spans="1:36" x14ac:dyDescent="0.25">
      <c r="A1640" s="1">
        <v>2024</v>
      </c>
      <c r="B1640" s="1" t="s">
        <v>31</v>
      </c>
      <c r="C1640" s="1" t="s">
        <v>32</v>
      </c>
      <c r="D1640" s="1" t="s">
        <v>33</v>
      </c>
      <c r="E1640" s="9" t="s">
        <v>2326</v>
      </c>
      <c r="F1640" s="1">
        <f>IF(VLOOKUP(G1640,Sku_Consolidated!A2:S957,{19},FALSE)="SHOWCASE", VLOOKUP(E1640,Store_Showcase!B2:C144,{2}, FALSE), IF(VLOOKUP(G1640,Sku_Consolidated!A2:S957,{19},FALSE)="VAM",VLOOKUP(E1640,Store_VAM!B2:C273,{2}, FALSE),VLOOKUP(E1640,Store_SRP!B2:C110,{2}, FALSE)))</f>
      </c>
      <c r="G1640" s="1">
        <v>14268</v>
      </c>
      <c r="H1640" s="1" t="s">
        <v>1442</v>
      </c>
      <c r="I1640" s="10" t="s">
        <v>4342</v>
      </c>
      <c r="J1640" s="1">
        <f>VLOOKUP(G1640,Sku_Consolidated!A2:C957, 3, FALSE)</f>
      </c>
      <c r="K1640" s="10">
        <f>IF(J1640="PACK", I1640, 0)</f>
      </c>
      <c r="L1640" s="10">
        <f>IF(J1640="KG", I1640, I1640 * VLOOKUP(G1640,Sku_Consolidated!A2:U957,21,FALSE))</f>
      </c>
      <c r="M1640" s="10" t="s">
        <v>37</v>
      </c>
      <c r="N1640" s="11" t="s">
        <v>4343</v>
      </c>
      <c r="O1640" s="10" t="s">
        <v>4344</v>
      </c>
      <c r="P1640" s="10">
        <f>N1640 - O1640</f>
      </c>
      <c r="Q1640" s="1">
        <f>VLOOKUP(G1640,Sku_Consolidated!A2:G957,7, FALSE)</f>
      </c>
      <c r="R1640" s="1">
        <f>IF(IFERROR(VLOOKUP(E1640,Store_Showcase!B2:H144,7, FALSE), TRUE)=TRUE, IF(IFERROR(VLOOKUP(E1640,Store_SRP!B2:H110,7, FALSE), TRUE)=TRUE,VLOOKUP(E1640,Store_VAM!B2:H273,7, FALSE),VLOOKUP(E1640,Store_SRP!B2:H110,7, FALSE)), VLOOKUP(E1640,Store_Showcase!B2:H144,7, FALSE))</f>
      </c>
      <c r="S1640" s="1">
        <f>IF(IFERROR(VLOOKUP(E1640,Store_Showcase!B2:I144,8, FALSE), TRUE)=TRUE, IF(IFERROR(VLOOKUP(E1640,Store_SRP!B2:I110,8, FALSE), TRUE)=TRUE,VLOOKUP(E1640,Store_VAM!B2:I273,8, FALSE),VLOOKUP(E1640,Store_SRP!B2:I110,8, FALSE)), VLOOKUP(E1640,Store_Showcase!B2:I144,8, FALSE))</f>
      </c>
      <c r="T1640" s="1">
        <f>VLOOKUP(G1640,Sku_Consolidated!A2:R957,18,FALSE)</f>
      </c>
      <c r="U1640" s="1" t="s">
        <v>4338</v>
      </c>
      <c r="V1640" s="1">
        <f>IF(VLOOKUP(G1640,Sku_Consolidated!A2:S957,19,FALSE)="SHOWCASE", VLOOKUP(E1640,Store_Showcase!B2:L144,11, FALSE), IF(VLOOKUP(G1640,Sku_Consolidated!A2:S957,19,FALSE)="VAM",VLOOKUP(E1640,Store_VAM!B2:L273,11, FALSE),VLOOKUP(E1640,Store_SRP!B2:L110,11, FALSE)))</f>
      </c>
      <c r="W1640" s="1">
        <f>VLOOKUP(G1640,Sku_Consolidated!A2:W957,11,FALSE)</f>
      </c>
      <c r="X1640" s="1">
        <f>VLOOKUP(G1640,Sku_Consolidated!A2:H957,8,FALSE)</f>
      </c>
      <c r="Y1640" s="1">
        <f>VLOOKUP(G1640,Sku_Consolidated!A2:I957,9,FALSE)</f>
      </c>
      <c r="Z1640" s="1" t="s">
        <v>41</v>
      </c>
      <c r="AA1640" s="1">
        <f>VLOOKUP(G1640,Sku_Consolidated!A2:E957,5,FALSE)</f>
      </c>
      <c r="AB1640" s="1">
        <f>IF(VLOOKUP(G1640,Sku_Consolidated!A2:S957,19,FALSE)="SHOWCASE", VLOOKUP(E1640,Store_Showcase!B2:N144,13, FALSE), IF(VLOOKUP(G1640,Sku_Consolidated!A2:S957,19,FALSE)="VAM",VLOOKUP(E1640,Store_VAM!B2:N273,13, FALSE),VLOOKUP(E1640,Store_SRP!B2:N110,13, FALSE)))</f>
      </c>
      <c r="AC1640" s="1">
        <f>IF(IFERROR(AB1640,TRUE)=TRUE, "-","OK")</f>
      </c>
      <c r="AD1640" s="11" t="s">
        <v>37</v>
      </c>
      <c r="AE1640" s="11" t="s">
        <v>37</v>
      </c>
      <c r="AF1640" s="1">
        <f>IF(IFERROR(VLOOKUP(E1640,Store_Showcase!B2:H144,{5}, FALSE), TRUE)=TRUE, IF(IFERROR(VLOOKUP(E1640,Store_SRP!B2:H110,{5}, FALSE), TRUE)=TRUE,VLOOKUP(E1640,Store_VAM!B2:H273,{5}, FALSE),VLOOKUP(E1640,Store_SRP!B2:H110,{5}, FALSE)), VLOOKUP(E1640,Store_Showcase!B2:H144,{5}, FALSE))</f>
      </c>
      <c r="AG1640" s="1">
        <f>IF(IFERROR(VLOOKUP(E1640,Store_Showcase!B2:H144,{6}, FALSE), TRUE)=TRUE, IF(IFERROR(VLOOKUP(E1640,Store_SRP!B2:H110,{6}, FALSE), TRUE)=TRUE,VLOOKUP(E1640,Store_VAM!B2:H273,{6}, FALSE),VLOOKUP(E1640,Store_SRP!B2:H110,{6}, FALSE)), VLOOKUP(E1640,Store_Showcase!B2:H144,{6}, FALSE))</f>
      </c>
      <c r="AH1640" s="1">
        <f>VLOOKUP(G1640,Sku_Consolidated!A2:R957,18,FALSE)</f>
      </c>
      <c r="AI1640" s="1">
        <f>VLOOKUP(G1640,Sku_Consolidated!A2:S957,19,FALSE)</f>
      </c>
      <c r="AJ1640" s="1">
        <f>VLOOKUP(G1640,Sku_Consolidated!A2:T957,20,FALSE)</f>
      </c>
    </row>
    <row r="1641" spans="1:36" x14ac:dyDescent="0.25">
      <c r="A1641" s="1">
        <v>2024</v>
      </c>
      <c r="B1641" s="1" t="s">
        <v>31</v>
      </c>
      <c r="C1641" s="1" t="s">
        <v>32</v>
      </c>
      <c r="D1641" s="1" t="s">
        <v>33</v>
      </c>
      <c r="E1641" s="9" t="s">
        <v>2326</v>
      </c>
      <c r="F1641" s="1">
        <f>IF(VLOOKUP(G1641,Sku_Consolidated!A2:S957,{19},FALSE)="SHOWCASE", VLOOKUP(E1641,Store_Showcase!B2:C144,{2}, FALSE), IF(VLOOKUP(G1641,Sku_Consolidated!A2:S957,{19},FALSE)="VAM",VLOOKUP(E1641,Store_VAM!B2:C273,{2}, FALSE),VLOOKUP(E1641,Store_SRP!B2:C110,{2}, FALSE)))</f>
      </c>
      <c r="G1641" s="1">
        <v>14269</v>
      </c>
      <c r="H1641" s="1" t="s">
        <v>1446</v>
      </c>
      <c r="I1641" s="10" t="s">
        <v>649</v>
      </c>
      <c r="J1641" s="1">
        <f>VLOOKUP(G1641,Sku_Consolidated!A2:C957, 3, FALSE)</f>
      </c>
      <c r="K1641" s="10">
        <f>IF(J1641="PACK", I1641, 0)</f>
      </c>
      <c r="L1641" s="10">
        <f>IF(J1641="KG", I1641, I1641 * VLOOKUP(G1641,Sku_Consolidated!A2:U957,21,FALSE))</f>
      </c>
      <c r="M1641" s="10" t="s">
        <v>37</v>
      </c>
      <c r="N1641" s="11" t="s">
        <v>4345</v>
      </c>
      <c r="O1641" s="10" t="s">
        <v>4346</v>
      </c>
      <c r="P1641" s="10">
        <f>N1641 - O1641</f>
      </c>
      <c r="Q1641" s="1">
        <f>VLOOKUP(G1641,Sku_Consolidated!A2:G957,7, FALSE)</f>
      </c>
      <c r="R1641" s="1">
        <f>IF(IFERROR(VLOOKUP(E1641,Store_Showcase!B2:H144,7, FALSE), TRUE)=TRUE, IF(IFERROR(VLOOKUP(E1641,Store_SRP!B2:H110,7, FALSE), TRUE)=TRUE,VLOOKUP(E1641,Store_VAM!B2:H273,7, FALSE),VLOOKUP(E1641,Store_SRP!B2:H110,7, FALSE)), VLOOKUP(E1641,Store_Showcase!B2:H144,7, FALSE))</f>
      </c>
      <c r="S1641" s="1">
        <f>IF(IFERROR(VLOOKUP(E1641,Store_Showcase!B2:I144,8, FALSE), TRUE)=TRUE, IF(IFERROR(VLOOKUP(E1641,Store_SRP!B2:I110,8, FALSE), TRUE)=TRUE,VLOOKUP(E1641,Store_VAM!B2:I273,8, FALSE),VLOOKUP(E1641,Store_SRP!B2:I110,8, FALSE)), VLOOKUP(E1641,Store_Showcase!B2:I144,8, FALSE))</f>
      </c>
      <c r="T1641" s="1">
        <f>VLOOKUP(G1641,Sku_Consolidated!A2:R957,18,FALSE)</f>
      </c>
      <c r="U1641" s="1" t="s">
        <v>4338</v>
      </c>
      <c r="V1641" s="1">
        <f>IF(VLOOKUP(G1641,Sku_Consolidated!A2:S957,19,FALSE)="SHOWCASE", VLOOKUP(E1641,Store_Showcase!B2:L144,11, FALSE), IF(VLOOKUP(G1641,Sku_Consolidated!A2:S957,19,FALSE)="VAM",VLOOKUP(E1641,Store_VAM!B2:L273,11, FALSE),VLOOKUP(E1641,Store_SRP!B2:L110,11, FALSE)))</f>
      </c>
      <c r="W1641" s="1">
        <f>VLOOKUP(G1641,Sku_Consolidated!A2:W957,11,FALSE)</f>
      </c>
      <c r="X1641" s="1">
        <f>VLOOKUP(G1641,Sku_Consolidated!A2:H957,8,FALSE)</f>
      </c>
      <c r="Y1641" s="1">
        <f>VLOOKUP(G1641,Sku_Consolidated!A2:I957,9,FALSE)</f>
      </c>
      <c r="Z1641" s="1" t="s">
        <v>41</v>
      </c>
      <c r="AA1641" s="1">
        <f>VLOOKUP(G1641,Sku_Consolidated!A2:E957,5,FALSE)</f>
      </c>
      <c r="AB1641" s="1">
        <f>IF(VLOOKUP(G1641,Sku_Consolidated!A2:S957,19,FALSE)="SHOWCASE", VLOOKUP(E1641,Store_Showcase!B2:N144,13, FALSE), IF(VLOOKUP(G1641,Sku_Consolidated!A2:S957,19,FALSE)="VAM",VLOOKUP(E1641,Store_VAM!B2:N273,13, FALSE),VLOOKUP(E1641,Store_SRP!B2:N110,13, FALSE)))</f>
      </c>
      <c r="AC1641" s="1">
        <f>IF(IFERROR(AB1641,TRUE)=TRUE, "-","OK")</f>
      </c>
      <c r="AD1641" s="11" t="s">
        <v>37</v>
      </c>
      <c r="AE1641" s="11" t="s">
        <v>37</v>
      </c>
      <c r="AF1641" s="1">
        <f>IF(IFERROR(VLOOKUP(E1641,Store_Showcase!B2:H144,{5}, FALSE), TRUE)=TRUE, IF(IFERROR(VLOOKUP(E1641,Store_SRP!B2:H110,{5}, FALSE), TRUE)=TRUE,VLOOKUP(E1641,Store_VAM!B2:H273,{5}, FALSE),VLOOKUP(E1641,Store_SRP!B2:H110,{5}, FALSE)), VLOOKUP(E1641,Store_Showcase!B2:H144,{5}, FALSE))</f>
      </c>
      <c r="AG1641" s="1">
        <f>IF(IFERROR(VLOOKUP(E1641,Store_Showcase!B2:H144,{6}, FALSE), TRUE)=TRUE, IF(IFERROR(VLOOKUP(E1641,Store_SRP!B2:H110,{6}, FALSE), TRUE)=TRUE,VLOOKUP(E1641,Store_VAM!B2:H273,{6}, FALSE),VLOOKUP(E1641,Store_SRP!B2:H110,{6}, FALSE)), VLOOKUP(E1641,Store_Showcase!B2:H144,{6}, FALSE))</f>
      </c>
      <c r="AH1641" s="1">
        <f>VLOOKUP(G1641,Sku_Consolidated!A2:R957,18,FALSE)</f>
      </c>
      <c r="AI1641" s="1">
        <f>VLOOKUP(G1641,Sku_Consolidated!A2:S957,19,FALSE)</f>
      </c>
      <c r="AJ1641" s="1">
        <f>VLOOKUP(G1641,Sku_Consolidated!A2:T957,20,FALSE)</f>
      </c>
    </row>
    <row r="1642" spans="1:36" x14ac:dyDescent="0.25">
      <c r="A1642" s="1">
        <v>2024</v>
      </c>
      <c r="B1642" s="1" t="s">
        <v>31</v>
      </c>
      <c r="C1642" s="1" t="s">
        <v>32</v>
      </c>
      <c r="D1642" s="1" t="s">
        <v>33</v>
      </c>
      <c r="E1642" s="9" t="s">
        <v>2326</v>
      </c>
      <c r="F1642" s="1">
        <f>IF(VLOOKUP(G1642,Sku_Consolidated!A2:S957,{19},FALSE)="SHOWCASE", VLOOKUP(E1642,Store_Showcase!B2:C144,{2}, FALSE), IF(VLOOKUP(G1642,Sku_Consolidated!A2:S957,{19},FALSE)="VAM",VLOOKUP(E1642,Store_VAM!B2:C273,{2}, FALSE),VLOOKUP(E1642,Store_SRP!B2:C110,{2}, FALSE)))</f>
      </c>
      <c r="G1642" s="1">
        <v>14270</v>
      </c>
      <c r="H1642" s="1" t="s">
        <v>1450</v>
      </c>
      <c r="I1642" s="10" t="s">
        <v>4347</v>
      </c>
      <c r="J1642" s="1">
        <f>VLOOKUP(G1642,Sku_Consolidated!A2:C957, 3, FALSE)</f>
      </c>
      <c r="K1642" s="10">
        <f>IF(J1642="PACK", I1642, 0)</f>
      </c>
      <c r="L1642" s="10">
        <f>IF(J1642="KG", I1642, I1642 * VLOOKUP(G1642,Sku_Consolidated!A2:U957,21,FALSE))</f>
      </c>
      <c r="M1642" s="10" t="s">
        <v>37</v>
      </c>
      <c r="N1642" s="11" t="s">
        <v>4348</v>
      </c>
      <c r="O1642" s="10" t="s">
        <v>4349</v>
      </c>
      <c r="P1642" s="10">
        <f>N1642 - O1642</f>
      </c>
      <c r="Q1642" s="1">
        <f>VLOOKUP(G1642,Sku_Consolidated!A2:G957,7, FALSE)</f>
      </c>
      <c r="R1642" s="1">
        <f>IF(IFERROR(VLOOKUP(E1642,Store_Showcase!B2:H144,7, FALSE), TRUE)=TRUE, IF(IFERROR(VLOOKUP(E1642,Store_SRP!B2:H110,7, FALSE), TRUE)=TRUE,VLOOKUP(E1642,Store_VAM!B2:H273,7, FALSE),VLOOKUP(E1642,Store_SRP!B2:H110,7, FALSE)), VLOOKUP(E1642,Store_Showcase!B2:H144,7, FALSE))</f>
      </c>
      <c r="S1642" s="1">
        <f>IF(IFERROR(VLOOKUP(E1642,Store_Showcase!B2:I144,8, FALSE), TRUE)=TRUE, IF(IFERROR(VLOOKUP(E1642,Store_SRP!B2:I110,8, FALSE), TRUE)=TRUE,VLOOKUP(E1642,Store_VAM!B2:I273,8, FALSE),VLOOKUP(E1642,Store_SRP!B2:I110,8, FALSE)), VLOOKUP(E1642,Store_Showcase!B2:I144,8, FALSE))</f>
      </c>
      <c r="T1642" s="1">
        <f>VLOOKUP(G1642,Sku_Consolidated!A2:R957,18,FALSE)</f>
      </c>
      <c r="U1642" s="1" t="s">
        <v>4338</v>
      </c>
      <c r="V1642" s="1">
        <f>IF(VLOOKUP(G1642,Sku_Consolidated!A2:S957,19,FALSE)="SHOWCASE", VLOOKUP(E1642,Store_Showcase!B2:L144,11, FALSE), IF(VLOOKUP(G1642,Sku_Consolidated!A2:S957,19,FALSE)="VAM",VLOOKUP(E1642,Store_VAM!B2:L273,11, FALSE),VLOOKUP(E1642,Store_SRP!B2:L110,11, FALSE)))</f>
      </c>
      <c r="W1642" s="1">
        <f>VLOOKUP(G1642,Sku_Consolidated!A2:W957,11,FALSE)</f>
      </c>
      <c r="X1642" s="1">
        <f>VLOOKUP(G1642,Sku_Consolidated!A2:H957,8,FALSE)</f>
      </c>
      <c r="Y1642" s="1">
        <f>VLOOKUP(G1642,Sku_Consolidated!A2:I957,9,FALSE)</f>
      </c>
      <c r="Z1642" s="1" t="s">
        <v>41</v>
      </c>
      <c r="AA1642" s="1">
        <f>VLOOKUP(G1642,Sku_Consolidated!A2:E957,5,FALSE)</f>
      </c>
      <c r="AB1642" s="1">
        <f>IF(VLOOKUP(G1642,Sku_Consolidated!A2:S957,19,FALSE)="SHOWCASE", VLOOKUP(E1642,Store_Showcase!B2:N144,13, FALSE), IF(VLOOKUP(G1642,Sku_Consolidated!A2:S957,19,FALSE)="VAM",VLOOKUP(E1642,Store_VAM!B2:N273,13, FALSE),VLOOKUP(E1642,Store_SRP!B2:N110,13, FALSE)))</f>
      </c>
      <c r="AC1642" s="1">
        <f>IF(IFERROR(AB1642,TRUE)=TRUE, "-","OK")</f>
      </c>
      <c r="AD1642" s="11" t="s">
        <v>37</v>
      </c>
      <c r="AE1642" s="11" t="s">
        <v>37</v>
      </c>
      <c r="AF1642" s="1">
        <f>IF(IFERROR(VLOOKUP(E1642,Store_Showcase!B2:H144,{5}, FALSE), TRUE)=TRUE, IF(IFERROR(VLOOKUP(E1642,Store_SRP!B2:H110,{5}, FALSE), TRUE)=TRUE,VLOOKUP(E1642,Store_VAM!B2:H273,{5}, FALSE),VLOOKUP(E1642,Store_SRP!B2:H110,{5}, FALSE)), VLOOKUP(E1642,Store_Showcase!B2:H144,{5}, FALSE))</f>
      </c>
      <c r="AG1642" s="1">
        <f>IF(IFERROR(VLOOKUP(E1642,Store_Showcase!B2:H144,{6}, FALSE), TRUE)=TRUE, IF(IFERROR(VLOOKUP(E1642,Store_SRP!B2:H110,{6}, FALSE), TRUE)=TRUE,VLOOKUP(E1642,Store_VAM!B2:H273,{6}, FALSE),VLOOKUP(E1642,Store_SRP!B2:H110,{6}, FALSE)), VLOOKUP(E1642,Store_Showcase!B2:H144,{6}, FALSE))</f>
      </c>
      <c r="AH1642" s="1">
        <f>VLOOKUP(G1642,Sku_Consolidated!A2:R957,18,FALSE)</f>
      </c>
      <c r="AI1642" s="1">
        <f>VLOOKUP(G1642,Sku_Consolidated!A2:S957,19,FALSE)</f>
      </c>
      <c r="AJ1642" s="1">
        <f>VLOOKUP(G1642,Sku_Consolidated!A2:T957,20,FALSE)</f>
      </c>
    </row>
    <row r="1643" spans="1:36" x14ac:dyDescent="0.25">
      <c r="A1643" s="1">
        <v>2024</v>
      </c>
      <c r="B1643" s="1" t="s">
        <v>31</v>
      </c>
      <c r="C1643" s="1" t="s">
        <v>32</v>
      </c>
      <c r="D1643" s="1" t="s">
        <v>33</v>
      </c>
      <c r="E1643" s="9" t="s">
        <v>2326</v>
      </c>
      <c r="F1643" s="1">
        <f>IF(VLOOKUP(G1643,Sku_Consolidated!A2:S957,{19},FALSE)="SHOWCASE", VLOOKUP(E1643,Store_Showcase!B2:C144,{2}, FALSE), IF(VLOOKUP(G1643,Sku_Consolidated!A2:S957,{19},FALSE)="VAM",VLOOKUP(E1643,Store_VAM!B2:C273,{2}, FALSE),VLOOKUP(E1643,Store_SRP!B2:C110,{2}, FALSE)))</f>
      </c>
      <c r="G1643" s="1">
        <v>14275</v>
      </c>
      <c r="H1643" s="1" t="s">
        <v>1454</v>
      </c>
      <c r="I1643" s="10" t="s">
        <v>4350</v>
      </c>
      <c r="J1643" s="1">
        <f>VLOOKUP(G1643,Sku_Consolidated!A2:C957, 3, FALSE)</f>
      </c>
      <c r="K1643" s="10">
        <f>IF(J1643="PACK", I1643, 0)</f>
      </c>
      <c r="L1643" s="10">
        <f>IF(J1643="KG", I1643, I1643 * VLOOKUP(G1643,Sku_Consolidated!A2:U957,21,FALSE))</f>
      </c>
      <c r="M1643" s="10" t="s">
        <v>37</v>
      </c>
      <c r="N1643" s="11" t="s">
        <v>4351</v>
      </c>
      <c r="O1643" s="10" t="s">
        <v>4352</v>
      </c>
      <c r="P1643" s="10">
        <f>N1643 - O1643</f>
      </c>
      <c r="Q1643" s="1">
        <f>VLOOKUP(G1643,Sku_Consolidated!A2:G957,7, FALSE)</f>
      </c>
      <c r="R1643" s="1">
        <f>IF(IFERROR(VLOOKUP(E1643,Store_Showcase!B2:H144,7, FALSE), TRUE)=TRUE, IF(IFERROR(VLOOKUP(E1643,Store_SRP!B2:H110,7, FALSE), TRUE)=TRUE,VLOOKUP(E1643,Store_VAM!B2:H273,7, FALSE),VLOOKUP(E1643,Store_SRP!B2:H110,7, FALSE)), VLOOKUP(E1643,Store_Showcase!B2:H144,7, FALSE))</f>
      </c>
      <c r="S1643" s="1">
        <f>IF(IFERROR(VLOOKUP(E1643,Store_Showcase!B2:I144,8, FALSE), TRUE)=TRUE, IF(IFERROR(VLOOKUP(E1643,Store_SRP!B2:I110,8, FALSE), TRUE)=TRUE,VLOOKUP(E1643,Store_VAM!B2:I273,8, FALSE),VLOOKUP(E1643,Store_SRP!B2:I110,8, FALSE)), VLOOKUP(E1643,Store_Showcase!B2:I144,8, FALSE))</f>
      </c>
      <c r="T1643" s="1">
        <f>VLOOKUP(G1643,Sku_Consolidated!A2:R957,18,FALSE)</f>
      </c>
      <c r="U1643" s="1" t="s">
        <v>4338</v>
      </c>
      <c r="V1643" s="1">
        <f>IF(VLOOKUP(G1643,Sku_Consolidated!A2:S957,19,FALSE)="SHOWCASE", VLOOKUP(E1643,Store_Showcase!B2:L144,11, FALSE), IF(VLOOKUP(G1643,Sku_Consolidated!A2:S957,19,FALSE)="VAM",VLOOKUP(E1643,Store_VAM!B2:L273,11, FALSE),VLOOKUP(E1643,Store_SRP!B2:L110,11, FALSE)))</f>
      </c>
      <c r="W1643" s="1">
        <f>VLOOKUP(G1643,Sku_Consolidated!A2:W957,11,FALSE)</f>
      </c>
      <c r="X1643" s="1">
        <f>VLOOKUP(G1643,Sku_Consolidated!A2:H957,8,FALSE)</f>
      </c>
      <c r="Y1643" s="1">
        <f>VLOOKUP(G1643,Sku_Consolidated!A2:I957,9,FALSE)</f>
      </c>
      <c r="Z1643" s="1" t="s">
        <v>41</v>
      </c>
      <c r="AA1643" s="1">
        <f>VLOOKUP(G1643,Sku_Consolidated!A2:E957,5,FALSE)</f>
      </c>
      <c r="AB1643" s="1">
        <f>IF(VLOOKUP(G1643,Sku_Consolidated!A2:S957,19,FALSE)="SHOWCASE", VLOOKUP(E1643,Store_Showcase!B2:N144,13, FALSE), IF(VLOOKUP(G1643,Sku_Consolidated!A2:S957,19,FALSE)="VAM",VLOOKUP(E1643,Store_VAM!B2:N273,13, FALSE),VLOOKUP(E1643,Store_SRP!B2:N110,13, FALSE)))</f>
      </c>
      <c r="AC1643" s="1">
        <f>IF(IFERROR(AB1643,TRUE)=TRUE, "-","OK")</f>
      </c>
      <c r="AD1643" s="11" t="s">
        <v>37</v>
      </c>
      <c r="AE1643" s="11" t="s">
        <v>37</v>
      </c>
      <c r="AF1643" s="1">
        <f>IF(IFERROR(VLOOKUP(E1643,Store_Showcase!B2:H144,{5}, FALSE), TRUE)=TRUE, IF(IFERROR(VLOOKUP(E1643,Store_SRP!B2:H110,{5}, FALSE), TRUE)=TRUE,VLOOKUP(E1643,Store_VAM!B2:H273,{5}, FALSE),VLOOKUP(E1643,Store_SRP!B2:H110,{5}, FALSE)), VLOOKUP(E1643,Store_Showcase!B2:H144,{5}, FALSE))</f>
      </c>
      <c r="AG1643" s="1">
        <f>IF(IFERROR(VLOOKUP(E1643,Store_Showcase!B2:H144,{6}, FALSE), TRUE)=TRUE, IF(IFERROR(VLOOKUP(E1643,Store_SRP!B2:H110,{6}, FALSE), TRUE)=TRUE,VLOOKUP(E1643,Store_VAM!B2:H273,{6}, FALSE),VLOOKUP(E1643,Store_SRP!B2:H110,{6}, FALSE)), VLOOKUP(E1643,Store_Showcase!B2:H144,{6}, FALSE))</f>
      </c>
      <c r="AH1643" s="1">
        <f>VLOOKUP(G1643,Sku_Consolidated!A2:R957,18,FALSE)</f>
      </c>
      <c r="AI1643" s="1">
        <f>VLOOKUP(G1643,Sku_Consolidated!A2:S957,19,FALSE)</f>
      </c>
      <c r="AJ1643" s="1">
        <f>VLOOKUP(G1643,Sku_Consolidated!A2:T957,20,FALSE)</f>
      </c>
    </row>
    <row r="1644" spans="1:36" x14ac:dyDescent="0.25">
      <c r="A1644" s="1">
        <v>2024</v>
      </c>
      <c r="B1644" s="1" t="s">
        <v>31</v>
      </c>
      <c r="C1644" s="1" t="s">
        <v>32</v>
      </c>
      <c r="D1644" s="1" t="s">
        <v>33</v>
      </c>
      <c r="E1644" s="9" t="s">
        <v>2326</v>
      </c>
      <c r="F1644" s="1">
        <f>IF(VLOOKUP(G1644,Sku_Consolidated!A2:S957,{19},FALSE)="SHOWCASE", VLOOKUP(E1644,Store_Showcase!B2:C144,{2}, FALSE), IF(VLOOKUP(G1644,Sku_Consolidated!A2:S957,{19},FALSE)="VAM",VLOOKUP(E1644,Store_VAM!B2:C273,{2}, FALSE),VLOOKUP(E1644,Store_SRP!B2:C110,{2}, FALSE)))</f>
      </c>
      <c r="G1644" s="1">
        <v>14280</v>
      </c>
      <c r="H1644" s="1" t="s">
        <v>1458</v>
      </c>
      <c r="I1644" s="10" t="s">
        <v>4353</v>
      </c>
      <c r="J1644" s="1">
        <f>VLOOKUP(G1644,Sku_Consolidated!A2:C957, 3, FALSE)</f>
      </c>
      <c r="K1644" s="10">
        <f>IF(J1644="PACK", I1644, 0)</f>
      </c>
      <c r="L1644" s="10">
        <f>IF(J1644="KG", I1644, I1644 * VLOOKUP(G1644,Sku_Consolidated!A2:U957,21,FALSE))</f>
      </c>
      <c r="M1644" s="10" t="s">
        <v>37</v>
      </c>
      <c r="N1644" s="11" t="s">
        <v>4354</v>
      </c>
      <c r="O1644" s="10" t="s">
        <v>4355</v>
      </c>
      <c r="P1644" s="10">
        <f>N1644 - O1644</f>
      </c>
      <c r="Q1644" s="1">
        <f>VLOOKUP(G1644,Sku_Consolidated!A2:G957,7, FALSE)</f>
      </c>
      <c r="R1644" s="1">
        <f>IF(IFERROR(VLOOKUP(E1644,Store_Showcase!B2:H144,7, FALSE), TRUE)=TRUE, IF(IFERROR(VLOOKUP(E1644,Store_SRP!B2:H110,7, FALSE), TRUE)=TRUE,VLOOKUP(E1644,Store_VAM!B2:H273,7, FALSE),VLOOKUP(E1644,Store_SRP!B2:H110,7, FALSE)), VLOOKUP(E1644,Store_Showcase!B2:H144,7, FALSE))</f>
      </c>
      <c r="S1644" s="1">
        <f>IF(IFERROR(VLOOKUP(E1644,Store_Showcase!B2:I144,8, FALSE), TRUE)=TRUE, IF(IFERROR(VLOOKUP(E1644,Store_SRP!B2:I110,8, FALSE), TRUE)=TRUE,VLOOKUP(E1644,Store_VAM!B2:I273,8, FALSE),VLOOKUP(E1644,Store_SRP!B2:I110,8, FALSE)), VLOOKUP(E1644,Store_Showcase!B2:I144,8, FALSE))</f>
      </c>
      <c r="T1644" s="1">
        <f>VLOOKUP(G1644,Sku_Consolidated!A2:R957,18,FALSE)</f>
      </c>
      <c r="U1644" s="1" t="s">
        <v>4338</v>
      </c>
      <c r="V1644" s="1">
        <f>IF(VLOOKUP(G1644,Sku_Consolidated!A2:S957,19,FALSE)="SHOWCASE", VLOOKUP(E1644,Store_Showcase!B2:L144,11, FALSE), IF(VLOOKUP(G1644,Sku_Consolidated!A2:S957,19,FALSE)="VAM",VLOOKUP(E1644,Store_VAM!B2:L273,11, FALSE),VLOOKUP(E1644,Store_SRP!B2:L110,11, FALSE)))</f>
      </c>
      <c r="W1644" s="1">
        <f>VLOOKUP(G1644,Sku_Consolidated!A2:W957,11,FALSE)</f>
      </c>
      <c r="X1644" s="1">
        <f>VLOOKUP(G1644,Sku_Consolidated!A2:H957,8,FALSE)</f>
      </c>
      <c r="Y1644" s="1">
        <f>VLOOKUP(G1644,Sku_Consolidated!A2:I957,9,FALSE)</f>
      </c>
      <c r="Z1644" s="1" t="s">
        <v>41</v>
      </c>
      <c r="AA1644" s="1">
        <f>VLOOKUP(G1644,Sku_Consolidated!A2:E957,5,FALSE)</f>
      </c>
      <c r="AB1644" s="1">
        <f>IF(VLOOKUP(G1644,Sku_Consolidated!A2:S957,19,FALSE)="SHOWCASE", VLOOKUP(E1644,Store_Showcase!B2:N144,13, FALSE), IF(VLOOKUP(G1644,Sku_Consolidated!A2:S957,19,FALSE)="VAM",VLOOKUP(E1644,Store_VAM!B2:N273,13, FALSE),VLOOKUP(E1644,Store_SRP!B2:N110,13, FALSE)))</f>
      </c>
      <c r="AC1644" s="1">
        <f>IF(IFERROR(AB1644,TRUE)=TRUE, "-","OK")</f>
      </c>
      <c r="AD1644" s="11" t="s">
        <v>37</v>
      </c>
      <c r="AE1644" s="11" t="s">
        <v>37</v>
      </c>
      <c r="AF1644" s="1">
        <f>IF(IFERROR(VLOOKUP(E1644,Store_Showcase!B2:H144,{5}, FALSE), TRUE)=TRUE, IF(IFERROR(VLOOKUP(E1644,Store_SRP!B2:H110,{5}, FALSE), TRUE)=TRUE,VLOOKUP(E1644,Store_VAM!B2:H273,{5}, FALSE),VLOOKUP(E1644,Store_SRP!B2:H110,{5}, FALSE)), VLOOKUP(E1644,Store_Showcase!B2:H144,{5}, FALSE))</f>
      </c>
      <c r="AG1644" s="1">
        <f>IF(IFERROR(VLOOKUP(E1644,Store_Showcase!B2:H144,{6}, FALSE), TRUE)=TRUE, IF(IFERROR(VLOOKUP(E1644,Store_SRP!B2:H110,{6}, FALSE), TRUE)=TRUE,VLOOKUP(E1644,Store_VAM!B2:H273,{6}, FALSE),VLOOKUP(E1644,Store_SRP!B2:H110,{6}, FALSE)), VLOOKUP(E1644,Store_Showcase!B2:H144,{6}, FALSE))</f>
      </c>
      <c r="AH1644" s="1">
        <f>VLOOKUP(G1644,Sku_Consolidated!A2:R957,18,FALSE)</f>
      </c>
      <c r="AI1644" s="1">
        <f>VLOOKUP(G1644,Sku_Consolidated!A2:S957,19,FALSE)</f>
      </c>
      <c r="AJ1644" s="1">
        <f>VLOOKUP(G1644,Sku_Consolidated!A2:T957,20,FALSE)</f>
      </c>
    </row>
    <row r="1645" spans="1:36" x14ac:dyDescent="0.25">
      <c r="A1645" s="1">
        <v>2024</v>
      </c>
      <c r="B1645" s="1" t="s">
        <v>31</v>
      </c>
      <c r="C1645" s="1" t="s">
        <v>32</v>
      </c>
      <c r="D1645" s="1" t="s">
        <v>33</v>
      </c>
      <c r="E1645" s="9" t="s">
        <v>2326</v>
      </c>
      <c r="F1645" s="1">
        <f>IF(VLOOKUP(G1645,Sku_Consolidated!A2:S957,{19},FALSE)="SHOWCASE", VLOOKUP(E1645,Store_Showcase!B2:C144,{2}, FALSE), IF(VLOOKUP(G1645,Sku_Consolidated!A2:S957,{19},FALSE)="VAM",VLOOKUP(E1645,Store_VAM!B2:C273,{2}, FALSE),VLOOKUP(E1645,Store_SRP!B2:C110,{2}, FALSE)))</f>
      </c>
      <c r="G1645" s="1">
        <v>14281</v>
      </c>
      <c r="H1645" s="1" t="s">
        <v>1621</v>
      </c>
      <c r="I1645" s="10" t="s">
        <v>2026</v>
      </c>
      <c r="J1645" s="1">
        <f>VLOOKUP(G1645,Sku_Consolidated!A2:C957, 3, FALSE)</f>
      </c>
      <c r="K1645" s="10">
        <f>IF(J1645="PACK", I1645, 0)</f>
      </c>
      <c r="L1645" s="10">
        <f>IF(J1645="KG", I1645, I1645 * VLOOKUP(G1645,Sku_Consolidated!A2:U957,21,FALSE))</f>
      </c>
      <c r="M1645" s="10" t="s">
        <v>37</v>
      </c>
      <c r="N1645" s="11" t="s">
        <v>4356</v>
      </c>
      <c r="O1645" s="10" t="s">
        <v>4357</v>
      </c>
      <c r="P1645" s="10">
        <f>N1645 - O1645</f>
      </c>
      <c r="Q1645" s="1">
        <f>VLOOKUP(G1645,Sku_Consolidated!A2:G957,7, FALSE)</f>
      </c>
      <c r="R1645" s="1">
        <f>IF(IFERROR(VLOOKUP(E1645,Store_Showcase!B2:H144,7, FALSE), TRUE)=TRUE, IF(IFERROR(VLOOKUP(E1645,Store_SRP!B2:H110,7, FALSE), TRUE)=TRUE,VLOOKUP(E1645,Store_VAM!B2:H273,7, FALSE),VLOOKUP(E1645,Store_SRP!B2:H110,7, FALSE)), VLOOKUP(E1645,Store_Showcase!B2:H144,7, FALSE))</f>
      </c>
      <c r="S1645" s="1">
        <f>IF(IFERROR(VLOOKUP(E1645,Store_Showcase!B2:I144,8, FALSE), TRUE)=TRUE, IF(IFERROR(VLOOKUP(E1645,Store_SRP!B2:I110,8, FALSE), TRUE)=TRUE,VLOOKUP(E1645,Store_VAM!B2:I273,8, FALSE),VLOOKUP(E1645,Store_SRP!B2:I110,8, FALSE)), VLOOKUP(E1645,Store_Showcase!B2:I144,8, FALSE))</f>
      </c>
      <c r="T1645" s="1">
        <f>VLOOKUP(G1645,Sku_Consolidated!A2:R957,18,FALSE)</f>
      </c>
      <c r="U1645" s="1" t="s">
        <v>4338</v>
      </c>
      <c r="V1645" s="1">
        <f>IF(VLOOKUP(G1645,Sku_Consolidated!A2:S957,19,FALSE)="SHOWCASE", VLOOKUP(E1645,Store_Showcase!B2:L144,11, FALSE), IF(VLOOKUP(G1645,Sku_Consolidated!A2:S957,19,FALSE)="VAM",VLOOKUP(E1645,Store_VAM!B2:L273,11, FALSE),VLOOKUP(E1645,Store_SRP!B2:L110,11, FALSE)))</f>
      </c>
      <c r="W1645" s="1">
        <f>VLOOKUP(G1645,Sku_Consolidated!A2:W957,11,FALSE)</f>
      </c>
      <c r="X1645" s="1">
        <f>VLOOKUP(G1645,Sku_Consolidated!A2:H957,8,FALSE)</f>
      </c>
      <c r="Y1645" s="1">
        <f>VLOOKUP(G1645,Sku_Consolidated!A2:I957,9,FALSE)</f>
      </c>
      <c r="Z1645" s="1" t="s">
        <v>41</v>
      </c>
      <c r="AA1645" s="1">
        <f>VLOOKUP(G1645,Sku_Consolidated!A2:E957,5,FALSE)</f>
      </c>
      <c r="AB1645" s="1">
        <f>IF(VLOOKUP(G1645,Sku_Consolidated!A2:S957,19,FALSE)="SHOWCASE", VLOOKUP(E1645,Store_Showcase!B2:N144,13, FALSE), IF(VLOOKUP(G1645,Sku_Consolidated!A2:S957,19,FALSE)="VAM",VLOOKUP(E1645,Store_VAM!B2:N273,13, FALSE),VLOOKUP(E1645,Store_SRP!B2:N110,13, FALSE)))</f>
      </c>
      <c r="AC1645" s="1">
        <f>IF(IFERROR(AB1645,TRUE)=TRUE, "-","OK")</f>
      </c>
      <c r="AD1645" s="11" t="s">
        <v>37</v>
      </c>
      <c r="AE1645" s="11" t="s">
        <v>37</v>
      </c>
      <c r="AF1645" s="1">
        <f>IF(IFERROR(VLOOKUP(E1645,Store_Showcase!B2:H144,{5}, FALSE), TRUE)=TRUE, IF(IFERROR(VLOOKUP(E1645,Store_SRP!B2:H110,{5}, FALSE), TRUE)=TRUE,VLOOKUP(E1645,Store_VAM!B2:H273,{5}, FALSE),VLOOKUP(E1645,Store_SRP!B2:H110,{5}, FALSE)), VLOOKUP(E1645,Store_Showcase!B2:H144,{5}, FALSE))</f>
      </c>
      <c r="AG1645" s="1">
        <f>IF(IFERROR(VLOOKUP(E1645,Store_Showcase!B2:H144,{6}, FALSE), TRUE)=TRUE, IF(IFERROR(VLOOKUP(E1645,Store_SRP!B2:H110,{6}, FALSE), TRUE)=TRUE,VLOOKUP(E1645,Store_VAM!B2:H273,{6}, FALSE),VLOOKUP(E1645,Store_SRP!B2:H110,{6}, FALSE)), VLOOKUP(E1645,Store_Showcase!B2:H144,{6}, FALSE))</f>
      </c>
      <c r="AH1645" s="1">
        <f>VLOOKUP(G1645,Sku_Consolidated!A2:R957,18,FALSE)</f>
      </c>
      <c r="AI1645" s="1">
        <f>VLOOKUP(G1645,Sku_Consolidated!A2:S957,19,FALSE)</f>
      </c>
      <c r="AJ1645" s="1">
        <f>VLOOKUP(G1645,Sku_Consolidated!A2:T957,20,FALSE)</f>
      </c>
    </row>
    <row r="1646" spans="1:36" x14ac:dyDescent="0.25">
      <c r="A1646" s="1">
        <v>2024</v>
      </c>
      <c r="B1646" s="1" t="s">
        <v>31</v>
      </c>
      <c r="C1646" s="1" t="s">
        <v>32</v>
      </c>
      <c r="D1646" s="1" t="s">
        <v>33</v>
      </c>
      <c r="E1646" s="9" t="s">
        <v>2326</v>
      </c>
      <c r="F1646" s="1">
        <f>IF(VLOOKUP(G1646,Sku_Consolidated!A2:S957,{19},FALSE)="SHOWCASE", VLOOKUP(E1646,Store_Showcase!B2:C144,{2}, FALSE), IF(VLOOKUP(G1646,Sku_Consolidated!A2:S957,{19},FALSE)="VAM",VLOOKUP(E1646,Store_VAM!B2:C273,{2}, FALSE),VLOOKUP(E1646,Store_SRP!B2:C110,{2}, FALSE)))</f>
      </c>
      <c r="G1646" s="1">
        <v>14284</v>
      </c>
      <c r="H1646" s="1" t="s">
        <v>4358</v>
      </c>
      <c r="I1646" s="10" t="s">
        <v>766</v>
      </c>
      <c r="J1646" s="1">
        <f>VLOOKUP(G1646,Sku_Consolidated!A2:C957, 3, FALSE)</f>
      </c>
      <c r="K1646" s="10">
        <f>IF(J1646="PACK", I1646, 0)</f>
      </c>
      <c r="L1646" s="10">
        <f>IF(J1646="KG", I1646, I1646 * VLOOKUP(G1646,Sku_Consolidated!A2:U957,21,FALSE))</f>
      </c>
      <c r="M1646" s="10" t="s">
        <v>37</v>
      </c>
      <c r="N1646" s="11" t="s">
        <v>4359</v>
      </c>
      <c r="O1646" s="10" t="s">
        <v>4360</v>
      </c>
      <c r="P1646" s="10">
        <f>N1646 - O1646</f>
      </c>
      <c r="Q1646" s="1">
        <f>VLOOKUP(G1646,Sku_Consolidated!A2:G957,7, FALSE)</f>
      </c>
      <c r="R1646" s="1">
        <f>IF(IFERROR(VLOOKUP(E1646,Store_Showcase!B2:H144,7, FALSE), TRUE)=TRUE, IF(IFERROR(VLOOKUP(E1646,Store_SRP!B2:H110,7, FALSE), TRUE)=TRUE,VLOOKUP(E1646,Store_VAM!B2:H273,7, FALSE),VLOOKUP(E1646,Store_SRP!B2:H110,7, FALSE)), VLOOKUP(E1646,Store_Showcase!B2:H144,7, FALSE))</f>
      </c>
      <c r="S1646" s="1">
        <f>IF(IFERROR(VLOOKUP(E1646,Store_Showcase!B2:I144,8, FALSE), TRUE)=TRUE, IF(IFERROR(VLOOKUP(E1646,Store_SRP!B2:I110,8, FALSE), TRUE)=TRUE,VLOOKUP(E1646,Store_VAM!B2:I273,8, FALSE),VLOOKUP(E1646,Store_SRP!B2:I110,8, FALSE)), VLOOKUP(E1646,Store_Showcase!B2:I144,8, FALSE))</f>
      </c>
      <c r="T1646" s="1">
        <f>VLOOKUP(G1646,Sku_Consolidated!A2:R957,18,FALSE)</f>
      </c>
      <c r="U1646" s="1" t="s">
        <v>4338</v>
      </c>
      <c r="V1646" s="1">
        <f>IF(VLOOKUP(G1646,Sku_Consolidated!A2:S957,19,FALSE)="SHOWCASE", VLOOKUP(E1646,Store_Showcase!B2:L144,11, FALSE), IF(VLOOKUP(G1646,Sku_Consolidated!A2:S957,19,FALSE)="VAM",VLOOKUP(E1646,Store_VAM!B2:L273,11, FALSE),VLOOKUP(E1646,Store_SRP!B2:L110,11, FALSE)))</f>
      </c>
      <c r="W1646" s="1">
        <f>VLOOKUP(G1646,Sku_Consolidated!A2:W957,11,FALSE)</f>
      </c>
      <c r="X1646" s="1">
        <f>VLOOKUP(G1646,Sku_Consolidated!A2:H957,8,FALSE)</f>
      </c>
      <c r="Y1646" s="1">
        <f>VLOOKUP(G1646,Sku_Consolidated!A2:I957,9,FALSE)</f>
      </c>
      <c r="Z1646" s="1" t="s">
        <v>41</v>
      </c>
      <c r="AA1646" s="1">
        <f>VLOOKUP(G1646,Sku_Consolidated!A2:E957,5,FALSE)</f>
      </c>
      <c r="AB1646" s="1">
        <f>IF(VLOOKUP(G1646,Sku_Consolidated!A2:S957,19,FALSE)="SHOWCASE", VLOOKUP(E1646,Store_Showcase!B2:N144,13, FALSE), IF(VLOOKUP(G1646,Sku_Consolidated!A2:S957,19,FALSE)="VAM",VLOOKUP(E1646,Store_VAM!B2:N273,13, FALSE),VLOOKUP(E1646,Store_SRP!B2:N110,13, FALSE)))</f>
      </c>
      <c r="AC1646" s="1">
        <f>IF(IFERROR(AB1646,TRUE)=TRUE, "-","OK")</f>
      </c>
      <c r="AD1646" s="11" t="s">
        <v>37</v>
      </c>
      <c r="AE1646" s="11" t="s">
        <v>37</v>
      </c>
      <c r="AF1646" s="1">
        <f>IF(IFERROR(VLOOKUP(E1646,Store_Showcase!B2:H144,{5}, FALSE), TRUE)=TRUE, IF(IFERROR(VLOOKUP(E1646,Store_SRP!B2:H110,{5}, FALSE), TRUE)=TRUE,VLOOKUP(E1646,Store_VAM!B2:H273,{5}, FALSE),VLOOKUP(E1646,Store_SRP!B2:H110,{5}, FALSE)), VLOOKUP(E1646,Store_Showcase!B2:H144,{5}, FALSE))</f>
      </c>
      <c r="AG1646" s="1">
        <f>IF(IFERROR(VLOOKUP(E1646,Store_Showcase!B2:H144,{6}, FALSE), TRUE)=TRUE, IF(IFERROR(VLOOKUP(E1646,Store_SRP!B2:H110,{6}, FALSE), TRUE)=TRUE,VLOOKUP(E1646,Store_VAM!B2:H273,{6}, FALSE),VLOOKUP(E1646,Store_SRP!B2:H110,{6}, FALSE)), VLOOKUP(E1646,Store_Showcase!B2:H144,{6}, FALSE))</f>
      </c>
      <c r="AH1646" s="1">
        <f>VLOOKUP(G1646,Sku_Consolidated!A2:R957,18,FALSE)</f>
      </c>
      <c r="AI1646" s="1">
        <f>VLOOKUP(G1646,Sku_Consolidated!A2:S957,19,FALSE)</f>
      </c>
      <c r="AJ1646" s="1">
        <f>VLOOKUP(G1646,Sku_Consolidated!A2:T957,20,FALSE)</f>
      </c>
    </row>
    <row r="1647" spans="1:36" x14ac:dyDescent="0.25">
      <c r="A1647" s="1">
        <v>2024</v>
      </c>
      <c r="B1647" s="1" t="s">
        <v>31</v>
      </c>
      <c r="C1647" s="1" t="s">
        <v>32</v>
      </c>
      <c r="D1647" s="1" t="s">
        <v>33</v>
      </c>
      <c r="E1647" s="9" t="s">
        <v>707</v>
      </c>
      <c r="F1647" s="1">
        <f>IF(VLOOKUP(G1647,Sku_Consolidated!A2:S957,{19},FALSE)="SHOWCASE", VLOOKUP(E1647,Store_Showcase!B2:C144,{2}, FALSE), IF(VLOOKUP(G1647,Sku_Consolidated!A2:S957,{19},FALSE)="VAM",VLOOKUP(E1647,Store_VAM!B2:C273,{2}, FALSE),VLOOKUP(E1647,Store_SRP!B2:C110,{2}, FALSE)))</f>
      </c>
      <c r="G1647" s="1">
        <v>14266</v>
      </c>
      <c r="H1647" s="1" t="s">
        <v>1433</v>
      </c>
      <c r="I1647" s="10" t="s">
        <v>4361</v>
      </c>
      <c r="J1647" s="1">
        <f>VLOOKUP(G1647,Sku_Consolidated!A2:C957, 3, FALSE)</f>
      </c>
      <c r="K1647" s="10">
        <f>IF(J1647="PACK", I1647, 0)</f>
      </c>
      <c r="L1647" s="10">
        <f>IF(J1647="KG", I1647, I1647 * VLOOKUP(G1647,Sku_Consolidated!A2:U957,21,FALSE))</f>
      </c>
      <c r="M1647" s="10" t="s">
        <v>37</v>
      </c>
      <c r="N1647" s="11" t="s">
        <v>4362</v>
      </c>
      <c r="O1647" s="10" t="s">
        <v>4363</v>
      </c>
      <c r="P1647" s="10">
        <f>N1647 - O1647</f>
      </c>
      <c r="Q1647" s="1">
        <f>VLOOKUP(G1647,Sku_Consolidated!A2:G957,7, FALSE)</f>
      </c>
      <c r="R1647" s="1">
        <f>IF(IFERROR(VLOOKUP(E1647,Store_Showcase!B2:H144,7, FALSE), TRUE)=TRUE, IF(IFERROR(VLOOKUP(E1647,Store_SRP!B2:H110,7, FALSE), TRUE)=TRUE,VLOOKUP(E1647,Store_VAM!B2:H273,7, FALSE),VLOOKUP(E1647,Store_SRP!B2:H110,7, FALSE)), VLOOKUP(E1647,Store_Showcase!B2:H144,7, FALSE))</f>
      </c>
      <c r="S1647" s="1">
        <f>IF(IFERROR(VLOOKUP(E1647,Store_Showcase!B2:I144,8, FALSE), TRUE)=TRUE, IF(IFERROR(VLOOKUP(E1647,Store_SRP!B2:I110,8, FALSE), TRUE)=TRUE,VLOOKUP(E1647,Store_VAM!B2:I273,8, FALSE),VLOOKUP(E1647,Store_SRP!B2:I110,8, FALSE)), VLOOKUP(E1647,Store_Showcase!B2:I144,8, FALSE))</f>
      </c>
      <c r="T1647" s="1">
        <f>VLOOKUP(G1647,Sku_Consolidated!A2:R957,18,FALSE)</f>
      </c>
      <c r="U1647" s="1" t="s">
        <v>4364</v>
      </c>
      <c r="V1647" s="1">
        <f>IF(VLOOKUP(G1647,Sku_Consolidated!A2:S957,19,FALSE)="SHOWCASE", VLOOKUP(E1647,Store_Showcase!B2:L144,11, FALSE), IF(VLOOKUP(G1647,Sku_Consolidated!A2:S957,19,FALSE)="VAM",VLOOKUP(E1647,Store_VAM!B2:L273,11, FALSE),VLOOKUP(E1647,Store_SRP!B2:L110,11, FALSE)))</f>
      </c>
      <c r="W1647" s="1">
        <f>VLOOKUP(G1647,Sku_Consolidated!A2:W957,11,FALSE)</f>
      </c>
      <c r="X1647" s="1">
        <f>VLOOKUP(G1647,Sku_Consolidated!A2:H957,8,FALSE)</f>
      </c>
      <c r="Y1647" s="1">
        <f>VLOOKUP(G1647,Sku_Consolidated!A2:I957,9,FALSE)</f>
      </c>
      <c r="Z1647" s="1" t="s">
        <v>41</v>
      </c>
      <c r="AA1647" s="1">
        <f>VLOOKUP(G1647,Sku_Consolidated!A2:E957,5,FALSE)</f>
      </c>
      <c r="AB1647" s="1">
        <f>IF(VLOOKUP(G1647,Sku_Consolidated!A2:S957,19,FALSE)="SHOWCASE", VLOOKUP(E1647,Store_Showcase!B2:N144,13, FALSE), IF(VLOOKUP(G1647,Sku_Consolidated!A2:S957,19,FALSE)="VAM",VLOOKUP(E1647,Store_VAM!B2:N273,13, FALSE),VLOOKUP(E1647,Store_SRP!B2:N110,13, FALSE)))</f>
      </c>
      <c r="AC1647" s="1">
        <f>IF(IFERROR(AB1647,TRUE)=TRUE, "-","OK")</f>
      </c>
      <c r="AD1647" s="11" t="s">
        <v>37</v>
      </c>
      <c r="AE1647" s="11" t="s">
        <v>37</v>
      </c>
      <c r="AF1647" s="1">
        <f>IF(IFERROR(VLOOKUP(E1647,Store_Showcase!B2:H144,{5}, FALSE), TRUE)=TRUE, IF(IFERROR(VLOOKUP(E1647,Store_SRP!B2:H110,{5}, FALSE), TRUE)=TRUE,VLOOKUP(E1647,Store_VAM!B2:H273,{5}, FALSE),VLOOKUP(E1647,Store_SRP!B2:H110,{5}, FALSE)), VLOOKUP(E1647,Store_Showcase!B2:H144,{5}, FALSE))</f>
      </c>
      <c r="AG1647" s="1">
        <f>IF(IFERROR(VLOOKUP(E1647,Store_Showcase!B2:H144,{6}, FALSE), TRUE)=TRUE, IF(IFERROR(VLOOKUP(E1647,Store_SRP!B2:H110,{6}, FALSE), TRUE)=TRUE,VLOOKUP(E1647,Store_VAM!B2:H273,{6}, FALSE),VLOOKUP(E1647,Store_SRP!B2:H110,{6}, FALSE)), VLOOKUP(E1647,Store_Showcase!B2:H144,{6}, FALSE))</f>
      </c>
      <c r="AH1647" s="1">
        <f>VLOOKUP(G1647,Sku_Consolidated!A2:R957,18,FALSE)</f>
      </c>
      <c r="AI1647" s="1">
        <f>VLOOKUP(G1647,Sku_Consolidated!A2:S957,19,FALSE)</f>
      </c>
      <c r="AJ1647" s="1">
        <f>VLOOKUP(G1647,Sku_Consolidated!A2:T957,20,FALSE)</f>
      </c>
    </row>
    <row r="1648" spans="1:36" x14ac:dyDescent="0.25">
      <c r="A1648" s="1">
        <v>2024</v>
      </c>
      <c r="B1648" s="1" t="s">
        <v>31</v>
      </c>
      <c r="C1648" s="1" t="s">
        <v>32</v>
      </c>
      <c r="D1648" s="1" t="s">
        <v>33</v>
      </c>
      <c r="E1648" s="9" t="s">
        <v>707</v>
      </c>
      <c r="F1648" s="1">
        <f>IF(VLOOKUP(G1648,Sku_Consolidated!A2:S957,{19},FALSE)="SHOWCASE", VLOOKUP(E1648,Store_Showcase!B2:C144,{2}, FALSE), IF(VLOOKUP(G1648,Sku_Consolidated!A2:S957,{19},FALSE)="VAM",VLOOKUP(E1648,Store_VAM!B2:C273,{2}, FALSE),VLOOKUP(E1648,Store_SRP!B2:C110,{2}, FALSE)))</f>
      </c>
      <c r="G1648" s="1">
        <v>14270</v>
      </c>
      <c r="H1648" s="1" t="s">
        <v>1450</v>
      </c>
      <c r="I1648" s="10" t="s">
        <v>1951</v>
      </c>
      <c r="J1648" s="1">
        <f>VLOOKUP(G1648,Sku_Consolidated!A2:C957, 3, FALSE)</f>
      </c>
      <c r="K1648" s="10">
        <f>IF(J1648="PACK", I1648, 0)</f>
      </c>
      <c r="L1648" s="10">
        <f>IF(J1648="KG", I1648, I1648 * VLOOKUP(G1648,Sku_Consolidated!A2:U957,21,FALSE))</f>
      </c>
      <c r="M1648" s="10" t="s">
        <v>37</v>
      </c>
      <c r="N1648" s="11" t="s">
        <v>4365</v>
      </c>
      <c r="O1648" s="10" t="s">
        <v>4366</v>
      </c>
      <c r="P1648" s="10">
        <f>N1648 - O1648</f>
      </c>
      <c r="Q1648" s="1">
        <f>VLOOKUP(G1648,Sku_Consolidated!A2:G957,7, FALSE)</f>
      </c>
      <c r="R1648" s="1">
        <f>IF(IFERROR(VLOOKUP(E1648,Store_Showcase!B2:H144,7, FALSE), TRUE)=TRUE, IF(IFERROR(VLOOKUP(E1648,Store_SRP!B2:H110,7, FALSE), TRUE)=TRUE,VLOOKUP(E1648,Store_VAM!B2:H273,7, FALSE),VLOOKUP(E1648,Store_SRP!B2:H110,7, FALSE)), VLOOKUP(E1648,Store_Showcase!B2:H144,7, FALSE))</f>
      </c>
      <c r="S1648" s="1">
        <f>IF(IFERROR(VLOOKUP(E1648,Store_Showcase!B2:I144,8, FALSE), TRUE)=TRUE, IF(IFERROR(VLOOKUP(E1648,Store_SRP!B2:I110,8, FALSE), TRUE)=TRUE,VLOOKUP(E1648,Store_VAM!B2:I273,8, FALSE),VLOOKUP(E1648,Store_SRP!B2:I110,8, FALSE)), VLOOKUP(E1648,Store_Showcase!B2:I144,8, FALSE))</f>
      </c>
      <c r="T1648" s="1">
        <f>VLOOKUP(G1648,Sku_Consolidated!A2:R957,18,FALSE)</f>
      </c>
      <c r="U1648" s="1" t="s">
        <v>4364</v>
      </c>
      <c r="V1648" s="1">
        <f>IF(VLOOKUP(G1648,Sku_Consolidated!A2:S957,19,FALSE)="SHOWCASE", VLOOKUP(E1648,Store_Showcase!B2:L144,11, FALSE), IF(VLOOKUP(G1648,Sku_Consolidated!A2:S957,19,FALSE)="VAM",VLOOKUP(E1648,Store_VAM!B2:L273,11, FALSE),VLOOKUP(E1648,Store_SRP!B2:L110,11, FALSE)))</f>
      </c>
      <c r="W1648" s="1">
        <f>VLOOKUP(G1648,Sku_Consolidated!A2:W957,11,FALSE)</f>
      </c>
      <c r="X1648" s="1">
        <f>VLOOKUP(G1648,Sku_Consolidated!A2:H957,8,FALSE)</f>
      </c>
      <c r="Y1648" s="1">
        <f>VLOOKUP(G1648,Sku_Consolidated!A2:I957,9,FALSE)</f>
      </c>
      <c r="Z1648" s="1" t="s">
        <v>41</v>
      </c>
      <c r="AA1648" s="1">
        <f>VLOOKUP(G1648,Sku_Consolidated!A2:E957,5,FALSE)</f>
      </c>
      <c r="AB1648" s="1">
        <f>IF(VLOOKUP(G1648,Sku_Consolidated!A2:S957,19,FALSE)="SHOWCASE", VLOOKUP(E1648,Store_Showcase!B2:N144,13, FALSE), IF(VLOOKUP(G1648,Sku_Consolidated!A2:S957,19,FALSE)="VAM",VLOOKUP(E1648,Store_VAM!B2:N273,13, FALSE),VLOOKUP(E1648,Store_SRP!B2:N110,13, FALSE)))</f>
      </c>
      <c r="AC1648" s="1">
        <f>IF(IFERROR(AB1648,TRUE)=TRUE, "-","OK")</f>
      </c>
      <c r="AD1648" s="11" t="s">
        <v>37</v>
      </c>
      <c r="AE1648" s="11" t="s">
        <v>37</v>
      </c>
      <c r="AF1648" s="1">
        <f>IF(IFERROR(VLOOKUP(E1648,Store_Showcase!B2:H144,{5}, FALSE), TRUE)=TRUE, IF(IFERROR(VLOOKUP(E1648,Store_SRP!B2:H110,{5}, FALSE), TRUE)=TRUE,VLOOKUP(E1648,Store_VAM!B2:H273,{5}, FALSE),VLOOKUP(E1648,Store_SRP!B2:H110,{5}, FALSE)), VLOOKUP(E1648,Store_Showcase!B2:H144,{5}, FALSE))</f>
      </c>
      <c r="AG1648" s="1">
        <f>IF(IFERROR(VLOOKUP(E1648,Store_Showcase!B2:H144,{6}, FALSE), TRUE)=TRUE, IF(IFERROR(VLOOKUP(E1648,Store_SRP!B2:H110,{6}, FALSE), TRUE)=TRUE,VLOOKUP(E1648,Store_VAM!B2:H273,{6}, FALSE),VLOOKUP(E1648,Store_SRP!B2:H110,{6}, FALSE)), VLOOKUP(E1648,Store_Showcase!B2:H144,{6}, FALSE))</f>
      </c>
      <c r="AH1648" s="1">
        <f>VLOOKUP(G1648,Sku_Consolidated!A2:R957,18,FALSE)</f>
      </c>
      <c r="AI1648" s="1">
        <f>VLOOKUP(G1648,Sku_Consolidated!A2:S957,19,FALSE)</f>
      </c>
      <c r="AJ1648" s="1">
        <f>VLOOKUP(G1648,Sku_Consolidated!A2:T957,20,FALSE)</f>
      </c>
    </row>
    <row r="1649" spans="1:36" x14ac:dyDescent="0.25">
      <c r="A1649" s="1">
        <v>2024</v>
      </c>
      <c r="B1649" s="1" t="s">
        <v>31</v>
      </c>
      <c r="C1649" s="1" t="s">
        <v>32</v>
      </c>
      <c r="D1649" s="1" t="s">
        <v>33</v>
      </c>
      <c r="E1649" s="9" t="s">
        <v>707</v>
      </c>
      <c r="F1649" s="1">
        <f>IF(VLOOKUP(G1649,Sku_Consolidated!A2:S957,{19},FALSE)="SHOWCASE", VLOOKUP(E1649,Store_Showcase!B2:C144,{2}, FALSE), IF(VLOOKUP(G1649,Sku_Consolidated!A2:S957,{19},FALSE)="VAM",VLOOKUP(E1649,Store_VAM!B2:C273,{2}, FALSE),VLOOKUP(E1649,Store_SRP!B2:C110,{2}, FALSE)))</f>
      </c>
      <c r="G1649" s="1">
        <v>14275</v>
      </c>
      <c r="H1649" s="1" t="s">
        <v>1454</v>
      </c>
      <c r="I1649" s="10" t="s">
        <v>144</v>
      </c>
      <c r="J1649" s="1">
        <f>VLOOKUP(G1649,Sku_Consolidated!A2:C957, 3, FALSE)</f>
      </c>
      <c r="K1649" s="10">
        <f>IF(J1649="PACK", I1649, 0)</f>
      </c>
      <c r="L1649" s="10">
        <f>IF(J1649="KG", I1649, I1649 * VLOOKUP(G1649,Sku_Consolidated!A2:U957,21,FALSE))</f>
      </c>
      <c r="M1649" s="10" t="s">
        <v>37</v>
      </c>
      <c r="N1649" s="11" t="s">
        <v>4367</v>
      </c>
      <c r="O1649" s="10" t="s">
        <v>4368</v>
      </c>
      <c r="P1649" s="10">
        <f>N1649 - O1649</f>
      </c>
      <c r="Q1649" s="1">
        <f>VLOOKUP(G1649,Sku_Consolidated!A2:G957,7, FALSE)</f>
      </c>
      <c r="R1649" s="1">
        <f>IF(IFERROR(VLOOKUP(E1649,Store_Showcase!B2:H144,7, FALSE), TRUE)=TRUE, IF(IFERROR(VLOOKUP(E1649,Store_SRP!B2:H110,7, FALSE), TRUE)=TRUE,VLOOKUP(E1649,Store_VAM!B2:H273,7, FALSE),VLOOKUP(E1649,Store_SRP!B2:H110,7, FALSE)), VLOOKUP(E1649,Store_Showcase!B2:H144,7, FALSE))</f>
      </c>
      <c r="S1649" s="1">
        <f>IF(IFERROR(VLOOKUP(E1649,Store_Showcase!B2:I144,8, FALSE), TRUE)=TRUE, IF(IFERROR(VLOOKUP(E1649,Store_SRP!B2:I110,8, FALSE), TRUE)=TRUE,VLOOKUP(E1649,Store_VAM!B2:I273,8, FALSE),VLOOKUP(E1649,Store_SRP!B2:I110,8, FALSE)), VLOOKUP(E1649,Store_Showcase!B2:I144,8, FALSE))</f>
      </c>
      <c r="T1649" s="1">
        <f>VLOOKUP(G1649,Sku_Consolidated!A2:R957,18,FALSE)</f>
      </c>
      <c r="U1649" s="1" t="s">
        <v>4364</v>
      </c>
      <c r="V1649" s="1">
        <f>IF(VLOOKUP(G1649,Sku_Consolidated!A2:S957,19,FALSE)="SHOWCASE", VLOOKUP(E1649,Store_Showcase!B2:L144,11, FALSE), IF(VLOOKUP(G1649,Sku_Consolidated!A2:S957,19,FALSE)="VAM",VLOOKUP(E1649,Store_VAM!B2:L273,11, FALSE),VLOOKUP(E1649,Store_SRP!B2:L110,11, FALSE)))</f>
      </c>
      <c r="W1649" s="1">
        <f>VLOOKUP(G1649,Sku_Consolidated!A2:W957,11,FALSE)</f>
      </c>
      <c r="X1649" s="1">
        <f>VLOOKUP(G1649,Sku_Consolidated!A2:H957,8,FALSE)</f>
      </c>
      <c r="Y1649" s="1">
        <f>VLOOKUP(G1649,Sku_Consolidated!A2:I957,9,FALSE)</f>
      </c>
      <c r="Z1649" s="1" t="s">
        <v>41</v>
      </c>
      <c r="AA1649" s="1">
        <f>VLOOKUP(G1649,Sku_Consolidated!A2:E957,5,FALSE)</f>
      </c>
      <c r="AB1649" s="1">
        <f>IF(VLOOKUP(G1649,Sku_Consolidated!A2:S957,19,FALSE)="SHOWCASE", VLOOKUP(E1649,Store_Showcase!B2:N144,13, FALSE), IF(VLOOKUP(G1649,Sku_Consolidated!A2:S957,19,FALSE)="VAM",VLOOKUP(E1649,Store_VAM!B2:N273,13, FALSE),VLOOKUP(E1649,Store_SRP!B2:N110,13, FALSE)))</f>
      </c>
      <c r="AC1649" s="1">
        <f>IF(IFERROR(AB1649,TRUE)=TRUE, "-","OK")</f>
      </c>
      <c r="AD1649" s="11" t="s">
        <v>37</v>
      </c>
      <c r="AE1649" s="11" t="s">
        <v>37</v>
      </c>
      <c r="AF1649" s="1">
        <f>IF(IFERROR(VLOOKUP(E1649,Store_Showcase!B2:H144,{5}, FALSE), TRUE)=TRUE, IF(IFERROR(VLOOKUP(E1649,Store_SRP!B2:H110,{5}, FALSE), TRUE)=TRUE,VLOOKUP(E1649,Store_VAM!B2:H273,{5}, FALSE),VLOOKUP(E1649,Store_SRP!B2:H110,{5}, FALSE)), VLOOKUP(E1649,Store_Showcase!B2:H144,{5}, FALSE))</f>
      </c>
      <c r="AG1649" s="1">
        <f>IF(IFERROR(VLOOKUP(E1649,Store_Showcase!B2:H144,{6}, FALSE), TRUE)=TRUE, IF(IFERROR(VLOOKUP(E1649,Store_SRP!B2:H110,{6}, FALSE), TRUE)=TRUE,VLOOKUP(E1649,Store_VAM!B2:H273,{6}, FALSE),VLOOKUP(E1649,Store_SRP!B2:H110,{6}, FALSE)), VLOOKUP(E1649,Store_Showcase!B2:H144,{6}, FALSE))</f>
      </c>
      <c r="AH1649" s="1">
        <f>VLOOKUP(G1649,Sku_Consolidated!A2:R957,18,FALSE)</f>
      </c>
      <c r="AI1649" s="1">
        <f>VLOOKUP(G1649,Sku_Consolidated!A2:S957,19,FALSE)</f>
      </c>
      <c r="AJ1649" s="1">
        <f>VLOOKUP(G1649,Sku_Consolidated!A2:T957,20,FALSE)</f>
      </c>
    </row>
    <row r="1650" spans="1:36" x14ac:dyDescent="0.25">
      <c r="A1650" s="1">
        <v>2024</v>
      </c>
      <c r="B1650" s="1" t="s">
        <v>31</v>
      </c>
      <c r="C1650" s="1" t="s">
        <v>32</v>
      </c>
      <c r="D1650" s="1" t="s">
        <v>33</v>
      </c>
      <c r="E1650" s="9" t="s">
        <v>707</v>
      </c>
      <c r="F1650" s="1">
        <f>IF(VLOOKUP(G1650,Sku_Consolidated!A2:S957,{19},FALSE)="SHOWCASE", VLOOKUP(E1650,Store_Showcase!B2:C144,{2}, FALSE), IF(VLOOKUP(G1650,Sku_Consolidated!A2:S957,{19},FALSE)="VAM",VLOOKUP(E1650,Store_VAM!B2:C273,{2}, FALSE),VLOOKUP(E1650,Store_SRP!B2:C110,{2}, FALSE)))</f>
      </c>
      <c r="G1650" s="1">
        <v>14280</v>
      </c>
      <c r="H1650" s="1" t="s">
        <v>1458</v>
      </c>
      <c r="I1650" s="10" t="s">
        <v>4369</v>
      </c>
      <c r="J1650" s="1">
        <f>VLOOKUP(G1650,Sku_Consolidated!A2:C957, 3, FALSE)</f>
      </c>
      <c r="K1650" s="10">
        <f>IF(J1650="PACK", I1650, 0)</f>
      </c>
      <c r="L1650" s="10">
        <f>IF(J1650="KG", I1650, I1650 * VLOOKUP(G1650,Sku_Consolidated!A2:U957,21,FALSE))</f>
      </c>
      <c r="M1650" s="10" t="s">
        <v>37</v>
      </c>
      <c r="N1650" s="11" t="s">
        <v>4370</v>
      </c>
      <c r="O1650" s="10" t="s">
        <v>4371</v>
      </c>
      <c r="P1650" s="10">
        <f>N1650 - O1650</f>
      </c>
      <c r="Q1650" s="1">
        <f>VLOOKUP(G1650,Sku_Consolidated!A2:G957,7, FALSE)</f>
      </c>
      <c r="R1650" s="1">
        <f>IF(IFERROR(VLOOKUP(E1650,Store_Showcase!B2:H144,7, FALSE), TRUE)=TRUE, IF(IFERROR(VLOOKUP(E1650,Store_SRP!B2:H110,7, FALSE), TRUE)=TRUE,VLOOKUP(E1650,Store_VAM!B2:H273,7, FALSE),VLOOKUP(E1650,Store_SRP!B2:H110,7, FALSE)), VLOOKUP(E1650,Store_Showcase!B2:H144,7, FALSE))</f>
      </c>
      <c r="S1650" s="1">
        <f>IF(IFERROR(VLOOKUP(E1650,Store_Showcase!B2:I144,8, FALSE), TRUE)=TRUE, IF(IFERROR(VLOOKUP(E1650,Store_SRP!B2:I110,8, FALSE), TRUE)=TRUE,VLOOKUP(E1650,Store_VAM!B2:I273,8, FALSE),VLOOKUP(E1650,Store_SRP!B2:I110,8, FALSE)), VLOOKUP(E1650,Store_Showcase!B2:I144,8, FALSE))</f>
      </c>
      <c r="T1650" s="1">
        <f>VLOOKUP(G1650,Sku_Consolidated!A2:R957,18,FALSE)</f>
      </c>
      <c r="U1650" s="1" t="s">
        <v>4364</v>
      </c>
      <c r="V1650" s="1">
        <f>IF(VLOOKUP(G1650,Sku_Consolidated!A2:S957,19,FALSE)="SHOWCASE", VLOOKUP(E1650,Store_Showcase!B2:L144,11, FALSE), IF(VLOOKUP(G1650,Sku_Consolidated!A2:S957,19,FALSE)="VAM",VLOOKUP(E1650,Store_VAM!B2:L273,11, FALSE),VLOOKUP(E1650,Store_SRP!B2:L110,11, FALSE)))</f>
      </c>
      <c r="W1650" s="1">
        <f>VLOOKUP(G1650,Sku_Consolidated!A2:W957,11,FALSE)</f>
      </c>
      <c r="X1650" s="1">
        <f>VLOOKUP(G1650,Sku_Consolidated!A2:H957,8,FALSE)</f>
      </c>
      <c r="Y1650" s="1">
        <f>VLOOKUP(G1650,Sku_Consolidated!A2:I957,9,FALSE)</f>
      </c>
      <c r="Z1650" s="1" t="s">
        <v>41</v>
      </c>
      <c r="AA1650" s="1">
        <f>VLOOKUP(G1650,Sku_Consolidated!A2:E957,5,FALSE)</f>
      </c>
      <c r="AB1650" s="1">
        <f>IF(VLOOKUP(G1650,Sku_Consolidated!A2:S957,19,FALSE)="SHOWCASE", VLOOKUP(E1650,Store_Showcase!B2:N144,13, FALSE), IF(VLOOKUP(G1650,Sku_Consolidated!A2:S957,19,FALSE)="VAM",VLOOKUP(E1650,Store_VAM!B2:N273,13, FALSE),VLOOKUP(E1650,Store_SRP!B2:N110,13, FALSE)))</f>
      </c>
      <c r="AC1650" s="1">
        <f>IF(IFERROR(AB1650,TRUE)=TRUE, "-","OK")</f>
      </c>
      <c r="AD1650" s="11" t="s">
        <v>37</v>
      </c>
      <c r="AE1650" s="11" t="s">
        <v>37</v>
      </c>
      <c r="AF1650" s="1">
        <f>IF(IFERROR(VLOOKUP(E1650,Store_Showcase!B2:H144,{5}, FALSE), TRUE)=TRUE, IF(IFERROR(VLOOKUP(E1650,Store_SRP!B2:H110,{5}, FALSE), TRUE)=TRUE,VLOOKUP(E1650,Store_VAM!B2:H273,{5}, FALSE),VLOOKUP(E1650,Store_SRP!B2:H110,{5}, FALSE)), VLOOKUP(E1650,Store_Showcase!B2:H144,{5}, FALSE))</f>
      </c>
      <c r="AG1650" s="1">
        <f>IF(IFERROR(VLOOKUP(E1650,Store_Showcase!B2:H144,{6}, FALSE), TRUE)=TRUE, IF(IFERROR(VLOOKUP(E1650,Store_SRP!B2:H110,{6}, FALSE), TRUE)=TRUE,VLOOKUP(E1650,Store_VAM!B2:H273,{6}, FALSE),VLOOKUP(E1650,Store_SRP!B2:H110,{6}, FALSE)), VLOOKUP(E1650,Store_Showcase!B2:H144,{6}, FALSE))</f>
      </c>
      <c r="AH1650" s="1">
        <f>VLOOKUP(G1650,Sku_Consolidated!A2:R957,18,FALSE)</f>
      </c>
      <c r="AI1650" s="1">
        <f>VLOOKUP(G1650,Sku_Consolidated!A2:S957,19,FALSE)</f>
      </c>
      <c r="AJ1650" s="1">
        <f>VLOOKUP(G1650,Sku_Consolidated!A2:T957,20,FALSE)</f>
      </c>
    </row>
    <row r="1651" spans="1:36" x14ac:dyDescent="0.25">
      <c r="A1651" s="1">
        <v>2024</v>
      </c>
      <c r="B1651" s="1" t="s">
        <v>31</v>
      </c>
      <c r="C1651" s="1" t="s">
        <v>32</v>
      </c>
      <c r="D1651" s="1" t="s">
        <v>33</v>
      </c>
      <c r="E1651" s="9" t="s">
        <v>628</v>
      </c>
      <c r="F1651" s="1">
        <f>IF(VLOOKUP(G1651,Sku_Consolidated!A2:S957,{19},FALSE)="SHOWCASE", VLOOKUP(E1651,Store_Showcase!B2:C144,{2}, FALSE), IF(VLOOKUP(G1651,Sku_Consolidated!A2:S957,{19},FALSE)="VAM",VLOOKUP(E1651,Store_VAM!B2:C273,{2}, FALSE),VLOOKUP(E1651,Store_SRP!B2:C110,{2}, FALSE)))</f>
      </c>
      <c r="G1651" s="1">
        <v>14266</v>
      </c>
      <c r="H1651" s="1" t="s">
        <v>1433</v>
      </c>
      <c r="I1651" s="10" t="s">
        <v>4372</v>
      </c>
      <c r="J1651" s="1">
        <f>VLOOKUP(G1651,Sku_Consolidated!A2:C957, 3, FALSE)</f>
      </c>
      <c r="K1651" s="10">
        <f>IF(J1651="PACK", I1651, 0)</f>
      </c>
      <c r="L1651" s="10">
        <f>IF(J1651="KG", I1651, I1651 * VLOOKUP(G1651,Sku_Consolidated!A2:U957,21,FALSE))</f>
      </c>
      <c r="M1651" s="10" t="s">
        <v>37</v>
      </c>
      <c r="N1651" s="11" t="s">
        <v>4373</v>
      </c>
      <c r="O1651" s="10" t="s">
        <v>4374</v>
      </c>
      <c r="P1651" s="10">
        <f>N1651 - O1651</f>
      </c>
      <c r="Q1651" s="1">
        <f>VLOOKUP(G1651,Sku_Consolidated!A2:G957,7, FALSE)</f>
      </c>
      <c r="R1651" s="1">
        <f>IF(IFERROR(VLOOKUP(E1651,Store_Showcase!B2:H144,7, FALSE), TRUE)=TRUE, IF(IFERROR(VLOOKUP(E1651,Store_SRP!B2:H110,7, FALSE), TRUE)=TRUE,VLOOKUP(E1651,Store_VAM!B2:H273,7, FALSE),VLOOKUP(E1651,Store_SRP!B2:H110,7, FALSE)), VLOOKUP(E1651,Store_Showcase!B2:H144,7, FALSE))</f>
      </c>
      <c r="S1651" s="1">
        <f>IF(IFERROR(VLOOKUP(E1651,Store_Showcase!B2:I144,8, FALSE), TRUE)=TRUE, IF(IFERROR(VLOOKUP(E1651,Store_SRP!B2:I110,8, FALSE), TRUE)=TRUE,VLOOKUP(E1651,Store_VAM!B2:I273,8, FALSE),VLOOKUP(E1651,Store_SRP!B2:I110,8, FALSE)), VLOOKUP(E1651,Store_Showcase!B2:I144,8, FALSE))</f>
      </c>
      <c r="T1651" s="1">
        <f>VLOOKUP(G1651,Sku_Consolidated!A2:R957,18,FALSE)</f>
      </c>
      <c r="U1651" s="1" t="s">
        <v>4375</v>
      </c>
      <c r="V1651" s="1">
        <f>IF(VLOOKUP(G1651,Sku_Consolidated!A2:S957,19,FALSE)="SHOWCASE", VLOOKUP(E1651,Store_Showcase!B2:L144,11, FALSE), IF(VLOOKUP(G1651,Sku_Consolidated!A2:S957,19,FALSE)="VAM",VLOOKUP(E1651,Store_VAM!B2:L273,11, FALSE),VLOOKUP(E1651,Store_SRP!B2:L110,11, FALSE)))</f>
      </c>
      <c r="W1651" s="1">
        <f>VLOOKUP(G1651,Sku_Consolidated!A2:W957,11,FALSE)</f>
      </c>
      <c r="X1651" s="1">
        <f>VLOOKUP(G1651,Sku_Consolidated!A2:H957,8,FALSE)</f>
      </c>
      <c r="Y1651" s="1">
        <f>VLOOKUP(G1651,Sku_Consolidated!A2:I957,9,FALSE)</f>
      </c>
      <c r="Z1651" s="1" t="s">
        <v>41</v>
      </c>
      <c r="AA1651" s="1">
        <f>VLOOKUP(G1651,Sku_Consolidated!A2:E957,5,FALSE)</f>
      </c>
      <c r="AB1651" s="1">
        <f>IF(VLOOKUP(G1651,Sku_Consolidated!A2:S957,19,FALSE)="SHOWCASE", VLOOKUP(E1651,Store_Showcase!B2:N144,13, FALSE), IF(VLOOKUP(G1651,Sku_Consolidated!A2:S957,19,FALSE)="VAM",VLOOKUP(E1651,Store_VAM!B2:N273,13, FALSE),VLOOKUP(E1651,Store_SRP!B2:N110,13, FALSE)))</f>
      </c>
      <c r="AC1651" s="1">
        <f>IF(IFERROR(AB1651,TRUE)=TRUE, "-","OK")</f>
      </c>
      <c r="AD1651" s="11" t="s">
        <v>37</v>
      </c>
      <c r="AE1651" s="11" t="s">
        <v>37</v>
      </c>
      <c r="AF1651" s="1">
        <f>IF(IFERROR(VLOOKUP(E1651,Store_Showcase!B2:H144,{5}, FALSE), TRUE)=TRUE, IF(IFERROR(VLOOKUP(E1651,Store_SRP!B2:H110,{5}, FALSE), TRUE)=TRUE,VLOOKUP(E1651,Store_VAM!B2:H273,{5}, FALSE),VLOOKUP(E1651,Store_SRP!B2:H110,{5}, FALSE)), VLOOKUP(E1651,Store_Showcase!B2:H144,{5}, FALSE))</f>
      </c>
      <c r="AG1651" s="1">
        <f>IF(IFERROR(VLOOKUP(E1651,Store_Showcase!B2:H144,{6}, FALSE), TRUE)=TRUE, IF(IFERROR(VLOOKUP(E1651,Store_SRP!B2:H110,{6}, FALSE), TRUE)=TRUE,VLOOKUP(E1651,Store_VAM!B2:H273,{6}, FALSE),VLOOKUP(E1651,Store_SRP!B2:H110,{6}, FALSE)), VLOOKUP(E1651,Store_Showcase!B2:H144,{6}, FALSE))</f>
      </c>
      <c r="AH1651" s="1">
        <f>VLOOKUP(G1651,Sku_Consolidated!A2:R957,18,FALSE)</f>
      </c>
      <c r="AI1651" s="1">
        <f>VLOOKUP(G1651,Sku_Consolidated!A2:S957,19,FALSE)</f>
      </c>
      <c r="AJ1651" s="1">
        <f>VLOOKUP(G1651,Sku_Consolidated!A2:T957,20,FALSE)</f>
      </c>
    </row>
    <row r="1652" spans="1:36" x14ac:dyDescent="0.25">
      <c r="A1652" s="1">
        <v>2024</v>
      </c>
      <c r="B1652" s="1" t="s">
        <v>31</v>
      </c>
      <c r="C1652" s="1" t="s">
        <v>32</v>
      </c>
      <c r="D1652" s="1" t="s">
        <v>33</v>
      </c>
      <c r="E1652" s="9" t="s">
        <v>628</v>
      </c>
      <c r="F1652" s="1">
        <f>IF(VLOOKUP(G1652,Sku_Consolidated!A2:S957,{19},FALSE)="SHOWCASE", VLOOKUP(E1652,Store_Showcase!B2:C144,{2}, FALSE), IF(VLOOKUP(G1652,Sku_Consolidated!A2:S957,{19},FALSE)="VAM",VLOOKUP(E1652,Store_VAM!B2:C273,{2}, FALSE),VLOOKUP(E1652,Store_SRP!B2:C110,{2}, FALSE)))</f>
      </c>
      <c r="G1652" s="1">
        <v>14267</v>
      </c>
      <c r="H1652" s="1" t="s">
        <v>1438</v>
      </c>
      <c r="I1652" s="10" t="s">
        <v>4376</v>
      </c>
      <c r="J1652" s="1">
        <f>VLOOKUP(G1652,Sku_Consolidated!A2:C957, 3, FALSE)</f>
      </c>
      <c r="K1652" s="10">
        <f>IF(J1652="PACK", I1652, 0)</f>
      </c>
      <c r="L1652" s="10">
        <f>IF(J1652="KG", I1652, I1652 * VLOOKUP(G1652,Sku_Consolidated!A2:U957,21,FALSE))</f>
      </c>
      <c r="M1652" s="10" t="s">
        <v>37</v>
      </c>
      <c r="N1652" s="11" t="s">
        <v>4377</v>
      </c>
      <c r="O1652" s="10" t="s">
        <v>4378</v>
      </c>
      <c r="P1652" s="10">
        <f>N1652 - O1652</f>
      </c>
      <c r="Q1652" s="1">
        <f>VLOOKUP(G1652,Sku_Consolidated!A2:G957,7, FALSE)</f>
      </c>
      <c r="R1652" s="1">
        <f>IF(IFERROR(VLOOKUP(E1652,Store_Showcase!B2:H144,7, FALSE), TRUE)=TRUE, IF(IFERROR(VLOOKUP(E1652,Store_SRP!B2:H110,7, FALSE), TRUE)=TRUE,VLOOKUP(E1652,Store_VAM!B2:H273,7, FALSE),VLOOKUP(E1652,Store_SRP!B2:H110,7, FALSE)), VLOOKUP(E1652,Store_Showcase!B2:H144,7, FALSE))</f>
      </c>
      <c r="S1652" s="1">
        <f>IF(IFERROR(VLOOKUP(E1652,Store_Showcase!B2:I144,8, FALSE), TRUE)=TRUE, IF(IFERROR(VLOOKUP(E1652,Store_SRP!B2:I110,8, FALSE), TRUE)=TRUE,VLOOKUP(E1652,Store_VAM!B2:I273,8, FALSE),VLOOKUP(E1652,Store_SRP!B2:I110,8, FALSE)), VLOOKUP(E1652,Store_Showcase!B2:I144,8, FALSE))</f>
      </c>
      <c r="T1652" s="1">
        <f>VLOOKUP(G1652,Sku_Consolidated!A2:R957,18,FALSE)</f>
      </c>
      <c r="U1652" s="1" t="s">
        <v>4375</v>
      </c>
      <c r="V1652" s="1">
        <f>IF(VLOOKUP(G1652,Sku_Consolidated!A2:S957,19,FALSE)="SHOWCASE", VLOOKUP(E1652,Store_Showcase!B2:L144,11, FALSE), IF(VLOOKUP(G1652,Sku_Consolidated!A2:S957,19,FALSE)="VAM",VLOOKUP(E1652,Store_VAM!B2:L273,11, FALSE),VLOOKUP(E1652,Store_SRP!B2:L110,11, FALSE)))</f>
      </c>
      <c r="W1652" s="1">
        <f>VLOOKUP(G1652,Sku_Consolidated!A2:W957,11,FALSE)</f>
      </c>
      <c r="X1652" s="1">
        <f>VLOOKUP(G1652,Sku_Consolidated!A2:H957,8,FALSE)</f>
      </c>
      <c r="Y1652" s="1">
        <f>VLOOKUP(G1652,Sku_Consolidated!A2:I957,9,FALSE)</f>
      </c>
      <c r="Z1652" s="1" t="s">
        <v>41</v>
      </c>
      <c r="AA1652" s="1">
        <f>VLOOKUP(G1652,Sku_Consolidated!A2:E957,5,FALSE)</f>
      </c>
      <c r="AB1652" s="1">
        <f>IF(VLOOKUP(G1652,Sku_Consolidated!A2:S957,19,FALSE)="SHOWCASE", VLOOKUP(E1652,Store_Showcase!B2:N144,13, FALSE), IF(VLOOKUP(G1652,Sku_Consolidated!A2:S957,19,FALSE)="VAM",VLOOKUP(E1652,Store_VAM!B2:N273,13, FALSE),VLOOKUP(E1652,Store_SRP!B2:N110,13, FALSE)))</f>
      </c>
      <c r="AC1652" s="1">
        <f>IF(IFERROR(AB1652,TRUE)=TRUE, "-","OK")</f>
      </c>
      <c r="AD1652" s="11" t="s">
        <v>37</v>
      </c>
      <c r="AE1652" s="11" t="s">
        <v>37</v>
      </c>
      <c r="AF1652" s="1">
        <f>IF(IFERROR(VLOOKUP(E1652,Store_Showcase!B2:H144,{5}, FALSE), TRUE)=TRUE, IF(IFERROR(VLOOKUP(E1652,Store_SRP!B2:H110,{5}, FALSE), TRUE)=TRUE,VLOOKUP(E1652,Store_VAM!B2:H273,{5}, FALSE),VLOOKUP(E1652,Store_SRP!B2:H110,{5}, FALSE)), VLOOKUP(E1652,Store_Showcase!B2:H144,{5}, FALSE))</f>
      </c>
      <c r="AG1652" s="1">
        <f>IF(IFERROR(VLOOKUP(E1652,Store_Showcase!B2:H144,{6}, FALSE), TRUE)=TRUE, IF(IFERROR(VLOOKUP(E1652,Store_SRP!B2:H110,{6}, FALSE), TRUE)=TRUE,VLOOKUP(E1652,Store_VAM!B2:H273,{6}, FALSE),VLOOKUP(E1652,Store_SRP!B2:H110,{6}, FALSE)), VLOOKUP(E1652,Store_Showcase!B2:H144,{6}, FALSE))</f>
      </c>
      <c r="AH1652" s="1">
        <f>VLOOKUP(G1652,Sku_Consolidated!A2:R957,18,FALSE)</f>
      </c>
      <c r="AI1652" s="1">
        <f>VLOOKUP(G1652,Sku_Consolidated!A2:S957,19,FALSE)</f>
      </c>
      <c r="AJ1652" s="1">
        <f>VLOOKUP(G1652,Sku_Consolidated!A2:T957,20,FALSE)</f>
      </c>
    </row>
    <row r="1653" spans="1:36" x14ac:dyDescent="0.25">
      <c r="A1653" s="1">
        <v>2024</v>
      </c>
      <c r="B1653" s="1" t="s">
        <v>31</v>
      </c>
      <c r="C1653" s="1" t="s">
        <v>32</v>
      </c>
      <c r="D1653" s="1" t="s">
        <v>33</v>
      </c>
      <c r="E1653" s="9" t="s">
        <v>628</v>
      </c>
      <c r="F1653" s="1">
        <f>IF(VLOOKUP(G1653,Sku_Consolidated!A2:S957,{19},FALSE)="SHOWCASE", VLOOKUP(E1653,Store_Showcase!B2:C144,{2}, FALSE), IF(VLOOKUP(G1653,Sku_Consolidated!A2:S957,{19},FALSE)="VAM",VLOOKUP(E1653,Store_VAM!B2:C273,{2}, FALSE),VLOOKUP(E1653,Store_SRP!B2:C110,{2}, FALSE)))</f>
      </c>
      <c r="G1653" s="1">
        <v>14268</v>
      </c>
      <c r="H1653" s="1" t="s">
        <v>1442</v>
      </c>
      <c r="I1653" s="10" t="s">
        <v>4379</v>
      </c>
      <c r="J1653" s="1">
        <f>VLOOKUP(G1653,Sku_Consolidated!A2:C957, 3, FALSE)</f>
      </c>
      <c r="K1653" s="10">
        <f>IF(J1653="PACK", I1653, 0)</f>
      </c>
      <c r="L1653" s="10">
        <f>IF(J1653="KG", I1653, I1653 * VLOOKUP(G1653,Sku_Consolidated!A2:U957,21,FALSE))</f>
      </c>
      <c r="M1653" s="10" t="s">
        <v>37</v>
      </c>
      <c r="N1653" s="11" t="s">
        <v>4380</v>
      </c>
      <c r="O1653" s="10" t="s">
        <v>4381</v>
      </c>
      <c r="P1653" s="10">
        <f>N1653 - O1653</f>
      </c>
      <c r="Q1653" s="1">
        <f>VLOOKUP(G1653,Sku_Consolidated!A2:G957,7, FALSE)</f>
      </c>
      <c r="R1653" s="1">
        <f>IF(IFERROR(VLOOKUP(E1653,Store_Showcase!B2:H144,7, FALSE), TRUE)=TRUE, IF(IFERROR(VLOOKUP(E1653,Store_SRP!B2:H110,7, FALSE), TRUE)=TRUE,VLOOKUP(E1653,Store_VAM!B2:H273,7, FALSE),VLOOKUP(E1653,Store_SRP!B2:H110,7, FALSE)), VLOOKUP(E1653,Store_Showcase!B2:H144,7, FALSE))</f>
      </c>
      <c r="S1653" s="1">
        <f>IF(IFERROR(VLOOKUP(E1653,Store_Showcase!B2:I144,8, FALSE), TRUE)=TRUE, IF(IFERROR(VLOOKUP(E1653,Store_SRP!B2:I110,8, FALSE), TRUE)=TRUE,VLOOKUP(E1653,Store_VAM!B2:I273,8, FALSE),VLOOKUP(E1653,Store_SRP!B2:I110,8, FALSE)), VLOOKUP(E1653,Store_Showcase!B2:I144,8, FALSE))</f>
      </c>
      <c r="T1653" s="1">
        <f>VLOOKUP(G1653,Sku_Consolidated!A2:R957,18,FALSE)</f>
      </c>
      <c r="U1653" s="1" t="s">
        <v>4375</v>
      </c>
      <c r="V1653" s="1">
        <f>IF(VLOOKUP(G1653,Sku_Consolidated!A2:S957,19,FALSE)="SHOWCASE", VLOOKUP(E1653,Store_Showcase!B2:L144,11, FALSE), IF(VLOOKUP(G1653,Sku_Consolidated!A2:S957,19,FALSE)="VAM",VLOOKUP(E1653,Store_VAM!B2:L273,11, FALSE),VLOOKUP(E1653,Store_SRP!B2:L110,11, FALSE)))</f>
      </c>
      <c r="W1653" s="1">
        <f>VLOOKUP(G1653,Sku_Consolidated!A2:W957,11,FALSE)</f>
      </c>
      <c r="X1653" s="1">
        <f>VLOOKUP(G1653,Sku_Consolidated!A2:H957,8,FALSE)</f>
      </c>
      <c r="Y1653" s="1">
        <f>VLOOKUP(G1653,Sku_Consolidated!A2:I957,9,FALSE)</f>
      </c>
      <c r="Z1653" s="1" t="s">
        <v>41</v>
      </c>
      <c r="AA1653" s="1">
        <f>VLOOKUP(G1653,Sku_Consolidated!A2:E957,5,FALSE)</f>
      </c>
      <c r="AB1653" s="1">
        <f>IF(VLOOKUP(G1653,Sku_Consolidated!A2:S957,19,FALSE)="SHOWCASE", VLOOKUP(E1653,Store_Showcase!B2:N144,13, FALSE), IF(VLOOKUP(G1653,Sku_Consolidated!A2:S957,19,FALSE)="VAM",VLOOKUP(E1653,Store_VAM!B2:N273,13, FALSE),VLOOKUP(E1653,Store_SRP!B2:N110,13, FALSE)))</f>
      </c>
      <c r="AC1653" s="1">
        <f>IF(IFERROR(AB1653,TRUE)=TRUE, "-","OK")</f>
      </c>
      <c r="AD1653" s="11" t="s">
        <v>37</v>
      </c>
      <c r="AE1653" s="11" t="s">
        <v>37</v>
      </c>
      <c r="AF1653" s="1">
        <f>IF(IFERROR(VLOOKUP(E1653,Store_Showcase!B2:H144,{5}, FALSE), TRUE)=TRUE, IF(IFERROR(VLOOKUP(E1653,Store_SRP!B2:H110,{5}, FALSE), TRUE)=TRUE,VLOOKUP(E1653,Store_VAM!B2:H273,{5}, FALSE),VLOOKUP(E1653,Store_SRP!B2:H110,{5}, FALSE)), VLOOKUP(E1653,Store_Showcase!B2:H144,{5}, FALSE))</f>
      </c>
      <c r="AG1653" s="1">
        <f>IF(IFERROR(VLOOKUP(E1653,Store_Showcase!B2:H144,{6}, FALSE), TRUE)=TRUE, IF(IFERROR(VLOOKUP(E1653,Store_SRP!B2:H110,{6}, FALSE), TRUE)=TRUE,VLOOKUP(E1653,Store_VAM!B2:H273,{6}, FALSE),VLOOKUP(E1653,Store_SRP!B2:H110,{6}, FALSE)), VLOOKUP(E1653,Store_Showcase!B2:H144,{6}, FALSE))</f>
      </c>
      <c r="AH1653" s="1">
        <f>VLOOKUP(G1653,Sku_Consolidated!A2:R957,18,FALSE)</f>
      </c>
      <c r="AI1653" s="1">
        <f>VLOOKUP(G1653,Sku_Consolidated!A2:S957,19,FALSE)</f>
      </c>
      <c r="AJ1653" s="1">
        <f>VLOOKUP(G1653,Sku_Consolidated!A2:T957,20,FALSE)</f>
      </c>
    </row>
    <row r="1654" spans="1:36" x14ac:dyDescent="0.25">
      <c r="A1654" s="1">
        <v>2024</v>
      </c>
      <c r="B1654" s="1" t="s">
        <v>31</v>
      </c>
      <c r="C1654" s="1" t="s">
        <v>32</v>
      </c>
      <c r="D1654" s="1" t="s">
        <v>33</v>
      </c>
      <c r="E1654" s="9" t="s">
        <v>628</v>
      </c>
      <c r="F1654" s="1">
        <f>IF(VLOOKUP(G1654,Sku_Consolidated!A2:S957,{19},FALSE)="SHOWCASE", VLOOKUP(E1654,Store_Showcase!B2:C144,{2}, FALSE), IF(VLOOKUP(G1654,Sku_Consolidated!A2:S957,{19},FALSE)="VAM",VLOOKUP(E1654,Store_VAM!B2:C273,{2}, FALSE),VLOOKUP(E1654,Store_SRP!B2:C110,{2}, FALSE)))</f>
      </c>
      <c r="G1654" s="1">
        <v>14269</v>
      </c>
      <c r="H1654" s="1" t="s">
        <v>1446</v>
      </c>
      <c r="I1654" s="10" t="s">
        <v>4382</v>
      </c>
      <c r="J1654" s="1">
        <f>VLOOKUP(G1654,Sku_Consolidated!A2:C957, 3, FALSE)</f>
      </c>
      <c r="K1654" s="10">
        <f>IF(J1654="PACK", I1654, 0)</f>
      </c>
      <c r="L1654" s="10">
        <f>IF(J1654="KG", I1654, I1654 * VLOOKUP(G1654,Sku_Consolidated!A2:U957,21,FALSE))</f>
      </c>
      <c r="M1654" s="10" t="s">
        <v>37</v>
      </c>
      <c r="N1654" s="11" t="s">
        <v>4383</v>
      </c>
      <c r="O1654" s="10" t="s">
        <v>4384</v>
      </c>
      <c r="P1654" s="10">
        <f>N1654 - O1654</f>
      </c>
      <c r="Q1654" s="1">
        <f>VLOOKUP(G1654,Sku_Consolidated!A2:G957,7, FALSE)</f>
      </c>
      <c r="R1654" s="1">
        <f>IF(IFERROR(VLOOKUP(E1654,Store_Showcase!B2:H144,7, FALSE), TRUE)=TRUE, IF(IFERROR(VLOOKUP(E1654,Store_SRP!B2:H110,7, FALSE), TRUE)=TRUE,VLOOKUP(E1654,Store_VAM!B2:H273,7, FALSE),VLOOKUP(E1654,Store_SRP!B2:H110,7, FALSE)), VLOOKUP(E1654,Store_Showcase!B2:H144,7, FALSE))</f>
      </c>
      <c r="S1654" s="1">
        <f>IF(IFERROR(VLOOKUP(E1654,Store_Showcase!B2:I144,8, FALSE), TRUE)=TRUE, IF(IFERROR(VLOOKUP(E1654,Store_SRP!B2:I110,8, FALSE), TRUE)=TRUE,VLOOKUP(E1654,Store_VAM!B2:I273,8, FALSE),VLOOKUP(E1654,Store_SRP!B2:I110,8, FALSE)), VLOOKUP(E1654,Store_Showcase!B2:I144,8, FALSE))</f>
      </c>
      <c r="T1654" s="1">
        <f>VLOOKUP(G1654,Sku_Consolidated!A2:R957,18,FALSE)</f>
      </c>
      <c r="U1654" s="1" t="s">
        <v>4375</v>
      </c>
      <c r="V1654" s="1">
        <f>IF(VLOOKUP(G1654,Sku_Consolidated!A2:S957,19,FALSE)="SHOWCASE", VLOOKUP(E1654,Store_Showcase!B2:L144,11, FALSE), IF(VLOOKUP(G1654,Sku_Consolidated!A2:S957,19,FALSE)="VAM",VLOOKUP(E1654,Store_VAM!B2:L273,11, FALSE),VLOOKUP(E1654,Store_SRP!B2:L110,11, FALSE)))</f>
      </c>
      <c r="W1654" s="1">
        <f>VLOOKUP(G1654,Sku_Consolidated!A2:W957,11,FALSE)</f>
      </c>
      <c r="X1654" s="1">
        <f>VLOOKUP(G1654,Sku_Consolidated!A2:H957,8,FALSE)</f>
      </c>
      <c r="Y1654" s="1">
        <f>VLOOKUP(G1654,Sku_Consolidated!A2:I957,9,FALSE)</f>
      </c>
      <c r="Z1654" s="1" t="s">
        <v>41</v>
      </c>
      <c r="AA1654" s="1">
        <f>VLOOKUP(G1654,Sku_Consolidated!A2:E957,5,FALSE)</f>
      </c>
      <c r="AB1654" s="1">
        <f>IF(VLOOKUP(G1654,Sku_Consolidated!A2:S957,19,FALSE)="SHOWCASE", VLOOKUP(E1654,Store_Showcase!B2:N144,13, FALSE), IF(VLOOKUP(G1654,Sku_Consolidated!A2:S957,19,FALSE)="VAM",VLOOKUP(E1654,Store_VAM!B2:N273,13, FALSE),VLOOKUP(E1654,Store_SRP!B2:N110,13, FALSE)))</f>
      </c>
      <c r="AC1654" s="1">
        <f>IF(IFERROR(AB1654,TRUE)=TRUE, "-","OK")</f>
      </c>
      <c r="AD1654" s="11" t="s">
        <v>37</v>
      </c>
      <c r="AE1654" s="11" t="s">
        <v>37</v>
      </c>
      <c r="AF1654" s="1">
        <f>IF(IFERROR(VLOOKUP(E1654,Store_Showcase!B2:H144,{5}, FALSE), TRUE)=TRUE, IF(IFERROR(VLOOKUP(E1654,Store_SRP!B2:H110,{5}, FALSE), TRUE)=TRUE,VLOOKUP(E1654,Store_VAM!B2:H273,{5}, FALSE),VLOOKUP(E1654,Store_SRP!B2:H110,{5}, FALSE)), VLOOKUP(E1654,Store_Showcase!B2:H144,{5}, FALSE))</f>
      </c>
      <c r="AG1654" s="1">
        <f>IF(IFERROR(VLOOKUP(E1654,Store_Showcase!B2:H144,{6}, FALSE), TRUE)=TRUE, IF(IFERROR(VLOOKUP(E1654,Store_SRP!B2:H110,{6}, FALSE), TRUE)=TRUE,VLOOKUP(E1654,Store_VAM!B2:H273,{6}, FALSE),VLOOKUP(E1654,Store_SRP!B2:H110,{6}, FALSE)), VLOOKUP(E1654,Store_Showcase!B2:H144,{6}, FALSE))</f>
      </c>
      <c r="AH1654" s="1">
        <f>VLOOKUP(G1654,Sku_Consolidated!A2:R957,18,FALSE)</f>
      </c>
      <c r="AI1654" s="1">
        <f>VLOOKUP(G1654,Sku_Consolidated!A2:S957,19,FALSE)</f>
      </c>
      <c r="AJ1654" s="1">
        <f>VLOOKUP(G1654,Sku_Consolidated!A2:T957,20,FALSE)</f>
      </c>
    </row>
    <row r="1655" spans="1:36" x14ac:dyDescent="0.25">
      <c r="A1655" s="1">
        <v>2024</v>
      </c>
      <c r="B1655" s="1" t="s">
        <v>31</v>
      </c>
      <c r="C1655" s="1" t="s">
        <v>32</v>
      </c>
      <c r="D1655" s="1" t="s">
        <v>33</v>
      </c>
      <c r="E1655" s="9" t="s">
        <v>628</v>
      </c>
      <c r="F1655" s="1">
        <f>IF(VLOOKUP(G1655,Sku_Consolidated!A2:S957,{19},FALSE)="SHOWCASE", VLOOKUP(E1655,Store_Showcase!B2:C144,{2}, FALSE), IF(VLOOKUP(G1655,Sku_Consolidated!A2:S957,{19},FALSE)="VAM",VLOOKUP(E1655,Store_VAM!B2:C273,{2}, FALSE),VLOOKUP(E1655,Store_SRP!B2:C110,{2}, FALSE)))</f>
      </c>
      <c r="G1655" s="1">
        <v>14270</v>
      </c>
      <c r="H1655" s="1" t="s">
        <v>1450</v>
      </c>
      <c r="I1655" s="10" t="s">
        <v>4385</v>
      </c>
      <c r="J1655" s="1">
        <f>VLOOKUP(G1655,Sku_Consolidated!A2:C957, 3, FALSE)</f>
      </c>
      <c r="K1655" s="10">
        <f>IF(J1655="PACK", I1655, 0)</f>
      </c>
      <c r="L1655" s="10">
        <f>IF(J1655="KG", I1655, I1655 * VLOOKUP(G1655,Sku_Consolidated!A2:U957,21,FALSE))</f>
      </c>
      <c r="M1655" s="10" t="s">
        <v>37</v>
      </c>
      <c r="N1655" s="11" t="s">
        <v>4386</v>
      </c>
      <c r="O1655" s="10" t="s">
        <v>4387</v>
      </c>
      <c r="P1655" s="10">
        <f>N1655 - O1655</f>
      </c>
      <c r="Q1655" s="1">
        <f>VLOOKUP(G1655,Sku_Consolidated!A2:G957,7, FALSE)</f>
      </c>
      <c r="R1655" s="1">
        <f>IF(IFERROR(VLOOKUP(E1655,Store_Showcase!B2:H144,7, FALSE), TRUE)=TRUE, IF(IFERROR(VLOOKUP(E1655,Store_SRP!B2:H110,7, FALSE), TRUE)=TRUE,VLOOKUP(E1655,Store_VAM!B2:H273,7, FALSE),VLOOKUP(E1655,Store_SRP!B2:H110,7, FALSE)), VLOOKUP(E1655,Store_Showcase!B2:H144,7, FALSE))</f>
      </c>
      <c r="S1655" s="1">
        <f>IF(IFERROR(VLOOKUP(E1655,Store_Showcase!B2:I144,8, FALSE), TRUE)=TRUE, IF(IFERROR(VLOOKUP(E1655,Store_SRP!B2:I110,8, FALSE), TRUE)=TRUE,VLOOKUP(E1655,Store_VAM!B2:I273,8, FALSE),VLOOKUP(E1655,Store_SRP!B2:I110,8, FALSE)), VLOOKUP(E1655,Store_Showcase!B2:I144,8, FALSE))</f>
      </c>
      <c r="T1655" s="1">
        <f>VLOOKUP(G1655,Sku_Consolidated!A2:R957,18,FALSE)</f>
      </c>
      <c r="U1655" s="1" t="s">
        <v>4375</v>
      </c>
      <c r="V1655" s="1">
        <f>IF(VLOOKUP(G1655,Sku_Consolidated!A2:S957,19,FALSE)="SHOWCASE", VLOOKUP(E1655,Store_Showcase!B2:L144,11, FALSE), IF(VLOOKUP(G1655,Sku_Consolidated!A2:S957,19,FALSE)="VAM",VLOOKUP(E1655,Store_VAM!B2:L273,11, FALSE),VLOOKUP(E1655,Store_SRP!B2:L110,11, FALSE)))</f>
      </c>
      <c r="W1655" s="1">
        <f>VLOOKUP(G1655,Sku_Consolidated!A2:W957,11,FALSE)</f>
      </c>
      <c r="X1655" s="1">
        <f>VLOOKUP(G1655,Sku_Consolidated!A2:H957,8,FALSE)</f>
      </c>
      <c r="Y1655" s="1">
        <f>VLOOKUP(G1655,Sku_Consolidated!A2:I957,9,FALSE)</f>
      </c>
      <c r="Z1655" s="1" t="s">
        <v>41</v>
      </c>
      <c r="AA1655" s="1">
        <f>VLOOKUP(G1655,Sku_Consolidated!A2:E957,5,FALSE)</f>
      </c>
      <c r="AB1655" s="1">
        <f>IF(VLOOKUP(G1655,Sku_Consolidated!A2:S957,19,FALSE)="SHOWCASE", VLOOKUP(E1655,Store_Showcase!B2:N144,13, FALSE), IF(VLOOKUP(G1655,Sku_Consolidated!A2:S957,19,FALSE)="VAM",VLOOKUP(E1655,Store_VAM!B2:N273,13, FALSE),VLOOKUP(E1655,Store_SRP!B2:N110,13, FALSE)))</f>
      </c>
      <c r="AC1655" s="1">
        <f>IF(IFERROR(AB1655,TRUE)=TRUE, "-","OK")</f>
      </c>
      <c r="AD1655" s="11" t="s">
        <v>37</v>
      </c>
      <c r="AE1655" s="11" t="s">
        <v>37</v>
      </c>
      <c r="AF1655" s="1">
        <f>IF(IFERROR(VLOOKUP(E1655,Store_Showcase!B2:H144,{5}, FALSE), TRUE)=TRUE, IF(IFERROR(VLOOKUP(E1655,Store_SRP!B2:H110,{5}, FALSE), TRUE)=TRUE,VLOOKUP(E1655,Store_VAM!B2:H273,{5}, FALSE),VLOOKUP(E1655,Store_SRP!B2:H110,{5}, FALSE)), VLOOKUP(E1655,Store_Showcase!B2:H144,{5}, FALSE))</f>
      </c>
      <c r="AG1655" s="1">
        <f>IF(IFERROR(VLOOKUP(E1655,Store_Showcase!B2:H144,{6}, FALSE), TRUE)=TRUE, IF(IFERROR(VLOOKUP(E1655,Store_SRP!B2:H110,{6}, FALSE), TRUE)=TRUE,VLOOKUP(E1655,Store_VAM!B2:H273,{6}, FALSE),VLOOKUP(E1655,Store_SRP!B2:H110,{6}, FALSE)), VLOOKUP(E1655,Store_Showcase!B2:H144,{6}, FALSE))</f>
      </c>
      <c r="AH1655" s="1">
        <f>VLOOKUP(G1655,Sku_Consolidated!A2:R957,18,FALSE)</f>
      </c>
      <c r="AI1655" s="1">
        <f>VLOOKUP(G1655,Sku_Consolidated!A2:S957,19,FALSE)</f>
      </c>
      <c r="AJ1655" s="1">
        <f>VLOOKUP(G1655,Sku_Consolidated!A2:T957,20,FALSE)</f>
      </c>
    </row>
    <row r="1656" spans="1:36" x14ac:dyDescent="0.25">
      <c r="A1656" s="1">
        <v>2024</v>
      </c>
      <c r="B1656" s="1" t="s">
        <v>31</v>
      </c>
      <c r="C1656" s="1" t="s">
        <v>32</v>
      </c>
      <c r="D1656" s="1" t="s">
        <v>33</v>
      </c>
      <c r="E1656" s="9" t="s">
        <v>628</v>
      </c>
      <c r="F1656" s="1">
        <f>IF(VLOOKUP(G1656,Sku_Consolidated!A2:S957,{19},FALSE)="SHOWCASE", VLOOKUP(E1656,Store_Showcase!B2:C144,{2}, FALSE), IF(VLOOKUP(G1656,Sku_Consolidated!A2:S957,{19},FALSE)="VAM",VLOOKUP(E1656,Store_VAM!B2:C273,{2}, FALSE),VLOOKUP(E1656,Store_SRP!B2:C110,{2}, FALSE)))</f>
      </c>
      <c r="G1656" s="1">
        <v>14275</v>
      </c>
      <c r="H1656" s="1" t="s">
        <v>1454</v>
      </c>
      <c r="I1656" s="10" t="s">
        <v>4388</v>
      </c>
      <c r="J1656" s="1">
        <f>VLOOKUP(G1656,Sku_Consolidated!A2:C957, 3, FALSE)</f>
      </c>
      <c r="K1656" s="10">
        <f>IF(J1656="PACK", I1656, 0)</f>
      </c>
      <c r="L1656" s="10">
        <f>IF(J1656="KG", I1656, I1656 * VLOOKUP(G1656,Sku_Consolidated!A2:U957,21,FALSE))</f>
      </c>
      <c r="M1656" s="10" t="s">
        <v>37</v>
      </c>
      <c r="N1656" s="11" t="s">
        <v>4389</v>
      </c>
      <c r="O1656" s="10" t="s">
        <v>4390</v>
      </c>
      <c r="P1656" s="10">
        <f>N1656 - O1656</f>
      </c>
      <c r="Q1656" s="1">
        <f>VLOOKUP(G1656,Sku_Consolidated!A2:G957,7, FALSE)</f>
      </c>
      <c r="R1656" s="1">
        <f>IF(IFERROR(VLOOKUP(E1656,Store_Showcase!B2:H144,7, FALSE), TRUE)=TRUE, IF(IFERROR(VLOOKUP(E1656,Store_SRP!B2:H110,7, FALSE), TRUE)=TRUE,VLOOKUP(E1656,Store_VAM!B2:H273,7, FALSE),VLOOKUP(E1656,Store_SRP!B2:H110,7, FALSE)), VLOOKUP(E1656,Store_Showcase!B2:H144,7, FALSE))</f>
      </c>
      <c r="S1656" s="1">
        <f>IF(IFERROR(VLOOKUP(E1656,Store_Showcase!B2:I144,8, FALSE), TRUE)=TRUE, IF(IFERROR(VLOOKUP(E1656,Store_SRP!B2:I110,8, FALSE), TRUE)=TRUE,VLOOKUP(E1656,Store_VAM!B2:I273,8, FALSE),VLOOKUP(E1656,Store_SRP!B2:I110,8, FALSE)), VLOOKUP(E1656,Store_Showcase!B2:I144,8, FALSE))</f>
      </c>
      <c r="T1656" s="1">
        <f>VLOOKUP(G1656,Sku_Consolidated!A2:R957,18,FALSE)</f>
      </c>
      <c r="U1656" s="1" t="s">
        <v>4375</v>
      </c>
      <c r="V1656" s="1">
        <f>IF(VLOOKUP(G1656,Sku_Consolidated!A2:S957,19,FALSE)="SHOWCASE", VLOOKUP(E1656,Store_Showcase!B2:L144,11, FALSE), IF(VLOOKUP(G1656,Sku_Consolidated!A2:S957,19,FALSE)="VAM",VLOOKUP(E1656,Store_VAM!B2:L273,11, FALSE),VLOOKUP(E1656,Store_SRP!B2:L110,11, FALSE)))</f>
      </c>
      <c r="W1656" s="1">
        <f>VLOOKUP(G1656,Sku_Consolidated!A2:W957,11,FALSE)</f>
      </c>
      <c r="X1656" s="1">
        <f>VLOOKUP(G1656,Sku_Consolidated!A2:H957,8,FALSE)</f>
      </c>
      <c r="Y1656" s="1">
        <f>VLOOKUP(G1656,Sku_Consolidated!A2:I957,9,FALSE)</f>
      </c>
      <c r="Z1656" s="1" t="s">
        <v>41</v>
      </c>
      <c r="AA1656" s="1">
        <f>VLOOKUP(G1656,Sku_Consolidated!A2:E957,5,FALSE)</f>
      </c>
      <c r="AB1656" s="1">
        <f>IF(VLOOKUP(G1656,Sku_Consolidated!A2:S957,19,FALSE)="SHOWCASE", VLOOKUP(E1656,Store_Showcase!B2:N144,13, FALSE), IF(VLOOKUP(G1656,Sku_Consolidated!A2:S957,19,FALSE)="VAM",VLOOKUP(E1656,Store_VAM!B2:N273,13, FALSE),VLOOKUP(E1656,Store_SRP!B2:N110,13, FALSE)))</f>
      </c>
      <c r="AC1656" s="1">
        <f>IF(IFERROR(AB1656,TRUE)=TRUE, "-","OK")</f>
      </c>
      <c r="AD1656" s="11" t="s">
        <v>37</v>
      </c>
      <c r="AE1656" s="11" t="s">
        <v>37</v>
      </c>
      <c r="AF1656" s="1">
        <f>IF(IFERROR(VLOOKUP(E1656,Store_Showcase!B2:H144,{5}, FALSE), TRUE)=TRUE, IF(IFERROR(VLOOKUP(E1656,Store_SRP!B2:H110,{5}, FALSE), TRUE)=TRUE,VLOOKUP(E1656,Store_VAM!B2:H273,{5}, FALSE),VLOOKUP(E1656,Store_SRP!B2:H110,{5}, FALSE)), VLOOKUP(E1656,Store_Showcase!B2:H144,{5}, FALSE))</f>
      </c>
      <c r="AG1656" s="1">
        <f>IF(IFERROR(VLOOKUP(E1656,Store_Showcase!B2:H144,{6}, FALSE), TRUE)=TRUE, IF(IFERROR(VLOOKUP(E1656,Store_SRP!B2:H110,{6}, FALSE), TRUE)=TRUE,VLOOKUP(E1656,Store_VAM!B2:H273,{6}, FALSE),VLOOKUP(E1656,Store_SRP!B2:H110,{6}, FALSE)), VLOOKUP(E1656,Store_Showcase!B2:H144,{6}, FALSE))</f>
      </c>
      <c r="AH1656" s="1">
        <f>VLOOKUP(G1656,Sku_Consolidated!A2:R957,18,FALSE)</f>
      </c>
      <c r="AI1656" s="1">
        <f>VLOOKUP(G1656,Sku_Consolidated!A2:S957,19,FALSE)</f>
      </c>
      <c r="AJ1656" s="1">
        <f>VLOOKUP(G1656,Sku_Consolidated!A2:T957,20,FALSE)</f>
      </c>
    </row>
    <row r="1657" spans="1:36" x14ac:dyDescent="0.25">
      <c r="A1657" s="1">
        <v>2024</v>
      </c>
      <c r="B1657" s="1" t="s">
        <v>31</v>
      </c>
      <c r="C1657" s="1" t="s">
        <v>32</v>
      </c>
      <c r="D1657" s="1" t="s">
        <v>33</v>
      </c>
      <c r="E1657" s="9" t="s">
        <v>628</v>
      </c>
      <c r="F1657" s="1">
        <f>IF(VLOOKUP(G1657,Sku_Consolidated!A2:S957,{19},FALSE)="SHOWCASE", VLOOKUP(E1657,Store_Showcase!B2:C144,{2}, FALSE), IF(VLOOKUP(G1657,Sku_Consolidated!A2:S957,{19},FALSE)="VAM",VLOOKUP(E1657,Store_VAM!B2:C273,{2}, FALSE),VLOOKUP(E1657,Store_SRP!B2:C110,{2}, FALSE)))</f>
      </c>
      <c r="G1657" s="1">
        <v>14280</v>
      </c>
      <c r="H1657" s="1" t="s">
        <v>1458</v>
      </c>
      <c r="I1657" s="10" t="s">
        <v>3925</v>
      </c>
      <c r="J1657" s="1">
        <f>VLOOKUP(G1657,Sku_Consolidated!A2:C957, 3, FALSE)</f>
      </c>
      <c r="K1657" s="10">
        <f>IF(J1657="PACK", I1657, 0)</f>
      </c>
      <c r="L1657" s="10">
        <f>IF(J1657="KG", I1657, I1657 * VLOOKUP(G1657,Sku_Consolidated!A2:U957,21,FALSE))</f>
      </c>
      <c r="M1657" s="10" t="s">
        <v>37</v>
      </c>
      <c r="N1657" s="11" t="s">
        <v>4391</v>
      </c>
      <c r="O1657" s="10" t="s">
        <v>4392</v>
      </c>
      <c r="P1657" s="10">
        <f>N1657 - O1657</f>
      </c>
      <c r="Q1657" s="1">
        <f>VLOOKUP(G1657,Sku_Consolidated!A2:G957,7, FALSE)</f>
      </c>
      <c r="R1657" s="1">
        <f>IF(IFERROR(VLOOKUP(E1657,Store_Showcase!B2:H144,7, FALSE), TRUE)=TRUE, IF(IFERROR(VLOOKUP(E1657,Store_SRP!B2:H110,7, FALSE), TRUE)=TRUE,VLOOKUP(E1657,Store_VAM!B2:H273,7, FALSE),VLOOKUP(E1657,Store_SRP!B2:H110,7, FALSE)), VLOOKUP(E1657,Store_Showcase!B2:H144,7, FALSE))</f>
      </c>
      <c r="S1657" s="1">
        <f>IF(IFERROR(VLOOKUP(E1657,Store_Showcase!B2:I144,8, FALSE), TRUE)=TRUE, IF(IFERROR(VLOOKUP(E1657,Store_SRP!B2:I110,8, FALSE), TRUE)=TRUE,VLOOKUP(E1657,Store_VAM!B2:I273,8, FALSE),VLOOKUP(E1657,Store_SRP!B2:I110,8, FALSE)), VLOOKUP(E1657,Store_Showcase!B2:I144,8, FALSE))</f>
      </c>
      <c r="T1657" s="1">
        <f>VLOOKUP(G1657,Sku_Consolidated!A2:R957,18,FALSE)</f>
      </c>
      <c r="U1657" s="1" t="s">
        <v>4375</v>
      </c>
      <c r="V1657" s="1">
        <f>IF(VLOOKUP(G1657,Sku_Consolidated!A2:S957,19,FALSE)="SHOWCASE", VLOOKUP(E1657,Store_Showcase!B2:L144,11, FALSE), IF(VLOOKUP(G1657,Sku_Consolidated!A2:S957,19,FALSE)="VAM",VLOOKUP(E1657,Store_VAM!B2:L273,11, FALSE),VLOOKUP(E1657,Store_SRP!B2:L110,11, FALSE)))</f>
      </c>
      <c r="W1657" s="1">
        <f>VLOOKUP(G1657,Sku_Consolidated!A2:W957,11,FALSE)</f>
      </c>
      <c r="X1657" s="1">
        <f>VLOOKUP(G1657,Sku_Consolidated!A2:H957,8,FALSE)</f>
      </c>
      <c r="Y1657" s="1">
        <f>VLOOKUP(G1657,Sku_Consolidated!A2:I957,9,FALSE)</f>
      </c>
      <c r="Z1657" s="1" t="s">
        <v>41</v>
      </c>
      <c r="AA1657" s="1">
        <f>VLOOKUP(G1657,Sku_Consolidated!A2:E957,5,FALSE)</f>
      </c>
      <c r="AB1657" s="1">
        <f>IF(VLOOKUP(G1657,Sku_Consolidated!A2:S957,19,FALSE)="SHOWCASE", VLOOKUP(E1657,Store_Showcase!B2:N144,13, FALSE), IF(VLOOKUP(G1657,Sku_Consolidated!A2:S957,19,FALSE)="VAM",VLOOKUP(E1657,Store_VAM!B2:N273,13, FALSE),VLOOKUP(E1657,Store_SRP!B2:N110,13, FALSE)))</f>
      </c>
      <c r="AC1657" s="1">
        <f>IF(IFERROR(AB1657,TRUE)=TRUE, "-","OK")</f>
      </c>
      <c r="AD1657" s="11" t="s">
        <v>37</v>
      </c>
      <c r="AE1657" s="11" t="s">
        <v>37</v>
      </c>
      <c r="AF1657" s="1">
        <f>IF(IFERROR(VLOOKUP(E1657,Store_Showcase!B2:H144,{5}, FALSE), TRUE)=TRUE, IF(IFERROR(VLOOKUP(E1657,Store_SRP!B2:H110,{5}, FALSE), TRUE)=TRUE,VLOOKUP(E1657,Store_VAM!B2:H273,{5}, FALSE),VLOOKUP(E1657,Store_SRP!B2:H110,{5}, FALSE)), VLOOKUP(E1657,Store_Showcase!B2:H144,{5}, FALSE))</f>
      </c>
      <c r="AG1657" s="1">
        <f>IF(IFERROR(VLOOKUP(E1657,Store_Showcase!B2:H144,{6}, FALSE), TRUE)=TRUE, IF(IFERROR(VLOOKUP(E1657,Store_SRP!B2:H110,{6}, FALSE), TRUE)=TRUE,VLOOKUP(E1657,Store_VAM!B2:H273,{6}, FALSE),VLOOKUP(E1657,Store_SRP!B2:H110,{6}, FALSE)), VLOOKUP(E1657,Store_Showcase!B2:H144,{6}, FALSE))</f>
      </c>
      <c r="AH1657" s="1">
        <f>VLOOKUP(G1657,Sku_Consolidated!A2:R957,18,FALSE)</f>
      </c>
      <c r="AI1657" s="1">
        <f>VLOOKUP(G1657,Sku_Consolidated!A2:S957,19,FALSE)</f>
      </c>
      <c r="AJ1657" s="1">
        <f>VLOOKUP(G1657,Sku_Consolidated!A2:T957,20,FALSE)</f>
      </c>
    </row>
    <row r="1658" spans="1:36" x14ac:dyDescent="0.25">
      <c r="A1658" s="1">
        <v>2024</v>
      </c>
      <c r="B1658" s="1" t="s">
        <v>31</v>
      </c>
      <c r="C1658" s="1" t="s">
        <v>32</v>
      </c>
      <c r="D1658" s="1" t="s">
        <v>33</v>
      </c>
      <c r="E1658" s="9" t="s">
        <v>628</v>
      </c>
      <c r="F1658" s="1">
        <f>IF(VLOOKUP(G1658,Sku_Consolidated!A2:S957,{19},FALSE)="SHOWCASE", VLOOKUP(E1658,Store_Showcase!B2:C144,{2}, FALSE), IF(VLOOKUP(G1658,Sku_Consolidated!A2:S957,{19},FALSE)="VAM",VLOOKUP(E1658,Store_VAM!B2:C273,{2}, FALSE),VLOOKUP(E1658,Store_SRP!B2:C110,{2}, FALSE)))</f>
      </c>
      <c r="G1658" s="1">
        <v>14281</v>
      </c>
      <c r="H1658" s="1" t="s">
        <v>1621</v>
      </c>
      <c r="I1658" s="10" t="s">
        <v>3720</v>
      </c>
      <c r="J1658" s="1">
        <f>VLOOKUP(G1658,Sku_Consolidated!A2:C957, 3, FALSE)</f>
      </c>
      <c r="K1658" s="10">
        <f>IF(J1658="PACK", I1658, 0)</f>
      </c>
      <c r="L1658" s="10">
        <f>IF(J1658="KG", I1658, I1658 * VLOOKUP(G1658,Sku_Consolidated!A2:U957,21,FALSE))</f>
      </c>
      <c r="M1658" s="10" t="s">
        <v>37</v>
      </c>
      <c r="N1658" s="11" t="s">
        <v>4393</v>
      </c>
      <c r="O1658" s="10" t="s">
        <v>4394</v>
      </c>
      <c r="P1658" s="10">
        <f>N1658 - O1658</f>
      </c>
      <c r="Q1658" s="1">
        <f>VLOOKUP(G1658,Sku_Consolidated!A2:G957,7, FALSE)</f>
      </c>
      <c r="R1658" s="1">
        <f>IF(IFERROR(VLOOKUP(E1658,Store_Showcase!B2:H144,7, FALSE), TRUE)=TRUE, IF(IFERROR(VLOOKUP(E1658,Store_SRP!B2:H110,7, FALSE), TRUE)=TRUE,VLOOKUP(E1658,Store_VAM!B2:H273,7, FALSE),VLOOKUP(E1658,Store_SRP!B2:H110,7, FALSE)), VLOOKUP(E1658,Store_Showcase!B2:H144,7, FALSE))</f>
      </c>
      <c r="S1658" s="1">
        <f>IF(IFERROR(VLOOKUP(E1658,Store_Showcase!B2:I144,8, FALSE), TRUE)=TRUE, IF(IFERROR(VLOOKUP(E1658,Store_SRP!B2:I110,8, FALSE), TRUE)=TRUE,VLOOKUP(E1658,Store_VAM!B2:I273,8, FALSE),VLOOKUP(E1658,Store_SRP!B2:I110,8, FALSE)), VLOOKUP(E1658,Store_Showcase!B2:I144,8, FALSE))</f>
      </c>
      <c r="T1658" s="1">
        <f>VLOOKUP(G1658,Sku_Consolidated!A2:R957,18,FALSE)</f>
      </c>
      <c r="U1658" s="1" t="s">
        <v>4375</v>
      </c>
      <c r="V1658" s="1">
        <f>IF(VLOOKUP(G1658,Sku_Consolidated!A2:S957,19,FALSE)="SHOWCASE", VLOOKUP(E1658,Store_Showcase!B2:L144,11, FALSE), IF(VLOOKUP(G1658,Sku_Consolidated!A2:S957,19,FALSE)="VAM",VLOOKUP(E1658,Store_VAM!B2:L273,11, FALSE),VLOOKUP(E1658,Store_SRP!B2:L110,11, FALSE)))</f>
      </c>
      <c r="W1658" s="1">
        <f>VLOOKUP(G1658,Sku_Consolidated!A2:W957,11,FALSE)</f>
      </c>
      <c r="X1658" s="1">
        <f>VLOOKUP(G1658,Sku_Consolidated!A2:H957,8,FALSE)</f>
      </c>
      <c r="Y1658" s="1">
        <f>VLOOKUP(G1658,Sku_Consolidated!A2:I957,9,FALSE)</f>
      </c>
      <c r="Z1658" s="1" t="s">
        <v>41</v>
      </c>
      <c r="AA1658" s="1">
        <f>VLOOKUP(G1658,Sku_Consolidated!A2:E957,5,FALSE)</f>
      </c>
      <c r="AB1658" s="1">
        <f>IF(VLOOKUP(G1658,Sku_Consolidated!A2:S957,19,FALSE)="SHOWCASE", VLOOKUP(E1658,Store_Showcase!B2:N144,13, FALSE), IF(VLOOKUP(G1658,Sku_Consolidated!A2:S957,19,FALSE)="VAM",VLOOKUP(E1658,Store_VAM!B2:N273,13, FALSE),VLOOKUP(E1658,Store_SRP!B2:N110,13, FALSE)))</f>
      </c>
      <c r="AC1658" s="1">
        <f>IF(IFERROR(AB1658,TRUE)=TRUE, "-","OK")</f>
      </c>
      <c r="AD1658" s="11" t="s">
        <v>37</v>
      </c>
      <c r="AE1658" s="11" t="s">
        <v>37</v>
      </c>
      <c r="AF1658" s="1">
        <f>IF(IFERROR(VLOOKUP(E1658,Store_Showcase!B2:H144,{5}, FALSE), TRUE)=TRUE, IF(IFERROR(VLOOKUP(E1658,Store_SRP!B2:H110,{5}, FALSE), TRUE)=TRUE,VLOOKUP(E1658,Store_VAM!B2:H273,{5}, FALSE),VLOOKUP(E1658,Store_SRP!B2:H110,{5}, FALSE)), VLOOKUP(E1658,Store_Showcase!B2:H144,{5}, FALSE))</f>
      </c>
      <c r="AG1658" s="1">
        <f>IF(IFERROR(VLOOKUP(E1658,Store_Showcase!B2:H144,{6}, FALSE), TRUE)=TRUE, IF(IFERROR(VLOOKUP(E1658,Store_SRP!B2:H110,{6}, FALSE), TRUE)=TRUE,VLOOKUP(E1658,Store_VAM!B2:H273,{6}, FALSE),VLOOKUP(E1658,Store_SRP!B2:H110,{6}, FALSE)), VLOOKUP(E1658,Store_Showcase!B2:H144,{6}, FALSE))</f>
      </c>
      <c r="AH1658" s="1">
        <f>VLOOKUP(G1658,Sku_Consolidated!A2:R957,18,FALSE)</f>
      </c>
      <c r="AI1658" s="1">
        <f>VLOOKUP(G1658,Sku_Consolidated!A2:S957,19,FALSE)</f>
      </c>
      <c r="AJ1658" s="1">
        <f>VLOOKUP(G1658,Sku_Consolidated!A2:T957,20,FALSE)</f>
      </c>
    </row>
    <row r="1659" spans="1:36" x14ac:dyDescent="0.25">
      <c r="A1659" s="1">
        <v>2024</v>
      </c>
      <c r="B1659" s="1" t="s">
        <v>31</v>
      </c>
      <c r="C1659" s="1" t="s">
        <v>32</v>
      </c>
      <c r="D1659" s="1" t="s">
        <v>33</v>
      </c>
      <c r="E1659" s="9" t="s">
        <v>386</v>
      </c>
      <c r="F1659" s="1">
        <f>IF(VLOOKUP(G1659,Sku_Consolidated!A2:S957,{19},FALSE)="SHOWCASE", VLOOKUP(E1659,Store_Showcase!B2:C144,{2}, FALSE), IF(VLOOKUP(G1659,Sku_Consolidated!A2:S957,{19},FALSE)="VAM",VLOOKUP(E1659,Store_VAM!B2:C273,{2}, FALSE),VLOOKUP(E1659,Store_SRP!B2:C110,{2}, FALSE)))</f>
      </c>
      <c r="G1659" s="1">
        <v>14266</v>
      </c>
      <c r="H1659" s="1" t="s">
        <v>1433</v>
      </c>
      <c r="I1659" s="10" t="s">
        <v>4395</v>
      </c>
      <c r="J1659" s="1">
        <f>VLOOKUP(G1659,Sku_Consolidated!A2:C957, 3, FALSE)</f>
      </c>
      <c r="K1659" s="10">
        <f>IF(J1659="PACK", I1659, 0)</f>
      </c>
      <c r="L1659" s="10">
        <f>IF(J1659="KG", I1659, I1659 * VLOOKUP(G1659,Sku_Consolidated!A2:U957,21,FALSE))</f>
      </c>
      <c r="M1659" s="10" t="s">
        <v>37</v>
      </c>
      <c r="N1659" s="11" t="s">
        <v>4396</v>
      </c>
      <c r="O1659" s="10" t="s">
        <v>4397</v>
      </c>
      <c r="P1659" s="10">
        <f>N1659 - O1659</f>
      </c>
      <c r="Q1659" s="1">
        <f>VLOOKUP(G1659,Sku_Consolidated!A2:G957,7, FALSE)</f>
      </c>
      <c r="R1659" s="1">
        <f>IF(IFERROR(VLOOKUP(E1659,Store_Showcase!B2:H144,7, FALSE), TRUE)=TRUE, IF(IFERROR(VLOOKUP(E1659,Store_SRP!B2:H110,7, FALSE), TRUE)=TRUE,VLOOKUP(E1659,Store_VAM!B2:H273,7, FALSE),VLOOKUP(E1659,Store_SRP!B2:H110,7, FALSE)), VLOOKUP(E1659,Store_Showcase!B2:H144,7, FALSE))</f>
      </c>
      <c r="S1659" s="1">
        <f>IF(IFERROR(VLOOKUP(E1659,Store_Showcase!B2:I144,8, FALSE), TRUE)=TRUE, IF(IFERROR(VLOOKUP(E1659,Store_SRP!B2:I110,8, FALSE), TRUE)=TRUE,VLOOKUP(E1659,Store_VAM!B2:I273,8, FALSE),VLOOKUP(E1659,Store_SRP!B2:I110,8, FALSE)), VLOOKUP(E1659,Store_Showcase!B2:I144,8, FALSE))</f>
      </c>
      <c r="T1659" s="1">
        <f>VLOOKUP(G1659,Sku_Consolidated!A2:R957,18,FALSE)</f>
      </c>
      <c r="U1659" s="1" t="s">
        <v>4398</v>
      </c>
      <c r="V1659" s="1">
        <f>IF(VLOOKUP(G1659,Sku_Consolidated!A2:S957,19,FALSE)="SHOWCASE", VLOOKUP(E1659,Store_Showcase!B2:L144,11, FALSE), IF(VLOOKUP(G1659,Sku_Consolidated!A2:S957,19,FALSE)="VAM",VLOOKUP(E1659,Store_VAM!B2:L273,11, FALSE),VLOOKUP(E1659,Store_SRP!B2:L110,11, FALSE)))</f>
      </c>
      <c r="W1659" s="1">
        <f>VLOOKUP(G1659,Sku_Consolidated!A2:W957,11,FALSE)</f>
      </c>
      <c r="X1659" s="1">
        <f>VLOOKUP(G1659,Sku_Consolidated!A2:H957,8,FALSE)</f>
      </c>
      <c r="Y1659" s="1">
        <f>VLOOKUP(G1659,Sku_Consolidated!A2:I957,9,FALSE)</f>
      </c>
      <c r="Z1659" s="1" t="s">
        <v>41</v>
      </c>
      <c r="AA1659" s="1">
        <f>VLOOKUP(G1659,Sku_Consolidated!A2:E957,5,FALSE)</f>
      </c>
      <c r="AB1659" s="1">
        <f>IF(VLOOKUP(G1659,Sku_Consolidated!A2:S957,19,FALSE)="SHOWCASE", VLOOKUP(E1659,Store_Showcase!B2:N144,13, FALSE), IF(VLOOKUP(G1659,Sku_Consolidated!A2:S957,19,FALSE)="VAM",VLOOKUP(E1659,Store_VAM!B2:N273,13, FALSE),VLOOKUP(E1659,Store_SRP!B2:N110,13, FALSE)))</f>
      </c>
      <c r="AC1659" s="1">
        <f>IF(IFERROR(AB1659,TRUE)=TRUE, "-","OK")</f>
      </c>
      <c r="AD1659" s="11" t="s">
        <v>37</v>
      </c>
      <c r="AE1659" s="11" t="s">
        <v>37</v>
      </c>
      <c r="AF1659" s="1">
        <f>IF(IFERROR(VLOOKUP(E1659,Store_Showcase!B2:H144,{5}, FALSE), TRUE)=TRUE, IF(IFERROR(VLOOKUP(E1659,Store_SRP!B2:H110,{5}, FALSE), TRUE)=TRUE,VLOOKUP(E1659,Store_VAM!B2:H273,{5}, FALSE),VLOOKUP(E1659,Store_SRP!B2:H110,{5}, FALSE)), VLOOKUP(E1659,Store_Showcase!B2:H144,{5}, FALSE))</f>
      </c>
      <c r="AG1659" s="1">
        <f>IF(IFERROR(VLOOKUP(E1659,Store_Showcase!B2:H144,{6}, FALSE), TRUE)=TRUE, IF(IFERROR(VLOOKUP(E1659,Store_SRP!B2:H110,{6}, FALSE), TRUE)=TRUE,VLOOKUP(E1659,Store_VAM!B2:H273,{6}, FALSE),VLOOKUP(E1659,Store_SRP!B2:H110,{6}, FALSE)), VLOOKUP(E1659,Store_Showcase!B2:H144,{6}, FALSE))</f>
      </c>
      <c r="AH1659" s="1">
        <f>VLOOKUP(G1659,Sku_Consolidated!A2:R957,18,FALSE)</f>
      </c>
      <c r="AI1659" s="1">
        <f>VLOOKUP(G1659,Sku_Consolidated!A2:S957,19,FALSE)</f>
      </c>
      <c r="AJ1659" s="1">
        <f>VLOOKUP(G1659,Sku_Consolidated!A2:T957,20,FALSE)</f>
      </c>
    </row>
    <row r="1660" spans="1:36" x14ac:dyDescent="0.25">
      <c r="A1660" s="1">
        <v>2024</v>
      </c>
      <c r="B1660" s="1" t="s">
        <v>31</v>
      </c>
      <c r="C1660" s="1" t="s">
        <v>32</v>
      </c>
      <c r="D1660" s="1" t="s">
        <v>33</v>
      </c>
      <c r="E1660" s="9" t="s">
        <v>386</v>
      </c>
      <c r="F1660" s="1">
        <f>IF(VLOOKUP(G1660,Sku_Consolidated!A2:S957,{19},FALSE)="SHOWCASE", VLOOKUP(E1660,Store_Showcase!B2:C144,{2}, FALSE), IF(VLOOKUP(G1660,Sku_Consolidated!A2:S957,{19},FALSE)="VAM",VLOOKUP(E1660,Store_VAM!B2:C273,{2}, FALSE),VLOOKUP(E1660,Store_SRP!B2:C110,{2}, FALSE)))</f>
      </c>
      <c r="G1660" s="1">
        <v>14267</v>
      </c>
      <c r="H1660" s="1" t="s">
        <v>1438</v>
      </c>
      <c r="I1660" s="10" t="s">
        <v>4399</v>
      </c>
      <c r="J1660" s="1">
        <f>VLOOKUP(G1660,Sku_Consolidated!A2:C957, 3, FALSE)</f>
      </c>
      <c r="K1660" s="10">
        <f>IF(J1660="PACK", I1660, 0)</f>
      </c>
      <c r="L1660" s="10">
        <f>IF(J1660="KG", I1660, I1660 * VLOOKUP(G1660,Sku_Consolidated!A2:U957,21,FALSE))</f>
      </c>
      <c r="M1660" s="10" t="s">
        <v>37</v>
      </c>
      <c r="N1660" s="11" t="s">
        <v>4400</v>
      </c>
      <c r="O1660" s="10" t="s">
        <v>4401</v>
      </c>
      <c r="P1660" s="10">
        <f>N1660 - O1660</f>
      </c>
      <c r="Q1660" s="1">
        <f>VLOOKUP(G1660,Sku_Consolidated!A2:G957,7, FALSE)</f>
      </c>
      <c r="R1660" s="1">
        <f>IF(IFERROR(VLOOKUP(E1660,Store_Showcase!B2:H144,7, FALSE), TRUE)=TRUE, IF(IFERROR(VLOOKUP(E1660,Store_SRP!B2:H110,7, FALSE), TRUE)=TRUE,VLOOKUP(E1660,Store_VAM!B2:H273,7, FALSE),VLOOKUP(E1660,Store_SRP!B2:H110,7, FALSE)), VLOOKUP(E1660,Store_Showcase!B2:H144,7, FALSE))</f>
      </c>
      <c r="S1660" s="1">
        <f>IF(IFERROR(VLOOKUP(E1660,Store_Showcase!B2:I144,8, FALSE), TRUE)=TRUE, IF(IFERROR(VLOOKUP(E1660,Store_SRP!B2:I110,8, FALSE), TRUE)=TRUE,VLOOKUP(E1660,Store_VAM!B2:I273,8, FALSE),VLOOKUP(E1660,Store_SRP!B2:I110,8, FALSE)), VLOOKUP(E1660,Store_Showcase!B2:I144,8, FALSE))</f>
      </c>
      <c r="T1660" s="1">
        <f>VLOOKUP(G1660,Sku_Consolidated!A2:R957,18,FALSE)</f>
      </c>
      <c r="U1660" s="1" t="s">
        <v>4398</v>
      </c>
      <c r="V1660" s="1">
        <f>IF(VLOOKUP(G1660,Sku_Consolidated!A2:S957,19,FALSE)="SHOWCASE", VLOOKUP(E1660,Store_Showcase!B2:L144,11, FALSE), IF(VLOOKUP(G1660,Sku_Consolidated!A2:S957,19,FALSE)="VAM",VLOOKUP(E1660,Store_VAM!B2:L273,11, FALSE),VLOOKUP(E1660,Store_SRP!B2:L110,11, FALSE)))</f>
      </c>
      <c r="W1660" s="1">
        <f>VLOOKUP(G1660,Sku_Consolidated!A2:W957,11,FALSE)</f>
      </c>
      <c r="X1660" s="1">
        <f>VLOOKUP(G1660,Sku_Consolidated!A2:H957,8,FALSE)</f>
      </c>
      <c r="Y1660" s="1">
        <f>VLOOKUP(G1660,Sku_Consolidated!A2:I957,9,FALSE)</f>
      </c>
      <c r="Z1660" s="1" t="s">
        <v>41</v>
      </c>
      <c r="AA1660" s="1">
        <f>VLOOKUP(G1660,Sku_Consolidated!A2:E957,5,FALSE)</f>
      </c>
      <c r="AB1660" s="1">
        <f>IF(VLOOKUP(G1660,Sku_Consolidated!A2:S957,19,FALSE)="SHOWCASE", VLOOKUP(E1660,Store_Showcase!B2:N144,13, FALSE), IF(VLOOKUP(G1660,Sku_Consolidated!A2:S957,19,FALSE)="VAM",VLOOKUP(E1660,Store_VAM!B2:N273,13, FALSE),VLOOKUP(E1660,Store_SRP!B2:N110,13, FALSE)))</f>
      </c>
      <c r="AC1660" s="1">
        <f>IF(IFERROR(AB1660,TRUE)=TRUE, "-","OK")</f>
      </c>
      <c r="AD1660" s="11" t="s">
        <v>37</v>
      </c>
      <c r="AE1660" s="11" t="s">
        <v>37</v>
      </c>
      <c r="AF1660" s="1">
        <f>IF(IFERROR(VLOOKUP(E1660,Store_Showcase!B2:H144,{5}, FALSE), TRUE)=TRUE, IF(IFERROR(VLOOKUP(E1660,Store_SRP!B2:H110,{5}, FALSE), TRUE)=TRUE,VLOOKUP(E1660,Store_VAM!B2:H273,{5}, FALSE),VLOOKUP(E1660,Store_SRP!B2:H110,{5}, FALSE)), VLOOKUP(E1660,Store_Showcase!B2:H144,{5}, FALSE))</f>
      </c>
      <c r="AG1660" s="1">
        <f>IF(IFERROR(VLOOKUP(E1660,Store_Showcase!B2:H144,{6}, FALSE), TRUE)=TRUE, IF(IFERROR(VLOOKUP(E1660,Store_SRP!B2:H110,{6}, FALSE), TRUE)=TRUE,VLOOKUP(E1660,Store_VAM!B2:H273,{6}, FALSE),VLOOKUP(E1660,Store_SRP!B2:H110,{6}, FALSE)), VLOOKUP(E1660,Store_Showcase!B2:H144,{6}, FALSE))</f>
      </c>
      <c r="AH1660" s="1">
        <f>VLOOKUP(G1660,Sku_Consolidated!A2:R957,18,FALSE)</f>
      </c>
      <c r="AI1660" s="1">
        <f>VLOOKUP(G1660,Sku_Consolidated!A2:S957,19,FALSE)</f>
      </c>
      <c r="AJ1660" s="1">
        <f>VLOOKUP(G1660,Sku_Consolidated!A2:T957,20,FALSE)</f>
      </c>
    </row>
    <row r="1661" spans="1:36" x14ac:dyDescent="0.25">
      <c r="A1661" s="1">
        <v>2024</v>
      </c>
      <c r="B1661" s="1" t="s">
        <v>31</v>
      </c>
      <c r="C1661" s="1" t="s">
        <v>32</v>
      </c>
      <c r="D1661" s="1" t="s">
        <v>33</v>
      </c>
      <c r="E1661" s="9" t="s">
        <v>386</v>
      </c>
      <c r="F1661" s="1">
        <f>IF(VLOOKUP(G1661,Sku_Consolidated!A2:S957,{19},FALSE)="SHOWCASE", VLOOKUP(E1661,Store_Showcase!B2:C144,{2}, FALSE), IF(VLOOKUP(G1661,Sku_Consolidated!A2:S957,{19},FALSE)="VAM",VLOOKUP(E1661,Store_VAM!B2:C273,{2}, FALSE),VLOOKUP(E1661,Store_SRP!B2:C110,{2}, FALSE)))</f>
      </c>
      <c r="G1661" s="1">
        <v>14268</v>
      </c>
      <c r="H1661" s="1" t="s">
        <v>1442</v>
      </c>
      <c r="I1661" s="10" t="s">
        <v>4402</v>
      </c>
      <c r="J1661" s="1">
        <f>VLOOKUP(G1661,Sku_Consolidated!A2:C957, 3, FALSE)</f>
      </c>
      <c r="K1661" s="10">
        <f>IF(J1661="PACK", I1661, 0)</f>
      </c>
      <c r="L1661" s="10">
        <f>IF(J1661="KG", I1661, I1661 * VLOOKUP(G1661,Sku_Consolidated!A2:U957,21,FALSE))</f>
      </c>
      <c r="M1661" s="10" t="s">
        <v>37</v>
      </c>
      <c r="N1661" s="11" t="s">
        <v>4403</v>
      </c>
      <c r="O1661" s="10" t="s">
        <v>4404</v>
      </c>
      <c r="P1661" s="10">
        <f>N1661 - O1661</f>
      </c>
      <c r="Q1661" s="1">
        <f>VLOOKUP(G1661,Sku_Consolidated!A2:G957,7, FALSE)</f>
      </c>
      <c r="R1661" s="1">
        <f>IF(IFERROR(VLOOKUP(E1661,Store_Showcase!B2:H144,7, FALSE), TRUE)=TRUE, IF(IFERROR(VLOOKUP(E1661,Store_SRP!B2:H110,7, FALSE), TRUE)=TRUE,VLOOKUP(E1661,Store_VAM!B2:H273,7, FALSE),VLOOKUP(E1661,Store_SRP!B2:H110,7, FALSE)), VLOOKUP(E1661,Store_Showcase!B2:H144,7, FALSE))</f>
      </c>
      <c r="S1661" s="1">
        <f>IF(IFERROR(VLOOKUP(E1661,Store_Showcase!B2:I144,8, FALSE), TRUE)=TRUE, IF(IFERROR(VLOOKUP(E1661,Store_SRP!B2:I110,8, FALSE), TRUE)=TRUE,VLOOKUP(E1661,Store_VAM!B2:I273,8, FALSE),VLOOKUP(E1661,Store_SRP!B2:I110,8, FALSE)), VLOOKUP(E1661,Store_Showcase!B2:I144,8, FALSE))</f>
      </c>
      <c r="T1661" s="1">
        <f>VLOOKUP(G1661,Sku_Consolidated!A2:R957,18,FALSE)</f>
      </c>
      <c r="U1661" s="1" t="s">
        <v>4398</v>
      </c>
      <c r="V1661" s="1">
        <f>IF(VLOOKUP(G1661,Sku_Consolidated!A2:S957,19,FALSE)="SHOWCASE", VLOOKUP(E1661,Store_Showcase!B2:L144,11, FALSE), IF(VLOOKUP(G1661,Sku_Consolidated!A2:S957,19,FALSE)="VAM",VLOOKUP(E1661,Store_VAM!B2:L273,11, FALSE),VLOOKUP(E1661,Store_SRP!B2:L110,11, FALSE)))</f>
      </c>
      <c r="W1661" s="1">
        <f>VLOOKUP(G1661,Sku_Consolidated!A2:W957,11,FALSE)</f>
      </c>
      <c r="X1661" s="1">
        <f>VLOOKUP(G1661,Sku_Consolidated!A2:H957,8,FALSE)</f>
      </c>
      <c r="Y1661" s="1">
        <f>VLOOKUP(G1661,Sku_Consolidated!A2:I957,9,FALSE)</f>
      </c>
      <c r="Z1661" s="1" t="s">
        <v>41</v>
      </c>
      <c r="AA1661" s="1">
        <f>VLOOKUP(G1661,Sku_Consolidated!A2:E957,5,FALSE)</f>
      </c>
      <c r="AB1661" s="1">
        <f>IF(VLOOKUP(G1661,Sku_Consolidated!A2:S957,19,FALSE)="SHOWCASE", VLOOKUP(E1661,Store_Showcase!B2:N144,13, FALSE), IF(VLOOKUP(G1661,Sku_Consolidated!A2:S957,19,FALSE)="VAM",VLOOKUP(E1661,Store_VAM!B2:N273,13, FALSE),VLOOKUP(E1661,Store_SRP!B2:N110,13, FALSE)))</f>
      </c>
      <c r="AC1661" s="1">
        <f>IF(IFERROR(AB1661,TRUE)=TRUE, "-","OK")</f>
      </c>
      <c r="AD1661" s="11" t="s">
        <v>37</v>
      </c>
      <c r="AE1661" s="11" t="s">
        <v>37</v>
      </c>
      <c r="AF1661" s="1">
        <f>IF(IFERROR(VLOOKUP(E1661,Store_Showcase!B2:H144,{5}, FALSE), TRUE)=TRUE, IF(IFERROR(VLOOKUP(E1661,Store_SRP!B2:H110,{5}, FALSE), TRUE)=TRUE,VLOOKUP(E1661,Store_VAM!B2:H273,{5}, FALSE),VLOOKUP(E1661,Store_SRP!B2:H110,{5}, FALSE)), VLOOKUP(E1661,Store_Showcase!B2:H144,{5}, FALSE))</f>
      </c>
      <c r="AG1661" s="1">
        <f>IF(IFERROR(VLOOKUP(E1661,Store_Showcase!B2:H144,{6}, FALSE), TRUE)=TRUE, IF(IFERROR(VLOOKUP(E1661,Store_SRP!B2:H110,{6}, FALSE), TRUE)=TRUE,VLOOKUP(E1661,Store_VAM!B2:H273,{6}, FALSE),VLOOKUP(E1661,Store_SRP!B2:H110,{6}, FALSE)), VLOOKUP(E1661,Store_Showcase!B2:H144,{6}, FALSE))</f>
      </c>
      <c r="AH1661" s="1">
        <f>VLOOKUP(G1661,Sku_Consolidated!A2:R957,18,FALSE)</f>
      </c>
      <c r="AI1661" s="1">
        <f>VLOOKUP(G1661,Sku_Consolidated!A2:S957,19,FALSE)</f>
      </c>
      <c r="AJ1661" s="1">
        <f>VLOOKUP(G1661,Sku_Consolidated!A2:T957,20,FALSE)</f>
      </c>
    </row>
    <row r="1662" spans="1:36" x14ac:dyDescent="0.25">
      <c r="A1662" s="1">
        <v>2024</v>
      </c>
      <c r="B1662" s="1" t="s">
        <v>31</v>
      </c>
      <c r="C1662" s="1" t="s">
        <v>32</v>
      </c>
      <c r="D1662" s="1" t="s">
        <v>33</v>
      </c>
      <c r="E1662" s="9" t="s">
        <v>386</v>
      </c>
      <c r="F1662" s="1">
        <f>IF(VLOOKUP(G1662,Sku_Consolidated!A2:S957,{19},FALSE)="SHOWCASE", VLOOKUP(E1662,Store_Showcase!B2:C144,{2}, FALSE), IF(VLOOKUP(G1662,Sku_Consolidated!A2:S957,{19},FALSE)="VAM",VLOOKUP(E1662,Store_VAM!B2:C273,{2}, FALSE),VLOOKUP(E1662,Store_SRP!B2:C110,{2}, FALSE)))</f>
      </c>
      <c r="G1662" s="1">
        <v>14269</v>
      </c>
      <c r="H1662" s="1" t="s">
        <v>1446</v>
      </c>
      <c r="I1662" s="10" t="s">
        <v>4405</v>
      </c>
      <c r="J1662" s="1">
        <f>VLOOKUP(G1662,Sku_Consolidated!A2:C957, 3, FALSE)</f>
      </c>
      <c r="K1662" s="10">
        <f>IF(J1662="PACK", I1662, 0)</f>
      </c>
      <c r="L1662" s="10">
        <f>IF(J1662="KG", I1662, I1662 * VLOOKUP(G1662,Sku_Consolidated!A2:U957,21,FALSE))</f>
      </c>
      <c r="M1662" s="10" t="s">
        <v>37</v>
      </c>
      <c r="N1662" s="11" t="s">
        <v>4406</v>
      </c>
      <c r="O1662" s="10" t="s">
        <v>4407</v>
      </c>
      <c r="P1662" s="10">
        <f>N1662 - O1662</f>
      </c>
      <c r="Q1662" s="1">
        <f>VLOOKUP(G1662,Sku_Consolidated!A2:G957,7, FALSE)</f>
      </c>
      <c r="R1662" s="1">
        <f>IF(IFERROR(VLOOKUP(E1662,Store_Showcase!B2:H144,7, FALSE), TRUE)=TRUE, IF(IFERROR(VLOOKUP(E1662,Store_SRP!B2:H110,7, FALSE), TRUE)=TRUE,VLOOKUP(E1662,Store_VAM!B2:H273,7, FALSE),VLOOKUP(E1662,Store_SRP!B2:H110,7, FALSE)), VLOOKUP(E1662,Store_Showcase!B2:H144,7, FALSE))</f>
      </c>
      <c r="S1662" s="1">
        <f>IF(IFERROR(VLOOKUP(E1662,Store_Showcase!B2:I144,8, FALSE), TRUE)=TRUE, IF(IFERROR(VLOOKUP(E1662,Store_SRP!B2:I110,8, FALSE), TRUE)=TRUE,VLOOKUP(E1662,Store_VAM!B2:I273,8, FALSE),VLOOKUP(E1662,Store_SRP!B2:I110,8, FALSE)), VLOOKUP(E1662,Store_Showcase!B2:I144,8, FALSE))</f>
      </c>
      <c r="T1662" s="1">
        <f>VLOOKUP(G1662,Sku_Consolidated!A2:R957,18,FALSE)</f>
      </c>
      <c r="U1662" s="1" t="s">
        <v>4398</v>
      </c>
      <c r="V1662" s="1">
        <f>IF(VLOOKUP(G1662,Sku_Consolidated!A2:S957,19,FALSE)="SHOWCASE", VLOOKUP(E1662,Store_Showcase!B2:L144,11, FALSE), IF(VLOOKUP(G1662,Sku_Consolidated!A2:S957,19,FALSE)="VAM",VLOOKUP(E1662,Store_VAM!B2:L273,11, FALSE),VLOOKUP(E1662,Store_SRP!B2:L110,11, FALSE)))</f>
      </c>
      <c r="W1662" s="1">
        <f>VLOOKUP(G1662,Sku_Consolidated!A2:W957,11,FALSE)</f>
      </c>
      <c r="X1662" s="1">
        <f>VLOOKUP(G1662,Sku_Consolidated!A2:H957,8,FALSE)</f>
      </c>
      <c r="Y1662" s="1">
        <f>VLOOKUP(G1662,Sku_Consolidated!A2:I957,9,FALSE)</f>
      </c>
      <c r="Z1662" s="1" t="s">
        <v>41</v>
      </c>
      <c r="AA1662" s="1">
        <f>VLOOKUP(G1662,Sku_Consolidated!A2:E957,5,FALSE)</f>
      </c>
      <c r="AB1662" s="1">
        <f>IF(VLOOKUP(G1662,Sku_Consolidated!A2:S957,19,FALSE)="SHOWCASE", VLOOKUP(E1662,Store_Showcase!B2:N144,13, FALSE), IF(VLOOKUP(G1662,Sku_Consolidated!A2:S957,19,FALSE)="VAM",VLOOKUP(E1662,Store_VAM!B2:N273,13, FALSE),VLOOKUP(E1662,Store_SRP!B2:N110,13, FALSE)))</f>
      </c>
      <c r="AC1662" s="1">
        <f>IF(IFERROR(AB1662,TRUE)=TRUE, "-","OK")</f>
      </c>
      <c r="AD1662" s="11" t="s">
        <v>37</v>
      </c>
      <c r="AE1662" s="11" t="s">
        <v>37</v>
      </c>
      <c r="AF1662" s="1">
        <f>IF(IFERROR(VLOOKUP(E1662,Store_Showcase!B2:H144,{5}, FALSE), TRUE)=TRUE, IF(IFERROR(VLOOKUP(E1662,Store_SRP!B2:H110,{5}, FALSE), TRUE)=TRUE,VLOOKUP(E1662,Store_VAM!B2:H273,{5}, FALSE),VLOOKUP(E1662,Store_SRP!B2:H110,{5}, FALSE)), VLOOKUP(E1662,Store_Showcase!B2:H144,{5}, FALSE))</f>
      </c>
      <c r="AG1662" s="1">
        <f>IF(IFERROR(VLOOKUP(E1662,Store_Showcase!B2:H144,{6}, FALSE), TRUE)=TRUE, IF(IFERROR(VLOOKUP(E1662,Store_SRP!B2:H110,{6}, FALSE), TRUE)=TRUE,VLOOKUP(E1662,Store_VAM!B2:H273,{6}, FALSE),VLOOKUP(E1662,Store_SRP!B2:H110,{6}, FALSE)), VLOOKUP(E1662,Store_Showcase!B2:H144,{6}, FALSE))</f>
      </c>
      <c r="AH1662" s="1">
        <f>VLOOKUP(G1662,Sku_Consolidated!A2:R957,18,FALSE)</f>
      </c>
      <c r="AI1662" s="1">
        <f>VLOOKUP(G1662,Sku_Consolidated!A2:S957,19,FALSE)</f>
      </c>
      <c r="AJ1662" s="1">
        <f>VLOOKUP(G1662,Sku_Consolidated!A2:T957,20,FALSE)</f>
      </c>
    </row>
    <row r="1663" spans="1:36" x14ac:dyDescent="0.25">
      <c r="A1663" s="1">
        <v>2024</v>
      </c>
      <c r="B1663" s="1" t="s">
        <v>31</v>
      </c>
      <c r="C1663" s="1" t="s">
        <v>32</v>
      </c>
      <c r="D1663" s="1" t="s">
        <v>33</v>
      </c>
      <c r="E1663" s="9" t="s">
        <v>386</v>
      </c>
      <c r="F1663" s="1">
        <f>IF(VLOOKUP(G1663,Sku_Consolidated!A2:S957,{19},FALSE)="SHOWCASE", VLOOKUP(E1663,Store_Showcase!B2:C144,{2}, FALSE), IF(VLOOKUP(G1663,Sku_Consolidated!A2:S957,{19},FALSE)="VAM",VLOOKUP(E1663,Store_VAM!B2:C273,{2}, FALSE),VLOOKUP(E1663,Store_SRP!B2:C110,{2}, FALSE)))</f>
      </c>
      <c r="G1663" s="1">
        <v>14270</v>
      </c>
      <c r="H1663" s="1" t="s">
        <v>1450</v>
      </c>
      <c r="I1663" s="10" t="s">
        <v>4408</v>
      </c>
      <c r="J1663" s="1">
        <f>VLOOKUP(G1663,Sku_Consolidated!A2:C957, 3, FALSE)</f>
      </c>
      <c r="K1663" s="10">
        <f>IF(J1663="PACK", I1663, 0)</f>
      </c>
      <c r="L1663" s="10">
        <f>IF(J1663="KG", I1663, I1663 * VLOOKUP(G1663,Sku_Consolidated!A2:U957,21,FALSE))</f>
      </c>
      <c r="M1663" s="10" t="s">
        <v>37</v>
      </c>
      <c r="N1663" s="11" t="s">
        <v>4409</v>
      </c>
      <c r="O1663" s="10" t="s">
        <v>4410</v>
      </c>
      <c r="P1663" s="10">
        <f>N1663 - O1663</f>
      </c>
      <c r="Q1663" s="1">
        <f>VLOOKUP(G1663,Sku_Consolidated!A2:G957,7, FALSE)</f>
      </c>
      <c r="R1663" s="1">
        <f>IF(IFERROR(VLOOKUP(E1663,Store_Showcase!B2:H144,7, FALSE), TRUE)=TRUE, IF(IFERROR(VLOOKUP(E1663,Store_SRP!B2:H110,7, FALSE), TRUE)=TRUE,VLOOKUP(E1663,Store_VAM!B2:H273,7, FALSE),VLOOKUP(E1663,Store_SRP!B2:H110,7, FALSE)), VLOOKUP(E1663,Store_Showcase!B2:H144,7, FALSE))</f>
      </c>
      <c r="S1663" s="1">
        <f>IF(IFERROR(VLOOKUP(E1663,Store_Showcase!B2:I144,8, FALSE), TRUE)=TRUE, IF(IFERROR(VLOOKUP(E1663,Store_SRP!B2:I110,8, FALSE), TRUE)=TRUE,VLOOKUP(E1663,Store_VAM!B2:I273,8, FALSE),VLOOKUP(E1663,Store_SRP!B2:I110,8, FALSE)), VLOOKUP(E1663,Store_Showcase!B2:I144,8, FALSE))</f>
      </c>
      <c r="T1663" s="1">
        <f>VLOOKUP(G1663,Sku_Consolidated!A2:R957,18,FALSE)</f>
      </c>
      <c r="U1663" s="1" t="s">
        <v>4398</v>
      </c>
      <c r="V1663" s="1">
        <f>IF(VLOOKUP(G1663,Sku_Consolidated!A2:S957,19,FALSE)="SHOWCASE", VLOOKUP(E1663,Store_Showcase!B2:L144,11, FALSE), IF(VLOOKUP(G1663,Sku_Consolidated!A2:S957,19,FALSE)="VAM",VLOOKUP(E1663,Store_VAM!B2:L273,11, FALSE),VLOOKUP(E1663,Store_SRP!B2:L110,11, FALSE)))</f>
      </c>
      <c r="W1663" s="1">
        <f>VLOOKUP(G1663,Sku_Consolidated!A2:W957,11,FALSE)</f>
      </c>
      <c r="X1663" s="1">
        <f>VLOOKUP(G1663,Sku_Consolidated!A2:H957,8,FALSE)</f>
      </c>
      <c r="Y1663" s="1">
        <f>VLOOKUP(G1663,Sku_Consolidated!A2:I957,9,FALSE)</f>
      </c>
      <c r="Z1663" s="1" t="s">
        <v>41</v>
      </c>
      <c r="AA1663" s="1">
        <f>VLOOKUP(G1663,Sku_Consolidated!A2:E957,5,FALSE)</f>
      </c>
      <c r="AB1663" s="1">
        <f>IF(VLOOKUP(G1663,Sku_Consolidated!A2:S957,19,FALSE)="SHOWCASE", VLOOKUP(E1663,Store_Showcase!B2:N144,13, FALSE), IF(VLOOKUP(G1663,Sku_Consolidated!A2:S957,19,FALSE)="VAM",VLOOKUP(E1663,Store_VAM!B2:N273,13, FALSE),VLOOKUP(E1663,Store_SRP!B2:N110,13, FALSE)))</f>
      </c>
      <c r="AC1663" s="1">
        <f>IF(IFERROR(AB1663,TRUE)=TRUE, "-","OK")</f>
      </c>
      <c r="AD1663" s="11" t="s">
        <v>37</v>
      </c>
      <c r="AE1663" s="11" t="s">
        <v>37</v>
      </c>
      <c r="AF1663" s="1">
        <f>IF(IFERROR(VLOOKUP(E1663,Store_Showcase!B2:H144,{5}, FALSE), TRUE)=TRUE, IF(IFERROR(VLOOKUP(E1663,Store_SRP!B2:H110,{5}, FALSE), TRUE)=TRUE,VLOOKUP(E1663,Store_VAM!B2:H273,{5}, FALSE),VLOOKUP(E1663,Store_SRP!B2:H110,{5}, FALSE)), VLOOKUP(E1663,Store_Showcase!B2:H144,{5}, FALSE))</f>
      </c>
      <c r="AG1663" s="1">
        <f>IF(IFERROR(VLOOKUP(E1663,Store_Showcase!B2:H144,{6}, FALSE), TRUE)=TRUE, IF(IFERROR(VLOOKUP(E1663,Store_SRP!B2:H110,{6}, FALSE), TRUE)=TRUE,VLOOKUP(E1663,Store_VAM!B2:H273,{6}, FALSE),VLOOKUP(E1663,Store_SRP!B2:H110,{6}, FALSE)), VLOOKUP(E1663,Store_Showcase!B2:H144,{6}, FALSE))</f>
      </c>
      <c r="AH1663" s="1">
        <f>VLOOKUP(G1663,Sku_Consolidated!A2:R957,18,FALSE)</f>
      </c>
      <c r="AI1663" s="1">
        <f>VLOOKUP(G1663,Sku_Consolidated!A2:S957,19,FALSE)</f>
      </c>
      <c r="AJ1663" s="1">
        <f>VLOOKUP(G1663,Sku_Consolidated!A2:T957,20,FALSE)</f>
      </c>
    </row>
    <row r="1664" spans="1:36" x14ac:dyDescent="0.25">
      <c r="A1664" s="1">
        <v>2024</v>
      </c>
      <c r="B1664" s="1" t="s">
        <v>31</v>
      </c>
      <c r="C1664" s="1" t="s">
        <v>32</v>
      </c>
      <c r="D1664" s="1" t="s">
        <v>33</v>
      </c>
      <c r="E1664" s="9" t="s">
        <v>386</v>
      </c>
      <c r="F1664" s="1">
        <f>IF(VLOOKUP(G1664,Sku_Consolidated!A2:S957,{19},FALSE)="SHOWCASE", VLOOKUP(E1664,Store_Showcase!B2:C144,{2}, FALSE), IF(VLOOKUP(G1664,Sku_Consolidated!A2:S957,{19},FALSE)="VAM",VLOOKUP(E1664,Store_VAM!B2:C273,{2}, FALSE),VLOOKUP(E1664,Store_SRP!B2:C110,{2}, FALSE)))</f>
      </c>
      <c r="G1664" s="1">
        <v>14271</v>
      </c>
      <c r="H1664" s="1" t="s">
        <v>2854</v>
      </c>
      <c r="I1664" s="10" t="s">
        <v>4411</v>
      </c>
      <c r="J1664" s="1">
        <f>VLOOKUP(G1664,Sku_Consolidated!A2:C957, 3, FALSE)</f>
      </c>
      <c r="K1664" s="10">
        <f>IF(J1664="PACK", I1664, 0)</f>
      </c>
      <c r="L1664" s="10">
        <f>IF(J1664="KG", I1664, I1664 * VLOOKUP(G1664,Sku_Consolidated!A2:U957,21,FALSE))</f>
      </c>
      <c r="M1664" s="10" t="s">
        <v>37</v>
      </c>
      <c r="N1664" s="11" t="s">
        <v>4412</v>
      </c>
      <c r="O1664" s="10" t="s">
        <v>4413</v>
      </c>
      <c r="P1664" s="10">
        <f>N1664 - O1664</f>
      </c>
      <c r="Q1664" s="1">
        <f>VLOOKUP(G1664,Sku_Consolidated!A2:G957,7, FALSE)</f>
      </c>
      <c r="R1664" s="1">
        <f>IF(IFERROR(VLOOKUP(E1664,Store_Showcase!B2:H144,7, FALSE), TRUE)=TRUE, IF(IFERROR(VLOOKUP(E1664,Store_SRP!B2:H110,7, FALSE), TRUE)=TRUE,VLOOKUP(E1664,Store_VAM!B2:H273,7, FALSE),VLOOKUP(E1664,Store_SRP!B2:H110,7, FALSE)), VLOOKUP(E1664,Store_Showcase!B2:H144,7, FALSE))</f>
      </c>
      <c r="S1664" s="1">
        <f>IF(IFERROR(VLOOKUP(E1664,Store_Showcase!B2:I144,8, FALSE), TRUE)=TRUE, IF(IFERROR(VLOOKUP(E1664,Store_SRP!B2:I110,8, FALSE), TRUE)=TRUE,VLOOKUP(E1664,Store_VAM!B2:I273,8, FALSE),VLOOKUP(E1664,Store_SRP!B2:I110,8, FALSE)), VLOOKUP(E1664,Store_Showcase!B2:I144,8, FALSE))</f>
      </c>
      <c r="T1664" s="1">
        <f>VLOOKUP(G1664,Sku_Consolidated!A2:R957,18,FALSE)</f>
      </c>
      <c r="U1664" s="1" t="s">
        <v>4398</v>
      </c>
      <c r="V1664" s="1">
        <f>IF(VLOOKUP(G1664,Sku_Consolidated!A2:S957,19,FALSE)="SHOWCASE", VLOOKUP(E1664,Store_Showcase!B2:L144,11, FALSE), IF(VLOOKUP(G1664,Sku_Consolidated!A2:S957,19,FALSE)="VAM",VLOOKUP(E1664,Store_VAM!B2:L273,11, FALSE),VLOOKUP(E1664,Store_SRP!B2:L110,11, FALSE)))</f>
      </c>
      <c r="W1664" s="1">
        <f>VLOOKUP(G1664,Sku_Consolidated!A2:W957,11,FALSE)</f>
      </c>
      <c r="X1664" s="1">
        <f>VLOOKUP(G1664,Sku_Consolidated!A2:H957,8,FALSE)</f>
      </c>
      <c r="Y1664" s="1">
        <f>VLOOKUP(G1664,Sku_Consolidated!A2:I957,9,FALSE)</f>
      </c>
      <c r="Z1664" s="1" t="s">
        <v>41</v>
      </c>
      <c r="AA1664" s="1">
        <f>VLOOKUP(G1664,Sku_Consolidated!A2:E957,5,FALSE)</f>
      </c>
      <c r="AB1664" s="1">
        <f>IF(VLOOKUP(G1664,Sku_Consolidated!A2:S957,19,FALSE)="SHOWCASE", VLOOKUP(E1664,Store_Showcase!B2:N144,13, FALSE), IF(VLOOKUP(G1664,Sku_Consolidated!A2:S957,19,FALSE)="VAM",VLOOKUP(E1664,Store_VAM!B2:N273,13, FALSE),VLOOKUP(E1664,Store_SRP!B2:N110,13, FALSE)))</f>
      </c>
      <c r="AC1664" s="1">
        <f>IF(IFERROR(AB1664,TRUE)=TRUE, "-","OK")</f>
      </c>
      <c r="AD1664" s="11" t="s">
        <v>37</v>
      </c>
      <c r="AE1664" s="11" t="s">
        <v>37</v>
      </c>
      <c r="AF1664" s="1">
        <f>IF(IFERROR(VLOOKUP(E1664,Store_Showcase!B2:H144,{5}, FALSE), TRUE)=TRUE, IF(IFERROR(VLOOKUP(E1664,Store_SRP!B2:H110,{5}, FALSE), TRUE)=TRUE,VLOOKUP(E1664,Store_VAM!B2:H273,{5}, FALSE),VLOOKUP(E1664,Store_SRP!B2:H110,{5}, FALSE)), VLOOKUP(E1664,Store_Showcase!B2:H144,{5}, FALSE))</f>
      </c>
      <c r="AG1664" s="1">
        <f>IF(IFERROR(VLOOKUP(E1664,Store_Showcase!B2:H144,{6}, FALSE), TRUE)=TRUE, IF(IFERROR(VLOOKUP(E1664,Store_SRP!B2:H110,{6}, FALSE), TRUE)=TRUE,VLOOKUP(E1664,Store_VAM!B2:H273,{6}, FALSE),VLOOKUP(E1664,Store_SRP!B2:H110,{6}, FALSE)), VLOOKUP(E1664,Store_Showcase!B2:H144,{6}, FALSE))</f>
      </c>
      <c r="AH1664" s="1">
        <f>VLOOKUP(G1664,Sku_Consolidated!A2:R957,18,FALSE)</f>
      </c>
      <c r="AI1664" s="1">
        <f>VLOOKUP(G1664,Sku_Consolidated!A2:S957,19,FALSE)</f>
      </c>
      <c r="AJ1664" s="1">
        <f>VLOOKUP(G1664,Sku_Consolidated!A2:T957,20,FALSE)</f>
      </c>
    </row>
    <row r="1665" spans="1:36" x14ac:dyDescent="0.25">
      <c r="A1665" s="1">
        <v>2024</v>
      </c>
      <c r="B1665" s="1" t="s">
        <v>31</v>
      </c>
      <c r="C1665" s="1" t="s">
        <v>32</v>
      </c>
      <c r="D1665" s="1" t="s">
        <v>33</v>
      </c>
      <c r="E1665" s="9" t="s">
        <v>386</v>
      </c>
      <c r="F1665" s="1">
        <f>IF(VLOOKUP(G1665,Sku_Consolidated!A2:S957,{19},FALSE)="SHOWCASE", VLOOKUP(E1665,Store_Showcase!B2:C144,{2}, FALSE), IF(VLOOKUP(G1665,Sku_Consolidated!A2:S957,{19},FALSE)="VAM",VLOOKUP(E1665,Store_VAM!B2:C273,{2}, FALSE),VLOOKUP(E1665,Store_SRP!B2:C110,{2}, FALSE)))</f>
      </c>
      <c r="G1665" s="1">
        <v>14275</v>
      </c>
      <c r="H1665" s="1" t="s">
        <v>1454</v>
      </c>
      <c r="I1665" s="10" t="s">
        <v>4414</v>
      </c>
      <c r="J1665" s="1">
        <f>VLOOKUP(G1665,Sku_Consolidated!A2:C957, 3, FALSE)</f>
      </c>
      <c r="K1665" s="10">
        <f>IF(J1665="PACK", I1665, 0)</f>
      </c>
      <c r="L1665" s="10">
        <f>IF(J1665="KG", I1665, I1665 * VLOOKUP(G1665,Sku_Consolidated!A2:U957,21,FALSE))</f>
      </c>
      <c r="M1665" s="10" t="s">
        <v>37</v>
      </c>
      <c r="N1665" s="11" t="s">
        <v>4415</v>
      </c>
      <c r="O1665" s="10" t="s">
        <v>4416</v>
      </c>
      <c r="P1665" s="10">
        <f>N1665 - O1665</f>
      </c>
      <c r="Q1665" s="1">
        <f>VLOOKUP(G1665,Sku_Consolidated!A2:G957,7, FALSE)</f>
      </c>
      <c r="R1665" s="1">
        <f>IF(IFERROR(VLOOKUP(E1665,Store_Showcase!B2:H144,7, FALSE), TRUE)=TRUE, IF(IFERROR(VLOOKUP(E1665,Store_SRP!B2:H110,7, FALSE), TRUE)=TRUE,VLOOKUP(E1665,Store_VAM!B2:H273,7, FALSE),VLOOKUP(E1665,Store_SRP!B2:H110,7, FALSE)), VLOOKUP(E1665,Store_Showcase!B2:H144,7, FALSE))</f>
      </c>
      <c r="S1665" s="1">
        <f>IF(IFERROR(VLOOKUP(E1665,Store_Showcase!B2:I144,8, FALSE), TRUE)=TRUE, IF(IFERROR(VLOOKUP(E1665,Store_SRP!B2:I110,8, FALSE), TRUE)=TRUE,VLOOKUP(E1665,Store_VAM!B2:I273,8, FALSE),VLOOKUP(E1665,Store_SRP!B2:I110,8, FALSE)), VLOOKUP(E1665,Store_Showcase!B2:I144,8, FALSE))</f>
      </c>
      <c r="T1665" s="1">
        <f>VLOOKUP(G1665,Sku_Consolidated!A2:R957,18,FALSE)</f>
      </c>
      <c r="U1665" s="1" t="s">
        <v>4398</v>
      </c>
      <c r="V1665" s="1">
        <f>IF(VLOOKUP(G1665,Sku_Consolidated!A2:S957,19,FALSE)="SHOWCASE", VLOOKUP(E1665,Store_Showcase!B2:L144,11, FALSE), IF(VLOOKUP(G1665,Sku_Consolidated!A2:S957,19,FALSE)="VAM",VLOOKUP(E1665,Store_VAM!B2:L273,11, FALSE),VLOOKUP(E1665,Store_SRP!B2:L110,11, FALSE)))</f>
      </c>
      <c r="W1665" s="1">
        <f>VLOOKUP(G1665,Sku_Consolidated!A2:W957,11,FALSE)</f>
      </c>
      <c r="X1665" s="1">
        <f>VLOOKUP(G1665,Sku_Consolidated!A2:H957,8,FALSE)</f>
      </c>
      <c r="Y1665" s="1">
        <f>VLOOKUP(G1665,Sku_Consolidated!A2:I957,9,FALSE)</f>
      </c>
      <c r="Z1665" s="1" t="s">
        <v>41</v>
      </c>
      <c r="AA1665" s="1">
        <f>VLOOKUP(G1665,Sku_Consolidated!A2:E957,5,FALSE)</f>
      </c>
      <c r="AB1665" s="1">
        <f>IF(VLOOKUP(G1665,Sku_Consolidated!A2:S957,19,FALSE)="SHOWCASE", VLOOKUP(E1665,Store_Showcase!B2:N144,13, FALSE), IF(VLOOKUP(G1665,Sku_Consolidated!A2:S957,19,FALSE)="VAM",VLOOKUP(E1665,Store_VAM!B2:N273,13, FALSE),VLOOKUP(E1665,Store_SRP!B2:N110,13, FALSE)))</f>
      </c>
      <c r="AC1665" s="1">
        <f>IF(IFERROR(AB1665,TRUE)=TRUE, "-","OK")</f>
      </c>
      <c r="AD1665" s="11" t="s">
        <v>37</v>
      </c>
      <c r="AE1665" s="11" t="s">
        <v>37</v>
      </c>
      <c r="AF1665" s="1">
        <f>IF(IFERROR(VLOOKUP(E1665,Store_Showcase!B2:H144,{5}, FALSE), TRUE)=TRUE, IF(IFERROR(VLOOKUP(E1665,Store_SRP!B2:H110,{5}, FALSE), TRUE)=TRUE,VLOOKUP(E1665,Store_VAM!B2:H273,{5}, FALSE),VLOOKUP(E1665,Store_SRP!B2:H110,{5}, FALSE)), VLOOKUP(E1665,Store_Showcase!B2:H144,{5}, FALSE))</f>
      </c>
      <c r="AG1665" s="1">
        <f>IF(IFERROR(VLOOKUP(E1665,Store_Showcase!B2:H144,{6}, FALSE), TRUE)=TRUE, IF(IFERROR(VLOOKUP(E1665,Store_SRP!B2:H110,{6}, FALSE), TRUE)=TRUE,VLOOKUP(E1665,Store_VAM!B2:H273,{6}, FALSE),VLOOKUP(E1665,Store_SRP!B2:H110,{6}, FALSE)), VLOOKUP(E1665,Store_Showcase!B2:H144,{6}, FALSE))</f>
      </c>
      <c r="AH1665" s="1">
        <f>VLOOKUP(G1665,Sku_Consolidated!A2:R957,18,FALSE)</f>
      </c>
      <c r="AI1665" s="1">
        <f>VLOOKUP(G1665,Sku_Consolidated!A2:S957,19,FALSE)</f>
      </c>
      <c r="AJ1665" s="1">
        <f>VLOOKUP(G1665,Sku_Consolidated!A2:T957,20,FALSE)</f>
      </c>
    </row>
    <row r="1666" spans="1:36" x14ac:dyDescent="0.25">
      <c r="A1666" s="1">
        <v>2024</v>
      </c>
      <c r="B1666" s="1" t="s">
        <v>31</v>
      </c>
      <c r="C1666" s="1" t="s">
        <v>32</v>
      </c>
      <c r="D1666" s="1" t="s">
        <v>33</v>
      </c>
      <c r="E1666" s="9" t="s">
        <v>386</v>
      </c>
      <c r="F1666" s="1">
        <f>IF(VLOOKUP(G1666,Sku_Consolidated!A2:S957,{19},FALSE)="SHOWCASE", VLOOKUP(E1666,Store_Showcase!B2:C144,{2}, FALSE), IF(VLOOKUP(G1666,Sku_Consolidated!A2:S957,{19},FALSE)="VAM",VLOOKUP(E1666,Store_VAM!B2:C273,{2}, FALSE),VLOOKUP(E1666,Store_SRP!B2:C110,{2}, FALSE)))</f>
      </c>
      <c r="G1666" s="1">
        <v>14280</v>
      </c>
      <c r="H1666" s="1" t="s">
        <v>1458</v>
      </c>
      <c r="I1666" s="10" t="s">
        <v>380</v>
      </c>
      <c r="J1666" s="1">
        <f>VLOOKUP(G1666,Sku_Consolidated!A2:C957, 3, FALSE)</f>
      </c>
      <c r="K1666" s="10">
        <f>IF(J1666="PACK", I1666, 0)</f>
      </c>
      <c r="L1666" s="10">
        <f>IF(J1666="KG", I1666, I1666 * VLOOKUP(G1666,Sku_Consolidated!A2:U957,21,FALSE))</f>
      </c>
      <c r="M1666" s="10" t="s">
        <v>37</v>
      </c>
      <c r="N1666" s="11" t="s">
        <v>4417</v>
      </c>
      <c r="O1666" s="10" t="s">
        <v>4418</v>
      </c>
      <c r="P1666" s="10">
        <f>N1666 - O1666</f>
      </c>
      <c r="Q1666" s="1">
        <f>VLOOKUP(G1666,Sku_Consolidated!A2:G957,7, FALSE)</f>
      </c>
      <c r="R1666" s="1">
        <f>IF(IFERROR(VLOOKUP(E1666,Store_Showcase!B2:H144,7, FALSE), TRUE)=TRUE, IF(IFERROR(VLOOKUP(E1666,Store_SRP!B2:H110,7, FALSE), TRUE)=TRUE,VLOOKUP(E1666,Store_VAM!B2:H273,7, FALSE),VLOOKUP(E1666,Store_SRP!B2:H110,7, FALSE)), VLOOKUP(E1666,Store_Showcase!B2:H144,7, FALSE))</f>
      </c>
      <c r="S1666" s="1">
        <f>IF(IFERROR(VLOOKUP(E1666,Store_Showcase!B2:I144,8, FALSE), TRUE)=TRUE, IF(IFERROR(VLOOKUP(E1666,Store_SRP!B2:I110,8, FALSE), TRUE)=TRUE,VLOOKUP(E1666,Store_VAM!B2:I273,8, FALSE),VLOOKUP(E1666,Store_SRP!B2:I110,8, FALSE)), VLOOKUP(E1666,Store_Showcase!B2:I144,8, FALSE))</f>
      </c>
      <c r="T1666" s="1">
        <f>VLOOKUP(G1666,Sku_Consolidated!A2:R957,18,FALSE)</f>
      </c>
      <c r="U1666" s="1" t="s">
        <v>4398</v>
      </c>
      <c r="V1666" s="1">
        <f>IF(VLOOKUP(G1666,Sku_Consolidated!A2:S957,19,FALSE)="SHOWCASE", VLOOKUP(E1666,Store_Showcase!B2:L144,11, FALSE), IF(VLOOKUP(G1666,Sku_Consolidated!A2:S957,19,FALSE)="VAM",VLOOKUP(E1666,Store_VAM!B2:L273,11, FALSE),VLOOKUP(E1666,Store_SRP!B2:L110,11, FALSE)))</f>
      </c>
      <c r="W1666" s="1">
        <f>VLOOKUP(G1666,Sku_Consolidated!A2:W957,11,FALSE)</f>
      </c>
      <c r="X1666" s="1">
        <f>VLOOKUP(G1666,Sku_Consolidated!A2:H957,8,FALSE)</f>
      </c>
      <c r="Y1666" s="1">
        <f>VLOOKUP(G1666,Sku_Consolidated!A2:I957,9,FALSE)</f>
      </c>
      <c r="Z1666" s="1" t="s">
        <v>41</v>
      </c>
      <c r="AA1666" s="1">
        <f>VLOOKUP(G1666,Sku_Consolidated!A2:E957,5,FALSE)</f>
      </c>
      <c r="AB1666" s="1">
        <f>IF(VLOOKUP(G1666,Sku_Consolidated!A2:S957,19,FALSE)="SHOWCASE", VLOOKUP(E1666,Store_Showcase!B2:N144,13, FALSE), IF(VLOOKUP(G1666,Sku_Consolidated!A2:S957,19,FALSE)="VAM",VLOOKUP(E1666,Store_VAM!B2:N273,13, FALSE),VLOOKUP(E1666,Store_SRP!B2:N110,13, FALSE)))</f>
      </c>
      <c r="AC1666" s="1">
        <f>IF(IFERROR(AB1666,TRUE)=TRUE, "-","OK")</f>
      </c>
      <c r="AD1666" s="11" t="s">
        <v>37</v>
      </c>
      <c r="AE1666" s="11" t="s">
        <v>37</v>
      </c>
      <c r="AF1666" s="1">
        <f>IF(IFERROR(VLOOKUP(E1666,Store_Showcase!B2:H144,{5}, FALSE), TRUE)=TRUE, IF(IFERROR(VLOOKUP(E1666,Store_SRP!B2:H110,{5}, FALSE), TRUE)=TRUE,VLOOKUP(E1666,Store_VAM!B2:H273,{5}, FALSE),VLOOKUP(E1666,Store_SRP!B2:H110,{5}, FALSE)), VLOOKUP(E1666,Store_Showcase!B2:H144,{5}, FALSE))</f>
      </c>
      <c r="AG1666" s="1">
        <f>IF(IFERROR(VLOOKUP(E1666,Store_Showcase!B2:H144,{6}, FALSE), TRUE)=TRUE, IF(IFERROR(VLOOKUP(E1666,Store_SRP!B2:H110,{6}, FALSE), TRUE)=TRUE,VLOOKUP(E1666,Store_VAM!B2:H273,{6}, FALSE),VLOOKUP(E1666,Store_SRP!B2:H110,{6}, FALSE)), VLOOKUP(E1666,Store_Showcase!B2:H144,{6}, FALSE))</f>
      </c>
      <c r="AH1666" s="1">
        <f>VLOOKUP(G1666,Sku_Consolidated!A2:R957,18,FALSE)</f>
      </c>
      <c r="AI1666" s="1">
        <f>VLOOKUP(G1666,Sku_Consolidated!A2:S957,19,FALSE)</f>
      </c>
      <c r="AJ1666" s="1">
        <f>VLOOKUP(G1666,Sku_Consolidated!A2:T957,20,FALSE)</f>
      </c>
    </row>
    <row r="1667" spans="1:36" x14ac:dyDescent="0.25">
      <c r="A1667" s="1">
        <v>2024</v>
      </c>
      <c r="B1667" s="1" t="s">
        <v>31</v>
      </c>
      <c r="C1667" s="1" t="s">
        <v>32</v>
      </c>
      <c r="D1667" s="1" t="s">
        <v>33</v>
      </c>
      <c r="E1667" s="9" t="s">
        <v>386</v>
      </c>
      <c r="F1667" s="1">
        <f>IF(VLOOKUP(G1667,Sku_Consolidated!A2:S957,{19},FALSE)="SHOWCASE", VLOOKUP(E1667,Store_Showcase!B2:C144,{2}, FALSE), IF(VLOOKUP(G1667,Sku_Consolidated!A2:S957,{19},FALSE)="VAM",VLOOKUP(E1667,Store_VAM!B2:C273,{2}, FALSE),VLOOKUP(E1667,Store_SRP!B2:C110,{2}, FALSE)))</f>
      </c>
      <c r="G1667" s="1">
        <v>14281</v>
      </c>
      <c r="H1667" s="1" t="s">
        <v>1621</v>
      </c>
      <c r="I1667" s="10" t="s">
        <v>2665</v>
      </c>
      <c r="J1667" s="1">
        <f>VLOOKUP(G1667,Sku_Consolidated!A2:C957, 3, FALSE)</f>
      </c>
      <c r="K1667" s="10">
        <f>IF(J1667="PACK", I1667, 0)</f>
      </c>
      <c r="L1667" s="10">
        <f>IF(J1667="KG", I1667, I1667 * VLOOKUP(G1667,Sku_Consolidated!A2:U957,21,FALSE))</f>
      </c>
      <c r="M1667" s="10" t="s">
        <v>37</v>
      </c>
      <c r="N1667" s="11" t="s">
        <v>4419</v>
      </c>
      <c r="O1667" s="10" t="s">
        <v>4420</v>
      </c>
      <c r="P1667" s="10">
        <f>N1667 - O1667</f>
      </c>
      <c r="Q1667" s="1">
        <f>VLOOKUP(G1667,Sku_Consolidated!A2:G957,7, FALSE)</f>
      </c>
      <c r="R1667" s="1">
        <f>IF(IFERROR(VLOOKUP(E1667,Store_Showcase!B2:H144,7, FALSE), TRUE)=TRUE, IF(IFERROR(VLOOKUP(E1667,Store_SRP!B2:H110,7, FALSE), TRUE)=TRUE,VLOOKUP(E1667,Store_VAM!B2:H273,7, FALSE),VLOOKUP(E1667,Store_SRP!B2:H110,7, FALSE)), VLOOKUP(E1667,Store_Showcase!B2:H144,7, FALSE))</f>
      </c>
      <c r="S1667" s="1">
        <f>IF(IFERROR(VLOOKUP(E1667,Store_Showcase!B2:I144,8, FALSE), TRUE)=TRUE, IF(IFERROR(VLOOKUP(E1667,Store_SRP!B2:I110,8, FALSE), TRUE)=TRUE,VLOOKUP(E1667,Store_VAM!B2:I273,8, FALSE),VLOOKUP(E1667,Store_SRP!B2:I110,8, FALSE)), VLOOKUP(E1667,Store_Showcase!B2:I144,8, FALSE))</f>
      </c>
      <c r="T1667" s="1">
        <f>VLOOKUP(G1667,Sku_Consolidated!A2:R957,18,FALSE)</f>
      </c>
      <c r="U1667" s="1" t="s">
        <v>4398</v>
      </c>
      <c r="V1667" s="1">
        <f>IF(VLOOKUP(G1667,Sku_Consolidated!A2:S957,19,FALSE)="SHOWCASE", VLOOKUP(E1667,Store_Showcase!B2:L144,11, FALSE), IF(VLOOKUP(G1667,Sku_Consolidated!A2:S957,19,FALSE)="VAM",VLOOKUP(E1667,Store_VAM!B2:L273,11, FALSE),VLOOKUP(E1667,Store_SRP!B2:L110,11, FALSE)))</f>
      </c>
      <c r="W1667" s="1">
        <f>VLOOKUP(G1667,Sku_Consolidated!A2:W957,11,FALSE)</f>
      </c>
      <c r="X1667" s="1">
        <f>VLOOKUP(G1667,Sku_Consolidated!A2:H957,8,FALSE)</f>
      </c>
      <c r="Y1667" s="1">
        <f>VLOOKUP(G1667,Sku_Consolidated!A2:I957,9,FALSE)</f>
      </c>
      <c r="Z1667" s="1" t="s">
        <v>41</v>
      </c>
      <c r="AA1667" s="1">
        <f>VLOOKUP(G1667,Sku_Consolidated!A2:E957,5,FALSE)</f>
      </c>
      <c r="AB1667" s="1">
        <f>IF(VLOOKUP(G1667,Sku_Consolidated!A2:S957,19,FALSE)="SHOWCASE", VLOOKUP(E1667,Store_Showcase!B2:N144,13, FALSE), IF(VLOOKUP(G1667,Sku_Consolidated!A2:S957,19,FALSE)="VAM",VLOOKUP(E1667,Store_VAM!B2:N273,13, FALSE),VLOOKUP(E1667,Store_SRP!B2:N110,13, FALSE)))</f>
      </c>
      <c r="AC1667" s="1">
        <f>IF(IFERROR(AB1667,TRUE)=TRUE, "-","OK")</f>
      </c>
      <c r="AD1667" s="11" t="s">
        <v>37</v>
      </c>
      <c r="AE1667" s="11" t="s">
        <v>37</v>
      </c>
      <c r="AF1667" s="1">
        <f>IF(IFERROR(VLOOKUP(E1667,Store_Showcase!B2:H144,{5}, FALSE), TRUE)=TRUE, IF(IFERROR(VLOOKUP(E1667,Store_SRP!B2:H110,{5}, FALSE), TRUE)=TRUE,VLOOKUP(E1667,Store_VAM!B2:H273,{5}, FALSE),VLOOKUP(E1667,Store_SRP!B2:H110,{5}, FALSE)), VLOOKUP(E1667,Store_Showcase!B2:H144,{5}, FALSE))</f>
      </c>
      <c r="AG1667" s="1">
        <f>IF(IFERROR(VLOOKUP(E1667,Store_Showcase!B2:H144,{6}, FALSE), TRUE)=TRUE, IF(IFERROR(VLOOKUP(E1667,Store_SRP!B2:H110,{6}, FALSE), TRUE)=TRUE,VLOOKUP(E1667,Store_VAM!B2:H273,{6}, FALSE),VLOOKUP(E1667,Store_SRP!B2:H110,{6}, FALSE)), VLOOKUP(E1667,Store_Showcase!B2:H144,{6}, FALSE))</f>
      </c>
      <c r="AH1667" s="1">
        <f>VLOOKUP(G1667,Sku_Consolidated!A2:R957,18,FALSE)</f>
      </c>
      <c r="AI1667" s="1">
        <f>VLOOKUP(G1667,Sku_Consolidated!A2:S957,19,FALSE)</f>
      </c>
      <c r="AJ1667" s="1">
        <f>VLOOKUP(G1667,Sku_Consolidated!A2:T957,20,FALSE)</f>
      </c>
    </row>
    <row r="1668" spans="1:36" x14ac:dyDescent="0.25">
      <c r="A1668" s="1">
        <v>2024</v>
      </c>
      <c r="B1668" s="1" t="s">
        <v>31</v>
      </c>
      <c r="C1668" s="1" t="s">
        <v>32</v>
      </c>
      <c r="D1668" s="1" t="s">
        <v>33</v>
      </c>
      <c r="E1668" s="9" t="s">
        <v>386</v>
      </c>
      <c r="F1668" s="1">
        <f>IF(VLOOKUP(G1668,Sku_Consolidated!A2:S957,{19},FALSE)="SHOWCASE", VLOOKUP(E1668,Store_Showcase!B2:C144,{2}, FALSE), IF(VLOOKUP(G1668,Sku_Consolidated!A2:S957,{19},FALSE)="VAM",VLOOKUP(E1668,Store_VAM!B2:C273,{2}, FALSE),VLOOKUP(E1668,Store_SRP!B2:C110,{2}, FALSE)))</f>
      </c>
      <c r="G1668" s="1">
        <v>14282</v>
      </c>
      <c r="H1668" s="1" t="s">
        <v>2121</v>
      </c>
      <c r="I1668" s="10" t="s">
        <v>4379</v>
      </c>
      <c r="J1668" s="1">
        <f>VLOOKUP(G1668,Sku_Consolidated!A2:C957, 3, FALSE)</f>
      </c>
      <c r="K1668" s="10">
        <f>IF(J1668="PACK", I1668, 0)</f>
      </c>
      <c r="L1668" s="10">
        <f>IF(J1668="KG", I1668, I1668 * VLOOKUP(G1668,Sku_Consolidated!A2:U957,21,FALSE))</f>
      </c>
      <c r="M1668" s="10" t="s">
        <v>37</v>
      </c>
      <c r="N1668" s="11" t="s">
        <v>4421</v>
      </c>
      <c r="O1668" s="10" t="s">
        <v>4422</v>
      </c>
      <c r="P1668" s="10">
        <f>N1668 - O1668</f>
      </c>
      <c r="Q1668" s="1">
        <f>VLOOKUP(G1668,Sku_Consolidated!A2:G957,7, FALSE)</f>
      </c>
      <c r="R1668" s="1">
        <f>IF(IFERROR(VLOOKUP(E1668,Store_Showcase!B2:H144,7, FALSE), TRUE)=TRUE, IF(IFERROR(VLOOKUP(E1668,Store_SRP!B2:H110,7, FALSE), TRUE)=TRUE,VLOOKUP(E1668,Store_VAM!B2:H273,7, FALSE),VLOOKUP(E1668,Store_SRP!B2:H110,7, FALSE)), VLOOKUP(E1668,Store_Showcase!B2:H144,7, FALSE))</f>
      </c>
      <c r="S1668" s="1">
        <f>IF(IFERROR(VLOOKUP(E1668,Store_Showcase!B2:I144,8, FALSE), TRUE)=TRUE, IF(IFERROR(VLOOKUP(E1668,Store_SRP!B2:I110,8, FALSE), TRUE)=TRUE,VLOOKUP(E1668,Store_VAM!B2:I273,8, FALSE),VLOOKUP(E1668,Store_SRP!B2:I110,8, FALSE)), VLOOKUP(E1668,Store_Showcase!B2:I144,8, FALSE))</f>
      </c>
      <c r="T1668" s="1">
        <f>VLOOKUP(G1668,Sku_Consolidated!A2:R957,18,FALSE)</f>
      </c>
      <c r="U1668" s="1" t="s">
        <v>4398</v>
      </c>
      <c r="V1668" s="1">
        <f>IF(VLOOKUP(G1668,Sku_Consolidated!A2:S957,19,FALSE)="SHOWCASE", VLOOKUP(E1668,Store_Showcase!B2:L144,11, FALSE), IF(VLOOKUP(G1668,Sku_Consolidated!A2:S957,19,FALSE)="VAM",VLOOKUP(E1668,Store_VAM!B2:L273,11, FALSE),VLOOKUP(E1668,Store_SRP!B2:L110,11, FALSE)))</f>
      </c>
      <c r="W1668" s="1">
        <f>VLOOKUP(G1668,Sku_Consolidated!A2:W957,11,FALSE)</f>
      </c>
      <c r="X1668" s="1">
        <f>VLOOKUP(G1668,Sku_Consolidated!A2:H957,8,FALSE)</f>
      </c>
      <c r="Y1668" s="1">
        <f>VLOOKUP(G1668,Sku_Consolidated!A2:I957,9,FALSE)</f>
      </c>
      <c r="Z1668" s="1" t="s">
        <v>41</v>
      </c>
      <c r="AA1668" s="1">
        <f>VLOOKUP(G1668,Sku_Consolidated!A2:E957,5,FALSE)</f>
      </c>
      <c r="AB1668" s="1">
        <f>IF(VLOOKUP(G1668,Sku_Consolidated!A2:S957,19,FALSE)="SHOWCASE", VLOOKUP(E1668,Store_Showcase!B2:N144,13, FALSE), IF(VLOOKUP(G1668,Sku_Consolidated!A2:S957,19,FALSE)="VAM",VLOOKUP(E1668,Store_VAM!B2:N273,13, FALSE),VLOOKUP(E1668,Store_SRP!B2:N110,13, FALSE)))</f>
      </c>
      <c r="AC1668" s="1">
        <f>IF(IFERROR(AB1668,TRUE)=TRUE, "-","OK")</f>
      </c>
      <c r="AD1668" s="11" t="s">
        <v>37</v>
      </c>
      <c r="AE1668" s="11" t="s">
        <v>37</v>
      </c>
      <c r="AF1668" s="1">
        <f>IF(IFERROR(VLOOKUP(E1668,Store_Showcase!B2:H144,{5}, FALSE), TRUE)=TRUE, IF(IFERROR(VLOOKUP(E1668,Store_SRP!B2:H110,{5}, FALSE), TRUE)=TRUE,VLOOKUP(E1668,Store_VAM!B2:H273,{5}, FALSE),VLOOKUP(E1668,Store_SRP!B2:H110,{5}, FALSE)), VLOOKUP(E1668,Store_Showcase!B2:H144,{5}, FALSE))</f>
      </c>
      <c r="AG1668" s="1">
        <f>IF(IFERROR(VLOOKUP(E1668,Store_Showcase!B2:H144,{6}, FALSE), TRUE)=TRUE, IF(IFERROR(VLOOKUP(E1668,Store_SRP!B2:H110,{6}, FALSE), TRUE)=TRUE,VLOOKUP(E1668,Store_VAM!B2:H273,{6}, FALSE),VLOOKUP(E1668,Store_SRP!B2:H110,{6}, FALSE)), VLOOKUP(E1668,Store_Showcase!B2:H144,{6}, FALSE))</f>
      </c>
      <c r="AH1668" s="1">
        <f>VLOOKUP(G1668,Sku_Consolidated!A2:R957,18,FALSE)</f>
      </c>
      <c r="AI1668" s="1">
        <f>VLOOKUP(G1668,Sku_Consolidated!A2:S957,19,FALSE)</f>
      </c>
      <c r="AJ1668" s="1">
        <f>VLOOKUP(G1668,Sku_Consolidated!A2:T957,20,FALSE)</f>
      </c>
    </row>
    <row r="1669" spans="1:36" x14ac:dyDescent="0.25">
      <c r="A1669" s="1">
        <v>2024</v>
      </c>
      <c r="B1669" s="1" t="s">
        <v>31</v>
      </c>
      <c r="C1669" s="1" t="s">
        <v>32</v>
      </c>
      <c r="D1669" s="1" t="s">
        <v>33</v>
      </c>
      <c r="E1669" s="9" t="s">
        <v>4423</v>
      </c>
      <c r="F1669" s="1">
        <f>IF(VLOOKUP(G1669,Sku_Consolidated!A2:S957,{19},FALSE)="SHOWCASE", VLOOKUP(E1669,Store_Showcase!B2:C144,{2}, FALSE), IF(VLOOKUP(G1669,Sku_Consolidated!A2:S957,{19},FALSE)="VAM",VLOOKUP(E1669,Store_VAM!B2:C273,{2}, FALSE),VLOOKUP(E1669,Store_SRP!B2:C110,{2}, FALSE)))</f>
      </c>
      <c r="G1669" s="1">
        <v>795732</v>
      </c>
      <c r="H1669" s="1" t="s">
        <v>1427</v>
      </c>
      <c r="I1669" s="10" t="s">
        <v>1137</v>
      </c>
      <c r="J1669" s="1">
        <f>VLOOKUP(G1669,Sku_Consolidated!A2:C957, 3, FALSE)</f>
      </c>
      <c r="K1669" s="10">
        <f>IF(J1669="PACK", I1669, 0)</f>
      </c>
      <c r="L1669" s="10">
        <f>IF(J1669="KG", I1669, I1669 * VLOOKUP(G1669,Sku_Consolidated!A2:U957,21,FALSE))</f>
      </c>
      <c r="M1669" s="10" t="s">
        <v>37</v>
      </c>
      <c r="N1669" s="11" t="s">
        <v>1428</v>
      </c>
      <c r="O1669" s="10" t="s">
        <v>2735</v>
      </c>
      <c r="P1669" s="10">
        <f>N1669 - O1669</f>
      </c>
      <c r="Q1669" s="1">
        <f>VLOOKUP(G1669,Sku_Consolidated!A2:G957,7, FALSE)</f>
      </c>
      <c r="R1669" s="1">
        <f>IF(IFERROR(VLOOKUP(E1669,Store_Showcase!B2:H144,7, FALSE), TRUE)=TRUE, IF(IFERROR(VLOOKUP(E1669,Store_SRP!B2:H110,7, FALSE), TRUE)=TRUE,VLOOKUP(E1669,Store_VAM!B2:H273,7, FALSE),VLOOKUP(E1669,Store_SRP!B2:H110,7, FALSE)), VLOOKUP(E1669,Store_Showcase!B2:H144,7, FALSE))</f>
      </c>
      <c r="S1669" s="1">
        <f>IF(IFERROR(VLOOKUP(E1669,Store_Showcase!B2:I144,8, FALSE), TRUE)=TRUE, IF(IFERROR(VLOOKUP(E1669,Store_SRP!B2:I110,8, FALSE), TRUE)=TRUE,VLOOKUP(E1669,Store_VAM!B2:I273,8, FALSE),VLOOKUP(E1669,Store_SRP!B2:I110,8, FALSE)), VLOOKUP(E1669,Store_Showcase!B2:I144,8, FALSE))</f>
      </c>
      <c r="T1669" s="1">
        <f>VLOOKUP(G1669,Sku_Consolidated!A2:R957,18,FALSE)</f>
      </c>
      <c r="U1669" s="1" t="s">
        <v>4424</v>
      </c>
      <c r="V1669" s="1">
        <f>IF(VLOOKUP(G1669,Sku_Consolidated!A2:S957,19,FALSE)="SHOWCASE", VLOOKUP(E1669,Store_Showcase!B2:L144,11, FALSE), IF(VLOOKUP(G1669,Sku_Consolidated!A2:S957,19,FALSE)="VAM",VLOOKUP(E1669,Store_VAM!B2:L273,11, FALSE),VLOOKUP(E1669,Store_SRP!B2:L110,11, FALSE)))</f>
      </c>
      <c r="W1669" s="1">
        <f>VLOOKUP(G1669,Sku_Consolidated!A2:W957,11,FALSE)</f>
      </c>
      <c r="X1669" s="1">
        <f>VLOOKUP(G1669,Sku_Consolidated!A2:H957,8,FALSE)</f>
      </c>
      <c r="Y1669" s="1">
        <f>VLOOKUP(G1669,Sku_Consolidated!A2:I957,9,FALSE)</f>
      </c>
      <c r="Z1669" s="1" t="s">
        <v>41</v>
      </c>
      <c r="AA1669" s="1">
        <f>VLOOKUP(G1669,Sku_Consolidated!A2:E957,5,FALSE)</f>
      </c>
      <c r="AB1669" s="1">
        <f>IF(VLOOKUP(G1669,Sku_Consolidated!A2:S957,19,FALSE)="SHOWCASE", VLOOKUP(E1669,Store_Showcase!B2:N144,13, FALSE), IF(VLOOKUP(G1669,Sku_Consolidated!A2:S957,19,FALSE)="VAM",VLOOKUP(E1669,Store_VAM!B2:N273,13, FALSE),VLOOKUP(E1669,Store_SRP!B2:N110,13, FALSE)))</f>
      </c>
      <c r="AC1669" s="1">
        <f>IF(IFERROR(AB1669,TRUE)=TRUE, "-","OK")</f>
      </c>
      <c r="AD1669" s="11" t="s">
        <v>37</v>
      </c>
      <c r="AE1669" s="11" t="s">
        <v>37</v>
      </c>
      <c r="AF1669" s="1">
        <f>IF(IFERROR(VLOOKUP(E1669,Store_Showcase!B2:H144,{5}, FALSE), TRUE)=TRUE, IF(IFERROR(VLOOKUP(E1669,Store_SRP!B2:H110,{5}, FALSE), TRUE)=TRUE,VLOOKUP(E1669,Store_VAM!B2:H273,{5}, FALSE),VLOOKUP(E1669,Store_SRP!B2:H110,{5}, FALSE)), VLOOKUP(E1669,Store_Showcase!B2:H144,{5}, FALSE))</f>
      </c>
      <c r="AG1669" s="1">
        <f>IF(IFERROR(VLOOKUP(E1669,Store_Showcase!B2:H144,{6}, FALSE), TRUE)=TRUE, IF(IFERROR(VLOOKUP(E1669,Store_SRP!B2:H110,{6}, FALSE), TRUE)=TRUE,VLOOKUP(E1669,Store_VAM!B2:H273,{6}, FALSE),VLOOKUP(E1669,Store_SRP!B2:H110,{6}, FALSE)), VLOOKUP(E1669,Store_Showcase!B2:H144,{6}, FALSE))</f>
      </c>
      <c r="AH1669" s="1">
        <f>VLOOKUP(G1669,Sku_Consolidated!A2:R957,18,FALSE)</f>
      </c>
      <c r="AI1669" s="1">
        <f>VLOOKUP(G1669,Sku_Consolidated!A2:S957,19,FALSE)</f>
      </c>
      <c r="AJ1669" s="1">
        <f>VLOOKUP(G1669,Sku_Consolidated!A2:T957,20,FALSE)</f>
      </c>
    </row>
    <row r="1670" spans="1:36" x14ac:dyDescent="0.25">
      <c r="A1670" s="1">
        <v>2024</v>
      </c>
      <c r="B1670" s="1" t="s">
        <v>31</v>
      </c>
      <c r="C1670" s="1" t="s">
        <v>32</v>
      </c>
      <c r="D1670" s="1" t="s">
        <v>33</v>
      </c>
      <c r="E1670" s="9" t="s">
        <v>4423</v>
      </c>
      <c r="F1670" s="1">
        <f>IF(VLOOKUP(G1670,Sku_Consolidated!A2:S957,{19},FALSE)="SHOWCASE", VLOOKUP(E1670,Store_Showcase!B2:C144,{2}, FALSE), IF(VLOOKUP(G1670,Sku_Consolidated!A2:S957,{19},FALSE)="VAM",VLOOKUP(E1670,Store_VAM!B2:C273,{2}, FALSE),VLOOKUP(E1670,Store_SRP!B2:C110,{2}, FALSE)))</f>
      </c>
      <c r="G1670" s="1">
        <v>795738</v>
      </c>
      <c r="H1670" s="1" t="s">
        <v>1634</v>
      </c>
      <c r="I1670" s="10" t="s">
        <v>1137</v>
      </c>
      <c r="J1670" s="1">
        <f>VLOOKUP(G1670,Sku_Consolidated!A2:C957, 3, FALSE)</f>
      </c>
      <c r="K1670" s="10">
        <f>IF(J1670="PACK", I1670, 0)</f>
      </c>
      <c r="L1670" s="10">
        <f>IF(J1670="KG", I1670, I1670 * VLOOKUP(G1670,Sku_Consolidated!A2:U957,21,FALSE))</f>
      </c>
      <c r="M1670" s="10" t="s">
        <v>37</v>
      </c>
      <c r="N1670" s="11" t="s">
        <v>1683</v>
      </c>
      <c r="O1670" s="10" t="s">
        <v>4425</v>
      </c>
      <c r="P1670" s="10">
        <f>N1670 - O1670</f>
      </c>
      <c r="Q1670" s="1">
        <f>VLOOKUP(G1670,Sku_Consolidated!A2:G957,7, FALSE)</f>
      </c>
      <c r="R1670" s="1">
        <f>IF(IFERROR(VLOOKUP(E1670,Store_Showcase!B2:H144,7, FALSE), TRUE)=TRUE, IF(IFERROR(VLOOKUP(E1670,Store_SRP!B2:H110,7, FALSE), TRUE)=TRUE,VLOOKUP(E1670,Store_VAM!B2:H273,7, FALSE),VLOOKUP(E1670,Store_SRP!B2:H110,7, FALSE)), VLOOKUP(E1670,Store_Showcase!B2:H144,7, FALSE))</f>
      </c>
      <c r="S1670" s="1">
        <f>IF(IFERROR(VLOOKUP(E1670,Store_Showcase!B2:I144,8, FALSE), TRUE)=TRUE, IF(IFERROR(VLOOKUP(E1670,Store_SRP!B2:I110,8, FALSE), TRUE)=TRUE,VLOOKUP(E1670,Store_VAM!B2:I273,8, FALSE),VLOOKUP(E1670,Store_SRP!B2:I110,8, FALSE)), VLOOKUP(E1670,Store_Showcase!B2:I144,8, FALSE))</f>
      </c>
      <c r="T1670" s="1">
        <f>VLOOKUP(G1670,Sku_Consolidated!A2:R957,18,FALSE)</f>
      </c>
      <c r="U1670" s="1" t="s">
        <v>4424</v>
      </c>
      <c r="V1670" s="1">
        <f>IF(VLOOKUP(G1670,Sku_Consolidated!A2:S957,19,FALSE)="SHOWCASE", VLOOKUP(E1670,Store_Showcase!B2:L144,11, FALSE), IF(VLOOKUP(G1670,Sku_Consolidated!A2:S957,19,FALSE)="VAM",VLOOKUP(E1670,Store_VAM!B2:L273,11, FALSE),VLOOKUP(E1670,Store_SRP!B2:L110,11, FALSE)))</f>
      </c>
      <c r="W1670" s="1">
        <f>VLOOKUP(G1670,Sku_Consolidated!A2:W957,11,FALSE)</f>
      </c>
      <c r="X1670" s="1">
        <f>VLOOKUP(G1670,Sku_Consolidated!A2:H957,8,FALSE)</f>
      </c>
      <c r="Y1670" s="1">
        <f>VLOOKUP(G1670,Sku_Consolidated!A2:I957,9,FALSE)</f>
      </c>
      <c r="Z1670" s="1" t="s">
        <v>41</v>
      </c>
      <c r="AA1670" s="1">
        <f>VLOOKUP(G1670,Sku_Consolidated!A2:E957,5,FALSE)</f>
      </c>
      <c r="AB1670" s="1">
        <f>IF(VLOOKUP(G1670,Sku_Consolidated!A2:S957,19,FALSE)="SHOWCASE", VLOOKUP(E1670,Store_Showcase!B2:N144,13, FALSE), IF(VLOOKUP(G1670,Sku_Consolidated!A2:S957,19,FALSE)="VAM",VLOOKUP(E1670,Store_VAM!B2:N273,13, FALSE),VLOOKUP(E1670,Store_SRP!B2:N110,13, FALSE)))</f>
      </c>
      <c r="AC1670" s="1">
        <f>IF(IFERROR(AB1670,TRUE)=TRUE, "-","OK")</f>
      </c>
      <c r="AD1670" s="11" t="s">
        <v>37</v>
      </c>
      <c r="AE1670" s="11" t="s">
        <v>37</v>
      </c>
      <c r="AF1670" s="1">
        <f>IF(IFERROR(VLOOKUP(E1670,Store_Showcase!B2:H144,{5}, FALSE), TRUE)=TRUE, IF(IFERROR(VLOOKUP(E1670,Store_SRP!B2:H110,{5}, FALSE), TRUE)=TRUE,VLOOKUP(E1670,Store_VAM!B2:H273,{5}, FALSE),VLOOKUP(E1670,Store_SRP!B2:H110,{5}, FALSE)), VLOOKUP(E1670,Store_Showcase!B2:H144,{5}, FALSE))</f>
      </c>
      <c r="AG1670" s="1">
        <f>IF(IFERROR(VLOOKUP(E1670,Store_Showcase!B2:H144,{6}, FALSE), TRUE)=TRUE, IF(IFERROR(VLOOKUP(E1670,Store_SRP!B2:H110,{6}, FALSE), TRUE)=TRUE,VLOOKUP(E1670,Store_VAM!B2:H273,{6}, FALSE),VLOOKUP(E1670,Store_SRP!B2:H110,{6}, FALSE)), VLOOKUP(E1670,Store_Showcase!B2:H144,{6}, FALSE))</f>
      </c>
      <c r="AH1670" s="1">
        <f>VLOOKUP(G1670,Sku_Consolidated!A2:R957,18,FALSE)</f>
      </c>
      <c r="AI1670" s="1">
        <f>VLOOKUP(G1670,Sku_Consolidated!A2:S957,19,FALSE)</f>
      </c>
      <c r="AJ1670" s="1">
        <f>VLOOKUP(G1670,Sku_Consolidated!A2:T957,20,FALSE)</f>
      </c>
    </row>
    <row r="1671" spans="1:36" x14ac:dyDescent="0.25">
      <c r="A1671" s="1">
        <v>2024</v>
      </c>
      <c r="B1671" s="1" t="s">
        <v>31</v>
      </c>
      <c r="C1671" s="1" t="s">
        <v>32</v>
      </c>
      <c r="D1671" s="1" t="s">
        <v>33</v>
      </c>
      <c r="E1671" s="9" t="s">
        <v>4426</v>
      </c>
      <c r="F1671" s="1">
        <f>IF(VLOOKUP(G1671,Sku_Consolidated!A2:S957,{19},FALSE)="SHOWCASE", VLOOKUP(E1671,Store_Showcase!B2:C144,{2}, FALSE), IF(VLOOKUP(G1671,Sku_Consolidated!A2:S957,{19},FALSE)="VAM",VLOOKUP(E1671,Store_VAM!B2:C273,{2}, FALSE),VLOOKUP(E1671,Store_SRP!B2:C110,{2}, FALSE)))</f>
      </c>
      <c r="G1671" s="1">
        <v>61719</v>
      </c>
      <c r="H1671" s="1" t="s">
        <v>35</v>
      </c>
      <c r="I1671" s="10" t="s">
        <v>119</v>
      </c>
      <c r="J1671" s="1">
        <f>VLOOKUP(G1671,Sku_Consolidated!A2:C957, 3, FALSE)</f>
      </c>
      <c r="K1671" s="10">
        <f>IF(J1671="PACK", I1671, 0)</f>
      </c>
      <c r="L1671" s="10">
        <f>IF(J1671="KG", I1671, I1671 * VLOOKUP(G1671,Sku_Consolidated!A2:U957,21,FALSE))</f>
      </c>
      <c r="M1671" s="10" t="s">
        <v>37</v>
      </c>
      <c r="N1671" s="11" t="s">
        <v>4427</v>
      </c>
      <c r="O1671" s="10" t="s">
        <v>4428</v>
      </c>
      <c r="P1671" s="10">
        <f>N1671 - O1671</f>
      </c>
      <c r="Q1671" s="1">
        <f>VLOOKUP(G1671,Sku_Consolidated!A2:G957,7, FALSE)</f>
      </c>
      <c r="R1671" s="1">
        <f>IF(IFERROR(VLOOKUP(E1671,Store_Showcase!B2:H144,7, FALSE), TRUE)=TRUE, IF(IFERROR(VLOOKUP(E1671,Store_SRP!B2:H110,7, FALSE), TRUE)=TRUE,VLOOKUP(E1671,Store_VAM!B2:H273,7, FALSE),VLOOKUP(E1671,Store_SRP!B2:H110,7, FALSE)), VLOOKUP(E1671,Store_Showcase!B2:H144,7, FALSE))</f>
      </c>
      <c r="S1671" s="1">
        <f>IF(IFERROR(VLOOKUP(E1671,Store_Showcase!B2:I144,8, FALSE), TRUE)=TRUE, IF(IFERROR(VLOOKUP(E1671,Store_SRP!B2:I110,8, FALSE), TRUE)=TRUE,VLOOKUP(E1671,Store_VAM!B2:I273,8, FALSE),VLOOKUP(E1671,Store_SRP!B2:I110,8, FALSE)), VLOOKUP(E1671,Store_Showcase!B2:I144,8, FALSE))</f>
      </c>
      <c r="T1671" s="1">
        <f>VLOOKUP(G1671,Sku_Consolidated!A2:R957,18,FALSE)</f>
      </c>
      <c r="U1671" s="1" t="s">
        <v>4429</v>
      </c>
      <c r="V1671" s="1">
        <f>IF(VLOOKUP(G1671,Sku_Consolidated!A2:S957,19,FALSE)="SHOWCASE", VLOOKUP(E1671,Store_Showcase!B2:L144,11, FALSE), IF(VLOOKUP(G1671,Sku_Consolidated!A2:S957,19,FALSE)="VAM",VLOOKUP(E1671,Store_VAM!B2:L273,11, FALSE),VLOOKUP(E1671,Store_SRP!B2:L110,11, FALSE)))</f>
      </c>
      <c r="W1671" s="1">
        <f>VLOOKUP(G1671,Sku_Consolidated!A2:W957,11,FALSE)</f>
      </c>
      <c r="X1671" s="1">
        <f>VLOOKUP(G1671,Sku_Consolidated!A2:H957,8,FALSE)</f>
      </c>
      <c r="Y1671" s="1">
        <f>VLOOKUP(G1671,Sku_Consolidated!A2:I957,9,FALSE)</f>
      </c>
      <c r="Z1671" s="1" t="s">
        <v>41</v>
      </c>
      <c r="AA1671" s="1">
        <f>VLOOKUP(G1671,Sku_Consolidated!A2:E957,5,FALSE)</f>
      </c>
      <c r="AB1671" s="1">
        <f>IF(VLOOKUP(G1671,Sku_Consolidated!A2:S957,19,FALSE)="SHOWCASE", VLOOKUP(E1671,Store_Showcase!B2:N144,13, FALSE), IF(VLOOKUP(G1671,Sku_Consolidated!A2:S957,19,FALSE)="VAM",VLOOKUP(E1671,Store_VAM!B2:N273,13, FALSE),VLOOKUP(E1671,Store_SRP!B2:N110,13, FALSE)))</f>
      </c>
      <c r="AC1671" s="1">
        <f>IF(IFERROR(AB1671,TRUE)=TRUE, "-","OK")</f>
      </c>
      <c r="AD1671" s="11" t="s">
        <v>37</v>
      </c>
      <c r="AE1671" s="11" t="s">
        <v>37</v>
      </c>
      <c r="AF1671" s="1">
        <f>IF(IFERROR(VLOOKUP(E1671,Store_Showcase!B2:H144,{5}, FALSE), TRUE)=TRUE, IF(IFERROR(VLOOKUP(E1671,Store_SRP!B2:H110,{5}, FALSE), TRUE)=TRUE,VLOOKUP(E1671,Store_VAM!B2:H273,{5}, FALSE),VLOOKUP(E1671,Store_SRP!B2:H110,{5}, FALSE)), VLOOKUP(E1671,Store_Showcase!B2:H144,{5}, FALSE))</f>
      </c>
      <c r="AG1671" s="1">
        <f>IF(IFERROR(VLOOKUP(E1671,Store_Showcase!B2:H144,{6}, FALSE), TRUE)=TRUE, IF(IFERROR(VLOOKUP(E1671,Store_SRP!B2:H110,{6}, FALSE), TRUE)=TRUE,VLOOKUP(E1671,Store_VAM!B2:H273,{6}, FALSE),VLOOKUP(E1671,Store_SRP!B2:H110,{6}, FALSE)), VLOOKUP(E1671,Store_Showcase!B2:H144,{6}, FALSE))</f>
      </c>
      <c r="AH1671" s="1">
        <f>VLOOKUP(G1671,Sku_Consolidated!A2:R957,18,FALSE)</f>
      </c>
      <c r="AI1671" s="1">
        <f>VLOOKUP(G1671,Sku_Consolidated!A2:S957,19,FALSE)</f>
      </c>
      <c r="AJ1671" s="1">
        <f>VLOOKUP(G1671,Sku_Consolidated!A2:T957,20,FALSE)</f>
      </c>
    </row>
    <row r="1672" spans="1:36" x14ac:dyDescent="0.25">
      <c r="A1672" s="1">
        <v>2024</v>
      </c>
      <c r="B1672" s="1" t="s">
        <v>31</v>
      </c>
      <c r="C1672" s="1" t="s">
        <v>32</v>
      </c>
      <c r="D1672" s="1" t="s">
        <v>33</v>
      </c>
      <c r="E1672" s="9" t="s">
        <v>4426</v>
      </c>
      <c r="F1672" s="1">
        <f>IF(VLOOKUP(G1672,Sku_Consolidated!A2:S957,{19},FALSE)="SHOWCASE", VLOOKUP(E1672,Store_Showcase!B2:C144,{2}, FALSE), IF(VLOOKUP(G1672,Sku_Consolidated!A2:S957,{19},FALSE)="VAM",VLOOKUP(E1672,Store_VAM!B2:C273,{2}, FALSE),VLOOKUP(E1672,Store_SRP!B2:C110,{2}, FALSE)))</f>
      </c>
      <c r="G1672" s="1">
        <v>61721</v>
      </c>
      <c r="H1672" s="1" t="s">
        <v>42</v>
      </c>
      <c r="I1672" s="10" t="s">
        <v>4430</v>
      </c>
      <c r="J1672" s="1">
        <f>VLOOKUP(G1672,Sku_Consolidated!A2:C957, 3, FALSE)</f>
      </c>
      <c r="K1672" s="10">
        <f>IF(J1672="PACK", I1672, 0)</f>
      </c>
      <c r="L1672" s="10">
        <f>IF(J1672="KG", I1672, I1672 * VLOOKUP(G1672,Sku_Consolidated!A2:U957,21,FALSE))</f>
      </c>
      <c r="M1672" s="10" t="s">
        <v>37</v>
      </c>
      <c r="N1672" s="11" t="s">
        <v>4431</v>
      </c>
      <c r="O1672" s="10" t="s">
        <v>4432</v>
      </c>
      <c r="P1672" s="10">
        <f>N1672 - O1672</f>
      </c>
      <c r="Q1672" s="1">
        <f>VLOOKUP(G1672,Sku_Consolidated!A2:G957,7, FALSE)</f>
      </c>
      <c r="R1672" s="1">
        <f>IF(IFERROR(VLOOKUP(E1672,Store_Showcase!B2:H144,7, FALSE), TRUE)=TRUE, IF(IFERROR(VLOOKUP(E1672,Store_SRP!B2:H110,7, FALSE), TRUE)=TRUE,VLOOKUP(E1672,Store_VAM!B2:H273,7, FALSE),VLOOKUP(E1672,Store_SRP!B2:H110,7, FALSE)), VLOOKUP(E1672,Store_Showcase!B2:H144,7, FALSE))</f>
      </c>
      <c r="S1672" s="1">
        <f>IF(IFERROR(VLOOKUP(E1672,Store_Showcase!B2:I144,8, FALSE), TRUE)=TRUE, IF(IFERROR(VLOOKUP(E1672,Store_SRP!B2:I110,8, FALSE), TRUE)=TRUE,VLOOKUP(E1672,Store_VAM!B2:I273,8, FALSE),VLOOKUP(E1672,Store_SRP!B2:I110,8, FALSE)), VLOOKUP(E1672,Store_Showcase!B2:I144,8, FALSE))</f>
      </c>
      <c r="T1672" s="1">
        <f>VLOOKUP(G1672,Sku_Consolidated!A2:R957,18,FALSE)</f>
      </c>
      <c r="U1672" s="1" t="s">
        <v>4429</v>
      </c>
      <c r="V1672" s="1">
        <f>IF(VLOOKUP(G1672,Sku_Consolidated!A2:S957,19,FALSE)="SHOWCASE", VLOOKUP(E1672,Store_Showcase!B2:L144,11, FALSE), IF(VLOOKUP(G1672,Sku_Consolidated!A2:S957,19,FALSE)="VAM",VLOOKUP(E1672,Store_VAM!B2:L273,11, FALSE),VLOOKUP(E1672,Store_SRP!B2:L110,11, FALSE)))</f>
      </c>
      <c r="W1672" s="1">
        <f>VLOOKUP(G1672,Sku_Consolidated!A2:W957,11,FALSE)</f>
      </c>
      <c r="X1672" s="1">
        <f>VLOOKUP(G1672,Sku_Consolidated!A2:H957,8,FALSE)</f>
      </c>
      <c r="Y1672" s="1">
        <f>VLOOKUP(G1672,Sku_Consolidated!A2:I957,9,FALSE)</f>
      </c>
      <c r="Z1672" s="1" t="s">
        <v>41</v>
      </c>
      <c r="AA1672" s="1">
        <f>VLOOKUP(G1672,Sku_Consolidated!A2:E957,5,FALSE)</f>
      </c>
      <c r="AB1672" s="1">
        <f>IF(VLOOKUP(G1672,Sku_Consolidated!A2:S957,19,FALSE)="SHOWCASE", VLOOKUP(E1672,Store_Showcase!B2:N144,13, FALSE), IF(VLOOKUP(G1672,Sku_Consolidated!A2:S957,19,FALSE)="VAM",VLOOKUP(E1672,Store_VAM!B2:N273,13, FALSE),VLOOKUP(E1672,Store_SRP!B2:N110,13, FALSE)))</f>
      </c>
      <c r="AC1672" s="1">
        <f>IF(IFERROR(AB1672,TRUE)=TRUE, "-","OK")</f>
      </c>
      <c r="AD1672" s="11" t="s">
        <v>37</v>
      </c>
      <c r="AE1672" s="11" t="s">
        <v>37</v>
      </c>
      <c r="AF1672" s="1">
        <f>IF(IFERROR(VLOOKUP(E1672,Store_Showcase!B2:H144,{5}, FALSE), TRUE)=TRUE, IF(IFERROR(VLOOKUP(E1672,Store_SRP!B2:H110,{5}, FALSE), TRUE)=TRUE,VLOOKUP(E1672,Store_VAM!B2:H273,{5}, FALSE),VLOOKUP(E1672,Store_SRP!B2:H110,{5}, FALSE)), VLOOKUP(E1672,Store_Showcase!B2:H144,{5}, FALSE))</f>
      </c>
      <c r="AG1672" s="1">
        <f>IF(IFERROR(VLOOKUP(E1672,Store_Showcase!B2:H144,{6}, FALSE), TRUE)=TRUE, IF(IFERROR(VLOOKUP(E1672,Store_SRP!B2:H110,{6}, FALSE), TRUE)=TRUE,VLOOKUP(E1672,Store_VAM!B2:H273,{6}, FALSE),VLOOKUP(E1672,Store_SRP!B2:H110,{6}, FALSE)), VLOOKUP(E1672,Store_Showcase!B2:H144,{6}, FALSE))</f>
      </c>
      <c r="AH1672" s="1">
        <f>VLOOKUP(G1672,Sku_Consolidated!A2:R957,18,FALSE)</f>
      </c>
      <c r="AI1672" s="1">
        <f>VLOOKUP(G1672,Sku_Consolidated!A2:S957,19,FALSE)</f>
      </c>
      <c r="AJ1672" s="1">
        <f>VLOOKUP(G1672,Sku_Consolidated!A2:T957,20,FALSE)</f>
      </c>
    </row>
    <row r="1673" spans="1:36" x14ac:dyDescent="0.25">
      <c r="A1673" s="1">
        <v>2024</v>
      </c>
      <c r="B1673" s="1" t="s">
        <v>31</v>
      </c>
      <c r="C1673" s="1" t="s">
        <v>32</v>
      </c>
      <c r="D1673" s="1" t="s">
        <v>33</v>
      </c>
      <c r="E1673" s="9" t="s">
        <v>4426</v>
      </c>
      <c r="F1673" s="1">
        <f>IF(VLOOKUP(G1673,Sku_Consolidated!A2:S957,{19},FALSE)="SHOWCASE", VLOOKUP(E1673,Store_Showcase!B2:C144,{2}, FALSE), IF(VLOOKUP(G1673,Sku_Consolidated!A2:S957,{19},FALSE)="VAM",VLOOKUP(E1673,Store_VAM!B2:C273,{2}, FALSE),VLOOKUP(E1673,Store_SRP!B2:C110,{2}, FALSE)))</f>
      </c>
      <c r="G1673" s="1">
        <v>61755</v>
      </c>
      <c r="H1673" s="1" t="s">
        <v>86</v>
      </c>
      <c r="I1673" s="10" t="s">
        <v>2011</v>
      </c>
      <c r="J1673" s="1">
        <f>VLOOKUP(G1673,Sku_Consolidated!A2:C957, 3, FALSE)</f>
      </c>
      <c r="K1673" s="10">
        <f>IF(J1673="PACK", I1673, 0)</f>
      </c>
      <c r="L1673" s="10">
        <f>IF(J1673="KG", I1673, I1673 * VLOOKUP(G1673,Sku_Consolidated!A2:U957,21,FALSE))</f>
      </c>
      <c r="M1673" s="10" t="s">
        <v>37</v>
      </c>
      <c r="N1673" s="11" t="s">
        <v>4433</v>
      </c>
      <c r="O1673" s="10" t="s">
        <v>4434</v>
      </c>
      <c r="P1673" s="10">
        <f>N1673 - O1673</f>
      </c>
      <c r="Q1673" s="1">
        <f>VLOOKUP(G1673,Sku_Consolidated!A2:G957,7, FALSE)</f>
      </c>
      <c r="R1673" s="1">
        <f>IF(IFERROR(VLOOKUP(E1673,Store_Showcase!B2:H144,7, FALSE), TRUE)=TRUE, IF(IFERROR(VLOOKUP(E1673,Store_SRP!B2:H110,7, FALSE), TRUE)=TRUE,VLOOKUP(E1673,Store_VAM!B2:H273,7, FALSE),VLOOKUP(E1673,Store_SRP!B2:H110,7, FALSE)), VLOOKUP(E1673,Store_Showcase!B2:H144,7, FALSE))</f>
      </c>
      <c r="S1673" s="1">
        <f>IF(IFERROR(VLOOKUP(E1673,Store_Showcase!B2:I144,8, FALSE), TRUE)=TRUE, IF(IFERROR(VLOOKUP(E1673,Store_SRP!B2:I110,8, FALSE), TRUE)=TRUE,VLOOKUP(E1673,Store_VAM!B2:I273,8, FALSE),VLOOKUP(E1673,Store_SRP!B2:I110,8, FALSE)), VLOOKUP(E1673,Store_Showcase!B2:I144,8, FALSE))</f>
      </c>
      <c r="T1673" s="1">
        <f>VLOOKUP(G1673,Sku_Consolidated!A2:R957,18,FALSE)</f>
      </c>
      <c r="U1673" s="1" t="s">
        <v>4429</v>
      </c>
      <c r="V1673" s="1">
        <f>IF(VLOOKUP(G1673,Sku_Consolidated!A2:S957,19,FALSE)="SHOWCASE", VLOOKUP(E1673,Store_Showcase!B2:L144,11, FALSE), IF(VLOOKUP(G1673,Sku_Consolidated!A2:S957,19,FALSE)="VAM",VLOOKUP(E1673,Store_VAM!B2:L273,11, FALSE),VLOOKUP(E1673,Store_SRP!B2:L110,11, FALSE)))</f>
      </c>
      <c r="W1673" s="1">
        <f>VLOOKUP(G1673,Sku_Consolidated!A2:W957,11,FALSE)</f>
      </c>
      <c r="X1673" s="1">
        <f>VLOOKUP(G1673,Sku_Consolidated!A2:H957,8,FALSE)</f>
      </c>
      <c r="Y1673" s="1">
        <f>VLOOKUP(G1673,Sku_Consolidated!A2:I957,9,FALSE)</f>
      </c>
      <c r="Z1673" s="1" t="s">
        <v>41</v>
      </c>
      <c r="AA1673" s="1">
        <f>VLOOKUP(G1673,Sku_Consolidated!A2:E957,5,FALSE)</f>
      </c>
      <c r="AB1673" s="1">
        <f>IF(VLOOKUP(G1673,Sku_Consolidated!A2:S957,19,FALSE)="SHOWCASE", VLOOKUP(E1673,Store_Showcase!B2:N144,13, FALSE), IF(VLOOKUP(G1673,Sku_Consolidated!A2:S957,19,FALSE)="VAM",VLOOKUP(E1673,Store_VAM!B2:N273,13, FALSE),VLOOKUP(E1673,Store_SRP!B2:N110,13, FALSE)))</f>
      </c>
      <c r="AC1673" s="1">
        <f>IF(IFERROR(AB1673,TRUE)=TRUE, "-","OK")</f>
      </c>
      <c r="AD1673" s="11" t="s">
        <v>37</v>
      </c>
      <c r="AE1673" s="11" t="s">
        <v>37</v>
      </c>
      <c r="AF1673" s="1">
        <f>IF(IFERROR(VLOOKUP(E1673,Store_Showcase!B2:H144,{5}, FALSE), TRUE)=TRUE, IF(IFERROR(VLOOKUP(E1673,Store_SRP!B2:H110,{5}, FALSE), TRUE)=TRUE,VLOOKUP(E1673,Store_VAM!B2:H273,{5}, FALSE),VLOOKUP(E1673,Store_SRP!B2:H110,{5}, FALSE)), VLOOKUP(E1673,Store_Showcase!B2:H144,{5}, FALSE))</f>
      </c>
      <c r="AG1673" s="1">
        <f>IF(IFERROR(VLOOKUP(E1673,Store_Showcase!B2:H144,{6}, FALSE), TRUE)=TRUE, IF(IFERROR(VLOOKUP(E1673,Store_SRP!B2:H110,{6}, FALSE), TRUE)=TRUE,VLOOKUP(E1673,Store_VAM!B2:H273,{6}, FALSE),VLOOKUP(E1673,Store_SRP!B2:H110,{6}, FALSE)), VLOOKUP(E1673,Store_Showcase!B2:H144,{6}, FALSE))</f>
      </c>
      <c r="AH1673" s="1">
        <f>VLOOKUP(G1673,Sku_Consolidated!A2:R957,18,FALSE)</f>
      </c>
      <c r="AI1673" s="1">
        <f>VLOOKUP(G1673,Sku_Consolidated!A2:S957,19,FALSE)</f>
      </c>
      <c r="AJ1673" s="1">
        <f>VLOOKUP(G1673,Sku_Consolidated!A2:T957,20,FALSE)</f>
      </c>
    </row>
    <row r="1674" spans="1:36" x14ac:dyDescent="0.25">
      <c r="A1674" s="1">
        <v>2024</v>
      </c>
      <c r="B1674" s="1" t="s">
        <v>31</v>
      </c>
      <c r="C1674" s="1" t="s">
        <v>32</v>
      </c>
      <c r="D1674" s="1" t="s">
        <v>33</v>
      </c>
      <c r="E1674" s="9" t="s">
        <v>4426</v>
      </c>
      <c r="F1674" s="1">
        <f>IF(VLOOKUP(G1674,Sku_Consolidated!A2:S957,{19},FALSE)="SHOWCASE", VLOOKUP(E1674,Store_Showcase!B2:C144,{2}, FALSE), IF(VLOOKUP(G1674,Sku_Consolidated!A2:S957,{19},FALSE)="VAM",VLOOKUP(E1674,Store_VAM!B2:C273,{2}, FALSE),VLOOKUP(E1674,Store_SRP!B2:C110,{2}, FALSE)))</f>
      </c>
      <c r="G1674" s="1">
        <v>61760</v>
      </c>
      <c r="H1674" s="1" t="s">
        <v>98</v>
      </c>
      <c r="I1674" s="10" t="s">
        <v>1399</v>
      </c>
      <c r="J1674" s="1">
        <f>VLOOKUP(G1674,Sku_Consolidated!A2:C957, 3, FALSE)</f>
      </c>
      <c r="K1674" s="10">
        <f>IF(J1674="PACK", I1674, 0)</f>
      </c>
      <c r="L1674" s="10">
        <f>IF(J1674="KG", I1674, I1674 * VLOOKUP(G1674,Sku_Consolidated!A2:U957,21,FALSE))</f>
      </c>
      <c r="M1674" s="10" t="s">
        <v>37</v>
      </c>
      <c r="N1674" s="11" t="s">
        <v>4435</v>
      </c>
      <c r="O1674" s="10" t="s">
        <v>4436</v>
      </c>
      <c r="P1674" s="10">
        <f>N1674 - O1674</f>
      </c>
      <c r="Q1674" s="1">
        <f>VLOOKUP(G1674,Sku_Consolidated!A2:G957,7, FALSE)</f>
      </c>
      <c r="R1674" s="1">
        <f>IF(IFERROR(VLOOKUP(E1674,Store_Showcase!B2:H144,7, FALSE), TRUE)=TRUE, IF(IFERROR(VLOOKUP(E1674,Store_SRP!B2:H110,7, FALSE), TRUE)=TRUE,VLOOKUP(E1674,Store_VAM!B2:H273,7, FALSE),VLOOKUP(E1674,Store_SRP!B2:H110,7, FALSE)), VLOOKUP(E1674,Store_Showcase!B2:H144,7, FALSE))</f>
      </c>
      <c r="S1674" s="1">
        <f>IF(IFERROR(VLOOKUP(E1674,Store_Showcase!B2:I144,8, FALSE), TRUE)=TRUE, IF(IFERROR(VLOOKUP(E1674,Store_SRP!B2:I110,8, FALSE), TRUE)=TRUE,VLOOKUP(E1674,Store_VAM!B2:I273,8, FALSE),VLOOKUP(E1674,Store_SRP!B2:I110,8, FALSE)), VLOOKUP(E1674,Store_Showcase!B2:I144,8, FALSE))</f>
      </c>
      <c r="T1674" s="1">
        <f>VLOOKUP(G1674,Sku_Consolidated!A2:R957,18,FALSE)</f>
      </c>
      <c r="U1674" s="1" t="s">
        <v>4429</v>
      </c>
      <c r="V1674" s="1">
        <f>IF(VLOOKUP(G1674,Sku_Consolidated!A2:S957,19,FALSE)="SHOWCASE", VLOOKUP(E1674,Store_Showcase!B2:L144,11, FALSE), IF(VLOOKUP(G1674,Sku_Consolidated!A2:S957,19,FALSE)="VAM",VLOOKUP(E1674,Store_VAM!B2:L273,11, FALSE),VLOOKUP(E1674,Store_SRP!B2:L110,11, FALSE)))</f>
      </c>
      <c r="W1674" s="1">
        <f>VLOOKUP(G1674,Sku_Consolidated!A2:W957,11,FALSE)</f>
      </c>
      <c r="X1674" s="1">
        <f>VLOOKUP(G1674,Sku_Consolidated!A2:H957,8,FALSE)</f>
      </c>
      <c r="Y1674" s="1">
        <f>VLOOKUP(G1674,Sku_Consolidated!A2:I957,9,FALSE)</f>
      </c>
      <c r="Z1674" s="1" t="s">
        <v>41</v>
      </c>
      <c r="AA1674" s="1">
        <f>VLOOKUP(G1674,Sku_Consolidated!A2:E957,5,FALSE)</f>
      </c>
      <c r="AB1674" s="1">
        <f>IF(VLOOKUP(G1674,Sku_Consolidated!A2:S957,19,FALSE)="SHOWCASE", VLOOKUP(E1674,Store_Showcase!B2:N144,13, FALSE), IF(VLOOKUP(G1674,Sku_Consolidated!A2:S957,19,FALSE)="VAM",VLOOKUP(E1674,Store_VAM!B2:N273,13, FALSE),VLOOKUP(E1674,Store_SRP!B2:N110,13, FALSE)))</f>
      </c>
      <c r="AC1674" s="1">
        <f>IF(IFERROR(AB1674,TRUE)=TRUE, "-","OK")</f>
      </c>
      <c r="AD1674" s="11" t="s">
        <v>37</v>
      </c>
      <c r="AE1674" s="11" t="s">
        <v>37</v>
      </c>
      <c r="AF1674" s="1">
        <f>IF(IFERROR(VLOOKUP(E1674,Store_Showcase!B2:H144,{5}, FALSE), TRUE)=TRUE, IF(IFERROR(VLOOKUP(E1674,Store_SRP!B2:H110,{5}, FALSE), TRUE)=TRUE,VLOOKUP(E1674,Store_VAM!B2:H273,{5}, FALSE),VLOOKUP(E1674,Store_SRP!B2:H110,{5}, FALSE)), VLOOKUP(E1674,Store_Showcase!B2:H144,{5}, FALSE))</f>
      </c>
      <c r="AG1674" s="1">
        <f>IF(IFERROR(VLOOKUP(E1674,Store_Showcase!B2:H144,{6}, FALSE), TRUE)=TRUE, IF(IFERROR(VLOOKUP(E1674,Store_SRP!B2:H110,{6}, FALSE), TRUE)=TRUE,VLOOKUP(E1674,Store_VAM!B2:H273,{6}, FALSE),VLOOKUP(E1674,Store_SRP!B2:H110,{6}, FALSE)), VLOOKUP(E1674,Store_Showcase!B2:H144,{6}, FALSE))</f>
      </c>
      <c r="AH1674" s="1">
        <f>VLOOKUP(G1674,Sku_Consolidated!A2:R957,18,FALSE)</f>
      </c>
      <c r="AI1674" s="1">
        <f>VLOOKUP(G1674,Sku_Consolidated!A2:S957,19,FALSE)</f>
      </c>
      <c r="AJ1674" s="1">
        <f>VLOOKUP(G1674,Sku_Consolidated!A2:T957,20,FALSE)</f>
      </c>
    </row>
    <row r="1675" spans="1:36" x14ac:dyDescent="0.25">
      <c r="A1675" s="1">
        <v>2024</v>
      </c>
      <c r="B1675" s="1" t="s">
        <v>31</v>
      </c>
      <c r="C1675" s="1" t="s">
        <v>32</v>
      </c>
      <c r="D1675" s="1" t="s">
        <v>33</v>
      </c>
      <c r="E1675" s="9" t="s">
        <v>4426</v>
      </c>
      <c r="F1675" s="1">
        <f>IF(VLOOKUP(G1675,Sku_Consolidated!A2:S957,{19},FALSE)="SHOWCASE", VLOOKUP(E1675,Store_Showcase!B2:C144,{2}, FALSE), IF(VLOOKUP(G1675,Sku_Consolidated!A2:S957,{19},FALSE)="VAM",VLOOKUP(E1675,Store_VAM!B2:C273,{2}, FALSE),VLOOKUP(E1675,Store_SRP!B2:C110,{2}, FALSE)))</f>
      </c>
      <c r="G1675" s="1">
        <v>61820</v>
      </c>
      <c r="H1675" s="1" t="s">
        <v>114</v>
      </c>
      <c r="I1675" s="10" t="s">
        <v>4437</v>
      </c>
      <c r="J1675" s="1">
        <f>VLOOKUP(G1675,Sku_Consolidated!A2:C957, 3, FALSE)</f>
      </c>
      <c r="K1675" s="10">
        <f>IF(J1675="PACK", I1675, 0)</f>
      </c>
      <c r="L1675" s="10">
        <f>IF(J1675="KG", I1675, I1675 * VLOOKUP(G1675,Sku_Consolidated!A2:U957,21,FALSE))</f>
      </c>
      <c r="M1675" s="10" t="s">
        <v>37</v>
      </c>
      <c r="N1675" s="11" t="s">
        <v>4438</v>
      </c>
      <c r="O1675" s="10" t="s">
        <v>4439</v>
      </c>
      <c r="P1675" s="10">
        <f>N1675 - O1675</f>
      </c>
      <c r="Q1675" s="1">
        <f>VLOOKUP(G1675,Sku_Consolidated!A2:G957,7, FALSE)</f>
      </c>
      <c r="R1675" s="1">
        <f>IF(IFERROR(VLOOKUP(E1675,Store_Showcase!B2:H144,7, FALSE), TRUE)=TRUE, IF(IFERROR(VLOOKUP(E1675,Store_SRP!B2:H110,7, FALSE), TRUE)=TRUE,VLOOKUP(E1675,Store_VAM!B2:H273,7, FALSE),VLOOKUP(E1675,Store_SRP!B2:H110,7, FALSE)), VLOOKUP(E1675,Store_Showcase!B2:H144,7, FALSE))</f>
      </c>
      <c r="S1675" s="1">
        <f>IF(IFERROR(VLOOKUP(E1675,Store_Showcase!B2:I144,8, FALSE), TRUE)=TRUE, IF(IFERROR(VLOOKUP(E1675,Store_SRP!B2:I110,8, FALSE), TRUE)=TRUE,VLOOKUP(E1675,Store_VAM!B2:I273,8, FALSE),VLOOKUP(E1675,Store_SRP!B2:I110,8, FALSE)), VLOOKUP(E1675,Store_Showcase!B2:I144,8, FALSE))</f>
      </c>
      <c r="T1675" s="1">
        <f>VLOOKUP(G1675,Sku_Consolidated!A2:R957,18,FALSE)</f>
      </c>
      <c r="U1675" s="1" t="s">
        <v>4429</v>
      </c>
      <c r="V1675" s="1">
        <f>IF(VLOOKUP(G1675,Sku_Consolidated!A2:S957,19,FALSE)="SHOWCASE", VLOOKUP(E1675,Store_Showcase!B2:L144,11, FALSE), IF(VLOOKUP(G1675,Sku_Consolidated!A2:S957,19,FALSE)="VAM",VLOOKUP(E1675,Store_VAM!B2:L273,11, FALSE),VLOOKUP(E1675,Store_SRP!B2:L110,11, FALSE)))</f>
      </c>
      <c r="W1675" s="1">
        <f>VLOOKUP(G1675,Sku_Consolidated!A2:W957,11,FALSE)</f>
      </c>
      <c r="X1675" s="1">
        <f>VLOOKUP(G1675,Sku_Consolidated!A2:H957,8,FALSE)</f>
      </c>
      <c r="Y1675" s="1">
        <f>VLOOKUP(G1675,Sku_Consolidated!A2:I957,9,FALSE)</f>
      </c>
      <c r="Z1675" s="1" t="s">
        <v>41</v>
      </c>
      <c r="AA1675" s="1">
        <f>VLOOKUP(G1675,Sku_Consolidated!A2:E957,5,FALSE)</f>
      </c>
      <c r="AB1675" s="1">
        <f>IF(VLOOKUP(G1675,Sku_Consolidated!A2:S957,19,FALSE)="SHOWCASE", VLOOKUP(E1675,Store_Showcase!B2:N144,13, FALSE), IF(VLOOKUP(G1675,Sku_Consolidated!A2:S957,19,FALSE)="VAM",VLOOKUP(E1675,Store_VAM!B2:N273,13, FALSE),VLOOKUP(E1675,Store_SRP!B2:N110,13, FALSE)))</f>
      </c>
      <c r="AC1675" s="1">
        <f>IF(IFERROR(AB1675,TRUE)=TRUE, "-","OK")</f>
      </c>
      <c r="AD1675" s="11" t="s">
        <v>37</v>
      </c>
      <c r="AE1675" s="11" t="s">
        <v>37</v>
      </c>
      <c r="AF1675" s="1">
        <f>IF(IFERROR(VLOOKUP(E1675,Store_Showcase!B2:H144,{5}, FALSE), TRUE)=TRUE, IF(IFERROR(VLOOKUP(E1675,Store_SRP!B2:H110,{5}, FALSE), TRUE)=TRUE,VLOOKUP(E1675,Store_VAM!B2:H273,{5}, FALSE),VLOOKUP(E1675,Store_SRP!B2:H110,{5}, FALSE)), VLOOKUP(E1675,Store_Showcase!B2:H144,{5}, FALSE))</f>
      </c>
      <c r="AG1675" s="1">
        <f>IF(IFERROR(VLOOKUP(E1675,Store_Showcase!B2:H144,{6}, FALSE), TRUE)=TRUE, IF(IFERROR(VLOOKUP(E1675,Store_SRP!B2:H110,{6}, FALSE), TRUE)=TRUE,VLOOKUP(E1675,Store_VAM!B2:H273,{6}, FALSE),VLOOKUP(E1675,Store_SRP!B2:H110,{6}, FALSE)), VLOOKUP(E1675,Store_Showcase!B2:H144,{6}, FALSE))</f>
      </c>
      <c r="AH1675" s="1">
        <f>VLOOKUP(G1675,Sku_Consolidated!A2:R957,18,FALSE)</f>
      </c>
      <c r="AI1675" s="1">
        <f>VLOOKUP(G1675,Sku_Consolidated!A2:S957,19,FALSE)</f>
      </c>
      <c r="AJ1675" s="1">
        <f>VLOOKUP(G1675,Sku_Consolidated!A2:T957,20,FALSE)</f>
      </c>
    </row>
    <row r="1676" spans="1:36" x14ac:dyDescent="0.25">
      <c r="A1676" s="1">
        <v>2024</v>
      </c>
      <c r="B1676" s="1" t="s">
        <v>31</v>
      </c>
      <c r="C1676" s="1" t="s">
        <v>32</v>
      </c>
      <c r="D1676" s="1" t="s">
        <v>33</v>
      </c>
      <c r="E1676" s="9" t="s">
        <v>4426</v>
      </c>
      <c r="F1676" s="1">
        <f>IF(VLOOKUP(G1676,Sku_Consolidated!A2:S957,{19},FALSE)="SHOWCASE", VLOOKUP(E1676,Store_Showcase!B2:C144,{2}, FALSE), IF(VLOOKUP(G1676,Sku_Consolidated!A2:S957,{19},FALSE)="VAM",VLOOKUP(E1676,Store_VAM!B2:C273,{2}, FALSE),VLOOKUP(E1676,Store_SRP!B2:C110,{2}, FALSE)))</f>
      </c>
      <c r="G1676" s="1">
        <v>61833</v>
      </c>
      <c r="H1676" s="1" t="s">
        <v>118</v>
      </c>
      <c r="I1676" s="10" t="s">
        <v>4440</v>
      </c>
      <c r="J1676" s="1">
        <f>VLOOKUP(G1676,Sku_Consolidated!A2:C957, 3, FALSE)</f>
      </c>
      <c r="K1676" s="10">
        <f>IF(J1676="PACK", I1676, 0)</f>
      </c>
      <c r="L1676" s="10">
        <f>IF(J1676="KG", I1676, I1676 * VLOOKUP(G1676,Sku_Consolidated!A2:U957,21,FALSE))</f>
      </c>
      <c r="M1676" s="10" t="s">
        <v>37</v>
      </c>
      <c r="N1676" s="11" t="s">
        <v>4441</v>
      </c>
      <c r="O1676" s="10" t="s">
        <v>4442</v>
      </c>
      <c r="P1676" s="10">
        <f>N1676 - O1676</f>
      </c>
      <c r="Q1676" s="1">
        <f>VLOOKUP(G1676,Sku_Consolidated!A2:G957,7, FALSE)</f>
      </c>
      <c r="R1676" s="1">
        <f>IF(IFERROR(VLOOKUP(E1676,Store_Showcase!B2:H144,7, FALSE), TRUE)=TRUE, IF(IFERROR(VLOOKUP(E1676,Store_SRP!B2:H110,7, FALSE), TRUE)=TRUE,VLOOKUP(E1676,Store_VAM!B2:H273,7, FALSE),VLOOKUP(E1676,Store_SRP!B2:H110,7, FALSE)), VLOOKUP(E1676,Store_Showcase!B2:H144,7, FALSE))</f>
      </c>
      <c r="S1676" s="1">
        <f>IF(IFERROR(VLOOKUP(E1676,Store_Showcase!B2:I144,8, FALSE), TRUE)=TRUE, IF(IFERROR(VLOOKUP(E1676,Store_SRP!B2:I110,8, FALSE), TRUE)=TRUE,VLOOKUP(E1676,Store_VAM!B2:I273,8, FALSE),VLOOKUP(E1676,Store_SRP!B2:I110,8, FALSE)), VLOOKUP(E1676,Store_Showcase!B2:I144,8, FALSE))</f>
      </c>
      <c r="T1676" s="1">
        <f>VLOOKUP(G1676,Sku_Consolidated!A2:R957,18,FALSE)</f>
      </c>
      <c r="U1676" s="1" t="s">
        <v>4429</v>
      </c>
      <c r="V1676" s="1">
        <f>IF(VLOOKUP(G1676,Sku_Consolidated!A2:S957,19,FALSE)="SHOWCASE", VLOOKUP(E1676,Store_Showcase!B2:L144,11, FALSE), IF(VLOOKUP(G1676,Sku_Consolidated!A2:S957,19,FALSE)="VAM",VLOOKUP(E1676,Store_VAM!B2:L273,11, FALSE),VLOOKUP(E1676,Store_SRP!B2:L110,11, FALSE)))</f>
      </c>
      <c r="W1676" s="1">
        <f>VLOOKUP(G1676,Sku_Consolidated!A2:W957,11,FALSE)</f>
      </c>
      <c r="X1676" s="1">
        <f>VLOOKUP(G1676,Sku_Consolidated!A2:H957,8,FALSE)</f>
      </c>
      <c r="Y1676" s="1">
        <f>VLOOKUP(G1676,Sku_Consolidated!A2:I957,9,FALSE)</f>
      </c>
      <c r="Z1676" s="1" t="s">
        <v>41</v>
      </c>
      <c r="AA1676" s="1">
        <f>VLOOKUP(G1676,Sku_Consolidated!A2:E957,5,FALSE)</f>
      </c>
      <c r="AB1676" s="1">
        <f>IF(VLOOKUP(G1676,Sku_Consolidated!A2:S957,19,FALSE)="SHOWCASE", VLOOKUP(E1676,Store_Showcase!B2:N144,13, FALSE), IF(VLOOKUP(G1676,Sku_Consolidated!A2:S957,19,FALSE)="VAM",VLOOKUP(E1676,Store_VAM!B2:N273,13, FALSE),VLOOKUP(E1676,Store_SRP!B2:N110,13, FALSE)))</f>
      </c>
      <c r="AC1676" s="1">
        <f>IF(IFERROR(AB1676,TRUE)=TRUE, "-","OK")</f>
      </c>
      <c r="AD1676" s="11" t="s">
        <v>37</v>
      </c>
      <c r="AE1676" s="11" t="s">
        <v>37</v>
      </c>
      <c r="AF1676" s="1">
        <f>IF(IFERROR(VLOOKUP(E1676,Store_Showcase!B2:H144,{5}, FALSE), TRUE)=TRUE, IF(IFERROR(VLOOKUP(E1676,Store_SRP!B2:H110,{5}, FALSE), TRUE)=TRUE,VLOOKUP(E1676,Store_VAM!B2:H273,{5}, FALSE),VLOOKUP(E1676,Store_SRP!B2:H110,{5}, FALSE)), VLOOKUP(E1676,Store_Showcase!B2:H144,{5}, FALSE))</f>
      </c>
      <c r="AG1676" s="1">
        <f>IF(IFERROR(VLOOKUP(E1676,Store_Showcase!B2:H144,{6}, FALSE), TRUE)=TRUE, IF(IFERROR(VLOOKUP(E1676,Store_SRP!B2:H110,{6}, FALSE), TRUE)=TRUE,VLOOKUP(E1676,Store_VAM!B2:H273,{6}, FALSE),VLOOKUP(E1676,Store_SRP!B2:H110,{6}, FALSE)), VLOOKUP(E1676,Store_Showcase!B2:H144,{6}, FALSE))</f>
      </c>
      <c r="AH1676" s="1">
        <f>VLOOKUP(G1676,Sku_Consolidated!A2:R957,18,FALSE)</f>
      </c>
      <c r="AI1676" s="1">
        <f>VLOOKUP(G1676,Sku_Consolidated!A2:S957,19,FALSE)</f>
      </c>
      <c r="AJ1676" s="1">
        <f>VLOOKUP(G1676,Sku_Consolidated!A2:T957,20,FALSE)</f>
      </c>
    </row>
    <row r="1677" spans="1:36" x14ac:dyDescent="0.25">
      <c r="A1677" s="1">
        <v>2024</v>
      </c>
      <c r="B1677" s="1" t="s">
        <v>31</v>
      </c>
      <c r="C1677" s="1" t="s">
        <v>32</v>
      </c>
      <c r="D1677" s="1" t="s">
        <v>33</v>
      </c>
      <c r="E1677" s="9" t="s">
        <v>4426</v>
      </c>
      <c r="F1677" s="1">
        <f>IF(VLOOKUP(G1677,Sku_Consolidated!A2:S957,{19},FALSE)="SHOWCASE", VLOOKUP(E1677,Store_Showcase!B2:C144,{2}, FALSE), IF(VLOOKUP(G1677,Sku_Consolidated!A2:S957,{19},FALSE)="VAM",VLOOKUP(E1677,Store_VAM!B2:C273,{2}, FALSE),VLOOKUP(E1677,Store_SRP!B2:C110,{2}, FALSE)))</f>
      </c>
      <c r="G1677" s="1">
        <v>61836</v>
      </c>
      <c r="H1677" s="1" t="s">
        <v>267</v>
      </c>
      <c r="I1677" s="10" t="s">
        <v>1434</v>
      </c>
      <c r="J1677" s="1">
        <f>VLOOKUP(G1677,Sku_Consolidated!A2:C957, 3, FALSE)</f>
      </c>
      <c r="K1677" s="10">
        <f>IF(J1677="PACK", I1677, 0)</f>
      </c>
      <c r="L1677" s="10">
        <f>IF(J1677="KG", I1677, I1677 * VLOOKUP(G1677,Sku_Consolidated!A2:U957,21,FALSE))</f>
      </c>
      <c r="M1677" s="10" t="s">
        <v>37</v>
      </c>
      <c r="N1677" s="11" t="s">
        <v>4443</v>
      </c>
      <c r="O1677" s="10" t="s">
        <v>4444</v>
      </c>
      <c r="P1677" s="10">
        <f>N1677 - O1677</f>
      </c>
      <c r="Q1677" s="1">
        <f>VLOOKUP(G1677,Sku_Consolidated!A2:G957,7, FALSE)</f>
      </c>
      <c r="R1677" s="1">
        <f>IF(IFERROR(VLOOKUP(E1677,Store_Showcase!B2:H144,7, FALSE), TRUE)=TRUE, IF(IFERROR(VLOOKUP(E1677,Store_SRP!B2:H110,7, FALSE), TRUE)=TRUE,VLOOKUP(E1677,Store_VAM!B2:H273,7, FALSE),VLOOKUP(E1677,Store_SRP!B2:H110,7, FALSE)), VLOOKUP(E1677,Store_Showcase!B2:H144,7, FALSE))</f>
      </c>
      <c r="S1677" s="1">
        <f>IF(IFERROR(VLOOKUP(E1677,Store_Showcase!B2:I144,8, FALSE), TRUE)=TRUE, IF(IFERROR(VLOOKUP(E1677,Store_SRP!B2:I110,8, FALSE), TRUE)=TRUE,VLOOKUP(E1677,Store_VAM!B2:I273,8, FALSE),VLOOKUP(E1677,Store_SRP!B2:I110,8, FALSE)), VLOOKUP(E1677,Store_Showcase!B2:I144,8, FALSE))</f>
      </c>
      <c r="T1677" s="1">
        <f>VLOOKUP(G1677,Sku_Consolidated!A2:R957,18,FALSE)</f>
      </c>
      <c r="U1677" s="1" t="s">
        <v>4429</v>
      </c>
      <c r="V1677" s="1">
        <f>IF(VLOOKUP(G1677,Sku_Consolidated!A2:S957,19,FALSE)="SHOWCASE", VLOOKUP(E1677,Store_Showcase!B2:L144,11, FALSE), IF(VLOOKUP(G1677,Sku_Consolidated!A2:S957,19,FALSE)="VAM",VLOOKUP(E1677,Store_VAM!B2:L273,11, FALSE),VLOOKUP(E1677,Store_SRP!B2:L110,11, FALSE)))</f>
      </c>
      <c r="W1677" s="1">
        <f>VLOOKUP(G1677,Sku_Consolidated!A2:W957,11,FALSE)</f>
      </c>
      <c r="X1677" s="1">
        <f>VLOOKUP(G1677,Sku_Consolidated!A2:H957,8,FALSE)</f>
      </c>
      <c r="Y1677" s="1">
        <f>VLOOKUP(G1677,Sku_Consolidated!A2:I957,9,FALSE)</f>
      </c>
      <c r="Z1677" s="1" t="s">
        <v>41</v>
      </c>
      <c r="AA1677" s="1">
        <f>VLOOKUP(G1677,Sku_Consolidated!A2:E957,5,FALSE)</f>
      </c>
      <c r="AB1677" s="1">
        <f>IF(VLOOKUP(G1677,Sku_Consolidated!A2:S957,19,FALSE)="SHOWCASE", VLOOKUP(E1677,Store_Showcase!B2:N144,13, FALSE), IF(VLOOKUP(G1677,Sku_Consolidated!A2:S957,19,FALSE)="VAM",VLOOKUP(E1677,Store_VAM!B2:N273,13, FALSE),VLOOKUP(E1677,Store_SRP!B2:N110,13, FALSE)))</f>
      </c>
      <c r="AC1677" s="1">
        <f>IF(IFERROR(AB1677,TRUE)=TRUE, "-","OK")</f>
      </c>
      <c r="AD1677" s="11" t="s">
        <v>37</v>
      </c>
      <c r="AE1677" s="11" t="s">
        <v>37</v>
      </c>
      <c r="AF1677" s="1">
        <f>IF(IFERROR(VLOOKUP(E1677,Store_Showcase!B2:H144,{5}, FALSE), TRUE)=TRUE, IF(IFERROR(VLOOKUP(E1677,Store_SRP!B2:H110,{5}, FALSE), TRUE)=TRUE,VLOOKUP(E1677,Store_VAM!B2:H273,{5}, FALSE),VLOOKUP(E1677,Store_SRP!B2:H110,{5}, FALSE)), VLOOKUP(E1677,Store_Showcase!B2:H144,{5}, FALSE))</f>
      </c>
      <c r="AG1677" s="1">
        <f>IF(IFERROR(VLOOKUP(E1677,Store_Showcase!B2:H144,{6}, FALSE), TRUE)=TRUE, IF(IFERROR(VLOOKUP(E1677,Store_SRP!B2:H110,{6}, FALSE), TRUE)=TRUE,VLOOKUP(E1677,Store_VAM!B2:H273,{6}, FALSE),VLOOKUP(E1677,Store_SRP!B2:H110,{6}, FALSE)), VLOOKUP(E1677,Store_Showcase!B2:H144,{6}, FALSE))</f>
      </c>
      <c r="AH1677" s="1">
        <f>VLOOKUP(G1677,Sku_Consolidated!A2:R957,18,FALSE)</f>
      </c>
      <c r="AI1677" s="1">
        <f>VLOOKUP(G1677,Sku_Consolidated!A2:S957,19,FALSE)</f>
      </c>
      <c r="AJ1677" s="1">
        <f>VLOOKUP(G1677,Sku_Consolidated!A2:T957,20,FALSE)</f>
      </c>
    </row>
    <row r="1678" spans="1:36" x14ac:dyDescent="0.25">
      <c r="A1678" s="1">
        <v>2024</v>
      </c>
      <c r="B1678" s="1" t="s">
        <v>31</v>
      </c>
      <c r="C1678" s="1" t="s">
        <v>32</v>
      </c>
      <c r="D1678" s="1" t="s">
        <v>33</v>
      </c>
      <c r="E1678" s="9" t="s">
        <v>4426</v>
      </c>
      <c r="F1678" s="1">
        <f>IF(VLOOKUP(G1678,Sku_Consolidated!A2:S957,{19},FALSE)="SHOWCASE", VLOOKUP(E1678,Store_Showcase!B2:C144,{2}, FALSE), IF(VLOOKUP(G1678,Sku_Consolidated!A2:S957,{19},FALSE)="VAM",VLOOKUP(E1678,Store_VAM!B2:C273,{2}, FALSE),VLOOKUP(E1678,Store_SRP!B2:C110,{2}, FALSE)))</f>
      </c>
      <c r="G1678" s="1">
        <v>61840</v>
      </c>
      <c r="H1678" s="1" t="s">
        <v>171</v>
      </c>
      <c r="I1678" s="10" t="s">
        <v>1956</v>
      </c>
      <c r="J1678" s="1">
        <f>VLOOKUP(G1678,Sku_Consolidated!A2:C957, 3, FALSE)</f>
      </c>
      <c r="K1678" s="10">
        <f>IF(J1678="PACK", I1678, 0)</f>
      </c>
      <c r="L1678" s="10">
        <f>IF(J1678="KG", I1678, I1678 * VLOOKUP(G1678,Sku_Consolidated!A2:U957,21,FALSE))</f>
      </c>
      <c r="M1678" s="10" t="s">
        <v>37</v>
      </c>
      <c r="N1678" s="11" t="s">
        <v>4445</v>
      </c>
      <c r="O1678" s="10" t="s">
        <v>4446</v>
      </c>
      <c r="P1678" s="10">
        <f>N1678 - O1678</f>
      </c>
      <c r="Q1678" s="1">
        <f>VLOOKUP(G1678,Sku_Consolidated!A2:G957,7, FALSE)</f>
      </c>
      <c r="R1678" s="1">
        <f>IF(IFERROR(VLOOKUP(E1678,Store_Showcase!B2:H144,7, FALSE), TRUE)=TRUE, IF(IFERROR(VLOOKUP(E1678,Store_SRP!B2:H110,7, FALSE), TRUE)=TRUE,VLOOKUP(E1678,Store_VAM!B2:H273,7, FALSE),VLOOKUP(E1678,Store_SRP!B2:H110,7, FALSE)), VLOOKUP(E1678,Store_Showcase!B2:H144,7, FALSE))</f>
      </c>
      <c r="S1678" s="1">
        <f>IF(IFERROR(VLOOKUP(E1678,Store_Showcase!B2:I144,8, FALSE), TRUE)=TRUE, IF(IFERROR(VLOOKUP(E1678,Store_SRP!B2:I110,8, FALSE), TRUE)=TRUE,VLOOKUP(E1678,Store_VAM!B2:I273,8, FALSE),VLOOKUP(E1678,Store_SRP!B2:I110,8, FALSE)), VLOOKUP(E1678,Store_Showcase!B2:I144,8, FALSE))</f>
      </c>
      <c r="T1678" s="1">
        <f>VLOOKUP(G1678,Sku_Consolidated!A2:R957,18,FALSE)</f>
      </c>
      <c r="U1678" s="1" t="s">
        <v>4429</v>
      </c>
      <c r="V1678" s="1">
        <f>IF(VLOOKUP(G1678,Sku_Consolidated!A2:S957,19,FALSE)="SHOWCASE", VLOOKUP(E1678,Store_Showcase!B2:L144,11, FALSE), IF(VLOOKUP(G1678,Sku_Consolidated!A2:S957,19,FALSE)="VAM",VLOOKUP(E1678,Store_VAM!B2:L273,11, FALSE),VLOOKUP(E1678,Store_SRP!B2:L110,11, FALSE)))</f>
      </c>
      <c r="W1678" s="1">
        <f>VLOOKUP(G1678,Sku_Consolidated!A2:W957,11,FALSE)</f>
      </c>
      <c r="X1678" s="1">
        <f>VLOOKUP(G1678,Sku_Consolidated!A2:H957,8,FALSE)</f>
      </c>
      <c r="Y1678" s="1">
        <f>VLOOKUP(G1678,Sku_Consolidated!A2:I957,9,FALSE)</f>
      </c>
      <c r="Z1678" s="1" t="s">
        <v>41</v>
      </c>
      <c r="AA1678" s="1">
        <f>VLOOKUP(G1678,Sku_Consolidated!A2:E957,5,FALSE)</f>
      </c>
      <c r="AB1678" s="1">
        <f>IF(VLOOKUP(G1678,Sku_Consolidated!A2:S957,19,FALSE)="SHOWCASE", VLOOKUP(E1678,Store_Showcase!B2:N144,13, FALSE), IF(VLOOKUP(G1678,Sku_Consolidated!A2:S957,19,FALSE)="VAM",VLOOKUP(E1678,Store_VAM!B2:N273,13, FALSE),VLOOKUP(E1678,Store_SRP!B2:N110,13, FALSE)))</f>
      </c>
      <c r="AC1678" s="1">
        <f>IF(IFERROR(AB1678,TRUE)=TRUE, "-","OK")</f>
      </c>
      <c r="AD1678" s="11" t="s">
        <v>37</v>
      </c>
      <c r="AE1678" s="11" t="s">
        <v>37</v>
      </c>
      <c r="AF1678" s="1">
        <f>IF(IFERROR(VLOOKUP(E1678,Store_Showcase!B2:H144,{5}, FALSE), TRUE)=TRUE, IF(IFERROR(VLOOKUP(E1678,Store_SRP!B2:H110,{5}, FALSE), TRUE)=TRUE,VLOOKUP(E1678,Store_VAM!B2:H273,{5}, FALSE),VLOOKUP(E1678,Store_SRP!B2:H110,{5}, FALSE)), VLOOKUP(E1678,Store_Showcase!B2:H144,{5}, FALSE))</f>
      </c>
      <c r="AG1678" s="1">
        <f>IF(IFERROR(VLOOKUP(E1678,Store_Showcase!B2:H144,{6}, FALSE), TRUE)=TRUE, IF(IFERROR(VLOOKUP(E1678,Store_SRP!B2:H110,{6}, FALSE), TRUE)=TRUE,VLOOKUP(E1678,Store_VAM!B2:H273,{6}, FALSE),VLOOKUP(E1678,Store_SRP!B2:H110,{6}, FALSE)), VLOOKUP(E1678,Store_Showcase!B2:H144,{6}, FALSE))</f>
      </c>
      <c r="AH1678" s="1">
        <f>VLOOKUP(G1678,Sku_Consolidated!A2:R957,18,FALSE)</f>
      </c>
      <c r="AI1678" s="1">
        <f>VLOOKUP(G1678,Sku_Consolidated!A2:S957,19,FALSE)</f>
      </c>
      <c r="AJ1678" s="1">
        <f>VLOOKUP(G1678,Sku_Consolidated!A2:T957,20,FALSE)</f>
      </c>
    </row>
    <row r="1679" spans="1:36" x14ac:dyDescent="0.25">
      <c r="A1679" s="1">
        <v>2024</v>
      </c>
      <c r="B1679" s="1" t="s">
        <v>31</v>
      </c>
      <c r="C1679" s="1" t="s">
        <v>32</v>
      </c>
      <c r="D1679" s="1" t="s">
        <v>33</v>
      </c>
      <c r="E1679" s="9" t="s">
        <v>4426</v>
      </c>
      <c r="F1679" s="1">
        <f>IF(VLOOKUP(G1679,Sku_Consolidated!A2:S957,{19},FALSE)="SHOWCASE", VLOOKUP(E1679,Store_Showcase!B2:C144,{2}, FALSE), IF(VLOOKUP(G1679,Sku_Consolidated!A2:S957,{19},FALSE)="VAM",VLOOKUP(E1679,Store_VAM!B2:C273,{2}, FALSE),VLOOKUP(E1679,Store_SRP!B2:C110,{2}, FALSE)))</f>
      </c>
      <c r="G1679" s="1">
        <v>61841</v>
      </c>
      <c r="H1679" s="1" t="s">
        <v>122</v>
      </c>
      <c r="I1679" s="10" t="s">
        <v>1729</v>
      </c>
      <c r="J1679" s="1">
        <f>VLOOKUP(G1679,Sku_Consolidated!A2:C957, 3, FALSE)</f>
      </c>
      <c r="K1679" s="10">
        <f>IF(J1679="PACK", I1679, 0)</f>
      </c>
      <c r="L1679" s="10">
        <f>IF(J1679="KG", I1679, I1679 * VLOOKUP(G1679,Sku_Consolidated!A2:U957,21,FALSE))</f>
      </c>
      <c r="M1679" s="10" t="s">
        <v>37</v>
      </c>
      <c r="N1679" s="11" t="s">
        <v>4447</v>
      </c>
      <c r="O1679" s="10" t="s">
        <v>4448</v>
      </c>
      <c r="P1679" s="10">
        <f>N1679 - O1679</f>
      </c>
      <c r="Q1679" s="1">
        <f>VLOOKUP(G1679,Sku_Consolidated!A2:G957,7, FALSE)</f>
      </c>
      <c r="R1679" s="1">
        <f>IF(IFERROR(VLOOKUP(E1679,Store_Showcase!B2:H144,7, FALSE), TRUE)=TRUE, IF(IFERROR(VLOOKUP(E1679,Store_SRP!B2:H110,7, FALSE), TRUE)=TRUE,VLOOKUP(E1679,Store_VAM!B2:H273,7, FALSE),VLOOKUP(E1679,Store_SRP!B2:H110,7, FALSE)), VLOOKUP(E1679,Store_Showcase!B2:H144,7, FALSE))</f>
      </c>
      <c r="S1679" s="1">
        <f>IF(IFERROR(VLOOKUP(E1679,Store_Showcase!B2:I144,8, FALSE), TRUE)=TRUE, IF(IFERROR(VLOOKUP(E1679,Store_SRP!B2:I110,8, FALSE), TRUE)=TRUE,VLOOKUP(E1679,Store_VAM!B2:I273,8, FALSE),VLOOKUP(E1679,Store_SRP!B2:I110,8, FALSE)), VLOOKUP(E1679,Store_Showcase!B2:I144,8, FALSE))</f>
      </c>
      <c r="T1679" s="1">
        <f>VLOOKUP(G1679,Sku_Consolidated!A2:R957,18,FALSE)</f>
      </c>
      <c r="U1679" s="1" t="s">
        <v>4429</v>
      </c>
      <c r="V1679" s="1">
        <f>IF(VLOOKUP(G1679,Sku_Consolidated!A2:S957,19,FALSE)="SHOWCASE", VLOOKUP(E1679,Store_Showcase!B2:L144,11, FALSE), IF(VLOOKUP(G1679,Sku_Consolidated!A2:S957,19,FALSE)="VAM",VLOOKUP(E1679,Store_VAM!B2:L273,11, FALSE),VLOOKUP(E1679,Store_SRP!B2:L110,11, FALSE)))</f>
      </c>
      <c r="W1679" s="1">
        <f>VLOOKUP(G1679,Sku_Consolidated!A2:W957,11,FALSE)</f>
      </c>
      <c r="X1679" s="1">
        <f>VLOOKUP(G1679,Sku_Consolidated!A2:H957,8,FALSE)</f>
      </c>
      <c r="Y1679" s="1">
        <f>VLOOKUP(G1679,Sku_Consolidated!A2:I957,9,FALSE)</f>
      </c>
      <c r="Z1679" s="1" t="s">
        <v>41</v>
      </c>
      <c r="AA1679" s="1">
        <f>VLOOKUP(G1679,Sku_Consolidated!A2:E957,5,FALSE)</f>
      </c>
      <c r="AB1679" s="1">
        <f>IF(VLOOKUP(G1679,Sku_Consolidated!A2:S957,19,FALSE)="SHOWCASE", VLOOKUP(E1679,Store_Showcase!B2:N144,13, FALSE), IF(VLOOKUP(G1679,Sku_Consolidated!A2:S957,19,FALSE)="VAM",VLOOKUP(E1679,Store_VAM!B2:N273,13, FALSE),VLOOKUP(E1679,Store_SRP!B2:N110,13, FALSE)))</f>
      </c>
      <c r="AC1679" s="1">
        <f>IF(IFERROR(AB1679,TRUE)=TRUE, "-","OK")</f>
      </c>
      <c r="AD1679" s="11" t="s">
        <v>37</v>
      </c>
      <c r="AE1679" s="11" t="s">
        <v>37</v>
      </c>
      <c r="AF1679" s="1">
        <f>IF(IFERROR(VLOOKUP(E1679,Store_Showcase!B2:H144,{5}, FALSE), TRUE)=TRUE, IF(IFERROR(VLOOKUP(E1679,Store_SRP!B2:H110,{5}, FALSE), TRUE)=TRUE,VLOOKUP(E1679,Store_VAM!B2:H273,{5}, FALSE),VLOOKUP(E1679,Store_SRP!B2:H110,{5}, FALSE)), VLOOKUP(E1679,Store_Showcase!B2:H144,{5}, FALSE))</f>
      </c>
      <c r="AG1679" s="1">
        <f>IF(IFERROR(VLOOKUP(E1679,Store_Showcase!B2:H144,{6}, FALSE), TRUE)=TRUE, IF(IFERROR(VLOOKUP(E1679,Store_SRP!B2:H110,{6}, FALSE), TRUE)=TRUE,VLOOKUP(E1679,Store_VAM!B2:H273,{6}, FALSE),VLOOKUP(E1679,Store_SRP!B2:H110,{6}, FALSE)), VLOOKUP(E1679,Store_Showcase!B2:H144,{6}, FALSE))</f>
      </c>
      <c r="AH1679" s="1">
        <f>VLOOKUP(G1679,Sku_Consolidated!A2:R957,18,FALSE)</f>
      </c>
      <c r="AI1679" s="1">
        <f>VLOOKUP(G1679,Sku_Consolidated!A2:S957,19,FALSE)</f>
      </c>
      <c r="AJ1679" s="1">
        <f>VLOOKUP(G1679,Sku_Consolidated!A2:T957,20,FALSE)</f>
      </c>
    </row>
    <row r="1680" spans="1:36" x14ac:dyDescent="0.25">
      <c r="A1680" s="1">
        <v>2024</v>
      </c>
      <c r="B1680" s="1" t="s">
        <v>31</v>
      </c>
      <c r="C1680" s="1" t="s">
        <v>32</v>
      </c>
      <c r="D1680" s="1" t="s">
        <v>33</v>
      </c>
      <c r="E1680" s="9" t="s">
        <v>4426</v>
      </c>
      <c r="F1680" s="1">
        <f>IF(VLOOKUP(G1680,Sku_Consolidated!A2:S957,{19},FALSE)="SHOWCASE", VLOOKUP(E1680,Store_Showcase!B2:C144,{2}, FALSE), IF(VLOOKUP(G1680,Sku_Consolidated!A2:S957,{19},FALSE)="VAM",VLOOKUP(E1680,Store_VAM!B2:C273,{2}, FALSE),VLOOKUP(E1680,Store_SRP!B2:C110,{2}, FALSE)))</f>
      </c>
      <c r="G1680" s="1">
        <v>61844</v>
      </c>
      <c r="H1680" s="1" t="s">
        <v>178</v>
      </c>
      <c r="I1680" s="10" t="s">
        <v>1601</v>
      </c>
      <c r="J1680" s="1">
        <f>VLOOKUP(G1680,Sku_Consolidated!A2:C957, 3, FALSE)</f>
      </c>
      <c r="K1680" s="10">
        <f>IF(J1680="PACK", I1680, 0)</f>
      </c>
      <c r="L1680" s="10">
        <f>IF(J1680="KG", I1680, I1680 * VLOOKUP(G1680,Sku_Consolidated!A2:U957,21,FALSE))</f>
      </c>
      <c r="M1680" s="10" t="s">
        <v>37</v>
      </c>
      <c r="N1680" s="11" t="s">
        <v>4449</v>
      </c>
      <c r="O1680" s="10" t="s">
        <v>4450</v>
      </c>
      <c r="P1680" s="10">
        <f>N1680 - O1680</f>
      </c>
      <c r="Q1680" s="1">
        <f>VLOOKUP(G1680,Sku_Consolidated!A2:G957,7, FALSE)</f>
      </c>
      <c r="R1680" s="1">
        <f>IF(IFERROR(VLOOKUP(E1680,Store_Showcase!B2:H144,7, FALSE), TRUE)=TRUE, IF(IFERROR(VLOOKUP(E1680,Store_SRP!B2:H110,7, FALSE), TRUE)=TRUE,VLOOKUP(E1680,Store_VAM!B2:H273,7, FALSE),VLOOKUP(E1680,Store_SRP!B2:H110,7, FALSE)), VLOOKUP(E1680,Store_Showcase!B2:H144,7, FALSE))</f>
      </c>
      <c r="S1680" s="1">
        <f>IF(IFERROR(VLOOKUP(E1680,Store_Showcase!B2:I144,8, FALSE), TRUE)=TRUE, IF(IFERROR(VLOOKUP(E1680,Store_SRP!B2:I110,8, FALSE), TRUE)=TRUE,VLOOKUP(E1680,Store_VAM!B2:I273,8, FALSE),VLOOKUP(E1680,Store_SRP!B2:I110,8, FALSE)), VLOOKUP(E1680,Store_Showcase!B2:I144,8, FALSE))</f>
      </c>
      <c r="T1680" s="1">
        <f>VLOOKUP(G1680,Sku_Consolidated!A2:R957,18,FALSE)</f>
      </c>
      <c r="U1680" s="1" t="s">
        <v>4429</v>
      </c>
      <c r="V1680" s="1">
        <f>IF(VLOOKUP(G1680,Sku_Consolidated!A2:S957,19,FALSE)="SHOWCASE", VLOOKUP(E1680,Store_Showcase!B2:L144,11, FALSE), IF(VLOOKUP(G1680,Sku_Consolidated!A2:S957,19,FALSE)="VAM",VLOOKUP(E1680,Store_VAM!B2:L273,11, FALSE),VLOOKUP(E1680,Store_SRP!B2:L110,11, FALSE)))</f>
      </c>
      <c r="W1680" s="1">
        <f>VLOOKUP(G1680,Sku_Consolidated!A2:W957,11,FALSE)</f>
      </c>
      <c r="X1680" s="1">
        <f>VLOOKUP(G1680,Sku_Consolidated!A2:H957,8,FALSE)</f>
      </c>
      <c r="Y1680" s="1">
        <f>VLOOKUP(G1680,Sku_Consolidated!A2:I957,9,FALSE)</f>
      </c>
      <c r="Z1680" s="1" t="s">
        <v>41</v>
      </c>
      <c r="AA1680" s="1">
        <f>VLOOKUP(G1680,Sku_Consolidated!A2:E957,5,FALSE)</f>
      </c>
      <c r="AB1680" s="1">
        <f>IF(VLOOKUP(G1680,Sku_Consolidated!A2:S957,19,FALSE)="SHOWCASE", VLOOKUP(E1680,Store_Showcase!B2:N144,13, FALSE), IF(VLOOKUP(G1680,Sku_Consolidated!A2:S957,19,FALSE)="VAM",VLOOKUP(E1680,Store_VAM!B2:N273,13, FALSE),VLOOKUP(E1680,Store_SRP!B2:N110,13, FALSE)))</f>
      </c>
      <c r="AC1680" s="1">
        <f>IF(IFERROR(AB1680,TRUE)=TRUE, "-","OK")</f>
      </c>
      <c r="AD1680" s="11" t="s">
        <v>37</v>
      </c>
      <c r="AE1680" s="11" t="s">
        <v>37</v>
      </c>
      <c r="AF1680" s="1">
        <f>IF(IFERROR(VLOOKUP(E1680,Store_Showcase!B2:H144,{5}, FALSE), TRUE)=TRUE, IF(IFERROR(VLOOKUP(E1680,Store_SRP!B2:H110,{5}, FALSE), TRUE)=TRUE,VLOOKUP(E1680,Store_VAM!B2:H273,{5}, FALSE),VLOOKUP(E1680,Store_SRP!B2:H110,{5}, FALSE)), VLOOKUP(E1680,Store_Showcase!B2:H144,{5}, FALSE))</f>
      </c>
      <c r="AG1680" s="1">
        <f>IF(IFERROR(VLOOKUP(E1680,Store_Showcase!B2:H144,{6}, FALSE), TRUE)=TRUE, IF(IFERROR(VLOOKUP(E1680,Store_SRP!B2:H110,{6}, FALSE), TRUE)=TRUE,VLOOKUP(E1680,Store_VAM!B2:H273,{6}, FALSE),VLOOKUP(E1680,Store_SRP!B2:H110,{6}, FALSE)), VLOOKUP(E1680,Store_Showcase!B2:H144,{6}, FALSE))</f>
      </c>
      <c r="AH1680" s="1">
        <f>VLOOKUP(G1680,Sku_Consolidated!A2:R957,18,FALSE)</f>
      </c>
      <c r="AI1680" s="1">
        <f>VLOOKUP(G1680,Sku_Consolidated!A2:S957,19,FALSE)</f>
      </c>
      <c r="AJ1680" s="1">
        <f>VLOOKUP(G1680,Sku_Consolidated!A2:T957,20,FALSE)</f>
      </c>
    </row>
    <row r="1681" spans="1:36" x14ac:dyDescent="0.25">
      <c r="A1681" s="1">
        <v>2024</v>
      </c>
      <c r="B1681" s="1" t="s">
        <v>31</v>
      </c>
      <c r="C1681" s="1" t="s">
        <v>32</v>
      </c>
      <c r="D1681" s="1" t="s">
        <v>33</v>
      </c>
      <c r="E1681" s="9" t="s">
        <v>4426</v>
      </c>
      <c r="F1681" s="1">
        <f>IF(VLOOKUP(G1681,Sku_Consolidated!A2:S957,{19},FALSE)="SHOWCASE", VLOOKUP(E1681,Store_Showcase!B2:C144,{2}, FALSE), IF(VLOOKUP(G1681,Sku_Consolidated!A2:S957,{19},FALSE)="VAM",VLOOKUP(E1681,Store_VAM!B2:C273,{2}, FALSE),VLOOKUP(E1681,Store_SRP!B2:C110,{2}, FALSE)))</f>
      </c>
      <c r="G1681" s="1">
        <v>61852</v>
      </c>
      <c r="H1681" s="1" t="s">
        <v>138</v>
      </c>
      <c r="I1681" s="10" t="s">
        <v>4451</v>
      </c>
      <c r="J1681" s="1">
        <f>VLOOKUP(G1681,Sku_Consolidated!A2:C957, 3, FALSE)</f>
      </c>
      <c r="K1681" s="10">
        <f>IF(J1681="PACK", I1681, 0)</f>
      </c>
      <c r="L1681" s="10">
        <f>IF(J1681="KG", I1681, I1681 * VLOOKUP(G1681,Sku_Consolidated!A2:U957,21,FALSE))</f>
      </c>
      <c r="M1681" s="10" t="s">
        <v>37</v>
      </c>
      <c r="N1681" s="11" t="s">
        <v>4452</v>
      </c>
      <c r="O1681" s="10" t="s">
        <v>4453</v>
      </c>
      <c r="P1681" s="10">
        <f>N1681 - O1681</f>
      </c>
      <c r="Q1681" s="1">
        <f>VLOOKUP(G1681,Sku_Consolidated!A2:G957,7, FALSE)</f>
      </c>
      <c r="R1681" s="1">
        <f>IF(IFERROR(VLOOKUP(E1681,Store_Showcase!B2:H144,7, FALSE), TRUE)=TRUE, IF(IFERROR(VLOOKUP(E1681,Store_SRP!B2:H110,7, FALSE), TRUE)=TRUE,VLOOKUP(E1681,Store_VAM!B2:H273,7, FALSE),VLOOKUP(E1681,Store_SRP!B2:H110,7, FALSE)), VLOOKUP(E1681,Store_Showcase!B2:H144,7, FALSE))</f>
      </c>
      <c r="S1681" s="1">
        <f>IF(IFERROR(VLOOKUP(E1681,Store_Showcase!B2:I144,8, FALSE), TRUE)=TRUE, IF(IFERROR(VLOOKUP(E1681,Store_SRP!B2:I110,8, FALSE), TRUE)=TRUE,VLOOKUP(E1681,Store_VAM!B2:I273,8, FALSE),VLOOKUP(E1681,Store_SRP!B2:I110,8, FALSE)), VLOOKUP(E1681,Store_Showcase!B2:I144,8, FALSE))</f>
      </c>
      <c r="T1681" s="1">
        <f>VLOOKUP(G1681,Sku_Consolidated!A2:R957,18,FALSE)</f>
      </c>
      <c r="U1681" s="1" t="s">
        <v>4429</v>
      </c>
      <c r="V1681" s="1">
        <f>IF(VLOOKUP(G1681,Sku_Consolidated!A2:S957,19,FALSE)="SHOWCASE", VLOOKUP(E1681,Store_Showcase!B2:L144,11, FALSE), IF(VLOOKUP(G1681,Sku_Consolidated!A2:S957,19,FALSE)="VAM",VLOOKUP(E1681,Store_VAM!B2:L273,11, FALSE),VLOOKUP(E1681,Store_SRP!B2:L110,11, FALSE)))</f>
      </c>
      <c r="W1681" s="1">
        <f>VLOOKUP(G1681,Sku_Consolidated!A2:W957,11,FALSE)</f>
      </c>
      <c r="X1681" s="1">
        <f>VLOOKUP(G1681,Sku_Consolidated!A2:H957,8,FALSE)</f>
      </c>
      <c r="Y1681" s="1">
        <f>VLOOKUP(G1681,Sku_Consolidated!A2:I957,9,FALSE)</f>
      </c>
      <c r="Z1681" s="1" t="s">
        <v>41</v>
      </c>
      <c r="AA1681" s="1">
        <f>VLOOKUP(G1681,Sku_Consolidated!A2:E957,5,FALSE)</f>
      </c>
      <c r="AB1681" s="1">
        <f>IF(VLOOKUP(G1681,Sku_Consolidated!A2:S957,19,FALSE)="SHOWCASE", VLOOKUP(E1681,Store_Showcase!B2:N144,13, FALSE), IF(VLOOKUP(G1681,Sku_Consolidated!A2:S957,19,FALSE)="VAM",VLOOKUP(E1681,Store_VAM!B2:N273,13, FALSE),VLOOKUP(E1681,Store_SRP!B2:N110,13, FALSE)))</f>
      </c>
      <c r="AC1681" s="1">
        <f>IF(IFERROR(AB1681,TRUE)=TRUE, "-","OK")</f>
      </c>
      <c r="AD1681" s="11" t="s">
        <v>37</v>
      </c>
      <c r="AE1681" s="11" t="s">
        <v>37</v>
      </c>
      <c r="AF1681" s="1">
        <f>IF(IFERROR(VLOOKUP(E1681,Store_Showcase!B2:H144,{5}, FALSE), TRUE)=TRUE, IF(IFERROR(VLOOKUP(E1681,Store_SRP!B2:H110,{5}, FALSE), TRUE)=TRUE,VLOOKUP(E1681,Store_VAM!B2:H273,{5}, FALSE),VLOOKUP(E1681,Store_SRP!B2:H110,{5}, FALSE)), VLOOKUP(E1681,Store_Showcase!B2:H144,{5}, FALSE))</f>
      </c>
      <c r="AG1681" s="1">
        <f>IF(IFERROR(VLOOKUP(E1681,Store_Showcase!B2:H144,{6}, FALSE), TRUE)=TRUE, IF(IFERROR(VLOOKUP(E1681,Store_SRP!B2:H110,{6}, FALSE), TRUE)=TRUE,VLOOKUP(E1681,Store_VAM!B2:H273,{6}, FALSE),VLOOKUP(E1681,Store_SRP!B2:H110,{6}, FALSE)), VLOOKUP(E1681,Store_Showcase!B2:H144,{6}, FALSE))</f>
      </c>
      <c r="AH1681" s="1">
        <f>VLOOKUP(G1681,Sku_Consolidated!A2:R957,18,FALSE)</f>
      </c>
      <c r="AI1681" s="1">
        <f>VLOOKUP(G1681,Sku_Consolidated!A2:S957,19,FALSE)</f>
      </c>
      <c r="AJ1681" s="1">
        <f>VLOOKUP(G1681,Sku_Consolidated!A2:T957,20,FALSE)</f>
      </c>
    </row>
    <row r="1682" spans="1:36" x14ac:dyDescent="0.25">
      <c r="A1682" s="1">
        <v>2024</v>
      </c>
      <c r="B1682" s="1" t="s">
        <v>31</v>
      </c>
      <c r="C1682" s="1" t="s">
        <v>32</v>
      </c>
      <c r="D1682" s="1" t="s">
        <v>33</v>
      </c>
      <c r="E1682" s="9" t="s">
        <v>4454</v>
      </c>
      <c r="F1682" s="1">
        <f>IF(VLOOKUP(G1682,Sku_Consolidated!A2:S957,{19},FALSE)="SHOWCASE", VLOOKUP(E1682,Store_Showcase!B2:C144,{2}, FALSE), IF(VLOOKUP(G1682,Sku_Consolidated!A2:S957,{19},FALSE)="VAM",VLOOKUP(E1682,Store_VAM!B2:C273,{2}, FALSE),VLOOKUP(E1682,Store_SRP!B2:C110,{2}, FALSE)))</f>
      </c>
      <c r="G1682" s="1">
        <v>61760</v>
      </c>
      <c r="H1682" s="1" t="s">
        <v>98</v>
      </c>
      <c r="I1682" s="10" t="s">
        <v>3973</v>
      </c>
      <c r="J1682" s="1">
        <f>VLOOKUP(G1682,Sku_Consolidated!A2:C957, 3, FALSE)</f>
      </c>
      <c r="K1682" s="10">
        <f>IF(J1682="PACK", I1682, 0)</f>
      </c>
      <c r="L1682" s="10">
        <f>IF(J1682="KG", I1682, I1682 * VLOOKUP(G1682,Sku_Consolidated!A2:U957,21,FALSE))</f>
      </c>
      <c r="M1682" s="10" t="s">
        <v>37</v>
      </c>
      <c r="N1682" s="11" t="s">
        <v>4455</v>
      </c>
      <c r="O1682" s="10" t="s">
        <v>4456</v>
      </c>
      <c r="P1682" s="10">
        <f>N1682 - O1682</f>
      </c>
      <c r="Q1682" s="1">
        <f>VLOOKUP(G1682,Sku_Consolidated!A2:G957,7, FALSE)</f>
      </c>
      <c r="R1682" s="1">
        <f>IF(IFERROR(VLOOKUP(E1682,Store_Showcase!B2:H144,7, FALSE), TRUE)=TRUE, IF(IFERROR(VLOOKUP(E1682,Store_SRP!B2:H110,7, FALSE), TRUE)=TRUE,VLOOKUP(E1682,Store_VAM!B2:H273,7, FALSE),VLOOKUP(E1682,Store_SRP!B2:H110,7, FALSE)), VLOOKUP(E1682,Store_Showcase!B2:H144,7, FALSE))</f>
      </c>
      <c r="S1682" s="1">
        <f>IF(IFERROR(VLOOKUP(E1682,Store_Showcase!B2:I144,8, FALSE), TRUE)=TRUE, IF(IFERROR(VLOOKUP(E1682,Store_SRP!B2:I110,8, FALSE), TRUE)=TRUE,VLOOKUP(E1682,Store_VAM!B2:I273,8, FALSE),VLOOKUP(E1682,Store_SRP!B2:I110,8, FALSE)), VLOOKUP(E1682,Store_Showcase!B2:I144,8, FALSE))</f>
      </c>
      <c r="T1682" s="1">
        <f>VLOOKUP(G1682,Sku_Consolidated!A2:R957,18,FALSE)</f>
      </c>
      <c r="U1682" s="1" t="s">
        <v>4457</v>
      </c>
      <c r="V1682" s="1">
        <f>IF(VLOOKUP(G1682,Sku_Consolidated!A2:S957,19,FALSE)="SHOWCASE", VLOOKUP(E1682,Store_Showcase!B2:L144,11, FALSE), IF(VLOOKUP(G1682,Sku_Consolidated!A2:S957,19,FALSE)="VAM",VLOOKUP(E1682,Store_VAM!B2:L273,11, FALSE),VLOOKUP(E1682,Store_SRP!B2:L110,11, FALSE)))</f>
      </c>
      <c r="W1682" s="1">
        <f>VLOOKUP(G1682,Sku_Consolidated!A2:W957,11,FALSE)</f>
      </c>
      <c r="X1682" s="1">
        <f>VLOOKUP(G1682,Sku_Consolidated!A2:H957,8,FALSE)</f>
      </c>
      <c r="Y1682" s="1">
        <f>VLOOKUP(G1682,Sku_Consolidated!A2:I957,9,FALSE)</f>
      </c>
      <c r="Z1682" s="1" t="s">
        <v>41</v>
      </c>
      <c r="AA1682" s="1">
        <f>VLOOKUP(G1682,Sku_Consolidated!A2:E957,5,FALSE)</f>
      </c>
      <c r="AB1682" s="1">
        <f>IF(VLOOKUP(G1682,Sku_Consolidated!A2:S957,19,FALSE)="SHOWCASE", VLOOKUP(E1682,Store_Showcase!B2:N144,13, FALSE), IF(VLOOKUP(G1682,Sku_Consolidated!A2:S957,19,FALSE)="VAM",VLOOKUP(E1682,Store_VAM!B2:N273,13, FALSE),VLOOKUP(E1682,Store_SRP!B2:N110,13, FALSE)))</f>
      </c>
      <c r="AC1682" s="1">
        <f>IF(IFERROR(AB1682,TRUE)=TRUE, "-","OK")</f>
      </c>
      <c r="AD1682" s="11" t="s">
        <v>37</v>
      </c>
      <c r="AE1682" s="11" t="s">
        <v>37</v>
      </c>
      <c r="AF1682" s="1">
        <f>IF(IFERROR(VLOOKUP(E1682,Store_Showcase!B2:H144,{5}, FALSE), TRUE)=TRUE, IF(IFERROR(VLOOKUP(E1682,Store_SRP!B2:H110,{5}, FALSE), TRUE)=TRUE,VLOOKUP(E1682,Store_VAM!B2:H273,{5}, FALSE),VLOOKUP(E1682,Store_SRP!B2:H110,{5}, FALSE)), VLOOKUP(E1682,Store_Showcase!B2:H144,{5}, FALSE))</f>
      </c>
      <c r="AG1682" s="1">
        <f>IF(IFERROR(VLOOKUP(E1682,Store_Showcase!B2:H144,{6}, FALSE), TRUE)=TRUE, IF(IFERROR(VLOOKUP(E1682,Store_SRP!B2:H110,{6}, FALSE), TRUE)=TRUE,VLOOKUP(E1682,Store_VAM!B2:H273,{6}, FALSE),VLOOKUP(E1682,Store_SRP!B2:H110,{6}, FALSE)), VLOOKUP(E1682,Store_Showcase!B2:H144,{6}, FALSE))</f>
      </c>
      <c r="AH1682" s="1">
        <f>VLOOKUP(G1682,Sku_Consolidated!A2:R957,18,FALSE)</f>
      </c>
      <c r="AI1682" s="1">
        <f>VLOOKUP(G1682,Sku_Consolidated!A2:S957,19,FALSE)</f>
      </c>
      <c r="AJ1682" s="1">
        <f>VLOOKUP(G1682,Sku_Consolidated!A2:T957,20,FALSE)</f>
      </c>
    </row>
    <row r="1683" spans="1:36" x14ac:dyDescent="0.25">
      <c r="A1683" s="1">
        <v>2024</v>
      </c>
      <c r="B1683" s="1" t="s">
        <v>31</v>
      </c>
      <c r="C1683" s="1" t="s">
        <v>32</v>
      </c>
      <c r="D1683" s="1" t="s">
        <v>33</v>
      </c>
      <c r="E1683" s="9" t="s">
        <v>4454</v>
      </c>
      <c r="F1683" s="1">
        <f>IF(VLOOKUP(G1683,Sku_Consolidated!A2:S957,{19},FALSE)="SHOWCASE", VLOOKUP(E1683,Store_Showcase!B2:C144,{2}, FALSE), IF(VLOOKUP(G1683,Sku_Consolidated!A2:S957,{19},FALSE)="VAM",VLOOKUP(E1683,Store_VAM!B2:C273,{2}, FALSE),VLOOKUP(E1683,Store_SRP!B2:C110,{2}, FALSE)))</f>
      </c>
      <c r="G1683" s="1">
        <v>61762</v>
      </c>
      <c r="H1683" s="1" t="s">
        <v>252</v>
      </c>
      <c r="I1683" s="10" t="s">
        <v>2029</v>
      </c>
      <c r="J1683" s="1">
        <f>VLOOKUP(G1683,Sku_Consolidated!A2:C957, 3, FALSE)</f>
      </c>
      <c r="K1683" s="10">
        <f>IF(J1683="PACK", I1683, 0)</f>
      </c>
      <c r="L1683" s="10">
        <f>IF(J1683="KG", I1683, I1683 * VLOOKUP(G1683,Sku_Consolidated!A2:U957,21,FALSE))</f>
      </c>
      <c r="M1683" s="10" t="s">
        <v>37</v>
      </c>
      <c r="N1683" s="11" t="s">
        <v>4458</v>
      </c>
      <c r="O1683" s="10" t="s">
        <v>4459</v>
      </c>
      <c r="P1683" s="10">
        <f>N1683 - O1683</f>
      </c>
      <c r="Q1683" s="1">
        <f>VLOOKUP(G1683,Sku_Consolidated!A2:G957,7, FALSE)</f>
      </c>
      <c r="R1683" s="1">
        <f>IF(IFERROR(VLOOKUP(E1683,Store_Showcase!B2:H144,7, FALSE), TRUE)=TRUE, IF(IFERROR(VLOOKUP(E1683,Store_SRP!B2:H110,7, FALSE), TRUE)=TRUE,VLOOKUP(E1683,Store_VAM!B2:H273,7, FALSE),VLOOKUP(E1683,Store_SRP!B2:H110,7, FALSE)), VLOOKUP(E1683,Store_Showcase!B2:H144,7, FALSE))</f>
      </c>
      <c r="S1683" s="1">
        <f>IF(IFERROR(VLOOKUP(E1683,Store_Showcase!B2:I144,8, FALSE), TRUE)=TRUE, IF(IFERROR(VLOOKUP(E1683,Store_SRP!B2:I110,8, FALSE), TRUE)=TRUE,VLOOKUP(E1683,Store_VAM!B2:I273,8, FALSE),VLOOKUP(E1683,Store_SRP!B2:I110,8, FALSE)), VLOOKUP(E1683,Store_Showcase!B2:I144,8, FALSE))</f>
      </c>
      <c r="T1683" s="1">
        <f>VLOOKUP(G1683,Sku_Consolidated!A2:R957,18,FALSE)</f>
      </c>
      <c r="U1683" s="1" t="s">
        <v>4457</v>
      </c>
      <c r="V1683" s="1">
        <f>IF(VLOOKUP(G1683,Sku_Consolidated!A2:S957,19,FALSE)="SHOWCASE", VLOOKUP(E1683,Store_Showcase!B2:L144,11, FALSE), IF(VLOOKUP(G1683,Sku_Consolidated!A2:S957,19,FALSE)="VAM",VLOOKUP(E1683,Store_VAM!B2:L273,11, FALSE),VLOOKUP(E1683,Store_SRP!B2:L110,11, FALSE)))</f>
      </c>
      <c r="W1683" s="1">
        <f>VLOOKUP(G1683,Sku_Consolidated!A2:W957,11,FALSE)</f>
      </c>
      <c r="X1683" s="1">
        <f>VLOOKUP(G1683,Sku_Consolidated!A2:H957,8,FALSE)</f>
      </c>
      <c r="Y1683" s="1">
        <f>VLOOKUP(G1683,Sku_Consolidated!A2:I957,9,FALSE)</f>
      </c>
      <c r="Z1683" s="1" t="s">
        <v>41</v>
      </c>
      <c r="AA1683" s="1">
        <f>VLOOKUP(G1683,Sku_Consolidated!A2:E957,5,FALSE)</f>
      </c>
      <c r="AB1683" s="1">
        <f>IF(VLOOKUP(G1683,Sku_Consolidated!A2:S957,19,FALSE)="SHOWCASE", VLOOKUP(E1683,Store_Showcase!B2:N144,13, FALSE), IF(VLOOKUP(G1683,Sku_Consolidated!A2:S957,19,FALSE)="VAM",VLOOKUP(E1683,Store_VAM!B2:N273,13, FALSE),VLOOKUP(E1683,Store_SRP!B2:N110,13, FALSE)))</f>
      </c>
      <c r="AC1683" s="1">
        <f>IF(IFERROR(AB1683,TRUE)=TRUE, "-","OK")</f>
      </c>
      <c r="AD1683" s="11" t="s">
        <v>37</v>
      </c>
      <c r="AE1683" s="11" t="s">
        <v>37</v>
      </c>
      <c r="AF1683" s="1">
        <f>IF(IFERROR(VLOOKUP(E1683,Store_Showcase!B2:H144,{5}, FALSE), TRUE)=TRUE, IF(IFERROR(VLOOKUP(E1683,Store_SRP!B2:H110,{5}, FALSE), TRUE)=TRUE,VLOOKUP(E1683,Store_VAM!B2:H273,{5}, FALSE),VLOOKUP(E1683,Store_SRP!B2:H110,{5}, FALSE)), VLOOKUP(E1683,Store_Showcase!B2:H144,{5}, FALSE))</f>
      </c>
      <c r="AG1683" s="1">
        <f>IF(IFERROR(VLOOKUP(E1683,Store_Showcase!B2:H144,{6}, FALSE), TRUE)=TRUE, IF(IFERROR(VLOOKUP(E1683,Store_SRP!B2:H110,{6}, FALSE), TRUE)=TRUE,VLOOKUP(E1683,Store_VAM!B2:H273,{6}, FALSE),VLOOKUP(E1683,Store_SRP!B2:H110,{6}, FALSE)), VLOOKUP(E1683,Store_Showcase!B2:H144,{6}, FALSE))</f>
      </c>
      <c r="AH1683" s="1">
        <f>VLOOKUP(G1683,Sku_Consolidated!A2:R957,18,FALSE)</f>
      </c>
      <c r="AI1683" s="1">
        <f>VLOOKUP(G1683,Sku_Consolidated!A2:S957,19,FALSE)</f>
      </c>
      <c r="AJ1683" s="1">
        <f>VLOOKUP(G1683,Sku_Consolidated!A2:T957,20,FALSE)</f>
      </c>
    </row>
    <row r="1684" spans="1:36" x14ac:dyDescent="0.25">
      <c r="A1684" s="1">
        <v>2024</v>
      </c>
      <c r="B1684" s="1" t="s">
        <v>31</v>
      </c>
      <c r="C1684" s="1" t="s">
        <v>32</v>
      </c>
      <c r="D1684" s="1" t="s">
        <v>33</v>
      </c>
      <c r="E1684" s="9" t="s">
        <v>4454</v>
      </c>
      <c r="F1684" s="1">
        <f>IF(VLOOKUP(G1684,Sku_Consolidated!A2:S957,{19},FALSE)="SHOWCASE", VLOOKUP(E1684,Store_Showcase!B2:C144,{2}, FALSE), IF(VLOOKUP(G1684,Sku_Consolidated!A2:S957,{19},FALSE)="VAM",VLOOKUP(E1684,Store_VAM!B2:C273,{2}, FALSE),VLOOKUP(E1684,Store_SRP!B2:C110,{2}, FALSE)))</f>
      </c>
      <c r="G1684" s="1">
        <v>61840</v>
      </c>
      <c r="H1684" s="1" t="s">
        <v>171</v>
      </c>
      <c r="I1684" s="10" t="s">
        <v>801</v>
      </c>
      <c r="J1684" s="1">
        <f>VLOOKUP(G1684,Sku_Consolidated!A2:C957, 3, FALSE)</f>
      </c>
      <c r="K1684" s="10">
        <f>IF(J1684="PACK", I1684, 0)</f>
      </c>
      <c r="L1684" s="10">
        <f>IF(J1684="KG", I1684, I1684 * VLOOKUP(G1684,Sku_Consolidated!A2:U957,21,FALSE))</f>
      </c>
      <c r="M1684" s="10" t="s">
        <v>37</v>
      </c>
      <c r="N1684" s="11" t="s">
        <v>4460</v>
      </c>
      <c r="O1684" s="10" t="s">
        <v>4461</v>
      </c>
      <c r="P1684" s="10">
        <f>N1684 - O1684</f>
      </c>
      <c r="Q1684" s="1">
        <f>VLOOKUP(G1684,Sku_Consolidated!A2:G957,7, FALSE)</f>
      </c>
      <c r="R1684" s="1">
        <f>IF(IFERROR(VLOOKUP(E1684,Store_Showcase!B2:H144,7, FALSE), TRUE)=TRUE, IF(IFERROR(VLOOKUP(E1684,Store_SRP!B2:H110,7, FALSE), TRUE)=TRUE,VLOOKUP(E1684,Store_VAM!B2:H273,7, FALSE),VLOOKUP(E1684,Store_SRP!B2:H110,7, FALSE)), VLOOKUP(E1684,Store_Showcase!B2:H144,7, FALSE))</f>
      </c>
      <c r="S1684" s="1">
        <f>IF(IFERROR(VLOOKUP(E1684,Store_Showcase!B2:I144,8, FALSE), TRUE)=TRUE, IF(IFERROR(VLOOKUP(E1684,Store_SRP!B2:I110,8, FALSE), TRUE)=TRUE,VLOOKUP(E1684,Store_VAM!B2:I273,8, FALSE),VLOOKUP(E1684,Store_SRP!B2:I110,8, FALSE)), VLOOKUP(E1684,Store_Showcase!B2:I144,8, FALSE))</f>
      </c>
      <c r="T1684" s="1">
        <f>VLOOKUP(G1684,Sku_Consolidated!A2:R957,18,FALSE)</f>
      </c>
      <c r="U1684" s="1" t="s">
        <v>4457</v>
      </c>
      <c r="V1684" s="1">
        <f>IF(VLOOKUP(G1684,Sku_Consolidated!A2:S957,19,FALSE)="SHOWCASE", VLOOKUP(E1684,Store_Showcase!B2:L144,11, FALSE), IF(VLOOKUP(G1684,Sku_Consolidated!A2:S957,19,FALSE)="VAM",VLOOKUP(E1684,Store_VAM!B2:L273,11, FALSE),VLOOKUP(E1684,Store_SRP!B2:L110,11, FALSE)))</f>
      </c>
      <c r="W1684" s="1">
        <f>VLOOKUP(G1684,Sku_Consolidated!A2:W957,11,FALSE)</f>
      </c>
      <c r="X1684" s="1">
        <f>VLOOKUP(G1684,Sku_Consolidated!A2:H957,8,FALSE)</f>
      </c>
      <c r="Y1684" s="1">
        <f>VLOOKUP(G1684,Sku_Consolidated!A2:I957,9,FALSE)</f>
      </c>
      <c r="Z1684" s="1" t="s">
        <v>41</v>
      </c>
      <c r="AA1684" s="1">
        <f>VLOOKUP(G1684,Sku_Consolidated!A2:E957,5,FALSE)</f>
      </c>
      <c r="AB1684" s="1">
        <f>IF(VLOOKUP(G1684,Sku_Consolidated!A2:S957,19,FALSE)="SHOWCASE", VLOOKUP(E1684,Store_Showcase!B2:N144,13, FALSE), IF(VLOOKUP(G1684,Sku_Consolidated!A2:S957,19,FALSE)="VAM",VLOOKUP(E1684,Store_VAM!B2:N273,13, FALSE),VLOOKUP(E1684,Store_SRP!B2:N110,13, FALSE)))</f>
      </c>
      <c r="AC1684" s="1">
        <f>IF(IFERROR(AB1684,TRUE)=TRUE, "-","OK")</f>
      </c>
      <c r="AD1684" s="11" t="s">
        <v>37</v>
      </c>
      <c r="AE1684" s="11" t="s">
        <v>37</v>
      </c>
      <c r="AF1684" s="1">
        <f>IF(IFERROR(VLOOKUP(E1684,Store_Showcase!B2:H144,{5}, FALSE), TRUE)=TRUE, IF(IFERROR(VLOOKUP(E1684,Store_SRP!B2:H110,{5}, FALSE), TRUE)=TRUE,VLOOKUP(E1684,Store_VAM!B2:H273,{5}, FALSE),VLOOKUP(E1684,Store_SRP!B2:H110,{5}, FALSE)), VLOOKUP(E1684,Store_Showcase!B2:H144,{5}, FALSE))</f>
      </c>
      <c r="AG1684" s="1">
        <f>IF(IFERROR(VLOOKUP(E1684,Store_Showcase!B2:H144,{6}, FALSE), TRUE)=TRUE, IF(IFERROR(VLOOKUP(E1684,Store_SRP!B2:H110,{6}, FALSE), TRUE)=TRUE,VLOOKUP(E1684,Store_VAM!B2:H273,{6}, FALSE),VLOOKUP(E1684,Store_SRP!B2:H110,{6}, FALSE)), VLOOKUP(E1684,Store_Showcase!B2:H144,{6}, FALSE))</f>
      </c>
      <c r="AH1684" s="1">
        <f>VLOOKUP(G1684,Sku_Consolidated!A2:R957,18,FALSE)</f>
      </c>
      <c r="AI1684" s="1">
        <f>VLOOKUP(G1684,Sku_Consolidated!A2:S957,19,FALSE)</f>
      </c>
      <c r="AJ1684" s="1">
        <f>VLOOKUP(G1684,Sku_Consolidated!A2:T957,20,FALSE)</f>
      </c>
    </row>
    <row r="1685" spans="1:36" x14ac:dyDescent="0.25">
      <c r="A1685" s="1">
        <v>2024</v>
      </c>
      <c r="B1685" s="1" t="s">
        <v>31</v>
      </c>
      <c r="C1685" s="1" t="s">
        <v>32</v>
      </c>
      <c r="D1685" s="1" t="s">
        <v>33</v>
      </c>
      <c r="E1685" s="9" t="s">
        <v>4454</v>
      </c>
      <c r="F1685" s="1">
        <f>IF(VLOOKUP(G1685,Sku_Consolidated!A2:S957,{19},FALSE)="SHOWCASE", VLOOKUP(E1685,Store_Showcase!B2:C144,{2}, FALSE), IF(VLOOKUP(G1685,Sku_Consolidated!A2:S957,{19},FALSE)="VAM",VLOOKUP(E1685,Store_VAM!B2:C273,{2}, FALSE),VLOOKUP(E1685,Store_SRP!B2:C110,{2}, FALSE)))</f>
      </c>
      <c r="G1685" s="1">
        <v>61852</v>
      </c>
      <c r="H1685" s="1" t="s">
        <v>138</v>
      </c>
      <c r="I1685" s="10" t="s">
        <v>1867</v>
      </c>
      <c r="J1685" s="1">
        <f>VLOOKUP(G1685,Sku_Consolidated!A2:C957, 3, FALSE)</f>
      </c>
      <c r="K1685" s="10">
        <f>IF(J1685="PACK", I1685, 0)</f>
      </c>
      <c r="L1685" s="10">
        <f>IF(J1685="KG", I1685, I1685 * VLOOKUP(G1685,Sku_Consolidated!A2:U957,21,FALSE))</f>
      </c>
      <c r="M1685" s="10" t="s">
        <v>37</v>
      </c>
      <c r="N1685" s="11" t="s">
        <v>1361</v>
      </c>
      <c r="O1685" s="10" t="s">
        <v>1362</v>
      </c>
      <c r="P1685" s="10">
        <f>N1685 - O1685</f>
      </c>
      <c r="Q1685" s="1">
        <f>VLOOKUP(G1685,Sku_Consolidated!A2:G957,7, FALSE)</f>
      </c>
      <c r="R1685" s="1">
        <f>IF(IFERROR(VLOOKUP(E1685,Store_Showcase!B2:H144,7, FALSE), TRUE)=TRUE, IF(IFERROR(VLOOKUP(E1685,Store_SRP!B2:H110,7, FALSE), TRUE)=TRUE,VLOOKUP(E1685,Store_VAM!B2:H273,7, FALSE),VLOOKUP(E1685,Store_SRP!B2:H110,7, FALSE)), VLOOKUP(E1685,Store_Showcase!B2:H144,7, FALSE))</f>
      </c>
      <c r="S1685" s="1">
        <f>IF(IFERROR(VLOOKUP(E1685,Store_Showcase!B2:I144,8, FALSE), TRUE)=TRUE, IF(IFERROR(VLOOKUP(E1685,Store_SRP!B2:I110,8, FALSE), TRUE)=TRUE,VLOOKUP(E1685,Store_VAM!B2:I273,8, FALSE),VLOOKUP(E1685,Store_SRP!B2:I110,8, FALSE)), VLOOKUP(E1685,Store_Showcase!B2:I144,8, FALSE))</f>
      </c>
      <c r="T1685" s="1">
        <f>VLOOKUP(G1685,Sku_Consolidated!A2:R957,18,FALSE)</f>
      </c>
      <c r="U1685" s="1" t="s">
        <v>4457</v>
      </c>
      <c r="V1685" s="1">
        <f>IF(VLOOKUP(G1685,Sku_Consolidated!A2:S957,19,FALSE)="SHOWCASE", VLOOKUP(E1685,Store_Showcase!B2:L144,11, FALSE), IF(VLOOKUP(G1685,Sku_Consolidated!A2:S957,19,FALSE)="VAM",VLOOKUP(E1685,Store_VAM!B2:L273,11, FALSE),VLOOKUP(E1685,Store_SRP!B2:L110,11, FALSE)))</f>
      </c>
      <c r="W1685" s="1">
        <f>VLOOKUP(G1685,Sku_Consolidated!A2:W957,11,FALSE)</f>
      </c>
      <c r="X1685" s="1">
        <f>VLOOKUP(G1685,Sku_Consolidated!A2:H957,8,FALSE)</f>
      </c>
      <c r="Y1685" s="1">
        <f>VLOOKUP(G1685,Sku_Consolidated!A2:I957,9,FALSE)</f>
      </c>
      <c r="Z1685" s="1" t="s">
        <v>41</v>
      </c>
      <c r="AA1685" s="1">
        <f>VLOOKUP(G1685,Sku_Consolidated!A2:E957,5,FALSE)</f>
      </c>
      <c r="AB1685" s="1">
        <f>IF(VLOOKUP(G1685,Sku_Consolidated!A2:S957,19,FALSE)="SHOWCASE", VLOOKUP(E1685,Store_Showcase!B2:N144,13, FALSE), IF(VLOOKUP(G1685,Sku_Consolidated!A2:S957,19,FALSE)="VAM",VLOOKUP(E1685,Store_VAM!B2:N273,13, FALSE),VLOOKUP(E1685,Store_SRP!B2:N110,13, FALSE)))</f>
      </c>
      <c r="AC1685" s="1">
        <f>IF(IFERROR(AB1685,TRUE)=TRUE, "-","OK")</f>
      </c>
      <c r="AD1685" s="11" t="s">
        <v>37</v>
      </c>
      <c r="AE1685" s="11" t="s">
        <v>37</v>
      </c>
      <c r="AF1685" s="1">
        <f>IF(IFERROR(VLOOKUP(E1685,Store_Showcase!B2:H144,{5}, FALSE), TRUE)=TRUE, IF(IFERROR(VLOOKUP(E1685,Store_SRP!B2:H110,{5}, FALSE), TRUE)=TRUE,VLOOKUP(E1685,Store_VAM!B2:H273,{5}, FALSE),VLOOKUP(E1685,Store_SRP!B2:H110,{5}, FALSE)), VLOOKUP(E1685,Store_Showcase!B2:H144,{5}, FALSE))</f>
      </c>
      <c r="AG1685" s="1">
        <f>IF(IFERROR(VLOOKUP(E1685,Store_Showcase!B2:H144,{6}, FALSE), TRUE)=TRUE, IF(IFERROR(VLOOKUP(E1685,Store_SRP!B2:H110,{6}, FALSE), TRUE)=TRUE,VLOOKUP(E1685,Store_VAM!B2:H273,{6}, FALSE),VLOOKUP(E1685,Store_SRP!B2:H110,{6}, FALSE)), VLOOKUP(E1685,Store_Showcase!B2:H144,{6}, FALSE))</f>
      </c>
      <c r="AH1685" s="1">
        <f>VLOOKUP(G1685,Sku_Consolidated!A2:R957,18,FALSE)</f>
      </c>
      <c r="AI1685" s="1">
        <f>VLOOKUP(G1685,Sku_Consolidated!A2:S957,19,FALSE)</f>
      </c>
      <c r="AJ1685" s="1">
        <f>VLOOKUP(G1685,Sku_Consolidated!A2:T957,20,FALSE)</f>
      </c>
    </row>
    <row r="1686" spans="1:36" x14ac:dyDescent="0.25">
      <c r="A1686" s="1">
        <v>2024</v>
      </c>
      <c r="B1686" s="1" t="s">
        <v>31</v>
      </c>
      <c r="C1686" s="1" t="s">
        <v>32</v>
      </c>
      <c r="D1686" s="1" t="s">
        <v>33</v>
      </c>
      <c r="E1686" s="9" t="s">
        <v>4462</v>
      </c>
      <c r="F1686" s="1">
        <f>IF(VLOOKUP(G1686,Sku_Consolidated!A2:S957,{19},FALSE)="SHOWCASE", VLOOKUP(E1686,Store_Showcase!B2:C144,{2}, FALSE), IF(VLOOKUP(G1686,Sku_Consolidated!A2:S957,{19},FALSE)="VAM",VLOOKUP(E1686,Store_VAM!B2:C273,{2}, FALSE),VLOOKUP(E1686,Store_SRP!B2:C110,{2}, FALSE)))</f>
      </c>
      <c r="G1686" s="1">
        <v>14893</v>
      </c>
      <c r="H1686" s="1" t="s">
        <v>3212</v>
      </c>
      <c r="I1686" s="10" t="s">
        <v>616</v>
      </c>
      <c r="J1686" s="1">
        <f>VLOOKUP(G1686,Sku_Consolidated!A2:C957, 3, FALSE)</f>
      </c>
      <c r="K1686" s="10">
        <f>IF(J1686="PACK", I1686, 0)</f>
      </c>
      <c r="L1686" s="10">
        <f>IF(J1686="KG", I1686, I1686 * VLOOKUP(G1686,Sku_Consolidated!A2:U957,21,FALSE))</f>
      </c>
      <c r="M1686" s="10" t="s">
        <v>37</v>
      </c>
      <c r="N1686" s="11" t="s">
        <v>4463</v>
      </c>
      <c r="O1686" s="10" t="s">
        <v>4464</v>
      </c>
      <c r="P1686" s="10">
        <f>N1686 - O1686</f>
      </c>
      <c r="Q1686" s="1">
        <f>VLOOKUP(G1686,Sku_Consolidated!A2:G957,7, FALSE)</f>
      </c>
      <c r="R1686" s="1">
        <f>IF(IFERROR(VLOOKUP(E1686,Store_Showcase!B2:H144,7, FALSE), TRUE)=TRUE, IF(IFERROR(VLOOKUP(E1686,Store_SRP!B2:H110,7, FALSE), TRUE)=TRUE,VLOOKUP(E1686,Store_VAM!B2:H273,7, FALSE),VLOOKUP(E1686,Store_SRP!B2:H110,7, FALSE)), VLOOKUP(E1686,Store_Showcase!B2:H144,7, FALSE))</f>
      </c>
      <c r="S1686" s="1">
        <f>IF(IFERROR(VLOOKUP(E1686,Store_Showcase!B2:I144,8, FALSE), TRUE)=TRUE, IF(IFERROR(VLOOKUP(E1686,Store_SRP!B2:I110,8, FALSE), TRUE)=TRUE,VLOOKUP(E1686,Store_VAM!B2:I273,8, FALSE),VLOOKUP(E1686,Store_SRP!B2:I110,8, FALSE)), VLOOKUP(E1686,Store_Showcase!B2:I144,8, FALSE))</f>
      </c>
      <c r="T1686" s="1">
        <f>VLOOKUP(G1686,Sku_Consolidated!A2:R957,18,FALSE)</f>
      </c>
      <c r="U1686" s="1" t="s">
        <v>4465</v>
      </c>
      <c r="V1686" s="1">
        <f>IF(VLOOKUP(G1686,Sku_Consolidated!A2:S957,19,FALSE)="SHOWCASE", VLOOKUP(E1686,Store_Showcase!B2:L144,11, FALSE), IF(VLOOKUP(G1686,Sku_Consolidated!A2:S957,19,FALSE)="VAM",VLOOKUP(E1686,Store_VAM!B2:L273,11, FALSE),VLOOKUP(E1686,Store_SRP!B2:L110,11, FALSE)))</f>
      </c>
      <c r="W1686" s="1">
        <f>VLOOKUP(G1686,Sku_Consolidated!A2:W957,11,FALSE)</f>
      </c>
      <c r="X1686" s="1">
        <f>VLOOKUP(G1686,Sku_Consolidated!A2:H957,8,FALSE)</f>
      </c>
      <c r="Y1686" s="1">
        <f>VLOOKUP(G1686,Sku_Consolidated!A2:I957,9,FALSE)</f>
      </c>
      <c r="Z1686" s="1" t="s">
        <v>41</v>
      </c>
      <c r="AA1686" s="1">
        <f>VLOOKUP(G1686,Sku_Consolidated!A2:E957,5,FALSE)</f>
      </c>
      <c r="AB1686" s="1">
        <f>IF(VLOOKUP(G1686,Sku_Consolidated!A2:S957,19,FALSE)="SHOWCASE", VLOOKUP(E1686,Store_Showcase!B2:N144,13, FALSE), IF(VLOOKUP(G1686,Sku_Consolidated!A2:S957,19,FALSE)="VAM",VLOOKUP(E1686,Store_VAM!B2:N273,13, FALSE),VLOOKUP(E1686,Store_SRP!B2:N110,13, FALSE)))</f>
      </c>
      <c r="AC1686" s="1">
        <f>IF(IFERROR(AB1686,TRUE)=TRUE, "-","OK")</f>
      </c>
      <c r="AD1686" s="11" t="s">
        <v>37</v>
      </c>
      <c r="AE1686" s="11" t="s">
        <v>37</v>
      </c>
      <c r="AF1686" s="1">
        <f>IF(IFERROR(VLOOKUP(E1686,Store_Showcase!B2:H144,{5}, FALSE), TRUE)=TRUE, IF(IFERROR(VLOOKUP(E1686,Store_SRP!B2:H110,{5}, FALSE), TRUE)=TRUE,VLOOKUP(E1686,Store_VAM!B2:H273,{5}, FALSE),VLOOKUP(E1686,Store_SRP!B2:H110,{5}, FALSE)), VLOOKUP(E1686,Store_Showcase!B2:H144,{5}, FALSE))</f>
      </c>
      <c r="AG1686" s="1">
        <f>IF(IFERROR(VLOOKUP(E1686,Store_Showcase!B2:H144,{6}, FALSE), TRUE)=TRUE, IF(IFERROR(VLOOKUP(E1686,Store_SRP!B2:H110,{6}, FALSE), TRUE)=TRUE,VLOOKUP(E1686,Store_VAM!B2:H273,{6}, FALSE),VLOOKUP(E1686,Store_SRP!B2:H110,{6}, FALSE)), VLOOKUP(E1686,Store_Showcase!B2:H144,{6}, FALSE))</f>
      </c>
      <c r="AH1686" s="1">
        <f>VLOOKUP(G1686,Sku_Consolidated!A2:R957,18,FALSE)</f>
      </c>
      <c r="AI1686" s="1">
        <f>VLOOKUP(G1686,Sku_Consolidated!A2:S957,19,FALSE)</f>
      </c>
      <c r="AJ1686" s="1">
        <f>VLOOKUP(G1686,Sku_Consolidated!A2:T957,20,FALSE)</f>
      </c>
    </row>
    <row r="1687" spans="1:36" x14ac:dyDescent="0.25">
      <c r="A1687" s="1">
        <v>2024</v>
      </c>
      <c r="B1687" s="1" t="s">
        <v>31</v>
      </c>
      <c r="C1687" s="1" t="s">
        <v>32</v>
      </c>
      <c r="D1687" s="1" t="s">
        <v>33</v>
      </c>
      <c r="E1687" s="9" t="s">
        <v>4462</v>
      </c>
      <c r="F1687" s="1">
        <f>IF(VLOOKUP(G1687,Sku_Consolidated!A2:S957,{19},FALSE)="SHOWCASE", VLOOKUP(E1687,Store_Showcase!B2:C144,{2}, FALSE), IF(VLOOKUP(G1687,Sku_Consolidated!A2:S957,{19},FALSE)="VAM",VLOOKUP(E1687,Store_VAM!B2:C273,{2}, FALSE),VLOOKUP(E1687,Store_SRP!B2:C110,{2}, FALSE)))</f>
      </c>
      <c r="G1687" s="1">
        <v>61719</v>
      </c>
      <c r="H1687" s="1" t="s">
        <v>35</v>
      </c>
      <c r="I1687" s="10" t="s">
        <v>155</v>
      </c>
      <c r="J1687" s="1">
        <f>VLOOKUP(G1687,Sku_Consolidated!A2:C957, 3, FALSE)</f>
      </c>
      <c r="K1687" s="10">
        <f>IF(J1687="PACK", I1687, 0)</f>
      </c>
      <c r="L1687" s="10">
        <f>IF(J1687="KG", I1687, I1687 * VLOOKUP(G1687,Sku_Consolidated!A2:U957,21,FALSE))</f>
      </c>
      <c r="M1687" s="10" t="s">
        <v>37</v>
      </c>
      <c r="N1687" s="11" t="s">
        <v>4466</v>
      </c>
      <c r="O1687" s="10" t="s">
        <v>4467</v>
      </c>
      <c r="P1687" s="10">
        <f>N1687 - O1687</f>
      </c>
      <c r="Q1687" s="1">
        <f>VLOOKUP(G1687,Sku_Consolidated!A2:G957,7, FALSE)</f>
      </c>
      <c r="R1687" s="1">
        <f>IF(IFERROR(VLOOKUP(E1687,Store_Showcase!B2:H144,7, FALSE), TRUE)=TRUE, IF(IFERROR(VLOOKUP(E1687,Store_SRP!B2:H110,7, FALSE), TRUE)=TRUE,VLOOKUP(E1687,Store_VAM!B2:H273,7, FALSE),VLOOKUP(E1687,Store_SRP!B2:H110,7, FALSE)), VLOOKUP(E1687,Store_Showcase!B2:H144,7, FALSE))</f>
      </c>
      <c r="S1687" s="1">
        <f>IF(IFERROR(VLOOKUP(E1687,Store_Showcase!B2:I144,8, FALSE), TRUE)=TRUE, IF(IFERROR(VLOOKUP(E1687,Store_SRP!B2:I110,8, FALSE), TRUE)=TRUE,VLOOKUP(E1687,Store_VAM!B2:I273,8, FALSE),VLOOKUP(E1687,Store_SRP!B2:I110,8, FALSE)), VLOOKUP(E1687,Store_Showcase!B2:I144,8, FALSE))</f>
      </c>
      <c r="T1687" s="1">
        <f>VLOOKUP(G1687,Sku_Consolidated!A2:R957,18,FALSE)</f>
      </c>
      <c r="U1687" s="1" t="s">
        <v>4465</v>
      </c>
      <c r="V1687" s="1">
        <f>IF(VLOOKUP(G1687,Sku_Consolidated!A2:S957,19,FALSE)="SHOWCASE", VLOOKUP(E1687,Store_Showcase!B2:L144,11, FALSE), IF(VLOOKUP(G1687,Sku_Consolidated!A2:S957,19,FALSE)="VAM",VLOOKUP(E1687,Store_VAM!B2:L273,11, FALSE),VLOOKUP(E1687,Store_SRP!B2:L110,11, FALSE)))</f>
      </c>
      <c r="W1687" s="1">
        <f>VLOOKUP(G1687,Sku_Consolidated!A2:W957,11,FALSE)</f>
      </c>
      <c r="X1687" s="1">
        <f>VLOOKUP(G1687,Sku_Consolidated!A2:H957,8,FALSE)</f>
      </c>
      <c r="Y1687" s="1">
        <f>VLOOKUP(G1687,Sku_Consolidated!A2:I957,9,FALSE)</f>
      </c>
      <c r="Z1687" s="1" t="s">
        <v>41</v>
      </c>
      <c r="AA1687" s="1">
        <f>VLOOKUP(G1687,Sku_Consolidated!A2:E957,5,FALSE)</f>
      </c>
      <c r="AB1687" s="1">
        <f>IF(VLOOKUP(G1687,Sku_Consolidated!A2:S957,19,FALSE)="SHOWCASE", VLOOKUP(E1687,Store_Showcase!B2:N144,13, FALSE), IF(VLOOKUP(G1687,Sku_Consolidated!A2:S957,19,FALSE)="VAM",VLOOKUP(E1687,Store_VAM!B2:N273,13, FALSE),VLOOKUP(E1687,Store_SRP!B2:N110,13, FALSE)))</f>
      </c>
      <c r="AC1687" s="1">
        <f>IF(IFERROR(AB1687,TRUE)=TRUE, "-","OK")</f>
      </c>
      <c r="AD1687" s="11" t="s">
        <v>37</v>
      </c>
      <c r="AE1687" s="11" t="s">
        <v>37</v>
      </c>
      <c r="AF1687" s="1">
        <f>IF(IFERROR(VLOOKUP(E1687,Store_Showcase!B2:H144,{5}, FALSE), TRUE)=TRUE, IF(IFERROR(VLOOKUP(E1687,Store_SRP!B2:H110,{5}, FALSE), TRUE)=TRUE,VLOOKUP(E1687,Store_VAM!B2:H273,{5}, FALSE),VLOOKUP(E1687,Store_SRP!B2:H110,{5}, FALSE)), VLOOKUP(E1687,Store_Showcase!B2:H144,{5}, FALSE))</f>
      </c>
      <c r="AG1687" s="1">
        <f>IF(IFERROR(VLOOKUP(E1687,Store_Showcase!B2:H144,{6}, FALSE), TRUE)=TRUE, IF(IFERROR(VLOOKUP(E1687,Store_SRP!B2:H110,{6}, FALSE), TRUE)=TRUE,VLOOKUP(E1687,Store_VAM!B2:H273,{6}, FALSE),VLOOKUP(E1687,Store_SRP!B2:H110,{6}, FALSE)), VLOOKUP(E1687,Store_Showcase!B2:H144,{6}, FALSE))</f>
      </c>
      <c r="AH1687" s="1">
        <f>VLOOKUP(G1687,Sku_Consolidated!A2:R957,18,FALSE)</f>
      </c>
      <c r="AI1687" s="1">
        <f>VLOOKUP(G1687,Sku_Consolidated!A2:S957,19,FALSE)</f>
      </c>
      <c r="AJ1687" s="1">
        <f>VLOOKUP(G1687,Sku_Consolidated!A2:T957,20,FALSE)</f>
      </c>
    </row>
    <row r="1688" spans="1:36" x14ac:dyDescent="0.25">
      <c r="A1688" s="1">
        <v>2024</v>
      </c>
      <c r="B1688" s="1" t="s">
        <v>31</v>
      </c>
      <c r="C1688" s="1" t="s">
        <v>32</v>
      </c>
      <c r="D1688" s="1" t="s">
        <v>33</v>
      </c>
      <c r="E1688" s="9" t="s">
        <v>4462</v>
      </c>
      <c r="F1688" s="1">
        <f>IF(VLOOKUP(G1688,Sku_Consolidated!A2:S957,{19},FALSE)="SHOWCASE", VLOOKUP(E1688,Store_Showcase!B2:C144,{2}, FALSE), IF(VLOOKUP(G1688,Sku_Consolidated!A2:S957,{19},FALSE)="VAM",VLOOKUP(E1688,Store_VAM!B2:C273,{2}, FALSE),VLOOKUP(E1688,Store_SRP!B2:C110,{2}, FALSE)))</f>
      </c>
      <c r="G1688" s="1">
        <v>61720</v>
      </c>
      <c r="H1688" s="1" t="s">
        <v>143</v>
      </c>
      <c r="I1688" s="10" t="s">
        <v>4468</v>
      </c>
      <c r="J1688" s="1">
        <f>VLOOKUP(G1688,Sku_Consolidated!A2:C957, 3, FALSE)</f>
      </c>
      <c r="K1688" s="10">
        <f>IF(J1688="PACK", I1688, 0)</f>
      </c>
      <c r="L1688" s="10">
        <f>IF(J1688="KG", I1688, I1688 * VLOOKUP(G1688,Sku_Consolidated!A2:U957,21,FALSE))</f>
      </c>
      <c r="M1688" s="10" t="s">
        <v>37</v>
      </c>
      <c r="N1688" s="11" t="s">
        <v>4469</v>
      </c>
      <c r="O1688" s="10" t="s">
        <v>4470</v>
      </c>
      <c r="P1688" s="10">
        <f>N1688 - O1688</f>
      </c>
      <c r="Q1688" s="1">
        <f>VLOOKUP(G1688,Sku_Consolidated!A2:G957,7, FALSE)</f>
      </c>
      <c r="R1688" s="1">
        <f>IF(IFERROR(VLOOKUP(E1688,Store_Showcase!B2:H144,7, FALSE), TRUE)=TRUE, IF(IFERROR(VLOOKUP(E1688,Store_SRP!B2:H110,7, FALSE), TRUE)=TRUE,VLOOKUP(E1688,Store_VAM!B2:H273,7, FALSE),VLOOKUP(E1688,Store_SRP!B2:H110,7, FALSE)), VLOOKUP(E1688,Store_Showcase!B2:H144,7, FALSE))</f>
      </c>
      <c r="S1688" s="1">
        <f>IF(IFERROR(VLOOKUP(E1688,Store_Showcase!B2:I144,8, FALSE), TRUE)=TRUE, IF(IFERROR(VLOOKUP(E1688,Store_SRP!B2:I110,8, FALSE), TRUE)=TRUE,VLOOKUP(E1688,Store_VAM!B2:I273,8, FALSE),VLOOKUP(E1688,Store_SRP!B2:I110,8, FALSE)), VLOOKUP(E1688,Store_Showcase!B2:I144,8, FALSE))</f>
      </c>
      <c r="T1688" s="1">
        <f>VLOOKUP(G1688,Sku_Consolidated!A2:R957,18,FALSE)</f>
      </c>
      <c r="U1688" s="1" t="s">
        <v>4465</v>
      </c>
      <c r="V1688" s="1">
        <f>IF(VLOOKUP(G1688,Sku_Consolidated!A2:S957,19,FALSE)="SHOWCASE", VLOOKUP(E1688,Store_Showcase!B2:L144,11, FALSE), IF(VLOOKUP(G1688,Sku_Consolidated!A2:S957,19,FALSE)="VAM",VLOOKUP(E1688,Store_VAM!B2:L273,11, FALSE),VLOOKUP(E1688,Store_SRP!B2:L110,11, FALSE)))</f>
      </c>
      <c r="W1688" s="1">
        <f>VLOOKUP(G1688,Sku_Consolidated!A2:W957,11,FALSE)</f>
      </c>
      <c r="X1688" s="1">
        <f>VLOOKUP(G1688,Sku_Consolidated!A2:H957,8,FALSE)</f>
      </c>
      <c r="Y1688" s="1">
        <f>VLOOKUP(G1688,Sku_Consolidated!A2:I957,9,FALSE)</f>
      </c>
      <c r="Z1688" s="1" t="s">
        <v>41</v>
      </c>
      <c r="AA1688" s="1">
        <f>VLOOKUP(G1688,Sku_Consolidated!A2:E957,5,FALSE)</f>
      </c>
      <c r="AB1688" s="1">
        <f>IF(VLOOKUP(G1688,Sku_Consolidated!A2:S957,19,FALSE)="SHOWCASE", VLOOKUP(E1688,Store_Showcase!B2:N144,13, FALSE), IF(VLOOKUP(G1688,Sku_Consolidated!A2:S957,19,FALSE)="VAM",VLOOKUP(E1688,Store_VAM!B2:N273,13, FALSE),VLOOKUP(E1688,Store_SRP!B2:N110,13, FALSE)))</f>
      </c>
      <c r="AC1688" s="1">
        <f>IF(IFERROR(AB1688,TRUE)=TRUE, "-","OK")</f>
      </c>
      <c r="AD1688" s="11" t="s">
        <v>37</v>
      </c>
      <c r="AE1688" s="11" t="s">
        <v>37</v>
      </c>
      <c r="AF1688" s="1">
        <f>IF(IFERROR(VLOOKUP(E1688,Store_Showcase!B2:H144,{5}, FALSE), TRUE)=TRUE, IF(IFERROR(VLOOKUP(E1688,Store_SRP!B2:H110,{5}, FALSE), TRUE)=TRUE,VLOOKUP(E1688,Store_VAM!B2:H273,{5}, FALSE),VLOOKUP(E1688,Store_SRP!B2:H110,{5}, FALSE)), VLOOKUP(E1688,Store_Showcase!B2:H144,{5}, FALSE))</f>
      </c>
      <c r="AG1688" s="1">
        <f>IF(IFERROR(VLOOKUP(E1688,Store_Showcase!B2:H144,{6}, FALSE), TRUE)=TRUE, IF(IFERROR(VLOOKUP(E1688,Store_SRP!B2:H110,{6}, FALSE), TRUE)=TRUE,VLOOKUP(E1688,Store_VAM!B2:H273,{6}, FALSE),VLOOKUP(E1688,Store_SRP!B2:H110,{6}, FALSE)), VLOOKUP(E1688,Store_Showcase!B2:H144,{6}, FALSE))</f>
      </c>
      <c r="AH1688" s="1">
        <f>VLOOKUP(G1688,Sku_Consolidated!A2:R957,18,FALSE)</f>
      </c>
      <c r="AI1688" s="1">
        <f>VLOOKUP(G1688,Sku_Consolidated!A2:S957,19,FALSE)</f>
      </c>
      <c r="AJ1688" s="1">
        <f>VLOOKUP(G1688,Sku_Consolidated!A2:T957,20,FALSE)</f>
      </c>
    </row>
    <row r="1689" spans="1:36" x14ac:dyDescent="0.25">
      <c r="A1689" s="1">
        <v>2024</v>
      </c>
      <c r="B1689" s="1" t="s">
        <v>31</v>
      </c>
      <c r="C1689" s="1" t="s">
        <v>32</v>
      </c>
      <c r="D1689" s="1" t="s">
        <v>33</v>
      </c>
      <c r="E1689" s="9" t="s">
        <v>4462</v>
      </c>
      <c r="F1689" s="1">
        <f>IF(VLOOKUP(G1689,Sku_Consolidated!A2:S957,{19},FALSE)="SHOWCASE", VLOOKUP(E1689,Store_Showcase!B2:C144,{2}, FALSE), IF(VLOOKUP(G1689,Sku_Consolidated!A2:S957,{19},FALSE)="VAM",VLOOKUP(E1689,Store_VAM!B2:C273,{2}, FALSE),VLOOKUP(E1689,Store_SRP!B2:C110,{2}, FALSE)))</f>
      </c>
      <c r="G1689" s="1">
        <v>61722</v>
      </c>
      <c r="H1689" s="1" t="s">
        <v>46</v>
      </c>
      <c r="I1689" s="10" t="s">
        <v>1604</v>
      </c>
      <c r="J1689" s="1">
        <f>VLOOKUP(G1689,Sku_Consolidated!A2:C957, 3, FALSE)</f>
      </c>
      <c r="K1689" s="10">
        <f>IF(J1689="PACK", I1689, 0)</f>
      </c>
      <c r="L1689" s="10">
        <f>IF(J1689="KG", I1689, I1689 * VLOOKUP(G1689,Sku_Consolidated!A2:U957,21,FALSE))</f>
      </c>
      <c r="M1689" s="10" t="s">
        <v>37</v>
      </c>
      <c r="N1689" s="11" t="s">
        <v>4471</v>
      </c>
      <c r="O1689" s="10" t="s">
        <v>4472</v>
      </c>
      <c r="P1689" s="10">
        <f>N1689 - O1689</f>
      </c>
      <c r="Q1689" s="1">
        <f>VLOOKUP(G1689,Sku_Consolidated!A2:G957,7, FALSE)</f>
      </c>
      <c r="R1689" s="1">
        <f>IF(IFERROR(VLOOKUP(E1689,Store_Showcase!B2:H144,7, FALSE), TRUE)=TRUE, IF(IFERROR(VLOOKUP(E1689,Store_SRP!B2:H110,7, FALSE), TRUE)=TRUE,VLOOKUP(E1689,Store_VAM!B2:H273,7, FALSE),VLOOKUP(E1689,Store_SRP!B2:H110,7, FALSE)), VLOOKUP(E1689,Store_Showcase!B2:H144,7, FALSE))</f>
      </c>
      <c r="S1689" s="1">
        <f>IF(IFERROR(VLOOKUP(E1689,Store_Showcase!B2:I144,8, FALSE), TRUE)=TRUE, IF(IFERROR(VLOOKUP(E1689,Store_SRP!B2:I110,8, FALSE), TRUE)=TRUE,VLOOKUP(E1689,Store_VAM!B2:I273,8, FALSE),VLOOKUP(E1689,Store_SRP!B2:I110,8, FALSE)), VLOOKUP(E1689,Store_Showcase!B2:I144,8, FALSE))</f>
      </c>
      <c r="T1689" s="1">
        <f>VLOOKUP(G1689,Sku_Consolidated!A2:R957,18,FALSE)</f>
      </c>
      <c r="U1689" s="1" t="s">
        <v>4465</v>
      </c>
      <c r="V1689" s="1">
        <f>IF(VLOOKUP(G1689,Sku_Consolidated!A2:S957,19,FALSE)="SHOWCASE", VLOOKUP(E1689,Store_Showcase!B2:L144,11, FALSE), IF(VLOOKUP(G1689,Sku_Consolidated!A2:S957,19,FALSE)="VAM",VLOOKUP(E1689,Store_VAM!B2:L273,11, FALSE),VLOOKUP(E1689,Store_SRP!B2:L110,11, FALSE)))</f>
      </c>
      <c r="W1689" s="1">
        <f>VLOOKUP(G1689,Sku_Consolidated!A2:W957,11,FALSE)</f>
      </c>
      <c r="X1689" s="1">
        <f>VLOOKUP(G1689,Sku_Consolidated!A2:H957,8,FALSE)</f>
      </c>
      <c r="Y1689" s="1">
        <f>VLOOKUP(G1689,Sku_Consolidated!A2:I957,9,FALSE)</f>
      </c>
      <c r="Z1689" s="1" t="s">
        <v>41</v>
      </c>
      <c r="AA1689" s="1">
        <f>VLOOKUP(G1689,Sku_Consolidated!A2:E957,5,FALSE)</f>
      </c>
      <c r="AB1689" s="1">
        <f>IF(VLOOKUP(G1689,Sku_Consolidated!A2:S957,19,FALSE)="SHOWCASE", VLOOKUP(E1689,Store_Showcase!B2:N144,13, FALSE), IF(VLOOKUP(G1689,Sku_Consolidated!A2:S957,19,FALSE)="VAM",VLOOKUP(E1689,Store_VAM!B2:N273,13, FALSE),VLOOKUP(E1689,Store_SRP!B2:N110,13, FALSE)))</f>
      </c>
      <c r="AC1689" s="1">
        <f>IF(IFERROR(AB1689,TRUE)=TRUE, "-","OK")</f>
      </c>
      <c r="AD1689" s="11" t="s">
        <v>37</v>
      </c>
      <c r="AE1689" s="11" t="s">
        <v>37</v>
      </c>
      <c r="AF1689" s="1">
        <f>IF(IFERROR(VLOOKUP(E1689,Store_Showcase!B2:H144,{5}, FALSE), TRUE)=TRUE, IF(IFERROR(VLOOKUP(E1689,Store_SRP!B2:H110,{5}, FALSE), TRUE)=TRUE,VLOOKUP(E1689,Store_VAM!B2:H273,{5}, FALSE),VLOOKUP(E1689,Store_SRP!B2:H110,{5}, FALSE)), VLOOKUP(E1689,Store_Showcase!B2:H144,{5}, FALSE))</f>
      </c>
      <c r="AG1689" s="1">
        <f>IF(IFERROR(VLOOKUP(E1689,Store_Showcase!B2:H144,{6}, FALSE), TRUE)=TRUE, IF(IFERROR(VLOOKUP(E1689,Store_SRP!B2:H110,{6}, FALSE), TRUE)=TRUE,VLOOKUP(E1689,Store_VAM!B2:H273,{6}, FALSE),VLOOKUP(E1689,Store_SRP!B2:H110,{6}, FALSE)), VLOOKUP(E1689,Store_Showcase!B2:H144,{6}, FALSE))</f>
      </c>
      <c r="AH1689" s="1">
        <f>VLOOKUP(G1689,Sku_Consolidated!A2:R957,18,FALSE)</f>
      </c>
      <c r="AI1689" s="1">
        <f>VLOOKUP(G1689,Sku_Consolidated!A2:S957,19,FALSE)</f>
      </c>
      <c r="AJ1689" s="1">
        <f>VLOOKUP(G1689,Sku_Consolidated!A2:T957,20,FALSE)</f>
      </c>
    </row>
    <row r="1690" spans="1:36" x14ac:dyDescent="0.25">
      <c r="A1690" s="1">
        <v>2024</v>
      </c>
      <c r="B1690" s="1" t="s">
        <v>31</v>
      </c>
      <c r="C1690" s="1" t="s">
        <v>32</v>
      </c>
      <c r="D1690" s="1" t="s">
        <v>33</v>
      </c>
      <c r="E1690" s="9" t="s">
        <v>4462</v>
      </c>
      <c r="F1690" s="1">
        <f>IF(VLOOKUP(G1690,Sku_Consolidated!A2:S957,{19},FALSE)="SHOWCASE", VLOOKUP(E1690,Store_Showcase!B2:C144,{2}, FALSE), IF(VLOOKUP(G1690,Sku_Consolidated!A2:S957,{19},FALSE)="VAM",VLOOKUP(E1690,Store_VAM!B2:C273,{2}, FALSE),VLOOKUP(E1690,Store_SRP!B2:C110,{2}, FALSE)))</f>
      </c>
      <c r="G1690" s="1">
        <v>61733</v>
      </c>
      <c r="H1690" s="1" t="s">
        <v>58</v>
      </c>
      <c r="I1690" s="10" t="s">
        <v>601</v>
      </c>
      <c r="J1690" s="1">
        <f>VLOOKUP(G1690,Sku_Consolidated!A2:C957, 3, FALSE)</f>
      </c>
      <c r="K1690" s="10">
        <f>IF(J1690="PACK", I1690, 0)</f>
      </c>
      <c r="L1690" s="10">
        <f>IF(J1690="KG", I1690, I1690 * VLOOKUP(G1690,Sku_Consolidated!A2:U957,21,FALSE))</f>
      </c>
      <c r="M1690" s="10" t="s">
        <v>37</v>
      </c>
      <c r="N1690" s="11" t="s">
        <v>4473</v>
      </c>
      <c r="O1690" s="10" t="s">
        <v>4474</v>
      </c>
      <c r="P1690" s="10">
        <f>N1690 - O1690</f>
      </c>
      <c r="Q1690" s="1">
        <f>VLOOKUP(G1690,Sku_Consolidated!A2:G957,7, FALSE)</f>
      </c>
      <c r="R1690" s="1">
        <f>IF(IFERROR(VLOOKUP(E1690,Store_Showcase!B2:H144,7, FALSE), TRUE)=TRUE, IF(IFERROR(VLOOKUP(E1690,Store_SRP!B2:H110,7, FALSE), TRUE)=TRUE,VLOOKUP(E1690,Store_VAM!B2:H273,7, FALSE),VLOOKUP(E1690,Store_SRP!B2:H110,7, FALSE)), VLOOKUP(E1690,Store_Showcase!B2:H144,7, FALSE))</f>
      </c>
      <c r="S1690" s="1">
        <f>IF(IFERROR(VLOOKUP(E1690,Store_Showcase!B2:I144,8, FALSE), TRUE)=TRUE, IF(IFERROR(VLOOKUP(E1690,Store_SRP!B2:I110,8, FALSE), TRUE)=TRUE,VLOOKUP(E1690,Store_VAM!B2:I273,8, FALSE),VLOOKUP(E1690,Store_SRP!B2:I110,8, FALSE)), VLOOKUP(E1690,Store_Showcase!B2:I144,8, FALSE))</f>
      </c>
      <c r="T1690" s="1">
        <f>VLOOKUP(G1690,Sku_Consolidated!A2:R957,18,FALSE)</f>
      </c>
      <c r="U1690" s="1" t="s">
        <v>4465</v>
      </c>
      <c r="V1690" s="1">
        <f>IF(VLOOKUP(G1690,Sku_Consolidated!A2:S957,19,FALSE)="SHOWCASE", VLOOKUP(E1690,Store_Showcase!B2:L144,11, FALSE), IF(VLOOKUP(G1690,Sku_Consolidated!A2:S957,19,FALSE)="VAM",VLOOKUP(E1690,Store_VAM!B2:L273,11, FALSE),VLOOKUP(E1690,Store_SRP!B2:L110,11, FALSE)))</f>
      </c>
      <c r="W1690" s="1">
        <f>VLOOKUP(G1690,Sku_Consolidated!A2:W957,11,FALSE)</f>
      </c>
      <c r="X1690" s="1">
        <f>VLOOKUP(G1690,Sku_Consolidated!A2:H957,8,FALSE)</f>
      </c>
      <c r="Y1690" s="1">
        <f>VLOOKUP(G1690,Sku_Consolidated!A2:I957,9,FALSE)</f>
      </c>
      <c r="Z1690" s="1" t="s">
        <v>41</v>
      </c>
      <c r="AA1690" s="1">
        <f>VLOOKUP(G1690,Sku_Consolidated!A2:E957,5,FALSE)</f>
      </c>
      <c r="AB1690" s="1">
        <f>IF(VLOOKUP(G1690,Sku_Consolidated!A2:S957,19,FALSE)="SHOWCASE", VLOOKUP(E1690,Store_Showcase!B2:N144,13, FALSE), IF(VLOOKUP(G1690,Sku_Consolidated!A2:S957,19,FALSE)="VAM",VLOOKUP(E1690,Store_VAM!B2:N273,13, FALSE),VLOOKUP(E1690,Store_SRP!B2:N110,13, FALSE)))</f>
      </c>
      <c r="AC1690" s="1">
        <f>IF(IFERROR(AB1690,TRUE)=TRUE, "-","OK")</f>
      </c>
      <c r="AD1690" s="11" t="s">
        <v>37</v>
      </c>
      <c r="AE1690" s="11" t="s">
        <v>37</v>
      </c>
      <c r="AF1690" s="1">
        <f>IF(IFERROR(VLOOKUP(E1690,Store_Showcase!B2:H144,{5}, FALSE), TRUE)=TRUE, IF(IFERROR(VLOOKUP(E1690,Store_SRP!B2:H110,{5}, FALSE), TRUE)=TRUE,VLOOKUP(E1690,Store_VAM!B2:H273,{5}, FALSE),VLOOKUP(E1690,Store_SRP!B2:H110,{5}, FALSE)), VLOOKUP(E1690,Store_Showcase!B2:H144,{5}, FALSE))</f>
      </c>
      <c r="AG1690" s="1">
        <f>IF(IFERROR(VLOOKUP(E1690,Store_Showcase!B2:H144,{6}, FALSE), TRUE)=TRUE, IF(IFERROR(VLOOKUP(E1690,Store_SRP!B2:H110,{6}, FALSE), TRUE)=TRUE,VLOOKUP(E1690,Store_VAM!B2:H273,{6}, FALSE),VLOOKUP(E1690,Store_SRP!B2:H110,{6}, FALSE)), VLOOKUP(E1690,Store_Showcase!B2:H144,{6}, FALSE))</f>
      </c>
      <c r="AH1690" s="1">
        <f>VLOOKUP(G1690,Sku_Consolidated!A2:R957,18,FALSE)</f>
      </c>
      <c r="AI1690" s="1">
        <f>VLOOKUP(G1690,Sku_Consolidated!A2:S957,19,FALSE)</f>
      </c>
      <c r="AJ1690" s="1">
        <f>VLOOKUP(G1690,Sku_Consolidated!A2:T957,20,FALSE)</f>
      </c>
    </row>
    <row r="1691" spans="1:36" x14ac:dyDescent="0.25">
      <c r="A1691" s="1">
        <v>2024</v>
      </c>
      <c r="B1691" s="1" t="s">
        <v>31</v>
      </c>
      <c r="C1691" s="1" t="s">
        <v>32</v>
      </c>
      <c r="D1691" s="1" t="s">
        <v>33</v>
      </c>
      <c r="E1691" s="9" t="s">
        <v>4462</v>
      </c>
      <c r="F1691" s="1">
        <f>IF(VLOOKUP(G1691,Sku_Consolidated!A2:S957,{19},FALSE)="SHOWCASE", VLOOKUP(E1691,Store_Showcase!B2:C144,{2}, FALSE), IF(VLOOKUP(G1691,Sku_Consolidated!A2:S957,{19},FALSE)="VAM",VLOOKUP(E1691,Store_VAM!B2:C273,{2}, FALSE),VLOOKUP(E1691,Store_SRP!B2:C110,{2}, FALSE)))</f>
      </c>
      <c r="G1691" s="1">
        <v>61735</v>
      </c>
      <c r="H1691" s="1" t="s">
        <v>66</v>
      </c>
      <c r="I1691" s="10" t="s">
        <v>1715</v>
      </c>
      <c r="J1691" s="1">
        <f>VLOOKUP(G1691,Sku_Consolidated!A2:C957, 3, FALSE)</f>
      </c>
      <c r="K1691" s="10">
        <f>IF(J1691="PACK", I1691, 0)</f>
      </c>
      <c r="L1691" s="10">
        <f>IF(J1691="KG", I1691, I1691 * VLOOKUP(G1691,Sku_Consolidated!A2:U957,21,FALSE))</f>
      </c>
      <c r="M1691" s="10" t="s">
        <v>37</v>
      </c>
      <c r="N1691" s="11" t="s">
        <v>4475</v>
      </c>
      <c r="O1691" s="10" t="s">
        <v>4476</v>
      </c>
      <c r="P1691" s="10">
        <f>N1691 - O1691</f>
      </c>
      <c r="Q1691" s="1">
        <f>VLOOKUP(G1691,Sku_Consolidated!A2:G957,7, FALSE)</f>
      </c>
      <c r="R1691" s="1">
        <f>IF(IFERROR(VLOOKUP(E1691,Store_Showcase!B2:H144,7, FALSE), TRUE)=TRUE, IF(IFERROR(VLOOKUP(E1691,Store_SRP!B2:H110,7, FALSE), TRUE)=TRUE,VLOOKUP(E1691,Store_VAM!B2:H273,7, FALSE),VLOOKUP(E1691,Store_SRP!B2:H110,7, FALSE)), VLOOKUP(E1691,Store_Showcase!B2:H144,7, FALSE))</f>
      </c>
      <c r="S1691" s="1">
        <f>IF(IFERROR(VLOOKUP(E1691,Store_Showcase!B2:I144,8, FALSE), TRUE)=TRUE, IF(IFERROR(VLOOKUP(E1691,Store_SRP!B2:I110,8, FALSE), TRUE)=TRUE,VLOOKUP(E1691,Store_VAM!B2:I273,8, FALSE),VLOOKUP(E1691,Store_SRP!B2:I110,8, FALSE)), VLOOKUP(E1691,Store_Showcase!B2:I144,8, FALSE))</f>
      </c>
      <c r="T1691" s="1">
        <f>VLOOKUP(G1691,Sku_Consolidated!A2:R957,18,FALSE)</f>
      </c>
      <c r="U1691" s="1" t="s">
        <v>4465</v>
      </c>
      <c r="V1691" s="1">
        <f>IF(VLOOKUP(G1691,Sku_Consolidated!A2:S957,19,FALSE)="SHOWCASE", VLOOKUP(E1691,Store_Showcase!B2:L144,11, FALSE), IF(VLOOKUP(G1691,Sku_Consolidated!A2:S957,19,FALSE)="VAM",VLOOKUP(E1691,Store_VAM!B2:L273,11, FALSE),VLOOKUP(E1691,Store_SRP!B2:L110,11, FALSE)))</f>
      </c>
      <c r="W1691" s="1">
        <f>VLOOKUP(G1691,Sku_Consolidated!A2:W957,11,FALSE)</f>
      </c>
      <c r="X1691" s="1">
        <f>VLOOKUP(G1691,Sku_Consolidated!A2:H957,8,FALSE)</f>
      </c>
      <c r="Y1691" s="1">
        <f>VLOOKUP(G1691,Sku_Consolidated!A2:I957,9,FALSE)</f>
      </c>
      <c r="Z1691" s="1" t="s">
        <v>41</v>
      </c>
      <c r="AA1691" s="1">
        <f>VLOOKUP(G1691,Sku_Consolidated!A2:E957,5,FALSE)</f>
      </c>
      <c r="AB1691" s="1">
        <f>IF(VLOOKUP(G1691,Sku_Consolidated!A2:S957,19,FALSE)="SHOWCASE", VLOOKUP(E1691,Store_Showcase!B2:N144,13, FALSE), IF(VLOOKUP(G1691,Sku_Consolidated!A2:S957,19,FALSE)="VAM",VLOOKUP(E1691,Store_VAM!B2:N273,13, FALSE),VLOOKUP(E1691,Store_SRP!B2:N110,13, FALSE)))</f>
      </c>
      <c r="AC1691" s="1">
        <f>IF(IFERROR(AB1691,TRUE)=TRUE, "-","OK")</f>
      </c>
      <c r="AD1691" s="11" t="s">
        <v>37</v>
      </c>
      <c r="AE1691" s="11" t="s">
        <v>37</v>
      </c>
      <c r="AF1691" s="1">
        <f>IF(IFERROR(VLOOKUP(E1691,Store_Showcase!B2:H144,{5}, FALSE), TRUE)=TRUE, IF(IFERROR(VLOOKUP(E1691,Store_SRP!B2:H110,{5}, FALSE), TRUE)=TRUE,VLOOKUP(E1691,Store_VAM!B2:H273,{5}, FALSE),VLOOKUP(E1691,Store_SRP!B2:H110,{5}, FALSE)), VLOOKUP(E1691,Store_Showcase!B2:H144,{5}, FALSE))</f>
      </c>
      <c r="AG1691" s="1">
        <f>IF(IFERROR(VLOOKUP(E1691,Store_Showcase!B2:H144,{6}, FALSE), TRUE)=TRUE, IF(IFERROR(VLOOKUP(E1691,Store_SRP!B2:H110,{6}, FALSE), TRUE)=TRUE,VLOOKUP(E1691,Store_VAM!B2:H273,{6}, FALSE),VLOOKUP(E1691,Store_SRP!B2:H110,{6}, FALSE)), VLOOKUP(E1691,Store_Showcase!B2:H144,{6}, FALSE))</f>
      </c>
      <c r="AH1691" s="1">
        <f>VLOOKUP(G1691,Sku_Consolidated!A2:R957,18,FALSE)</f>
      </c>
      <c r="AI1691" s="1">
        <f>VLOOKUP(G1691,Sku_Consolidated!A2:S957,19,FALSE)</f>
      </c>
      <c r="AJ1691" s="1">
        <f>VLOOKUP(G1691,Sku_Consolidated!A2:T957,20,FALSE)</f>
      </c>
    </row>
    <row r="1692" spans="1:36" x14ac:dyDescent="0.25">
      <c r="A1692" s="1">
        <v>2024</v>
      </c>
      <c r="B1692" s="1" t="s">
        <v>31</v>
      </c>
      <c r="C1692" s="1" t="s">
        <v>32</v>
      </c>
      <c r="D1692" s="1" t="s">
        <v>33</v>
      </c>
      <c r="E1692" s="9" t="s">
        <v>4462</v>
      </c>
      <c r="F1692" s="1">
        <f>IF(VLOOKUP(G1692,Sku_Consolidated!A2:S957,{19},FALSE)="SHOWCASE", VLOOKUP(E1692,Store_Showcase!B2:C144,{2}, FALSE), IF(VLOOKUP(G1692,Sku_Consolidated!A2:S957,{19},FALSE)="VAM",VLOOKUP(E1692,Store_VAM!B2:C273,{2}, FALSE),VLOOKUP(E1692,Store_SRP!B2:C110,{2}, FALSE)))</f>
      </c>
      <c r="G1692" s="1">
        <v>61740</v>
      </c>
      <c r="H1692" s="1" t="s">
        <v>231</v>
      </c>
      <c r="I1692" s="10" t="s">
        <v>1348</v>
      </c>
      <c r="J1692" s="1">
        <f>VLOOKUP(G1692,Sku_Consolidated!A2:C957, 3, FALSE)</f>
      </c>
      <c r="K1692" s="10">
        <f>IF(J1692="PACK", I1692, 0)</f>
      </c>
      <c r="L1692" s="10">
        <f>IF(J1692="KG", I1692, I1692 * VLOOKUP(G1692,Sku_Consolidated!A2:U957,21,FALSE))</f>
      </c>
      <c r="M1692" s="10" t="s">
        <v>37</v>
      </c>
      <c r="N1692" s="11" t="s">
        <v>4477</v>
      </c>
      <c r="O1692" s="10" t="s">
        <v>4478</v>
      </c>
      <c r="P1692" s="10">
        <f>N1692 - O1692</f>
      </c>
      <c r="Q1692" s="1">
        <f>VLOOKUP(G1692,Sku_Consolidated!A2:G957,7, FALSE)</f>
      </c>
      <c r="R1692" s="1">
        <f>IF(IFERROR(VLOOKUP(E1692,Store_Showcase!B2:H144,7, FALSE), TRUE)=TRUE, IF(IFERROR(VLOOKUP(E1692,Store_SRP!B2:H110,7, FALSE), TRUE)=TRUE,VLOOKUP(E1692,Store_VAM!B2:H273,7, FALSE),VLOOKUP(E1692,Store_SRP!B2:H110,7, FALSE)), VLOOKUP(E1692,Store_Showcase!B2:H144,7, FALSE))</f>
      </c>
      <c r="S1692" s="1">
        <f>IF(IFERROR(VLOOKUP(E1692,Store_Showcase!B2:I144,8, FALSE), TRUE)=TRUE, IF(IFERROR(VLOOKUP(E1692,Store_SRP!B2:I110,8, FALSE), TRUE)=TRUE,VLOOKUP(E1692,Store_VAM!B2:I273,8, FALSE),VLOOKUP(E1692,Store_SRP!B2:I110,8, FALSE)), VLOOKUP(E1692,Store_Showcase!B2:I144,8, FALSE))</f>
      </c>
      <c r="T1692" s="1">
        <f>VLOOKUP(G1692,Sku_Consolidated!A2:R957,18,FALSE)</f>
      </c>
      <c r="U1692" s="1" t="s">
        <v>4465</v>
      </c>
      <c r="V1692" s="1">
        <f>IF(VLOOKUP(G1692,Sku_Consolidated!A2:S957,19,FALSE)="SHOWCASE", VLOOKUP(E1692,Store_Showcase!B2:L144,11, FALSE), IF(VLOOKUP(G1692,Sku_Consolidated!A2:S957,19,FALSE)="VAM",VLOOKUP(E1692,Store_VAM!B2:L273,11, FALSE),VLOOKUP(E1692,Store_SRP!B2:L110,11, FALSE)))</f>
      </c>
      <c r="W1692" s="1">
        <f>VLOOKUP(G1692,Sku_Consolidated!A2:W957,11,FALSE)</f>
      </c>
      <c r="X1692" s="1">
        <f>VLOOKUP(G1692,Sku_Consolidated!A2:H957,8,FALSE)</f>
      </c>
      <c r="Y1692" s="1">
        <f>VLOOKUP(G1692,Sku_Consolidated!A2:I957,9,FALSE)</f>
      </c>
      <c r="Z1692" s="1" t="s">
        <v>41</v>
      </c>
      <c r="AA1692" s="1">
        <f>VLOOKUP(G1692,Sku_Consolidated!A2:E957,5,FALSE)</f>
      </c>
      <c r="AB1692" s="1">
        <f>IF(VLOOKUP(G1692,Sku_Consolidated!A2:S957,19,FALSE)="SHOWCASE", VLOOKUP(E1692,Store_Showcase!B2:N144,13, FALSE), IF(VLOOKUP(G1692,Sku_Consolidated!A2:S957,19,FALSE)="VAM",VLOOKUP(E1692,Store_VAM!B2:N273,13, FALSE),VLOOKUP(E1692,Store_SRP!B2:N110,13, FALSE)))</f>
      </c>
      <c r="AC1692" s="1">
        <f>IF(IFERROR(AB1692,TRUE)=TRUE, "-","OK")</f>
      </c>
      <c r="AD1692" s="11" t="s">
        <v>37</v>
      </c>
      <c r="AE1692" s="11" t="s">
        <v>37</v>
      </c>
      <c r="AF1692" s="1">
        <f>IF(IFERROR(VLOOKUP(E1692,Store_Showcase!B2:H144,{5}, FALSE), TRUE)=TRUE, IF(IFERROR(VLOOKUP(E1692,Store_SRP!B2:H110,{5}, FALSE), TRUE)=TRUE,VLOOKUP(E1692,Store_VAM!B2:H273,{5}, FALSE),VLOOKUP(E1692,Store_SRP!B2:H110,{5}, FALSE)), VLOOKUP(E1692,Store_Showcase!B2:H144,{5}, FALSE))</f>
      </c>
      <c r="AG1692" s="1">
        <f>IF(IFERROR(VLOOKUP(E1692,Store_Showcase!B2:H144,{6}, FALSE), TRUE)=TRUE, IF(IFERROR(VLOOKUP(E1692,Store_SRP!B2:H110,{6}, FALSE), TRUE)=TRUE,VLOOKUP(E1692,Store_VAM!B2:H273,{6}, FALSE),VLOOKUP(E1692,Store_SRP!B2:H110,{6}, FALSE)), VLOOKUP(E1692,Store_Showcase!B2:H144,{6}, FALSE))</f>
      </c>
      <c r="AH1692" s="1">
        <f>VLOOKUP(G1692,Sku_Consolidated!A2:R957,18,FALSE)</f>
      </c>
      <c r="AI1692" s="1">
        <f>VLOOKUP(G1692,Sku_Consolidated!A2:S957,19,FALSE)</f>
      </c>
      <c r="AJ1692" s="1">
        <f>VLOOKUP(G1692,Sku_Consolidated!A2:T957,20,FALSE)</f>
      </c>
    </row>
    <row r="1693" spans="1:36" x14ac:dyDescent="0.25">
      <c r="A1693" s="1">
        <v>2024</v>
      </c>
      <c r="B1693" s="1" t="s">
        <v>31</v>
      </c>
      <c r="C1693" s="1" t="s">
        <v>32</v>
      </c>
      <c r="D1693" s="1" t="s">
        <v>33</v>
      </c>
      <c r="E1693" s="9" t="s">
        <v>4462</v>
      </c>
      <c r="F1693" s="1">
        <f>IF(VLOOKUP(G1693,Sku_Consolidated!A2:S957,{19},FALSE)="SHOWCASE", VLOOKUP(E1693,Store_Showcase!B2:C144,{2}, FALSE), IF(VLOOKUP(G1693,Sku_Consolidated!A2:S957,{19},FALSE)="VAM",VLOOKUP(E1693,Store_VAM!B2:C273,{2}, FALSE),VLOOKUP(E1693,Store_SRP!B2:C110,{2}, FALSE)))</f>
      </c>
      <c r="G1693" s="1">
        <v>61758</v>
      </c>
      <c r="H1693" s="1" t="s">
        <v>90</v>
      </c>
      <c r="I1693" s="10" t="s">
        <v>455</v>
      </c>
      <c r="J1693" s="1">
        <f>VLOOKUP(G1693,Sku_Consolidated!A2:C957, 3, FALSE)</f>
      </c>
      <c r="K1693" s="10">
        <f>IF(J1693="PACK", I1693, 0)</f>
      </c>
      <c r="L1693" s="10">
        <f>IF(J1693="KG", I1693, I1693 * VLOOKUP(G1693,Sku_Consolidated!A2:U957,21,FALSE))</f>
      </c>
      <c r="M1693" s="10" t="s">
        <v>37</v>
      </c>
      <c r="N1693" s="11" t="s">
        <v>4479</v>
      </c>
      <c r="O1693" s="10" t="s">
        <v>4480</v>
      </c>
      <c r="P1693" s="10">
        <f>N1693 - O1693</f>
      </c>
      <c r="Q1693" s="1">
        <f>VLOOKUP(G1693,Sku_Consolidated!A2:G957,7, FALSE)</f>
      </c>
      <c r="R1693" s="1">
        <f>IF(IFERROR(VLOOKUP(E1693,Store_Showcase!B2:H144,7, FALSE), TRUE)=TRUE, IF(IFERROR(VLOOKUP(E1693,Store_SRP!B2:H110,7, FALSE), TRUE)=TRUE,VLOOKUP(E1693,Store_VAM!B2:H273,7, FALSE),VLOOKUP(E1693,Store_SRP!B2:H110,7, FALSE)), VLOOKUP(E1693,Store_Showcase!B2:H144,7, FALSE))</f>
      </c>
      <c r="S1693" s="1">
        <f>IF(IFERROR(VLOOKUP(E1693,Store_Showcase!B2:I144,8, FALSE), TRUE)=TRUE, IF(IFERROR(VLOOKUP(E1693,Store_SRP!B2:I110,8, FALSE), TRUE)=TRUE,VLOOKUP(E1693,Store_VAM!B2:I273,8, FALSE),VLOOKUP(E1693,Store_SRP!B2:I110,8, FALSE)), VLOOKUP(E1693,Store_Showcase!B2:I144,8, FALSE))</f>
      </c>
      <c r="T1693" s="1">
        <f>VLOOKUP(G1693,Sku_Consolidated!A2:R957,18,FALSE)</f>
      </c>
      <c r="U1693" s="1" t="s">
        <v>4465</v>
      </c>
      <c r="V1693" s="1">
        <f>IF(VLOOKUP(G1693,Sku_Consolidated!A2:S957,19,FALSE)="SHOWCASE", VLOOKUP(E1693,Store_Showcase!B2:L144,11, FALSE), IF(VLOOKUP(G1693,Sku_Consolidated!A2:S957,19,FALSE)="VAM",VLOOKUP(E1693,Store_VAM!B2:L273,11, FALSE),VLOOKUP(E1693,Store_SRP!B2:L110,11, FALSE)))</f>
      </c>
      <c r="W1693" s="1">
        <f>VLOOKUP(G1693,Sku_Consolidated!A2:W957,11,FALSE)</f>
      </c>
      <c r="X1693" s="1">
        <f>VLOOKUP(G1693,Sku_Consolidated!A2:H957,8,FALSE)</f>
      </c>
      <c r="Y1693" s="1">
        <f>VLOOKUP(G1693,Sku_Consolidated!A2:I957,9,FALSE)</f>
      </c>
      <c r="Z1693" s="1" t="s">
        <v>41</v>
      </c>
      <c r="AA1693" s="1">
        <f>VLOOKUP(G1693,Sku_Consolidated!A2:E957,5,FALSE)</f>
      </c>
      <c r="AB1693" s="1">
        <f>IF(VLOOKUP(G1693,Sku_Consolidated!A2:S957,19,FALSE)="SHOWCASE", VLOOKUP(E1693,Store_Showcase!B2:N144,13, FALSE), IF(VLOOKUP(G1693,Sku_Consolidated!A2:S957,19,FALSE)="VAM",VLOOKUP(E1693,Store_VAM!B2:N273,13, FALSE),VLOOKUP(E1693,Store_SRP!B2:N110,13, FALSE)))</f>
      </c>
      <c r="AC1693" s="1">
        <f>IF(IFERROR(AB1693,TRUE)=TRUE, "-","OK")</f>
      </c>
      <c r="AD1693" s="11" t="s">
        <v>37</v>
      </c>
      <c r="AE1693" s="11" t="s">
        <v>37</v>
      </c>
      <c r="AF1693" s="1">
        <f>IF(IFERROR(VLOOKUP(E1693,Store_Showcase!B2:H144,{5}, FALSE), TRUE)=TRUE, IF(IFERROR(VLOOKUP(E1693,Store_SRP!B2:H110,{5}, FALSE), TRUE)=TRUE,VLOOKUP(E1693,Store_VAM!B2:H273,{5}, FALSE),VLOOKUP(E1693,Store_SRP!B2:H110,{5}, FALSE)), VLOOKUP(E1693,Store_Showcase!B2:H144,{5}, FALSE))</f>
      </c>
      <c r="AG1693" s="1">
        <f>IF(IFERROR(VLOOKUP(E1693,Store_Showcase!B2:H144,{6}, FALSE), TRUE)=TRUE, IF(IFERROR(VLOOKUP(E1693,Store_SRP!B2:H110,{6}, FALSE), TRUE)=TRUE,VLOOKUP(E1693,Store_VAM!B2:H273,{6}, FALSE),VLOOKUP(E1693,Store_SRP!B2:H110,{6}, FALSE)), VLOOKUP(E1693,Store_Showcase!B2:H144,{6}, FALSE))</f>
      </c>
      <c r="AH1693" s="1">
        <f>VLOOKUP(G1693,Sku_Consolidated!A2:R957,18,FALSE)</f>
      </c>
      <c r="AI1693" s="1">
        <f>VLOOKUP(G1693,Sku_Consolidated!A2:S957,19,FALSE)</f>
      </c>
      <c r="AJ1693" s="1">
        <f>VLOOKUP(G1693,Sku_Consolidated!A2:T957,20,FALSE)</f>
      </c>
    </row>
    <row r="1694" spans="1:36" x14ac:dyDescent="0.25">
      <c r="A1694" s="1">
        <v>2024</v>
      </c>
      <c r="B1694" s="1" t="s">
        <v>31</v>
      </c>
      <c r="C1694" s="1" t="s">
        <v>32</v>
      </c>
      <c r="D1694" s="1" t="s">
        <v>33</v>
      </c>
      <c r="E1694" s="9" t="s">
        <v>4462</v>
      </c>
      <c r="F1694" s="1">
        <f>IF(VLOOKUP(G1694,Sku_Consolidated!A2:S957,{19},FALSE)="SHOWCASE", VLOOKUP(E1694,Store_Showcase!B2:C144,{2}, FALSE), IF(VLOOKUP(G1694,Sku_Consolidated!A2:S957,{19},FALSE)="VAM",VLOOKUP(E1694,Store_VAM!B2:C273,{2}, FALSE),VLOOKUP(E1694,Store_SRP!B2:C110,{2}, FALSE)))</f>
      </c>
      <c r="G1694" s="1">
        <v>61759</v>
      </c>
      <c r="H1694" s="1" t="s">
        <v>94</v>
      </c>
      <c r="I1694" s="10" t="s">
        <v>3131</v>
      </c>
      <c r="J1694" s="1">
        <f>VLOOKUP(G1694,Sku_Consolidated!A2:C957, 3, FALSE)</f>
      </c>
      <c r="K1694" s="10">
        <f>IF(J1694="PACK", I1694, 0)</f>
      </c>
      <c r="L1694" s="10">
        <f>IF(J1694="KG", I1694, I1694 * VLOOKUP(G1694,Sku_Consolidated!A2:U957,21,FALSE))</f>
      </c>
      <c r="M1694" s="10" t="s">
        <v>37</v>
      </c>
      <c r="N1694" s="11" t="s">
        <v>4481</v>
      </c>
      <c r="O1694" s="10" t="s">
        <v>4482</v>
      </c>
      <c r="P1694" s="10">
        <f>N1694 - O1694</f>
      </c>
      <c r="Q1694" s="1">
        <f>VLOOKUP(G1694,Sku_Consolidated!A2:G957,7, FALSE)</f>
      </c>
      <c r="R1694" s="1">
        <f>IF(IFERROR(VLOOKUP(E1694,Store_Showcase!B2:H144,7, FALSE), TRUE)=TRUE, IF(IFERROR(VLOOKUP(E1694,Store_SRP!B2:H110,7, FALSE), TRUE)=TRUE,VLOOKUP(E1694,Store_VAM!B2:H273,7, FALSE),VLOOKUP(E1694,Store_SRP!B2:H110,7, FALSE)), VLOOKUP(E1694,Store_Showcase!B2:H144,7, FALSE))</f>
      </c>
      <c r="S1694" s="1">
        <f>IF(IFERROR(VLOOKUP(E1694,Store_Showcase!B2:I144,8, FALSE), TRUE)=TRUE, IF(IFERROR(VLOOKUP(E1694,Store_SRP!B2:I110,8, FALSE), TRUE)=TRUE,VLOOKUP(E1694,Store_VAM!B2:I273,8, FALSE),VLOOKUP(E1694,Store_SRP!B2:I110,8, FALSE)), VLOOKUP(E1694,Store_Showcase!B2:I144,8, FALSE))</f>
      </c>
      <c r="T1694" s="1">
        <f>VLOOKUP(G1694,Sku_Consolidated!A2:R957,18,FALSE)</f>
      </c>
      <c r="U1694" s="1" t="s">
        <v>4465</v>
      </c>
      <c r="V1694" s="1">
        <f>IF(VLOOKUP(G1694,Sku_Consolidated!A2:S957,19,FALSE)="SHOWCASE", VLOOKUP(E1694,Store_Showcase!B2:L144,11, FALSE), IF(VLOOKUP(G1694,Sku_Consolidated!A2:S957,19,FALSE)="VAM",VLOOKUP(E1694,Store_VAM!B2:L273,11, FALSE),VLOOKUP(E1694,Store_SRP!B2:L110,11, FALSE)))</f>
      </c>
      <c r="W1694" s="1">
        <f>VLOOKUP(G1694,Sku_Consolidated!A2:W957,11,FALSE)</f>
      </c>
      <c r="X1694" s="1">
        <f>VLOOKUP(G1694,Sku_Consolidated!A2:H957,8,FALSE)</f>
      </c>
      <c r="Y1694" s="1">
        <f>VLOOKUP(G1694,Sku_Consolidated!A2:I957,9,FALSE)</f>
      </c>
      <c r="Z1694" s="1" t="s">
        <v>41</v>
      </c>
      <c r="AA1694" s="1">
        <f>VLOOKUP(G1694,Sku_Consolidated!A2:E957,5,FALSE)</f>
      </c>
      <c r="AB1694" s="1">
        <f>IF(VLOOKUP(G1694,Sku_Consolidated!A2:S957,19,FALSE)="SHOWCASE", VLOOKUP(E1694,Store_Showcase!B2:N144,13, FALSE), IF(VLOOKUP(G1694,Sku_Consolidated!A2:S957,19,FALSE)="VAM",VLOOKUP(E1694,Store_VAM!B2:N273,13, FALSE),VLOOKUP(E1694,Store_SRP!B2:N110,13, FALSE)))</f>
      </c>
      <c r="AC1694" s="1">
        <f>IF(IFERROR(AB1694,TRUE)=TRUE, "-","OK")</f>
      </c>
      <c r="AD1694" s="11" t="s">
        <v>37</v>
      </c>
      <c r="AE1694" s="11" t="s">
        <v>37</v>
      </c>
      <c r="AF1694" s="1">
        <f>IF(IFERROR(VLOOKUP(E1694,Store_Showcase!B2:H144,{5}, FALSE), TRUE)=TRUE, IF(IFERROR(VLOOKUP(E1694,Store_SRP!B2:H110,{5}, FALSE), TRUE)=TRUE,VLOOKUP(E1694,Store_VAM!B2:H273,{5}, FALSE),VLOOKUP(E1694,Store_SRP!B2:H110,{5}, FALSE)), VLOOKUP(E1694,Store_Showcase!B2:H144,{5}, FALSE))</f>
      </c>
      <c r="AG1694" s="1">
        <f>IF(IFERROR(VLOOKUP(E1694,Store_Showcase!B2:H144,{6}, FALSE), TRUE)=TRUE, IF(IFERROR(VLOOKUP(E1694,Store_SRP!B2:H110,{6}, FALSE), TRUE)=TRUE,VLOOKUP(E1694,Store_VAM!B2:H273,{6}, FALSE),VLOOKUP(E1694,Store_SRP!B2:H110,{6}, FALSE)), VLOOKUP(E1694,Store_Showcase!B2:H144,{6}, FALSE))</f>
      </c>
      <c r="AH1694" s="1">
        <f>VLOOKUP(G1694,Sku_Consolidated!A2:R957,18,FALSE)</f>
      </c>
      <c r="AI1694" s="1">
        <f>VLOOKUP(G1694,Sku_Consolidated!A2:S957,19,FALSE)</f>
      </c>
      <c r="AJ1694" s="1">
        <f>VLOOKUP(G1694,Sku_Consolidated!A2:T957,20,FALSE)</f>
      </c>
    </row>
    <row r="1695" spans="1:36" x14ac:dyDescent="0.25">
      <c r="A1695" s="1">
        <v>2024</v>
      </c>
      <c r="B1695" s="1" t="s">
        <v>31</v>
      </c>
      <c r="C1695" s="1" t="s">
        <v>32</v>
      </c>
      <c r="D1695" s="1" t="s">
        <v>33</v>
      </c>
      <c r="E1695" s="9" t="s">
        <v>4462</v>
      </c>
      <c r="F1695" s="1">
        <f>IF(VLOOKUP(G1695,Sku_Consolidated!A2:S957,{19},FALSE)="SHOWCASE", VLOOKUP(E1695,Store_Showcase!B2:C144,{2}, FALSE), IF(VLOOKUP(G1695,Sku_Consolidated!A2:S957,{19},FALSE)="VAM",VLOOKUP(E1695,Store_VAM!B2:C273,{2}, FALSE),VLOOKUP(E1695,Store_SRP!B2:C110,{2}, FALSE)))</f>
      </c>
      <c r="G1695" s="1">
        <v>61760</v>
      </c>
      <c r="H1695" s="1" t="s">
        <v>98</v>
      </c>
      <c r="I1695" s="10" t="s">
        <v>4483</v>
      </c>
      <c r="J1695" s="1">
        <f>VLOOKUP(G1695,Sku_Consolidated!A2:C957, 3, FALSE)</f>
      </c>
      <c r="K1695" s="10">
        <f>IF(J1695="PACK", I1695, 0)</f>
      </c>
      <c r="L1695" s="10">
        <f>IF(J1695="KG", I1695, I1695 * VLOOKUP(G1695,Sku_Consolidated!A2:U957,21,FALSE))</f>
      </c>
      <c r="M1695" s="10" t="s">
        <v>37</v>
      </c>
      <c r="N1695" s="11" t="s">
        <v>3685</v>
      </c>
      <c r="O1695" s="10" t="s">
        <v>3686</v>
      </c>
      <c r="P1695" s="10">
        <f>N1695 - O1695</f>
      </c>
      <c r="Q1695" s="1">
        <f>VLOOKUP(G1695,Sku_Consolidated!A2:G957,7, FALSE)</f>
      </c>
      <c r="R1695" s="1">
        <f>IF(IFERROR(VLOOKUP(E1695,Store_Showcase!B2:H144,7, FALSE), TRUE)=TRUE, IF(IFERROR(VLOOKUP(E1695,Store_SRP!B2:H110,7, FALSE), TRUE)=TRUE,VLOOKUP(E1695,Store_VAM!B2:H273,7, FALSE),VLOOKUP(E1695,Store_SRP!B2:H110,7, FALSE)), VLOOKUP(E1695,Store_Showcase!B2:H144,7, FALSE))</f>
      </c>
      <c r="S1695" s="1">
        <f>IF(IFERROR(VLOOKUP(E1695,Store_Showcase!B2:I144,8, FALSE), TRUE)=TRUE, IF(IFERROR(VLOOKUP(E1695,Store_SRP!B2:I110,8, FALSE), TRUE)=TRUE,VLOOKUP(E1695,Store_VAM!B2:I273,8, FALSE),VLOOKUP(E1695,Store_SRP!B2:I110,8, FALSE)), VLOOKUP(E1695,Store_Showcase!B2:I144,8, FALSE))</f>
      </c>
      <c r="T1695" s="1">
        <f>VLOOKUP(G1695,Sku_Consolidated!A2:R957,18,FALSE)</f>
      </c>
      <c r="U1695" s="1" t="s">
        <v>4465</v>
      </c>
      <c r="V1695" s="1">
        <f>IF(VLOOKUP(G1695,Sku_Consolidated!A2:S957,19,FALSE)="SHOWCASE", VLOOKUP(E1695,Store_Showcase!B2:L144,11, FALSE), IF(VLOOKUP(G1695,Sku_Consolidated!A2:S957,19,FALSE)="VAM",VLOOKUP(E1695,Store_VAM!B2:L273,11, FALSE),VLOOKUP(E1695,Store_SRP!B2:L110,11, FALSE)))</f>
      </c>
      <c r="W1695" s="1">
        <f>VLOOKUP(G1695,Sku_Consolidated!A2:W957,11,FALSE)</f>
      </c>
      <c r="X1695" s="1">
        <f>VLOOKUP(G1695,Sku_Consolidated!A2:H957,8,FALSE)</f>
      </c>
      <c r="Y1695" s="1">
        <f>VLOOKUP(G1695,Sku_Consolidated!A2:I957,9,FALSE)</f>
      </c>
      <c r="Z1695" s="1" t="s">
        <v>41</v>
      </c>
      <c r="AA1695" s="1">
        <f>VLOOKUP(G1695,Sku_Consolidated!A2:E957,5,FALSE)</f>
      </c>
      <c r="AB1695" s="1">
        <f>IF(VLOOKUP(G1695,Sku_Consolidated!A2:S957,19,FALSE)="SHOWCASE", VLOOKUP(E1695,Store_Showcase!B2:N144,13, FALSE), IF(VLOOKUP(G1695,Sku_Consolidated!A2:S957,19,FALSE)="VAM",VLOOKUP(E1695,Store_VAM!B2:N273,13, FALSE),VLOOKUP(E1695,Store_SRP!B2:N110,13, FALSE)))</f>
      </c>
      <c r="AC1695" s="1">
        <f>IF(IFERROR(AB1695,TRUE)=TRUE, "-","OK")</f>
      </c>
      <c r="AD1695" s="11" t="s">
        <v>37</v>
      </c>
      <c r="AE1695" s="11" t="s">
        <v>37</v>
      </c>
      <c r="AF1695" s="1">
        <f>IF(IFERROR(VLOOKUP(E1695,Store_Showcase!B2:H144,{5}, FALSE), TRUE)=TRUE, IF(IFERROR(VLOOKUP(E1695,Store_SRP!B2:H110,{5}, FALSE), TRUE)=TRUE,VLOOKUP(E1695,Store_VAM!B2:H273,{5}, FALSE),VLOOKUP(E1695,Store_SRP!B2:H110,{5}, FALSE)), VLOOKUP(E1695,Store_Showcase!B2:H144,{5}, FALSE))</f>
      </c>
      <c r="AG1695" s="1">
        <f>IF(IFERROR(VLOOKUP(E1695,Store_Showcase!B2:H144,{6}, FALSE), TRUE)=TRUE, IF(IFERROR(VLOOKUP(E1695,Store_SRP!B2:H110,{6}, FALSE), TRUE)=TRUE,VLOOKUP(E1695,Store_VAM!B2:H273,{6}, FALSE),VLOOKUP(E1695,Store_SRP!B2:H110,{6}, FALSE)), VLOOKUP(E1695,Store_Showcase!B2:H144,{6}, FALSE))</f>
      </c>
      <c r="AH1695" s="1">
        <f>VLOOKUP(G1695,Sku_Consolidated!A2:R957,18,FALSE)</f>
      </c>
      <c r="AI1695" s="1">
        <f>VLOOKUP(G1695,Sku_Consolidated!A2:S957,19,FALSE)</f>
      </c>
      <c r="AJ1695" s="1">
        <f>VLOOKUP(G1695,Sku_Consolidated!A2:T957,20,FALSE)</f>
      </c>
    </row>
    <row r="1696" spans="1:36" x14ac:dyDescent="0.25">
      <c r="A1696" s="1">
        <v>2024</v>
      </c>
      <c r="B1696" s="1" t="s">
        <v>31</v>
      </c>
      <c r="C1696" s="1" t="s">
        <v>32</v>
      </c>
      <c r="D1696" s="1" t="s">
        <v>33</v>
      </c>
      <c r="E1696" s="9" t="s">
        <v>4462</v>
      </c>
      <c r="F1696" s="1">
        <f>IF(VLOOKUP(G1696,Sku_Consolidated!A2:S957,{19},FALSE)="SHOWCASE", VLOOKUP(E1696,Store_Showcase!B2:C144,{2}, FALSE), IF(VLOOKUP(G1696,Sku_Consolidated!A2:S957,{19},FALSE)="VAM",VLOOKUP(E1696,Store_VAM!B2:C273,{2}, FALSE),VLOOKUP(E1696,Store_SRP!B2:C110,{2}, FALSE)))</f>
      </c>
      <c r="G1696" s="1">
        <v>61840</v>
      </c>
      <c r="H1696" s="1" t="s">
        <v>171</v>
      </c>
      <c r="I1696" s="10" t="s">
        <v>4484</v>
      </c>
      <c r="J1696" s="1">
        <f>VLOOKUP(G1696,Sku_Consolidated!A2:C957, 3, FALSE)</f>
      </c>
      <c r="K1696" s="10">
        <f>IF(J1696="PACK", I1696, 0)</f>
      </c>
      <c r="L1696" s="10">
        <f>IF(J1696="KG", I1696, I1696 * VLOOKUP(G1696,Sku_Consolidated!A2:U957,21,FALSE))</f>
      </c>
      <c r="M1696" s="10" t="s">
        <v>37</v>
      </c>
      <c r="N1696" s="11" t="s">
        <v>4485</v>
      </c>
      <c r="O1696" s="10" t="s">
        <v>4486</v>
      </c>
      <c r="P1696" s="10">
        <f>N1696 - O1696</f>
      </c>
      <c r="Q1696" s="1">
        <f>VLOOKUP(G1696,Sku_Consolidated!A2:G957,7, FALSE)</f>
      </c>
      <c r="R1696" s="1">
        <f>IF(IFERROR(VLOOKUP(E1696,Store_Showcase!B2:H144,7, FALSE), TRUE)=TRUE, IF(IFERROR(VLOOKUP(E1696,Store_SRP!B2:H110,7, FALSE), TRUE)=TRUE,VLOOKUP(E1696,Store_VAM!B2:H273,7, FALSE),VLOOKUP(E1696,Store_SRP!B2:H110,7, FALSE)), VLOOKUP(E1696,Store_Showcase!B2:H144,7, FALSE))</f>
      </c>
      <c r="S1696" s="1">
        <f>IF(IFERROR(VLOOKUP(E1696,Store_Showcase!B2:I144,8, FALSE), TRUE)=TRUE, IF(IFERROR(VLOOKUP(E1696,Store_SRP!B2:I110,8, FALSE), TRUE)=TRUE,VLOOKUP(E1696,Store_VAM!B2:I273,8, FALSE),VLOOKUP(E1696,Store_SRP!B2:I110,8, FALSE)), VLOOKUP(E1696,Store_Showcase!B2:I144,8, FALSE))</f>
      </c>
      <c r="T1696" s="1">
        <f>VLOOKUP(G1696,Sku_Consolidated!A2:R957,18,FALSE)</f>
      </c>
      <c r="U1696" s="1" t="s">
        <v>4465</v>
      </c>
      <c r="V1696" s="1">
        <f>IF(VLOOKUP(G1696,Sku_Consolidated!A2:S957,19,FALSE)="SHOWCASE", VLOOKUP(E1696,Store_Showcase!B2:L144,11, FALSE), IF(VLOOKUP(G1696,Sku_Consolidated!A2:S957,19,FALSE)="VAM",VLOOKUP(E1696,Store_VAM!B2:L273,11, FALSE),VLOOKUP(E1696,Store_SRP!B2:L110,11, FALSE)))</f>
      </c>
      <c r="W1696" s="1">
        <f>VLOOKUP(G1696,Sku_Consolidated!A2:W957,11,FALSE)</f>
      </c>
      <c r="X1696" s="1">
        <f>VLOOKUP(G1696,Sku_Consolidated!A2:H957,8,FALSE)</f>
      </c>
      <c r="Y1696" s="1">
        <f>VLOOKUP(G1696,Sku_Consolidated!A2:I957,9,FALSE)</f>
      </c>
      <c r="Z1696" s="1" t="s">
        <v>41</v>
      </c>
      <c r="AA1696" s="1">
        <f>VLOOKUP(G1696,Sku_Consolidated!A2:E957,5,FALSE)</f>
      </c>
      <c r="AB1696" s="1">
        <f>IF(VLOOKUP(G1696,Sku_Consolidated!A2:S957,19,FALSE)="SHOWCASE", VLOOKUP(E1696,Store_Showcase!B2:N144,13, FALSE), IF(VLOOKUP(G1696,Sku_Consolidated!A2:S957,19,FALSE)="VAM",VLOOKUP(E1696,Store_VAM!B2:N273,13, FALSE),VLOOKUP(E1696,Store_SRP!B2:N110,13, FALSE)))</f>
      </c>
      <c r="AC1696" s="1">
        <f>IF(IFERROR(AB1696,TRUE)=TRUE, "-","OK")</f>
      </c>
      <c r="AD1696" s="11" t="s">
        <v>37</v>
      </c>
      <c r="AE1696" s="11" t="s">
        <v>37</v>
      </c>
      <c r="AF1696" s="1">
        <f>IF(IFERROR(VLOOKUP(E1696,Store_Showcase!B2:H144,{5}, FALSE), TRUE)=TRUE, IF(IFERROR(VLOOKUP(E1696,Store_SRP!B2:H110,{5}, FALSE), TRUE)=TRUE,VLOOKUP(E1696,Store_VAM!B2:H273,{5}, FALSE),VLOOKUP(E1696,Store_SRP!B2:H110,{5}, FALSE)), VLOOKUP(E1696,Store_Showcase!B2:H144,{5}, FALSE))</f>
      </c>
      <c r="AG1696" s="1">
        <f>IF(IFERROR(VLOOKUP(E1696,Store_Showcase!B2:H144,{6}, FALSE), TRUE)=TRUE, IF(IFERROR(VLOOKUP(E1696,Store_SRP!B2:H110,{6}, FALSE), TRUE)=TRUE,VLOOKUP(E1696,Store_VAM!B2:H273,{6}, FALSE),VLOOKUP(E1696,Store_SRP!B2:H110,{6}, FALSE)), VLOOKUP(E1696,Store_Showcase!B2:H144,{6}, FALSE))</f>
      </c>
      <c r="AH1696" s="1">
        <f>VLOOKUP(G1696,Sku_Consolidated!A2:R957,18,FALSE)</f>
      </c>
      <c r="AI1696" s="1">
        <f>VLOOKUP(G1696,Sku_Consolidated!A2:S957,19,FALSE)</f>
      </c>
      <c r="AJ1696" s="1">
        <f>VLOOKUP(G1696,Sku_Consolidated!A2:T957,20,FALSE)</f>
      </c>
    </row>
    <row r="1697" spans="1:36" x14ac:dyDescent="0.25">
      <c r="A1697" s="1">
        <v>2024</v>
      </c>
      <c r="B1697" s="1" t="s">
        <v>31</v>
      </c>
      <c r="C1697" s="1" t="s">
        <v>32</v>
      </c>
      <c r="D1697" s="1" t="s">
        <v>33</v>
      </c>
      <c r="E1697" s="9" t="s">
        <v>4487</v>
      </c>
      <c r="F1697" s="1">
        <f>IF(VLOOKUP(G1697,Sku_Consolidated!A2:S957,{19},FALSE)="SHOWCASE", VLOOKUP(E1697,Store_Showcase!B2:C144,{2}, FALSE), IF(VLOOKUP(G1697,Sku_Consolidated!A2:S957,{19},FALSE)="VAM",VLOOKUP(E1697,Store_VAM!B2:C273,{2}, FALSE),VLOOKUP(E1697,Store_SRP!B2:C110,{2}, FALSE)))</f>
      </c>
      <c r="G1697" s="1">
        <v>61841</v>
      </c>
      <c r="H1697" s="1" t="s">
        <v>122</v>
      </c>
      <c r="I1697" s="10" t="s">
        <v>1348</v>
      </c>
      <c r="J1697" s="1">
        <f>VLOOKUP(G1697,Sku_Consolidated!A2:C957, 3, FALSE)</f>
      </c>
      <c r="K1697" s="10">
        <f>IF(J1697="PACK", I1697, 0)</f>
      </c>
      <c r="L1697" s="10">
        <f>IF(J1697="KG", I1697, I1697 * VLOOKUP(G1697,Sku_Consolidated!A2:U957,21,FALSE))</f>
      </c>
      <c r="M1697" s="10" t="s">
        <v>37</v>
      </c>
      <c r="N1697" s="11" t="s">
        <v>4488</v>
      </c>
      <c r="O1697" s="10" t="s">
        <v>4489</v>
      </c>
      <c r="P1697" s="10">
        <f>N1697 - O1697</f>
      </c>
      <c r="Q1697" s="1">
        <f>VLOOKUP(G1697,Sku_Consolidated!A2:G957,7, FALSE)</f>
      </c>
      <c r="R1697" s="1">
        <f>IF(IFERROR(VLOOKUP(E1697,Store_Showcase!B2:H144,7, FALSE), TRUE)=TRUE, IF(IFERROR(VLOOKUP(E1697,Store_SRP!B2:H110,7, FALSE), TRUE)=TRUE,VLOOKUP(E1697,Store_VAM!B2:H273,7, FALSE),VLOOKUP(E1697,Store_SRP!B2:H110,7, FALSE)), VLOOKUP(E1697,Store_Showcase!B2:H144,7, FALSE))</f>
      </c>
      <c r="S1697" s="1">
        <f>IF(IFERROR(VLOOKUP(E1697,Store_Showcase!B2:I144,8, FALSE), TRUE)=TRUE, IF(IFERROR(VLOOKUP(E1697,Store_SRP!B2:I110,8, FALSE), TRUE)=TRUE,VLOOKUP(E1697,Store_VAM!B2:I273,8, FALSE),VLOOKUP(E1697,Store_SRP!B2:I110,8, FALSE)), VLOOKUP(E1697,Store_Showcase!B2:I144,8, FALSE))</f>
      </c>
      <c r="T1697" s="1">
        <f>VLOOKUP(G1697,Sku_Consolidated!A2:R957,18,FALSE)</f>
      </c>
      <c r="U1697" s="1" t="s">
        <v>4490</v>
      </c>
      <c r="V1697" s="1">
        <f>IF(VLOOKUP(G1697,Sku_Consolidated!A2:S957,19,FALSE)="SHOWCASE", VLOOKUP(E1697,Store_Showcase!B2:L144,11, FALSE), IF(VLOOKUP(G1697,Sku_Consolidated!A2:S957,19,FALSE)="VAM",VLOOKUP(E1697,Store_VAM!B2:L273,11, FALSE),VLOOKUP(E1697,Store_SRP!B2:L110,11, FALSE)))</f>
      </c>
      <c r="W1697" s="1">
        <f>VLOOKUP(G1697,Sku_Consolidated!A2:W957,11,FALSE)</f>
      </c>
      <c r="X1697" s="1">
        <f>VLOOKUP(G1697,Sku_Consolidated!A2:H957,8,FALSE)</f>
      </c>
      <c r="Y1697" s="1">
        <f>VLOOKUP(G1697,Sku_Consolidated!A2:I957,9,FALSE)</f>
      </c>
      <c r="Z1697" s="1" t="s">
        <v>41</v>
      </c>
      <c r="AA1697" s="1">
        <f>VLOOKUP(G1697,Sku_Consolidated!A2:E957,5,FALSE)</f>
      </c>
      <c r="AB1697" s="1">
        <f>IF(VLOOKUP(G1697,Sku_Consolidated!A2:S957,19,FALSE)="SHOWCASE", VLOOKUP(E1697,Store_Showcase!B2:N144,13, FALSE), IF(VLOOKUP(G1697,Sku_Consolidated!A2:S957,19,FALSE)="VAM",VLOOKUP(E1697,Store_VAM!B2:N273,13, FALSE),VLOOKUP(E1697,Store_SRP!B2:N110,13, FALSE)))</f>
      </c>
      <c r="AC1697" s="1">
        <f>IF(IFERROR(AB1697,TRUE)=TRUE, "-","OK")</f>
      </c>
      <c r="AD1697" s="11" t="s">
        <v>37</v>
      </c>
      <c r="AE1697" s="11" t="s">
        <v>37</v>
      </c>
      <c r="AF1697" s="1">
        <f>IF(IFERROR(VLOOKUP(E1697,Store_Showcase!B2:H144,{5}, FALSE), TRUE)=TRUE, IF(IFERROR(VLOOKUP(E1697,Store_SRP!B2:H110,{5}, FALSE), TRUE)=TRUE,VLOOKUP(E1697,Store_VAM!B2:H273,{5}, FALSE),VLOOKUP(E1697,Store_SRP!B2:H110,{5}, FALSE)), VLOOKUP(E1697,Store_Showcase!B2:H144,{5}, FALSE))</f>
      </c>
      <c r="AG1697" s="1">
        <f>IF(IFERROR(VLOOKUP(E1697,Store_Showcase!B2:H144,{6}, FALSE), TRUE)=TRUE, IF(IFERROR(VLOOKUP(E1697,Store_SRP!B2:H110,{6}, FALSE), TRUE)=TRUE,VLOOKUP(E1697,Store_VAM!B2:H273,{6}, FALSE),VLOOKUP(E1697,Store_SRP!B2:H110,{6}, FALSE)), VLOOKUP(E1697,Store_Showcase!B2:H144,{6}, FALSE))</f>
      </c>
      <c r="AH1697" s="1">
        <f>VLOOKUP(G1697,Sku_Consolidated!A2:R957,18,FALSE)</f>
      </c>
      <c r="AI1697" s="1">
        <f>VLOOKUP(G1697,Sku_Consolidated!A2:S957,19,FALSE)</f>
      </c>
      <c r="AJ1697" s="1">
        <f>VLOOKUP(G1697,Sku_Consolidated!A2:T957,20,FALSE)</f>
      </c>
    </row>
    <row r="1698" spans="1:36" x14ac:dyDescent="0.25">
      <c r="A1698" s="1">
        <v>2024</v>
      </c>
      <c r="B1698" s="1" t="s">
        <v>31</v>
      </c>
      <c r="C1698" s="1" t="s">
        <v>32</v>
      </c>
      <c r="D1698" s="1" t="s">
        <v>33</v>
      </c>
      <c r="E1698" s="9" t="s">
        <v>4487</v>
      </c>
      <c r="F1698" s="1">
        <f>IF(VLOOKUP(G1698,Sku_Consolidated!A2:S957,{19},FALSE)="SHOWCASE", VLOOKUP(E1698,Store_Showcase!B2:C144,{2}, FALSE), IF(VLOOKUP(G1698,Sku_Consolidated!A2:S957,{19},FALSE)="VAM",VLOOKUP(E1698,Store_VAM!B2:C273,{2}, FALSE),VLOOKUP(E1698,Store_SRP!B2:C110,{2}, FALSE)))</f>
      </c>
      <c r="G1698" s="1">
        <v>61850</v>
      </c>
      <c r="H1698" s="1" t="s">
        <v>134</v>
      </c>
      <c r="I1698" s="10" t="s">
        <v>3720</v>
      </c>
      <c r="J1698" s="1">
        <f>VLOOKUP(G1698,Sku_Consolidated!A2:C957, 3, FALSE)</f>
      </c>
      <c r="K1698" s="10">
        <f>IF(J1698="PACK", I1698, 0)</f>
      </c>
      <c r="L1698" s="10">
        <f>IF(J1698="KG", I1698, I1698 * VLOOKUP(G1698,Sku_Consolidated!A2:U957,21,FALSE))</f>
      </c>
      <c r="M1698" s="10" t="s">
        <v>37</v>
      </c>
      <c r="N1698" s="11" t="s">
        <v>4491</v>
      </c>
      <c r="O1698" s="10" t="s">
        <v>4492</v>
      </c>
      <c r="P1698" s="10">
        <f>N1698 - O1698</f>
      </c>
      <c r="Q1698" s="1">
        <f>VLOOKUP(G1698,Sku_Consolidated!A2:G957,7, FALSE)</f>
      </c>
      <c r="R1698" s="1">
        <f>IF(IFERROR(VLOOKUP(E1698,Store_Showcase!B2:H144,7, FALSE), TRUE)=TRUE, IF(IFERROR(VLOOKUP(E1698,Store_SRP!B2:H110,7, FALSE), TRUE)=TRUE,VLOOKUP(E1698,Store_VAM!B2:H273,7, FALSE),VLOOKUP(E1698,Store_SRP!B2:H110,7, FALSE)), VLOOKUP(E1698,Store_Showcase!B2:H144,7, FALSE))</f>
      </c>
      <c r="S1698" s="1">
        <f>IF(IFERROR(VLOOKUP(E1698,Store_Showcase!B2:I144,8, FALSE), TRUE)=TRUE, IF(IFERROR(VLOOKUP(E1698,Store_SRP!B2:I110,8, FALSE), TRUE)=TRUE,VLOOKUP(E1698,Store_VAM!B2:I273,8, FALSE),VLOOKUP(E1698,Store_SRP!B2:I110,8, FALSE)), VLOOKUP(E1698,Store_Showcase!B2:I144,8, FALSE))</f>
      </c>
      <c r="T1698" s="1">
        <f>VLOOKUP(G1698,Sku_Consolidated!A2:R957,18,FALSE)</f>
      </c>
      <c r="U1698" s="1" t="s">
        <v>4490</v>
      </c>
      <c r="V1698" s="1">
        <f>IF(VLOOKUP(G1698,Sku_Consolidated!A2:S957,19,FALSE)="SHOWCASE", VLOOKUP(E1698,Store_Showcase!B2:L144,11, FALSE), IF(VLOOKUP(G1698,Sku_Consolidated!A2:S957,19,FALSE)="VAM",VLOOKUP(E1698,Store_VAM!B2:L273,11, FALSE),VLOOKUP(E1698,Store_SRP!B2:L110,11, FALSE)))</f>
      </c>
      <c r="W1698" s="1">
        <f>VLOOKUP(G1698,Sku_Consolidated!A2:W957,11,FALSE)</f>
      </c>
      <c r="X1698" s="1">
        <f>VLOOKUP(G1698,Sku_Consolidated!A2:H957,8,FALSE)</f>
      </c>
      <c r="Y1698" s="1">
        <f>VLOOKUP(G1698,Sku_Consolidated!A2:I957,9,FALSE)</f>
      </c>
      <c r="Z1698" s="1" t="s">
        <v>41</v>
      </c>
      <c r="AA1698" s="1">
        <f>VLOOKUP(G1698,Sku_Consolidated!A2:E957,5,FALSE)</f>
      </c>
      <c r="AB1698" s="1">
        <f>IF(VLOOKUP(G1698,Sku_Consolidated!A2:S957,19,FALSE)="SHOWCASE", VLOOKUP(E1698,Store_Showcase!B2:N144,13, FALSE), IF(VLOOKUP(G1698,Sku_Consolidated!A2:S957,19,FALSE)="VAM",VLOOKUP(E1698,Store_VAM!B2:N273,13, FALSE),VLOOKUP(E1698,Store_SRP!B2:N110,13, FALSE)))</f>
      </c>
      <c r="AC1698" s="1">
        <f>IF(IFERROR(AB1698,TRUE)=TRUE, "-","OK")</f>
      </c>
      <c r="AD1698" s="11" t="s">
        <v>37</v>
      </c>
      <c r="AE1698" s="11" t="s">
        <v>37</v>
      </c>
      <c r="AF1698" s="1">
        <f>IF(IFERROR(VLOOKUP(E1698,Store_Showcase!B2:H144,{5}, FALSE), TRUE)=TRUE, IF(IFERROR(VLOOKUP(E1698,Store_SRP!B2:H110,{5}, FALSE), TRUE)=TRUE,VLOOKUP(E1698,Store_VAM!B2:H273,{5}, FALSE),VLOOKUP(E1698,Store_SRP!B2:H110,{5}, FALSE)), VLOOKUP(E1698,Store_Showcase!B2:H144,{5}, FALSE))</f>
      </c>
      <c r="AG1698" s="1">
        <f>IF(IFERROR(VLOOKUP(E1698,Store_Showcase!B2:H144,{6}, FALSE), TRUE)=TRUE, IF(IFERROR(VLOOKUP(E1698,Store_SRP!B2:H110,{6}, FALSE), TRUE)=TRUE,VLOOKUP(E1698,Store_VAM!B2:H273,{6}, FALSE),VLOOKUP(E1698,Store_SRP!B2:H110,{6}, FALSE)), VLOOKUP(E1698,Store_Showcase!B2:H144,{6}, FALSE))</f>
      </c>
      <c r="AH1698" s="1">
        <f>VLOOKUP(G1698,Sku_Consolidated!A2:R957,18,FALSE)</f>
      </c>
      <c r="AI1698" s="1">
        <f>VLOOKUP(G1698,Sku_Consolidated!A2:S957,19,FALSE)</f>
      </c>
      <c r="AJ1698" s="1">
        <f>VLOOKUP(G1698,Sku_Consolidated!A2:T957,20,FALSE)</f>
      </c>
    </row>
    <row r="1699" spans="1:36" x14ac:dyDescent="0.25">
      <c r="A1699" s="1">
        <v>2024</v>
      </c>
      <c r="B1699" s="1" t="s">
        <v>31</v>
      </c>
      <c r="C1699" s="1" t="s">
        <v>32</v>
      </c>
      <c r="D1699" s="1" t="s">
        <v>33</v>
      </c>
      <c r="E1699" s="9" t="s">
        <v>4487</v>
      </c>
      <c r="F1699" s="1">
        <f>IF(VLOOKUP(G1699,Sku_Consolidated!A2:S957,{19},FALSE)="SHOWCASE", VLOOKUP(E1699,Store_Showcase!B2:C144,{2}, FALSE), IF(VLOOKUP(G1699,Sku_Consolidated!A2:S957,{19},FALSE)="VAM",VLOOKUP(E1699,Store_VAM!B2:C273,{2}, FALSE),VLOOKUP(E1699,Store_SRP!B2:C110,{2}, FALSE)))</f>
      </c>
      <c r="G1699" s="1">
        <v>61852</v>
      </c>
      <c r="H1699" s="1" t="s">
        <v>138</v>
      </c>
      <c r="I1699" s="10" t="s">
        <v>855</v>
      </c>
      <c r="J1699" s="1">
        <f>VLOOKUP(G1699,Sku_Consolidated!A2:C957, 3, FALSE)</f>
      </c>
      <c r="K1699" s="10">
        <f>IF(J1699="PACK", I1699, 0)</f>
      </c>
      <c r="L1699" s="10">
        <f>IF(J1699="KG", I1699, I1699 * VLOOKUP(G1699,Sku_Consolidated!A2:U957,21,FALSE))</f>
      </c>
      <c r="M1699" s="10" t="s">
        <v>37</v>
      </c>
      <c r="N1699" s="11" t="s">
        <v>4493</v>
      </c>
      <c r="O1699" s="10" t="s">
        <v>4494</v>
      </c>
      <c r="P1699" s="10">
        <f>N1699 - O1699</f>
      </c>
      <c r="Q1699" s="1">
        <f>VLOOKUP(G1699,Sku_Consolidated!A2:G957,7, FALSE)</f>
      </c>
      <c r="R1699" s="1">
        <f>IF(IFERROR(VLOOKUP(E1699,Store_Showcase!B2:H144,7, FALSE), TRUE)=TRUE, IF(IFERROR(VLOOKUP(E1699,Store_SRP!B2:H110,7, FALSE), TRUE)=TRUE,VLOOKUP(E1699,Store_VAM!B2:H273,7, FALSE),VLOOKUP(E1699,Store_SRP!B2:H110,7, FALSE)), VLOOKUP(E1699,Store_Showcase!B2:H144,7, FALSE))</f>
      </c>
      <c r="S1699" s="1">
        <f>IF(IFERROR(VLOOKUP(E1699,Store_Showcase!B2:I144,8, FALSE), TRUE)=TRUE, IF(IFERROR(VLOOKUP(E1699,Store_SRP!B2:I110,8, FALSE), TRUE)=TRUE,VLOOKUP(E1699,Store_VAM!B2:I273,8, FALSE),VLOOKUP(E1699,Store_SRP!B2:I110,8, FALSE)), VLOOKUP(E1699,Store_Showcase!B2:I144,8, FALSE))</f>
      </c>
      <c r="T1699" s="1">
        <f>VLOOKUP(G1699,Sku_Consolidated!A2:R957,18,FALSE)</f>
      </c>
      <c r="U1699" s="1" t="s">
        <v>4490</v>
      </c>
      <c r="V1699" s="1">
        <f>IF(VLOOKUP(G1699,Sku_Consolidated!A2:S957,19,FALSE)="SHOWCASE", VLOOKUP(E1699,Store_Showcase!B2:L144,11, FALSE), IF(VLOOKUP(G1699,Sku_Consolidated!A2:S957,19,FALSE)="VAM",VLOOKUP(E1699,Store_VAM!B2:L273,11, FALSE),VLOOKUP(E1699,Store_SRP!B2:L110,11, FALSE)))</f>
      </c>
      <c r="W1699" s="1">
        <f>VLOOKUP(G1699,Sku_Consolidated!A2:W957,11,FALSE)</f>
      </c>
      <c r="X1699" s="1">
        <f>VLOOKUP(G1699,Sku_Consolidated!A2:H957,8,FALSE)</f>
      </c>
      <c r="Y1699" s="1">
        <f>VLOOKUP(G1699,Sku_Consolidated!A2:I957,9,FALSE)</f>
      </c>
      <c r="Z1699" s="1" t="s">
        <v>41</v>
      </c>
      <c r="AA1699" s="1">
        <f>VLOOKUP(G1699,Sku_Consolidated!A2:E957,5,FALSE)</f>
      </c>
      <c r="AB1699" s="1">
        <f>IF(VLOOKUP(G1699,Sku_Consolidated!A2:S957,19,FALSE)="SHOWCASE", VLOOKUP(E1699,Store_Showcase!B2:N144,13, FALSE), IF(VLOOKUP(G1699,Sku_Consolidated!A2:S957,19,FALSE)="VAM",VLOOKUP(E1699,Store_VAM!B2:N273,13, FALSE),VLOOKUP(E1699,Store_SRP!B2:N110,13, FALSE)))</f>
      </c>
      <c r="AC1699" s="1">
        <f>IF(IFERROR(AB1699,TRUE)=TRUE, "-","OK")</f>
      </c>
      <c r="AD1699" s="11" t="s">
        <v>37</v>
      </c>
      <c r="AE1699" s="11" t="s">
        <v>37</v>
      </c>
      <c r="AF1699" s="1">
        <f>IF(IFERROR(VLOOKUP(E1699,Store_Showcase!B2:H144,{5}, FALSE), TRUE)=TRUE, IF(IFERROR(VLOOKUP(E1699,Store_SRP!B2:H110,{5}, FALSE), TRUE)=TRUE,VLOOKUP(E1699,Store_VAM!B2:H273,{5}, FALSE),VLOOKUP(E1699,Store_SRP!B2:H110,{5}, FALSE)), VLOOKUP(E1699,Store_Showcase!B2:H144,{5}, FALSE))</f>
      </c>
      <c r="AG1699" s="1">
        <f>IF(IFERROR(VLOOKUP(E1699,Store_Showcase!B2:H144,{6}, FALSE), TRUE)=TRUE, IF(IFERROR(VLOOKUP(E1699,Store_SRP!B2:H110,{6}, FALSE), TRUE)=TRUE,VLOOKUP(E1699,Store_VAM!B2:H273,{6}, FALSE),VLOOKUP(E1699,Store_SRP!B2:H110,{6}, FALSE)), VLOOKUP(E1699,Store_Showcase!B2:H144,{6}, FALSE))</f>
      </c>
      <c r="AH1699" s="1">
        <f>VLOOKUP(G1699,Sku_Consolidated!A2:R957,18,FALSE)</f>
      </c>
      <c r="AI1699" s="1">
        <f>VLOOKUP(G1699,Sku_Consolidated!A2:S957,19,FALSE)</f>
      </c>
      <c r="AJ1699" s="1">
        <f>VLOOKUP(G1699,Sku_Consolidated!A2:T957,20,FALSE)</f>
      </c>
    </row>
    <row r="1700" spans="1:36" x14ac:dyDescent="0.25">
      <c r="A1700" s="1">
        <v>2024</v>
      </c>
      <c r="B1700" s="1" t="s">
        <v>31</v>
      </c>
      <c r="C1700" s="1" t="s">
        <v>32</v>
      </c>
      <c r="D1700" s="1" t="s">
        <v>33</v>
      </c>
      <c r="E1700" s="9" t="s">
        <v>4495</v>
      </c>
      <c r="F1700" s="1">
        <f>IF(VLOOKUP(G1700,Sku_Consolidated!A2:S957,{19},FALSE)="SHOWCASE", VLOOKUP(E1700,Store_Showcase!B2:C144,{2}, FALSE), IF(VLOOKUP(G1700,Sku_Consolidated!A2:S957,{19},FALSE)="VAM",VLOOKUP(E1700,Store_VAM!B2:C273,{2}, FALSE),VLOOKUP(E1700,Store_SRP!B2:C110,{2}, FALSE)))</f>
      </c>
      <c r="G1700" s="1">
        <v>61721</v>
      </c>
      <c r="H1700" s="1" t="s">
        <v>42</v>
      </c>
      <c r="I1700" s="10" t="s">
        <v>3182</v>
      </c>
      <c r="J1700" s="1">
        <f>VLOOKUP(G1700,Sku_Consolidated!A2:C957, 3, FALSE)</f>
      </c>
      <c r="K1700" s="10">
        <f>IF(J1700="PACK", I1700, 0)</f>
      </c>
      <c r="L1700" s="10">
        <f>IF(J1700="KG", I1700, I1700 * VLOOKUP(G1700,Sku_Consolidated!A2:U957,21,FALSE))</f>
      </c>
      <c r="M1700" s="10" t="s">
        <v>37</v>
      </c>
      <c r="N1700" s="11" t="s">
        <v>4496</v>
      </c>
      <c r="O1700" s="10" t="s">
        <v>4497</v>
      </c>
      <c r="P1700" s="10">
        <f>N1700 - O1700</f>
      </c>
      <c r="Q1700" s="1">
        <f>VLOOKUP(G1700,Sku_Consolidated!A2:G957,7, FALSE)</f>
      </c>
      <c r="R1700" s="1">
        <f>IF(IFERROR(VLOOKUP(E1700,Store_Showcase!B2:H144,7, FALSE), TRUE)=TRUE, IF(IFERROR(VLOOKUP(E1700,Store_SRP!B2:H110,7, FALSE), TRUE)=TRUE,VLOOKUP(E1700,Store_VAM!B2:H273,7, FALSE),VLOOKUP(E1700,Store_SRP!B2:H110,7, FALSE)), VLOOKUP(E1700,Store_Showcase!B2:H144,7, FALSE))</f>
      </c>
      <c r="S1700" s="1">
        <f>IF(IFERROR(VLOOKUP(E1700,Store_Showcase!B2:I144,8, FALSE), TRUE)=TRUE, IF(IFERROR(VLOOKUP(E1700,Store_SRP!B2:I110,8, FALSE), TRUE)=TRUE,VLOOKUP(E1700,Store_VAM!B2:I273,8, FALSE),VLOOKUP(E1700,Store_SRP!B2:I110,8, FALSE)), VLOOKUP(E1700,Store_Showcase!B2:I144,8, FALSE))</f>
      </c>
      <c r="T1700" s="1">
        <f>VLOOKUP(G1700,Sku_Consolidated!A2:R957,18,FALSE)</f>
      </c>
      <c r="U1700" s="1" t="s">
        <v>4498</v>
      </c>
      <c r="V1700" s="1">
        <f>IF(VLOOKUP(G1700,Sku_Consolidated!A2:S957,19,FALSE)="SHOWCASE", VLOOKUP(E1700,Store_Showcase!B2:L144,11, FALSE), IF(VLOOKUP(G1700,Sku_Consolidated!A2:S957,19,FALSE)="VAM",VLOOKUP(E1700,Store_VAM!B2:L273,11, FALSE),VLOOKUP(E1700,Store_SRP!B2:L110,11, FALSE)))</f>
      </c>
      <c r="W1700" s="1">
        <f>VLOOKUP(G1700,Sku_Consolidated!A2:W957,11,FALSE)</f>
      </c>
      <c r="X1700" s="1">
        <f>VLOOKUP(G1700,Sku_Consolidated!A2:H957,8,FALSE)</f>
      </c>
      <c r="Y1700" s="1">
        <f>VLOOKUP(G1700,Sku_Consolidated!A2:I957,9,FALSE)</f>
      </c>
      <c r="Z1700" s="1" t="s">
        <v>41</v>
      </c>
      <c r="AA1700" s="1">
        <f>VLOOKUP(G1700,Sku_Consolidated!A2:E957,5,FALSE)</f>
      </c>
      <c r="AB1700" s="1">
        <f>IF(VLOOKUP(G1700,Sku_Consolidated!A2:S957,19,FALSE)="SHOWCASE", VLOOKUP(E1700,Store_Showcase!B2:N144,13, FALSE), IF(VLOOKUP(G1700,Sku_Consolidated!A2:S957,19,FALSE)="VAM",VLOOKUP(E1700,Store_VAM!B2:N273,13, FALSE),VLOOKUP(E1700,Store_SRP!B2:N110,13, FALSE)))</f>
      </c>
      <c r="AC1700" s="1">
        <f>IF(IFERROR(AB1700,TRUE)=TRUE, "-","OK")</f>
      </c>
      <c r="AD1700" s="11" t="s">
        <v>37</v>
      </c>
      <c r="AE1700" s="11" t="s">
        <v>37</v>
      </c>
      <c r="AF1700" s="1">
        <f>IF(IFERROR(VLOOKUP(E1700,Store_Showcase!B2:H144,{5}, FALSE), TRUE)=TRUE, IF(IFERROR(VLOOKUP(E1700,Store_SRP!B2:H110,{5}, FALSE), TRUE)=TRUE,VLOOKUP(E1700,Store_VAM!B2:H273,{5}, FALSE),VLOOKUP(E1700,Store_SRP!B2:H110,{5}, FALSE)), VLOOKUP(E1700,Store_Showcase!B2:H144,{5}, FALSE))</f>
      </c>
      <c r="AG1700" s="1">
        <f>IF(IFERROR(VLOOKUP(E1700,Store_Showcase!B2:H144,{6}, FALSE), TRUE)=TRUE, IF(IFERROR(VLOOKUP(E1700,Store_SRP!B2:H110,{6}, FALSE), TRUE)=TRUE,VLOOKUP(E1700,Store_VAM!B2:H273,{6}, FALSE),VLOOKUP(E1700,Store_SRP!B2:H110,{6}, FALSE)), VLOOKUP(E1700,Store_Showcase!B2:H144,{6}, FALSE))</f>
      </c>
      <c r="AH1700" s="1">
        <f>VLOOKUP(G1700,Sku_Consolidated!A2:R957,18,FALSE)</f>
      </c>
      <c r="AI1700" s="1">
        <f>VLOOKUP(G1700,Sku_Consolidated!A2:S957,19,FALSE)</f>
      </c>
      <c r="AJ1700" s="1">
        <f>VLOOKUP(G1700,Sku_Consolidated!A2:T957,20,FALSE)</f>
      </c>
    </row>
    <row r="1701" spans="1:36" x14ac:dyDescent="0.25">
      <c r="A1701" s="1">
        <v>2024</v>
      </c>
      <c r="B1701" s="1" t="s">
        <v>31</v>
      </c>
      <c r="C1701" s="1" t="s">
        <v>32</v>
      </c>
      <c r="D1701" s="1" t="s">
        <v>33</v>
      </c>
      <c r="E1701" s="9" t="s">
        <v>4495</v>
      </c>
      <c r="F1701" s="1">
        <f>IF(VLOOKUP(G1701,Sku_Consolidated!A2:S957,{19},FALSE)="SHOWCASE", VLOOKUP(E1701,Store_Showcase!B2:C144,{2}, FALSE), IF(VLOOKUP(G1701,Sku_Consolidated!A2:S957,{19},FALSE)="VAM",VLOOKUP(E1701,Store_VAM!B2:C273,{2}, FALSE),VLOOKUP(E1701,Store_SRP!B2:C110,{2}, FALSE)))</f>
      </c>
      <c r="G1701" s="1">
        <v>61740</v>
      </c>
      <c r="H1701" s="1" t="s">
        <v>231</v>
      </c>
      <c r="I1701" s="10" t="s">
        <v>843</v>
      </c>
      <c r="J1701" s="1">
        <f>VLOOKUP(G1701,Sku_Consolidated!A2:C957, 3, FALSE)</f>
      </c>
      <c r="K1701" s="10">
        <f>IF(J1701="PACK", I1701, 0)</f>
      </c>
      <c r="L1701" s="10">
        <f>IF(J1701="KG", I1701, I1701 * VLOOKUP(G1701,Sku_Consolidated!A2:U957,21,FALSE))</f>
      </c>
      <c r="M1701" s="10" t="s">
        <v>37</v>
      </c>
      <c r="N1701" s="11" t="s">
        <v>4499</v>
      </c>
      <c r="O1701" s="10" t="s">
        <v>4500</v>
      </c>
      <c r="P1701" s="10">
        <f>N1701 - O1701</f>
      </c>
      <c r="Q1701" s="1">
        <f>VLOOKUP(G1701,Sku_Consolidated!A2:G957,7, FALSE)</f>
      </c>
      <c r="R1701" s="1">
        <f>IF(IFERROR(VLOOKUP(E1701,Store_Showcase!B2:H144,7, FALSE), TRUE)=TRUE, IF(IFERROR(VLOOKUP(E1701,Store_SRP!B2:H110,7, FALSE), TRUE)=TRUE,VLOOKUP(E1701,Store_VAM!B2:H273,7, FALSE),VLOOKUP(E1701,Store_SRP!B2:H110,7, FALSE)), VLOOKUP(E1701,Store_Showcase!B2:H144,7, FALSE))</f>
      </c>
      <c r="S1701" s="1">
        <f>IF(IFERROR(VLOOKUP(E1701,Store_Showcase!B2:I144,8, FALSE), TRUE)=TRUE, IF(IFERROR(VLOOKUP(E1701,Store_SRP!B2:I110,8, FALSE), TRUE)=TRUE,VLOOKUP(E1701,Store_VAM!B2:I273,8, FALSE),VLOOKUP(E1701,Store_SRP!B2:I110,8, FALSE)), VLOOKUP(E1701,Store_Showcase!B2:I144,8, FALSE))</f>
      </c>
      <c r="T1701" s="1">
        <f>VLOOKUP(G1701,Sku_Consolidated!A2:R957,18,FALSE)</f>
      </c>
      <c r="U1701" s="1" t="s">
        <v>4498</v>
      </c>
      <c r="V1701" s="1">
        <f>IF(VLOOKUP(G1701,Sku_Consolidated!A2:S957,19,FALSE)="SHOWCASE", VLOOKUP(E1701,Store_Showcase!B2:L144,11, FALSE), IF(VLOOKUP(G1701,Sku_Consolidated!A2:S957,19,FALSE)="VAM",VLOOKUP(E1701,Store_VAM!B2:L273,11, FALSE),VLOOKUP(E1701,Store_SRP!B2:L110,11, FALSE)))</f>
      </c>
      <c r="W1701" s="1">
        <f>VLOOKUP(G1701,Sku_Consolidated!A2:W957,11,FALSE)</f>
      </c>
      <c r="X1701" s="1">
        <f>VLOOKUP(G1701,Sku_Consolidated!A2:H957,8,FALSE)</f>
      </c>
      <c r="Y1701" s="1">
        <f>VLOOKUP(G1701,Sku_Consolidated!A2:I957,9,FALSE)</f>
      </c>
      <c r="Z1701" s="1" t="s">
        <v>41</v>
      </c>
      <c r="AA1701" s="1">
        <f>VLOOKUP(G1701,Sku_Consolidated!A2:E957,5,FALSE)</f>
      </c>
      <c r="AB1701" s="1">
        <f>IF(VLOOKUP(G1701,Sku_Consolidated!A2:S957,19,FALSE)="SHOWCASE", VLOOKUP(E1701,Store_Showcase!B2:N144,13, FALSE), IF(VLOOKUP(G1701,Sku_Consolidated!A2:S957,19,FALSE)="VAM",VLOOKUP(E1701,Store_VAM!B2:N273,13, FALSE),VLOOKUP(E1701,Store_SRP!B2:N110,13, FALSE)))</f>
      </c>
      <c r="AC1701" s="1">
        <f>IF(IFERROR(AB1701,TRUE)=TRUE, "-","OK")</f>
      </c>
      <c r="AD1701" s="11" t="s">
        <v>37</v>
      </c>
      <c r="AE1701" s="11" t="s">
        <v>37</v>
      </c>
      <c r="AF1701" s="1">
        <f>IF(IFERROR(VLOOKUP(E1701,Store_Showcase!B2:H144,{5}, FALSE), TRUE)=TRUE, IF(IFERROR(VLOOKUP(E1701,Store_SRP!B2:H110,{5}, FALSE), TRUE)=TRUE,VLOOKUP(E1701,Store_VAM!B2:H273,{5}, FALSE),VLOOKUP(E1701,Store_SRP!B2:H110,{5}, FALSE)), VLOOKUP(E1701,Store_Showcase!B2:H144,{5}, FALSE))</f>
      </c>
      <c r="AG1701" s="1">
        <f>IF(IFERROR(VLOOKUP(E1701,Store_Showcase!B2:H144,{6}, FALSE), TRUE)=TRUE, IF(IFERROR(VLOOKUP(E1701,Store_SRP!B2:H110,{6}, FALSE), TRUE)=TRUE,VLOOKUP(E1701,Store_VAM!B2:H273,{6}, FALSE),VLOOKUP(E1701,Store_SRP!B2:H110,{6}, FALSE)), VLOOKUP(E1701,Store_Showcase!B2:H144,{6}, FALSE))</f>
      </c>
      <c r="AH1701" s="1">
        <f>VLOOKUP(G1701,Sku_Consolidated!A2:R957,18,FALSE)</f>
      </c>
      <c r="AI1701" s="1">
        <f>VLOOKUP(G1701,Sku_Consolidated!A2:S957,19,FALSE)</f>
      </c>
      <c r="AJ1701" s="1">
        <f>VLOOKUP(G1701,Sku_Consolidated!A2:T957,20,FALSE)</f>
      </c>
    </row>
    <row r="1702" spans="1:36" x14ac:dyDescent="0.25">
      <c r="A1702" s="1">
        <v>2024</v>
      </c>
      <c r="B1702" s="1" t="s">
        <v>31</v>
      </c>
      <c r="C1702" s="1" t="s">
        <v>32</v>
      </c>
      <c r="D1702" s="1" t="s">
        <v>33</v>
      </c>
      <c r="E1702" s="9" t="s">
        <v>4495</v>
      </c>
      <c r="F1702" s="1">
        <f>IF(VLOOKUP(G1702,Sku_Consolidated!A2:S957,{19},FALSE)="SHOWCASE", VLOOKUP(E1702,Store_Showcase!B2:C144,{2}, FALSE), IF(VLOOKUP(G1702,Sku_Consolidated!A2:S957,{19},FALSE)="VAM",VLOOKUP(E1702,Store_VAM!B2:C273,{2}, FALSE),VLOOKUP(E1702,Store_SRP!B2:C110,{2}, FALSE)))</f>
      </c>
      <c r="G1702" s="1">
        <v>61833</v>
      </c>
      <c r="H1702" s="1" t="s">
        <v>118</v>
      </c>
      <c r="I1702" s="10" t="s">
        <v>4501</v>
      </c>
      <c r="J1702" s="1">
        <f>VLOOKUP(G1702,Sku_Consolidated!A2:C957, 3, FALSE)</f>
      </c>
      <c r="K1702" s="10">
        <f>IF(J1702="PACK", I1702, 0)</f>
      </c>
      <c r="L1702" s="10">
        <f>IF(J1702="KG", I1702, I1702 * VLOOKUP(G1702,Sku_Consolidated!A2:U957,21,FALSE))</f>
      </c>
      <c r="M1702" s="10" t="s">
        <v>37</v>
      </c>
      <c r="N1702" s="11" t="s">
        <v>4502</v>
      </c>
      <c r="O1702" s="10" t="s">
        <v>4503</v>
      </c>
      <c r="P1702" s="10">
        <f>N1702 - O1702</f>
      </c>
      <c r="Q1702" s="1">
        <f>VLOOKUP(G1702,Sku_Consolidated!A2:G957,7, FALSE)</f>
      </c>
      <c r="R1702" s="1">
        <f>IF(IFERROR(VLOOKUP(E1702,Store_Showcase!B2:H144,7, FALSE), TRUE)=TRUE, IF(IFERROR(VLOOKUP(E1702,Store_SRP!B2:H110,7, FALSE), TRUE)=TRUE,VLOOKUP(E1702,Store_VAM!B2:H273,7, FALSE),VLOOKUP(E1702,Store_SRP!B2:H110,7, FALSE)), VLOOKUP(E1702,Store_Showcase!B2:H144,7, FALSE))</f>
      </c>
      <c r="S1702" s="1">
        <f>IF(IFERROR(VLOOKUP(E1702,Store_Showcase!B2:I144,8, FALSE), TRUE)=TRUE, IF(IFERROR(VLOOKUP(E1702,Store_SRP!B2:I110,8, FALSE), TRUE)=TRUE,VLOOKUP(E1702,Store_VAM!B2:I273,8, FALSE),VLOOKUP(E1702,Store_SRP!B2:I110,8, FALSE)), VLOOKUP(E1702,Store_Showcase!B2:I144,8, FALSE))</f>
      </c>
      <c r="T1702" s="1">
        <f>VLOOKUP(G1702,Sku_Consolidated!A2:R957,18,FALSE)</f>
      </c>
      <c r="U1702" s="1" t="s">
        <v>4498</v>
      </c>
      <c r="V1702" s="1">
        <f>IF(VLOOKUP(G1702,Sku_Consolidated!A2:S957,19,FALSE)="SHOWCASE", VLOOKUP(E1702,Store_Showcase!B2:L144,11, FALSE), IF(VLOOKUP(G1702,Sku_Consolidated!A2:S957,19,FALSE)="VAM",VLOOKUP(E1702,Store_VAM!B2:L273,11, FALSE),VLOOKUP(E1702,Store_SRP!B2:L110,11, FALSE)))</f>
      </c>
      <c r="W1702" s="1">
        <f>VLOOKUP(G1702,Sku_Consolidated!A2:W957,11,FALSE)</f>
      </c>
      <c r="X1702" s="1">
        <f>VLOOKUP(G1702,Sku_Consolidated!A2:H957,8,FALSE)</f>
      </c>
      <c r="Y1702" s="1">
        <f>VLOOKUP(G1702,Sku_Consolidated!A2:I957,9,FALSE)</f>
      </c>
      <c r="Z1702" s="1" t="s">
        <v>41</v>
      </c>
      <c r="AA1702" s="1">
        <f>VLOOKUP(G1702,Sku_Consolidated!A2:E957,5,FALSE)</f>
      </c>
      <c r="AB1702" s="1">
        <f>IF(VLOOKUP(G1702,Sku_Consolidated!A2:S957,19,FALSE)="SHOWCASE", VLOOKUP(E1702,Store_Showcase!B2:N144,13, FALSE), IF(VLOOKUP(G1702,Sku_Consolidated!A2:S957,19,FALSE)="VAM",VLOOKUP(E1702,Store_VAM!B2:N273,13, FALSE),VLOOKUP(E1702,Store_SRP!B2:N110,13, FALSE)))</f>
      </c>
      <c r="AC1702" s="1">
        <f>IF(IFERROR(AB1702,TRUE)=TRUE, "-","OK")</f>
      </c>
      <c r="AD1702" s="11" t="s">
        <v>37</v>
      </c>
      <c r="AE1702" s="11" t="s">
        <v>37</v>
      </c>
      <c r="AF1702" s="1">
        <f>IF(IFERROR(VLOOKUP(E1702,Store_Showcase!B2:H144,{5}, FALSE), TRUE)=TRUE, IF(IFERROR(VLOOKUP(E1702,Store_SRP!B2:H110,{5}, FALSE), TRUE)=TRUE,VLOOKUP(E1702,Store_VAM!B2:H273,{5}, FALSE),VLOOKUP(E1702,Store_SRP!B2:H110,{5}, FALSE)), VLOOKUP(E1702,Store_Showcase!B2:H144,{5}, FALSE))</f>
      </c>
      <c r="AG1702" s="1">
        <f>IF(IFERROR(VLOOKUP(E1702,Store_Showcase!B2:H144,{6}, FALSE), TRUE)=TRUE, IF(IFERROR(VLOOKUP(E1702,Store_SRP!B2:H110,{6}, FALSE), TRUE)=TRUE,VLOOKUP(E1702,Store_VAM!B2:H273,{6}, FALSE),VLOOKUP(E1702,Store_SRP!B2:H110,{6}, FALSE)), VLOOKUP(E1702,Store_Showcase!B2:H144,{6}, FALSE))</f>
      </c>
      <c r="AH1702" s="1">
        <f>VLOOKUP(G1702,Sku_Consolidated!A2:R957,18,FALSE)</f>
      </c>
      <c r="AI1702" s="1">
        <f>VLOOKUP(G1702,Sku_Consolidated!A2:S957,19,FALSE)</f>
      </c>
      <c r="AJ1702" s="1">
        <f>VLOOKUP(G1702,Sku_Consolidated!A2:T957,20,FALSE)</f>
      </c>
    </row>
    <row r="1703" spans="1:36" x14ac:dyDescent="0.25">
      <c r="A1703" s="1">
        <v>2024</v>
      </c>
      <c r="B1703" s="1" t="s">
        <v>31</v>
      </c>
      <c r="C1703" s="1" t="s">
        <v>32</v>
      </c>
      <c r="D1703" s="1" t="s">
        <v>33</v>
      </c>
      <c r="E1703" s="9" t="s">
        <v>4495</v>
      </c>
      <c r="F1703" s="1">
        <f>IF(VLOOKUP(G1703,Sku_Consolidated!A2:S957,{19},FALSE)="SHOWCASE", VLOOKUP(E1703,Store_Showcase!B2:C144,{2}, FALSE), IF(VLOOKUP(G1703,Sku_Consolidated!A2:S957,{19},FALSE)="VAM",VLOOKUP(E1703,Store_VAM!B2:C273,{2}, FALSE),VLOOKUP(E1703,Store_SRP!B2:C110,{2}, FALSE)))</f>
      </c>
      <c r="G1703" s="1">
        <v>61840</v>
      </c>
      <c r="H1703" s="1" t="s">
        <v>171</v>
      </c>
      <c r="I1703" s="10" t="s">
        <v>1004</v>
      </c>
      <c r="J1703" s="1">
        <f>VLOOKUP(G1703,Sku_Consolidated!A2:C957, 3, FALSE)</f>
      </c>
      <c r="K1703" s="10">
        <f>IF(J1703="PACK", I1703, 0)</f>
      </c>
      <c r="L1703" s="10">
        <f>IF(J1703="KG", I1703, I1703 * VLOOKUP(G1703,Sku_Consolidated!A2:U957,21,FALSE))</f>
      </c>
      <c r="M1703" s="10" t="s">
        <v>37</v>
      </c>
      <c r="N1703" s="11" t="s">
        <v>4504</v>
      </c>
      <c r="O1703" s="10" t="s">
        <v>4505</v>
      </c>
      <c r="P1703" s="10">
        <f>N1703 - O1703</f>
      </c>
      <c r="Q1703" s="1">
        <f>VLOOKUP(G1703,Sku_Consolidated!A2:G957,7, FALSE)</f>
      </c>
      <c r="R1703" s="1">
        <f>IF(IFERROR(VLOOKUP(E1703,Store_Showcase!B2:H144,7, FALSE), TRUE)=TRUE, IF(IFERROR(VLOOKUP(E1703,Store_SRP!B2:H110,7, FALSE), TRUE)=TRUE,VLOOKUP(E1703,Store_VAM!B2:H273,7, FALSE),VLOOKUP(E1703,Store_SRP!B2:H110,7, FALSE)), VLOOKUP(E1703,Store_Showcase!B2:H144,7, FALSE))</f>
      </c>
      <c r="S1703" s="1">
        <f>IF(IFERROR(VLOOKUP(E1703,Store_Showcase!B2:I144,8, FALSE), TRUE)=TRUE, IF(IFERROR(VLOOKUP(E1703,Store_SRP!B2:I110,8, FALSE), TRUE)=TRUE,VLOOKUP(E1703,Store_VAM!B2:I273,8, FALSE),VLOOKUP(E1703,Store_SRP!B2:I110,8, FALSE)), VLOOKUP(E1703,Store_Showcase!B2:I144,8, FALSE))</f>
      </c>
      <c r="T1703" s="1">
        <f>VLOOKUP(G1703,Sku_Consolidated!A2:R957,18,FALSE)</f>
      </c>
      <c r="U1703" s="1" t="s">
        <v>4498</v>
      </c>
      <c r="V1703" s="1">
        <f>IF(VLOOKUP(G1703,Sku_Consolidated!A2:S957,19,FALSE)="SHOWCASE", VLOOKUP(E1703,Store_Showcase!B2:L144,11, FALSE), IF(VLOOKUP(G1703,Sku_Consolidated!A2:S957,19,FALSE)="VAM",VLOOKUP(E1703,Store_VAM!B2:L273,11, FALSE),VLOOKUP(E1703,Store_SRP!B2:L110,11, FALSE)))</f>
      </c>
      <c r="W1703" s="1">
        <f>VLOOKUP(G1703,Sku_Consolidated!A2:W957,11,FALSE)</f>
      </c>
      <c r="X1703" s="1">
        <f>VLOOKUP(G1703,Sku_Consolidated!A2:H957,8,FALSE)</f>
      </c>
      <c r="Y1703" s="1">
        <f>VLOOKUP(G1703,Sku_Consolidated!A2:I957,9,FALSE)</f>
      </c>
      <c r="Z1703" s="1" t="s">
        <v>41</v>
      </c>
      <c r="AA1703" s="1">
        <f>VLOOKUP(G1703,Sku_Consolidated!A2:E957,5,FALSE)</f>
      </c>
      <c r="AB1703" s="1">
        <f>IF(VLOOKUP(G1703,Sku_Consolidated!A2:S957,19,FALSE)="SHOWCASE", VLOOKUP(E1703,Store_Showcase!B2:N144,13, FALSE), IF(VLOOKUP(G1703,Sku_Consolidated!A2:S957,19,FALSE)="VAM",VLOOKUP(E1703,Store_VAM!B2:N273,13, FALSE),VLOOKUP(E1703,Store_SRP!B2:N110,13, FALSE)))</f>
      </c>
      <c r="AC1703" s="1">
        <f>IF(IFERROR(AB1703,TRUE)=TRUE, "-","OK")</f>
      </c>
      <c r="AD1703" s="11" t="s">
        <v>37</v>
      </c>
      <c r="AE1703" s="11" t="s">
        <v>37</v>
      </c>
      <c r="AF1703" s="1">
        <f>IF(IFERROR(VLOOKUP(E1703,Store_Showcase!B2:H144,{5}, FALSE), TRUE)=TRUE, IF(IFERROR(VLOOKUP(E1703,Store_SRP!B2:H110,{5}, FALSE), TRUE)=TRUE,VLOOKUP(E1703,Store_VAM!B2:H273,{5}, FALSE),VLOOKUP(E1703,Store_SRP!B2:H110,{5}, FALSE)), VLOOKUP(E1703,Store_Showcase!B2:H144,{5}, FALSE))</f>
      </c>
      <c r="AG1703" s="1">
        <f>IF(IFERROR(VLOOKUP(E1703,Store_Showcase!B2:H144,{6}, FALSE), TRUE)=TRUE, IF(IFERROR(VLOOKUP(E1703,Store_SRP!B2:H110,{6}, FALSE), TRUE)=TRUE,VLOOKUP(E1703,Store_VAM!B2:H273,{6}, FALSE),VLOOKUP(E1703,Store_SRP!B2:H110,{6}, FALSE)), VLOOKUP(E1703,Store_Showcase!B2:H144,{6}, FALSE))</f>
      </c>
      <c r="AH1703" s="1">
        <f>VLOOKUP(G1703,Sku_Consolidated!A2:R957,18,FALSE)</f>
      </c>
      <c r="AI1703" s="1">
        <f>VLOOKUP(G1703,Sku_Consolidated!A2:S957,19,FALSE)</f>
      </c>
      <c r="AJ1703" s="1">
        <f>VLOOKUP(G1703,Sku_Consolidated!A2:T957,20,FALSE)</f>
      </c>
    </row>
    <row r="1704" spans="1:36" x14ac:dyDescent="0.25">
      <c r="A1704" s="1">
        <v>2024</v>
      </c>
      <c r="B1704" s="1" t="s">
        <v>31</v>
      </c>
      <c r="C1704" s="1" t="s">
        <v>32</v>
      </c>
      <c r="D1704" s="1" t="s">
        <v>33</v>
      </c>
      <c r="E1704" s="9" t="s">
        <v>4495</v>
      </c>
      <c r="F1704" s="1">
        <f>IF(VLOOKUP(G1704,Sku_Consolidated!A2:S957,{19},FALSE)="SHOWCASE", VLOOKUP(E1704,Store_Showcase!B2:C144,{2}, FALSE), IF(VLOOKUP(G1704,Sku_Consolidated!A2:S957,{19},FALSE)="VAM",VLOOKUP(E1704,Store_VAM!B2:C273,{2}, FALSE),VLOOKUP(E1704,Store_SRP!B2:C110,{2}, FALSE)))</f>
      </c>
      <c r="G1704" s="1">
        <v>61852</v>
      </c>
      <c r="H1704" s="1" t="s">
        <v>138</v>
      </c>
      <c r="I1704" s="10" t="s">
        <v>4506</v>
      </c>
      <c r="J1704" s="1">
        <f>VLOOKUP(G1704,Sku_Consolidated!A2:C957, 3, FALSE)</f>
      </c>
      <c r="K1704" s="10">
        <f>IF(J1704="PACK", I1704, 0)</f>
      </c>
      <c r="L1704" s="10">
        <f>IF(J1704="KG", I1704, I1704 * VLOOKUP(G1704,Sku_Consolidated!A2:U957,21,FALSE))</f>
      </c>
      <c r="M1704" s="10" t="s">
        <v>37</v>
      </c>
      <c r="N1704" s="11" t="s">
        <v>4507</v>
      </c>
      <c r="O1704" s="10" t="s">
        <v>4508</v>
      </c>
      <c r="P1704" s="10">
        <f>N1704 - O1704</f>
      </c>
      <c r="Q1704" s="1">
        <f>VLOOKUP(G1704,Sku_Consolidated!A2:G957,7, FALSE)</f>
      </c>
      <c r="R1704" s="1">
        <f>IF(IFERROR(VLOOKUP(E1704,Store_Showcase!B2:H144,7, FALSE), TRUE)=TRUE, IF(IFERROR(VLOOKUP(E1704,Store_SRP!B2:H110,7, FALSE), TRUE)=TRUE,VLOOKUP(E1704,Store_VAM!B2:H273,7, FALSE),VLOOKUP(E1704,Store_SRP!B2:H110,7, FALSE)), VLOOKUP(E1704,Store_Showcase!B2:H144,7, FALSE))</f>
      </c>
      <c r="S1704" s="1">
        <f>IF(IFERROR(VLOOKUP(E1704,Store_Showcase!B2:I144,8, FALSE), TRUE)=TRUE, IF(IFERROR(VLOOKUP(E1704,Store_SRP!B2:I110,8, FALSE), TRUE)=TRUE,VLOOKUP(E1704,Store_VAM!B2:I273,8, FALSE),VLOOKUP(E1704,Store_SRP!B2:I110,8, FALSE)), VLOOKUP(E1704,Store_Showcase!B2:I144,8, FALSE))</f>
      </c>
      <c r="T1704" s="1">
        <f>VLOOKUP(G1704,Sku_Consolidated!A2:R957,18,FALSE)</f>
      </c>
      <c r="U1704" s="1" t="s">
        <v>4498</v>
      </c>
      <c r="V1704" s="1">
        <f>IF(VLOOKUP(G1704,Sku_Consolidated!A2:S957,19,FALSE)="SHOWCASE", VLOOKUP(E1704,Store_Showcase!B2:L144,11, FALSE), IF(VLOOKUP(G1704,Sku_Consolidated!A2:S957,19,FALSE)="VAM",VLOOKUP(E1704,Store_VAM!B2:L273,11, FALSE),VLOOKUP(E1704,Store_SRP!B2:L110,11, FALSE)))</f>
      </c>
      <c r="W1704" s="1">
        <f>VLOOKUP(G1704,Sku_Consolidated!A2:W957,11,FALSE)</f>
      </c>
      <c r="X1704" s="1">
        <f>VLOOKUP(G1704,Sku_Consolidated!A2:H957,8,FALSE)</f>
      </c>
      <c r="Y1704" s="1">
        <f>VLOOKUP(G1704,Sku_Consolidated!A2:I957,9,FALSE)</f>
      </c>
      <c r="Z1704" s="1" t="s">
        <v>41</v>
      </c>
      <c r="AA1704" s="1">
        <f>VLOOKUP(G1704,Sku_Consolidated!A2:E957,5,FALSE)</f>
      </c>
      <c r="AB1704" s="1">
        <f>IF(VLOOKUP(G1704,Sku_Consolidated!A2:S957,19,FALSE)="SHOWCASE", VLOOKUP(E1704,Store_Showcase!B2:N144,13, FALSE), IF(VLOOKUP(G1704,Sku_Consolidated!A2:S957,19,FALSE)="VAM",VLOOKUP(E1704,Store_VAM!B2:N273,13, FALSE),VLOOKUP(E1704,Store_SRP!B2:N110,13, FALSE)))</f>
      </c>
      <c r="AC1704" s="1">
        <f>IF(IFERROR(AB1704,TRUE)=TRUE, "-","OK")</f>
      </c>
      <c r="AD1704" s="11" t="s">
        <v>37</v>
      </c>
      <c r="AE1704" s="11" t="s">
        <v>37</v>
      </c>
      <c r="AF1704" s="1">
        <f>IF(IFERROR(VLOOKUP(E1704,Store_Showcase!B2:H144,{5}, FALSE), TRUE)=TRUE, IF(IFERROR(VLOOKUP(E1704,Store_SRP!B2:H110,{5}, FALSE), TRUE)=TRUE,VLOOKUP(E1704,Store_VAM!B2:H273,{5}, FALSE),VLOOKUP(E1704,Store_SRP!B2:H110,{5}, FALSE)), VLOOKUP(E1704,Store_Showcase!B2:H144,{5}, FALSE))</f>
      </c>
      <c r="AG1704" s="1">
        <f>IF(IFERROR(VLOOKUP(E1704,Store_Showcase!B2:H144,{6}, FALSE), TRUE)=TRUE, IF(IFERROR(VLOOKUP(E1704,Store_SRP!B2:H110,{6}, FALSE), TRUE)=TRUE,VLOOKUP(E1704,Store_VAM!B2:H273,{6}, FALSE),VLOOKUP(E1704,Store_SRP!B2:H110,{6}, FALSE)), VLOOKUP(E1704,Store_Showcase!B2:H144,{6}, FALSE))</f>
      </c>
      <c r="AH1704" s="1">
        <f>VLOOKUP(G1704,Sku_Consolidated!A2:R957,18,FALSE)</f>
      </c>
      <c r="AI1704" s="1">
        <f>VLOOKUP(G1704,Sku_Consolidated!A2:S957,19,FALSE)</f>
      </c>
      <c r="AJ1704" s="1">
        <f>VLOOKUP(G1704,Sku_Consolidated!A2:T957,20,FALSE)</f>
      </c>
    </row>
    <row r="1705" spans="1:36" x14ac:dyDescent="0.25">
      <c r="A1705" s="1">
        <v>2024</v>
      </c>
      <c r="B1705" s="1" t="s">
        <v>31</v>
      </c>
      <c r="C1705" s="1" t="s">
        <v>32</v>
      </c>
      <c r="D1705" s="1" t="s">
        <v>33</v>
      </c>
      <c r="E1705" s="9" t="s">
        <v>4509</v>
      </c>
      <c r="F1705" s="1">
        <f>IF(VLOOKUP(G1705,Sku_Consolidated!A2:S957,{19},FALSE)="SHOWCASE", VLOOKUP(E1705,Store_Showcase!B2:C144,{2}, FALSE), IF(VLOOKUP(G1705,Sku_Consolidated!A2:S957,{19},FALSE)="VAM",VLOOKUP(E1705,Store_VAM!B2:C273,{2}, FALSE),VLOOKUP(E1705,Store_SRP!B2:C110,{2}, FALSE)))</f>
      </c>
      <c r="G1705" s="1">
        <v>19862</v>
      </c>
      <c r="H1705" s="1" t="s">
        <v>466</v>
      </c>
      <c r="I1705" s="10" t="s">
        <v>4510</v>
      </c>
      <c r="J1705" s="1">
        <f>VLOOKUP(G1705,Sku_Consolidated!A2:C957, 3, FALSE)</f>
      </c>
      <c r="K1705" s="10">
        <f>IF(J1705="PACK", I1705, 0)</f>
      </c>
      <c r="L1705" s="10">
        <f>IF(J1705="KG", I1705, I1705 * VLOOKUP(G1705,Sku_Consolidated!A2:U957,21,FALSE))</f>
      </c>
      <c r="M1705" s="10" t="s">
        <v>37</v>
      </c>
      <c r="N1705" s="11" t="s">
        <v>4511</v>
      </c>
      <c r="O1705" s="10" t="s">
        <v>4512</v>
      </c>
      <c r="P1705" s="10">
        <f>N1705 - O1705</f>
      </c>
      <c r="Q1705" s="1">
        <f>VLOOKUP(G1705,Sku_Consolidated!A2:G957,7, FALSE)</f>
      </c>
      <c r="R1705" s="1">
        <f>IF(IFERROR(VLOOKUP(E1705,Store_Showcase!B2:H144,7, FALSE), TRUE)=TRUE, IF(IFERROR(VLOOKUP(E1705,Store_SRP!B2:H110,7, FALSE), TRUE)=TRUE,VLOOKUP(E1705,Store_VAM!B2:H273,7, FALSE),VLOOKUP(E1705,Store_SRP!B2:H110,7, FALSE)), VLOOKUP(E1705,Store_Showcase!B2:H144,7, FALSE))</f>
      </c>
      <c r="S1705" s="1">
        <f>IF(IFERROR(VLOOKUP(E1705,Store_Showcase!B2:I144,8, FALSE), TRUE)=TRUE, IF(IFERROR(VLOOKUP(E1705,Store_SRP!B2:I110,8, FALSE), TRUE)=TRUE,VLOOKUP(E1705,Store_VAM!B2:I273,8, FALSE),VLOOKUP(E1705,Store_SRP!B2:I110,8, FALSE)), VLOOKUP(E1705,Store_Showcase!B2:I144,8, FALSE))</f>
      </c>
      <c r="T1705" s="1">
        <f>VLOOKUP(G1705,Sku_Consolidated!A2:R957,18,FALSE)</f>
      </c>
      <c r="U1705" s="1" t="s">
        <v>4513</v>
      </c>
      <c r="V1705" s="1">
        <f>IF(VLOOKUP(G1705,Sku_Consolidated!A2:S957,19,FALSE)="SHOWCASE", VLOOKUP(E1705,Store_Showcase!B2:L144,11, FALSE), IF(VLOOKUP(G1705,Sku_Consolidated!A2:S957,19,FALSE)="VAM",VLOOKUP(E1705,Store_VAM!B2:L273,11, FALSE),VLOOKUP(E1705,Store_SRP!B2:L110,11, FALSE)))</f>
      </c>
      <c r="W1705" s="1">
        <f>VLOOKUP(G1705,Sku_Consolidated!A2:W957,11,FALSE)</f>
      </c>
      <c r="X1705" s="1">
        <f>VLOOKUP(G1705,Sku_Consolidated!A2:H957,8,FALSE)</f>
      </c>
      <c r="Y1705" s="1">
        <f>VLOOKUP(G1705,Sku_Consolidated!A2:I957,9,FALSE)</f>
      </c>
      <c r="Z1705" s="1" t="s">
        <v>41</v>
      </c>
      <c r="AA1705" s="1">
        <f>VLOOKUP(G1705,Sku_Consolidated!A2:E957,5,FALSE)</f>
      </c>
      <c r="AB1705" s="1">
        <f>IF(VLOOKUP(G1705,Sku_Consolidated!A2:S957,19,FALSE)="SHOWCASE", VLOOKUP(E1705,Store_Showcase!B2:N144,13, FALSE), IF(VLOOKUP(G1705,Sku_Consolidated!A2:S957,19,FALSE)="VAM",VLOOKUP(E1705,Store_VAM!B2:N273,13, FALSE),VLOOKUP(E1705,Store_SRP!B2:N110,13, FALSE)))</f>
      </c>
      <c r="AC1705" s="1">
        <f>IF(IFERROR(AB1705,TRUE)=TRUE, "-","OK")</f>
      </c>
      <c r="AD1705" s="11" t="s">
        <v>37</v>
      </c>
      <c r="AE1705" s="11" t="s">
        <v>37</v>
      </c>
      <c r="AF1705" s="1">
        <f>IF(IFERROR(VLOOKUP(E1705,Store_Showcase!B2:H144,{5}, FALSE), TRUE)=TRUE, IF(IFERROR(VLOOKUP(E1705,Store_SRP!B2:H110,{5}, FALSE), TRUE)=TRUE,VLOOKUP(E1705,Store_VAM!B2:H273,{5}, FALSE),VLOOKUP(E1705,Store_SRP!B2:H110,{5}, FALSE)), VLOOKUP(E1705,Store_Showcase!B2:H144,{5}, FALSE))</f>
      </c>
      <c r="AG1705" s="1">
        <f>IF(IFERROR(VLOOKUP(E1705,Store_Showcase!B2:H144,{6}, FALSE), TRUE)=TRUE, IF(IFERROR(VLOOKUP(E1705,Store_SRP!B2:H110,{6}, FALSE), TRUE)=TRUE,VLOOKUP(E1705,Store_VAM!B2:H273,{6}, FALSE),VLOOKUP(E1705,Store_SRP!B2:H110,{6}, FALSE)), VLOOKUP(E1705,Store_Showcase!B2:H144,{6}, FALSE))</f>
      </c>
      <c r="AH1705" s="1">
        <f>VLOOKUP(G1705,Sku_Consolidated!A2:R957,18,FALSE)</f>
      </c>
      <c r="AI1705" s="1">
        <f>VLOOKUP(G1705,Sku_Consolidated!A2:S957,19,FALSE)</f>
      </c>
      <c r="AJ1705" s="1">
        <f>VLOOKUP(G1705,Sku_Consolidated!A2:T957,20,FALSE)</f>
      </c>
    </row>
    <row r="1706" spans="1:36" x14ac:dyDescent="0.25">
      <c r="A1706" s="1">
        <v>2024</v>
      </c>
      <c r="B1706" s="1" t="s">
        <v>31</v>
      </c>
      <c r="C1706" s="1" t="s">
        <v>32</v>
      </c>
      <c r="D1706" s="1" t="s">
        <v>33</v>
      </c>
      <c r="E1706" s="9" t="s">
        <v>4509</v>
      </c>
      <c r="F1706" s="1">
        <f>IF(VLOOKUP(G1706,Sku_Consolidated!A2:S957,{19},FALSE)="SHOWCASE", VLOOKUP(E1706,Store_Showcase!B2:C144,{2}, FALSE), IF(VLOOKUP(G1706,Sku_Consolidated!A2:S957,{19},FALSE)="VAM",VLOOKUP(E1706,Store_VAM!B2:C273,{2}, FALSE),VLOOKUP(E1706,Store_SRP!B2:C110,{2}, FALSE)))</f>
      </c>
      <c r="G1706" s="1">
        <v>61719</v>
      </c>
      <c r="H1706" s="1" t="s">
        <v>35</v>
      </c>
      <c r="I1706" s="10" t="s">
        <v>4514</v>
      </c>
      <c r="J1706" s="1">
        <f>VLOOKUP(G1706,Sku_Consolidated!A2:C957, 3, FALSE)</f>
      </c>
      <c r="K1706" s="10">
        <f>IF(J1706="PACK", I1706, 0)</f>
      </c>
      <c r="L1706" s="10">
        <f>IF(J1706="KG", I1706, I1706 * VLOOKUP(G1706,Sku_Consolidated!A2:U957,21,FALSE))</f>
      </c>
      <c r="M1706" s="10" t="s">
        <v>37</v>
      </c>
      <c r="N1706" s="11" t="s">
        <v>4515</v>
      </c>
      <c r="O1706" s="10" t="s">
        <v>4516</v>
      </c>
      <c r="P1706" s="10">
        <f>N1706 - O1706</f>
      </c>
      <c r="Q1706" s="1">
        <f>VLOOKUP(G1706,Sku_Consolidated!A2:G957,7, FALSE)</f>
      </c>
      <c r="R1706" s="1">
        <f>IF(IFERROR(VLOOKUP(E1706,Store_Showcase!B2:H144,7, FALSE), TRUE)=TRUE, IF(IFERROR(VLOOKUP(E1706,Store_SRP!B2:H110,7, FALSE), TRUE)=TRUE,VLOOKUP(E1706,Store_VAM!B2:H273,7, FALSE),VLOOKUP(E1706,Store_SRP!B2:H110,7, FALSE)), VLOOKUP(E1706,Store_Showcase!B2:H144,7, FALSE))</f>
      </c>
      <c r="S1706" s="1">
        <f>IF(IFERROR(VLOOKUP(E1706,Store_Showcase!B2:I144,8, FALSE), TRUE)=TRUE, IF(IFERROR(VLOOKUP(E1706,Store_SRP!B2:I110,8, FALSE), TRUE)=TRUE,VLOOKUP(E1706,Store_VAM!B2:I273,8, FALSE),VLOOKUP(E1706,Store_SRP!B2:I110,8, FALSE)), VLOOKUP(E1706,Store_Showcase!B2:I144,8, FALSE))</f>
      </c>
      <c r="T1706" s="1">
        <f>VLOOKUP(G1706,Sku_Consolidated!A2:R957,18,FALSE)</f>
      </c>
      <c r="U1706" s="1" t="s">
        <v>4513</v>
      </c>
      <c r="V1706" s="1">
        <f>IF(VLOOKUP(G1706,Sku_Consolidated!A2:S957,19,FALSE)="SHOWCASE", VLOOKUP(E1706,Store_Showcase!B2:L144,11, FALSE), IF(VLOOKUP(G1706,Sku_Consolidated!A2:S957,19,FALSE)="VAM",VLOOKUP(E1706,Store_VAM!B2:L273,11, FALSE),VLOOKUP(E1706,Store_SRP!B2:L110,11, FALSE)))</f>
      </c>
      <c r="W1706" s="1">
        <f>VLOOKUP(G1706,Sku_Consolidated!A2:W957,11,FALSE)</f>
      </c>
      <c r="X1706" s="1">
        <f>VLOOKUP(G1706,Sku_Consolidated!A2:H957,8,FALSE)</f>
      </c>
      <c r="Y1706" s="1">
        <f>VLOOKUP(G1706,Sku_Consolidated!A2:I957,9,FALSE)</f>
      </c>
      <c r="Z1706" s="1" t="s">
        <v>41</v>
      </c>
      <c r="AA1706" s="1">
        <f>VLOOKUP(G1706,Sku_Consolidated!A2:E957,5,FALSE)</f>
      </c>
      <c r="AB1706" s="1">
        <f>IF(VLOOKUP(G1706,Sku_Consolidated!A2:S957,19,FALSE)="SHOWCASE", VLOOKUP(E1706,Store_Showcase!B2:N144,13, FALSE), IF(VLOOKUP(G1706,Sku_Consolidated!A2:S957,19,FALSE)="VAM",VLOOKUP(E1706,Store_VAM!B2:N273,13, FALSE),VLOOKUP(E1706,Store_SRP!B2:N110,13, FALSE)))</f>
      </c>
      <c r="AC1706" s="1">
        <f>IF(IFERROR(AB1706,TRUE)=TRUE, "-","OK")</f>
      </c>
      <c r="AD1706" s="11" t="s">
        <v>37</v>
      </c>
      <c r="AE1706" s="11" t="s">
        <v>37</v>
      </c>
      <c r="AF1706" s="1">
        <f>IF(IFERROR(VLOOKUP(E1706,Store_Showcase!B2:H144,{5}, FALSE), TRUE)=TRUE, IF(IFERROR(VLOOKUP(E1706,Store_SRP!B2:H110,{5}, FALSE), TRUE)=TRUE,VLOOKUP(E1706,Store_VAM!B2:H273,{5}, FALSE),VLOOKUP(E1706,Store_SRP!B2:H110,{5}, FALSE)), VLOOKUP(E1706,Store_Showcase!B2:H144,{5}, FALSE))</f>
      </c>
      <c r="AG1706" s="1">
        <f>IF(IFERROR(VLOOKUP(E1706,Store_Showcase!B2:H144,{6}, FALSE), TRUE)=TRUE, IF(IFERROR(VLOOKUP(E1706,Store_SRP!B2:H110,{6}, FALSE), TRUE)=TRUE,VLOOKUP(E1706,Store_VAM!B2:H273,{6}, FALSE),VLOOKUP(E1706,Store_SRP!B2:H110,{6}, FALSE)), VLOOKUP(E1706,Store_Showcase!B2:H144,{6}, FALSE))</f>
      </c>
      <c r="AH1706" s="1">
        <f>VLOOKUP(G1706,Sku_Consolidated!A2:R957,18,FALSE)</f>
      </c>
      <c r="AI1706" s="1">
        <f>VLOOKUP(G1706,Sku_Consolidated!A2:S957,19,FALSE)</f>
      </c>
      <c r="AJ1706" s="1">
        <f>VLOOKUP(G1706,Sku_Consolidated!A2:T957,20,FALSE)</f>
      </c>
    </row>
    <row r="1707" spans="1:36" x14ac:dyDescent="0.25">
      <c r="A1707" s="1">
        <v>2024</v>
      </c>
      <c r="B1707" s="1" t="s">
        <v>31</v>
      </c>
      <c r="C1707" s="1" t="s">
        <v>32</v>
      </c>
      <c r="D1707" s="1" t="s">
        <v>33</v>
      </c>
      <c r="E1707" s="9" t="s">
        <v>4509</v>
      </c>
      <c r="F1707" s="1">
        <f>IF(VLOOKUP(G1707,Sku_Consolidated!A2:S957,{19},FALSE)="SHOWCASE", VLOOKUP(E1707,Store_Showcase!B2:C144,{2}, FALSE), IF(VLOOKUP(G1707,Sku_Consolidated!A2:S957,{19},FALSE)="VAM",VLOOKUP(E1707,Store_VAM!B2:C273,{2}, FALSE),VLOOKUP(E1707,Store_SRP!B2:C110,{2}, FALSE)))</f>
      </c>
      <c r="G1707" s="1">
        <v>61733</v>
      </c>
      <c r="H1707" s="1" t="s">
        <v>58</v>
      </c>
      <c r="I1707" s="10" t="s">
        <v>420</v>
      </c>
      <c r="J1707" s="1">
        <f>VLOOKUP(G1707,Sku_Consolidated!A2:C957, 3, FALSE)</f>
      </c>
      <c r="K1707" s="10">
        <f>IF(J1707="PACK", I1707, 0)</f>
      </c>
      <c r="L1707" s="10">
        <f>IF(J1707="KG", I1707, I1707 * VLOOKUP(G1707,Sku_Consolidated!A2:U957,21,FALSE))</f>
      </c>
      <c r="M1707" s="10" t="s">
        <v>37</v>
      </c>
      <c r="N1707" s="11" t="s">
        <v>4517</v>
      </c>
      <c r="O1707" s="10" t="s">
        <v>4518</v>
      </c>
      <c r="P1707" s="10">
        <f>N1707 - O1707</f>
      </c>
      <c r="Q1707" s="1">
        <f>VLOOKUP(G1707,Sku_Consolidated!A2:G957,7, FALSE)</f>
      </c>
      <c r="R1707" s="1">
        <f>IF(IFERROR(VLOOKUP(E1707,Store_Showcase!B2:H144,7, FALSE), TRUE)=TRUE, IF(IFERROR(VLOOKUP(E1707,Store_SRP!B2:H110,7, FALSE), TRUE)=TRUE,VLOOKUP(E1707,Store_VAM!B2:H273,7, FALSE),VLOOKUP(E1707,Store_SRP!B2:H110,7, FALSE)), VLOOKUP(E1707,Store_Showcase!B2:H144,7, FALSE))</f>
      </c>
      <c r="S1707" s="1">
        <f>IF(IFERROR(VLOOKUP(E1707,Store_Showcase!B2:I144,8, FALSE), TRUE)=TRUE, IF(IFERROR(VLOOKUP(E1707,Store_SRP!B2:I110,8, FALSE), TRUE)=TRUE,VLOOKUP(E1707,Store_VAM!B2:I273,8, FALSE),VLOOKUP(E1707,Store_SRP!B2:I110,8, FALSE)), VLOOKUP(E1707,Store_Showcase!B2:I144,8, FALSE))</f>
      </c>
      <c r="T1707" s="1">
        <f>VLOOKUP(G1707,Sku_Consolidated!A2:R957,18,FALSE)</f>
      </c>
      <c r="U1707" s="1" t="s">
        <v>4513</v>
      </c>
      <c r="V1707" s="1">
        <f>IF(VLOOKUP(G1707,Sku_Consolidated!A2:S957,19,FALSE)="SHOWCASE", VLOOKUP(E1707,Store_Showcase!B2:L144,11, FALSE), IF(VLOOKUP(G1707,Sku_Consolidated!A2:S957,19,FALSE)="VAM",VLOOKUP(E1707,Store_VAM!B2:L273,11, FALSE),VLOOKUP(E1707,Store_SRP!B2:L110,11, FALSE)))</f>
      </c>
      <c r="W1707" s="1">
        <f>VLOOKUP(G1707,Sku_Consolidated!A2:W957,11,FALSE)</f>
      </c>
      <c r="X1707" s="1">
        <f>VLOOKUP(G1707,Sku_Consolidated!A2:H957,8,FALSE)</f>
      </c>
      <c r="Y1707" s="1">
        <f>VLOOKUP(G1707,Sku_Consolidated!A2:I957,9,FALSE)</f>
      </c>
      <c r="Z1707" s="1" t="s">
        <v>41</v>
      </c>
      <c r="AA1707" s="1">
        <f>VLOOKUP(G1707,Sku_Consolidated!A2:E957,5,FALSE)</f>
      </c>
      <c r="AB1707" s="1">
        <f>IF(VLOOKUP(G1707,Sku_Consolidated!A2:S957,19,FALSE)="SHOWCASE", VLOOKUP(E1707,Store_Showcase!B2:N144,13, FALSE), IF(VLOOKUP(G1707,Sku_Consolidated!A2:S957,19,FALSE)="VAM",VLOOKUP(E1707,Store_VAM!B2:N273,13, FALSE),VLOOKUP(E1707,Store_SRP!B2:N110,13, FALSE)))</f>
      </c>
      <c r="AC1707" s="1">
        <f>IF(IFERROR(AB1707,TRUE)=TRUE, "-","OK")</f>
      </c>
      <c r="AD1707" s="11" t="s">
        <v>37</v>
      </c>
      <c r="AE1707" s="11" t="s">
        <v>37</v>
      </c>
      <c r="AF1707" s="1">
        <f>IF(IFERROR(VLOOKUP(E1707,Store_Showcase!B2:H144,{5}, FALSE), TRUE)=TRUE, IF(IFERROR(VLOOKUP(E1707,Store_SRP!B2:H110,{5}, FALSE), TRUE)=TRUE,VLOOKUP(E1707,Store_VAM!B2:H273,{5}, FALSE),VLOOKUP(E1707,Store_SRP!B2:H110,{5}, FALSE)), VLOOKUP(E1707,Store_Showcase!B2:H144,{5}, FALSE))</f>
      </c>
      <c r="AG1707" s="1">
        <f>IF(IFERROR(VLOOKUP(E1707,Store_Showcase!B2:H144,{6}, FALSE), TRUE)=TRUE, IF(IFERROR(VLOOKUP(E1707,Store_SRP!B2:H110,{6}, FALSE), TRUE)=TRUE,VLOOKUP(E1707,Store_VAM!B2:H273,{6}, FALSE),VLOOKUP(E1707,Store_SRP!B2:H110,{6}, FALSE)), VLOOKUP(E1707,Store_Showcase!B2:H144,{6}, FALSE))</f>
      </c>
      <c r="AH1707" s="1">
        <f>VLOOKUP(G1707,Sku_Consolidated!A2:R957,18,FALSE)</f>
      </c>
      <c r="AI1707" s="1">
        <f>VLOOKUP(G1707,Sku_Consolidated!A2:S957,19,FALSE)</f>
      </c>
      <c r="AJ1707" s="1">
        <f>VLOOKUP(G1707,Sku_Consolidated!A2:T957,20,FALSE)</f>
      </c>
    </row>
    <row r="1708" spans="1:36" x14ac:dyDescent="0.25">
      <c r="A1708" s="1">
        <v>2024</v>
      </c>
      <c r="B1708" s="1" t="s">
        <v>31</v>
      </c>
      <c r="C1708" s="1" t="s">
        <v>32</v>
      </c>
      <c r="D1708" s="1" t="s">
        <v>33</v>
      </c>
      <c r="E1708" s="9" t="s">
        <v>4509</v>
      </c>
      <c r="F1708" s="1">
        <f>IF(VLOOKUP(G1708,Sku_Consolidated!A2:S957,{19},FALSE)="SHOWCASE", VLOOKUP(E1708,Store_Showcase!B2:C144,{2}, FALSE), IF(VLOOKUP(G1708,Sku_Consolidated!A2:S957,{19},FALSE)="VAM",VLOOKUP(E1708,Store_VAM!B2:C273,{2}, FALSE),VLOOKUP(E1708,Store_SRP!B2:C110,{2}, FALSE)))</f>
      </c>
      <c r="G1708" s="1">
        <v>61735</v>
      </c>
      <c r="H1708" s="1" t="s">
        <v>66</v>
      </c>
      <c r="I1708" s="10" t="s">
        <v>1209</v>
      </c>
      <c r="J1708" s="1">
        <f>VLOOKUP(G1708,Sku_Consolidated!A2:C957, 3, FALSE)</f>
      </c>
      <c r="K1708" s="10">
        <f>IF(J1708="PACK", I1708, 0)</f>
      </c>
      <c r="L1708" s="10">
        <f>IF(J1708="KG", I1708, I1708 * VLOOKUP(G1708,Sku_Consolidated!A2:U957,21,FALSE))</f>
      </c>
      <c r="M1708" s="10" t="s">
        <v>37</v>
      </c>
      <c r="N1708" s="11" t="s">
        <v>4519</v>
      </c>
      <c r="O1708" s="10" t="s">
        <v>4520</v>
      </c>
      <c r="P1708" s="10">
        <f>N1708 - O1708</f>
      </c>
      <c r="Q1708" s="1">
        <f>VLOOKUP(G1708,Sku_Consolidated!A2:G957,7, FALSE)</f>
      </c>
      <c r="R1708" s="1">
        <f>IF(IFERROR(VLOOKUP(E1708,Store_Showcase!B2:H144,7, FALSE), TRUE)=TRUE, IF(IFERROR(VLOOKUP(E1708,Store_SRP!B2:H110,7, FALSE), TRUE)=TRUE,VLOOKUP(E1708,Store_VAM!B2:H273,7, FALSE),VLOOKUP(E1708,Store_SRP!B2:H110,7, FALSE)), VLOOKUP(E1708,Store_Showcase!B2:H144,7, FALSE))</f>
      </c>
      <c r="S1708" s="1">
        <f>IF(IFERROR(VLOOKUP(E1708,Store_Showcase!B2:I144,8, FALSE), TRUE)=TRUE, IF(IFERROR(VLOOKUP(E1708,Store_SRP!B2:I110,8, FALSE), TRUE)=TRUE,VLOOKUP(E1708,Store_VAM!B2:I273,8, FALSE),VLOOKUP(E1708,Store_SRP!B2:I110,8, FALSE)), VLOOKUP(E1708,Store_Showcase!B2:I144,8, FALSE))</f>
      </c>
      <c r="T1708" s="1">
        <f>VLOOKUP(G1708,Sku_Consolidated!A2:R957,18,FALSE)</f>
      </c>
      <c r="U1708" s="1" t="s">
        <v>4513</v>
      </c>
      <c r="V1708" s="1">
        <f>IF(VLOOKUP(G1708,Sku_Consolidated!A2:S957,19,FALSE)="SHOWCASE", VLOOKUP(E1708,Store_Showcase!B2:L144,11, FALSE), IF(VLOOKUP(G1708,Sku_Consolidated!A2:S957,19,FALSE)="VAM",VLOOKUP(E1708,Store_VAM!B2:L273,11, FALSE),VLOOKUP(E1708,Store_SRP!B2:L110,11, FALSE)))</f>
      </c>
      <c r="W1708" s="1">
        <f>VLOOKUP(G1708,Sku_Consolidated!A2:W957,11,FALSE)</f>
      </c>
      <c r="X1708" s="1">
        <f>VLOOKUP(G1708,Sku_Consolidated!A2:H957,8,FALSE)</f>
      </c>
      <c r="Y1708" s="1">
        <f>VLOOKUP(G1708,Sku_Consolidated!A2:I957,9,FALSE)</f>
      </c>
      <c r="Z1708" s="1" t="s">
        <v>41</v>
      </c>
      <c r="AA1708" s="1">
        <f>VLOOKUP(G1708,Sku_Consolidated!A2:E957,5,FALSE)</f>
      </c>
      <c r="AB1708" s="1">
        <f>IF(VLOOKUP(G1708,Sku_Consolidated!A2:S957,19,FALSE)="SHOWCASE", VLOOKUP(E1708,Store_Showcase!B2:N144,13, FALSE), IF(VLOOKUP(G1708,Sku_Consolidated!A2:S957,19,FALSE)="VAM",VLOOKUP(E1708,Store_VAM!B2:N273,13, FALSE),VLOOKUP(E1708,Store_SRP!B2:N110,13, FALSE)))</f>
      </c>
      <c r="AC1708" s="1">
        <f>IF(IFERROR(AB1708,TRUE)=TRUE, "-","OK")</f>
      </c>
      <c r="AD1708" s="11" t="s">
        <v>37</v>
      </c>
      <c r="AE1708" s="11" t="s">
        <v>37</v>
      </c>
      <c r="AF1708" s="1">
        <f>IF(IFERROR(VLOOKUP(E1708,Store_Showcase!B2:H144,{5}, FALSE), TRUE)=TRUE, IF(IFERROR(VLOOKUP(E1708,Store_SRP!B2:H110,{5}, FALSE), TRUE)=TRUE,VLOOKUP(E1708,Store_VAM!B2:H273,{5}, FALSE),VLOOKUP(E1708,Store_SRP!B2:H110,{5}, FALSE)), VLOOKUP(E1708,Store_Showcase!B2:H144,{5}, FALSE))</f>
      </c>
      <c r="AG1708" s="1">
        <f>IF(IFERROR(VLOOKUP(E1708,Store_Showcase!B2:H144,{6}, FALSE), TRUE)=TRUE, IF(IFERROR(VLOOKUP(E1708,Store_SRP!B2:H110,{6}, FALSE), TRUE)=TRUE,VLOOKUP(E1708,Store_VAM!B2:H273,{6}, FALSE),VLOOKUP(E1708,Store_SRP!B2:H110,{6}, FALSE)), VLOOKUP(E1708,Store_Showcase!B2:H144,{6}, FALSE))</f>
      </c>
      <c r="AH1708" s="1">
        <f>VLOOKUP(G1708,Sku_Consolidated!A2:R957,18,FALSE)</f>
      </c>
      <c r="AI1708" s="1">
        <f>VLOOKUP(G1708,Sku_Consolidated!A2:S957,19,FALSE)</f>
      </c>
      <c r="AJ1708" s="1">
        <f>VLOOKUP(G1708,Sku_Consolidated!A2:T957,20,FALSE)</f>
      </c>
    </row>
    <row r="1709" spans="1:36" x14ac:dyDescent="0.25">
      <c r="A1709" s="1">
        <v>2024</v>
      </c>
      <c r="B1709" s="1" t="s">
        <v>31</v>
      </c>
      <c r="C1709" s="1" t="s">
        <v>32</v>
      </c>
      <c r="D1709" s="1" t="s">
        <v>33</v>
      </c>
      <c r="E1709" s="9" t="s">
        <v>4509</v>
      </c>
      <c r="F1709" s="1">
        <f>IF(VLOOKUP(G1709,Sku_Consolidated!A2:S957,{19},FALSE)="SHOWCASE", VLOOKUP(E1709,Store_Showcase!B2:C144,{2}, FALSE), IF(VLOOKUP(G1709,Sku_Consolidated!A2:S957,{19},FALSE)="VAM",VLOOKUP(E1709,Store_VAM!B2:C273,{2}, FALSE),VLOOKUP(E1709,Store_SRP!B2:C110,{2}, FALSE)))</f>
      </c>
      <c r="G1709" s="1">
        <v>61744</v>
      </c>
      <c r="H1709" s="1" t="s">
        <v>82</v>
      </c>
      <c r="I1709" s="10" t="s">
        <v>2051</v>
      </c>
      <c r="J1709" s="1">
        <f>VLOOKUP(G1709,Sku_Consolidated!A2:C957, 3, FALSE)</f>
      </c>
      <c r="K1709" s="10">
        <f>IF(J1709="PACK", I1709, 0)</f>
      </c>
      <c r="L1709" s="10">
        <f>IF(J1709="KG", I1709, I1709 * VLOOKUP(G1709,Sku_Consolidated!A2:U957,21,FALSE))</f>
      </c>
      <c r="M1709" s="10" t="s">
        <v>37</v>
      </c>
      <c r="N1709" s="11" t="s">
        <v>4521</v>
      </c>
      <c r="O1709" s="10" t="s">
        <v>4522</v>
      </c>
      <c r="P1709" s="10">
        <f>N1709 - O1709</f>
      </c>
      <c r="Q1709" s="1">
        <f>VLOOKUP(G1709,Sku_Consolidated!A2:G957,7, FALSE)</f>
      </c>
      <c r="R1709" s="1">
        <f>IF(IFERROR(VLOOKUP(E1709,Store_Showcase!B2:H144,7, FALSE), TRUE)=TRUE, IF(IFERROR(VLOOKUP(E1709,Store_SRP!B2:H110,7, FALSE), TRUE)=TRUE,VLOOKUP(E1709,Store_VAM!B2:H273,7, FALSE),VLOOKUP(E1709,Store_SRP!B2:H110,7, FALSE)), VLOOKUP(E1709,Store_Showcase!B2:H144,7, FALSE))</f>
      </c>
      <c r="S1709" s="1">
        <f>IF(IFERROR(VLOOKUP(E1709,Store_Showcase!B2:I144,8, FALSE), TRUE)=TRUE, IF(IFERROR(VLOOKUP(E1709,Store_SRP!B2:I110,8, FALSE), TRUE)=TRUE,VLOOKUP(E1709,Store_VAM!B2:I273,8, FALSE),VLOOKUP(E1709,Store_SRP!B2:I110,8, FALSE)), VLOOKUP(E1709,Store_Showcase!B2:I144,8, FALSE))</f>
      </c>
      <c r="T1709" s="1">
        <f>VLOOKUP(G1709,Sku_Consolidated!A2:R957,18,FALSE)</f>
      </c>
      <c r="U1709" s="1" t="s">
        <v>4513</v>
      </c>
      <c r="V1709" s="1">
        <f>IF(VLOOKUP(G1709,Sku_Consolidated!A2:S957,19,FALSE)="SHOWCASE", VLOOKUP(E1709,Store_Showcase!B2:L144,11, FALSE), IF(VLOOKUP(G1709,Sku_Consolidated!A2:S957,19,FALSE)="VAM",VLOOKUP(E1709,Store_VAM!B2:L273,11, FALSE),VLOOKUP(E1709,Store_SRP!B2:L110,11, FALSE)))</f>
      </c>
      <c r="W1709" s="1">
        <f>VLOOKUP(G1709,Sku_Consolidated!A2:W957,11,FALSE)</f>
      </c>
      <c r="X1709" s="1">
        <f>VLOOKUP(G1709,Sku_Consolidated!A2:H957,8,FALSE)</f>
      </c>
      <c r="Y1709" s="1">
        <f>VLOOKUP(G1709,Sku_Consolidated!A2:I957,9,FALSE)</f>
      </c>
      <c r="Z1709" s="1" t="s">
        <v>41</v>
      </c>
      <c r="AA1709" s="1">
        <f>VLOOKUP(G1709,Sku_Consolidated!A2:E957,5,FALSE)</f>
      </c>
      <c r="AB1709" s="1">
        <f>IF(VLOOKUP(G1709,Sku_Consolidated!A2:S957,19,FALSE)="SHOWCASE", VLOOKUP(E1709,Store_Showcase!B2:N144,13, FALSE), IF(VLOOKUP(G1709,Sku_Consolidated!A2:S957,19,FALSE)="VAM",VLOOKUP(E1709,Store_VAM!B2:N273,13, FALSE),VLOOKUP(E1709,Store_SRP!B2:N110,13, FALSE)))</f>
      </c>
      <c r="AC1709" s="1">
        <f>IF(IFERROR(AB1709,TRUE)=TRUE, "-","OK")</f>
      </c>
      <c r="AD1709" s="11" t="s">
        <v>37</v>
      </c>
      <c r="AE1709" s="11" t="s">
        <v>37</v>
      </c>
      <c r="AF1709" s="1">
        <f>IF(IFERROR(VLOOKUP(E1709,Store_Showcase!B2:H144,{5}, FALSE), TRUE)=TRUE, IF(IFERROR(VLOOKUP(E1709,Store_SRP!B2:H110,{5}, FALSE), TRUE)=TRUE,VLOOKUP(E1709,Store_VAM!B2:H273,{5}, FALSE),VLOOKUP(E1709,Store_SRP!B2:H110,{5}, FALSE)), VLOOKUP(E1709,Store_Showcase!B2:H144,{5}, FALSE))</f>
      </c>
      <c r="AG1709" s="1">
        <f>IF(IFERROR(VLOOKUP(E1709,Store_Showcase!B2:H144,{6}, FALSE), TRUE)=TRUE, IF(IFERROR(VLOOKUP(E1709,Store_SRP!B2:H110,{6}, FALSE), TRUE)=TRUE,VLOOKUP(E1709,Store_VAM!B2:H273,{6}, FALSE),VLOOKUP(E1709,Store_SRP!B2:H110,{6}, FALSE)), VLOOKUP(E1709,Store_Showcase!B2:H144,{6}, FALSE))</f>
      </c>
      <c r="AH1709" s="1">
        <f>VLOOKUP(G1709,Sku_Consolidated!A2:R957,18,FALSE)</f>
      </c>
      <c r="AI1709" s="1">
        <f>VLOOKUP(G1709,Sku_Consolidated!A2:S957,19,FALSE)</f>
      </c>
      <c r="AJ1709" s="1">
        <f>VLOOKUP(G1709,Sku_Consolidated!A2:T957,20,FALSE)</f>
      </c>
    </row>
    <row r="1710" spans="1:36" x14ac:dyDescent="0.25">
      <c r="A1710" s="1">
        <v>2024</v>
      </c>
      <c r="B1710" s="1" t="s">
        <v>31</v>
      </c>
      <c r="C1710" s="1" t="s">
        <v>32</v>
      </c>
      <c r="D1710" s="1" t="s">
        <v>33</v>
      </c>
      <c r="E1710" s="9" t="s">
        <v>4509</v>
      </c>
      <c r="F1710" s="1">
        <f>IF(VLOOKUP(G1710,Sku_Consolidated!A2:S957,{19},FALSE)="SHOWCASE", VLOOKUP(E1710,Store_Showcase!B2:C144,{2}, FALSE), IF(VLOOKUP(G1710,Sku_Consolidated!A2:S957,{19},FALSE)="VAM",VLOOKUP(E1710,Store_VAM!B2:C273,{2}, FALSE),VLOOKUP(E1710,Store_SRP!B2:C110,{2}, FALSE)))</f>
      </c>
      <c r="G1710" s="1">
        <v>61755</v>
      </c>
      <c r="H1710" s="1" t="s">
        <v>86</v>
      </c>
      <c r="I1710" s="10" t="s">
        <v>3858</v>
      </c>
      <c r="J1710" s="1">
        <f>VLOOKUP(G1710,Sku_Consolidated!A2:C957, 3, FALSE)</f>
      </c>
      <c r="K1710" s="10">
        <f>IF(J1710="PACK", I1710, 0)</f>
      </c>
      <c r="L1710" s="10">
        <f>IF(J1710="KG", I1710, I1710 * VLOOKUP(G1710,Sku_Consolidated!A2:U957,21,FALSE))</f>
      </c>
      <c r="M1710" s="10" t="s">
        <v>37</v>
      </c>
      <c r="N1710" s="11" t="s">
        <v>4523</v>
      </c>
      <c r="O1710" s="10" t="s">
        <v>4524</v>
      </c>
      <c r="P1710" s="10">
        <f>N1710 - O1710</f>
      </c>
      <c r="Q1710" s="1">
        <f>VLOOKUP(G1710,Sku_Consolidated!A2:G957,7, FALSE)</f>
      </c>
      <c r="R1710" s="1">
        <f>IF(IFERROR(VLOOKUP(E1710,Store_Showcase!B2:H144,7, FALSE), TRUE)=TRUE, IF(IFERROR(VLOOKUP(E1710,Store_SRP!B2:H110,7, FALSE), TRUE)=TRUE,VLOOKUP(E1710,Store_VAM!B2:H273,7, FALSE),VLOOKUP(E1710,Store_SRP!B2:H110,7, FALSE)), VLOOKUP(E1710,Store_Showcase!B2:H144,7, FALSE))</f>
      </c>
      <c r="S1710" s="1">
        <f>IF(IFERROR(VLOOKUP(E1710,Store_Showcase!B2:I144,8, FALSE), TRUE)=TRUE, IF(IFERROR(VLOOKUP(E1710,Store_SRP!B2:I110,8, FALSE), TRUE)=TRUE,VLOOKUP(E1710,Store_VAM!B2:I273,8, FALSE),VLOOKUP(E1710,Store_SRP!B2:I110,8, FALSE)), VLOOKUP(E1710,Store_Showcase!B2:I144,8, FALSE))</f>
      </c>
      <c r="T1710" s="1">
        <f>VLOOKUP(G1710,Sku_Consolidated!A2:R957,18,FALSE)</f>
      </c>
      <c r="U1710" s="1" t="s">
        <v>4513</v>
      </c>
      <c r="V1710" s="1">
        <f>IF(VLOOKUP(G1710,Sku_Consolidated!A2:S957,19,FALSE)="SHOWCASE", VLOOKUP(E1710,Store_Showcase!B2:L144,11, FALSE), IF(VLOOKUP(G1710,Sku_Consolidated!A2:S957,19,FALSE)="VAM",VLOOKUP(E1710,Store_VAM!B2:L273,11, FALSE),VLOOKUP(E1710,Store_SRP!B2:L110,11, FALSE)))</f>
      </c>
      <c r="W1710" s="1">
        <f>VLOOKUP(G1710,Sku_Consolidated!A2:W957,11,FALSE)</f>
      </c>
      <c r="X1710" s="1">
        <f>VLOOKUP(G1710,Sku_Consolidated!A2:H957,8,FALSE)</f>
      </c>
      <c r="Y1710" s="1">
        <f>VLOOKUP(G1710,Sku_Consolidated!A2:I957,9,FALSE)</f>
      </c>
      <c r="Z1710" s="1" t="s">
        <v>41</v>
      </c>
      <c r="AA1710" s="1">
        <f>VLOOKUP(G1710,Sku_Consolidated!A2:E957,5,FALSE)</f>
      </c>
      <c r="AB1710" s="1">
        <f>IF(VLOOKUP(G1710,Sku_Consolidated!A2:S957,19,FALSE)="SHOWCASE", VLOOKUP(E1710,Store_Showcase!B2:N144,13, FALSE), IF(VLOOKUP(G1710,Sku_Consolidated!A2:S957,19,FALSE)="VAM",VLOOKUP(E1710,Store_VAM!B2:N273,13, FALSE),VLOOKUP(E1710,Store_SRP!B2:N110,13, FALSE)))</f>
      </c>
      <c r="AC1710" s="1">
        <f>IF(IFERROR(AB1710,TRUE)=TRUE, "-","OK")</f>
      </c>
      <c r="AD1710" s="11" t="s">
        <v>37</v>
      </c>
      <c r="AE1710" s="11" t="s">
        <v>37</v>
      </c>
      <c r="AF1710" s="1">
        <f>IF(IFERROR(VLOOKUP(E1710,Store_Showcase!B2:H144,{5}, FALSE), TRUE)=TRUE, IF(IFERROR(VLOOKUP(E1710,Store_SRP!B2:H110,{5}, FALSE), TRUE)=TRUE,VLOOKUP(E1710,Store_VAM!B2:H273,{5}, FALSE),VLOOKUP(E1710,Store_SRP!B2:H110,{5}, FALSE)), VLOOKUP(E1710,Store_Showcase!B2:H144,{5}, FALSE))</f>
      </c>
      <c r="AG1710" s="1">
        <f>IF(IFERROR(VLOOKUP(E1710,Store_Showcase!B2:H144,{6}, FALSE), TRUE)=TRUE, IF(IFERROR(VLOOKUP(E1710,Store_SRP!B2:H110,{6}, FALSE), TRUE)=TRUE,VLOOKUP(E1710,Store_VAM!B2:H273,{6}, FALSE),VLOOKUP(E1710,Store_SRP!B2:H110,{6}, FALSE)), VLOOKUP(E1710,Store_Showcase!B2:H144,{6}, FALSE))</f>
      </c>
      <c r="AH1710" s="1">
        <f>VLOOKUP(G1710,Sku_Consolidated!A2:R957,18,FALSE)</f>
      </c>
      <c r="AI1710" s="1">
        <f>VLOOKUP(G1710,Sku_Consolidated!A2:S957,19,FALSE)</f>
      </c>
      <c r="AJ1710" s="1">
        <f>VLOOKUP(G1710,Sku_Consolidated!A2:T957,20,FALSE)</f>
      </c>
    </row>
    <row r="1711" spans="1:36" x14ac:dyDescent="0.25">
      <c r="A1711" s="1">
        <v>2024</v>
      </c>
      <c r="B1711" s="1" t="s">
        <v>31</v>
      </c>
      <c r="C1711" s="1" t="s">
        <v>32</v>
      </c>
      <c r="D1711" s="1" t="s">
        <v>33</v>
      </c>
      <c r="E1711" s="9" t="s">
        <v>4509</v>
      </c>
      <c r="F1711" s="1">
        <f>IF(VLOOKUP(G1711,Sku_Consolidated!A2:S957,{19},FALSE)="SHOWCASE", VLOOKUP(E1711,Store_Showcase!B2:C144,{2}, FALSE), IF(VLOOKUP(G1711,Sku_Consolidated!A2:S957,{19},FALSE)="VAM",VLOOKUP(E1711,Store_VAM!B2:C273,{2}, FALSE),VLOOKUP(E1711,Store_SRP!B2:C110,{2}, FALSE)))</f>
      </c>
      <c r="G1711" s="1">
        <v>61759</v>
      </c>
      <c r="H1711" s="1" t="s">
        <v>94</v>
      </c>
      <c r="I1711" s="10" t="s">
        <v>4525</v>
      </c>
      <c r="J1711" s="1">
        <f>VLOOKUP(G1711,Sku_Consolidated!A2:C957, 3, FALSE)</f>
      </c>
      <c r="K1711" s="10">
        <f>IF(J1711="PACK", I1711, 0)</f>
      </c>
      <c r="L1711" s="10">
        <f>IF(J1711="KG", I1711, I1711 * VLOOKUP(G1711,Sku_Consolidated!A2:U957,21,FALSE))</f>
      </c>
      <c r="M1711" s="10" t="s">
        <v>37</v>
      </c>
      <c r="N1711" s="11" t="s">
        <v>4526</v>
      </c>
      <c r="O1711" s="10" t="s">
        <v>4527</v>
      </c>
      <c r="P1711" s="10">
        <f>N1711 - O1711</f>
      </c>
      <c r="Q1711" s="1">
        <f>VLOOKUP(G1711,Sku_Consolidated!A2:G957,7, FALSE)</f>
      </c>
      <c r="R1711" s="1">
        <f>IF(IFERROR(VLOOKUP(E1711,Store_Showcase!B2:H144,7, FALSE), TRUE)=TRUE, IF(IFERROR(VLOOKUP(E1711,Store_SRP!B2:H110,7, FALSE), TRUE)=TRUE,VLOOKUP(E1711,Store_VAM!B2:H273,7, FALSE),VLOOKUP(E1711,Store_SRP!B2:H110,7, FALSE)), VLOOKUP(E1711,Store_Showcase!B2:H144,7, FALSE))</f>
      </c>
      <c r="S1711" s="1">
        <f>IF(IFERROR(VLOOKUP(E1711,Store_Showcase!B2:I144,8, FALSE), TRUE)=TRUE, IF(IFERROR(VLOOKUP(E1711,Store_SRP!B2:I110,8, FALSE), TRUE)=TRUE,VLOOKUP(E1711,Store_VAM!B2:I273,8, FALSE),VLOOKUP(E1711,Store_SRP!B2:I110,8, FALSE)), VLOOKUP(E1711,Store_Showcase!B2:I144,8, FALSE))</f>
      </c>
      <c r="T1711" s="1">
        <f>VLOOKUP(G1711,Sku_Consolidated!A2:R957,18,FALSE)</f>
      </c>
      <c r="U1711" s="1" t="s">
        <v>4513</v>
      </c>
      <c r="V1711" s="1">
        <f>IF(VLOOKUP(G1711,Sku_Consolidated!A2:S957,19,FALSE)="SHOWCASE", VLOOKUP(E1711,Store_Showcase!B2:L144,11, FALSE), IF(VLOOKUP(G1711,Sku_Consolidated!A2:S957,19,FALSE)="VAM",VLOOKUP(E1711,Store_VAM!B2:L273,11, FALSE),VLOOKUP(E1711,Store_SRP!B2:L110,11, FALSE)))</f>
      </c>
      <c r="W1711" s="1">
        <f>VLOOKUP(G1711,Sku_Consolidated!A2:W957,11,FALSE)</f>
      </c>
      <c r="X1711" s="1">
        <f>VLOOKUP(G1711,Sku_Consolidated!A2:H957,8,FALSE)</f>
      </c>
      <c r="Y1711" s="1">
        <f>VLOOKUP(G1711,Sku_Consolidated!A2:I957,9,FALSE)</f>
      </c>
      <c r="Z1711" s="1" t="s">
        <v>41</v>
      </c>
      <c r="AA1711" s="1">
        <f>VLOOKUP(G1711,Sku_Consolidated!A2:E957,5,FALSE)</f>
      </c>
      <c r="AB1711" s="1">
        <f>IF(VLOOKUP(G1711,Sku_Consolidated!A2:S957,19,FALSE)="SHOWCASE", VLOOKUP(E1711,Store_Showcase!B2:N144,13, FALSE), IF(VLOOKUP(G1711,Sku_Consolidated!A2:S957,19,FALSE)="VAM",VLOOKUP(E1711,Store_VAM!B2:N273,13, FALSE),VLOOKUP(E1711,Store_SRP!B2:N110,13, FALSE)))</f>
      </c>
      <c r="AC1711" s="1">
        <f>IF(IFERROR(AB1711,TRUE)=TRUE, "-","OK")</f>
      </c>
      <c r="AD1711" s="11" t="s">
        <v>37</v>
      </c>
      <c r="AE1711" s="11" t="s">
        <v>37</v>
      </c>
      <c r="AF1711" s="1">
        <f>IF(IFERROR(VLOOKUP(E1711,Store_Showcase!B2:H144,{5}, FALSE), TRUE)=TRUE, IF(IFERROR(VLOOKUP(E1711,Store_SRP!B2:H110,{5}, FALSE), TRUE)=TRUE,VLOOKUP(E1711,Store_VAM!B2:H273,{5}, FALSE),VLOOKUP(E1711,Store_SRP!B2:H110,{5}, FALSE)), VLOOKUP(E1711,Store_Showcase!B2:H144,{5}, FALSE))</f>
      </c>
      <c r="AG1711" s="1">
        <f>IF(IFERROR(VLOOKUP(E1711,Store_Showcase!B2:H144,{6}, FALSE), TRUE)=TRUE, IF(IFERROR(VLOOKUP(E1711,Store_SRP!B2:H110,{6}, FALSE), TRUE)=TRUE,VLOOKUP(E1711,Store_VAM!B2:H273,{6}, FALSE),VLOOKUP(E1711,Store_SRP!B2:H110,{6}, FALSE)), VLOOKUP(E1711,Store_Showcase!B2:H144,{6}, FALSE))</f>
      </c>
      <c r="AH1711" s="1">
        <f>VLOOKUP(G1711,Sku_Consolidated!A2:R957,18,FALSE)</f>
      </c>
      <c r="AI1711" s="1">
        <f>VLOOKUP(G1711,Sku_Consolidated!A2:S957,19,FALSE)</f>
      </c>
      <c r="AJ1711" s="1">
        <f>VLOOKUP(G1711,Sku_Consolidated!A2:T957,20,FALSE)</f>
      </c>
    </row>
    <row r="1712" spans="1:36" x14ac:dyDescent="0.25">
      <c r="A1712" s="1">
        <v>2024</v>
      </c>
      <c r="B1712" s="1" t="s">
        <v>31</v>
      </c>
      <c r="C1712" s="1" t="s">
        <v>32</v>
      </c>
      <c r="D1712" s="1" t="s">
        <v>33</v>
      </c>
      <c r="E1712" s="9" t="s">
        <v>4509</v>
      </c>
      <c r="F1712" s="1">
        <f>IF(VLOOKUP(G1712,Sku_Consolidated!A2:S957,{19},FALSE)="SHOWCASE", VLOOKUP(E1712,Store_Showcase!B2:C144,{2}, FALSE), IF(VLOOKUP(G1712,Sku_Consolidated!A2:S957,{19},FALSE)="VAM",VLOOKUP(E1712,Store_VAM!B2:C273,{2}, FALSE),VLOOKUP(E1712,Store_SRP!B2:C110,{2}, FALSE)))</f>
      </c>
      <c r="G1712" s="1">
        <v>61781</v>
      </c>
      <c r="H1712" s="1" t="s">
        <v>102</v>
      </c>
      <c r="I1712" s="10" t="s">
        <v>4528</v>
      </c>
      <c r="J1712" s="1">
        <f>VLOOKUP(G1712,Sku_Consolidated!A2:C957, 3, FALSE)</f>
      </c>
      <c r="K1712" s="10">
        <f>IF(J1712="PACK", I1712, 0)</f>
      </c>
      <c r="L1712" s="10">
        <f>IF(J1712="KG", I1712, I1712 * VLOOKUP(G1712,Sku_Consolidated!A2:U957,21,FALSE))</f>
      </c>
      <c r="M1712" s="10" t="s">
        <v>37</v>
      </c>
      <c r="N1712" s="11" t="s">
        <v>4529</v>
      </c>
      <c r="O1712" s="10" t="s">
        <v>4530</v>
      </c>
      <c r="P1712" s="10">
        <f>N1712 - O1712</f>
      </c>
      <c r="Q1712" s="1">
        <f>VLOOKUP(G1712,Sku_Consolidated!A2:G957,7, FALSE)</f>
      </c>
      <c r="R1712" s="1">
        <f>IF(IFERROR(VLOOKUP(E1712,Store_Showcase!B2:H144,7, FALSE), TRUE)=TRUE, IF(IFERROR(VLOOKUP(E1712,Store_SRP!B2:H110,7, FALSE), TRUE)=TRUE,VLOOKUP(E1712,Store_VAM!B2:H273,7, FALSE),VLOOKUP(E1712,Store_SRP!B2:H110,7, FALSE)), VLOOKUP(E1712,Store_Showcase!B2:H144,7, FALSE))</f>
      </c>
      <c r="S1712" s="1">
        <f>IF(IFERROR(VLOOKUP(E1712,Store_Showcase!B2:I144,8, FALSE), TRUE)=TRUE, IF(IFERROR(VLOOKUP(E1712,Store_SRP!B2:I110,8, FALSE), TRUE)=TRUE,VLOOKUP(E1712,Store_VAM!B2:I273,8, FALSE),VLOOKUP(E1712,Store_SRP!B2:I110,8, FALSE)), VLOOKUP(E1712,Store_Showcase!B2:I144,8, FALSE))</f>
      </c>
      <c r="T1712" s="1">
        <f>VLOOKUP(G1712,Sku_Consolidated!A2:R957,18,FALSE)</f>
      </c>
      <c r="U1712" s="1" t="s">
        <v>4513</v>
      </c>
      <c r="V1712" s="1">
        <f>IF(VLOOKUP(G1712,Sku_Consolidated!A2:S957,19,FALSE)="SHOWCASE", VLOOKUP(E1712,Store_Showcase!B2:L144,11, FALSE), IF(VLOOKUP(G1712,Sku_Consolidated!A2:S957,19,FALSE)="VAM",VLOOKUP(E1712,Store_VAM!B2:L273,11, FALSE),VLOOKUP(E1712,Store_SRP!B2:L110,11, FALSE)))</f>
      </c>
      <c r="W1712" s="1">
        <f>VLOOKUP(G1712,Sku_Consolidated!A2:W957,11,FALSE)</f>
      </c>
      <c r="X1712" s="1">
        <f>VLOOKUP(G1712,Sku_Consolidated!A2:H957,8,FALSE)</f>
      </c>
      <c r="Y1712" s="1">
        <f>VLOOKUP(G1712,Sku_Consolidated!A2:I957,9,FALSE)</f>
      </c>
      <c r="Z1712" s="1" t="s">
        <v>41</v>
      </c>
      <c r="AA1712" s="1">
        <f>VLOOKUP(G1712,Sku_Consolidated!A2:E957,5,FALSE)</f>
      </c>
      <c r="AB1712" s="1">
        <f>IF(VLOOKUP(G1712,Sku_Consolidated!A2:S957,19,FALSE)="SHOWCASE", VLOOKUP(E1712,Store_Showcase!B2:N144,13, FALSE), IF(VLOOKUP(G1712,Sku_Consolidated!A2:S957,19,FALSE)="VAM",VLOOKUP(E1712,Store_VAM!B2:N273,13, FALSE),VLOOKUP(E1712,Store_SRP!B2:N110,13, FALSE)))</f>
      </c>
      <c r="AC1712" s="1">
        <f>IF(IFERROR(AB1712,TRUE)=TRUE, "-","OK")</f>
      </c>
      <c r="AD1712" s="11" t="s">
        <v>37</v>
      </c>
      <c r="AE1712" s="11" t="s">
        <v>37</v>
      </c>
      <c r="AF1712" s="1">
        <f>IF(IFERROR(VLOOKUP(E1712,Store_Showcase!B2:H144,{5}, FALSE), TRUE)=TRUE, IF(IFERROR(VLOOKUP(E1712,Store_SRP!B2:H110,{5}, FALSE), TRUE)=TRUE,VLOOKUP(E1712,Store_VAM!B2:H273,{5}, FALSE),VLOOKUP(E1712,Store_SRP!B2:H110,{5}, FALSE)), VLOOKUP(E1712,Store_Showcase!B2:H144,{5}, FALSE))</f>
      </c>
      <c r="AG1712" s="1">
        <f>IF(IFERROR(VLOOKUP(E1712,Store_Showcase!B2:H144,{6}, FALSE), TRUE)=TRUE, IF(IFERROR(VLOOKUP(E1712,Store_SRP!B2:H110,{6}, FALSE), TRUE)=TRUE,VLOOKUP(E1712,Store_VAM!B2:H273,{6}, FALSE),VLOOKUP(E1712,Store_SRP!B2:H110,{6}, FALSE)), VLOOKUP(E1712,Store_Showcase!B2:H144,{6}, FALSE))</f>
      </c>
      <c r="AH1712" s="1">
        <f>VLOOKUP(G1712,Sku_Consolidated!A2:R957,18,FALSE)</f>
      </c>
      <c r="AI1712" s="1">
        <f>VLOOKUP(G1712,Sku_Consolidated!A2:S957,19,FALSE)</f>
      </c>
      <c r="AJ1712" s="1">
        <f>VLOOKUP(G1712,Sku_Consolidated!A2:T957,20,FALSE)</f>
      </c>
    </row>
    <row r="1713" spans="1:36" x14ac:dyDescent="0.25">
      <c r="A1713" s="1">
        <v>2024</v>
      </c>
      <c r="B1713" s="1" t="s">
        <v>31</v>
      </c>
      <c r="C1713" s="1" t="s">
        <v>32</v>
      </c>
      <c r="D1713" s="1" t="s">
        <v>33</v>
      </c>
      <c r="E1713" s="9" t="s">
        <v>4509</v>
      </c>
      <c r="F1713" s="1">
        <f>IF(VLOOKUP(G1713,Sku_Consolidated!A2:S957,{19},FALSE)="SHOWCASE", VLOOKUP(E1713,Store_Showcase!B2:C144,{2}, FALSE), IF(VLOOKUP(G1713,Sku_Consolidated!A2:S957,{19},FALSE)="VAM",VLOOKUP(E1713,Store_VAM!B2:C273,{2}, FALSE),VLOOKUP(E1713,Store_SRP!B2:C110,{2}, FALSE)))</f>
      </c>
      <c r="G1713" s="1">
        <v>61833</v>
      </c>
      <c r="H1713" s="1" t="s">
        <v>118</v>
      </c>
      <c r="I1713" s="10" t="s">
        <v>155</v>
      </c>
      <c r="J1713" s="1">
        <f>VLOOKUP(G1713,Sku_Consolidated!A2:C957, 3, FALSE)</f>
      </c>
      <c r="K1713" s="10">
        <f>IF(J1713="PACK", I1713, 0)</f>
      </c>
      <c r="L1713" s="10">
        <f>IF(J1713="KG", I1713, I1713 * VLOOKUP(G1713,Sku_Consolidated!A2:U957,21,FALSE))</f>
      </c>
      <c r="M1713" s="10" t="s">
        <v>37</v>
      </c>
      <c r="N1713" s="11" t="s">
        <v>4531</v>
      </c>
      <c r="O1713" s="10" t="s">
        <v>4532</v>
      </c>
      <c r="P1713" s="10">
        <f>N1713 - O1713</f>
      </c>
      <c r="Q1713" s="1">
        <f>VLOOKUP(G1713,Sku_Consolidated!A2:G957,7, FALSE)</f>
      </c>
      <c r="R1713" s="1">
        <f>IF(IFERROR(VLOOKUP(E1713,Store_Showcase!B2:H144,7, FALSE), TRUE)=TRUE, IF(IFERROR(VLOOKUP(E1713,Store_SRP!B2:H110,7, FALSE), TRUE)=TRUE,VLOOKUP(E1713,Store_VAM!B2:H273,7, FALSE),VLOOKUP(E1713,Store_SRP!B2:H110,7, FALSE)), VLOOKUP(E1713,Store_Showcase!B2:H144,7, FALSE))</f>
      </c>
      <c r="S1713" s="1">
        <f>IF(IFERROR(VLOOKUP(E1713,Store_Showcase!B2:I144,8, FALSE), TRUE)=TRUE, IF(IFERROR(VLOOKUP(E1713,Store_SRP!B2:I110,8, FALSE), TRUE)=TRUE,VLOOKUP(E1713,Store_VAM!B2:I273,8, FALSE),VLOOKUP(E1713,Store_SRP!B2:I110,8, FALSE)), VLOOKUP(E1713,Store_Showcase!B2:I144,8, FALSE))</f>
      </c>
      <c r="T1713" s="1">
        <f>VLOOKUP(G1713,Sku_Consolidated!A2:R957,18,FALSE)</f>
      </c>
      <c r="U1713" s="1" t="s">
        <v>4513</v>
      </c>
      <c r="V1713" s="1">
        <f>IF(VLOOKUP(G1713,Sku_Consolidated!A2:S957,19,FALSE)="SHOWCASE", VLOOKUP(E1713,Store_Showcase!B2:L144,11, FALSE), IF(VLOOKUP(G1713,Sku_Consolidated!A2:S957,19,FALSE)="VAM",VLOOKUP(E1713,Store_VAM!B2:L273,11, FALSE),VLOOKUP(E1713,Store_SRP!B2:L110,11, FALSE)))</f>
      </c>
      <c r="W1713" s="1">
        <f>VLOOKUP(G1713,Sku_Consolidated!A2:W957,11,FALSE)</f>
      </c>
      <c r="X1713" s="1">
        <f>VLOOKUP(G1713,Sku_Consolidated!A2:H957,8,FALSE)</f>
      </c>
      <c r="Y1713" s="1">
        <f>VLOOKUP(G1713,Sku_Consolidated!A2:I957,9,FALSE)</f>
      </c>
      <c r="Z1713" s="1" t="s">
        <v>41</v>
      </c>
      <c r="AA1713" s="1">
        <f>VLOOKUP(G1713,Sku_Consolidated!A2:E957,5,FALSE)</f>
      </c>
      <c r="AB1713" s="1">
        <f>IF(VLOOKUP(G1713,Sku_Consolidated!A2:S957,19,FALSE)="SHOWCASE", VLOOKUP(E1713,Store_Showcase!B2:N144,13, FALSE), IF(VLOOKUP(G1713,Sku_Consolidated!A2:S957,19,FALSE)="VAM",VLOOKUP(E1713,Store_VAM!B2:N273,13, FALSE),VLOOKUP(E1713,Store_SRP!B2:N110,13, FALSE)))</f>
      </c>
      <c r="AC1713" s="1">
        <f>IF(IFERROR(AB1713,TRUE)=TRUE, "-","OK")</f>
      </c>
      <c r="AD1713" s="11" t="s">
        <v>37</v>
      </c>
      <c r="AE1713" s="11" t="s">
        <v>37</v>
      </c>
      <c r="AF1713" s="1">
        <f>IF(IFERROR(VLOOKUP(E1713,Store_Showcase!B2:H144,{5}, FALSE), TRUE)=TRUE, IF(IFERROR(VLOOKUP(E1713,Store_SRP!B2:H110,{5}, FALSE), TRUE)=TRUE,VLOOKUP(E1713,Store_VAM!B2:H273,{5}, FALSE),VLOOKUP(E1713,Store_SRP!B2:H110,{5}, FALSE)), VLOOKUP(E1713,Store_Showcase!B2:H144,{5}, FALSE))</f>
      </c>
      <c r="AG1713" s="1">
        <f>IF(IFERROR(VLOOKUP(E1713,Store_Showcase!B2:H144,{6}, FALSE), TRUE)=TRUE, IF(IFERROR(VLOOKUP(E1713,Store_SRP!B2:H110,{6}, FALSE), TRUE)=TRUE,VLOOKUP(E1713,Store_VAM!B2:H273,{6}, FALSE),VLOOKUP(E1713,Store_SRP!B2:H110,{6}, FALSE)), VLOOKUP(E1713,Store_Showcase!B2:H144,{6}, FALSE))</f>
      </c>
      <c r="AH1713" s="1">
        <f>VLOOKUP(G1713,Sku_Consolidated!A2:R957,18,FALSE)</f>
      </c>
      <c r="AI1713" s="1">
        <f>VLOOKUP(G1713,Sku_Consolidated!A2:S957,19,FALSE)</f>
      </c>
      <c r="AJ1713" s="1">
        <f>VLOOKUP(G1713,Sku_Consolidated!A2:T957,20,FALSE)</f>
      </c>
    </row>
    <row r="1714" spans="1:36" x14ac:dyDescent="0.25">
      <c r="A1714" s="1">
        <v>2024</v>
      </c>
      <c r="B1714" s="1" t="s">
        <v>31</v>
      </c>
      <c r="C1714" s="1" t="s">
        <v>32</v>
      </c>
      <c r="D1714" s="1" t="s">
        <v>33</v>
      </c>
      <c r="E1714" s="9" t="s">
        <v>4509</v>
      </c>
      <c r="F1714" s="1">
        <f>IF(VLOOKUP(G1714,Sku_Consolidated!A2:S957,{19},FALSE)="SHOWCASE", VLOOKUP(E1714,Store_Showcase!B2:C144,{2}, FALSE), IF(VLOOKUP(G1714,Sku_Consolidated!A2:S957,{19},FALSE)="VAM",VLOOKUP(E1714,Store_VAM!B2:C273,{2}, FALSE),VLOOKUP(E1714,Store_SRP!B2:C110,{2}, FALSE)))</f>
      </c>
      <c r="G1714" s="1">
        <v>61840</v>
      </c>
      <c r="H1714" s="1" t="s">
        <v>171</v>
      </c>
      <c r="I1714" s="10" t="s">
        <v>1201</v>
      </c>
      <c r="J1714" s="1">
        <f>VLOOKUP(G1714,Sku_Consolidated!A2:C957, 3, FALSE)</f>
      </c>
      <c r="K1714" s="10">
        <f>IF(J1714="PACK", I1714, 0)</f>
      </c>
      <c r="L1714" s="10">
        <f>IF(J1714="KG", I1714, I1714 * VLOOKUP(G1714,Sku_Consolidated!A2:U957,21,FALSE))</f>
      </c>
      <c r="M1714" s="10" t="s">
        <v>37</v>
      </c>
      <c r="N1714" s="11" t="s">
        <v>4533</v>
      </c>
      <c r="O1714" s="10" t="s">
        <v>4534</v>
      </c>
      <c r="P1714" s="10">
        <f>N1714 - O1714</f>
      </c>
      <c r="Q1714" s="1">
        <f>VLOOKUP(G1714,Sku_Consolidated!A2:G957,7, FALSE)</f>
      </c>
      <c r="R1714" s="1">
        <f>IF(IFERROR(VLOOKUP(E1714,Store_Showcase!B2:H144,7, FALSE), TRUE)=TRUE, IF(IFERROR(VLOOKUP(E1714,Store_SRP!B2:H110,7, FALSE), TRUE)=TRUE,VLOOKUP(E1714,Store_VAM!B2:H273,7, FALSE),VLOOKUP(E1714,Store_SRP!B2:H110,7, FALSE)), VLOOKUP(E1714,Store_Showcase!B2:H144,7, FALSE))</f>
      </c>
      <c r="S1714" s="1">
        <f>IF(IFERROR(VLOOKUP(E1714,Store_Showcase!B2:I144,8, FALSE), TRUE)=TRUE, IF(IFERROR(VLOOKUP(E1714,Store_SRP!B2:I110,8, FALSE), TRUE)=TRUE,VLOOKUP(E1714,Store_VAM!B2:I273,8, FALSE),VLOOKUP(E1714,Store_SRP!B2:I110,8, FALSE)), VLOOKUP(E1714,Store_Showcase!B2:I144,8, FALSE))</f>
      </c>
      <c r="T1714" s="1">
        <f>VLOOKUP(G1714,Sku_Consolidated!A2:R957,18,FALSE)</f>
      </c>
      <c r="U1714" s="1" t="s">
        <v>4513</v>
      </c>
      <c r="V1714" s="1">
        <f>IF(VLOOKUP(G1714,Sku_Consolidated!A2:S957,19,FALSE)="SHOWCASE", VLOOKUP(E1714,Store_Showcase!B2:L144,11, FALSE), IF(VLOOKUP(G1714,Sku_Consolidated!A2:S957,19,FALSE)="VAM",VLOOKUP(E1714,Store_VAM!B2:L273,11, FALSE),VLOOKUP(E1714,Store_SRP!B2:L110,11, FALSE)))</f>
      </c>
      <c r="W1714" s="1">
        <f>VLOOKUP(G1714,Sku_Consolidated!A2:W957,11,FALSE)</f>
      </c>
      <c r="X1714" s="1">
        <f>VLOOKUP(G1714,Sku_Consolidated!A2:H957,8,FALSE)</f>
      </c>
      <c r="Y1714" s="1">
        <f>VLOOKUP(G1714,Sku_Consolidated!A2:I957,9,FALSE)</f>
      </c>
      <c r="Z1714" s="1" t="s">
        <v>41</v>
      </c>
      <c r="AA1714" s="1">
        <f>VLOOKUP(G1714,Sku_Consolidated!A2:E957,5,FALSE)</f>
      </c>
      <c r="AB1714" s="1">
        <f>IF(VLOOKUP(G1714,Sku_Consolidated!A2:S957,19,FALSE)="SHOWCASE", VLOOKUP(E1714,Store_Showcase!B2:N144,13, FALSE), IF(VLOOKUP(G1714,Sku_Consolidated!A2:S957,19,FALSE)="VAM",VLOOKUP(E1714,Store_VAM!B2:N273,13, FALSE),VLOOKUP(E1714,Store_SRP!B2:N110,13, FALSE)))</f>
      </c>
      <c r="AC1714" s="1">
        <f>IF(IFERROR(AB1714,TRUE)=TRUE, "-","OK")</f>
      </c>
      <c r="AD1714" s="11" t="s">
        <v>37</v>
      </c>
      <c r="AE1714" s="11" t="s">
        <v>37</v>
      </c>
      <c r="AF1714" s="1">
        <f>IF(IFERROR(VLOOKUP(E1714,Store_Showcase!B2:H144,{5}, FALSE), TRUE)=TRUE, IF(IFERROR(VLOOKUP(E1714,Store_SRP!B2:H110,{5}, FALSE), TRUE)=TRUE,VLOOKUP(E1714,Store_VAM!B2:H273,{5}, FALSE),VLOOKUP(E1714,Store_SRP!B2:H110,{5}, FALSE)), VLOOKUP(E1714,Store_Showcase!B2:H144,{5}, FALSE))</f>
      </c>
      <c r="AG1714" s="1">
        <f>IF(IFERROR(VLOOKUP(E1714,Store_Showcase!B2:H144,{6}, FALSE), TRUE)=TRUE, IF(IFERROR(VLOOKUP(E1714,Store_SRP!B2:H110,{6}, FALSE), TRUE)=TRUE,VLOOKUP(E1714,Store_VAM!B2:H273,{6}, FALSE),VLOOKUP(E1714,Store_SRP!B2:H110,{6}, FALSE)), VLOOKUP(E1714,Store_Showcase!B2:H144,{6}, FALSE))</f>
      </c>
      <c r="AH1714" s="1">
        <f>VLOOKUP(G1714,Sku_Consolidated!A2:R957,18,FALSE)</f>
      </c>
      <c r="AI1714" s="1">
        <f>VLOOKUP(G1714,Sku_Consolidated!A2:S957,19,FALSE)</f>
      </c>
      <c r="AJ1714" s="1">
        <f>VLOOKUP(G1714,Sku_Consolidated!A2:T957,20,FALSE)</f>
      </c>
    </row>
    <row r="1715" spans="1:36" x14ac:dyDescent="0.25">
      <c r="A1715" s="1">
        <v>2024</v>
      </c>
      <c r="B1715" s="1" t="s">
        <v>31</v>
      </c>
      <c r="C1715" s="1" t="s">
        <v>32</v>
      </c>
      <c r="D1715" s="1" t="s">
        <v>33</v>
      </c>
      <c r="E1715" s="9" t="s">
        <v>4509</v>
      </c>
      <c r="F1715" s="1">
        <f>IF(VLOOKUP(G1715,Sku_Consolidated!A2:S957,{19},FALSE)="SHOWCASE", VLOOKUP(E1715,Store_Showcase!B2:C144,{2}, FALSE), IF(VLOOKUP(G1715,Sku_Consolidated!A2:S957,{19},FALSE)="VAM",VLOOKUP(E1715,Store_VAM!B2:C273,{2}, FALSE),VLOOKUP(E1715,Store_SRP!B2:C110,{2}, FALSE)))</f>
      </c>
      <c r="G1715" s="1">
        <v>61852</v>
      </c>
      <c r="H1715" s="1" t="s">
        <v>138</v>
      </c>
      <c r="I1715" s="10" t="s">
        <v>1973</v>
      </c>
      <c r="J1715" s="1">
        <f>VLOOKUP(G1715,Sku_Consolidated!A2:C957, 3, FALSE)</f>
      </c>
      <c r="K1715" s="10">
        <f>IF(J1715="PACK", I1715, 0)</f>
      </c>
      <c r="L1715" s="10">
        <f>IF(J1715="KG", I1715, I1715 * VLOOKUP(G1715,Sku_Consolidated!A2:U957,21,FALSE))</f>
      </c>
      <c r="M1715" s="10" t="s">
        <v>37</v>
      </c>
      <c r="N1715" s="11" t="s">
        <v>4535</v>
      </c>
      <c r="O1715" s="10" t="s">
        <v>4536</v>
      </c>
      <c r="P1715" s="10">
        <f>N1715 - O1715</f>
      </c>
      <c r="Q1715" s="1">
        <f>VLOOKUP(G1715,Sku_Consolidated!A2:G957,7, FALSE)</f>
      </c>
      <c r="R1715" s="1">
        <f>IF(IFERROR(VLOOKUP(E1715,Store_Showcase!B2:H144,7, FALSE), TRUE)=TRUE, IF(IFERROR(VLOOKUP(E1715,Store_SRP!B2:H110,7, FALSE), TRUE)=TRUE,VLOOKUP(E1715,Store_VAM!B2:H273,7, FALSE),VLOOKUP(E1715,Store_SRP!B2:H110,7, FALSE)), VLOOKUP(E1715,Store_Showcase!B2:H144,7, FALSE))</f>
      </c>
      <c r="S1715" s="1">
        <f>IF(IFERROR(VLOOKUP(E1715,Store_Showcase!B2:I144,8, FALSE), TRUE)=TRUE, IF(IFERROR(VLOOKUP(E1715,Store_SRP!B2:I110,8, FALSE), TRUE)=TRUE,VLOOKUP(E1715,Store_VAM!B2:I273,8, FALSE),VLOOKUP(E1715,Store_SRP!B2:I110,8, FALSE)), VLOOKUP(E1715,Store_Showcase!B2:I144,8, FALSE))</f>
      </c>
      <c r="T1715" s="1">
        <f>VLOOKUP(G1715,Sku_Consolidated!A2:R957,18,FALSE)</f>
      </c>
      <c r="U1715" s="1" t="s">
        <v>4513</v>
      </c>
      <c r="V1715" s="1">
        <f>IF(VLOOKUP(G1715,Sku_Consolidated!A2:S957,19,FALSE)="SHOWCASE", VLOOKUP(E1715,Store_Showcase!B2:L144,11, FALSE), IF(VLOOKUP(G1715,Sku_Consolidated!A2:S957,19,FALSE)="VAM",VLOOKUP(E1715,Store_VAM!B2:L273,11, FALSE),VLOOKUP(E1715,Store_SRP!B2:L110,11, FALSE)))</f>
      </c>
      <c r="W1715" s="1">
        <f>VLOOKUP(G1715,Sku_Consolidated!A2:W957,11,FALSE)</f>
      </c>
      <c r="X1715" s="1">
        <f>VLOOKUP(G1715,Sku_Consolidated!A2:H957,8,FALSE)</f>
      </c>
      <c r="Y1715" s="1">
        <f>VLOOKUP(G1715,Sku_Consolidated!A2:I957,9,FALSE)</f>
      </c>
      <c r="Z1715" s="1" t="s">
        <v>41</v>
      </c>
      <c r="AA1715" s="1">
        <f>VLOOKUP(G1715,Sku_Consolidated!A2:E957,5,FALSE)</f>
      </c>
      <c r="AB1715" s="1">
        <f>IF(VLOOKUP(G1715,Sku_Consolidated!A2:S957,19,FALSE)="SHOWCASE", VLOOKUP(E1715,Store_Showcase!B2:N144,13, FALSE), IF(VLOOKUP(G1715,Sku_Consolidated!A2:S957,19,FALSE)="VAM",VLOOKUP(E1715,Store_VAM!B2:N273,13, FALSE),VLOOKUP(E1715,Store_SRP!B2:N110,13, FALSE)))</f>
      </c>
      <c r="AC1715" s="1">
        <f>IF(IFERROR(AB1715,TRUE)=TRUE, "-","OK")</f>
      </c>
      <c r="AD1715" s="11" t="s">
        <v>37</v>
      </c>
      <c r="AE1715" s="11" t="s">
        <v>37</v>
      </c>
      <c r="AF1715" s="1">
        <f>IF(IFERROR(VLOOKUP(E1715,Store_Showcase!B2:H144,{5}, FALSE), TRUE)=TRUE, IF(IFERROR(VLOOKUP(E1715,Store_SRP!B2:H110,{5}, FALSE), TRUE)=TRUE,VLOOKUP(E1715,Store_VAM!B2:H273,{5}, FALSE),VLOOKUP(E1715,Store_SRP!B2:H110,{5}, FALSE)), VLOOKUP(E1715,Store_Showcase!B2:H144,{5}, FALSE))</f>
      </c>
      <c r="AG1715" s="1">
        <f>IF(IFERROR(VLOOKUP(E1715,Store_Showcase!B2:H144,{6}, FALSE), TRUE)=TRUE, IF(IFERROR(VLOOKUP(E1715,Store_SRP!B2:H110,{6}, FALSE), TRUE)=TRUE,VLOOKUP(E1715,Store_VAM!B2:H273,{6}, FALSE),VLOOKUP(E1715,Store_SRP!B2:H110,{6}, FALSE)), VLOOKUP(E1715,Store_Showcase!B2:H144,{6}, FALSE))</f>
      </c>
      <c r="AH1715" s="1">
        <f>VLOOKUP(G1715,Sku_Consolidated!A2:R957,18,FALSE)</f>
      </c>
      <c r="AI1715" s="1">
        <f>VLOOKUP(G1715,Sku_Consolidated!A2:S957,19,FALSE)</f>
      </c>
      <c r="AJ1715" s="1">
        <f>VLOOKUP(G1715,Sku_Consolidated!A2:T957,20,FALSE)</f>
      </c>
    </row>
    <row r="1716" spans="1:36" x14ac:dyDescent="0.25">
      <c r="A1716" s="1">
        <v>2024</v>
      </c>
      <c r="B1716" s="1" t="s">
        <v>31</v>
      </c>
      <c r="C1716" s="1" t="s">
        <v>32</v>
      </c>
      <c r="D1716" s="1" t="s">
        <v>33</v>
      </c>
      <c r="E1716" s="9" t="s">
        <v>2539</v>
      </c>
      <c r="F1716" s="1">
        <f>IF(VLOOKUP(G1716,Sku_Consolidated!A2:S957,{19},FALSE)="SHOWCASE", VLOOKUP(E1716,Store_Showcase!B2:C144,{2}, FALSE), IF(VLOOKUP(G1716,Sku_Consolidated!A2:S957,{19},FALSE)="VAM",VLOOKUP(E1716,Store_VAM!B2:C273,{2}, FALSE),VLOOKUP(E1716,Store_SRP!B2:C110,{2}, FALSE)))</f>
      </c>
      <c r="G1716" s="1">
        <v>11281</v>
      </c>
      <c r="H1716" s="1" t="s">
        <v>4537</v>
      </c>
      <c r="I1716" s="10" t="s">
        <v>55</v>
      </c>
      <c r="J1716" s="1">
        <f>VLOOKUP(G1716,Sku_Consolidated!A2:C957, 3, FALSE)</f>
      </c>
      <c r="K1716" s="10">
        <f>IF(J1716="PACK", I1716, 0)</f>
      </c>
      <c r="L1716" s="10">
        <f>IF(J1716="KG", I1716, I1716 * VLOOKUP(G1716,Sku_Consolidated!A2:U957,21,FALSE))</f>
      </c>
      <c r="M1716" s="10" t="s">
        <v>37</v>
      </c>
      <c r="N1716" s="11" t="s">
        <v>4538</v>
      </c>
      <c r="O1716" s="10" t="s">
        <v>4539</v>
      </c>
      <c r="P1716" s="10">
        <f>N1716 - O1716</f>
      </c>
      <c r="Q1716" s="1">
        <f>VLOOKUP(G1716,Sku_Consolidated!A2:G957,7, FALSE)</f>
      </c>
      <c r="R1716" s="1">
        <f>IF(IFERROR(VLOOKUP(E1716,Store_Showcase!B2:H144,7, FALSE), TRUE)=TRUE, IF(IFERROR(VLOOKUP(E1716,Store_SRP!B2:H110,7, FALSE), TRUE)=TRUE,VLOOKUP(E1716,Store_VAM!B2:H273,7, FALSE),VLOOKUP(E1716,Store_SRP!B2:H110,7, FALSE)), VLOOKUP(E1716,Store_Showcase!B2:H144,7, FALSE))</f>
      </c>
      <c r="S1716" s="1">
        <f>IF(IFERROR(VLOOKUP(E1716,Store_Showcase!B2:I144,8, FALSE), TRUE)=TRUE, IF(IFERROR(VLOOKUP(E1716,Store_SRP!B2:I110,8, FALSE), TRUE)=TRUE,VLOOKUP(E1716,Store_VAM!B2:I273,8, FALSE),VLOOKUP(E1716,Store_SRP!B2:I110,8, FALSE)), VLOOKUP(E1716,Store_Showcase!B2:I144,8, FALSE))</f>
      </c>
      <c r="T1716" s="1">
        <f>VLOOKUP(G1716,Sku_Consolidated!A2:R957,18,FALSE)</f>
      </c>
      <c r="U1716" s="1" t="s">
        <v>4540</v>
      </c>
      <c r="V1716" s="1">
        <f>IF(VLOOKUP(G1716,Sku_Consolidated!A2:S957,19,FALSE)="SHOWCASE", VLOOKUP(E1716,Store_Showcase!B2:L144,11, FALSE), IF(VLOOKUP(G1716,Sku_Consolidated!A2:S957,19,FALSE)="VAM",VLOOKUP(E1716,Store_VAM!B2:L273,11, FALSE),VLOOKUP(E1716,Store_SRP!B2:L110,11, FALSE)))</f>
      </c>
      <c r="W1716" s="1">
        <f>VLOOKUP(G1716,Sku_Consolidated!A2:W957,11,FALSE)</f>
      </c>
      <c r="X1716" s="1">
        <f>VLOOKUP(G1716,Sku_Consolidated!A2:H957,8,FALSE)</f>
      </c>
      <c r="Y1716" s="1">
        <f>VLOOKUP(G1716,Sku_Consolidated!A2:I957,9,FALSE)</f>
      </c>
      <c r="Z1716" s="1" t="s">
        <v>41</v>
      </c>
      <c r="AA1716" s="1">
        <f>VLOOKUP(G1716,Sku_Consolidated!A2:E957,5,FALSE)</f>
      </c>
      <c r="AB1716" s="1">
        <f>IF(VLOOKUP(G1716,Sku_Consolidated!A2:S957,19,FALSE)="SHOWCASE", VLOOKUP(E1716,Store_Showcase!B2:N144,13, FALSE), IF(VLOOKUP(G1716,Sku_Consolidated!A2:S957,19,FALSE)="VAM",VLOOKUP(E1716,Store_VAM!B2:N273,13, FALSE),VLOOKUP(E1716,Store_SRP!B2:N110,13, FALSE)))</f>
      </c>
      <c r="AC1716" s="1">
        <f>IF(IFERROR(AB1716,TRUE)=TRUE, "-","OK")</f>
      </c>
      <c r="AD1716" s="11" t="s">
        <v>37</v>
      </c>
      <c r="AE1716" s="11" t="s">
        <v>37</v>
      </c>
      <c r="AF1716" s="1">
        <f>IF(IFERROR(VLOOKUP(E1716,Store_Showcase!B2:H144,{5}, FALSE), TRUE)=TRUE, IF(IFERROR(VLOOKUP(E1716,Store_SRP!B2:H110,{5}, FALSE), TRUE)=TRUE,VLOOKUP(E1716,Store_VAM!B2:H273,{5}, FALSE),VLOOKUP(E1716,Store_SRP!B2:H110,{5}, FALSE)), VLOOKUP(E1716,Store_Showcase!B2:H144,{5}, FALSE))</f>
      </c>
      <c r="AG1716" s="1">
        <f>IF(IFERROR(VLOOKUP(E1716,Store_Showcase!B2:H144,{6}, FALSE), TRUE)=TRUE, IF(IFERROR(VLOOKUP(E1716,Store_SRP!B2:H110,{6}, FALSE), TRUE)=TRUE,VLOOKUP(E1716,Store_VAM!B2:H273,{6}, FALSE),VLOOKUP(E1716,Store_SRP!B2:H110,{6}, FALSE)), VLOOKUP(E1716,Store_Showcase!B2:H144,{6}, FALSE))</f>
      </c>
      <c r="AH1716" s="1">
        <f>VLOOKUP(G1716,Sku_Consolidated!A2:R957,18,FALSE)</f>
      </c>
      <c r="AI1716" s="1">
        <f>VLOOKUP(G1716,Sku_Consolidated!A2:S957,19,FALSE)</f>
      </c>
      <c r="AJ1716" s="1">
        <f>VLOOKUP(G1716,Sku_Consolidated!A2:T957,20,FALSE)</f>
      </c>
    </row>
    <row r="1717" spans="1:36" x14ac:dyDescent="0.25">
      <c r="A1717" s="1">
        <v>2024</v>
      </c>
      <c r="B1717" s="1" t="s">
        <v>31</v>
      </c>
      <c r="C1717" s="1" t="s">
        <v>32</v>
      </c>
      <c r="D1717" s="1" t="s">
        <v>33</v>
      </c>
      <c r="E1717" s="9" t="s">
        <v>2539</v>
      </c>
      <c r="F1717" s="1">
        <f>IF(VLOOKUP(G1717,Sku_Consolidated!A2:S957,{19},FALSE)="SHOWCASE", VLOOKUP(E1717,Store_Showcase!B2:C144,{2}, FALSE), IF(VLOOKUP(G1717,Sku_Consolidated!A2:S957,{19},FALSE)="VAM",VLOOKUP(E1717,Store_VAM!B2:C273,{2}, FALSE),VLOOKUP(E1717,Store_SRP!B2:C110,{2}, FALSE)))</f>
      </c>
      <c r="G1717" s="1">
        <v>11295</v>
      </c>
      <c r="H1717" s="1" t="s">
        <v>629</v>
      </c>
      <c r="I1717" s="10" t="s">
        <v>4058</v>
      </c>
      <c r="J1717" s="1">
        <f>VLOOKUP(G1717,Sku_Consolidated!A2:C957, 3, FALSE)</f>
      </c>
      <c r="K1717" s="10">
        <f>IF(J1717="PACK", I1717, 0)</f>
      </c>
      <c r="L1717" s="10">
        <f>IF(J1717="KG", I1717, I1717 * VLOOKUP(G1717,Sku_Consolidated!A2:U957,21,FALSE))</f>
      </c>
      <c r="M1717" s="10" t="s">
        <v>37</v>
      </c>
      <c r="N1717" s="11" t="s">
        <v>4541</v>
      </c>
      <c r="O1717" s="10" t="s">
        <v>4542</v>
      </c>
      <c r="P1717" s="10">
        <f>N1717 - O1717</f>
      </c>
      <c r="Q1717" s="1">
        <f>VLOOKUP(G1717,Sku_Consolidated!A2:G957,7, FALSE)</f>
      </c>
      <c r="R1717" s="1">
        <f>IF(IFERROR(VLOOKUP(E1717,Store_Showcase!B2:H144,7, FALSE), TRUE)=TRUE, IF(IFERROR(VLOOKUP(E1717,Store_SRP!B2:H110,7, FALSE), TRUE)=TRUE,VLOOKUP(E1717,Store_VAM!B2:H273,7, FALSE),VLOOKUP(E1717,Store_SRP!B2:H110,7, FALSE)), VLOOKUP(E1717,Store_Showcase!B2:H144,7, FALSE))</f>
      </c>
      <c r="S1717" s="1">
        <f>IF(IFERROR(VLOOKUP(E1717,Store_Showcase!B2:I144,8, FALSE), TRUE)=TRUE, IF(IFERROR(VLOOKUP(E1717,Store_SRP!B2:I110,8, FALSE), TRUE)=TRUE,VLOOKUP(E1717,Store_VAM!B2:I273,8, FALSE),VLOOKUP(E1717,Store_SRP!B2:I110,8, FALSE)), VLOOKUP(E1717,Store_Showcase!B2:I144,8, FALSE))</f>
      </c>
      <c r="T1717" s="1">
        <f>VLOOKUP(G1717,Sku_Consolidated!A2:R957,18,FALSE)</f>
      </c>
      <c r="U1717" s="1" t="s">
        <v>4540</v>
      </c>
      <c r="V1717" s="1">
        <f>IF(VLOOKUP(G1717,Sku_Consolidated!A2:S957,19,FALSE)="SHOWCASE", VLOOKUP(E1717,Store_Showcase!B2:L144,11, FALSE), IF(VLOOKUP(G1717,Sku_Consolidated!A2:S957,19,FALSE)="VAM",VLOOKUP(E1717,Store_VAM!B2:L273,11, FALSE),VLOOKUP(E1717,Store_SRP!B2:L110,11, FALSE)))</f>
      </c>
      <c r="W1717" s="1">
        <f>VLOOKUP(G1717,Sku_Consolidated!A2:W957,11,FALSE)</f>
      </c>
      <c r="X1717" s="1">
        <f>VLOOKUP(G1717,Sku_Consolidated!A2:H957,8,FALSE)</f>
      </c>
      <c r="Y1717" s="1">
        <f>VLOOKUP(G1717,Sku_Consolidated!A2:I957,9,FALSE)</f>
      </c>
      <c r="Z1717" s="1" t="s">
        <v>41</v>
      </c>
      <c r="AA1717" s="1">
        <f>VLOOKUP(G1717,Sku_Consolidated!A2:E957,5,FALSE)</f>
      </c>
      <c r="AB1717" s="1">
        <f>IF(VLOOKUP(G1717,Sku_Consolidated!A2:S957,19,FALSE)="SHOWCASE", VLOOKUP(E1717,Store_Showcase!B2:N144,13, FALSE), IF(VLOOKUP(G1717,Sku_Consolidated!A2:S957,19,FALSE)="VAM",VLOOKUP(E1717,Store_VAM!B2:N273,13, FALSE),VLOOKUP(E1717,Store_SRP!B2:N110,13, FALSE)))</f>
      </c>
      <c r="AC1717" s="1">
        <f>IF(IFERROR(AB1717,TRUE)=TRUE, "-","OK")</f>
      </c>
      <c r="AD1717" s="11" t="s">
        <v>37</v>
      </c>
      <c r="AE1717" s="11" t="s">
        <v>37</v>
      </c>
      <c r="AF1717" s="1">
        <f>IF(IFERROR(VLOOKUP(E1717,Store_Showcase!B2:H144,{5}, FALSE), TRUE)=TRUE, IF(IFERROR(VLOOKUP(E1717,Store_SRP!B2:H110,{5}, FALSE), TRUE)=TRUE,VLOOKUP(E1717,Store_VAM!B2:H273,{5}, FALSE),VLOOKUP(E1717,Store_SRP!B2:H110,{5}, FALSE)), VLOOKUP(E1717,Store_Showcase!B2:H144,{5}, FALSE))</f>
      </c>
      <c r="AG1717" s="1">
        <f>IF(IFERROR(VLOOKUP(E1717,Store_Showcase!B2:H144,{6}, FALSE), TRUE)=TRUE, IF(IFERROR(VLOOKUP(E1717,Store_SRP!B2:H110,{6}, FALSE), TRUE)=TRUE,VLOOKUP(E1717,Store_VAM!B2:H273,{6}, FALSE),VLOOKUP(E1717,Store_SRP!B2:H110,{6}, FALSE)), VLOOKUP(E1717,Store_Showcase!B2:H144,{6}, FALSE))</f>
      </c>
      <c r="AH1717" s="1">
        <f>VLOOKUP(G1717,Sku_Consolidated!A2:R957,18,FALSE)</f>
      </c>
      <c r="AI1717" s="1">
        <f>VLOOKUP(G1717,Sku_Consolidated!A2:S957,19,FALSE)</f>
      </c>
      <c r="AJ1717" s="1">
        <f>VLOOKUP(G1717,Sku_Consolidated!A2:T957,20,FALSE)</f>
      </c>
    </row>
    <row r="1718" spans="1:36" x14ac:dyDescent="0.25">
      <c r="A1718" s="1">
        <v>2024</v>
      </c>
      <c r="B1718" s="1" t="s">
        <v>31</v>
      </c>
      <c r="C1718" s="1" t="s">
        <v>32</v>
      </c>
      <c r="D1718" s="1" t="s">
        <v>33</v>
      </c>
      <c r="E1718" s="9" t="s">
        <v>2539</v>
      </c>
      <c r="F1718" s="1">
        <f>IF(VLOOKUP(G1718,Sku_Consolidated!A2:S957,{19},FALSE)="SHOWCASE", VLOOKUP(E1718,Store_Showcase!B2:C144,{2}, FALSE), IF(VLOOKUP(G1718,Sku_Consolidated!A2:S957,{19},FALSE)="VAM",VLOOKUP(E1718,Store_VAM!B2:C273,{2}, FALSE),VLOOKUP(E1718,Store_SRP!B2:C110,{2}, FALSE)))</f>
      </c>
      <c r="G1718" s="1">
        <v>12928</v>
      </c>
      <c r="H1718" s="1" t="s">
        <v>1389</v>
      </c>
      <c r="I1718" s="10" t="s">
        <v>547</v>
      </c>
      <c r="J1718" s="1">
        <f>VLOOKUP(G1718,Sku_Consolidated!A2:C957, 3, FALSE)</f>
      </c>
      <c r="K1718" s="10">
        <f>IF(J1718="PACK", I1718, 0)</f>
      </c>
      <c r="L1718" s="10">
        <f>IF(J1718="KG", I1718, I1718 * VLOOKUP(G1718,Sku_Consolidated!A2:U957,21,FALSE))</f>
      </c>
      <c r="M1718" s="10" t="s">
        <v>37</v>
      </c>
      <c r="N1718" s="11" t="s">
        <v>4543</v>
      </c>
      <c r="O1718" s="10" t="s">
        <v>4544</v>
      </c>
      <c r="P1718" s="10">
        <f>N1718 - O1718</f>
      </c>
      <c r="Q1718" s="1">
        <f>VLOOKUP(G1718,Sku_Consolidated!A2:G957,7, FALSE)</f>
      </c>
      <c r="R1718" s="1">
        <f>IF(IFERROR(VLOOKUP(E1718,Store_Showcase!B2:H144,7, FALSE), TRUE)=TRUE, IF(IFERROR(VLOOKUP(E1718,Store_SRP!B2:H110,7, FALSE), TRUE)=TRUE,VLOOKUP(E1718,Store_VAM!B2:H273,7, FALSE),VLOOKUP(E1718,Store_SRP!B2:H110,7, FALSE)), VLOOKUP(E1718,Store_Showcase!B2:H144,7, FALSE))</f>
      </c>
      <c r="S1718" s="1">
        <f>IF(IFERROR(VLOOKUP(E1718,Store_Showcase!B2:I144,8, FALSE), TRUE)=TRUE, IF(IFERROR(VLOOKUP(E1718,Store_SRP!B2:I110,8, FALSE), TRUE)=TRUE,VLOOKUP(E1718,Store_VAM!B2:I273,8, FALSE),VLOOKUP(E1718,Store_SRP!B2:I110,8, FALSE)), VLOOKUP(E1718,Store_Showcase!B2:I144,8, FALSE))</f>
      </c>
      <c r="T1718" s="1">
        <f>VLOOKUP(G1718,Sku_Consolidated!A2:R957,18,FALSE)</f>
      </c>
      <c r="U1718" s="1" t="s">
        <v>4540</v>
      </c>
      <c r="V1718" s="1">
        <f>IF(VLOOKUP(G1718,Sku_Consolidated!A2:S957,19,FALSE)="SHOWCASE", VLOOKUP(E1718,Store_Showcase!B2:L144,11, FALSE), IF(VLOOKUP(G1718,Sku_Consolidated!A2:S957,19,FALSE)="VAM",VLOOKUP(E1718,Store_VAM!B2:L273,11, FALSE),VLOOKUP(E1718,Store_SRP!B2:L110,11, FALSE)))</f>
      </c>
      <c r="W1718" s="1">
        <f>VLOOKUP(G1718,Sku_Consolidated!A2:W957,11,FALSE)</f>
      </c>
      <c r="X1718" s="1">
        <f>VLOOKUP(G1718,Sku_Consolidated!A2:H957,8,FALSE)</f>
      </c>
      <c r="Y1718" s="1">
        <f>VLOOKUP(G1718,Sku_Consolidated!A2:I957,9,FALSE)</f>
      </c>
      <c r="Z1718" s="1" t="s">
        <v>41</v>
      </c>
      <c r="AA1718" s="1">
        <f>VLOOKUP(G1718,Sku_Consolidated!A2:E957,5,FALSE)</f>
      </c>
      <c r="AB1718" s="1">
        <f>IF(VLOOKUP(G1718,Sku_Consolidated!A2:S957,19,FALSE)="SHOWCASE", VLOOKUP(E1718,Store_Showcase!B2:N144,13, FALSE), IF(VLOOKUP(G1718,Sku_Consolidated!A2:S957,19,FALSE)="VAM",VLOOKUP(E1718,Store_VAM!B2:N273,13, FALSE),VLOOKUP(E1718,Store_SRP!B2:N110,13, FALSE)))</f>
      </c>
      <c r="AC1718" s="1">
        <f>IF(IFERROR(AB1718,TRUE)=TRUE, "-","OK")</f>
      </c>
      <c r="AD1718" s="11" t="s">
        <v>37</v>
      </c>
      <c r="AE1718" s="11" t="s">
        <v>37</v>
      </c>
      <c r="AF1718" s="1">
        <f>IF(IFERROR(VLOOKUP(E1718,Store_Showcase!B2:H144,{5}, FALSE), TRUE)=TRUE, IF(IFERROR(VLOOKUP(E1718,Store_SRP!B2:H110,{5}, FALSE), TRUE)=TRUE,VLOOKUP(E1718,Store_VAM!B2:H273,{5}, FALSE),VLOOKUP(E1718,Store_SRP!B2:H110,{5}, FALSE)), VLOOKUP(E1718,Store_Showcase!B2:H144,{5}, FALSE))</f>
      </c>
      <c r="AG1718" s="1">
        <f>IF(IFERROR(VLOOKUP(E1718,Store_Showcase!B2:H144,{6}, FALSE), TRUE)=TRUE, IF(IFERROR(VLOOKUP(E1718,Store_SRP!B2:H110,{6}, FALSE), TRUE)=TRUE,VLOOKUP(E1718,Store_VAM!B2:H273,{6}, FALSE),VLOOKUP(E1718,Store_SRP!B2:H110,{6}, FALSE)), VLOOKUP(E1718,Store_Showcase!B2:H144,{6}, FALSE))</f>
      </c>
      <c r="AH1718" s="1">
        <f>VLOOKUP(G1718,Sku_Consolidated!A2:R957,18,FALSE)</f>
      </c>
      <c r="AI1718" s="1">
        <f>VLOOKUP(G1718,Sku_Consolidated!A2:S957,19,FALSE)</f>
      </c>
      <c r="AJ1718" s="1">
        <f>VLOOKUP(G1718,Sku_Consolidated!A2:T957,20,FALSE)</f>
      </c>
    </row>
    <row r="1719" spans="1:36" x14ac:dyDescent="0.25">
      <c r="A1719" s="1">
        <v>2024</v>
      </c>
      <c r="B1719" s="1" t="s">
        <v>31</v>
      </c>
      <c r="C1719" s="1" t="s">
        <v>32</v>
      </c>
      <c r="D1719" s="1" t="s">
        <v>33</v>
      </c>
      <c r="E1719" s="9" t="s">
        <v>2539</v>
      </c>
      <c r="F1719" s="1">
        <f>IF(VLOOKUP(G1719,Sku_Consolidated!A2:S957,{19},FALSE)="SHOWCASE", VLOOKUP(E1719,Store_Showcase!B2:C144,{2}, FALSE), IF(VLOOKUP(G1719,Sku_Consolidated!A2:S957,{19},FALSE)="VAM",VLOOKUP(E1719,Store_VAM!B2:C273,{2}, FALSE),VLOOKUP(E1719,Store_SRP!B2:C110,{2}, FALSE)))</f>
      </c>
      <c r="G1719" s="1">
        <v>61719</v>
      </c>
      <c r="H1719" s="1" t="s">
        <v>35</v>
      </c>
      <c r="I1719" s="10" t="s">
        <v>127</v>
      </c>
      <c r="J1719" s="1">
        <f>VLOOKUP(G1719,Sku_Consolidated!A2:C957, 3, FALSE)</f>
      </c>
      <c r="K1719" s="10">
        <f>IF(J1719="PACK", I1719, 0)</f>
      </c>
      <c r="L1719" s="10">
        <f>IF(J1719="KG", I1719, I1719 * VLOOKUP(G1719,Sku_Consolidated!A2:U957,21,FALSE))</f>
      </c>
      <c r="M1719" s="10" t="s">
        <v>37</v>
      </c>
      <c r="N1719" s="11" t="s">
        <v>4545</v>
      </c>
      <c r="O1719" s="10" t="s">
        <v>4546</v>
      </c>
      <c r="P1719" s="10">
        <f>N1719 - O1719</f>
      </c>
      <c r="Q1719" s="1">
        <f>VLOOKUP(G1719,Sku_Consolidated!A2:G957,7, FALSE)</f>
      </c>
      <c r="R1719" s="1">
        <f>IF(IFERROR(VLOOKUP(E1719,Store_Showcase!B2:H144,7, FALSE), TRUE)=TRUE, IF(IFERROR(VLOOKUP(E1719,Store_SRP!B2:H110,7, FALSE), TRUE)=TRUE,VLOOKUP(E1719,Store_VAM!B2:H273,7, FALSE),VLOOKUP(E1719,Store_SRP!B2:H110,7, FALSE)), VLOOKUP(E1719,Store_Showcase!B2:H144,7, FALSE))</f>
      </c>
      <c r="S1719" s="1">
        <f>IF(IFERROR(VLOOKUP(E1719,Store_Showcase!B2:I144,8, FALSE), TRUE)=TRUE, IF(IFERROR(VLOOKUP(E1719,Store_SRP!B2:I110,8, FALSE), TRUE)=TRUE,VLOOKUP(E1719,Store_VAM!B2:I273,8, FALSE),VLOOKUP(E1719,Store_SRP!B2:I110,8, FALSE)), VLOOKUP(E1719,Store_Showcase!B2:I144,8, FALSE))</f>
      </c>
      <c r="T1719" s="1">
        <f>VLOOKUP(G1719,Sku_Consolidated!A2:R957,18,FALSE)</f>
      </c>
      <c r="U1719" s="1" t="s">
        <v>4540</v>
      </c>
      <c r="V1719" s="1">
        <f>IF(VLOOKUP(G1719,Sku_Consolidated!A2:S957,19,FALSE)="SHOWCASE", VLOOKUP(E1719,Store_Showcase!B2:L144,11, FALSE), IF(VLOOKUP(G1719,Sku_Consolidated!A2:S957,19,FALSE)="VAM",VLOOKUP(E1719,Store_VAM!B2:L273,11, FALSE),VLOOKUP(E1719,Store_SRP!B2:L110,11, FALSE)))</f>
      </c>
      <c r="W1719" s="1">
        <f>VLOOKUP(G1719,Sku_Consolidated!A2:W957,11,FALSE)</f>
      </c>
      <c r="X1719" s="1">
        <f>VLOOKUP(G1719,Sku_Consolidated!A2:H957,8,FALSE)</f>
      </c>
      <c r="Y1719" s="1">
        <f>VLOOKUP(G1719,Sku_Consolidated!A2:I957,9,FALSE)</f>
      </c>
      <c r="Z1719" s="1" t="s">
        <v>41</v>
      </c>
      <c r="AA1719" s="1">
        <f>VLOOKUP(G1719,Sku_Consolidated!A2:E957,5,FALSE)</f>
      </c>
      <c r="AB1719" s="1">
        <f>IF(VLOOKUP(G1719,Sku_Consolidated!A2:S957,19,FALSE)="SHOWCASE", VLOOKUP(E1719,Store_Showcase!B2:N144,13, FALSE), IF(VLOOKUP(G1719,Sku_Consolidated!A2:S957,19,FALSE)="VAM",VLOOKUP(E1719,Store_VAM!B2:N273,13, FALSE),VLOOKUP(E1719,Store_SRP!B2:N110,13, FALSE)))</f>
      </c>
      <c r="AC1719" s="1">
        <f>IF(IFERROR(AB1719,TRUE)=TRUE, "-","OK")</f>
      </c>
      <c r="AD1719" s="11" t="s">
        <v>37</v>
      </c>
      <c r="AE1719" s="11" t="s">
        <v>37</v>
      </c>
      <c r="AF1719" s="1">
        <f>IF(IFERROR(VLOOKUP(E1719,Store_Showcase!B2:H144,{5}, FALSE), TRUE)=TRUE, IF(IFERROR(VLOOKUP(E1719,Store_SRP!B2:H110,{5}, FALSE), TRUE)=TRUE,VLOOKUP(E1719,Store_VAM!B2:H273,{5}, FALSE),VLOOKUP(E1719,Store_SRP!B2:H110,{5}, FALSE)), VLOOKUP(E1719,Store_Showcase!B2:H144,{5}, FALSE))</f>
      </c>
      <c r="AG1719" s="1">
        <f>IF(IFERROR(VLOOKUP(E1719,Store_Showcase!B2:H144,{6}, FALSE), TRUE)=TRUE, IF(IFERROR(VLOOKUP(E1719,Store_SRP!B2:H110,{6}, FALSE), TRUE)=TRUE,VLOOKUP(E1719,Store_VAM!B2:H273,{6}, FALSE),VLOOKUP(E1719,Store_SRP!B2:H110,{6}, FALSE)), VLOOKUP(E1719,Store_Showcase!B2:H144,{6}, FALSE))</f>
      </c>
      <c r="AH1719" s="1">
        <f>VLOOKUP(G1719,Sku_Consolidated!A2:R957,18,FALSE)</f>
      </c>
      <c r="AI1719" s="1">
        <f>VLOOKUP(G1719,Sku_Consolidated!A2:S957,19,FALSE)</f>
      </c>
      <c r="AJ1719" s="1">
        <f>VLOOKUP(G1719,Sku_Consolidated!A2:T957,20,FALSE)</f>
      </c>
    </row>
    <row r="1720" spans="1:36" x14ac:dyDescent="0.25">
      <c r="A1720" s="1">
        <v>2024</v>
      </c>
      <c r="B1720" s="1" t="s">
        <v>31</v>
      </c>
      <c r="C1720" s="1" t="s">
        <v>32</v>
      </c>
      <c r="D1720" s="1" t="s">
        <v>33</v>
      </c>
      <c r="E1720" s="9" t="s">
        <v>2539</v>
      </c>
      <c r="F1720" s="1">
        <f>IF(VLOOKUP(G1720,Sku_Consolidated!A2:S957,{19},FALSE)="SHOWCASE", VLOOKUP(E1720,Store_Showcase!B2:C144,{2}, FALSE), IF(VLOOKUP(G1720,Sku_Consolidated!A2:S957,{19},FALSE)="VAM",VLOOKUP(E1720,Store_VAM!B2:C273,{2}, FALSE),VLOOKUP(E1720,Store_SRP!B2:C110,{2}, FALSE)))</f>
      </c>
      <c r="G1720" s="1">
        <v>61721</v>
      </c>
      <c r="H1720" s="1" t="s">
        <v>42</v>
      </c>
      <c r="I1720" s="10" t="s">
        <v>4547</v>
      </c>
      <c r="J1720" s="1">
        <f>VLOOKUP(G1720,Sku_Consolidated!A2:C957, 3, FALSE)</f>
      </c>
      <c r="K1720" s="10">
        <f>IF(J1720="PACK", I1720, 0)</f>
      </c>
      <c r="L1720" s="10">
        <f>IF(J1720="KG", I1720, I1720 * VLOOKUP(G1720,Sku_Consolidated!A2:U957,21,FALSE))</f>
      </c>
      <c r="M1720" s="10" t="s">
        <v>37</v>
      </c>
      <c r="N1720" s="11" t="s">
        <v>4548</v>
      </c>
      <c r="O1720" s="10" t="s">
        <v>4549</v>
      </c>
      <c r="P1720" s="10">
        <f>N1720 - O1720</f>
      </c>
      <c r="Q1720" s="1">
        <f>VLOOKUP(G1720,Sku_Consolidated!A2:G957,7, FALSE)</f>
      </c>
      <c r="R1720" s="1">
        <f>IF(IFERROR(VLOOKUP(E1720,Store_Showcase!B2:H144,7, FALSE), TRUE)=TRUE, IF(IFERROR(VLOOKUP(E1720,Store_SRP!B2:H110,7, FALSE), TRUE)=TRUE,VLOOKUP(E1720,Store_VAM!B2:H273,7, FALSE),VLOOKUP(E1720,Store_SRP!B2:H110,7, FALSE)), VLOOKUP(E1720,Store_Showcase!B2:H144,7, FALSE))</f>
      </c>
      <c r="S1720" s="1">
        <f>IF(IFERROR(VLOOKUP(E1720,Store_Showcase!B2:I144,8, FALSE), TRUE)=TRUE, IF(IFERROR(VLOOKUP(E1720,Store_SRP!B2:I110,8, FALSE), TRUE)=TRUE,VLOOKUP(E1720,Store_VAM!B2:I273,8, FALSE),VLOOKUP(E1720,Store_SRP!B2:I110,8, FALSE)), VLOOKUP(E1720,Store_Showcase!B2:I144,8, FALSE))</f>
      </c>
      <c r="T1720" s="1">
        <f>VLOOKUP(G1720,Sku_Consolidated!A2:R957,18,FALSE)</f>
      </c>
      <c r="U1720" s="1" t="s">
        <v>4540</v>
      </c>
      <c r="V1720" s="1">
        <f>IF(VLOOKUP(G1720,Sku_Consolidated!A2:S957,19,FALSE)="SHOWCASE", VLOOKUP(E1720,Store_Showcase!B2:L144,11, FALSE), IF(VLOOKUP(G1720,Sku_Consolidated!A2:S957,19,FALSE)="VAM",VLOOKUP(E1720,Store_VAM!B2:L273,11, FALSE),VLOOKUP(E1720,Store_SRP!B2:L110,11, FALSE)))</f>
      </c>
      <c r="W1720" s="1">
        <f>VLOOKUP(G1720,Sku_Consolidated!A2:W957,11,FALSE)</f>
      </c>
      <c r="X1720" s="1">
        <f>VLOOKUP(G1720,Sku_Consolidated!A2:H957,8,FALSE)</f>
      </c>
      <c r="Y1720" s="1">
        <f>VLOOKUP(G1720,Sku_Consolidated!A2:I957,9,FALSE)</f>
      </c>
      <c r="Z1720" s="1" t="s">
        <v>41</v>
      </c>
      <c r="AA1720" s="1">
        <f>VLOOKUP(G1720,Sku_Consolidated!A2:E957,5,FALSE)</f>
      </c>
      <c r="AB1720" s="1">
        <f>IF(VLOOKUP(G1720,Sku_Consolidated!A2:S957,19,FALSE)="SHOWCASE", VLOOKUP(E1720,Store_Showcase!B2:N144,13, FALSE), IF(VLOOKUP(G1720,Sku_Consolidated!A2:S957,19,FALSE)="VAM",VLOOKUP(E1720,Store_VAM!B2:N273,13, FALSE),VLOOKUP(E1720,Store_SRP!B2:N110,13, FALSE)))</f>
      </c>
      <c r="AC1720" s="1">
        <f>IF(IFERROR(AB1720,TRUE)=TRUE, "-","OK")</f>
      </c>
      <c r="AD1720" s="11" t="s">
        <v>37</v>
      </c>
      <c r="AE1720" s="11" t="s">
        <v>37</v>
      </c>
      <c r="AF1720" s="1">
        <f>IF(IFERROR(VLOOKUP(E1720,Store_Showcase!B2:H144,{5}, FALSE), TRUE)=TRUE, IF(IFERROR(VLOOKUP(E1720,Store_SRP!B2:H110,{5}, FALSE), TRUE)=TRUE,VLOOKUP(E1720,Store_VAM!B2:H273,{5}, FALSE),VLOOKUP(E1720,Store_SRP!B2:H110,{5}, FALSE)), VLOOKUP(E1720,Store_Showcase!B2:H144,{5}, FALSE))</f>
      </c>
      <c r="AG1720" s="1">
        <f>IF(IFERROR(VLOOKUP(E1720,Store_Showcase!B2:H144,{6}, FALSE), TRUE)=TRUE, IF(IFERROR(VLOOKUP(E1720,Store_SRP!B2:H110,{6}, FALSE), TRUE)=TRUE,VLOOKUP(E1720,Store_VAM!B2:H273,{6}, FALSE),VLOOKUP(E1720,Store_SRP!B2:H110,{6}, FALSE)), VLOOKUP(E1720,Store_Showcase!B2:H144,{6}, FALSE))</f>
      </c>
      <c r="AH1720" s="1">
        <f>VLOOKUP(G1720,Sku_Consolidated!A2:R957,18,FALSE)</f>
      </c>
      <c r="AI1720" s="1">
        <f>VLOOKUP(G1720,Sku_Consolidated!A2:S957,19,FALSE)</f>
      </c>
      <c r="AJ1720" s="1">
        <f>VLOOKUP(G1720,Sku_Consolidated!A2:T957,20,FALSE)</f>
      </c>
    </row>
    <row r="1721" spans="1:36" x14ac:dyDescent="0.25">
      <c r="A1721" s="1">
        <v>2024</v>
      </c>
      <c r="B1721" s="1" t="s">
        <v>31</v>
      </c>
      <c r="C1721" s="1" t="s">
        <v>32</v>
      </c>
      <c r="D1721" s="1" t="s">
        <v>33</v>
      </c>
      <c r="E1721" s="9" t="s">
        <v>2539</v>
      </c>
      <c r="F1721" s="1">
        <f>IF(VLOOKUP(G1721,Sku_Consolidated!A2:S957,{19},FALSE)="SHOWCASE", VLOOKUP(E1721,Store_Showcase!B2:C144,{2}, FALSE), IF(VLOOKUP(G1721,Sku_Consolidated!A2:S957,{19},FALSE)="VAM",VLOOKUP(E1721,Store_VAM!B2:C273,{2}, FALSE),VLOOKUP(E1721,Store_SRP!B2:C110,{2}, FALSE)))</f>
      </c>
      <c r="G1721" s="1">
        <v>61722</v>
      </c>
      <c r="H1721" s="1" t="s">
        <v>46</v>
      </c>
      <c r="I1721" s="10" t="s">
        <v>483</v>
      </c>
      <c r="J1721" s="1">
        <f>VLOOKUP(G1721,Sku_Consolidated!A2:C957, 3, FALSE)</f>
      </c>
      <c r="K1721" s="10">
        <f>IF(J1721="PACK", I1721, 0)</f>
      </c>
      <c r="L1721" s="10">
        <f>IF(J1721="KG", I1721, I1721 * VLOOKUP(G1721,Sku_Consolidated!A2:U957,21,FALSE))</f>
      </c>
      <c r="M1721" s="10" t="s">
        <v>37</v>
      </c>
      <c r="N1721" s="11" t="s">
        <v>4550</v>
      </c>
      <c r="O1721" s="10" t="s">
        <v>4551</v>
      </c>
      <c r="P1721" s="10">
        <f>N1721 - O1721</f>
      </c>
      <c r="Q1721" s="1">
        <f>VLOOKUP(G1721,Sku_Consolidated!A2:G957,7, FALSE)</f>
      </c>
      <c r="R1721" s="1">
        <f>IF(IFERROR(VLOOKUP(E1721,Store_Showcase!B2:H144,7, FALSE), TRUE)=TRUE, IF(IFERROR(VLOOKUP(E1721,Store_SRP!B2:H110,7, FALSE), TRUE)=TRUE,VLOOKUP(E1721,Store_VAM!B2:H273,7, FALSE),VLOOKUP(E1721,Store_SRP!B2:H110,7, FALSE)), VLOOKUP(E1721,Store_Showcase!B2:H144,7, FALSE))</f>
      </c>
      <c r="S1721" s="1">
        <f>IF(IFERROR(VLOOKUP(E1721,Store_Showcase!B2:I144,8, FALSE), TRUE)=TRUE, IF(IFERROR(VLOOKUP(E1721,Store_SRP!B2:I110,8, FALSE), TRUE)=TRUE,VLOOKUP(E1721,Store_VAM!B2:I273,8, FALSE),VLOOKUP(E1721,Store_SRP!B2:I110,8, FALSE)), VLOOKUP(E1721,Store_Showcase!B2:I144,8, FALSE))</f>
      </c>
      <c r="T1721" s="1">
        <f>VLOOKUP(G1721,Sku_Consolidated!A2:R957,18,FALSE)</f>
      </c>
      <c r="U1721" s="1" t="s">
        <v>4540</v>
      </c>
      <c r="V1721" s="1">
        <f>IF(VLOOKUP(G1721,Sku_Consolidated!A2:S957,19,FALSE)="SHOWCASE", VLOOKUP(E1721,Store_Showcase!B2:L144,11, FALSE), IF(VLOOKUP(G1721,Sku_Consolidated!A2:S957,19,FALSE)="VAM",VLOOKUP(E1721,Store_VAM!B2:L273,11, FALSE),VLOOKUP(E1721,Store_SRP!B2:L110,11, FALSE)))</f>
      </c>
      <c r="W1721" s="1">
        <f>VLOOKUP(G1721,Sku_Consolidated!A2:W957,11,FALSE)</f>
      </c>
      <c r="X1721" s="1">
        <f>VLOOKUP(G1721,Sku_Consolidated!A2:H957,8,FALSE)</f>
      </c>
      <c r="Y1721" s="1">
        <f>VLOOKUP(G1721,Sku_Consolidated!A2:I957,9,FALSE)</f>
      </c>
      <c r="Z1721" s="1" t="s">
        <v>41</v>
      </c>
      <c r="AA1721" s="1">
        <f>VLOOKUP(G1721,Sku_Consolidated!A2:E957,5,FALSE)</f>
      </c>
      <c r="AB1721" s="1">
        <f>IF(VLOOKUP(G1721,Sku_Consolidated!A2:S957,19,FALSE)="SHOWCASE", VLOOKUP(E1721,Store_Showcase!B2:N144,13, FALSE), IF(VLOOKUP(G1721,Sku_Consolidated!A2:S957,19,FALSE)="VAM",VLOOKUP(E1721,Store_VAM!B2:N273,13, FALSE),VLOOKUP(E1721,Store_SRP!B2:N110,13, FALSE)))</f>
      </c>
      <c r="AC1721" s="1">
        <f>IF(IFERROR(AB1721,TRUE)=TRUE, "-","OK")</f>
      </c>
      <c r="AD1721" s="11" t="s">
        <v>37</v>
      </c>
      <c r="AE1721" s="11" t="s">
        <v>37</v>
      </c>
      <c r="AF1721" s="1">
        <f>IF(IFERROR(VLOOKUP(E1721,Store_Showcase!B2:H144,{5}, FALSE), TRUE)=TRUE, IF(IFERROR(VLOOKUP(E1721,Store_SRP!B2:H110,{5}, FALSE), TRUE)=TRUE,VLOOKUP(E1721,Store_VAM!B2:H273,{5}, FALSE),VLOOKUP(E1721,Store_SRP!B2:H110,{5}, FALSE)), VLOOKUP(E1721,Store_Showcase!B2:H144,{5}, FALSE))</f>
      </c>
      <c r="AG1721" s="1">
        <f>IF(IFERROR(VLOOKUP(E1721,Store_Showcase!B2:H144,{6}, FALSE), TRUE)=TRUE, IF(IFERROR(VLOOKUP(E1721,Store_SRP!B2:H110,{6}, FALSE), TRUE)=TRUE,VLOOKUP(E1721,Store_VAM!B2:H273,{6}, FALSE),VLOOKUP(E1721,Store_SRP!B2:H110,{6}, FALSE)), VLOOKUP(E1721,Store_Showcase!B2:H144,{6}, FALSE))</f>
      </c>
      <c r="AH1721" s="1">
        <f>VLOOKUP(G1721,Sku_Consolidated!A2:R957,18,FALSE)</f>
      </c>
      <c r="AI1721" s="1">
        <f>VLOOKUP(G1721,Sku_Consolidated!A2:S957,19,FALSE)</f>
      </c>
      <c r="AJ1721" s="1">
        <f>VLOOKUP(G1721,Sku_Consolidated!A2:T957,20,FALSE)</f>
      </c>
    </row>
    <row r="1722" spans="1:36" x14ac:dyDescent="0.25">
      <c r="A1722" s="1">
        <v>2024</v>
      </c>
      <c r="B1722" s="1" t="s">
        <v>31</v>
      </c>
      <c r="C1722" s="1" t="s">
        <v>32</v>
      </c>
      <c r="D1722" s="1" t="s">
        <v>33</v>
      </c>
      <c r="E1722" s="9" t="s">
        <v>2539</v>
      </c>
      <c r="F1722" s="1">
        <f>IF(VLOOKUP(G1722,Sku_Consolidated!A2:S957,{19},FALSE)="SHOWCASE", VLOOKUP(E1722,Store_Showcase!B2:C144,{2}, FALSE), IF(VLOOKUP(G1722,Sku_Consolidated!A2:S957,{19},FALSE)="VAM",VLOOKUP(E1722,Store_VAM!B2:C273,{2}, FALSE),VLOOKUP(E1722,Store_SRP!B2:C110,{2}, FALSE)))</f>
      </c>
      <c r="G1722" s="1">
        <v>61733</v>
      </c>
      <c r="H1722" s="1" t="s">
        <v>58</v>
      </c>
      <c r="I1722" s="10" t="s">
        <v>4552</v>
      </c>
      <c r="J1722" s="1">
        <f>VLOOKUP(G1722,Sku_Consolidated!A2:C957, 3, FALSE)</f>
      </c>
      <c r="K1722" s="10">
        <f>IF(J1722="PACK", I1722, 0)</f>
      </c>
      <c r="L1722" s="10">
        <f>IF(J1722="KG", I1722, I1722 * VLOOKUP(G1722,Sku_Consolidated!A2:U957,21,FALSE))</f>
      </c>
      <c r="M1722" s="10" t="s">
        <v>37</v>
      </c>
      <c r="N1722" s="11" t="s">
        <v>4553</v>
      </c>
      <c r="O1722" s="10" t="s">
        <v>4554</v>
      </c>
      <c r="P1722" s="10">
        <f>N1722 - O1722</f>
      </c>
      <c r="Q1722" s="1">
        <f>VLOOKUP(G1722,Sku_Consolidated!A2:G957,7, FALSE)</f>
      </c>
      <c r="R1722" s="1">
        <f>IF(IFERROR(VLOOKUP(E1722,Store_Showcase!B2:H144,7, FALSE), TRUE)=TRUE, IF(IFERROR(VLOOKUP(E1722,Store_SRP!B2:H110,7, FALSE), TRUE)=TRUE,VLOOKUP(E1722,Store_VAM!B2:H273,7, FALSE),VLOOKUP(E1722,Store_SRP!B2:H110,7, FALSE)), VLOOKUP(E1722,Store_Showcase!B2:H144,7, FALSE))</f>
      </c>
      <c r="S1722" s="1">
        <f>IF(IFERROR(VLOOKUP(E1722,Store_Showcase!B2:I144,8, FALSE), TRUE)=TRUE, IF(IFERROR(VLOOKUP(E1722,Store_SRP!B2:I110,8, FALSE), TRUE)=TRUE,VLOOKUP(E1722,Store_VAM!B2:I273,8, FALSE),VLOOKUP(E1722,Store_SRP!B2:I110,8, FALSE)), VLOOKUP(E1722,Store_Showcase!B2:I144,8, FALSE))</f>
      </c>
      <c r="T1722" s="1">
        <f>VLOOKUP(G1722,Sku_Consolidated!A2:R957,18,FALSE)</f>
      </c>
      <c r="U1722" s="1" t="s">
        <v>4540</v>
      </c>
      <c r="V1722" s="1">
        <f>IF(VLOOKUP(G1722,Sku_Consolidated!A2:S957,19,FALSE)="SHOWCASE", VLOOKUP(E1722,Store_Showcase!B2:L144,11, FALSE), IF(VLOOKUP(G1722,Sku_Consolidated!A2:S957,19,FALSE)="VAM",VLOOKUP(E1722,Store_VAM!B2:L273,11, FALSE),VLOOKUP(E1722,Store_SRP!B2:L110,11, FALSE)))</f>
      </c>
      <c r="W1722" s="1">
        <f>VLOOKUP(G1722,Sku_Consolidated!A2:W957,11,FALSE)</f>
      </c>
      <c r="X1722" s="1">
        <f>VLOOKUP(G1722,Sku_Consolidated!A2:H957,8,FALSE)</f>
      </c>
      <c r="Y1722" s="1">
        <f>VLOOKUP(G1722,Sku_Consolidated!A2:I957,9,FALSE)</f>
      </c>
      <c r="Z1722" s="1" t="s">
        <v>41</v>
      </c>
      <c r="AA1722" s="1">
        <f>VLOOKUP(G1722,Sku_Consolidated!A2:E957,5,FALSE)</f>
      </c>
      <c r="AB1722" s="1">
        <f>IF(VLOOKUP(G1722,Sku_Consolidated!A2:S957,19,FALSE)="SHOWCASE", VLOOKUP(E1722,Store_Showcase!B2:N144,13, FALSE), IF(VLOOKUP(G1722,Sku_Consolidated!A2:S957,19,FALSE)="VAM",VLOOKUP(E1722,Store_VAM!B2:N273,13, FALSE),VLOOKUP(E1722,Store_SRP!B2:N110,13, FALSE)))</f>
      </c>
      <c r="AC1722" s="1">
        <f>IF(IFERROR(AB1722,TRUE)=TRUE, "-","OK")</f>
      </c>
      <c r="AD1722" s="11" t="s">
        <v>37</v>
      </c>
      <c r="AE1722" s="11" t="s">
        <v>37</v>
      </c>
      <c r="AF1722" s="1">
        <f>IF(IFERROR(VLOOKUP(E1722,Store_Showcase!B2:H144,{5}, FALSE), TRUE)=TRUE, IF(IFERROR(VLOOKUP(E1722,Store_SRP!B2:H110,{5}, FALSE), TRUE)=TRUE,VLOOKUP(E1722,Store_VAM!B2:H273,{5}, FALSE),VLOOKUP(E1722,Store_SRP!B2:H110,{5}, FALSE)), VLOOKUP(E1722,Store_Showcase!B2:H144,{5}, FALSE))</f>
      </c>
      <c r="AG1722" s="1">
        <f>IF(IFERROR(VLOOKUP(E1722,Store_Showcase!B2:H144,{6}, FALSE), TRUE)=TRUE, IF(IFERROR(VLOOKUP(E1722,Store_SRP!B2:H110,{6}, FALSE), TRUE)=TRUE,VLOOKUP(E1722,Store_VAM!B2:H273,{6}, FALSE),VLOOKUP(E1722,Store_SRP!B2:H110,{6}, FALSE)), VLOOKUP(E1722,Store_Showcase!B2:H144,{6}, FALSE))</f>
      </c>
      <c r="AH1722" s="1">
        <f>VLOOKUP(G1722,Sku_Consolidated!A2:R957,18,FALSE)</f>
      </c>
      <c r="AI1722" s="1">
        <f>VLOOKUP(G1722,Sku_Consolidated!A2:S957,19,FALSE)</f>
      </c>
      <c r="AJ1722" s="1">
        <f>VLOOKUP(G1722,Sku_Consolidated!A2:T957,20,FALSE)</f>
      </c>
    </row>
    <row r="1723" spans="1:36" x14ac:dyDescent="0.25">
      <c r="A1723" s="1">
        <v>2024</v>
      </c>
      <c r="B1723" s="1" t="s">
        <v>31</v>
      </c>
      <c r="C1723" s="1" t="s">
        <v>32</v>
      </c>
      <c r="D1723" s="1" t="s">
        <v>33</v>
      </c>
      <c r="E1723" s="9" t="s">
        <v>2539</v>
      </c>
      <c r="F1723" s="1">
        <f>IF(VLOOKUP(G1723,Sku_Consolidated!A2:S957,{19},FALSE)="SHOWCASE", VLOOKUP(E1723,Store_Showcase!B2:C144,{2}, FALSE), IF(VLOOKUP(G1723,Sku_Consolidated!A2:S957,{19},FALSE)="VAM",VLOOKUP(E1723,Store_VAM!B2:C273,{2}, FALSE),VLOOKUP(E1723,Store_SRP!B2:C110,{2}, FALSE)))</f>
      </c>
      <c r="G1723" s="1">
        <v>61734</v>
      </c>
      <c r="H1723" s="1" t="s">
        <v>62</v>
      </c>
      <c r="I1723" s="10" t="s">
        <v>1278</v>
      </c>
      <c r="J1723" s="1">
        <f>VLOOKUP(G1723,Sku_Consolidated!A2:C957, 3, FALSE)</f>
      </c>
      <c r="K1723" s="10">
        <f>IF(J1723="PACK", I1723, 0)</f>
      </c>
      <c r="L1723" s="10">
        <f>IF(J1723="KG", I1723, I1723 * VLOOKUP(G1723,Sku_Consolidated!A2:U957,21,FALSE))</f>
      </c>
      <c r="M1723" s="10" t="s">
        <v>37</v>
      </c>
      <c r="N1723" s="11" t="s">
        <v>4555</v>
      </c>
      <c r="O1723" s="10" t="s">
        <v>4556</v>
      </c>
      <c r="P1723" s="10">
        <f>N1723 - O1723</f>
      </c>
      <c r="Q1723" s="1">
        <f>VLOOKUP(G1723,Sku_Consolidated!A2:G957,7, FALSE)</f>
      </c>
      <c r="R1723" s="1">
        <f>IF(IFERROR(VLOOKUP(E1723,Store_Showcase!B2:H144,7, FALSE), TRUE)=TRUE, IF(IFERROR(VLOOKUP(E1723,Store_SRP!B2:H110,7, FALSE), TRUE)=TRUE,VLOOKUP(E1723,Store_VAM!B2:H273,7, FALSE),VLOOKUP(E1723,Store_SRP!B2:H110,7, FALSE)), VLOOKUP(E1723,Store_Showcase!B2:H144,7, FALSE))</f>
      </c>
      <c r="S1723" s="1">
        <f>IF(IFERROR(VLOOKUP(E1723,Store_Showcase!B2:I144,8, FALSE), TRUE)=TRUE, IF(IFERROR(VLOOKUP(E1723,Store_SRP!B2:I110,8, FALSE), TRUE)=TRUE,VLOOKUP(E1723,Store_VAM!B2:I273,8, FALSE),VLOOKUP(E1723,Store_SRP!B2:I110,8, FALSE)), VLOOKUP(E1723,Store_Showcase!B2:I144,8, FALSE))</f>
      </c>
      <c r="T1723" s="1">
        <f>VLOOKUP(G1723,Sku_Consolidated!A2:R957,18,FALSE)</f>
      </c>
      <c r="U1723" s="1" t="s">
        <v>4540</v>
      </c>
      <c r="V1723" s="1">
        <f>IF(VLOOKUP(G1723,Sku_Consolidated!A2:S957,19,FALSE)="SHOWCASE", VLOOKUP(E1723,Store_Showcase!B2:L144,11, FALSE), IF(VLOOKUP(G1723,Sku_Consolidated!A2:S957,19,FALSE)="VAM",VLOOKUP(E1723,Store_VAM!B2:L273,11, FALSE),VLOOKUP(E1723,Store_SRP!B2:L110,11, FALSE)))</f>
      </c>
      <c r="W1723" s="1">
        <f>VLOOKUP(G1723,Sku_Consolidated!A2:W957,11,FALSE)</f>
      </c>
      <c r="X1723" s="1">
        <f>VLOOKUP(G1723,Sku_Consolidated!A2:H957,8,FALSE)</f>
      </c>
      <c r="Y1723" s="1">
        <f>VLOOKUP(G1723,Sku_Consolidated!A2:I957,9,FALSE)</f>
      </c>
      <c r="Z1723" s="1" t="s">
        <v>41</v>
      </c>
      <c r="AA1723" s="1">
        <f>VLOOKUP(G1723,Sku_Consolidated!A2:E957,5,FALSE)</f>
      </c>
      <c r="AB1723" s="1">
        <f>IF(VLOOKUP(G1723,Sku_Consolidated!A2:S957,19,FALSE)="SHOWCASE", VLOOKUP(E1723,Store_Showcase!B2:N144,13, FALSE), IF(VLOOKUP(G1723,Sku_Consolidated!A2:S957,19,FALSE)="VAM",VLOOKUP(E1723,Store_VAM!B2:N273,13, FALSE),VLOOKUP(E1723,Store_SRP!B2:N110,13, FALSE)))</f>
      </c>
      <c r="AC1723" s="1">
        <f>IF(IFERROR(AB1723,TRUE)=TRUE, "-","OK")</f>
      </c>
      <c r="AD1723" s="11" t="s">
        <v>37</v>
      </c>
      <c r="AE1723" s="11" t="s">
        <v>37</v>
      </c>
      <c r="AF1723" s="1">
        <f>IF(IFERROR(VLOOKUP(E1723,Store_Showcase!B2:H144,{5}, FALSE), TRUE)=TRUE, IF(IFERROR(VLOOKUP(E1723,Store_SRP!B2:H110,{5}, FALSE), TRUE)=TRUE,VLOOKUP(E1723,Store_VAM!B2:H273,{5}, FALSE),VLOOKUP(E1723,Store_SRP!B2:H110,{5}, FALSE)), VLOOKUP(E1723,Store_Showcase!B2:H144,{5}, FALSE))</f>
      </c>
      <c r="AG1723" s="1">
        <f>IF(IFERROR(VLOOKUP(E1723,Store_Showcase!B2:H144,{6}, FALSE), TRUE)=TRUE, IF(IFERROR(VLOOKUP(E1723,Store_SRP!B2:H110,{6}, FALSE), TRUE)=TRUE,VLOOKUP(E1723,Store_VAM!B2:H273,{6}, FALSE),VLOOKUP(E1723,Store_SRP!B2:H110,{6}, FALSE)), VLOOKUP(E1723,Store_Showcase!B2:H144,{6}, FALSE))</f>
      </c>
      <c r="AH1723" s="1">
        <f>VLOOKUP(G1723,Sku_Consolidated!A2:R957,18,FALSE)</f>
      </c>
      <c r="AI1723" s="1">
        <f>VLOOKUP(G1723,Sku_Consolidated!A2:S957,19,FALSE)</f>
      </c>
      <c r="AJ1723" s="1">
        <f>VLOOKUP(G1723,Sku_Consolidated!A2:T957,20,FALSE)</f>
      </c>
    </row>
    <row r="1724" spans="1:36" x14ac:dyDescent="0.25">
      <c r="A1724" s="1">
        <v>2024</v>
      </c>
      <c r="B1724" s="1" t="s">
        <v>31</v>
      </c>
      <c r="C1724" s="1" t="s">
        <v>32</v>
      </c>
      <c r="D1724" s="1" t="s">
        <v>33</v>
      </c>
      <c r="E1724" s="9" t="s">
        <v>2539</v>
      </c>
      <c r="F1724" s="1">
        <f>IF(VLOOKUP(G1724,Sku_Consolidated!A2:S957,{19},FALSE)="SHOWCASE", VLOOKUP(E1724,Store_Showcase!B2:C144,{2}, FALSE), IF(VLOOKUP(G1724,Sku_Consolidated!A2:S957,{19},FALSE)="VAM",VLOOKUP(E1724,Store_VAM!B2:C273,{2}, FALSE),VLOOKUP(E1724,Store_SRP!B2:C110,{2}, FALSE)))</f>
      </c>
      <c r="G1724" s="1">
        <v>61735</v>
      </c>
      <c r="H1724" s="1" t="s">
        <v>66</v>
      </c>
      <c r="I1724" s="10" t="s">
        <v>1729</v>
      </c>
      <c r="J1724" s="1">
        <f>VLOOKUP(G1724,Sku_Consolidated!A2:C957, 3, FALSE)</f>
      </c>
      <c r="K1724" s="10">
        <f>IF(J1724="PACK", I1724, 0)</f>
      </c>
      <c r="L1724" s="10">
        <f>IF(J1724="KG", I1724, I1724 * VLOOKUP(G1724,Sku_Consolidated!A2:U957,21,FALSE))</f>
      </c>
      <c r="M1724" s="10" t="s">
        <v>37</v>
      </c>
      <c r="N1724" s="11" t="s">
        <v>4557</v>
      </c>
      <c r="O1724" s="10" t="s">
        <v>4558</v>
      </c>
      <c r="P1724" s="10">
        <f>N1724 - O1724</f>
      </c>
      <c r="Q1724" s="1">
        <f>VLOOKUP(G1724,Sku_Consolidated!A2:G957,7, FALSE)</f>
      </c>
      <c r="R1724" s="1">
        <f>IF(IFERROR(VLOOKUP(E1724,Store_Showcase!B2:H144,7, FALSE), TRUE)=TRUE, IF(IFERROR(VLOOKUP(E1724,Store_SRP!B2:H110,7, FALSE), TRUE)=TRUE,VLOOKUP(E1724,Store_VAM!B2:H273,7, FALSE),VLOOKUP(E1724,Store_SRP!B2:H110,7, FALSE)), VLOOKUP(E1724,Store_Showcase!B2:H144,7, FALSE))</f>
      </c>
      <c r="S1724" s="1">
        <f>IF(IFERROR(VLOOKUP(E1724,Store_Showcase!B2:I144,8, FALSE), TRUE)=TRUE, IF(IFERROR(VLOOKUP(E1724,Store_SRP!B2:I110,8, FALSE), TRUE)=TRUE,VLOOKUP(E1724,Store_VAM!B2:I273,8, FALSE),VLOOKUP(E1724,Store_SRP!B2:I110,8, FALSE)), VLOOKUP(E1724,Store_Showcase!B2:I144,8, FALSE))</f>
      </c>
      <c r="T1724" s="1">
        <f>VLOOKUP(G1724,Sku_Consolidated!A2:R957,18,FALSE)</f>
      </c>
      <c r="U1724" s="1" t="s">
        <v>4540</v>
      </c>
      <c r="V1724" s="1">
        <f>IF(VLOOKUP(G1724,Sku_Consolidated!A2:S957,19,FALSE)="SHOWCASE", VLOOKUP(E1724,Store_Showcase!B2:L144,11, FALSE), IF(VLOOKUP(G1724,Sku_Consolidated!A2:S957,19,FALSE)="VAM",VLOOKUP(E1724,Store_VAM!B2:L273,11, FALSE),VLOOKUP(E1724,Store_SRP!B2:L110,11, FALSE)))</f>
      </c>
      <c r="W1724" s="1">
        <f>VLOOKUP(G1724,Sku_Consolidated!A2:W957,11,FALSE)</f>
      </c>
      <c r="X1724" s="1">
        <f>VLOOKUP(G1724,Sku_Consolidated!A2:H957,8,FALSE)</f>
      </c>
      <c r="Y1724" s="1">
        <f>VLOOKUP(G1724,Sku_Consolidated!A2:I957,9,FALSE)</f>
      </c>
      <c r="Z1724" s="1" t="s">
        <v>41</v>
      </c>
      <c r="AA1724" s="1">
        <f>VLOOKUP(G1724,Sku_Consolidated!A2:E957,5,FALSE)</f>
      </c>
      <c r="AB1724" s="1">
        <f>IF(VLOOKUP(G1724,Sku_Consolidated!A2:S957,19,FALSE)="SHOWCASE", VLOOKUP(E1724,Store_Showcase!B2:N144,13, FALSE), IF(VLOOKUP(G1724,Sku_Consolidated!A2:S957,19,FALSE)="VAM",VLOOKUP(E1724,Store_VAM!B2:N273,13, FALSE),VLOOKUP(E1724,Store_SRP!B2:N110,13, FALSE)))</f>
      </c>
      <c r="AC1724" s="1">
        <f>IF(IFERROR(AB1724,TRUE)=TRUE, "-","OK")</f>
      </c>
      <c r="AD1724" s="11" t="s">
        <v>37</v>
      </c>
      <c r="AE1724" s="11" t="s">
        <v>37</v>
      </c>
      <c r="AF1724" s="1">
        <f>IF(IFERROR(VLOOKUP(E1724,Store_Showcase!B2:H144,{5}, FALSE), TRUE)=TRUE, IF(IFERROR(VLOOKUP(E1724,Store_SRP!B2:H110,{5}, FALSE), TRUE)=TRUE,VLOOKUP(E1724,Store_VAM!B2:H273,{5}, FALSE),VLOOKUP(E1724,Store_SRP!B2:H110,{5}, FALSE)), VLOOKUP(E1724,Store_Showcase!B2:H144,{5}, FALSE))</f>
      </c>
      <c r="AG1724" s="1">
        <f>IF(IFERROR(VLOOKUP(E1724,Store_Showcase!B2:H144,{6}, FALSE), TRUE)=TRUE, IF(IFERROR(VLOOKUP(E1724,Store_SRP!B2:H110,{6}, FALSE), TRUE)=TRUE,VLOOKUP(E1724,Store_VAM!B2:H273,{6}, FALSE),VLOOKUP(E1724,Store_SRP!B2:H110,{6}, FALSE)), VLOOKUP(E1724,Store_Showcase!B2:H144,{6}, FALSE))</f>
      </c>
      <c r="AH1724" s="1">
        <f>VLOOKUP(G1724,Sku_Consolidated!A2:R957,18,FALSE)</f>
      </c>
      <c r="AI1724" s="1">
        <f>VLOOKUP(G1724,Sku_Consolidated!A2:S957,19,FALSE)</f>
      </c>
      <c r="AJ1724" s="1">
        <f>VLOOKUP(G1724,Sku_Consolidated!A2:T957,20,FALSE)</f>
      </c>
    </row>
    <row r="1725" spans="1:36" x14ac:dyDescent="0.25">
      <c r="A1725" s="1">
        <v>2024</v>
      </c>
      <c r="B1725" s="1" t="s">
        <v>31</v>
      </c>
      <c r="C1725" s="1" t="s">
        <v>32</v>
      </c>
      <c r="D1725" s="1" t="s">
        <v>33</v>
      </c>
      <c r="E1725" s="9" t="s">
        <v>2539</v>
      </c>
      <c r="F1725" s="1">
        <f>IF(VLOOKUP(G1725,Sku_Consolidated!A2:S957,{19},FALSE)="SHOWCASE", VLOOKUP(E1725,Store_Showcase!B2:C144,{2}, FALSE), IF(VLOOKUP(G1725,Sku_Consolidated!A2:S957,{19},FALSE)="VAM",VLOOKUP(E1725,Store_VAM!B2:C273,{2}, FALSE),VLOOKUP(E1725,Store_SRP!B2:C110,{2}, FALSE)))</f>
      </c>
      <c r="G1725" s="1">
        <v>61737</v>
      </c>
      <c r="H1725" s="1" t="s">
        <v>70</v>
      </c>
      <c r="I1725" s="10" t="s">
        <v>577</v>
      </c>
      <c r="J1725" s="1">
        <f>VLOOKUP(G1725,Sku_Consolidated!A2:C957, 3, FALSE)</f>
      </c>
      <c r="K1725" s="10">
        <f>IF(J1725="PACK", I1725, 0)</f>
      </c>
      <c r="L1725" s="10">
        <f>IF(J1725="KG", I1725, I1725 * VLOOKUP(G1725,Sku_Consolidated!A2:U957,21,FALSE))</f>
      </c>
      <c r="M1725" s="10" t="s">
        <v>37</v>
      </c>
      <c r="N1725" s="11" t="s">
        <v>4559</v>
      </c>
      <c r="O1725" s="10" t="s">
        <v>4560</v>
      </c>
      <c r="P1725" s="10">
        <f>N1725 - O1725</f>
      </c>
      <c r="Q1725" s="1">
        <f>VLOOKUP(G1725,Sku_Consolidated!A2:G957,7, FALSE)</f>
      </c>
      <c r="R1725" s="1">
        <f>IF(IFERROR(VLOOKUP(E1725,Store_Showcase!B2:H144,7, FALSE), TRUE)=TRUE, IF(IFERROR(VLOOKUP(E1725,Store_SRP!B2:H110,7, FALSE), TRUE)=TRUE,VLOOKUP(E1725,Store_VAM!B2:H273,7, FALSE),VLOOKUP(E1725,Store_SRP!B2:H110,7, FALSE)), VLOOKUP(E1725,Store_Showcase!B2:H144,7, FALSE))</f>
      </c>
      <c r="S1725" s="1">
        <f>IF(IFERROR(VLOOKUP(E1725,Store_Showcase!B2:I144,8, FALSE), TRUE)=TRUE, IF(IFERROR(VLOOKUP(E1725,Store_SRP!B2:I110,8, FALSE), TRUE)=TRUE,VLOOKUP(E1725,Store_VAM!B2:I273,8, FALSE),VLOOKUP(E1725,Store_SRP!B2:I110,8, FALSE)), VLOOKUP(E1725,Store_Showcase!B2:I144,8, FALSE))</f>
      </c>
      <c r="T1725" s="1">
        <f>VLOOKUP(G1725,Sku_Consolidated!A2:R957,18,FALSE)</f>
      </c>
      <c r="U1725" s="1" t="s">
        <v>4540</v>
      </c>
      <c r="V1725" s="1">
        <f>IF(VLOOKUP(G1725,Sku_Consolidated!A2:S957,19,FALSE)="SHOWCASE", VLOOKUP(E1725,Store_Showcase!B2:L144,11, FALSE), IF(VLOOKUP(G1725,Sku_Consolidated!A2:S957,19,FALSE)="VAM",VLOOKUP(E1725,Store_VAM!B2:L273,11, FALSE),VLOOKUP(E1725,Store_SRP!B2:L110,11, FALSE)))</f>
      </c>
      <c r="W1725" s="1">
        <f>VLOOKUP(G1725,Sku_Consolidated!A2:W957,11,FALSE)</f>
      </c>
      <c r="X1725" s="1">
        <f>VLOOKUP(G1725,Sku_Consolidated!A2:H957,8,FALSE)</f>
      </c>
      <c r="Y1725" s="1">
        <f>VLOOKUP(G1725,Sku_Consolidated!A2:I957,9,FALSE)</f>
      </c>
      <c r="Z1725" s="1" t="s">
        <v>41</v>
      </c>
      <c r="AA1725" s="1">
        <f>VLOOKUP(G1725,Sku_Consolidated!A2:E957,5,FALSE)</f>
      </c>
      <c r="AB1725" s="1">
        <f>IF(VLOOKUP(G1725,Sku_Consolidated!A2:S957,19,FALSE)="SHOWCASE", VLOOKUP(E1725,Store_Showcase!B2:N144,13, FALSE), IF(VLOOKUP(G1725,Sku_Consolidated!A2:S957,19,FALSE)="VAM",VLOOKUP(E1725,Store_VAM!B2:N273,13, FALSE),VLOOKUP(E1725,Store_SRP!B2:N110,13, FALSE)))</f>
      </c>
      <c r="AC1725" s="1">
        <f>IF(IFERROR(AB1725,TRUE)=TRUE, "-","OK")</f>
      </c>
      <c r="AD1725" s="11" t="s">
        <v>37</v>
      </c>
      <c r="AE1725" s="11" t="s">
        <v>37</v>
      </c>
      <c r="AF1725" s="1">
        <f>IF(IFERROR(VLOOKUP(E1725,Store_Showcase!B2:H144,{5}, FALSE), TRUE)=TRUE, IF(IFERROR(VLOOKUP(E1725,Store_SRP!B2:H110,{5}, FALSE), TRUE)=TRUE,VLOOKUP(E1725,Store_VAM!B2:H273,{5}, FALSE),VLOOKUP(E1725,Store_SRP!B2:H110,{5}, FALSE)), VLOOKUP(E1725,Store_Showcase!B2:H144,{5}, FALSE))</f>
      </c>
      <c r="AG1725" s="1">
        <f>IF(IFERROR(VLOOKUP(E1725,Store_Showcase!B2:H144,{6}, FALSE), TRUE)=TRUE, IF(IFERROR(VLOOKUP(E1725,Store_SRP!B2:H110,{6}, FALSE), TRUE)=TRUE,VLOOKUP(E1725,Store_VAM!B2:H273,{6}, FALSE),VLOOKUP(E1725,Store_SRP!B2:H110,{6}, FALSE)), VLOOKUP(E1725,Store_Showcase!B2:H144,{6}, FALSE))</f>
      </c>
      <c r="AH1725" s="1">
        <f>VLOOKUP(G1725,Sku_Consolidated!A2:R957,18,FALSE)</f>
      </c>
      <c r="AI1725" s="1">
        <f>VLOOKUP(G1725,Sku_Consolidated!A2:S957,19,FALSE)</f>
      </c>
      <c r="AJ1725" s="1">
        <f>VLOOKUP(G1725,Sku_Consolidated!A2:T957,20,FALSE)</f>
      </c>
    </row>
    <row r="1726" spans="1:36" x14ac:dyDescent="0.25">
      <c r="A1726" s="1">
        <v>2024</v>
      </c>
      <c r="B1726" s="1" t="s">
        <v>31</v>
      </c>
      <c r="C1726" s="1" t="s">
        <v>32</v>
      </c>
      <c r="D1726" s="1" t="s">
        <v>33</v>
      </c>
      <c r="E1726" s="9" t="s">
        <v>2539</v>
      </c>
      <c r="F1726" s="1">
        <f>IF(VLOOKUP(G1726,Sku_Consolidated!A2:S957,{19},FALSE)="SHOWCASE", VLOOKUP(E1726,Store_Showcase!B2:C144,{2}, FALSE), IF(VLOOKUP(G1726,Sku_Consolidated!A2:S957,{19},FALSE)="VAM",VLOOKUP(E1726,Store_VAM!B2:C273,{2}, FALSE),VLOOKUP(E1726,Store_SRP!B2:C110,{2}, FALSE)))</f>
      </c>
      <c r="G1726" s="1">
        <v>61755</v>
      </c>
      <c r="H1726" s="1" t="s">
        <v>86</v>
      </c>
      <c r="I1726" s="10" t="s">
        <v>4561</v>
      </c>
      <c r="J1726" s="1">
        <f>VLOOKUP(G1726,Sku_Consolidated!A2:C957, 3, FALSE)</f>
      </c>
      <c r="K1726" s="10">
        <f>IF(J1726="PACK", I1726, 0)</f>
      </c>
      <c r="L1726" s="10">
        <f>IF(J1726="KG", I1726, I1726 * VLOOKUP(G1726,Sku_Consolidated!A2:U957,21,FALSE))</f>
      </c>
      <c r="M1726" s="10" t="s">
        <v>37</v>
      </c>
      <c r="N1726" s="11" t="s">
        <v>4562</v>
      </c>
      <c r="O1726" s="10" t="s">
        <v>4563</v>
      </c>
      <c r="P1726" s="10">
        <f>N1726 - O1726</f>
      </c>
      <c r="Q1726" s="1">
        <f>VLOOKUP(G1726,Sku_Consolidated!A2:G957,7, FALSE)</f>
      </c>
      <c r="R1726" s="1">
        <f>IF(IFERROR(VLOOKUP(E1726,Store_Showcase!B2:H144,7, FALSE), TRUE)=TRUE, IF(IFERROR(VLOOKUP(E1726,Store_SRP!B2:H110,7, FALSE), TRUE)=TRUE,VLOOKUP(E1726,Store_VAM!B2:H273,7, FALSE),VLOOKUP(E1726,Store_SRP!B2:H110,7, FALSE)), VLOOKUP(E1726,Store_Showcase!B2:H144,7, FALSE))</f>
      </c>
      <c r="S1726" s="1">
        <f>IF(IFERROR(VLOOKUP(E1726,Store_Showcase!B2:I144,8, FALSE), TRUE)=TRUE, IF(IFERROR(VLOOKUP(E1726,Store_SRP!B2:I110,8, FALSE), TRUE)=TRUE,VLOOKUP(E1726,Store_VAM!B2:I273,8, FALSE),VLOOKUP(E1726,Store_SRP!B2:I110,8, FALSE)), VLOOKUP(E1726,Store_Showcase!B2:I144,8, FALSE))</f>
      </c>
      <c r="T1726" s="1">
        <f>VLOOKUP(G1726,Sku_Consolidated!A2:R957,18,FALSE)</f>
      </c>
      <c r="U1726" s="1" t="s">
        <v>4540</v>
      </c>
      <c r="V1726" s="1">
        <f>IF(VLOOKUP(G1726,Sku_Consolidated!A2:S957,19,FALSE)="SHOWCASE", VLOOKUP(E1726,Store_Showcase!B2:L144,11, FALSE), IF(VLOOKUP(G1726,Sku_Consolidated!A2:S957,19,FALSE)="VAM",VLOOKUP(E1726,Store_VAM!B2:L273,11, FALSE),VLOOKUP(E1726,Store_SRP!B2:L110,11, FALSE)))</f>
      </c>
      <c r="W1726" s="1">
        <f>VLOOKUP(G1726,Sku_Consolidated!A2:W957,11,FALSE)</f>
      </c>
      <c r="X1726" s="1">
        <f>VLOOKUP(G1726,Sku_Consolidated!A2:H957,8,FALSE)</f>
      </c>
      <c r="Y1726" s="1">
        <f>VLOOKUP(G1726,Sku_Consolidated!A2:I957,9,FALSE)</f>
      </c>
      <c r="Z1726" s="1" t="s">
        <v>41</v>
      </c>
      <c r="AA1726" s="1">
        <f>VLOOKUP(G1726,Sku_Consolidated!A2:E957,5,FALSE)</f>
      </c>
      <c r="AB1726" s="1">
        <f>IF(VLOOKUP(G1726,Sku_Consolidated!A2:S957,19,FALSE)="SHOWCASE", VLOOKUP(E1726,Store_Showcase!B2:N144,13, FALSE), IF(VLOOKUP(G1726,Sku_Consolidated!A2:S957,19,FALSE)="VAM",VLOOKUP(E1726,Store_VAM!B2:N273,13, FALSE),VLOOKUP(E1726,Store_SRP!B2:N110,13, FALSE)))</f>
      </c>
      <c r="AC1726" s="1">
        <f>IF(IFERROR(AB1726,TRUE)=TRUE, "-","OK")</f>
      </c>
      <c r="AD1726" s="11" t="s">
        <v>37</v>
      </c>
      <c r="AE1726" s="11" t="s">
        <v>37</v>
      </c>
      <c r="AF1726" s="1">
        <f>IF(IFERROR(VLOOKUP(E1726,Store_Showcase!B2:H144,{5}, FALSE), TRUE)=TRUE, IF(IFERROR(VLOOKUP(E1726,Store_SRP!B2:H110,{5}, FALSE), TRUE)=TRUE,VLOOKUP(E1726,Store_VAM!B2:H273,{5}, FALSE),VLOOKUP(E1726,Store_SRP!B2:H110,{5}, FALSE)), VLOOKUP(E1726,Store_Showcase!B2:H144,{5}, FALSE))</f>
      </c>
      <c r="AG1726" s="1">
        <f>IF(IFERROR(VLOOKUP(E1726,Store_Showcase!B2:H144,{6}, FALSE), TRUE)=TRUE, IF(IFERROR(VLOOKUP(E1726,Store_SRP!B2:H110,{6}, FALSE), TRUE)=TRUE,VLOOKUP(E1726,Store_VAM!B2:H273,{6}, FALSE),VLOOKUP(E1726,Store_SRP!B2:H110,{6}, FALSE)), VLOOKUP(E1726,Store_Showcase!B2:H144,{6}, FALSE))</f>
      </c>
      <c r="AH1726" s="1">
        <f>VLOOKUP(G1726,Sku_Consolidated!A2:R957,18,FALSE)</f>
      </c>
      <c r="AI1726" s="1">
        <f>VLOOKUP(G1726,Sku_Consolidated!A2:S957,19,FALSE)</f>
      </c>
      <c r="AJ1726" s="1">
        <f>VLOOKUP(G1726,Sku_Consolidated!A2:T957,20,FALSE)</f>
      </c>
    </row>
    <row r="1727" spans="1:36" x14ac:dyDescent="0.25">
      <c r="A1727" s="1">
        <v>2024</v>
      </c>
      <c r="B1727" s="1" t="s">
        <v>31</v>
      </c>
      <c r="C1727" s="1" t="s">
        <v>32</v>
      </c>
      <c r="D1727" s="1" t="s">
        <v>33</v>
      </c>
      <c r="E1727" s="9" t="s">
        <v>2539</v>
      </c>
      <c r="F1727" s="1">
        <f>IF(VLOOKUP(G1727,Sku_Consolidated!A2:S957,{19},FALSE)="SHOWCASE", VLOOKUP(E1727,Store_Showcase!B2:C144,{2}, FALSE), IF(VLOOKUP(G1727,Sku_Consolidated!A2:S957,{19},FALSE)="VAM",VLOOKUP(E1727,Store_VAM!B2:C273,{2}, FALSE),VLOOKUP(E1727,Store_SRP!B2:C110,{2}, FALSE)))</f>
      </c>
      <c r="G1727" s="1">
        <v>61759</v>
      </c>
      <c r="H1727" s="1" t="s">
        <v>94</v>
      </c>
      <c r="I1727" s="10" t="s">
        <v>2630</v>
      </c>
      <c r="J1727" s="1">
        <f>VLOOKUP(G1727,Sku_Consolidated!A2:C957, 3, FALSE)</f>
      </c>
      <c r="K1727" s="10">
        <f>IF(J1727="PACK", I1727, 0)</f>
      </c>
      <c r="L1727" s="10">
        <f>IF(J1727="KG", I1727, I1727 * VLOOKUP(G1727,Sku_Consolidated!A2:U957,21,FALSE))</f>
      </c>
      <c r="M1727" s="10" t="s">
        <v>37</v>
      </c>
      <c r="N1727" s="11" t="s">
        <v>4564</v>
      </c>
      <c r="O1727" s="10" t="s">
        <v>4565</v>
      </c>
      <c r="P1727" s="10">
        <f>N1727 - O1727</f>
      </c>
      <c r="Q1727" s="1">
        <f>VLOOKUP(G1727,Sku_Consolidated!A2:G957,7, FALSE)</f>
      </c>
      <c r="R1727" s="1">
        <f>IF(IFERROR(VLOOKUP(E1727,Store_Showcase!B2:H144,7, FALSE), TRUE)=TRUE, IF(IFERROR(VLOOKUP(E1727,Store_SRP!B2:H110,7, FALSE), TRUE)=TRUE,VLOOKUP(E1727,Store_VAM!B2:H273,7, FALSE),VLOOKUP(E1727,Store_SRP!B2:H110,7, FALSE)), VLOOKUP(E1727,Store_Showcase!B2:H144,7, FALSE))</f>
      </c>
      <c r="S1727" s="1">
        <f>IF(IFERROR(VLOOKUP(E1727,Store_Showcase!B2:I144,8, FALSE), TRUE)=TRUE, IF(IFERROR(VLOOKUP(E1727,Store_SRP!B2:I110,8, FALSE), TRUE)=TRUE,VLOOKUP(E1727,Store_VAM!B2:I273,8, FALSE),VLOOKUP(E1727,Store_SRP!B2:I110,8, FALSE)), VLOOKUP(E1727,Store_Showcase!B2:I144,8, FALSE))</f>
      </c>
      <c r="T1727" s="1">
        <f>VLOOKUP(G1727,Sku_Consolidated!A2:R957,18,FALSE)</f>
      </c>
      <c r="U1727" s="1" t="s">
        <v>4540</v>
      </c>
      <c r="V1727" s="1">
        <f>IF(VLOOKUP(G1727,Sku_Consolidated!A2:S957,19,FALSE)="SHOWCASE", VLOOKUP(E1727,Store_Showcase!B2:L144,11, FALSE), IF(VLOOKUP(G1727,Sku_Consolidated!A2:S957,19,FALSE)="VAM",VLOOKUP(E1727,Store_VAM!B2:L273,11, FALSE),VLOOKUP(E1727,Store_SRP!B2:L110,11, FALSE)))</f>
      </c>
      <c r="W1727" s="1">
        <f>VLOOKUP(G1727,Sku_Consolidated!A2:W957,11,FALSE)</f>
      </c>
      <c r="X1727" s="1">
        <f>VLOOKUP(G1727,Sku_Consolidated!A2:H957,8,FALSE)</f>
      </c>
      <c r="Y1727" s="1">
        <f>VLOOKUP(G1727,Sku_Consolidated!A2:I957,9,FALSE)</f>
      </c>
      <c r="Z1727" s="1" t="s">
        <v>41</v>
      </c>
      <c r="AA1727" s="1">
        <f>VLOOKUP(G1727,Sku_Consolidated!A2:E957,5,FALSE)</f>
      </c>
      <c r="AB1727" s="1">
        <f>IF(VLOOKUP(G1727,Sku_Consolidated!A2:S957,19,FALSE)="SHOWCASE", VLOOKUP(E1727,Store_Showcase!B2:N144,13, FALSE), IF(VLOOKUP(G1727,Sku_Consolidated!A2:S957,19,FALSE)="VAM",VLOOKUP(E1727,Store_VAM!B2:N273,13, FALSE),VLOOKUP(E1727,Store_SRP!B2:N110,13, FALSE)))</f>
      </c>
      <c r="AC1727" s="1">
        <f>IF(IFERROR(AB1727,TRUE)=TRUE, "-","OK")</f>
      </c>
      <c r="AD1727" s="11" t="s">
        <v>37</v>
      </c>
      <c r="AE1727" s="11" t="s">
        <v>37</v>
      </c>
      <c r="AF1727" s="1">
        <f>IF(IFERROR(VLOOKUP(E1727,Store_Showcase!B2:H144,{5}, FALSE), TRUE)=TRUE, IF(IFERROR(VLOOKUP(E1727,Store_SRP!B2:H110,{5}, FALSE), TRUE)=TRUE,VLOOKUP(E1727,Store_VAM!B2:H273,{5}, FALSE),VLOOKUP(E1727,Store_SRP!B2:H110,{5}, FALSE)), VLOOKUP(E1727,Store_Showcase!B2:H144,{5}, FALSE))</f>
      </c>
      <c r="AG1727" s="1">
        <f>IF(IFERROR(VLOOKUP(E1727,Store_Showcase!B2:H144,{6}, FALSE), TRUE)=TRUE, IF(IFERROR(VLOOKUP(E1727,Store_SRP!B2:H110,{6}, FALSE), TRUE)=TRUE,VLOOKUP(E1727,Store_VAM!B2:H273,{6}, FALSE),VLOOKUP(E1727,Store_SRP!B2:H110,{6}, FALSE)), VLOOKUP(E1727,Store_Showcase!B2:H144,{6}, FALSE))</f>
      </c>
      <c r="AH1727" s="1">
        <f>VLOOKUP(G1727,Sku_Consolidated!A2:R957,18,FALSE)</f>
      </c>
      <c r="AI1727" s="1">
        <f>VLOOKUP(G1727,Sku_Consolidated!A2:S957,19,FALSE)</f>
      </c>
      <c r="AJ1727" s="1">
        <f>VLOOKUP(G1727,Sku_Consolidated!A2:T957,20,FALSE)</f>
      </c>
    </row>
    <row r="1728" spans="1:36" x14ac:dyDescent="0.25">
      <c r="A1728" s="1">
        <v>2024</v>
      </c>
      <c r="B1728" s="1" t="s">
        <v>31</v>
      </c>
      <c r="C1728" s="1" t="s">
        <v>32</v>
      </c>
      <c r="D1728" s="1" t="s">
        <v>33</v>
      </c>
      <c r="E1728" s="9" t="s">
        <v>2539</v>
      </c>
      <c r="F1728" s="1">
        <f>IF(VLOOKUP(G1728,Sku_Consolidated!A2:S957,{19},FALSE)="SHOWCASE", VLOOKUP(E1728,Store_Showcase!B2:C144,{2}, FALSE), IF(VLOOKUP(G1728,Sku_Consolidated!A2:S957,{19},FALSE)="VAM",VLOOKUP(E1728,Store_VAM!B2:C273,{2}, FALSE),VLOOKUP(E1728,Store_SRP!B2:C110,{2}, FALSE)))</f>
      </c>
      <c r="G1728" s="1">
        <v>61820</v>
      </c>
      <c r="H1728" s="1" t="s">
        <v>114</v>
      </c>
      <c r="I1728" s="10" t="s">
        <v>305</v>
      </c>
      <c r="J1728" s="1">
        <f>VLOOKUP(G1728,Sku_Consolidated!A2:C957, 3, FALSE)</f>
      </c>
      <c r="K1728" s="10">
        <f>IF(J1728="PACK", I1728, 0)</f>
      </c>
      <c r="L1728" s="10">
        <f>IF(J1728="KG", I1728, I1728 * VLOOKUP(G1728,Sku_Consolidated!A2:U957,21,FALSE))</f>
      </c>
      <c r="M1728" s="10" t="s">
        <v>37</v>
      </c>
      <c r="N1728" s="11" t="s">
        <v>4566</v>
      </c>
      <c r="O1728" s="10" t="s">
        <v>4567</v>
      </c>
      <c r="P1728" s="10">
        <f>N1728 - O1728</f>
      </c>
      <c r="Q1728" s="1">
        <f>VLOOKUP(G1728,Sku_Consolidated!A2:G957,7, FALSE)</f>
      </c>
      <c r="R1728" s="1">
        <f>IF(IFERROR(VLOOKUP(E1728,Store_Showcase!B2:H144,7, FALSE), TRUE)=TRUE, IF(IFERROR(VLOOKUP(E1728,Store_SRP!B2:H110,7, FALSE), TRUE)=TRUE,VLOOKUP(E1728,Store_VAM!B2:H273,7, FALSE),VLOOKUP(E1728,Store_SRP!B2:H110,7, FALSE)), VLOOKUP(E1728,Store_Showcase!B2:H144,7, FALSE))</f>
      </c>
      <c r="S1728" s="1">
        <f>IF(IFERROR(VLOOKUP(E1728,Store_Showcase!B2:I144,8, FALSE), TRUE)=TRUE, IF(IFERROR(VLOOKUP(E1728,Store_SRP!B2:I110,8, FALSE), TRUE)=TRUE,VLOOKUP(E1728,Store_VAM!B2:I273,8, FALSE),VLOOKUP(E1728,Store_SRP!B2:I110,8, FALSE)), VLOOKUP(E1728,Store_Showcase!B2:I144,8, FALSE))</f>
      </c>
      <c r="T1728" s="1">
        <f>VLOOKUP(G1728,Sku_Consolidated!A2:R957,18,FALSE)</f>
      </c>
      <c r="U1728" s="1" t="s">
        <v>4540</v>
      </c>
      <c r="V1728" s="1">
        <f>IF(VLOOKUP(G1728,Sku_Consolidated!A2:S957,19,FALSE)="SHOWCASE", VLOOKUP(E1728,Store_Showcase!B2:L144,11, FALSE), IF(VLOOKUP(G1728,Sku_Consolidated!A2:S957,19,FALSE)="VAM",VLOOKUP(E1728,Store_VAM!B2:L273,11, FALSE),VLOOKUP(E1728,Store_SRP!B2:L110,11, FALSE)))</f>
      </c>
      <c r="W1728" s="1">
        <f>VLOOKUP(G1728,Sku_Consolidated!A2:W957,11,FALSE)</f>
      </c>
      <c r="X1728" s="1">
        <f>VLOOKUP(G1728,Sku_Consolidated!A2:H957,8,FALSE)</f>
      </c>
      <c r="Y1728" s="1">
        <f>VLOOKUP(G1728,Sku_Consolidated!A2:I957,9,FALSE)</f>
      </c>
      <c r="Z1728" s="1" t="s">
        <v>41</v>
      </c>
      <c r="AA1728" s="1">
        <f>VLOOKUP(G1728,Sku_Consolidated!A2:E957,5,FALSE)</f>
      </c>
      <c r="AB1728" s="1">
        <f>IF(VLOOKUP(G1728,Sku_Consolidated!A2:S957,19,FALSE)="SHOWCASE", VLOOKUP(E1728,Store_Showcase!B2:N144,13, FALSE), IF(VLOOKUP(G1728,Sku_Consolidated!A2:S957,19,FALSE)="VAM",VLOOKUP(E1728,Store_VAM!B2:N273,13, FALSE),VLOOKUP(E1728,Store_SRP!B2:N110,13, FALSE)))</f>
      </c>
      <c r="AC1728" s="1">
        <f>IF(IFERROR(AB1728,TRUE)=TRUE, "-","OK")</f>
      </c>
      <c r="AD1728" s="11" t="s">
        <v>37</v>
      </c>
      <c r="AE1728" s="11" t="s">
        <v>37</v>
      </c>
      <c r="AF1728" s="1">
        <f>IF(IFERROR(VLOOKUP(E1728,Store_Showcase!B2:H144,{5}, FALSE), TRUE)=TRUE, IF(IFERROR(VLOOKUP(E1728,Store_SRP!B2:H110,{5}, FALSE), TRUE)=TRUE,VLOOKUP(E1728,Store_VAM!B2:H273,{5}, FALSE),VLOOKUP(E1728,Store_SRP!B2:H110,{5}, FALSE)), VLOOKUP(E1728,Store_Showcase!B2:H144,{5}, FALSE))</f>
      </c>
      <c r="AG1728" s="1">
        <f>IF(IFERROR(VLOOKUP(E1728,Store_Showcase!B2:H144,{6}, FALSE), TRUE)=TRUE, IF(IFERROR(VLOOKUP(E1728,Store_SRP!B2:H110,{6}, FALSE), TRUE)=TRUE,VLOOKUP(E1728,Store_VAM!B2:H273,{6}, FALSE),VLOOKUP(E1728,Store_SRP!B2:H110,{6}, FALSE)), VLOOKUP(E1728,Store_Showcase!B2:H144,{6}, FALSE))</f>
      </c>
      <c r="AH1728" s="1">
        <f>VLOOKUP(G1728,Sku_Consolidated!A2:R957,18,FALSE)</f>
      </c>
      <c r="AI1728" s="1">
        <f>VLOOKUP(G1728,Sku_Consolidated!A2:S957,19,FALSE)</f>
      </c>
      <c r="AJ1728" s="1">
        <f>VLOOKUP(G1728,Sku_Consolidated!A2:T957,20,FALSE)</f>
      </c>
    </row>
    <row r="1729" spans="1:36" x14ac:dyDescent="0.25">
      <c r="A1729" s="1">
        <v>2024</v>
      </c>
      <c r="B1729" s="1" t="s">
        <v>31</v>
      </c>
      <c r="C1729" s="1" t="s">
        <v>32</v>
      </c>
      <c r="D1729" s="1" t="s">
        <v>33</v>
      </c>
      <c r="E1729" s="9" t="s">
        <v>2539</v>
      </c>
      <c r="F1729" s="1">
        <f>IF(VLOOKUP(G1729,Sku_Consolidated!A2:S957,{19},FALSE)="SHOWCASE", VLOOKUP(E1729,Store_Showcase!B2:C144,{2}, FALSE), IF(VLOOKUP(G1729,Sku_Consolidated!A2:S957,{19},FALSE)="VAM",VLOOKUP(E1729,Store_VAM!B2:C273,{2}, FALSE),VLOOKUP(E1729,Store_SRP!B2:C110,{2}, FALSE)))</f>
      </c>
      <c r="G1729" s="1">
        <v>61833</v>
      </c>
      <c r="H1729" s="1" t="s">
        <v>118</v>
      </c>
      <c r="I1729" s="10" t="s">
        <v>158</v>
      </c>
      <c r="J1729" s="1">
        <f>VLOOKUP(G1729,Sku_Consolidated!A2:C957, 3, FALSE)</f>
      </c>
      <c r="K1729" s="10">
        <f>IF(J1729="PACK", I1729, 0)</f>
      </c>
      <c r="L1729" s="10">
        <f>IF(J1729="KG", I1729, I1729 * VLOOKUP(G1729,Sku_Consolidated!A2:U957,21,FALSE))</f>
      </c>
      <c r="M1729" s="10" t="s">
        <v>37</v>
      </c>
      <c r="N1729" s="11" t="s">
        <v>4568</v>
      </c>
      <c r="O1729" s="10" t="s">
        <v>4569</v>
      </c>
      <c r="P1729" s="10">
        <f>N1729 - O1729</f>
      </c>
      <c r="Q1729" s="1">
        <f>VLOOKUP(G1729,Sku_Consolidated!A2:G957,7, FALSE)</f>
      </c>
      <c r="R1729" s="1">
        <f>IF(IFERROR(VLOOKUP(E1729,Store_Showcase!B2:H144,7, FALSE), TRUE)=TRUE, IF(IFERROR(VLOOKUP(E1729,Store_SRP!B2:H110,7, FALSE), TRUE)=TRUE,VLOOKUP(E1729,Store_VAM!B2:H273,7, FALSE),VLOOKUP(E1729,Store_SRP!B2:H110,7, FALSE)), VLOOKUP(E1729,Store_Showcase!B2:H144,7, FALSE))</f>
      </c>
      <c r="S1729" s="1">
        <f>IF(IFERROR(VLOOKUP(E1729,Store_Showcase!B2:I144,8, FALSE), TRUE)=TRUE, IF(IFERROR(VLOOKUP(E1729,Store_SRP!B2:I110,8, FALSE), TRUE)=TRUE,VLOOKUP(E1729,Store_VAM!B2:I273,8, FALSE),VLOOKUP(E1729,Store_SRP!B2:I110,8, FALSE)), VLOOKUP(E1729,Store_Showcase!B2:I144,8, FALSE))</f>
      </c>
      <c r="T1729" s="1">
        <f>VLOOKUP(G1729,Sku_Consolidated!A2:R957,18,FALSE)</f>
      </c>
      <c r="U1729" s="1" t="s">
        <v>4540</v>
      </c>
      <c r="V1729" s="1">
        <f>IF(VLOOKUP(G1729,Sku_Consolidated!A2:S957,19,FALSE)="SHOWCASE", VLOOKUP(E1729,Store_Showcase!B2:L144,11, FALSE), IF(VLOOKUP(G1729,Sku_Consolidated!A2:S957,19,FALSE)="VAM",VLOOKUP(E1729,Store_VAM!B2:L273,11, FALSE),VLOOKUP(E1729,Store_SRP!B2:L110,11, FALSE)))</f>
      </c>
      <c r="W1729" s="1">
        <f>VLOOKUP(G1729,Sku_Consolidated!A2:W957,11,FALSE)</f>
      </c>
      <c r="X1729" s="1">
        <f>VLOOKUP(G1729,Sku_Consolidated!A2:H957,8,FALSE)</f>
      </c>
      <c r="Y1729" s="1">
        <f>VLOOKUP(G1729,Sku_Consolidated!A2:I957,9,FALSE)</f>
      </c>
      <c r="Z1729" s="1" t="s">
        <v>41</v>
      </c>
      <c r="AA1729" s="1">
        <f>VLOOKUP(G1729,Sku_Consolidated!A2:E957,5,FALSE)</f>
      </c>
      <c r="AB1729" s="1">
        <f>IF(VLOOKUP(G1729,Sku_Consolidated!A2:S957,19,FALSE)="SHOWCASE", VLOOKUP(E1729,Store_Showcase!B2:N144,13, FALSE), IF(VLOOKUP(G1729,Sku_Consolidated!A2:S957,19,FALSE)="VAM",VLOOKUP(E1729,Store_VAM!B2:N273,13, FALSE),VLOOKUP(E1729,Store_SRP!B2:N110,13, FALSE)))</f>
      </c>
      <c r="AC1729" s="1">
        <f>IF(IFERROR(AB1729,TRUE)=TRUE, "-","OK")</f>
      </c>
      <c r="AD1729" s="11" t="s">
        <v>37</v>
      </c>
      <c r="AE1729" s="11" t="s">
        <v>37</v>
      </c>
      <c r="AF1729" s="1">
        <f>IF(IFERROR(VLOOKUP(E1729,Store_Showcase!B2:H144,{5}, FALSE), TRUE)=TRUE, IF(IFERROR(VLOOKUP(E1729,Store_SRP!B2:H110,{5}, FALSE), TRUE)=TRUE,VLOOKUP(E1729,Store_VAM!B2:H273,{5}, FALSE),VLOOKUP(E1729,Store_SRP!B2:H110,{5}, FALSE)), VLOOKUP(E1729,Store_Showcase!B2:H144,{5}, FALSE))</f>
      </c>
      <c r="AG1729" s="1">
        <f>IF(IFERROR(VLOOKUP(E1729,Store_Showcase!B2:H144,{6}, FALSE), TRUE)=TRUE, IF(IFERROR(VLOOKUP(E1729,Store_SRP!B2:H110,{6}, FALSE), TRUE)=TRUE,VLOOKUP(E1729,Store_VAM!B2:H273,{6}, FALSE),VLOOKUP(E1729,Store_SRP!B2:H110,{6}, FALSE)), VLOOKUP(E1729,Store_Showcase!B2:H144,{6}, FALSE))</f>
      </c>
      <c r="AH1729" s="1">
        <f>VLOOKUP(G1729,Sku_Consolidated!A2:R957,18,FALSE)</f>
      </c>
      <c r="AI1729" s="1">
        <f>VLOOKUP(G1729,Sku_Consolidated!A2:S957,19,FALSE)</f>
      </c>
      <c r="AJ1729" s="1">
        <f>VLOOKUP(G1729,Sku_Consolidated!A2:T957,20,FALSE)</f>
      </c>
    </row>
    <row r="1730" spans="1:36" x14ac:dyDescent="0.25">
      <c r="A1730" s="1">
        <v>2024</v>
      </c>
      <c r="B1730" s="1" t="s">
        <v>31</v>
      </c>
      <c r="C1730" s="1" t="s">
        <v>32</v>
      </c>
      <c r="D1730" s="1" t="s">
        <v>33</v>
      </c>
      <c r="E1730" s="9" t="s">
        <v>2539</v>
      </c>
      <c r="F1730" s="1">
        <f>IF(VLOOKUP(G1730,Sku_Consolidated!A2:S957,{19},FALSE)="SHOWCASE", VLOOKUP(E1730,Store_Showcase!B2:C144,{2}, FALSE), IF(VLOOKUP(G1730,Sku_Consolidated!A2:S957,{19},FALSE)="VAM",VLOOKUP(E1730,Store_VAM!B2:C273,{2}, FALSE),VLOOKUP(E1730,Store_SRP!B2:C110,{2}, FALSE)))</f>
      </c>
      <c r="G1730" s="1">
        <v>61842</v>
      </c>
      <c r="H1730" s="1" t="s">
        <v>126</v>
      </c>
      <c r="I1730" s="10" t="s">
        <v>1137</v>
      </c>
      <c r="J1730" s="1">
        <f>VLOOKUP(G1730,Sku_Consolidated!A2:C957, 3, FALSE)</f>
      </c>
      <c r="K1730" s="10">
        <f>IF(J1730="PACK", I1730, 0)</f>
      </c>
      <c r="L1730" s="10">
        <f>IF(J1730="KG", I1730, I1730 * VLOOKUP(G1730,Sku_Consolidated!A2:U957,21,FALSE))</f>
      </c>
      <c r="M1730" s="10" t="s">
        <v>37</v>
      </c>
      <c r="N1730" s="11" t="s">
        <v>4570</v>
      </c>
      <c r="O1730" s="10" t="s">
        <v>4571</v>
      </c>
      <c r="P1730" s="10">
        <f>N1730 - O1730</f>
      </c>
      <c r="Q1730" s="1">
        <f>VLOOKUP(G1730,Sku_Consolidated!A2:G957,7, FALSE)</f>
      </c>
      <c r="R1730" s="1">
        <f>IF(IFERROR(VLOOKUP(E1730,Store_Showcase!B2:H144,7, FALSE), TRUE)=TRUE, IF(IFERROR(VLOOKUP(E1730,Store_SRP!B2:H110,7, FALSE), TRUE)=TRUE,VLOOKUP(E1730,Store_VAM!B2:H273,7, FALSE),VLOOKUP(E1730,Store_SRP!B2:H110,7, FALSE)), VLOOKUP(E1730,Store_Showcase!B2:H144,7, FALSE))</f>
      </c>
      <c r="S1730" s="1">
        <f>IF(IFERROR(VLOOKUP(E1730,Store_Showcase!B2:I144,8, FALSE), TRUE)=TRUE, IF(IFERROR(VLOOKUP(E1730,Store_SRP!B2:I110,8, FALSE), TRUE)=TRUE,VLOOKUP(E1730,Store_VAM!B2:I273,8, FALSE),VLOOKUP(E1730,Store_SRP!B2:I110,8, FALSE)), VLOOKUP(E1730,Store_Showcase!B2:I144,8, FALSE))</f>
      </c>
      <c r="T1730" s="1">
        <f>VLOOKUP(G1730,Sku_Consolidated!A2:R957,18,FALSE)</f>
      </c>
      <c r="U1730" s="1" t="s">
        <v>4540</v>
      </c>
      <c r="V1730" s="1">
        <f>IF(VLOOKUP(G1730,Sku_Consolidated!A2:S957,19,FALSE)="SHOWCASE", VLOOKUP(E1730,Store_Showcase!B2:L144,11, FALSE), IF(VLOOKUP(G1730,Sku_Consolidated!A2:S957,19,FALSE)="VAM",VLOOKUP(E1730,Store_VAM!B2:L273,11, FALSE),VLOOKUP(E1730,Store_SRP!B2:L110,11, FALSE)))</f>
      </c>
      <c r="W1730" s="1">
        <f>VLOOKUP(G1730,Sku_Consolidated!A2:W957,11,FALSE)</f>
      </c>
      <c r="X1730" s="1">
        <f>VLOOKUP(G1730,Sku_Consolidated!A2:H957,8,FALSE)</f>
      </c>
      <c r="Y1730" s="1">
        <f>VLOOKUP(G1730,Sku_Consolidated!A2:I957,9,FALSE)</f>
      </c>
      <c r="Z1730" s="1" t="s">
        <v>41</v>
      </c>
      <c r="AA1730" s="1">
        <f>VLOOKUP(G1730,Sku_Consolidated!A2:E957,5,FALSE)</f>
      </c>
      <c r="AB1730" s="1">
        <f>IF(VLOOKUP(G1730,Sku_Consolidated!A2:S957,19,FALSE)="SHOWCASE", VLOOKUP(E1730,Store_Showcase!B2:N144,13, FALSE), IF(VLOOKUP(G1730,Sku_Consolidated!A2:S957,19,FALSE)="VAM",VLOOKUP(E1730,Store_VAM!B2:N273,13, FALSE),VLOOKUP(E1730,Store_SRP!B2:N110,13, FALSE)))</f>
      </c>
      <c r="AC1730" s="1">
        <f>IF(IFERROR(AB1730,TRUE)=TRUE, "-","OK")</f>
      </c>
      <c r="AD1730" s="11" t="s">
        <v>37</v>
      </c>
      <c r="AE1730" s="11" t="s">
        <v>37</v>
      </c>
      <c r="AF1730" s="1">
        <f>IF(IFERROR(VLOOKUP(E1730,Store_Showcase!B2:H144,{5}, FALSE), TRUE)=TRUE, IF(IFERROR(VLOOKUP(E1730,Store_SRP!B2:H110,{5}, FALSE), TRUE)=TRUE,VLOOKUP(E1730,Store_VAM!B2:H273,{5}, FALSE),VLOOKUP(E1730,Store_SRP!B2:H110,{5}, FALSE)), VLOOKUP(E1730,Store_Showcase!B2:H144,{5}, FALSE))</f>
      </c>
      <c r="AG1730" s="1">
        <f>IF(IFERROR(VLOOKUP(E1730,Store_Showcase!B2:H144,{6}, FALSE), TRUE)=TRUE, IF(IFERROR(VLOOKUP(E1730,Store_SRP!B2:H110,{6}, FALSE), TRUE)=TRUE,VLOOKUP(E1730,Store_VAM!B2:H273,{6}, FALSE),VLOOKUP(E1730,Store_SRP!B2:H110,{6}, FALSE)), VLOOKUP(E1730,Store_Showcase!B2:H144,{6}, FALSE))</f>
      </c>
      <c r="AH1730" s="1">
        <f>VLOOKUP(G1730,Sku_Consolidated!A2:R957,18,FALSE)</f>
      </c>
      <c r="AI1730" s="1">
        <f>VLOOKUP(G1730,Sku_Consolidated!A2:S957,19,FALSE)</f>
      </c>
      <c r="AJ1730" s="1">
        <f>VLOOKUP(G1730,Sku_Consolidated!A2:T957,20,FALSE)</f>
      </c>
    </row>
    <row r="1731" spans="1:36" x14ac:dyDescent="0.25">
      <c r="A1731" s="1">
        <v>2024</v>
      </c>
      <c r="B1731" s="1" t="s">
        <v>31</v>
      </c>
      <c r="C1731" s="1" t="s">
        <v>32</v>
      </c>
      <c r="D1731" s="1" t="s">
        <v>33</v>
      </c>
      <c r="E1731" s="9" t="s">
        <v>2539</v>
      </c>
      <c r="F1731" s="1">
        <f>IF(VLOOKUP(G1731,Sku_Consolidated!A2:S957,{19},FALSE)="SHOWCASE", VLOOKUP(E1731,Store_Showcase!B2:C144,{2}, FALSE), IF(VLOOKUP(G1731,Sku_Consolidated!A2:S957,{19},FALSE)="VAM",VLOOKUP(E1731,Store_VAM!B2:C273,{2}, FALSE),VLOOKUP(E1731,Store_SRP!B2:C110,{2}, FALSE)))</f>
      </c>
      <c r="G1731" s="1">
        <v>61844</v>
      </c>
      <c r="H1731" s="1" t="s">
        <v>178</v>
      </c>
      <c r="I1731" s="10" t="s">
        <v>155</v>
      </c>
      <c r="J1731" s="1">
        <f>VLOOKUP(G1731,Sku_Consolidated!A2:C957, 3, FALSE)</f>
      </c>
      <c r="K1731" s="10">
        <f>IF(J1731="PACK", I1731, 0)</f>
      </c>
      <c r="L1731" s="10">
        <f>IF(J1731="KG", I1731, I1731 * VLOOKUP(G1731,Sku_Consolidated!A2:U957,21,FALSE))</f>
      </c>
      <c r="M1731" s="10" t="s">
        <v>37</v>
      </c>
      <c r="N1731" s="11" t="s">
        <v>4572</v>
      </c>
      <c r="O1731" s="10" t="s">
        <v>4573</v>
      </c>
      <c r="P1731" s="10">
        <f>N1731 - O1731</f>
      </c>
      <c r="Q1731" s="1">
        <f>VLOOKUP(G1731,Sku_Consolidated!A2:G957,7, FALSE)</f>
      </c>
      <c r="R1731" s="1">
        <f>IF(IFERROR(VLOOKUP(E1731,Store_Showcase!B2:H144,7, FALSE), TRUE)=TRUE, IF(IFERROR(VLOOKUP(E1731,Store_SRP!B2:H110,7, FALSE), TRUE)=TRUE,VLOOKUP(E1731,Store_VAM!B2:H273,7, FALSE),VLOOKUP(E1731,Store_SRP!B2:H110,7, FALSE)), VLOOKUP(E1731,Store_Showcase!B2:H144,7, FALSE))</f>
      </c>
      <c r="S1731" s="1">
        <f>IF(IFERROR(VLOOKUP(E1731,Store_Showcase!B2:I144,8, FALSE), TRUE)=TRUE, IF(IFERROR(VLOOKUP(E1731,Store_SRP!B2:I110,8, FALSE), TRUE)=TRUE,VLOOKUP(E1731,Store_VAM!B2:I273,8, FALSE),VLOOKUP(E1731,Store_SRP!B2:I110,8, FALSE)), VLOOKUP(E1731,Store_Showcase!B2:I144,8, FALSE))</f>
      </c>
      <c r="T1731" s="1">
        <f>VLOOKUP(G1731,Sku_Consolidated!A2:R957,18,FALSE)</f>
      </c>
      <c r="U1731" s="1" t="s">
        <v>4540</v>
      </c>
      <c r="V1731" s="1">
        <f>IF(VLOOKUP(G1731,Sku_Consolidated!A2:S957,19,FALSE)="SHOWCASE", VLOOKUP(E1731,Store_Showcase!B2:L144,11, FALSE), IF(VLOOKUP(G1731,Sku_Consolidated!A2:S957,19,FALSE)="VAM",VLOOKUP(E1731,Store_VAM!B2:L273,11, FALSE),VLOOKUP(E1731,Store_SRP!B2:L110,11, FALSE)))</f>
      </c>
      <c r="W1731" s="1">
        <f>VLOOKUP(G1731,Sku_Consolidated!A2:W957,11,FALSE)</f>
      </c>
      <c r="X1731" s="1">
        <f>VLOOKUP(G1731,Sku_Consolidated!A2:H957,8,FALSE)</f>
      </c>
      <c r="Y1731" s="1">
        <f>VLOOKUP(G1731,Sku_Consolidated!A2:I957,9,FALSE)</f>
      </c>
      <c r="Z1731" s="1" t="s">
        <v>41</v>
      </c>
      <c r="AA1731" s="1">
        <f>VLOOKUP(G1731,Sku_Consolidated!A2:E957,5,FALSE)</f>
      </c>
      <c r="AB1731" s="1">
        <f>IF(VLOOKUP(G1731,Sku_Consolidated!A2:S957,19,FALSE)="SHOWCASE", VLOOKUP(E1731,Store_Showcase!B2:N144,13, FALSE), IF(VLOOKUP(G1731,Sku_Consolidated!A2:S957,19,FALSE)="VAM",VLOOKUP(E1731,Store_VAM!B2:N273,13, FALSE),VLOOKUP(E1731,Store_SRP!B2:N110,13, FALSE)))</f>
      </c>
      <c r="AC1731" s="1">
        <f>IF(IFERROR(AB1731,TRUE)=TRUE, "-","OK")</f>
      </c>
      <c r="AD1731" s="11" t="s">
        <v>37</v>
      </c>
      <c r="AE1731" s="11" t="s">
        <v>37</v>
      </c>
      <c r="AF1731" s="1">
        <f>IF(IFERROR(VLOOKUP(E1731,Store_Showcase!B2:H144,{5}, FALSE), TRUE)=TRUE, IF(IFERROR(VLOOKUP(E1731,Store_SRP!B2:H110,{5}, FALSE), TRUE)=TRUE,VLOOKUP(E1731,Store_VAM!B2:H273,{5}, FALSE),VLOOKUP(E1731,Store_SRP!B2:H110,{5}, FALSE)), VLOOKUP(E1731,Store_Showcase!B2:H144,{5}, FALSE))</f>
      </c>
      <c r="AG1731" s="1">
        <f>IF(IFERROR(VLOOKUP(E1731,Store_Showcase!B2:H144,{6}, FALSE), TRUE)=TRUE, IF(IFERROR(VLOOKUP(E1731,Store_SRP!B2:H110,{6}, FALSE), TRUE)=TRUE,VLOOKUP(E1731,Store_VAM!B2:H273,{6}, FALSE),VLOOKUP(E1731,Store_SRP!B2:H110,{6}, FALSE)), VLOOKUP(E1731,Store_Showcase!B2:H144,{6}, FALSE))</f>
      </c>
      <c r="AH1731" s="1">
        <f>VLOOKUP(G1731,Sku_Consolidated!A2:R957,18,FALSE)</f>
      </c>
      <c r="AI1731" s="1">
        <f>VLOOKUP(G1731,Sku_Consolidated!A2:S957,19,FALSE)</f>
      </c>
      <c r="AJ1731" s="1">
        <f>VLOOKUP(G1731,Sku_Consolidated!A2:T957,20,FALSE)</f>
      </c>
    </row>
    <row r="1732" spans="1:36" x14ac:dyDescent="0.25">
      <c r="A1732" s="1">
        <v>2024</v>
      </c>
      <c r="B1732" s="1" t="s">
        <v>31</v>
      </c>
      <c r="C1732" s="1" t="s">
        <v>32</v>
      </c>
      <c r="D1732" s="1" t="s">
        <v>33</v>
      </c>
      <c r="E1732" s="9" t="s">
        <v>2539</v>
      </c>
      <c r="F1732" s="1">
        <f>IF(VLOOKUP(G1732,Sku_Consolidated!A2:S957,{19},FALSE)="SHOWCASE", VLOOKUP(E1732,Store_Showcase!B2:C144,{2}, FALSE), IF(VLOOKUP(G1732,Sku_Consolidated!A2:S957,{19},FALSE)="VAM",VLOOKUP(E1732,Store_VAM!B2:C273,{2}, FALSE),VLOOKUP(E1732,Store_SRP!B2:C110,{2}, FALSE)))</f>
      </c>
      <c r="G1732" s="1">
        <v>61850</v>
      </c>
      <c r="H1732" s="1" t="s">
        <v>134</v>
      </c>
      <c r="I1732" s="10" t="s">
        <v>235</v>
      </c>
      <c r="J1732" s="1">
        <f>VLOOKUP(G1732,Sku_Consolidated!A2:C957, 3, FALSE)</f>
      </c>
      <c r="K1732" s="10">
        <f>IF(J1732="PACK", I1732, 0)</f>
      </c>
      <c r="L1732" s="10">
        <f>IF(J1732="KG", I1732, I1732 * VLOOKUP(G1732,Sku_Consolidated!A2:U957,21,FALSE))</f>
      </c>
      <c r="M1732" s="10" t="s">
        <v>37</v>
      </c>
      <c r="N1732" s="11" t="s">
        <v>4574</v>
      </c>
      <c r="O1732" s="10" t="s">
        <v>4575</v>
      </c>
      <c r="P1732" s="10">
        <f>N1732 - O1732</f>
      </c>
      <c r="Q1732" s="1">
        <f>VLOOKUP(G1732,Sku_Consolidated!A2:G957,7, FALSE)</f>
      </c>
      <c r="R1732" s="1">
        <f>IF(IFERROR(VLOOKUP(E1732,Store_Showcase!B2:H144,7, FALSE), TRUE)=TRUE, IF(IFERROR(VLOOKUP(E1732,Store_SRP!B2:H110,7, FALSE), TRUE)=TRUE,VLOOKUP(E1732,Store_VAM!B2:H273,7, FALSE),VLOOKUP(E1732,Store_SRP!B2:H110,7, FALSE)), VLOOKUP(E1732,Store_Showcase!B2:H144,7, FALSE))</f>
      </c>
      <c r="S1732" s="1">
        <f>IF(IFERROR(VLOOKUP(E1732,Store_Showcase!B2:I144,8, FALSE), TRUE)=TRUE, IF(IFERROR(VLOOKUP(E1732,Store_SRP!B2:I110,8, FALSE), TRUE)=TRUE,VLOOKUP(E1732,Store_VAM!B2:I273,8, FALSE),VLOOKUP(E1732,Store_SRP!B2:I110,8, FALSE)), VLOOKUP(E1732,Store_Showcase!B2:I144,8, FALSE))</f>
      </c>
      <c r="T1732" s="1">
        <f>VLOOKUP(G1732,Sku_Consolidated!A2:R957,18,FALSE)</f>
      </c>
      <c r="U1732" s="1" t="s">
        <v>4540</v>
      </c>
      <c r="V1732" s="1">
        <f>IF(VLOOKUP(G1732,Sku_Consolidated!A2:S957,19,FALSE)="SHOWCASE", VLOOKUP(E1732,Store_Showcase!B2:L144,11, FALSE), IF(VLOOKUP(G1732,Sku_Consolidated!A2:S957,19,FALSE)="VAM",VLOOKUP(E1732,Store_VAM!B2:L273,11, FALSE),VLOOKUP(E1732,Store_SRP!B2:L110,11, FALSE)))</f>
      </c>
      <c r="W1732" s="1">
        <f>VLOOKUP(G1732,Sku_Consolidated!A2:W957,11,FALSE)</f>
      </c>
      <c r="X1732" s="1">
        <f>VLOOKUP(G1732,Sku_Consolidated!A2:H957,8,FALSE)</f>
      </c>
      <c r="Y1732" s="1">
        <f>VLOOKUP(G1732,Sku_Consolidated!A2:I957,9,FALSE)</f>
      </c>
      <c r="Z1732" s="1" t="s">
        <v>41</v>
      </c>
      <c r="AA1732" s="1">
        <f>VLOOKUP(G1732,Sku_Consolidated!A2:E957,5,FALSE)</f>
      </c>
      <c r="AB1732" s="1">
        <f>IF(VLOOKUP(G1732,Sku_Consolidated!A2:S957,19,FALSE)="SHOWCASE", VLOOKUP(E1732,Store_Showcase!B2:N144,13, FALSE), IF(VLOOKUP(G1732,Sku_Consolidated!A2:S957,19,FALSE)="VAM",VLOOKUP(E1732,Store_VAM!B2:N273,13, FALSE),VLOOKUP(E1732,Store_SRP!B2:N110,13, FALSE)))</f>
      </c>
      <c r="AC1732" s="1">
        <f>IF(IFERROR(AB1732,TRUE)=TRUE, "-","OK")</f>
      </c>
      <c r="AD1732" s="11" t="s">
        <v>37</v>
      </c>
      <c r="AE1732" s="11" t="s">
        <v>37</v>
      </c>
      <c r="AF1732" s="1">
        <f>IF(IFERROR(VLOOKUP(E1732,Store_Showcase!B2:H144,{5}, FALSE), TRUE)=TRUE, IF(IFERROR(VLOOKUP(E1732,Store_SRP!B2:H110,{5}, FALSE), TRUE)=TRUE,VLOOKUP(E1732,Store_VAM!B2:H273,{5}, FALSE),VLOOKUP(E1732,Store_SRP!B2:H110,{5}, FALSE)), VLOOKUP(E1732,Store_Showcase!B2:H144,{5}, FALSE))</f>
      </c>
      <c r="AG1732" s="1">
        <f>IF(IFERROR(VLOOKUP(E1732,Store_Showcase!B2:H144,{6}, FALSE), TRUE)=TRUE, IF(IFERROR(VLOOKUP(E1732,Store_SRP!B2:H110,{6}, FALSE), TRUE)=TRUE,VLOOKUP(E1732,Store_VAM!B2:H273,{6}, FALSE),VLOOKUP(E1732,Store_SRP!B2:H110,{6}, FALSE)), VLOOKUP(E1732,Store_Showcase!B2:H144,{6}, FALSE))</f>
      </c>
      <c r="AH1732" s="1">
        <f>VLOOKUP(G1732,Sku_Consolidated!A2:R957,18,FALSE)</f>
      </c>
      <c r="AI1732" s="1">
        <f>VLOOKUP(G1732,Sku_Consolidated!A2:S957,19,FALSE)</f>
      </c>
      <c r="AJ1732" s="1">
        <f>VLOOKUP(G1732,Sku_Consolidated!A2:T957,20,FALSE)</f>
      </c>
    </row>
    <row r="1733" spans="1:36" x14ac:dyDescent="0.25">
      <c r="A1733" s="1">
        <v>2024</v>
      </c>
      <c r="B1733" s="1" t="s">
        <v>31</v>
      </c>
      <c r="C1733" s="1" t="s">
        <v>32</v>
      </c>
      <c r="D1733" s="1" t="s">
        <v>33</v>
      </c>
      <c r="E1733" s="9" t="s">
        <v>2539</v>
      </c>
      <c r="F1733" s="1">
        <f>IF(VLOOKUP(G1733,Sku_Consolidated!A2:S957,{19},FALSE)="SHOWCASE", VLOOKUP(E1733,Store_Showcase!B2:C144,{2}, FALSE), IF(VLOOKUP(G1733,Sku_Consolidated!A2:S957,{19},FALSE)="VAM",VLOOKUP(E1733,Store_VAM!B2:C273,{2}, FALSE),VLOOKUP(E1733,Store_SRP!B2:C110,{2}, FALSE)))</f>
      </c>
      <c r="G1733" s="1">
        <v>61852</v>
      </c>
      <c r="H1733" s="1" t="s">
        <v>138</v>
      </c>
      <c r="I1733" s="10" t="s">
        <v>801</v>
      </c>
      <c r="J1733" s="1">
        <f>VLOOKUP(G1733,Sku_Consolidated!A2:C957, 3, FALSE)</f>
      </c>
      <c r="K1733" s="10">
        <f>IF(J1733="PACK", I1733, 0)</f>
      </c>
      <c r="L1733" s="10">
        <f>IF(J1733="KG", I1733, I1733 * VLOOKUP(G1733,Sku_Consolidated!A2:U957,21,FALSE))</f>
      </c>
      <c r="M1733" s="10" t="s">
        <v>37</v>
      </c>
      <c r="N1733" s="11" t="s">
        <v>4576</v>
      </c>
      <c r="O1733" s="10" t="s">
        <v>4577</v>
      </c>
      <c r="P1733" s="10">
        <f>N1733 - O1733</f>
      </c>
      <c r="Q1733" s="1">
        <f>VLOOKUP(G1733,Sku_Consolidated!A2:G957,7, FALSE)</f>
      </c>
      <c r="R1733" s="1">
        <f>IF(IFERROR(VLOOKUP(E1733,Store_Showcase!B2:H144,7, FALSE), TRUE)=TRUE, IF(IFERROR(VLOOKUP(E1733,Store_SRP!B2:H110,7, FALSE), TRUE)=TRUE,VLOOKUP(E1733,Store_VAM!B2:H273,7, FALSE),VLOOKUP(E1733,Store_SRP!B2:H110,7, FALSE)), VLOOKUP(E1733,Store_Showcase!B2:H144,7, FALSE))</f>
      </c>
      <c r="S1733" s="1">
        <f>IF(IFERROR(VLOOKUP(E1733,Store_Showcase!B2:I144,8, FALSE), TRUE)=TRUE, IF(IFERROR(VLOOKUP(E1733,Store_SRP!B2:I110,8, FALSE), TRUE)=TRUE,VLOOKUP(E1733,Store_VAM!B2:I273,8, FALSE),VLOOKUP(E1733,Store_SRP!B2:I110,8, FALSE)), VLOOKUP(E1733,Store_Showcase!B2:I144,8, FALSE))</f>
      </c>
      <c r="T1733" s="1">
        <f>VLOOKUP(G1733,Sku_Consolidated!A2:R957,18,FALSE)</f>
      </c>
      <c r="U1733" s="1" t="s">
        <v>4540</v>
      </c>
      <c r="V1733" s="1">
        <f>IF(VLOOKUP(G1733,Sku_Consolidated!A2:S957,19,FALSE)="SHOWCASE", VLOOKUP(E1733,Store_Showcase!B2:L144,11, FALSE), IF(VLOOKUP(G1733,Sku_Consolidated!A2:S957,19,FALSE)="VAM",VLOOKUP(E1733,Store_VAM!B2:L273,11, FALSE),VLOOKUP(E1733,Store_SRP!B2:L110,11, FALSE)))</f>
      </c>
      <c r="W1733" s="1">
        <f>VLOOKUP(G1733,Sku_Consolidated!A2:W957,11,FALSE)</f>
      </c>
      <c r="X1733" s="1">
        <f>VLOOKUP(G1733,Sku_Consolidated!A2:H957,8,FALSE)</f>
      </c>
      <c r="Y1733" s="1">
        <f>VLOOKUP(G1733,Sku_Consolidated!A2:I957,9,FALSE)</f>
      </c>
      <c r="Z1733" s="1" t="s">
        <v>41</v>
      </c>
      <c r="AA1733" s="1">
        <f>VLOOKUP(G1733,Sku_Consolidated!A2:E957,5,FALSE)</f>
      </c>
      <c r="AB1733" s="1">
        <f>IF(VLOOKUP(G1733,Sku_Consolidated!A2:S957,19,FALSE)="SHOWCASE", VLOOKUP(E1733,Store_Showcase!B2:N144,13, FALSE), IF(VLOOKUP(G1733,Sku_Consolidated!A2:S957,19,FALSE)="VAM",VLOOKUP(E1733,Store_VAM!B2:N273,13, FALSE),VLOOKUP(E1733,Store_SRP!B2:N110,13, FALSE)))</f>
      </c>
      <c r="AC1733" s="1">
        <f>IF(IFERROR(AB1733,TRUE)=TRUE, "-","OK")</f>
      </c>
      <c r="AD1733" s="11" t="s">
        <v>37</v>
      </c>
      <c r="AE1733" s="11" t="s">
        <v>37</v>
      </c>
      <c r="AF1733" s="1">
        <f>IF(IFERROR(VLOOKUP(E1733,Store_Showcase!B2:H144,{5}, FALSE), TRUE)=TRUE, IF(IFERROR(VLOOKUP(E1733,Store_SRP!B2:H110,{5}, FALSE), TRUE)=TRUE,VLOOKUP(E1733,Store_VAM!B2:H273,{5}, FALSE),VLOOKUP(E1733,Store_SRP!B2:H110,{5}, FALSE)), VLOOKUP(E1733,Store_Showcase!B2:H144,{5}, FALSE))</f>
      </c>
      <c r="AG1733" s="1">
        <f>IF(IFERROR(VLOOKUP(E1733,Store_Showcase!B2:H144,{6}, FALSE), TRUE)=TRUE, IF(IFERROR(VLOOKUP(E1733,Store_SRP!B2:H110,{6}, FALSE), TRUE)=TRUE,VLOOKUP(E1733,Store_VAM!B2:H273,{6}, FALSE),VLOOKUP(E1733,Store_SRP!B2:H110,{6}, FALSE)), VLOOKUP(E1733,Store_Showcase!B2:H144,{6}, FALSE))</f>
      </c>
      <c r="AH1733" s="1">
        <f>VLOOKUP(G1733,Sku_Consolidated!A2:R957,18,FALSE)</f>
      </c>
      <c r="AI1733" s="1">
        <f>VLOOKUP(G1733,Sku_Consolidated!A2:S957,19,FALSE)</f>
      </c>
      <c r="AJ1733" s="1">
        <f>VLOOKUP(G1733,Sku_Consolidated!A2:T957,20,FALSE)</f>
      </c>
    </row>
    <row r="1734" spans="1:36" x14ac:dyDescent="0.25">
      <c r="A1734" s="1">
        <v>2024</v>
      </c>
      <c r="B1734" s="1" t="s">
        <v>31</v>
      </c>
      <c r="C1734" s="1" t="s">
        <v>32</v>
      </c>
      <c r="D1734" s="1" t="s">
        <v>33</v>
      </c>
      <c r="E1734" s="9" t="s">
        <v>4578</v>
      </c>
      <c r="F1734" s="1">
        <f>IF(VLOOKUP(G1734,Sku_Consolidated!A2:S957,{19},FALSE)="SHOWCASE", VLOOKUP(E1734,Store_Showcase!B2:C144,{2}, FALSE), IF(VLOOKUP(G1734,Sku_Consolidated!A2:S957,{19},FALSE)="VAM",VLOOKUP(E1734,Store_VAM!B2:C273,{2}, FALSE),VLOOKUP(E1734,Store_SRP!B2:C110,{2}, FALSE)))</f>
      </c>
      <c r="G1734" s="1">
        <v>12928</v>
      </c>
      <c r="H1734" s="1" t="s">
        <v>1389</v>
      </c>
      <c r="I1734" s="10" t="s">
        <v>1867</v>
      </c>
      <c r="J1734" s="1">
        <f>VLOOKUP(G1734,Sku_Consolidated!A2:C957, 3, FALSE)</f>
      </c>
      <c r="K1734" s="10">
        <f>IF(J1734="PACK", I1734, 0)</f>
      </c>
      <c r="L1734" s="10">
        <f>IF(J1734="KG", I1734, I1734 * VLOOKUP(G1734,Sku_Consolidated!A2:U957,21,FALSE))</f>
      </c>
      <c r="M1734" s="10" t="s">
        <v>37</v>
      </c>
      <c r="N1734" s="11" t="s">
        <v>4579</v>
      </c>
      <c r="O1734" s="10" t="s">
        <v>4580</v>
      </c>
      <c r="P1734" s="10">
        <f>N1734 - O1734</f>
      </c>
      <c r="Q1734" s="1">
        <f>VLOOKUP(G1734,Sku_Consolidated!A2:G957,7, FALSE)</f>
      </c>
      <c r="R1734" s="1">
        <f>IF(IFERROR(VLOOKUP(E1734,Store_Showcase!B2:H144,7, FALSE), TRUE)=TRUE, IF(IFERROR(VLOOKUP(E1734,Store_SRP!B2:H110,7, FALSE), TRUE)=TRUE,VLOOKUP(E1734,Store_VAM!B2:H273,7, FALSE),VLOOKUP(E1734,Store_SRP!B2:H110,7, FALSE)), VLOOKUP(E1734,Store_Showcase!B2:H144,7, FALSE))</f>
      </c>
      <c r="S1734" s="1">
        <f>IF(IFERROR(VLOOKUP(E1734,Store_Showcase!B2:I144,8, FALSE), TRUE)=TRUE, IF(IFERROR(VLOOKUP(E1734,Store_SRP!B2:I110,8, FALSE), TRUE)=TRUE,VLOOKUP(E1734,Store_VAM!B2:I273,8, FALSE),VLOOKUP(E1734,Store_SRP!B2:I110,8, FALSE)), VLOOKUP(E1734,Store_Showcase!B2:I144,8, FALSE))</f>
      </c>
      <c r="T1734" s="1">
        <f>VLOOKUP(G1734,Sku_Consolidated!A2:R957,18,FALSE)</f>
      </c>
      <c r="U1734" s="1" t="s">
        <v>4581</v>
      </c>
      <c r="V1734" s="1">
        <f>IF(VLOOKUP(G1734,Sku_Consolidated!A2:S957,19,FALSE)="SHOWCASE", VLOOKUP(E1734,Store_Showcase!B2:L144,11, FALSE), IF(VLOOKUP(G1734,Sku_Consolidated!A2:S957,19,FALSE)="VAM",VLOOKUP(E1734,Store_VAM!B2:L273,11, FALSE),VLOOKUP(E1734,Store_SRP!B2:L110,11, FALSE)))</f>
      </c>
      <c r="W1734" s="1">
        <f>VLOOKUP(G1734,Sku_Consolidated!A2:W957,11,FALSE)</f>
      </c>
      <c r="X1734" s="1">
        <f>VLOOKUP(G1734,Sku_Consolidated!A2:H957,8,FALSE)</f>
      </c>
      <c r="Y1734" s="1">
        <f>VLOOKUP(G1734,Sku_Consolidated!A2:I957,9,FALSE)</f>
      </c>
      <c r="Z1734" s="1" t="s">
        <v>41</v>
      </c>
      <c r="AA1734" s="1">
        <f>VLOOKUP(G1734,Sku_Consolidated!A2:E957,5,FALSE)</f>
      </c>
      <c r="AB1734" s="1">
        <f>IF(VLOOKUP(G1734,Sku_Consolidated!A2:S957,19,FALSE)="SHOWCASE", VLOOKUP(E1734,Store_Showcase!B2:N144,13, FALSE), IF(VLOOKUP(G1734,Sku_Consolidated!A2:S957,19,FALSE)="VAM",VLOOKUP(E1734,Store_VAM!B2:N273,13, FALSE),VLOOKUP(E1734,Store_SRP!B2:N110,13, FALSE)))</f>
      </c>
      <c r="AC1734" s="1">
        <f>IF(IFERROR(AB1734,TRUE)=TRUE, "-","OK")</f>
      </c>
      <c r="AD1734" s="11" t="s">
        <v>37</v>
      </c>
      <c r="AE1734" s="11" t="s">
        <v>37</v>
      </c>
      <c r="AF1734" s="1">
        <f>IF(IFERROR(VLOOKUP(E1734,Store_Showcase!B2:H144,{5}, FALSE), TRUE)=TRUE, IF(IFERROR(VLOOKUP(E1734,Store_SRP!B2:H110,{5}, FALSE), TRUE)=TRUE,VLOOKUP(E1734,Store_VAM!B2:H273,{5}, FALSE),VLOOKUP(E1734,Store_SRP!B2:H110,{5}, FALSE)), VLOOKUP(E1734,Store_Showcase!B2:H144,{5}, FALSE))</f>
      </c>
      <c r="AG1734" s="1">
        <f>IF(IFERROR(VLOOKUP(E1734,Store_Showcase!B2:H144,{6}, FALSE), TRUE)=TRUE, IF(IFERROR(VLOOKUP(E1734,Store_SRP!B2:H110,{6}, FALSE), TRUE)=TRUE,VLOOKUP(E1734,Store_VAM!B2:H273,{6}, FALSE),VLOOKUP(E1734,Store_SRP!B2:H110,{6}, FALSE)), VLOOKUP(E1734,Store_Showcase!B2:H144,{6}, FALSE))</f>
      </c>
      <c r="AH1734" s="1">
        <f>VLOOKUP(G1734,Sku_Consolidated!A2:R957,18,FALSE)</f>
      </c>
      <c r="AI1734" s="1">
        <f>VLOOKUP(G1734,Sku_Consolidated!A2:S957,19,FALSE)</f>
      </c>
      <c r="AJ1734" s="1">
        <f>VLOOKUP(G1734,Sku_Consolidated!A2:T957,20,FALSE)</f>
      </c>
    </row>
    <row r="1735" spans="1:36" x14ac:dyDescent="0.25">
      <c r="A1735" s="1">
        <v>2024</v>
      </c>
      <c r="B1735" s="1" t="s">
        <v>31</v>
      </c>
      <c r="C1735" s="1" t="s">
        <v>32</v>
      </c>
      <c r="D1735" s="1" t="s">
        <v>33</v>
      </c>
      <c r="E1735" s="9" t="s">
        <v>4578</v>
      </c>
      <c r="F1735" s="1">
        <f>IF(VLOOKUP(G1735,Sku_Consolidated!A2:S957,{19},FALSE)="SHOWCASE", VLOOKUP(E1735,Store_Showcase!B2:C144,{2}, FALSE), IF(VLOOKUP(G1735,Sku_Consolidated!A2:S957,{19},FALSE)="VAM",VLOOKUP(E1735,Store_VAM!B2:C273,{2}, FALSE),VLOOKUP(E1735,Store_SRP!B2:C110,{2}, FALSE)))</f>
      </c>
      <c r="G1735" s="1">
        <v>61721</v>
      </c>
      <c r="H1735" s="1" t="s">
        <v>42</v>
      </c>
      <c r="I1735" s="10" t="s">
        <v>3113</v>
      </c>
      <c r="J1735" s="1">
        <f>VLOOKUP(G1735,Sku_Consolidated!A2:C957, 3, FALSE)</f>
      </c>
      <c r="K1735" s="10">
        <f>IF(J1735="PACK", I1735, 0)</f>
      </c>
      <c r="L1735" s="10">
        <f>IF(J1735="KG", I1735, I1735 * VLOOKUP(G1735,Sku_Consolidated!A2:U957,21,FALSE))</f>
      </c>
      <c r="M1735" s="10" t="s">
        <v>37</v>
      </c>
      <c r="N1735" s="11" t="s">
        <v>4582</v>
      </c>
      <c r="O1735" s="10" t="s">
        <v>4583</v>
      </c>
      <c r="P1735" s="10">
        <f>N1735 - O1735</f>
      </c>
      <c r="Q1735" s="1">
        <f>VLOOKUP(G1735,Sku_Consolidated!A2:G957,7, FALSE)</f>
      </c>
      <c r="R1735" s="1">
        <f>IF(IFERROR(VLOOKUP(E1735,Store_Showcase!B2:H144,7, FALSE), TRUE)=TRUE, IF(IFERROR(VLOOKUP(E1735,Store_SRP!B2:H110,7, FALSE), TRUE)=TRUE,VLOOKUP(E1735,Store_VAM!B2:H273,7, FALSE),VLOOKUP(E1735,Store_SRP!B2:H110,7, FALSE)), VLOOKUP(E1735,Store_Showcase!B2:H144,7, FALSE))</f>
      </c>
      <c r="S1735" s="1">
        <f>IF(IFERROR(VLOOKUP(E1735,Store_Showcase!B2:I144,8, FALSE), TRUE)=TRUE, IF(IFERROR(VLOOKUP(E1735,Store_SRP!B2:I110,8, FALSE), TRUE)=TRUE,VLOOKUP(E1735,Store_VAM!B2:I273,8, FALSE),VLOOKUP(E1735,Store_SRP!B2:I110,8, FALSE)), VLOOKUP(E1735,Store_Showcase!B2:I144,8, FALSE))</f>
      </c>
      <c r="T1735" s="1">
        <f>VLOOKUP(G1735,Sku_Consolidated!A2:R957,18,FALSE)</f>
      </c>
      <c r="U1735" s="1" t="s">
        <v>4581</v>
      </c>
      <c r="V1735" s="1">
        <f>IF(VLOOKUP(G1735,Sku_Consolidated!A2:S957,19,FALSE)="SHOWCASE", VLOOKUP(E1735,Store_Showcase!B2:L144,11, FALSE), IF(VLOOKUP(G1735,Sku_Consolidated!A2:S957,19,FALSE)="VAM",VLOOKUP(E1735,Store_VAM!B2:L273,11, FALSE),VLOOKUP(E1735,Store_SRP!B2:L110,11, FALSE)))</f>
      </c>
      <c r="W1735" s="1">
        <f>VLOOKUP(G1735,Sku_Consolidated!A2:W957,11,FALSE)</f>
      </c>
      <c r="X1735" s="1">
        <f>VLOOKUP(G1735,Sku_Consolidated!A2:H957,8,FALSE)</f>
      </c>
      <c r="Y1735" s="1">
        <f>VLOOKUP(G1735,Sku_Consolidated!A2:I957,9,FALSE)</f>
      </c>
      <c r="Z1735" s="1" t="s">
        <v>41</v>
      </c>
      <c r="AA1735" s="1">
        <f>VLOOKUP(G1735,Sku_Consolidated!A2:E957,5,FALSE)</f>
      </c>
      <c r="AB1735" s="1">
        <f>IF(VLOOKUP(G1735,Sku_Consolidated!A2:S957,19,FALSE)="SHOWCASE", VLOOKUP(E1735,Store_Showcase!B2:N144,13, FALSE), IF(VLOOKUP(G1735,Sku_Consolidated!A2:S957,19,FALSE)="VAM",VLOOKUP(E1735,Store_VAM!B2:N273,13, FALSE),VLOOKUP(E1735,Store_SRP!B2:N110,13, FALSE)))</f>
      </c>
      <c r="AC1735" s="1">
        <f>IF(IFERROR(AB1735,TRUE)=TRUE, "-","OK")</f>
      </c>
      <c r="AD1735" s="11" t="s">
        <v>37</v>
      </c>
      <c r="AE1735" s="11" t="s">
        <v>37</v>
      </c>
      <c r="AF1735" s="1">
        <f>IF(IFERROR(VLOOKUP(E1735,Store_Showcase!B2:H144,{5}, FALSE), TRUE)=TRUE, IF(IFERROR(VLOOKUP(E1735,Store_SRP!B2:H110,{5}, FALSE), TRUE)=TRUE,VLOOKUP(E1735,Store_VAM!B2:H273,{5}, FALSE),VLOOKUP(E1735,Store_SRP!B2:H110,{5}, FALSE)), VLOOKUP(E1735,Store_Showcase!B2:H144,{5}, FALSE))</f>
      </c>
      <c r="AG1735" s="1">
        <f>IF(IFERROR(VLOOKUP(E1735,Store_Showcase!B2:H144,{6}, FALSE), TRUE)=TRUE, IF(IFERROR(VLOOKUP(E1735,Store_SRP!B2:H110,{6}, FALSE), TRUE)=TRUE,VLOOKUP(E1735,Store_VAM!B2:H273,{6}, FALSE),VLOOKUP(E1735,Store_SRP!B2:H110,{6}, FALSE)), VLOOKUP(E1735,Store_Showcase!B2:H144,{6}, FALSE))</f>
      </c>
      <c r="AH1735" s="1">
        <f>VLOOKUP(G1735,Sku_Consolidated!A2:R957,18,FALSE)</f>
      </c>
      <c r="AI1735" s="1">
        <f>VLOOKUP(G1735,Sku_Consolidated!A2:S957,19,FALSE)</f>
      </c>
      <c r="AJ1735" s="1">
        <f>VLOOKUP(G1735,Sku_Consolidated!A2:T957,20,FALSE)</f>
      </c>
    </row>
    <row r="1736" spans="1:36" x14ac:dyDescent="0.25">
      <c r="A1736" s="1">
        <v>2024</v>
      </c>
      <c r="B1736" s="1" t="s">
        <v>31</v>
      </c>
      <c r="C1736" s="1" t="s">
        <v>32</v>
      </c>
      <c r="D1736" s="1" t="s">
        <v>33</v>
      </c>
      <c r="E1736" s="9" t="s">
        <v>4578</v>
      </c>
      <c r="F1736" s="1">
        <f>IF(VLOOKUP(G1736,Sku_Consolidated!A2:S957,{19},FALSE)="SHOWCASE", VLOOKUP(E1736,Store_Showcase!B2:C144,{2}, FALSE), IF(VLOOKUP(G1736,Sku_Consolidated!A2:S957,{19},FALSE)="VAM",VLOOKUP(E1736,Store_VAM!B2:C273,{2}, FALSE),VLOOKUP(E1736,Store_SRP!B2:C110,{2}, FALSE)))</f>
      </c>
      <c r="G1736" s="1">
        <v>61738</v>
      </c>
      <c r="H1736" s="1" t="s">
        <v>655</v>
      </c>
      <c r="I1736" s="10" t="s">
        <v>3209</v>
      </c>
      <c r="J1736" s="1">
        <f>VLOOKUP(G1736,Sku_Consolidated!A2:C957, 3, FALSE)</f>
      </c>
      <c r="K1736" s="10">
        <f>IF(J1736="PACK", I1736, 0)</f>
      </c>
      <c r="L1736" s="10">
        <f>IF(J1736="KG", I1736, I1736 * VLOOKUP(G1736,Sku_Consolidated!A2:U957,21,FALSE))</f>
      </c>
      <c r="M1736" s="10" t="s">
        <v>37</v>
      </c>
      <c r="N1736" s="11" t="s">
        <v>4584</v>
      </c>
      <c r="O1736" s="10" t="s">
        <v>4585</v>
      </c>
      <c r="P1736" s="10">
        <f>N1736 - O1736</f>
      </c>
      <c r="Q1736" s="1">
        <f>VLOOKUP(G1736,Sku_Consolidated!A2:G957,7, FALSE)</f>
      </c>
      <c r="R1736" s="1">
        <f>IF(IFERROR(VLOOKUP(E1736,Store_Showcase!B2:H144,7, FALSE), TRUE)=TRUE, IF(IFERROR(VLOOKUP(E1736,Store_SRP!B2:H110,7, FALSE), TRUE)=TRUE,VLOOKUP(E1736,Store_VAM!B2:H273,7, FALSE),VLOOKUP(E1736,Store_SRP!B2:H110,7, FALSE)), VLOOKUP(E1736,Store_Showcase!B2:H144,7, FALSE))</f>
      </c>
      <c r="S1736" s="1">
        <f>IF(IFERROR(VLOOKUP(E1736,Store_Showcase!B2:I144,8, FALSE), TRUE)=TRUE, IF(IFERROR(VLOOKUP(E1736,Store_SRP!B2:I110,8, FALSE), TRUE)=TRUE,VLOOKUP(E1736,Store_VAM!B2:I273,8, FALSE),VLOOKUP(E1736,Store_SRP!B2:I110,8, FALSE)), VLOOKUP(E1736,Store_Showcase!B2:I144,8, FALSE))</f>
      </c>
      <c r="T1736" s="1">
        <f>VLOOKUP(G1736,Sku_Consolidated!A2:R957,18,FALSE)</f>
      </c>
      <c r="U1736" s="1" t="s">
        <v>4581</v>
      </c>
      <c r="V1736" s="1">
        <f>IF(VLOOKUP(G1736,Sku_Consolidated!A2:S957,19,FALSE)="SHOWCASE", VLOOKUP(E1736,Store_Showcase!B2:L144,11, FALSE), IF(VLOOKUP(G1736,Sku_Consolidated!A2:S957,19,FALSE)="VAM",VLOOKUP(E1736,Store_VAM!B2:L273,11, FALSE),VLOOKUP(E1736,Store_SRP!B2:L110,11, FALSE)))</f>
      </c>
      <c r="W1736" s="1">
        <f>VLOOKUP(G1736,Sku_Consolidated!A2:W957,11,FALSE)</f>
      </c>
      <c r="X1736" s="1">
        <f>VLOOKUP(G1736,Sku_Consolidated!A2:H957,8,FALSE)</f>
      </c>
      <c r="Y1736" s="1">
        <f>VLOOKUP(G1736,Sku_Consolidated!A2:I957,9,FALSE)</f>
      </c>
      <c r="Z1736" s="1" t="s">
        <v>41</v>
      </c>
      <c r="AA1736" s="1">
        <f>VLOOKUP(G1736,Sku_Consolidated!A2:E957,5,FALSE)</f>
      </c>
      <c r="AB1736" s="1">
        <f>IF(VLOOKUP(G1736,Sku_Consolidated!A2:S957,19,FALSE)="SHOWCASE", VLOOKUP(E1736,Store_Showcase!B2:N144,13, FALSE), IF(VLOOKUP(G1736,Sku_Consolidated!A2:S957,19,FALSE)="VAM",VLOOKUP(E1736,Store_VAM!B2:N273,13, FALSE),VLOOKUP(E1736,Store_SRP!B2:N110,13, FALSE)))</f>
      </c>
      <c r="AC1736" s="1">
        <f>IF(IFERROR(AB1736,TRUE)=TRUE, "-","OK")</f>
      </c>
      <c r="AD1736" s="11" t="s">
        <v>37</v>
      </c>
      <c r="AE1736" s="11" t="s">
        <v>37</v>
      </c>
      <c r="AF1736" s="1">
        <f>IF(IFERROR(VLOOKUP(E1736,Store_Showcase!B2:H144,{5}, FALSE), TRUE)=TRUE, IF(IFERROR(VLOOKUP(E1736,Store_SRP!B2:H110,{5}, FALSE), TRUE)=TRUE,VLOOKUP(E1736,Store_VAM!B2:H273,{5}, FALSE),VLOOKUP(E1736,Store_SRP!B2:H110,{5}, FALSE)), VLOOKUP(E1736,Store_Showcase!B2:H144,{5}, FALSE))</f>
      </c>
      <c r="AG1736" s="1">
        <f>IF(IFERROR(VLOOKUP(E1736,Store_Showcase!B2:H144,{6}, FALSE), TRUE)=TRUE, IF(IFERROR(VLOOKUP(E1736,Store_SRP!B2:H110,{6}, FALSE), TRUE)=TRUE,VLOOKUP(E1736,Store_VAM!B2:H273,{6}, FALSE),VLOOKUP(E1736,Store_SRP!B2:H110,{6}, FALSE)), VLOOKUP(E1736,Store_Showcase!B2:H144,{6}, FALSE))</f>
      </c>
      <c r="AH1736" s="1">
        <f>VLOOKUP(G1736,Sku_Consolidated!A2:R957,18,FALSE)</f>
      </c>
      <c r="AI1736" s="1">
        <f>VLOOKUP(G1736,Sku_Consolidated!A2:S957,19,FALSE)</f>
      </c>
      <c r="AJ1736" s="1">
        <f>VLOOKUP(G1736,Sku_Consolidated!A2:T957,20,FALSE)</f>
      </c>
    </row>
    <row r="1737" spans="1:36" x14ac:dyDescent="0.25">
      <c r="A1737" s="1">
        <v>2024</v>
      </c>
      <c r="B1737" s="1" t="s">
        <v>31</v>
      </c>
      <c r="C1737" s="1" t="s">
        <v>32</v>
      </c>
      <c r="D1737" s="1" t="s">
        <v>33</v>
      </c>
      <c r="E1737" s="9" t="s">
        <v>4578</v>
      </c>
      <c r="F1737" s="1">
        <f>IF(VLOOKUP(G1737,Sku_Consolidated!A2:S957,{19},FALSE)="SHOWCASE", VLOOKUP(E1737,Store_Showcase!B2:C144,{2}, FALSE), IF(VLOOKUP(G1737,Sku_Consolidated!A2:S957,{19},FALSE)="VAM",VLOOKUP(E1737,Store_VAM!B2:C273,{2}, FALSE),VLOOKUP(E1737,Store_SRP!B2:C110,{2}, FALSE)))</f>
      </c>
      <c r="G1737" s="1">
        <v>61758</v>
      </c>
      <c r="H1737" s="1" t="s">
        <v>90</v>
      </c>
      <c r="I1737" s="10" t="s">
        <v>1345</v>
      </c>
      <c r="J1737" s="1">
        <f>VLOOKUP(G1737,Sku_Consolidated!A2:C957, 3, FALSE)</f>
      </c>
      <c r="K1737" s="10">
        <f>IF(J1737="PACK", I1737, 0)</f>
      </c>
      <c r="L1737" s="10">
        <f>IF(J1737="KG", I1737, I1737 * VLOOKUP(G1737,Sku_Consolidated!A2:U957,21,FALSE))</f>
      </c>
      <c r="M1737" s="10" t="s">
        <v>37</v>
      </c>
      <c r="N1737" s="11" t="s">
        <v>4586</v>
      </c>
      <c r="O1737" s="10" t="s">
        <v>4587</v>
      </c>
      <c r="P1737" s="10">
        <f>N1737 - O1737</f>
      </c>
      <c r="Q1737" s="1">
        <f>VLOOKUP(G1737,Sku_Consolidated!A2:G957,7, FALSE)</f>
      </c>
      <c r="R1737" s="1">
        <f>IF(IFERROR(VLOOKUP(E1737,Store_Showcase!B2:H144,7, FALSE), TRUE)=TRUE, IF(IFERROR(VLOOKUP(E1737,Store_SRP!B2:H110,7, FALSE), TRUE)=TRUE,VLOOKUP(E1737,Store_VAM!B2:H273,7, FALSE),VLOOKUP(E1737,Store_SRP!B2:H110,7, FALSE)), VLOOKUP(E1737,Store_Showcase!B2:H144,7, FALSE))</f>
      </c>
      <c r="S1737" s="1">
        <f>IF(IFERROR(VLOOKUP(E1737,Store_Showcase!B2:I144,8, FALSE), TRUE)=TRUE, IF(IFERROR(VLOOKUP(E1737,Store_SRP!B2:I110,8, FALSE), TRUE)=TRUE,VLOOKUP(E1737,Store_VAM!B2:I273,8, FALSE),VLOOKUP(E1737,Store_SRP!B2:I110,8, FALSE)), VLOOKUP(E1737,Store_Showcase!B2:I144,8, FALSE))</f>
      </c>
      <c r="T1737" s="1">
        <f>VLOOKUP(G1737,Sku_Consolidated!A2:R957,18,FALSE)</f>
      </c>
      <c r="U1737" s="1" t="s">
        <v>4581</v>
      </c>
      <c r="V1737" s="1">
        <f>IF(VLOOKUP(G1737,Sku_Consolidated!A2:S957,19,FALSE)="SHOWCASE", VLOOKUP(E1737,Store_Showcase!B2:L144,11, FALSE), IF(VLOOKUP(G1737,Sku_Consolidated!A2:S957,19,FALSE)="VAM",VLOOKUP(E1737,Store_VAM!B2:L273,11, FALSE),VLOOKUP(E1737,Store_SRP!B2:L110,11, FALSE)))</f>
      </c>
      <c r="W1737" s="1">
        <f>VLOOKUP(G1737,Sku_Consolidated!A2:W957,11,FALSE)</f>
      </c>
      <c r="X1737" s="1">
        <f>VLOOKUP(G1737,Sku_Consolidated!A2:H957,8,FALSE)</f>
      </c>
      <c r="Y1737" s="1">
        <f>VLOOKUP(G1737,Sku_Consolidated!A2:I957,9,FALSE)</f>
      </c>
      <c r="Z1737" s="1" t="s">
        <v>41</v>
      </c>
      <c r="AA1737" s="1">
        <f>VLOOKUP(G1737,Sku_Consolidated!A2:E957,5,FALSE)</f>
      </c>
      <c r="AB1737" s="1">
        <f>IF(VLOOKUP(G1737,Sku_Consolidated!A2:S957,19,FALSE)="SHOWCASE", VLOOKUP(E1737,Store_Showcase!B2:N144,13, FALSE), IF(VLOOKUP(G1737,Sku_Consolidated!A2:S957,19,FALSE)="VAM",VLOOKUP(E1737,Store_VAM!B2:N273,13, FALSE),VLOOKUP(E1737,Store_SRP!B2:N110,13, FALSE)))</f>
      </c>
      <c r="AC1737" s="1">
        <f>IF(IFERROR(AB1737,TRUE)=TRUE, "-","OK")</f>
      </c>
      <c r="AD1737" s="11" t="s">
        <v>37</v>
      </c>
      <c r="AE1737" s="11" t="s">
        <v>37</v>
      </c>
      <c r="AF1737" s="1">
        <f>IF(IFERROR(VLOOKUP(E1737,Store_Showcase!B2:H144,{5}, FALSE), TRUE)=TRUE, IF(IFERROR(VLOOKUP(E1737,Store_SRP!B2:H110,{5}, FALSE), TRUE)=TRUE,VLOOKUP(E1737,Store_VAM!B2:H273,{5}, FALSE),VLOOKUP(E1737,Store_SRP!B2:H110,{5}, FALSE)), VLOOKUP(E1737,Store_Showcase!B2:H144,{5}, FALSE))</f>
      </c>
      <c r="AG1737" s="1">
        <f>IF(IFERROR(VLOOKUP(E1737,Store_Showcase!B2:H144,{6}, FALSE), TRUE)=TRUE, IF(IFERROR(VLOOKUP(E1737,Store_SRP!B2:H110,{6}, FALSE), TRUE)=TRUE,VLOOKUP(E1737,Store_VAM!B2:H273,{6}, FALSE),VLOOKUP(E1737,Store_SRP!B2:H110,{6}, FALSE)), VLOOKUP(E1737,Store_Showcase!B2:H144,{6}, FALSE))</f>
      </c>
      <c r="AH1737" s="1">
        <f>VLOOKUP(G1737,Sku_Consolidated!A2:R957,18,FALSE)</f>
      </c>
      <c r="AI1737" s="1">
        <f>VLOOKUP(G1737,Sku_Consolidated!A2:S957,19,FALSE)</f>
      </c>
      <c r="AJ1737" s="1">
        <f>VLOOKUP(G1737,Sku_Consolidated!A2:T957,20,FALSE)</f>
      </c>
    </row>
    <row r="1738" spans="1:36" x14ac:dyDescent="0.25">
      <c r="A1738" s="1">
        <v>2024</v>
      </c>
      <c r="B1738" s="1" t="s">
        <v>31</v>
      </c>
      <c r="C1738" s="1" t="s">
        <v>32</v>
      </c>
      <c r="D1738" s="1" t="s">
        <v>33</v>
      </c>
      <c r="E1738" s="9" t="s">
        <v>4578</v>
      </c>
      <c r="F1738" s="1">
        <f>IF(VLOOKUP(G1738,Sku_Consolidated!A2:S957,{19},FALSE)="SHOWCASE", VLOOKUP(E1738,Store_Showcase!B2:C144,{2}, FALSE), IF(VLOOKUP(G1738,Sku_Consolidated!A2:S957,{19},FALSE)="VAM",VLOOKUP(E1738,Store_VAM!B2:C273,{2}, FALSE),VLOOKUP(E1738,Store_SRP!B2:C110,{2}, FALSE)))</f>
      </c>
      <c r="G1738" s="1">
        <v>61832</v>
      </c>
      <c r="H1738" s="1" t="s">
        <v>2208</v>
      </c>
      <c r="I1738" s="10" t="s">
        <v>238</v>
      </c>
      <c r="J1738" s="1">
        <f>VLOOKUP(G1738,Sku_Consolidated!A2:C957, 3, FALSE)</f>
      </c>
      <c r="K1738" s="10">
        <f>IF(J1738="PACK", I1738, 0)</f>
      </c>
      <c r="L1738" s="10">
        <f>IF(J1738="KG", I1738, I1738 * VLOOKUP(G1738,Sku_Consolidated!A2:U957,21,FALSE))</f>
      </c>
      <c r="M1738" s="10" t="s">
        <v>37</v>
      </c>
      <c r="N1738" s="11" t="s">
        <v>4588</v>
      </c>
      <c r="O1738" s="10" t="s">
        <v>4589</v>
      </c>
      <c r="P1738" s="10">
        <f>N1738 - O1738</f>
      </c>
      <c r="Q1738" s="1">
        <f>VLOOKUP(G1738,Sku_Consolidated!A2:G957,7, FALSE)</f>
      </c>
      <c r="R1738" s="1">
        <f>IF(IFERROR(VLOOKUP(E1738,Store_Showcase!B2:H144,7, FALSE), TRUE)=TRUE, IF(IFERROR(VLOOKUP(E1738,Store_SRP!B2:H110,7, FALSE), TRUE)=TRUE,VLOOKUP(E1738,Store_VAM!B2:H273,7, FALSE),VLOOKUP(E1738,Store_SRP!B2:H110,7, FALSE)), VLOOKUP(E1738,Store_Showcase!B2:H144,7, FALSE))</f>
      </c>
      <c r="S1738" s="1">
        <f>IF(IFERROR(VLOOKUP(E1738,Store_Showcase!B2:I144,8, FALSE), TRUE)=TRUE, IF(IFERROR(VLOOKUP(E1738,Store_SRP!B2:I110,8, FALSE), TRUE)=TRUE,VLOOKUP(E1738,Store_VAM!B2:I273,8, FALSE),VLOOKUP(E1738,Store_SRP!B2:I110,8, FALSE)), VLOOKUP(E1738,Store_Showcase!B2:I144,8, FALSE))</f>
      </c>
      <c r="T1738" s="1">
        <f>VLOOKUP(G1738,Sku_Consolidated!A2:R957,18,FALSE)</f>
      </c>
      <c r="U1738" s="1" t="s">
        <v>4581</v>
      </c>
      <c r="V1738" s="1">
        <f>IF(VLOOKUP(G1738,Sku_Consolidated!A2:S957,19,FALSE)="SHOWCASE", VLOOKUP(E1738,Store_Showcase!B2:L144,11, FALSE), IF(VLOOKUP(G1738,Sku_Consolidated!A2:S957,19,FALSE)="VAM",VLOOKUP(E1738,Store_VAM!B2:L273,11, FALSE),VLOOKUP(E1738,Store_SRP!B2:L110,11, FALSE)))</f>
      </c>
      <c r="W1738" s="1">
        <f>VLOOKUP(G1738,Sku_Consolidated!A2:W957,11,FALSE)</f>
      </c>
      <c r="X1738" s="1">
        <f>VLOOKUP(G1738,Sku_Consolidated!A2:H957,8,FALSE)</f>
      </c>
      <c r="Y1738" s="1">
        <f>VLOOKUP(G1738,Sku_Consolidated!A2:I957,9,FALSE)</f>
      </c>
      <c r="Z1738" s="1" t="s">
        <v>41</v>
      </c>
      <c r="AA1738" s="1">
        <f>VLOOKUP(G1738,Sku_Consolidated!A2:E957,5,FALSE)</f>
      </c>
      <c r="AB1738" s="1">
        <f>IF(VLOOKUP(G1738,Sku_Consolidated!A2:S957,19,FALSE)="SHOWCASE", VLOOKUP(E1738,Store_Showcase!B2:N144,13, FALSE), IF(VLOOKUP(G1738,Sku_Consolidated!A2:S957,19,FALSE)="VAM",VLOOKUP(E1738,Store_VAM!B2:N273,13, FALSE),VLOOKUP(E1738,Store_SRP!B2:N110,13, FALSE)))</f>
      </c>
      <c r="AC1738" s="1">
        <f>IF(IFERROR(AB1738,TRUE)=TRUE, "-","OK")</f>
      </c>
      <c r="AD1738" s="11" t="s">
        <v>37</v>
      </c>
      <c r="AE1738" s="11" t="s">
        <v>37</v>
      </c>
      <c r="AF1738" s="1">
        <f>IF(IFERROR(VLOOKUP(E1738,Store_Showcase!B2:H144,{5}, FALSE), TRUE)=TRUE, IF(IFERROR(VLOOKUP(E1738,Store_SRP!B2:H110,{5}, FALSE), TRUE)=TRUE,VLOOKUP(E1738,Store_VAM!B2:H273,{5}, FALSE),VLOOKUP(E1738,Store_SRP!B2:H110,{5}, FALSE)), VLOOKUP(E1738,Store_Showcase!B2:H144,{5}, FALSE))</f>
      </c>
      <c r="AG1738" s="1">
        <f>IF(IFERROR(VLOOKUP(E1738,Store_Showcase!B2:H144,{6}, FALSE), TRUE)=TRUE, IF(IFERROR(VLOOKUP(E1738,Store_SRP!B2:H110,{6}, FALSE), TRUE)=TRUE,VLOOKUP(E1738,Store_VAM!B2:H273,{6}, FALSE),VLOOKUP(E1738,Store_SRP!B2:H110,{6}, FALSE)), VLOOKUP(E1738,Store_Showcase!B2:H144,{6}, FALSE))</f>
      </c>
      <c r="AH1738" s="1">
        <f>VLOOKUP(G1738,Sku_Consolidated!A2:R957,18,FALSE)</f>
      </c>
      <c r="AI1738" s="1">
        <f>VLOOKUP(G1738,Sku_Consolidated!A2:S957,19,FALSE)</f>
      </c>
      <c r="AJ1738" s="1">
        <f>VLOOKUP(G1738,Sku_Consolidated!A2:T957,20,FALSE)</f>
      </c>
    </row>
    <row r="1739" spans="1:36" x14ac:dyDescent="0.25">
      <c r="A1739" s="1">
        <v>2024</v>
      </c>
      <c r="B1739" s="1" t="s">
        <v>31</v>
      </c>
      <c r="C1739" s="1" t="s">
        <v>32</v>
      </c>
      <c r="D1739" s="1" t="s">
        <v>33</v>
      </c>
      <c r="E1739" s="9" t="s">
        <v>4578</v>
      </c>
      <c r="F1739" s="1">
        <f>IF(VLOOKUP(G1739,Sku_Consolidated!A2:S957,{19},FALSE)="SHOWCASE", VLOOKUP(E1739,Store_Showcase!B2:C144,{2}, FALSE), IF(VLOOKUP(G1739,Sku_Consolidated!A2:S957,{19},FALSE)="VAM",VLOOKUP(E1739,Store_VAM!B2:C273,{2}, FALSE),VLOOKUP(E1739,Store_SRP!B2:C110,{2}, FALSE)))</f>
      </c>
      <c r="G1739" s="1">
        <v>61833</v>
      </c>
      <c r="H1739" s="1" t="s">
        <v>118</v>
      </c>
      <c r="I1739" s="10" t="s">
        <v>866</v>
      </c>
      <c r="J1739" s="1">
        <f>VLOOKUP(G1739,Sku_Consolidated!A2:C957, 3, FALSE)</f>
      </c>
      <c r="K1739" s="10">
        <f>IF(J1739="PACK", I1739, 0)</f>
      </c>
      <c r="L1739" s="10">
        <f>IF(J1739="KG", I1739, I1739 * VLOOKUP(G1739,Sku_Consolidated!A2:U957,21,FALSE))</f>
      </c>
      <c r="M1739" s="10" t="s">
        <v>37</v>
      </c>
      <c r="N1739" s="11" t="s">
        <v>4590</v>
      </c>
      <c r="O1739" s="10" t="s">
        <v>4591</v>
      </c>
      <c r="P1739" s="10">
        <f>N1739 - O1739</f>
      </c>
      <c r="Q1739" s="1">
        <f>VLOOKUP(G1739,Sku_Consolidated!A2:G957,7, FALSE)</f>
      </c>
      <c r="R1739" s="1">
        <f>IF(IFERROR(VLOOKUP(E1739,Store_Showcase!B2:H144,7, FALSE), TRUE)=TRUE, IF(IFERROR(VLOOKUP(E1739,Store_SRP!B2:H110,7, FALSE), TRUE)=TRUE,VLOOKUP(E1739,Store_VAM!B2:H273,7, FALSE),VLOOKUP(E1739,Store_SRP!B2:H110,7, FALSE)), VLOOKUP(E1739,Store_Showcase!B2:H144,7, FALSE))</f>
      </c>
      <c r="S1739" s="1">
        <f>IF(IFERROR(VLOOKUP(E1739,Store_Showcase!B2:I144,8, FALSE), TRUE)=TRUE, IF(IFERROR(VLOOKUP(E1739,Store_SRP!B2:I110,8, FALSE), TRUE)=TRUE,VLOOKUP(E1739,Store_VAM!B2:I273,8, FALSE),VLOOKUP(E1739,Store_SRP!B2:I110,8, FALSE)), VLOOKUP(E1739,Store_Showcase!B2:I144,8, FALSE))</f>
      </c>
      <c r="T1739" s="1">
        <f>VLOOKUP(G1739,Sku_Consolidated!A2:R957,18,FALSE)</f>
      </c>
      <c r="U1739" s="1" t="s">
        <v>4581</v>
      </c>
      <c r="V1739" s="1">
        <f>IF(VLOOKUP(G1739,Sku_Consolidated!A2:S957,19,FALSE)="SHOWCASE", VLOOKUP(E1739,Store_Showcase!B2:L144,11, FALSE), IF(VLOOKUP(G1739,Sku_Consolidated!A2:S957,19,FALSE)="VAM",VLOOKUP(E1739,Store_VAM!B2:L273,11, FALSE),VLOOKUP(E1739,Store_SRP!B2:L110,11, FALSE)))</f>
      </c>
      <c r="W1739" s="1">
        <f>VLOOKUP(G1739,Sku_Consolidated!A2:W957,11,FALSE)</f>
      </c>
      <c r="X1739" s="1">
        <f>VLOOKUP(G1739,Sku_Consolidated!A2:H957,8,FALSE)</f>
      </c>
      <c r="Y1739" s="1">
        <f>VLOOKUP(G1739,Sku_Consolidated!A2:I957,9,FALSE)</f>
      </c>
      <c r="Z1739" s="1" t="s">
        <v>41</v>
      </c>
      <c r="AA1739" s="1">
        <f>VLOOKUP(G1739,Sku_Consolidated!A2:E957,5,FALSE)</f>
      </c>
      <c r="AB1739" s="1">
        <f>IF(VLOOKUP(G1739,Sku_Consolidated!A2:S957,19,FALSE)="SHOWCASE", VLOOKUP(E1739,Store_Showcase!B2:N144,13, FALSE), IF(VLOOKUP(G1739,Sku_Consolidated!A2:S957,19,FALSE)="VAM",VLOOKUP(E1739,Store_VAM!B2:N273,13, FALSE),VLOOKUP(E1739,Store_SRP!B2:N110,13, FALSE)))</f>
      </c>
      <c r="AC1739" s="1">
        <f>IF(IFERROR(AB1739,TRUE)=TRUE, "-","OK")</f>
      </c>
      <c r="AD1739" s="11" t="s">
        <v>37</v>
      </c>
      <c r="AE1739" s="11" t="s">
        <v>37</v>
      </c>
      <c r="AF1739" s="1">
        <f>IF(IFERROR(VLOOKUP(E1739,Store_Showcase!B2:H144,{5}, FALSE), TRUE)=TRUE, IF(IFERROR(VLOOKUP(E1739,Store_SRP!B2:H110,{5}, FALSE), TRUE)=TRUE,VLOOKUP(E1739,Store_VAM!B2:H273,{5}, FALSE),VLOOKUP(E1739,Store_SRP!B2:H110,{5}, FALSE)), VLOOKUP(E1739,Store_Showcase!B2:H144,{5}, FALSE))</f>
      </c>
      <c r="AG1739" s="1">
        <f>IF(IFERROR(VLOOKUP(E1739,Store_Showcase!B2:H144,{6}, FALSE), TRUE)=TRUE, IF(IFERROR(VLOOKUP(E1739,Store_SRP!B2:H110,{6}, FALSE), TRUE)=TRUE,VLOOKUP(E1739,Store_VAM!B2:H273,{6}, FALSE),VLOOKUP(E1739,Store_SRP!B2:H110,{6}, FALSE)), VLOOKUP(E1739,Store_Showcase!B2:H144,{6}, FALSE))</f>
      </c>
      <c r="AH1739" s="1">
        <f>VLOOKUP(G1739,Sku_Consolidated!A2:R957,18,FALSE)</f>
      </c>
      <c r="AI1739" s="1">
        <f>VLOOKUP(G1739,Sku_Consolidated!A2:S957,19,FALSE)</f>
      </c>
      <c r="AJ1739" s="1">
        <f>VLOOKUP(G1739,Sku_Consolidated!A2:T957,20,FALSE)</f>
      </c>
    </row>
    <row r="1740" spans="1:36" x14ac:dyDescent="0.25">
      <c r="A1740" s="1">
        <v>2024</v>
      </c>
      <c r="B1740" s="1" t="s">
        <v>31</v>
      </c>
      <c r="C1740" s="1" t="s">
        <v>32</v>
      </c>
      <c r="D1740" s="1" t="s">
        <v>33</v>
      </c>
      <c r="E1740" s="9" t="s">
        <v>4578</v>
      </c>
      <c r="F1740" s="1">
        <f>IF(VLOOKUP(G1740,Sku_Consolidated!A2:S957,{19},FALSE)="SHOWCASE", VLOOKUP(E1740,Store_Showcase!B2:C144,{2}, FALSE), IF(VLOOKUP(G1740,Sku_Consolidated!A2:S957,{19},FALSE)="VAM",VLOOKUP(E1740,Store_VAM!B2:C273,{2}, FALSE),VLOOKUP(E1740,Store_SRP!B2:C110,{2}, FALSE)))</f>
      </c>
      <c r="G1740" s="1">
        <v>61834</v>
      </c>
      <c r="H1740" s="1" t="s">
        <v>379</v>
      </c>
      <c r="I1740" s="10" t="s">
        <v>131</v>
      </c>
      <c r="J1740" s="1">
        <f>VLOOKUP(G1740,Sku_Consolidated!A2:C957, 3, FALSE)</f>
      </c>
      <c r="K1740" s="10">
        <f>IF(J1740="PACK", I1740, 0)</f>
      </c>
      <c r="L1740" s="10">
        <f>IF(J1740="KG", I1740, I1740 * VLOOKUP(G1740,Sku_Consolidated!A2:U957,21,FALSE))</f>
      </c>
      <c r="M1740" s="10" t="s">
        <v>37</v>
      </c>
      <c r="N1740" s="11" t="s">
        <v>4592</v>
      </c>
      <c r="O1740" s="10" t="s">
        <v>4593</v>
      </c>
      <c r="P1740" s="10">
        <f>N1740 - O1740</f>
      </c>
      <c r="Q1740" s="1">
        <f>VLOOKUP(G1740,Sku_Consolidated!A2:G957,7, FALSE)</f>
      </c>
      <c r="R1740" s="1">
        <f>IF(IFERROR(VLOOKUP(E1740,Store_Showcase!B2:H144,7, FALSE), TRUE)=TRUE, IF(IFERROR(VLOOKUP(E1740,Store_SRP!B2:H110,7, FALSE), TRUE)=TRUE,VLOOKUP(E1740,Store_VAM!B2:H273,7, FALSE),VLOOKUP(E1740,Store_SRP!B2:H110,7, FALSE)), VLOOKUP(E1740,Store_Showcase!B2:H144,7, FALSE))</f>
      </c>
      <c r="S1740" s="1">
        <f>IF(IFERROR(VLOOKUP(E1740,Store_Showcase!B2:I144,8, FALSE), TRUE)=TRUE, IF(IFERROR(VLOOKUP(E1740,Store_SRP!B2:I110,8, FALSE), TRUE)=TRUE,VLOOKUP(E1740,Store_VAM!B2:I273,8, FALSE),VLOOKUP(E1740,Store_SRP!B2:I110,8, FALSE)), VLOOKUP(E1740,Store_Showcase!B2:I144,8, FALSE))</f>
      </c>
      <c r="T1740" s="1">
        <f>VLOOKUP(G1740,Sku_Consolidated!A2:R957,18,FALSE)</f>
      </c>
      <c r="U1740" s="1" t="s">
        <v>4581</v>
      </c>
      <c r="V1740" s="1">
        <f>IF(VLOOKUP(G1740,Sku_Consolidated!A2:S957,19,FALSE)="SHOWCASE", VLOOKUP(E1740,Store_Showcase!B2:L144,11, FALSE), IF(VLOOKUP(G1740,Sku_Consolidated!A2:S957,19,FALSE)="VAM",VLOOKUP(E1740,Store_VAM!B2:L273,11, FALSE),VLOOKUP(E1740,Store_SRP!B2:L110,11, FALSE)))</f>
      </c>
      <c r="W1740" s="1">
        <f>VLOOKUP(G1740,Sku_Consolidated!A2:W957,11,FALSE)</f>
      </c>
      <c r="X1740" s="1">
        <f>VLOOKUP(G1740,Sku_Consolidated!A2:H957,8,FALSE)</f>
      </c>
      <c r="Y1740" s="1">
        <f>VLOOKUP(G1740,Sku_Consolidated!A2:I957,9,FALSE)</f>
      </c>
      <c r="Z1740" s="1" t="s">
        <v>41</v>
      </c>
      <c r="AA1740" s="1">
        <f>VLOOKUP(G1740,Sku_Consolidated!A2:E957,5,FALSE)</f>
      </c>
      <c r="AB1740" s="1">
        <f>IF(VLOOKUP(G1740,Sku_Consolidated!A2:S957,19,FALSE)="SHOWCASE", VLOOKUP(E1740,Store_Showcase!B2:N144,13, FALSE), IF(VLOOKUP(G1740,Sku_Consolidated!A2:S957,19,FALSE)="VAM",VLOOKUP(E1740,Store_VAM!B2:N273,13, FALSE),VLOOKUP(E1740,Store_SRP!B2:N110,13, FALSE)))</f>
      </c>
      <c r="AC1740" s="1">
        <f>IF(IFERROR(AB1740,TRUE)=TRUE, "-","OK")</f>
      </c>
      <c r="AD1740" s="11" t="s">
        <v>37</v>
      </c>
      <c r="AE1740" s="11" t="s">
        <v>37</v>
      </c>
      <c r="AF1740" s="1">
        <f>IF(IFERROR(VLOOKUP(E1740,Store_Showcase!B2:H144,{5}, FALSE), TRUE)=TRUE, IF(IFERROR(VLOOKUP(E1740,Store_SRP!B2:H110,{5}, FALSE), TRUE)=TRUE,VLOOKUP(E1740,Store_VAM!B2:H273,{5}, FALSE),VLOOKUP(E1740,Store_SRP!B2:H110,{5}, FALSE)), VLOOKUP(E1740,Store_Showcase!B2:H144,{5}, FALSE))</f>
      </c>
      <c r="AG1740" s="1">
        <f>IF(IFERROR(VLOOKUP(E1740,Store_Showcase!B2:H144,{6}, FALSE), TRUE)=TRUE, IF(IFERROR(VLOOKUP(E1740,Store_SRP!B2:H110,{6}, FALSE), TRUE)=TRUE,VLOOKUP(E1740,Store_VAM!B2:H273,{6}, FALSE),VLOOKUP(E1740,Store_SRP!B2:H110,{6}, FALSE)), VLOOKUP(E1740,Store_Showcase!B2:H144,{6}, FALSE))</f>
      </c>
      <c r="AH1740" s="1">
        <f>VLOOKUP(G1740,Sku_Consolidated!A2:R957,18,FALSE)</f>
      </c>
      <c r="AI1740" s="1">
        <f>VLOOKUP(G1740,Sku_Consolidated!A2:S957,19,FALSE)</f>
      </c>
      <c r="AJ1740" s="1">
        <f>VLOOKUP(G1740,Sku_Consolidated!A2:T957,20,FALSE)</f>
      </c>
    </row>
    <row r="1741" spans="1:36" x14ac:dyDescent="0.25">
      <c r="A1741" s="1">
        <v>2024</v>
      </c>
      <c r="B1741" s="1" t="s">
        <v>31</v>
      </c>
      <c r="C1741" s="1" t="s">
        <v>32</v>
      </c>
      <c r="D1741" s="1" t="s">
        <v>33</v>
      </c>
      <c r="E1741" s="9" t="s">
        <v>4578</v>
      </c>
      <c r="F1741" s="1">
        <f>IF(VLOOKUP(G1741,Sku_Consolidated!A2:S957,{19},FALSE)="SHOWCASE", VLOOKUP(E1741,Store_Showcase!B2:C144,{2}, FALSE), IF(VLOOKUP(G1741,Sku_Consolidated!A2:S957,{19},FALSE)="VAM",VLOOKUP(E1741,Store_VAM!B2:C273,{2}, FALSE),VLOOKUP(E1741,Store_SRP!B2:C110,{2}, FALSE)))</f>
      </c>
      <c r="G1741" s="1">
        <v>61840</v>
      </c>
      <c r="H1741" s="1" t="s">
        <v>171</v>
      </c>
      <c r="I1741" s="10" t="s">
        <v>1985</v>
      </c>
      <c r="J1741" s="1">
        <f>VLOOKUP(G1741,Sku_Consolidated!A2:C957, 3, FALSE)</f>
      </c>
      <c r="K1741" s="10">
        <f>IF(J1741="PACK", I1741, 0)</f>
      </c>
      <c r="L1741" s="10">
        <f>IF(J1741="KG", I1741, I1741 * VLOOKUP(G1741,Sku_Consolidated!A2:U957,21,FALSE))</f>
      </c>
      <c r="M1741" s="10" t="s">
        <v>37</v>
      </c>
      <c r="N1741" s="11" t="s">
        <v>4594</v>
      </c>
      <c r="O1741" s="10" t="s">
        <v>4595</v>
      </c>
      <c r="P1741" s="10">
        <f>N1741 - O1741</f>
      </c>
      <c r="Q1741" s="1">
        <f>VLOOKUP(G1741,Sku_Consolidated!A2:G957,7, FALSE)</f>
      </c>
      <c r="R1741" s="1">
        <f>IF(IFERROR(VLOOKUP(E1741,Store_Showcase!B2:H144,7, FALSE), TRUE)=TRUE, IF(IFERROR(VLOOKUP(E1741,Store_SRP!B2:H110,7, FALSE), TRUE)=TRUE,VLOOKUP(E1741,Store_VAM!B2:H273,7, FALSE),VLOOKUP(E1741,Store_SRP!B2:H110,7, FALSE)), VLOOKUP(E1741,Store_Showcase!B2:H144,7, FALSE))</f>
      </c>
      <c r="S1741" s="1">
        <f>IF(IFERROR(VLOOKUP(E1741,Store_Showcase!B2:I144,8, FALSE), TRUE)=TRUE, IF(IFERROR(VLOOKUP(E1741,Store_SRP!B2:I110,8, FALSE), TRUE)=TRUE,VLOOKUP(E1741,Store_VAM!B2:I273,8, FALSE),VLOOKUP(E1741,Store_SRP!B2:I110,8, FALSE)), VLOOKUP(E1741,Store_Showcase!B2:I144,8, FALSE))</f>
      </c>
      <c r="T1741" s="1">
        <f>VLOOKUP(G1741,Sku_Consolidated!A2:R957,18,FALSE)</f>
      </c>
      <c r="U1741" s="1" t="s">
        <v>4581</v>
      </c>
      <c r="V1741" s="1">
        <f>IF(VLOOKUP(G1741,Sku_Consolidated!A2:S957,19,FALSE)="SHOWCASE", VLOOKUP(E1741,Store_Showcase!B2:L144,11, FALSE), IF(VLOOKUP(G1741,Sku_Consolidated!A2:S957,19,FALSE)="VAM",VLOOKUP(E1741,Store_VAM!B2:L273,11, FALSE),VLOOKUP(E1741,Store_SRP!B2:L110,11, FALSE)))</f>
      </c>
      <c r="W1741" s="1">
        <f>VLOOKUP(G1741,Sku_Consolidated!A2:W957,11,FALSE)</f>
      </c>
      <c r="X1741" s="1">
        <f>VLOOKUP(G1741,Sku_Consolidated!A2:H957,8,FALSE)</f>
      </c>
      <c r="Y1741" s="1">
        <f>VLOOKUP(G1741,Sku_Consolidated!A2:I957,9,FALSE)</f>
      </c>
      <c r="Z1741" s="1" t="s">
        <v>41</v>
      </c>
      <c r="AA1741" s="1">
        <f>VLOOKUP(G1741,Sku_Consolidated!A2:E957,5,FALSE)</f>
      </c>
      <c r="AB1741" s="1">
        <f>IF(VLOOKUP(G1741,Sku_Consolidated!A2:S957,19,FALSE)="SHOWCASE", VLOOKUP(E1741,Store_Showcase!B2:N144,13, FALSE), IF(VLOOKUP(G1741,Sku_Consolidated!A2:S957,19,FALSE)="VAM",VLOOKUP(E1741,Store_VAM!B2:N273,13, FALSE),VLOOKUP(E1741,Store_SRP!B2:N110,13, FALSE)))</f>
      </c>
      <c r="AC1741" s="1">
        <f>IF(IFERROR(AB1741,TRUE)=TRUE, "-","OK")</f>
      </c>
      <c r="AD1741" s="11" t="s">
        <v>37</v>
      </c>
      <c r="AE1741" s="11" t="s">
        <v>37</v>
      </c>
      <c r="AF1741" s="1">
        <f>IF(IFERROR(VLOOKUP(E1741,Store_Showcase!B2:H144,{5}, FALSE), TRUE)=TRUE, IF(IFERROR(VLOOKUP(E1741,Store_SRP!B2:H110,{5}, FALSE), TRUE)=TRUE,VLOOKUP(E1741,Store_VAM!B2:H273,{5}, FALSE),VLOOKUP(E1741,Store_SRP!B2:H110,{5}, FALSE)), VLOOKUP(E1741,Store_Showcase!B2:H144,{5}, FALSE))</f>
      </c>
      <c r="AG1741" s="1">
        <f>IF(IFERROR(VLOOKUP(E1741,Store_Showcase!B2:H144,{6}, FALSE), TRUE)=TRUE, IF(IFERROR(VLOOKUP(E1741,Store_SRP!B2:H110,{6}, FALSE), TRUE)=TRUE,VLOOKUP(E1741,Store_VAM!B2:H273,{6}, FALSE),VLOOKUP(E1741,Store_SRP!B2:H110,{6}, FALSE)), VLOOKUP(E1741,Store_Showcase!B2:H144,{6}, FALSE))</f>
      </c>
      <c r="AH1741" s="1">
        <f>VLOOKUP(G1741,Sku_Consolidated!A2:R957,18,FALSE)</f>
      </c>
      <c r="AI1741" s="1">
        <f>VLOOKUP(G1741,Sku_Consolidated!A2:S957,19,FALSE)</f>
      </c>
      <c r="AJ1741" s="1">
        <f>VLOOKUP(G1741,Sku_Consolidated!A2:T957,20,FALSE)</f>
      </c>
    </row>
    <row r="1742" spans="1:36" x14ac:dyDescent="0.25">
      <c r="A1742" s="1">
        <v>2024</v>
      </c>
      <c r="B1742" s="1" t="s">
        <v>31</v>
      </c>
      <c r="C1742" s="1" t="s">
        <v>32</v>
      </c>
      <c r="D1742" s="1" t="s">
        <v>33</v>
      </c>
      <c r="E1742" s="9" t="s">
        <v>4578</v>
      </c>
      <c r="F1742" s="1">
        <f>IF(VLOOKUP(G1742,Sku_Consolidated!A2:S957,{19},FALSE)="SHOWCASE", VLOOKUP(E1742,Store_Showcase!B2:C144,{2}, FALSE), IF(VLOOKUP(G1742,Sku_Consolidated!A2:S957,{19},FALSE)="VAM",VLOOKUP(E1742,Store_VAM!B2:C273,{2}, FALSE),VLOOKUP(E1742,Store_SRP!B2:C110,{2}, FALSE)))</f>
      </c>
      <c r="G1742" s="1">
        <v>61842</v>
      </c>
      <c r="H1742" s="1" t="s">
        <v>126</v>
      </c>
      <c r="I1742" s="10" t="s">
        <v>277</v>
      </c>
      <c r="J1742" s="1">
        <f>VLOOKUP(G1742,Sku_Consolidated!A2:C957, 3, FALSE)</f>
      </c>
      <c r="K1742" s="10">
        <f>IF(J1742="PACK", I1742, 0)</f>
      </c>
      <c r="L1742" s="10">
        <f>IF(J1742="KG", I1742, I1742 * VLOOKUP(G1742,Sku_Consolidated!A2:U957,21,FALSE))</f>
      </c>
      <c r="M1742" s="10" t="s">
        <v>37</v>
      </c>
      <c r="N1742" s="11" t="s">
        <v>4596</v>
      </c>
      <c r="O1742" s="10" t="s">
        <v>4597</v>
      </c>
      <c r="P1742" s="10">
        <f>N1742 - O1742</f>
      </c>
      <c r="Q1742" s="1">
        <f>VLOOKUP(G1742,Sku_Consolidated!A2:G957,7, FALSE)</f>
      </c>
      <c r="R1742" s="1">
        <f>IF(IFERROR(VLOOKUP(E1742,Store_Showcase!B2:H144,7, FALSE), TRUE)=TRUE, IF(IFERROR(VLOOKUP(E1742,Store_SRP!B2:H110,7, FALSE), TRUE)=TRUE,VLOOKUP(E1742,Store_VAM!B2:H273,7, FALSE),VLOOKUP(E1742,Store_SRP!B2:H110,7, FALSE)), VLOOKUP(E1742,Store_Showcase!B2:H144,7, FALSE))</f>
      </c>
      <c r="S1742" s="1">
        <f>IF(IFERROR(VLOOKUP(E1742,Store_Showcase!B2:I144,8, FALSE), TRUE)=TRUE, IF(IFERROR(VLOOKUP(E1742,Store_SRP!B2:I110,8, FALSE), TRUE)=TRUE,VLOOKUP(E1742,Store_VAM!B2:I273,8, FALSE),VLOOKUP(E1742,Store_SRP!B2:I110,8, FALSE)), VLOOKUP(E1742,Store_Showcase!B2:I144,8, FALSE))</f>
      </c>
      <c r="T1742" s="1">
        <f>VLOOKUP(G1742,Sku_Consolidated!A2:R957,18,FALSE)</f>
      </c>
      <c r="U1742" s="1" t="s">
        <v>4581</v>
      </c>
      <c r="V1742" s="1">
        <f>IF(VLOOKUP(G1742,Sku_Consolidated!A2:S957,19,FALSE)="SHOWCASE", VLOOKUP(E1742,Store_Showcase!B2:L144,11, FALSE), IF(VLOOKUP(G1742,Sku_Consolidated!A2:S957,19,FALSE)="VAM",VLOOKUP(E1742,Store_VAM!B2:L273,11, FALSE),VLOOKUP(E1742,Store_SRP!B2:L110,11, FALSE)))</f>
      </c>
      <c r="W1742" s="1">
        <f>VLOOKUP(G1742,Sku_Consolidated!A2:W957,11,FALSE)</f>
      </c>
      <c r="X1742" s="1">
        <f>VLOOKUP(G1742,Sku_Consolidated!A2:H957,8,FALSE)</f>
      </c>
      <c r="Y1742" s="1">
        <f>VLOOKUP(G1742,Sku_Consolidated!A2:I957,9,FALSE)</f>
      </c>
      <c r="Z1742" s="1" t="s">
        <v>41</v>
      </c>
      <c r="AA1742" s="1">
        <f>VLOOKUP(G1742,Sku_Consolidated!A2:E957,5,FALSE)</f>
      </c>
      <c r="AB1742" s="1">
        <f>IF(VLOOKUP(G1742,Sku_Consolidated!A2:S957,19,FALSE)="SHOWCASE", VLOOKUP(E1742,Store_Showcase!B2:N144,13, FALSE), IF(VLOOKUP(G1742,Sku_Consolidated!A2:S957,19,FALSE)="VAM",VLOOKUP(E1742,Store_VAM!B2:N273,13, FALSE),VLOOKUP(E1742,Store_SRP!B2:N110,13, FALSE)))</f>
      </c>
      <c r="AC1742" s="1">
        <f>IF(IFERROR(AB1742,TRUE)=TRUE, "-","OK")</f>
      </c>
      <c r="AD1742" s="11" t="s">
        <v>37</v>
      </c>
      <c r="AE1742" s="11" t="s">
        <v>37</v>
      </c>
      <c r="AF1742" s="1">
        <f>IF(IFERROR(VLOOKUP(E1742,Store_Showcase!B2:H144,{5}, FALSE), TRUE)=TRUE, IF(IFERROR(VLOOKUP(E1742,Store_SRP!B2:H110,{5}, FALSE), TRUE)=TRUE,VLOOKUP(E1742,Store_VAM!B2:H273,{5}, FALSE),VLOOKUP(E1742,Store_SRP!B2:H110,{5}, FALSE)), VLOOKUP(E1742,Store_Showcase!B2:H144,{5}, FALSE))</f>
      </c>
      <c r="AG1742" s="1">
        <f>IF(IFERROR(VLOOKUP(E1742,Store_Showcase!B2:H144,{6}, FALSE), TRUE)=TRUE, IF(IFERROR(VLOOKUP(E1742,Store_SRP!B2:H110,{6}, FALSE), TRUE)=TRUE,VLOOKUP(E1742,Store_VAM!B2:H273,{6}, FALSE),VLOOKUP(E1742,Store_SRP!B2:H110,{6}, FALSE)), VLOOKUP(E1742,Store_Showcase!B2:H144,{6}, FALSE))</f>
      </c>
      <c r="AH1742" s="1">
        <f>VLOOKUP(G1742,Sku_Consolidated!A2:R957,18,FALSE)</f>
      </c>
      <c r="AI1742" s="1">
        <f>VLOOKUP(G1742,Sku_Consolidated!A2:S957,19,FALSE)</f>
      </c>
      <c r="AJ1742" s="1">
        <f>VLOOKUP(G1742,Sku_Consolidated!A2:T957,20,FALSE)</f>
      </c>
    </row>
    <row r="1743" spans="1:36" x14ac:dyDescent="0.25">
      <c r="A1743" s="1">
        <v>2024</v>
      </c>
      <c r="B1743" s="1" t="s">
        <v>31</v>
      </c>
      <c r="C1743" s="1" t="s">
        <v>32</v>
      </c>
      <c r="D1743" s="1" t="s">
        <v>33</v>
      </c>
      <c r="E1743" s="9" t="s">
        <v>4578</v>
      </c>
      <c r="F1743" s="1">
        <f>IF(VLOOKUP(G1743,Sku_Consolidated!A2:S957,{19},FALSE)="SHOWCASE", VLOOKUP(E1743,Store_Showcase!B2:C144,{2}, FALSE), IF(VLOOKUP(G1743,Sku_Consolidated!A2:S957,{19},FALSE)="VAM",VLOOKUP(E1743,Store_VAM!B2:C273,{2}, FALSE),VLOOKUP(E1743,Store_SRP!B2:C110,{2}, FALSE)))</f>
      </c>
      <c r="G1743" s="1">
        <v>61850</v>
      </c>
      <c r="H1743" s="1" t="s">
        <v>134</v>
      </c>
      <c r="I1743" s="10" t="s">
        <v>1956</v>
      </c>
      <c r="J1743" s="1">
        <f>VLOOKUP(G1743,Sku_Consolidated!A2:C957, 3, FALSE)</f>
      </c>
      <c r="K1743" s="10">
        <f>IF(J1743="PACK", I1743, 0)</f>
      </c>
      <c r="L1743" s="10">
        <f>IF(J1743="KG", I1743, I1743 * VLOOKUP(G1743,Sku_Consolidated!A2:U957,21,FALSE))</f>
      </c>
      <c r="M1743" s="10" t="s">
        <v>37</v>
      </c>
      <c r="N1743" s="11" t="s">
        <v>4598</v>
      </c>
      <c r="O1743" s="10" t="s">
        <v>4599</v>
      </c>
      <c r="P1743" s="10">
        <f>N1743 - O1743</f>
      </c>
      <c r="Q1743" s="1">
        <f>VLOOKUP(G1743,Sku_Consolidated!A2:G957,7, FALSE)</f>
      </c>
      <c r="R1743" s="1">
        <f>IF(IFERROR(VLOOKUP(E1743,Store_Showcase!B2:H144,7, FALSE), TRUE)=TRUE, IF(IFERROR(VLOOKUP(E1743,Store_SRP!B2:H110,7, FALSE), TRUE)=TRUE,VLOOKUP(E1743,Store_VAM!B2:H273,7, FALSE),VLOOKUP(E1743,Store_SRP!B2:H110,7, FALSE)), VLOOKUP(E1743,Store_Showcase!B2:H144,7, FALSE))</f>
      </c>
      <c r="S1743" s="1">
        <f>IF(IFERROR(VLOOKUP(E1743,Store_Showcase!B2:I144,8, FALSE), TRUE)=TRUE, IF(IFERROR(VLOOKUP(E1743,Store_SRP!B2:I110,8, FALSE), TRUE)=TRUE,VLOOKUP(E1743,Store_VAM!B2:I273,8, FALSE),VLOOKUP(E1743,Store_SRP!B2:I110,8, FALSE)), VLOOKUP(E1743,Store_Showcase!B2:I144,8, FALSE))</f>
      </c>
      <c r="T1743" s="1">
        <f>VLOOKUP(G1743,Sku_Consolidated!A2:R957,18,FALSE)</f>
      </c>
      <c r="U1743" s="1" t="s">
        <v>4581</v>
      </c>
      <c r="V1743" s="1">
        <f>IF(VLOOKUP(G1743,Sku_Consolidated!A2:S957,19,FALSE)="SHOWCASE", VLOOKUP(E1743,Store_Showcase!B2:L144,11, FALSE), IF(VLOOKUP(G1743,Sku_Consolidated!A2:S957,19,FALSE)="VAM",VLOOKUP(E1743,Store_VAM!B2:L273,11, FALSE),VLOOKUP(E1743,Store_SRP!B2:L110,11, FALSE)))</f>
      </c>
      <c r="W1743" s="1">
        <f>VLOOKUP(G1743,Sku_Consolidated!A2:W957,11,FALSE)</f>
      </c>
      <c r="X1743" s="1">
        <f>VLOOKUP(G1743,Sku_Consolidated!A2:H957,8,FALSE)</f>
      </c>
      <c r="Y1743" s="1">
        <f>VLOOKUP(G1743,Sku_Consolidated!A2:I957,9,FALSE)</f>
      </c>
      <c r="Z1743" s="1" t="s">
        <v>41</v>
      </c>
      <c r="AA1743" s="1">
        <f>VLOOKUP(G1743,Sku_Consolidated!A2:E957,5,FALSE)</f>
      </c>
      <c r="AB1743" s="1">
        <f>IF(VLOOKUP(G1743,Sku_Consolidated!A2:S957,19,FALSE)="SHOWCASE", VLOOKUP(E1743,Store_Showcase!B2:N144,13, FALSE), IF(VLOOKUP(G1743,Sku_Consolidated!A2:S957,19,FALSE)="VAM",VLOOKUP(E1743,Store_VAM!B2:N273,13, FALSE),VLOOKUP(E1743,Store_SRP!B2:N110,13, FALSE)))</f>
      </c>
      <c r="AC1743" s="1">
        <f>IF(IFERROR(AB1743,TRUE)=TRUE, "-","OK")</f>
      </c>
      <c r="AD1743" s="11" t="s">
        <v>37</v>
      </c>
      <c r="AE1743" s="11" t="s">
        <v>37</v>
      </c>
      <c r="AF1743" s="1">
        <f>IF(IFERROR(VLOOKUP(E1743,Store_Showcase!B2:H144,{5}, FALSE), TRUE)=TRUE, IF(IFERROR(VLOOKUP(E1743,Store_SRP!B2:H110,{5}, FALSE), TRUE)=TRUE,VLOOKUP(E1743,Store_VAM!B2:H273,{5}, FALSE),VLOOKUP(E1743,Store_SRP!B2:H110,{5}, FALSE)), VLOOKUP(E1743,Store_Showcase!B2:H144,{5}, FALSE))</f>
      </c>
      <c r="AG1743" s="1">
        <f>IF(IFERROR(VLOOKUP(E1743,Store_Showcase!B2:H144,{6}, FALSE), TRUE)=TRUE, IF(IFERROR(VLOOKUP(E1743,Store_SRP!B2:H110,{6}, FALSE), TRUE)=TRUE,VLOOKUP(E1743,Store_VAM!B2:H273,{6}, FALSE),VLOOKUP(E1743,Store_SRP!B2:H110,{6}, FALSE)), VLOOKUP(E1743,Store_Showcase!B2:H144,{6}, FALSE))</f>
      </c>
      <c r="AH1743" s="1">
        <f>VLOOKUP(G1743,Sku_Consolidated!A2:R957,18,FALSE)</f>
      </c>
      <c r="AI1743" s="1">
        <f>VLOOKUP(G1743,Sku_Consolidated!A2:S957,19,FALSE)</f>
      </c>
      <c r="AJ1743" s="1">
        <f>VLOOKUP(G1743,Sku_Consolidated!A2:T957,20,FALSE)</f>
      </c>
    </row>
    <row r="1744" spans="1:36" x14ac:dyDescent="0.25">
      <c r="A1744" s="1">
        <v>2024</v>
      </c>
      <c r="B1744" s="1" t="s">
        <v>31</v>
      </c>
      <c r="C1744" s="1" t="s">
        <v>32</v>
      </c>
      <c r="D1744" s="1" t="s">
        <v>33</v>
      </c>
      <c r="E1744" s="9" t="s">
        <v>4578</v>
      </c>
      <c r="F1744" s="1">
        <f>IF(VLOOKUP(G1744,Sku_Consolidated!A2:S957,{19},FALSE)="SHOWCASE", VLOOKUP(E1744,Store_Showcase!B2:C144,{2}, FALSE), IF(VLOOKUP(G1744,Sku_Consolidated!A2:S957,{19},FALSE)="VAM",VLOOKUP(E1744,Store_VAM!B2:C273,{2}, FALSE),VLOOKUP(E1744,Store_SRP!B2:C110,{2}, FALSE)))</f>
      </c>
      <c r="G1744" s="1">
        <v>61852</v>
      </c>
      <c r="H1744" s="1" t="s">
        <v>138</v>
      </c>
      <c r="I1744" s="10" t="s">
        <v>4600</v>
      </c>
      <c r="J1744" s="1">
        <f>VLOOKUP(G1744,Sku_Consolidated!A2:C957, 3, FALSE)</f>
      </c>
      <c r="K1744" s="10">
        <f>IF(J1744="PACK", I1744, 0)</f>
      </c>
      <c r="L1744" s="10">
        <f>IF(J1744="KG", I1744, I1744 * VLOOKUP(G1744,Sku_Consolidated!A2:U957,21,FALSE))</f>
      </c>
      <c r="M1744" s="10" t="s">
        <v>37</v>
      </c>
      <c r="N1744" s="11" t="s">
        <v>4601</v>
      </c>
      <c r="O1744" s="10" t="s">
        <v>4602</v>
      </c>
      <c r="P1744" s="10">
        <f>N1744 - O1744</f>
      </c>
      <c r="Q1744" s="1">
        <f>VLOOKUP(G1744,Sku_Consolidated!A2:G957,7, FALSE)</f>
      </c>
      <c r="R1744" s="1">
        <f>IF(IFERROR(VLOOKUP(E1744,Store_Showcase!B2:H144,7, FALSE), TRUE)=TRUE, IF(IFERROR(VLOOKUP(E1744,Store_SRP!B2:H110,7, FALSE), TRUE)=TRUE,VLOOKUP(E1744,Store_VAM!B2:H273,7, FALSE),VLOOKUP(E1744,Store_SRP!B2:H110,7, FALSE)), VLOOKUP(E1744,Store_Showcase!B2:H144,7, FALSE))</f>
      </c>
      <c r="S1744" s="1">
        <f>IF(IFERROR(VLOOKUP(E1744,Store_Showcase!B2:I144,8, FALSE), TRUE)=TRUE, IF(IFERROR(VLOOKUP(E1744,Store_SRP!B2:I110,8, FALSE), TRUE)=TRUE,VLOOKUP(E1744,Store_VAM!B2:I273,8, FALSE),VLOOKUP(E1744,Store_SRP!B2:I110,8, FALSE)), VLOOKUP(E1744,Store_Showcase!B2:I144,8, FALSE))</f>
      </c>
      <c r="T1744" s="1">
        <f>VLOOKUP(G1744,Sku_Consolidated!A2:R957,18,FALSE)</f>
      </c>
      <c r="U1744" s="1" t="s">
        <v>4581</v>
      </c>
      <c r="V1744" s="1">
        <f>IF(VLOOKUP(G1744,Sku_Consolidated!A2:S957,19,FALSE)="SHOWCASE", VLOOKUP(E1744,Store_Showcase!B2:L144,11, FALSE), IF(VLOOKUP(G1744,Sku_Consolidated!A2:S957,19,FALSE)="VAM",VLOOKUP(E1744,Store_VAM!B2:L273,11, FALSE),VLOOKUP(E1744,Store_SRP!B2:L110,11, FALSE)))</f>
      </c>
      <c r="W1744" s="1">
        <f>VLOOKUP(G1744,Sku_Consolidated!A2:W957,11,FALSE)</f>
      </c>
      <c r="X1744" s="1">
        <f>VLOOKUP(G1744,Sku_Consolidated!A2:H957,8,FALSE)</f>
      </c>
      <c r="Y1744" s="1">
        <f>VLOOKUP(G1744,Sku_Consolidated!A2:I957,9,FALSE)</f>
      </c>
      <c r="Z1744" s="1" t="s">
        <v>41</v>
      </c>
      <c r="AA1744" s="1">
        <f>VLOOKUP(G1744,Sku_Consolidated!A2:E957,5,FALSE)</f>
      </c>
      <c r="AB1744" s="1">
        <f>IF(VLOOKUP(G1744,Sku_Consolidated!A2:S957,19,FALSE)="SHOWCASE", VLOOKUP(E1744,Store_Showcase!B2:N144,13, FALSE), IF(VLOOKUP(G1744,Sku_Consolidated!A2:S957,19,FALSE)="VAM",VLOOKUP(E1744,Store_VAM!B2:N273,13, FALSE),VLOOKUP(E1744,Store_SRP!B2:N110,13, FALSE)))</f>
      </c>
      <c r="AC1744" s="1">
        <f>IF(IFERROR(AB1744,TRUE)=TRUE, "-","OK")</f>
      </c>
      <c r="AD1744" s="11" t="s">
        <v>37</v>
      </c>
      <c r="AE1744" s="11" t="s">
        <v>37</v>
      </c>
      <c r="AF1744" s="1">
        <f>IF(IFERROR(VLOOKUP(E1744,Store_Showcase!B2:H144,{5}, FALSE), TRUE)=TRUE, IF(IFERROR(VLOOKUP(E1744,Store_SRP!B2:H110,{5}, FALSE), TRUE)=TRUE,VLOOKUP(E1744,Store_VAM!B2:H273,{5}, FALSE),VLOOKUP(E1744,Store_SRP!B2:H110,{5}, FALSE)), VLOOKUP(E1744,Store_Showcase!B2:H144,{5}, FALSE))</f>
      </c>
      <c r="AG1744" s="1">
        <f>IF(IFERROR(VLOOKUP(E1744,Store_Showcase!B2:H144,{6}, FALSE), TRUE)=TRUE, IF(IFERROR(VLOOKUP(E1744,Store_SRP!B2:H110,{6}, FALSE), TRUE)=TRUE,VLOOKUP(E1744,Store_VAM!B2:H273,{6}, FALSE),VLOOKUP(E1744,Store_SRP!B2:H110,{6}, FALSE)), VLOOKUP(E1744,Store_Showcase!B2:H144,{6}, FALSE))</f>
      </c>
      <c r="AH1744" s="1">
        <f>VLOOKUP(G1744,Sku_Consolidated!A2:R957,18,FALSE)</f>
      </c>
      <c r="AI1744" s="1">
        <f>VLOOKUP(G1744,Sku_Consolidated!A2:S957,19,FALSE)</f>
      </c>
      <c r="AJ1744" s="1">
        <f>VLOOKUP(G1744,Sku_Consolidated!A2:T957,20,FALSE)</f>
      </c>
    </row>
    <row r="1745" spans="1:36" x14ac:dyDescent="0.25">
      <c r="A1745" s="1">
        <v>2024</v>
      </c>
      <c r="B1745" s="1" t="s">
        <v>31</v>
      </c>
      <c r="C1745" s="1" t="s">
        <v>32</v>
      </c>
      <c r="D1745" s="1" t="s">
        <v>33</v>
      </c>
      <c r="E1745" s="9" t="s">
        <v>4578</v>
      </c>
      <c r="F1745" s="1">
        <f>IF(VLOOKUP(G1745,Sku_Consolidated!A2:S957,{19},FALSE)="SHOWCASE", VLOOKUP(E1745,Store_Showcase!B2:C144,{2}, FALSE), IF(VLOOKUP(G1745,Sku_Consolidated!A2:S957,{19},FALSE)="VAM",VLOOKUP(E1745,Store_VAM!B2:C273,{2}, FALSE),VLOOKUP(E1745,Store_SRP!B2:C110,{2}, FALSE)))</f>
      </c>
      <c r="G1745" s="1">
        <v>61853</v>
      </c>
      <c r="H1745" s="1" t="s">
        <v>189</v>
      </c>
      <c r="I1745" s="10" t="s">
        <v>4603</v>
      </c>
      <c r="J1745" s="1">
        <f>VLOOKUP(G1745,Sku_Consolidated!A2:C957, 3, FALSE)</f>
      </c>
      <c r="K1745" s="10">
        <f>IF(J1745="PACK", I1745, 0)</f>
      </c>
      <c r="L1745" s="10">
        <f>IF(J1745="KG", I1745, I1745 * VLOOKUP(G1745,Sku_Consolidated!A2:U957,21,FALSE))</f>
      </c>
      <c r="M1745" s="10" t="s">
        <v>37</v>
      </c>
      <c r="N1745" s="11" t="s">
        <v>4604</v>
      </c>
      <c r="O1745" s="10" t="s">
        <v>4605</v>
      </c>
      <c r="P1745" s="10">
        <f>N1745 - O1745</f>
      </c>
      <c r="Q1745" s="1">
        <f>VLOOKUP(G1745,Sku_Consolidated!A2:G957,7, FALSE)</f>
      </c>
      <c r="R1745" s="1">
        <f>IF(IFERROR(VLOOKUP(E1745,Store_Showcase!B2:H144,7, FALSE), TRUE)=TRUE, IF(IFERROR(VLOOKUP(E1745,Store_SRP!B2:H110,7, FALSE), TRUE)=TRUE,VLOOKUP(E1745,Store_VAM!B2:H273,7, FALSE),VLOOKUP(E1745,Store_SRP!B2:H110,7, FALSE)), VLOOKUP(E1745,Store_Showcase!B2:H144,7, FALSE))</f>
      </c>
      <c r="S1745" s="1">
        <f>IF(IFERROR(VLOOKUP(E1745,Store_Showcase!B2:I144,8, FALSE), TRUE)=TRUE, IF(IFERROR(VLOOKUP(E1745,Store_SRP!B2:I110,8, FALSE), TRUE)=TRUE,VLOOKUP(E1745,Store_VAM!B2:I273,8, FALSE),VLOOKUP(E1745,Store_SRP!B2:I110,8, FALSE)), VLOOKUP(E1745,Store_Showcase!B2:I144,8, FALSE))</f>
      </c>
      <c r="T1745" s="1">
        <f>VLOOKUP(G1745,Sku_Consolidated!A2:R957,18,FALSE)</f>
      </c>
      <c r="U1745" s="1" t="s">
        <v>4581</v>
      </c>
      <c r="V1745" s="1">
        <f>IF(VLOOKUP(G1745,Sku_Consolidated!A2:S957,19,FALSE)="SHOWCASE", VLOOKUP(E1745,Store_Showcase!B2:L144,11, FALSE), IF(VLOOKUP(G1745,Sku_Consolidated!A2:S957,19,FALSE)="VAM",VLOOKUP(E1745,Store_VAM!B2:L273,11, FALSE),VLOOKUP(E1745,Store_SRP!B2:L110,11, FALSE)))</f>
      </c>
      <c r="W1745" s="1">
        <f>VLOOKUP(G1745,Sku_Consolidated!A2:W957,11,FALSE)</f>
      </c>
      <c r="X1745" s="1">
        <f>VLOOKUP(G1745,Sku_Consolidated!A2:H957,8,FALSE)</f>
      </c>
      <c r="Y1745" s="1">
        <f>VLOOKUP(G1745,Sku_Consolidated!A2:I957,9,FALSE)</f>
      </c>
      <c r="Z1745" s="1" t="s">
        <v>41</v>
      </c>
      <c r="AA1745" s="1">
        <f>VLOOKUP(G1745,Sku_Consolidated!A2:E957,5,FALSE)</f>
      </c>
      <c r="AB1745" s="1">
        <f>IF(VLOOKUP(G1745,Sku_Consolidated!A2:S957,19,FALSE)="SHOWCASE", VLOOKUP(E1745,Store_Showcase!B2:N144,13, FALSE), IF(VLOOKUP(G1745,Sku_Consolidated!A2:S957,19,FALSE)="VAM",VLOOKUP(E1745,Store_VAM!B2:N273,13, FALSE),VLOOKUP(E1745,Store_SRP!B2:N110,13, FALSE)))</f>
      </c>
      <c r="AC1745" s="1">
        <f>IF(IFERROR(AB1745,TRUE)=TRUE, "-","OK")</f>
      </c>
      <c r="AD1745" s="11" t="s">
        <v>37</v>
      </c>
      <c r="AE1745" s="11" t="s">
        <v>37</v>
      </c>
      <c r="AF1745" s="1">
        <f>IF(IFERROR(VLOOKUP(E1745,Store_Showcase!B2:H144,{5}, FALSE), TRUE)=TRUE, IF(IFERROR(VLOOKUP(E1745,Store_SRP!B2:H110,{5}, FALSE), TRUE)=TRUE,VLOOKUP(E1745,Store_VAM!B2:H273,{5}, FALSE),VLOOKUP(E1745,Store_SRP!B2:H110,{5}, FALSE)), VLOOKUP(E1745,Store_Showcase!B2:H144,{5}, FALSE))</f>
      </c>
      <c r="AG1745" s="1">
        <f>IF(IFERROR(VLOOKUP(E1745,Store_Showcase!B2:H144,{6}, FALSE), TRUE)=TRUE, IF(IFERROR(VLOOKUP(E1745,Store_SRP!B2:H110,{6}, FALSE), TRUE)=TRUE,VLOOKUP(E1745,Store_VAM!B2:H273,{6}, FALSE),VLOOKUP(E1745,Store_SRP!B2:H110,{6}, FALSE)), VLOOKUP(E1745,Store_Showcase!B2:H144,{6}, FALSE))</f>
      </c>
      <c r="AH1745" s="1">
        <f>VLOOKUP(G1745,Sku_Consolidated!A2:R957,18,FALSE)</f>
      </c>
      <c r="AI1745" s="1">
        <f>VLOOKUP(G1745,Sku_Consolidated!A2:S957,19,FALSE)</f>
      </c>
      <c r="AJ1745" s="1">
        <f>VLOOKUP(G1745,Sku_Consolidated!A2:T957,20,FALSE)</f>
      </c>
    </row>
    <row r="1746" spans="1:36" x14ac:dyDescent="0.25">
      <c r="A1746" s="1">
        <v>2024</v>
      </c>
      <c r="B1746" s="1" t="s">
        <v>31</v>
      </c>
      <c r="C1746" s="1" t="s">
        <v>32</v>
      </c>
      <c r="D1746" s="1" t="s">
        <v>33</v>
      </c>
      <c r="E1746" s="9" t="s">
        <v>4578</v>
      </c>
      <c r="F1746" s="1">
        <f>IF(VLOOKUP(G1746,Sku_Consolidated!A2:S957,{19},FALSE)="SHOWCASE", VLOOKUP(E1746,Store_Showcase!B2:C144,{2}, FALSE), IF(VLOOKUP(G1746,Sku_Consolidated!A2:S957,{19},FALSE)="VAM",VLOOKUP(E1746,Store_VAM!B2:C273,{2}, FALSE),VLOOKUP(E1746,Store_SRP!B2:C110,{2}, FALSE)))</f>
      </c>
      <c r="G1746" s="1">
        <v>61857</v>
      </c>
      <c r="H1746" s="1" t="s">
        <v>4606</v>
      </c>
      <c r="I1746" s="10" t="s">
        <v>3131</v>
      </c>
      <c r="J1746" s="1">
        <f>VLOOKUP(G1746,Sku_Consolidated!A2:C957, 3, FALSE)</f>
      </c>
      <c r="K1746" s="10">
        <f>IF(J1746="PACK", I1746, 0)</f>
      </c>
      <c r="L1746" s="10">
        <f>IF(J1746="KG", I1746, I1746 * VLOOKUP(G1746,Sku_Consolidated!A2:U957,21,FALSE))</f>
      </c>
      <c r="M1746" s="10" t="s">
        <v>37</v>
      </c>
      <c r="N1746" s="11" t="s">
        <v>4607</v>
      </c>
      <c r="O1746" s="10" t="s">
        <v>4608</v>
      </c>
      <c r="P1746" s="10">
        <f>N1746 - O1746</f>
      </c>
      <c r="Q1746" s="1">
        <f>VLOOKUP(G1746,Sku_Consolidated!A2:G957,7, FALSE)</f>
      </c>
      <c r="R1746" s="1">
        <f>IF(IFERROR(VLOOKUP(E1746,Store_Showcase!B2:H144,7, FALSE), TRUE)=TRUE, IF(IFERROR(VLOOKUP(E1746,Store_SRP!B2:H110,7, FALSE), TRUE)=TRUE,VLOOKUP(E1746,Store_VAM!B2:H273,7, FALSE),VLOOKUP(E1746,Store_SRP!B2:H110,7, FALSE)), VLOOKUP(E1746,Store_Showcase!B2:H144,7, FALSE))</f>
      </c>
      <c r="S1746" s="1">
        <f>IF(IFERROR(VLOOKUP(E1746,Store_Showcase!B2:I144,8, FALSE), TRUE)=TRUE, IF(IFERROR(VLOOKUP(E1746,Store_SRP!B2:I110,8, FALSE), TRUE)=TRUE,VLOOKUP(E1746,Store_VAM!B2:I273,8, FALSE),VLOOKUP(E1746,Store_SRP!B2:I110,8, FALSE)), VLOOKUP(E1746,Store_Showcase!B2:I144,8, FALSE))</f>
      </c>
      <c r="T1746" s="1">
        <f>VLOOKUP(G1746,Sku_Consolidated!A2:R957,18,FALSE)</f>
      </c>
      <c r="U1746" s="1" t="s">
        <v>4581</v>
      </c>
      <c r="V1746" s="1">
        <f>IF(VLOOKUP(G1746,Sku_Consolidated!A2:S957,19,FALSE)="SHOWCASE", VLOOKUP(E1746,Store_Showcase!B2:L144,11, FALSE), IF(VLOOKUP(G1746,Sku_Consolidated!A2:S957,19,FALSE)="VAM",VLOOKUP(E1746,Store_VAM!B2:L273,11, FALSE),VLOOKUP(E1746,Store_SRP!B2:L110,11, FALSE)))</f>
      </c>
      <c r="W1746" s="1">
        <f>VLOOKUP(G1746,Sku_Consolidated!A2:W957,11,FALSE)</f>
      </c>
      <c r="X1746" s="1">
        <f>VLOOKUP(G1746,Sku_Consolidated!A2:H957,8,FALSE)</f>
      </c>
      <c r="Y1746" s="1">
        <f>VLOOKUP(G1746,Sku_Consolidated!A2:I957,9,FALSE)</f>
      </c>
      <c r="Z1746" s="1" t="s">
        <v>41</v>
      </c>
      <c r="AA1746" s="1">
        <f>VLOOKUP(G1746,Sku_Consolidated!A2:E957,5,FALSE)</f>
      </c>
      <c r="AB1746" s="1">
        <f>IF(VLOOKUP(G1746,Sku_Consolidated!A2:S957,19,FALSE)="SHOWCASE", VLOOKUP(E1746,Store_Showcase!B2:N144,13, FALSE), IF(VLOOKUP(G1746,Sku_Consolidated!A2:S957,19,FALSE)="VAM",VLOOKUP(E1746,Store_VAM!B2:N273,13, FALSE),VLOOKUP(E1746,Store_SRP!B2:N110,13, FALSE)))</f>
      </c>
      <c r="AC1746" s="1">
        <f>IF(IFERROR(AB1746,TRUE)=TRUE, "-","OK")</f>
      </c>
      <c r="AD1746" s="11" t="s">
        <v>37</v>
      </c>
      <c r="AE1746" s="11" t="s">
        <v>37</v>
      </c>
      <c r="AF1746" s="1">
        <f>IF(IFERROR(VLOOKUP(E1746,Store_Showcase!B2:H144,{5}, FALSE), TRUE)=TRUE, IF(IFERROR(VLOOKUP(E1746,Store_SRP!B2:H110,{5}, FALSE), TRUE)=TRUE,VLOOKUP(E1746,Store_VAM!B2:H273,{5}, FALSE),VLOOKUP(E1746,Store_SRP!B2:H110,{5}, FALSE)), VLOOKUP(E1746,Store_Showcase!B2:H144,{5}, FALSE))</f>
      </c>
      <c r="AG1746" s="1">
        <f>IF(IFERROR(VLOOKUP(E1746,Store_Showcase!B2:H144,{6}, FALSE), TRUE)=TRUE, IF(IFERROR(VLOOKUP(E1746,Store_SRP!B2:H110,{6}, FALSE), TRUE)=TRUE,VLOOKUP(E1746,Store_VAM!B2:H273,{6}, FALSE),VLOOKUP(E1746,Store_SRP!B2:H110,{6}, FALSE)), VLOOKUP(E1746,Store_Showcase!B2:H144,{6}, FALSE))</f>
      </c>
      <c r="AH1746" s="1">
        <f>VLOOKUP(G1746,Sku_Consolidated!A2:R957,18,FALSE)</f>
      </c>
      <c r="AI1746" s="1">
        <f>VLOOKUP(G1746,Sku_Consolidated!A2:S957,19,FALSE)</f>
      </c>
      <c r="AJ1746" s="1">
        <f>VLOOKUP(G1746,Sku_Consolidated!A2:T957,20,FALSE)</f>
      </c>
    </row>
    <row r="1747" spans="1:36" x14ac:dyDescent="0.25">
      <c r="A1747" s="1">
        <v>2024</v>
      </c>
      <c r="B1747" s="1" t="s">
        <v>31</v>
      </c>
      <c r="C1747" s="1" t="s">
        <v>32</v>
      </c>
      <c r="D1747" s="1" t="s">
        <v>33</v>
      </c>
      <c r="E1747" s="9" t="s">
        <v>4609</v>
      </c>
      <c r="F1747" s="1">
        <f>IF(VLOOKUP(G1747,Sku_Consolidated!A2:S957,{19},FALSE)="SHOWCASE", VLOOKUP(E1747,Store_Showcase!B2:C144,{2}, FALSE), IF(VLOOKUP(G1747,Sku_Consolidated!A2:S957,{19},FALSE)="VAM",VLOOKUP(E1747,Store_VAM!B2:C273,{2}, FALSE),VLOOKUP(E1747,Store_SRP!B2:C110,{2}, FALSE)))</f>
      </c>
      <c r="G1747" s="1">
        <v>61720</v>
      </c>
      <c r="H1747" s="1" t="s">
        <v>143</v>
      </c>
      <c r="I1747" s="10" t="s">
        <v>1595</v>
      </c>
      <c r="J1747" s="1">
        <f>VLOOKUP(G1747,Sku_Consolidated!A2:C957, 3, FALSE)</f>
      </c>
      <c r="K1747" s="10">
        <f>IF(J1747="PACK", I1747, 0)</f>
      </c>
      <c r="L1747" s="10">
        <f>IF(J1747="KG", I1747, I1747 * VLOOKUP(G1747,Sku_Consolidated!A2:U957,21,FALSE))</f>
      </c>
      <c r="M1747" s="10" t="s">
        <v>37</v>
      </c>
      <c r="N1747" s="11" t="s">
        <v>4610</v>
      </c>
      <c r="O1747" s="10" t="s">
        <v>4611</v>
      </c>
      <c r="P1747" s="10">
        <f>N1747 - O1747</f>
      </c>
      <c r="Q1747" s="1">
        <f>VLOOKUP(G1747,Sku_Consolidated!A2:G957,7, FALSE)</f>
      </c>
      <c r="R1747" s="1">
        <f>IF(IFERROR(VLOOKUP(E1747,Store_Showcase!B2:H144,7, FALSE), TRUE)=TRUE, IF(IFERROR(VLOOKUP(E1747,Store_SRP!B2:H110,7, FALSE), TRUE)=TRUE,VLOOKUP(E1747,Store_VAM!B2:H273,7, FALSE),VLOOKUP(E1747,Store_SRP!B2:H110,7, FALSE)), VLOOKUP(E1747,Store_Showcase!B2:H144,7, FALSE))</f>
      </c>
      <c r="S1747" s="1">
        <f>IF(IFERROR(VLOOKUP(E1747,Store_Showcase!B2:I144,8, FALSE), TRUE)=TRUE, IF(IFERROR(VLOOKUP(E1747,Store_SRP!B2:I110,8, FALSE), TRUE)=TRUE,VLOOKUP(E1747,Store_VAM!B2:I273,8, FALSE),VLOOKUP(E1747,Store_SRP!B2:I110,8, FALSE)), VLOOKUP(E1747,Store_Showcase!B2:I144,8, FALSE))</f>
      </c>
      <c r="T1747" s="1">
        <f>VLOOKUP(G1747,Sku_Consolidated!A2:R957,18,FALSE)</f>
      </c>
      <c r="U1747" s="1" t="s">
        <v>4612</v>
      </c>
      <c r="V1747" s="1">
        <f>IF(VLOOKUP(G1747,Sku_Consolidated!A2:S957,19,FALSE)="SHOWCASE", VLOOKUP(E1747,Store_Showcase!B2:L144,11, FALSE), IF(VLOOKUP(G1747,Sku_Consolidated!A2:S957,19,FALSE)="VAM",VLOOKUP(E1747,Store_VAM!B2:L273,11, FALSE),VLOOKUP(E1747,Store_SRP!B2:L110,11, FALSE)))</f>
      </c>
      <c r="W1747" s="1">
        <f>VLOOKUP(G1747,Sku_Consolidated!A2:W957,11,FALSE)</f>
      </c>
      <c r="X1747" s="1">
        <f>VLOOKUP(G1747,Sku_Consolidated!A2:H957,8,FALSE)</f>
      </c>
      <c r="Y1747" s="1">
        <f>VLOOKUP(G1747,Sku_Consolidated!A2:I957,9,FALSE)</f>
      </c>
      <c r="Z1747" s="1" t="s">
        <v>41</v>
      </c>
      <c r="AA1747" s="1">
        <f>VLOOKUP(G1747,Sku_Consolidated!A2:E957,5,FALSE)</f>
      </c>
      <c r="AB1747" s="1">
        <f>IF(VLOOKUP(G1747,Sku_Consolidated!A2:S957,19,FALSE)="SHOWCASE", VLOOKUP(E1747,Store_Showcase!B2:N144,13, FALSE), IF(VLOOKUP(G1747,Sku_Consolidated!A2:S957,19,FALSE)="VAM",VLOOKUP(E1747,Store_VAM!B2:N273,13, FALSE),VLOOKUP(E1747,Store_SRP!B2:N110,13, FALSE)))</f>
      </c>
      <c r="AC1747" s="1">
        <f>IF(IFERROR(AB1747,TRUE)=TRUE, "-","OK")</f>
      </c>
      <c r="AD1747" s="11" t="s">
        <v>37</v>
      </c>
      <c r="AE1747" s="11" t="s">
        <v>37</v>
      </c>
      <c r="AF1747" s="1">
        <f>IF(IFERROR(VLOOKUP(E1747,Store_Showcase!B2:H144,{5}, FALSE), TRUE)=TRUE, IF(IFERROR(VLOOKUP(E1747,Store_SRP!B2:H110,{5}, FALSE), TRUE)=TRUE,VLOOKUP(E1747,Store_VAM!B2:H273,{5}, FALSE),VLOOKUP(E1747,Store_SRP!B2:H110,{5}, FALSE)), VLOOKUP(E1747,Store_Showcase!B2:H144,{5}, FALSE))</f>
      </c>
      <c r="AG1747" s="1">
        <f>IF(IFERROR(VLOOKUP(E1747,Store_Showcase!B2:H144,{6}, FALSE), TRUE)=TRUE, IF(IFERROR(VLOOKUP(E1747,Store_SRP!B2:H110,{6}, FALSE), TRUE)=TRUE,VLOOKUP(E1747,Store_VAM!B2:H273,{6}, FALSE),VLOOKUP(E1747,Store_SRP!B2:H110,{6}, FALSE)), VLOOKUP(E1747,Store_Showcase!B2:H144,{6}, FALSE))</f>
      </c>
      <c r="AH1747" s="1">
        <f>VLOOKUP(G1747,Sku_Consolidated!A2:R957,18,FALSE)</f>
      </c>
      <c r="AI1747" s="1">
        <f>VLOOKUP(G1747,Sku_Consolidated!A2:S957,19,FALSE)</f>
      </c>
      <c r="AJ1747" s="1">
        <f>VLOOKUP(G1747,Sku_Consolidated!A2:T957,20,FALSE)</f>
      </c>
    </row>
    <row r="1748" spans="1:36" x14ac:dyDescent="0.25">
      <c r="A1748" s="1">
        <v>2024</v>
      </c>
      <c r="B1748" s="1" t="s">
        <v>31</v>
      </c>
      <c r="C1748" s="1" t="s">
        <v>32</v>
      </c>
      <c r="D1748" s="1" t="s">
        <v>33</v>
      </c>
      <c r="E1748" s="9" t="s">
        <v>4609</v>
      </c>
      <c r="F1748" s="1">
        <f>IF(VLOOKUP(G1748,Sku_Consolidated!A2:S957,{19},FALSE)="SHOWCASE", VLOOKUP(E1748,Store_Showcase!B2:C144,{2}, FALSE), IF(VLOOKUP(G1748,Sku_Consolidated!A2:S957,{19},FALSE)="VAM",VLOOKUP(E1748,Store_VAM!B2:C273,{2}, FALSE),VLOOKUP(E1748,Store_SRP!B2:C110,{2}, FALSE)))</f>
      </c>
      <c r="G1748" s="1">
        <v>61737</v>
      </c>
      <c r="H1748" s="1" t="s">
        <v>70</v>
      </c>
      <c r="I1748" s="10" t="s">
        <v>151</v>
      </c>
      <c r="J1748" s="1">
        <f>VLOOKUP(G1748,Sku_Consolidated!A2:C957, 3, FALSE)</f>
      </c>
      <c r="K1748" s="10">
        <f>IF(J1748="PACK", I1748, 0)</f>
      </c>
      <c r="L1748" s="10">
        <f>IF(J1748="KG", I1748, I1748 * VLOOKUP(G1748,Sku_Consolidated!A2:U957,21,FALSE))</f>
      </c>
      <c r="M1748" s="10" t="s">
        <v>37</v>
      </c>
      <c r="N1748" s="11" t="s">
        <v>4613</v>
      </c>
      <c r="O1748" s="10" t="s">
        <v>4614</v>
      </c>
      <c r="P1748" s="10">
        <f>N1748 - O1748</f>
      </c>
      <c r="Q1748" s="1">
        <f>VLOOKUP(G1748,Sku_Consolidated!A2:G957,7, FALSE)</f>
      </c>
      <c r="R1748" s="1">
        <f>IF(IFERROR(VLOOKUP(E1748,Store_Showcase!B2:H144,7, FALSE), TRUE)=TRUE, IF(IFERROR(VLOOKUP(E1748,Store_SRP!B2:H110,7, FALSE), TRUE)=TRUE,VLOOKUP(E1748,Store_VAM!B2:H273,7, FALSE),VLOOKUP(E1748,Store_SRP!B2:H110,7, FALSE)), VLOOKUP(E1748,Store_Showcase!B2:H144,7, FALSE))</f>
      </c>
      <c r="S1748" s="1">
        <f>IF(IFERROR(VLOOKUP(E1748,Store_Showcase!B2:I144,8, FALSE), TRUE)=TRUE, IF(IFERROR(VLOOKUP(E1748,Store_SRP!B2:I110,8, FALSE), TRUE)=TRUE,VLOOKUP(E1748,Store_VAM!B2:I273,8, FALSE),VLOOKUP(E1748,Store_SRP!B2:I110,8, FALSE)), VLOOKUP(E1748,Store_Showcase!B2:I144,8, FALSE))</f>
      </c>
      <c r="T1748" s="1">
        <f>VLOOKUP(G1748,Sku_Consolidated!A2:R957,18,FALSE)</f>
      </c>
      <c r="U1748" s="1" t="s">
        <v>4612</v>
      </c>
      <c r="V1748" s="1">
        <f>IF(VLOOKUP(G1748,Sku_Consolidated!A2:S957,19,FALSE)="SHOWCASE", VLOOKUP(E1748,Store_Showcase!B2:L144,11, FALSE), IF(VLOOKUP(G1748,Sku_Consolidated!A2:S957,19,FALSE)="VAM",VLOOKUP(E1748,Store_VAM!B2:L273,11, FALSE),VLOOKUP(E1748,Store_SRP!B2:L110,11, FALSE)))</f>
      </c>
      <c r="W1748" s="1">
        <f>VLOOKUP(G1748,Sku_Consolidated!A2:W957,11,FALSE)</f>
      </c>
      <c r="X1748" s="1">
        <f>VLOOKUP(G1748,Sku_Consolidated!A2:H957,8,FALSE)</f>
      </c>
      <c r="Y1748" s="1">
        <f>VLOOKUP(G1748,Sku_Consolidated!A2:I957,9,FALSE)</f>
      </c>
      <c r="Z1748" s="1" t="s">
        <v>41</v>
      </c>
      <c r="AA1748" s="1">
        <f>VLOOKUP(G1748,Sku_Consolidated!A2:E957,5,FALSE)</f>
      </c>
      <c r="AB1748" s="1">
        <f>IF(VLOOKUP(G1748,Sku_Consolidated!A2:S957,19,FALSE)="SHOWCASE", VLOOKUP(E1748,Store_Showcase!B2:N144,13, FALSE), IF(VLOOKUP(G1748,Sku_Consolidated!A2:S957,19,FALSE)="VAM",VLOOKUP(E1748,Store_VAM!B2:N273,13, FALSE),VLOOKUP(E1748,Store_SRP!B2:N110,13, FALSE)))</f>
      </c>
      <c r="AC1748" s="1">
        <f>IF(IFERROR(AB1748,TRUE)=TRUE, "-","OK")</f>
      </c>
      <c r="AD1748" s="11" t="s">
        <v>37</v>
      </c>
      <c r="AE1748" s="11" t="s">
        <v>37</v>
      </c>
      <c r="AF1748" s="1">
        <f>IF(IFERROR(VLOOKUP(E1748,Store_Showcase!B2:H144,{5}, FALSE), TRUE)=TRUE, IF(IFERROR(VLOOKUP(E1748,Store_SRP!B2:H110,{5}, FALSE), TRUE)=TRUE,VLOOKUP(E1748,Store_VAM!B2:H273,{5}, FALSE),VLOOKUP(E1748,Store_SRP!B2:H110,{5}, FALSE)), VLOOKUP(E1748,Store_Showcase!B2:H144,{5}, FALSE))</f>
      </c>
      <c r="AG1748" s="1">
        <f>IF(IFERROR(VLOOKUP(E1748,Store_Showcase!B2:H144,{6}, FALSE), TRUE)=TRUE, IF(IFERROR(VLOOKUP(E1748,Store_SRP!B2:H110,{6}, FALSE), TRUE)=TRUE,VLOOKUP(E1748,Store_VAM!B2:H273,{6}, FALSE),VLOOKUP(E1748,Store_SRP!B2:H110,{6}, FALSE)), VLOOKUP(E1748,Store_Showcase!B2:H144,{6}, FALSE))</f>
      </c>
      <c r="AH1748" s="1">
        <f>VLOOKUP(G1748,Sku_Consolidated!A2:R957,18,FALSE)</f>
      </c>
      <c r="AI1748" s="1">
        <f>VLOOKUP(G1748,Sku_Consolidated!A2:S957,19,FALSE)</f>
      </c>
      <c r="AJ1748" s="1">
        <f>VLOOKUP(G1748,Sku_Consolidated!A2:T957,20,FALSE)</f>
      </c>
    </row>
    <row r="1749" spans="1:36" x14ac:dyDescent="0.25">
      <c r="A1749" s="1">
        <v>2024</v>
      </c>
      <c r="B1749" s="1" t="s">
        <v>31</v>
      </c>
      <c r="C1749" s="1" t="s">
        <v>32</v>
      </c>
      <c r="D1749" s="1" t="s">
        <v>33</v>
      </c>
      <c r="E1749" s="9" t="s">
        <v>4609</v>
      </c>
      <c r="F1749" s="1">
        <f>IF(VLOOKUP(G1749,Sku_Consolidated!A2:S957,{19},FALSE)="SHOWCASE", VLOOKUP(E1749,Store_Showcase!B2:C144,{2}, FALSE), IF(VLOOKUP(G1749,Sku_Consolidated!A2:S957,{19},FALSE)="VAM",VLOOKUP(E1749,Store_VAM!B2:C273,{2}, FALSE),VLOOKUP(E1749,Store_SRP!B2:C110,{2}, FALSE)))</f>
      </c>
      <c r="G1749" s="1">
        <v>61755</v>
      </c>
      <c r="H1749" s="1" t="s">
        <v>86</v>
      </c>
      <c r="I1749" s="10" t="s">
        <v>2016</v>
      </c>
      <c r="J1749" s="1">
        <f>VLOOKUP(G1749,Sku_Consolidated!A2:C957, 3, FALSE)</f>
      </c>
      <c r="K1749" s="10">
        <f>IF(J1749="PACK", I1749, 0)</f>
      </c>
      <c r="L1749" s="10">
        <f>IF(J1749="KG", I1749, I1749 * VLOOKUP(G1749,Sku_Consolidated!A2:U957,21,FALSE))</f>
      </c>
      <c r="M1749" s="10" t="s">
        <v>37</v>
      </c>
      <c r="N1749" s="11" t="s">
        <v>4615</v>
      </c>
      <c r="O1749" s="10" t="s">
        <v>4616</v>
      </c>
      <c r="P1749" s="10">
        <f>N1749 - O1749</f>
      </c>
      <c r="Q1749" s="1">
        <f>VLOOKUP(G1749,Sku_Consolidated!A2:G957,7, FALSE)</f>
      </c>
      <c r="R1749" s="1">
        <f>IF(IFERROR(VLOOKUP(E1749,Store_Showcase!B2:H144,7, FALSE), TRUE)=TRUE, IF(IFERROR(VLOOKUP(E1749,Store_SRP!B2:H110,7, FALSE), TRUE)=TRUE,VLOOKUP(E1749,Store_VAM!B2:H273,7, FALSE),VLOOKUP(E1749,Store_SRP!B2:H110,7, FALSE)), VLOOKUP(E1749,Store_Showcase!B2:H144,7, FALSE))</f>
      </c>
      <c r="S1749" s="1">
        <f>IF(IFERROR(VLOOKUP(E1749,Store_Showcase!B2:I144,8, FALSE), TRUE)=TRUE, IF(IFERROR(VLOOKUP(E1749,Store_SRP!B2:I110,8, FALSE), TRUE)=TRUE,VLOOKUP(E1749,Store_VAM!B2:I273,8, FALSE),VLOOKUP(E1749,Store_SRP!B2:I110,8, FALSE)), VLOOKUP(E1749,Store_Showcase!B2:I144,8, FALSE))</f>
      </c>
      <c r="T1749" s="1">
        <f>VLOOKUP(G1749,Sku_Consolidated!A2:R957,18,FALSE)</f>
      </c>
      <c r="U1749" s="1" t="s">
        <v>4612</v>
      </c>
      <c r="V1749" s="1">
        <f>IF(VLOOKUP(G1749,Sku_Consolidated!A2:S957,19,FALSE)="SHOWCASE", VLOOKUP(E1749,Store_Showcase!B2:L144,11, FALSE), IF(VLOOKUP(G1749,Sku_Consolidated!A2:S957,19,FALSE)="VAM",VLOOKUP(E1749,Store_VAM!B2:L273,11, FALSE),VLOOKUP(E1749,Store_SRP!B2:L110,11, FALSE)))</f>
      </c>
      <c r="W1749" s="1">
        <f>VLOOKUP(G1749,Sku_Consolidated!A2:W957,11,FALSE)</f>
      </c>
      <c r="X1749" s="1">
        <f>VLOOKUP(G1749,Sku_Consolidated!A2:H957,8,FALSE)</f>
      </c>
      <c r="Y1749" s="1">
        <f>VLOOKUP(G1749,Sku_Consolidated!A2:I957,9,FALSE)</f>
      </c>
      <c r="Z1749" s="1" t="s">
        <v>41</v>
      </c>
      <c r="AA1749" s="1">
        <f>VLOOKUP(G1749,Sku_Consolidated!A2:E957,5,FALSE)</f>
      </c>
      <c r="AB1749" s="1">
        <f>IF(VLOOKUP(G1749,Sku_Consolidated!A2:S957,19,FALSE)="SHOWCASE", VLOOKUP(E1749,Store_Showcase!B2:N144,13, FALSE), IF(VLOOKUP(G1749,Sku_Consolidated!A2:S957,19,FALSE)="VAM",VLOOKUP(E1749,Store_VAM!B2:N273,13, FALSE),VLOOKUP(E1749,Store_SRP!B2:N110,13, FALSE)))</f>
      </c>
      <c r="AC1749" s="1">
        <f>IF(IFERROR(AB1749,TRUE)=TRUE, "-","OK")</f>
      </c>
      <c r="AD1749" s="11" t="s">
        <v>37</v>
      </c>
      <c r="AE1749" s="11" t="s">
        <v>37</v>
      </c>
      <c r="AF1749" s="1">
        <f>IF(IFERROR(VLOOKUP(E1749,Store_Showcase!B2:H144,{5}, FALSE), TRUE)=TRUE, IF(IFERROR(VLOOKUP(E1749,Store_SRP!B2:H110,{5}, FALSE), TRUE)=TRUE,VLOOKUP(E1749,Store_VAM!B2:H273,{5}, FALSE),VLOOKUP(E1749,Store_SRP!B2:H110,{5}, FALSE)), VLOOKUP(E1749,Store_Showcase!B2:H144,{5}, FALSE))</f>
      </c>
      <c r="AG1749" s="1">
        <f>IF(IFERROR(VLOOKUP(E1749,Store_Showcase!B2:H144,{6}, FALSE), TRUE)=TRUE, IF(IFERROR(VLOOKUP(E1749,Store_SRP!B2:H110,{6}, FALSE), TRUE)=TRUE,VLOOKUP(E1749,Store_VAM!B2:H273,{6}, FALSE),VLOOKUP(E1749,Store_SRP!B2:H110,{6}, FALSE)), VLOOKUP(E1749,Store_Showcase!B2:H144,{6}, FALSE))</f>
      </c>
      <c r="AH1749" s="1">
        <f>VLOOKUP(G1749,Sku_Consolidated!A2:R957,18,FALSE)</f>
      </c>
      <c r="AI1749" s="1">
        <f>VLOOKUP(G1749,Sku_Consolidated!A2:S957,19,FALSE)</f>
      </c>
      <c r="AJ1749" s="1">
        <f>VLOOKUP(G1749,Sku_Consolidated!A2:T957,20,FALSE)</f>
      </c>
    </row>
    <row r="1750" spans="1:36" x14ac:dyDescent="0.25">
      <c r="A1750" s="1">
        <v>2024</v>
      </c>
      <c r="B1750" s="1" t="s">
        <v>31</v>
      </c>
      <c r="C1750" s="1" t="s">
        <v>32</v>
      </c>
      <c r="D1750" s="1" t="s">
        <v>33</v>
      </c>
      <c r="E1750" s="9" t="s">
        <v>4609</v>
      </c>
      <c r="F1750" s="1">
        <f>IF(VLOOKUP(G1750,Sku_Consolidated!A2:S957,{19},FALSE)="SHOWCASE", VLOOKUP(E1750,Store_Showcase!B2:C144,{2}, FALSE), IF(VLOOKUP(G1750,Sku_Consolidated!A2:S957,{19},FALSE)="VAM",VLOOKUP(E1750,Store_VAM!B2:C273,{2}, FALSE),VLOOKUP(E1750,Store_SRP!B2:C110,{2}, FALSE)))</f>
      </c>
      <c r="G1750" s="1">
        <v>61760</v>
      </c>
      <c r="H1750" s="1" t="s">
        <v>98</v>
      </c>
      <c r="I1750" s="10" t="s">
        <v>1715</v>
      </c>
      <c r="J1750" s="1">
        <f>VLOOKUP(G1750,Sku_Consolidated!A2:C957, 3, FALSE)</f>
      </c>
      <c r="K1750" s="10">
        <f>IF(J1750="PACK", I1750, 0)</f>
      </c>
      <c r="L1750" s="10">
        <f>IF(J1750="KG", I1750, I1750 * VLOOKUP(G1750,Sku_Consolidated!A2:U957,21,FALSE))</f>
      </c>
      <c r="M1750" s="10" t="s">
        <v>37</v>
      </c>
      <c r="N1750" s="11" t="s">
        <v>4617</v>
      </c>
      <c r="O1750" s="10" t="s">
        <v>4618</v>
      </c>
      <c r="P1750" s="10">
        <f>N1750 - O1750</f>
      </c>
      <c r="Q1750" s="1">
        <f>VLOOKUP(G1750,Sku_Consolidated!A2:G957,7, FALSE)</f>
      </c>
      <c r="R1750" s="1">
        <f>IF(IFERROR(VLOOKUP(E1750,Store_Showcase!B2:H144,7, FALSE), TRUE)=TRUE, IF(IFERROR(VLOOKUP(E1750,Store_SRP!B2:H110,7, FALSE), TRUE)=TRUE,VLOOKUP(E1750,Store_VAM!B2:H273,7, FALSE),VLOOKUP(E1750,Store_SRP!B2:H110,7, FALSE)), VLOOKUP(E1750,Store_Showcase!B2:H144,7, FALSE))</f>
      </c>
      <c r="S1750" s="1">
        <f>IF(IFERROR(VLOOKUP(E1750,Store_Showcase!B2:I144,8, FALSE), TRUE)=TRUE, IF(IFERROR(VLOOKUP(E1750,Store_SRP!B2:I110,8, FALSE), TRUE)=TRUE,VLOOKUP(E1750,Store_VAM!B2:I273,8, FALSE),VLOOKUP(E1750,Store_SRP!B2:I110,8, FALSE)), VLOOKUP(E1750,Store_Showcase!B2:I144,8, FALSE))</f>
      </c>
      <c r="T1750" s="1">
        <f>VLOOKUP(G1750,Sku_Consolidated!A2:R957,18,FALSE)</f>
      </c>
      <c r="U1750" s="1" t="s">
        <v>4612</v>
      </c>
      <c r="V1750" s="1">
        <f>IF(VLOOKUP(G1750,Sku_Consolidated!A2:S957,19,FALSE)="SHOWCASE", VLOOKUP(E1750,Store_Showcase!B2:L144,11, FALSE), IF(VLOOKUP(G1750,Sku_Consolidated!A2:S957,19,FALSE)="VAM",VLOOKUP(E1750,Store_VAM!B2:L273,11, FALSE),VLOOKUP(E1750,Store_SRP!B2:L110,11, FALSE)))</f>
      </c>
      <c r="W1750" s="1">
        <f>VLOOKUP(G1750,Sku_Consolidated!A2:W957,11,FALSE)</f>
      </c>
      <c r="X1750" s="1">
        <f>VLOOKUP(G1750,Sku_Consolidated!A2:H957,8,FALSE)</f>
      </c>
      <c r="Y1750" s="1">
        <f>VLOOKUP(G1750,Sku_Consolidated!A2:I957,9,FALSE)</f>
      </c>
      <c r="Z1750" s="1" t="s">
        <v>41</v>
      </c>
      <c r="AA1750" s="1">
        <f>VLOOKUP(G1750,Sku_Consolidated!A2:E957,5,FALSE)</f>
      </c>
      <c r="AB1750" s="1">
        <f>IF(VLOOKUP(G1750,Sku_Consolidated!A2:S957,19,FALSE)="SHOWCASE", VLOOKUP(E1750,Store_Showcase!B2:N144,13, FALSE), IF(VLOOKUP(G1750,Sku_Consolidated!A2:S957,19,FALSE)="VAM",VLOOKUP(E1750,Store_VAM!B2:N273,13, FALSE),VLOOKUP(E1750,Store_SRP!B2:N110,13, FALSE)))</f>
      </c>
      <c r="AC1750" s="1">
        <f>IF(IFERROR(AB1750,TRUE)=TRUE, "-","OK")</f>
      </c>
      <c r="AD1750" s="11" t="s">
        <v>37</v>
      </c>
      <c r="AE1750" s="11" t="s">
        <v>37</v>
      </c>
      <c r="AF1750" s="1">
        <f>IF(IFERROR(VLOOKUP(E1750,Store_Showcase!B2:H144,{5}, FALSE), TRUE)=TRUE, IF(IFERROR(VLOOKUP(E1750,Store_SRP!B2:H110,{5}, FALSE), TRUE)=TRUE,VLOOKUP(E1750,Store_VAM!B2:H273,{5}, FALSE),VLOOKUP(E1750,Store_SRP!B2:H110,{5}, FALSE)), VLOOKUP(E1750,Store_Showcase!B2:H144,{5}, FALSE))</f>
      </c>
      <c r="AG1750" s="1">
        <f>IF(IFERROR(VLOOKUP(E1750,Store_Showcase!B2:H144,{6}, FALSE), TRUE)=TRUE, IF(IFERROR(VLOOKUP(E1750,Store_SRP!B2:H110,{6}, FALSE), TRUE)=TRUE,VLOOKUP(E1750,Store_VAM!B2:H273,{6}, FALSE),VLOOKUP(E1750,Store_SRP!B2:H110,{6}, FALSE)), VLOOKUP(E1750,Store_Showcase!B2:H144,{6}, FALSE))</f>
      </c>
      <c r="AH1750" s="1">
        <f>VLOOKUP(G1750,Sku_Consolidated!A2:R957,18,FALSE)</f>
      </c>
      <c r="AI1750" s="1">
        <f>VLOOKUP(G1750,Sku_Consolidated!A2:S957,19,FALSE)</f>
      </c>
      <c r="AJ1750" s="1">
        <f>VLOOKUP(G1750,Sku_Consolidated!A2:T957,20,FALSE)</f>
      </c>
    </row>
    <row r="1751" spans="1:36" x14ac:dyDescent="0.25">
      <c r="A1751" s="1">
        <v>2024</v>
      </c>
      <c r="B1751" s="1" t="s">
        <v>31</v>
      </c>
      <c r="C1751" s="1" t="s">
        <v>32</v>
      </c>
      <c r="D1751" s="1" t="s">
        <v>33</v>
      </c>
      <c r="E1751" s="9" t="s">
        <v>4609</v>
      </c>
      <c r="F1751" s="1">
        <f>IF(VLOOKUP(G1751,Sku_Consolidated!A2:S957,{19},FALSE)="SHOWCASE", VLOOKUP(E1751,Store_Showcase!B2:C144,{2}, FALSE), IF(VLOOKUP(G1751,Sku_Consolidated!A2:S957,{19},FALSE)="VAM",VLOOKUP(E1751,Store_VAM!B2:C273,{2}, FALSE),VLOOKUP(E1751,Store_SRP!B2:C110,{2}, FALSE)))</f>
      </c>
      <c r="G1751" s="1">
        <v>61762</v>
      </c>
      <c r="H1751" s="1" t="s">
        <v>252</v>
      </c>
      <c r="I1751" s="10" t="s">
        <v>135</v>
      </c>
      <c r="J1751" s="1">
        <f>VLOOKUP(G1751,Sku_Consolidated!A2:C957, 3, FALSE)</f>
      </c>
      <c r="K1751" s="10">
        <f>IF(J1751="PACK", I1751, 0)</f>
      </c>
      <c r="L1751" s="10">
        <f>IF(J1751="KG", I1751, I1751 * VLOOKUP(G1751,Sku_Consolidated!A2:U957,21,FALSE))</f>
      </c>
      <c r="M1751" s="10" t="s">
        <v>37</v>
      </c>
      <c r="N1751" s="11" t="s">
        <v>4619</v>
      </c>
      <c r="O1751" s="10" t="s">
        <v>4620</v>
      </c>
      <c r="P1751" s="10">
        <f>N1751 - O1751</f>
      </c>
      <c r="Q1751" s="1">
        <f>VLOOKUP(G1751,Sku_Consolidated!A2:G957,7, FALSE)</f>
      </c>
      <c r="R1751" s="1">
        <f>IF(IFERROR(VLOOKUP(E1751,Store_Showcase!B2:H144,7, FALSE), TRUE)=TRUE, IF(IFERROR(VLOOKUP(E1751,Store_SRP!B2:H110,7, FALSE), TRUE)=TRUE,VLOOKUP(E1751,Store_VAM!B2:H273,7, FALSE),VLOOKUP(E1751,Store_SRP!B2:H110,7, FALSE)), VLOOKUP(E1751,Store_Showcase!B2:H144,7, FALSE))</f>
      </c>
      <c r="S1751" s="1">
        <f>IF(IFERROR(VLOOKUP(E1751,Store_Showcase!B2:I144,8, FALSE), TRUE)=TRUE, IF(IFERROR(VLOOKUP(E1751,Store_SRP!B2:I110,8, FALSE), TRUE)=TRUE,VLOOKUP(E1751,Store_VAM!B2:I273,8, FALSE),VLOOKUP(E1751,Store_SRP!B2:I110,8, FALSE)), VLOOKUP(E1751,Store_Showcase!B2:I144,8, FALSE))</f>
      </c>
      <c r="T1751" s="1">
        <f>VLOOKUP(G1751,Sku_Consolidated!A2:R957,18,FALSE)</f>
      </c>
      <c r="U1751" s="1" t="s">
        <v>4612</v>
      </c>
      <c r="V1751" s="1">
        <f>IF(VLOOKUP(G1751,Sku_Consolidated!A2:S957,19,FALSE)="SHOWCASE", VLOOKUP(E1751,Store_Showcase!B2:L144,11, FALSE), IF(VLOOKUP(G1751,Sku_Consolidated!A2:S957,19,FALSE)="VAM",VLOOKUP(E1751,Store_VAM!B2:L273,11, FALSE),VLOOKUP(E1751,Store_SRP!B2:L110,11, FALSE)))</f>
      </c>
      <c r="W1751" s="1">
        <f>VLOOKUP(G1751,Sku_Consolidated!A2:W957,11,FALSE)</f>
      </c>
      <c r="X1751" s="1">
        <f>VLOOKUP(G1751,Sku_Consolidated!A2:H957,8,FALSE)</f>
      </c>
      <c r="Y1751" s="1">
        <f>VLOOKUP(G1751,Sku_Consolidated!A2:I957,9,FALSE)</f>
      </c>
      <c r="Z1751" s="1" t="s">
        <v>41</v>
      </c>
      <c r="AA1751" s="1">
        <f>VLOOKUP(G1751,Sku_Consolidated!A2:E957,5,FALSE)</f>
      </c>
      <c r="AB1751" s="1">
        <f>IF(VLOOKUP(G1751,Sku_Consolidated!A2:S957,19,FALSE)="SHOWCASE", VLOOKUP(E1751,Store_Showcase!B2:N144,13, FALSE), IF(VLOOKUP(G1751,Sku_Consolidated!A2:S957,19,FALSE)="VAM",VLOOKUP(E1751,Store_VAM!B2:N273,13, FALSE),VLOOKUP(E1751,Store_SRP!B2:N110,13, FALSE)))</f>
      </c>
      <c r="AC1751" s="1">
        <f>IF(IFERROR(AB1751,TRUE)=TRUE, "-","OK")</f>
      </c>
      <c r="AD1751" s="11" t="s">
        <v>37</v>
      </c>
      <c r="AE1751" s="11" t="s">
        <v>37</v>
      </c>
      <c r="AF1751" s="1">
        <f>IF(IFERROR(VLOOKUP(E1751,Store_Showcase!B2:H144,{5}, FALSE), TRUE)=TRUE, IF(IFERROR(VLOOKUP(E1751,Store_SRP!B2:H110,{5}, FALSE), TRUE)=TRUE,VLOOKUP(E1751,Store_VAM!B2:H273,{5}, FALSE),VLOOKUP(E1751,Store_SRP!B2:H110,{5}, FALSE)), VLOOKUP(E1751,Store_Showcase!B2:H144,{5}, FALSE))</f>
      </c>
      <c r="AG1751" s="1">
        <f>IF(IFERROR(VLOOKUP(E1751,Store_Showcase!B2:H144,{6}, FALSE), TRUE)=TRUE, IF(IFERROR(VLOOKUP(E1751,Store_SRP!B2:H110,{6}, FALSE), TRUE)=TRUE,VLOOKUP(E1751,Store_VAM!B2:H273,{6}, FALSE),VLOOKUP(E1751,Store_SRP!B2:H110,{6}, FALSE)), VLOOKUP(E1751,Store_Showcase!B2:H144,{6}, FALSE))</f>
      </c>
      <c r="AH1751" s="1">
        <f>VLOOKUP(G1751,Sku_Consolidated!A2:R957,18,FALSE)</f>
      </c>
      <c r="AI1751" s="1">
        <f>VLOOKUP(G1751,Sku_Consolidated!A2:S957,19,FALSE)</f>
      </c>
      <c r="AJ1751" s="1">
        <f>VLOOKUP(G1751,Sku_Consolidated!A2:T957,20,FALSE)</f>
      </c>
    </row>
    <row r="1752" spans="1:36" x14ac:dyDescent="0.25">
      <c r="A1752" s="1">
        <v>2024</v>
      </c>
      <c r="B1752" s="1" t="s">
        <v>31</v>
      </c>
      <c r="C1752" s="1" t="s">
        <v>32</v>
      </c>
      <c r="D1752" s="1" t="s">
        <v>33</v>
      </c>
      <c r="E1752" s="9" t="s">
        <v>4609</v>
      </c>
      <c r="F1752" s="1">
        <f>IF(VLOOKUP(G1752,Sku_Consolidated!A2:S957,{19},FALSE)="SHOWCASE", VLOOKUP(E1752,Store_Showcase!B2:C144,{2}, FALSE), IF(VLOOKUP(G1752,Sku_Consolidated!A2:S957,{19},FALSE)="VAM",VLOOKUP(E1752,Store_VAM!B2:C273,{2}, FALSE),VLOOKUP(E1752,Store_SRP!B2:C110,{2}, FALSE)))</f>
      </c>
      <c r="G1752" s="1">
        <v>61833</v>
      </c>
      <c r="H1752" s="1" t="s">
        <v>118</v>
      </c>
      <c r="I1752" s="10" t="s">
        <v>2245</v>
      </c>
      <c r="J1752" s="1">
        <f>VLOOKUP(G1752,Sku_Consolidated!A2:C957, 3, FALSE)</f>
      </c>
      <c r="K1752" s="10">
        <f>IF(J1752="PACK", I1752, 0)</f>
      </c>
      <c r="L1752" s="10">
        <f>IF(J1752="KG", I1752, I1752 * VLOOKUP(G1752,Sku_Consolidated!A2:U957,21,FALSE))</f>
      </c>
      <c r="M1752" s="10" t="s">
        <v>37</v>
      </c>
      <c r="N1752" s="11" t="s">
        <v>4621</v>
      </c>
      <c r="O1752" s="10" t="s">
        <v>4622</v>
      </c>
      <c r="P1752" s="10">
        <f>N1752 - O1752</f>
      </c>
      <c r="Q1752" s="1">
        <f>VLOOKUP(G1752,Sku_Consolidated!A2:G957,7, FALSE)</f>
      </c>
      <c r="R1752" s="1">
        <f>IF(IFERROR(VLOOKUP(E1752,Store_Showcase!B2:H144,7, FALSE), TRUE)=TRUE, IF(IFERROR(VLOOKUP(E1752,Store_SRP!B2:H110,7, FALSE), TRUE)=TRUE,VLOOKUP(E1752,Store_VAM!B2:H273,7, FALSE),VLOOKUP(E1752,Store_SRP!B2:H110,7, FALSE)), VLOOKUP(E1752,Store_Showcase!B2:H144,7, FALSE))</f>
      </c>
      <c r="S1752" s="1">
        <f>IF(IFERROR(VLOOKUP(E1752,Store_Showcase!B2:I144,8, FALSE), TRUE)=TRUE, IF(IFERROR(VLOOKUP(E1752,Store_SRP!B2:I110,8, FALSE), TRUE)=TRUE,VLOOKUP(E1752,Store_VAM!B2:I273,8, FALSE),VLOOKUP(E1752,Store_SRP!B2:I110,8, FALSE)), VLOOKUP(E1752,Store_Showcase!B2:I144,8, FALSE))</f>
      </c>
      <c r="T1752" s="1">
        <f>VLOOKUP(G1752,Sku_Consolidated!A2:R957,18,FALSE)</f>
      </c>
      <c r="U1752" s="1" t="s">
        <v>4612</v>
      </c>
      <c r="V1752" s="1">
        <f>IF(VLOOKUP(G1752,Sku_Consolidated!A2:S957,19,FALSE)="SHOWCASE", VLOOKUP(E1752,Store_Showcase!B2:L144,11, FALSE), IF(VLOOKUP(G1752,Sku_Consolidated!A2:S957,19,FALSE)="VAM",VLOOKUP(E1752,Store_VAM!B2:L273,11, FALSE),VLOOKUP(E1752,Store_SRP!B2:L110,11, FALSE)))</f>
      </c>
      <c r="W1752" s="1">
        <f>VLOOKUP(G1752,Sku_Consolidated!A2:W957,11,FALSE)</f>
      </c>
      <c r="X1752" s="1">
        <f>VLOOKUP(G1752,Sku_Consolidated!A2:H957,8,FALSE)</f>
      </c>
      <c r="Y1752" s="1">
        <f>VLOOKUP(G1752,Sku_Consolidated!A2:I957,9,FALSE)</f>
      </c>
      <c r="Z1752" s="1" t="s">
        <v>41</v>
      </c>
      <c r="AA1752" s="1">
        <f>VLOOKUP(G1752,Sku_Consolidated!A2:E957,5,FALSE)</f>
      </c>
      <c r="AB1752" s="1">
        <f>IF(VLOOKUP(G1752,Sku_Consolidated!A2:S957,19,FALSE)="SHOWCASE", VLOOKUP(E1752,Store_Showcase!B2:N144,13, FALSE), IF(VLOOKUP(G1752,Sku_Consolidated!A2:S957,19,FALSE)="VAM",VLOOKUP(E1752,Store_VAM!B2:N273,13, FALSE),VLOOKUP(E1752,Store_SRP!B2:N110,13, FALSE)))</f>
      </c>
      <c r="AC1752" s="1">
        <f>IF(IFERROR(AB1752,TRUE)=TRUE, "-","OK")</f>
      </c>
      <c r="AD1752" s="11" t="s">
        <v>37</v>
      </c>
      <c r="AE1752" s="11" t="s">
        <v>37</v>
      </c>
      <c r="AF1752" s="1">
        <f>IF(IFERROR(VLOOKUP(E1752,Store_Showcase!B2:H144,{5}, FALSE), TRUE)=TRUE, IF(IFERROR(VLOOKUP(E1752,Store_SRP!B2:H110,{5}, FALSE), TRUE)=TRUE,VLOOKUP(E1752,Store_VAM!B2:H273,{5}, FALSE),VLOOKUP(E1752,Store_SRP!B2:H110,{5}, FALSE)), VLOOKUP(E1752,Store_Showcase!B2:H144,{5}, FALSE))</f>
      </c>
      <c r="AG1752" s="1">
        <f>IF(IFERROR(VLOOKUP(E1752,Store_Showcase!B2:H144,{6}, FALSE), TRUE)=TRUE, IF(IFERROR(VLOOKUP(E1752,Store_SRP!B2:H110,{6}, FALSE), TRUE)=TRUE,VLOOKUP(E1752,Store_VAM!B2:H273,{6}, FALSE),VLOOKUP(E1752,Store_SRP!B2:H110,{6}, FALSE)), VLOOKUP(E1752,Store_Showcase!B2:H144,{6}, FALSE))</f>
      </c>
      <c r="AH1752" s="1">
        <f>VLOOKUP(G1752,Sku_Consolidated!A2:R957,18,FALSE)</f>
      </c>
      <c r="AI1752" s="1">
        <f>VLOOKUP(G1752,Sku_Consolidated!A2:S957,19,FALSE)</f>
      </c>
      <c r="AJ1752" s="1">
        <f>VLOOKUP(G1752,Sku_Consolidated!A2:T957,20,FALSE)</f>
      </c>
    </row>
    <row r="1753" spans="1:36" x14ac:dyDescent="0.25">
      <c r="A1753" s="1">
        <v>2024</v>
      </c>
      <c r="B1753" s="1" t="s">
        <v>31</v>
      </c>
      <c r="C1753" s="1" t="s">
        <v>32</v>
      </c>
      <c r="D1753" s="1" t="s">
        <v>33</v>
      </c>
      <c r="E1753" s="9" t="s">
        <v>4609</v>
      </c>
      <c r="F1753" s="1">
        <f>IF(VLOOKUP(G1753,Sku_Consolidated!A2:S957,{19},FALSE)="SHOWCASE", VLOOKUP(E1753,Store_Showcase!B2:C144,{2}, FALSE), IF(VLOOKUP(G1753,Sku_Consolidated!A2:S957,{19},FALSE)="VAM",VLOOKUP(E1753,Store_VAM!B2:C273,{2}, FALSE),VLOOKUP(E1753,Store_SRP!B2:C110,{2}, FALSE)))</f>
      </c>
      <c r="G1753" s="1">
        <v>61840</v>
      </c>
      <c r="H1753" s="1" t="s">
        <v>171</v>
      </c>
      <c r="I1753" s="10" t="s">
        <v>4623</v>
      </c>
      <c r="J1753" s="1">
        <f>VLOOKUP(G1753,Sku_Consolidated!A2:C957, 3, FALSE)</f>
      </c>
      <c r="K1753" s="10">
        <f>IF(J1753="PACK", I1753, 0)</f>
      </c>
      <c r="L1753" s="10">
        <f>IF(J1753="KG", I1753, I1753 * VLOOKUP(G1753,Sku_Consolidated!A2:U957,21,FALSE))</f>
      </c>
      <c r="M1753" s="10" t="s">
        <v>37</v>
      </c>
      <c r="N1753" s="11" t="s">
        <v>4624</v>
      </c>
      <c r="O1753" s="10" t="s">
        <v>4625</v>
      </c>
      <c r="P1753" s="10">
        <f>N1753 - O1753</f>
      </c>
      <c r="Q1753" s="1">
        <f>VLOOKUP(G1753,Sku_Consolidated!A2:G957,7, FALSE)</f>
      </c>
      <c r="R1753" s="1">
        <f>IF(IFERROR(VLOOKUP(E1753,Store_Showcase!B2:H144,7, FALSE), TRUE)=TRUE, IF(IFERROR(VLOOKUP(E1753,Store_SRP!B2:H110,7, FALSE), TRUE)=TRUE,VLOOKUP(E1753,Store_VAM!B2:H273,7, FALSE),VLOOKUP(E1753,Store_SRP!B2:H110,7, FALSE)), VLOOKUP(E1753,Store_Showcase!B2:H144,7, FALSE))</f>
      </c>
      <c r="S1753" s="1">
        <f>IF(IFERROR(VLOOKUP(E1753,Store_Showcase!B2:I144,8, FALSE), TRUE)=TRUE, IF(IFERROR(VLOOKUP(E1753,Store_SRP!B2:I110,8, FALSE), TRUE)=TRUE,VLOOKUP(E1753,Store_VAM!B2:I273,8, FALSE),VLOOKUP(E1753,Store_SRP!B2:I110,8, FALSE)), VLOOKUP(E1753,Store_Showcase!B2:I144,8, FALSE))</f>
      </c>
      <c r="T1753" s="1">
        <f>VLOOKUP(G1753,Sku_Consolidated!A2:R957,18,FALSE)</f>
      </c>
      <c r="U1753" s="1" t="s">
        <v>4612</v>
      </c>
      <c r="V1753" s="1">
        <f>IF(VLOOKUP(G1753,Sku_Consolidated!A2:S957,19,FALSE)="SHOWCASE", VLOOKUP(E1753,Store_Showcase!B2:L144,11, FALSE), IF(VLOOKUP(G1753,Sku_Consolidated!A2:S957,19,FALSE)="VAM",VLOOKUP(E1753,Store_VAM!B2:L273,11, FALSE),VLOOKUP(E1753,Store_SRP!B2:L110,11, FALSE)))</f>
      </c>
      <c r="W1753" s="1">
        <f>VLOOKUP(G1753,Sku_Consolidated!A2:W957,11,FALSE)</f>
      </c>
      <c r="X1753" s="1">
        <f>VLOOKUP(G1753,Sku_Consolidated!A2:H957,8,FALSE)</f>
      </c>
      <c r="Y1753" s="1">
        <f>VLOOKUP(G1753,Sku_Consolidated!A2:I957,9,FALSE)</f>
      </c>
      <c r="Z1753" s="1" t="s">
        <v>41</v>
      </c>
      <c r="AA1753" s="1">
        <f>VLOOKUP(G1753,Sku_Consolidated!A2:E957,5,FALSE)</f>
      </c>
      <c r="AB1753" s="1">
        <f>IF(VLOOKUP(G1753,Sku_Consolidated!A2:S957,19,FALSE)="SHOWCASE", VLOOKUP(E1753,Store_Showcase!B2:N144,13, FALSE), IF(VLOOKUP(G1753,Sku_Consolidated!A2:S957,19,FALSE)="VAM",VLOOKUP(E1753,Store_VAM!B2:N273,13, FALSE),VLOOKUP(E1753,Store_SRP!B2:N110,13, FALSE)))</f>
      </c>
      <c r="AC1753" s="1">
        <f>IF(IFERROR(AB1753,TRUE)=TRUE, "-","OK")</f>
      </c>
      <c r="AD1753" s="11" t="s">
        <v>37</v>
      </c>
      <c r="AE1753" s="11" t="s">
        <v>37</v>
      </c>
      <c r="AF1753" s="1">
        <f>IF(IFERROR(VLOOKUP(E1753,Store_Showcase!B2:H144,{5}, FALSE), TRUE)=TRUE, IF(IFERROR(VLOOKUP(E1753,Store_SRP!B2:H110,{5}, FALSE), TRUE)=TRUE,VLOOKUP(E1753,Store_VAM!B2:H273,{5}, FALSE),VLOOKUP(E1753,Store_SRP!B2:H110,{5}, FALSE)), VLOOKUP(E1753,Store_Showcase!B2:H144,{5}, FALSE))</f>
      </c>
      <c r="AG1753" s="1">
        <f>IF(IFERROR(VLOOKUP(E1753,Store_Showcase!B2:H144,{6}, FALSE), TRUE)=TRUE, IF(IFERROR(VLOOKUP(E1753,Store_SRP!B2:H110,{6}, FALSE), TRUE)=TRUE,VLOOKUP(E1753,Store_VAM!B2:H273,{6}, FALSE),VLOOKUP(E1753,Store_SRP!B2:H110,{6}, FALSE)), VLOOKUP(E1753,Store_Showcase!B2:H144,{6}, FALSE))</f>
      </c>
      <c r="AH1753" s="1">
        <f>VLOOKUP(G1753,Sku_Consolidated!A2:R957,18,FALSE)</f>
      </c>
      <c r="AI1753" s="1">
        <f>VLOOKUP(G1753,Sku_Consolidated!A2:S957,19,FALSE)</f>
      </c>
      <c r="AJ1753" s="1">
        <f>VLOOKUP(G1753,Sku_Consolidated!A2:T957,20,FALSE)</f>
      </c>
    </row>
    <row r="1754" spans="1:36" x14ac:dyDescent="0.25">
      <c r="A1754" s="1">
        <v>2024</v>
      </c>
      <c r="B1754" s="1" t="s">
        <v>31</v>
      </c>
      <c r="C1754" s="1" t="s">
        <v>32</v>
      </c>
      <c r="D1754" s="1" t="s">
        <v>33</v>
      </c>
      <c r="E1754" s="9" t="s">
        <v>4609</v>
      </c>
      <c r="F1754" s="1">
        <f>IF(VLOOKUP(G1754,Sku_Consolidated!A2:S957,{19},FALSE)="SHOWCASE", VLOOKUP(E1754,Store_Showcase!B2:C144,{2}, FALSE), IF(VLOOKUP(G1754,Sku_Consolidated!A2:S957,{19},FALSE)="VAM",VLOOKUP(E1754,Store_VAM!B2:C273,{2}, FALSE),VLOOKUP(E1754,Store_SRP!B2:C110,{2}, FALSE)))</f>
      </c>
      <c r="G1754" s="1">
        <v>61841</v>
      </c>
      <c r="H1754" s="1" t="s">
        <v>122</v>
      </c>
      <c r="I1754" s="10" t="s">
        <v>619</v>
      </c>
      <c r="J1754" s="1">
        <f>VLOOKUP(G1754,Sku_Consolidated!A2:C957, 3, FALSE)</f>
      </c>
      <c r="K1754" s="10">
        <f>IF(J1754="PACK", I1754, 0)</f>
      </c>
      <c r="L1754" s="10">
        <f>IF(J1754="KG", I1754, I1754 * VLOOKUP(G1754,Sku_Consolidated!A2:U957,21,FALSE))</f>
      </c>
      <c r="M1754" s="10" t="s">
        <v>37</v>
      </c>
      <c r="N1754" s="11" t="s">
        <v>3495</v>
      </c>
      <c r="O1754" s="10" t="s">
        <v>3496</v>
      </c>
      <c r="P1754" s="10">
        <f>N1754 - O1754</f>
      </c>
      <c r="Q1754" s="1">
        <f>VLOOKUP(G1754,Sku_Consolidated!A2:G957,7, FALSE)</f>
      </c>
      <c r="R1754" s="1">
        <f>IF(IFERROR(VLOOKUP(E1754,Store_Showcase!B2:H144,7, FALSE), TRUE)=TRUE, IF(IFERROR(VLOOKUP(E1754,Store_SRP!B2:H110,7, FALSE), TRUE)=TRUE,VLOOKUP(E1754,Store_VAM!B2:H273,7, FALSE),VLOOKUP(E1754,Store_SRP!B2:H110,7, FALSE)), VLOOKUP(E1754,Store_Showcase!B2:H144,7, FALSE))</f>
      </c>
      <c r="S1754" s="1">
        <f>IF(IFERROR(VLOOKUP(E1754,Store_Showcase!B2:I144,8, FALSE), TRUE)=TRUE, IF(IFERROR(VLOOKUP(E1754,Store_SRP!B2:I110,8, FALSE), TRUE)=TRUE,VLOOKUP(E1754,Store_VAM!B2:I273,8, FALSE),VLOOKUP(E1754,Store_SRP!B2:I110,8, FALSE)), VLOOKUP(E1754,Store_Showcase!B2:I144,8, FALSE))</f>
      </c>
      <c r="T1754" s="1">
        <f>VLOOKUP(G1754,Sku_Consolidated!A2:R957,18,FALSE)</f>
      </c>
      <c r="U1754" s="1" t="s">
        <v>4612</v>
      </c>
      <c r="V1754" s="1">
        <f>IF(VLOOKUP(G1754,Sku_Consolidated!A2:S957,19,FALSE)="SHOWCASE", VLOOKUP(E1754,Store_Showcase!B2:L144,11, FALSE), IF(VLOOKUP(G1754,Sku_Consolidated!A2:S957,19,FALSE)="VAM",VLOOKUP(E1754,Store_VAM!B2:L273,11, FALSE),VLOOKUP(E1754,Store_SRP!B2:L110,11, FALSE)))</f>
      </c>
      <c r="W1754" s="1">
        <f>VLOOKUP(G1754,Sku_Consolidated!A2:W957,11,FALSE)</f>
      </c>
      <c r="X1754" s="1">
        <f>VLOOKUP(G1754,Sku_Consolidated!A2:H957,8,FALSE)</f>
      </c>
      <c r="Y1754" s="1">
        <f>VLOOKUP(G1754,Sku_Consolidated!A2:I957,9,FALSE)</f>
      </c>
      <c r="Z1754" s="1" t="s">
        <v>41</v>
      </c>
      <c r="AA1754" s="1">
        <f>VLOOKUP(G1754,Sku_Consolidated!A2:E957,5,FALSE)</f>
      </c>
      <c r="AB1754" s="1">
        <f>IF(VLOOKUP(G1754,Sku_Consolidated!A2:S957,19,FALSE)="SHOWCASE", VLOOKUP(E1754,Store_Showcase!B2:N144,13, FALSE), IF(VLOOKUP(G1754,Sku_Consolidated!A2:S957,19,FALSE)="VAM",VLOOKUP(E1754,Store_VAM!B2:N273,13, FALSE),VLOOKUP(E1754,Store_SRP!B2:N110,13, FALSE)))</f>
      </c>
      <c r="AC1754" s="1">
        <f>IF(IFERROR(AB1754,TRUE)=TRUE, "-","OK")</f>
      </c>
      <c r="AD1754" s="11" t="s">
        <v>37</v>
      </c>
      <c r="AE1754" s="11" t="s">
        <v>37</v>
      </c>
      <c r="AF1754" s="1">
        <f>IF(IFERROR(VLOOKUP(E1754,Store_Showcase!B2:H144,{5}, FALSE), TRUE)=TRUE, IF(IFERROR(VLOOKUP(E1754,Store_SRP!B2:H110,{5}, FALSE), TRUE)=TRUE,VLOOKUP(E1754,Store_VAM!B2:H273,{5}, FALSE),VLOOKUP(E1754,Store_SRP!B2:H110,{5}, FALSE)), VLOOKUP(E1754,Store_Showcase!B2:H144,{5}, FALSE))</f>
      </c>
      <c r="AG1754" s="1">
        <f>IF(IFERROR(VLOOKUP(E1754,Store_Showcase!B2:H144,{6}, FALSE), TRUE)=TRUE, IF(IFERROR(VLOOKUP(E1754,Store_SRP!B2:H110,{6}, FALSE), TRUE)=TRUE,VLOOKUP(E1754,Store_VAM!B2:H273,{6}, FALSE),VLOOKUP(E1754,Store_SRP!B2:H110,{6}, FALSE)), VLOOKUP(E1754,Store_Showcase!B2:H144,{6}, FALSE))</f>
      </c>
      <c r="AH1754" s="1">
        <f>VLOOKUP(G1754,Sku_Consolidated!A2:R957,18,FALSE)</f>
      </c>
      <c r="AI1754" s="1">
        <f>VLOOKUP(G1754,Sku_Consolidated!A2:S957,19,FALSE)</f>
      </c>
      <c r="AJ1754" s="1">
        <f>VLOOKUP(G1754,Sku_Consolidated!A2:T957,20,FALSE)</f>
      </c>
    </row>
    <row r="1755" spans="1:36" x14ac:dyDescent="0.25">
      <c r="A1755" s="1">
        <v>2024</v>
      </c>
      <c r="B1755" s="1" t="s">
        <v>31</v>
      </c>
      <c r="C1755" s="1" t="s">
        <v>32</v>
      </c>
      <c r="D1755" s="1" t="s">
        <v>33</v>
      </c>
      <c r="E1755" s="9" t="s">
        <v>4609</v>
      </c>
      <c r="F1755" s="1">
        <f>IF(VLOOKUP(G1755,Sku_Consolidated!A2:S957,{19},FALSE)="SHOWCASE", VLOOKUP(E1755,Store_Showcase!B2:C144,{2}, FALSE), IF(VLOOKUP(G1755,Sku_Consolidated!A2:S957,{19},FALSE)="VAM",VLOOKUP(E1755,Store_VAM!B2:C273,{2}, FALSE),VLOOKUP(E1755,Store_SRP!B2:C110,{2}, FALSE)))</f>
      </c>
      <c r="G1755" s="1">
        <v>61844</v>
      </c>
      <c r="H1755" s="1" t="s">
        <v>178</v>
      </c>
      <c r="I1755" s="10" t="s">
        <v>51</v>
      </c>
      <c r="J1755" s="1">
        <f>VLOOKUP(G1755,Sku_Consolidated!A2:C957, 3, FALSE)</f>
      </c>
      <c r="K1755" s="10">
        <f>IF(J1755="PACK", I1755, 0)</f>
      </c>
      <c r="L1755" s="10">
        <f>IF(J1755="KG", I1755, I1755 * VLOOKUP(G1755,Sku_Consolidated!A2:U957,21,FALSE))</f>
      </c>
      <c r="M1755" s="10" t="s">
        <v>37</v>
      </c>
      <c r="N1755" s="11" t="s">
        <v>689</v>
      </c>
      <c r="O1755" s="10" t="s">
        <v>690</v>
      </c>
      <c r="P1755" s="10">
        <f>N1755 - O1755</f>
      </c>
      <c r="Q1755" s="1">
        <f>VLOOKUP(G1755,Sku_Consolidated!A2:G957,7, FALSE)</f>
      </c>
      <c r="R1755" s="1">
        <f>IF(IFERROR(VLOOKUP(E1755,Store_Showcase!B2:H144,7, FALSE), TRUE)=TRUE, IF(IFERROR(VLOOKUP(E1755,Store_SRP!B2:H110,7, FALSE), TRUE)=TRUE,VLOOKUP(E1755,Store_VAM!B2:H273,7, FALSE),VLOOKUP(E1755,Store_SRP!B2:H110,7, FALSE)), VLOOKUP(E1755,Store_Showcase!B2:H144,7, FALSE))</f>
      </c>
      <c r="S1755" s="1">
        <f>IF(IFERROR(VLOOKUP(E1755,Store_Showcase!B2:I144,8, FALSE), TRUE)=TRUE, IF(IFERROR(VLOOKUP(E1755,Store_SRP!B2:I110,8, FALSE), TRUE)=TRUE,VLOOKUP(E1755,Store_VAM!B2:I273,8, FALSE),VLOOKUP(E1755,Store_SRP!B2:I110,8, FALSE)), VLOOKUP(E1755,Store_Showcase!B2:I144,8, FALSE))</f>
      </c>
      <c r="T1755" s="1">
        <f>VLOOKUP(G1755,Sku_Consolidated!A2:R957,18,FALSE)</f>
      </c>
      <c r="U1755" s="1" t="s">
        <v>4612</v>
      </c>
      <c r="V1755" s="1">
        <f>IF(VLOOKUP(G1755,Sku_Consolidated!A2:S957,19,FALSE)="SHOWCASE", VLOOKUP(E1755,Store_Showcase!B2:L144,11, FALSE), IF(VLOOKUP(G1755,Sku_Consolidated!A2:S957,19,FALSE)="VAM",VLOOKUP(E1755,Store_VAM!B2:L273,11, FALSE),VLOOKUP(E1755,Store_SRP!B2:L110,11, FALSE)))</f>
      </c>
      <c r="W1755" s="1">
        <f>VLOOKUP(G1755,Sku_Consolidated!A2:W957,11,FALSE)</f>
      </c>
      <c r="X1755" s="1">
        <f>VLOOKUP(G1755,Sku_Consolidated!A2:H957,8,FALSE)</f>
      </c>
      <c r="Y1755" s="1">
        <f>VLOOKUP(G1755,Sku_Consolidated!A2:I957,9,FALSE)</f>
      </c>
      <c r="Z1755" s="1" t="s">
        <v>41</v>
      </c>
      <c r="AA1755" s="1">
        <f>VLOOKUP(G1755,Sku_Consolidated!A2:E957,5,FALSE)</f>
      </c>
      <c r="AB1755" s="1">
        <f>IF(VLOOKUP(G1755,Sku_Consolidated!A2:S957,19,FALSE)="SHOWCASE", VLOOKUP(E1755,Store_Showcase!B2:N144,13, FALSE), IF(VLOOKUP(G1755,Sku_Consolidated!A2:S957,19,FALSE)="VAM",VLOOKUP(E1755,Store_VAM!B2:N273,13, FALSE),VLOOKUP(E1755,Store_SRP!B2:N110,13, FALSE)))</f>
      </c>
      <c r="AC1755" s="1">
        <f>IF(IFERROR(AB1755,TRUE)=TRUE, "-","OK")</f>
      </c>
      <c r="AD1755" s="11" t="s">
        <v>37</v>
      </c>
      <c r="AE1755" s="11" t="s">
        <v>37</v>
      </c>
      <c r="AF1755" s="1">
        <f>IF(IFERROR(VLOOKUP(E1755,Store_Showcase!B2:H144,{5}, FALSE), TRUE)=TRUE, IF(IFERROR(VLOOKUP(E1755,Store_SRP!B2:H110,{5}, FALSE), TRUE)=TRUE,VLOOKUP(E1755,Store_VAM!B2:H273,{5}, FALSE),VLOOKUP(E1755,Store_SRP!B2:H110,{5}, FALSE)), VLOOKUP(E1755,Store_Showcase!B2:H144,{5}, FALSE))</f>
      </c>
      <c r="AG1755" s="1">
        <f>IF(IFERROR(VLOOKUP(E1755,Store_Showcase!B2:H144,{6}, FALSE), TRUE)=TRUE, IF(IFERROR(VLOOKUP(E1755,Store_SRP!B2:H110,{6}, FALSE), TRUE)=TRUE,VLOOKUP(E1755,Store_VAM!B2:H273,{6}, FALSE),VLOOKUP(E1755,Store_SRP!B2:H110,{6}, FALSE)), VLOOKUP(E1755,Store_Showcase!B2:H144,{6}, FALSE))</f>
      </c>
      <c r="AH1755" s="1">
        <f>VLOOKUP(G1755,Sku_Consolidated!A2:R957,18,FALSE)</f>
      </c>
      <c r="AI1755" s="1">
        <f>VLOOKUP(G1755,Sku_Consolidated!A2:S957,19,FALSE)</f>
      </c>
      <c r="AJ1755" s="1">
        <f>VLOOKUP(G1755,Sku_Consolidated!A2:T957,20,FALSE)</f>
      </c>
    </row>
    <row r="1756" spans="1:36" x14ac:dyDescent="0.25">
      <c r="A1756" s="1">
        <v>2024</v>
      </c>
      <c r="B1756" s="1" t="s">
        <v>31</v>
      </c>
      <c r="C1756" s="1" t="s">
        <v>32</v>
      </c>
      <c r="D1756" s="1" t="s">
        <v>33</v>
      </c>
      <c r="E1756" s="9" t="s">
        <v>4609</v>
      </c>
      <c r="F1756" s="1">
        <f>IF(VLOOKUP(G1756,Sku_Consolidated!A2:S957,{19},FALSE)="SHOWCASE", VLOOKUP(E1756,Store_Showcase!B2:C144,{2}, FALSE), IF(VLOOKUP(G1756,Sku_Consolidated!A2:S957,{19},FALSE)="VAM",VLOOKUP(E1756,Store_VAM!B2:C273,{2}, FALSE),VLOOKUP(E1756,Store_SRP!B2:C110,{2}, FALSE)))</f>
      </c>
      <c r="G1756" s="1">
        <v>61845</v>
      </c>
      <c r="H1756" s="1" t="s">
        <v>130</v>
      </c>
      <c r="I1756" s="10" t="s">
        <v>855</v>
      </c>
      <c r="J1756" s="1">
        <f>VLOOKUP(G1756,Sku_Consolidated!A2:C957, 3, FALSE)</f>
      </c>
      <c r="K1756" s="10">
        <f>IF(J1756="PACK", I1756, 0)</f>
      </c>
      <c r="L1756" s="10">
        <f>IF(J1756="KG", I1756, I1756 * VLOOKUP(G1756,Sku_Consolidated!A2:U957,21,FALSE))</f>
      </c>
      <c r="M1756" s="10" t="s">
        <v>37</v>
      </c>
      <c r="N1756" s="11" t="s">
        <v>4626</v>
      </c>
      <c r="O1756" s="10" t="s">
        <v>4627</v>
      </c>
      <c r="P1756" s="10">
        <f>N1756 - O1756</f>
      </c>
      <c r="Q1756" s="1">
        <f>VLOOKUP(G1756,Sku_Consolidated!A2:G957,7, FALSE)</f>
      </c>
      <c r="R1756" s="1">
        <f>IF(IFERROR(VLOOKUP(E1756,Store_Showcase!B2:H144,7, FALSE), TRUE)=TRUE, IF(IFERROR(VLOOKUP(E1756,Store_SRP!B2:H110,7, FALSE), TRUE)=TRUE,VLOOKUP(E1756,Store_VAM!B2:H273,7, FALSE),VLOOKUP(E1756,Store_SRP!B2:H110,7, FALSE)), VLOOKUP(E1756,Store_Showcase!B2:H144,7, FALSE))</f>
      </c>
      <c r="S1756" s="1">
        <f>IF(IFERROR(VLOOKUP(E1756,Store_Showcase!B2:I144,8, FALSE), TRUE)=TRUE, IF(IFERROR(VLOOKUP(E1756,Store_SRP!B2:I110,8, FALSE), TRUE)=TRUE,VLOOKUP(E1756,Store_VAM!B2:I273,8, FALSE),VLOOKUP(E1756,Store_SRP!B2:I110,8, FALSE)), VLOOKUP(E1756,Store_Showcase!B2:I144,8, FALSE))</f>
      </c>
      <c r="T1756" s="1">
        <f>VLOOKUP(G1756,Sku_Consolidated!A2:R957,18,FALSE)</f>
      </c>
      <c r="U1756" s="1" t="s">
        <v>4612</v>
      </c>
      <c r="V1756" s="1">
        <f>IF(VLOOKUP(G1756,Sku_Consolidated!A2:S957,19,FALSE)="SHOWCASE", VLOOKUP(E1756,Store_Showcase!B2:L144,11, FALSE), IF(VLOOKUP(G1756,Sku_Consolidated!A2:S957,19,FALSE)="VAM",VLOOKUP(E1756,Store_VAM!B2:L273,11, FALSE),VLOOKUP(E1756,Store_SRP!B2:L110,11, FALSE)))</f>
      </c>
      <c r="W1756" s="1">
        <f>VLOOKUP(G1756,Sku_Consolidated!A2:W957,11,FALSE)</f>
      </c>
      <c r="X1756" s="1">
        <f>VLOOKUP(G1756,Sku_Consolidated!A2:H957,8,FALSE)</f>
      </c>
      <c r="Y1756" s="1">
        <f>VLOOKUP(G1756,Sku_Consolidated!A2:I957,9,FALSE)</f>
      </c>
      <c r="Z1756" s="1" t="s">
        <v>41</v>
      </c>
      <c r="AA1756" s="1">
        <f>VLOOKUP(G1756,Sku_Consolidated!A2:E957,5,FALSE)</f>
      </c>
      <c r="AB1756" s="1">
        <f>IF(VLOOKUP(G1756,Sku_Consolidated!A2:S957,19,FALSE)="SHOWCASE", VLOOKUP(E1756,Store_Showcase!B2:N144,13, FALSE), IF(VLOOKUP(G1756,Sku_Consolidated!A2:S957,19,FALSE)="VAM",VLOOKUP(E1756,Store_VAM!B2:N273,13, FALSE),VLOOKUP(E1756,Store_SRP!B2:N110,13, FALSE)))</f>
      </c>
      <c r="AC1756" s="1">
        <f>IF(IFERROR(AB1756,TRUE)=TRUE, "-","OK")</f>
      </c>
      <c r="AD1756" s="11" t="s">
        <v>37</v>
      </c>
      <c r="AE1756" s="11" t="s">
        <v>37</v>
      </c>
      <c r="AF1756" s="1">
        <f>IF(IFERROR(VLOOKUP(E1756,Store_Showcase!B2:H144,{5}, FALSE), TRUE)=TRUE, IF(IFERROR(VLOOKUP(E1756,Store_SRP!B2:H110,{5}, FALSE), TRUE)=TRUE,VLOOKUP(E1756,Store_VAM!B2:H273,{5}, FALSE),VLOOKUP(E1756,Store_SRP!B2:H110,{5}, FALSE)), VLOOKUP(E1756,Store_Showcase!B2:H144,{5}, FALSE))</f>
      </c>
      <c r="AG1756" s="1">
        <f>IF(IFERROR(VLOOKUP(E1756,Store_Showcase!B2:H144,{6}, FALSE), TRUE)=TRUE, IF(IFERROR(VLOOKUP(E1756,Store_SRP!B2:H110,{6}, FALSE), TRUE)=TRUE,VLOOKUP(E1756,Store_VAM!B2:H273,{6}, FALSE),VLOOKUP(E1756,Store_SRP!B2:H110,{6}, FALSE)), VLOOKUP(E1756,Store_Showcase!B2:H144,{6}, FALSE))</f>
      </c>
      <c r="AH1756" s="1">
        <f>VLOOKUP(G1756,Sku_Consolidated!A2:R957,18,FALSE)</f>
      </c>
      <c r="AI1756" s="1">
        <f>VLOOKUP(G1756,Sku_Consolidated!A2:S957,19,FALSE)</f>
      </c>
      <c r="AJ1756" s="1">
        <f>VLOOKUP(G1756,Sku_Consolidated!A2:T957,20,FALSE)</f>
      </c>
    </row>
    <row r="1757" spans="1:36" x14ac:dyDescent="0.25">
      <c r="A1757" s="1">
        <v>2024</v>
      </c>
      <c r="B1757" s="1" t="s">
        <v>31</v>
      </c>
      <c r="C1757" s="1" t="s">
        <v>32</v>
      </c>
      <c r="D1757" s="1" t="s">
        <v>33</v>
      </c>
      <c r="E1757" s="9" t="s">
        <v>4609</v>
      </c>
      <c r="F1757" s="1">
        <f>IF(VLOOKUP(G1757,Sku_Consolidated!A2:S957,{19},FALSE)="SHOWCASE", VLOOKUP(E1757,Store_Showcase!B2:C144,{2}, FALSE), IF(VLOOKUP(G1757,Sku_Consolidated!A2:S957,{19},FALSE)="VAM",VLOOKUP(E1757,Store_VAM!B2:C273,{2}, FALSE),VLOOKUP(E1757,Store_SRP!B2:C110,{2}, FALSE)))</f>
      </c>
      <c r="G1757" s="1">
        <v>61852</v>
      </c>
      <c r="H1757" s="1" t="s">
        <v>138</v>
      </c>
      <c r="I1757" s="10" t="s">
        <v>4628</v>
      </c>
      <c r="J1757" s="1">
        <f>VLOOKUP(G1757,Sku_Consolidated!A2:C957, 3, FALSE)</f>
      </c>
      <c r="K1757" s="10">
        <f>IF(J1757="PACK", I1757, 0)</f>
      </c>
      <c r="L1757" s="10">
        <f>IF(J1757="KG", I1757, I1757 * VLOOKUP(G1757,Sku_Consolidated!A2:U957,21,FALSE))</f>
      </c>
      <c r="M1757" s="10" t="s">
        <v>37</v>
      </c>
      <c r="N1757" s="11" t="s">
        <v>4629</v>
      </c>
      <c r="O1757" s="10" t="s">
        <v>4630</v>
      </c>
      <c r="P1757" s="10">
        <f>N1757 - O1757</f>
      </c>
      <c r="Q1757" s="1">
        <f>VLOOKUP(G1757,Sku_Consolidated!A2:G957,7, FALSE)</f>
      </c>
      <c r="R1757" s="1">
        <f>IF(IFERROR(VLOOKUP(E1757,Store_Showcase!B2:H144,7, FALSE), TRUE)=TRUE, IF(IFERROR(VLOOKUP(E1757,Store_SRP!B2:H110,7, FALSE), TRUE)=TRUE,VLOOKUP(E1757,Store_VAM!B2:H273,7, FALSE),VLOOKUP(E1757,Store_SRP!B2:H110,7, FALSE)), VLOOKUP(E1757,Store_Showcase!B2:H144,7, FALSE))</f>
      </c>
      <c r="S1757" s="1">
        <f>IF(IFERROR(VLOOKUP(E1757,Store_Showcase!B2:I144,8, FALSE), TRUE)=TRUE, IF(IFERROR(VLOOKUP(E1757,Store_SRP!B2:I110,8, FALSE), TRUE)=TRUE,VLOOKUP(E1757,Store_VAM!B2:I273,8, FALSE),VLOOKUP(E1757,Store_SRP!B2:I110,8, FALSE)), VLOOKUP(E1757,Store_Showcase!B2:I144,8, FALSE))</f>
      </c>
      <c r="T1757" s="1">
        <f>VLOOKUP(G1757,Sku_Consolidated!A2:R957,18,FALSE)</f>
      </c>
      <c r="U1757" s="1" t="s">
        <v>4612</v>
      </c>
      <c r="V1757" s="1">
        <f>IF(VLOOKUP(G1757,Sku_Consolidated!A2:S957,19,FALSE)="SHOWCASE", VLOOKUP(E1757,Store_Showcase!B2:L144,11, FALSE), IF(VLOOKUP(G1757,Sku_Consolidated!A2:S957,19,FALSE)="VAM",VLOOKUP(E1757,Store_VAM!B2:L273,11, FALSE),VLOOKUP(E1757,Store_SRP!B2:L110,11, FALSE)))</f>
      </c>
      <c r="W1757" s="1">
        <f>VLOOKUP(G1757,Sku_Consolidated!A2:W957,11,FALSE)</f>
      </c>
      <c r="X1757" s="1">
        <f>VLOOKUP(G1757,Sku_Consolidated!A2:H957,8,FALSE)</f>
      </c>
      <c r="Y1757" s="1">
        <f>VLOOKUP(G1757,Sku_Consolidated!A2:I957,9,FALSE)</f>
      </c>
      <c r="Z1757" s="1" t="s">
        <v>41</v>
      </c>
      <c r="AA1757" s="1">
        <f>VLOOKUP(G1757,Sku_Consolidated!A2:E957,5,FALSE)</f>
      </c>
      <c r="AB1757" s="1">
        <f>IF(VLOOKUP(G1757,Sku_Consolidated!A2:S957,19,FALSE)="SHOWCASE", VLOOKUP(E1757,Store_Showcase!B2:N144,13, FALSE), IF(VLOOKUP(G1757,Sku_Consolidated!A2:S957,19,FALSE)="VAM",VLOOKUP(E1757,Store_VAM!B2:N273,13, FALSE),VLOOKUP(E1757,Store_SRP!B2:N110,13, FALSE)))</f>
      </c>
      <c r="AC1757" s="1">
        <f>IF(IFERROR(AB1757,TRUE)=TRUE, "-","OK")</f>
      </c>
      <c r="AD1757" s="11" t="s">
        <v>37</v>
      </c>
      <c r="AE1757" s="11" t="s">
        <v>37</v>
      </c>
      <c r="AF1757" s="1">
        <f>IF(IFERROR(VLOOKUP(E1757,Store_Showcase!B2:H144,{5}, FALSE), TRUE)=TRUE, IF(IFERROR(VLOOKUP(E1757,Store_SRP!B2:H110,{5}, FALSE), TRUE)=TRUE,VLOOKUP(E1757,Store_VAM!B2:H273,{5}, FALSE),VLOOKUP(E1757,Store_SRP!B2:H110,{5}, FALSE)), VLOOKUP(E1757,Store_Showcase!B2:H144,{5}, FALSE))</f>
      </c>
      <c r="AG1757" s="1">
        <f>IF(IFERROR(VLOOKUP(E1757,Store_Showcase!B2:H144,{6}, FALSE), TRUE)=TRUE, IF(IFERROR(VLOOKUP(E1757,Store_SRP!B2:H110,{6}, FALSE), TRUE)=TRUE,VLOOKUP(E1757,Store_VAM!B2:H273,{6}, FALSE),VLOOKUP(E1757,Store_SRP!B2:H110,{6}, FALSE)), VLOOKUP(E1757,Store_Showcase!B2:H144,{6}, FALSE))</f>
      </c>
      <c r="AH1757" s="1">
        <f>VLOOKUP(G1757,Sku_Consolidated!A2:R957,18,FALSE)</f>
      </c>
      <c r="AI1757" s="1">
        <f>VLOOKUP(G1757,Sku_Consolidated!A2:S957,19,FALSE)</f>
      </c>
      <c r="AJ1757" s="1">
        <f>VLOOKUP(G1757,Sku_Consolidated!A2:T957,20,FALSE)</f>
      </c>
    </row>
    <row r="1758" spans="1:36" x14ac:dyDescent="0.25">
      <c r="A1758" s="1">
        <v>2024</v>
      </c>
      <c r="B1758" s="1" t="s">
        <v>31</v>
      </c>
      <c r="C1758" s="1" t="s">
        <v>32</v>
      </c>
      <c r="D1758" s="1" t="s">
        <v>33</v>
      </c>
      <c r="E1758" s="9" t="s">
        <v>2388</v>
      </c>
      <c r="F1758" s="1">
        <f>IF(VLOOKUP(G1758,Sku_Consolidated!A2:S957,{19},FALSE)="SHOWCASE", VLOOKUP(E1758,Store_Showcase!B2:C144,{2}, FALSE), IF(VLOOKUP(G1758,Sku_Consolidated!A2:S957,{19},FALSE)="VAM",VLOOKUP(E1758,Store_VAM!B2:C273,{2}, FALSE),VLOOKUP(E1758,Store_SRP!B2:C110,{2}, FALSE)))</f>
      </c>
      <c r="G1758" s="1">
        <v>11295</v>
      </c>
      <c r="H1758" s="1" t="s">
        <v>629</v>
      </c>
      <c r="I1758" s="10" t="s">
        <v>1336</v>
      </c>
      <c r="J1758" s="1">
        <f>VLOOKUP(G1758,Sku_Consolidated!A2:C957, 3, FALSE)</f>
      </c>
      <c r="K1758" s="10">
        <f>IF(J1758="PACK", I1758, 0)</f>
      </c>
      <c r="L1758" s="10">
        <f>IF(J1758="KG", I1758, I1758 * VLOOKUP(G1758,Sku_Consolidated!A2:U957,21,FALSE))</f>
      </c>
      <c r="M1758" s="10" t="s">
        <v>37</v>
      </c>
      <c r="N1758" s="11" t="s">
        <v>4631</v>
      </c>
      <c r="O1758" s="10" t="s">
        <v>4632</v>
      </c>
      <c r="P1758" s="10">
        <f>N1758 - O1758</f>
      </c>
      <c r="Q1758" s="1">
        <f>VLOOKUP(G1758,Sku_Consolidated!A2:G957,7, FALSE)</f>
      </c>
      <c r="R1758" s="1">
        <f>IF(IFERROR(VLOOKUP(E1758,Store_Showcase!B2:H144,7, FALSE), TRUE)=TRUE, IF(IFERROR(VLOOKUP(E1758,Store_SRP!B2:H110,7, FALSE), TRUE)=TRUE,VLOOKUP(E1758,Store_VAM!B2:H273,7, FALSE),VLOOKUP(E1758,Store_SRP!B2:H110,7, FALSE)), VLOOKUP(E1758,Store_Showcase!B2:H144,7, FALSE))</f>
      </c>
      <c r="S1758" s="1">
        <f>IF(IFERROR(VLOOKUP(E1758,Store_Showcase!B2:I144,8, FALSE), TRUE)=TRUE, IF(IFERROR(VLOOKUP(E1758,Store_SRP!B2:I110,8, FALSE), TRUE)=TRUE,VLOOKUP(E1758,Store_VAM!B2:I273,8, FALSE),VLOOKUP(E1758,Store_SRP!B2:I110,8, FALSE)), VLOOKUP(E1758,Store_Showcase!B2:I144,8, FALSE))</f>
      </c>
      <c r="T1758" s="1">
        <f>VLOOKUP(G1758,Sku_Consolidated!A2:R957,18,FALSE)</f>
      </c>
      <c r="U1758" s="1" t="s">
        <v>4633</v>
      </c>
      <c r="V1758" s="1">
        <f>IF(VLOOKUP(G1758,Sku_Consolidated!A2:S957,19,FALSE)="SHOWCASE", VLOOKUP(E1758,Store_Showcase!B2:L144,11, FALSE), IF(VLOOKUP(G1758,Sku_Consolidated!A2:S957,19,FALSE)="VAM",VLOOKUP(E1758,Store_VAM!B2:L273,11, FALSE),VLOOKUP(E1758,Store_SRP!B2:L110,11, FALSE)))</f>
      </c>
      <c r="W1758" s="1">
        <f>VLOOKUP(G1758,Sku_Consolidated!A2:W957,11,FALSE)</f>
      </c>
      <c r="X1758" s="1">
        <f>VLOOKUP(G1758,Sku_Consolidated!A2:H957,8,FALSE)</f>
      </c>
      <c r="Y1758" s="1">
        <f>VLOOKUP(G1758,Sku_Consolidated!A2:I957,9,FALSE)</f>
      </c>
      <c r="Z1758" s="1" t="s">
        <v>41</v>
      </c>
      <c r="AA1758" s="1">
        <f>VLOOKUP(G1758,Sku_Consolidated!A2:E957,5,FALSE)</f>
      </c>
      <c r="AB1758" s="1">
        <f>IF(VLOOKUP(G1758,Sku_Consolidated!A2:S957,19,FALSE)="SHOWCASE", VLOOKUP(E1758,Store_Showcase!B2:N144,13, FALSE), IF(VLOOKUP(G1758,Sku_Consolidated!A2:S957,19,FALSE)="VAM",VLOOKUP(E1758,Store_VAM!B2:N273,13, FALSE),VLOOKUP(E1758,Store_SRP!B2:N110,13, FALSE)))</f>
      </c>
      <c r="AC1758" s="1">
        <f>IF(IFERROR(AB1758,TRUE)=TRUE, "-","OK")</f>
      </c>
      <c r="AD1758" s="11" t="s">
        <v>37</v>
      </c>
      <c r="AE1758" s="11" t="s">
        <v>37</v>
      </c>
      <c r="AF1758" s="1">
        <f>IF(IFERROR(VLOOKUP(E1758,Store_Showcase!B2:H144,{5}, FALSE), TRUE)=TRUE, IF(IFERROR(VLOOKUP(E1758,Store_SRP!B2:H110,{5}, FALSE), TRUE)=TRUE,VLOOKUP(E1758,Store_VAM!B2:H273,{5}, FALSE),VLOOKUP(E1758,Store_SRP!B2:H110,{5}, FALSE)), VLOOKUP(E1758,Store_Showcase!B2:H144,{5}, FALSE))</f>
      </c>
      <c r="AG1758" s="1">
        <f>IF(IFERROR(VLOOKUP(E1758,Store_Showcase!B2:H144,{6}, FALSE), TRUE)=TRUE, IF(IFERROR(VLOOKUP(E1758,Store_SRP!B2:H110,{6}, FALSE), TRUE)=TRUE,VLOOKUP(E1758,Store_VAM!B2:H273,{6}, FALSE),VLOOKUP(E1758,Store_SRP!B2:H110,{6}, FALSE)), VLOOKUP(E1758,Store_Showcase!B2:H144,{6}, FALSE))</f>
      </c>
      <c r="AH1758" s="1">
        <f>VLOOKUP(G1758,Sku_Consolidated!A2:R957,18,FALSE)</f>
      </c>
      <c r="AI1758" s="1">
        <f>VLOOKUP(G1758,Sku_Consolidated!A2:S957,19,FALSE)</f>
      </c>
      <c r="AJ1758" s="1">
        <f>VLOOKUP(G1758,Sku_Consolidated!A2:T957,20,FALSE)</f>
      </c>
    </row>
    <row r="1759" spans="1:36" x14ac:dyDescent="0.25">
      <c r="A1759" s="1">
        <v>2024</v>
      </c>
      <c r="B1759" s="1" t="s">
        <v>31</v>
      </c>
      <c r="C1759" s="1" t="s">
        <v>32</v>
      </c>
      <c r="D1759" s="1" t="s">
        <v>33</v>
      </c>
      <c r="E1759" s="9" t="s">
        <v>2388</v>
      </c>
      <c r="F1759" s="1">
        <f>IF(VLOOKUP(G1759,Sku_Consolidated!A2:S957,{19},FALSE)="SHOWCASE", VLOOKUP(E1759,Store_Showcase!B2:C144,{2}, FALSE), IF(VLOOKUP(G1759,Sku_Consolidated!A2:S957,{19},FALSE)="VAM",VLOOKUP(E1759,Store_VAM!B2:C273,{2}, FALSE),VLOOKUP(E1759,Store_SRP!B2:C110,{2}, FALSE)))</f>
      </c>
      <c r="G1759" s="1">
        <v>61719</v>
      </c>
      <c r="H1759" s="1" t="s">
        <v>35</v>
      </c>
      <c r="I1759" s="10" t="s">
        <v>3109</v>
      </c>
      <c r="J1759" s="1">
        <f>VLOOKUP(G1759,Sku_Consolidated!A2:C957, 3, FALSE)</f>
      </c>
      <c r="K1759" s="10">
        <f>IF(J1759="PACK", I1759, 0)</f>
      </c>
      <c r="L1759" s="10">
        <f>IF(J1759="KG", I1759, I1759 * VLOOKUP(G1759,Sku_Consolidated!A2:U957,21,FALSE))</f>
      </c>
      <c r="M1759" s="10" t="s">
        <v>37</v>
      </c>
      <c r="N1759" s="11" t="s">
        <v>4634</v>
      </c>
      <c r="O1759" s="10" t="s">
        <v>4635</v>
      </c>
      <c r="P1759" s="10">
        <f>N1759 - O1759</f>
      </c>
      <c r="Q1759" s="1">
        <f>VLOOKUP(G1759,Sku_Consolidated!A2:G957,7, FALSE)</f>
      </c>
      <c r="R1759" s="1">
        <f>IF(IFERROR(VLOOKUP(E1759,Store_Showcase!B2:H144,7, FALSE), TRUE)=TRUE, IF(IFERROR(VLOOKUP(E1759,Store_SRP!B2:H110,7, FALSE), TRUE)=TRUE,VLOOKUP(E1759,Store_VAM!B2:H273,7, FALSE),VLOOKUP(E1759,Store_SRP!B2:H110,7, FALSE)), VLOOKUP(E1759,Store_Showcase!B2:H144,7, FALSE))</f>
      </c>
      <c r="S1759" s="1">
        <f>IF(IFERROR(VLOOKUP(E1759,Store_Showcase!B2:I144,8, FALSE), TRUE)=TRUE, IF(IFERROR(VLOOKUP(E1759,Store_SRP!B2:I110,8, FALSE), TRUE)=TRUE,VLOOKUP(E1759,Store_VAM!B2:I273,8, FALSE),VLOOKUP(E1759,Store_SRP!B2:I110,8, FALSE)), VLOOKUP(E1759,Store_Showcase!B2:I144,8, FALSE))</f>
      </c>
      <c r="T1759" s="1">
        <f>VLOOKUP(G1759,Sku_Consolidated!A2:R957,18,FALSE)</f>
      </c>
      <c r="U1759" s="1" t="s">
        <v>4633</v>
      </c>
      <c r="V1759" s="1">
        <f>IF(VLOOKUP(G1759,Sku_Consolidated!A2:S957,19,FALSE)="SHOWCASE", VLOOKUP(E1759,Store_Showcase!B2:L144,11, FALSE), IF(VLOOKUP(G1759,Sku_Consolidated!A2:S957,19,FALSE)="VAM",VLOOKUP(E1759,Store_VAM!B2:L273,11, FALSE),VLOOKUP(E1759,Store_SRP!B2:L110,11, FALSE)))</f>
      </c>
      <c r="W1759" s="1">
        <f>VLOOKUP(G1759,Sku_Consolidated!A2:W957,11,FALSE)</f>
      </c>
      <c r="X1759" s="1">
        <f>VLOOKUP(G1759,Sku_Consolidated!A2:H957,8,FALSE)</f>
      </c>
      <c r="Y1759" s="1">
        <f>VLOOKUP(G1759,Sku_Consolidated!A2:I957,9,FALSE)</f>
      </c>
      <c r="Z1759" s="1" t="s">
        <v>41</v>
      </c>
      <c r="AA1759" s="1">
        <f>VLOOKUP(G1759,Sku_Consolidated!A2:E957,5,FALSE)</f>
      </c>
      <c r="AB1759" s="1">
        <f>IF(VLOOKUP(G1759,Sku_Consolidated!A2:S957,19,FALSE)="SHOWCASE", VLOOKUP(E1759,Store_Showcase!B2:N144,13, FALSE), IF(VLOOKUP(G1759,Sku_Consolidated!A2:S957,19,FALSE)="VAM",VLOOKUP(E1759,Store_VAM!B2:N273,13, FALSE),VLOOKUP(E1759,Store_SRP!B2:N110,13, FALSE)))</f>
      </c>
      <c r="AC1759" s="1">
        <f>IF(IFERROR(AB1759,TRUE)=TRUE, "-","OK")</f>
      </c>
      <c r="AD1759" s="11" t="s">
        <v>37</v>
      </c>
      <c r="AE1759" s="11" t="s">
        <v>37</v>
      </c>
      <c r="AF1759" s="1">
        <f>IF(IFERROR(VLOOKUP(E1759,Store_Showcase!B2:H144,{5}, FALSE), TRUE)=TRUE, IF(IFERROR(VLOOKUP(E1759,Store_SRP!B2:H110,{5}, FALSE), TRUE)=TRUE,VLOOKUP(E1759,Store_VAM!B2:H273,{5}, FALSE),VLOOKUP(E1759,Store_SRP!B2:H110,{5}, FALSE)), VLOOKUP(E1759,Store_Showcase!B2:H144,{5}, FALSE))</f>
      </c>
      <c r="AG1759" s="1">
        <f>IF(IFERROR(VLOOKUP(E1759,Store_Showcase!B2:H144,{6}, FALSE), TRUE)=TRUE, IF(IFERROR(VLOOKUP(E1759,Store_SRP!B2:H110,{6}, FALSE), TRUE)=TRUE,VLOOKUP(E1759,Store_VAM!B2:H273,{6}, FALSE),VLOOKUP(E1759,Store_SRP!B2:H110,{6}, FALSE)), VLOOKUP(E1759,Store_Showcase!B2:H144,{6}, FALSE))</f>
      </c>
      <c r="AH1759" s="1">
        <f>VLOOKUP(G1759,Sku_Consolidated!A2:R957,18,FALSE)</f>
      </c>
      <c r="AI1759" s="1">
        <f>VLOOKUP(G1759,Sku_Consolidated!A2:S957,19,FALSE)</f>
      </c>
      <c r="AJ1759" s="1">
        <f>VLOOKUP(G1759,Sku_Consolidated!A2:T957,20,FALSE)</f>
      </c>
    </row>
    <row r="1760" spans="1:36" x14ac:dyDescent="0.25">
      <c r="A1760" s="1">
        <v>2024</v>
      </c>
      <c r="B1760" s="1" t="s">
        <v>31</v>
      </c>
      <c r="C1760" s="1" t="s">
        <v>32</v>
      </c>
      <c r="D1760" s="1" t="s">
        <v>33</v>
      </c>
      <c r="E1760" s="9" t="s">
        <v>2388</v>
      </c>
      <c r="F1760" s="1">
        <f>IF(VLOOKUP(G1760,Sku_Consolidated!A2:S957,{19},FALSE)="SHOWCASE", VLOOKUP(E1760,Store_Showcase!B2:C144,{2}, FALSE), IF(VLOOKUP(G1760,Sku_Consolidated!A2:S957,{19},FALSE)="VAM",VLOOKUP(E1760,Store_VAM!B2:C273,{2}, FALSE),VLOOKUP(E1760,Store_SRP!B2:C110,{2}, FALSE)))</f>
      </c>
      <c r="G1760" s="1">
        <v>61725</v>
      </c>
      <c r="H1760" s="1" t="s">
        <v>54</v>
      </c>
      <c r="I1760" s="10" t="s">
        <v>75</v>
      </c>
      <c r="J1760" s="1">
        <f>VLOOKUP(G1760,Sku_Consolidated!A2:C957, 3, FALSE)</f>
      </c>
      <c r="K1760" s="10">
        <f>IF(J1760="PACK", I1760, 0)</f>
      </c>
      <c r="L1760" s="10">
        <f>IF(J1760="KG", I1760, I1760 * VLOOKUP(G1760,Sku_Consolidated!A2:U957,21,FALSE))</f>
      </c>
      <c r="M1760" s="10" t="s">
        <v>37</v>
      </c>
      <c r="N1760" s="11" t="s">
        <v>76</v>
      </c>
      <c r="O1760" s="10" t="s">
        <v>77</v>
      </c>
      <c r="P1760" s="10">
        <f>N1760 - O1760</f>
      </c>
      <c r="Q1760" s="1">
        <f>VLOOKUP(G1760,Sku_Consolidated!A2:G957,7, FALSE)</f>
      </c>
      <c r="R1760" s="1">
        <f>IF(IFERROR(VLOOKUP(E1760,Store_Showcase!B2:H144,7, FALSE), TRUE)=TRUE, IF(IFERROR(VLOOKUP(E1760,Store_SRP!B2:H110,7, FALSE), TRUE)=TRUE,VLOOKUP(E1760,Store_VAM!B2:H273,7, FALSE),VLOOKUP(E1760,Store_SRP!B2:H110,7, FALSE)), VLOOKUP(E1760,Store_Showcase!B2:H144,7, FALSE))</f>
      </c>
      <c r="S1760" s="1">
        <f>IF(IFERROR(VLOOKUP(E1760,Store_Showcase!B2:I144,8, FALSE), TRUE)=TRUE, IF(IFERROR(VLOOKUP(E1760,Store_SRP!B2:I110,8, FALSE), TRUE)=TRUE,VLOOKUP(E1760,Store_VAM!B2:I273,8, FALSE),VLOOKUP(E1760,Store_SRP!B2:I110,8, FALSE)), VLOOKUP(E1760,Store_Showcase!B2:I144,8, FALSE))</f>
      </c>
      <c r="T1760" s="1">
        <f>VLOOKUP(G1760,Sku_Consolidated!A2:R957,18,FALSE)</f>
      </c>
      <c r="U1760" s="1" t="s">
        <v>4633</v>
      </c>
      <c r="V1760" s="1">
        <f>IF(VLOOKUP(G1760,Sku_Consolidated!A2:S957,19,FALSE)="SHOWCASE", VLOOKUP(E1760,Store_Showcase!B2:L144,11, FALSE), IF(VLOOKUP(G1760,Sku_Consolidated!A2:S957,19,FALSE)="VAM",VLOOKUP(E1760,Store_VAM!B2:L273,11, FALSE),VLOOKUP(E1760,Store_SRP!B2:L110,11, FALSE)))</f>
      </c>
      <c r="W1760" s="1">
        <f>VLOOKUP(G1760,Sku_Consolidated!A2:W957,11,FALSE)</f>
      </c>
      <c r="X1760" s="1">
        <f>VLOOKUP(G1760,Sku_Consolidated!A2:H957,8,FALSE)</f>
      </c>
      <c r="Y1760" s="1">
        <f>VLOOKUP(G1760,Sku_Consolidated!A2:I957,9,FALSE)</f>
      </c>
      <c r="Z1760" s="1" t="s">
        <v>41</v>
      </c>
      <c r="AA1760" s="1">
        <f>VLOOKUP(G1760,Sku_Consolidated!A2:E957,5,FALSE)</f>
      </c>
      <c r="AB1760" s="1">
        <f>IF(VLOOKUP(G1760,Sku_Consolidated!A2:S957,19,FALSE)="SHOWCASE", VLOOKUP(E1760,Store_Showcase!B2:N144,13, FALSE), IF(VLOOKUP(G1760,Sku_Consolidated!A2:S957,19,FALSE)="VAM",VLOOKUP(E1760,Store_VAM!B2:N273,13, FALSE),VLOOKUP(E1760,Store_SRP!B2:N110,13, FALSE)))</f>
      </c>
      <c r="AC1760" s="1">
        <f>IF(IFERROR(AB1760,TRUE)=TRUE, "-","OK")</f>
      </c>
      <c r="AD1760" s="11" t="s">
        <v>37</v>
      </c>
      <c r="AE1760" s="11" t="s">
        <v>37</v>
      </c>
      <c r="AF1760" s="1">
        <f>IF(IFERROR(VLOOKUP(E1760,Store_Showcase!B2:H144,{5}, FALSE), TRUE)=TRUE, IF(IFERROR(VLOOKUP(E1760,Store_SRP!B2:H110,{5}, FALSE), TRUE)=TRUE,VLOOKUP(E1760,Store_VAM!B2:H273,{5}, FALSE),VLOOKUP(E1760,Store_SRP!B2:H110,{5}, FALSE)), VLOOKUP(E1760,Store_Showcase!B2:H144,{5}, FALSE))</f>
      </c>
      <c r="AG1760" s="1">
        <f>IF(IFERROR(VLOOKUP(E1760,Store_Showcase!B2:H144,{6}, FALSE), TRUE)=TRUE, IF(IFERROR(VLOOKUP(E1760,Store_SRP!B2:H110,{6}, FALSE), TRUE)=TRUE,VLOOKUP(E1760,Store_VAM!B2:H273,{6}, FALSE),VLOOKUP(E1760,Store_SRP!B2:H110,{6}, FALSE)), VLOOKUP(E1760,Store_Showcase!B2:H144,{6}, FALSE))</f>
      </c>
      <c r="AH1760" s="1">
        <f>VLOOKUP(G1760,Sku_Consolidated!A2:R957,18,FALSE)</f>
      </c>
      <c r="AI1760" s="1">
        <f>VLOOKUP(G1760,Sku_Consolidated!A2:S957,19,FALSE)</f>
      </c>
      <c r="AJ1760" s="1">
        <f>VLOOKUP(G1760,Sku_Consolidated!A2:T957,20,FALSE)</f>
      </c>
    </row>
    <row r="1761" spans="1:36" x14ac:dyDescent="0.25">
      <c r="A1761" s="1">
        <v>2024</v>
      </c>
      <c r="B1761" s="1" t="s">
        <v>31</v>
      </c>
      <c r="C1761" s="1" t="s">
        <v>32</v>
      </c>
      <c r="D1761" s="1" t="s">
        <v>33</v>
      </c>
      <c r="E1761" s="9" t="s">
        <v>2388</v>
      </c>
      <c r="F1761" s="1">
        <f>IF(VLOOKUP(G1761,Sku_Consolidated!A2:S957,{19},FALSE)="SHOWCASE", VLOOKUP(E1761,Store_Showcase!B2:C144,{2}, FALSE), IF(VLOOKUP(G1761,Sku_Consolidated!A2:S957,{19},FALSE)="VAM",VLOOKUP(E1761,Store_VAM!B2:C273,{2}, FALSE),VLOOKUP(E1761,Store_SRP!B2:C110,{2}, FALSE)))</f>
      </c>
      <c r="G1761" s="1">
        <v>61735</v>
      </c>
      <c r="H1761" s="1" t="s">
        <v>66</v>
      </c>
      <c r="I1761" s="10" t="s">
        <v>1481</v>
      </c>
      <c r="J1761" s="1">
        <f>VLOOKUP(G1761,Sku_Consolidated!A2:C957, 3, FALSE)</f>
      </c>
      <c r="K1761" s="10">
        <f>IF(J1761="PACK", I1761, 0)</f>
      </c>
      <c r="L1761" s="10">
        <f>IF(J1761="KG", I1761, I1761 * VLOOKUP(G1761,Sku_Consolidated!A2:U957,21,FALSE))</f>
      </c>
      <c r="M1761" s="10" t="s">
        <v>37</v>
      </c>
      <c r="N1761" s="11" t="s">
        <v>4636</v>
      </c>
      <c r="O1761" s="10" t="s">
        <v>4637</v>
      </c>
      <c r="P1761" s="10">
        <f>N1761 - O1761</f>
      </c>
      <c r="Q1761" s="1">
        <f>VLOOKUP(G1761,Sku_Consolidated!A2:G957,7, FALSE)</f>
      </c>
      <c r="R1761" s="1">
        <f>IF(IFERROR(VLOOKUP(E1761,Store_Showcase!B2:H144,7, FALSE), TRUE)=TRUE, IF(IFERROR(VLOOKUP(E1761,Store_SRP!B2:H110,7, FALSE), TRUE)=TRUE,VLOOKUP(E1761,Store_VAM!B2:H273,7, FALSE),VLOOKUP(E1761,Store_SRP!B2:H110,7, FALSE)), VLOOKUP(E1761,Store_Showcase!B2:H144,7, FALSE))</f>
      </c>
      <c r="S1761" s="1">
        <f>IF(IFERROR(VLOOKUP(E1761,Store_Showcase!B2:I144,8, FALSE), TRUE)=TRUE, IF(IFERROR(VLOOKUP(E1761,Store_SRP!B2:I110,8, FALSE), TRUE)=TRUE,VLOOKUP(E1761,Store_VAM!B2:I273,8, FALSE),VLOOKUP(E1761,Store_SRP!B2:I110,8, FALSE)), VLOOKUP(E1761,Store_Showcase!B2:I144,8, FALSE))</f>
      </c>
      <c r="T1761" s="1">
        <f>VLOOKUP(G1761,Sku_Consolidated!A2:R957,18,FALSE)</f>
      </c>
      <c r="U1761" s="1" t="s">
        <v>4633</v>
      </c>
      <c r="V1761" s="1">
        <f>IF(VLOOKUP(G1761,Sku_Consolidated!A2:S957,19,FALSE)="SHOWCASE", VLOOKUP(E1761,Store_Showcase!B2:L144,11, FALSE), IF(VLOOKUP(G1761,Sku_Consolidated!A2:S957,19,FALSE)="VAM",VLOOKUP(E1761,Store_VAM!B2:L273,11, FALSE),VLOOKUP(E1761,Store_SRP!B2:L110,11, FALSE)))</f>
      </c>
      <c r="W1761" s="1">
        <f>VLOOKUP(G1761,Sku_Consolidated!A2:W957,11,FALSE)</f>
      </c>
      <c r="X1761" s="1">
        <f>VLOOKUP(G1761,Sku_Consolidated!A2:H957,8,FALSE)</f>
      </c>
      <c r="Y1761" s="1">
        <f>VLOOKUP(G1761,Sku_Consolidated!A2:I957,9,FALSE)</f>
      </c>
      <c r="Z1761" s="1" t="s">
        <v>41</v>
      </c>
      <c r="AA1761" s="1">
        <f>VLOOKUP(G1761,Sku_Consolidated!A2:E957,5,FALSE)</f>
      </c>
      <c r="AB1761" s="1">
        <f>IF(VLOOKUP(G1761,Sku_Consolidated!A2:S957,19,FALSE)="SHOWCASE", VLOOKUP(E1761,Store_Showcase!B2:N144,13, FALSE), IF(VLOOKUP(G1761,Sku_Consolidated!A2:S957,19,FALSE)="VAM",VLOOKUP(E1761,Store_VAM!B2:N273,13, FALSE),VLOOKUP(E1761,Store_SRP!B2:N110,13, FALSE)))</f>
      </c>
      <c r="AC1761" s="1">
        <f>IF(IFERROR(AB1761,TRUE)=TRUE, "-","OK")</f>
      </c>
      <c r="AD1761" s="11" t="s">
        <v>37</v>
      </c>
      <c r="AE1761" s="11" t="s">
        <v>37</v>
      </c>
      <c r="AF1761" s="1">
        <f>IF(IFERROR(VLOOKUP(E1761,Store_Showcase!B2:H144,{5}, FALSE), TRUE)=TRUE, IF(IFERROR(VLOOKUP(E1761,Store_SRP!B2:H110,{5}, FALSE), TRUE)=TRUE,VLOOKUP(E1761,Store_VAM!B2:H273,{5}, FALSE),VLOOKUP(E1761,Store_SRP!B2:H110,{5}, FALSE)), VLOOKUP(E1761,Store_Showcase!B2:H144,{5}, FALSE))</f>
      </c>
      <c r="AG1761" s="1">
        <f>IF(IFERROR(VLOOKUP(E1761,Store_Showcase!B2:H144,{6}, FALSE), TRUE)=TRUE, IF(IFERROR(VLOOKUP(E1761,Store_SRP!B2:H110,{6}, FALSE), TRUE)=TRUE,VLOOKUP(E1761,Store_VAM!B2:H273,{6}, FALSE),VLOOKUP(E1761,Store_SRP!B2:H110,{6}, FALSE)), VLOOKUP(E1761,Store_Showcase!B2:H144,{6}, FALSE))</f>
      </c>
      <c r="AH1761" s="1">
        <f>VLOOKUP(G1761,Sku_Consolidated!A2:R957,18,FALSE)</f>
      </c>
      <c r="AI1761" s="1">
        <f>VLOOKUP(G1761,Sku_Consolidated!A2:S957,19,FALSE)</f>
      </c>
      <c r="AJ1761" s="1">
        <f>VLOOKUP(G1761,Sku_Consolidated!A2:T957,20,FALSE)</f>
      </c>
    </row>
    <row r="1762" spans="1:36" x14ac:dyDescent="0.25">
      <c r="A1762" s="1">
        <v>2024</v>
      </c>
      <c r="B1762" s="1" t="s">
        <v>31</v>
      </c>
      <c r="C1762" s="1" t="s">
        <v>32</v>
      </c>
      <c r="D1762" s="1" t="s">
        <v>33</v>
      </c>
      <c r="E1762" s="9" t="s">
        <v>2388</v>
      </c>
      <c r="F1762" s="1">
        <f>IF(VLOOKUP(G1762,Sku_Consolidated!A2:S957,{19},FALSE)="SHOWCASE", VLOOKUP(E1762,Store_Showcase!B2:C144,{2}, FALSE), IF(VLOOKUP(G1762,Sku_Consolidated!A2:S957,{19},FALSE)="VAM",VLOOKUP(E1762,Store_VAM!B2:C273,{2}, FALSE),VLOOKUP(E1762,Store_SRP!B2:C110,{2}, FALSE)))</f>
      </c>
      <c r="G1762" s="1">
        <v>61737</v>
      </c>
      <c r="H1762" s="1" t="s">
        <v>70</v>
      </c>
      <c r="I1762" s="10" t="s">
        <v>55</v>
      </c>
      <c r="J1762" s="1">
        <f>VLOOKUP(G1762,Sku_Consolidated!A2:C957, 3, FALSE)</f>
      </c>
      <c r="K1762" s="10">
        <f>IF(J1762="PACK", I1762, 0)</f>
      </c>
      <c r="L1762" s="10">
        <f>IF(J1762="KG", I1762, I1762 * VLOOKUP(G1762,Sku_Consolidated!A2:U957,21,FALSE))</f>
      </c>
      <c r="M1762" s="10" t="s">
        <v>37</v>
      </c>
      <c r="N1762" s="11" t="s">
        <v>4638</v>
      </c>
      <c r="O1762" s="10" t="s">
        <v>4639</v>
      </c>
      <c r="P1762" s="10">
        <f>N1762 - O1762</f>
      </c>
      <c r="Q1762" s="1">
        <f>VLOOKUP(G1762,Sku_Consolidated!A2:G957,7, FALSE)</f>
      </c>
      <c r="R1762" s="1">
        <f>IF(IFERROR(VLOOKUP(E1762,Store_Showcase!B2:H144,7, FALSE), TRUE)=TRUE, IF(IFERROR(VLOOKUP(E1762,Store_SRP!B2:H110,7, FALSE), TRUE)=TRUE,VLOOKUP(E1762,Store_VAM!B2:H273,7, FALSE),VLOOKUP(E1762,Store_SRP!B2:H110,7, FALSE)), VLOOKUP(E1762,Store_Showcase!B2:H144,7, FALSE))</f>
      </c>
      <c r="S1762" s="1">
        <f>IF(IFERROR(VLOOKUP(E1762,Store_Showcase!B2:I144,8, FALSE), TRUE)=TRUE, IF(IFERROR(VLOOKUP(E1762,Store_SRP!B2:I110,8, FALSE), TRUE)=TRUE,VLOOKUP(E1762,Store_VAM!B2:I273,8, FALSE),VLOOKUP(E1762,Store_SRP!B2:I110,8, FALSE)), VLOOKUP(E1762,Store_Showcase!B2:I144,8, FALSE))</f>
      </c>
      <c r="T1762" s="1">
        <f>VLOOKUP(G1762,Sku_Consolidated!A2:R957,18,FALSE)</f>
      </c>
      <c r="U1762" s="1" t="s">
        <v>4633</v>
      </c>
      <c r="V1762" s="1">
        <f>IF(VLOOKUP(G1762,Sku_Consolidated!A2:S957,19,FALSE)="SHOWCASE", VLOOKUP(E1762,Store_Showcase!B2:L144,11, FALSE), IF(VLOOKUP(G1762,Sku_Consolidated!A2:S957,19,FALSE)="VAM",VLOOKUP(E1762,Store_VAM!B2:L273,11, FALSE),VLOOKUP(E1762,Store_SRP!B2:L110,11, FALSE)))</f>
      </c>
      <c r="W1762" s="1">
        <f>VLOOKUP(G1762,Sku_Consolidated!A2:W957,11,FALSE)</f>
      </c>
      <c r="X1762" s="1">
        <f>VLOOKUP(G1762,Sku_Consolidated!A2:H957,8,FALSE)</f>
      </c>
      <c r="Y1762" s="1">
        <f>VLOOKUP(G1762,Sku_Consolidated!A2:I957,9,FALSE)</f>
      </c>
      <c r="Z1762" s="1" t="s">
        <v>41</v>
      </c>
      <c r="AA1762" s="1">
        <f>VLOOKUP(G1762,Sku_Consolidated!A2:E957,5,FALSE)</f>
      </c>
      <c r="AB1762" s="1">
        <f>IF(VLOOKUP(G1762,Sku_Consolidated!A2:S957,19,FALSE)="SHOWCASE", VLOOKUP(E1762,Store_Showcase!B2:N144,13, FALSE), IF(VLOOKUP(G1762,Sku_Consolidated!A2:S957,19,FALSE)="VAM",VLOOKUP(E1762,Store_VAM!B2:N273,13, FALSE),VLOOKUP(E1762,Store_SRP!B2:N110,13, FALSE)))</f>
      </c>
      <c r="AC1762" s="1">
        <f>IF(IFERROR(AB1762,TRUE)=TRUE, "-","OK")</f>
      </c>
      <c r="AD1762" s="11" t="s">
        <v>37</v>
      </c>
      <c r="AE1762" s="11" t="s">
        <v>37</v>
      </c>
      <c r="AF1762" s="1">
        <f>IF(IFERROR(VLOOKUP(E1762,Store_Showcase!B2:H144,{5}, FALSE), TRUE)=TRUE, IF(IFERROR(VLOOKUP(E1762,Store_SRP!B2:H110,{5}, FALSE), TRUE)=TRUE,VLOOKUP(E1762,Store_VAM!B2:H273,{5}, FALSE),VLOOKUP(E1762,Store_SRP!B2:H110,{5}, FALSE)), VLOOKUP(E1762,Store_Showcase!B2:H144,{5}, FALSE))</f>
      </c>
      <c r="AG1762" s="1">
        <f>IF(IFERROR(VLOOKUP(E1762,Store_Showcase!B2:H144,{6}, FALSE), TRUE)=TRUE, IF(IFERROR(VLOOKUP(E1762,Store_SRP!B2:H110,{6}, FALSE), TRUE)=TRUE,VLOOKUP(E1762,Store_VAM!B2:H273,{6}, FALSE),VLOOKUP(E1762,Store_SRP!B2:H110,{6}, FALSE)), VLOOKUP(E1762,Store_Showcase!B2:H144,{6}, FALSE))</f>
      </c>
      <c r="AH1762" s="1">
        <f>VLOOKUP(G1762,Sku_Consolidated!A2:R957,18,FALSE)</f>
      </c>
      <c r="AI1762" s="1">
        <f>VLOOKUP(G1762,Sku_Consolidated!A2:S957,19,FALSE)</f>
      </c>
      <c r="AJ1762" s="1">
        <f>VLOOKUP(G1762,Sku_Consolidated!A2:T957,20,FALSE)</f>
      </c>
    </row>
    <row r="1763" spans="1:36" x14ac:dyDescent="0.25">
      <c r="A1763" s="1">
        <v>2024</v>
      </c>
      <c r="B1763" s="1" t="s">
        <v>31</v>
      </c>
      <c r="C1763" s="1" t="s">
        <v>32</v>
      </c>
      <c r="D1763" s="1" t="s">
        <v>33</v>
      </c>
      <c r="E1763" s="9" t="s">
        <v>2388</v>
      </c>
      <c r="F1763" s="1">
        <f>IF(VLOOKUP(G1763,Sku_Consolidated!A2:S957,{19},FALSE)="SHOWCASE", VLOOKUP(E1763,Store_Showcase!B2:C144,{2}, FALSE), IF(VLOOKUP(G1763,Sku_Consolidated!A2:S957,{19},FALSE)="VAM",VLOOKUP(E1763,Store_VAM!B2:C273,{2}, FALSE),VLOOKUP(E1763,Store_SRP!B2:C110,{2}, FALSE)))</f>
      </c>
      <c r="G1763" s="1">
        <v>61742</v>
      </c>
      <c r="H1763" s="1" t="s">
        <v>78</v>
      </c>
      <c r="I1763" s="10" t="s">
        <v>1345</v>
      </c>
      <c r="J1763" s="1">
        <f>VLOOKUP(G1763,Sku_Consolidated!A2:C957, 3, FALSE)</f>
      </c>
      <c r="K1763" s="10">
        <f>IF(J1763="PACK", I1763, 0)</f>
      </c>
      <c r="L1763" s="10">
        <f>IF(J1763="KG", I1763, I1763 * VLOOKUP(G1763,Sku_Consolidated!A2:U957,21,FALSE))</f>
      </c>
      <c r="M1763" s="10" t="s">
        <v>37</v>
      </c>
      <c r="N1763" s="11" t="s">
        <v>4640</v>
      </c>
      <c r="O1763" s="10" t="s">
        <v>4641</v>
      </c>
      <c r="P1763" s="10">
        <f>N1763 - O1763</f>
      </c>
      <c r="Q1763" s="1">
        <f>VLOOKUP(G1763,Sku_Consolidated!A2:G957,7, FALSE)</f>
      </c>
      <c r="R1763" s="1">
        <f>IF(IFERROR(VLOOKUP(E1763,Store_Showcase!B2:H144,7, FALSE), TRUE)=TRUE, IF(IFERROR(VLOOKUP(E1763,Store_SRP!B2:H110,7, FALSE), TRUE)=TRUE,VLOOKUP(E1763,Store_VAM!B2:H273,7, FALSE),VLOOKUP(E1763,Store_SRP!B2:H110,7, FALSE)), VLOOKUP(E1763,Store_Showcase!B2:H144,7, FALSE))</f>
      </c>
      <c r="S1763" s="1">
        <f>IF(IFERROR(VLOOKUP(E1763,Store_Showcase!B2:I144,8, FALSE), TRUE)=TRUE, IF(IFERROR(VLOOKUP(E1763,Store_SRP!B2:I110,8, FALSE), TRUE)=TRUE,VLOOKUP(E1763,Store_VAM!B2:I273,8, FALSE),VLOOKUP(E1763,Store_SRP!B2:I110,8, FALSE)), VLOOKUP(E1763,Store_Showcase!B2:I144,8, FALSE))</f>
      </c>
      <c r="T1763" s="1">
        <f>VLOOKUP(G1763,Sku_Consolidated!A2:R957,18,FALSE)</f>
      </c>
      <c r="U1763" s="1" t="s">
        <v>4633</v>
      </c>
      <c r="V1763" s="1">
        <f>IF(VLOOKUP(G1763,Sku_Consolidated!A2:S957,19,FALSE)="SHOWCASE", VLOOKUP(E1763,Store_Showcase!B2:L144,11, FALSE), IF(VLOOKUP(G1763,Sku_Consolidated!A2:S957,19,FALSE)="VAM",VLOOKUP(E1763,Store_VAM!B2:L273,11, FALSE),VLOOKUP(E1763,Store_SRP!B2:L110,11, FALSE)))</f>
      </c>
      <c r="W1763" s="1">
        <f>VLOOKUP(G1763,Sku_Consolidated!A2:W957,11,FALSE)</f>
      </c>
      <c r="X1763" s="1">
        <f>VLOOKUP(G1763,Sku_Consolidated!A2:H957,8,FALSE)</f>
      </c>
      <c r="Y1763" s="1">
        <f>VLOOKUP(G1763,Sku_Consolidated!A2:I957,9,FALSE)</f>
      </c>
      <c r="Z1763" s="1" t="s">
        <v>41</v>
      </c>
      <c r="AA1763" s="1">
        <f>VLOOKUP(G1763,Sku_Consolidated!A2:E957,5,FALSE)</f>
      </c>
      <c r="AB1763" s="1">
        <f>IF(VLOOKUP(G1763,Sku_Consolidated!A2:S957,19,FALSE)="SHOWCASE", VLOOKUP(E1763,Store_Showcase!B2:N144,13, FALSE), IF(VLOOKUP(G1763,Sku_Consolidated!A2:S957,19,FALSE)="VAM",VLOOKUP(E1763,Store_VAM!B2:N273,13, FALSE),VLOOKUP(E1763,Store_SRP!B2:N110,13, FALSE)))</f>
      </c>
      <c r="AC1763" s="1">
        <f>IF(IFERROR(AB1763,TRUE)=TRUE, "-","OK")</f>
      </c>
      <c r="AD1763" s="11" t="s">
        <v>37</v>
      </c>
      <c r="AE1763" s="11" t="s">
        <v>37</v>
      </c>
      <c r="AF1763" s="1">
        <f>IF(IFERROR(VLOOKUP(E1763,Store_Showcase!B2:H144,{5}, FALSE), TRUE)=TRUE, IF(IFERROR(VLOOKUP(E1763,Store_SRP!B2:H110,{5}, FALSE), TRUE)=TRUE,VLOOKUP(E1763,Store_VAM!B2:H273,{5}, FALSE),VLOOKUP(E1763,Store_SRP!B2:H110,{5}, FALSE)), VLOOKUP(E1763,Store_Showcase!B2:H144,{5}, FALSE))</f>
      </c>
      <c r="AG1763" s="1">
        <f>IF(IFERROR(VLOOKUP(E1763,Store_Showcase!B2:H144,{6}, FALSE), TRUE)=TRUE, IF(IFERROR(VLOOKUP(E1763,Store_SRP!B2:H110,{6}, FALSE), TRUE)=TRUE,VLOOKUP(E1763,Store_VAM!B2:H273,{6}, FALSE),VLOOKUP(E1763,Store_SRP!B2:H110,{6}, FALSE)), VLOOKUP(E1763,Store_Showcase!B2:H144,{6}, FALSE))</f>
      </c>
      <c r="AH1763" s="1">
        <f>VLOOKUP(G1763,Sku_Consolidated!A2:R957,18,FALSE)</f>
      </c>
      <c r="AI1763" s="1">
        <f>VLOOKUP(G1763,Sku_Consolidated!A2:S957,19,FALSE)</f>
      </c>
      <c r="AJ1763" s="1">
        <f>VLOOKUP(G1763,Sku_Consolidated!A2:T957,20,FALSE)</f>
      </c>
    </row>
    <row r="1764" spans="1:36" x14ac:dyDescent="0.25">
      <c r="A1764" s="1">
        <v>2024</v>
      </c>
      <c r="B1764" s="1" t="s">
        <v>31</v>
      </c>
      <c r="C1764" s="1" t="s">
        <v>32</v>
      </c>
      <c r="D1764" s="1" t="s">
        <v>33</v>
      </c>
      <c r="E1764" s="9" t="s">
        <v>2388</v>
      </c>
      <c r="F1764" s="1">
        <f>IF(VLOOKUP(G1764,Sku_Consolidated!A2:S957,{19},FALSE)="SHOWCASE", VLOOKUP(E1764,Store_Showcase!B2:C144,{2}, FALSE), IF(VLOOKUP(G1764,Sku_Consolidated!A2:S957,{19},FALSE)="VAM",VLOOKUP(E1764,Store_VAM!B2:C273,{2}, FALSE),VLOOKUP(E1764,Store_SRP!B2:C110,{2}, FALSE)))</f>
      </c>
      <c r="G1764" s="1">
        <v>61744</v>
      </c>
      <c r="H1764" s="1" t="s">
        <v>82</v>
      </c>
      <c r="I1764" s="10" t="s">
        <v>4642</v>
      </c>
      <c r="J1764" s="1">
        <f>VLOOKUP(G1764,Sku_Consolidated!A2:C957, 3, FALSE)</f>
      </c>
      <c r="K1764" s="10">
        <f>IF(J1764="PACK", I1764, 0)</f>
      </c>
      <c r="L1764" s="10">
        <f>IF(J1764="KG", I1764, I1764 * VLOOKUP(G1764,Sku_Consolidated!A2:U957,21,FALSE))</f>
      </c>
      <c r="M1764" s="10" t="s">
        <v>37</v>
      </c>
      <c r="N1764" s="11" t="s">
        <v>4643</v>
      </c>
      <c r="O1764" s="10" t="s">
        <v>4644</v>
      </c>
      <c r="P1764" s="10">
        <f>N1764 - O1764</f>
      </c>
      <c r="Q1764" s="1">
        <f>VLOOKUP(G1764,Sku_Consolidated!A2:G957,7, FALSE)</f>
      </c>
      <c r="R1764" s="1">
        <f>IF(IFERROR(VLOOKUP(E1764,Store_Showcase!B2:H144,7, FALSE), TRUE)=TRUE, IF(IFERROR(VLOOKUP(E1764,Store_SRP!B2:H110,7, FALSE), TRUE)=TRUE,VLOOKUP(E1764,Store_VAM!B2:H273,7, FALSE),VLOOKUP(E1764,Store_SRP!B2:H110,7, FALSE)), VLOOKUP(E1764,Store_Showcase!B2:H144,7, FALSE))</f>
      </c>
      <c r="S1764" s="1">
        <f>IF(IFERROR(VLOOKUP(E1764,Store_Showcase!B2:I144,8, FALSE), TRUE)=TRUE, IF(IFERROR(VLOOKUP(E1764,Store_SRP!B2:I110,8, FALSE), TRUE)=TRUE,VLOOKUP(E1764,Store_VAM!B2:I273,8, FALSE),VLOOKUP(E1764,Store_SRP!B2:I110,8, FALSE)), VLOOKUP(E1764,Store_Showcase!B2:I144,8, FALSE))</f>
      </c>
      <c r="T1764" s="1">
        <f>VLOOKUP(G1764,Sku_Consolidated!A2:R957,18,FALSE)</f>
      </c>
      <c r="U1764" s="1" t="s">
        <v>4633</v>
      </c>
      <c r="V1764" s="1">
        <f>IF(VLOOKUP(G1764,Sku_Consolidated!A2:S957,19,FALSE)="SHOWCASE", VLOOKUP(E1764,Store_Showcase!B2:L144,11, FALSE), IF(VLOOKUP(G1764,Sku_Consolidated!A2:S957,19,FALSE)="VAM",VLOOKUP(E1764,Store_VAM!B2:L273,11, FALSE),VLOOKUP(E1764,Store_SRP!B2:L110,11, FALSE)))</f>
      </c>
      <c r="W1764" s="1">
        <f>VLOOKUP(G1764,Sku_Consolidated!A2:W957,11,FALSE)</f>
      </c>
      <c r="X1764" s="1">
        <f>VLOOKUP(G1764,Sku_Consolidated!A2:H957,8,FALSE)</f>
      </c>
      <c r="Y1764" s="1">
        <f>VLOOKUP(G1764,Sku_Consolidated!A2:I957,9,FALSE)</f>
      </c>
      <c r="Z1764" s="1" t="s">
        <v>41</v>
      </c>
      <c r="AA1764" s="1">
        <f>VLOOKUP(G1764,Sku_Consolidated!A2:E957,5,FALSE)</f>
      </c>
      <c r="AB1764" s="1">
        <f>IF(VLOOKUP(G1764,Sku_Consolidated!A2:S957,19,FALSE)="SHOWCASE", VLOOKUP(E1764,Store_Showcase!B2:N144,13, FALSE), IF(VLOOKUP(G1764,Sku_Consolidated!A2:S957,19,FALSE)="VAM",VLOOKUP(E1764,Store_VAM!B2:N273,13, FALSE),VLOOKUP(E1764,Store_SRP!B2:N110,13, FALSE)))</f>
      </c>
      <c r="AC1764" s="1">
        <f>IF(IFERROR(AB1764,TRUE)=TRUE, "-","OK")</f>
      </c>
      <c r="AD1764" s="11" t="s">
        <v>37</v>
      </c>
      <c r="AE1764" s="11" t="s">
        <v>37</v>
      </c>
      <c r="AF1764" s="1">
        <f>IF(IFERROR(VLOOKUP(E1764,Store_Showcase!B2:H144,{5}, FALSE), TRUE)=TRUE, IF(IFERROR(VLOOKUP(E1764,Store_SRP!B2:H110,{5}, FALSE), TRUE)=TRUE,VLOOKUP(E1764,Store_VAM!B2:H273,{5}, FALSE),VLOOKUP(E1764,Store_SRP!B2:H110,{5}, FALSE)), VLOOKUP(E1764,Store_Showcase!B2:H144,{5}, FALSE))</f>
      </c>
      <c r="AG1764" s="1">
        <f>IF(IFERROR(VLOOKUP(E1764,Store_Showcase!B2:H144,{6}, FALSE), TRUE)=TRUE, IF(IFERROR(VLOOKUP(E1764,Store_SRP!B2:H110,{6}, FALSE), TRUE)=TRUE,VLOOKUP(E1764,Store_VAM!B2:H273,{6}, FALSE),VLOOKUP(E1764,Store_SRP!B2:H110,{6}, FALSE)), VLOOKUP(E1764,Store_Showcase!B2:H144,{6}, FALSE))</f>
      </c>
      <c r="AH1764" s="1">
        <f>VLOOKUP(G1764,Sku_Consolidated!A2:R957,18,FALSE)</f>
      </c>
      <c r="AI1764" s="1">
        <f>VLOOKUP(G1764,Sku_Consolidated!A2:S957,19,FALSE)</f>
      </c>
      <c r="AJ1764" s="1">
        <f>VLOOKUP(G1764,Sku_Consolidated!A2:T957,20,FALSE)</f>
      </c>
    </row>
    <row r="1765" spans="1:36" x14ac:dyDescent="0.25">
      <c r="A1765" s="1">
        <v>2024</v>
      </c>
      <c r="B1765" s="1" t="s">
        <v>31</v>
      </c>
      <c r="C1765" s="1" t="s">
        <v>32</v>
      </c>
      <c r="D1765" s="1" t="s">
        <v>33</v>
      </c>
      <c r="E1765" s="9" t="s">
        <v>2388</v>
      </c>
      <c r="F1765" s="1">
        <f>IF(VLOOKUP(G1765,Sku_Consolidated!A2:S957,{19},FALSE)="SHOWCASE", VLOOKUP(E1765,Store_Showcase!B2:C144,{2}, FALSE), IF(VLOOKUP(G1765,Sku_Consolidated!A2:S957,{19},FALSE)="VAM",VLOOKUP(E1765,Store_VAM!B2:C273,{2}, FALSE),VLOOKUP(E1765,Store_SRP!B2:C110,{2}, FALSE)))</f>
      </c>
      <c r="G1765" s="1">
        <v>61755</v>
      </c>
      <c r="H1765" s="1" t="s">
        <v>86</v>
      </c>
      <c r="I1765" s="10" t="s">
        <v>1236</v>
      </c>
      <c r="J1765" s="1">
        <f>VLOOKUP(G1765,Sku_Consolidated!A2:C957, 3, FALSE)</f>
      </c>
      <c r="K1765" s="10">
        <f>IF(J1765="PACK", I1765, 0)</f>
      </c>
      <c r="L1765" s="10">
        <f>IF(J1765="KG", I1765, I1765 * VLOOKUP(G1765,Sku_Consolidated!A2:U957,21,FALSE))</f>
      </c>
      <c r="M1765" s="10" t="s">
        <v>37</v>
      </c>
      <c r="N1765" s="11" t="s">
        <v>4645</v>
      </c>
      <c r="O1765" s="10" t="s">
        <v>4646</v>
      </c>
      <c r="P1765" s="10">
        <f>N1765 - O1765</f>
      </c>
      <c r="Q1765" s="1">
        <f>VLOOKUP(G1765,Sku_Consolidated!A2:G957,7, FALSE)</f>
      </c>
      <c r="R1765" s="1">
        <f>IF(IFERROR(VLOOKUP(E1765,Store_Showcase!B2:H144,7, FALSE), TRUE)=TRUE, IF(IFERROR(VLOOKUP(E1765,Store_SRP!B2:H110,7, FALSE), TRUE)=TRUE,VLOOKUP(E1765,Store_VAM!B2:H273,7, FALSE),VLOOKUP(E1765,Store_SRP!B2:H110,7, FALSE)), VLOOKUP(E1765,Store_Showcase!B2:H144,7, FALSE))</f>
      </c>
      <c r="S1765" s="1">
        <f>IF(IFERROR(VLOOKUP(E1765,Store_Showcase!B2:I144,8, FALSE), TRUE)=TRUE, IF(IFERROR(VLOOKUP(E1765,Store_SRP!B2:I110,8, FALSE), TRUE)=TRUE,VLOOKUP(E1765,Store_VAM!B2:I273,8, FALSE),VLOOKUP(E1765,Store_SRP!B2:I110,8, FALSE)), VLOOKUP(E1765,Store_Showcase!B2:I144,8, FALSE))</f>
      </c>
      <c r="T1765" s="1">
        <f>VLOOKUP(G1765,Sku_Consolidated!A2:R957,18,FALSE)</f>
      </c>
      <c r="U1765" s="1" t="s">
        <v>4633</v>
      </c>
      <c r="V1765" s="1">
        <f>IF(VLOOKUP(G1765,Sku_Consolidated!A2:S957,19,FALSE)="SHOWCASE", VLOOKUP(E1765,Store_Showcase!B2:L144,11, FALSE), IF(VLOOKUP(G1765,Sku_Consolidated!A2:S957,19,FALSE)="VAM",VLOOKUP(E1765,Store_VAM!B2:L273,11, FALSE),VLOOKUP(E1765,Store_SRP!B2:L110,11, FALSE)))</f>
      </c>
      <c r="W1765" s="1">
        <f>VLOOKUP(G1765,Sku_Consolidated!A2:W957,11,FALSE)</f>
      </c>
      <c r="X1765" s="1">
        <f>VLOOKUP(G1765,Sku_Consolidated!A2:H957,8,FALSE)</f>
      </c>
      <c r="Y1765" s="1">
        <f>VLOOKUP(G1765,Sku_Consolidated!A2:I957,9,FALSE)</f>
      </c>
      <c r="Z1765" s="1" t="s">
        <v>41</v>
      </c>
      <c r="AA1765" s="1">
        <f>VLOOKUP(G1765,Sku_Consolidated!A2:E957,5,FALSE)</f>
      </c>
      <c r="AB1765" s="1">
        <f>IF(VLOOKUP(G1765,Sku_Consolidated!A2:S957,19,FALSE)="SHOWCASE", VLOOKUP(E1765,Store_Showcase!B2:N144,13, FALSE), IF(VLOOKUP(G1765,Sku_Consolidated!A2:S957,19,FALSE)="VAM",VLOOKUP(E1765,Store_VAM!B2:N273,13, FALSE),VLOOKUP(E1765,Store_SRP!B2:N110,13, FALSE)))</f>
      </c>
      <c r="AC1765" s="1">
        <f>IF(IFERROR(AB1765,TRUE)=TRUE, "-","OK")</f>
      </c>
      <c r="AD1765" s="11" t="s">
        <v>37</v>
      </c>
      <c r="AE1765" s="11" t="s">
        <v>37</v>
      </c>
      <c r="AF1765" s="1">
        <f>IF(IFERROR(VLOOKUP(E1765,Store_Showcase!B2:H144,{5}, FALSE), TRUE)=TRUE, IF(IFERROR(VLOOKUP(E1765,Store_SRP!B2:H110,{5}, FALSE), TRUE)=TRUE,VLOOKUP(E1765,Store_VAM!B2:H273,{5}, FALSE),VLOOKUP(E1765,Store_SRP!B2:H110,{5}, FALSE)), VLOOKUP(E1765,Store_Showcase!B2:H144,{5}, FALSE))</f>
      </c>
      <c r="AG1765" s="1">
        <f>IF(IFERROR(VLOOKUP(E1765,Store_Showcase!B2:H144,{6}, FALSE), TRUE)=TRUE, IF(IFERROR(VLOOKUP(E1765,Store_SRP!B2:H110,{6}, FALSE), TRUE)=TRUE,VLOOKUP(E1765,Store_VAM!B2:H273,{6}, FALSE),VLOOKUP(E1765,Store_SRP!B2:H110,{6}, FALSE)), VLOOKUP(E1765,Store_Showcase!B2:H144,{6}, FALSE))</f>
      </c>
      <c r="AH1765" s="1">
        <f>VLOOKUP(G1765,Sku_Consolidated!A2:R957,18,FALSE)</f>
      </c>
      <c r="AI1765" s="1">
        <f>VLOOKUP(G1765,Sku_Consolidated!A2:S957,19,FALSE)</f>
      </c>
      <c r="AJ1765" s="1">
        <f>VLOOKUP(G1765,Sku_Consolidated!A2:T957,20,FALSE)</f>
      </c>
    </row>
    <row r="1766" spans="1:36" x14ac:dyDescent="0.25">
      <c r="A1766" s="1">
        <v>2024</v>
      </c>
      <c r="B1766" s="1" t="s">
        <v>31</v>
      </c>
      <c r="C1766" s="1" t="s">
        <v>32</v>
      </c>
      <c r="D1766" s="1" t="s">
        <v>33</v>
      </c>
      <c r="E1766" s="9" t="s">
        <v>2388</v>
      </c>
      <c r="F1766" s="1">
        <f>IF(VLOOKUP(G1766,Sku_Consolidated!A2:S957,{19},FALSE)="SHOWCASE", VLOOKUP(E1766,Store_Showcase!B2:C144,{2}, FALSE), IF(VLOOKUP(G1766,Sku_Consolidated!A2:S957,{19},FALSE)="VAM",VLOOKUP(E1766,Store_VAM!B2:C273,{2}, FALSE),VLOOKUP(E1766,Store_SRP!B2:C110,{2}, FALSE)))</f>
      </c>
      <c r="G1766" s="1">
        <v>61758</v>
      </c>
      <c r="H1766" s="1" t="s">
        <v>90</v>
      </c>
      <c r="I1766" s="10" t="s">
        <v>691</v>
      </c>
      <c r="J1766" s="1">
        <f>VLOOKUP(G1766,Sku_Consolidated!A2:C957, 3, FALSE)</f>
      </c>
      <c r="K1766" s="10">
        <f>IF(J1766="PACK", I1766, 0)</f>
      </c>
      <c r="L1766" s="10">
        <f>IF(J1766="KG", I1766, I1766 * VLOOKUP(G1766,Sku_Consolidated!A2:U957,21,FALSE))</f>
      </c>
      <c r="M1766" s="10" t="s">
        <v>37</v>
      </c>
      <c r="N1766" s="11" t="s">
        <v>4647</v>
      </c>
      <c r="O1766" s="10" t="s">
        <v>4648</v>
      </c>
      <c r="P1766" s="10">
        <f>N1766 - O1766</f>
      </c>
      <c r="Q1766" s="1">
        <f>VLOOKUP(G1766,Sku_Consolidated!A2:G957,7, FALSE)</f>
      </c>
      <c r="R1766" s="1">
        <f>IF(IFERROR(VLOOKUP(E1766,Store_Showcase!B2:H144,7, FALSE), TRUE)=TRUE, IF(IFERROR(VLOOKUP(E1766,Store_SRP!B2:H110,7, FALSE), TRUE)=TRUE,VLOOKUP(E1766,Store_VAM!B2:H273,7, FALSE),VLOOKUP(E1766,Store_SRP!B2:H110,7, FALSE)), VLOOKUP(E1766,Store_Showcase!B2:H144,7, FALSE))</f>
      </c>
      <c r="S1766" s="1">
        <f>IF(IFERROR(VLOOKUP(E1766,Store_Showcase!B2:I144,8, FALSE), TRUE)=TRUE, IF(IFERROR(VLOOKUP(E1766,Store_SRP!B2:I110,8, FALSE), TRUE)=TRUE,VLOOKUP(E1766,Store_VAM!B2:I273,8, FALSE),VLOOKUP(E1766,Store_SRP!B2:I110,8, FALSE)), VLOOKUP(E1766,Store_Showcase!B2:I144,8, FALSE))</f>
      </c>
      <c r="T1766" s="1">
        <f>VLOOKUP(G1766,Sku_Consolidated!A2:R957,18,FALSE)</f>
      </c>
      <c r="U1766" s="1" t="s">
        <v>4633</v>
      </c>
      <c r="V1766" s="1">
        <f>IF(VLOOKUP(G1766,Sku_Consolidated!A2:S957,19,FALSE)="SHOWCASE", VLOOKUP(E1766,Store_Showcase!B2:L144,11, FALSE), IF(VLOOKUP(G1766,Sku_Consolidated!A2:S957,19,FALSE)="VAM",VLOOKUP(E1766,Store_VAM!B2:L273,11, FALSE),VLOOKUP(E1766,Store_SRP!B2:L110,11, FALSE)))</f>
      </c>
      <c r="W1766" s="1">
        <f>VLOOKUP(G1766,Sku_Consolidated!A2:W957,11,FALSE)</f>
      </c>
      <c r="X1766" s="1">
        <f>VLOOKUP(G1766,Sku_Consolidated!A2:H957,8,FALSE)</f>
      </c>
      <c r="Y1766" s="1">
        <f>VLOOKUP(G1766,Sku_Consolidated!A2:I957,9,FALSE)</f>
      </c>
      <c r="Z1766" s="1" t="s">
        <v>41</v>
      </c>
      <c r="AA1766" s="1">
        <f>VLOOKUP(G1766,Sku_Consolidated!A2:E957,5,FALSE)</f>
      </c>
      <c r="AB1766" s="1">
        <f>IF(VLOOKUP(G1766,Sku_Consolidated!A2:S957,19,FALSE)="SHOWCASE", VLOOKUP(E1766,Store_Showcase!B2:N144,13, FALSE), IF(VLOOKUP(G1766,Sku_Consolidated!A2:S957,19,FALSE)="VAM",VLOOKUP(E1766,Store_VAM!B2:N273,13, FALSE),VLOOKUP(E1766,Store_SRP!B2:N110,13, FALSE)))</f>
      </c>
      <c r="AC1766" s="1">
        <f>IF(IFERROR(AB1766,TRUE)=TRUE, "-","OK")</f>
      </c>
      <c r="AD1766" s="11" t="s">
        <v>37</v>
      </c>
      <c r="AE1766" s="11" t="s">
        <v>37</v>
      </c>
      <c r="AF1766" s="1">
        <f>IF(IFERROR(VLOOKUP(E1766,Store_Showcase!B2:H144,{5}, FALSE), TRUE)=TRUE, IF(IFERROR(VLOOKUP(E1766,Store_SRP!B2:H110,{5}, FALSE), TRUE)=TRUE,VLOOKUP(E1766,Store_VAM!B2:H273,{5}, FALSE),VLOOKUP(E1766,Store_SRP!B2:H110,{5}, FALSE)), VLOOKUP(E1766,Store_Showcase!B2:H144,{5}, FALSE))</f>
      </c>
      <c r="AG1766" s="1">
        <f>IF(IFERROR(VLOOKUP(E1766,Store_Showcase!B2:H144,{6}, FALSE), TRUE)=TRUE, IF(IFERROR(VLOOKUP(E1766,Store_SRP!B2:H110,{6}, FALSE), TRUE)=TRUE,VLOOKUP(E1766,Store_VAM!B2:H273,{6}, FALSE),VLOOKUP(E1766,Store_SRP!B2:H110,{6}, FALSE)), VLOOKUP(E1766,Store_Showcase!B2:H144,{6}, FALSE))</f>
      </c>
      <c r="AH1766" s="1">
        <f>VLOOKUP(G1766,Sku_Consolidated!A2:R957,18,FALSE)</f>
      </c>
      <c r="AI1766" s="1">
        <f>VLOOKUP(G1766,Sku_Consolidated!A2:S957,19,FALSE)</f>
      </c>
      <c r="AJ1766" s="1">
        <f>VLOOKUP(G1766,Sku_Consolidated!A2:T957,20,FALSE)</f>
      </c>
    </row>
    <row r="1767" spans="1:36" x14ac:dyDescent="0.25">
      <c r="A1767" s="1">
        <v>2024</v>
      </c>
      <c r="B1767" s="1" t="s">
        <v>31</v>
      </c>
      <c r="C1767" s="1" t="s">
        <v>32</v>
      </c>
      <c r="D1767" s="1" t="s">
        <v>33</v>
      </c>
      <c r="E1767" s="9" t="s">
        <v>2388</v>
      </c>
      <c r="F1767" s="1">
        <f>IF(VLOOKUP(G1767,Sku_Consolidated!A2:S957,{19},FALSE)="SHOWCASE", VLOOKUP(E1767,Store_Showcase!B2:C144,{2}, FALSE), IF(VLOOKUP(G1767,Sku_Consolidated!A2:S957,{19},FALSE)="VAM",VLOOKUP(E1767,Store_VAM!B2:C273,{2}, FALSE),VLOOKUP(E1767,Store_SRP!B2:C110,{2}, FALSE)))</f>
      </c>
      <c r="G1767" s="1">
        <v>61759</v>
      </c>
      <c r="H1767" s="1" t="s">
        <v>94</v>
      </c>
      <c r="I1767" s="10" t="s">
        <v>4149</v>
      </c>
      <c r="J1767" s="1">
        <f>VLOOKUP(G1767,Sku_Consolidated!A2:C957, 3, FALSE)</f>
      </c>
      <c r="K1767" s="10">
        <f>IF(J1767="PACK", I1767, 0)</f>
      </c>
      <c r="L1767" s="10">
        <f>IF(J1767="KG", I1767, I1767 * VLOOKUP(G1767,Sku_Consolidated!A2:U957,21,FALSE))</f>
      </c>
      <c r="M1767" s="10" t="s">
        <v>37</v>
      </c>
      <c r="N1767" s="11" t="s">
        <v>4649</v>
      </c>
      <c r="O1767" s="10" t="s">
        <v>4650</v>
      </c>
      <c r="P1767" s="10">
        <f>N1767 - O1767</f>
      </c>
      <c r="Q1767" s="1">
        <f>VLOOKUP(G1767,Sku_Consolidated!A2:G957,7, FALSE)</f>
      </c>
      <c r="R1767" s="1">
        <f>IF(IFERROR(VLOOKUP(E1767,Store_Showcase!B2:H144,7, FALSE), TRUE)=TRUE, IF(IFERROR(VLOOKUP(E1767,Store_SRP!B2:H110,7, FALSE), TRUE)=TRUE,VLOOKUP(E1767,Store_VAM!B2:H273,7, FALSE),VLOOKUP(E1767,Store_SRP!B2:H110,7, FALSE)), VLOOKUP(E1767,Store_Showcase!B2:H144,7, FALSE))</f>
      </c>
      <c r="S1767" s="1">
        <f>IF(IFERROR(VLOOKUP(E1767,Store_Showcase!B2:I144,8, FALSE), TRUE)=TRUE, IF(IFERROR(VLOOKUP(E1767,Store_SRP!B2:I110,8, FALSE), TRUE)=TRUE,VLOOKUP(E1767,Store_VAM!B2:I273,8, FALSE),VLOOKUP(E1767,Store_SRP!B2:I110,8, FALSE)), VLOOKUP(E1767,Store_Showcase!B2:I144,8, FALSE))</f>
      </c>
      <c r="T1767" s="1">
        <f>VLOOKUP(G1767,Sku_Consolidated!A2:R957,18,FALSE)</f>
      </c>
      <c r="U1767" s="1" t="s">
        <v>4633</v>
      </c>
      <c r="V1767" s="1">
        <f>IF(VLOOKUP(G1767,Sku_Consolidated!A2:S957,19,FALSE)="SHOWCASE", VLOOKUP(E1767,Store_Showcase!B2:L144,11, FALSE), IF(VLOOKUP(G1767,Sku_Consolidated!A2:S957,19,FALSE)="VAM",VLOOKUP(E1767,Store_VAM!B2:L273,11, FALSE),VLOOKUP(E1767,Store_SRP!B2:L110,11, FALSE)))</f>
      </c>
      <c r="W1767" s="1">
        <f>VLOOKUP(G1767,Sku_Consolidated!A2:W957,11,FALSE)</f>
      </c>
      <c r="X1767" s="1">
        <f>VLOOKUP(G1767,Sku_Consolidated!A2:H957,8,FALSE)</f>
      </c>
      <c r="Y1767" s="1">
        <f>VLOOKUP(G1767,Sku_Consolidated!A2:I957,9,FALSE)</f>
      </c>
      <c r="Z1767" s="1" t="s">
        <v>41</v>
      </c>
      <c r="AA1767" s="1">
        <f>VLOOKUP(G1767,Sku_Consolidated!A2:E957,5,FALSE)</f>
      </c>
      <c r="AB1767" s="1">
        <f>IF(VLOOKUP(G1767,Sku_Consolidated!A2:S957,19,FALSE)="SHOWCASE", VLOOKUP(E1767,Store_Showcase!B2:N144,13, FALSE), IF(VLOOKUP(G1767,Sku_Consolidated!A2:S957,19,FALSE)="VAM",VLOOKUP(E1767,Store_VAM!B2:N273,13, FALSE),VLOOKUP(E1767,Store_SRP!B2:N110,13, FALSE)))</f>
      </c>
      <c r="AC1767" s="1">
        <f>IF(IFERROR(AB1767,TRUE)=TRUE, "-","OK")</f>
      </c>
      <c r="AD1767" s="11" t="s">
        <v>37</v>
      </c>
      <c r="AE1767" s="11" t="s">
        <v>37</v>
      </c>
      <c r="AF1767" s="1">
        <f>IF(IFERROR(VLOOKUP(E1767,Store_Showcase!B2:H144,{5}, FALSE), TRUE)=TRUE, IF(IFERROR(VLOOKUP(E1767,Store_SRP!B2:H110,{5}, FALSE), TRUE)=TRUE,VLOOKUP(E1767,Store_VAM!B2:H273,{5}, FALSE),VLOOKUP(E1767,Store_SRP!B2:H110,{5}, FALSE)), VLOOKUP(E1767,Store_Showcase!B2:H144,{5}, FALSE))</f>
      </c>
      <c r="AG1767" s="1">
        <f>IF(IFERROR(VLOOKUP(E1767,Store_Showcase!B2:H144,{6}, FALSE), TRUE)=TRUE, IF(IFERROR(VLOOKUP(E1767,Store_SRP!B2:H110,{6}, FALSE), TRUE)=TRUE,VLOOKUP(E1767,Store_VAM!B2:H273,{6}, FALSE),VLOOKUP(E1767,Store_SRP!B2:H110,{6}, FALSE)), VLOOKUP(E1767,Store_Showcase!B2:H144,{6}, FALSE))</f>
      </c>
      <c r="AH1767" s="1">
        <f>VLOOKUP(G1767,Sku_Consolidated!A2:R957,18,FALSE)</f>
      </c>
      <c r="AI1767" s="1">
        <f>VLOOKUP(G1767,Sku_Consolidated!A2:S957,19,FALSE)</f>
      </c>
      <c r="AJ1767" s="1">
        <f>VLOOKUP(G1767,Sku_Consolidated!A2:T957,20,FALSE)</f>
      </c>
    </row>
    <row r="1768" spans="1:36" x14ac:dyDescent="0.25">
      <c r="A1768" s="1">
        <v>2024</v>
      </c>
      <c r="B1768" s="1" t="s">
        <v>31</v>
      </c>
      <c r="C1768" s="1" t="s">
        <v>32</v>
      </c>
      <c r="D1768" s="1" t="s">
        <v>33</v>
      </c>
      <c r="E1768" s="9" t="s">
        <v>2388</v>
      </c>
      <c r="F1768" s="1">
        <f>IF(VLOOKUP(G1768,Sku_Consolidated!A2:S957,{19},FALSE)="SHOWCASE", VLOOKUP(E1768,Store_Showcase!B2:C144,{2}, FALSE), IF(VLOOKUP(G1768,Sku_Consolidated!A2:S957,{19},FALSE)="VAM",VLOOKUP(E1768,Store_VAM!B2:C273,{2}, FALSE),VLOOKUP(E1768,Store_SRP!B2:C110,{2}, FALSE)))</f>
      </c>
      <c r="G1768" s="1">
        <v>61781</v>
      </c>
      <c r="H1768" s="1" t="s">
        <v>102</v>
      </c>
      <c r="I1768" s="10" t="s">
        <v>4651</v>
      </c>
      <c r="J1768" s="1">
        <f>VLOOKUP(G1768,Sku_Consolidated!A2:C957, 3, FALSE)</f>
      </c>
      <c r="K1768" s="10">
        <f>IF(J1768="PACK", I1768, 0)</f>
      </c>
      <c r="L1768" s="10">
        <f>IF(J1768="KG", I1768, I1768 * VLOOKUP(G1768,Sku_Consolidated!A2:U957,21,FALSE))</f>
      </c>
      <c r="M1768" s="10" t="s">
        <v>37</v>
      </c>
      <c r="N1768" s="11" t="s">
        <v>4652</v>
      </c>
      <c r="O1768" s="10" t="s">
        <v>4653</v>
      </c>
      <c r="P1768" s="10">
        <f>N1768 - O1768</f>
      </c>
      <c r="Q1768" s="1">
        <f>VLOOKUP(G1768,Sku_Consolidated!A2:G957,7, FALSE)</f>
      </c>
      <c r="R1768" s="1">
        <f>IF(IFERROR(VLOOKUP(E1768,Store_Showcase!B2:H144,7, FALSE), TRUE)=TRUE, IF(IFERROR(VLOOKUP(E1768,Store_SRP!B2:H110,7, FALSE), TRUE)=TRUE,VLOOKUP(E1768,Store_VAM!B2:H273,7, FALSE),VLOOKUP(E1768,Store_SRP!B2:H110,7, FALSE)), VLOOKUP(E1768,Store_Showcase!B2:H144,7, FALSE))</f>
      </c>
      <c r="S1768" s="1">
        <f>IF(IFERROR(VLOOKUP(E1768,Store_Showcase!B2:I144,8, FALSE), TRUE)=TRUE, IF(IFERROR(VLOOKUP(E1768,Store_SRP!B2:I110,8, FALSE), TRUE)=TRUE,VLOOKUP(E1768,Store_VAM!B2:I273,8, FALSE),VLOOKUP(E1768,Store_SRP!B2:I110,8, FALSE)), VLOOKUP(E1768,Store_Showcase!B2:I144,8, FALSE))</f>
      </c>
      <c r="T1768" s="1">
        <f>VLOOKUP(G1768,Sku_Consolidated!A2:R957,18,FALSE)</f>
      </c>
      <c r="U1768" s="1" t="s">
        <v>4633</v>
      </c>
      <c r="V1768" s="1">
        <f>IF(VLOOKUP(G1768,Sku_Consolidated!A2:S957,19,FALSE)="SHOWCASE", VLOOKUP(E1768,Store_Showcase!B2:L144,11, FALSE), IF(VLOOKUP(G1768,Sku_Consolidated!A2:S957,19,FALSE)="VAM",VLOOKUP(E1768,Store_VAM!B2:L273,11, FALSE),VLOOKUP(E1768,Store_SRP!B2:L110,11, FALSE)))</f>
      </c>
      <c r="W1768" s="1">
        <f>VLOOKUP(G1768,Sku_Consolidated!A2:W957,11,FALSE)</f>
      </c>
      <c r="X1768" s="1">
        <f>VLOOKUP(G1768,Sku_Consolidated!A2:H957,8,FALSE)</f>
      </c>
      <c r="Y1768" s="1">
        <f>VLOOKUP(G1768,Sku_Consolidated!A2:I957,9,FALSE)</f>
      </c>
      <c r="Z1768" s="1" t="s">
        <v>41</v>
      </c>
      <c r="AA1768" s="1">
        <f>VLOOKUP(G1768,Sku_Consolidated!A2:E957,5,FALSE)</f>
      </c>
      <c r="AB1768" s="1">
        <f>IF(VLOOKUP(G1768,Sku_Consolidated!A2:S957,19,FALSE)="SHOWCASE", VLOOKUP(E1768,Store_Showcase!B2:N144,13, FALSE), IF(VLOOKUP(G1768,Sku_Consolidated!A2:S957,19,FALSE)="VAM",VLOOKUP(E1768,Store_VAM!B2:N273,13, FALSE),VLOOKUP(E1768,Store_SRP!B2:N110,13, FALSE)))</f>
      </c>
      <c r="AC1768" s="1">
        <f>IF(IFERROR(AB1768,TRUE)=TRUE, "-","OK")</f>
      </c>
      <c r="AD1768" s="11" t="s">
        <v>37</v>
      </c>
      <c r="AE1768" s="11" t="s">
        <v>37</v>
      </c>
      <c r="AF1768" s="1">
        <f>IF(IFERROR(VLOOKUP(E1768,Store_Showcase!B2:H144,{5}, FALSE), TRUE)=TRUE, IF(IFERROR(VLOOKUP(E1768,Store_SRP!B2:H110,{5}, FALSE), TRUE)=TRUE,VLOOKUP(E1768,Store_VAM!B2:H273,{5}, FALSE),VLOOKUP(E1768,Store_SRP!B2:H110,{5}, FALSE)), VLOOKUP(E1768,Store_Showcase!B2:H144,{5}, FALSE))</f>
      </c>
      <c r="AG1768" s="1">
        <f>IF(IFERROR(VLOOKUP(E1768,Store_Showcase!B2:H144,{6}, FALSE), TRUE)=TRUE, IF(IFERROR(VLOOKUP(E1768,Store_SRP!B2:H110,{6}, FALSE), TRUE)=TRUE,VLOOKUP(E1768,Store_VAM!B2:H273,{6}, FALSE),VLOOKUP(E1768,Store_SRP!B2:H110,{6}, FALSE)), VLOOKUP(E1768,Store_Showcase!B2:H144,{6}, FALSE))</f>
      </c>
      <c r="AH1768" s="1">
        <f>VLOOKUP(G1768,Sku_Consolidated!A2:R957,18,FALSE)</f>
      </c>
      <c r="AI1768" s="1">
        <f>VLOOKUP(G1768,Sku_Consolidated!A2:S957,19,FALSE)</f>
      </c>
      <c r="AJ1768" s="1">
        <f>VLOOKUP(G1768,Sku_Consolidated!A2:T957,20,FALSE)</f>
      </c>
    </row>
    <row r="1769" spans="1:36" x14ac:dyDescent="0.25">
      <c r="A1769" s="1">
        <v>2024</v>
      </c>
      <c r="B1769" s="1" t="s">
        <v>31</v>
      </c>
      <c r="C1769" s="1" t="s">
        <v>32</v>
      </c>
      <c r="D1769" s="1" t="s">
        <v>33</v>
      </c>
      <c r="E1769" s="9" t="s">
        <v>2388</v>
      </c>
      <c r="F1769" s="1">
        <f>IF(VLOOKUP(G1769,Sku_Consolidated!A2:S957,{19},FALSE)="SHOWCASE", VLOOKUP(E1769,Store_Showcase!B2:C144,{2}, FALSE), IF(VLOOKUP(G1769,Sku_Consolidated!A2:S957,{19},FALSE)="VAM",VLOOKUP(E1769,Store_VAM!B2:C273,{2}, FALSE),VLOOKUP(E1769,Store_SRP!B2:C110,{2}, FALSE)))</f>
      </c>
      <c r="G1769" s="1">
        <v>61820</v>
      </c>
      <c r="H1769" s="1" t="s">
        <v>114</v>
      </c>
      <c r="I1769" s="10" t="s">
        <v>107</v>
      </c>
      <c r="J1769" s="1">
        <f>VLOOKUP(G1769,Sku_Consolidated!A2:C957, 3, FALSE)</f>
      </c>
      <c r="K1769" s="10">
        <f>IF(J1769="PACK", I1769, 0)</f>
      </c>
      <c r="L1769" s="10">
        <f>IF(J1769="KG", I1769, I1769 * VLOOKUP(G1769,Sku_Consolidated!A2:U957,21,FALSE))</f>
      </c>
      <c r="M1769" s="10" t="s">
        <v>37</v>
      </c>
      <c r="N1769" s="11" t="s">
        <v>4654</v>
      </c>
      <c r="O1769" s="10" t="s">
        <v>4655</v>
      </c>
      <c r="P1769" s="10">
        <f>N1769 - O1769</f>
      </c>
      <c r="Q1769" s="1">
        <f>VLOOKUP(G1769,Sku_Consolidated!A2:G957,7, FALSE)</f>
      </c>
      <c r="R1769" s="1">
        <f>IF(IFERROR(VLOOKUP(E1769,Store_Showcase!B2:H144,7, FALSE), TRUE)=TRUE, IF(IFERROR(VLOOKUP(E1769,Store_SRP!B2:H110,7, FALSE), TRUE)=TRUE,VLOOKUP(E1769,Store_VAM!B2:H273,7, FALSE),VLOOKUP(E1769,Store_SRP!B2:H110,7, FALSE)), VLOOKUP(E1769,Store_Showcase!B2:H144,7, FALSE))</f>
      </c>
      <c r="S1769" s="1">
        <f>IF(IFERROR(VLOOKUP(E1769,Store_Showcase!B2:I144,8, FALSE), TRUE)=TRUE, IF(IFERROR(VLOOKUP(E1769,Store_SRP!B2:I110,8, FALSE), TRUE)=TRUE,VLOOKUP(E1769,Store_VAM!B2:I273,8, FALSE),VLOOKUP(E1769,Store_SRP!B2:I110,8, FALSE)), VLOOKUP(E1769,Store_Showcase!B2:I144,8, FALSE))</f>
      </c>
      <c r="T1769" s="1">
        <f>VLOOKUP(G1769,Sku_Consolidated!A2:R957,18,FALSE)</f>
      </c>
      <c r="U1769" s="1" t="s">
        <v>4633</v>
      </c>
      <c r="V1769" s="1">
        <f>IF(VLOOKUP(G1769,Sku_Consolidated!A2:S957,19,FALSE)="SHOWCASE", VLOOKUP(E1769,Store_Showcase!B2:L144,11, FALSE), IF(VLOOKUP(G1769,Sku_Consolidated!A2:S957,19,FALSE)="VAM",VLOOKUP(E1769,Store_VAM!B2:L273,11, FALSE),VLOOKUP(E1769,Store_SRP!B2:L110,11, FALSE)))</f>
      </c>
      <c r="W1769" s="1">
        <f>VLOOKUP(G1769,Sku_Consolidated!A2:W957,11,FALSE)</f>
      </c>
      <c r="X1769" s="1">
        <f>VLOOKUP(G1769,Sku_Consolidated!A2:H957,8,FALSE)</f>
      </c>
      <c r="Y1769" s="1">
        <f>VLOOKUP(G1769,Sku_Consolidated!A2:I957,9,FALSE)</f>
      </c>
      <c r="Z1769" s="1" t="s">
        <v>41</v>
      </c>
      <c r="AA1769" s="1">
        <f>VLOOKUP(G1769,Sku_Consolidated!A2:E957,5,FALSE)</f>
      </c>
      <c r="AB1769" s="1">
        <f>IF(VLOOKUP(G1769,Sku_Consolidated!A2:S957,19,FALSE)="SHOWCASE", VLOOKUP(E1769,Store_Showcase!B2:N144,13, FALSE), IF(VLOOKUP(G1769,Sku_Consolidated!A2:S957,19,FALSE)="VAM",VLOOKUP(E1769,Store_VAM!B2:N273,13, FALSE),VLOOKUP(E1769,Store_SRP!B2:N110,13, FALSE)))</f>
      </c>
      <c r="AC1769" s="1">
        <f>IF(IFERROR(AB1769,TRUE)=TRUE, "-","OK")</f>
      </c>
      <c r="AD1769" s="11" t="s">
        <v>37</v>
      </c>
      <c r="AE1769" s="11" t="s">
        <v>37</v>
      </c>
      <c r="AF1769" s="1">
        <f>IF(IFERROR(VLOOKUP(E1769,Store_Showcase!B2:H144,{5}, FALSE), TRUE)=TRUE, IF(IFERROR(VLOOKUP(E1769,Store_SRP!B2:H110,{5}, FALSE), TRUE)=TRUE,VLOOKUP(E1769,Store_VAM!B2:H273,{5}, FALSE),VLOOKUP(E1769,Store_SRP!B2:H110,{5}, FALSE)), VLOOKUP(E1769,Store_Showcase!B2:H144,{5}, FALSE))</f>
      </c>
      <c r="AG1769" s="1">
        <f>IF(IFERROR(VLOOKUP(E1769,Store_Showcase!B2:H144,{6}, FALSE), TRUE)=TRUE, IF(IFERROR(VLOOKUP(E1769,Store_SRP!B2:H110,{6}, FALSE), TRUE)=TRUE,VLOOKUP(E1769,Store_VAM!B2:H273,{6}, FALSE),VLOOKUP(E1769,Store_SRP!B2:H110,{6}, FALSE)), VLOOKUP(E1769,Store_Showcase!B2:H144,{6}, FALSE))</f>
      </c>
      <c r="AH1769" s="1">
        <f>VLOOKUP(G1769,Sku_Consolidated!A2:R957,18,FALSE)</f>
      </c>
      <c r="AI1769" s="1">
        <f>VLOOKUP(G1769,Sku_Consolidated!A2:S957,19,FALSE)</f>
      </c>
      <c r="AJ1769" s="1">
        <f>VLOOKUP(G1769,Sku_Consolidated!A2:T957,20,FALSE)</f>
      </c>
    </row>
    <row r="1770" spans="1:36" x14ac:dyDescent="0.25">
      <c r="A1770" s="1">
        <v>2024</v>
      </c>
      <c r="B1770" s="1" t="s">
        <v>31</v>
      </c>
      <c r="C1770" s="1" t="s">
        <v>32</v>
      </c>
      <c r="D1770" s="1" t="s">
        <v>33</v>
      </c>
      <c r="E1770" s="9" t="s">
        <v>2388</v>
      </c>
      <c r="F1770" s="1">
        <f>IF(VLOOKUP(G1770,Sku_Consolidated!A2:S957,{19},FALSE)="SHOWCASE", VLOOKUP(E1770,Store_Showcase!B2:C144,{2}, FALSE), IF(VLOOKUP(G1770,Sku_Consolidated!A2:S957,{19},FALSE)="VAM",VLOOKUP(E1770,Store_VAM!B2:C273,{2}, FALSE),VLOOKUP(E1770,Store_SRP!B2:C110,{2}, FALSE)))</f>
      </c>
      <c r="G1770" s="1">
        <v>61835</v>
      </c>
      <c r="H1770" s="1" t="s">
        <v>680</v>
      </c>
      <c r="I1770" s="10" t="s">
        <v>3962</v>
      </c>
      <c r="J1770" s="1">
        <f>VLOOKUP(G1770,Sku_Consolidated!A2:C957, 3, FALSE)</f>
      </c>
      <c r="K1770" s="10">
        <f>IF(J1770="PACK", I1770, 0)</f>
      </c>
      <c r="L1770" s="10">
        <f>IF(J1770="KG", I1770, I1770 * VLOOKUP(G1770,Sku_Consolidated!A2:U957,21,FALSE))</f>
      </c>
      <c r="M1770" s="10" t="s">
        <v>37</v>
      </c>
      <c r="N1770" s="11" t="s">
        <v>4656</v>
      </c>
      <c r="O1770" s="10" t="s">
        <v>4657</v>
      </c>
      <c r="P1770" s="10">
        <f>N1770 - O1770</f>
      </c>
      <c r="Q1770" s="1">
        <f>VLOOKUP(G1770,Sku_Consolidated!A2:G957,7, FALSE)</f>
      </c>
      <c r="R1770" s="1">
        <f>IF(IFERROR(VLOOKUP(E1770,Store_Showcase!B2:H144,7, FALSE), TRUE)=TRUE, IF(IFERROR(VLOOKUP(E1770,Store_SRP!B2:H110,7, FALSE), TRUE)=TRUE,VLOOKUP(E1770,Store_VAM!B2:H273,7, FALSE),VLOOKUP(E1770,Store_SRP!B2:H110,7, FALSE)), VLOOKUP(E1770,Store_Showcase!B2:H144,7, FALSE))</f>
      </c>
      <c r="S1770" s="1">
        <f>IF(IFERROR(VLOOKUP(E1770,Store_Showcase!B2:I144,8, FALSE), TRUE)=TRUE, IF(IFERROR(VLOOKUP(E1770,Store_SRP!B2:I110,8, FALSE), TRUE)=TRUE,VLOOKUP(E1770,Store_VAM!B2:I273,8, FALSE),VLOOKUP(E1770,Store_SRP!B2:I110,8, FALSE)), VLOOKUP(E1770,Store_Showcase!B2:I144,8, FALSE))</f>
      </c>
      <c r="T1770" s="1">
        <f>VLOOKUP(G1770,Sku_Consolidated!A2:R957,18,FALSE)</f>
      </c>
      <c r="U1770" s="1" t="s">
        <v>4633</v>
      </c>
      <c r="V1770" s="1">
        <f>IF(VLOOKUP(G1770,Sku_Consolidated!A2:S957,19,FALSE)="SHOWCASE", VLOOKUP(E1770,Store_Showcase!B2:L144,11, FALSE), IF(VLOOKUP(G1770,Sku_Consolidated!A2:S957,19,FALSE)="VAM",VLOOKUP(E1770,Store_VAM!B2:L273,11, FALSE),VLOOKUP(E1770,Store_SRP!B2:L110,11, FALSE)))</f>
      </c>
      <c r="W1770" s="1">
        <f>VLOOKUP(G1770,Sku_Consolidated!A2:W957,11,FALSE)</f>
      </c>
      <c r="X1770" s="1">
        <f>VLOOKUP(G1770,Sku_Consolidated!A2:H957,8,FALSE)</f>
      </c>
      <c r="Y1770" s="1">
        <f>VLOOKUP(G1770,Sku_Consolidated!A2:I957,9,FALSE)</f>
      </c>
      <c r="Z1770" s="1" t="s">
        <v>41</v>
      </c>
      <c r="AA1770" s="1">
        <f>VLOOKUP(G1770,Sku_Consolidated!A2:E957,5,FALSE)</f>
      </c>
      <c r="AB1770" s="1">
        <f>IF(VLOOKUP(G1770,Sku_Consolidated!A2:S957,19,FALSE)="SHOWCASE", VLOOKUP(E1770,Store_Showcase!B2:N144,13, FALSE), IF(VLOOKUP(G1770,Sku_Consolidated!A2:S957,19,FALSE)="VAM",VLOOKUP(E1770,Store_VAM!B2:N273,13, FALSE),VLOOKUP(E1770,Store_SRP!B2:N110,13, FALSE)))</f>
      </c>
      <c r="AC1770" s="1">
        <f>IF(IFERROR(AB1770,TRUE)=TRUE, "-","OK")</f>
      </c>
      <c r="AD1770" s="11" t="s">
        <v>37</v>
      </c>
      <c r="AE1770" s="11" t="s">
        <v>37</v>
      </c>
      <c r="AF1770" s="1">
        <f>IF(IFERROR(VLOOKUP(E1770,Store_Showcase!B2:H144,{5}, FALSE), TRUE)=TRUE, IF(IFERROR(VLOOKUP(E1770,Store_SRP!B2:H110,{5}, FALSE), TRUE)=TRUE,VLOOKUP(E1770,Store_VAM!B2:H273,{5}, FALSE),VLOOKUP(E1770,Store_SRP!B2:H110,{5}, FALSE)), VLOOKUP(E1770,Store_Showcase!B2:H144,{5}, FALSE))</f>
      </c>
      <c r="AG1770" s="1">
        <f>IF(IFERROR(VLOOKUP(E1770,Store_Showcase!B2:H144,{6}, FALSE), TRUE)=TRUE, IF(IFERROR(VLOOKUP(E1770,Store_SRP!B2:H110,{6}, FALSE), TRUE)=TRUE,VLOOKUP(E1770,Store_VAM!B2:H273,{6}, FALSE),VLOOKUP(E1770,Store_SRP!B2:H110,{6}, FALSE)), VLOOKUP(E1770,Store_Showcase!B2:H144,{6}, FALSE))</f>
      </c>
      <c r="AH1770" s="1">
        <f>VLOOKUP(G1770,Sku_Consolidated!A2:R957,18,FALSE)</f>
      </c>
      <c r="AI1770" s="1">
        <f>VLOOKUP(G1770,Sku_Consolidated!A2:S957,19,FALSE)</f>
      </c>
      <c r="AJ1770" s="1">
        <f>VLOOKUP(G1770,Sku_Consolidated!A2:T957,20,FALSE)</f>
      </c>
    </row>
    <row r="1771" spans="1:36" x14ac:dyDescent="0.25">
      <c r="A1771" s="1">
        <v>2024</v>
      </c>
      <c r="B1771" s="1" t="s">
        <v>31</v>
      </c>
      <c r="C1771" s="1" t="s">
        <v>32</v>
      </c>
      <c r="D1771" s="1" t="s">
        <v>33</v>
      </c>
      <c r="E1771" s="9" t="s">
        <v>2388</v>
      </c>
      <c r="F1771" s="1">
        <f>IF(VLOOKUP(G1771,Sku_Consolidated!A2:S957,{19},FALSE)="SHOWCASE", VLOOKUP(E1771,Store_Showcase!B2:C144,{2}, FALSE), IF(VLOOKUP(G1771,Sku_Consolidated!A2:S957,{19},FALSE)="VAM",VLOOKUP(E1771,Store_VAM!B2:C273,{2}, FALSE),VLOOKUP(E1771,Store_SRP!B2:C110,{2}, FALSE)))</f>
      </c>
      <c r="G1771" s="1">
        <v>61842</v>
      </c>
      <c r="H1771" s="1" t="s">
        <v>126</v>
      </c>
      <c r="I1771" s="10" t="s">
        <v>726</v>
      </c>
      <c r="J1771" s="1">
        <f>VLOOKUP(G1771,Sku_Consolidated!A2:C957, 3, FALSE)</f>
      </c>
      <c r="K1771" s="10">
        <f>IF(J1771="PACK", I1771, 0)</f>
      </c>
      <c r="L1771" s="10">
        <f>IF(J1771="KG", I1771, I1771 * VLOOKUP(G1771,Sku_Consolidated!A2:U957,21,FALSE))</f>
      </c>
      <c r="M1771" s="10" t="s">
        <v>37</v>
      </c>
      <c r="N1771" s="11" t="s">
        <v>4658</v>
      </c>
      <c r="O1771" s="10" t="s">
        <v>4659</v>
      </c>
      <c r="P1771" s="10">
        <f>N1771 - O1771</f>
      </c>
      <c r="Q1771" s="1">
        <f>VLOOKUP(G1771,Sku_Consolidated!A2:G957,7, FALSE)</f>
      </c>
      <c r="R1771" s="1">
        <f>IF(IFERROR(VLOOKUP(E1771,Store_Showcase!B2:H144,7, FALSE), TRUE)=TRUE, IF(IFERROR(VLOOKUP(E1771,Store_SRP!B2:H110,7, FALSE), TRUE)=TRUE,VLOOKUP(E1771,Store_VAM!B2:H273,7, FALSE),VLOOKUP(E1771,Store_SRP!B2:H110,7, FALSE)), VLOOKUP(E1771,Store_Showcase!B2:H144,7, FALSE))</f>
      </c>
      <c r="S1771" s="1">
        <f>IF(IFERROR(VLOOKUP(E1771,Store_Showcase!B2:I144,8, FALSE), TRUE)=TRUE, IF(IFERROR(VLOOKUP(E1771,Store_SRP!B2:I110,8, FALSE), TRUE)=TRUE,VLOOKUP(E1771,Store_VAM!B2:I273,8, FALSE),VLOOKUP(E1771,Store_SRP!B2:I110,8, FALSE)), VLOOKUP(E1771,Store_Showcase!B2:I144,8, FALSE))</f>
      </c>
      <c r="T1771" s="1">
        <f>VLOOKUP(G1771,Sku_Consolidated!A2:R957,18,FALSE)</f>
      </c>
      <c r="U1771" s="1" t="s">
        <v>4633</v>
      </c>
      <c r="V1771" s="1">
        <f>IF(VLOOKUP(G1771,Sku_Consolidated!A2:S957,19,FALSE)="SHOWCASE", VLOOKUP(E1771,Store_Showcase!B2:L144,11, FALSE), IF(VLOOKUP(G1771,Sku_Consolidated!A2:S957,19,FALSE)="VAM",VLOOKUP(E1771,Store_VAM!B2:L273,11, FALSE),VLOOKUP(E1771,Store_SRP!B2:L110,11, FALSE)))</f>
      </c>
      <c r="W1771" s="1">
        <f>VLOOKUP(G1771,Sku_Consolidated!A2:W957,11,FALSE)</f>
      </c>
      <c r="X1771" s="1">
        <f>VLOOKUP(G1771,Sku_Consolidated!A2:H957,8,FALSE)</f>
      </c>
      <c r="Y1771" s="1">
        <f>VLOOKUP(G1771,Sku_Consolidated!A2:I957,9,FALSE)</f>
      </c>
      <c r="Z1771" s="1" t="s">
        <v>41</v>
      </c>
      <c r="AA1771" s="1">
        <f>VLOOKUP(G1771,Sku_Consolidated!A2:E957,5,FALSE)</f>
      </c>
      <c r="AB1771" s="1">
        <f>IF(VLOOKUP(G1771,Sku_Consolidated!A2:S957,19,FALSE)="SHOWCASE", VLOOKUP(E1771,Store_Showcase!B2:N144,13, FALSE), IF(VLOOKUP(G1771,Sku_Consolidated!A2:S957,19,FALSE)="VAM",VLOOKUP(E1771,Store_VAM!B2:N273,13, FALSE),VLOOKUP(E1771,Store_SRP!B2:N110,13, FALSE)))</f>
      </c>
      <c r="AC1771" s="1">
        <f>IF(IFERROR(AB1771,TRUE)=TRUE, "-","OK")</f>
      </c>
      <c r="AD1771" s="11" t="s">
        <v>37</v>
      </c>
      <c r="AE1771" s="11" t="s">
        <v>37</v>
      </c>
      <c r="AF1771" s="1">
        <f>IF(IFERROR(VLOOKUP(E1771,Store_Showcase!B2:H144,{5}, FALSE), TRUE)=TRUE, IF(IFERROR(VLOOKUP(E1771,Store_SRP!B2:H110,{5}, FALSE), TRUE)=TRUE,VLOOKUP(E1771,Store_VAM!B2:H273,{5}, FALSE),VLOOKUP(E1771,Store_SRP!B2:H110,{5}, FALSE)), VLOOKUP(E1771,Store_Showcase!B2:H144,{5}, FALSE))</f>
      </c>
      <c r="AG1771" s="1">
        <f>IF(IFERROR(VLOOKUP(E1771,Store_Showcase!B2:H144,{6}, FALSE), TRUE)=TRUE, IF(IFERROR(VLOOKUP(E1771,Store_SRP!B2:H110,{6}, FALSE), TRUE)=TRUE,VLOOKUP(E1771,Store_VAM!B2:H273,{6}, FALSE),VLOOKUP(E1771,Store_SRP!B2:H110,{6}, FALSE)), VLOOKUP(E1771,Store_Showcase!B2:H144,{6}, FALSE))</f>
      </c>
      <c r="AH1771" s="1">
        <f>VLOOKUP(G1771,Sku_Consolidated!A2:R957,18,FALSE)</f>
      </c>
      <c r="AI1771" s="1">
        <f>VLOOKUP(G1771,Sku_Consolidated!A2:S957,19,FALSE)</f>
      </c>
      <c r="AJ1771" s="1">
        <f>VLOOKUP(G1771,Sku_Consolidated!A2:T957,20,FALSE)</f>
      </c>
    </row>
    <row r="1772" spans="1:36" x14ac:dyDescent="0.25">
      <c r="A1772" s="1">
        <v>2024</v>
      </c>
      <c r="B1772" s="1" t="s">
        <v>31</v>
      </c>
      <c r="C1772" s="1" t="s">
        <v>32</v>
      </c>
      <c r="D1772" s="1" t="s">
        <v>33</v>
      </c>
      <c r="E1772" s="9" t="s">
        <v>2388</v>
      </c>
      <c r="F1772" s="1">
        <f>IF(VLOOKUP(G1772,Sku_Consolidated!A2:S957,{19},FALSE)="SHOWCASE", VLOOKUP(E1772,Store_Showcase!B2:C144,{2}, FALSE), IF(VLOOKUP(G1772,Sku_Consolidated!A2:S957,{19},FALSE)="VAM",VLOOKUP(E1772,Store_VAM!B2:C273,{2}, FALSE),VLOOKUP(E1772,Store_SRP!B2:C110,{2}, FALSE)))</f>
      </c>
      <c r="G1772" s="1">
        <v>61845</v>
      </c>
      <c r="H1772" s="1" t="s">
        <v>130</v>
      </c>
      <c r="I1772" s="10" t="s">
        <v>277</v>
      </c>
      <c r="J1772" s="1">
        <f>VLOOKUP(G1772,Sku_Consolidated!A2:C957, 3, FALSE)</f>
      </c>
      <c r="K1772" s="10">
        <f>IF(J1772="PACK", I1772, 0)</f>
      </c>
      <c r="L1772" s="10">
        <f>IF(J1772="KG", I1772, I1772 * VLOOKUP(G1772,Sku_Consolidated!A2:U957,21,FALSE))</f>
      </c>
      <c r="M1772" s="10" t="s">
        <v>37</v>
      </c>
      <c r="N1772" s="11" t="s">
        <v>4660</v>
      </c>
      <c r="O1772" s="10" t="s">
        <v>4661</v>
      </c>
      <c r="P1772" s="10">
        <f>N1772 - O1772</f>
      </c>
      <c r="Q1772" s="1">
        <f>VLOOKUP(G1772,Sku_Consolidated!A2:G957,7, FALSE)</f>
      </c>
      <c r="R1772" s="1">
        <f>IF(IFERROR(VLOOKUP(E1772,Store_Showcase!B2:H144,7, FALSE), TRUE)=TRUE, IF(IFERROR(VLOOKUP(E1772,Store_SRP!B2:H110,7, FALSE), TRUE)=TRUE,VLOOKUP(E1772,Store_VAM!B2:H273,7, FALSE),VLOOKUP(E1772,Store_SRP!B2:H110,7, FALSE)), VLOOKUP(E1772,Store_Showcase!B2:H144,7, FALSE))</f>
      </c>
      <c r="S1772" s="1">
        <f>IF(IFERROR(VLOOKUP(E1772,Store_Showcase!B2:I144,8, FALSE), TRUE)=TRUE, IF(IFERROR(VLOOKUP(E1772,Store_SRP!B2:I110,8, FALSE), TRUE)=TRUE,VLOOKUP(E1772,Store_VAM!B2:I273,8, FALSE),VLOOKUP(E1772,Store_SRP!B2:I110,8, FALSE)), VLOOKUP(E1772,Store_Showcase!B2:I144,8, FALSE))</f>
      </c>
      <c r="T1772" s="1">
        <f>VLOOKUP(G1772,Sku_Consolidated!A2:R957,18,FALSE)</f>
      </c>
      <c r="U1772" s="1" t="s">
        <v>4633</v>
      </c>
      <c r="V1772" s="1">
        <f>IF(VLOOKUP(G1772,Sku_Consolidated!A2:S957,19,FALSE)="SHOWCASE", VLOOKUP(E1772,Store_Showcase!B2:L144,11, FALSE), IF(VLOOKUP(G1772,Sku_Consolidated!A2:S957,19,FALSE)="VAM",VLOOKUP(E1772,Store_VAM!B2:L273,11, FALSE),VLOOKUP(E1772,Store_SRP!B2:L110,11, FALSE)))</f>
      </c>
      <c r="W1772" s="1">
        <f>VLOOKUP(G1772,Sku_Consolidated!A2:W957,11,FALSE)</f>
      </c>
      <c r="X1772" s="1">
        <f>VLOOKUP(G1772,Sku_Consolidated!A2:H957,8,FALSE)</f>
      </c>
      <c r="Y1772" s="1">
        <f>VLOOKUP(G1772,Sku_Consolidated!A2:I957,9,FALSE)</f>
      </c>
      <c r="Z1772" s="1" t="s">
        <v>41</v>
      </c>
      <c r="AA1772" s="1">
        <f>VLOOKUP(G1772,Sku_Consolidated!A2:E957,5,FALSE)</f>
      </c>
      <c r="AB1772" s="1">
        <f>IF(VLOOKUP(G1772,Sku_Consolidated!A2:S957,19,FALSE)="SHOWCASE", VLOOKUP(E1772,Store_Showcase!B2:N144,13, FALSE), IF(VLOOKUP(G1772,Sku_Consolidated!A2:S957,19,FALSE)="VAM",VLOOKUP(E1772,Store_VAM!B2:N273,13, FALSE),VLOOKUP(E1772,Store_SRP!B2:N110,13, FALSE)))</f>
      </c>
      <c r="AC1772" s="1">
        <f>IF(IFERROR(AB1772,TRUE)=TRUE, "-","OK")</f>
      </c>
      <c r="AD1772" s="11" t="s">
        <v>37</v>
      </c>
      <c r="AE1772" s="11" t="s">
        <v>37</v>
      </c>
      <c r="AF1772" s="1">
        <f>IF(IFERROR(VLOOKUP(E1772,Store_Showcase!B2:H144,{5}, FALSE), TRUE)=TRUE, IF(IFERROR(VLOOKUP(E1772,Store_SRP!B2:H110,{5}, FALSE), TRUE)=TRUE,VLOOKUP(E1772,Store_VAM!B2:H273,{5}, FALSE),VLOOKUP(E1772,Store_SRP!B2:H110,{5}, FALSE)), VLOOKUP(E1772,Store_Showcase!B2:H144,{5}, FALSE))</f>
      </c>
      <c r="AG1772" s="1">
        <f>IF(IFERROR(VLOOKUP(E1772,Store_Showcase!B2:H144,{6}, FALSE), TRUE)=TRUE, IF(IFERROR(VLOOKUP(E1772,Store_SRP!B2:H110,{6}, FALSE), TRUE)=TRUE,VLOOKUP(E1772,Store_VAM!B2:H273,{6}, FALSE),VLOOKUP(E1772,Store_SRP!B2:H110,{6}, FALSE)), VLOOKUP(E1772,Store_Showcase!B2:H144,{6}, FALSE))</f>
      </c>
      <c r="AH1772" s="1">
        <f>VLOOKUP(G1772,Sku_Consolidated!A2:R957,18,FALSE)</f>
      </c>
      <c r="AI1772" s="1">
        <f>VLOOKUP(G1772,Sku_Consolidated!A2:S957,19,FALSE)</f>
      </c>
      <c r="AJ1772" s="1">
        <f>VLOOKUP(G1772,Sku_Consolidated!A2:T957,20,FALSE)</f>
      </c>
    </row>
    <row r="1773" spans="1:36" x14ac:dyDescent="0.25">
      <c r="A1773" s="1">
        <v>2024</v>
      </c>
      <c r="B1773" s="1" t="s">
        <v>31</v>
      </c>
      <c r="C1773" s="1" t="s">
        <v>32</v>
      </c>
      <c r="D1773" s="1" t="s">
        <v>33</v>
      </c>
      <c r="E1773" s="9" t="s">
        <v>2388</v>
      </c>
      <c r="F1773" s="1">
        <f>IF(VLOOKUP(G1773,Sku_Consolidated!A2:S957,{19},FALSE)="SHOWCASE", VLOOKUP(E1773,Store_Showcase!B2:C144,{2}, FALSE), IF(VLOOKUP(G1773,Sku_Consolidated!A2:S957,{19},FALSE)="VAM",VLOOKUP(E1773,Store_VAM!B2:C273,{2}, FALSE),VLOOKUP(E1773,Store_SRP!B2:C110,{2}, FALSE)))</f>
      </c>
      <c r="G1773" s="1">
        <v>61852</v>
      </c>
      <c r="H1773" s="1" t="s">
        <v>138</v>
      </c>
      <c r="I1773" s="10" t="s">
        <v>2016</v>
      </c>
      <c r="J1773" s="1">
        <f>VLOOKUP(G1773,Sku_Consolidated!A2:C957, 3, FALSE)</f>
      </c>
      <c r="K1773" s="10">
        <f>IF(J1773="PACK", I1773, 0)</f>
      </c>
      <c r="L1773" s="10">
        <f>IF(J1773="KG", I1773, I1773 * VLOOKUP(G1773,Sku_Consolidated!A2:U957,21,FALSE))</f>
      </c>
      <c r="M1773" s="10" t="s">
        <v>37</v>
      </c>
      <c r="N1773" s="11" t="s">
        <v>4662</v>
      </c>
      <c r="O1773" s="10" t="s">
        <v>4663</v>
      </c>
      <c r="P1773" s="10">
        <f>N1773 - O1773</f>
      </c>
      <c r="Q1773" s="1">
        <f>VLOOKUP(G1773,Sku_Consolidated!A2:G957,7, FALSE)</f>
      </c>
      <c r="R1773" s="1">
        <f>IF(IFERROR(VLOOKUP(E1773,Store_Showcase!B2:H144,7, FALSE), TRUE)=TRUE, IF(IFERROR(VLOOKUP(E1773,Store_SRP!B2:H110,7, FALSE), TRUE)=TRUE,VLOOKUP(E1773,Store_VAM!B2:H273,7, FALSE),VLOOKUP(E1773,Store_SRP!B2:H110,7, FALSE)), VLOOKUP(E1773,Store_Showcase!B2:H144,7, FALSE))</f>
      </c>
      <c r="S1773" s="1">
        <f>IF(IFERROR(VLOOKUP(E1773,Store_Showcase!B2:I144,8, FALSE), TRUE)=TRUE, IF(IFERROR(VLOOKUP(E1773,Store_SRP!B2:I110,8, FALSE), TRUE)=TRUE,VLOOKUP(E1773,Store_VAM!B2:I273,8, FALSE),VLOOKUP(E1773,Store_SRP!B2:I110,8, FALSE)), VLOOKUP(E1773,Store_Showcase!B2:I144,8, FALSE))</f>
      </c>
      <c r="T1773" s="1">
        <f>VLOOKUP(G1773,Sku_Consolidated!A2:R957,18,FALSE)</f>
      </c>
      <c r="U1773" s="1" t="s">
        <v>4633</v>
      </c>
      <c r="V1773" s="1">
        <f>IF(VLOOKUP(G1773,Sku_Consolidated!A2:S957,19,FALSE)="SHOWCASE", VLOOKUP(E1773,Store_Showcase!B2:L144,11, FALSE), IF(VLOOKUP(G1773,Sku_Consolidated!A2:S957,19,FALSE)="VAM",VLOOKUP(E1773,Store_VAM!B2:L273,11, FALSE),VLOOKUP(E1773,Store_SRP!B2:L110,11, FALSE)))</f>
      </c>
      <c r="W1773" s="1">
        <f>VLOOKUP(G1773,Sku_Consolidated!A2:W957,11,FALSE)</f>
      </c>
      <c r="X1773" s="1">
        <f>VLOOKUP(G1773,Sku_Consolidated!A2:H957,8,FALSE)</f>
      </c>
      <c r="Y1773" s="1">
        <f>VLOOKUP(G1773,Sku_Consolidated!A2:I957,9,FALSE)</f>
      </c>
      <c r="Z1773" s="1" t="s">
        <v>41</v>
      </c>
      <c r="AA1773" s="1">
        <f>VLOOKUP(G1773,Sku_Consolidated!A2:E957,5,FALSE)</f>
      </c>
      <c r="AB1773" s="1">
        <f>IF(VLOOKUP(G1773,Sku_Consolidated!A2:S957,19,FALSE)="SHOWCASE", VLOOKUP(E1773,Store_Showcase!B2:N144,13, FALSE), IF(VLOOKUP(G1773,Sku_Consolidated!A2:S957,19,FALSE)="VAM",VLOOKUP(E1773,Store_VAM!B2:N273,13, FALSE),VLOOKUP(E1773,Store_SRP!B2:N110,13, FALSE)))</f>
      </c>
      <c r="AC1773" s="1">
        <f>IF(IFERROR(AB1773,TRUE)=TRUE, "-","OK")</f>
      </c>
      <c r="AD1773" s="11" t="s">
        <v>37</v>
      </c>
      <c r="AE1773" s="11" t="s">
        <v>37</v>
      </c>
      <c r="AF1773" s="1">
        <f>IF(IFERROR(VLOOKUP(E1773,Store_Showcase!B2:H144,{5}, FALSE), TRUE)=TRUE, IF(IFERROR(VLOOKUP(E1773,Store_SRP!B2:H110,{5}, FALSE), TRUE)=TRUE,VLOOKUP(E1773,Store_VAM!B2:H273,{5}, FALSE),VLOOKUP(E1773,Store_SRP!B2:H110,{5}, FALSE)), VLOOKUP(E1773,Store_Showcase!B2:H144,{5}, FALSE))</f>
      </c>
      <c r="AG1773" s="1">
        <f>IF(IFERROR(VLOOKUP(E1773,Store_Showcase!B2:H144,{6}, FALSE), TRUE)=TRUE, IF(IFERROR(VLOOKUP(E1773,Store_SRP!B2:H110,{6}, FALSE), TRUE)=TRUE,VLOOKUP(E1773,Store_VAM!B2:H273,{6}, FALSE),VLOOKUP(E1773,Store_SRP!B2:H110,{6}, FALSE)), VLOOKUP(E1773,Store_Showcase!B2:H144,{6}, FALSE))</f>
      </c>
      <c r="AH1773" s="1">
        <f>VLOOKUP(G1773,Sku_Consolidated!A2:R957,18,FALSE)</f>
      </c>
      <c r="AI1773" s="1">
        <f>VLOOKUP(G1773,Sku_Consolidated!A2:S957,19,FALSE)</f>
      </c>
      <c r="AJ1773" s="1">
        <f>VLOOKUP(G1773,Sku_Consolidated!A2:T957,20,FALSE)</f>
      </c>
    </row>
    <row r="1774" spans="1:36" x14ac:dyDescent="0.25">
      <c r="A1774" s="1">
        <v>2024</v>
      </c>
      <c r="B1774" s="1" t="s">
        <v>31</v>
      </c>
      <c r="C1774" s="1" t="s">
        <v>32</v>
      </c>
      <c r="D1774" s="1" t="s">
        <v>33</v>
      </c>
      <c r="E1774" s="9" t="s">
        <v>4426</v>
      </c>
      <c r="F1774" s="1">
        <f>IF(VLOOKUP(G1774,Sku_Consolidated!A2:S957,{19},FALSE)="SHOWCASE", VLOOKUP(E1774,Store_Showcase!B2:C144,{2}, FALSE), IF(VLOOKUP(G1774,Sku_Consolidated!A2:S957,{19},FALSE)="VAM",VLOOKUP(E1774,Store_VAM!B2:C273,{2}, FALSE),VLOOKUP(E1774,Store_SRP!B2:C110,{2}, FALSE)))</f>
      </c>
      <c r="G1774" s="1">
        <v>61788</v>
      </c>
      <c r="H1774" s="1" t="s">
        <v>286</v>
      </c>
      <c r="I1774" s="10" t="s">
        <v>1867</v>
      </c>
      <c r="J1774" s="1">
        <f>VLOOKUP(G1774,Sku_Consolidated!A2:C957, 3, FALSE)</f>
      </c>
      <c r="K1774" s="10">
        <f>IF(J1774="PACK", I1774, 0)</f>
      </c>
      <c r="L1774" s="10">
        <f>IF(J1774="KG", I1774, I1774 * VLOOKUP(G1774,Sku_Consolidated!A2:U957,21,FALSE))</f>
      </c>
      <c r="M1774" s="10" t="s">
        <v>37</v>
      </c>
      <c r="N1774" s="11" t="s">
        <v>4664</v>
      </c>
      <c r="O1774" s="10" t="s">
        <v>4665</v>
      </c>
      <c r="P1774" s="10">
        <f>N1774 - O1774</f>
      </c>
      <c r="Q1774" s="1">
        <f>VLOOKUP(G1774,Sku_Consolidated!A2:G957,7, FALSE)</f>
      </c>
      <c r="R1774" s="1">
        <f>IF(IFERROR(VLOOKUP(E1774,Store_Showcase!B2:H144,7, FALSE), TRUE)=TRUE, IF(IFERROR(VLOOKUP(E1774,Store_SRP!B2:H110,7, FALSE), TRUE)=TRUE,VLOOKUP(E1774,Store_VAM!B2:H273,7, FALSE),VLOOKUP(E1774,Store_SRP!B2:H110,7, FALSE)), VLOOKUP(E1774,Store_Showcase!B2:H144,7, FALSE))</f>
      </c>
      <c r="S1774" s="1">
        <f>IF(IFERROR(VLOOKUP(E1774,Store_Showcase!B2:I144,8, FALSE), TRUE)=TRUE, IF(IFERROR(VLOOKUP(E1774,Store_SRP!B2:I110,8, FALSE), TRUE)=TRUE,VLOOKUP(E1774,Store_VAM!B2:I273,8, FALSE),VLOOKUP(E1774,Store_SRP!B2:I110,8, FALSE)), VLOOKUP(E1774,Store_Showcase!B2:I144,8, FALSE))</f>
      </c>
      <c r="T1774" s="1">
        <f>VLOOKUP(G1774,Sku_Consolidated!A2:R957,18,FALSE)</f>
      </c>
      <c r="U1774" s="1" t="s">
        <v>4666</v>
      </c>
      <c r="V1774" s="1">
        <f>IF(VLOOKUP(G1774,Sku_Consolidated!A2:S957,19,FALSE)="SHOWCASE", VLOOKUP(E1774,Store_Showcase!B2:L144,11, FALSE), IF(VLOOKUP(G1774,Sku_Consolidated!A2:S957,19,FALSE)="VAM",VLOOKUP(E1774,Store_VAM!B2:L273,11, FALSE),VLOOKUP(E1774,Store_SRP!B2:L110,11, FALSE)))</f>
      </c>
      <c r="W1774" s="1">
        <f>VLOOKUP(G1774,Sku_Consolidated!A2:W957,11,FALSE)</f>
      </c>
      <c r="X1774" s="1">
        <f>VLOOKUP(G1774,Sku_Consolidated!A2:H957,8,FALSE)</f>
      </c>
      <c r="Y1774" s="1">
        <f>VLOOKUP(G1774,Sku_Consolidated!A2:I957,9,FALSE)</f>
      </c>
      <c r="Z1774" s="1" t="s">
        <v>41</v>
      </c>
      <c r="AA1774" s="1">
        <f>VLOOKUP(G1774,Sku_Consolidated!A2:E957,5,FALSE)</f>
      </c>
      <c r="AB1774" s="1">
        <f>IF(VLOOKUP(G1774,Sku_Consolidated!A2:S957,19,FALSE)="SHOWCASE", VLOOKUP(E1774,Store_Showcase!B2:N144,13, FALSE), IF(VLOOKUP(G1774,Sku_Consolidated!A2:S957,19,FALSE)="VAM",VLOOKUP(E1774,Store_VAM!B2:N273,13, FALSE),VLOOKUP(E1774,Store_SRP!B2:N110,13, FALSE)))</f>
      </c>
      <c r="AC1774" s="1">
        <f>IF(IFERROR(AB1774,TRUE)=TRUE, "-","OK")</f>
      </c>
      <c r="AD1774" s="11" t="s">
        <v>37</v>
      </c>
      <c r="AE1774" s="11" t="s">
        <v>37</v>
      </c>
      <c r="AF1774" s="1">
        <f>IF(IFERROR(VLOOKUP(E1774,Store_Showcase!B2:H144,{5}, FALSE), TRUE)=TRUE, IF(IFERROR(VLOOKUP(E1774,Store_SRP!B2:H110,{5}, FALSE), TRUE)=TRUE,VLOOKUP(E1774,Store_VAM!B2:H273,{5}, FALSE),VLOOKUP(E1774,Store_SRP!B2:H110,{5}, FALSE)), VLOOKUP(E1774,Store_Showcase!B2:H144,{5}, FALSE))</f>
      </c>
      <c r="AG1774" s="1">
        <f>IF(IFERROR(VLOOKUP(E1774,Store_Showcase!B2:H144,{6}, FALSE), TRUE)=TRUE, IF(IFERROR(VLOOKUP(E1774,Store_SRP!B2:H110,{6}, FALSE), TRUE)=TRUE,VLOOKUP(E1774,Store_VAM!B2:H273,{6}, FALSE),VLOOKUP(E1774,Store_SRP!B2:H110,{6}, FALSE)), VLOOKUP(E1774,Store_Showcase!B2:H144,{6}, FALSE))</f>
      </c>
      <c r="AH1774" s="1">
        <f>VLOOKUP(G1774,Sku_Consolidated!A2:R957,18,FALSE)</f>
      </c>
      <c r="AI1774" s="1">
        <f>VLOOKUP(G1774,Sku_Consolidated!A2:S957,19,FALSE)</f>
      </c>
      <c r="AJ1774" s="1">
        <f>VLOOKUP(G1774,Sku_Consolidated!A2:T957,20,FALSE)</f>
      </c>
    </row>
    <row r="1775" spans="1:36" x14ac:dyDescent="0.25">
      <c r="A1775" s="1">
        <v>2024</v>
      </c>
      <c r="B1775" s="1" t="s">
        <v>31</v>
      </c>
      <c r="C1775" s="1" t="s">
        <v>32</v>
      </c>
      <c r="D1775" s="1" t="s">
        <v>33</v>
      </c>
      <c r="E1775" s="9" t="s">
        <v>4454</v>
      </c>
      <c r="F1775" s="1">
        <f>IF(VLOOKUP(G1775,Sku_Consolidated!A2:S957,{19},FALSE)="SHOWCASE", VLOOKUP(E1775,Store_Showcase!B2:C144,{2}, FALSE), IF(VLOOKUP(G1775,Sku_Consolidated!A2:S957,{19},FALSE)="VAM",VLOOKUP(E1775,Store_VAM!B2:C273,{2}, FALSE),VLOOKUP(E1775,Store_SRP!B2:C110,{2}, FALSE)))</f>
      </c>
      <c r="G1775" s="1">
        <v>61788</v>
      </c>
      <c r="H1775" s="1" t="s">
        <v>286</v>
      </c>
      <c r="I1775" s="10" t="s">
        <v>1374</v>
      </c>
      <c r="J1775" s="1">
        <f>VLOOKUP(G1775,Sku_Consolidated!A2:C957, 3, FALSE)</f>
      </c>
      <c r="K1775" s="10">
        <f>IF(J1775="PACK", I1775, 0)</f>
      </c>
      <c r="L1775" s="10">
        <f>IF(J1775="KG", I1775, I1775 * VLOOKUP(G1775,Sku_Consolidated!A2:U957,21,FALSE))</f>
      </c>
      <c r="M1775" s="10" t="s">
        <v>37</v>
      </c>
      <c r="N1775" s="11" t="s">
        <v>4667</v>
      </c>
      <c r="O1775" s="10" t="s">
        <v>4668</v>
      </c>
      <c r="P1775" s="10">
        <f>N1775 - O1775</f>
      </c>
      <c r="Q1775" s="1">
        <f>VLOOKUP(G1775,Sku_Consolidated!A2:G957,7, FALSE)</f>
      </c>
      <c r="R1775" s="1">
        <f>IF(IFERROR(VLOOKUP(E1775,Store_Showcase!B2:H144,7, FALSE), TRUE)=TRUE, IF(IFERROR(VLOOKUP(E1775,Store_SRP!B2:H110,7, FALSE), TRUE)=TRUE,VLOOKUP(E1775,Store_VAM!B2:H273,7, FALSE),VLOOKUP(E1775,Store_SRP!B2:H110,7, FALSE)), VLOOKUP(E1775,Store_Showcase!B2:H144,7, FALSE))</f>
      </c>
      <c r="S1775" s="1">
        <f>IF(IFERROR(VLOOKUP(E1775,Store_Showcase!B2:I144,8, FALSE), TRUE)=TRUE, IF(IFERROR(VLOOKUP(E1775,Store_SRP!B2:I110,8, FALSE), TRUE)=TRUE,VLOOKUP(E1775,Store_VAM!B2:I273,8, FALSE),VLOOKUP(E1775,Store_SRP!B2:I110,8, FALSE)), VLOOKUP(E1775,Store_Showcase!B2:I144,8, FALSE))</f>
      </c>
      <c r="T1775" s="1">
        <f>VLOOKUP(G1775,Sku_Consolidated!A2:R957,18,FALSE)</f>
      </c>
      <c r="U1775" s="1" t="s">
        <v>4669</v>
      </c>
      <c r="V1775" s="1">
        <f>IF(VLOOKUP(G1775,Sku_Consolidated!A2:S957,19,FALSE)="SHOWCASE", VLOOKUP(E1775,Store_Showcase!B2:L144,11, FALSE), IF(VLOOKUP(G1775,Sku_Consolidated!A2:S957,19,FALSE)="VAM",VLOOKUP(E1775,Store_VAM!B2:L273,11, FALSE),VLOOKUP(E1775,Store_SRP!B2:L110,11, FALSE)))</f>
      </c>
      <c r="W1775" s="1">
        <f>VLOOKUP(G1775,Sku_Consolidated!A2:W957,11,FALSE)</f>
      </c>
      <c r="X1775" s="1">
        <f>VLOOKUP(G1775,Sku_Consolidated!A2:H957,8,FALSE)</f>
      </c>
      <c r="Y1775" s="1">
        <f>VLOOKUP(G1775,Sku_Consolidated!A2:I957,9,FALSE)</f>
      </c>
      <c r="Z1775" s="1" t="s">
        <v>41</v>
      </c>
      <c r="AA1775" s="1">
        <f>VLOOKUP(G1775,Sku_Consolidated!A2:E957,5,FALSE)</f>
      </c>
      <c r="AB1775" s="1">
        <f>IF(VLOOKUP(G1775,Sku_Consolidated!A2:S957,19,FALSE)="SHOWCASE", VLOOKUP(E1775,Store_Showcase!B2:N144,13, FALSE), IF(VLOOKUP(G1775,Sku_Consolidated!A2:S957,19,FALSE)="VAM",VLOOKUP(E1775,Store_VAM!B2:N273,13, FALSE),VLOOKUP(E1775,Store_SRP!B2:N110,13, FALSE)))</f>
      </c>
      <c r="AC1775" s="1">
        <f>IF(IFERROR(AB1775,TRUE)=TRUE, "-","OK")</f>
      </c>
      <c r="AD1775" s="11" t="s">
        <v>37</v>
      </c>
      <c r="AE1775" s="11" t="s">
        <v>37</v>
      </c>
      <c r="AF1775" s="1">
        <f>IF(IFERROR(VLOOKUP(E1775,Store_Showcase!B2:H144,{5}, FALSE), TRUE)=TRUE, IF(IFERROR(VLOOKUP(E1775,Store_SRP!B2:H110,{5}, FALSE), TRUE)=TRUE,VLOOKUP(E1775,Store_VAM!B2:H273,{5}, FALSE),VLOOKUP(E1775,Store_SRP!B2:H110,{5}, FALSE)), VLOOKUP(E1775,Store_Showcase!B2:H144,{5}, FALSE))</f>
      </c>
      <c r="AG1775" s="1">
        <f>IF(IFERROR(VLOOKUP(E1775,Store_Showcase!B2:H144,{6}, FALSE), TRUE)=TRUE, IF(IFERROR(VLOOKUP(E1775,Store_SRP!B2:H110,{6}, FALSE), TRUE)=TRUE,VLOOKUP(E1775,Store_VAM!B2:H273,{6}, FALSE),VLOOKUP(E1775,Store_SRP!B2:H110,{6}, FALSE)), VLOOKUP(E1775,Store_Showcase!B2:H144,{6}, FALSE))</f>
      </c>
      <c r="AH1775" s="1">
        <f>VLOOKUP(G1775,Sku_Consolidated!A2:R957,18,FALSE)</f>
      </c>
      <c r="AI1775" s="1">
        <f>VLOOKUP(G1775,Sku_Consolidated!A2:S957,19,FALSE)</f>
      </c>
      <c r="AJ1775" s="1">
        <f>VLOOKUP(G1775,Sku_Consolidated!A2:T957,20,FALSE)</f>
      </c>
    </row>
    <row r="1776" spans="1:36" x14ac:dyDescent="0.25">
      <c r="A1776" s="1">
        <v>2024</v>
      </c>
      <c r="B1776" s="1" t="s">
        <v>31</v>
      </c>
      <c r="C1776" s="1" t="s">
        <v>32</v>
      </c>
      <c r="D1776" s="1" t="s">
        <v>33</v>
      </c>
      <c r="E1776" s="9" t="s">
        <v>4454</v>
      </c>
      <c r="F1776" s="1">
        <f>IF(VLOOKUP(G1776,Sku_Consolidated!A2:S957,{19},FALSE)="SHOWCASE", VLOOKUP(E1776,Store_Showcase!B2:C144,{2}, FALSE), IF(VLOOKUP(G1776,Sku_Consolidated!A2:S957,{19},FALSE)="VAM",VLOOKUP(E1776,Store_VAM!B2:C273,{2}, FALSE),VLOOKUP(E1776,Store_SRP!B2:C110,{2}, FALSE)))</f>
      </c>
      <c r="G1776" s="1">
        <v>61793</v>
      </c>
      <c r="H1776" s="1" t="s">
        <v>299</v>
      </c>
      <c r="I1776" s="10" t="s">
        <v>4670</v>
      </c>
      <c r="J1776" s="1">
        <f>VLOOKUP(G1776,Sku_Consolidated!A2:C957, 3, FALSE)</f>
      </c>
      <c r="K1776" s="10">
        <f>IF(J1776="PACK", I1776, 0)</f>
      </c>
      <c r="L1776" s="10">
        <f>IF(J1776="KG", I1776, I1776 * VLOOKUP(G1776,Sku_Consolidated!A2:U957,21,FALSE))</f>
      </c>
      <c r="M1776" s="10" t="s">
        <v>37</v>
      </c>
      <c r="N1776" s="11" t="s">
        <v>4671</v>
      </c>
      <c r="O1776" s="10" t="s">
        <v>4672</v>
      </c>
      <c r="P1776" s="10">
        <f>N1776 - O1776</f>
      </c>
      <c r="Q1776" s="1">
        <f>VLOOKUP(G1776,Sku_Consolidated!A2:G957,7, FALSE)</f>
      </c>
      <c r="R1776" s="1">
        <f>IF(IFERROR(VLOOKUP(E1776,Store_Showcase!B2:H144,7, FALSE), TRUE)=TRUE, IF(IFERROR(VLOOKUP(E1776,Store_SRP!B2:H110,7, FALSE), TRUE)=TRUE,VLOOKUP(E1776,Store_VAM!B2:H273,7, FALSE),VLOOKUP(E1776,Store_SRP!B2:H110,7, FALSE)), VLOOKUP(E1776,Store_Showcase!B2:H144,7, FALSE))</f>
      </c>
      <c r="S1776" s="1">
        <f>IF(IFERROR(VLOOKUP(E1776,Store_Showcase!B2:I144,8, FALSE), TRUE)=TRUE, IF(IFERROR(VLOOKUP(E1776,Store_SRP!B2:I110,8, FALSE), TRUE)=TRUE,VLOOKUP(E1776,Store_VAM!B2:I273,8, FALSE),VLOOKUP(E1776,Store_SRP!B2:I110,8, FALSE)), VLOOKUP(E1776,Store_Showcase!B2:I144,8, FALSE))</f>
      </c>
      <c r="T1776" s="1">
        <f>VLOOKUP(G1776,Sku_Consolidated!A2:R957,18,FALSE)</f>
      </c>
      <c r="U1776" s="1" t="s">
        <v>4669</v>
      </c>
      <c r="V1776" s="1">
        <f>IF(VLOOKUP(G1776,Sku_Consolidated!A2:S957,19,FALSE)="SHOWCASE", VLOOKUP(E1776,Store_Showcase!B2:L144,11, FALSE), IF(VLOOKUP(G1776,Sku_Consolidated!A2:S957,19,FALSE)="VAM",VLOOKUP(E1776,Store_VAM!B2:L273,11, FALSE),VLOOKUP(E1776,Store_SRP!B2:L110,11, FALSE)))</f>
      </c>
      <c r="W1776" s="1">
        <f>VLOOKUP(G1776,Sku_Consolidated!A2:W957,11,FALSE)</f>
      </c>
      <c r="X1776" s="1">
        <f>VLOOKUP(G1776,Sku_Consolidated!A2:H957,8,FALSE)</f>
      </c>
      <c r="Y1776" s="1">
        <f>VLOOKUP(G1776,Sku_Consolidated!A2:I957,9,FALSE)</f>
      </c>
      <c r="Z1776" s="1" t="s">
        <v>41</v>
      </c>
      <c r="AA1776" s="1">
        <f>VLOOKUP(G1776,Sku_Consolidated!A2:E957,5,FALSE)</f>
      </c>
      <c r="AB1776" s="1">
        <f>IF(VLOOKUP(G1776,Sku_Consolidated!A2:S957,19,FALSE)="SHOWCASE", VLOOKUP(E1776,Store_Showcase!B2:N144,13, FALSE), IF(VLOOKUP(G1776,Sku_Consolidated!A2:S957,19,FALSE)="VAM",VLOOKUP(E1776,Store_VAM!B2:N273,13, FALSE),VLOOKUP(E1776,Store_SRP!B2:N110,13, FALSE)))</f>
      </c>
      <c r="AC1776" s="1">
        <f>IF(IFERROR(AB1776,TRUE)=TRUE, "-","OK")</f>
      </c>
      <c r="AD1776" s="11" t="s">
        <v>37</v>
      </c>
      <c r="AE1776" s="11" t="s">
        <v>37</v>
      </c>
      <c r="AF1776" s="1">
        <f>IF(IFERROR(VLOOKUP(E1776,Store_Showcase!B2:H144,{5}, FALSE), TRUE)=TRUE, IF(IFERROR(VLOOKUP(E1776,Store_SRP!B2:H110,{5}, FALSE), TRUE)=TRUE,VLOOKUP(E1776,Store_VAM!B2:H273,{5}, FALSE),VLOOKUP(E1776,Store_SRP!B2:H110,{5}, FALSE)), VLOOKUP(E1776,Store_Showcase!B2:H144,{5}, FALSE))</f>
      </c>
      <c r="AG1776" s="1">
        <f>IF(IFERROR(VLOOKUP(E1776,Store_Showcase!B2:H144,{6}, FALSE), TRUE)=TRUE, IF(IFERROR(VLOOKUP(E1776,Store_SRP!B2:H110,{6}, FALSE), TRUE)=TRUE,VLOOKUP(E1776,Store_VAM!B2:H273,{6}, FALSE),VLOOKUP(E1776,Store_SRP!B2:H110,{6}, FALSE)), VLOOKUP(E1776,Store_Showcase!B2:H144,{6}, FALSE))</f>
      </c>
      <c r="AH1776" s="1">
        <f>VLOOKUP(G1776,Sku_Consolidated!A2:R957,18,FALSE)</f>
      </c>
      <c r="AI1776" s="1">
        <f>VLOOKUP(G1776,Sku_Consolidated!A2:S957,19,FALSE)</f>
      </c>
      <c r="AJ1776" s="1">
        <f>VLOOKUP(G1776,Sku_Consolidated!A2:T957,20,FALSE)</f>
      </c>
    </row>
    <row r="1777" spans="1:36" x14ac:dyDescent="0.25">
      <c r="A1777" s="1">
        <v>2024</v>
      </c>
      <c r="B1777" s="1" t="s">
        <v>31</v>
      </c>
      <c r="C1777" s="1" t="s">
        <v>32</v>
      </c>
      <c r="D1777" s="1" t="s">
        <v>33</v>
      </c>
      <c r="E1777" s="9" t="s">
        <v>2539</v>
      </c>
      <c r="F1777" s="1">
        <f>IF(VLOOKUP(G1777,Sku_Consolidated!A2:S957,{19},FALSE)="SHOWCASE", VLOOKUP(E1777,Store_Showcase!B2:C144,{2}, FALSE), IF(VLOOKUP(G1777,Sku_Consolidated!A2:S957,{19},FALSE)="VAM",VLOOKUP(E1777,Store_VAM!B2:C273,{2}, FALSE),VLOOKUP(E1777,Store_SRP!B2:C110,{2}, FALSE)))</f>
      </c>
      <c r="G1777" s="1">
        <v>61793</v>
      </c>
      <c r="H1777" s="1" t="s">
        <v>299</v>
      </c>
      <c r="I1777" s="10" t="s">
        <v>2225</v>
      </c>
      <c r="J1777" s="1">
        <f>VLOOKUP(G1777,Sku_Consolidated!A2:C957, 3, FALSE)</f>
      </c>
      <c r="K1777" s="10">
        <f>IF(J1777="PACK", I1777, 0)</f>
      </c>
      <c r="L1777" s="10">
        <f>IF(J1777="KG", I1777, I1777 * VLOOKUP(G1777,Sku_Consolidated!A2:U957,21,FALSE))</f>
      </c>
      <c r="M1777" s="10" t="s">
        <v>37</v>
      </c>
      <c r="N1777" s="11" t="s">
        <v>4673</v>
      </c>
      <c r="O1777" s="10" t="s">
        <v>4674</v>
      </c>
      <c r="P1777" s="10">
        <f>N1777 - O1777</f>
      </c>
      <c r="Q1777" s="1">
        <f>VLOOKUP(G1777,Sku_Consolidated!A2:G957,7, FALSE)</f>
      </c>
      <c r="R1777" s="1">
        <f>IF(IFERROR(VLOOKUP(E1777,Store_Showcase!B2:H144,7, FALSE), TRUE)=TRUE, IF(IFERROR(VLOOKUP(E1777,Store_SRP!B2:H110,7, FALSE), TRUE)=TRUE,VLOOKUP(E1777,Store_VAM!B2:H273,7, FALSE),VLOOKUP(E1777,Store_SRP!B2:H110,7, FALSE)), VLOOKUP(E1777,Store_Showcase!B2:H144,7, FALSE))</f>
      </c>
      <c r="S1777" s="1">
        <f>IF(IFERROR(VLOOKUP(E1777,Store_Showcase!B2:I144,8, FALSE), TRUE)=TRUE, IF(IFERROR(VLOOKUP(E1777,Store_SRP!B2:I110,8, FALSE), TRUE)=TRUE,VLOOKUP(E1777,Store_VAM!B2:I273,8, FALSE),VLOOKUP(E1777,Store_SRP!B2:I110,8, FALSE)), VLOOKUP(E1777,Store_Showcase!B2:I144,8, FALSE))</f>
      </c>
      <c r="T1777" s="1">
        <f>VLOOKUP(G1777,Sku_Consolidated!A2:R957,18,FALSE)</f>
      </c>
      <c r="U1777" s="1" t="s">
        <v>4675</v>
      </c>
      <c r="V1777" s="1">
        <f>IF(VLOOKUP(G1777,Sku_Consolidated!A2:S957,19,FALSE)="SHOWCASE", VLOOKUP(E1777,Store_Showcase!B2:L144,11, FALSE), IF(VLOOKUP(G1777,Sku_Consolidated!A2:S957,19,FALSE)="VAM",VLOOKUP(E1777,Store_VAM!B2:L273,11, FALSE),VLOOKUP(E1777,Store_SRP!B2:L110,11, FALSE)))</f>
      </c>
      <c r="W1777" s="1">
        <f>VLOOKUP(G1777,Sku_Consolidated!A2:W957,11,FALSE)</f>
      </c>
      <c r="X1777" s="1">
        <f>VLOOKUP(G1777,Sku_Consolidated!A2:H957,8,FALSE)</f>
      </c>
      <c r="Y1777" s="1">
        <f>VLOOKUP(G1777,Sku_Consolidated!A2:I957,9,FALSE)</f>
      </c>
      <c r="Z1777" s="1" t="s">
        <v>41</v>
      </c>
      <c r="AA1777" s="1">
        <f>VLOOKUP(G1777,Sku_Consolidated!A2:E957,5,FALSE)</f>
      </c>
      <c r="AB1777" s="1">
        <f>IF(VLOOKUP(G1777,Sku_Consolidated!A2:S957,19,FALSE)="SHOWCASE", VLOOKUP(E1777,Store_Showcase!B2:N144,13, FALSE), IF(VLOOKUP(G1777,Sku_Consolidated!A2:S957,19,FALSE)="VAM",VLOOKUP(E1777,Store_VAM!B2:N273,13, FALSE),VLOOKUP(E1777,Store_SRP!B2:N110,13, FALSE)))</f>
      </c>
      <c r="AC1777" s="1">
        <f>IF(IFERROR(AB1777,TRUE)=TRUE, "-","OK")</f>
      </c>
      <c r="AD1777" s="11" t="s">
        <v>37</v>
      </c>
      <c r="AE1777" s="11" t="s">
        <v>37</v>
      </c>
      <c r="AF1777" s="1">
        <f>IF(IFERROR(VLOOKUP(E1777,Store_Showcase!B2:H144,{5}, FALSE), TRUE)=TRUE, IF(IFERROR(VLOOKUP(E1777,Store_SRP!B2:H110,{5}, FALSE), TRUE)=TRUE,VLOOKUP(E1777,Store_VAM!B2:H273,{5}, FALSE),VLOOKUP(E1777,Store_SRP!B2:H110,{5}, FALSE)), VLOOKUP(E1777,Store_Showcase!B2:H144,{5}, FALSE))</f>
      </c>
      <c r="AG1777" s="1">
        <f>IF(IFERROR(VLOOKUP(E1777,Store_Showcase!B2:H144,{6}, FALSE), TRUE)=TRUE, IF(IFERROR(VLOOKUP(E1777,Store_SRP!B2:H110,{6}, FALSE), TRUE)=TRUE,VLOOKUP(E1777,Store_VAM!B2:H273,{6}, FALSE),VLOOKUP(E1777,Store_SRP!B2:H110,{6}, FALSE)), VLOOKUP(E1777,Store_Showcase!B2:H144,{6}, FALSE))</f>
      </c>
      <c r="AH1777" s="1">
        <f>VLOOKUP(G1777,Sku_Consolidated!A2:R957,18,FALSE)</f>
      </c>
      <c r="AI1777" s="1">
        <f>VLOOKUP(G1777,Sku_Consolidated!A2:S957,19,FALSE)</f>
      </c>
      <c r="AJ1777" s="1">
        <f>VLOOKUP(G1777,Sku_Consolidated!A2:T957,20,FALSE)</f>
      </c>
    </row>
    <row r="1778" spans="1:36" x14ac:dyDescent="0.25">
      <c r="A1778" s="1">
        <v>2024</v>
      </c>
      <c r="B1778" s="1" t="s">
        <v>31</v>
      </c>
      <c r="C1778" s="1" t="s">
        <v>32</v>
      </c>
      <c r="D1778" s="1" t="s">
        <v>33</v>
      </c>
      <c r="E1778" s="9" t="s">
        <v>4578</v>
      </c>
      <c r="F1778" s="1">
        <f>IF(VLOOKUP(G1778,Sku_Consolidated!A2:S957,{19},FALSE)="SHOWCASE", VLOOKUP(E1778,Store_Showcase!B2:C144,{2}, FALSE), IF(VLOOKUP(G1778,Sku_Consolidated!A2:S957,{19},FALSE)="VAM",VLOOKUP(E1778,Store_VAM!B2:C273,{2}, FALSE),VLOOKUP(E1778,Store_SRP!B2:C110,{2}, FALSE)))</f>
      </c>
      <c r="G1778" s="1">
        <v>61793</v>
      </c>
      <c r="H1778" s="1" t="s">
        <v>299</v>
      </c>
      <c r="I1778" s="10" t="s">
        <v>175</v>
      </c>
      <c r="J1778" s="1">
        <f>VLOOKUP(G1778,Sku_Consolidated!A2:C957, 3, FALSE)</f>
      </c>
      <c r="K1778" s="10">
        <f>IF(J1778="PACK", I1778, 0)</f>
      </c>
      <c r="L1778" s="10">
        <f>IF(J1778="KG", I1778, I1778 * VLOOKUP(G1778,Sku_Consolidated!A2:U957,21,FALSE))</f>
      </c>
      <c r="M1778" s="10" t="s">
        <v>37</v>
      </c>
      <c r="N1778" s="11" t="s">
        <v>4676</v>
      </c>
      <c r="O1778" s="10" t="s">
        <v>4677</v>
      </c>
      <c r="P1778" s="10">
        <f>N1778 - O1778</f>
      </c>
      <c r="Q1778" s="1">
        <f>VLOOKUP(G1778,Sku_Consolidated!A2:G957,7, FALSE)</f>
      </c>
      <c r="R1778" s="1">
        <f>IF(IFERROR(VLOOKUP(E1778,Store_Showcase!B2:H144,7, FALSE), TRUE)=TRUE, IF(IFERROR(VLOOKUP(E1778,Store_SRP!B2:H110,7, FALSE), TRUE)=TRUE,VLOOKUP(E1778,Store_VAM!B2:H273,7, FALSE),VLOOKUP(E1778,Store_SRP!B2:H110,7, FALSE)), VLOOKUP(E1778,Store_Showcase!B2:H144,7, FALSE))</f>
      </c>
      <c r="S1778" s="1">
        <f>IF(IFERROR(VLOOKUP(E1778,Store_Showcase!B2:I144,8, FALSE), TRUE)=TRUE, IF(IFERROR(VLOOKUP(E1778,Store_SRP!B2:I110,8, FALSE), TRUE)=TRUE,VLOOKUP(E1778,Store_VAM!B2:I273,8, FALSE),VLOOKUP(E1778,Store_SRP!B2:I110,8, FALSE)), VLOOKUP(E1778,Store_Showcase!B2:I144,8, FALSE))</f>
      </c>
      <c r="T1778" s="1">
        <f>VLOOKUP(G1778,Sku_Consolidated!A2:R957,18,FALSE)</f>
      </c>
      <c r="U1778" s="1" t="s">
        <v>4678</v>
      </c>
      <c r="V1778" s="1">
        <f>IF(VLOOKUP(G1778,Sku_Consolidated!A2:S957,19,FALSE)="SHOWCASE", VLOOKUP(E1778,Store_Showcase!B2:L144,11, FALSE), IF(VLOOKUP(G1778,Sku_Consolidated!A2:S957,19,FALSE)="VAM",VLOOKUP(E1778,Store_VAM!B2:L273,11, FALSE),VLOOKUP(E1778,Store_SRP!B2:L110,11, FALSE)))</f>
      </c>
      <c r="W1778" s="1">
        <f>VLOOKUP(G1778,Sku_Consolidated!A2:W957,11,FALSE)</f>
      </c>
      <c r="X1778" s="1">
        <f>VLOOKUP(G1778,Sku_Consolidated!A2:H957,8,FALSE)</f>
      </c>
      <c r="Y1778" s="1">
        <f>VLOOKUP(G1778,Sku_Consolidated!A2:I957,9,FALSE)</f>
      </c>
      <c r="Z1778" s="1" t="s">
        <v>41</v>
      </c>
      <c r="AA1778" s="1">
        <f>VLOOKUP(G1778,Sku_Consolidated!A2:E957,5,FALSE)</f>
      </c>
      <c r="AB1778" s="1">
        <f>IF(VLOOKUP(G1778,Sku_Consolidated!A2:S957,19,FALSE)="SHOWCASE", VLOOKUP(E1778,Store_Showcase!B2:N144,13, FALSE), IF(VLOOKUP(G1778,Sku_Consolidated!A2:S957,19,FALSE)="VAM",VLOOKUP(E1778,Store_VAM!B2:N273,13, FALSE),VLOOKUP(E1778,Store_SRP!B2:N110,13, FALSE)))</f>
      </c>
      <c r="AC1778" s="1">
        <f>IF(IFERROR(AB1778,TRUE)=TRUE, "-","OK")</f>
      </c>
      <c r="AD1778" s="11" t="s">
        <v>37</v>
      </c>
      <c r="AE1778" s="11" t="s">
        <v>37</v>
      </c>
      <c r="AF1778" s="1">
        <f>IF(IFERROR(VLOOKUP(E1778,Store_Showcase!B2:H144,{5}, FALSE), TRUE)=TRUE, IF(IFERROR(VLOOKUP(E1778,Store_SRP!B2:H110,{5}, FALSE), TRUE)=TRUE,VLOOKUP(E1778,Store_VAM!B2:H273,{5}, FALSE),VLOOKUP(E1778,Store_SRP!B2:H110,{5}, FALSE)), VLOOKUP(E1778,Store_Showcase!B2:H144,{5}, FALSE))</f>
      </c>
      <c r="AG1778" s="1">
        <f>IF(IFERROR(VLOOKUP(E1778,Store_Showcase!B2:H144,{6}, FALSE), TRUE)=TRUE, IF(IFERROR(VLOOKUP(E1778,Store_SRP!B2:H110,{6}, FALSE), TRUE)=TRUE,VLOOKUP(E1778,Store_VAM!B2:H273,{6}, FALSE),VLOOKUP(E1778,Store_SRP!B2:H110,{6}, FALSE)), VLOOKUP(E1778,Store_Showcase!B2:H144,{6}, FALSE))</f>
      </c>
      <c r="AH1778" s="1">
        <f>VLOOKUP(G1778,Sku_Consolidated!A2:R957,18,FALSE)</f>
      </c>
      <c r="AI1778" s="1">
        <f>VLOOKUP(G1778,Sku_Consolidated!A2:S957,19,FALSE)</f>
      </c>
      <c r="AJ1778" s="1">
        <f>VLOOKUP(G1778,Sku_Consolidated!A2:T957,20,FALSE)</f>
      </c>
    </row>
    <row r="1779" spans="1:36" x14ac:dyDescent="0.25">
      <c r="A1779" s="1">
        <v>2024</v>
      </c>
      <c r="B1779" s="1" t="s">
        <v>31</v>
      </c>
      <c r="C1779" s="1" t="s">
        <v>32</v>
      </c>
      <c r="D1779" s="1" t="s">
        <v>33</v>
      </c>
      <c r="E1779" s="9" t="s">
        <v>2388</v>
      </c>
      <c r="F1779" s="1">
        <f>IF(VLOOKUP(G1779,Sku_Consolidated!A2:S957,{19},FALSE)="SHOWCASE", VLOOKUP(E1779,Store_Showcase!B2:C144,{2}, FALSE), IF(VLOOKUP(G1779,Sku_Consolidated!A2:S957,{19},FALSE)="VAM",VLOOKUP(E1779,Store_VAM!B2:C273,{2}, FALSE),VLOOKUP(E1779,Store_SRP!B2:C110,{2}, FALSE)))</f>
      </c>
      <c r="G1779" s="1">
        <v>61788</v>
      </c>
      <c r="H1779" s="1" t="s">
        <v>286</v>
      </c>
      <c r="I1779" s="10" t="s">
        <v>1345</v>
      </c>
      <c r="J1779" s="1">
        <f>VLOOKUP(G1779,Sku_Consolidated!A2:C957, 3, FALSE)</f>
      </c>
      <c r="K1779" s="10">
        <f>IF(J1779="PACK", I1779, 0)</f>
      </c>
      <c r="L1779" s="10">
        <f>IF(J1779="KG", I1779, I1779 * VLOOKUP(G1779,Sku_Consolidated!A2:U957,21,FALSE))</f>
      </c>
      <c r="M1779" s="10" t="s">
        <v>37</v>
      </c>
      <c r="N1779" s="11" t="s">
        <v>4679</v>
      </c>
      <c r="O1779" s="10" t="s">
        <v>4680</v>
      </c>
      <c r="P1779" s="10">
        <f>N1779 - O1779</f>
      </c>
      <c r="Q1779" s="1">
        <f>VLOOKUP(G1779,Sku_Consolidated!A2:G957,7, FALSE)</f>
      </c>
      <c r="R1779" s="1">
        <f>IF(IFERROR(VLOOKUP(E1779,Store_Showcase!B2:H144,7, FALSE), TRUE)=TRUE, IF(IFERROR(VLOOKUP(E1779,Store_SRP!B2:H110,7, FALSE), TRUE)=TRUE,VLOOKUP(E1779,Store_VAM!B2:H273,7, FALSE),VLOOKUP(E1779,Store_SRP!B2:H110,7, FALSE)), VLOOKUP(E1779,Store_Showcase!B2:H144,7, FALSE))</f>
      </c>
      <c r="S1779" s="1">
        <f>IF(IFERROR(VLOOKUP(E1779,Store_Showcase!B2:I144,8, FALSE), TRUE)=TRUE, IF(IFERROR(VLOOKUP(E1779,Store_SRP!B2:I110,8, FALSE), TRUE)=TRUE,VLOOKUP(E1779,Store_VAM!B2:I273,8, FALSE),VLOOKUP(E1779,Store_SRP!B2:I110,8, FALSE)), VLOOKUP(E1779,Store_Showcase!B2:I144,8, FALSE))</f>
      </c>
      <c r="T1779" s="1">
        <f>VLOOKUP(G1779,Sku_Consolidated!A2:R957,18,FALSE)</f>
      </c>
      <c r="U1779" s="1" t="s">
        <v>4681</v>
      </c>
      <c r="V1779" s="1">
        <f>IF(VLOOKUP(G1779,Sku_Consolidated!A2:S957,19,FALSE)="SHOWCASE", VLOOKUP(E1779,Store_Showcase!B2:L144,11, FALSE), IF(VLOOKUP(G1779,Sku_Consolidated!A2:S957,19,FALSE)="VAM",VLOOKUP(E1779,Store_VAM!B2:L273,11, FALSE),VLOOKUP(E1779,Store_SRP!B2:L110,11, FALSE)))</f>
      </c>
      <c r="W1779" s="1">
        <f>VLOOKUP(G1779,Sku_Consolidated!A2:W957,11,FALSE)</f>
      </c>
      <c r="X1779" s="1">
        <f>VLOOKUP(G1779,Sku_Consolidated!A2:H957,8,FALSE)</f>
      </c>
      <c r="Y1779" s="1">
        <f>VLOOKUP(G1779,Sku_Consolidated!A2:I957,9,FALSE)</f>
      </c>
      <c r="Z1779" s="1" t="s">
        <v>41</v>
      </c>
      <c r="AA1779" s="1">
        <f>VLOOKUP(G1779,Sku_Consolidated!A2:E957,5,FALSE)</f>
      </c>
      <c r="AB1779" s="1">
        <f>IF(VLOOKUP(G1779,Sku_Consolidated!A2:S957,19,FALSE)="SHOWCASE", VLOOKUP(E1779,Store_Showcase!B2:N144,13, FALSE), IF(VLOOKUP(G1779,Sku_Consolidated!A2:S957,19,FALSE)="VAM",VLOOKUP(E1779,Store_VAM!B2:N273,13, FALSE),VLOOKUP(E1779,Store_SRP!B2:N110,13, FALSE)))</f>
      </c>
      <c r="AC1779" s="1">
        <f>IF(IFERROR(AB1779,TRUE)=TRUE, "-","OK")</f>
      </c>
      <c r="AD1779" s="11" t="s">
        <v>37</v>
      </c>
      <c r="AE1779" s="11" t="s">
        <v>37</v>
      </c>
      <c r="AF1779" s="1">
        <f>IF(IFERROR(VLOOKUP(E1779,Store_Showcase!B2:H144,{5}, FALSE), TRUE)=TRUE, IF(IFERROR(VLOOKUP(E1779,Store_SRP!B2:H110,{5}, FALSE), TRUE)=TRUE,VLOOKUP(E1779,Store_VAM!B2:H273,{5}, FALSE),VLOOKUP(E1779,Store_SRP!B2:H110,{5}, FALSE)), VLOOKUP(E1779,Store_Showcase!B2:H144,{5}, FALSE))</f>
      </c>
      <c r="AG1779" s="1">
        <f>IF(IFERROR(VLOOKUP(E1779,Store_Showcase!B2:H144,{6}, FALSE), TRUE)=TRUE, IF(IFERROR(VLOOKUP(E1779,Store_SRP!B2:H110,{6}, FALSE), TRUE)=TRUE,VLOOKUP(E1779,Store_VAM!B2:H273,{6}, FALSE),VLOOKUP(E1779,Store_SRP!B2:H110,{6}, FALSE)), VLOOKUP(E1779,Store_Showcase!B2:H144,{6}, FALSE))</f>
      </c>
      <c r="AH1779" s="1">
        <f>VLOOKUP(G1779,Sku_Consolidated!A2:R957,18,FALSE)</f>
      </c>
      <c r="AI1779" s="1">
        <f>VLOOKUP(G1779,Sku_Consolidated!A2:S957,19,FALSE)</f>
      </c>
      <c r="AJ1779" s="1">
        <f>VLOOKUP(G1779,Sku_Consolidated!A2:T957,20,FALSE)</f>
      </c>
    </row>
    <row r="1780" spans="1:36" x14ac:dyDescent="0.25">
      <c r="A1780" s="1">
        <v>2024</v>
      </c>
      <c r="B1780" s="1" t="s">
        <v>31</v>
      </c>
      <c r="C1780" s="1" t="s">
        <v>32</v>
      </c>
      <c r="D1780" s="1" t="s">
        <v>33</v>
      </c>
      <c r="E1780" s="9" t="s">
        <v>2388</v>
      </c>
      <c r="F1780" s="1">
        <f>IF(VLOOKUP(G1780,Sku_Consolidated!A2:S957,{19},FALSE)="SHOWCASE", VLOOKUP(E1780,Store_Showcase!B2:C144,{2}, FALSE), IF(VLOOKUP(G1780,Sku_Consolidated!A2:S957,{19},FALSE)="VAM",VLOOKUP(E1780,Store_VAM!B2:C273,{2}, FALSE),VLOOKUP(E1780,Store_SRP!B2:C110,{2}, FALSE)))</f>
      </c>
      <c r="G1780" s="1">
        <v>61790</v>
      </c>
      <c r="H1780" s="1" t="s">
        <v>295</v>
      </c>
      <c r="I1780" s="10" t="s">
        <v>2205</v>
      </c>
      <c r="J1780" s="1">
        <f>VLOOKUP(G1780,Sku_Consolidated!A2:C957, 3, FALSE)</f>
      </c>
      <c r="K1780" s="10">
        <f>IF(J1780="PACK", I1780, 0)</f>
      </c>
      <c r="L1780" s="10">
        <f>IF(J1780="KG", I1780, I1780 * VLOOKUP(G1780,Sku_Consolidated!A2:U957,21,FALSE))</f>
      </c>
      <c r="M1780" s="10" t="s">
        <v>37</v>
      </c>
      <c r="N1780" s="11" t="s">
        <v>4682</v>
      </c>
      <c r="O1780" s="10" t="s">
        <v>4683</v>
      </c>
      <c r="P1780" s="10">
        <f>N1780 - O1780</f>
      </c>
      <c r="Q1780" s="1">
        <f>VLOOKUP(G1780,Sku_Consolidated!A2:G957,7, FALSE)</f>
      </c>
      <c r="R1780" s="1">
        <f>IF(IFERROR(VLOOKUP(E1780,Store_Showcase!B2:H144,7, FALSE), TRUE)=TRUE, IF(IFERROR(VLOOKUP(E1780,Store_SRP!B2:H110,7, FALSE), TRUE)=TRUE,VLOOKUP(E1780,Store_VAM!B2:H273,7, FALSE),VLOOKUP(E1780,Store_SRP!B2:H110,7, FALSE)), VLOOKUP(E1780,Store_Showcase!B2:H144,7, FALSE))</f>
      </c>
      <c r="S1780" s="1">
        <f>IF(IFERROR(VLOOKUP(E1780,Store_Showcase!B2:I144,8, FALSE), TRUE)=TRUE, IF(IFERROR(VLOOKUP(E1780,Store_SRP!B2:I110,8, FALSE), TRUE)=TRUE,VLOOKUP(E1780,Store_VAM!B2:I273,8, FALSE),VLOOKUP(E1780,Store_SRP!B2:I110,8, FALSE)), VLOOKUP(E1780,Store_Showcase!B2:I144,8, FALSE))</f>
      </c>
      <c r="T1780" s="1">
        <f>VLOOKUP(G1780,Sku_Consolidated!A2:R957,18,FALSE)</f>
      </c>
      <c r="U1780" s="1" t="s">
        <v>4681</v>
      </c>
      <c r="V1780" s="1">
        <f>IF(VLOOKUP(G1780,Sku_Consolidated!A2:S957,19,FALSE)="SHOWCASE", VLOOKUP(E1780,Store_Showcase!B2:L144,11, FALSE), IF(VLOOKUP(G1780,Sku_Consolidated!A2:S957,19,FALSE)="VAM",VLOOKUP(E1780,Store_VAM!B2:L273,11, FALSE),VLOOKUP(E1780,Store_SRP!B2:L110,11, FALSE)))</f>
      </c>
      <c r="W1780" s="1">
        <f>VLOOKUP(G1780,Sku_Consolidated!A2:W957,11,FALSE)</f>
      </c>
      <c r="X1780" s="1">
        <f>VLOOKUP(G1780,Sku_Consolidated!A2:H957,8,FALSE)</f>
      </c>
      <c r="Y1780" s="1">
        <f>VLOOKUP(G1780,Sku_Consolidated!A2:I957,9,FALSE)</f>
      </c>
      <c r="Z1780" s="1" t="s">
        <v>41</v>
      </c>
      <c r="AA1780" s="1">
        <f>VLOOKUP(G1780,Sku_Consolidated!A2:E957,5,FALSE)</f>
      </c>
      <c r="AB1780" s="1">
        <f>IF(VLOOKUP(G1780,Sku_Consolidated!A2:S957,19,FALSE)="SHOWCASE", VLOOKUP(E1780,Store_Showcase!B2:N144,13, FALSE), IF(VLOOKUP(G1780,Sku_Consolidated!A2:S957,19,FALSE)="VAM",VLOOKUP(E1780,Store_VAM!B2:N273,13, FALSE),VLOOKUP(E1780,Store_SRP!B2:N110,13, FALSE)))</f>
      </c>
      <c r="AC1780" s="1">
        <f>IF(IFERROR(AB1780,TRUE)=TRUE, "-","OK")</f>
      </c>
      <c r="AD1780" s="11" t="s">
        <v>37</v>
      </c>
      <c r="AE1780" s="11" t="s">
        <v>37</v>
      </c>
      <c r="AF1780" s="1">
        <f>IF(IFERROR(VLOOKUP(E1780,Store_Showcase!B2:H144,{5}, FALSE), TRUE)=TRUE, IF(IFERROR(VLOOKUP(E1780,Store_SRP!B2:H110,{5}, FALSE), TRUE)=TRUE,VLOOKUP(E1780,Store_VAM!B2:H273,{5}, FALSE),VLOOKUP(E1780,Store_SRP!B2:H110,{5}, FALSE)), VLOOKUP(E1780,Store_Showcase!B2:H144,{5}, FALSE))</f>
      </c>
      <c r="AG1780" s="1">
        <f>IF(IFERROR(VLOOKUP(E1780,Store_Showcase!B2:H144,{6}, FALSE), TRUE)=TRUE, IF(IFERROR(VLOOKUP(E1780,Store_SRP!B2:H110,{6}, FALSE), TRUE)=TRUE,VLOOKUP(E1780,Store_VAM!B2:H273,{6}, FALSE),VLOOKUP(E1780,Store_SRP!B2:H110,{6}, FALSE)), VLOOKUP(E1780,Store_Showcase!B2:H144,{6}, FALSE))</f>
      </c>
      <c r="AH1780" s="1">
        <f>VLOOKUP(G1780,Sku_Consolidated!A2:R957,18,FALSE)</f>
      </c>
      <c r="AI1780" s="1">
        <f>VLOOKUP(G1780,Sku_Consolidated!A2:S957,19,FALSE)</f>
      </c>
      <c r="AJ1780" s="1">
        <f>VLOOKUP(G1780,Sku_Consolidated!A2:T957,20,FALSE)</f>
      </c>
    </row>
    <row r="1781" spans="1:36" x14ac:dyDescent="0.25">
      <c r="A1781" s="1">
        <v>2024</v>
      </c>
      <c r="B1781" s="1" t="s">
        <v>31</v>
      </c>
      <c r="C1781" s="1" t="s">
        <v>32</v>
      </c>
      <c r="D1781" s="1" t="s">
        <v>33</v>
      </c>
      <c r="E1781" s="9" t="s">
        <v>4578</v>
      </c>
      <c r="F1781" s="1">
        <f>IF(VLOOKUP(G1781,Sku_Consolidated!A2:S957,{19},FALSE)="SHOWCASE", VLOOKUP(E1781,Store_Showcase!B2:C144,{2}, FALSE), IF(VLOOKUP(G1781,Sku_Consolidated!A2:S957,{19},FALSE)="VAM",VLOOKUP(E1781,Store_VAM!B2:C273,{2}, FALSE),VLOOKUP(E1781,Store_SRP!B2:C110,{2}, FALSE)))</f>
      </c>
      <c r="G1781" s="1">
        <v>91835</v>
      </c>
      <c r="H1781" s="1" t="s">
        <v>1691</v>
      </c>
      <c r="I1781" s="10" t="s">
        <v>268</v>
      </c>
      <c r="J1781" s="1">
        <f>VLOOKUP(G1781,Sku_Consolidated!A2:C957, 3, FALSE)</f>
      </c>
      <c r="K1781" s="10">
        <f>IF(J1781="PACK", I1781, 0)</f>
      </c>
      <c r="L1781" s="10">
        <f>IF(J1781="KG", I1781, I1781 * VLOOKUP(G1781,Sku_Consolidated!A2:U957,21,FALSE))</f>
      </c>
      <c r="M1781" s="10" t="s">
        <v>37</v>
      </c>
      <c r="N1781" s="11" t="s">
        <v>4684</v>
      </c>
      <c r="O1781" s="10" t="s">
        <v>4685</v>
      </c>
      <c r="P1781" s="10">
        <f>N1781 - O1781</f>
      </c>
      <c r="Q1781" s="1">
        <f>VLOOKUP(G1781,Sku_Consolidated!A2:G957,7, FALSE)</f>
      </c>
      <c r="R1781" s="1">
        <f>IF(IFERROR(VLOOKUP(E1781,Store_Showcase!B2:H144,7, FALSE), TRUE)=TRUE, IF(IFERROR(VLOOKUP(E1781,Store_SRP!B2:H110,7, FALSE), TRUE)=TRUE,VLOOKUP(E1781,Store_VAM!B2:H273,7, FALSE),VLOOKUP(E1781,Store_SRP!B2:H110,7, FALSE)), VLOOKUP(E1781,Store_Showcase!B2:H144,7, FALSE))</f>
      </c>
      <c r="S1781" s="1">
        <f>IF(IFERROR(VLOOKUP(E1781,Store_Showcase!B2:I144,8, FALSE), TRUE)=TRUE, IF(IFERROR(VLOOKUP(E1781,Store_SRP!B2:I110,8, FALSE), TRUE)=TRUE,VLOOKUP(E1781,Store_VAM!B2:I273,8, FALSE),VLOOKUP(E1781,Store_SRP!B2:I110,8, FALSE)), VLOOKUP(E1781,Store_Showcase!B2:I144,8, FALSE))</f>
      </c>
      <c r="T1781" s="1">
        <f>VLOOKUP(G1781,Sku_Consolidated!A2:R957,18,FALSE)</f>
      </c>
      <c r="U1781" s="1" t="s">
        <v>4686</v>
      </c>
      <c r="V1781" s="1">
        <f>IF(VLOOKUP(G1781,Sku_Consolidated!A2:S957,19,FALSE)="SHOWCASE", VLOOKUP(E1781,Store_Showcase!B2:L144,11, FALSE), IF(VLOOKUP(G1781,Sku_Consolidated!A2:S957,19,FALSE)="VAM",VLOOKUP(E1781,Store_VAM!B2:L273,11, FALSE),VLOOKUP(E1781,Store_SRP!B2:L110,11, FALSE)))</f>
      </c>
      <c r="W1781" s="1">
        <f>VLOOKUP(G1781,Sku_Consolidated!A2:W957,11,FALSE)</f>
      </c>
      <c r="X1781" s="1">
        <f>VLOOKUP(G1781,Sku_Consolidated!A2:H957,8,FALSE)</f>
      </c>
      <c r="Y1781" s="1">
        <f>VLOOKUP(G1781,Sku_Consolidated!A2:I957,9,FALSE)</f>
      </c>
      <c r="Z1781" s="1" t="s">
        <v>41</v>
      </c>
      <c r="AA1781" s="1">
        <f>VLOOKUP(G1781,Sku_Consolidated!A2:E957,5,FALSE)</f>
      </c>
      <c r="AB1781" s="1">
        <f>IF(VLOOKUP(G1781,Sku_Consolidated!A2:S957,19,FALSE)="SHOWCASE", VLOOKUP(E1781,Store_Showcase!B2:N144,13, FALSE), IF(VLOOKUP(G1781,Sku_Consolidated!A2:S957,19,FALSE)="VAM",VLOOKUP(E1781,Store_VAM!B2:N273,13, FALSE),VLOOKUP(E1781,Store_SRP!B2:N110,13, FALSE)))</f>
      </c>
      <c r="AC1781" s="1">
        <f>IF(IFERROR(AB1781,TRUE)=TRUE, "-","OK")</f>
      </c>
      <c r="AD1781" s="11" t="s">
        <v>37</v>
      </c>
      <c r="AE1781" s="11" t="s">
        <v>37</v>
      </c>
      <c r="AF1781" s="1">
        <f>IF(IFERROR(VLOOKUP(E1781,Store_Showcase!B2:H144,{5}, FALSE), TRUE)=TRUE, IF(IFERROR(VLOOKUP(E1781,Store_SRP!B2:H110,{5}, FALSE), TRUE)=TRUE,VLOOKUP(E1781,Store_VAM!B2:H273,{5}, FALSE),VLOOKUP(E1781,Store_SRP!B2:H110,{5}, FALSE)), VLOOKUP(E1781,Store_Showcase!B2:H144,{5}, FALSE))</f>
      </c>
      <c r="AG1781" s="1">
        <f>IF(IFERROR(VLOOKUP(E1781,Store_Showcase!B2:H144,{6}, FALSE), TRUE)=TRUE, IF(IFERROR(VLOOKUP(E1781,Store_SRP!B2:H110,{6}, FALSE), TRUE)=TRUE,VLOOKUP(E1781,Store_VAM!B2:H273,{6}, FALSE),VLOOKUP(E1781,Store_SRP!B2:H110,{6}, FALSE)), VLOOKUP(E1781,Store_Showcase!B2:H144,{6}, FALSE))</f>
      </c>
      <c r="AH1781" s="1">
        <f>VLOOKUP(G1781,Sku_Consolidated!A2:R957,18,FALSE)</f>
      </c>
      <c r="AI1781" s="1">
        <f>VLOOKUP(G1781,Sku_Consolidated!A2:S957,19,FALSE)</f>
      </c>
      <c r="AJ1781" s="1">
        <f>VLOOKUP(G1781,Sku_Consolidated!A2:T957,20,FALSE)</f>
      </c>
    </row>
    <row r="1782" spans="1:36" x14ac:dyDescent="0.25">
      <c r="A1782" s="1">
        <v>2024</v>
      </c>
      <c r="B1782" s="1" t="s">
        <v>31</v>
      </c>
      <c r="C1782" s="1" t="s">
        <v>32</v>
      </c>
      <c r="D1782" s="1" t="s">
        <v>33</v>
      </c>
      <c r="E1782" s="9" t="s">
        <v>4578</v>
      </c>
      <c r="F1782" s="1">
        <f>IF(VLOOKUP(G1782,Sku_Consolidated!A2:S957,{19},FALSE)="SHOWCASE", VLOOKUP(E1782,Store_Showcase!B2:C144,{2}, FALSE), IF(VLOOKUP(G1782,Sku_Consolidated!A2:S957,{19},FALSE)="VAM",VLOOKUP(E1782,Store_VAM!B2:C273,{2}, FALSE),VLOOKUP(E1782,Store_SRP!B2:C110,{2}, FALSE)))</f>
      </c>
      <c r="G1782" s="1">
        <v>91836</v>
      </c>
      <c r="H1782" s="1" t="s">
        <v>4687</v>
      </c>
      <c r="I1782" s="10" t="s">
        <v>1715</v>
      </c>
      <c r="J1782" s="1">
        <f>VLOOKUP(G1782,Sku_Consolidated!A2:C957, 3, FALSE)</f>
      </c>
      <c r="K1782" s="10">
        <f>IF(J1782="PACK", I1782, 0)</f>
      </c>
      <c r="L1782" s="10">
        <f>IF(J1782="KG", I1782, I1782 * VLOOKUP(G1782,Sku_Consolidated!A2:U957,21,FALSE))</f>
      </c>
      <c r="M1782" s="10" t="s">
        <v>37</v>
      </c>
      <c r="N1782" s="11" t="s">
        <v>4688</v>
      </c>
      <c r="O1782" s="10" t="s">
        <v>4689</v>
      </c>
      <c r="P1782" s="10">
        <f>N1782 - O1782</f>
      </c>
      <c r="Q1782" s="1">
        <f>VLOOKUP(G1782,Sku_Consolidated!A2:G957,7, FALSE)</f>
      </c>
      <c r="R1782" s="1">
        <f>IF(IFERROR(VLOOKUP(E1782,Store_Showcase!B2:H144,7, FALSE), TRUE)=TRUE, IF(IFERROR(VLOOKUP(E1782,Store_SRP!B2:H110,7, FALSE), TRUE)=TRUE,VLOOKUP(E1782,Store_VAM!B2:H273,7, FALSE),VLOOKUP(E1782,Store_SRP!B2:H110,7, FALSE)), VLOOKUP(E1782,Store_Showcase!B2:H144,7, FALSE))</f>
      </c>
      <c r="S1782" s="1">
        <f>IF(IFERROR(VLOOKUP(E1782,Store_Showcase!B2:I144,8, FALSE), TRUE)=TRUE, IF(IFERROR(VLOOKUP(E1782,Store_SRP!B2:I110,8, FALSE), TRUE)=TRUE,VLOOKUP(E1782,Store_VAM!B2:I273,8, FALSE),VLOOKUP(E1782,Store_SRP!B2:I110,8, FALSE)), VLOOKUP(E1782,Store_Showcase!B2:I144,8, FALSE))</f>
      </c>
      <c r="T1782" s="1">
        <f>VLOOKUP(G1782,Sku_Consolidated!A2:R957,18,FALSE)</f>
      </c>
      <c r="U1782" s="1" t="s">
        <v>4686</v>
      </c>
      <c r="V1782" s="1">
        <f>IF(VLOOKUP(G1782,Sku_Consolidated!A2:S957,19,FALSE)="SHOWCASE", VLOOKUP(E1782,Store_Showcase!B2:L144,11, FALSE), IF(VLOOKUP(G1782,Sku_Consolidated!A2:S957,19,FALSE)="VAM",VLOOKUP(E1782,Store_VAM!B2:L273,11, FALSE),VLOOKUP(E1782,Store_SRP!B2:L110,11, FALSE)))</f>
      </c>
      <c r="W1782" s="1">
        <f>VLOOKUP(G1782,Sku_Consolidated!A2:W957,11,FALSE)</f>
      </c>
      <c r="X1782" s="1">
        <f>VLOOKUP(G1782,Sku_Consolidated!A2:H957,8,FALSE)</f>
      </c>
      <c r="Y1782" s="1">
        <f>VLOOKUP(G1782,Sku_Consolidated!A2:I957,9,FALSE)</f>
      </c>
      <c r="Z1782" s="1" t="s">
        <v>41</v>
      </c>
      <c r="AA1782" s="1">
        <f>VLOOKUP(G1782,Sku_Consolidated!A2:E957,5,FALSE)</f>
      </c>
      <c r="AB1782" s="1">
        <f>IF(VLOOKUP(G1782,Sku_Consolidated!A2:S957,19,FALSE)="SHOWCASE", VLOOKUP(E1782,Store_Showcase!B2:N144,13, FALSE), IF(VLOOKUP(G1782,Sku_Consolidated!A2:S957,19,FALSE)="VAM",VLOOKUP(E1782,Store_VAM!B2:N273,13, FALSE),VLOOKUP(E1782,Store_SRP!B2:N110,13, FALSE)))</f>
      </c>
      <c r="AC1782" s="1">
        <f>IF(IFERROR(AB1782,TRUE)=TRUE, "-","OK")</f>
      </c>
      <c r="AD1782" s="11" t="s">
        <v>37</v>
      </c>
      <c r="AE1782" s="11" t="s">
        <v>37</v>
      </c>
      <c r="AF1782" s="1">
        <f>IF(IFERROR(VLOOKUP(E1782,Store_Showcase!B2:H144,{5}, FALSE), TRUE)=TRUE, IF(IFERROR(VLOOKUP(E1782,Store_SRP!B2:H110,{5}, FALSE), TRUE)=TRUE,VLOOKUP(E1782,Store_VAM!B2:H273,{5}, FALSE),VLOOKUP(E1782,Store_SRP!B2:H110,{5}, FALSE)), VLOOKUP(E1782,Store_Showcase!B2:H144,{5}, FALSE))</f>
      </c>
      <c r="AG1782" s="1">
        <f>IF(IFERROR(VLOOKUP(E1782,Store_Showcase!B2:H144,{6}, FALSE), TRUE)=TRUE, IF(IFERROR(VLOOKUP(E1782,Store_SRP!B2:H110,{6}, FALSE), TRUE)=TRUE,VLOOKUP(E1782,Store_VAM!B2:H273,{6}, FALSE),VLOOKUP(E1782,Store_SRP!B2:H110,{6}, FALSE)), VLOOKUP(E1782,Store_Showcase!B2:H144,{6}, FALSE))</f>
      </c>
      <c r="AH1782" s="1">
        <f>VLOOKUP(G1782,Sku_Consolidated!A2:R957,18,FALSE)</f>
      </c>
      <c r="AI1782" s="1">
        <f>VLOOKUP(G1782,Sku_Consolidated!A2:S957,19,FALSE)</f>
      </c>
      <c r="AJ1782" s="1">
        <f>VLOOKUP(G1782,Sku_Consolidated!A2:T957,20,FALSE)</f>
      </c>
    </row>
    <row r="1783" spans="1:36" x14ac:dyDescent="0.25">
      <c r="A1783" s="1">
        <v>2024</v>
      </c>
      <c r="B1783" s="1" t="s">
        <v>31</v>
      </c>
      <c r="C1783" s="1" t="s">
        <v>32</v>
      </c>
      <c r="D1783" s="1" t="s">
        <v>33</v>
      </c>
      <c r="E1783" s="9" t="s">
        <v>4426</v>
      </c>
      <c r="F1783" s="1">
        <f>IF(VLOOKUP(G1783,Sku_Consolidated!A2:S957,{19},FALSE)="SHOWCASE", VLOOKUP(E1783,Store_Showcase!B2:C144,{2}, FALSE), IF(VLOOKUP(G1783,Sku_Consolidated!A2:S957,{19},FALSE)="VAM",VLOOKUP(E1783,Store_VAM!B2:C273,{2}, FALSE),VLOOKUP(E1783,Store_SRP!B2:C110,{2}, FALSE)))</f>
      </c>
      <c r="G1783" s="1">
        <v>14266</v>
      </c>
      <c r="H1783" s="1" t="s">
        <v>1433</v>
      </c>
      <c r="I1783" s="10" t="s">
        <v>4690</v>
      </c>
      <c r="J1783" s="1">
        <f>VLOOKUP(G1783,Sku_Consolidated!A2:C957, 3, FALSE)</f>
      </c>
      <c r="K1783" s="10">
        <f>IF(J1783="PACK", I1783, 0)</f>
      </c>
      <c r="L1783" s="10">
        <f>IF(J1783="KG", I1783, I1783 * VLOOKUP(G1783,Sku_Consolidated!A2:U957,21,FALSE))</f>
      </c>
      <c r="M1783" s="10" t="s">
        <v>37</v>
      </c>
      <c r="N1783" s="11" t="s">
        <v>4691</v>
      </c>
      <c r="O1783" s="10" t="s">
        <v>4692</v>
      </c>
      <c r="P1783" s="10">
        <f>N1783 - O1783</f>
      </c>
      <c r="Q1783" s="1">
        <f>VLOOKUP(G1783,Sku_Consolidated!A2:G957,7, FALSE)</f>
      </c>
      <c r="R1783" s="1">
        <f>IF(IFERROR(VLOOKUP(E1783,Store_Showcase!B2:H144,7, FALSE), TRUE)=TRUE, IF(IFERROR(VLOOKUP(E1783,Store_SRP!B2:H110,7, FALSE), TRUE)=TRUE,VLOOKUP(E1783,Store_VAM!B2:H273,7, FALSE),VLOOKUP(E1783,Store_SRP!B2:H110,7, FALSE)), VLOOKUP(E1783,Store_Showcase!B2:H144,7, FALSE))</f>
      </c>
      <c r="S1783" s="1">
        <f>IF(IFERROR(VLOOKUP(E1783,Store_Showcase!B2:I144,8, FALSE), TRUE)=TRUE, IF(IFERROR(VLOOKUP(E1783,Store_SRP!B2:I110,8, FALSE), TRUE)=TRUE,VLOOKUP(E1783,Store_VAM!B2:I273,8, FALSE),VLOOKUP(E1783,Store_SRP!B2:I110,8, FALSE)), VLOOKUP(E1783,Store_Showcase!B2:I144,8, FALSE))</f>
      </c>
      <c r="T1783" s="1">
        <f>VLOOKUP(G1783,Sku_Consolidated!A2:R957,18,FALSE)</f>
      </c>
      <c r="U1783" s="1" t="s">
        <v>4693</v>
      </c>
      <c r="V1783" s="1">
        <f>IF(VLOOKUP(G1783,Sku_Consolidated!A2:S957,19,FALSE)="SHOWCASE", VLOOKUP(E1783,Store_Showcase!B2:L144,11, FALSE), IF(VLOOKUP(G1783,Sku_Consolidated!A2:S957,19,FALSE)="VAM",VLOOKUP(E1783,Store_VAM!B2:L273,11, FALSE),VLOOKUP(E1783,Store_SRP!B2:L110,11, FALSE)))</f>
      </c>
      <c r="W1783" s="1">
        <f>VLOOKUP(G1783,Sku_Consolidated!A2:W957,11,FALSE)</f>
      </c>
      <c r="X1783" s="1">
        <f>VLOOKUP(G1783,Sku_Consolidated!A2:H957,8,FALSE)</f>
      </c>
      <c r="Y1783" s="1">
        <f>VLOOKUP(G1783,Sku_Consolidated!A2:I957,9,FALSE)</f>
      </c>
      <c r="Z1783" s="1" t="s">
        <v>41</v>
      </c>
      <c r="AA1783" s="1">
        <f>VLOOKUP(G1783,Sku_Consolidated!A2:E957,5,FALSE)</f>
      </c>
      <c r="AB1783" s="1">
        <f>IF(VLOOKUP(G1783,Sku_Consolidated!A2:S957,19,FALSE)="SHOWCASE", VLOOKUP(E1783,Store_Showcase!B2:N144,13, FALSE), IF(VLOOKUP(G1783,Sku_Consolidated!A2:S957,19,FALSE)="VAM",VLOOKUP(E1783,Store_VAM!B2:N273,13, FALSE),VLOOKUP(E1783,Store_SRP!B2:N110,13, FALSE)))</f>
      </c>
      <c r="AC1783" s="1">
        <f>IF(IFERROR(AB1783,TRUE)=TRUE, "-","OK")</f>
      </c>
      <c r="AD1783" s="11" t="s">
        <v>37</v>
      </c>
      <c r="AE1783" s="11" t="s">
        <v>37</v>
      </c>
      <c r="AF1783" s="1">
        <f>IF(IFERROR(VLOOKUP(E1783,Store_Showcase!B2:H144,{5}, FALSE), TRUE)=TRUE, IF(IFERROR(VLOOKUP(E1783,Store_SRP!B2:H110,{5}, FALSE), TRUE)=TRUE,VLOOKUP(E1783,Store_VAM!B2:H273,{5}, FALSE),VLOOKUP(E1783,Store_SRP!B2:H110,{5}, FALSE)), VLOOKUP(E1783,Store_Showcase!B2:H144,{5}, FALSE))</f>
      </c>
      <c r="AG1783" s="1">
        <f>IF(IFERROR(VLOOKUP(E1783,Store_Showcase!B2:H144,{6}, FALSE), TRUE)=TRUE, IF(IFERROR(VLOOKUP(E1783,Store_SRP!B2:H110,{6}, FALSE), TRUE)=TRUE,VLOOKUP(E1783,Store_VAM!B2:H273,{6}, FALSE),VLOOKUP(E1783,Store_SRP!B2:H110,{6}, FALSE)), VLOOKUP(E1783,Store_Showcase!B2:H144,{6}, FALSE))</f>
      </c>
      <c r="AH1783" s="1">
        <f>VLOOKUP(G1783,Sku_Consolidated!A2:R957,18,FALSE)</f>
      </c>
      <c r="AI1783" s="1">
        <f>VLOOKUP(G1783,Sku_Consolidated!A2:S957,19,FALSE)</f>
      </c>
      <c r="AJ1783" s="1">
        <f>VLOOKUP(G1783,Sku_Consolidated!A2:T957,20,FALSE)</f>
      </c>
    </row>
    <row r="1784" spans="1:36" x14ac:dyDescent="0.25">
      <c r="A1784" s="1">
        <v>2024</v>
      </c>
      <c r="B1784" s="1" t="s">
        <v>31</v>
      </c>
      <c r="C1784" s="1" t="s">
        <v>32</v>
      </c>
      <c r="D1784" s="1" t="s">
        <v>33</v>
      </c>
      <c r="E1784" s="9" t="s">
        <v>4426</v>
      </c>
      <c r="F1784" s="1">
        <f>IF(VLOOKUP(G1784,Sku_Consolidated!A2:S957,{19},FALSE)="SHOWCASE", VLOOKUP(E1784,Store_Showcase!B2:C144,{2}, FALSE), IF(VLOOKUP(G1784,Sku_Consolidated!A2:S957,{19},FALSE)="VAM",VLOOKUP(E1784,Store_VAM!B2:C273,{2}, FALSE),VLOOKUP(E1784,Store_SRP!B2:C110,{2}, FALSE)))</f>
      </c>
      <c r="G1784" s="1">
        <v>14267</v>
      </c>
      <c r="H1784" s="1" t="s">
        <v>1438</v>
      </c>
      <c r="I1784" s="10" t="s">
        <v>3521</v>
      </c>
      <c r="J1784" s="1">
        <f>VLOOKUP(G1784,Sku_Consolidated!A2:C957, 3, FALSE)</f>
      </c>
      <c r="K1784" s="10">
        <f>IF(J1784="PACK", I1784, 0)</f>
      </c>
      <c r="L1784" s="10">
        <f>IF(J1784="KG", I1784, I1784 * VLOOKUP(G1784,Sku_Consolidated!A2:U957,21,FALSE))</f>
      </c>
      <c r="M1784" s="10" t="s">
        <v>37</v>
      </c>
      <c r="N1784" s="11" t="s">
        <v>4694</v>
      </c>
      <c r="O1784" s="10" t="s">
        <v>4695</v>
      </c>
      <c r="P1784" s="10">
        <f>N1784 - O1784</f>
      </c>
      <c r="Q1784" s="1">
        <f>VLOOKUP(G1784,Sku_Consolidated!A2:G957,7, FALSE)</f>
      </c>
      <c r="R1784" s="1">
        <f>IF(IFERROR(VLOOKUP(E1784,Store_Showcase!B2:H144,7, FALSE), TRUE)=TRUE, IF(IFERROR(VLOOKUP(E1784,Store_SRP!B2:H110,7, FALSE), TRUE)=TRUE,VLOOKUP(E1784,Store_VAM!B2:H273,7, FALSE),VLOOKUP(E1784,Store_SRP!B2:H110,7, FALSE)), VLOOKUP(E1784,Store_Showcase!B2:H144,7, FALSE))</f>
      </c>
      <c r="S1784" s="1">
        <f>IF(IFERROR(VLOOKUP(E1784,Store_Showcase!B2:I144,8, FALSE), TRUE)=TRUE, IF(IFERROR(VLOOKUP(E1784,Store_SRP!B2:I110,8, FALSE), TRUE)=TRUE,VLOOKUP(E1784,Store_VAM!B2:I273,8, FALSE),VLOOKUP(E1784,Store_SRP!B2:I110,8, FALSE)), VLOOKUP(E1784,Store_Showcase!B2:I144,8, FALSE))</f>
      </c>
      <c r="T1784" s="1">
        <f>VLOOKUP(G1784,Sku_Consolidated!A2:R957,18,FALSE)</f>
      </c>
      <c r="U1784" s="1" t="s">
        <v>4693</v>
      </c>
      <c r="V1784" s="1">
        <f>IF(VLOOKUP(G1784,Sku_Consolidated!A2:S957,19,FALSE)="SHOWCASE", VLOOKUP(E1784,Store_Showcase!B2:L144,11, FALSE), IF(VLOOKUP(G1784,Sku_Consolidated!A2:S957,19,FALSE)="VAM",VLOOKUP(E1784,Store_VAM!B2:L273,11, FALSE),VLOOKUP(E1784,Store_SRP!B2:L110,11, FALSE)))</f>
      </c>
      <c r="W1784" s="1">
        <f>VLOOKUP(G1784,Sku_Consolidated!A2:W957,11,FALSE)</f>
      </c>
      <c r="X1784" s="1">
        <f>VLOOKUP(G1784,Sku_Consolidated!A2:H957,8,FALSE)</f>
      </c>
      <c r="Y1784" s="1">
        <f>VLOOKUP(G1784,Sku_Consolidated!A2:I957,9,FALSE)</f>
      </c>
      <c r="Z1784" s="1" t="s">
        <v>41</v>
      </c>
      <c r="AA1784" s="1">
        <f>VLOOKUP(G1784,Sku_Consolidated!A2:E957,5,FALSE)</f>
      </c>
      <c r="AB1784" s="1">
        <f>IF(VLOOKUP(G1784,Sku_Consolidated!A2:S957,19,FALSE)="SHOWCASE", VLOOKUP(E1784,Store_Showcase!B2:N144,13, FALSE), IF(VLOOKUP(G1784,Sku_Consolidated!A2:S957,19,FALSE)="VAM",VLOOKUP(E1784,Store_VAM!B2:N273,13, FALSE),VLOOKUP(E1784,Store_SRP!B2:N110,13, FALSE)))</f>
      </c>
      <c r="AC1784" s="1">
        <f>IF(IFERROR(AB1784,TRUE)=TRUE, "-","OK")</f>
      </c>
      <c r="AD1784" s="11" t="s">
        <v>37</v>
      </c>
      <c r="AE1784" s="11" t="s">
        <v>37</v>
      </c>
      <c r="AF1784" s="1">
        <f>IF(IFERROR(VLOOKUP(E1784,Store_Showcase!B2:H144,{5}, FALSE), TRUE)=TRUE, IF(IFERROR(VLOOKUP(E1784,Store_SRP!B2:H110,{5}, FALSE), TRUE)=TRUE,VLOOKUP(E1784,Store_VAM!B2:H273,{5}, FALSE),VLOOKUP(E1784,Store_SRP!B2:H110,{5}, FALSE)), VLOOKUP(E1784,Store_Showcase!B2:H144,{5}, FALSE))</f>
      </c>
      <c r="AG1784" s="1">
        <f>IF(IFERROR(VLOOKUP(E1784,Store_Showcase!B2:H144,{6}, FALSE), TRUE)=TRUE, IF(IFERROR(VLOOKUP(E1784,Store_SRP!B2:H110,{6}, FALSE), TRUE)=TRUE,VLOOKUP(E1784,Store_VAM!B2:H273,{6}, FALSE),VLOOKUP(E1784,Store_SRP!B2:H110,{6}, FALSE)), VLOOKUP(E1784,Store_Showcase!B2:H144,{6}, FALSE))</f>
      </c>
      <c r="AH1784" s="1">
        <f>VLOOKUP(G1784,Sku_Consolidated!A2:R957,18,FALSE)</f>
      </c>
      <c r="AI1784" s="1">
        <f>VLOOKUP(G1784,Sku_Consolidated!A2:S957,19,FALSE)</f>
      </c>
      <c r="AJ1784" s="1">
        <f>VLOOKUP(G1784,Sku_Consolidated!A2:T957,20,FALSE)</f>
      </c>
    </row>
    <row r="1785" spans="1:36" x14ac:dyDescent="0.25">
      <c r="A1785" s="1">
        <v>2024</v>
      </c>
      <c r="B1785" s="1" t="s">
        <v>31</v>
      </c>
      <c r="C1785" s="1" t="s">
        <v>32</v>
      </c>
      <c r="D1785" s="1" t="s">
        <v>33</v>
      </c>
      <c r="E1785" s="9" t="s">
        <v>4426</v>
      </c>
      <c r="F1785" s="1">
        <f>IF(VLOOKUP(G1785,Sku_Consolidated!A2:S957,{19},FALSE)="SHOWCASE", VLOOKUP(E1785,Store_Showcase!B2:C144,{2}, FALSE), IF(VLOOKUP(G1785,Sku_Consolidated!A2:S957,{19},FALSE)="VAM",VLOOKUP(E1785,Store_VAM!B2:C273,{2}, FALSE),VLOOKUP(E1785,Store_SRP!B2:C110,{2}, FALSE)))</f>
      </c>
      <c r="G1785" s="1">
        <v>14268</v>
      </c>
      <c r="H1785" s="1" t="s">
        <v>1442</v>
      </c>
      <c r="I1785" s="10" t="s">
        <v>4696</v>
      </c>
      <c r="J1785" s="1">
        <f>VLOOKUP(G1785,Sku_Consolidated!A2:C957, 3, FALSE)</f>
      </c>
      <c r="K1785" s="10">
        <f>IF(J1785="PACK", I1785, 0)</f>
      </c>
      <c r="L1785" s="10">
        <f>IF(J1785="KG", I1785, I1785 * VLOOKUP(G1785,Sku_Consolidated!A2:U957,21,FALSE))</f>
      </c>
      <c r="M1785" s="10" t="s">
        <v>37</v>
      </c>
      <c r="N1785" s="11" t="s">
        <v>4697</v>
      </c>
      <c r="O1785" s="10" t="s">
        <v>4698</v>
      </c>
      <c r="P1785" s="10">
        <f>N1785 - O1785</f>
      </c>
      <c r="Q1785" s="1">
        <f>VLOOKUP(G1785,Sku_Consolidated!A2:G957,7, FALSE)</f>
      </c>
      <c r="R1785" s="1">
        <f>IF(IFERROR(VLOOKUP(E1785,Store_Showcase!B2:H144,7, FALSE), TRUE)=TRUE, IF(IFERROR(VLOOKUP(E1785,Store_SRP!B2:H110,7, FALSE), TRUE)=TRUE,VLOOKUP(E1785,Store_VAM!B2:H273,7, FALSE),VLOOKUP(E1785,Store_SRP!B2:H110,7, FALSE)), VLOOKUP(E1785,Store_Showcase!B2:H144,7, FALSE))</f>
      </c>
      <c r="S1785" s="1">
        <f>IF(IFERROR(VLOOKUP(E1785,Store_Showcase!B2:I144,8, FALSE), TRUE)=TRUE, IF(IFERROR(VLOOKUP(E1785,Store_SRP!B2:I110,8, FALSE), TRUE)=TRUE,VLOOKUP(E1785,Store_VAM!B2:I273,8, FALSE),VLOOKUP(E1785,Store_SRP!B2:I110,8, FALSE)), VLOOKUP(E1785,Store_Showcase!B2:I144,8, FALSE))</f>
      </c>
      <c r="T1785" s="1">
        <f>VLOOKUP(G1785,Sku_Consolidated!A2:R957,18,FALSE)</f>
      </c>
      <c r="U1785" s="1" t="s">
        <v>4693</v>
      </c>
      <c r="V1785" s="1">
        <f>IF(VLOOKUP(G1785,Sku_Consolidated!A2:S957,19,FALSE)="SHOWCASE", VLOOKUP(E1785,Store_Showcase!B2:L144,11, FALSE), IF(VLOOKUP(G1785,Sku_Consolidated!A2:S957,19,FALSE)="VAM",VLOOKUP(E1785,Store_VAM!B2:L273,11, FALSE),VLOOKUP(E1785,Store_SRP!B2:L110,11, FALSE)))</f>
      </c>
      <c r="W1785" s="1">
        <f>VLOOKUP(G1785,Sku_Consolidated!A2:W957,11,FALSE)</f>
      </c>
      <c r="X1785" s="1">
        <f>VLOOKUP(G1785,Sku_Consolidated!A2:H957,8,FALSE)</f>
      </c>
      <c r="Y1785" s="1">
        <f>VLOOKUP(G1785,Sku_Consolidated!A2:I957,9,FALSE)</f>
      </c>
      <c r="Z1785" s="1" t="s">
        <v>41</v>
      </c>
      <c r="AA1785" s="1">
        <f>VLOOKUP(G1785,Sku_Consolidated!A2:E957,5,FALSE)</f>
      </c>
      <c r="AB1785" s="1">
        <f>IF(VLOOKUP(G1785,Sku_Consolidated!A2:S957,19,FALSE)="SHOWCASE", VLOOKUP(E1785,Store_Showcase!B2:N144,13, FALSE), IF(VLOOKUP(G1785,Sku_Consolidated!A2:S957,19,FALSE)="VAM",VLOOKUP(E1785,Store_VAM!B2:N273,13, FALSE),VLOOKUP(E1785,Store_SRP!B2:N110,13, FALSE)))</f>
      </c>
      <c r="AC1785" s="1">
        <f>IF(IFERROR(AB1785,TRUE)=TRUE, "-","OK")</f>
      </c>
      <c r="AD1785" s="11" t="s">
        <v>37</v>
      </c>
      <c r="AE1785" s="11" t="s">
        <v>37</v>
      </c>
      <c r="AF1785" s="1">
        <f>IF(IFERROR(VLOOKUP(E1785,Store_Showcase!B2:H144,{5}, FALSE), TRUE)=TRUE, IF(IFERROR(VLOOKUP(E1785,Store_SRP!B2:H110,{5}, FALSE), TRUE)=TRUE,VLOOKUP(E1785,Store_VAM!B2:H273,{5}, FALSE),VLOOKUP(E1785,Store_SRP!B2:H110,{5}, FALSE)), VLOOKUP(E1785,Store_Showcase!B2:H144,{5}, FALSE))</f>
      </c>
      <c r="AG1785" s="1">
        <f>IF(IFERROR(VLOOKUP(E1785,Store_Showcase!B2:H144,{6}, FALSE), TRUE)=TRUE, IF(IFERROR(VLOOKUP(E1785,Store_SRP!B2:H110,{6}, FALSE), TRUE)=TRUE,VLOOKUP(E1785,Store_VAM!B2:H273,{6}, FALSE),VLOOKUP(E1785,Store_SRP!B2:H110,{6}, FALSE)), VLOOKUP(E1785,Store_Showcase!B2:H144,{6}, FALSE))</f>
      </c>
      <c r="AH1785" s="1">
        <f>VLOOKUP(G1785,Sku_Consolidated!A2:R957,18,FALSE)</f>
      </c>
      <c r="AI1785" s="1">
        <f>VLOOKUP(G1785,Sku_Consolidated!A2:S957,19,FALSE)</f>
      </c>
      <c r="AJ1785" s="1">
        <f>VLOOKUP(G1785,Sku_Consolidated!A2:T957,20,FALSE)</f>
      </c>
    </row>
    <row r="1786" spans="1:36" x14ac:dyDescent="0.25">
      <c r="A1786" s="1">
        <v>2024</v>
      </c>
      <c r="B1786" s="1" t="s">
        <v>31</v>
      </c>
      <c r="C1786" s="1" t="s">
        <v>32</v>
      </c>
      <c r="D1786" s="1" t="s">
        <v>33</v>
      </c>
      <c r="E1786" s="9" t="s">
        <v>4426</v>
      </c>
      <c r="F1786" s="1">
        <f>IF(VLOOKUP(G1786,Sku_Consolidated!A2:S957,{19},FALSE)="SHOWCASE", VLOOKUP(E1786,Store_Showcase!B2:C144,{2}, FALSE), IF(VLOOKUP(G1786,Sku_Consolidated!A2:S957,{19},FALSE)="VAM",VLOOKUP(E1786,Store_VAM!B2:C273,{2}, FALSE),VLOOKUP(E1786,Store_SRP!B2:C110,{2}, FALSE)))</f>
      </c>
      <c r="G1786" s="1">
        <v>14270</v>
      </c>
      <c r="H1786" s="1" t="s">
        <v>1450</v>
      </c>
      <c r="I1786" s="10" t="s">
        <v>1354</v>
      </c>
      <c r="J1786" s="1">
        <f>VLOOKUP(G1786,Sku_Consolidated!A2:C957, 3, FALSE)</f>
      </c>
      <c r="K1786" s="10">
        <f>IF(J1786="PACK", I1786, 0)</f>
      </c>
      <c r="L1786" s="10">
        <f>IF(J1786="KG", I1786, I1786 * VLOOKUP(G1786,Sku_Consolidated!A2:U957,21,FALSE))</f>
      </c>
      <c r="M1786" s="10" t="s">
        <v>37</v>
      </c>
      <c r="N1786" s="11" t="s">
        <v>4699</v>
      </c>
      <c r="O1786" s="10" t="s">
        <v>4700</v>
      </c>
      <c r="P1786" s="10">
        <f>N1786 - O1786</f>
      </c>
      <c r="Q1786" s="1">
        <f>VLOOKUP(G1786,Sku_Consolidated!A2:G957,7, FALSE)</f>
      </c>
      <c r="R1786" s="1">
        <f>IF(IFERROR(VLOOKUP(E1786,Store_Showcase!B2:H144,7, FALSE), TRUE)=TRUE, IF(IFERROR(VLOOKUP(E1786,Store_SRP!B2:H110,7, FALSE), TRUE)=TRUE,VLOOKUP(E1786,Store_VAM!B2:H273,7, FALSE),VLOOKUP(E1786,Store_SRP!B2:H110,7, FALSE)), VLOOKUP(E1786,Store_Showcase!B2:H144,7, FALSE))</f>
      </c>
      <c r="S1786" s="1">
        <f>IF(IFERROR(VLOOKUP(E1786,Store_Showcase!B2:I144,8, FALSE), TRUE)=TRUE, IF(IFERROR(VLOOKUP(E1786,Store_SRP!B2:I110,8, FALSE), TRUE)=TRUE,VLOOKUP(E1786,Store_VAM!B2:I273,8, FALSE),VLOOKUP(E1786,Store_SRP!B2:I110,8, FALSE)), VLOOKUP(E1786,Store_Showcase!B2:I144,8, FALSE))</f>
      </c>
      <c r="T1786" s="1">
        <f>VLOOKUP(G1786,Sku_Consolidated!A2:R957,18,FALSE)</f>
      </c>
      <c r="U1786" s="1" t="s">
        <v>4693</v>
      </c>
      <c r="V1786" s="1">
        <f>IF(VLOOKUP(G1786,Sku_Consolidated!A2:S957,19,FALSE)="SHOWCASE", VLOOKUP(E1786,Store_Showcase!B2:L144,11, FALSE), IF(VLOOKUP(G1786,Sku_Consolidated!A2:S957,19,FALSE)="VAM",VLOOKUP(E1786,Store_VAM!B2:L273,11, FALSE),VLOOKUP(E1786,Store_SRP!B2:L110,11, FALSE)))</f>
      </c>
      <c r="W1786" s="1">
        <f>VLOOKUP(G1786,Sku_Consolidated!A2:W957,11,FALSE)</f>
      </c>
      <c r="X1786" s="1">
        <f>VLOOKUP(G1786,Sku_Consolidated!A2:H957,8,FALSE)</f>
      </c>
      <c r="Y1786" s="1">
        <f>VLOOKUP(G1786,Sku_Consolidated!A2:I957,9,FALSE)</f>
      </c>
      <c r="Z1786" s="1" t="s">
        <v>41</v>
      </c>
      <c r="AA1786" s="1">
        <f>VLOOKUP(G1786,Sku_Consolidated!A2:E957,5,FALSE)</f>
      </c>
      <c r="AB1786" s="1">
        <f>IF(VLOOKUP(G1786,Sku_Consolidated!A2:S957,19,FALSE)="SHOWCASE", VLOOKUP(E1786,Store_Showcase!B2:N144,13, FALSE), IF(VLOOKUP(G1786,Sku_Consolidated!A2:S957,19,FALSE)="VAM",VLOOKUP(E1786,Store_VAM!B2:N273,13, FALSE),VLOOKUP(E1786,Store_SRP!B2:N110,13, FALSE)))</f>
      </c>
      <c r="AC1786" s="1">
        <f>IF(IFERROR(AB1786,TRUE)=TRUE, "-","OK")</f>
      </c>
      <c r="AD1786" s="11" t="s">
        <v>37</v>
      </c>
      <c r="AE1786" s="11" t="s">
        <v>37</v>
      </c>
      <c r="AF1786" s="1">
        <f>IF(IFERROR(VLOOKUP(E1786,Store_Showcase!B2:H144,{5}, FALSE), TRUE)=TRUE, IF(IFERROR(VLOOKUP(E1786,Store_SRP!B2:H110,{5}, FALSE), TRUE)=TRUE,VLOOKUP(E1786,Store_VAM!B2:H273,{5}, FALSE),VLOOKUP(E1786,Store_SRP!B2:H110,{5}, FALSE)), VLOOKUP(E1786,Store_Showcase!B2:H144,{5}, FALSE))</f>
      </c>
      <c r="AG1786" s="1">
        <f>IF(IFERROR(VLOOKUP(E1786,Store_Showcase!B2:H144,{6}, FALSE), TRUE)=TRUE, IF(IFERROR(VLOOKUP(E1786,Store_SRP!B2:H110,{6}, FALSE), TRUE)=TRUE,VLOOKUP(E1786,Store_VAM!B2:H273,{6}, FALSE),VLOOKUP(E1786,Store_SRP!B2:H110,{6}, FALSE)), VLOOKUP(E1786,Store_Showcase!B2:H144,{6}, FALSE))</f>
      </c>
      <c r="AH1786" s="1">
        <f>VLOOKUP(G1786,Sku_Consolidated!A2:R957,18,FALSE)</f>
      </c>
      <c r="AI1786" s="1">
        <f>VLOOKUP(G1786,Sku_Consolidated!A2:S957,19,FALSE)</f>
      </c>
      <c r="AJ1786" s="1">
        <f>VLOOKUP(G1786,Sku_Consolidated!A2:T957,20,FALSE)</f>
      </c>
    </row>
    <row r="1787" spans="1:36" x14ac:dyDescent="0.25">
      <c r="A1787" s="1">
        <v>2024</v>
      </c>
      <c r="B1787" s="1" t="s">
        <v>31</v>
      </c>
      <c r="C1787" s="1" t="s">
        <v>32</v>
      </c>
      <c r="D1787" s="1" t="s">
        <v>33</v>
      </c>
      <c r="E1787" s="9" t="s">
        <v>4426</v>
      </c>
      <c r="F1787" s="1">
        <f>IF(VLOOKUP(G1787,Sku_Consolidated!A2:S957,{19},FALSE)="SHOWCASE", VLOOKUP(E1787,Store_Showcase!B2:C144,{2}, FALSE), IF(VLOOKUP(G1787,Sku_Consolidated!A2:S957,{19},FALSE)="VAM",VLOOKUP(E1787,Store_VAM!B2:C273,{2}, FALSE),VLOOKUP(E1787,Store_SRP!B2:C110,{2}, FALSE)))</f>
      </c>
      <c r="G1787" s="1">
        <v>14271</v>
      </c>
      <c r="H1787" s="1" t="s">
        <v>2854</v>
      </c>
      <c r="I1787" s="10" t="s">
        <v>3081</v>
      </c>
      <c r="J1787" s="1">
        <f>VLOOKUP(G1787,Sku_Consolidated!A2:C957, 3, FALSE)</f>
      </c>
      <c r="K1787" s="10">
        <f>IF(J1787="PACK", I1787, 0)</f>
      </c>
      <c r="L1787" s="10">
        <f>IF(J1787="KG", I1787, I1787 * VLOOKUP(G1787,Sku_Consolidated!A2:U957,21,FALSE))</f>
      </c>
      <c r="M1787" s="10" t="s">
        <v>37</v>
      </c>
      <c r="N1787" s="11" t="s">
        <v>4701</v>
      </c>
      <c r="O1787" s="10" t="s">
        <v>4702</v>
      </c>
      <c r="P1787" s="10">
        <f>N1787 - O1787</f>
      </c>
      <c r="Q1787" s="1">
        <f>VLOOKUP(G1787,Sku_Consolidated!A2:G957,7, FALSE)</f>
      </c>
      <c r="R1787" s="1">
        <f>IF(IFERROR(VLOOKUP(E1787,Store_Showcase!B2:H144,7, FALSE), TRUE)=TRUE, IF(IFERROR(VLOOKUP(E1787,Store_SRP!B2:H110,7, FALSE), TRUE)=TRUE,VLOOKUP(E1787,Store_VAM!B2:H273,7, FALSE),VLOOKUP(E1787,Store_SRP!B2:H110,7, FALSE)), VLOOKUP(E1787,Store_Showcase!B2:H144,7, FALSE))</f>
      </c>
      <c r="S1787" s="1">
        <f>IF(IFERROR(VLOOKUP(E1787,Store_Showcase!B2:I144,8, FALSE), TRUE)=TRUE, IF(IFERROR(VLOOKUP(E1787,Store_SRP!B2:I110,8, FALSE), TRUE)=TRUE,VLOOKUP(E1787,Store_VAM!B2:I273,8, FALSE),VLOOKUP(E1787,Store_SRP!B2:I110,8, FALSE)), VLOOKUP(E1787,Store_Showcase!B2:I144,8, FALSE))</f>
      </c>
      <c r="T1787" s="1">
        <f>VLOOKUP(G1787,Sku_Consolidated!A2:R957,18,FALSE)</f>
      </c>
      <c r="U1787" s="1" t="s">
        <v>4693</v>
      </c>
      <c r="V1787" s="1">
        <f>IF(VLOOKUP(G1787,Sku_Consolidated!A2:S957,19,FALSE)="SHOWCASE", VLOOKUP(E1787,Store_Showcase!B2:L144,11, FALSE), IF(VLOOKUP(G1787,Sku_Consolidated!A2:S957,19,FALSE)="VAM",VLOOKUP(E1787,Store_VAM!B2:L273,11, FALSE),VLOOKUP(E1787,Store_SRP!B2:L110,11, FALSE)))</f>
      </c>
      <c r="W1787" s="1">
        <f>VLOOKUP(G1787,Sku_Consolidated!A2:W957,11,FALSE)</f>
      </c>
      <c r="X1787" s="1">
        <f>VLOOKUP(G1787,Sku_Consolidated!A2:H957,8,FALSE)</f>
      </c>
      <c r="Y1787" s="1">
        <f>VLOOKUP(G1787,Sku_Consolidated!A2:I957,9,FALSE)</f>
      </c>
      <c r="Z1787" s="1" t="s">
        <v>41</v>
      </c>
      <c r="AA1787" s="1">
        <f>VLOOKUP(G1787,Sku_Consolidated!A2:E957,5,FALSE)</f>
      </c>
      <c r="AB1787" s="1">
        <f>IF(VLOOKUP(G1787,Sku_Consolidated!A2:S957,19,FALSE)="SHOWCASE", VLOOKUP(E1787,Store_Showcase!B2:N144,13, FALSE), IF(VLOOKUP(G1787,Sku_Consolidated!A2:S957,19,FALSE)="VAM",VLOOKUP(E1787,Store_VAM!B2:N273,13, FALSE),VLOOKUP(E1787,Store_SRP!B2:N110,13, FALSE)))</f>
      </c>
      <c r="AC1787" s="1">
        <f>IF(IFERROR(AB1787,TRUE)=TRUE, "-","OK")</f>
      </c>
      <c r="AD1787" s="11" t="s">
        <v>37</v>
      </c>
      <c r="AE1787" s="11" t="s">
        <v>37</v>
      </c>
      <c r="AF1787" s="1">
        <f>IF(IFERROR(VLOOKUP(E1787,Store_Showcase!B2:H144,{5}, FALSE), TRUE)=TRUE, IF(IFERROR(VLOOKUP(E1787,Store_SRP!B2:H110,{5}, FALSE), TRUE)=TRUE,VLOOKUP(E1787,Store_VAM!B2:H273,{5}, FALSE),VLOOKUP(E1787,Store_SRP!B2:H110,{5}, FALSE)), VLOOKUP(E1787,Store_Showcase!B2:H144,{5}, FALSE))</f>
      </c>
      <c r="AG1787" s="1">
        <f>IF(IFERROR(VLOOKUP(E1787,Store_Showcase!B2:H144,{6}, FALSE), TRUE)=TRUE, IF(IFERROR(VLOOKUP(E1787,Store_SRP!B2:H110,{6}, FALSE), TRUE)=TRUE,VLOOKUP(E1787,Store_VAM!B2:H273,{6}, FALSE),VLOOKUP(E1787,Store_SRP!B2:H110,{6}, FALSE)), VLOOKUP(E1787,Store_Showcase!B2:H144,{6}, FALSE))</f>
      </c>
      <c r="AH1787" s="1">
        <f>VLOOKUP(G1787,Sku_Consolidated!A2:R957,18,FALSE)</f>
      </c>
      <c r="AI1787" s="1">
        <f>VLOOKUP(G1787,Sku_Consolidated!A2:S957,19,FALSE)</f>
      </c>
      <c r="AJ1787" s="1">
        <f>VLOOKUP(G1787,Sku_Consolidated!A2:T957,20,FALSE)</f>
      </c>
    </row>
    <row r="1788" spans="1:36" x14ac:dyDescent="0.25">
      <c r="A1788" s="1">
        <v>2024</v>
      </c>
      <c r="B1788" s="1" t="s">
        <v>31</v>
      </c>
      <c r="C1788" s="1" t="s">
        <v>32</v>
      </c>
      <c r="D1788" s="1" t="s">
        <v>33</v>
      </c>
      <c r="E1788" s="9" t="s">
        <v>4426</v>
      </c>
      <c r="F1788" s="1">
        <f>IF(VLOOKUP(G1788,Sku_Consolidated!A2:S957,{19},FALSE)="SHOWCASE", VLOOKUP(E1788,Store_Showcase!B2:C144,{2}, FALSE), IF(VLOOKUP(G1788,Sku_Consolidated!A2:S957,{19},FALSE)="VAM",VLOOKUP(E1788,Store_VAM!B2:C273,{2}, FALSE),VLOOKUP(E1788,Store_SRP!B2:C110,{2}, FALSE)))</f>
      </c>
      <c r="G1788" s="1">
        <v>14275</v>
      </c>
      <c r="H1788" s="1" t="s">
        <v>1454</v>
      </c>
      <c r="I1788" s="10" t="s">
        <v>2929</v>
      </c>
      <c r="J1788" s="1">
        <f>VLOOKUP(G1788,Sku_Consolidated!A2:C957, 3, FALSE)</f>
      </c>
      <c r="K1788" s="10">
        <f>IF(J1788="PACK", I1788, 0)</f>
      </c>
      <c r="L1788" s="10">
        <f>IF(J1788="KG", I1788, I1788 * VLOOKUP(G1788,Sku_Consolidated!A2:U957,21,FALSE))</f>
      </c>
      <c r="M1788" s="10" t="s">
        <v>37</v>
      </c>
      <c r="N1788" s="11" t="s">
        <v>4703</v>
      </c>
      <c r="O1788" s="10" t="s">
        <v>4704</v>
      </c>
      <c r="P1788" s="10">
        <f>N1788 - O1788</f>
      </c>
      <c r="Q1788" s="1">
        <f>VLOOKUP(G1788,Sku_Consolidated!A2:G957,7, FALSE)</f>
      </c>
      <c r="R1788" s="1">
        <f>IF(IFERROR(VLOOKUP(E1788,Store_Showcase!B2:H144,7, FALSE), TRUE)=TRUE, IF(IFERROR(VLOOKUP(E1788,Store_SRP!B2:H110,7, FALSE), TRUE)=TRUE,VLOOKUP(E1788,Store_VAM!B2:H273,7, FALSE),VLOOKUP(E1788,Store_SRP!B2:H110,7, FALSE)), VLOOKUP(E1788,Store_Showcase!B2:H144,7, FALSE))</f>
      </c>
      <c r="S1788" s="1">
        <f>IF(IFERROR(VLOOKUP(E1788,Store_Showcase!B2:I144,8, FALSE), TRUE)=TRUE, IF(IFERROR(VLOOKUP(E1788,Store_SRP!B2:I110,8, FALSE), TRUE)=TRUE,VLOOKUP(E1788,Store_VAM!B2:I273,8, FALSE),VLOOKUP(E1788,Store_SRP!B2:I110,8, FALSE)), VLOOKUP(E1788,Store_Showcase!B2:I144,8, FALSE))</f>
      </c>
      <c r="T1788" s="1">
        <f>VLOOKUP(G1788,Sku_Consolidated!A2:R957,18,FALSE)</f>
      </c>
      <c r="U1788" s="1" t="s">
        <v>4693</v>
      </c>
      <c r="V1788" s="1">
        <f>IF(VLOOKUP(G1788,Sku_Consolidated!A2:S957,19,FALSE)="SHOWCASE", VLOOKUP(E1788,Store_Showcase!B2:L144,11, FALSE), IF(VLOOKUP(G1788,Sku_Consolidated!A2:S957,19,FALSE)="VAM",VLOOKUP(E1788,Store_VAM!B2:L273,11, FALSE),VLOOKUP(E1788,Store_SRP!B2:L110,11, FALSE)))</f>
      </c>
      <c r="W1788" s="1">
        <f>VLOOKUP(G1788,Sku_Consolidated!A2:W957,11,FALSE)</f>
      </c>
      <c r="X1788" s="1">
        <f>VLOOKUP(G1788,Sku_Consolidated!A2:H957,8,FALSE)</f>
      </c>
      <c r="Y1788" s="1">
        <f>VLOOKUP(G1788,Sku_Consolidated!A2:I957,9,FALSE)</f>
      </c>
      <c r="Z1788" s="1" t="s">
        <v>41</v>
      </c>
      <c r="AA1788" s="1">
        <f>VLOOKUP(G1788,Sku_Consolidated!A2:E957,5,FALSE)</f>
      </c>
      <c r="AB1788" s="1">
        <f>IF(VLOOKUP(G1788,Sku_Consolidated!A2:S957,19,FALSE)="SHOWCASE", VLOOKUP(E1788,Store_Showcase!B2:N144,13, FALSE), IF(VLOOKUP(G1788,Sku_Consolidated!A2:S957,19,FALSE)="VAM",VLOOKUP(E1788,Store_VAM!B2:N273,13, FALSE),VLOOKUP(E1788,Store_SRP!B2:N110,13, FALSE)))</f>
      </c>
      <c r="AC1788" s="1">
        <f>IF(IFERROR(AB1788,TRUE)=TRUE, "-","OK")</f>
      </c>
      <c r="AD1788" s="11" t="s">
        <v>37</v>
      </c>
      <c r="AE1788" s="11" t="s">
        <v>37</v>
      </c>
      <c r="AF1788" s="1">
        <f>IF(IFERROR(VLOOKUP(E1788,Store_Showcase!B2:H144,{5}, FALSE), TRUE)=TRUE, IF(IFERROR(VLOOKUP(E1788,Store_SRP!B2:H110,{5}, FALSE), TRUE)=TRUE,VLOOKUP(E1788,Store_VAM!B2:H273,{5}, FALSE),VLOOKUP(E1788,Store_SRP!B2:H110,{5}, FALSE)), VLOOKUP(E1788,Store_Showcase!B2:H144,{5}, FALSE))</f>
      </c>
      <c r="AG1788" s="1">
        <f>IF(IFERROR(VLOOKUP(E1788,Store_Showcase!B2:H144,{6}, FALSE), TRUE)=TRUE, IF(IFERROR(VLOOKUP(E1788,Store_SRP!B2:H110,{6}, FALSE), TRUE)=TRUE,VLOOKUP(E1788,Store_VAM!B2:H273,{6}, FALSE),VLOOKUP(E1788,Store_SRP!B2:H110,{6}, FALSE)), VLOOKUP(E1788,Store_Showcase!B2:H144,{6}, FALSE))</f>
      </c>
      <c r="AH1788" s="1">
        <f>VLOOKUP(G1788,Sku_Consolidated!A2:R957,18,FALSE)</f>
      </c>
      <c r="AI1788" s="1">
        <f>VLOOKUP(G1788,Sku_Consolidated!A2:S957,19,FALSE)</f>
      </c>
      <c r="AJ1788" s="1">
        <f>VLOOKUP(G1788,Sku_Consolidated!A2:T957,20,FALSE)</f>
      </c>
    </row>
    <row r="1789" spans="1:36" x14ac:dyDescent="0.25">
      <c r="A1789" s="1">
        <v>2024</v>
      </c>
      <c r="B1789" s="1" t="s">
        <v>31</v>
      </c>
      <c r="C1789" s="1" t="s">
        <v>32</v>
      </c>
      <c r="D1789" s="1" t="s">
        <v>33</v>
      </c>
      <c r="E1789" s="9" t="s">
        <v>4426</v>
      </c>
      <c r="F1789" s="1">
        <f>IF(VLOOKUP(G1789,Sku_Consolidated!A2:S957,{19},FALSE)="SHOWCASE", VLOOKUP(E1789,Store_Showcase!B2:C144,{2}, FALSE), IF(VLOOKUP(G1789,Sku_Consolidated!A2:S957,{19},FALSE)="VAM",VLOOKUP(E1789,Store_VAM!B2:C273,{2}, FALSE),VLOOKUP(E1789,Store_SRP!B2:C110,{2}, FALSE)))</f>
      </c>
      <c r="G1789" s="1">
        <v>14280</v>
      </c>
      <c r="H1789" s="1" t="s">
        <v>1458</v>
      </c>
      <c r="I1789" s="10" t="s">
        <v>984</v>
      </c>
      <c r="J1789" s="1">
        <f>VLOOKUP(G1789,Sku_Consolidated!A2:C957, 3, FALSE)</f>
      </c>
      <c r="K1789" s="10">
        <f>IF(J1789="PACK", I1789, 0)</f>
      </c>
      <c r="L1789" s="10">
        <f>IF(J1789="KG", I1789, I1789 * VLOOKUP(G1789,Sku_Consolidated!A2:U957,21,FALSE))</f>
      </c>
      <c r="M1789" s="10" t="s">
        <v>37</v>
      </c>
      <c r="N1789" s="11" t="s">
        <v>4705</v>
      </c>
      <c r="O1789" s="10" t="s">
        <v>4706</v>
      </c>
      <c r="P1789" s="10">
        <f>N1789 - O1789</f>
      </c>
      <c r="Q1789" s="1">
        <f>VLOOKUP(G1789,Sku_Consolidated!A2:G957,7, FALSE)</f>
      </c>
      <c r="R1789" s="1">
        <f>IF(IFERROR(VLOOKUP(E1789,Store_Showcase!B2:H144,7, FALSE), TRUE)=TRUE, IF(IFERROR(VLOOKUP(E1789,Store_SRP!B2:H110,7, FALSE), TRUE)=TRUE,VLOOKUP(E1789,Store_VAM!B2:H273,7, FALSE),VLOOKUP(E1789,Store_SRP!B2:H110,7, FALSE)), VLOOKUP(E1789,Store_Showcase!B2:H144,7, FALSE))</f>
      </c>
      <c r="S1789" s="1">
        <f>IF(IFERROR(VLOOKUP(E1789,Store_Showcase!B2:I144,8, FALSE), TRUE)=TRUE, IF(IFERROR(VLOOKUP(E1789,Store_SRP!B2:I110,8, FALSE), TRUE)=TRUE,VLOOKUP(E1789,Store_VAM!B2:I273,8, FALSE),VLOOKUP(E1789,Store_SRP!B2:I110,8, FALSE)), VLOOKUP(E1789,Store_Showcase!B2:I144,8, FALSE))</f>
      </c>
      <c r="T1789" s="1">
        <f>VLOOKUP(G1789,Sku_Consolidated!A2:R957,18,FALSE)</f>
      </c>
      <c r="U1789" s="1" t="s">
        <v>4693</v>
      </c>
      <c r="V1789" s="1">
        <f>IF(VLOOKUP(G1789,Sku_Consolidated!A2:S957,19,FALSE)="SHOWCASE", VLOOKUP(E1789,Store_Showcase!B2:L144,11, FALSE), IF(VLOOKUP(G1789,Sku_Consolidated!A2:S957,19,FALSE)="VAM",VLOOKUP(E1789,Store_VAM!B2:L273,11, FALSE),VLOOKUP(E1789,Store_SRP!B2:L110,11, FALSE)))</f>
      </c>
      <c r="W1789" s="1">
        <f>VLOOKUP(G1789,Sku_Consolidated!A2:W957,11,FALSE)</f>
      </c>
      <c r="X1789" s="1">
        <f>VLOOKUP(G1789,Sku_Consolidated!A2:H957,8,FALSE)</f>
      </c>
      <c r="Y1789" s="1">
        <f>VLOOKUP(G1789,Sku_Consolidated!A2:I957,9,FALSE)</f>
      </c>
      <c r="Z1789" s="1" t="s">
        <v>41</v>
      </c>
      <c r="AA1789" s="1">
        <f>VLOOKUP(G1789,Sku_Consolidated!A2:E957,5,FALSE)</f>
      </c>
      <c r="AB1789" s="1">
        <f>IF(VLOOKUP(G1789,Sku_Consolidated!A2:S957,19,FALSE)="SHOWCASE", VLOOKUP(E1789,Store_Showcase!B2:N144,13, FALSE), IF(VLOOKUP(G1789,Sku_Consolidated!A2:S957,19,FALSE)="VAM",VLOOKUP(E1789,Store_VAM!B2:N273,13, FALSE),VLOOKUP(E1789,Store_SRP!B2:N110,13, FALSE)))</f>
      </c>
      <c r="AC1789" s="1">
        <f>IF(IFERROR(AB1789,TRUE)=TRUE, "-","OK")</f>
      </c>
      <c r="AD1789" s="11" t="s">
        <v>37</v>
      </c>
      <c r="AE1789" s="11" t="s">
        <v>37</v>
      </c>
      <c r="AF1789" s="1">
        <f>IF(IFERROR(VLOOKUP(E1789,Store_Showcase!B2:H144,{5}, FALSE), TRUE)=TRUE, IF(IFERROR(VLOOKUP(E1789,Store_SRP!B2:H110,{5}, FALSE), TRUE)=TRUE,VLOOKUP(E1789,Store_VAM!B2:H273,{5}, FALSE),VLOOKUP(E1789,Store_SRP!B2:H110,{5}, FALSE)), VLOOKUP(E1789,Store_Showcase!B2:H144,{5}, FALSE))</f>
      </c>
      <c r="AG1789" s="1">
        <f>IF(IFERROR(VLOOKUP(E1789,Store_Showcase!B2:H144,{6}, FALSE), TRUE)=TRUE, IF(IFERROR(VLOOKUP(E1789,Store_SRP!B2:H110,{6}, FALSE), TRUE)=TRUE,VLOOKUP(E1789,Store_VAM!B2:H273,{6}, FALSE),VLOOKUP(E1789,Store_SRP!B2:H110,{6}, FALSE)), VLOOKUP(E1789,Store_Showcase!B2:H144,{6}, FALSE))</f>
      </c>
      <c r="AH1789" s="1">
        <f>VLOOKUP(G1789,Sku_Consolidated!A2:R957,18,FALSE)</f>
      </c>
      <c r="AI1789" s="1">
        <f>VLOOKUP(G1789,Sku_Consolidated!A2:S957,19,FALSE)</f>
      </c>
      <c r="AJ1789" s="1">
        <f>VLOOKUP(G1789,Sku_Consolidated!A2:T957,20,FALSE)</f>
      </c>
    </row>
    <row r="1790" spans="1:36" x14ac:dyDescent="0.25">
      <c r="A1790" s="1">
        <v>2024</v>
      </c>
      <c r="B1790" s="1" t="s">
        <v>31</v>
      </c>
      <c r="C1790" s="1" t="s">
        <v>32</v>
      </c>
      <c r="D1790" s="1" t="s">
        <v>33</v>
      </c>
      <c r="E1790" s="9" t="s">
        <v>4426</v>
      </c>
      <c r="F1790" s="1">
        <f>IF(VLOOKUP(G1790,Sku_Consolidated!A2:S957,{19},FALSE)="SHOWCASE", VLOOKUP(E1790,Store_Showcase!B2:C144,{2}, FALSE), IF(VLOOKUP(G1790,Sku_Consolidated!A2:S957,{19},FALSE)="VAM",VLOOKUP(E1790,Store_VAM!B2:C273,{2}, FALSE),VLOOKUP(E1790,Store_SRP!B2:C110,{2}, FALSE)))</f>
      </c>
      <c r="G1790" s="1">
        <v>14281</v>
      </c>
      <c r="H1790" s="1" t="s">
        <v>1621</v>
      </c>
      <c r="I1790" s="10" t="s">
        <v>1188</v>
      </c>
      <c r="J1790" s="1">
        <f>VLOOKUP(G1790,Sku_Consolidated!A2:C957, 3, FALSE)</f>
      </c>
      <c r="K1790" s="10">
        <f>IF(J1790="PACK", I1790, 0)</f>
      </c>
      <c r="L1790" s="10">
        <f>IF(J1790="KG", I1790, I1790 * VLOOKUP(G1790,Sku_Consolidated!A2:U957,21,FALSE))</f>
      </c>
      <c r="M1790" s="10" t="s">
        <v>37</v>
      </c>
      <c r="N1790" s="11" t="s">
        <v>4707</v>
      </c>
      <c r="O1790" s="10" t="s">
        <v>4708</v>
      </c>
      <c r="P1790" s="10">
        <f>N1790 - O1790</f>
      </c>
      <c r="Q1790" s="1">
        <f>VLOOKUP(G1790,Sku_Consolidated!A2:G957,7, FALSE)</f>
      </c>
      <c r="R1790" s="1">
        <f>IF(IFERROR(VLOOKUP(E1790,Store_Showcase!B2:H144,7, FALSE), TRUE)=TRUE, IF(IFERROR(VLOOKUP(E1790,Store_SRP!B2:H110,7, FALSE), TRUE)=TRUE,VLOOKUP(E1790,Store_VAM!B2:H273,7, FALSE),VLOOKUP(E1790,Store_SRP!B2:H110,7, FALSE)), VLOOKUP(E1790,Store_Showcase!B2:H144,7, FALSE))</f>
      </c>
      <c r="S1790" s="1">
        <f>IF(IFERROR(VLOOKUP(E1790,Store_Showcase!B2:I144,8, FALSE), TRUE)=TRUE, IF(IFERROR(VLOOKUP(E1790,Store_SRP!B2:I110,8, FALSE), TRUE)=TRUE,VLOOKUP(E1790,Store_VAM!B2:I273,8, FALSE),VLOOKUP(E1790,Store_SRP!B2:I110,8, FALSE)), VLOOKUP(E1790,Store_Showcase!B2:I144,8, FALSE))</f>
      </c>
      <c r="T1790" s="1">
        <f>VLOOKUP(G1790,Sku_Consolidated!A2:R957,18,FALSE)</f>
      </c>
      <c r="U1790" s="1" t="s">
        <v>4693</v>
      </c>
      <c r="V1790" s="1">
        <f>IF(VLOOKUP(G1790,Sku_Consolidated!A2:S957,19,FALSE)="SHOWCASE", VLOOKUP(E1790,Store_Showcase!B2:L144,11, FALSE), IF(VLOOKUP(G1790,Sku_Consolidated!A2:S957,19,FALSE)="VAM",VLOOKUP(E1790,Store_VAM!B2:L273,11, FALSE),VLOOKUP(E1790,Store_SRP!B2:L110,11, FALSE)))</f>
      </c>
      <c r="W1790" s="1">
        <f>VLOOKUP(G1790,Sku_Consolidated!A2:W957,11,FALSE)</f>
      </c>
      <c r="X1790" s="1">
        <f>VLOOKUP(G1790,Sku_Consolidated!A2:H957,8,FALSE)</f>
      </c>
      <c r="Y1790" s="1">
        <f>VLOOKUP(G1790,Sku_Consolidated!A2:I957,9,FALSE)</f>
      </c>
      <c r="Z1790" s="1" t="s">
        <v>41</v>
      </c>
      <c r="AA1790" s="1">
        <f>VLOOKUP(G1790,Sku_Consolidated!A2:E957,5,FALSE)</f>
      </c>
      <c r="AB1790" s="1">
        <f>IF(VLOOKUP(G1790,Sku_Consolidated!A2:S957,19,FALSE)="SHOWCASE", VLOOKUP(E1790,Store_Showcase!B2:N144,13, FALSE), IF(VLOOKUP(G1790,Sku_Consolidated!A2:S957,19,FALSE)="VAM",VLOOKUP(E1790,Store_VAM!B2:N273,13, FALSE),VLOOKUP(E1790,Store_SRP!B2:N110,13, FALSE)))</f>
      </c>
      <c r="AC1790" s="1">
        <f>IF(IFERROR(AB1790,TRUE)=TRUE, "-","OK")</f>
      </c>
      <c r="AD1790" s="11" t="s">
        <v>37</v>
      </c>
      <c r="AE1790" s="11" t="s">
        <v>37</v>
      </c>
      <c r="AF1790" s="1">
        <f>IF(IFERROR(VLOOKUP(E1790,Store_Showcase!B2:H144,{5}, FALSE), TRUE)=TRUE, IF(IFERROR(VLOOKUP(E1790,Store_SRP!B2:H110,{5}, FALSE), TRUE)=TRUE,VLOOKUP(E1790,Store_VAM!B2:H273,{5}, FALSE),VLOOKUP(E1790,Store_SRP!B2:H110,{5}, FALSE)), VLOOKUP(E1790,Store_Showcase!B2:H144,{5}, FALSE))</f>
      </c>
      <c r="AG1790" s="1">
        <f>IF(IFERROR(VLOOKUP(E1790,Store_Showcase!B2:H144,{6}, FALSE), TRUE)=TRUE, IF(IFERROR(VLOOKUP(E1790,Store_SRP!B2:H110,{6}, FALSE), TRUE)=TRUE,VLOOKUP(E1790,Store_VAM!B2:H273,{6}, FALSE),VLOOKUP(E1790,Store_SRP!B2:H110,{6}, FALSE)), VLOOKUP(E1790,Store_Showcase!B2:H144,{6}, FALSE))</f>
      </c>
      <c r="AH1790" s="1">
        <f>VLOOKUP(G1790,Sku_Consolidated!A2:R957,18,FALSE)</f>
      </c>
      <c r="AI1790" s="1">
        <f>VLOOKUP(G1790,Sku_Consolidated!A2:S957,19,FALSE)</f>
      </c>
      <c r="AJ1790" s="1">
        <f>VLOOKUP(G1790,Sku_Consolidated!A2:T957,20,FALSE)</f>
      </c>
    </row>
    <row r="1791" spans="1:36" x14ac:dyDescent="0.25">
      <c r="A1791" s="1">
        <v>2024</v>
      </c>
      <c r="B1791" s="1" t="s">
        <v>31</v>
      </c>
      <c r="C1791" s="1" t="s">
        <v>32</v>
      </c>
      <c r="D1791" s="1" t="s">
        <v>33</v>
      </c>
      <c r="E1791" s="9" t="s">
        <v>4426</v>
      </c>
      <c r="F1791" s="1">
        <f>IF(VLOOKUP(G1791,Sku_Consolidated!A2:S957,{19},FALSE)="SHOWCASE", VLOOKUP(E1791,Store_Showcase!B2:C144,{2}, FALSE), IF(VLOOKUP(G1791,Sku_Consolidated!A2:S957,{19},FALSE)="VAM",VLOOKUP(E1791,Store_VAM!B2:C273,{2}, FALSE),VLOOKUP(E1791,Store_SRP!B2:C110,{2}, FALSE)))</f>
      </c>
      <c r="G1791" s="1">
        <v>14284</v>
      </c>
      <c r="H1791" s="1" t="s">
        <v>4358</v>
      </c>
      <c r="I1791" s="10" t="s">
        <v>1137</v>
      </c>
      <c r="J1791" s="1">
        <f>VLOOKUP(G1791,Sku_Consolidated!A2:C957, 3, FALSE)</f>
      </c>
      <c r="K1791" s="10">
        <f>IF(J1791="PACK", I1791, 0)</f>
      </c>
      <c r="L1791" s="10">
        <f>IF(J1791="KG", I1791, I1791 * VLOOKUP(G1791,Sku_Consolidated!A2:U957,21,FALSE))</f>
      </c>
      <c r="M1791" s="10" t="s">
        <v>37</v>
      </c>
      <c r="N1791" s="11" t="s">
        <v>4709</v>
      </c>
      <c r="O1791" s="10" t="s">
        <v>4710</v>
      </c>
      <c r="P1791" s="10">
        <f>N1791 - O1791</f>
      </c>
      <c r="Q1791" s="1">
        <f>VLOOKUP(G1791,Sku_Consolidated!A2:G957,7, FALSE)</f>
      </c>
      <c r="R1791" s="1">
        <f>IF(IFERROR(VLOOKUP(E1791,Store_Showcase!B2:H144,7, FALSE), TRUE)=TRUE, IF(IFERROR(VLOOKUP(E1791,Store_SRP!B2:H110,7, FALSE), TRUE)=TRUE,VLOOKUP(E1791,Store_VAM!B2:H273,7, FALSE),VLOOKUP(E1791,Store_SRP!B2:H110,7, FALSE)), VLOOKUP(E1791,Store_Showcase!B2:H144,7, FALSE))</f>
      </c>
      <c r="S1791" s="1">
        <f>IF(IFERROR(VLOOKUP(E1791,Store_Showcase!B2:I144,8, FALSE), TRUE)=TRUE, IF(IFERROR(VLOOKUP(E1791,Store_SRP!B2:I110,8, FALSE), TRUE)=TRUE,VLOOKUP(E1791,Store_VAM!B2:I273,8, FALSE),VLOOKUP(E1791,Store_SRP!B2:I110,8, FALSE)), VLOOKUP(E1791,Store_Showcase!B2:I144,8, FALSE))</f>
      </c>
      <c r="T1791" s="1">
        <f>VLOOKUP(G1791,Sku_Consolidated!A2:R957,18,FALSE)</f>
      </c>
      <c r="U1791" s="1" t="s">
        <v>4693</v>
      </c>
      <c r="V1791" s="1">
        <f>IF(VLOOKUP(G1791,Sku_Consolidated!A2:S957,19,FALSE)="SHOWCASE", VLOOKUP(E1791,Store_Showcase!B2:L144,11, FALSE), IF(VLOOKUP(G1791,Sku_Consolidated!A2:S957,19,FALSE)="VAM",VLOOKUP(E1791,Store_VAM!B2:L273,11, FALSE),VLOOKUP(E1791,Store_SRP!B2:L110,11, FALSE)))</f>
      </c>
      <c r="W1791" s="1">
        <f>VLOOKUP(G1791,Sku_Consolidated!A2:W957,11,FALSE)</f>
      </c>
      <c r="X1791" s="1">
        <f>VLOOKUP(G1791,Sku_Consolidated!A2:H957,8,FALSE)</f>
      </c>
      <c r="Y1791" s="1">
        <f>VLOOKUP(G1791,Sku_Consolidated!A2:I957,9,FALSE)</f>
      </c>
      <c r="Z1791" s="1" t="s">
        <v>41</v>
      </c>
      <c r="AA1791" s="1">
        <f>VLOOKUP(G1791,Sku_Consolidated!A2:E957,5,FALSE)</f>
      </c>
      <c r="AB1791" s="1">
        <f>IF(VLOOKUP(G1791,Sku_Consolidated!A2:S957,19,FALSE)="SHOWCASE", VLOOKUP(E1791,Store_Showcase!B2:N144,13, FALSE), IF(VLOOKUP(G1791,Sku_Consolidated!A2:S957,19,FALSE)="VAM",VLOOKUP(E1791,Store_VAM!B2:N273,13, FALSE),VLOOKUP(E1791,Store_SRP!B2:N110,13, FALSE)))</f>
      </c>
      <c r="AC1791" s="1">
        <f>IF(IFERROR(AB1791,TRUE)=TRUE, "-","OK")</f>
      </c>
      <c r="AD1791" s="11" t="s">
        <v>37</v>
      </c>
      <c r="AE1791" s="11" t="s">
        <v>37</v>
      </c>
      <c r="AF1791" s="1">
        <f>IF(IFERROR(VLOOKUP(E1791,Store_Showcase!B2:H144,{5}, FALSE), TRUE)=TRUE, IF(IFERROR(VLOOKUP(E1791,Store_SRP!B2:H110,{5}, FALSE), TRUE)=TRUE,VLOOKUP(E1791,Store_VAM!B2:H273,{5}, FALSE),VLOOKUP(E1791,Store_SRP!B2:H110,{5}, FALSE)), VLOOKUP(E1791,Store_Showcase!B2:H144,{5}, FALSE))</f>
      </c>
      <c r="AG1791" s="1">
        <f>IF(IFERROR(VLOOKUP(E1791,Store_Showcase!B2:H144,{6}, FALSE), TRUE)=TRUE, IF(IFERROR(VLOOKUP(E1791,Store_SRP!B2:H110,{6}, FALSE), TRUE)=TRUE,VLOOKUP(E1791,Store_VAM!B2:H273,{6}, FALSE),VLOOKUP(E1791,Store_SRP!B2:H110,{6}, FALSE)), VLOOKUP(E1791,Store_Showcase!B2:H144,{6}, FALSE))</f>
      </c>
      <c r="AH1791" s="1">
        <f>VLOOKUP(G1791,Sku_Consolidated!A2:R957,18,FALSE)</f>
      </c>
      <c r="AI1791" s="1">
        <f>VLOOKUP(G1791,Sku_Consolidated!A2:S957,19,FALSE)</f>
      </c>
      <c r="AJ1791" s="1">
        <f>VLOOKUP(G1791,Sku_Consolidated!A2:T957,20,FALSE)</f>
      </c>
    </row>
    <row r="1792" spans="1:36" x14ac:dyDescent="0.25">
      <c r="A1792" s="1">
        <v>2024</v>
      </c>
      <c r="B1792" s="1" t="s">
        <v>31</v>
      </c>
      <c r="C1792" s="1" t="s">
        <v>32</v>
      </c>
      <c r="D1792" s="1" t="s">
        <v>33</v>
      </c>
      <c r="E1792" s="9" t="s">
        <v>4454</v>
      </c>
      <c r="F1792" s="1">
        <f>IF(VLOOKUP(G1792,Sku_Consolidated!A2:S957,{19},FALSE)="SHOWCASE", VLOOKUP(E1792,Store_Showcase!B2:C144,{2}, FALSE), IF(VLOOKUP(G1792,Sku_Consolidated!A2:S957,{19},FALSE)="VAM",VLOOKUP(E1792,Store_VAM!B2:C273,{2}, FALSE),VLOOKUP(E1792,Store_SRP!B2:C110,{2}, FALSE)))</f>
      </c>
      <c r="G1792" s="1">
        <v>14266</v>
      </c>
      <c r="H1792" s="1" t="s">
        <v>1433</v>
      </c>
      <c r="I1792" s="10" t="s">
        <v>4109</v>
      </c>
      <c r="J1792" s="1">
        <f>VLOOKUP(G1792,Sku_Consolidated!A2:C957, 3, FALSE)</f>
      </c>
      <c r="K1792" s="10">
        <f>IF(J1792="PACK", I1792, 0)</f>
      </c>
      <c r="L1792" s="10">
        <f>IF(J1792="KG", I1792, I1792 * VLOOKUP(G1792,Sku_Consolidated!A2:U957,21,FALSE))</f>
      </c>
      <c r="M1792" s="10" t="s">
        <v>37</v>
      </c>
      <c r="N1792" s="11" t="s">
        <v>4711</v>
      </c>
      <c r="O1792" s="10" t="s">
        <v>4712</v>
      </c>
      <c r="P1792" s="10">
        <f>N1792 - O1792</f>
      </c>
      <c r="Q1792" s="1">
        <f>VLOOKUP(G1792,Sku_Consolidated!A2:G957,7, FALSE)</f>
      </c>
      <c r="R1792" s="1">
        <f>IF(IFERROR(VLOOKUP(E1792,Store_Showcase!B2:H144,7, FALSE), TRUE)=TRUE, IF(IFERROR(VLOOKUP(E1792,Store_SRP!B2:H110,7, FALSE), TRUE)=TRUE,VLOOKUP(E1792,Store_VAM!B2:H273,7, FALSE),VLOOKUP(E1792,Store_SRP!B2:H110,7, FALSE)), VLOOKUP(E1792,Store_Showcase!B2:H144,7, FALSE))</f>
      </c>
      <c r="S1792" s="1">
        <f>IF(IFERROR(VLOOKUP(E1792,Store_Showcase!B2:I144,8, FALSE), TRUE)=TRUE, IF(IFERROR(VLOOKUP(E1792,Store_SRP!B2:I110,8, FALSE), TRUE)=TRUE,VLOOKUP(E1792,Store_VAM!B2:I273,8, FALSE),VLOOKUP(E1792,Store_SRP!B2:I110,8, FALSE)), VLOOKUP(E1792,Store_Showcase!B2:I144,8, FALSE))</f>
      </c>
      <c r="T1792" s="1">
        <f>VLOOKUP(G1792,Sku_Consolidated!A2:R957,18,FALSE)</f>
      </c>
      <c r="U1792" s="1" t="s">
        <v>4713</v>
      </c>
      <c r="V1792" s="1">
        <f>IF(VLOOKUP(G1792,Sku_Consolidated!A2:S957,19,FALSE)="SHOWCASE", VLOOKUP(E1792,Store_Showcase!B2:L144,11, FALSE), IF(VLOOKUP(G1792,Sku_Consolidated!A2:S957,19,FALSE)="VAM",VLOOKUP(E1792,Store_VAM!B2:L273,11, FALSE),VLOOKUP(E1792,Store_SRP!B2:L110,11, FALSE)))</f>
      </c>
      <c r="W1792" s="1">
        <f>VLOOKUP(G1792,Sku_Consolidated!A2:W957,11,FALSE)</f>
      </c>
      <c r="X1792" s="1">
        <f>VLOOKUP(G1792,Sku_Consolidated!A2:H957,8,FALSE)</f>
      </c>
      <c r="Y1792" s="1">
        <f>VLOOKUP(G1792,Sku_Consolidated!A2:I957,9,FALSE)</f>
      </c>
      <c r="Z1792" s="1" t="s">
        <v>41</v>
      </c>
      <c r="AA1792" s="1">
        <f>VLOOKUP(G1792,Sku_Consolidated!A2:E957,5,FALSE)</f>
      </c>
      <c r="AB1792" s="1">
        <f>IF(VLOOKUP(G1792,Sku_Consolidated!A2:S957,19,FALSE)="SHOWCASE", VLOOKUP(E1792,Store_Showcase!B2:N144,13, FALSE), IF(VLOOKUP(G1792,Sku_Consolidated!A2:S957,19,FALSE)="VAM",VLOOKUP(E1792,Store_VAM!B2:N273,13, FALSE),VLOOKUP(E1792,Store_SRP!B2:N110,13, FALSE)))</f>
      </c>
      <c r="AC1792" s="1">
        <f>IF(IFERROR(AB1792,TRUE)=TRUE, "-","OK")</f>
      </c>
      <c r="AD1792" s="11" t="s">
        <v>37</v>
      </c>
      <c r="AE1792" s="11" t="s">
        <v>37</v>
      </c>
      <c r="AF1792" s="1">
        <f>IF(IFERROR(VLOOKUP(E1792,Store_Showcase!B2:H144,{5}, FALSE), TRUE)=TRUE, IF(IFERROR(VLOOKUP(E1792,Store_SRP!B2:H110,{5}, FALSE), TRUE)=TRUE,VLOOKUP(E1792,Store_VAM!B2:H273,{5}, FALSE),VLOOKUP(E1792,Store_SRP!B2:H110,{5}, FALSE)), VLOOKUP(E1792,Store_Showcase!B2:H144,{5}, FALSE))</f>
      </c>
      <c r="AG1792" s="1">
        <f>IF(IFERROR(VLOOKUP(E1792,Store_Showcase!B2:H144,{6}, FALSE), TRUE)=TRUE, IF(IFERROR(VLOOKUP(E1792,Store_SRP!B2:H110,{6}, FALSE), TRUE)=TRUE,VLOOKUP(E1792,Store_VAM!B2:H273,{6}, FALSE),VLOOKUP(E1792,Store_SRP!B2:H110,{6}, FALSE)), VLOOKUP(E1792,Store_Showcase!B2:H144,{6}, FALSE))</f>
      </c>
      <c r="AH1792" s="1">
        <f>VLOOKUP(G1792,Sku_Consolidated!A2:R957,18,FALSE)</f>
      </c>
      <c r="AI1792" s="1">
        <f>VLOOKUP(G1792,Sku_Consolidated!A2:S957,19,FALSE)</f>
      </c>
      <c r="AJ1792" s="1">
        <f>VLOOKUP(G1792,Sku_Consolidated!A2:T957,20,FALSE)</f>
      </c>
    </row>
    <row r="1793" spans="1:36" x14ac:dyDescent="0.25">
      <c r="A1793" s="1">
        <v>2024</v>
      </c>
      <c r="B1793" s="1" t="s">
        <v>31</v>
      </c>
      <c r="C1793" s="1" t="s">
        <v>32</v>
      </c>
      <c r="D1793" s="1" t="s">
        <v>33</v>
      </c>
      <c r="E1793" s="9" t="s">
        <v>4454</v>
      </c>
      <c r="F1793" s="1">
        <f>IF(VLOOKUP(G1793,Sku_Consolidated!A2:S957,{19},FALSE)="SHOWCASE", VLOOKUP(E1793,Store_Showcase!B2:C144,{2}, FALSE), IF(VLOOKUP(G1793,Sku_Consolidated!A2:S957,{19},FALSE)="VAM",VLOOKUP(E1793,Store_VAM!B2:C273,{2}, FALSE),VLOOKUP(E1793,Store_SRP!B2:C110,{2}, FALSE)))</f>
      </c>
      <c r="G1793" s="1">
        <v>14267</v>
      </c>
      <c r="H1793" s="1" t="s">
        <v>1438</v>
      </c>
      <c r="I1793" s="10" t="s">
        <v>1297</v>
      </c>
      <c r="J1793" s="1">
        <f>VLOOKUP(G1793,Sku_Consolidated!A2:C957, 3, FALSE)</f>
      </c>
      <c r="K1793" s="10">
        <f>IF(J1793="PACK", I1793, 0)</f>
      </c>
      <c r="L1793" s="10">
        <f>IF(J1793="KG", I1793, I1793 * VLOOKUP(G1793,Sku_Consolidated!A2:U957,21,FALSE))</f>
      </c>
      <c r="M1793" s="10" t="s">
        <v>37</v>
      </c>
      <c r="N1793" s="11" t="s">
        <v>4714</v>
      </c>
      <c r="O1793" s="10" t="s">
        <v>4715</v>
      </c>
      <c r="P1793" s="10">
        <f>N1793 - O1793</f>
      </c>
      <c r="Q1793" s="1">
        <f>VLOOKUP(G1793,Sku_Consolidated!A2:G957,7, FALSE)</f>
      </c>
      <c r="R1793" s="1">
        <f>IF(IFERROR(VLOOKUP(E1793,Store_Showcase!B2:H144,7, FALSE), TRUE)=TRUE, IF(IFERROR(VLOOKUP(E1793,Store_SRP!B2:H110,7, FALSE), TRUE)=TRUE,VLOOKUP(E1793,Store_VAM!B2:H273,7, FALSE),VLOOKUP(E1793,Store_SRP!B2:H110,7, FALSE)), VLOOKUP(E1793,Store_Showcase!B2:H144,7, FALSE))</f>
      </c>
      <c r="S1793" s="1">
        <f>IF(IFERROR(VLOOKUP(E1793,Store_Showcase!B2:I144,8, FALSE), TRUE)=TRUE, IF(IFERROR(VLOOKUP(E1793,Store_SRP!B2:I110,8, FALSE), TRUE)=TRUE,VLOOKUP(E1793,Store_VAM!B2:I273,8, FALSE),VLOOKUP(E1793,Store_SRP!B2:I110,8, FALSE)), VLOOKUP(E1793,Store_Showcase!B2:I144,8, FALSE))</f>
      </c>
      <c r="T1793" s="1">
        <f>VLOOKUP(G1793,Sku_Consolidated!A2:R957,18,FALSE)</f>
      </c>
      <c r="U1793" s="1" t="s">
        <v>4713</v>
      </c>
      <c r="V1793" s="1">
        <f>IF(VLOOKUP(G1793,Sku_Consolidated!A2:S957,19,FALSE)="SHOWCASE", VLOOKUP(E1793,Store_Showcase!B2:L144,11, FALSE), IF(VLOOKUP(G1793,Sku_Consolidated!A2:S957,19,FALSE)="VAM",VLOOKUP(E1793,Store_VAM!B2:L273,11, FALSE),VLOOKUP(E1793,Store_SRP!B2:L110,11, FALSE)))</f>
      </c>
      <c r="W1793" s="1">
        <f>VLOOKUP(G1793,Sku_Consolidated!A2:W957,11,FALSE)</f>
      </c>
      <c r="X1793" s="1">
        <f>VLOOKUP(G1793,Sku_Consolidated!A2:H957,8,FALSE)</f>
      </c>
      <c r="Y1793" s="1">
        <f>VLOOKUP(G1793,Sku_Consolidated!A2:I957,9,FALSE)</f>
      </c>
      <c r="Z1793" s="1" t="s">
        <v>41</v>
      </c>
      <c r="AA1793" s="1">
        <f>VLOOKUP(G1793,Sku_Consolidated!A2:E957,5,FALSE)</f>
      </c>
      <c r="AB1793" s="1">
        <f>IF(VLOOKUP(G1793,Sku_Consolidated!A2:S957,19,FALSE)="SHOWCASE", VLOOKUP(E1793,Store_Showcase!B2:N144,13, FALSE), IF(VLOOKUP(G1793,Sku_Consolidated!A2:S957,19,FALSE)="VAM",VLOOKUP(E1793,Store_VAM!B2:N273,13, FALSE),VLOOKUP(E1793,Store_SRP!B2:N110,13, FALSE)))</f>
      </c>
      <c r="AC1793" s="1">
        <f>IF(IFERROR(AB1793,TRUE)=TRUE, "-","OK")</f>
      </c>
      <c r="AD1793" s="11" t="s">
        <v>37</v>
      </c>
      <c r="AE1793" s="11" t="s">
        <v>37</v>
      </c>
      <c r="AF1793" s="1">
        <f>IF(IFERROR(VLOOKUP(E1793,Store_Showcase!B2:H144,{5}, FALSE), TRUE)=TRUE, IF(IFERROR(VLOOKUP(E1793,Store_SRP!B2:H110,{5}, FALSE), TRUE)=TRUE,VLOOKUP(E1793,Store_VAM!B2:H273,{5}, FALSE),VLOOKUP(E1793,Store_SRP!B2:H110,{5}, FALSE)), VLOOKUP(E1793,Store_Showcase!B2:H144,{5}, FALSE))</f>
      </c>
      <c r="AG1793" s="1">
        <f>IF(IFERROR(VLOOKUP(E1793,Store_Showcase!B2:H144,{6}, FALSE), TRUE)=TRUE, IF(IFERROR(VLOOKUP(E1793,Store_SRP!B2:H110,{6}, FALSE), TRUE)=TRUE,VLOOKUP(E1793,Store_VAM!B2:H273,{6}, FALSE),VLOOKUP(E1793,Store_SRP!B2:H110,{6}, FALSE)), VLOOKUP(E1793,Store_Showcase!B2:H144,{6}, FALSE))</f>
      </c>
      <c r="AH1793" s="1">
        <f>VLOOKUP(G1793,Sku_Consolidated!A2:R957,18,FALSE)</f>
      </c>
      <c r="AI1793" s="1">
        <f>VLOOKUP(G1793,Sku_Consolidated!A2:S957,19,FALSE)</f>
      </c>
      <c r="AJ1793" s="1">
        <f>VLOOKUP(G1793,Sku_Consolidated!A2:T957,20,FALSE)</f>
      </c>
    </row>
    <row r="1794" spans="1:36" x14ac:dyDescent="0.25">
      <c r="A1794" s="1">
        <v>2024</v>
      </c>
      <c r="B1794" s="1" t="s">
        <v>31</v>
      </c>
      <c r="C1794" s="1" t="s">
        <v>32</v>
      </c>
      <c r="D1794" s="1" t="s">
        <v>33</v>
      </c>
      <c r="E1794" s="9" t="s">
        <v>4454</v>
      </c>
      <c r="F1794" s="1">
        <f>IF(VLOOKUP(G1794,Sku_Consolidated!A2:S957,{19},FALSE)="SHOWCASE", VLOOKUP(E1794,Store_Showcase!B2:C144,{2}, FALSE), IF(VLOOKUP(G1794,Sku_Consolidated!A2:S957,{19},FALSE)="VAM",VLOOKUP(E1794,Store_VAM!B2:C273,{2}, FALSE),VLOOKUP(E1794,Store_SRP!B2:C110,{2}, FALSE)))</f>
      </c>
      <c r="G1794" s="1">
        <v>14268</v>
      </c>
      <c r="H1794" s="1" t="s">
        <v>1442</v>
      </c>
      <c r="I1794" s="10" t="s">
        <v>4716</v>
      </c>
      <c r="J1794" s="1">
        <f>VLOOKUP(G1794,Sku_Consolidated!A2:C957, 3, FALSE)</f>
      </c>
      <c r="K1794" s="10">
        <f>IF(J1794="PACK", I1794, 0)</f>
      </c>
      <c r="L1794" s="10">
        <f>IF(J1794="KG", I1794, I1794 * VLOOKUP(G1794,Sku_Consolidated!A2:U957,21,FALSE))</f>
      </c>
      <c r="M1794" s="10" t="s">
        <v>37</v>
      </c>
      <c r="N1794" s="11" t="s">
        <v>4717</v>
      </c>
      <c r="O1794" s="10" t="s">
        <v>4718</v>
      </c>
      <c r="P1794" s="10">
        <f>N1794 - O1794</f>
      </c>
      <c r="Q1794" s="1">
        <f>VLOOKUP(G1794,Sku_Consolidated!A2:G957,7, FALSE)</f>
      </c>
      <c r="R1794" s="1">
        <f>IF(IFERROR(VLOOKUP(E1794,Store_Showcase!B2:H144,7, FALSE), TRUE)=TRUE, IF(IFERROR(VLOOKUP(E1794,Store_SRP!B2:H110,7, FALSE), TRUE)=TRUE,VLOOKUP(E1794,Store_VAM!B2:H273,7, FALSE),VLOOKUP(E1794,Store_SRP!B2:H110,7, FALSE)), VLOOKUP(E1794,Store_Showcase!B2:H144,7, FALSE))</f>
      </c>
      <c r="S1794" s="1">
        <f>IF(IFERROR(VLOOKUP(E1794,Store_Showcase!B2:I144,8, FALSE), TRUE)=TRUE, IF(IFERROR(VLOOKUP(E1794,Store_SRP!B2:I110,8, FALSE), TRUE)=TRUE,VLOOKUP(E1794,Store_VAM!B2:I273,8, FALSE),VLOOKUP(E1794,Store_SRP!B2:I110,8, FALSE)), VLOOKUP(E1794,Store_Showcase!B2:I144,8, FALSE))</f>
      </c>
      <c r="T1794" s="1">
        <f>VLOOKUP(G1794,Sku_Consolidated!A2:R957,18,FALSE)</f>
      </c>
      <c r="U1794" s="1" t="s">
        <v>4713</v>
      </c>
      <c r="V1794" s="1">
        <f>IF(VLOOKUP(G1794,Sku_Consolidated!A2:S957,19,FALSE)="SHOWCASE", VLOOKUP(E1794,Store_Showcase!B2:L144,11, FALSE), IF(VLOOKUP(G1794,Sku_Consolidated!A2:S957,19,FALSE)="VAM",VLOOKUP(E1794,Store_VAM!B2:L273,11, FALSE),VLOOKUP(E1794,Store_SRP!B2:L110,11, FALSE)))</f>
      </c>
      <c r="W1794" s="1">
        <f>VLOOKUP(G1794,Sku_Consolidated!A2:W957,11,FALSE)</f>
      </c>
      <c r="X1794" s="1">
        <f>VLOOKUP(G1794,Sku_Consolidated!A2:H957,8,FALSE)</f>
      </c>
      <c r="Y1794" s="1">
        <f>VLOOKUP(G1794,Sku_Consolidated!A2:I957,9,FALSE)</f>
      </c>
      <c r="Z1794" s="1" t="s">
        <v>41</v>
      </c>
      <c r="AA1794" s="1">
        <f>VLOOKUP(G1794,Sku_Consolidated!A2:E957,5,FALSE)</f>
      </c>
      <c r="AB1794" s="1">
        <f>IF(VLOOKUP(G1794,Sku_Consolidated!A2:S957,19,FALSE)="SHOWCASE", VLOOKUP(E1794,Store_Showcase!B2:N144,13, FALSE), IF(VLOOKUP(G1794,Sku_Consolidated!A2:S957,19,FALSE)="VAM",VLOOKUP(E1794,Store_VAM!B2:N273,13, FALSE),VLOOKUP(E1794,Store_SRP!B2:N110,13, FALSE)))</f>
      </c>
      <c r="AC1794" s="1">
        <f>IF(IFERROR(AB1794,TRUE)=TRUE, "-","OK")</f>
      </c>
      <c r="AD1794" s="11" t="s">
        <v>37</v>
      </c>
      <c r="AE1794" s="11" t="s">
        <v>37</v>
      </c>
      <c r="AF1794" s="1">
        <f>IF(IFERROR(VLOOKUP(E1794,Store_Showcase!B2:H144,{5}, FALSE), TRUE)=TRUE, IF(IFERROR(VLOOKUP(E1794,Store_SRP!B2:H110,{5}, FALSE), TRUE)=TRUE,VLOOKUP(E1794,Store_VAM!B2:H273,{5}, FALSE),VLOOKUP(E1794,Store_SRP!B2:H110,{5}, FALSE)), VLOOKUP(E1794,Store_Showcase!B2:H144,{5}, FALSE))</f>
      </c>
      <c r="AG1794" s="1">
        <f>IF(IFERROR(VLOOKUP(E1794,Store_Showcase!B2:H144,{6}, FALSE), TRUE)=TRUE, IF(IFERROR(VLOOKUP(E1794,Store_SRP!B2:H110,{6}, FALSE), TRUE)=TRUE,VLOOKUP(E1794,Store_VAM!B2:H273,{6}, FALSE),VLOOKUP(E1794,Store_SRP!B2:H110,{6}, FALSE)), VLOOKUP(E1794,Store_Showcase!B2:H144,{6}, FALSE))</f>
      </c>
      <c r="AH1794" s="1">
        <f>VLOOKUP(G1794,Sku_Consolidated!A2:R957,18,FALSE)</f>
      </c>
      <c r="AI1794" s="1">
        <f>VLOOKUP(G1794,Sku_Consolidated!A2:S957,19,FALSE)</f>
      </c>
      <c r="AJ1794" s="1">
        <f>VLOOKUP(G1794,Sku_Consolidated!A2:T957,20,FALSE)</f>
      </c>
    </row>
    <row r="1795" spans="1:36" x14ac:dyDescent="0.25">
      <c r="A1795" s="1">
        <v>2024</v>
      </c>
      <c r="B1795" s="1" t="s">
        <v>31</v>
      </c>
      <c r="C1795" s="1" t="s">
        <v>32</v>
      </c>
      <c r="D1795" s="1" t="s">
        <v>33</v>
      </c>
      <c r="E1795" s="9" t="s">
        <v>4454</v>
      </c>
      <c r="F1795" s="1">
        <f>IF(VLOOKUP(G1795,Sku_Consolidated!A2:S957,{19},FALSE)="SHOWCASE", VLOOKUP(E1795,Store_Showcase!B2:C144,{2}, FALSE), IF(VLOOKUP(G1795,Sku_Consolidated!A2:S957,{19},FALSE)="VAM",VLOOKUP(E1795,Store_VAM!B2:C273,{2}, FALSE),VLOOKUP(E1795,Store_SRP!B2:C110,{2}, FALSE)))</f>
      </c>
      <c r="G1795" s="1">
        <v>14270</v>
      </c>
      <c r="H1795" s="1" t="s">
        <v>1450</v>
      </c>
      <c r="I1795" s="10" t="s">
        <v>3994</v>
      </c>
      <c r="J1795" s="1">
        <f>VLOOKUP(G1795,Sku_Consolidated!A2:C957, 3, FALSE)</f>
      </c>
      <c r="K1795" s="10">
        <f>IF(J1795="PACK", I1795, 0)</f>
      </c>
      <c r="L1795" s="10">
        <f>IF(J1795="KG", I1795, I1795 * VLOOKUP(G1795,Sku_Consolidated!A2:U957,21,FALSE))</f>
      </c>
      <c r="M1795" s="10" t="s">
        <v>37</v>
      </c>
      <c r="N1795" s="11" t="s">
        <v>4719</v>
      </c>
      <c r="O1795" s="10" t="s">
        <v>4720</v>
      </c>
      <c r="P1795" s="10">
        <f>N1795 - O1795</f>
      </c>
      <c r="Q1795" s="1">
        <f>VLOOKUP(G1795,Sku_Consolidated!A2:G957,7, FALSE)</f>
      </c>
      <c r="R1795" s="1">
        <f>IF(IFERROR(VLOOKUP(E1795,Store_Showcase!B2:H144,7, FALSE), TRUE)=TRUE, IF(IFERROR(VLOOKUP(E1795,Store_SRP!B2:H110,7, FALSE), TRUE)=TRUE,VLOOKUP(E1795,Store_VAM!B2:H273,7, FALSE),VLOOKUP(E1795,Store_SRP!B2:H110,7, FALSE)), VLOOKUP(E1795,Store_Showcase!B2:H144,7, FALSE))</f>
      </c>
      <c r="S1795" s="1">
        <f>IF(IFERROR(VLOOKUP(E1795,Store_Showcase!B2:I144,8, FALSE), TRUE)=TRUE, IF(IFERROR(VLOOKUP(E1795,Store_SRP!B2:I110,8, FALSE), TRUE)=TRUE,VLOOKUP(E1795,Store_VAM!B2:I273,8, FALSE),VLOOKUP(E1795,Store_SRP!B2:I110,8, FALSE)), VLOOKUP(E1795,Store_Showcase!B2:I144,8, FALSE))</f>
      </c>
      <c r="T1795" s="1">
        <f>VLOOKUP(G1795,Sku_Consolidated!A2:R957,18,FALSE)</f>
      </c>
      <c r="U1795" s="1" t="s">
        <v>4713</v>
      </c>
      <c r="V1795" s="1">
        <f>IF(VLOOKUP(G1795,Sku_Consolidated!A2:S957,19,FALSE)="SHOWCASE", VLOOKUP(E1795,Store_Showcase!B2:L144,11, FALSE), IF(VLOOKUP(G1795,Sku_Consolidated!A2:S957,19,FALSE)="VAM",VLOOKUP(E1795,Store_VAM!B2:L273,11, FALSE),VLOOKUP(E1795,Store_SRP!B2:L110,11, FALSE)))</f>
      </c>
      <c r="W1795" s="1">
        <f>VLOOKUP(G1795,Sku_Consolidated!A2:W957,11,FALSE)</f>
      </c>
      <c r="X1795" s="1">
        <f>VLOOKUP(G1795,Sku_Consolidated!A2:H957,8,FALSE)</f>
      </c>
      <c r="Y1795" s="1">
        <f>VLOOKUP(G1795,Sku_Consolidated!A2:I957,9,FALSE)</f>
      </c>
      <c r="Z1795" s="1" t="s">
        <v>41</v>
      </c>
      <c r="AA1795" s="1">
        <f>VLOOKUP(G1795,Sku_Consolidated!A2:E957,5,FALSE)</f>
      </c>
      <c r="AB1795" s="1">
        <f>IF(VLOOKUP(G1795,Sku_Consolidated!A2:S957,19,FALSE)="SHOWCASE", VLOOKUP(E1795,Store_Showcase!B2:N144,13, FALSE), IF(VLOOKUP(G1795,Sku_Consolidated!A2:S957,19,FALSE)="VAM",VLOOKUP(E1795,Store_VAM!B2:N273,13, FALSE),VLOOKUP(E1795,Store_SRP!B2:N110,13, FALSE)))</f>
      </c>
      <c r="AC1795" s="1">
        <f>IF(IFERROR(AB1795,TRUE)=TRUE, "-","OK")</f>
      </c>
      <c r="AD1795" s="11" t="s">
        <v>37</v>
      </c>
      <c r="AE1795" s="11" t="s">
        <v>37</v>
      </c>
      <c r="AF1795" s="1">
        <f>IF(IFERROR(VLOOKUP(E1795,Store_Showcase!B2:H144,{5}, FALSE), TRUE)=TRUE, IF(IFERROR(VLOOKUP(E1795,Store_SRP!B2:H110,{5}, FALSE), TRUE)=TRUE,VLOOKUP(E1795,Store_VAM!B2:H273,{5}, FALSE),VLOOKUP(E1795,Store_SRP!B2:H110,{5}, FALSE)), VLOOKUP(E1795,Store_Showcase!B2:H144,{5}, FALSE))</f>
      </c>
      <c r="AG1795" s="1">
        <f>IF(IFERROR(VLOOKUP(E1795,Store_Showcase!B2:H144,{6}, FALSE), TRUE)=TRUE, IF(IFERROR(VLOOKUP(E1795,Store_SRP!B2:H110,{6}, FALSE), TRUE)=TRUE,VLOOKUP(E1795,Store_VAM!B2:H273,{6}, FALSE),VLOOKUP(E1795,Store_SRP!B2:H110,{6}, FALSE)), VLOOKUP(E1795,Store_Showcase!B2:H144,{6}, FALSE))</f>
      </c>
      <c r="AH1795" s="1">
        <f>VLOOKUP(G1795,Sku_Consolidated!A2:R957,18,FALSE)</f>
      </c>
      <c r="AI1795" s="1">
        <f>VLOOKUP(G1795,Sku_Consolidated!A2:S957,19,FALSE)</f>
      </c>
      <c r="AJ1795" s="1">
        <f>VLOOKUP(G1795,Sku_Consolidated!A2:T957,20,FALSE)</f>
      </c>
    </row>
    <row r="1796" spans="1:36" x14ac:dyDescent="0.25">
      <c r="A1796" s="1">
        <v>2024</v>
      </c>
      <c r="B1796" s="1" t="s">
        <v>31</v>
      </c>
      <c r="C1796" s="1" t="s">
        <v>32</v>
      </c>
      <c r="D1796" s="1" t="s">
        <v>33</v>
      </c>
      <c r="E1796" s="9" t="s">
        <v>4454</v>
      </c>
      <c r="F1796" s="1">
        <f>IF(VLOOKUP(G1796,Sku_Consolidated!A2:S957,{19},FALSE)="SHOWCASE", VLOOKUP(E1796,Store_Showcase!B2:C144,{2}, FALSE), IF(VLOOKUP(G1796,Sku_Consolidated!A2:S957,{19},FALSE)="VAM",VLOOKUP(E1796,Store_VAM!B2:C273,{2}, FALSE),VLOOKUP(E1796,Store_SRP!B2:C110,{2}, FALSE)))</f>
      </c>
      <c r="G1796" s="1">
        <v>14275</v>
      </c>
      <c r="H1796" s="1" t="s">
        <v>1454</v>
      </c>
      <c r="I1796" s="10" t="s">
        <v>1925</v>
      </c>
      <c r="J1796" s="1">
        <f>VLOOKUP(G1796,Sku_Consolidated!A2:C957, 3, FALSE)</f>
      </c>
      <c r="K1796" s="10">
        <f>IF(J1796="PACK", I1796, 0)</f>
      </c>
      <c r="L1796" s="10">
        <f>IF(J1796="KG", I1796, I1796 * VLOOKUP(G1796,Sku_Consolidated!A2:U957,21,FALSE))</f>
      </c>
      <c r="M1796" s="10" t="s">
        <v>37</v>
      </c>
      <c r="N1796" s="11" t="s">
        <v>4721</v>
      </c>
      <c r="O1796" s="10" t="s">
        <v>4722</v>
      </c>
      <c r="P1796" s="10">
        <f>N1796 - O1796</f>
      </c>
      <c r="Q1796" s="1">
        <f>VLOOKUP(G1796,Sku_Consolidated!A2:G957,7, FALSE)</f>
      </c>
      <c r="R1796" s="1">
        <f>IF(IFERROR(VLOOKUP(E1796,Store_Showcase!B2:H144,7, FALSE), TRUE)=TRUE, IF(IFERROR(VLOOKUP(E1796,Store_SRP!B2:H110,7, FALSE), TRUE)=TRUE,VLOOKUP(E1796,Store_VAM!B2:H273,7, FALSE),VLOOKUP(E1796,Store_SRP!B2:H110,7, FALSE)), VLOOKUP(E1796,Store_Showcase!B2:H144,7, FALSE))</f>
      </c>
      <c r="S1796" s="1">
        <f>IF(IFERROR(VLOOKUP(E1796,Store_Showcase!B2:I144,8, FALSE), TRUE)=TRUE, IF(IFERROR(VLOOKUP(E1796,Store_SRP!B2:I110,8, FALSE), TRUE)=TRUE,VLOOKUP(E1796,Store_VAM!B2:I273,8, FALSE),VLOOKUP(E1796,Store_SRP!B2:I110,8, FALSE)), VLOOKUP(E1796,Store_Showcase!B2:I144,8, FALSE))</f>
      </c>
      <c r="T1796" s="1">
        <f>VLOOKUP(G1796,Sku_Consolidated!A2:R957,18,FALSE)</f>
      </c>
      <c r="U1796" s="1" t="s">
        <v>4713</v>
      </c>
      <c r="V1796" s="1">
        <f>IF(VLOOKUP(G1796,Sku_Consolidated!A2:S957,19,FALSE)="SHOWCASE", VLOOKUP(E1796,Store_Showcase!B2:L144,11, FALSE), IF(VLOOKUP(G1796,Sku_Consolidated!A2:S957,19,FALSE)="VAM",VLOOKUP(E1796,Store_VAM!B2:L273,11, FALSE),VLOOKUP(E1796,Store_SRP!B2:L110,11, FALSE)))</f>
      </c>
      <c r="W1796" s="1">
        <f>VLOOKUP(G1796,Sku_Consolidated!A2:W957,11,FALSE)</f>
      </c>
      <c r="X1796" s="1">
        <f>VLOOKUP(G1796,Sku_Consolidated!A2:H957,8,FALSE)</f>
      </c>
      <c r="Y1796" s="1">
        <f>VLOOKUP(G1796,Sku_Consolidated!A2:I957,9,FALSE)</f>
      </c>
      <c r="Z1796" s="1" t="s">
        <v>41</v>
      </c>
      <c r="AA1796" s="1">
        <f>VLOOKUP(G1796,Sku_Consolidated!A2:E957,5,FALSE)</f>
      </c>
      <c r="AB1796" s="1">
        <f>IF(VLOOKUP(G1796,Sku_Consolidated!A2:S957,19,FALSE)="SHOWCASE", VLOOKUP(E1796,Store_Showcase!B2:N144,13, FALSE), IF(VLOOKUP(G1796,Sku_Consolidated!A2:S957,19,FALSE)="VAM",VLOOKUP(E1796,Store_VAM!B2:N273,13, FALSE),VLOOKUP(E1796,Store_SRP!B2:N110,13, FALSE)))</f>
      </c>
      <c r="AC1796" s="1">
        <f>IF(IFERROR(AB1796,TRUE)=TRUE, "-","OK")</f>
      </c>
      <c r="AD1796" s="11" t="s">
        <v>37</v>
      </c>
      <c r="AE1796" s="11" t="s">
        <v>37</v>
      </c>
      <c r="AF1796" s="1">
        <f>IF(IFERROR(VLOOKUP(E1796,Store_Showcase!B2:H144,{5}, FALSE), TRUE)=TRUE, IF(IFERROR(VLOOKUP(E1796,Store_SRP!B2:H110,{5}, FALSE), TRUE)=TRUE,VLOOKUP(E1796,Store_VAM!B2:H273,{5}, FALSE),VLOOKUP(E1796,Store_SRP!B2:H110,{5}, FALSE)), VLOOKUP(E1796,Store_Showcase!B2:H144,{5}, FALSE))</f>
      </c>
      <c r="AG1796" s="1">
        <f>IF(IFERROR(VLOOKUP(E1796,Store_Showcase!B2:H144,{6}, FALSE), TRUE)=TRUE, IF(IFERROR(VLOOKUP(E1796,Store_SRP!B2:H110,{6}, FALSE), TRUE)=TRUE,VLOOKUP(E1796,Store_VAM!B2:H273,{6}, FALSE),VLOOKUP(E1796,Store_SRP!B2:H110,{6}, FALSE)), VLOOKUP(E1796,Store_Showcase!B2:H144,{6}, FALSE))</f>
      </c>
      <c r="AH1796" s="1">
        <f>VLOOKUP(G1796,Sku_Consolidated!A2:R957,18,FALSE)</f>
      </c>
      <c r="AI1796" s="1">
        <f>VLOOKUP(G1796,Sku_Consolidated!A2:S957,19,FALSE)</f>
      </c>
      <c r="AJ1796" s="1">
        <f>VLOOKUP(G1796,Sku_Consolidated!A2:T957,20,FALSE)</f>
      </c>
    </row>
    <row r="1797" spans="1:36" x14ac:dyDescent="0.25">
      <c r="A1797" s="1">
        <v>2024</v>
      </c>
      <c r="B1797" s="1" t="s">
        <v>31</v>
      </c>
      <c r="C1797" s="1" t="s">
        <v>32</v>
      </c>
      <c r="D1797" s="1" t="s">
        <v>33</v>
      </c>
      <c r="E1797" s="9" t="s">
        <v>4454</v>
      </c>
      <c r="F1797" s="1">
        <f>IF(VLOOKUP(G1797,Sku_Consolidated!A2:S957,{19},FALSE)="SHOWCASE", VLOOKUP(E1797,Store_Showcase!B2:C144,{2}, FALSE), IF(VLOOKUP(G1797,Sku_Consolidated!A2:S957,{19},FALSE)="VAM",VLOOKUP(E1797,Store_VAM!B2:C273,{2}, FALSE),VLOOKUP(E1797,Store_SRP!B2:C110,{2}, FALSE)))</f>
      </c>
      <c r="G1797" s="1">
        <v>14280</v>
      </c>
      <c r="H1797" s="1" t="s">
        <v>1458</v>
      </c>
      <c r="I1797" s="10" t="s">
        <v>4723</v>
      </c>
      <c r="J1797" s="1">
        <f>VLOOKUP(G1797,Sku_Consolidated!A2:C957, 3, FALSE)</f>
      </c>
      <c r="K1797" s="10">
        <f>IF(J1797="PACK", I1797, 0)</f>
      </c>
      <c r="L1797" s="10">
        <f>IF(J1797="KG", I1797, I1797 * VLOOKUP(G1797,Sku_Consolidated!A2:U957,21,FALSE))</f>
      </c>
      <c r="M1797" s="10" t="s">
        <v>37</v>
      </c>
      <c r="N1797" s="11" t="s">
        <v>4724</v>
      </c>
      <c r="O1797" s="10" t="s">
        <v>4725</v>
      </c>
      <c r="P1797" s="10">
        <f>N1797 - O1797</f>
      </c>
      <c r="Q1797" s="1">
        <f>VLOOKUP(G1797,Sku_Consolidated!A2:G957,7, FALSE)</f>
      </c>
      <c r="R1797" s="1">
        <f>IF(IFERROR(VLOOKUP(E1797,Store_Showcase!B2:H144,7, FALSE), TRUE)=TRUE, IF(IFERROR(VLOOKUP(E1797,Store_SRP!B2:H110,7, FALSE), TRUE)=TRUE,VLOOKUP(E1797,Store_VAM!B2:H273,7, FALSE),VLOOKUP(E1797,Store_SRP!B2:H110,7, FALSE)), VLOOKUP(E1797,Store_Showcase!B2:H144,7, FALSE))</f>
      </c>
      <c r="S1797" s="1">
        <f>IF(IFERROR(VLOOKUP(E1797,Store_Showcase!B2:I144,8, FALSE), TRUE)=TRUE, IF(IFERROR(VLOOKUP(E1797,Store_SRP!B2:I110,8, FALSE), TRUE)=TRUE,VLOOKUP(E1797,Store_VAM!B2:I273,8, FALSE),VLOOKUP(E1797,Store_SRP!B2:I110,8, FALSE)), VLOOKUP(E1797,Store_Showcase!B2:I144,8, FALSE))</f>
      </c>
      <c r="T1797" s="1">
        <f>VLOOKUP(G1797,Sku_Consolidated!A2:R957,18,FALSE)</f>
      </c>
      <c r="U1797" s="1" t="s">
        <v>4713</v>
      </c>
      <c r="V1797" s="1">
        <f>IF(VLOOKUP(G1797,Sku_Consolidated!A2:S957,19,FALSE)="SHOWCASE", VLOOKUP(E1797,Store_Showcase!B2:L144,11, FALSE), IF(VLOOKUP(G1797,Sku_Consolidated!A2:S957,19,FALSE)="VAM",VLOOKUP(E1797,Store_VAM!B2:L273,11, FALSE),VLOOKUP(E1797,Store_SRP!B2:L110,11, FALSE)))</f>
      </c>
      <c r="W1797" s="1">
        <f>VLOOKUP(G1797,Sku_Consolidated!A2:W957,11,FALSE)</f>
      </c>
      <c r="X1797" s="1">
        <f>VLOOKUP(G1797,Sku_Consolidated!A2:H957,8,FALSE)</f>
      </c>
      <c r="Y1797" s="1">
        <f>VLOOKUP(G1797,Sku_Consolidated!A2:I957,9,FALSE)</f>
      </c>
      <c r="Z1797" s="1" t="s">
        <v>41</v>
      </c>
      <c r="AA1797" s="1">
        <f>VLOOKUP(G1797,Sku_Consolidated!A2:E957,5,FALSE)</f>
      </c>
      <c r="AB1797" s="1">
        <f>IF(VLOOKUP(G1797,Sku_Consolidated!A2:S957,19,FALSE)="SHOWCASE", VLOOKUP(E1797,Store_Showcase!B2:N144,13, FALSE), IF(VLOOKUP(G1797,Sku_Consolidated!A2:S957,19,FALSE)="VAM",VLOOKUP(E1797,Store_VAM!B2:N273,13, FALSE),VLOOKUP(E1797,Store_SRP!B2:N110,13, FALSE)))</f>
      </c>
      <c r="AC1797" s="1">
        <f>IF(IFERROR(AB1797,TRUE)=TRUE, "-","OK")</f>
      </c>
      <c r="AD1797" s="11" t="s">
        <v>37</v>
      </c>
      <c r="AE1797" s="11" t="s">
        <v>37</v>
      </c>
      <c r="AF1797" s="1">
        <f>IF(IFERROR(VLOOKUP(E1797,Store_Showcase!B2:H144,{5}, FALSE), TRUE)=TRUE, IF(IFERROR(VLOOKUP(E1797,Store_SRP!B2:H110,{5}, FALSE), TRUE)=TRUE,VLOOKUP(E1797,Store_VAM!B2:H273,{5}, FALSE),VLOOKUP(E1797,Store_SRP!B2:H110,{5}, FALSE)), VLOOKUP(E1797,Store_Showcase!B2:H144,{5}, FALSE))</f>
      </c>
      <c r="AG1797" s="1">
        <f>IF(IFERROR(VLOOKUP(E1797,Store_Showcase!B2:H144,{6}, FALSE), TRUE)=TRUE, IF(IFERROR(VLOOKUP(E1797,Store_SRP!B2:H110,{6}, FALSE), TRUE)=TRUE,VLOOKUP(E1797,Store_VAM!B2:H273,{6}, FALSE),VLOOKUP(E1797,Store_SRP!B2:H110,{6}, FALSE)), VLOOKUP(E1797,Store_Showcase!B2:H144,{6}, FALSE))</f>
      </c>
      <c r="AH1797" s="1">
        <f>VLOOKUP(G1797,Sku_Consolidated!A2:R957,18,FALSE)</f>
      </c>
      <c r="AI1797" s="1">
        <f>VLOOKUP(G1797,Sku_Consolidated!A2:S957,19,FALSE)</f>
      </c>
      <c r="AJ1797" s="1">
        <f>VLOOKUP(G1797,Sku_Consolidated!A2:T957,20,FALSE)</f>
      </c>
    </row>
    <row r="1798" spans="1:36" x14ac:dyDescent="0.25">
      <c r="A1798" s="1">
        <v>2024</v>
      </c>
      <c r="B1798" s="1" t="s">
        <v>31</v>
      </c>
      <c r="C1798" s="1" t="s">
        <v>32</v>
      </c>
      <c r="D1798" s="1" t="s">
        <v>33</v>
      </c>
      <c r="E1798" s="9" t="s">
        <v>4454</v>
      </c>
      <c r="F1798" s="1">
        <f>IF(VLOOKUP(G1798,Sku_Consolidated!A2:S957,{19},FALSE)="SHOWCASE", VLOOKUP(E1798,Store_Showcase!B2:C144,{2}, FALSE), IF(VLOOKUP(G1798,Sku_Consolidated!A2:S957,{19},FALSE)="VAM",VLOOKUP(E1798,Store_VAM!B2:C273,{2}, FALSE),VLOOKUP(E1798,Store_SRP!B2:C110,{2}, FALSE)))</f>
      </c>
      <c r="G1798" s="1">
        <v>14281</v>
      </c>
      <c r="H1798" s="1" t="s">
        <v>1621</v>
      </c>
      <c r="I1798" s="10" t="s">
        <v>4726</v>
      </c>
      <c r="J1798" s="1">
        <f>VLOOKUP(G1798,Sku_Consolidated!A2:C957, 3, FALSE)</f>
      </c>
      <c r="K1798" s="10">
        <f>IF(J1798="PACK", I1798, 0)</f>
      </c>
      <c r="L1798" s="10">
        <f>IF(J1798="KG", I1798, I1798 * VLOOKUP(G1798,Sku_Consolidated!A2:U957,21,FALSE))</f>
      </c>
      <c r="M1798" s="10" t="s">
        <v>37</v>
      </c>
      <c r="N1798" s="11" t="s">
        <v>4727</v>
      </c>
      <c r="O1798" s="10" t="s">
        <v>4728</v>
      </c>
      <c r="P1798" s="10">
        <f>N1798 - O1798</f>
      </c>
      <c r="Q1798" s="1">
        <f>VLOOKUP(G1798,Sku_Consolidated!A2:G957,7, FALSE)</f>
      </c>
      <c r="R1798" s="1">
        <f>IF(IFERROR(VLOOKUP(E1798,Store_Showcase!B2:H144,7, FALSE), TRUE)=TRUE, IF(IFERROR(VLOOKUP(E1798,Store_SRP!B2:H110,7, FALSE), TRUE)=TRUE,VLOOKUP(E1798,Store_VAM!B2:H273,7, FALSE),VLOOKUP(E1798,Store_SRP!B2:H110,7, FALSE)), VLOOKUP(E1798,Store_Showcase!B2:H144,7, FALSE))</f>
      </c>
      <c r="S1798" s="1">
        <f>IF(IFERROR(VLOOKUP(E1798,Store_Showcase!B2:I144,8, FALSE), TRUE)=TRUE, IF(IFERROR(VLOOKUP(E1798,Store_SRP!B2:I110,8, FALSE), TRUE)=TRUE,VLOOKUP(E1798,Store_VAM!B2:I273,8, FALSE),VLOOKUP(E1798,Store_SRP!B2:I110,8, FALSE)), VLOOKUP(E1798,Store_Showcase!B2:I144,8, FALSE))</f>
      </c>
      <c r="T1798" s="1">
        <f>VLOOKUP(G1798,Sku_Consolidated!A2:R957,18,FALSE)</f>
      </c>
      <c r="U1798" s="1" t="s">
        <v>4713</v>
      </c>
      <c r="V1798" s="1">
        <f>IF(VLOOKUP(G1798,Sku_Consolidated!A2:S957,19,FALSE)="SHOWCASE", VLOOKUP(E1798,Store_Showcase!B2:L144,11, FALSE), IF(VLOOKUP(G1798,Sku_Consolidated!A2:S957,19,FALSE)="VAM",VLOOKUP(E1798,Store_VAM!B2:L273,11, FALSE),VLOOKUP(E1798,Store_SRP!B2:L110,11, FALSE)))</f>
      </c>
      <c r="W1798" s="1">
        <f>VLOOKUP(G1798,Sku_Consolidated!A2:W957,11,FALSE)</f>
      </c>
      <c r="X1798" s="1">
        <f>VLOOKUP(G1798,Sku_Consolidated!A2:H957,8,FALSE)</f>
      </c>
      <c r="Y1798" s="1">
        <f>VLOOKUP(G1798,Sku_Consolidated!A2:I957,9,FALSE)</f>
      </c>
      <c r="Z1798" s="1" t="s">
        <v>41</v>
      </c>
      <c r="AA1798" s="1">
        <f>VLOOKUP(G1798,Sku_Consolidated!A2:E957,5,FALSE)</f>
      </c>
      <c r="AB1798" s="1">
        <f>IF(VLOOKUP(G1798,Sku_Consolidated!A2:S957,19,FALSE)="SHOWCASE", VLOOKUP(E1798,Store_Showcase!B2:N144,13, FALSE), IF(VLOOKUP(G1798,Sku_Consolidated!A2:S957,19,FALSE)="VAM",VLOOKUP(E1798,Store_VAM!B2:N273,13, FALSE),VLOOKUP(E1798,Store_SRP!B2:N110,13, FALSE)))</f>
      </c>
      <c r="AC1798" s="1">
        <f>IF(IFERROR(AB1798,TRUE)=TRUE, "-","OK")</f>
      </c>
      <c r="AD1798" s="11" t="s">
        <v>37</v>
      </c>
      <c r="AE1798" s="11" t="s">
        <v>37</v>
      </c>
      <c r="AF1798" s="1">
        <f>IF(IFERROR(VLOOKUP(E1798,Store_Showcase!B2:H144,{5}, FALSE), TRUE)=TRUE, IF(IFERROR(VLOOKUP(E1798,Store_SRP!B2:H110,{5}, FALSE), TRUE)=TRUE,VLOOKUP(E1798,Store_VAM!B2:H273,{5}, FALSE),VLOOKUP(E1798,Store_SRP!B2:H110,{5}, FALSE)), VLOOKUP(E1798,Store_Showcase!B2:H144,{5}, FALSE))</f>
      </c>
      <c r="AG1798" s="1">
        <f>IF(IFERROR(VLOOKUP(E1798,Store_Showcase!B2:H144,{6}, FALSE), TRUE)=TRUE, IF(IFERROR(VLOOKUP(E1798,Store_SRP!B2:H110,{6}, FALSE), TRUE)=TRUE,VLOOKUP(E1798,Store_VAM!B2:H273,{6}, FALSE),VLOOKUP(E1798,Store_SRP!B2:H110,{6}, FALSE)), VLOOKUP(E1798,Store_Showcase!B2:H144,{6}, FALSE))</f>
      </c>
      <c r="AH1798" s="1">
        <f>VLOOKUP(G1798,Sku_Consolidated!A2:R957,18,FALSE)</f>
      </c>
      <c r="AI1798" s="1">
        <f>VLOOKUP(G1798,Sku_Consolidated!A2:S957,19,FALSE)</f>
      </c>
      <c r="AJ1798" s="1">
        <f>VLOOKUP(G1798,Sku_Consolidated!A2:T957,20,FALSE)</f>
      </c>
    </row>
    <row r="1799" spans="1:36" x14ac:dyDescent="0.25">
      <c r="A1799" s="1">
        <v>2024</v>
      </c>
      <c r="B1799" s="1" t="s">
        <v>31</v>
      </c>
      <c r="C1799" s="1" t="s">
        <v>32</v>
      </c>
      <c r="D1799" s="1" t="s">
        <v>33</v>
      </c>
      <c r="E1799" s="9" t="s">
        <v>4454</v>
      </c>
      <c r="F1799" s="1">
        <f>IF(VLOOKUP(G1799,Sku_Consolidated!A2:S957,{19},FALSE)="SHOWCASE", VLOOKUP(E1799,Store_Showcase!B2:C144,{2}, FALSE), IF(VLOOKUP(G1799,Sku_Consolidated!A2:S957,{19},FALSE)="VAM",VLOOKUP(E1799,Store_VAM!B2:C273,{2}, FALSE),VLOOKUP(E1799,Store_SRP!B2:C110,{2}, FALSE)))</f>
      </c>
      <c r="G1799" s="1">
        <v>14282</v>
      </c>
      <c r="H1799" s="1" t="s">
        <v>2121</v>
      </c>
      <c r="I1799" s="10" t="s">
        <v>4729</v>
      </c>
      <c r="J1799" s="1">
        <f>VLOOKUP(G1799,Sku_Consolidated!A2:C957, 3, FALSE)</f>
      </c>
      <c r="K1799" s="10">
        <f>IF(J1799="PACK", I1799, 0)</f>
      </c>
      <c r="L1799" s="10">
        <f>IF(J1799="KG", I1799, I1799 * VLOOKUP(G1799,Sku_Consolidated!A2:U957,21,FALSE))</f>
      </c>
      <c r="M1799" s="10" t="s">
        <v>37</v>
      </c>
      <c r="N1799" s="11" t="s">
        <v>4730</v>
      </c>
      <c r="O1799" s="10" t="s">
        <v>4731</v>
      </c>
      <c r="P1799" s="10">
        <f>N1799 - O1799</f>
      </c>
      <c r="Q1799" s="1">
        <f>VLOOKUP(G1799,Sku_Consolidated!A2:G957,7, FALSE)</f>
      </c>
      <c r="R1799" s="1">
        <f>IF(IFERROR(VLOOKUP(E1799,Store_Showcase!B2:H144,7, FALSE), TRUE)=TRUE, IF(IFERROR(VLOOKUP(E1799,Store_SRP!B2:H110,7, FALSE), TRUE)=TRUE,VLOOKUP(E1799,Store_VAM!B2:H273,7, FALSE),VLOOKUP(E1799,Store_SRP!B2:H110,7, FALSE)), VLOOKUP(E1799,Store_Showcase!B2:H144,7, FALSE))</f>
      </c>
      <c r="S1799" s="1">
        <f>IF(IFERROR(VLOOKUP(E1799,Store_Showcase!B2:I144,8, FALSE), TRUE)=TRUE, IF(IFERROR(VLOOKUP(E1799,Store_SRP!B2:I110,8, FALSE), TRUE)=TRUE,VLOOKUP(E1799,Store_VAM!B2:I273,8, FALSE),VLOOKUP(E1799,Store_SRP!B2:I110,8, FALSE)), VLOOKUP(E1799,Store_Showcase!B2:I144,8, FALSE))</f>
      </c>
      <c r="T1799" s="1">
        <f>VLOOKUP(G1799,Sku_Consolidated!A2:R957,18,FALSE)</f>
      </c>
      <c r="U1799" s="1" t="s">
        <v>4713</v>
      </c>
      <c r="V1799" s="1">
        <f>IF(VLOOKUP(G1799,Sku_Consolidated!A2:S957,19,FALSE)="SHOWCASE", VLOOKUP(E1799,Store_Showcase!B2:L144,11, FALSE), IF(VLOOKUP(G1799,Sku_Consolidated!A2:S957,19,FALSE)="VAM",VLOOKUP(E1799,Store_VAM!B2:L273,11, FALSE),VLOOKUP(E1799,Store_SRP!B2:L110,11, FALSE)))</f>
      </c>
      <c r="W1799" s="1">
        <f>VLOOKUP(G1799,Sku_Consolidated!A2:W957,11,FALSE)</f>
      </c>
      <c r="X1799" s="1">
        <f>VLOOKUP(G1799,Sku_Consolidated!A2:H957,8,FALSE)</f>
      </c>
      <c r="Y1799" s="1">
        <f>VLOOKUP(G1799,Sku_Consolidated!A2:I957,9,FALSE)</f>
      </c>
      <c r="Z1799" s="1" t="s">
        <v>41</v>
      </c>
      <c r="AA1799" s="1">
        <f>VLOOKUP(G1799,Sku_Consolidated!A2:E957,5,FALSE)</f>
      </c>
      <c r="AB1799" s="1">
        <f>IF(VLOOKUP(G1799,Sku_Consolidated!A2:S957,19,FALSE)="SHOWCASE", VLOOKUP(E1799,Store_Showcase!B2:N144,13, FALSE), IF(VLOOKUP(G1799,Sku_Consolidated!A2:S957,19,FALSE)="VAM",VLOOKUP(E1799,Store_VAM!B2:N273,13, FALSE),VLOOKUP(E1799,Store_SRP!B2:N110,13, FALSE)))</f>
      </c>
      <c r="AC1799" s="1">
        <f>IF(IFERROR(AB1799,TRUE)=TRUE, "-","OK")</f>
      </c>
      <c r="AD1799" s="11" t="s">
        <v>37</v>
      </c>
      <c r="AE1799" s="11" t="s">
        <v>37</v>
      </c>
      <c r="AF1799" s="1">
        <f>IF(IFERROR(VLOOKUP(E1799,Store_Showcase!B2:H144,{5}, FALSE), TRUE)=TRUE, IF(IFERROR(VLOOKUP(E1799,Store_SRP!B2:H110,{5}, FALSE), TRUE)=TRUE,VLOOKUP(E1799,Store_VAM!B2:H273,{5}, FALSE),VLOOKUP(E1799,Store_SRP!B2:H110,{5}, FALSE)), VLOOKUP(E1799,Store_Showcase!B2:H144,{5}, FALSE))</f>
      </c>
      <c r="AG1799" s="1">
        <f>IF(IFERROR(VLOOKUP(E1799,Store_Showcase!B2:H144,{6}, FALSE), TRUE)=TRUE, IF(IFERROR(VLOOKUP(E1799,Store_SRP!B2:H110,{6}, FALSE), TRUE)=TRUE,VLOOKUP(E1799,Store_VAM!B2:H273,{6}, FALSE),VLOOKUP(E1799,Store_SRP!B2:H110,{6}, FALSE)), VLOOKUP(E1799,Store_Showcase!B2:H144,{6}, FALSE))</f>
      </c>
      <c r="AH1799" s="1">
        <f>VLOOKUP(G1799,Sku_Consolidated!A2:R957,18,FALSE)</f>
      </c>
      <c r="AI1799" s="1">
        <f>VLOOKUP(G1799,Sku_Consolidated!A2:S957,19,FALSE)</f>
      </c>
      <c r="AJ1799" s="1">
        <f>VLOOKUP(G1799,Sku_Consolidated!A2:T957,20,FALSE)</f>
      </c>
    </row>
    <row r="1800" spans="1:36" x14ac:dyDescent="0.25">
      <c r="A1800" s="1">
        <v>2024</v>
      </c>
      <c r="B1800" s="1" t="s">
        <v>31</v>
      </c>
      <c r="C1800" s="1" t="s">
        <v>32</v>
      </c>
      <c r="D1800" s="1" t="s">
        <v>33</v>
      </c>
      <c r="E1800" s="9" t="s">
        <v>4462</v>
      </c>
      <c r="F1800" s="1">
        <f>IF(VLOOKUP(G1800,Sku_Consolidated!A2:S957,{19},FALSE)="SHOWCASE", VLOOKUP(E1800,Store_Showcase!B2:C144,{2}, FALSE), IF(VLOOKUP(G1800,Sku_Consolidated!A2:S957,{19},FALSE)="VAM",VLOOKUP(E1800,Store_VAM!B2:C273,{2}, FALSE),VLOOKUP(E1800,Store_SRP!B2:C110,{2}, FALSE)))</f>
      </c>
      <c r="G1800" s="1">
        <v>14266</v>
      </c>
      <c r="H1800" s="1" t="s">
        <v>1433</v>
      </c>
      <c r="I1800" s="10" t="s">
        <v>4732</v>
      </c>
      <c r="J1800" s="1">
        <f>VLOOKUP(G1800,Sku_Consolidated!A2:C957, 3, FALSE)</f>
      </c>
      <c r="K1800" s="10">
        <f>IF(J1800="PACK", I1800, 0)</f>
      </c>
      <c r="L1800" s="10">
        <f>IF(J1800="KG", I1800, I1800 * VLOOKUP(G1800,Sku_Consolidated!A2:U957,21,FALSE))</f>
      </c>
      <c r="M1800" s="10" t="s">
        <v>37</v>
      </c>
      <c r="N1800" s="11" t="s">
        <v>4733</v>
      </c>
      <c r="O1800" s="10" t="s">
        <v>4734</v>
      </c>
      <c r="P1800" s="10">
        <f>N1800 - O1800</f>
      </c>
      <c r="Q1800" s="1">
        <f>VLOOKUP(G1800,Sku_Consolidated!A2:G957,7, FALSE)</f>
      </c>
      <c r="R1800" s="1">
        <f>IF(IFERROR(VLOOKUP(E1800,Store_Showcase!B2:H144,7, FALSE), TRUE)=TRUE, IF(IFERROR(VLOOKUP(E1800,Store_SRP!B2:H110,7, FALSE), TRUE)=TRUE,VLOOKUP(E1800,Store_VAM!B2:H273,7, FALSE),VLOOKUP(E1800,Store_SRP!B2:H110,7, FALSE)), VLOOKUP(E1800,Store_Showcase!B2:H144,7, FALSE))</f>
      </c>
      <c r="S1800" s="1">
        <f>IF(IFERROR(VLOOKUP(E1800,Store_Showcase!B2:I144,8, FALSE), TRUE)=TRUE, IF(IFERROR(VLOOKUP(E1800,Store_SRP!B2:I110,8, FALSE), TRUE)=TRUE,VLOOKUP(E1800,Store_VAM!B2:I273,8, FALSE),VLOOKUP(E1800,Store_SRP!B2:I110,8, FALSE)), VLOOKUP(E1800,Store_Showcase!B2:I144,8, FALSE))</f>
      </c>
      <c r="T1800" s="1">
        <f>VLOOKUP(G1800,Sku_Consolidated!A2:R957,18,FALSE)</f>
      </c>
      <c r="U1800" s="1" t="s">
        <v>4735</v>
      </c>
      <c r="V1800" s="1">
        <f>IF(VLOOKUP(G1800,Sku_Consolidated!A2:S957,19,FALSE)="SHOWCASE", VLOOKUP(E1800,Store_Showcase!B2:L144,11, FALSE), IF(VLOOKUP(G1800,Sku_Consolidated!A2:S957,19,FALSE)="VAM",VLOOKUP(E1800,Store_VAM!B2:L273,11, FALSE),VLOOKUP(E1800,Store_SRP!B2:L110,11, FALSE)))</f>
      </c>
      <c r="W1800" s="1">
        <f>VLOOKUP(G1800,Sku_Consolidated!A2:W957,11,FALSE)</f>
      </c>
      <c r="X1800" s="1">
        <f>VLOOKUP(G1800,Sku_Consolidated!A2:H957,8,FALSE)</f>
      </c>
      <c r="Y1800" s="1">
        <f>VLOOKUP(G1800,Sku_Consolidated!A2:I957,9,FALSE)</f>
      </c>
      <c r="Z1800" s="1" t="s">
        <v>41</v>
      </c>
      <c r="AA1800" s="1">
        <f>VLOOKUP(G1800,Sku_Consolidated!A2:E957,5,FALSE)</f>
      </c>
      <c r="AB1800" s="1">
        <f>IF(VLOOKUP(G1800,Sku_Consolidated!A2:S957,19,FALSE)="SHOWCASE", VLOOKUP(E1800,Store_Showcase!B2:N144,13, FALSE), IF(VLOOKUP(G1800,Sku_Consolidated!A2:S957,19,FALSE)="VAM",VLOOKUP(E1800,Store_VAM!B2:N273,13, FALSE),VLOOKUP(E1800,Store_SRP!B2:N110,13, FALSE)))</f>
      </c>
      <c r="AC1800" s="1">
        <f>IF(IFERROR(AB1800,TRUE)=TRUE, "-","OK")</f>
      </c>
      <c r="AD1800" s="11" t="s">
        <v>37</v>
      </c>
      <c r="AE1800" s="11" t="s">
        <v>37</v>
      </c>
      <c r="AF1800" s="1">
        <f>IF(IFERROR(VLOOKUP(E1800,Store_Showcase!B2:H144,{5}, FALSE), TRUE)=TRUE, IF(IFERROR(VLOOKUP(E1800,Store_SRP!B2:H110,{5}, FALSE), TRUE)=TRUE,VLOOKUP(E1800,Store_VAM!B2:H273,{5}, FALSE),VLOOKUP(E1800,Store_SRP!B2:H110,{5}, FALSE)), VLOOKUP(E1800,Store_Showcase!B2:H144,{5}, FALSE))</f>
      </c>
      <c r="AG1800" s="1">
        <f>IF(IFERROR(VLOOKUP(E1800,Store_Showcase!B2:H144,{6}, FALSE), TRUE)=TRUE, IF(IFERROR(VLOOKUP(E1800,Store_SRP!B2:H110,{6}, FALSE), TRUE)=TRUE,VLOOKUP(E1800,Store_VAM!B2:H273,{6}, FALSE),VLOOKUP(E1800,Store_SRP!B2:H110,{6}, FALSE)), VLOOKUP(E1800,Store_Showcase!B2:H144,{6}, FALSE))</f>
      </c>
      <c r="AH1800" s="1">
        <f>VLOOKUP(G1800,Sku_Consolidated!A2:R957,18,FALSE)</f>
      </c>
      <c r="AI1800" s="1">
        <f>VLOOKUP(G1800,Sku_Consolidated!A2:S957,19,FALSE)</f>
      </c>
      <c r="AJ1800" s="1">
        <f>VLOOKUP(G1800,Sku_Consolidated!A2:T957,20,FALSE)</f>
      </c>
    </row>
    <row r="1801" spans="1:36" x14ac:dyDescent="0.25">
      <c r="A1801" s="1">
        <v>2024</v>
      </c>
      <c r="B1801" s="1" t="s">
        <v>31</v>
      </c>
      <c r="C1801" s="1" t="s">
        <v>32</v>
      </c>
      <c r="D1801" s="1" t="s">
        <v>33</v>
      </c>
      <c r="E1801" s="9" t="s">
        <v>4462</v>
      </c>
      <c r="F1801" s="1">
        <f>IF(VLOOKUP(G1801,Sku_Consolidated!A2:S957,{19},FALSE)="SHOWCASE", VLOOKUP(E1801,Store_Showcase!B2:C144,{2}, FALSE), IF(VLOOKUP(G1801,Sku_Consolidated!A2:S957,{19},FALSE)="VAM",VLOOKUP(E1801,Store_VAM!B2:C273,{2}, FALSE),VLOOKUP(E1801,Store_SRP!B2:C110,{2}, FALSE)))</f>
      </c>
      <c r="G1801" s="1">
        <v>14267</v>
      </c>
      <c r="H1801" s="1" t="s">
        <v>1438</v>
      </c>
      <c r="I1801" s="10" t="s">
        <v>4736</v>
      </c>
      <c r="J1801" s="1">
        <f>VLOOKUP(G1801,Sku_Consolidated!A2:C957, 3, FALSE)</f>
      </c>
      <c r="K1801" s="10">
        <f>IF(J1801="PACK", I1801, 0)</f>
      </c>
      <c r="L1801" s="10">
        <f>IF(J1801="KG", I1801, I1801 * VLOOKUP(G1801,Sku_Consolidated!A2:U957,21,FALSE))</f>
      </c>
      <c r="M1801" s="10" t="s">
        <v>37</v>
      </c>
      <c r="N1801" s="11" t="s">
        <v>4737</v>
      </c>
      <c r="O1801" s="10" t="s">
        <v>4738</v>
      </c>
      <c r="P1801" s="10">
        <f>N1801 - O1801</f>
      </c>
      <c r="Q1801" s="1">
        <f>VLOOKUP(G1801,Sku_Consolidated!A2:G957,7, FALSE)</f>
      </c>
      <c r="R1801" s="1">
        <f>IF(IFERROR(VLOOKUP(E1801,Store_Showcase!B2:H144,7, FALSE), TRUE)=TRUE, IF(IFERROR(VLOOKUP(E1801,Store_SRP!B2:H110,7, FALSE), TRUE)=TRUE,VLOOKUP(E1801,Store_VAM!B2:H273,7, FALSE),VLOOKUP(E1801,Store_SRP!B2:H110,7, FALSE)), VLOOKUP(E1801,Store_Showcase!B2:H144,7, FALSE))</f>
      </c>
      <c r="S1801" s="1">
        <f>IF(IFERROR(VLOOKUP(E1801,Store_Showcase!B2:I144,8, FALSE), TRUE)=TRUE, IF(IFERROR(VLOOKUP(E1801,Store_SRP!B2:I110,8, FALSE), TRUE)=TRUE,VLOOKUP(E1801,Store_VAM!B2:I273,8, FALSE),VLOOKUP(E1801,Store_SRP!B2:I110,8, FALSE)), VLOOKUP(E1801,Store_Showcase!B2:I144,8, FALSE))</f>
      </c>
      <c r="T1801" s="1">
        <f>VLOOKUP(G1801,Sku_Consolidated!A2:R957,18,FALSE)</f>
      </c>
      <c r="U1801" s="1" t="s">
        <v>4735</v>
      </c>
      <c r="V1801" s="1">
        <f>IF(VLOOKUP(G1801,Sku_Consolidated!A2:S957,19,FALSE)="SHOWCASE", VLOOKUP(E1801,Store_Showcase!B2:L144,11, FALSE), IF(VLOOKUP(G1801,Sku_Consolidated!A2:S957,19,FALSE)="VAM",VLOOKUP(E1801,Store_VAM!B2:L273,11, FALSE),VLOOKUP(E1801,Store_SRP!B2:L110,11, FALSE)))</f>
      </c>
      <c r="W1801" s="1">
        <f>VLOOKUP(G1801,Sku_Consolidated!A2:W957,11,FALSE)</f>
      </c>
      <c r="X1801" s="1">
        <f>VLOOKUP(G1801,Sku_Consolidated!A2:H957,8,FALSE)</f>
      </c>
      <c r="Y1801" s="1">
        <f>VLOOKUP(G1801,Sku_Consolidated!A2:I957,9,FALSE)</f>
      </c>
      <c r="Z1801" s="1" t="s">
        <v>41</v>
      </c>
      <c r="AA1801" s="1">
        <f>VLOOKUP(G1801,Sku_Consolidated!A2:E957,5,FALSE)</f>
      </c>
      <c r="AB1801" s="1">
        <f>IF(VLOOKUP(G1801,Sku_Consolidated!A2:S957,19,FALSE)="SHOWCASE", VLOOKUP(E1801,Store_Showcase!B2:N144,13, FALSE), IF(VLOOKUP(G1801,Sku_Consolidated!A2:S957,19,FALSE)="VAM",VLOOKUP(E1801,Store_VAM!B2:N273,13, FALSE),VLOOKUP(E1801,Store_SRP!B2:N110,13, FALSE)))</f>
      </c>
      <c r="AC1801" s="1">
        <f>IF(IFERROR(AB1801,TRUE)=TRUE, "-","OK")</f>
      </c>
      <c r="AD1801" s="11" t="s">
        <v>37</v>
      </c>
      <c r="AE1801" s="11" t="s">
        <v>37</v>
      </c>
      <c r="AF1801" s="1">
        <f>IF(IFERROR(VLOOKUP(E1801,Store_Showcase!B2:H144,{5}, FALSE), TRUE)=TRUE, IF(IFERROR(VLOOKUP(E1801,Store_SRP!B2:H110,{5}, FALSE), TRUE)=TRUE,VLOOKUP(E1801,Store_VAM!B2:H273,{5}, FALSE),VLOOKUP(E1801,Store_SRP!B2:H110,{5}, FALSE)), VLOOKUP(E1801,Store_Showcase!B2:H144,{5}, FALSE))</f>
      </c>
      <c r="AG1801" s="1">
        <f>IF(IFERROR(VLOOKUP(E1801,Store_Showcase!B2:H144,{6}, FALSE), TRUE)=TRUE, IF(IFERROR(VLOOKUP(E1801,Store_SRP!B2:H110,{6}, FALSE), TRUE)=TRUE,VLOOKUP(E1801,Store_VAM!B2:H273,{6}, FALSE),VLOOKUP(E1801,Store_SRP!B2:H110,{6}, FALSE)), VLOOKUP(E1801,Store_Showcase!B2:H144,{6}, FALSE))</f>
      </c>
      <c r="AH1801" s="1">
        <f>VLOOKUP(G1801,Sku_Consolidated!A2:R957,18,FALSE)</f>
      </c>
      <c r="AI1801" s="1">
        <f>VLOOKUP(G1801,Sku_Consolidated!A2:S957,19,FALSE)</f>
      </c>
      <c r="AJ1801" s="1">
        <f>VLOOKUP(G1801,Sku_Consolidated!A2:T957,20,FALSE)</f>
      </c>
    </row>
    <row r="1802" spans="1:36" x14ac:dyDescent="0.25">
      <c r="A1802" s="1">
        <v>2024</v>
      </c>
      <c r="B1802" s="1" t="s">
        <v>31</v>
      </c>
      <c r="C1802" s="1" t="s">
        <v>32</v>
      </c>
      <c r="D1802" s="1" t="s">
        <v>33</v>
      </c>
      <c r="E1802" s="9" t="s">
        <v>4462</v>
      </c>
      <c r="F1802" s="1">
        <f>IF(VLOOKUP(G1802,Sku_Consolidated!A2:S957,{19},FALSE)="SHOWCASE", VLOOKUP(E1802,Store_Showcase!B2:C144,{2}, FALSE), IF(VLOOKUP(G1802,Sku_Consolidated!A2:S957,{19},FALSE)="VAM",VLOOKUP(E1802,Store_VAM!B2:C273,{2}, FALSE),VLOOKUP(E1802,Store_SRP!B2:C110,{2}, FALSE)))</f>
      </c>
      <c r="G1802" s="1">
        <v>14268</v>
      </c>
      <c r="H1802" s="1" t="s">
        <v>1442</v>
      </c>
      <c r="I1802" s="10" t="s">
        <v>1327</v>
      </c>
      <c r="J1802" s="1">
        <f>VLOOKUP(G1802,Sku_Consolidated!A2:C957, 3, FALSE)</f>
      </c>
      <c r="K1802" s="10">
        <f>IF(J1802="PACK", I1802, 0)</f>
      </c>
      <c r="L1802" s="10">
        <f>IF(J1802="KG", I1802, I1802 * VLOOKUP(G1802,Sku_Consolidated!A2:U957,21,FALSE))</f>
      </c>
      <c r="M1802" s="10" t="s">
        <v>37</v>
      </c>
      <c r="N1802" s="11" t="s">
        <v>4739</v>
      </c>
      <c r="O1802" s="10" t="s">
        <v>4740</v>
      </c>
      <c r="P1802" s="10">
        <f>N1802 - O1802</f>
      </c>
      <c r="Q1802" s="1">
        <f>VLOOKUP(G1802,Sku_Consolidated!A2:G957,7, FALSE)</f>
      </c>
      <c r="R1802" s="1">
        <f>IF(IFERROR(VLOOKUP(E1802,Store_Showcase!B2:H144,7, FALSE), TRUE)=TRUE, IF(IFERROR(VLOOKUP(E1802,Store_SRP!B2:H110,7, FALSE), TRUE)=TRUE,VLOOKUP(E1802,Store_VAM!B2:H273,7, FALSE),VLOOKUP(E1802,Store_SRP!B2:H110,7, FALSE)), VLOOKUP(E1802,Store_Showcase!B2:H144,7, FALSE))</f>
      </c>
      <c r="S1802" s="1">
        <f>IF(IFERROR(VLOOKUP(E1802,Store_Showcase!B2:I144,8, FALSE), TRUE)=TRUE, IF(IFERROR(VLOOKUP(E1802,Store_SRP!B2:I110,8, FALSE), TRUE)=TRUE,VLOOKUP(E1802,Store_VAM!B2:I273,8, FALSE),VLOOKUP(E1802,Store_SRP!B2:I110,8, FALSE)), VLOOKUP(E1802,Store_Showcase!B2:I144,8, FALSE))</f>
      </c>
      <c r="T1802" s="1">
        <f>VLOOKUP(G1802,Sku_Consolidated!A2:R957,18,FALSE)</f>
      </c>
      <c r="U1802" s="1" t="s">
        <v>4735</v>
      </c>
      <c r="V1802" s="1">
        <f>IF(VLOOKUP(G1802,Sku_Consolidated!A2:S957,19,FALSE)="SHOWCASE", VLOOKUP(E1802,Store_Showcase!B2:L144,11, FALSE), IF(VLOOKUP(G1802,Sku_Consolidated!A2:S957,19,FALSE)="VAM",VLOOKUP(E1802,Store_VAM!B2:L273,11, FALSE),VLOOKUP(E1802,Store_SRP!B2:L110,11, FALSE)))</f>
      </c>
      <c r="W1802" s="1">
        <f>VLOOKUP(G1802,Sku_Consolidated!A2:W957,11,FALSE)</f>
      </c>
      <c r="X1802" s="1">
        <f>VLOOKUP(G1802,Sku_Consolidated!A2:H957,8,FALSE)</f>
      </c>
      <c r="Y1802" s="1">
        <f>VLOOKUP(G1802,Sku_Consolidated!A2:I957,9,FALSE)</f>
      </c>
      <c r="Z1802" s="1" t="s">
        <v>41</v>
      </c>
      <c r="AA1802" s="1">
        <f>VLOOKUP(G1802,Sku_Consolidated!A2:E957,5,FALSE)</f>
      </c>
      <c r="AB1802" s="1">
        <f>IF(VLOOKUP(G1802,Sku_Consolidated!A2:S957,19,FALSE)="SHOWCASE", VLOOKUP(E1802,Store_Showcase!B2:N144,13, FALSE), IF(VLOOKUP(G1802,Sku_Consolidated!A2:S957,19,FALSE)="VAM",VLOOKUP(E1802,Store_VAM!B2:N273,13, FALSE),VLOOKUP(E1802,Store_SRP!B2:N110,13, FALSE)))</f>
      </c>
      <c r="AC1802" s="1">
        <f>IF(IFERROR(AB1802,TRUE)=TRUE, "-","OK")</f>
      </c>
      <c r="AD1802" s="11" t="s">
        <v>37</v>
      </c>
      <c r="AE1802" s="11" t="s">
        <v>37</v>
      </c>
      <c r="AF1802" s="1">
        <f>IF(IFERROR(VLOOKUP(E1802,Store_Showcase!B2:H144,{5}, FALSE), TRUE)=TRUE, IF(IFERROR(VLOOKUP(E1802,Store_SRP!B2:H110,{5}, FALSE), TRUE)=TRUE,VLOOKUP(E1802,Store_VAM!B2:H273,{5}, FALSE),VLOOKUP(E1802,Store_SRP!B2:H110,{5}, FALSE)), VLOOKUP(E1802,Store_Showcase!B2:H144,{5}, FALSE))</f>
      </c>
      <c r="AG1802" s="1">
        <f>IF(IFERROR(VLOOKUP(E1802,Store_Showcase!B2:H144,{6}, FALSE), TRUE)=TRUE, IF(IFERROR(VLOOKUP(E1802,Store_SRP!B2:H110,{6}, FALSE), TRUE)=TRUE,VLOOKUP(E1802,Store_VAM!B2:H273,{6}, FALSE),VLOOKUP(E1802,Store_SRP!B2:H110,{6}, FALSE)), VLOOKUP(E1802,Store_Showcase!B2:H144,{6}, FALSE))</f>
      </c>
      <c r="AH1802" s="1">
        <f>VLOOKUP(G1802,Sku_Consolidated!A2:R957,18,FALSE)</f>
      </c>
      <c r="AI1802" s="1">
        <f>VLOOKUP(G1802,Sku_Consolidated!A2:S957,19,FALSE)</f>
      </c>
      <c r="AJ1802" s="1">
        <f>VLOOKUP(G1802,Sku_Consolidated!A2:T957,20,FALSE)</f>
      </c>
    </row>
    <row r="1803" spans="1:36" x14ac:dyDescent="0.25">
      <c r="A1803" s="1">
        <v>2024</v>
      </c>
      <c r="B1803" s="1" t="s">
        <v>31</v>
      </c>
      <c r="C1803" s="1" t="s">
        <v>32</v>
      </c>
      <c r="D1803" s="1" t="s">
        <v>33</v>
      </c>
      <c r="E1803" s="9" t="s">
        <v>4462</v>
      </c>
      <c r="F1803" s="1">
        <f>IF(VLOOKUP(G1803,Sku_Consolidated!A2:S957,{19},FALSE)="SHOWCASE", VLOOKUP(E1803,Store_Showcase!B2:C144,{2}, FALSE), IF(VLOOKUP(G1803,Sku_Consolidated!A2:S957,{19},FALSE)="VAM",VLOOKUP(E1803,Store_VAM!B2:C273,{2}, FALSE),VLOOKUP(E1803,Store_SRP!B2:C110,{2}, FALSE)))</f>
      </c>
      <c r="G1803" s="1">
        <v>14269</v>
      </c>
      <c r="H1803" s="1" t="s">
        <v>1446</v>
      </c>
      <c r="I1803" s="10" t="s">
        <v>4741</v>
      </c>
      <c r="J1803" s="1">
        <f>VLOOKUP(G1803,Sku_Consolidated!A2:C957, 3, FALSE)</f>
      </c>
      <c r="K1803" s="10">
        <f>IF(J1803="PACK", I1803, 0)</f>
      </c>
      <c r="L1803" s="10">
        <f>IF(J1803="KG", I1803, I1803 * VLOOKUP(G1803,Sku_Consolidated!A2:U957,21,FALSE))</f>
      </c>
      <c r="M1803" s="10" t="s">
        <v>37</v>
      </c>
      <c r="N1803" s="11" t="s">
        <v>4742</v>
      </c>
      <c r="O1803" s="10" t="s">
        <v>4743</v>
      </c>
      <c r="P1803" s="10">
        <f>N1803 - O1803</f>
      </c>
      <c r="Q1803" s="1">
        <f>VLOOKUP(G1803,Sku_Consolidated!A2:G957,7, FALSE)</f>
      </c>
      <c r="R1803" s="1">
        <f>IF(IFERROR(VLOOKUP(E1803,Store_Showcase!B2:H144,7, FALSE), TRUE)=TRUE, IF(IFERROR(VLOOKUP(E1803,Store_SRP!B2:H110,7, FALSE), TRUE)=TRUE,VLOOKUP(E1803,Store_VAM!B2:H273,7, FALSE),VLOOKUP(E1803,Store_SRP!B2:H110,7, FALSE)), VLOOKUP(E1803,Store_Showcase!B2:H144,7, FALSE))</f>
      </c>
      <c r="S1803" s="1">
        <f>IF(IFERROR(VLOOKUP(E1803,Store_Showcase!B2:I144,8, FALSE), TRUE)=TRUE, IF(IFERROR(VLOOKUP(E1803,Store_SRP!B2:I110,8, FALSE), TRUE)=TRUE,VLOOKUP(E1803,Store_VAM!B2:I273,8, FALSE),VLOOKUP(E1803,Store_SRP!B2:I110,8, FALSE)), VLOOKUP(E1803,Store_Showcase!B2:I144,8, FALSE))</f>
      </c>
      <c r="T1803" s="1">
        <f>VLOOKUP(G1803,Sku_Consolidated!A2:R957,18,FALSE)</f>
      </c>
      <c r="U1803" s="1" t="s">
        <v>4735</v>
      </c>
      <c r="V1803" s="1">
        <f>IF(VLOOKUP(G1803,Sku_Consolidated!A2:S957,19,FALSE)="SHOWCASE", VLOOKUP(E1803,Store_Showcase!B2:L144,11, FALSE), IF(VLOOKUP(G1803,Sku_Consolidated!A2:S957,19,FALSE)="VAM",VLOOKUP(E1803,Store_VAM!B2:L273,11, FALSE),VLOOKUP(E1803,Store_SRP!B2:L110,11, FALSE)))</f>
      </c>
      <c r="W1803" s="1">
        <f>VLOOKUP(G1803,Sku_Consolidated!A2:W957,11,FALSE)</f>
      </c>
      <c r="X1803" s="1">
        <f>VLOOKUP(G1803,Sku_Consolidated!A2:H957,8,FALSE)</f>
      </c>
      <c r="Y1803" s="1">
        <f>VLOOKUP(G1803,Sku_Consolidated!A2:I957,9,FALSE)</f>
      </c>
      <c r="Z1803" s="1" t="s">
        <v>41</v>
      </c>
      <c r="AA1803" s="1">
        <f>VLOOKUP(G1803,Sku_Consolidated!A2:E957,5,FALSE)</f>
      </c>
      <c r="AB1803" s="1">
        <f>IF(VLOOKUP(G1803,Sku_Consolidated!A2:S957,19,FALSE)="SHOWCASE", VLOOKUP(E1803,Store_Showcase!B2:N144,13, FALSE), IF(VLOOKUP(G1803,Sku_Consolidated!A2:S957,19,FALSE)="VAM",VLOOKUP(E1803,Store_VAM!B2:N273,13, FALSE),VLOOKUP(E1803,Store_SRP!B2:N110,13, FALSE)))</f>
      </c>
      <c r="AC1803" s="1">
        <f>IF(IFERROR(AB1803,TRUE)=TRUE, "-","OK")</f>
      </c>
      <c r="AD1803" s="11" t="s">
        <v>37</v>
      </c>
      <c r="AE1803" s="11" t="s">
        <v>37</v>
      </c>
      <c r="AF1803" s="1">
        <f>IF(IFERROR(VLOOKUP(E1803,Store_Showcase!B2:H144,{5}, FALSE), TRUE)=TRUE, IF(IFERROR(VLOOKUP(E1803,Store_SRP!B2:H110,{5}, FALSE), TRUE)=TRUE,VLOOKUP(E1803,Store_VAM!B2:H273,{5}, FALSE),VLOOKUP(E1803,Store_SRP!B2:H110,{5}, FALSE)), VLOOKUP(E1803,Store_Showcase!B2:H144,{5}, FALSE))</f>
      </c>
      <c r="AG1803" s="1">
        <f>IF(IFERROR(VLOOKUP(E1803,Store_Showcase!B2:H144,{6}, FALSE), TRUE)=TRUE, IF(IFERROR(VLOOKUP(E1803,Store_SRP!B2:H110,{6}, FALSE), TRUE)=TRUE,VLOOKUP(E1803,Store_VAM!B2:H273,{6}, FALSE),VLOOKUP(E1803,Store_SRP!B2:H110,{6}, FALSE)), VLOOKUP(E1803,Store_Showcase!B2:H144,{6}, FALSE))</f>
      </c>
      <c r="AH1803" s="1">
        <f>VLOOKUP(G1803,Sku_Consolidated!A2:R957,18,FALSE)</f>
      </c>
      <c r="AI1803" s="1">
        <f>VLOOKUP(G1803,Sku_Consolidated!A2:S957,19,FALSE)</f>
      </c>
      <c r="AJ1803" s="1">
        <f>VLOOKUP(G1803,Sku_Consolidated!A2:T957,20,FALSE)</f>
      </c>
    </row>
    <row r="1804" spans="1:36" x14ac:dyDescent="0.25">
      <c r="A1804" s="1">
        <v>2024</v>
      </c>
      <c r="B1804" s="1" t="s">
        <v>31</v>
      </c>
      <c r="C1804" s="1" t="s">
        <v>32</v>
      </c>
      <c r="D1804" s="1" t="s">
        <v>33</v>
      </c>
      <c r="E1804" s="9" t="s">
        <v>4462</v>
      </c>
      <c r="F1804" s="1">
        <f>IF(VLOOKUP(G1804,Sku_Consolidated!A2:S957,{19},FALSE)="SHOWCASE", VLOOKUP(E1804,Store_Showcase!B2:C144,{2}, FALSE), IF(VLOOKUP(G1804,Sku_Consolidated!A2:S957,{19},FALSE)="VAM",VLOOKUP(E1804,Store_VAM!B2:C273,{2}, FALSE),VLOOKUP(E1804,Store_SRP!B2:C110,{2}, FALSE)))</f>
      </c>
      <c r="G1804" s="1">
        <v>14270</v>
      </c>
      <c r="H1804" s="1" t="s">
        <v>1450</v>
      </c>
      <c r="I1804" s="10" t="s">
        <v>927</v>
      </c>
      <c r="J1804" s="1">
        <f>VLOOKUP(G1804,Sku_Consolidated!A2:C957, 3, FALSE)</f>
      </c>
      <c r="K1804" s="10">
        <f>IF(J1804="PACK", I1804, 0)</f>
      </c>
      <c r="L1804" s="10">
        <f>IF(J1804="KG", I1804, I1804 * VLOOKUP(G1804,Sku_Consolidated!A2:U957,21,FALSE))</f>
      </c>
      <c r="M1804" s="10" t="s">
        <v>37</v>
      </c>
      <c r="N1804" s="11" t="s">
        <v>4744</v>
      </c>
      <c r="O1804" s="10" t="s">
        <v>4745</v>
      </c>
      <c r="P1804" s="10">
        <f>N1804 - O1804</f>
      </c>
      <c r="Q1804" s="1">
        <f>VLOOKUP(G1804,Sku_Consolidated!A2:G957,7, FALSE)</f>
      </c>
      <c r="R1804" s="1">
        <f>IF(IFERROR(VLOOKUP(E1804,Store_Showcase!B2:H144,7, FALSE), TRUE)=TRUE, IF(IFERROR(VLOOKUP(E1804,Store_SRP!B2:H110,7, FALSE), TRUE)=TRUE,VLOOKUP(E1804,Store_VAM!B2:H273,7, FALSE),VLOOKUP(E1804,Store_SRP!B2:H110,7, FALSE)), VLOOKUP(E1804,Store_Showcase!B2:H144,7, FALSE))</f>
      </c>
      <c r="S1804" s="1">
        <f>IF(IFERROR(VLOOKUP(E1804,Store_Showcase!B2:I144,8, FALSE), TRUE)=TRUE, IF(IFERROR(VLOOKUP(E1804,Store_SRP!B2:I110,8, FALSE), TRUE)=TRUE,VLOOKUP(E1804,Store_VAM!B2:I273,8, FALSE),VLOOKUP(E1804,Store_SRP!B2:I110,8, FALSE)), VLOOKUP(E1804,Store_Showcase!B2:I144,8, FALSE))</f>
      </c>
      <c r="T1804" s="1">
        <f>VLOOKUP(G1804,Sku_Consolidated!A2:R957,18,FALSE)</f>
      </c>
      <c r="U1804" s="1" t="s">
        <v>4735</v>
      </c>
      <c r="V1804" s="1">
        <f>IF(VLOOKUP(G1804,Sku_Consolidated!A2:S957,19,FALSE)="SHOWCASE", VLOOKUP(E1804,Store_Showcase!B2:L144,11, FALSE), IF(VLOOKUP(G1804,Sku_Consolidated!A2:S957,19,FALSE)="VAM",VLOOKUP(E1804,Store_VAM!B2:L273,11, FALSE),VLOOKUP(E1804,Store_SRP!B2:L110,11, FALSE)))</f>
      </c>
      <c r="W1804" s="1">
        <f>VLOOKUP(G1804,Sku_Consolidated!A2:W957,11,FALSE)</f>
      </c>
      <c r="X1804" s="1">
        <f>VLOOKUP(G1804,Sku_Consolidated!A2:H957,8,FALSE)</f>
      </c>
      <c r="Y1804" s="1">
        <f>VLOOKUP(G1804,Sku_Consolidated!A2:I957,9,FALSE)</f>
      </c>
      <c r="Z1804" s="1" t="s">
        <v>41</v>
      </c>
      <c r="AA1804" s="1">
        <f>VLOOKUP(G1804,Sku_Consolidated!A2:E957,5,FALSE)</f>
      </c>
      <c r="AB1804" s="1">
        <f>IF(VLOOKUP(G1804,Sku_Consolidated!A2:S957,19,FALSE)="SHOWCASE", VLOOKUP(E1804,Store_Showcase!B2:N144,13, FALSE), IF(VLOOKUP(G1804,Sku_Consolidated!A2:S957,19,FALSE)="VAM",VLOOKUP(E1804,Store_VAM!B2:N273,13, FALSE),VLOOKUP(E1804,Store_SRP!B2:N110,13, FALSE)))</f>
      </c>
      <c r="AC1804" s="1">
        <f>IF(IFERROR(AB1804,TRUE)=TRUE, "-","OK")</f>
      </c>
      <c r="AD1804" s="11" t="s">
        <v>37</v>
      </c>
      <c r="AE1804" s="11" t="s">
        <v>37</v>
      </c>
      <c r="AF1804" s="1">
        <f>IF(IFERROR(VLOOKUP(E1804,Store_Showcase!B2:H144,{5}, FALSE), TRUE)=TRUE, IF(IFERROR(VLOOKUP(E1804,Store_SRP!B2:H110,{5}, FALSE), TRUE)=TRUE,VLOOKUP(E1804,Store_VAM!B2:H273,{5}, FALSE),VLOOKUP(E1804,Store_SRP!B2:H110,{5}, FALSE)), VLOOKUP(E1804,Store_Showcase!B2:H144,{5}, FALSE))</f>
      </c>
      <c r="AG1804" s="1">
        <f>IF(IFERROR(VLOOKUP(E1804,Store_Showcase!B2:H144,{6}, FALSE), TRUE)=TRUE, IF(IFERROR(VLOOKUP(E1804,Store_SRP!B2:H110,{6}, FALSE), TRUE)=TRUE,VLOOKUP(E1804,Store_VAM!B2:H273,{6}, FALSE),VLOOKUP(E1804,Store_SRP!B2:H110,{6}, FALSE)), VLOOKUP(E1804,Store_Showcase!B2:H144,{6}, FALSE))</f>
      </c>
      <c r="AH1804" s="1">
        <f>VLOOKUP(G1804,Sku_Consolidated!A2:R957,18,FALSE)</f>
      </c>
      <c r="AI1804" s="1">
        <f>VLOOKUP(G1804,Sku_Consolidated!A2:S957,19,FALSE)</f>
      </c>
      <c r="AJ1804" s="1">
        <f>VLOOKUP(G1804,Sku_Consolidated!A2:T957,20,FALSE)</f>
      </c>
    </row>
    <row r="1805" spans="1:36" x14ac:dyDescent="0.25">
      <c r="A1805" s="1">
        <v>2024</v>
      </c>
      <c r="B1805" s="1" t="s">
        <v>31</v>
      </c>
      <c r="C1805" s="1" t="s">
        <v>32</v>
      </c>
      <c r="D1805" s="1" t="s">
        <v>33</v>
      </c>
      <c r="E1805" s="9" t="s">
        <v>4462</v>
      </c>
      <c r="F1805" s="1">
        <f>IF(VLOOKUP(G1805,Sku_Consolidated!A2:S957,{19},FALSE)="SHOWCASE", VLOOKUP(E1805,Store_Showcase!B2:C144,{2}, FALSE), IF(VLOOKUP(G1805,Sku_Consolidated!A2:S957,{19},FALSE)="VAM",VLOOKUP(E1805,Store_VAM!B2:C273,{2}, FALSE),VLOOKUP(E1805,Store_SRP!B2:C110,{2}, FALSE)))</f>
      </c>
      <c r="G1805" s="1">
        <v>14275</v>
      </c>
      <c r="H1805" s="1" t="s">
        <v>1454</v>
      </c>
      <c r="I1805" s="10" t="s">
        <v>4746</v>
      </c>
      <c r="J1805" s="1">
        <f>VLOOKUP(G1805,Sku_Consolidated!A2:C957, 3, FALSE)</f>
      </c>
      <c r="K1805" s="10">
        <f>IF(J1805="PACK", I1805, 0)</f>
      </c>
      <c r="L1805" s="10">
        <f>IF(J1805="KG", I1805, I1805 * VLOOKUP(G1805,Sku_Consolidated!A2:U957,21,FALSE))</f>
      </c>
      <c r="M1805" s="10" t="s">
        <v>37</v>
      </c>
      <c r="N1805" s="11" t="s">
        <v>4747</v>
      </c>
      <c r="O1805" s="10" t="s">
        <v>4748</v>
      </c>
      <c r="P1805" s="10">
        <f>N1805 - O1805</f>
      </c>
      <c r="Q1805" s="1">
        <f>VLOOKUP(G1805,Sku_Consolidated!A2:G957,7, FALSE)</f>
      </c>
      <c r="R1805" s="1">
        <f>IF(IFERROR(VLOOKUP(E1805,Store_Showcase!B2:H144,7, FALSE), TRUE)=TRUE, IF(IFERROR(VLOOKUP(E1805,Store_SRP!B2:H110,7, FALSE), TRUE)=TRUE,VLOOKUP(E1805,Store_VAM!B2:H273,7, FALSE),VLOOKUP(E1805,Store_SRP!B2:H110,7, FALSE)), VLOOKUP(E1805,Store_Showcase!B2:H144,7, FALSE))</f>
      </c>
      <c r="S1805" s="1">
        <f>IF(IFERROR(VLOOKUP(E1805,Store_Showcase!B2:I144,8, FALSE), TRUE)=TRUE, IF(IFERROR(VLOOKUP(E1805,Store_SRP!B2:I110,8, FALSE), TRUE)=TRUE,VLOOKUP(E1805,Store_VAM!B2:I273,8, FALSE),VLOOKUP(E1805,Store_SRP!B2:I110,8, FALSE)), VLOOKUP(E1805,Store_Showcase!B2:I144,8, FALSE))</f>
      </c>
      <c r="T1805" s="1">
        <f>VLOOKUP(G1805,Sku_Consolidated!A2:R957,18,FALSE)</f>
      </c>
      <c r="U1805" s="1" t="s">
        <v>4735</v>
      </c>
      <c r="V1805" s="1">
        <f>IF(VLOOKUP(G1805,Sku_Consolidated!A2:S957,19,FALSE)="SHOWCASE", VLOOKUP(E1805,Store_Showcase!B2:L144,11, FALSE), IF(VLOOKUP(G1805,Sku_Consolidated!A2:S957,19,FALSE)="VAM",VLOOKUP(E1805,Store_VAM!B2:L273,11, FALSE),VLOOKUP(E1805,Store_SRP!B2:L110,11, FALSE)))</f>
      </c>
      <c r="W1805" s="1">
        <f>VLOOKUP(G1805,Sku_Consolidated!A2:W957,11,FALSE)</f>
      </c>
      <c r="X1805" s="1">
        <f>VLOOKUP(G1805,Sku_Consolidated!A2:H957,8,FALSE)</f>
      </c>
      <c r="Y1805" s="1">
        <f>VLOOKUP(G1805,Sku_Consolidated!A2:I957,9,FALSE)</f>
      </c>
      <c r="Z1805" s="1" t="s">
        <v>41</v>
      </c>
      <c r="AA1805" s="1">
        <f>VLOOKUP(G1805,Sku_Consolidated!A2:E957,5,FALSE)</f>
      </c>
      <c r="AB1805" s="1">
        <f>IF(VLOOKUP(G1805,Sku_Consolidated!A2:S957,19,FALSE)="SHOWCASE", VLOOKUP(E1805,Store_Showcase!B2:N144,13, FALSE), IF(VLOOKUP(G1805,Sku_Consolidated!A2:S957,19,FALSE)="VAM",VLOOKUP(E1805,Store_VAM!B2:N273,13, FALSE),VLOOKUP(E1805,Store_SRP!B2:N110,13, FALSE)))</f>
      </c>
      <c r="AC1805" s="1">
        <f>IF(IFERROR(AB1805,TRUE)=TRUE, "-","OK")</f>
      </c>
      <c r="AD1805" s="11" t="s">
        <v>37</v>
      </c>
      <c r="AE1805" s="11" t="s">
        <v>37</v>
      </c>
      <c r="AF1805" s="1">
        <f>IF(IFERROR(VLOOKUP(E1805,Store_Showcase!B2:H144,{5}, FALSE), TRUE)=TRUE, IF(IFERROR(VLOOKUP(E1805,Store_SRP!B2:H110,{5}, FALSE), TRUE)=TRUE,VLOOKUP(E1805,Store_VAM!B2:H273,{5}, FALSE),VLOOKUP(E1805,Store_SRP!B2:H110,{5}, FALSE)), VLOOKUP(E1805,Store_Showcase!B2:H144,{5}, FALSE))</f>
      </c>
      <c r="AG1805" s="1">
        <f>IF(IFERROR(VLOOKUP(E1805,Store_Showcase!B2:H144,{6}, FALSE), TRUE)=TRUE, IF(IFERROR(VLOOKUP(E1805,Store_SRP!B2:H110,{6}, FALSE), TRUE)=TRUE,VLOOKUP(E1805,Store_VAM!B2:H273,{6}, FALSE),VLOOKUP(E1805,Store_SRP!B2:H110,{6}, FALSE)), VLOOKUP(E1805,Store_Showcase!B2:H144,{6}, FALSE))</f>
      </c>
      <c r="AH1805" s="1">
        <f>VLOOKUP(G1805,Sku_Consolidated!A2:R957,18,FALSE)</f>
      </c>
      <c r="AI1805" s="1">
        <f>VLOOKUP(G1805,Sku_Consolidated!A2:S957,19,FALSE)</f>
      </c>
      <c r="AJ1805" s="1">
        <f>VLOOKUP(G1805,Sku_Consolidated!A2:T957,20,FALSE)</f>
      </c>
    </row>
    <row r="1806" spans="1:36" x14ac:dyDescent="0.25">
      <c r="A1806" s="1">
        <v>2024</v>
      </c>
      <c r="B1806" s="1" t="s">
        <v>31</v>
      </c>
      <c r="C1806" s="1" t="s">
        <v>32</v>
      </c>
      <c r="D1806" s="1" t="s">
        <v>33</v>
      </c>
      <c r="E1806" s="9" t="s">
        <v>4462</v>
      </c>
      <c r="F1806" s="1">
        <f>IF(VLOOKUP(G1806,Sku_Consolidated!A2:S957,{19},FALSE)="SHOWCASE", VLOOKUP(E1806,Store_Showcase!B2:C144,{2}, FALSE), IF(VLOOKUP(G1806,Sku_Consolidated!A2:S957,{19},FALSE)="VAM",VLOOKUP(E1806,Store_VAM!B2:C273,{2}, FALSE),VLOOKUP(E1806,Store_SRP!B2:C110,{2}, FALSE)))</f>
      </c>
      <c r="G1806" s="1">
        <v>14280</v>
      </c>
      <c r="H1806" s="1" t="s">
        <v>1458</v>
      </c>
      <c r="I1806" s="10" t="s">
        <v>4749</v>
      </c>
      <c r="J1806" s="1">
        <f>VLOOKUP(G1806,Sku_Consolidated!A2:C957, 3, FALSE)</f>
      </c>
      <c r="K1806" s="10">
        <f>IF(J1806="PACK", I1806, 0)</f>
      </c>
      <c r="L1806" s="10">
        <f>IF(J1806="KG", I1806, I1806 * VLOOKUP(G1806,Sku_Consolidated!A2:U957,21,FALSE))</f>
      </c>
      <c r="M1806" s="10" t="s">
        <v>37</v>
      </c>
      <c r="N1806" s="11" t="s">
        <v>4750</v>
      </c>
      <c r="O1806" s="10" t="s">
        <v>4751</v>
      </c>
      <c r="P1806" s="10">
        <f>N1806 - O1806</f>
      </c>
      <c r="Q1806" s="1">
        <f>VLOOKUP(G1806,Sku_Consolidated!A2:G957,7, FALSE)</f>
      </c>
      <c r="R1806" s="1">
        <f>IF(IFERROR(VLOOKUP(E1806,Store_Showcase!B2:H144,7, FALSE), TRUE)=TRUE, IF(IFERROR(VLOOKUP(E1806,Store_SRP!B2:H110,7, FALSE), TRUE)=TRUE,VLOOKUP(E1806,Store_VAM!B2:H273,7, FALSE),VLOOKUP(E1806,Store_SRP!B2:H110,7, FALSE)), VLOOKUP(E1806,Store_Showcase!B2:H144,7, FALSE))</f>
      </c>
      <c r="S1806" s="1">
        <f>IF(IFERROR(VLOOKUP(E1806,Store_Showcase!B2:I144,8, FALSE), TRUE)=TRUE, IF(IFERROR(VLOOKUP(E1806,Store_SRP!B2:I110,8, FALSE), TRUE)=TRUE,VLOOKUP(E1806,Store_VAM!B2:I273,8, FALSE),VLOOKUP(E1806,Store_SRP!B2:I110,8, FALSE)), VLOOKUP(E1806,Store_Showcase!B2:I144,8, FALSE))</f>
      </c>
      <c r="T1806" s="1">
        <f>VLOOKUP(G1806,Sku_Consolidated!A2:R957,18,FALSE)</f>
      </c>
      <c r="U1806" s="1" t="s">
        <v>4735</v>
      </c>
      <c r="V1806" s="1">
        <f>IF(VLOOKUP(G1806,Sku_Consolidated!A2:S957,19,FALSE)="SHOWCASE", VLOOKUP(E1806,Store_Showcase!B2:L144,11, FALSE), IF(VLOOKUP(G1806,Sku_Consolidated!A2:S957,19,FALSE)="VAM",VLOOKUP(E1806,Store_VAM!B2:L273,11, FALSE),VLOOKUP(E1806,Store_SRP!B2:L110,11, FALSE)))</f>
      </c>
      <c r="W1806" s="1">
        <f>VLOOKUP(G1806,Sku_Consolidated!A2:W957,11,FALSE)</f>
      </c>
      <c r="X1806" s="1">
        <f>VLOOKUP(G1806,Sku_Consolidated!A2:H957,8,FALSE)</f>
      </c>
      <c r="Y1806" s="1">
        <f>VLOOKUP(G1806,Sku_Consolidated!A2:I957,9,FALSE)</f>
      </c>
      <c r="Z1806" s="1" t="s">
        <v>41</v>
      </c>
      <c r="AA1806" s="1">
        <f>VLOOKUP(G1806,Sku_Consolidated!A2:E957,5,FALSE)</f>
      </c>
      <c r="AB1806" s="1">
        <f>IF(VLOOKUP(G1806,Sku_Consolidated!A2:S957,19,FALSE)="SHOWCASE", VLOOKUP(E1806,Store_Showcase!B2:N144,13, FALSE), IF(VLOOKUP(G1806,Sku_Consolidated!A2:S957,19,FALSE)="VAM",VLOOKUP(E1806,Store_VAM!B2:N273,13, FALSE),VLOOKUP(E1806,Store_SRP!B2:N110,13, FALSE)))</f>
      </c>
      <c r="AC1806" s="1">
        <f>IF(IFERROR(AB1806,TRUE)=TRUE, "-","OK")</f>
      </c>
      <c r="AD1806" s="11" t="s">
        <v>37</v>
      </c>
      <c r="AE1806" s="11" t="s">
        <v>37</v>
      </c>
      <c r="AF1806" s="1">
        <f>IF(IFERROR(VLOOKUP(E1806,Store_Showcase!B2:H144,{5}, FALSE), TRUE)=TRUE, IF(IFERROR(VLOOKUP(E1806,Store_SRP!B2:H110,{5}, FALSE), TRUE)=TRUE,VLOOKUP(E1806,Store_VAM!B2:H273,{5}, FALSE),VLOOKUP(E1806,Store_SRP!B2:H110,{5}, FALSE)), VLOOKUP(E1806,Store_Showcase!B2:H144,{5}, FALSE))</f>
      </c>
      <c r="AG1806" s="1">
        <f>IF(IFERROR(VLOOKUP(E1806,Store_Showcase!B2:H144,{6}, FALSE), TRUE)=TRUE, IF(IFERROR(VLOOKUP(E1806,Store_SRP!B2:H110,{6}, FALSE), TRUE)=TRUE,VLOOKUP(E1806,Store_VAM!B2:H273,{6}, FALSE),VLOOKUP(E1806,Store_SRP!B2:H110,{6}, FALSE)), VLOOKUP(E1806,Store_Showcase!B2:H144,{6}, FALSE))</f>
      </c>
      <c r="AH1806" s="1">
        <f>VLOOKUP(G1806,Sku_Consolidated!A2:R957,18,FALSE)</f>
      </c>
      <c r="AI1806" s="1">
        <f>VLOOKUP(G1806,Sku_Consolidated!A2:S957,19,FALSE)</f>
      </c>
      <c r="AJ1806" s="1">
        <f>VLOOKUP(G1806,Sku_Consolidated!A2:T957,20,FALSE)</f>
      </c>
    </row>
    <row r="1807" spans="1:36" x14ac:dyDescent="0.25">
      <c r="A1807" s="1">
        <v>2024</v>
      </c>
      <c r="B1807" s="1" t="s">
        <v>31</v>
      </c>
      <c r="C1807" s="1" t="s">
        <v>32</v>
      </c>
      <c r="D1807" s="1" t="s">
        <v>33</v>
      </c>
      <c r="E1807" s="9" t="s">
        <v>4462</v>
      </c>
      <c r="F1807" s="1">
        <f>IF(VLOOKUP(G1807,Sku_Consolidated!A2:S957,{19},FALSE)="SHOWCASE", VLOOKUP(E1807,Store_Showcase!B2:C144,{2}, FALSE), IF(VLOOKUP(G1807,Sku_Consolidated!A2:S957,{19},FALSE)="VAM",VLOOKUP(E1807,Store_VAM!B2:C273,{2}, FALSE),VLOOKUP(E1807,Store_SRP!B2:C110,{2}, FALSE)))</f>
      </c>
      <c r="G1807" s="1">
        <v>14281</v>
      </c>
      <c r="H1807" s="1" t="s">
        <v>1621</v>
      </c>
      <c r="I1807" s="10" t="s">
        <v>4752</v>
      </c>
      <c r="J1807" s="1">
        <f>VLOOKUP(G1807,Sku_Consolidated!A2:C957, 3, FALSE)</f>
      </c>
      <c r="K1807" s="10">
        <f>IF(J1807="PACK", I1807, 0)</f>
      </c>
      <c r="L1807" s="10">
        <f>IF(J1807="KG", I1807, I1807 * VLOOKUP(G1807,Sku_Consolidated!A2:U957,21,FALSE))</f>
      </c>
      <c r="M1807" s="10" t="s">
        <v>37</v>
      </c>
      <c r="N1807" s="11" t="s">
        <v>4753</v>
      </c>
      <c r="O1807" s="10" t="s">
        <v>4754</v>
      </c>
      <c r="P1807" s="10">
        <f>N1807 - O1807</f>
      </c>
      <c r="Q1807" s="1">
        <f>VLOOKUP(G1807,Sku_Consolidated!A2:G957,7, FALSE)</f>
      </c>
      <c r="R1807" s="1">
        <f>IF(IFERROR(VLOOKUP(E1807,Store_Showcase!B2:H144,7, FALSE), TRUE)=TRUE, IF(IFERROR(VLOOKUP(E1807,Store_SRP!B2:H110,7, FALSE), TRUE)=TRUE,VLOOKUP(E1807,Store_VAM!B2:H273,7, FALSE),VLOOKUP(E1807,Store_SRP!B2:H110,7, FALSE)), VLOOKUP(E1807,Store_Showcase!B2:H144,7, FALSE))</f>
      </c>
      <c r="S1807" s="1">
        <f>IF(IFERROR(VLOOKUP(E1807,Store_Showcase!B2:I144,8, FALSE), TRUE)=TRUE, IF(IFERROR(VLOOKUP(E1807,Store_SRP!B2:I110,8, FALSE), TRUE)=TRUE,VLOOKUP(E1807,Store_VAM!B2:I273,8, FALSE),VLOOKUP(E1807,Store_SRP!B2:I110,8, FALSE)), VLOOKUP(E1807,Store_Showcase!B2:I144,8, FALSE))</f>
      </c>
      <c r="T1807" s="1">
        <f>VLOOKUP(G1807,Sku_Consolidated!A2:R957,18,FALSE)</f>
      </c>
      <c r="U1807" s="1" t="s">
        <v>4735</v>
      </c>
      <c r="V1807" s="1">
        <f>IF(VLOOKUP(G1807,Sku_Consolidated!A2:S957,19,FALSE)="SHOWCASE", VLOOKUP(E1807,Store_Showcase!B2:L144,11, FALSE), IF(VLOOKUP(G1807,Sku_Consolidated!A2:S957,19,FALSE)="VAM",VLOOKUP(E1807,Store_VAM!B2:L273,11, FALSE),VLOOKUP(E1807,Store_SRP!B2:L110,11, FALSE)))</f>
      </c>
      <c r="W1807" s="1">
        <f>VLOOKUP(G1807,Sku_Consolidated!A2:W957,11,FALSE)</f>
      </c>
      <c r="X1807" s="1">
        <f>VLOOKUP(G1807,Sku_Consolidated!A2:H957,8,FALSE)</f>
      </c>
      <c r="Y1807" s="1">
        <f>VLOOKUP(G1807,Sku_Consolidated!A2:I957,9,FALSE)</f>
      </c>
      <c r="Z1807" s="1" t="s">
        <v>41</v>
      </c>
      <c r="AA1807" s="1">
        <f>VLOOKUP(G1807,Sku_Consolidated!A2:E957,5,FALSE)</f>
      </c>
      <c r="AB1807" s="1">
        <f>IF(VLOOKUP(G1807,Sku_Consolidated!A2:S957,19,FALSE)="SHOWCASE", VLOOKUP(E1807,Store_Showcase!B2:N144,13, FALSE), IF(VLOOKUP(G1807,Sku_Consolidated!A2:S957,19,FALSE)="VAM",VLOOKUP(E1807,Store_VAM!B2:N273,13, FALSE),VLOOKUP(E1807,Store_SRP!B2:N110,13, FALSE)))</f>
      </c>
      <c r="AC1807" s="1">
        <f>IF(IFERROR(AB1807,TRUE)=TRUE, "-","OK")</f>
      </c>
      <c r="AD1807" s="11" t="s">
        <v>37</v>
      </c>
      <c r="AE1807" s="11" t="s">
        <v>37</v>
      </c>
      <c r="AF1807" s="1">
        <f>IF(IFERROR(VLOOKUP(E1807,Store_Showcase!B2:H144,{5}, FALSE), TRUE)=TRUE, IF(IFERROR(VLOOKUP(E1807,Store_SRP!B2:H110,{5}, FALSE), TRUE)=TRUE,VLOOKUP(E1807,Store_VAM!B2:H273,{5}, FALSE),VLOOKUP(E1807,Store_SRP!B2:H110,{5}, FALSE)), VLOOKUP(E1807,Store_Showcase!B2:H144,{5}, FALSE))</f>
      </c>
      <c r="AG1807" s="1">
        <f>IF(IFERROR(VLOOKUP(E1807,Store_Showcase!B2:H144,{6}, FALSE), TRUE)=TRUE, IF(IFERROR(VLOOKUP(E1807,Store_SRP!B2:H110,{6}, FALSE), TRUE)=TRUE,VLOOKUP(E1807,Store_VAM!B2:H273,{6}, FALSE),VLOOKUP(E1807,Store_SRP!B2:H110,{6}, FALSE)), VLOOKUP(E1807,Store_Showcase!B2:H144,{6}, FALSE))</f>
      </c>
      <c r="AH1807" s="1">
        <f>VLOOKUP(G1807,Sku_Consolidated!A2:R957,18,FALSE)</f>
      </c>
      <c r="AI1807" s="1">
        <f>VLOOKUP(G1807,Sku_Consolidated!A2:S957,19,FALSE)</f>
      </c>
      <c r="AJ1807" s="1">
        <f>VLOOKUP(G1807,Sku_Consolidated!A2:T957,20,FALSE)</f>
      </c>
    </row>
    <row r="1808" spans="1:36" x14ac:dyDescent="0.25">
      <c r="A1808" s="1">
        <v>2024</v>
      </c>
      <c r="B1808" s="1" t="s">
        <v>31</v>
      </c>
      <c r="C1808" s="1" t="s">
        <v>32</v>
      </c>
      <c r="D1808" s="1" t="s">
        <v>33</v>
      </c>
      <c r="E1808" s="9" t="s">
        <v>4487</v>
      </c>
      <c r="F1808" s="1">
        <f>IF(VLOOKUP(G1808,Sku_Consolidated!A2:S957,{19},FALSE)="SHOWCASE", VLOOKUP(E1808,Store_Showcase!B2:C144,{2}, FALSE), IF(VLOOKUP(G1808,Sku_Consolidated!A2:S957,{19},FALSE)="VAM",VLOOKUP(E1808,Store_VAM!B2:C273,{2}, FALSE),VLOOKUP(E1808,Store_SRP!B2:C110,{2}, FALSE)))</f>
      </c>
      <c r="G1808" s="1">
        <v>14266</v>
      </c>
      <c r="H1808" s="1" t="s">
        <v>1433</v>
      </c>
      <c r="I1808" s="10" t="s">
        <v>474</v>
      </c>
      <c r="J1808" s="1">
        <f>VLOOKUP(G1808,Sku_Consolidated!A2:C957, 3, FALSE)</f>
      </c>
      <c r="K1808" s="10">
        <f>IF(J1808="PACK", I1808, 0)</f>
      </c>
      <c r="L1808" s="10">
        <f>IF(J1808="KG", I1808, I1808 * VLOOKUP(G1808,Sku_Consolidated!A2:U957,21,FALSE))</f>
      </c>
      <c r="M1808" s="10" t="s">
        <v>37</v>
      </c>
      <c r="N1808" s="11" t="s">
        <v>4755</v>
      </c>
      <c r="O1808" s="10" t="s">
        <v>4756</v>
      </c>
      <c r="P1808" s="10">
        <f>N1808 - O1808</f>
      </c>
      <c r="Q1808" s="1">
        <f>VLOOKUP(G1808,Sku_Consolidated!A2:G957,7, FALSE)</f>
      </c>
      <c r="R1808" s="1">
        <f>IF(IFERROR(VLOOKUP(E1808,Store_Showcase!B2:H144,7, FALSE), TRUE)=TRUE, IF(IFERROR(VLOOKUP(E1808,Store_SRP!B2:H110,7, FALSE), TRUE)=TRUE,VLOOKUP(E1808,Store_VAM!B2:H273,7, FALSE),VLOOKUP(E1808,Store_SRP!B2:H110,7, FALSE)), VLOOKUP(E1808,Store_Showcase!B2:H144,7, FALSE))</f>
      </c>
      <c r="S1808" s="1">
        <f>IF(IFERROR(VLOOKUP(E1808,Store_Showcase!B2:I144,8, FALSE), TRUE)=TRUE, IF(IFERROR(VLOOKUP(E1808,Store_SRP!B2:I110,8, FALSE), TRUE)=TRUE,VLOOKUP(E1808,Store_VAM!B2:I273,8, FALSE),VLOOKUP(E1808,Store_SRP!B2:I110,8, FALSE)), VLOOKUP(E1808,Store_Showcase!B2:I144,8, FALSE))</f>
      </c>
      <c r="T1808" s="1">
        <f>VLOOKUP(G1808,Sku_Consolidated!A2:R957,18,FALSE)</f>
      </c>
      <c r="U1808" s="1" t="s">
        <v>4757</v>
      </c>
      <c r="V1808" s="1">
        <f>IF(VLOOKUP(G1808,Sku_Consolidated!A2:S957,19,FALSE)="SHOWCASE", VLOOKUP(E1808,Store_Showcase!B2:L144,11, FALSE), IF(VLOOKUP(G1808,Sku_Consolidated!A2:S957,19,FALSE)="VAM",VLOOKUP(E1808,Store_VAM!B2:L273,11, FALSE),VLOOKUP(E1808,Store_SRP!B2:L110,11, FALSE)))</f>
      </c>
      <c r="W1808" s="1">
        <f>VLOOKUP(G1808,Sku_Consolidated!A2:W957,11,FALSE)</f>
      </c>
      <c r="X1808" s="1">
        <f>VLOOKUP(G1808,Sku_Consolidated!A2:H957,8,FALSE)</f>
      </c>
      <c r="Y1808" s="1">
        <f>VLOOKUP(G1808,Sku_Consolidated!A2:I957,9,FALSE)</f>
      </c>
      <c r="Z1808" s="1" t="s">
        <v>41</v>
      </c>
      <c r="AA1808" s="1">
        <f>VLOOKUP(G1808,Sku_Consolidated!A2:E957,5,FALSE)</f>
      </c>
      <c r="AB1808" s="1">
        <f>IF(VLOOKUP(G1808,Sku_Consolidated!A2:S957,19,FALSE)="SHOWCASE", VLOOKUP(E1808,Store_Showcase!B2:N144,13, FALSE), IF(VLOOKUP(G1808,Sku_Consolidated!A2:S957,19,FALSE)="VAM",VLOOKUP(E1808,Store_VAM!B2:N273,13, FALSE),VLOOKUP(E1808,Store_SRP!B2:N110,13, FALSE)))</f>
      </c>
      <c r="AC1808" s="1">
        <f>IF(IFERROR(AB1808,TRUE)=TRUE, "-","OK")</f>
      </c>
      <c r="AD1808" s="11" t="s">
        <v>37</v>
      </c>
      <c r="AE1808" s="11" t="s">
        <v>37</v>
      </c>
      <c r="AF1808" s="1">
        <f>IF(IFERROR(VLOOKUP(E1808,Store_Showcase!B2:H144,{5}, FALSE), TRUE)=TRUE, IF(IFERROR(VLOOKUP(E1808,Store_SRP!B2:H110,{5}, FALSE), TRUE)=TRUE,VLOOKUP(E1808,Store_VAM!B2:H273,{5}, FALSE),VLOOKUP(E1808,Store_SRP!B2:H110,{5}, FALSE)), VLOOKUP(E1808,Store_Showcase!B2:H144,{5}, FALSE))</f>
      </c>
      <c r="AG1808" s="1">
        <f>IF(IFERROR(VLOOKUP(E1808,Store_Showcase!B2:H144,{6}, FALSE), TRUE)=TRUE, IF(IFERROR(VLOOKUP(E1808,Store_SRP!B2:H110,{6}, FALSE), TRUE)=TRUE,VLOOKUP(E1808,Store_VAM!B2:H273,{6}, FALSE),VLOOKUP(E1808,Store_SRP!B2:H110,{6}, FALSE)), VLOOKUP(E1808,Store_Showcase!B2:H144,{6}, FALSE))</f>
      </c>
      <c r="AH1808" s="1">
        <f>VLOOKUP(G1808,Sku_Consolidated!A2:R957,18,FALSE)</f>
      </c>
      <c r="AI1808" s="1">
        <f>VLOOKUP(G1808,Sku_Consolidated!A2:S957,19,FALSE)</f>
      </c>
      <c r="AJ1808" s="1">
        <f>VLOOKUP(G1808,Sku_Consolidated!A2:T957,20,FALSE)</f>
      </c>
    </row>
    <row r="1809" spans="1:36" x14ac:dyDescent="0.25">
      <c r="A1809" s="1">
        <v>2024</v>
      </c>
      <c r="B1809" s="1" t="s">
        <v>31</v>
      </c>
      <c r="C1809" s="1" t="s">
        <v>32</v>
      </c>
      <c r="D1809" s="1" t="s">
        <v>33</v>
      </c>
      <c r="E1809" s="9" t="s">
        <v>4487</v>
      </c>
      <c r="F1809" s="1">
        <f>IF(VLOOKUP(G1809,Sku_Consolidated!A2:S957,{19},FALSE)="SHOWCASE", VLOOKUP(E1809,Store_Showcase!B2:C144,{2}, FALSE), IF(VLOOKUP(G1809,Sku_Consolidated!A2:S957,{19},FALSE)="VAM",VLOOKUP(E1809,Store_VAM!B2:C273,{2}, FALSE),VLOOKUP(E1809,Store_SRP!B2:C110,{2}, FALSE)))</f>
      </c>
      <c r="G1809" s="1">
        <v>14267</v>
      </c>
      <c r="H1809" s="1" t="s">
        <v>1438</v>
      </c>
      <c r="I1809" s="10" t="s">
        <v>315</v>
      </c>
      <c r="J1809" s="1">
        <f>VLOOKUP(G1809,Sku_Consolidated!A2:C957, 3, FALSE)</f>
      </c>
      <c r="K1809" s="10">
        <f>IF(J1809="PACK", I1809, 0)</f>
      </c>
      <c r="L1809" s="10">
        <f>IF(J1809="KG", I1809, I1809 * VLOOKUP(G1809,Sku_Consolidated!A2:U957,21,FALSE))</f>
      </c>
      <c r="M1809" s="10" t="s">
        <v>37</v>
      </c>
      <c r="N1809" s="11" t="s">
        <v>4758</v>
      </c>
      <c r="O1809" s="10" t="s">
        <v>4759</v>
      </c>
      <c r="P1809" s="10">
        <f>N1809 - O1809</f>
      </c>
      <c r="Q1809" s="1">
        <f>VLOOKUP(G1809,Sku_Consolidated!A2:G957,7, FALSE)</f>
      </c>
      <c r="R1809" s="1">
        <f>IF(IFERROR(VLOOKUP(E1809,Store_Showcase!B2:H144,7, FALSE), TRUE)=TRUE, IF(IFERROR(VLOOKUP(E1809,Store_SRP!B2:H110,7, FALSE), TRUE)=TRUE,VLOOKUP(E1809,Store_VAM!B2:H273,7, FALSE),VLOOKUP(E1809,Store_SRP!B2:H110,7, FALSE)), VLOOKUP(E1809,Store_Showcase!B2:H144,7, FALSE))</f>
      </c>
      <c r="S1809" s="1">
        <f>IF(IFERROR(VLOOKUP(E1809,Store_Showcase!B2:I144,8, FALSE), TRUE)=TRUE, IF(IFERROR(VLOOKUP(E1809,Store_SRP!B2:I110,8, FALSE), TRUE)=TRUE,VLOOKUP(E1809,Store_VAM!B2:I273,8, FALSE),VLOOKUP(E1809,Store_SRP!B2:I110,8, FALSE)), VLOOKUP(E1809,Store_Showcase!B2:I144,8, FALSE))</f>
      </c>
      <c r="T1809" s="1">
        <f>VLOOKUP(G1809,Sku_Consolidated!A2:R957,18,FALSE)</f>
      </c>
      <c r="U1809" s="1" t="s">
        <v>4757</v>
      </c>
      <c r="V1809" s="1">
        <f>IF(VLOOKUP(G1809,Sku_Consolidated!A2:S957,19,FALSE)="SHOWCASE", VLOOKUP(E1809,Store_Showcase!B2:L144,11, FALSE), IF(VLOOKUP(G1809,Sku_Consolidated!A2:S957,19,FALSE)="VAM",VLOOKUP(E1809,Store_VAM!B2:L273,11, FALSE),VLOOKUP(E1809,Store_SRP!B2:L110,11, FALSE)))</f>
      </c>
      <c r="W1809" s="1">
        <f>VLOOKUP(G1809,Sku_Consolidated!A2:W957,11,FALSE)</f>
      </c>
      <c r="X1809" s="1">
        <f>VLOOKUP(G1809,Sku_Consolidated!A2:H957,8,FALSE)</f>
      </c>
      <c r="Y1809" s="1">
        <f>VLOOKUP(G1809,Sku_Consolidated!A2:I957,9,FALSE)</f>
      </c>
      <c r="Z1809" s="1" t="s">
        <v>41</v>
      </c>
      <c r="AA1809" s="1">
        <f>VLOOKUP(G1809,Sku_Consolidated!A2:E957,5,FALSE)</f>
      </c>
      <c r="AB1809" s="1">
        <f>IF(VLOOKUP(G1809,Sku_Consolidated!A2:S957,19,FALSE)="SHOWCASE", VLOOKUP(E1809,Store_Showcase!B2:N144,13, FALSE), IF(VLOOKUP(G1809,Sku_Consolidated!A2:S957,19,FALSE)="VAM",VLOOKUP(E1809,Store_VAM!B2:N273,13, FALSE),VLOOKUP(E1809,Store_SRP!B2:N110,13, FALSE)))</f>
      </c>
      <c r="AC1809" s="1">
        <f>IF(IFERROR(AB1809,TRUE)=TRUE, "-","OK")</f>
      </c>
      <c r="AD1809" s="11" t="s">
        <v>37</v>
      </c>
      <c r="AE1809" s="11" t="s">
        <v>37</v>
      </c>
      <c r="AF1809" s="1">
        <f>IF(IFERROR(VLOOKUP(E1809,Store_Showcase!B2:H144,{5}, FALSE), TRUE)=TRUE, IF(IFERROR(VLOOKUP(E1809,Store_SRP!B2:H110,{5}, FALSE), TRUE)=TRUE,VLOOKUP(E1809,Store_VAM!B2:H273,{5}, FALSE),VLOOKUP(E1809,Store_SRP!B2:H110,{5}, FALSE)), VLOOKUP(E1809,Store_Showcase!B2:H144,{5}, FALSE))</f>
      </c>
      <c r="AG1809" s="1">
        <f>IF(IFERROR(VLOOKUP(E1809,Store_Showcase!B2:H144,{6}, FALSE), TRUE)=TRUE, IF(IFERROR(VLOOKUP(E1809,Store_SRP!B2:H110,{6}, FALSE), TRUE)=TRUE,VLOOKUP(E1809,Store_VAM!B2:H273,{6}, FALSE),VLOOKUP(E1809,Store_SRP!B2:H110,{6}, FALSE)), VLOOKUP(E1809,Store_Showcase!B2:H144,{6}, FALSE))</f>
      </c>
      <c r="AH1809" s="1">
        <f>VLOOKUP(G1809,Sku_Consolidated!A2:R957,18,FALSE)</f>
      </c>
      <c r="AI1809" s="1">
        <f>VLOOKUP(G1809,Sku_Consolidated!A2:S957,19,FALSE)</f>
      </c>
      <c r="AJ1809" s="1">
        <f>VLOOKUP(G1809,Sku_Consolidated!A2:T957,20,FALSE)</f>
      </c>
    </row>
    <row r="1810" spans="1:36" x14ac:dyDescent="0.25">
      <c r="A1810" s="1">
        <v>2024</v>
      </c>
      <c r="B1810" s="1" t="s">
        <v>31</v>
      </c>
      <c r="C1810" s="1" t="s">
        <v>32</v>
      </c>
      <c r="D1810" s="1" t="s">
        <v>33</v>
      </c>
      <c r="E1810" s="9" t="s">
        <v>4487</v>
      </c>
      <c r="F1810" s="1">
        <f>IF(VLOOKUP(G1810,Sku_Consolidated!A2:S957,{19},FALSE)="SHOWCASE", VLOOKUP(E1810,Store_Showcase!B2:C144,{2}, FALSE), IF(VLOOKUP(G1810,Sku_Consolidated!A2:S957,{19},FALSE)="VAM",VLOOKUP(E1810,Store_VAM!B2:C273,{2}, FALSE),VLOOKUP(E1810,Store_SRP!B2:C110,{2}, FALSE)))</f>
      </c>
      <c r="G1810" s="1">
        <v>14268</v>
      </c>
      <c r="H1810" s="1" t="s">
        <v>1442</v>
      </c>
      <c r="I1810" s="10" t="s">
        <v>613</v>
      </c>
      <c r="J1810" s="1">
        <f>VLOOKUP(G1810,Sku_Consolidated!A2:C957, 3, FALSE)</f>
      </c>
      <c r="K1810" s="10">
        <f>IF(J1810="PACK", I1810, 0)</f>
      </c>
      <c r="L1810" s="10">
        <f>IF(J1810="KG", I1810, I1810 * VLOOKUP(G1810,Sku_Consolidated!A2:U957,21,FALSE))</f>
      </c>
      <c r="M1810" s="10" t="s">
        <v>37</v>
      </c>
      <c r="N1810" s="11" t="s">
        <v>4760</v>
      </c>
      <c r="O1810" s="10" t="s">
        <v>4761</v>
      </c>
      <c r="P1810" s="10">
        <f>N1810 - O1810</f>
      </c>
      <c r="Q1810" s="1">
        <f>VLOOKUP(G1810,Sku_Consolidated!A2:G957,7, FALSE)</f>
      </c>
      <c r="R1810" s="1">
        <f>IF(IFERROR(VLOOKUP(E1810,Store_Showcase!B2:H144,7, FALSE), TRUE)=TRUE, IF(IFERROR(VLOOKUP(E1810,Store_SRP!B2:H110,7, FALSE), TRUE)=TRUE,VLOOKUP(E1810,Store_VAM!B2:H273,7, FALSE),VLOOKUP(E1810,Store_SRP!B2:H110,7, FALSE)), VLOOKUP(E1810,Store_Showcase!B2:H144,7, FALSE))</f>
      </c>
      <c r="S1810" s="1">
        <f>IF(IFERROR(VLOOKUP(E1810,Store_Showcase!B2:I144,8, FALSE), TRUE)=TRUE, IF(IFERROR(VLOOKUP(E1810,Store_SRP!B2:I110,8, FALSE), TRUE)=TRUE,VLOOKUP(E1810,Store_VAM!B2:I273,8, FALSE),VLOOKUP(E1810,Store_SRP!B2:I110,8, FALSE)), VLOOKUP(E1810,Store_Showcase!B2:I144,8, FALSE))</f>
      </c>
      <c r="T1810" s="1">
        <f>VLOOKUP(G1810,Sku_Consolidated!A2:R957,18,FALSE)</f>
      </c>
      <c r="U1810" s="1" t="s">
        <v>4757</v>
      </c>
      <c r="V1810" s="1">
        <f>IF(VLOOKUP(G1810,Sku_Consolidated!A2:S957,19,FALSE)="SHOWCASE", VLOOKUP(E1810,Store_Showcase!B2:L144,11, FALSE), IF(VLOOKUP(G1810,Sku_Consolidated!A2:S957,19,FALSE)="VAM",VLOOKUP(E1810,Store_VAM!B2:L273,11, FALSE),VLOOKUP(E1810,Store_SRP!B2:L110,11, FALSE)))</f>
      </c>
      <c r="W1810" s="1">
        <f>VLOOKUP(G1810,Sku_Consolidated!A2:W957,11,FALSE)</f>
      </c>
      <c r="X1810" s="1">
        <f>VLOOKUP(G1810,Sku_Consolidated!A2:H957,8,FALSE)</f>
      </c>
      <c r="Y1810" s="1">
        <f>VLOOKUP(G1810,Sku_Consolidated!A2:I957,9,FALSE)</f>
      </c>
      <c r="Z1810" s="1" t="s">
        <v>41</v>
      </c>
      <c r="AA1810" s="1">
        <f>VLOOKUP(G1810,Sku_Consolidated!A2:E957,5,FALSE)</f>
      </c>
      <c r="AB1810" s="1">
        <f>IF(VLOOKUP(G1810,Sku_Consolidated!A2:S957,19,FALSE)="SHOWCASE", VLOOKUP(E1810,Store_Showcase!B2:N144,13, FALSE), IF(VLOOKUP(G1810,Sku_Consolidated!A2:S957,19,FALSE)="VAM",VLOOKUP(E1810,Store_VAM!B2:N273,13, FALSE),VLOOKUP(E1810,Store_SRP!B2:N110,13, FALSE)))</f>
      </c>
      <c r="AC1810" s="1">
        <f>IF(IFERROR(AB1810,TRUE)=TRUE, "-","OK")</f>
      </c>
      <c r="AD1810" s="11" t="s">
        <v>37</v>
      </c>
      <c r="AE1810" s="11" t="s">
        <v>37</v>
      </c>
      <c r="AF1810" s="1">
        <f>IF(IFERROR(VLOOKUP(E1810,Store_Showcase!B2:H144,{5}, FALSE), TRUE)=TRUE, IF(IFERROR(VLOOKUP(E1810,Store_SRP!B2:H110,{5}, FALSE), TRUE)=TRUE,VLOOKUP(E1810,Store_VAM!B2:H273,{5}, FALSE),VLOOKUP(E1810,Store_SRP!B2:H110,{5}, FALSE)), VLOOKUP(E1810,Store_Showcase!B2:H144,{5}, FALSE))</f>
      </c>
      <c r="AG1810" s="1">
        <f>IF(IFERROR(VLOOKUP(E1810,Store_Showcase!B2:H144,{6}, FALSE), TRUE)=TRUE, IF(IFERROR(VLOOKUP(E1810,Store_SRP!B2:H110,{6}, FALSE), TRUE)=TRUE,VLOOKUP(E1810,Store_VAM!B2:H273,{6}, FALSE),VLOOKUP(E1810,Store_SRP!B2:H110,{6}, FALSE)), VLOOKUP(E1810,Store_Showcase!B2:H144,{6}, FALSE))</f>
      </c>
      <c r="AH1810" s="1">
        <f>VLOOKUP(G1810,Sku_Consolidated!A2:R957,18,FALSE)</f>
      </c>
      <c r="AI1810" s="1">
        <f>VLOOKUP(G1810,Sku_Consolidated!A2:S957,19,FALSE)</f>
      </c>
      <c r="AJ1810" s="1">
        <f>VLOOKUP(G1810,Sku_Consolidated!A2:T957,20,FALSE)</f>
      </c>
    </row>
    <row r="1811" spans="1:36" x14ac:dyDescent="0.25">
      <c r="A1811" s="1">
        <v>2024</v>
      </c>
      <c r="B1811" s="1" t="s">
        <v>31</v>
      </c>
      <c r="C1811" s="1" t="s">
        <v>32</v>
      </c>
      <c r="D1811" s="1" t="s">
        <v>33</v>
      </c>
      <c r="E1811" s="9" t="s">
        <v>4487</v>
      </c>
      <c r="F1811" s="1">
        <f>IF(VLOOKUP(G1811,Sku_Consolidated!A2:S957,{19},FALSE)="SHOWCASE", VLOOKUP(E1811,Store_Showcase!B2:C144,{2}, FALSE), IF(VLOOKUP(G1811,Sku_Consolidated!A2:S957,{19},FALSE)="VAM",VLOOKUP(E1811,Store_VAM!B2:C273,{2}, FALSE),VLOOKUP(E1811,Store_SRP!B2:C110,{2}, FALSE)))</f>
      </c>
      <c r="G1811" s="1">
        <v>14269</v>
      </c>
      <c r="H1811" s="1" t="s">
        <v>1446</v>
      </c>
      <c r="I1811" s="10" t="s">
        <v>843</v>
      </c>
      <c r="J1811" s="1">
        <f>VLOOKUP(G1811,Sku_Consolidated!A2:C957, 3, FALSE)</f>
      </c>
      <c r="K1811" s="10">
        <f>IF(J1811="PACK", I1811, 0)</f>
      </c>
      <c r="L1811" s="10">
        <f>IF(J1811="KG", I1811, I1811 * VLOOKUP(G1811,Sku_Consolidated!A2:U957,21,FALSE))</f>
      </c>
      <c r="M1811" s="10" t="s">
        <v>37</v>
      </c>
      <c r="N1811" s="11" t="s">
        <v>4762</v>
      </c>
      <c r="O1811" s="10" t="s">
        <v>4763</v>
      </c>
      <c r="P1811" s="10">
        <f>N1811 - O1811</f>
      </c>
      <c r="Q1811" s="1">
        <f>VLOOKUP(G1811,Sku_Consolidated!A2:G957,7, FALSE)</f>
      </c>
      <c r="R1811" s="1">
        <f>IF(IFERROR(VLOOKUP(E1811,Store_Showcase!B2:H144,7, FALSE), TRUE)=TRUE, IF(IFERROR(VLOOKUP(E1811,Store_SRP!B2:H110,7, FALSE), TRUE)=TRUE,VLOOKUP(E1811,Store_VAM!B2:H273,7, FALSE),VLOOKUP(E1811,Store_SRP!B2:H110,7, FALSE)), VLOOKUP(E1811,Store_Showcase!B2:H144,7, FALSE))</f>
      </c>
      <c r="S1811" s="1">
        <f>IF(IFERROR(VLOOKUP(E1811,Store_Showcase!B2:I144,8, FALSE), TRUE)=TRUE, IF(IFERROR(VLOOKUP(E1811,Store_SRP!B2:I110,8, FALSE), TRUE)=TRUE,VLOOKUP(E1811,Store_VAM!B2:I273,8, FALSE),VLOOKUP(E1811,Store_SRP!B2:I110,8, FALSE)), VLOOKUP(E1811,Store_Showcase!B2:I144,8, FALSE))</f>
      </c>
      <c r="T1811" s="1">
        <f>VLOOKUP(G1811,Sku_Consolidated!A2:R957,18,FALSE)</f>
      </c>
      <c r="U1811" s="1" t="s">
        <v>4757</v>
      </c>
      <c r="V1811" s="1">
        <f>IF(VLOOKUP(G1811,Sku_Consolidated!A2:S957,19,FALSE)="SHOWCASE", VLOOKUP(E1811,Store_Showcase!B2:L144,11, FALSE), IF(VLOOKUP(G1811,Sku_Consolidated!A2:S957,19,FALSE)="VAM",VLOOKUP(E1811,Store_VAM!B2:L273,11, FALSE),VLOOKUP(E1811,Store_SRP!B2:L110,11, FALSE)))</f>
      </c>
      <c r="W1811" s="1">
        <f>VLOOKUP(G1811,Sku_Consolidated!A2:W957,11,FALSE)</f>
      </c>
      <c r="X1811" s="1">
        <f>VLOOKUP(G1811,Sku_Consolidated!A2:H957,8,FALSE)</f>
      </c>
      <c r="Y1811" s="1">
        <f>VLOOKUP(G1811,Sku_Consolidated!A2:I957,9,FALSE)</f>
      </c>
      <c r="Z1811" s="1" t="s">
        <v>41</v>
      </c>
      <c r="AA1811" s="1">
        <f>VLOOKUP(G1811,Sku_Consolidated!A2:E957,5,FALSE)</f>
      </c>
      <c r="AB1811" s="1">
        <f>IF(VLOOKUP(G1811,Sku_Consolidated!A2:S957,19,FALSE)="SHOWCASE", VLOOKUP(E1811,Store_Showcase!B2:N144,13, FALSE), IF(VLOOKUP(G1811,Sku_Consolidated!A2:S957,19,FALSE)="VAM",VLOOKUP(E1811,Store_VAM!B2:N273,13, FALSE),VLOOKUP(E1811,Store_SRP!B2:N110,13, FALSE)))</f>
      </c>
      <c r="AC1811" s="1">
        <f>IF(IFERROR(AB1811,TRUE)=TRUE, "-","OK")</f>
      </c>
      <c r="AD1811" s="11" t="s">
        <v>37</v>
      </c>
      <c r="AE1811" s="11" t="s">
        <v>37</v>
      </c>
      <c r="AF1811" s="1">
        <f>IF(IFERROR(VLOOKUP(E1811,Store_Showcase!B2:H144,{5}, FALSE), TRUE)=TRUE, IF(IFERROR(VLOOKUP(E1811,Store_SRP!B2:H110,{5}, FALSE), TRUE)=TRUE,VLOOKUP(E1811,Store_VAM!B2:H273,{5}, FALSE),VLOOKUP(E1811,Store_SRP!B2:H110,{5}, FALSE)), VLOOKUP(E1811,Store_Showcase!B2:H144,{5}, FALSE))</f>
      </c>
      <c r="AG1811" s="1">
        <f>IF(IFERROR(VLOOKUP(E1811,Store_Showcase!B2:H144,{6}, FALSE), TRUE)=TRUE, IF(IFERROR(VLOOKUP(E1811,Store_SRP!B2:H110,{6}, FALSE), TRUE)=TRUE,VLOOKUP(E1811,Store_VAM!B2:H273,{6}, FALSE),VLOOKUP(E1811,Store_SRP!B2:H110,{6}, FALSE)), VLOOKUP(E1811,Store_Showcase!B2:H144,{6}, FALSE))</f>
      </c>
      <c r="AH1811" s="1">
        <f>VLOOKUP(G1811,Sku_Consolidated!A2:R957,18,FALSE)</f>
      </c>
      <c r="AI1811" s="1">
        <f>VLOOKUP(G1811,Sku_Consolidated!A2:S957,19,FALSE)</f>
      </c>
      <c r="AJ1811" s="1">
        <f>VLOOKUP(G1811,Sku_Consolidated!A2:T957,20,FALSE)</f>
      </c>
    </row>
    <row r="1812" spans="1:36" x14ac:dyDescent="0.25">
      <c r="A1812" s="1">
        <v>2024</v>
      </c>
      <c r="B1812" s="1" t="s">
        <v>31</v>
      </c>
      <c r="C1812" s="1" t="s">
        <v>32</v>
      </c>
      <c r="D1812" s="1" t="s">
        <v>33</v>
      </c>
      <c r="E1812" s="9" t="s">
        <v>4487</v>
      </c>
      <c r="F1812" s="1">
        <f>IF(VLOOKUP(G1812,Sku_Consolidated!A2:S957,{19},FALSE)="SHOWCASE", VLOOKUP(E1812,Store_Showcase!B2:C144,{2}, FALSE), IF(VLOOKUP(G1812,Sku_Consolidated!A2:S957,{19},FALSE)="VAM",VLOOKUP(E1812,Store_VAM!B2:C273,{2}, FALSE),VLOOKUP(E1812,Store_SRP!B2:C110,{2}, FALSE)))</f>
      </c>
      <c r="G1812" s="1">
        <v>14275</v>
      </c>
      <c r="H1812" s="1" t="s">
        <v>1454</v>
      </c>
      <c r="I1812" s="10" t="s">
        <v>4764</v>
      </c>
      <c r="J1812" s="1">
        <f>VLOOKUP(G1812,Sku_Consolidated!A2:C957, 3, FALSE)</f>
      </c>
      <c r="K1812" s="10">
        <f>IF(J1812="PACK", I1812, 0)</f>
      </c>
      <c r="L1812" s="10">
        <f>IF(J1812="KG", I1812, I1812 * VLOOKUP(G1812,Sku_Consolidated!A2:U957,21,FALSE))</f>
      </c>
      <c r="M1812" s="10" t="s">
        <v>37</v>
      </c>
      <c r="N1812" s="11" t="s">
        <v>4765</v>
      </c>
      <c r="O1812" s="10" t="s">
        <v>4766</v>
      </c>
      <c r="P1812" s="10">
        <f>N1812 - O1812</f>
      </c>
      <c r="Q1812" s="1">
        <f>VLOOKUP(G1812,Sku_Consolidated!A2:G957,7, FALSE)</f>
      </c>
      <c r="R1812" s="1">
        <f>IF(IFERROR(VLOOKUP(E1812,Store_Showcase!B2:H144,7, FALSE), TRUE)=TRUE, IF(IFERROR(VLOOKUP(E1812,Store_SRP!B2:H110,7, FALSE), TRUE)=TRUE,VLOOKUP(E1812,Store_VAM!B2:H273,7, FALSE),VLOOKUP(E1812,Store_SRP!B2:H110,7, FALSE)), VLOOKUP(E1812,Store_Showcase!B2:H144,7, FALSE))</f>
      </c>
      <c r="S1812" s="1">
        <f>IF(IFERROR(VLOOKUP(E1812,Store_Showcase!B2:I144,8, FALSE), TRUE)=TRUE, IF(IFERROR(VLOOKUP(E1812,Store_SRP!B2:I110,8, FALSE), TRUE)=TRUE,VLOOKUP(E1812,Store_VAM!B2:I273,8, FALSE),VLOOKUP(E1812,Store_SRP!B2:I110,8, FALSE)), VLOOKUP(E1812,Store_Showcase!B2:I144,8, FALSE))</f>
      </c>
      <c r="T1812" s="1">
        <f>VLOOKUP(G1812,Sku_Consolidated!A2:R957,18,FALSE)</f>
      </c>
      <c r="U1812" s="1" t="s">
        <v>4757</v>
      </c>
      <c r="V1812" s="1">
        <f>IF(VLOOKUP(G1812,Sku_Consolidated!A2:S957,19,FALSE)="SHOWCASE", VLOOKUP(E1812,Store_Showcase!B2:L144,11, FALSE), IF(VLOOKUP(G1812,Sku_Consolidated!A2:S957,19,FALSE)="VAM",VLOOKUP(E1812,Store_VAM!B2:L273,11, FALSE),VLOOKUP(E1812,Store_SRP!B2:L110,11, FALSE)))</f>
      </c>
      <c r="W1812" s="1">
        <f>VLOOKUP(G1812,Sku_Consolidated!A2:W957,11,FALSE)</f>
      </c>
      <c r="X1812" s="1">
        <f>VLOOKUP(G1812,Sku_Consolidated!A2:H957,8,FALSE)</f>
      </c>
      <c r="Y1812" s="1">
        <f>VLOOKUP(G1812,Sku_Consolidated!A2:I957,9,FALSE)</f>
      </c>
      <c r="Z1812" s="1" t="s">
        <v>41</v>
      </c>
      <c r="AA1812" s="1">
        <f>VLOOKUP(G1812,Sku_Consolidated!A2:E957,5,FALSE)</f>
      </c>
      <c r="AB1812" s="1">
        <f>IF(VLOOKUP(G1812,Sku_Consolidated!A2:S957,19,FALSE)="SHOWCASE", VLOOKUP(E1812,Store_Showcase!B2:N144,13, FALSE), IF(VLOOKUP(G1812,Sku_Consolidated!A2:S957,19,FALSE)="VAM",VLOOKUP(E1812,Store_VAM!B2:N273,13, FALSE),VLOOKUP(E1812,Store_SRP!B2:N110,13, FALSE)))</f>
      </c>
      <c r="AC1812" s="1">
        <f>IF(IFERROR(AB1812,TRUE)=TRUE, "-","OK")</f>
      </c>
      <c r="AD1812" s="11" t="s">
        <v>37</v>
      </c>
      <c r="AE1812" s="11" t="s">
        <v>37</v>
      </c>
      <c r="AF1812" s="1">
        <f>IF(IFERROR(VLOOKUP(E1812,Store_Showcase!B2:H144,{5}, FALSE), TRUE)=TRUE, IF(IFERROR(VLOOKUP(E1812,Store_SRP!B2:H110,{5}, FALSE), TRUE)=TRUE,VLOOKUP(E1812,Store_VAM!B2:H273,{5}, FALSE),VLOOKUP(E1812,Store_SRP!B2:H110,{5}, FALSE)), VLOOKUP(E1812,Store_Showcase!B2:H144,{5}, FALSE))</f>
      </c>
      <c r="AG1812" s="1">
        <f>IF(IFERROR(VLOOKUP(E1812,Store_Showcase!B2:H144,{6}, FALSE), TRUE)=TRUE, IF(IFERROR(VLOOKUP(E1812,Store_SRP!B2:H110,{6}, FALSE), TRUE)=TRUE,VLOOKUP(E1812,Store_VAM!B2:H273,{6}, FALSE),VLOOKUP(E1812,Store_SRP!B2:H110,{6}, FALSE)), VLOOKUP(E1812,Store_Showcase!B2:H144,{6}, FALSE))</f>
      </c>
      <c r="AH1812" s="1">
        <f>VLOOKUP(G1812,Sku_Consolidated!A2:R957,18,FALSE)</f>
      </c>
      <c r="AI1812" s="1">
        <f>VLOOKUP(G1812,Sku_Consolidated!A2:S957,19,FALSE)</f>
      </c>
      <c r="AJ1812" s="1">
        <f>VLOOKUP(G1812,Sku_Consolidated!A2:T957,20,FALSE)</f>
      </c>
    </row>
    <row r="1813" spans="1:36" x14ac:dyDescent="0.25">
      <c r="A1813" s="1">
        <v>2024</v>
      </c>
      <c r="B1813" s="1" t="s">
        <v>31</v>
      </c>
      <c r="C1813" s="1" t="s">
        <v>32</v>
      </c>
      <c r="D1813" s="1" t="s">
        <v>33</v>
      </c>
      <c r="E1813" s="9" t="s">
        <v>4487</v>
      </c>
      <c r="F1813" s="1">
        <f>IF(VLOOKUP(G1813,Sku_Consolidated!A2:S957,{19},FALSE)="SHOWCASE", VLOOKUP(E1813,Store_Showcase!B2:C144,{2}, FALSE), IF(VLOOKUP(G1813,Sku_Consolidated!A2:S957,{19},FALSE)="VAM",VLOOKUP(E1813,Store_VAM!B2:C273,{2}, FALSE),VLOOKUP(E1813,Store_SRP!B2:C110,{2}, FALSE)))</f>
      </c>
      <c r="G1813" s="1">
        <v>14281</v>
      </c>
      <c r="H1813" s="1" t="s">
        <v>1621</v>
      </c>
      <c r="I1813" s="10" t="s">
        <v>1604</v>
      </c>
      <c r="J1813" s="1">
        <f>VLOOKUP(G1813,Sku_Consolidated!A2:C957, 3, FALSE)</f>
      </c>
      <c r="K1813" s="10">
        <f>IF(J1813="PACK", I1813, 0)</f>
      </c>
      <c r="L1813" s="10">
        <f>IF(J1813="KG", I1813, I1813 * VLOOKUP(G1813,Sku_Consolidated!A2:U957,21,FALSE))</f>
      </c>
      <c r="M1813" s="10" t="s">
        <v>37</v>
      </c>
      <c r="N1813" s="11" t="s">
        <v>4767</v>
      </c>
      <c r="O1813" s="10" t="s">
        <v>4768</v>
      </c>
      <c r="P1813" s="10">
        <f>N1813 - O1813</f>
      </c>
      <c r="Q1813" s="1">
        <f>VLOOKUP(G1813,Sku_Consolidated!A2:G957,7, FALSE)</f>
      </c>
      <c r="R1813" s="1">
        <f>IF(IFERROR(VLOOKUP(E1813,Store_Showcase!B2:H144,7, FALSE), TRUE)=TRUE, IF(IFERROR(VLOOKUP(E1813,Store_SRP!B2:H110,7, FALSE), TRUE)=TRUE,VLOOKUP(E1813,Store_VAM!B2:H273,7, FALSE),VLOOKUP(E1813,Store_SRP!B2:H110,7, FALSE)), VLOOKUP(E1813,Store_Showcase!B2:H144,7, FALSE))</f>
      </c>
      <c r="S1813" s="1">
        <f>IF(IFERROR(VLOOKUP(E1813,Store_Showcase!B2:I144,8, FALSE), TRUE)=TRUE, IF(IFERROR(VLOOKUP(E1813,Store_SRP!B2:I110,8, FALSE), TRUE)=TRUE,VLOOKUP(E1813,Store_VAM!B2:I273,8, FALSE),VLOOKUP(E1813,Store_SRP!B2:I110,8, FALSE)), VLOOKUP(E1813,Store_Showcase!B2:I144,8, FALSE))</f>
      </c>
      <c r="T1813" s="1">
        <f>VLOOKUP(G1813,Sku_Consolidated!A2:R957,18,FALSE)</f>
      </c>
      <c r="U1813" s="1" t="s">
        <v>4757</v>
      </c>
      <c r="V1813" s="1">
        <f>IF(VLOOKUP(G1813,Sku_Consolidated!A2:S957,19,FALSE)="SHOWCASE", VLOOKUP(E1813,Store_Showcase!B2:L144,11, FALSE), IF(VLOOKUP(G1813,Sku_Consolidated!A2:S957,19,FALSE)="VAM",VLOOKUP(E1813,Store_VAM!B2:L273,11, FALSE),VLOOKUP(E1813,Store_SRP!B2:L110,11, FALSE)))</f>
      </c>
      <c r="W1813" s="1">
        <f>VLOOKUP(G1813,Sku_Consolidated!A2:W957,11,FALSE)</f>
      </c>
      <c r="X1813" s="1">
        <f>VLOOKUP(G1813,Sku_Consolidated!A2:H957,8,FALSE)</f>
      </c>
      <c r="Y1813" s="1">
        <f>VLOOKUP(G1813,Sku_Consolidated!A2:I957,9,FALSE)</f>
      </c>
      <c r="Z1813" s="1" t="s">
        <v>41</v>
      </c>
      <c r="AA1813" s="1">
        <f>VLOOKUP(G1813,Sku_Consolidated!A2:E957,5,FALSE)</f>
      </c>
      <c r="AB1813" s="1">
        <f>IF(VLOOKUP(G1813,Sku_Consolidated!A2:S957,19,FALSE)="SHOWCASE", VLOOKUP(E1813,Store_Showcase!B2:N144,13, FALSE), IF(VLOOKUP(G1813,Sku_Consolidated!A2:S957,19,FALSE)="VAM",VLOOKUP(E1813,Store_VAM!B2:N273,13, FALSE),VLOOKUP(E1813,Store_SRP!B2:N110,13, FALSE)))</f>
      </c>
      <c r="AC1813" s="1">
        <f>IF(IFERROR(AB1813,TRUE)=TRUE, "-","OK")</f>
      </c>
      <c r="AD1813" s="11" t="s">
        <v>37</v>
      </c>
      <c r="AE1813" s="11" t="s">
        <v>37</v>
      </c>
      <c r="AF1813" s="1">
        <f>IF(IFERROR(VLOOKUP(E1813,Store_Showcase!B2:H144,{5}, FALSE), TRUE)=TRUE, IF(IFERROR(VLOOKUP(E1813,Store_SRP!B2:H110,{5}, FALSE), TRUE)=TRUE,VLOOKUP(E1813,Store_VAM!B2:H273,{5}, FALSE),VLOOKUP(E1813,Store_SRP!B2:H110,{5}, FALSE)), VLOOKUP(E1813,Store_Showcase!B2:H144,{5}, FALSE))</f>
      </c>
      <c r="AG1813" s="1">
        <f>IF(IFERROR(VLOOKUP(E1813,Store_Showcase!B2:H144,{6}, FALSE), TRUE)=TRUE, IF(IFERROR(VLOOKUP(E1813,Store_SRP!B2:H110,{6}, FALSE), TRUE)=TRUE,VLOOKUP(E1813,Store_VAM!B2:H273,{6}, FALSE),VLOOKUP(E1813,Store_SRP!B2:H110,{6}, FALSE)), VLOOKUP(E1813,Store_Showcase!B2:H144,{6}, FALSE))</f>
      </c>
      <c r="AH1813" s="1">
        <f>VLOOKUP(G1813,Sku_Consolidated!A2:R957,18,FALSE)</f>
      </c>
      <c r="AI1813" s="1">
        <f>VLOOKUP(G1813,Sku_Consolidated!A2:S957,19,FALSE)</f>
      </c>
      <c r="AJ1813" s="1">
        <f>VLOOKUP(G1813,Sku_Consolidated!A2:T957,20,FALSE)</f>
      </c>
    </row>
    <row r="1814" spans="1:36" x14ac:dyDescent="0.25">
      <c r="A1814" s="1">
        <v>2024</v>
      </c>
      <c r="B1814" s="1" t="s">
        <v>31</v>
      </c>
      <c r="C1814" s="1" t="s">
        <v>32</v>
      </c>
      <c r="D1814" s="1" t="s">
        <v>33</v>
      </c>
      <c r="E1814" s="9" t="s">
        <v>4495</v>
      </c>
      <c r="F1814" s="1">
        <f>IF(VLOOKUP(G1814,Sku_Consolidated!A2:S957,{19},FALSE)="SHOWCASE", VLOOKUP(E1814,Store_Showcase!B2:C144,{2}, FALSE), IF(VLOOKUP(G1814,Sku_Consolidated!A2:S957,{19},FALSE)="VAM",VLOOKUP(E1814,Store_VAM!B2:C273,{2}, FALSE),VLOOKUP(E1814,Store_SRP!B2:C110,{2}, FALSE)))</f>
      </c>
      <c r="G1814" s="1">
        <v>14266</v>
      </c>
      <c r="H1814" s="1" t="s">
        <v>1433</v>
      </c>
      <c r="I1814" s="10" t="s">
        <v>4769</v>
      </c>
      <c r="J1814" s="1">
        <f>VLOOKUP(G1814,Sku_Consolidated!A2:C957, 3, FALSE)</f>
      </c>
      <c r="K1814" s="10">
        <f>IF(J1814="PACK", I1814, 0)</f>
      </c>
      <c r="L1814" s="10">
        <f>IF(J1814="KG", I1814, I1814 * VLOOKUP(G1814,Sku_Consolidated!A2:U957,21,FALSE))</f>
      </c>
      <c r="M1814" s="10" t="s">
        <v>37</v>
      </c>
      <c r="N1814" s="11" t="s">
        <v>4770</v>
      </c>
      <c r="O1814" s="10" t="s">
        <v>4771</v>
      </c>
      <c r="P1814" s="10">
        <f>N1814 - O1814</f>
      </c>
      <c r="Q1814" s="1">
        <f>VLOOKUP(G1814,Sku_Consolidated!A2:G957,7, FALSE)</f>
      </c>
      <c r="R1814" s="1">
        <f>IF(IFERROR(VLOOKUP(E1814,Store_Showcase!B2:H144,7, FALSE), TRUE)=TRUE, IF(IFERROR(VLOOKUP(E1814,Store_SRP!B2:H110,7, FALSE), TRUE)=TRUE,VLOOKUP(E1814,Store_VAM!B2:H273,7, FALSE),VLOOKUP(E1814,Store_SRP!B2:H110,7, FALSE)), VLOOKUP(E1814,Store_Showcase!B2:H144,7, FALSE))</f>
      </c>
      <c r="S1814" s="1">
        <f>IF(IFERROR(VLOOKUP(E1814,Store_Showcase!B2:I144,8, FALSE), TRUE)=TRUE, IF(IFERROR(VLOOKUP(E1814,Store_SRP!B2:I110,8, FALSE), TRUE)=TRUE,VLOOKUP(E1814,Store_VAM!B2:I273,8, FALSE),VLOOKUP(E1814,Store_SRP!B2:I110,8, FALSE)), VLOOKUP(E1814,Store_Showcase!B2:I144,8, FALSE))</f>
      </c>
      <c r="T1814" s="1">
        <f>VLOOKUP(G1814,Sku_Consolidated!A2:R957,18,FALSE)</f>
      </c>
      <c r="U1814" s="1" t="s">
        <v>4772</v>
      </c>
      <c r="V1814" s="1">
        <f>IF(VLOOKUP(G1814,Sku_Consolidated!A2:S957,19,FALSE)="SHOWCASE", VLOOKUP(E1814,Store_Showcase!B2:L144,11, FALSE), IF(VLOOKUP(G1814,Sku_Consolidated!A2:S957,19,FALSE)="VAM",VLOOKUP(E1814,Store_VAM!B2:L273,11, FALSE),VLOOKUP(E1814,Store_SRP!B2:L110,11, FALSE)))</f>
      </c>
      <c r="W1814" s="1">
        <f>VLOOKUP(G1814,Sku_Consolidated!A2:W957,11,FALSE)</f>
      </c>
      <c r="X1814" s="1">
        <f>VLOOKUP(G1814,Sku_Consolidated!A2:H957,8,FALSE)</f>
      </c>
      <c r="Y1814" s="1">
        <f>VLOOKUP(G1814,Sku_Consolidated!A2:I957,9,FALSE)</f>
      </c>
      <c r="Z1814" s="1" t="s">
        <v>41</v>
      </c>
      <c r="AA1814" s="1">
        <f>VLOOKUP(G1814,Sku_Consolidated!A2:E957,5,FALSE)</f>
      </c>
      <c r="AB1814" s="1">
        <f>IF(VLOOKUP(G1814,Sku_Consolidated!A2:S957,19,FALSE)="SHOWCASE", VLOOKUP(E1814,Store_Showcase!B2:N144,13, FALSE), IF(VLOOKUP(G1814,Sku_Consolidated!A2:S957,19,FALSE)="VAM",VLOOKUP(E1814,Store_VAM!B2:N273,13, FALSE),VLOOKUP(E1814,Store_SRP!B2:N110,13, FALSE)))</f>
      </c>
      <c r="AC1814" s="1">
        <f>IF(IFERROR(AB1814,TRUE)=TRUE, "-","OK")</f>
      </c>
      <c r="AD1814" s="11" t="s">
        <v>37</v>
      </c>
      <c r="AE1814" s="11" t="s">
        <v>37</v>
      </c>
      <c r="AF1814" s="1">
        <f>IF(IFERROR(VLOOKUP(E1814,Store_Showcase!B2:H144,{5}, FALSE), TRUE)=TRUE, IF(IFERROR(VLOOKUP(E1814,Store_SRP!B2:H110,{5}, FALSE), TRUE)=TRUE,VLOOKUP(E1814,Store_VAM!B2:H273,{5}, FALSE),VLOOKUP(E1814,Store_SRP!B2:H110,{5}, FALSE)), VLOOKUP(E1814,Store_Showcase!B2:H144,{5}, FALSE))</f>
      </c>
      <c r="AG1814" s="1">
        <f>IF(IFERROR(VLOOKUP(E1814,Store_Showcase!B2:H144,{6}, FALSE), TRUE)=TRUE, IF(IFERROR(VLOOKUP(E1814,Store_SRP!B2:H110,{6}, FALSE), TRUE)=TRUE,VLOOKUP(E1814,Store_VAM!B2:H273,{6}, FALSE),VLOOKUP(E1814,Store_SRP!B2:H110,{6}, FALSE)), VLOOKUP(E1814,Store_Showcase!B2:H144,{6}, FALSE))</f>
      </c>
      <c r="AH1814" s="1">
        <f>VLOOKUP(G1814,Sku_Consolidated!A2:R957,18,FALSE)</f>
      </c>
      <c r="AI1814" s="1">
        <f>VLOOKUP(G1814,Sku_Consolidated!A2:S957,19,FALSE)</f>
      </c>
      <c r="AJ1814" s="1">
        <f>VLOOKUP(G1814,Sku_Consolidated!A2:T957,20,FALSE)</f>
      </c>
    </row>
    <row r="1815" spans="1:36" x14ac:dyDescent="0.25">
      <c r="A1815" s="1">
        <v>2024</v>
      </c>
      <c r="B1815" s="1" t="s">
        <v>31</v>
      </c>
      <c r="C1815" s="1" t="s">
        <v>32</v>
      </c>
      <c r="D1815" s="1" t="s">
        <v>33</v>
      </c>
      <c r="E1815" s="9" t="s">
        <v>4495</v>
      </c>
      <c r="F1815" s="1">
        <f>IF(VLOOKUP(G1815,Sku_Consolidated!A2:S957,{19},FALSE)="SHOWCASE", VLOOKUP(E1815,Store_Showcase!B2:C144,{2}, FALSE), IF(VLOOKUP(G1815,Sku_Consolidated!A2:S957,{19},FALSE)="VAM",VLOOKUP(E1815,Store_VAM!B2:C273,{2}, FALSE),VLOOKUP(E1815,Store_SRP!B2:C110,{2}, FALSE)))</f>
      </c>
      <c r="G1815" s="1">
        <v>14267</v>
      </c>
      <c r="H1815" s="1" t="s">
        <v>1438</v>
      </c>
      <c r="I1815" s="10" t="s">
        <v>2624</v>
      </c>
      <c r="J1815" s="1">
        <f>VLOOKUP(G1815,Sku_Consolidated!A2:C957, 3, FALSE)</f>
      </c>
      <c r="K1815" s="10">
        <f>IF(J1815="PACK", I1815, 0)</f>
      </c>
      <c r="L1815" s="10">
        <f>IF(J1815="KG", I1815, I1815 * VLOOKUP(G1815,Sku_Consolidated!A2:U957,21,FALSE))</f>
      </c>
      <c r="M1815" s="10" t="s">
        <v>37</v>
      </c>
      <c r="N1815" s="11" t="s">
        <v>4773</v>
      </c>
      <c r="O1815" s="10" t="s">
        <v>4774</v>
      </c>
      <c r="P1815" s="10">
        <f>N1815 - O1815</f>
      </c>
      <c r="Q1815" s="1">
        <f>VLOOKUP(G1815,Sku_Consolidated!A2:G957,7, FALSE)</f>
      </c>
      <c r="R1815" s="1">
        <f>IF(IFERROR(VLOOKUP(E1815,Store_Showcase!B2:H144,7, FALSE), TRUE)=TRUE, IF(IFERROR(VLOOKUP(E1815,Store_SRP!B2:H110,7, FALSE), TRUE)=TRUE,VLOOKUP(E1815,Store_VAM!B2:H273,7, FALSE),VLOOKUP(E1815,Store_SRP!B2:H110,7, FALSE)), VLOOKUP(E1815,Store_Showcase!B2:H144,7, FALSE))</f>
      </c>
      <c r="S1815" s="1">
        <f>IF(IFERROR(VLOOKUP(E1815,Store_Showcase!B2:I144,8, FALSE), TRUE)=TRUE, IF(IFERROR(VLOOKUP(E1815,Store_SRP!B2:I110,8, FALSE), TRUE)=TRUE,VLOOKUP(E1815,Store_VAM!B2:I273,8, FALSE),VLOOKUP(E1815,Store_SRP!B2:I110,8, FALSE)), VLOOKUP(E1815,Store_Showcase!B2:I144,8, FALSE))</f>
      </c>
      <c r="T1815" s="1">
        <f>VLOOKUP(G1815,Sku_Consolidated!A2:R957,18,FALSE)</f>
      </c>
      <c r="U1815" s="1" t="s">
        <v>4772</v>
      </c>
      <c r="V1815" s="1">
        <f>IF(VLOOKUP(G1815,Sku_Consolidated!A2:S957,19,FALSE)="SHOWCASE", VLOOKUP(E1815,Store_Showcase!B2:L144,11, FALSE), IF(VLOOKUP(G1815,Sku_Consolidated!A2:S957,19,FALSE)="VAM",VLOOKUP(E1815,Store_VAM!B2:L273,11, FALSE),VLOOKUP(E1815,Store_SRP!B2:L110,11, FALSE)))</f>
      </c>
      <c r="W1815" s="1">
        <f>VLOOKUP(G1815,Sku_Consolidated!A2:W957,11,FALSE)</f>
      </c>
      <c r="X1815" s="1">
        <f>VLOOKUP(G1815,Sku_Consolidated!A2:H957,8,FALSE)</f>
      </c>
      <c r="Y1815" s="1">
        <f>VLOOKUP(G1815,Sku_Consolidated!A2:I957,9,FALSE)</f>
      </c>
      <c r="Z1815" s="1" t="s">
        <v>41</v>
      </c>
      <c r="AA1815" s="1">
        <f>VLOOKUP(G1815,Sku_Consolidated!A2:E957,5,FALSE)</f>
      </c>
      <c r="AB1815" s="1">
        <f>IF(VLOOKUP(G1815,Sku_Consolidated!A2:S957,19,FALSE)="SHOWCASE", VLOOKUP(E1815,Store_Showcase!B2:N144,13, FALSE), IF(VLOOKUP(G1815,Sku_Consolidated!A2:S957,19,FALSE)="VAM",VLOOKUP(E1815,Store_VAM!B2:N273,13, FALSE),VLOOKUP(E1815,Store_SRP!B2:N110,13, FALSE)))</f>
      </c>
      <c r="AC1815" s="1">
        <f>IF(IFERROR(AB1815,TRUE)=TRUE, "-","OK")</f>
      </c>
      <c r="AD1815" s="11" t="s">
        <v>37</v>
      </c>
      <c r="AE1815" s="11" t="s">
        <v>37</v>
      </c>
      <c r="AF1815" s="1">
        <f>IF(IFERROR(VLOOKUP(E1815,Store_Showcase!B2:H144,{5}, FALSE), TRUE)=TRUE, IF(IFERROR(VLOOKUP(E1815,Store_SRP!B2:H110,{5}, FALSE), TRUE)=TRUE,VLOOKUP(E1815,Store_VAM!B2:H273,{5}, FALSE),VLOOKUP(E1815,Store_SRP!B2:H110,{5}, FALSE)), VLOOKUP(E1815,Store_Showcase!B2:H144,{5}, FALSE))</f>
      </c>
      <c r="AG1815" s="1">
        <f>IF(IFERROR(VLOOKUP(E1815,Store_Showcase!B2:H144,{6}, FALSE), TRUE)=TRUE, IF(IFERROR(VLOOKUP(E1815,Store_SRP!B2:H110,{6}, FALSE), TRUE)=TRUE,VLOOKUP(E1815,Store_VAM!B2:H273,{6}, FALSE),VLOOKUP(E1815,Store_SRP!B2:H110,{6}, FALSE)), VLOOKUP(E1815,Store_Showcase!B2:H144,{6}, FALSE))</f>
      </c>
      <c r="AH1815" s="1">
        <f>VLOOKUP(G1815,Sku_Consolidated!A2:R957,18,FALSE)</f>
      </c>
      <c r="AI1815" s="1">
        <f>VLOOKUP(G1815,Sku_Consolidated!A2:S957,19,FALSE)</f>
      </c>
      <c r="AJ1815" s="1">
        <f>VLOOKUP(G1815,Sku_Consolidated!A2:T957,20,FALSE)</f>
      </c>
    </row>
    <row r="1816" spans="1:36" x14ac:dyDescent="0.25">
      <c r="A1816" s="1">
        <v>2024</v>
      </c>
      <c r="B1816" s="1" t="s">
        <v>31</v>
      </c>
      <c r="C1816" s="1" t="s">
        <v>32</v>
      </c>
      <c r="D1816" s="1" t="s">
        <v>33</v>
      </c>
      <c r="E1816" s="9" t="s">
        <v>4495</v>
      </c>
      <c r="F1816" s="1">
        <f>IF(VLOOKUP(G1816,Sku_Consolidated!A2:S957,{19},FALSE)="SHOWCASE", VLOOKUP(E1816,Store_Showcase!B2:C144,{2}, FALSE), IF(VLOOKUP(G1816,Sku_Consolidated!A2:S957,{19},FALSE)="VAM",VLOOKUP(E1816,Store_VAM!B2:C273,{2}, FALSE),VLOOKUP(E1816,Store_SRP!B2:C110,{2}, FALSE)))</f>
      </c>
      <c r="G1816" s="1">
        <v>14268</v>
      </c>
      <c r="H1816" s="1" t="s">
        <v>1442</v>
      </c>
      <c r="I1816" s="10" t="s">
        <v>4775</v>
      </c>
      <c r="J1816" s="1">
        <f>VLOOKUP(G1816,Sku_Consolidated!A2:C957, 3, FALSE)</f>
      </c>
      <c r="K1816" s="10">
        <f>IF(J1816="PACK", I1816, 0)</f>
      </c>
      <c r="L1816" s="10">
        <f>IF(J1816="KG", I1816, I1816 * VLOOKUP(G1816,Sku_Consolidated!A2:U957,21,FALSE))</f>
      </c>
      <c r="M1816" s="10" t="s">
        <v>37</v>
      </c>
      <c r="N1816" s="11" t="s">
        <v>4776</v>
      </c>
      <c r="O1816" s="10" t="s">
        <v>4777</v>
      </c>
      <c r="P1816" s="10">
        <f>N1816 - O1816</f>
      </c>
      <c r="Q1816" s="1">
        <f>VLOOKUP(G1816,Sku_Consolidated!A2:G957,7, FALSE)</f>
      </c>
      <c r="R1816" s="1">
        <f>IF(IFERROR(VLOOKUP(E1816,Store_Showcase!B2:H144,7, FALSE), TRUE)=TRUE, IF(IFERROR(VLOOKUP(E1816,Store_SRP!B2:H110,7, FALSE), TRUE)=TRUE,VLOOKUP(E1816,Store_VAM!B2:H273,7, FALSE),VLOOKUP(E1816,Store_SRP!B2:H110,7, FALSE)), VLOOKUP(E1816,Store_Showcase!B2:H144,7, FALSE))</f>
      </c>
      <c r="S1816" s="1">
        <f>IF(IFERROR(VLOOKUP(E1816,Store_Showcase!B2:I144,8, FALSE), TRUE)=TRUE, IF(IFERROR(VLOOKUP(E1816,Store_SRP!B2:I110,8, FALSE), TRUE)=TRUE,VLOOKUP(E1816,Store_VAM!B2:I273,8, FALSE),VLOOKUP(E1816,Store_SRP!B2:I110,8, FALSE)), VLOOKUP(E1816,Store_Showcase!B2:I144,8, FALSE))</f>
      </c>
      <c r="T1816" s="1">
        <f>VLOOKUP(G1816,Sku_Consolidated!A2:R957,18,FALSE)</f>
      </c>
      <c r="U1816" s="1" t="s">
        <v>4772</v>
      </c>
      <c r="V1816" s="1">
        <f>IF(VLOOKUP(G1816,Sku_Consolidated!A2:S957,19,FALSE)="SHOWCASE", VLOOKUP(E1816,Store_Showcase!B2:L144,11, FALSE), IF(VLOOKUP(G1816,Sku_Consolidated!A2:S957,19,FALSE)="VAM",VLOOKUP(E1816,Store_VAM!B2:L273,11, FALSE),VLOOKUP(E1816,Store_SRP!B2:L110,11, FALSE)))</f>
      </c>
      <c r="W1816" s="1">
        <f>VLOOKUP(G1816,Sku_Consolidated!A2:W957,11,FALSE)</f>
      </c>
      <c r="X1816" s="1">
        <f>VLOOKUP(G1816,Sku_Consolidated!A2:H957,8,FALSE)</f>
      </c>
      <c r="Y1816" s="1">
        <f>VLOOKUP(G1816,Sku_Consolidated!A2:I957,9,FALSE)</f>
      </c>
      <c r="Z1816" s="1" t="s">
        <v>41</v>
      </c>
      <c r="AA1816" s="1">
        <f>VLOOKUP(G1816,Sku_Consolidated!A2:E957,5,FALSE)</f>
      </c>
      <c r="AB1816" s="1">
        <f>IF(VLOOKUP(G1816,Sku_Consolidated!A2:S957,19,FALSE)="SHOWCASE", VLOOKUP(E1816,Store_Showcase!B2:N144,13, FALSE), IF(VLOOKUP(G1816,Sku_Consolidated!A2:S957,19,FALSE)="VAM",VLOOKUP(E1816,Store_VAM!B2:N273,13, FALSE),VLOOKUP(E1816,Store_SRP!B2:N110,13, FALSE)))</f>
      </c>
      <c r="AC1816" s="1">
        <f>IF(IFERROR(AB1816,TRUE)=TRUE, "-","OK")</f>
      </c>
      <c r="AD1816" s="11" t="s">
        <v>37</v>
      </c>
      <c r="AE1816" s="11" t="s">
        <v>37</v>
      </c>
      <c r="AF1816" s="1">
        <f>IF(IFERROR(VLOOKUP(E1816,Store_Showcase!B2:H144,{5}, FALSE), TRUE)=TRUE, IF(IFERROR(VLOOKUP(E1816,Store_SRP!B2:H110,{5}, FALSE), TRUE)=TRUE,VLOOKUP(E1816,Store_VAM!B2:H273,{5}, FALSE),VLOOKUP(E1816,Store_SRP!B2:H110,{5}, FALSE)), VLOOKUP(E1816,Store_Showcase!B2:H144,{5}, FALSE))</f>
      </c>
      <c r="AG1816" s="1">
        <f>IF(IFERROR(VLOOKUP(E1816,Store_Showcase!B2:H144,{6}, FALSE), TRUE)=TRUE, IF(IFERROR(VLOOKUP(E1816,Store_SRP!B2:H110,{6}, FALSE), TRUE)=TRUE,VLOOKUP(E1816,Store_VAM!B2:H273,{6}, FALSE),VLOOKUP(E1816,Store_SRP!B2:H110,{6}, FALSE)), VLOOKUP(E1816,Store_Showcase!B2:H144,{6}, FALSE))</f>
      </c>
      <c r="AH1816" s="1">
        <f>VLOOKUP(G1816,Sku_Consolidated!A2:R957,18,FALSE)</f>
      </c>
      <c r="AI1816" s="1">
        <f>VLOOKUP(G1816,Sku_Consolidated!A2:S957,19,FALSE)</f>
      </c>
      <c r="AJ1816" s="1">
        <f>VLOOKUP(G1816,Sku_Consolidated!A2:T957,20,FALSE)</f>
      </c>
    </row>
    <row r="1817" spans="1:36" x14ac:dyDescent="0.25">
      <c r="A1817" s="1">
        <v>2024</v>
      </c>
      <c r="B1817" s="1" t="s">
        <v>31</v>
      </c>
      <c r="C1817" s="1" t="s">
        <v>32</v>
      </c>
      <c r="D1817" s="1" t="s">
        <v>33</v>
      </c>
      <c r="E1817" s="9" t="s">
        <v>4495</v>
      </c>
      <c r="F1817" s="1">
        <f>IF(VLOOKUP(G1817,Sku_Consolidated!A2:S957,{19},FALSE)="SHOWCASE", VLOOKUP(E1817,Store_Showcase!B2:C144,{2}, FALSE), IF(VLOOKUP(G1817,Sku_Consolidated!A2:S957,{19},FALSE)="VAM",VLOOKUP(E1817,Store_VAM!B2:C273,{2}, FALSE),VLOOKUP(E1817,Store_SRP!B2:C110,{2}, FALSE)))</f>
      </c>
      <c r="G1817" s="1">
        <v>14269</v>
      </c>
      <c r="H1817" s="1" t="s">
        <v>1446</v>
      </c>
      <c r="I1817" s="10" t="s">
        <v>300</v>
      </c>
      <c r="J1817" s="1">
        <f>VLOOKUP(G1817,Sku_Consolidated!A2:C957, 3, FALSE)</f>
      </c>
      <c r="K1817" s="10">
        <f>IF(J1817="PACK", I1817, 0)</f>
      </c>
      <c r="L1817" s="10">
        <f>IF(J1817="KG", I1817, I1817 * VLOOKUP(G1817,Sku_Consolidated!A2:U957,21,FALSE))</f>
      </c>
      <c r="M1817" s="10" t="s">
        <v>37</v>
      </c>
      <c r="N1817" s="11" t="s">
        <v>4778</v>
      </c>
      <c r="O1817" s="10" t="s">
        <v>4779</v>
      </c>
      <c r="P1817" s="10">
        <f>N1817 - O1817</f>
      </c>
      <c r="Q1817" s="1">
        <f>VLOOKUP(G1817,Sku_Consolidated!A2:G957,7, FALSE)</f>
      </c>
      <c r="R1817" s="1">
        <f>IF(IFERROR(VLOOKUP(E1817,Store_Showcase!B2:H144,7, FALSE), TRUE)=TRUE, IF(IFERROR(VLOOKUP(E1817,Store_SRP!B2:H110,7, FALSE), TRUE)=TRUE,VLOOKUP(E1817,Store_VAM!B2:H273,7, FALSE),VLOOKUP(E1817,Store_SRP!B2:H110,7, FALSE)), VLOOKUP(E1817,Store_Showcase!B2:H144,7, FALSE))</f>
      </c>
      <c r="S1817" s="1">
        <f>IF(IFERROR(VLOOKUP(E1817,Store_Showcase!B2:I144,8, FALSE), TRUE)=TRUE, IF(IFERROR(VLOOKUP(E1817,Store_SRP!B2:I110,8, FALSE), TRUE)=TRUE,VLOOKUP(E1817,Store_VAM!B2:I273,8, FALSE),VLOOKUP(E1817,Store_SRP!B2:I110,8, FALSE)), VLOOKUP(E1817,Store_Showcase!B2:I144,8, FALSE))</f>
      </c>
      <c r="T1817" s="1">
        <f>VLOOKUP(G1817,Sku_Consolidated!A2:R957,18,FALSE)</f>
      </c>
      <c r="U1817" s="1" t="s">
        <v>4772</v>
      </c>
      <c r="V1817" s="1">
        <f>IF(VLOOKUP(G1817,Sku_Consolidated!A2:S957,19,FALSE)="SHOWCASE", VLOOKUP(E1817,Store_Showcase!B2:L144,11, FALSE), IF(VLOOKUP(G1817,Sku_Consolidated!A2:S957,19,FALSE)="VAM",VLOOKUP(E1817,Store_VAM!B2:L273,11, FALSE),VLOOKUP(E1817,Store_SRP!B2:L110,11, FALSE)))</f>
      </c>
      <c r="W1817" s="1">
        <f>VLOOKUP(G1817,Sku_Consolidated!A2:W957,11,FALSE)</f>
      </c>
      <c r="X1817" s="1">
        <f>VLOOKUP(G1817,Sku_Consolidated!A2:H957,8,FALSE)</f>
      </c>
      <c r="Y1817" s="1">
        <f>VLOOKUP(G1817,Sku_Consolidated!A2:I957,9,FALSE)</f>
      </c>
      <c r="Z1817" s="1" t="s">
        <v>41</v>
      </c>
      <c r="AA1817" s="1">
        <f>VLOOKUP(G1817,Sku_Consolidated!A2:E957,5,FALSE)</f>
      </c>
      <c r="AB1817" s="1">
        <f>IF(VLOOKUP(G1817,Sku_Consolidated!A2:S957,19,FALSE)="SHOWCASE", VLOOKUP(E1817,Store_Showcase!B2:N144,13, FALSE), IF(VLOOKUP(G1817,Sku_Consolidated!A2:S957,19,FALSE)="VAM",VLOOKUP(E1817,Store_VAM!B2:N273,13, FALSE),VLOOKUP(E1817,Store_SRP!B2:N110,13, FALSE)))</f>
      </c>
      <c r="AC1817" s="1">
        <f>IF(IFERROR(AB1817,TRUE)=TRUE, "-","OK")</f>
      </c>
      <c r="AD1817" s="11" t="s">
        <v>37</v>
      </c>
      <c r="AE1817" s="11" t="s">
        <v>37</v>
      </c>
      <c r="AF1817" s="1">
        <f>IF(IFERROR(VLOOKUP(E1817,Store_Showcase!B2:H144,{5}, FALSE), TRUE)=TRUE, IF(IFERROR(VLOOKUP(E1817,Store_SRP!B2:H110,{5}, FALSE), TRUE)=TRUE,VLOOKUP(E1817,Store_VAM!B2:H273,{5}, FALSE),VLOOKUP(E1817,Store_SRP!B2:H110,{5}, FALSE)), VLOOKUP(E1817,Store_Showcase!B2:H144,{5}, FALSE))</f>
      </c>
      <c r="AG1817" s="1">
        <f>IF(IFERROR(VLOOKUP(E1817,Store_Showcase!B2:H144,{6}, FALSE), TRUE)=TRUE, IF(IFERROR(VLOOKUP(E1817,Store_SRP!B2:H110,{6}, FALSE), TRUE)=TRUE,VLOOKUP(E1817,Store_VAM!B2:H273,{6}, FALSE),VLOOKUP(E1817,Store_SRP!B2:H110,{6}, FALSE)), VLOOKUP(E1817,Store_Showcase!B2:H144,{6}, FALSE))</f>
      </c>
      <c r="AH1817" s="1">
        <f>VLOOKUP(G1817,Sku_Consolidated!A2:R957,18,FALSE)</f>
      </c>
      <c r="AI1817" s="1">
        <f>VLOOKUP(G1817,Sku_Consolidated!A2:S957,19,FALSE)</f>
      </c>
      <c r="AJ1817" s="1">
        <f>VLOOKUP(G1817,Sku_Consolidated!A2:T957,20,FALSE)</f>
      </c>
    </row>
    <row r="1818" spans="1:36" x14ac:dyDescent="0.25">
      <c r="A1818" s="1">
        <v>2024</v>
      </c>
      <c r="B1818" s="1" t="s">
        <v>31</v>
      </c>
      <c r="C1818" s="1" t="s">
        <v>32</v>
      </c>
      <c r="D1818" s="1" t="s">
        <v>33</v>
      </c>
      <c r="E1818" s="9" t="s">
        <v>4495</v>
      </c>
      <c r="F1818" s="1">
        <f>IF(VLOOKUP(G1818,Sku_Consolidated!A2:S957,{19},FALSE)="SHOWCASE", VLOOKUP(E1818,Store_Showcase!B2:C144,{2}, FALSE), IF(VLOOKUP(G1818,Sku_Consolidated!A2:S957,{19},FALSE)="VAM",VLOOKUP(E1818,Store_VAM!B2:C273,{2}, FALSE),VLOOKUP(E1818,Store_SRP!B2:C110,{2}, FALSE)))</f>
      </c>
      <c r="G1818" s="1">
        <v>14275</v>
      </c>
      <c r="H1818" s="1" t="s">
        <v>1454</v>
      </c>
      <c r="I1818" s="10" t="s">
        <v>4780</v>
      </c>
      <c r="J1818" s="1">
        <f>VLOOKUP(G1818,Sku_Consolidated!A2:C957, 3, FALSE)</f>
      </c>
      <c r="K1818" s="10">
        <f>IF(J1818="PACK", I1818, 0)</f>
      </c>
      <c r="L1818" s="10">
        <f>IF(J1818="KG", I1818, I1818 * VLOOKUP(G1818,Sku_Consolidated!A2:U957,21,FALSE))</f>
      </c>
      <c r="M1818" s="10" t="s">
        <v>37</v>
      </c>
      <c r="N1818" s="11" t="s">
        <v>4781</v>
      </c>
      <c r="O1818" s="10" t="s">
        <v>4782</v>
      </c>
      <c r="P1818" s="10">
        <f>N1818 - O1818</f>
      </c>
      <c r="Q1818" s="1">
        <f>VLOOKUP(G1818,Sku_Consolidated!A2:G957,7, FALSE)</f>
      </c>
      <c r="R1818" s="1">
        <f>IF(IFERROR(VLOOKUP(E1818,Store_Showcase!B2:H144,7, FALSE), TRUE)=TRUE, IF(IFERROR(VLOOKUP(E1818,Store_SRP!B2:H110,7, FALSE), TRUE)=TRUE,VLOOKUP(E1818,Store_VAM!B2:H273,7, FALSE),VLOOKUP(E1818,Store_SRP!B2:H110,7, FALSE)), VLOOKUP(E1818,Store_Showcase!B2:H144,7, FALSE))</f>
      </c>
      <c r="S1818" s="1">
        <f>IF(IFERROR(VLOOKUP(E1818,Store_Showcase!B2:I144,8, FALSE), TRUE)=TRUE, IF(IFERROR(VLOOKUP(E1818,Store_SRP!B2:I110,8, FALSE), TRUE)=TRUE,VLOOKUP(E1818,Store_VAM!B2:I273,8, FALSE),VLOOKUP(E1818,Store_SRP!B2:I110,8, FALSE)), VLOOKUP(E1818,Store_Showcase!B2:I144,8, FALSE))</f>
      </c>
      <c r="T1818" s="1">
        <f>VLOOKUP(G1818,Sku_Consolidated!A2:R957,18,FALSE)</f>
      </c>
      <c r="U1818" s="1" t="s">
        <v>4772</v>
      </c>
      <c r="V1818" s="1">
        <f>IF(VLOOKUP(G1818,Sku_Consolidated!A2:S957,19,FALSE)="SHOWCASE", VLOOKUP(E1818,Store_Showcase!B2:L144,11, FALSE), IF(VLOOKUP(G1818,Sku_Consolidated!A2:S957,19,FALSE)="VAM",VLOOKUP(E1818,Store_VAM!B2:L273,11, FALSE),VLOOKUP(E1818,Store_SRP!B2:L110,11, FALSE)))</f>
      </c>
      <c r="W1818" s="1">
        <f>VLOOKUP(G1818,Sku_Consolidated!A2:W957,11,FALSE)</f>
      </c>
      <c r="X1818" s="1">
        <f>VLOOKUP(G1818,Sku_Consolidated!A2:H957,8,FALSE)</f>
      </c>
      <c r="Y1818" s="1">
        <f>VLOOKUP(G1818,Sku_Consolidated!A2:I957,9,FALSE)</f>
      </c>
      <c r="Z1818" s="1" t="s">
        <v>41</v>
      </c>
      <c r="AA1818" s="1">
        <f>VLOOKUP(G1818,Sku_Consolidated!A2:E957,5,FALSE)</f>
      </c>
      <c r="AB1818" s="1">
        <f>IF(VLOOKUP(G1818,Sku_Consolidated!A2:S957,19,FALSE)="SHOWCASE", VLOOKUP(E1818,Store_Showcase!B2:N144,13, FALSE), IF(VLOOKUP(G1818,Sku_Consolidated!A2:S957,19,FALSE)="VAM",VLOOKUP(E1818,Store_VAM!B2:N273,13, FALSE),VLOOKUP(E1818,Store_SRP!B2:N110,13, FALSE)))</f>
      </c>
      <c r="AC1818" s="1">
        <f>IF(IFERROR(AB1818,TRUE)=TRUE, "-","OK")</f>
      </c>
      <c r="AD1818" s="11" t="s">
        <v>37</v>
      </c>
      <c r="AE1818" s="11" t="s">
        <v>37</v>
      </c>
      <c r="AF1818" s="1">
        <f>IF(IFERROR(VLOOKUP(E1818,Store_Showcase!B2:H144,{5}, FALSE), TRUE)=TRUE, IF(IFERROR(VLOOKUP(E1818,Store_SRP!B2:H110,{5}, FALSE), TRUE)=TRUE,VLOOKUP(E1818,Store_VAM!B2:H273,{5}, FALSE),VLOOKUP(E1818,Store_SRP!B2:H110,{5}, FALSE)), VLOOKUP(E1818,Store_Showcase!B2:H144,{5}, FALSE))</f>
      </c>
      <c r="AG1818" s="1">
        <f>IF(IFERROR(VLOOKUP(E1818,Store_Showcase!B2:H144,{6}, FALSE), TRUE)=TRUE, IF(IFERROR(VLOOKUP(E1818,Store_SRP!B2:H110,{6}, FALSE), TRUE)=TRUE,VLOOKUP(E1818,Store_VAM!B2:H273,{6}, FALSE),VLOOKUP(E1818,Store_SRP!B2:H110,{6}, FALSE)), VLOOKUP(E1818,Store_Showcase!B2:H144,{6}, FALSE))</f>
      </c>
      <c r="AH1818" s="1">
        <f>VLOOKUP(G1818,Sku_Consolidated!A2:R957,18,FALSE)</f>
      </c>
      <c r="AI1818" s="1">
        <f>VLOOKUP(G1818,Sku_Consolidated!A2:S957,19,FALSE)</f>
      </c>
      <c r="AJ1818" s="1">
        <f>VLOOKUP(G1818,Sku_Consolidated!A2:T957,20,FALSE)</f>
      </c>
    </row>
    <row r="1819" spans="1:36" x14ac:dyDescent="0.25">
      <c r="A1819" s="1">
        <v>2024</v>
      </c>
      <c r="B1819" s="1" t="s">
        <v>31</v>
      </c>
      <c r="C1819" s="1" t="s">
        <v>32</v>
      </c>
      <c r="D1819" s="1" t="s">
        <v>33</v>
      </c>
      <c r="E1819" s="9" t="s">
        <v>4495</v>
      </c>
      <c r="F1819" s="1">
        <f>IF(VLOOKUP(G1819,Sku_Consolidated!A2:S957,{19},FALSE)="SHOWCASE", VLOOKUP(E1819,Store_Showcase!B2:C144,{2}, FALSE), IF(VLOOKUP(G1819,Sku_Consolidated!A2:S957,{19},FALSE)="VAM",VLOOKUP(E1819,Store_VAM!B2:C273,{2}, FALSE),VLOOKUP(E1819,Store_SRP!B2:C110,{2}, FALSE)))</f>
      </c>
      <c r="G1819" s="1">
        <v>14280</v>
      </c>
      <c r="H1819" s="1" t="s">
        <v>1458</v>
      </c>
      <c r="I1819" s="10" t="s">
        <v>4783</v>
      </c>
      <c r="J1819" s="1">
        <f>VLOOKUP(G1819,Sku_Consolidated!A2:C957, 3, FALSE)</f>
      </c>
      <c r="K1819" s="10">
        <f>IF(J1819="PACK", I1819, 0)</f>
      </c>
      <c r="L1819" s="10">
        <f>IF(J1819="KG", I1819, I1819 * VLOOKUP(G1819,Sku_Consolidated!A2:U957,21,FALSE))</f>
      </c>
      <c r="M1819" s="10" t="s">
        <v>37</v>
      </c>
      <c r="N1819" s="11" t="s">
        <v>4784</v>
      </c>
      <c r="O1819" s="10" t="s">
        <v>4785</v>
      </c>
      <c r="P1819" s="10">
        <f>N1819 - O1819</f>
      </c>
      <c r="Q1819" s="1">
        <f>VLOOKUP(G1819,Sku_Consolidated!A2:G957,7, FALSE)</f>
      </c>
      <c r="R1819" s="1">
        <f>IF(IFERROR(VLOOKUP(E1819,Store_Showcase!B2:H144,7, FALSE), TRUE)=TRUE, IF(IFERROR(VLOOKUP(E1819,Store_SRP!B2:H110,7, FALSE), TRUE)=TRUE,VLOOKUP(E1819,Store_VAM!B2:H273,7, FALSE),VLOOKUP(E1819,Store_SRP!B2:H110,7, FALSE)), VLOOKUP(E1819,Store_Showcase!B2:H144,7, FALSE))</f>
      </c>
      <c r="S1819" s="1">
        <f>IF(IFERROR(VLOOKUP(E1819,Store_Showcase!B2:I144,8, FALSE), TRUE)=TRUE, IF(IFERROR(VLOOKUP(E1819,Store_SRP!B2:I110,8, FALSE), TRUE)=TRUE,VLOOKUP(E1819,Store_VAM!B2:I273,8, FALSE),VLOOKUP(E1819,Store_SRP!B2:I110,8, FALSE)), VLOOKUP(E1819,Store_Showcase!B2:I144,8, FALSE))</f>
      </c>
      <c r="T1819" s="1">
        <f>VLOOKUP(G1819,Sku_Consolidated!A2:R957,18,FALSE)</f>
      </c>
      <c r="U1819" s="1" t="s">
        <v>4772</v>
      </c>
      <c r="V1819" s="1">
        <f>IF(VLOOKUP(G1819,Sku_Consolidated!A2:S957,19,FALSE)="SHOWCASE", VLOOKUP(E1819,Store_Showcase!B2:L144,11, FALSE), IF(VLOOKUP(G1819,Sku_Consolidated!A2:S957,19,FALSE)="VAM",VLOOKUP(E1819,Store_VAM!B2:L273,11, FALSE),VLOOKUP(E1819,Store_SRP!B2:L110,11, FALSE)))</f>
      </c>
      <c r="W1819" s="1">
        <f>VLOOKUP(G1819,Sku_Consolidated!A2:W957,11,FALSE)</f>
      </c>
      <c r="X1819" s="1">
        <f>VLOOKUP(G1819,Sku_Consolidated!A2:H957,8,FALSE)</f>
      </c>
      <c r="Y1819" s="1">
        <f>VLOOKUP(G1819,Sku_Consolidated!A2:I957,9,FALSE)</f>
      </c>
      <c r="Z1819" s="1" t="s">
        <v>41</v>
      </c>
      <c r="AA1819" s="1">
        <f>VLOOKUP(G1819,Sku_Consolidated!A2:E957,5,FALSE)</f>
      </c>
      <c r="AB1819" s="1">
        <f>IF(VLOOKUP(G1819,Sku_Consolidated!A2:S957,19,FALSE)="SHOWCASE", VLOOKUP(E1819,Store_Showcase!B2:N144,13, FALSE), IF(VLOOKUP(G1819,Sku_Consolidated!A2:S957,19,FALSE)="VAM",VLOOKUP(E1819,Store_VAM!B2:N273,13, FALSE),VLOOKUP(E1819,Store_SRP!B2:N110,13, FALSE)))</f>
      </c>
      <c r="AC1819" s="1">
        <f>IF(IFERROR(AB1819,TRUE)=TRUE, "-","OK")</f>
      </c>
      <c r="AD1819" s="11" t="s">
        <v>37</v>
      </c>
      <c r="AE1819" s="11" t="s">
        <v>37</v>
      </c>
      <c r="AF1819" s="1">
        <f>IF(IFERROR(VLOOKUP(E1819,Store_Showcase!B2:H144,{5}, FALSE), TRUE)=TRUE, IF(IFERROR(VLOOKUP(E1819,Store_SRP!B2:H110,{5}, FALSE), TRUE)=TRUE,VLOOKUP(E1819,Store_VAM!B2:H273,{5}, FALSE),VLOOKUP(E1819,Store_SRP!B2:H110,{5}, FALSE)), VLOOKUP(E1819,Store_Showcase!B2:H144,{5}, FALSE))</f>
      </c>
      <c r="AG1819" s="1">
        <f>IF(IFERROR(VLOOKUP(E1819,Store_Showcase!B2:H144,{6}, FALSE), TRUE)=TRUE, IF(IFERROR(VLOOKUP(E1819,Store_SRP!B2:H110,{6}, FALSE), TRUE)=TRUE,VLOOKUP(E1819,Store_VAM!B2:H273,{6}, FALSE),VLOOKUP(E1819,Store_SRP!B2:H110,{6}, FALSE)), VLOOKUP(E1819,Store_Showcase!B2:H144,{6}, FALSE))</f>
      </c>
      <c r="AH1819" s="1">
        <f>VLOOKUP(G1819,Sku_Consolidated!A2:R957,18,FALSE)</f>
      </c>
      <c r="AI1819" s="1">
        <f>VLOOKUP(G1819,Sku_Consolidated!A2:S957,19,FALSE)</f>
      </c>
      <c r="AJ1819" s="1">
        <f>VLOOKUP(G1819,Sku_Consolidated!A2:T957,20,FALSE)</f>
      </c>
    </row>
    <row r="1820" spans="1:36" x14ac:dyDescent="0.25">
      <c r="A1820" s="1">
        <v>2024</v>
      </c>
      <c r="B1820" s="1" t="s">
        <v>31</v>
      </c>
      <c r="C1820" s="1" t="s">
        <v>32</v>
      </c>
      <c r="D1820" s="1" t="s">
        <v>33</v>
      </c>
      <c r="E1820" s="9" t="s">
        <v>4495</v>
      </c>
      <c r="F1820" s="1">
        <f>IF(VLOOKUP(G1820,Sku_Consolidated!A2:S957,{19},FALSE)="SHOWCASE", VLOOKUP(E1820,Store_Showcase!B2:C144,{2}, FALSE), IF(VLOOKUP(G1820,Sku_Consolidated!A2:S957,{19},FALSE)="VAM",VLOOKUP(E1820,Store_VAM!B2:C273,{2}, FALSE),VLOOKUP(E1820,Store_SRP!B2:C110,{2}, FALSE)))</f>
      </c>
      <c r="G1820" s="1">
        <v>14282</v>
      </c>
      <c r="H1820" s="1" t="s">
        <v>2121</v>
      </c>
      <c r="I1820" s="10" t="s">
        <v>4786</v>
      </c>
      <c r="J1820" s="1">
        <f>VLOOKUP(G1820,Sku_Consolidated!A2:C957, 3, FALSE)</f>
      </c>
      <c r="K1820" s="10">
        <f>IF(J1820="PACK", I1820, 0)</f>
      </c>
      <c r="L1820" s="10">
        <f>IF(J1820="KG", I1820, I1820 * VLOOKUP(G1820,Sku_Consolidated!A2:U957,21,FALSE))</f>
      </c>
      <c r="M1820" s="10" t="s">
        <v>37</v>
      </c>
      <c r="N1820" s="11" t="s">
        <v>4787</v>
      </c>
      <c r="O1820" s="10" t="s">
        <v>4788</v>
      </c>
      <c r="P1820" s="10">
        <f>N1820 - O1820</f>
      </c>
      <c r="Q1820" s="1">
        <f>VLOOKUP(G1820,Sku_Consolidated!A2:G957,7, FALSE)</f>
      </c>
      <c r="R1820" s="1">
        <f>IF(IFERROR(VLOOKUP(E1820,Store_Showcase!B2:H144,7, FALSE), TRUE)=TRUE, IF(IFERROR(VLOOKUP(E1820,Store_SRP!B2:H110,7, FALSE), TRUE)=TRUE,VLOOKUP(E1820,Store_VAM!B2:H273,7, FALSE),VLOOKUP(E1820,Store_SRP!B2:H110,7, FALSE)), VLOOKUP(E1820,Store_Showcase!B2:H144,7, FALSE))</f>
      </c>
      <c r="S1820" s="1">
        <f>IF(IFERROR(VLOOKUP(E1820,Store_Showcase!B2:I144,8, FALSE), TRUE)=TRUE, IF(IFERROR(VLOOKUP(E1820,Store_SRP!B2:I110,8, FALSE), TRUE)=TRUE,VLOOKUP(E1820,Store_VAM!B2:I273,8, FALSE),VLOOKUP(E1820,Store_SRP!B2:I110,8, FALSE)), VLOOKUP(E1820,Store_Showcase!B2:I144,8, FALSE))</f>
      </c>
      <c r="T1820" s="1">
        <f>VLOOKUP(G1820,Sku_Consolidated!A2:R957,18,FALSE)</f>
      </c>
      <c r="U1820" s="1" t="s">
        <v>4772</v>
      </c>
      <c r="V1820" s="1">
        <f>IF(VLOOKUP(G1820,Sku_Consolidated!A2:S957,19,FALSE)="SHOWCASE", VLOOKUP(E1820,Store_Showcase!B2:L144,11, FALSE), IF(VLOOKUP(G1820,Sku_Consolidated!A2:S957,19,FALSE)="VAM",VLOOKUP(E1820,Store_VAM!B2:L273,11, FALSE),VLOOKUP(E1820,Store_SRP!B2:L110,11, FALSE)))</f>
      </c>
      <c r="W1820" s="1">
        <f>VLOOKUP(G1820,Sku_Consolidated!A2:W957,11,FALSE)</f>
      </c>
      <c r="X1820" s="1">
        <f>VLOOKUP(G1820,Sku_Consolidated!A2:H957,8,FALSE)</f>
      </c>
      <c r="Y1820" s="1">
        <f>VLOOKUP(G1820,Sku_Consolidated!A2:I957,9,FALSE)</f>
      </c>
      <c r="Z1820" s="1" t="s">
        <v>41</v>
      </c>
      <c r="AA1820" s="1">
        <f>VLOOKUP(G1820,Sku_Consolidated!A2:E957,5,FALSE)</f>
      </c>
      <c r="AB1820" s="1">
        <f>IF(VLOOKUP(G1820,Sku_Consolidated!A2:S957,19,FALSE)="SHOWCASE", VLOOKUP(E1820,Store_Showcase!B2:N144,13, FALSE), IF(VLOOKUP(G1820,Sku_Consolidated!A2:S957,19,FALSE)="VAM",VLOOKUP(E1820,Store_VAM!B2:N273,13, FALSE),VLOOKUP(E1820,Store_SRP!B2:N110,13, FALSE)))</f>
      </c>
      <c r="AC1820" s="1">
        <f>IF(IFERROR(AB1820,TRUE)=TRUE, "-","OK")</f>
      </c>
      <c r="AD1820" s="11" t="s">
        <v>37</v>
      </c>
      <c r="AE1820" s="11" t="s">
        <v>37</v>
      </c>
      <c r="AF1820" s="1">
        <f>IF(IFERROR(VLOOKUP(E1820,Store_Showcase!B2:H144,{5}, FALSE), TRUE)=TRUE, IF(IFERROR(VLOOKUP(E1820,Store_SRP!B2:H110,{5}, FALSE), TRUE)=TRUE,VLOOKUP(E1820,Store_VAM!B2:H273,{5}, FALSE),VLOOKUP(E1820,Store_SRP!B2:H110,{5}, FALSE)), VLOOKUP(E1820,Store_Showcase!B2:H144,{5}, FALSE))</f>
      </c>
      <c r="AG1820" s="1">
        <f>IF(IFERROR(VLOOKUP(E1820,Store_Showcase!B2:H144,{6}, FALSE), TRUE)=TRUE, IF(IFERROR(VLOOKUP(E1820,Store_SRP!B2:H110,{6}, FALSE), TRUE)=TRUE,VLOOKUP(E1820,Store_VAM!B2:H273,{6}, FALSE),VLOOKUP(E1820,Store_SRP!B2:H110,{6}, FALSE)), VLOOKUP(E1820,Store_Showcase!B2:H144,{6}, FALSE))</f>
      </c>
      <c r="AH1820" s="1">
        <f>VLOOKUP(G1820,Sku_Consolidated!A2:R957,18,FALSE)</f>
      </c>
      <c r="AI1820" s="1">
        <f>VLOOKUP(G1820,Sku_Consolidated!A2:S957,19,FALSE)</f>
      </c>
      <c r="AJ1820" s="1">
        <f>VLOOKUP(G1820,Sku_Consolidated!A2:T957,20,FALSE)</f>
      </c>
    </row>
    <row r="1821" spans="1:36" x14ac:dyDescent="0.25">
      <c r="A1821" s="1">
        <v>2024</v>
      </c>
      <c r="B1821" s="1" t="s">
        <v>31</v>
      </c>
      <c r="C1821" s="1" t="s">
        <v>32</v>
      </c>
      <c r="D1821" s="1" t="s">
        <v>33</v>
      </c>
      <c r="E1821" s="9" t="s">
        <v>4495</v>
      </c>
      <c r="F1821" s="1">
        <f>IF(VLOOKUP(G1821,Sku_Consolidated!A2:S957,{19},FALSE)="SHOWCASE", VLOOKUP(E1821,Store_Showcase!B2:C144,{2}, FALSE), IF(VLOOKUP(G1821,Sku_Consolidated!A2:S957,{19},FALSE)="VAM",VLOOKUP(E1821,Store_VAM!B2:C273,{2}, FALSE),VLOOKUP(E1821,Store_SRP!B2:C110,{2}, FALSE)))</f>
      </c>
      <c r="G1821" s="1">
        <v>14283</v>
      </c>
      <c r="H1821" s="1" t="s">
        <v>2866</v>
      </c>
      <c r="I1821" s="10" t="s">
        <v>75</v>
      </c>
      <c r="J1821" s="1">
        <f>VLOOKUP(G1821,Sku_Consolidated!A2:C957, 3, FALSE)</f>
      </c>
      <c r="K1821" s="10">
        <f>IF(J1821="PACK", I1821, 0)</f>
      </c>
      <c r="L1821" s="10">
        <f>IF(J1821="KG", I1821, I1821 * VLOOKUP(G1821,Sku_Consolidated!A2:U957,21,FALSE))</f>
      </c>
      <c r="M1821" s="10" t="s">
        <v>37</v>
      </c>
      <c r="N1821" s="11" t="s">
        <v>4789</v>
      </c>
      <c r="O1821" s="10" t="s">
        <v>4790</v>
      </c>
      <c r="P1821" s="10">
        <f>N1821 - O1821</f>
      </c>
      <c r="Q1821" s="1">
        <f>VLOOKUP(G1821,Sku_Consolidated!A2:G957,7, FALSE)</f>
      </c>
      <c r="R1821" s="1">
        <f>IF(IFERROR(VLOOKUP(E1821,Store_Showcase!B2:H144,7, FALSE), TRUE)=TRUE, IF(IFERROR(VLOOKUP(E1821,Store_SRP!B2:H110,7, FALSE), TRUE)=TRUE,VLOOKUP(E1821,Store_VAM!B2:H273,7, FALSE),VLOOKUP(E1821,Store_SRP!B2:H110,7, FALSE)), VLOOKUP(E1821,Store_Showcase!B2:H144,7, FALSE))</f>
      </c>
      <c r="S1821" s="1">
        <f>IF(IFERROR(VLOOKUP(E1821,Store_Showcase!B2:I144,8, FALSE), TRUE)=TRUE, IF(IFERROR(VLOOKUP(E1821,Store_SRP!B2:I110,8, FALSE), TRUE)=TRUE,VLOOKUP(E1821,Store_VAM!B2:I273,8, FALSE),VLOOKUP(E1821,Store_SRP!B2:I110,8, FALSE)), VLOOKUP(E1821,Store_Showcase!B2:I144,8, FALSE))</f>
      </c>
      <c r="T1821" s="1">
        <f>VLOOKUP(G1821,Sku_Consolidated!A2:R957,18,FALSE)</f>
      </c>
      <c r="U1821" s="1" t="s">
        <v>4772</v>
      </c>
      <c r="V1821" s="1">
        <f>IF(VLOOKUP(G1821,Sku_Consolidated!A2:S957,19,FALSE)="SHOWCASE", VLOOKUP(E1821,Store_Showcase!B2:L144,11, FALSE), IF(VLOOKUP(G1821,Sku_Consolidated!A2:S957,19,FALSE)="VAM",VLOOKUP(E1821,Store_VAM!B2:L273,11, FALSE),VLOOKUP(E1821,Store_SRP!B2:L110,11, FALSE)))</f>
      </c>
      <c r="W1821" s="1">
        <f>VLOOKUP(G1821,Sku_Consolidated!A2:W957,11,FALSE)</f>
      </c>
      <c r="X1821" s="1">
        <f>VLOOKUP(G1821,Sku_Consolidated!A2:H957,8,FALSE)</f>
      </c>
      <c r="Y1821" s="1">
        <f>VLOOKUP(G1821,Sku_Consolidated!A2:I957,9,FALSE)</f>
      </c>
      <c r="Z1821" s="1" t="s">
        <v>41</v>
      </c>
      <c r="AA1821" s="1">
        <f>VLOOKUP(G1821,Sku_Consolidated!A2:E957,5,FALSE)</f>
      </c>
      <c r="AB1821" s="1">
        <f>IF(VLOOKUP(G1821,Sku_Consolidated!A2:S957,19,FALSE)="SHOWCASE", VLOOKUP(E1821,Store_Showcase!B2:N144,13, FALSE), IF(VLOOKUP(G1821,Sku_Consolidated!A2:S957,19,FALSE)="VAM",VLOOKUP(E1821,Store_VAM!B2:N273,13, FALSE),VLOOKUP(E1821,Store_SRP!B2:N110,13, FALSE)))</f>
      </c>
      <c r="AC1821" s="1">
        <f>IF(IFERROR(AB1821,TRUE)=TRUE, "-","OK")</f>
      </c>
      <c r="AD1821" s="11" t="s">
        <v>37</v>
      </c>
      <c r="AE1821" s="11" t="s">
        <v>37</v>
      </c>
      <c r="AF1821" s="1">
        <f>IF(IFERROR(VLOOKUP(E1821,Store_Showcase!B2:H144,{5}, FALSE), TRUE)=TRUE, IF(IFERROR(VLOOKUP(E1821,Store_SRP!B2:H110,{5}, FALSE), TRUE)=TRUE,VLOOKUP(E1821,Store_VAM!B2:H273,{5}, FALSE),VLOOKUP(E1821,Store_SRP!B2:H110,{5}, FALSE)), VLOOKUP(E1821,Store_Showcase!B2:H144,{5}, FALSE))</f>
      </c>
      <c r="AG1821" s="1">
        <f>IF(IFERROR(VLOOKUP(E1821,Store_Showcase!B2:H144,{6}, FALSE), TRUE)=TRUE, IF(IFERROR(VLOOKUP(E1821,Store_SRP!B2:H110,{6}, FALSE), TRUE)=TRUE,VLOOKUP(E1821,Store_VAM!B2:H273,{6}, FALSE),VLOOKUP(E1821,Store_SRP!B2:H110,{6}, FALSE)), VLOOKUP(E1821,Store_Showcase!B2:H144,{6}, FALSE))</f>
      </c>
      <c r="AH1821" s="1">
        <f>VLOOKUP(G1821,Sku_Consolidated!A2:R957,18,FALSE)</f>
      </c>
      <c r="AI1821" s="1">
        <f>VLOOKUP(G1821,Sku_Consolidated!A2:S957,19,FALSE)</f>
      </c>
      <c r="AJ1821" s="1">
        <f>VLOOKUP(G1821,Sku_Consolidated!A2:T957,20,FALSE)</f>
      </c>
    </row>
    <row r="1822" spans="1:36" x14ac:dyDescent="0.25">
      <c r="A1822" s="1">
        <v>2024</v>
      </c>
      <c r="B1822" s="1" t="s">
        <v>31</v>
      </c>
      <c r="C1822" s="1" t="s">
        <v>32</v>
      </c>
      <c r="D1822" s="1" t="s">
        <v>33</v>
      </c>
      <c r="E1822" s="9" t="s">
        <v>4495</v>
      </c>
      <c r="F1822" s="1">
        <f>IF(VLOOKUP(G1822,Sku_Consolidated!A2:S957,{19},FALSE)="SHOWCASE", VLOOKUP(E1822,Store_Showcase!B2:C144,{2}, FALSE), IF(VLOOKUP(G1822,Sku_Consolidated!A2:S957,{19},FALSE)="VAM",VLOOKUP(E1822,Store_VAM!B2:C273,{2}, FALSE),VLOOKUP(E1822,Store_SRP!B2:C110,{2}, FALSE)))</f>
      </c>
      <c r="G1822" s="1">
        <v>14284</v>
      </c>
      <c r="H1822" s="1" t="s">
        <v>4358</v>
      </c>
      <c r="I1822" s="10" t="s">
        <v>3235</v>
      </c>
      <c r="J1822" s="1">
        <f>VLOOKUP(G1822,Sku_Consolidated!A2:C957, 3, FALSE)</f>
      </c>
      <c r="K1822" s="10">
        <f>IF(J1822="PACK", I1822, 0)</f>
      </c>
      <c r="L1822" s="10">
        <f>IF(J1822="KG", I1822, I1822 * VLOOKUP(G1822,Sku_Consolidated!A2:U957,21,FALSE))</f>
      </c>
      <c r="M1822" s="10" t="s">
        <v>37</v>
      </c>
      <c r="N1822" s="11" t="s">
        <v>4791</v>
      </c>
      <c r="O1822" s="10" t="s">
        <v>4792</v>
      </c>
      <c r="P1822" s="10">
        <f>N1822 - O1822</f>
      </c>
      <c r="Q1822" s="1">
        <f>VLOOKUP(G1822,Sku_Consolidated!A2:G957,7, FALSE)</f>
      </c>
      <c r="R1822" s="1">
        <f>IF(IFERROR(VLOOKUP(E1822,Store_Showcase!B2:H144,7, FALSE), TRUE)=TRUE, IF(IFERROR(VLOOKUP(E1822,Store_SRP!B2:H110,7, FALSE), TRUE)=TRUE,VLOOKUP(E1822,Store_VAM!B2:H273,7, FALSE),VLOOKUP(E1822,Store_SRP!B2:H110,7, FALSE)), VLOOKUP(E1822,Store_Showcase!B2:H144,7, FALSE))</f>
      </c>
      <c r="S1822" s="1">
        <f>IF(IFERROR(VLOOKUP(E1822,Store_Showcase!B2:I144,8, FALSE), TRUE)=TRUE, IF(IFERROR(VLOOKUP(E1822,Store_SRP!B2:I110,8, FALSE), TRUE)=TRUE,VLOOKUP(E1822,Store_VAM!B2:I273,8, FALSE),VLOOKUP(E1822,Store_SRP!B2:I110,8, FALSE)), VLOOKUP(E1822,Store_Showcase!B2:I144,8, FALSE))</f>
      </c>
      <c r="T1822" s="1">
        <f>VLOOKUP(G1822,Sku_Consolidated!A2:R957,18,FALSE)</f>
      </c>
      <c r="U1822" s="1" t="s">
        <v>4772</v>
      </c>
      <c r="V1822" s="1">
        <f>IF(VLOOKUP(G1822,Sku_Consolidated!A2:S957,19,FALSE)="SHOWCASE", VLOOKUP(E1822,Store_Showcase!B2:L144,11, FALSE), IF(VLOOKUP(G1822,Sku_Consolidated!A2:S957,19,FALSE)="VAM",VLOOKUP(E1822,Store_VAM!B2:L273,11, FALSE),VLOOKUP(E1822,Store_SRP!B2:L110,11, FALSE)))</f>
      </c>
      <c r="W1822" s="1">
        <f>VLOOKUP(G1822,Sku_Consolidated!A2:W957,11,FALSE)</f>
      </c>
      <c r="X1822" s="1">
        <f>VLOOKUP(G1822,Sku_Consolidated!A2:H957,8,FALSE)</f>
      </c>
      <c r="Y1822" s="1">
        <f>VLOOKUP(G1822,Sku_Consolidated!A2:I957,9,FALSE)</f>
      </c>
      <c r="Z1822" s="1" t="s">
        <v>41</v>
      </c>
      <c r="AA1822" s="1">
        <f>VLOOKUP(G1822,Sku_Consolidated!A2:E957,5,FALSE)</f>
      </c>
      <c r="AB1822" s="1">
        <f>IF(VLOOKUP(G1822,Sku_Consolidated!A2:S957,19,FALSE)="SHOWCASE", VLOOKUP(E1822,Store_Showcase!B2:N144,13, FALSE), IF(VLOOKUP(G1822,Sku_Consolidated!A2:S957,19,FALSE)="VAM",VLOOKUP(E1822,Store_VAM!B2:N273,13, FALSE),VLOOKUP(E1822,Store_SRP!B2:N110,13, FALSE)))</f>
      </c>
      <c r="AC1822" s="1">
        <f>IF(IFERROR(AB1822,TRUE)=TRUE, "-","OK")</f>
      </c>
      <c r="AD1822" s="11" t="s">
        <v>37</v>
      </c>
      <c r="AE1822" s="11" t="s">
        <v>37</v>
      </c>
      <c r="AF1822" s="1">
        <f>IF(IFERROR(VLOOKUP(E1822,Store_Showcase!B2:H144,{5}, FALSE), TRUE)=TRUE, IF(IFERROR(VLOOKUP(E1822,Store_SRP!B2:H110,{5}, FALSE), TRUE)=TRUE,VLOOKUP(E1822,Store_VAM!B2:H273,{5}, FALSE),VLOOKUP(E1822,Store_SRP!B2:H110,{5}, FALSE)), VLOOKUP(E1822,Store_Showcase!B2:H144,{5}, FALSE))</f>
      </c>
      <c r="AG1822" s="1">
        <f>IF(IFERROR(VLOOKUP(E1822,Store_Showcase!B2:H144,{6}, FALSE), TRUE)=TRUE, IF(IFERROR(VLOOKUP(E1822,Store_SRP!B2:H110,{6}, FALSE), TRUE)=TRUE,VLOOKUP(E1822,Store_VAM!B2:H273,{6}, FALSE),VLOOKUP(E1822,Store_SRP!B2:H110,{6}, FALSE)), VLOOKUP(E1822,Store_Showcase!B2:H144,{6}, FALSE))</f>
      </c>
      <c r="AH1822" s="1">
        <f>VLOOKUP(G1822,Sku_Consolidated!A2:R957,18,FALSE)</f>
      </c>
      <c r="AI1822" s="1">
        <f>VLOOKUP(G1822,Sku_Consolidated!A2:S957,19,FALSE)</f>
      </c>
      <c r="AJ1822" s="1">
        <f>VLOOKUP(G1822,Sku_Consolidated!A2:T957,20,FALSE)</f>
      </c>
    </row>
    <row r="1823" spans="1:36" x14ac:dyDescent="0.25">
      <c r="A1823" s="1">
        <v>2024</v>
      </c>
      <c r="B1823" s="1" t="s">
        <v>31</v>
      </c>
      <c r="C1823" s="1" t="s">
        <v>32</v>
      </c>
      <c r="D1823" s="1" t="s">
        <v>33</v>
      </c>
      <c r="E1823" s="9" t="s">
        <v>4509</v>
      </c>
      <c r="F1823" s="1">
        <f>IF(VLOOKUP(G1823,Sku_Consolidated!A2:S957,{19},FALSE)="SHOWCASE", VLOOKUP(E1823,Store_Showcase!B2:C144,{2}, FALSE), IF(VLOOKUP(G1823,Sku_Consolidated!A2:S957,{19},FALSE)="VAM",VLOOKUP(E1823,Store_VAM!B2:C273,{2}, FALSE),VLOOKUP(E1823,Store_SRP!B2:C110,{2}, FALSE)))</f>
      </c>
      <c r="G1823" s="1">
        <v>14270</v>
      </c>
      <c r="H1823" s="1" t="s">
        <v>1450</v>
      </c>
      <c r="I1823" s="10" t="s">
        <v>190</v>
      </c>
      <c r="J1823" s="1">
        <f>VLOOKUP(G1823,Sku_Consolidated!A2:C957, 3, FALSE)</f>
      </c>
      <c r="K1823" s="10">
        <f>IF(J1823="PACK", I1823, 0)</f>
      </c>
      <c r="L1823" s="10">
        <f>IF(J1823="KG", I1823, I1823 * VLOOKUP(G1823,Sku_Consolidated!A2:U957,21,FALSE))</f>
      </c>
      <c r="M1823" s="10" t="s">
        <v>37</v>
      </c>
      <c r="N1823" s="11" t="s">
        <v>4793</v>
      </c>
      <c r="O1823" s="10" t="s">
        <v>4794</v>
      </c>
      <c r="P1823" s="10">
        <f>N1823 - O1823</f>
      </c>
      <c r="Q1823" s="1">
        <f>VLOOKUP(G1823,Sku_Consolidated!A2:G957,7, FALSE)</f>
      </c>
      <c r="R1823" s="1">
        <f>IF(IFERROR(VLOOKUP(E1823,Store_Showcase!B2:H144,7, FALSE), TRUE)=TRUE, IF(IFERROR(VLOOKUP(E1823,Store_SRP!B2:H110,7, FALSE), TRUE)=TRUE,VLOOKUP(E1823,Store_VAM!B2:H273,7, FALSE),VLOOKUP(E1823,Store_SRP!B2:H110,7, FALSE)), VLOOKUP(E1823,Store_Showcase!B2:H144,7, FALSE))</f>
      </c>
      <c r="S1823" s="1">
        <f>IF(IFERROR(VLOOKUP(E1823,Store_Showcase!B2:I144,8, FALSE), TRUE)=TRUE, IF(IFERROR(VLOOKUP(E1823,Store_SRP!B2:I110,8, FALSE), TRUE)=TRUE,VLOOKUP(E1823,Store_VAM!B2:I273,8, FALSE),VLOOKUP(E1823,Store_SRP!B2:I110,8, FALSE)), VLOOKUP(E1823,Store_Showcase!B2:I144,8, FALSE))</f>
      </c>
      <c r="T1823" s="1">
        <f>VLOOKUP(G1823,Sku_Consolidated!A2:R957,18,FALSE)</f>
      </c>
      <c r="U1823" s="1" t="s">
        <v>4795</v>
      </c>
      <c r="V1823" s="1">
        <f>IF(VLOOKUP(G1823,Sku_Consolidated!A2:S957,19,FALSE)="SHOWCASE", VLOOKUP(E1823,Store_Showcase!B2:L144,11, FALSE), IF(VLOOKUP(G1823,Sku_Consolidated!A2:S957,19,FALSE)="VAM",VLOOKUP(E1823,Store_VAM!B2:L273,11, FALSE),VLOOKUP(E1823,Store_SRP!B2:L110,11, FALSE)))</f>
      </c>
      <c r="W1823" s="1">
        <f>VLOOKUP(G1823,Sku_Consolidated!A2:W957,11,FALSE)</f>
      </c>
      <c r="X1823" s="1">
        <f>VLOOKUP(G1823,Sku_Consolidated!A2:H957,8,FALSE)</f>
      </c>
      <c r="Y1823" s="1">
        <f>VLOOKUP(G1823,Sku_Consolidated!A2:I957,9,FALSE)</f>
      </c>
      <c r="Z1823" s="1" t="s">
        <v>41</v>
      </c>
      <c r="AA1823" s="1">
        <f>VLOOKUP(G1823,Sku_Consolidated!A2:E957,5,FALSE)</f>
      </c>
      <c r="AB1823" s="1">
        <f>IF(VLOOKUP(G1823,Sku_Consolidated!A2:S957,19,FALSE)="SHOWCASE", VLOOKUP(E1823,Store_Showcase!B2:N144,13, FALSE), IF(VLOOKUP(G1823,Sku_Consolidated!A2:S957,19,FALSE)="VAM",VLOOKUP(E1823,Store_VAM!B2:N273,13, FALSE),VLOOKUP(E1823,Store_SRP!B2:N110,13, FALSE)))</f>
      </c>
      <c r="AC1823" s="1">
        <f>IF(IFERROR(AB1823,TRUE)=TRUE, "-","OK")</f>
      </c>
      <c r="AD1823" s="11" t="s">
        <v>37</v>
      </c>
      <c r="AE1823" s="11" t="s">
        <v>37</v>
      </c>
      <c r="AF1823" s="1">
        <f>IF(IFERROR(VLOOKUP(E1823,Store_Showcase!B2:H144,{5}, FALSE), TRUE)=TRUE, IF(IFERROR(VLOOKUP(E1823,Store_SRP!B2:H110,{5}, FALSE), TRUE)=TRUE,VLOOKUP(E1823,Store_VAM!B2:H273,{5}, FALSE),VLOOKUP(E1823,Store_SRP!B2:H110,{5}, FALSE)), VLOOKUP(E1823,Store_Showcase!B2:H144,{5}, FALSE))</f>
      </c>
      <c r="AG1823" s="1">
        <f>IF(IFERROR(VLOOKUP(E1823,Store_Showcase!B2:H144,{6}, FALSE), TRUE)=TRUE, IF(IFERROR(VLOOKUP(E1823,Store_SRP!B2:H110,{6}, FALSE), TRUE)=TRUE,VLOOKUP(E1823,Store_VAM!B2:H273,{6}, FALSE),VLOOKUP(E1823,Store_SRP!B2:H110,{6}, FALSE)), VLOOKUP(E1823,Store_Showcase!B2:H144,{6}, FALSE))</f>
      </c>
      <c r="AH1823" s="1">
        <f>VLOOKUP(G1823,Sku_Consolidated!A2:R957,18,FALSE)</f>
      </c>
      <c r="AI1823" s="1">
        <f>VLOOKUP(G1823,Sku_Consolidated!A2:S957,19,FALSE)</f>
      </c>
      <c r="AJ1823" s="1">
        <f>VLOOKUP(G1823,Sku_Consolidated!A2:T957,20,FALSE)</f>
      </c>
    </row>
    <row r="1824" spans="1:36" x14ac:dyDescent="0.25">
      <c r="A1824" s="1">
        <v>2024</v>
      </c>
      <c r="B1824" s="1" t="s">
        <v>31</v>
      </c>
      <c r="C1824" s="1" t="s">
        <v>32</v>
      </c>
      <c r="D1824" s="1" t="s">
        <v>33</v>
      </c>
      <c r="E1824" s="9" t="s">
        <v>4509</v>
      </c>
      <c r="F1824" s="1">
        <f>IF(VLOOKUP(G1824,Sku_Consolidated!A2:S957,{19},FALSE)="SHOWCASE", VLOOKUP(E1824,Store_Showcase!B2:C144,{2}, FALSE), IF(VLOOKUP(G1824,Sku_Consolidated!A2:S957,{19},FALSE)="VAM",VLOOKUP(E1824,Store_VAM!B2:C273,{2}, FALSE),VLOOKUP(E1824,Store_SRP!B2:C110,{2}, FALSE)))</f>
      </c>
      <c r="G1824" s="1">
        <v>14275</v>
      </c>
      <c r="H1824" s="1" t="s">
        <v>1454</v>
      </c>
      <c r="I1824" s="10" t="s">
        <v>863</v>
      </c>
      <c r="J1824" s="1">
        <f>VLOOKUP(G1824,Sku_Consolidated!A2:C957, 3, FALSE)</f>
      </c>
      <c r="K1824" s="10">
        <f>IF(J1824="PACK", I1824, 0)</f>
      </c>
      <c r="L1824" s="10">
        <f>IF(J1824="KG", I1824, I1824 * VLOOKUP(G1824,Sku_Consolidated!A2:U957,21,FALSE))</f>
      </c>
      <c r="M1824" s="10" t="s">
        <v>37</v>
      </c>
      <c r="N1824" s="11" t="s">
        <v>4796</v>
      </c>
      <c r="O1824" s="10" t="s">
        <v>4797</v>
      </c>
      <c r="P1824" s="10">
        <f>N1824 - O1824</f>
      </c>
      <c r="Q1824" s="1">
        <f>VLOOKUP(G1824,Sku_Consolidated!A2:G957,7, FALSE)</f>
      </c>
      <c r="R1824" s="1">
        <f>IF(IFERROR(VLOOKUP(E1824,Store_Showcase!B2:H144,7, FALSE), TRUE)=TRUE, IF(IFERROR(VLOOKUP(E1824,Store_SRP!B2:H110,7, FALSE), TRUE)=TRUE,VLOOKUP(E1824,Store_VAM!B2:H273,7, FALSE),VLOOKUP(E1824,Store_SRP!B2:H110,7, FALSE)), VLOOKUP(E1824,Store_Showcase!B2:H144,7, FALSE))</f>
      </c>
      <c r="S1824" s="1">
        <f>IF(IFERROR(VLOOKUP(E1824,Store_Showcase!B2:I144,8, FALSE), TRUE)=TRUE, IF(IFERROR(VLOOKUP(E1824,Store_SRP!B2:I110,8, FALSE), TRUE)=TRUE,VLOOKUP(E1824,Store_VAM!B2:I273,8, FALSE),VLOOKUP(E1824,Store_SRP!B2:I110,8, FALSE)), VLOOKUP(E1824,Store_Showcase!B2:I144,8, FALSE))</f>
      </c>
      <c r="T1824" s="1">
        <f>VLOOKUP(G1824,Sku_Consolidated!A2:R957,18,FALSE)</f>
      </c>
      <c r="U1824" s="1" t="s">
        <v>4795</v>
      </c>
      <c r="V1824" s="1">
        <f>IF(VLOOKUP(G1824,Sku_Consolidated!A2:S957,19,FALSE)="SHOWCASE", VLOOKUP(E1824,Store_Showcase!B2:L144,11, FALSE), IF(VLOOKUP(G1824,Sku_Consolidated!A2:S957,19,FALSE)="VAM",VLOOKUP(E1824,Store_VAM!B2:L273,11, FALSE),VLOOKUP(E1824,Store_SRP!B2:L110,11, FALSE)))</f>
      </c>
      <c r="W1824" s="1">
        <f>VLOOKUP(G1824,Sku_Consolidated!A2:W957,11,FALSE)</f>
      </c>
      <c r="X1824" s="1">
        <f>VLOOKUP(G1824,Sku_Consolidated!A2:H957,8,FALSE)</f>
      </c>
      <c r="Y1824" s="1">
        <f>VLOOKUP(G1824,Sku_Consolidated!A2:I957,9,FALSE)</f>
      </c>
      <c r="Z1824" s="1" t="s">
        <v>41</v>
      </c>
      <c r="AA1824" s="1">
        <f>VLOOKUP(G1824,Sku_Consolidated!A2:E957,5,FALSE)</f>
      </c>
      <c r="AB1824" s="1">
        <f>IF(VLOOKUP(G1824,Sku_Consolidated!A2:S957,19,FALSE)="SHOWCASE", VLOOKUP(E1824,Store_Showcase!B2:N144,13, FALSE), IF(VLOOKUP(G1824,Sku_Consolidated!A2:S957,19,FALSE)="VAM",VLOOKUP(E1824,Store_VAM!B2:N273,13, FALSE),VLOOKUP(E1824,Store_SRP!B2:N110,13, FALSE)))</f>
      </c>
      <c r="AC1824" s="1">
        <f>IF(IFERROR(AB1824,TRUE)=TRUE, "-","OK")</f>
      </c>
      <c r="AD1824" s="11" t="s">
        <v>37</v>
      </c>
      <c r="AE1824" s="11" t="s">
        <v>37</v>
      </c>
      <c r="AF1824" s="1">
        <f>IF(IFERROR(VLOOKUP(E1824,Store_Showcase!B2:H144,{5}, FALSE), TRUE)=TRUE, IF(IFERROR(VLOOKUP(E1824,Store_SRP!B2:H110,{5}, FALSE), TRUE)=TRUE,VLOOKUP(E1824,Store_VAM!B2:H273,{5}, FALSE),VLOOKUP(E1824,Store_SRP!B2:H110,{5}, FALSE)), VLOOKUP(E1824,Store_Showcase!B2:H144,{5}, FALSE))</f>
      </c>
      <c r="AG1824" s="1">
        <f>IF(IFERROR(VLOOKUP(E1824,Store_Showcase!B2:H144,{6}, FALSE), TRUE)=TRUE, IF(IFERROR(VLOOKUP(E1824,Store_SRP!B2:H110,{6}, FALSE), TRUE)=TRUE,VLOOKUP(E1824,Store_VAM!B2:H273,{6}, FALSE),VLOOKUP(E1824,Store_SRP!B2:H110,{6}, FALSE)), VLOOKUP(E1824,Store_Showcase!B2:H144,{6}, FALSE))</f>
      </c>
      <c r="AH1824" s="1">
        <f>VLOOKUP(G1824,Sku_Consolidated!A2:R957,18,FALSE)</f>
      </c>
      <c r="AI1824" s="1">
        <f>VLOOKUP(G1824,Sku_Consolidated!A2:S957,19,FALSE)</f>
      </c>
      <c r="AJ1824" s="1">
        <f>VLOOKUP(G1824,Sku_Consolidated!A2:T957,20,FALSE)</f>
      </c>
    </row>
    <row r="1825" spans="1:36" x14ac:dyDescent="0.25">
      <c r="A1825" s="1">
        <v>2024</v>
      </c>
      <c r="B1825" s="1" t="s">
        <v>31</v>
      </c>
      <c r="C1825" s="1" t="s">
        <v>32</v>
      </c>
      <c r="D1825" s="1" t="s">
        <v>33</v>
      </c>
      <c r="E1825" s="9" t="s">
        <v>4509</v>
      </c>
      <c r="F1825" s="1">
        <f>IF(VLOOKUP(G1825,Sku_Consolidated!A2:S957,{19},FALSE)="SHOWCASE", VLOOKUP(E1825,Store_Showcase!B2:C144,{2}, FALSE), IF(VLOOKUP(G1825,Sku_Consolidated!A2:S957,{19},FALSE)="VAM",VLOOKUP(E1825,Store_VAM!B2:C273,{2}, FALSE),VLOOKUP(E1825,Store_SRP!B2:C110,{2}, FALSE)))</f>
      </c>
      <c r="G1825" s="1">
        <v>14280</v>
      </c>
      <c r="H1825" s="1" t="s">
        <v>1458</v>
      </c>
      <c r="I1825" s="10" t="s">
        <v>4798</v>
      </c>
      <c r="J1825" s="1">
        <f>VLOOKUP(G1825,Sku_Consolidated!A2:C957, 3, FALSE)</f>
      </c>
      <c r="K1825" s="10">
        <f>IF(J1825="PACK", I1825, 0)</f>
      </c>
      <c r="L1825" s="10">
        <f>IF(J1825="KG", I1825, I1825 * VLOOKUP(G1825,Sku_Consolidated!A2:U957,21,FALSE))</f>
      </c>
      <c r="M1825" s="10" t="s">
        <v>37</v>
      </c>
      <c r="N1825" s="11" t="s">
        <v>4799</v>
      </c>
      <c r="O1825" s="10" t="s">
        <v>4800</v>
      </c>
      <c r="P1825" s="10">
        <f>N1825 - O1825</f>
      </c>
      <c r="Q1825" s="1">
        <f>VLOOKUP(G1825,Sku_Consolidated!A2:G957,7, FALSE)</f>
      </c>
      <c r="R1825" s="1">
        <f>IF(IFERROR(VLOOKUP(E1825,Store_Showcase!B2:H144,7, FALSE), TRUE)=TRUE, IF(IFERROR(VLOOKUP(E1825,Store_SRP!B2:H110,7, FALSE), TRUE)=TRUE,VLOOKUP(E1825,Store_VAM!B2:H273,7, FALSE),VLOOKUP(E1825,Store_SRP!B2:H110,7, FALSE)), VLOOKUP(E1825,Store_Showcase!B2:H144,7, FALSE))</f>
      </c>
      <c r="S1825" s="1">
        <f>IF(IFERROR(VLOOKUP(E1825,Store_Showcase!B2:I144,8, FALSE), TRUE)=TRUE, IF(IFERROR(VLOOKUP(E1825,Store_SRP!B2:I110,8, FALSE), TRUE)=TRUE,VLOOKUP(E1825,Store_VAM!B2:I273,8, FALSE),VLOOKUP(E1825,Store_SRP!B2:I110,8, FALSE)), VLOOKUP(E1825,Store_Showcase!B2:I144,8, FALSE))</f>
      </c>
      <c r="T1825" s="1">
        <f>VLOOKUP(G1825,Sku_Consolidated!A2:R957,18,FALSE)</f>
      </c>
      <c r="U1825" s="1" t="s">
        <v>4795</v>
      </c>
      <c r="V1825" s="1">
        <f>IF(VLOOKUP(G1825,Sku_Consolidated!A2:S957,19,FALSE)="SHOWCASE", VLOOKUP(E1825,Store_Showcase!B2:L144,11, FALSE), IF(VLOOKUP(G1825,Sku_Consolidated!A2:S957,19,FALSE)="VAM",VLOOKUP(E1825,Store_VAM!B2:L273,11, FALSE),VLOOKUP(E1825,Store_SRP!B2:L110,11, FALSE)))</f>
      </c>
      <c r="W1825" s="1">
        <f>VLOOKUP(G1825,Sku_Consolidated!A2:W957,11,FALSE)</f>
      </c>
      <c r="X1825" s="1">
        <f>VLOOKUP(G1825,Sku_Consolidated!A2:H957,8,FALSE)</f>
      </c>
      <c r="Y1825" s="1">
        <f>VLOOKUP(G1825,Sku_Consolidated!A2:I957,9,FALSE)</f>
      </c>
      <c r="Z1825" s="1" t="s">
        <v>41</v>
      </c>
      <c r="AA1825" s="1">
        <f>VLOOKUP(G1825,Sku_Consolidated!A2:E957,5,FALSE)</f>
      </c>
      <c r="AB1825" s="1">
        <f>IF(VLOOKUP(G1825,Sku_Consolidated!A2:S957,19,FALSE)="SHOWCASE", VLOOKUP(E1825,Store_Showcase!B2:N144,13, FALSE), IF(VLOOKUP(G1825,Sku_Consolidated!A2:S957,19,FALSE)="VAM",VLOOKUP(E1825,Store_VAM!B2:N273,13, FALSE),VLOOKUP(E1825,Store_SRP!B2:N110,13, FALSE)))</f>
      </c>
      <c r="AC1825" s="1">
        <f>IF(IFERROR(AB1825,TRUE)=TRUE, "-","OK")</f>
      </c>
      <c r="AD1825" s="11" t="s">
        <v>37</v>
      </c>
      <c r="AE1825" s="11" t="s">
        <v>37</v>
      </c>
      <c r="AF1825" s="1">
        <f>IF(IFERROR(VLOOKUP(E1825,Store_Showcase!B2:H144,{5}, FALSE), TRUE)=TRUE, IF(IFERROR(VLOOKUP(E1825,Store_SRP!B2:H110,{5}, FALSE), TRUE)=TRUE,VLOOKUP(E1825,Store_VAM!B2:H273,{5}, FALSE),VLOOKUP(E1825,Store_SRP!B2:H110,{5}, FALSE)), VLOOKUP(E1825,Store_Showcase!B2:H144,{5}, FALSE))</f>
      </c>
      <c r="AG1825" s="1">
        <f>IF(IFERROR(VLOOKUP(E1825,Store_Showcase!B2:H144,{6}, FALSE), TRUE)=TRUE, IF(IFERROR(VLOOKUP(E1825,Store_SRP!B2:H110,{6}, FALSE), TRUE)=TRUE,VLOOKUP(E1825,Store_VAM!B2:H273,{6}, FALSE),VLOOKUP(E1825,Store_SRP!B2:H110,{6}, FALSE)), VLOOKUP(E1825,Store_Showcase!B2:H144,{6}, FALSE))</f>
      </c>
      <c r="AH1825" s="1">
        <f>VLOOKUP(G1825,Sku_Consolidated!A2:R957,18,FALSE)</f>
      </c>
      <c r="AI1825" s="1">
        <f>VLOOKUP(G1825,Sku_Consolidated!A2:S957,19,FALSE)</f>
      </c>
      <c r="AJ1825" s="1">
        <f>VLOOKUP(G1825,Sku_Consolidated!A2:T957,20,FALSE)</f>
      </c>
    </row>
    <row r="1826" spans="1:36" x14ac:dyDescent="0.25">
      <c r="A1826" s="1">
        <v>2024</v>
      </c>
      <c r="B1826" s="1" t="s">
        <v>31</v>
      </c>
      <c r="C1826" s="1" t="s">
        <v>32</v>
      </c>
      <c r="D1826" s="1" t="s">
        <v>33</v>
      </c>
      <c r="E1826" s="9" t="s">
        <v>2539</v>
      </c>
      <c r="F1826" s="1">
        <f>IF(VLOOKUP(G1826,Sku_Consolidated!A2:S957,{19},FALSE)="SHOWCASE", VLOOKUP(E1826,Store_Showcase!B2:C144,{2}, FALSE), IF(VLOOKUP(G1826,Sku_Consolidated!A2:S957,{19},FALSE)="VAM",VLOOKUP(E1826,Store_VAM!B2:C273,{2}, FALSE),VLOOKUP(E1826,Store_SRP!B2:C110,{2}, FALSE)))</f>
      </c>
      <c r="G1826" s="1">
        <v>14266</v>
      </c>
      <c r="H1826" s="1" t="s">
        <v>1433</v>
      </c>
      <c r="I1826" s="10" t="s">
        <v>4801</v>
      </c>
      <c r="J1826" s="1">
        <f>VLOOKUP(G1826,Sku_Consolidated!A2:C957, 3, FALSE)</f>
      </c>
      <c r="K1826" s="10">
        <f>IF(J1826="PACK", I1826, 0)</f>
      </c>
      <c r="L1826" s="10">
        <f>IF(J1826="KG", I1826, I1826 * VLOOKUP(G1826,Sku_Consolidated!A2:U957,21,FALSE))</f>
      </c>
      <c r="M1826" s="10" t="s">
        <v>37</v>
      </c>
      <c r="N1826" s="11" t="s">
        <v>4802</v>
      </c>
      <c r="O1826" s="10" t="s">
        <v>4803</v>
      </c>
      <c r="P1826" s="10">
        <f>N1826 - O1826</f>
      </c>
      <c r="Q1826" s="1">
        <f>VLOOKUP(G1826,Sku_Consolidated!A2:G957,7, FALSE)</f>
      </c>
      <c r="R1826" s="1">
        <f>IF(IFERROR(VLOOKUP(E1826,Store_Showcase!B2:H144,7, FALSE), TRUE)=TRUE, IF(IFERROR(VLOOKUP(E1826,Store_SRP!B2:H110,7, FALSE), TRUE)=TRUE,VLOOKUP(E1826,Store_VAM!B2:H273,7, FALSE),VLOOKUP(E1826,Store_SRP!B2:H110,7, FALSE)), VLOOKUP(E1826,Store_Showcase!B2:H144,7, FALSE))</f>
      </c>
      <c r="S1826" s="1">
        <f>IF(IFERROR(VLOOKUP(E1826,Store_Showcase!B2:I144,8, FALSE), TRUE)=TRUE, IF(IFERROR(VLOOKUP(E1826,Store_SRP!B2:I110,8, FALSE), TRUE)=TRUE,VLOOKUP(E1826,Store_VAM!B2:I273,8, FALSE),VLOOKUP(E1826,Store_SRP!B2:I110,8, FALSE)), VLOOKUP(E1826,Store_Showcase!B2:I144,8, FALSE))</f>
      </c>
      <c r="T1826" s="1">
        <f>VLOOKUP(G1826,Sku_Consolidated!A2:R957,18,FALSE)</f>
      </c>
      <c r="U1826" s="1" t="s">
        <v>4804</v>
      </c>
      <c r="V1826" s="1">
        <f>IF(VLOOKUP(G1826,Sku_Consolidated!A2:S957,19,FALSE)="SHOWCASE", VLOOKUP(E1826,Store_Showcase!B2:L144,11, FALSE), IF(VLOOKUP(G1826,Sku_Consolidated!A2:S957,19,FALSE)="VAM",VLOOKUP(E1826,Store_VAM!B2:L273,11, FALSE),VLOOKUP(E1826,Store_SRP!B2:L110,11, FALSE)))</f>
      </c>
      <c r="W1826" s="1">
        <f>VLOOKUP(G1826,Sku_Consolidated!A2:W957,11,FALSE)</f>
      </c>
      <c r="X1826" s="1">
        <f>VLOOKUP(G1826,Sku_Consolidated!A2:H957,8,FALSE)</f>
      </c>
      <c r="Y1826" s="1">
        <f>VLOOKUP(G1826,Sku_Consolidated!A2:I957,9,FALSE)</f>
      </c>
      <c r="Z1826" s="1" t="s">
        <v>41</v>
      </c>
      <c r="AA1826" s="1">
        <f>VLOOKUP(G1826,Sku_Consolidated!A2:E957,5,FALSE)</f>
      </c>
      <c r="AB1826" s="1">
        <f>IF(VLOOKUP(G1826,Sku_Consolidated!A2:S957,19,FALSE)="SHOWCASE", VLOOKUP(E1826,Store_Showcase!B2:N144,13, FALSE), IF(VLOOKUP(G1826,Sku_Consolidated!A2:S957,19,FALSE)="VAM",VLOOKUP(E1826,Store_VAM!B2:N273,13, FALSE),VLOOKUP(E1826,Store_SRP!B2:N110,13, FALSE)))</f>
      </c>
      <c r="AC1826" s="1">
        <f>IF(IFERROR(AB1826,TRUE)=TRUE, "-","OK")</f>
      </c>
      <c r="AD1826" s="11" t="s">
        <v>37</v>
      </c>
      <c r="AE1826" s="11" t="s">
        <v>37</v>
      </c>
      <c r="AF1826" s="1">
        <f>IF(IFERROR(VLOOKUP(E1826,Store_Showcase!B2:H144,{5}, FALSE), TRUE)=TRUE, IF(IFERROR(VLOOKUP(E1826,Store_SRP!B2:H110,{5}, FALSE), TRUE)=TRUE,VLOOKUP(E1826,Store_VAM!B2:H273,{5}, FALSE),VLOOKUP(E1826,Store_SRP!B2:H110,{5}, FALSE)), VLOOKUP(E1826,Store_Showcase!B2:H144,{5}, FALSE))</f>
      </c>
      <c r="AG1826" s="1">
        <f>IF(IFERROR(VLOOKUP(E1826,Store_Showcase!B2:H144,{6}, FALSE), TRUE)=TRUE, IF(IFERROR(VLOOKUP(E1826,Store_SRP!B2:H110,{6}, FALSE), TRUE)=TRUE,VLOOKUP(E1826,Store_VAM!B2:H273,{6}, FALSE),VLOOKUP(E1826,Store_SRP!B2:H110,{6}, FALSE)), VLOOKUP(E1826,Store_Showcase!B2:H144,{6}, FALSE))</f>
      </c>
      <c r="AH1826" s="1">
        <f>VLOOKUP(G1826,Sku_Consolidated!A2:R957,18,FALSE)</f>
      </c>
      <c r="AI1826" s="1">
        <f>VLOOKUP(G1826,Sku_Consolidated!A2:S957,19,FALSE)</f>
      </c>
      <c r="AJ1826" s="1">
        <f>VLOOKUP(G1826,Sku_Consolidated!A2:T957,20,FALSE)</f>
      </c>
    </row>
    <row r="1827" spans="1:36" x14ac:dyDescent="0.25">
      <c r="A1827" s="1">
        <v>2024</v>
      </c>
      <c r="B1827" s="1" t="s">
        <v>31</v>
      </c>
      <c r="C1827" s="1" t="s">
        <v>32</v>
      </c>
      <c r="D1827" s="1" t="s">
        <v>33</v>
      </c>
      <c r="E1827" s="9" t="s">
        <v>2539</v>
      </c>
      <c r="F1827" s="1">
        <f>IF(VLOOKUP(G1827,Sku_Consolidated!A2:S957,{19},FALSE)="SHOWCASE", VLOOKUP(E1827,Store_Showcase!B2:C144,{2}, FALSE), IF(VLOOKUP(G1827,Sku_Consolidated!A2:S957,{19},FALSE)="VAM",VLOOKUP(E1827,Store_VAM!B2:C273,{2}, FALSE),VLOOKUP(E1827,Store_SRP!B2:C110,{2}, FALSE)))</f>
      </c>
      <c r="G1827" s="1">
        <v>14267</v>
      </c>
      <c r="H1827" s="1" t="s">
        <v>1438</v>
      </c>
      <c r="I1827" s="10" t="s">
        <v>4805</v>
      </c>
      <c r="J1827" s="1">
        <f>VLOOKUP(G1827,Sku_Consolidated!A2:C957, 3, FALSE)</f>
      </c>
      <c r="K1827" s="10">
        <f>IF(J1827="PACK", I1827, 0)</f>
      </c>
      <c r="L1827" s="10">
        <f>IF(J1827="KG", I1827, I1827 * VLOOKUP(G1827,Sku_Consolidated!A2:U957,21,FALSE))</f>
      </c>
      <c r="M1827" s="10" t="s">
        <v>37</v>
      </c>
      <c r="N1827" s="11" t="s">
        <v>4806</v>
      </c>
      <c r="O1827" s="10" t="s">
        <v>4807</v>
      </c>
      <c r="P1827" s="10">
        <f>N1827 - O1827</f>
      </c>
      <c r="Q1827" s="1">
        <f>VLOOKUP(G1827,Sku_Consolidated!A2:G957,7, FALSE)</f>
      </c>
      <c r="R1827" s="1">
        <f>IF(IFERROR(VLOOKUP(E1827,Store_Showcase!B2:H144,7, FALSE), TRUE)=TRUE, IF(IFERROR(VLOOKUP(E1827,Store_SRP!B2:H110,7, FALSE), TRUE)=TRUE,VLOOKUP(E1827,Store_VAM!B2:H273,7, FALSE),VLOOKUP(E1827,Store_SRP!B2:H110,7, FALSE)), VLOOKUP(E1827,Store_Showcase!B2:H144,7, FALSE))</f>
      </c>
      <c r="S1827" s="1">
        <f>IF(IFERROR(VLOOKUP(E1827,Store_Showcase!B2:I144,8, FALSE), TRUE)=TRUE, IF(IFERROR(VLOOKUP(E1827,Store_SRP!B2:I110,8, FALSE), TRUE)=TRUE,VLOOKUP(E1827,Store_VAM!B2:I273,8, FALSE),VLOOKUP(E1827,Store_SRP!B2:I110,8, FALSE)), VLOOKUP(E1827,Store_Showcase!B2:I144,8, FALSE))</f>
      </c>
      <c r="T1827" s="1">
        <f>VLOOKUP(G1827,Sku_Consolidated!A2:R957,18,FALSE)</f>
      </c>
      <c r="U1827" s="1" t="s">
        <v>4804</v>
      </c>
      <c r="V1827" s="1">
        <f>IF(VLOOKUP(G1827,Sku_Consolidated!A2:S957,19,FALSE)="SHOWCASE", VLOOKUP(E1827,Store_Showcase!B2:L144,11, FALSE), IF(VLOOKUP(G1827,Sku_Consolidated!A2:S957,19,FALSE)="VAM",VLOOKUP(E1827,Store_VAM!B2:L273,11, FALSE),VLOOKUP(E1827,Store_SRP!B2:L110,11, FALSE)))</f>
      </c>
      <c r="W1827" s="1">
        <f>VLOOKUP(G1827,Sku_Consolidated!A2:W957,11,FALSE)</f>
      </c>
      <c r="X1827" s="1">
        <f>VLOOKUP(G1827,Sku_Consolidated!A2:H957,8,FALSE)</f>
      </c>
      <c r="Y1827" s="1">
        <f>VLOOKUP(G1827,Sku_Consolidated!A2:I957,9,FALSE)</f>
      </c>
      <c r="Z1827" s="1" t="s">
        <v>41</v>
      </c>
      <c r="AA1827" s="1">
        <f>VLOOKUP(G1827,Sku_Consolidated!A2:E957,5,FALSE)</f>
      </c>
      <c r="AB1827" s="1">
        <f>IF(VLOOKUP(G1827,Sku_Consolidated!A2:S957,19,FALSE)="SHOWCASE", VLOOKUP(E1827,Store_Showcase!B2:N144,13, FALSE), IF(VLOOKUP(G1827,Sku_Consolidated!A2:S957,19,FALSE)="VAM",VLOOKUP(E1827,Store_VAM!B2:N273,13, FALSE),VLOOKUP(E1827,Store_SRP!B2:N110,13, FALSE)))</f>
      </c>
      <c r="AC1827" s="1">
        <f>IF(IFERROR(AB1827,TRUE)=TRUE, "-","OK")</f>
      </c>
      <c r="AD1827" s="11" t="s">
        <v>37</v>
      </c>
      <c r="AE1827" s="11" t="s">
        <v>37</v>
      </c>
      <c r="AF1827" s="1">
        <f>IF(IFERROR(VLOOKUP(E1827,Store_Showcase!B2:H144,{5}, FALSE), TRUE)=TRUE, IF(IFERROR(VLOOKUP(E1827,Store_SRP!B2:H110,{5}, FALSE), TRUE)=TRUE,VLOOKUP(E1827,Store_VAM!B2:H273,{5}, FALSE),VLOOKUP(E1827,Store_SRP!B2:H110,{5}, FALSE)), VLOOKUP(E1827,Store_Showcase!B2:H144,{5}, FALSE))</f>
      </c>
      <c r="AG1827" s="1">
        <f>IF(IFERROR(VLOOKUP(E1827,Store_Showcase!B2:H144,{6}, FALSE), TRUE)=TRUE, IF(IFERROR(VLOOKUP(E1827,Store_SRP!B2:H110,{6}, FALSE), TRUE)=TRUE,VLOOKUP(E1827,Store_VAM!B2:H273,{6}, FALSE),VLOOKUP(E1827,Store_SRP!B2:H110,{6}, FALSE)), VLOOKUP(E1827,Store_Showcase!B2:H144,{6}, FALSE))</f>
      </c>
      <c r="AH1827" s="1">
        <f>VLOOKUP(G1827,Sku_Consolidated!A2:R957,18,FALSE)</f>
      </c>
      <c r="AI1827" s="1">
        <f>VLOOKUP(G1827,Sku_Consolidated!A2:S957,19,FALSE)</f>
      </c>
      <c r="AJ1827" s="1">
        <f>VLOOKUP(G1827,Sku_Consolidated!A2:T957,20,FALSE)</f>
      </c>
    </row>
    <row r="1828" spans="1:36" x14ac:dyDescent="0.25">
      <c r="A1828" s="1">
        <v>2024</v>
      </c>
      <c r="B1828" s="1" t="s">
        <v>31</v>
      </c>
      <c r="C1828" s="1" t="s">
        <v>32</v>
      </c>
      <c r="D1828" s="1" t="s">
        <v>33</v>
      </c>
      <c r="E1828" s="9" t="s">
        <v>2539</v>
      </c>
      <c r="F1828" s="1">
        <f>IF(VLOOKUP(G1828,Sku_Consolidated!A2:S957,{19},FALSE)="SHOWCASE", VLOOKUP(E1828,Store_Showcase!B2:C144,{2}, FALSE), IF(VLOOKUP(G1828,Sku_Consolidated!A2:S957,{19},FALSE)="VAM",VLOOKUP(E1828,Store_VAM!B2:C273,{2}, FALSE),VLOOKUP(E1828,Store_SRP!B2:C110,{2}, FALSE)))</f>
      </c>
      <c r="G1828" s="1">
        <v>14268</v>
      </c>
      <c r="H1828" s="1" t="s">
        <v>1442</v>
      </c>
      <c r="I1828" s="10" t="s">
        <v>1078</v>
      </c>
      <c r="J1828" s="1">
        <f>VLOOKUP(G1828,Sku_Consolidated!A2:C957, 3, FALSE)</f>
      </c>
      <c r="K1828" s="10">
        <f>IF(J1828="PACK", I1828, 0)</f>
      </c>
      <c r="L1828" s="10">
        <f>IF(J1828="KG", I1828, I1828 * VLOOKUP(G1828,Sku_Consolidated!A2:U957,21,FALSE))</f>
      </c>
      <c r="M1828" s="10" t="s">
        <v>37</v>
      </c>
      <c r="N1828" s="11" t="s">
        <v>4808</v>
      </c>
      <c r="O1828" s="10" t="s">
        <v>4809</v>
      </c>
      <c r="P1828" s="10">
        <f>N1828 - O1828</f>
      </c>
      <c r="Q1828" s="1">
        <f>VLOOKUP(G1828,Sku_Consolidated!A2:G957,7, FALSE)</f>
      </c>
      <c r="R1828" s="1">
        <f>IF(IFERROR(VLOOKUP(E1828,Store_Showcase!B2:H144,7, FALSE), TRUE)=TRUE, IF(IFERROR(VLOOKUP(E1828,Store_SRP!B2:H110,7, FALSE), TRUE)=TRUE,VLOOKUP(E1828,Store_VAM!B2:H273,7, FALSE),VLOOKUP(E1828,Store_SRP!B2:H110,7, FALSE)), VLOOKUP(E1828,Store_Showcase!B2:H144,7, FALSE))</f>
      </c>
      <c r="S1828" s="1">
        <f>IF(IFERROR(VLOOKUP(E1828,Store_Showcase!B2:I144,8, FALSE), TRUE)=TRUE, IF(IFERROR(VLOOKUP(E1828,Store_SRP!B2:I110,8, FALSE), TRUE)=TRUE,VLOOKUP(E1828,Store_VAM!B2:I273,8, FALSE),VLOOKUP(E1828,Store_SRP!B2:I110,8, FALSE)), VLOOKUP(E1828,Store_Showcase!B2:I144,8, FALSE))</f>
      </c>
      <c r="T1828" s="1">
        <f>VLOOKUP(G1828,Sku_Consolidated!A2:R957,18,FALSE)</f>
      </c>
      <c r="U1828" s="1" t="s">
        <v>4804</v>
      </c>
      <c r="V1828" s="1">
        <f>IF(VLOOKUP(G1828,Sku_Consolidated!A2:S957,19,FALSE)="SHOWCASE", VLOOKUP(E1828,Store_Showcase!B2:L144,11, FALSE), IF(VLOOKUP(G1828,Sku_Consolidated!A2:S957,19,FALSE)="VAM",VLOOKUP(E1828,Store_VAM!B2:L273,11, FALSE),VLOOKUP(E1828,Store_SRP!B2:L110,11, FALSE)))</f>
      </c>
      <c r="W1828" s="1">
        <f>VLOOKUP(G1828,Sku_Consolidated!A2:W957,11,FALSE)</f>
      </c>
      <c r="X1828" s="1">
        <f>VLOOKUP(G1828,Sku_Consolidated!A2:H957,8,FALSE)</f>
      </c>
      <c r="Y1828" s="1">
        <f>VLOOKUP(G1828,Sku_Consolidated!A2:I957,9,FALSE)</f>
      </c>
      <c r="Z1828" s="1" t="s">
        <v>41</v>
      </c>
      <c r="AA1828" s="1">
        <f>VLOOKUP(G1828,Sku_Consolidated!A2:E957,5,FALSE)</f>
      </c>
      <c r="AB1828" s="1">
        <f>IF(VLOOKUP(G1828,Sku_Consolidated!A2:S957,19,FALSE)="SHOWCASE", VLOOKUP(E1828,Store_Showcase!B2:N144,13, FALSE), IF(VLOOKUP(G1828,Sku_Consolidated!A2:S957,19,FALSE)="VAM",VLOOKUP(E1828,Store_VAM!B2:N273,13, FALSE),VLOOKUP(E1828,Store_SRP!B2:N110,13, FALSE)))</f>
      </c>
      <c r="AC1828" s="1">
        <f>IF(IFERROR(AB1828,TRUE)=TRUE, "-","OK")</f>
      </c>
      <c r="AD1828" s="11" t="s">
        <v>37</v>
      </c>
      <c r="AE1828" s="11" t="s">
        <v>37</v>
      </c>
      <c r="AF1828" s="1">
        <f>IF(IFERROR(VLOOKUP(E1828,Store_Showcase!B2:H144,{5}, FALSE), TRUE)=TRUE, IF(IFERROR(VLOOKUP(E1828,Store_SRP!B2:H110,{5}, FALSE), TRUE)=TRUE,VLOOKUP(E1828,Store_VAM!B2:H273,{5}, FALSE),VLOOKUP(E1828,Store_SRP!B2:H110,{5}, FALSE)), VLOOKUP(E1828,Store_Showcase!B2:H144,{5}, FALSE))</f>
      </c>
      <c r="AG1828" s="1">
        <f>IF(IFERROR(VLOOKUP(E1828,Store_Showcase!B2:H144,{6}, FALSE), TRUE)=TRUE, IF(IFERROR(VLOOKUP(E1828,Store_SRP!B2:H110,{6}, FALSE), TRUE)=TRUE,VLOOKUP(E1828,Store_VAM!B2:H273,{6}, FALSE),VLOOKUP(E1828,Store_SRP!B2:H110,{6}, FALSE)), VLOOKUP(E1828,Store_Showcase!B2:H144,{6}, FALSE))</f>
      </c>
      <c r="AH1828" s="1">
        <f>VLOOKUP(G1828,Sku_Consolidated!A2:R957,18,FALSE)</f>
      </c>
      <c r="AI1828" s="1">
        <f>VLOOKUP(G1828,Sku_Consolidated!A2:S957,19,FALSE)</f>
      </c>
      <c r="AJ1828" s="1">
        <f>VLOOKUP(G1828,Sku_Consolidated!A2:T957,20,FALSE)</f>
      </c>
    </row>
    <row r="1829" spans="1:36" x14ac:dyDescent="0.25">
      <c r="A1829" s="1">
        <v>2024</v>
      </c>
      <c r="B1829" s="1" t="s">
        <v>31</v>
      </c>
      <c r="C1829" s="1" t="s">
        <v>32</v>
      </c>
      <c r="D1829" s="1" t="s">
        <v>33</v>
      </c>
      <c r="E1829" s="9" t="s">
        <v>2539</v>
      </c>
      <c r="F1829" s="1">
        <f>IF(VLOOKUP(G1829,Sku_Consolidated!A2:S957,{19},FALSE)="SHOWCASE", VLOOKUP(E1829,Store_Showcase!B2:C144,{2}, FALSE), IF(VLOOKUP(G1829,Sku_Consolidated!A2:S957,{19},FALSE)="VAM",VLOOKUP(E1829,Store_VAM!B2:C273,{2}, FALSE),VLOOKUP(E1829,Store_SRP!B2:C110,{2}, FALSE)))</f>
      </c>
      <c r="G1829" s="1">
        <v>14269</v>
      </c>
      <c r="H1829" s="1" t="s">
        <v>1446</v>
      </c>
      <c r="I1829" s="10" t="s">
        <v>819</v>
      </c>
      <c r="J1829" s="1">
        <f>VLOOKUP(G1829,Sku_Consolidated!A2:C957, 3, FALSE)</f>
      </c>
      <c r="K1829" s="10">
        <f>IF(J1829="PACK", I1829, 0)</f>
      </c>
      <c r="L1829" s="10">
        <f>IF(J1829="KG", I1829, I1829 * VLOOKUP(G1829,Sku_Consolidated!A2:U957,21,FALSE))</f>
      </c>
      <c r="M1829" s="10" t="s">
        <v>37</v>
      </c>
      <c r="N1829" s="11" t="s">
        <v>4810</v>
      </c>
      <c r="O1829" s="10" t="s">
        <v>4811</v>
      </c>
      <c r="P1829" s="10">
        <f>N1829 - O1829</f>
      </c>
      <c r="Q1829" s="1">
        <f>VLOOKUP(G1829,Sku_Consolidated!A2:G957,7, FALSE)</f>
      </c>
      <c r="R1829" s="1">
        <f>IF(IFERROR(VLOOKUP(E1829,Store_Showcase!B2:H144,7, FALSE), TRUE)=TRUE, IF(IFERROR(VLOOKUP(E1829,Store_SRP!B2:H110,7, FALSE), TRUE)=TRUE,VLOOKUP(E1829,Store_VAM!B2:H273,7, FALSE),VLOOKUP(E1829,Store_SRP!B2:H110,7, FALSE)), VLOOKUP(E1829,Store_Showcase!B2:H144,7, FALSE))</f>
      </c>
      <c r="S1829" s="1">
        <f>IF(IFERROR(VLOOKUP(E1829,Store_Showcase!B2:I144,8, FALSE), TRUE)=TRUE, IF(IFERROR(VLOOKUP(E1829,Store_SRP!B2:I110,8, FALSE), TRUE)=TRUE,VLOOKUP(E1829,Store_VAM!B2:I273,8, FALSE),VLOOKUP(E1829,Store_SRP!B2:I110,8, FALSE)), VLOOKUP(E1829,Store_Showcase!B2:I144,8, FALSE))</f>
      </c>
      <c r="T1829" s="1">
        <f>VLOOKUP(G1829,Sku_Consolidated!A2:R957,18,FALSE)</f>
      </c>
      <c r="U1829" s="1" t="s">
        <v>4804</v>
      </c>
      <c r="V1829" s="1">
        <f>IF(VLOOKUP(G1829,Sku_Consolidated!A2:S957,19,FALSE)="SHOWCASE", VLOOKUP(E1829,Store_Showcase!B2:L144,11, FALSE), IF(VLOOKUP(G1829,Sku_Consolidated!A2:S957,19,FALSE)="VAM",VLOOKUP(E1829,Store_VAM!B2:L273,11, FALSE),VLOOKUP(E1829,Store_SRP!B2:L110,11, FALSE)))</f>
      </c>
      <c r="W1829" s="1">
        <f>VLOOKUP(G1829,Sku_Consolidated!A2:W957,11,FALSE)</f>
      </c>
      <c r="X1829" s="1">
        <f>VLOOKUP(G1829,Sku_Consolidated!A2:H957,8,FALSE)</f>
      </c>
      <c r="Y1829" s="1">
        <f>VLOOKUP(G1829,Sku_Consolidated!A2:I957,9,FALSE)</f>
      </c>
      <c r="Z1829" s="1" t="s">
        <v>41</v>
      </c>
      <c r="AA1829" s="1">
        <f>VLOOKUP(G1829,Sku_Consolidated!A2:E957,5,FALSE)</f>
      </c>
      <c r="AB1829" s="1">
        <f>IF(VLOOKUP(G1829,Sku_Consolidated!A2:S957,19,FALSE)="SHOWCASE", VLOOKUP(E1829,Store_Showcase!B2:N144,13, FALSE), IF(VLOOKUP(G1829,Sku_Consolidated!A2:S957,19,FALSE)="VAM",VLOOKUP(E1829,Store_VAM!B2:N273,13, FALSE),VLOOKUP(E1829,Store_SRP!B2:N110,13, FALSE)))</f>
      </c>
      <c r="AC1829" s="1">
        <f>IF(IFERROR(AB1829,TRUE)=TRUE, "-","OK")</f>
      </c>
      <c r="AD1829" s="11" t="s">
        <v>37</v>
      </c>
      <c r="AE1829" s="11" t="s">
        <v>37</v>
      </c>
      <c r="AF1829" s="1">
        <f>IF(IFERROR(VLOOKUP(E1829,Store_Showcase!B2:H144,{5}, FALSE), TRUE)=TRUE, IF(IFERROR(VLOOKUP(E1829,Store_SRP!B2:H110,{5}, FALSE), TRUE)=TRUE,VLOOKUP(E1829,Store_VAM!B2:H273,{5}, FALSE),VLOOKUP(E1829,Store_SRP!B2:H110,{5}, FALSE)), VLOOKUP(E1829,Store_Showcase!B2:H144,{5}, FALSE))</f>
      </c>
      <c r="AG1829" s="1">
        <f>IF(IFERROR(VLOOKUP(E1829,Store_Showcase!B2:H144,{6}, FALSE), TRUE)=TRUE, IF(IFERROR(VLOOKUP(E1829,Store_SRP!B2:H110,{6}, FALSE), TRUE)=TRUE,VLOOKUP(E1829,Store_VAM!B2:H273,{6}, FALSE),VLOOKUP(E1829,Store_SRP!B2:H110,{6}, FALSE)), VLOOKUP(E1829,Store_Showcase!B2:H144,{6}, FALSE))</f>
      </c>
      <c r="AH1829" s="1">
        <f>VLOOKUP(G1829,Sku_Consolidated!A2:R957,18,FALSE)</f>
      </c>
      <c r="AI1829" s="1">
        <f>VLOOKUP(G1829,Sku_Consolidated!A2:S957,19,FALSE)</f>
      </c>
      <c r="AJ1829" s="1">
        <f>VLOOKUP(G1829,Sku_Consolidated!A2:T957,20,FALSE)</f>
      </c>
    </row>
    <row r="1830" spans="1:36" x14ac:dyDescent="0.25">
      <c r="A1830" s="1">
        <v>2024</v>
      </c>
      <c r="B1830" s="1" t="s">
        <v>31</v>
      </c>
      <c r="C1830" s="1" t="s">
        <v>32</v>
      </c>
      <c r="D1830" s="1" t="s">
        <v>33</v>
      </c>
      <c r="E1830" s="9" t="s">
        <v>2539</v>
      </c>
      <c r="F1830" s="1">
        <f>IF(VLOOKUP(G1830,Sku_Consolidated!A2:S957,{19},FALSE)="SHOWCASE", VLOOKUP(E1830,Store_Showcase!B2:C144,{2}, FALSE), IF(VLOOKUP(G1830,Sku_Consolidated!A2:S957,{19},FALSE)="VAM",VLOOKUP(E1830,Store_VAM!B2:C273,{2}, FALSE),VLOOKUP(E1830,Store_SRP!B2:C110,{2}, FALSE)))</f>
      </c>
      <c r="G1830" s="1">
        <v>14270</v>
      </c>
      <c r="H1830" s="1" t="s">
        <v>1450</v>
      </c>
      <c r="I1830" s="10" t="s">
        <v>4812</v>
      </c>
      <c r="J1830" s="1">
        <f>VLOOKUP(G1830,Sku_Consolidated!A2:C957, 3, FALSE)</f>
      </c>
      <c r="K1830" s="10">
        <f>IF(J1830="PACK", I1830, 0)</f>
      </c>
      <c r="L1830" s="10">
        <f>IF(J1830="KG", I1830, I1830 * VLOOKUP(G1830,Sku_Consolidated!A2:U957,21,FALSE))</f>
      </c>
      <c r="M1830" s="10" t="s">
        <v>37</v>
      </c>
      <c r="N1830" s="11" t="s">
        <v>4813</v>
      </c>
      <c r="O1830" s="10" t="s">
        <v>4814</v>
      </c>
      <c r="P1830" s="10">
        <f>N1830 - O1830</f>
      </c>
      <c r="Q1830" s="1">
        <f>VLOOKUP(G1830,Sku_Consolidated!A2:G957,7, FALSE)</f>
      </c>
      <c r="R1830" s="1">
        <f>IF(IFERROR(VLOOKUP(E1830,Store_Showcase!B2:H144,7, FALSE), TRUE)=TRUE, IF(IFERROR(VLOOKUP(E1830,Store_SRP!B2:H110,7, FALSE), TRUE)=TRUE,VLOOKUP(E1830,Store_VAM!B2:H273,7, FALSE),VLOOKUP(E1830,Store_SRP!B2:H110,7, FALSE)), VLOOKUP(E1830,Store_Showcase!B2:H144,7, FALSE))</f>
      </c>
      <c r="S1830" s="1">
        <f>IF(IFERROR(VLOOKUP(E1830,Store_Showcase!B2:I144,8, FALSE), TRUE)=TRUE, IF(IFERROR(VLOOKUP(E1830,Store_SRP!B2:I110,8, FALSE), TRUE)=TRUE,VLOOKUP(E1830,Store_VAM!B2:I273,8, FALSE),VLOOKUP(E1830,Store_SRP!B2:I110,8, FALSE)), VLOOKUP(E1830,Store_Showcase!B2:I144,8, FALSE))</f>
      </c>
      <c r="T1830" s="1">
        <f>VLOOKUP(G1830,Sku_Consolidated!A2:R957,18,FALSE)</f>
      </c>
      <c r="U1830" s="1" t="s">
        <v>4804</v>
      </c>
      <c r="V1830" s="1">
        <f>IF(VLOOKUP(G1830,Sku_Consolidated!A2:S957,19,FALSE)="SHOWCASE", VLOOKUP(E1830,Store_Showcase!B2:L144,11, FALSE), IF(VLOOKUP(G1830,Sku_Consolidated!A2:S957,19,FALSE)="VAM",VLOOKUP(E1830,Store_VAM!B2:L273,11, FALSE),VLOOKUP(E1830,Store_SRP!B2:L110,11, FALSE)))</f>
      </c>
      <c r="W1830" s="1">
        <f>VLOOKUP(G1830,Sku_Consolidated!A2:W957,11,FALSE)</f>
      </c>
      <c r="X1830" s="1">
        <f>VLOOKUP(G1830,Sku_Consolidated!A2:H957,8,FALSE)</f>
      </c>
      <c r="Y1830" s="1">
        <f>VLOOKUP(G1830,Sku_Consolidated!A2:I957,9,FALSE)</f>
      </c>
      <c r="Z1830" s="1" t="s">
        <v>41</v>
      </c>
      <c r="AA1830" s="1">
        <f>VLOOKUP(G1830,Sku_Consolidated!A2:E957,5,FALSE)</f>
      </c>
      <c r="AB1830" s="1">
        <f>IF(VLOOKUP(G1830,Sku_Consolidated!A2:S957,19,FALSE)="SHOWCASE", VLOOKUP(E1830,Store_Showcase!B2:N144,13, FALSE), IF(VLOOKUP(G1830,Sku_Consolidated!A2:S957,19,FALSE)="VAM",VLOOKUP(E1830,Store_VAM!B2:N273,13, FALSE),VLOOKUP(E1830,Store_SRP!B2:N110,13, FALSE)))</f>
      </c>
      <c r="AC1830" s="1">
        <f>IF(IFERROR(AB1830,TRUE)=TRUE, "-","OK")</f>
      </c>
      <c r="AD1830" s="11" t="s">
        <v>37</v>
      </c>
      <c r="AE1830" s="11" t="s">
        <v>37</v>
      </c>
      <c r="AF1830" s="1">
        <f>IF(IFERROR(VLOOKUP(E1830,Store_Showcase!B2:H144,{5}, FALSE), TRUE)=TRUE, IF(IFERROR(VLOOKUP(E1830,Store_SRP!B2:H110,{5}, FALSE), TRUE)=TRUE,VLOOKUP(E1830,Store_VAM!B2:H273,{5}, FALSE),VLOOKUP(E1830,Store_SRP!B2:H110,{5}, FALSE)), VLOOKUP(E1830,Store_Showcase!B2:H144,{5}, FALSE))</f>
      </c>
      <c r="AG1830" s="1">
        <f>IF(IFERROR(VLOOKUP(E1830,Store_Showcase!B2:H144,{6}, FALSE), TRUE)=TRUE, IF(IFERROR(VLOOKUP(E1830,Store_SRP!B2:H110,{6}, FALSE), TRUE)=TRUE,VLOOKUP(E1830,Store_VAM!B2:H273,{6}, FALSE),VLOOKUP(E1830,Store_SRP!B2:H110,{6}, FALSE)), VLOOKUP(E1830,Store_Showcase!B2:H144,{6}, FALSE))</f>
      </c>
      <c r="AH1830" s="1">
        <f>VLOOKUP(G1830,Sku_Consolidated!A2:R957,18,FALSE)</f>
      </c>
      <c r="AI1830" s="1">
        <f>VLOOKUP(G1830,Sku_Consolidated!A2:S957,19,FALSE)</f>
      </c>
      <c r="AJ1830" s="1">
        <f>VLOOKUP(G1830,Sku_Consolidated!A2:T957,20,FALSE)</f>
      </c>
    </row>
    <row r="1831" spans="1:36" x14ac:dyDescent="0.25">
      <c r="A1831" s="1">
        <v>2024</v>
      </c>
      <c r="B1831" s="1" t="s">
        <v>31</v>
      </c>
      <c r="C1831" s="1" t="s">
        <v>32</v>
      </c>
      <c r="D1831" s="1" t="s">
        <v>33</v>
      </c>
      <c r="E1831" s="9" t="s">
        <v>2539</v>
      </c>
      <c r="F1831" s="1">
        <f>IF(VLOOKUP(G1831,Sku_Consolidated!A2:S957,{19},FALSE)="SHOWCASE", VLOOKUP(E1831,Store_Showcase!B2:C144,{2}, FALSE), IF(VLOOKUP(G1831,Sku_Consolidated!A2:S957,{19},FALSE)="VAM",VLOOKUP(E1831,Store_VAM!B2:C273,{2}, FALSE),VLOOKUP(E1831,Store_SRP!B2:C110,{2}, FALSE)))</f>
      </c>
      <c r="G1831" s="1">
        <v>14275</v>
      </c>
      <c r="H1831" s="1" t="s">
        <v>1454</v>
      </c>
      <c r="I1831" s="10" t="s">
        <v>2857</v>
      </c>
      <c r="J1831" s="1">
        <f>VLOOKUP(G1831,Sku_Consolidated!A2:C957, 3, FALSE)</f>
      </c>
      <c r="K1831" s="10">
        <f>IF(J1831="PACK", I1831, 0)</f>
      </c>
      <c r="L1831" s="10">
        <f>IF(J1831="KG", I1831, I1831 * VLOOKUP(G1831,Sku_Consolidated!A2:U957,21,FALSE))</f>
      </c>
      <c r="M1831" s="10" t="s">
        <v>37</v>
      </c>
      <c r="N1831" s="11" t="s">
        <v>4815</v>
      </c>
      <c r="O1831" s="10" t="s">
        <v>4816</v>
      </c>
      <c r="P1831" s="10">
        <f>N1831 - O1831</f>
      </c>
      <c r="Q1831" s="1">
        <f>VLOOKUP(G1831,Sku_Consolidated!A2:G957,7, FALSE)</f>
      </c>
      <c r="R1831" s="1">
        <f>IF(IFERROR(VLOOKUP(E1831,Store_Showcase!B2:H144,7, FALSE), TRUE)=TRUE, IF(IFERROR(VLOOKUP(E1831,Store_SRP!B2:H110,7, FALSE), TRUE)=TRUE,VLOOKUP(E1831,Store_VAM!B2:H273,7, FALSE),VLOOKUP(E1831,Store_SRP!B2:H110,7, FALSE)), VLOOKUP(E1831,Store_Showcase!B2:H144,7, FALSE))</f>
      </c>
      <c r="S1831" s="1">
        <f>IF(IFERROR(VLOOKUP(E1831,Store_Showcase!B2:I144,8, FALSE), TRUE)=TRUE, IF(IFERROR(VLOOKUP(E1831,Store_SRP!B2:I110,8, FALSE), TRUE)=TRUE,VLOOKUP(E1831,Store_VAM!B2:I273,8, FALSE),VLOOKUP(E1831,Store_SRP!B2:I110,8, FALSE)), VLOOKUP(E1831,Store_Showcase!B2:I144,8, FALSE))</f>
      </c>
      <c r="T1831" s="1">
        <f>VLOOKUP(G1831,Sku_Consolidated!A2:R957,18,FALSE)</f>
      </c>
      <c r="U1831" s="1" t="s">
        <v>4804</v>
      </c>
      <c r="V1831" s="1">
        <f>IF(VLOOKUP(G1831,Sku_Consolidated!A2:S957,19,FALSE)="SHOWCASE", VLOOKUP(E1831,Store_Showcase!B2:L144,11, FALSE), IF(VLOOKUP(G1831,Sku_Consolidated!A2:S957,19,FALSE)="VAM",VLOOKUP(E1831,Store_VAM!B2:L273,11, FALSE),VLOOKUP(E1831,Store_SRP!B2:L110,11, FALSE)))</f>
      </c>
      <c r="W1831" s="1">
        <f>VLOOKUP(G1831,Sku_Consolidated!A2:W957,11,FALSE)</f>
      </c>
      <c r="X1831" s="1">
        <f>VLOOKUP(G1831,Sku_Consolidated!A2:H957,8,FALSE)</f>
      </c>
      <c r="Y1831" s="1">
        <f>VLOOKUP(G1831,Sku_Consolidated!A2:I957,9,FALSE)</f>
      </c>
      <c r="Z1831" s="1" t="s">
        <v>41</v>
      </c>
      <c r="AA1831" s="1">
        <f>VLOOKUP(G1831,Sku_Consolidated!A2:E957,5,FALSE)</f>
      </c>
      <c r="AB1831" s="1">
        <f>IF(VLOOKUP(G1831,Sku_Consolidated!A2:S957,19,FALSE)="SHOWCASE", VLOOKUP(E1831,Store_Showcase!B2:N144,13, FALSE), IF(VLOOKUP(G1831,Sku_Consolidated!A2:S957,19,FALSE)="VAM",VLOOKUP(E1831,Store_VAM!B2:N273,13, FALSE),VLOOKUP(E1831,Store_SRP!B2:N110,13, FALSE)))</f>
      </c>
      <c r="AC1831" s="1">
        <f>IF(IFERROR(AB1831,TRUE)=TRUE, "-","OK")</f>
      </c>
      <c r="AD1831" s="11" t="s">
        <v>37</v>
      </c>
      <c r="AE1831" s="11" t="s">
        <v>37</v>
      </c>
      <c r="AF1831" s="1">
        <f>IF(IFERROR(VLOOKUP(E1831,Store_Showcase!B2:H144,{5}, FALSE), TRUE)=TRUE, IF(IFERROR(VLOOKUP(E1831,Store_SRP!B2:H110,{5}, FALSE), TRUE)=TRUE,VLOOKUP(E1831,Store_VAM!B2:H273,{5}, FALSE),VLOOKUP(E1831,Store_SRP!B2:H110,{5}, FALSE)), VLOOKUP(E1831,Store_Showcase!B2:H144,{5}, FALSE))</f>
      </c>
      <c r="AG1831" s="1">
        <f>IF(IFERROR(VLOOKUP(E1831,Store_Showcase!B2:H144,{6}, FALSE), TRUE)=TRUE, IF(IFERROR(VLOOKUP(E1831,Store_SRP!B2:H110,{6}, FALSE), TRUE)=TRUE,VLOOKUP(E1831,Store_VAM!B2:H273,{6}, FALSE),VLOOKUP(E1831,Store_SRP!B2:H110,{6}, FALSE)), VLOOKUP(E1831,Store_Showcase!B2:H144,{6}, FALSE))</f>
      </c>
      <c r="AH1831" s="1">
        <f>VLOOKUP(G1831,Sku_Consolidated!A2:R957,18,FALSE)</f>
      </c>
      <c r="AI1831" s="1">
        <f>VLOOKUP(G1831,Sku_Consolidated!A2:S957,19,FALSE)</f>
      </c>
      <c r="AJ1831" s="1">
        <f>VLOOKUP(G1831,Sku_Consolidated!A2:T957,20,FALSE)</f>
      </c>
    </row>
    <row r="1832" spans="1:36" x14ac:dyDescent="0.25">
      <c r="A1832" s="1">
        <v>2024</v>
      </c>
      <c r="B1832" s="1" t="s">
        <v>31</v>
      </c>
      <c r="C1832" s="1" t="s">
        <v>32</v>
      </c>
      <c r="D1832" s="1" t="s">
        <v>33</v>
      </c>
      <c r="E1832" s="9" t="s">
        <v>2539</v>
      </c>
      <c r="F1832" s="1">
        <f>IF(VLOOKUP(G1832,Sku_Consolidated!A2:S957,{19},FALSE)="SHOWCASE", VLOOKUP(E1832,Store_Showcase!B2:C144,{2}, FALSE), IF(VLOOKUP(G1832,Sku_Consolidated!A2:S957,{19},FALSE)="VAM",VLOOKUP(E1832,Store_VAM!B2:C273,{2}, FALSE),VLOOKUP(E1832,Store_SRP!B2:C110,{2}, FALSE)))</f>
      </c>
      <c r="G1832" s="1">
        <v>14280</v>
      </c>
      <c r="H1832" s="1" t="s">
        <v>1458</v>
      </c>
      <c r="I1832" s="10" t="s">
        <v>4817</v>
      </c>
      <c r="J1832" s="1">
        <f>VLOOKUP(G1832,Sku_Consolidated!A2:C957, 3, FALSE)</f>
      </c>
      <c r="K1832" s="10">
        <f>IF(J1832="PACK", I1832, 0)</f>
      </c>
      <c r="L1832" s="10">
        <f>IF(J1832="KG", I1832, I1832 * VLOOKUP(G1832,Sku_Consolidated!A2:U957,21,FALSE))</f>
      </c>
      <c r="M1832" s="10" t="s">
        <v>37</v>
      </c>
      <c r="N1832" s="11" t="s">
        <v>4818</v>
      </c>
      <c r="O1832" s="10" t="s">
        <v>4819</v>
      </c>
      <c r="P1832" s="10">
        <f>N1832 - O1832</f>
      </c>
      <c r="Q1832" s="1">
        <f>VLOOKUP(G1832,Sku_Consolidated!A2:G957,7, FALSE)</f>
      </c>
      <c r="R1832" s="1">
        <f>IF(IFERROR(VLOOKUP(E1832,Store_Showcase!B2:H144,7, FALSE), TRUE)=TRUE, IF(IFERROR(VLOOKUP(E1832,Store_SRP!B2:H110,7, FALSE), TRUE)=TRUE,VLOOKUP(E1832,Store_VAM!B2:H273,7, FALSE),VLOOKUP(E1832,Store_SRP!B2:H110,7, FALSE)), VLOOKUP(E1832,Store_Showcase!B2:H144,7, FALSE))</f>
      </c>
      <c r="S1832" s="1">
        <f>IF(IFERROR(VLOOKUP(E1832,Store_Showcase!B2:I144,8, FALSE), TRUE)=TRUE, IF(IFERROR(VLOOKUP(E1832,Store_SRP!B2:I110,8, FALSE), TRUE)=TRUE,VLOOKUP(E1832,Store_VAM!B2:I273,8, FALSE),VLOOKUP(E1832,Store_SRP!B2:I110,8, FALSE)), VLOOKUP(E1832,Store_Showcase!B2:I144,8, FALSE))</f>
      </c>
      <c r="T1832" s="1">
        <f>VLOOKUP(G1832,Sku_Consolidated!A2:R957,18,FALSE)</f>
      </c>
      <c r="U1832" s="1" t="s">
        <v>4804</v>
      </c>
      <c r="V1832" s="1">
        <f>IF(VLOOKUP(G1832,Sku_Consolidated!A2:S957,19,FALSE)="SHOWCASE", VLOOKUP(E1832,Store_Showcase!B2:L144,11, FALSE), IF(VLOOKUP(G1832,Sku_Consolidated!A2:S957,19,FALSE)="VAM",VLOOKUP(E1832,Store_VAM!B2:L273,11, FALSE),VLOOKUP(E1832,Store_SRP!B2:L110,11, FALSE)))</f>
      </c>
      <c r="W1832" s="1">
        <f>VLOOKUP(G1832,Sku_Consolidated!A2:W957,11,FALSE)</f>
      </c>
      <c r="X1832" s="1">
        <f>VLOOKUP(G1832,Sku_Consolidated!A2:H957,8,FALSE)</f>
      </c>
      <c r="Y1832" s="1">
        <f>VLOOKUP(G1832,Sku_Consolidated!A2:I957,9,FALSE)</f>
      </c>
      <c r="Z1832" s="1" t="s">
        <v>41</v>
      </c>
      <c r="AA1832" s="1">
        <f>VLOOKUP(G1832,Sku_Consolidated!A2:E957,5,FALSE)</f>
      </c>
      <c r="AB1832" s="1">
        <f>IF(VLOOKUP(G1832,Sku_Consolidated!A2:S957,19,FALSE)="SHOWCASE", VLOOKUP(E1832,Store_Showcase!B2:N144,13, FALSE), IF(VLOOKUP(G1832,Sku_Consolidated!A2:S957,19,FALSE)="VAM",VLOOKUP(E1832,Store_VAM!B2:N273,13, FALSE),VLOOKUP(E1832,Store_SRP!B2:N110,13, FALSE)))</f>
      </c>
      <c r="AC1832" s="1">
        <f>IF(IFERROR(AB1832,TRUE)=TRUE, "-","OK")</f>
      </c>
      <c r="AD1832" s="11" t="s">
        <v>37</v>
      </c>
      <c r="AE1832" s="11" t="s">
        <v>37</v>
      </c>
      <c r="AF1832" s="1">
        <f>IF(IFERROR(VLOOKUP(E1832,Store_Showcase!B2:H144,{5}, FALSE), TRUE)=TRUE, IF(IFERROR(VLOOKUP(E1832,Store_SRP!B2:H110,{5}, FALSE), TRUE)=TRUE,VLOOKUP(E1832,Store_VAM!B2:H273,{5}, FALSE),VLOOKUP(E1832,Store_SRP!B2:H110,{5}, FALSE)), VLOOKUP(E1832,Store_Showcase!B2:H144,{5}, FALSE))</f>
      </c>
      <c r="AG1832" s="1">
        <f>IF(IFERROR(VLOOKUP(E1832,Store_Showcase!B2:H144,{6}, FALSE), TRUE)=TRUE, IF(IFERROR(VLOOKUP(E1832,Store_SRP!B2:H110,{6}, FALSE), TRUE)=TRUE,VLOOKUP(E1832,Store_VAM!B2:H273,{6}, FALSE),VLOOKUP(E1832,Store_SRP!B2:H110,{6}, FALSE)), VLOOKUP(E1832,Store_Showcase!B2:H144,{6}, FALSE))</f>
      </c>
      <c r="AH1832" s="1">
        <f>VLOOKUP(G1832,Sku_Consolidated!A2:R957,18,FALSE)</f>
      </c>
      <c r="AI1832" s="1">
        <f>VLOOKUP(G1832,Sku_Consolidated!A2:S957,19,FALSE)</f>
      </c>
      <c r="AJ1832" s="1">
        <f>VLOOKUP(G1832,Sku_Consolidated!A2:T957,20,FALSE)</f>
      </c>
    </row>
    <row r="1833" spans="1:36" x14ac:dyDescent="0.25">
      <c r="A1833" s="1">
        <v>2024</v>
      </c>
      <c r="B1833" s="1" t="s">
        <v>31</v>
      </c>
      <c r="C1833" s="1" t="s">
        <v>32</v>
      </c>
      <c r="D1833" s="1" t="s">
        <v>33</v>
      </c>
      <c r="E1833" s="9" t="s">
        <v>2539</v>
      </c>
      <c r="F1833" s="1">
        <f>IF(VLOOKUP(G1833,Sku_Consolidated!A2:S957,{19},FALSE)="SHOWCASE", VLOOKUP(E1833,Store_Showcase!B2:C144,{2}, FALSE), IF(VLOOKUP(G1833,Sku_Consolidated!A2:S957,{19},FALSE)="VAM",VLOOKUP(E1833,Store_VAM!B2:C273,{2}, FALSE),VLOOKUP(E1833,Store_SRP!B2:C110,{2}, FALSE)))</f>
      </c>
      <c r="G1833" s="1">
        <v>14282</v>
      </c>
      <c r="H1833" s="1" t="s">
        <v>2121</v>
      </c>
      <c r="I1833" s="10" t="s">
        <v>4820</v>
      </c>
      <c r="J1833" s="1">
        <f>VLOOKUP(G1833,Sku_Consolidated!A2:C957, 3, FALSE)</f>
      </c>
      <c r="K1833" s="10">
        <f>IF(J1833="PACK", I1833, 0)</f>
      </c>
      <c r="L1833" s="10">
        <f>IF(J1833="KG", I1833, I1833 * VLOOKUP(G1833,Sku_Consolidated!A2:U957,21,FALSE))</f>
      </c>
      <c r="M1833" s="10" t="s">
        <v>37</v>
      </c>
      <c r="N1833" s="11" t="s">
        <v>4821</v>
      </c>
      <c r="O1833" s="10" t="s">
        <v>4822</v>
      </c>
      <c r="P1833" s="10">
        <f>N1833 - O1833</f>
      </c>
      <c r="Q1833" s="1">
        <f>VLOOKUP(G1833,Sku_Consolidated!A2:G957,7, FALSE)</f>
      </c>
      <c r="R1833" s="1">
        <f>IF(IFERROR(VLOOKUP(E1833,Store_Showcase!B2:H144,7, FALSE), TRUE)=TRUE, IF(IFERROR(VLOOKUP(E1833,Store_SRP!B2:H110,7, FALSE), TRUE)=TRUE,VLOOKUP(E1833,Store_VAM!B2:H273,7, FALSE),VLOOKUP(E1833,Store_SRP!B2:H110,7, FALSE)), VLOOKUP(E1833,Store_Showcase!B2:H144,7, FALSE))</f>
      </c>
      <c r="S1833" s="1">
        <f>IF(IFERROR(VLOOKUP(E1833,Store_Showcase!B2:I144,8, FALSE), TRUE)=TRUE, IF(IFERROR(VLOOKUP(E1833,Store_SRP!B2:I110,8, FALSE), TRUE)=TRUE,VLOOKUP(E1833,Store_VAM!B2:I273,8, FALSE),VLOOKUP(E1833,Store_SRP!B2:I110,8, FALSE)), VLOOKUP(E1833,Store_Showcase!B2:I144,8, FALSE))</f>
      </c>
      <c r="T1833" s="1">
        <f>VLOOKUP(G1833,Sku_Consolidated!A2:R957,18,FALSE)</f>
      </c>
      <c r="U1833" s="1" t="s">
        <v>4804</v>
      </c>
      <c r="V1833" s="1">
        <f>IF(VLOOKUP(G1833,Sku_Consolidated!A2:S957,19,FALSE)="SHOWCASE", VLOOKUP(E1833,Store_Showcase!B2:L144,11, FALSE), IF(VLOOKUP(G1833,Sku_Consolidated!A2:S957,19,FALSE)="VAM",VLOOKUP(E1833,Store_VAM!B2:L273,11, FALSE),VLOOKUP(E1833,Store_SRP!B2:L110,11, FALSE)))</f>
      </c>
      <c r="W1833" s="1">
        <f>VLOOKUP(G1833,Sku_Consolidated!A2:W957,11,FALSE)</f>
      </c>
      <c r="X1833" s="1">
        <f>VLOOKUP(G1833,Sku_Consolidated!A2:H957,8,FALSE)</f>
      </c>
      <c r="Y1833" s="1">
        <f>VLOOKUP(G1833,Sku_Consolidated!A2:I957,9,FALSE)</f>
      </c>
      <c r="Z1833" s="1" t="s">
        <v>41</v>
      </c>
      <c r="AA1833" s="1">
        <f>VLOOKUP(G1833,Sku_Consolidated!A2:E957,5,FALSE)</f>
      </c>
      <c r="AB1833" s="1">
        <f>IF(VLOOKUP(G1833,Sku_Consolidated!A2:S957,19,FALSE)="SHOWCASE", VLOOKUP(E1833,Store_Showcase!B2:N144,13, FALSE), IF(VLOOKUP(G1833,Sku_Consolidated!A2:S957,19,FALSE)="VAM",VLOOKUP(E1833,Store_VAM!B2:N273,13, FALSE),VLOOKUP(E1833,Store_SRP!B2:N110,13, FALSE)))</f>
      </c>
      <c r="AC1833" s="1">
        <f>IF(IFERROR(AB1833,TRUE)=TRUE, "-","OK")</f>
      </c>
      <c r="AD1833" s="11" t="s">
        <v>37</v>
      </c>
      <c r="AE1833" s="11" t="s">
        <v>37</v>
      </c>
      <c r="AF1833" s="1">
        <f>IF(IFERROR(VLOOKUP(E1833,Store_Showcase!B2:H144,{5}, FALSE), TRUE)=TRUE, IF(IFERROR(VLOOKUP(E1833,Store_SRP!B2:H110,{5}, FALSE), TRUE)=TRUE,VLOOKUP(E1833,Store_VAM!B2:H273,{5}, FALSE),VLOOKUP(E1833,Store_SRP!B2:H110,{5}, FALSE)), VLOOKUP(E1833,Store_Showcase!B2:H144,{5}, FALSE))</f>
      </c>
      <c r="AG1833" s="1">
        <f>IF(IFERROR(VLOOKUP(E1833,Store_Showcase!B2:H144,{6}, FALSE), TRUE)=TRUE, IF(IFERROR(VLOOKUP(E1833,Store_SRP!B2:H110,{6}, FALSE), TRUE)=TRUE,VLOOKUP(E1833,Store_VAM!B2:H273,{6}, FALSE),VLOOKUP(E1833,Store_SRP!B2:H110,{6}, FALSE)), VLOOKUP(E1833,Store_Showcase!B2:H144,{6}, FALSE))</f>
      </c>
      <c r="AH1833" s="1">
        <f>VLOOKUP(G1833,Sku_Consolidated!A2:R957,18,FALSE)</f>
      </c>
      <c r="AI1833" s="1">
        <f>VLOOKUP(G1833,Sku_Consolidated!A2:S957,19,FALSE)</f>
      </c>
      <c r="AJ1833" s="1">
        <f>VLOOKUP(G1833,Sku_Consolidated!A2:T957,20,FALSE)</f>
      </c>
    </row>
    <row r="1834" spans="1:36" x14ac:dyDescent="0.25">
      <c r="A1834" s="1">
        <v>2024</v>
      </c>
      <c r="B1834" s="1" t="s">
        <v>31</v>
      </c>
      <c r="C1834" s="1" t="s">
        <v>32</v>
      </c>
      <c r="D1834" s="1" t="s">
        <v>33</v>
      </c>
      <c r="E1834" s="9" t="s">
        <v>4578</v>
      </c>
      <c r="F1834" s="1">
        <f>IF(VLOOKUP(G1834,Sku_Consolidated!A2:S957,{19},FALSE)="SHOWCASE", VLOOKUP(E1834,Store_Showcase!B2:C144,{2}, FALSE), IF(VLOOKUP(G1834,Sku_Consolidated!A2:S957,{19},FALSE)="VAM",VLOOKUP(E1834,Store_VAM!B2:C273,{2}, FALSE),VLOOKUP(E1834,Store_SRP!B2:C110,{2}, FALSE)))</f>
      </c>
      <c r="G1834" s="1">
        <v>14266</v>
      </c>
      <c r="H1834" s="1" t="s">
        <v>1433</v>
      </c>
      <c r="I1834" s="10" t="s">
        <v>4823</v>
      </c>
      <c r="J1834" s="1">
        <f>VLOOKUP(G1834,Sku_Consolidated!A2:C957, 3, FALSE)</f>
      </c>
      <c r="K1834" s="10">
        <f>IF(J1834="PACK", I1834, 0)</f>
      </c>
      <c r="L1834" s="10">
        <f>IF(J1834="KG", I1834, I1834 * VLOOKUP(G1834,Sku_Consolidated!A2:U957,21,FALSE))</f>
      </c>
      <c r="M1834" s="10" t="s">
        <v>37</v>
      </c>
      <c r="N1834" s="11" t="s">
        <v>4824</v>
      </c>
      <c r="O1834" s="10" t="s">
        <v>4825</v>
      </c>
      <c r="P1834" s="10">
        <f>N1834 - O1834</f>
      </c>
      <c r="Q1834" s="1">
        <f>VLOOKUP(G1834,Sku_Consolidated!A2:G957,7, FALSE)</f>
      </c>
      <c r="R1834" s="1">
        <f>IF(IFERROR(VLOOKUP(E1834,Store_Showcase!B2:H144,7, FALSE), TRUE)=TRUE, IF(IFERROR(VLOOKUP(E1834,Store_SRP!B2:H110,7, FALSE), TRUE)=TRUE,VLOOKUP(E1834,Store_VAM!B2:H273,7, FALSE),VLOOKUP(E1834,Store_SRP!B2:H110,7, FALSE)), VLOOKUP(E1834,Store_Showcase!B2:H144,7, FALSE))</f>
      </c>
      <c r="S1834" s="1">
        <f>IF(IFERROR(VLOOKUP(E1834,Store_Showcase!B2:I144,8, FALSE), TRUE)=TRUE, IF(IFERROR(VLOOKUP(E1834,Store_SRP!B2:I110,8, FALSE), TRUE)=TRUE,VLOOKUP(E1834,Store_VAM!B2:I273,8, FALSE),VLOOKUP(E1834,Store_SRP!B2:I110,8, FALSE)), VLOOKUP(E1834,Store_Showcase!B2:I144,8, FALSE))</f>
      </c>
      <c r="T1834" s="1">
        <f>VLOOKUP(G1834,Sku_Consolidated!A2:R957,18,FALSE)</f>
      </c>
      <c r="U1834" s="1" t="s">
        <v>4826</v>
      </c>
      <c r="V1834" s="1">
        <f>IF(VLOOKUP(G1834,Sku_Consolidated!A2:S957,19,FALSE)="SHOWCASE", VLOOKUP(E1834,Store_Showcase!B2:L144,11, FALSE), IF(VLOOKUP(G1834,Sku_Consolidated!A2:S957,19,FALSE)="VAM",VLOOKUP(E1834,Store_VAM!B2:L273,11, FALSE),VLOOKUP(E1834,Store_SRP!B2:L110,11, FALSE)))</f>
      </c>
      <c r="W1834" s="1">
        <f>VLOOKUP(G1834,Sku_Consolidated!A2:W957,11,FALSE)</f>
      </c>
      <c r="X1834" s="1">
        <f>VLOOKUP(G1834,Sku_Consolidated!A2:H957,8,FALSE)</f>
      </c>
      <c r="Y1834" s="1">
        <f>VLOOKUP(G1834,Sku_Consolidated!A2:I957,9,FALSE)</f>
      </c>
      <c r="Z1834" s="1" t="s">
        <v>41</v>
      </c>
      <c r="AA1834" s="1">
        <f>VLOOKUP(G1834,Sku_Consolidated!A2:E957,5,FALSE)</f>
      </c>
      <c r="AB1834" s="1">
        <f>IF(VLOOKUP(G1834,Sku_Consolidated!A2:S957,19,FALSE)="SHOWCASE", VLOOKUP(E1834,Store_Showcase!B2:N144,13, FALSE), IF(VLOOKUP(G1834,Sku_Consolidated!A2:S957,19,FALSE)="VAM",VLOOKUP(E1834,Store_VAM!B2:N273,13, FALSE),VLOOKUP(E1834,Store_SRP!B2:N110,13, FALSE)))</f>
      </c>
      <c r="AC1834" s="1">
        <f>IF(IFERROR(AB1834,TRUE)=TRUE, "-","OK")</f>
      </c>
      <c r="AD1834" s="11" t="s">
        <v>37</v>
      </c>
      <c r="AE1834" s="11" t="s">
        <v>37</v>
      </c>
      <c r="AF1834" s="1">
        <f>IF(IFERROR(VLOOKUP(E1834,Store_Showcase!B2:H144,{5}, FALSE), TRUE)=TRUE, IF(IFERROR(VLOOKUP(E1834,Store_SRP!B2:H110,{5}, FALSE), TRUE)=TRUE,VLOOKUP(E1834,Store_VAM!B2:H273,{5}, FALSE),VLOOKUP(E1834,Store_SRP!B2:H110,{5}, FALSE)), VLOOKUP(E1834,Store_Showcase!B2:H144,{5}, FALSE))</f>
      </c>
      <c r="AG1834" s="1">
        <f>IF(IFERROR(VLOOKUP(E1834,Store_Showcase!B2:H144,{6}, FALSE), TRUE)=TRUE, IF(IFERROR(VLOOKUP(E1834,Store_SRP!B2:H110,{6}, FALSE), TRUE)=TRUE,VLOOKUP(E1834,Store_VAM!B2:H273,{6}, FALSE),VLOOKUP(E1834,Store_SRP!B2:H110,{6}, FALSE)), VLOOKUP(E1834,Store_Showcase!B2:H144,{6}, FALSE))</f>
      </c>
      <c r="AH1834" s="1">
        <f>VLOOKUP(G1834,Sku_Consolidated!A2:R957,18,FALSE)</f>
      </c>
      <c r="AI1834" s="1">
        <f>VLOOKUP(G1834,Sku_Consolidated!A2:S957,19,FALSE)</f>
      </c>
      <c r="AJ1834" s="1">
        <f>VLOOKUP(G1834,Sku_Consolidated!A2:T957,20,FALSE)</f>
      </c>
    </row>
    <row r="1835" spans="1:36" x14ac:dyDescent="0.25">
      <c r="A1835" s="1">
        <v>2024</v>
      </c>
      <c r="B1835" s="1" t="s">
        <v>31</v>
      </c>
      <c r="C1835" s="1" t="s">
        <v>32</v>
      </c>
      <c r="D1835" s="1" t="s">
        <v>33</v>
      </c>
      <c r="E1835" s="9" t="s">
        <v>4578</v>
      </c>
      <c r="F1835" s="1">
        <f>IF(VLOOKUP(G1835,Sku_Consolidated!A2:S957,{19},FALSE)="SHOWCASE", VLOOKUP(E1835,Store_Showcase!B2:C144,{2}, FALSE), IF(VLOOKUP(G1835,Sku_Consolidated!A2:S957,{19},FALSE)="VAM",VLOOKUP(E1835,Store_VAM!B2:C273,{2}, FALSE),VLOOKUP(E1835,Store_SRP!B2:C110,{2}, FALSE)))</f>
      </c>
      <c r="G1835" s="1">
        <v>14267</v>
      </c>
      <c r="H1835" s="1" t="s">
        <v>1438</v>
      </c>
      <c r="I1835" s="10" t="s">
        <v>1332</v>
      </c>
      <c r="J1835" s="1">
        <f>VLOOKUP(G1835,Sku_Consolidated!A2:C957, 3, FALSE)</f>
      </c>
      <c r="K1835" s="10">
        <f>IF(J1835="PACK", I1835, 0)</f>
      </c>
      <c r="L1835" s="10">
        <f>IF(J1835="KG", I1835, I1835 * VLOOKUP(G1835,Sku_Consolidated!A2:U957,21,FALSE))</f>
      </c>
      <c r="M1835" s="10" t="s">
        <v>37</v>
      </c>
      <c r="N1835" s="11" t="s">
        <v>4827</v>
      </c>
      <c r="O1835" s="10" t="s">
        <v>4828</v>
      </c>
      <c r="P1835" s="10">
        <f>N1835 - O1835</f>
      </c>
      <c r="Q1835" s="1">
        <f>VLOOKUP(G1835,Sku_Consolidated!A2:G957,7, FALSE)</f>
      </c>
      <c r="R1835" s="1">
        <f>IF(IFERROR(VLOOKUP(E1835,Store_Showcase!B2:H144,7, FALSE), TRUE)=TRUE, IF(IFERROR(VLOOKUP(E1835,Store_SRP!B2:H110,7, FALSE), TRUE)=TRUE,VLOOKUP(E1835,Store_VAM!B2:H273,7, FALSE),VLOOKUP(E1835,Store_SRP!B2:H110,7, FALSE)), VLOOKUP(E1835,Store_Showcase!B2:H144,7, FALSE))</f>
      </c>
      <c r="S1835" s="1">
        <f>IF(IFERROR(VLOOKUP(E1835,Store_Showcase!B2:I144,8, FALSE), TRUE)=TRUE, IF(IFERROR(VLOOKUP(E1835,Store_SRP!B2:I110,8, FALSE), TRUE)=TRUE,VLOOKUP(E1835,Store_VAM!B2:I273,8, FALSE),VLOOKUP(E1835,Store_SRP!B2:I110,8, FALSE)), VLOOKUP(E1835,Store_Showcase!B2:I144,8, FALSE))</f>
      </c>
      <c r="T1835" s="1">
        <f>VLOOKUP(G1835,Sku_Consolidated!A2:R957,18,FALSE)</f>
      </c>
      <c r="U1835" s="1" t="s">
        <v>4826</v>
      </c>
      <c r="V1835" s="1">
        <f>IF(VLOOKUP(G1835,Sku_Consolidated!A2:S957,19,FALSE)="SHOWCASE", VLOOKUP(E1835,Store_Showcase!B2:L144,11, FALSE), IF(VLOOKUP(G1835,Sku_Consolidated!A2:S957,19,FALSE)="VAM",VLOOKUP(E1835,Store_VAM!B2:L273,11, FALSE),VLOOKUP(E1835,Store_SRP!B2:L110,11, FALSE)))</f>
      </c>
      <c r="W1835" s="1">
        <f>VLOOKUP(G1835,Sku_Consolidated!A2:W957,11,FALSE)</f>
      </c>
      <c r="X1835" s="1">
        <f>VLOOKUP(G1835,Sku_Consolidated!A2:H957,8,FALSE)</f>
      </c>
      <c r="Y1835" s="1">
        <f>VLOOKUP(G1835,Sku_Consolidated!A2:I957,9,FALSE)</f>
      </c>
      <c r="Z1835" s="1" t="s">
        <v>41</v>
      </c>
      <c r="AA1835" s="1">
        <f>VLOOKUP(G1835,Sku_Consolidated!A2:E957,5,FALSE)</f>
      </c>
      <c r="AB1835" s="1">
        <f>IF(VLOOKUP(G1835,Sku_Consolidated!A2:S957,19,FALSE)="SHOWCASE", VLOOKUP(E1835,Store_Showcase!B2:N144,13, FALSE), IF(VLOOKUP(G1835,Sku_Consolidated!A2:S957,19,FALSE)="VAM",VLOOKUP(E1835,Store_VAM!B2:N273,13, FALSE),VLOOKUP(E1835,Store_SRP!B2:N110,13, FALSE)))</f>
      </c>
      <c r="AC1835" s="1">
        <f>IF(IFERROR(AB1835,TRUE)=TRUE, "-","OK")</f>
      </c>
      <c r="AD1835" s="11" t="s">
        <v>37</v>
      </c>
      <c r="AE1835" s="11" t="s">
        <v>37</v>
      </c>
      <c r="AF1835" s="1">
        <f>IF(IFERROR(VLOOKUP(E1835,Store_Showcase!B2:H144,{5}, FALSE), TRUE)=TRUE, IF(IFERROR(VLOOKUP(E1835,Store_SRP!B2:H110,{5}, FALSE), TRUE)=TRUE,VLOOKUP(E1835,Store_VAM!B2:H273,{5}, FALSE),VLOOKUP(E1835,Store_SRP!B2:H110,{5}, FALSE)), VLOOKUP(E1835,Store_Showcase!B2:H144,{5}, FALSE))</f>
      </c>
      <c r="AG1835" s="1">
        <f>IF(IFERROR(VLOOKUP(E1835,Store_Showcase!B2:H144,{6}, FALSE), TRUE)=TRUE, IF(IFERROR(VLOOKUP(E1835,Store_SRP!B2:H110,{6}, FALSE), TRUE)=TRUE,VLOOKUP(E1835,Store_VAM!B2:H273,{6}, FALSE),VLOOKUP(E1835,Store_SRP!B2:H110,{6}, FALSE)), VLOOKUP(E1835,Store_Showcase!B2:H144,{6}, FALSE))</f>
      </c>
      <c r="AH1835" s="1">
        <f>VLOOKUP(G1835,Sku_Consolidated!A2:R957,18,FALSE)</f>
      </c>
      <c r="AI1835" s="1">
        <f>VLOOKUP(G1835,Sku_Consolidated!A2:S957,19,FALSE)</f>
      </c>
      <c r="AJ1835" s="1">
        <f>VLOOKUP(G1835,Sku_Consolidated!A2:T957,20,FALSE)</f>
      </c>
    </row>
    <row r="1836" spans="1:36" x14ac:dyDescent="0.25">
      <c r="A1836" s="1">
        <v>2024</v>
      </c>
      <c r="B1836" s="1" t="s">
        <v>31</v>
      </c>
      <c r="C1836" s="1" t="s">
        <v>32</v>
      </c>
      <c r="D1836" s="1" t="s">
        <v>33</v>
      </c>
      <c r="E1836" s="9" t="s">
        <v>4578</v>
      </c>
      <c r="F1836" s="1">
        <f>IF(VLOOKUP(G1836,Sku_Consolidated!A2:S957,{19},FALSE)="SHOWCASE", VLOOKUP(E1836,Store_Showcase!B2:C144,{2}, FALSE), IF(VLOOKUP(G1836,Sku_Consolidated!A2:S957,{19},FALSE)="VAM",VLOOKUP(E1836,Store_VAM!B2:C273,{2}, FALSE),VLOOKUP(E1836,Store_SRP!B2:C110,{2}, FALSE)))</f>
      </c>
      <c r="G1836" s="1">
        <v>14268</v>
      </c>
      <c r="H1836" s="1" t="s">
        <v>1442</v>
      </c>
      <c r="I1836" s="10" t="s">
        <v>4829</v>
      </c>
      <c r="J1836" s="1">
        <f>VLOOKUP(G1836,Sku_Consolidated!A2:C957, 3, FALSE)</f>
      </c>
      <c r="K1836" s="10">
        <f>IF(J1836="PACK", I1836, 0)</f>
      </c>
      <c r="L1836" s="10">
        <f>IF(J1836="KG", I1836, I1836 * VLOOKUP(G1836,Sku_Consolidated!A2:U957,21,FALSE))</f>
      </c>
      <c r="M1836" s="10" t="s">
        <v>37</v>
      </c>
      <c r="N1836" s="11" t="s">
        <v>4830</v>
      </c>
      <c r="O1836" s="10" t="s">
        <v>4831</v>
      </c>
      <c r="P1836" s="10">
        <f>N1836 - O1836</f>
      </c>
      <c r="Q1836" s="1">
        <f>VLOOKUP(G1836,Sku_Consolidated!A2:G957,7, FALSE)</f>
      </c>
      <c r="R1836" s="1">
        <f>IF(IFERROR(VLOOKUP(E1836,Store_Showcase!B2:H144,7, FALSE), TRUE)=TRUE, IF(IFERROR(VLOOKUP(E1836,Store_SRP!B2:H110,7, FALSE), TRUE)=TRUE,VLOOKUP(E1836,Store_VAM!B2:H273,7, FALSE),VLOOKUP(E1836,Store_SRP!B2:H110,7, FALSE)), VLOOKUP(E1836,Store_Showcase!B2:H144,7, FALSE))</f>
      </c>
      <c r="S1836" s="1">
        <f>IF(IFERROR(VLOOKUP(E1836,Store_Showcase!B2:I144,8, FALSE), TRUE)=TRUE, IF(IFERROR(VLOOKUP(E1836,Store_SRP!B2:I110,8, FALSE), TRUE)=TRUE,VLOOKUP(E1836,Store_VAM!B2:I273,8, FALSE),VLOOKUP(E1836,Store_SRP!B2:I110,8, FALSE)), VLOOKUP(E1836,Store_Showcase!B2:I144,8, FALSE))</f>
      </c>
      <c r="T1836" s="1">
        <f>VLOOKUP(G1836,Sku_Consolidated!A2:R957,18,FALSE)</f>
      </c>
      <c r="U1836" s="1" t="s">
        <v>4826</v>
      </c>
      <c r="V1836" s="1">
        <f>IF(VLOOKUP(G1836,Sku_Consolidated!A2:S957,19,FALSE)="SHOWCASE", VLOOKUP(E1836,Store_Showcase!B2:L144,11, FALSE), IF(VLOOKUP(G1836,Sku_Consolidated!A2:S957,19,FALSE)="VAM",VLOOKUP(E1836,Store_VAM!B2:L273,11, FALSE),VLOOKUP(E1836,Store_SRP!B2:L110,11, FALSE)))</f>
      </c>
      <c r="W1836" s="1">
        <f>VLOOKUP(G1836,Sku_Consolidated!A2:W957,11,FALSE)</f>
      </c>
      <c r="X1836" s="1">
        <f>VLOOKUP(G1836,Sku_Consolidated!A2:H957,8,FALSE)</f>
      </c>
      <c r="Y1836" s="1">
        <f>VLOOKUP(G1836,Sku_Consolidated!A2:I957,9,FALSE)</f>
      </c>
      <c r="Z1836" s="1" t="s">
        <v>41</v>
      </c>
      <c r="AA1836" s="1">
        <f>VLOOKUP(G1836,Sku_Consolidated!A2:E957,5,FALSE)</f>
      </c>
      <c r="AB1836" s="1">
        <f>IF(VLOOKUP(G1836,Sku_Consolidated!A2:S957,19,FALSE)="SHOWCASE", VLOOKUP(E1836,Store_Showcase!B2:N144,13, FALSE), IF(VLOOKUP(G1836,Sku_Consolidated!A2:S957,19,FALSE)="VAM",VLOOKUP(E1836,Store_VAM!B2:N273,13, FALSE),VLOOKUP(E1836,Store_SRP!B2:N110,13, FALSE)))</f>
      </c>
      <c r="AC1836" s="1">
        <f>IF(IFERROR(AB1836,TRUE)=TRUE, "-","OK")</f>
      </c>
      <c r="AD1836" s="11" t="s">
        <v>37</v>
      </c>
      <c r="AE1836" s="11" t="s">
        <v>37</v>
      </c>
      <c r="AF1836" s="1">
        <f>IF(IFERROR(VLOOKUP(E1836,Store_Showcase!B2:H144,{5}, FALSE), TRUE)=TRUE, IF(IFERROR(VLOOKUP(E1836,Store_SRP!B2:H110,{5}, FALSE), TRUE)=TRUE,VLOOKUP(E1836,Store_VAM!B2:H273,{5}, FALSE),VLOOKUP(E1836,Store_SRP!B2:H110,{5}, FALSE)), VLOOKUP(E1836,Store_Showcase!B2:H144,{5}, FALSE))</f>
      </c>
      <c r="AG1836" s="1">
        <f>IF(IFERROR(VLOOKUP(E1836,Store_Showcase!B2:H144,{6}, FALSE), TRUE)=TRUE, IF(IFERROR(VLOOKUP(E1836,Store_SRP!B2:H110,{6}, FALSE), TRUE)=TRUE,VLOOKUP(E1836,Store_VAM!B2:H273,{6}, FALSE),VLOOKUP(E1836,Store_SRP!B2:H110,{6}, FALSE)), VLOOKUP(E1836,Store_Showcase!B2:H144,{6}, FALSE))</f>
      </c>
      <c r="AH1836" s="1">
        <f>VLOOKUP(G1836,Sku_Consolidated!A2:R957,18,FALSE)</f>
      </c>
      <c r="AI1836" s="1">
        <f>VLOOKUP(G1836,Sku_Consolidated!A2:S957,19,FALSE)</f>
      </c>
      <c r="AJ1836" s="1">
        <f>VLOOKUP(G1836,Sku_Consolidated!A2:T957,20,FALSE)</f>
      </c>
    </row>
    <row r="1837" spans="1:36" x14ac:dyDescent="0.25">
      <c r="A1837" s="1">
        <v>2024</v>
      </c>
      <c r="B1837" s="1" t="s">
        <v>31</v>
      </c>
      <c r="C1837" s="1" t="s">
        <v>32</v>
      </c>
      <c r="D1837" s="1" t="s">
        <v>33</v>
      </c>
      <c r="E1837" s="9" t="s">
        <v>4578</v>
      </c>
      <c r="F1837" s="1">
        <f>IF(VLOOKUP(G1837,Sku_Consolidated!A2:S957,{19},FALSE)="SHOWCASE", VLOOKUP(E1837,Store_Showcase!B2:C144,{2}, FALSE), IF(VLOOKUP(G1837,Sku_Consolidated!A2:S957,{19},FALSE)="VAM",VLOOKUP(E1837,Store_VAM!B2:C273,{2}, FALSE),VLOOKUP(E1837,Store_SRP!B2:C110,{2}, FALSE)))</f>
      </c>
      <c r="G1837" s="1">
        <v>14269</v>
      </c>
      <c r="H1837" s="1" t="s">
        <v>1446</v>
      </c>
      <c r="I1837" s="10" t="s">
        <v>2094</v>
      </c>
      <c r="J1837" s="1">
        <f>VLOOKUP(G1837,Sku_Consolidated!A2:C957, 3, FALSE)</f>
      </c>
      <c r="K1837" s="10">
        <f>IF(J1837="PACK", I1837, 0)</f>
      </c>
      <c r="L1837" s="10">
        <f>IF(J1837="KG", I1837, I1837 * VLOOKUP(G1837,Sku_Consolidated!A2:U957,21,FALSE))</f>
      </c>
      <c r="M1837" s="10" t="s">
        <v>37</v>
      </c>
      <c r="N1837" s="11" t="s">
        <v>4832</v>
      </c>
      <c r="O1837" s="10" t="s">
        <v>4833</v>
      </c>
      <c r="P1837" s="10">
        <f>N1837 - O1837</f>
      </c>
      <c r="Q1837" s="1">
        <f>VLOOKUP(G1837,Sku_Consolidated!A2:G957,7, FALSE)</f>
      </c>
      <c r="R1837" s="1">
        <f>IF(IFERROR(VLOOKUP(E1837,Store_Showcase!B2:H144,7, FALSE), TRUE)=TRUE, IF(IFERROR(VLOOKUP(E1837,Store_SRP!B2:H110,7, FALSE), TRUE)=TRUE,VLOOKUP(E1837,Store_VAM!B2:H273,7, FALSE),VLOOKUP(E1837,Store_SRP!B2:H110,7, FALSE)), VLOOKUP(E1837,Store_Showcase!B2:H144,7, FALSE))</f>
      </c>
      <c r="S1837" s="1">
        <f>IF(IFERROR(VLOOKUP(E1837,Store_Showcase!B2:I144,8, FALSE), TRUE)=TRUE, IF(IFERROR(VLOOKUP(E1837,Store_SRP!B2:I110,8, FALSE), TRUE)=TRUE,VLOOKUP(E1837,Store_VAM!B2:I273,8, FALSE),VLOOKUP(E1837,Store_SRP!B2:I110,8, FALSE)), VLOOKUP(E1837,Store_Showcase!B2:I144,8, FALSE))</f>
      </c>
      <c r="T1837" s="1">
        <f>VLOOKUP(G1837,Sku_Consolidated!A2:R957,18,FALSE)</f>
      </c>
      <c r="U1837" s="1" t="s">
        <v>4826</v>
      </c>
      <c r="V1837" s="1">
        <f>IF(VLOOKUP(G1837,Sku_Consolidated!A2:S957,19,FALSE)="SHOWCASE", VLOOKUP(E1837,Store_Showcase!B2:L144,11, FALSE), IF(VLOOKUP(G1837,Sku_Consolidated!A2:S957,19,FALSE)="VAM",VLOOKUP(E1837,Store_VAM!B2:L273,11, FALSE),VLOOKUP(E1837,Store_SRP!B2:L110,11, FALSE)))</f>
      </c>
      <c r="W1837" s="1">
        <f>VLOOKUP(G1837,Sku_Consolidated!A2:W957,11,FALSE)</f>
      </c>
      <c r="X1837" s="1">
        <f>VLOOKUP(G1837,Sku_Consolidated!A2:H957,8,FALSE)</f>
      </c>
      <c r="Y1837" s="1">
        <f>VLOOKUP(G1837,Sku_Consolidated!A2:I957,9,FALSE)</f>
      </c>
      <c r="Z1837" s="1" t="s">
        <v>41</v>
      </c>
      <c r="AA1837" s="1">
        <f>VLOOKUP(G1837,Sku_Consolidated!A2:E957,5,FALSE)</f>
      </c>
      <c r="AB1837" s="1">
        <f>IF(VLOOKUP(G1837,Sku_Consolidated!A2:S957,19,FALSE)="SHOWCASE", VLOOKUP(E1837,Store_Showcase!B2:N144,13, FALSE), IF(VLOOKUP(G1837,Sku_Consolidated!A2:S957,19,FALSE)="VAM",VLOOKUP(E1837,Store_VAM!B2:N273,13, FALSE),VLOOKUP(E1837,Store_SRP!B2:N110,13, FALSE)))</f>
      </c>
      <c r="AC1837" s="1">
        <f>IF(IFERROR(AB1837,TRUE)=TRUE, "-","OK")</f>
      </c>
      <c r="AD1837" s="11" t="s">
        <v>37</v>
      </c>
      <c r="AE1837" s="11" t="s">
        <v>37</v>
      </c>
      <c r="AF1837" s="1">
        <f>IF(IFERROR(VLOOKUP(E1837,Store_Showcase!B2:H144,{5}, FALSE), TRUE)=TRUE, IF(IFERROR(VLOOKUP(E1837,Store_SRP!B2:H110,{5}, FALSE), TRUE)=TRUE,VLOOKUP(E1837,Store_VAM!B2:H273,{5}, FALSE),VLOOKUP(E1837,Store_SRP!B2:H110,{5}, FALSE)), VLOOKUP(E1837,Store_Showcase!B2:H144,{5}, FALSE))</f>
      </c>
      <c r="AG1837" s="1">
        <f>IF(IFERROR(VLOOKUP(E1837,Store_Showcase!B2:H144,{6}, FALSE), TRUE)=TRUE, IF(IFERROR(VLOOKUP(E1837,Store_SRP!B2:H110,{6}, FALSE), TRUE)=TRUE,VLOOKUP(E1837,Store_VAM!B2:H273,{6}, FALSE),VLOOKUP(E1837,Store_SRP!B2:H110,{6}, FALSE)), VLOOKUP(E1837,Store_Showcase!B2:H144,{6}, FALSE))</f>
      </c>
      <c r="AH1837" s="1">
        <f>VLOOKUP(G1837,Sku_Consolidated!A2:R957,18,FALSE)</f>
      </c>
      <c r="AI1837" s="1">
        <f>VLOOKUP(G1837,Sku_Consolidated!A2:S957,19,FALSE)</f>
      </c>
      <c r="AJ1837" s="1">
        <f>VLOOKUP(G1837,Sku_Consolidated!A2:T957,20,FALSE)</f>
      </c>
    </row>
    <row r="1838" spans="1:36" x14ac:dyDescent="0.25">
      <c r="A1838" s="1">
        <v>2024</v>
      </c>
      <c r="B1838" s="1" t="s">
        <v>31</v>
      </c>
      <c r="C1838" s="1" t="s">
        <v>32</v>
      </c>
      <c r="D1838" s="1" t="s">
        <v>33</v>
      </c>
      <c r="E1838" s="9" t="s">
        <v>4578</v>
      </c>
      <c r="F1838" s="1">
        <f>IF(VLOOKUP(G1838,Sku_Consolidated!A2:S957,{19},FALSE)="SHOWCASE", VLOOKUP(E1838,Store_Showcase!B2:C144,{2}, FALSE), IF(VLOOKUP(G1838,Sku_Consolidated!A2:S957,{19},FALSE)="VAM",VLOOKUP(E1838,Store_VAM!B2:C273,{2}, FALSE),VLOOKUP(E1838,Store_SRP!B2:C110,{2}, FALSE)))</f>
      </c>
      <c r="G1838" s="1">
        <v>14270</v>
      </c>
      <c r="H1838" s="1" t="s">
        <v>1450</v>
      </c>
      <c r="I1838" s="10" t="s">
        <v>4834</v>
      </c>
      <c r="J1838" s="1">
        <f>VLOOKUP(G1838,Sku_Consolidated!A2:C957, 3, FALSE)</f>
      </c>
      <c r="K1838" s="10">
        <f>IF(J1838="PACK", I1838, 0)</f>
      </c>
      <c r="L1838" s="10">
        <f>IF(J1838="KG", I1838, I1838 * VLOOKUP(G1838,Sku_Consolidated!A2:U957,21,FALSE))</f>
      </c>
      <c r="M1838" s="10" t="s">
        <v>37</v>
      </c>
      <c r="N1838" s="11" t="s">
        <v>4835</v>
      </c>
      <c r="O1838" s="10" t="s">
        <v>4836</v>
      </c>
      <c r="P1838" s="10">
        <f>N1838 - O1838</f>
      </c>
      <c r="Q1838" s="1">
        <f>VLOOKUP(G1838,Sku_Consolidated!A2:G957,7, FALSE)</f>
      </c>
      <c r="R1838" s="1">
        <f>IF(IFERROR(VLOOKUP(E1838,Store_Showcase!B2:H144,7, FALSE), TRUE)=TRUE, IF(IFERROR(VLOOKUP(E1838,Store_SRP!B2:H110,7, FALSE), TRUE)=TRUE,VLOOKUP(E1838,Store_VAM!B2:H273,7, FALSE),VLOOKUP(E1838,Store_SRP!B2:H110,7, FALSE)), VLOOKUP(E1838,Store_Showcase!B2:H144,7, FALSE))</f>
      </c>
      <c r="S1838" s="1">
        <f>IF(IFERROR(VLOOKUP(E1838,Store_Showcase!B2:I144,8, FALSE), TRUE)=TRUE, IF(IFERROR(VLOOKUP(E1838,Store_SRP!B2:I110,8, FALSE), TRUE)=TRUE,VLOOKUP(E1838,Store_VAM!B2:I273,8, FALSE),VLOOKUP(E1838,Store_SRP!B2:I110,8, FALSE)), VLOOKUP(E1838,Store_Showcase!B2:I144,8, FALSE))</f>
      </c>
      <c r="T1838" s="1">
        <f>VLOOKUP(G1838,Sku_Consolidated!A2:R957,18,FALSE)</f>
      </c>
      <c r="U1838" s="1" t="s">
        <v>4826</v>
      </c>
      <c r="V1838" s="1">
        <f>IF(VLOOKUP(G1838,Sku_Consolidated!A2:S957,19,FALSE)="SHOWCASE", VLOOKUP(E1838,Store_Showcase!B2:L144,11, FALSE), IF(VLOOKUP(G1838,Sku_Consolidated!A2:S957,19,FALSE)="VAM",VLOOKUP(E1838,Store_VAM!B2:L273,11, FALSE),VLOOKUP(E1838,Store_SRP!B2:L110,11, FALSE)))</f>
      </c>
      <c r="W1838" s="1">
        <f>VLOOKUP(G1838,Sku_Consolidated!A2:W957,11,FALSE)</f>
      </c>
      <c r="X1838" s="1">
        <f>VLOOKUP(G1838,Sku_Consolidated!A2:H957,8,FALSE)</f>
      </c>
      <c r="Y1838" s="1">
        <f>VLOOKUP(G1838,Sku_Consolidated!A2:I957,9,FALSE)</f>
      </c>
      <c r="Z1838" s="1" t="s">
        <v>41</v>
      </c>
      <c r="AA1838" s="1">
        <f>VLOOKUP(G1838,Sku_Consolidated!A2:E957,5,FALSE)</f>
      </c>
      <c r="AB1838" s="1">
        <f>IF(VLOOKUP(G1838,Sku_Consolidated!A2:S957,19,FALSE)="SHOWCASE", VLOOKUP(E1838,Store_Showcase!B2:N144,13, FALSE), IF(VLOOKUP(G1838,Sku_Consolidated!A2:S957,19,FALSE)="VAM",VLOOKUP(E1838,Store_VAM!B2:N273,13, FALSE),VLOOKUP(E1838,Store_SRP!B2:N110,13, FALSE)))</f>
      </c>
      <c r="AC1838" s="1">
        <f>IF(IFERROR(AB1838,TRUE)=TRUE, "-","OK")</f>
      </c>
      <c r="AD1838" s="11" t="s">
        <v>37</v>
      </c>
      <c r="AE1838" s="11" t="s">
        <v>37</v>
      </c>
      <c r="AF1838" s="1">
        <f>IF(IFERROR(VLOOKUP(E1838,Store_Showcase!B2:H144,{5}, FALSE), TRUE)=TRUE, IF(IFERROR(VLOOKUP(E1838,Store_SRP!B2:H110,{5}, FALSE), TRUE)=TRUE,VLOOKUP(E1838,Store_VAM!B2:H273,{5}, FALSE),VLOOKUP(E1838,Store_SRP!B2:H110,{5}, FALSE)), VLOOKUP(E1838,Store_Showcase!B2:H144,{5}, FALSE))</f>
      </c>
      <c r="AG1838" s="1">
        <f>IF(IFERROR(VLOOKUP(E1838,Store_Showcase!B2:H144,{6}, FALSE), TRUE)=TRUE, IF(IFERROR(VLOOKUP(E1838,Store_SRP!B2:H110,{6}, FALSE), TRUE)=TRUE,VLOOKUP(E1838,Store_VAM!B2:H273,{6}, FALSE),VLOOKUP(E1838,Store_SRP!B2:H110,{6}, FALSE)), VLOOKUP(E1838,Store_Showcase!B2:H144,{6}, FALSE))</f>
      </c>
      <c r="AH1838" s="1">
        <f>VLOOKUP(G1838,Sku_Consolidated!A2:R957,18,FALSE)</f>
      </c>
      <c r="AI1838" s="1">
        <f>VLOOKUP(G1838,Sku_Consolidated!A2:S957,19,FALSE)</f>
      </c>
      <c r="AJ1838" s="1">
        <f>VLOOKUP(G1838,Sku_Consolidated!A2:T957,20,FALSE)</f>
      </c>
    </row>
    <row r="1839" spans="1:36" x14ac:dyDescent="0.25">
      <c r="A1839" s="1">
        <v>2024</v>
      </c>
      <c r="B1839" s="1" t="s">
        <v>31</v>
      </c>
      <c r="C1839" s="1" t="s">
        <v>32</v>
      </c>
      <c r="D1839" s="1" t="s">
        <v>33</v>
      </c>
      <c r="E1839" s="9" t="s">
        <v>4578</v>
      </c>
      <c r="F1839" s="1">
        <f>IF(VLOOKUP(G1839,Sku_Consolidated!A2:S957,{19},FALSE)="SHOWCASE", VLOOKUP(E1839,Store_Showcase!B2:C144,{2}, FALSE), IF(VLOOKUP(G1839,Sku_Consolidated!A2:S957,{19},FALSE)="VAM",VLOOKUP(E1839,Store_VAM!B2:C273,{2}, FALSE),VLOOKUP(E1839,Store_SRP!B2:C110,{2}, FALSE)))</f>
      </c>
      <c r="G1839" s="1">
        <v>14275</v>
      </c>
      <c r="H1839" s="1" t="s">
        <v>1454</v>
      </c>
      <c r="I1839" s="10" t="s">
        <v>4837</v>
      </c>
      <c r="J1839" s="1">
        <f>VLOOKUP(G1839,Sku_Consolidated!A2:C957, 3, FALSE)</f>
      </c>
      <c r="K1839" s="10">
        <f>IF(J1839="PACK", I1839, 0)</f>
      </c>
      <c r="L1839" s="10">
        <f>IF(J1839="KG", I1839, I1839 * VLOOKUP(G1839,Sku_Consolidated!A2:U957,21,FALSE))</f>
      </c>
      <c r="M1839" s="10" t="s">
        <v>37</v>
      </c>
      <c r="N1839" s="11" t="s">
        <v>4838</v>
      </c>
      <c r="O1839" s="10" t="s">
        <v>4839</v>
      </c>
      <c r="P1839" s="10">
        <f>N1839 - O1839</f>
      </c>
      <c r="Q1839" s="1">
        <f>VLOOKUP(G1839,Sku_Consolidated!A2:G957,7, FALSE)</f>
      </c>
      <c r="R1839" s="1">
        <f>IF(IFERROR(VLOOKUP(E1839,Store_Showcase!B2:H144,7, FALSE), TRUE)=TRUE, IF(IFERROR(VLOOKUP(E1839,Store_SRP!B2:H110,7, FALSE), TRUE)=TRUE,VLOOKUP(E1839,Store_VAM!B2:H273,7, FALSE),VLOOKUP(E1839,Store_SRP!B2:H110,7, FALSE)), VLOOKUP(E1839,Store_Showcase!B2:H144,7, FALSE))</f>
      </c>
      <c r="S1839" s="1">
        <f>IF(IFERROR(VLOOKUP(E1839,Store_Showcase!B2:I144,8, FALSE), TRUE)=TRUE, IF(IFERROR(VLOOKUP(E1839,Store_SRP!B2:I110,8, FALSE), TRUE)=TRUE,VLOOKUP(E1839,Store_VAM!B2:I273,8, FALSE),VLOOKUP(E1839,Store_SRP!B2:I110,8, FALSE)), VLOOKUP(E1839,Store_Showcase!B2:I144,8, FALSE))</f>
      </c>
      <c r="T1839" s="1">
        <f>VLOOKUP(G1839,Sku_Consolidated!A2:R957,18,FALSE)</f>
      </c>
      <c r="U1839" s="1" t="s">
        <v>4826</v>
      </c>
      <c r="V1839" s="1">
        <f>IF(VLOOKUP(G1839,Sku_Consolidated!A2:S957,19,FALSE)="SHOWCASE", VLOOKUP(E1839,Store_Showcase!B2:L144,11, FALSE), IF(VLOOKUP(G1839,Sku_Consolidated!A2:S957,19,FALSE)="VAM",VLOOKUP(E1839,Store_VAM!B2:L273,11, FALSE),VLOOKUP(E1839,Store_SRP!B2:L110,11, FALSE)))</f>
      </c>
      <c r="W1839" s="1">
        <f>VLOOKUP(G1839,Sku_Consolidated!A2:W957,11,FALSE)</f>
      </c>
      <c r="X1839" s="1">
        <f>VLOOKUP(G1839,Sku_Consolidated!A2:H957,8,FALSE)</f>
      </c>
      <c r="Y1839" s="1">
        <f>VLOOKUP(G1839,Sku_Consolidated!A2:I957,9,FALSE)</f>
      </c>
      <c r="Z1839" s="1" t="s">
        <v>41</v>
      </c>
      <c r="AA1839" s="1">
        <f>VLOOKUP(G1839,Sku_Consolidated!A2:E957,5,FALSE)</f>
      </c>
      <c r="AB1839" s="1">
        <f>IF(VLOOKUP(G1839,Sku_Consolidated!A2:S957,19,FALSE)="SHOWCASE", VLOOKUP(E1839,Store_Showcase!B2:N144,13, FALSE), IF(VLOOKUP(G1839,Sku_Consolidated!A2:S957,19,FALSE)="VAM",VLOOKUP(E1839,Store_VAM!B2:N273,13, FALSE),VLOOKUP(E1839,Store_SRP!B2:N110,13, FALSE)))</f>
      </c>
      <c r="AC1839" s="1">
        <f>IF(IFERROR(AB1839,TRUE)=TRUE, "-","OK")</f>
      </c>
      <c r="AD1839" s="11" t="s">
        <v>37</v>
      </c>
      <c r="AE1839" s="11" t="s">
        <v>37</v>
      </c>
      <c r="AF1839" s="1">
        <f>IF(IFERROR(VLOOKUP(E1839,Store_Showcase!B2:H144,{5}, FALSE), TRUE)=TRUE, IF(IFERROR(VLOOKUP(E1839,Store_SRP!B2:H110,{5}, FALSE), TRUE)=TRUE,VLOOKUP(E1839,Store_VAM!B2:H273,{5}, FALSE),VLOOKUP(E1839,Store_SRP!B2:H110,{5}, FALSE)), VLOOKUP(E1839,Store_Showcase!B2:H144,{5}, FALSE))</f>
      </c>
      <c r="AG1839" s="1">
        <f>IF(IFERROR(VLOOKUP(E1839,Store_Showcase!B2:H144,{6}, FALSE), TRUE)=TRUE, IF(IFERROR(VLOOKUP(E1839,Store_SRP!B2:H110,{6}, FALSE), TRUE)=TRUE,VLOOKUP(E1839,Store_VAM!B2:H273,{6}, FALSE),VLOOKUP(E1839,Store_SRP!B2:H110,{6}, FALSE)), VLOOKUP(E1839,Store_Showcase!B2:H144,{6}, FALSE))</f>
      </c>
      <c r="AH1839" s="1">
        <f>VLOOKUP(G1839,Sku_Consolidated!A2:R957,18,FALSE)</f>
      </c>
      <c r="AI1839" s="1">
        <f>VLOOKUP(G1839,Sku_Consolidated!A2:S957,19,FALSE)</f>
      </c>
      <c r="AJ1839" s="1">
        <f>VLOOKUP(G1839,Sku_Consolidated!A2:T957,20,FALSE)</f>
      </c>
    </row>
    <row r="1840" spans="1:36" x14ac:dyDescent="0.25">
      <c r="A1840" s="1">
        <v>2024</v>
      </c>
      <c r="B1840" s="1" t="s">
        <v>31</v>
      </c>
      <c r="C1840" s="1" t="s">
        <v>32</v>
      </c>
      <c r="D1840" s="1" t="s">
        <v>33</v>
      </c>
      <c r="E1840" s="9" t="s">
        <v>4578</v>
      </c>
      <c r="F1840" s="1">
        <f>IF(VLOOKUP(G1840,Sku_Consolidated!A2:S957,{19},FALSE)="SHOWCASE", VLOOKUP(E1840,Store_Showcase!B2:C144,{2}, FALSE), IF(VLOOKUP(G1840,Sku_Consolidated!A2:S957,{19},FALSE)="VAM",VLOOKUP(E1840,Store_VAM!B2:C273,{2}, FALSE),VLOOKUP(E1840,Store_SRP!B2:C110,{2}, FALSE)))</f>
      </c>
      <c r="G1840" s="1">
        <v>14280</v>
      </c>
      <c r="H1840" s="1" t="s">
        <v>1458</v>
      </c>
      <c r="I1840" s="10" t="s">
        <v>4840</v>
      </c>
      <c r="J1840" s="1">
        <f>VLOOKUP(G1840,Sku_Consolidated!A2:C957, 3, FALSE)</f>
      </c>
      <c r="K1840" s="10">
        <f>IF(J1840="PACK", I1840, 0)</f>
      </c>
      <c r="L1840" s="10">
        <f>IF(J1840="KG", I1840, I1840 * VLOOKUP(G1840,Sku_Consolidated!A2:U957,21,FALSE))</f>
      </c>
      <c r="M1840" s="10" t="s">
        <v>37</v>
      </c>
      <c r="N1840" s="11" t="s">
        <v>4841</v>
      </c>
      <c r="O1840" s="10" t="s">
        <v>4842</v>
      </c>
      <c r="P1840" s="10">
        <f>N1840 - O1840</f>
      </c>
      <c r="Q1840" s="1">
        <f>VLOOKUP(G1840,Sku_Consolidated!A2:G957,7, FALSE)</f>
      </c>
      <c r="R1840" s="1">
        <f>IF(IFERROR(VLOOKUP(E1840,Store_Showcase!B2:H144,7, FALSE), TRUE)=TRUE, IF(IFERROR(VLOOKUP(E1840,Store_SRP!B2:H110,7, FALSE), TRUE)=TRUE,VLOOKUP(E1840,Store_VAM!B2:H273,7, FALSE),VLOOKUP(E1840,Store_SRP!B2:H110,7, FALSE)), VLOOKUP(E1840,Store_Showcase!B2:H144,7, FALSE))</f>
      </c>
      <c r="S1840" s="1">
        <f>IF(IFERROR(VLOOKUP(E1840,Store_Showcase!B2:I144,8, FALSE), TRUE)=TRUE, IF(IFERROR(VLOOKUP(E1840,Store_SRP!B2:I110,8, FALSE), TRUE)=TRUE,VLOOKUP(E1840,Store_VAM!B2:I273,8, FALSE),VLOOKUP(E1840,Store_SRP!B2:I110,8, FALSE)), VLOOKUP(E1840,Store_Showcase!B2:I144,8, FALSE))</f>
      </c>
      <c r="T1840" s="1">
        <f>VLOOKUP(G1840,Sku_Consolidated!A2:R957,18,FALSE)</f>
      </c>
      <c r="U1840" s="1" t="s">
        <v>4826</v>
      </c>
      <c r="V1840" s="1">
        <f>IF(VLOOKUP(G1840,Sku_Consolidated!A2:S957,19,FALSE)="SHOWCASE", VLOOKUP(E1840,Store_Showcase!B2:L144,11, FALSE), IF(VLOOKUP(G1840,Sku_Consolidated!A2:S957,19,FALSE)="VAM",VLOOKUP(E1840,Store_VAM!B2:L273,11, FALSE),VLOOKUP(E1840,Store_SRP!B2:L110,11, FALSE)))</f>
      </c>
      <c r="W1840" s="1">
        <f>VLOOKUP(G1840,Sku_Consolidated!A2:W957,11,FALSE)</f>
      </c>
      <c r="X1840" s="1">
        <f>VLOOKUP(G1840,Sku_Consolidated!A2:H957,8,FALSE)</f>
      </c>
      <c r="Y1840" s="1">
        <f>VLOOKUP(G1840,Sku_Consolidated!A2:I957,9,FALSE)</f>
      </c>
      <c r="Z1840" s="1" t="s">
        <v>41</v>
      </c>
      <c r="AA1840" s="1">
        <f>VLOOKUP(G1840,Sku_Consolidated!A2:E957,5,FALSE)</f>
      </c>
      <c r="AB1840" s="1">
        <f>IF(VLOOKUP(G1840,Sku_Consolidated!A2:S957,19,FALSE)="SHOWCASE", VLOOKUP(E1840,Store_Showcase!B2:N144,13, FALSE), IF(VLOOKUP(G1840,Sku_Consolidated!A2:S957,19,FALSE)="VAM",VLOOKUP(E1840,Store_VAM!B2:N273,13, FALSE),VLOOKUP(E1840,Store_SRP!B2:N110,13, FALSE)))</f>
      </c>
      <c r="AC1840" s="1">
        <f>IF(IFERROR(AB1840,TRUE)=TRUE, "-","OK")</f>
      </c>
      <c r="AD1840" s="11" t="s">
        <v>37</v>
      </c>
      <c r="AE1840" s="11" t="s">
        <v>37</v>
      </c>
      <c r="AF1840" s="1">
        <f>IF(IFERROR(VLOOKUP(E1840,Store_Showcase!B2:H144,{5}, FALSE), TRUE)=TRUE, IF(IFERROR(VLOOKUP(E1840,Store_SRP!B2:H110,{5}, FALSE), TRUE)=TRUE,VLOOKUP(E1840,Store_VAM!B2:H273,{5}, FALSE),VLOOKUP(E1840,Store_SRP!B2:H110,{5}, FALSE)), VLOOKUP(E1840,Store_Showcase!B2:H144,{5}, FALSE))</f>
      </c>
      <c r="AG1840" s="1">
        <f>IF(IFERROR(VLOOKUP(E1840,Store_Showcase!B2:H144,{6}, FALSE), TRUE)=TRUE, IF(IFERROR(VLOOKUP(E1840,Store_SRP!B2:H110,{6}, FALSE), TRUE)=TRUE,VLOOKUP(E1840,Store_VAM!B2:H273,{6}, FALSE),VLOOKUP(E1840,Store_SRP!B2:H110,{6}, FALSE)), VLOOKUP(E1840,Store_Showcase!B2:H144,{6}, FALSE))</f>
      </c>
      <c r="AH1840" s="1">
        <f>VLOOKUP(G1840,Sku_Consolidated!A2:R957,18,FALSE)</f>
      </c>
      <c r="AI1840" s="1">
        <f>VLOOKUP(G1840,Sku_Consolidated!A2:S957,19,FALSE)</f>
      </c>
      <c r="AJ1840" s="1">
        <f>VLOOKUP(G1840,Sku_Consolidated!A2:T957,20,FALSE)</f>
      </c>
    </row>
    <row r="1841" spans="1:36" x14ac:dyDescent="0.25">
      <c r="A1841" s="1">
        <v>2024</v>
      </c>
      <c r="B1841" s="1" t="s">
        <v>31</v>
      </c>
      <c r="C1841" s="1" t="s">
        <v>32</v>
      </c>
      <c r="D1841" s="1" t="s">
        <v>33</v>
      </c>
      <c r="E1841" s="9" t="s">
        <v>4578</v>
      </c>
      <c r="F1841" s="1">
        <f>IF(VLOOKUP(G1841,Sku_Consolidated!A2:S957,{19},FALSE)="SHOWCASE", VLOOKUP(E1841,Store_Showcase!B2:C144,{2}, FALSE), IF(VLOOKUP(G1841,Sku_Consolidated!A2:S957,{19},FALSE)="VAM",VLOOKUP(E1841,Store_VAM!B2:C273,{2}, FALSE),VLOOKUP(E1841,Store_SRP!B2:C110,{2}, FALSE)))</f>
      </c>
      <c r="G1841" s="1">
        <v>14281</v>
      </c>
      <c r="H1841" s="1" t="s">
        <v>1621</v>
      </c>
      <c r="I1841" s="10" t="s">
        <v>4843</v>
      </c>
      <c r="J1841" s="1">
        <f>VLOOKUP(G1841,Sku_Consolidated!A2:C957, 3, FALSE)</f>
      </c>
      <c r="K1841" s="10">
        <f>IF(J1841="PACK", I1841, 0)</f>
      </c>
      <c r="L1841" s="10">
        <f>IF(J1841="KG", I1841, I1841 * VLOOKUP(G1841,Sku_Consolidated!A2:U957,21,FALSE))</f>
      </c>
      <c r="M1841" s="10" t="s">
        <v>37</v>
      </c>
      <c r="N1841" s="11" t="s">
        <v>4844</v>
      </c>
      <c r="O1841" s="10" t="s">
        <v>4845</v>
      </c>
      <c r="P1841" s="10">
        <f>N1841 - O1841</f>
      </c>
      <c r="Q1841" s="1">
        <f>VLOOKUP(G1841,Sku_Consolidated!A2:G957,7, FALSE)</f>
      </c>
      <c r="R1841" s="1">
        <f>IF(IFERROR(VLOOKUP(E1841,Store_Showcase!B2:H144,7, FALSE), TRUE)=TRUE, IF(IFERROR(VLOOKUP(E1841,Store_SRP!B2:H110,7, FALSE), TRUE)=TRUE,VLOOKUP(E1841,Store_VAM!B2:H273,7, FALSE),VLOOKUP(E1841,Store_SRP!B2:H110,7, FALSE)), VLOOKUP(E1841,Store_Showcase!B2:H144,7, FALSE))</f>
      </c>
      <c r="S1841" s="1">
        <f>IF(IFERROR(VLOOKUP(E1841,Store_Showcase!B2:I144,8, FALSE), TRUE)=TRUE, IF(IFERROR(VLOOKUP(E1841,Store_SRP!B2:I110,8, FALSE), TRUE)=TRUE,VLOOKUP(E1841,Store_VAM!B2:I273,8, FALSE),VLOOKUP(E1841,Store_SRP!B2:I110,8, FALSE)), VLOOKUP(E1841,Store_Showcase!B2:I144,8, FALSE))</f>
      </c>
      <c r="T1841" s="1">
        <f>VLOOKUP(G1841,Sku_Consolidated!A2:R957,18,FALSE)</f>
      </c>
      <c r="U1841" s="1" t="s">
        <v>4826</v>
      </c>
      <c r="V1841" s="1">
        <f>IF(VLOOKUP(G1841,Sku_Consolidated!A2:S957,19,FALSE)="SHOWCASE", VLOOKUP(E1841,Store_Showcase!B2:L144,11, FALSE), IF(VLOOKUP(G1841,Sku_Consolidated!A2:S957,19,FALSE)="VAM",VLOOKUP(E1841,Store_VAM!B2:L273,11, FALSE),VLOOKUP(E1841,Store_SRP!B2:L110,11, FALSE)))</f>
      </c>
      <c r="W1841" s="1">
        <f>VLOOKUP(G1841,Sku_Consolidated!A2:W957,11,FALSE)</f>
      </c>
      <c r="X1841" s="1">
        <f>VLOOKUP(G1841,Sku_Consolidated!A2:H957,8,FALSE)</f>
      </c>
      <c r="Y1841" s="1">
        <f>VLOOKUP(G1841,Sku_Consolidated!A2:I957,9,FALSE)</f>
      </c>
      <c r="Z1841" s="1" t="s">
        <v>41</v>
      </c>
      <c r="AA1841" s="1">
        <f>VLOOKUP(G1841,Sku_Consolidated!A2:E957,5,FALSE)</f>
      </c>
      <c r="AB1841" s="1">
        <f>IF(VLOOKUP(G1841,Sku_Consolidated!A2:S957,19,FALSE)="SHOWCASE", VLOOKUP(E1841,Store_Showcase!B2:N144,13, FALSE), IF(VLOOKUP(G1841,Sku_Consolidated!A2:S957,19,FALSE)="VAM",VLOOKUP(E1841,Store_VAM!B2:N273,13, FALSE),VLOOKUP(E1841,Store_SRP!B2:N110,13, FALSE)))</f>
      </c>
      <c r="AC1841" s="1">
        <f>IF(IFERROR(AB1841,TRUE)=TRUE, "-","OK")</f>
      </c>
      <c r="AD1841" s="11" t="s">
        <v>37</v>
      </c>
      <c r="AE1841" s="11" t="s">
        <v>37</v>
      </c>
      <c r="AF1841" s="1">
        <f>IF(IFERROR(VLOOKUP(E1841,Store_Showcase!B2:H144,{5}, FALSE), TRUE)=TRUE, IF(IFERROR(VLOOKUP(E1841,Store_SRP!B2:H110,{5}, FALSE), TRUE)=TRUE,VLOOKUP(E1841,Store_VAM!B2:H273,{5}, FALSE),VLOOKUP(E1841,Store_SRP!B2:H110,{5}, FALSE)), VLOOKUP(E1841,Store_Showcase!B2:H144,{5}, FALSE))</f>
      </c>
      <c r="AG1841" s="1">
        <f>IF(IFERROR(VLOOKUP(E1841,Store_Showcase!B2:H144,{6}, FALSE), TRUE)=TRUE, IF(IFERROR(VLOOKUP(E1841,Store_SRP!B2:H110,{6}, FALSE), TRUE)=TRUE,VLOOKUP(E1841,Store_VAM!B2:H273,{6}, FALSE),VLOOKUP(E1841,Store_SRP!B2:H110,{6}, FALSE)), VLOOKUP(E1841,Store_Showcase!B2:H144,{6}, FALSE))</f>
      </c>
      <c r="AH1841" s="1">
        <f>VLOOKUP(G1841,Sku_Consolidated!A2:R957,18,FALSE)</f>
      </c>
      <c r="AI1841" s="1">
        <f>VLOOKUP(G1841,Sku_Consolidated!A2:S957,19,FALSE)</f>
      </c>
      <c r="AJ1841" s="1">
        <f>VLOOKUP(G1841,Sku_Consolidated!A2:T957,20,FALSE)</f>
      </c>
    </row>
    <row r="1842" spans="1:36" x14ac:dyDescent="0.25">
      <c r="A1842" s="1">
        <v>2024</v>
      </c>
      <c r="B1842" s="1" t="s">
        <v>31</v>
      </c>
      <c r="C1842" s="1" t="s">
        <v>32</v>
      </c>
      <c r="D1842" s="1" t="s">
        <v>33</v>
      </c>
      <c r="E1842" s="9" t="s">
        <v>4609</v>
      </c>
      <c r="F1842" s="1">
        <f>IF(VLOOKUP(G1842,Sku_Consolidated!A2:S957,{19},FALSE)="SHOWCASE", VLOOKUP(E1842,Store_Showcase!B2:C144,{2}, FALSE), IF(VLOOKUP(G1842,Sku_Consolidated!A2:S957,{19},FALSE)="VAM",VLOOKUP(E1842,Store_VAM!B2:C273,{2}, FALSE),VLOOKUP(E1842,Store_SRP!B2:C110,{2}, FALSE)))</f>
      </c>
      <c r="G1842" s="1">
        <v>14266</v>
      </c>
      <c r="H1842" s="1" t="s">
        <v>1433</v>
      </c>
      <c r="I1842" s="10" t="s">
        <v>4846</v>
      </c>
      <c r="J1842" s="1">
        <f>VLOOKUP(G1842,Sku_Consolidated!A2:C957, 3, FALSE)</f>
      </c>
      <c r="K1842" s="10">
        <f>IF(J1842="PACK", I1842, 0)</f>
      </c>
      <c r="L1842" s="10">
        <f>IF(J1842="KG", I1842, I1842 * VLOOKUP(G1842,Sku_Consolidated!A2:U957,21,FALSE))</f>
      </c>
      <c r="M1842" s="10" t="s">
        <v>37</v>
      </c>
      <c r="N1842" s="11" t="s">
        <v>4847</v>
      </c>
      <c r="O1842" s="10" t="s">
        <v>4848</v>
      </c>
      <c r="P1842" s="10">
        <f>N1842 - O1842</f>
      </c>
      <c r="Q1842" s="1">
        <f>VLOOKUP(G1842,Sku_Consolidated!A2:G957,7, FALSE)</f>
      </c>
      <c r="R1842" s="1">
        <f>IF(IFERROR(VLOOKUP(E1842,Store_Showcase!B2:H144,7, FALSE), TRUE)=TRUE, IF(IFERROR(VLOOKUP(E1842,Store_SRP!B2:H110,7, FALSE), TRUE)=TRUE,VLOOKUP(E1842,Store_VAM!B2:H273,7, FALSE),VLOOKUP(E1842,Store_SRP!B2:H110,7, FALSE)), VLOOKUP(E1842,Store_Showcase!B2:H144,7, FALSE))</f>
      </c>
      <c r="S1842" s="1">
        <f>IF(IFERROR(VLOOKUP(E1842,Store_Showcase!B2:I144,8, FALSE), TRUE)=TRUE, IF(IFERROR(VLOOKUP(E1842,Store_SRP!B2:I110,8, FALSE), TRUE)=TRUE,VLOOKUP(E1842,Store_VAM!B2:I273,8, FALSE),VLOOKUP(E1842,Store_SRP!B2:I110,8, FALSE)), VLOOKUP(E1842,Store_Showcase!B2:I144,8, FALSE))</f>
      </c>
      <c r="T1842" s="1">
        <f>VLOOKUP(G1842,Sku_Consolidated!A2:R957,18,FALSE)</f>
      </c>
      <c r="U1842" s="1" t="s">
        <v>4849</v>
      </c>
      <c r="V1842" s="1">
        <f>IF(VLOOKUP(G1842,Sku_Consolidated!A2:S957,19,FALSE)="SHOWCASE", VLOOKUP(E1842,Store_Showcase!B2:L144,11, FALSE), IF(VLOOKUP(G1842,Sku_Consolidated!A2:S957,19,FALSE)="VAM",VLOOKUP(E1842,Store_VAM!B2:L273,11, FALSE),VLOOKUP(E1842,Store_SRP!B2:L110,11, FALSE)))</f>
      </c>
      <c r="W1842" s="1">
        <f>VLOOKUP(G1842,Sku_Consolidated!A2:W957,11,FALSE)</f>
      </c>
      <c r="X1842" s="1">
        <f>VLOOKUP(G1842,Sku_Consolidated!A2:H957,8,FALSE)</f>
      </c>
      <c r="Y1842" s="1">
        <f>VLOOKUP(G1842,Sku_Consolidated!A2:I957,9,FALSE)</f>
      </c>
      <c r="Z1842" s="1" t="s">
        <v>41</v>
      </c>
      <c r="AA1842" s="1">
        <f>VLOOKUP(G1842,Sku_Consolidated!A2:E957,5,FALSE)</f>
      </c>
      <c r="AB1842" s="1">
        <f>IF(VLOOKUP(G1842,Sku_Consolidated!A2:S957,19,FALSE)="SHOWCASE", VLOOKUP(E1842,Store_Showcase!B2:N144,13, FALSE), IF(VLOOKUP(G1842,Sku_Consolidated!A2:S957,19,FALSE)="VAM",VLOOKUP(E1842,Store_VAM!B2:N273,13, FALSE),VLOOKUP(E1842,Store_SRP!B2:N110,13, FALSE)))</f>
      </c>
      <c r="AC1842" s="1">
        <f>IF(IFERROR(AB1842,TRUE)=TRUE, "-","OK")</f>
      </c>
      <c r="AD1842" s="11" t="s">
        <v>37</v>
      </c>
      <c r="AE1842" s="11" t="s">
        <v>37</v>
      </c>
      <c r="AF1842" s="1">
        <f>IF(IFERROR(VLOOKUP(E1842,Store_Showcase!B2:H144,{5}, FALSE), TRUE)=TRUE, IF(IFERROR(VLOOKUP(E1842,Store_SRP!B2:H110,{5}, FALSE), TRUE)=TRUE,VLOOKUP(E1842,Store_VAM!B2:H273,{5}, FALSE),VLOOKUP(E1842,Store_SRP!B2:H110,{5}, FALSE)), VLOOKUP(E1842,Store_Showcase!B2:H144,{5}, FALSE))</f>
      </c>
      <c r="AG1842" s="1">
        <f>IF(IFERROR(VLOOKUP(E1842,Store_Showcase!B2:H144,{6}, FALSE), TRUE)=TRUE, IF(IFERROR(VLOOKUP(E1842,Store_SRP!B2:H110,{6}, FALSE), TRUE)=TRUE,VLOOKUP(E1842,Store_VAM!B2:H273,{6}, FALSE),VLOOKUP(E1842,Store_SRP!B2:H110,{6}, FALSE)), VLOOKUP(E1842,Store_Showcase!B2:H144,{6}, FALSE))</f>
      </c>
      <c r="AH1842" s="1">
        <f>VLOOKUP(G1842,Sku_Consolidated!A2:R957,18,FALSE)</f>
      </c>
      <c r="AI1842" s="1">
        <f>VLOOKUP(G1842,Sku_Consolidated!A2:S957,19,FALSE)</f>
      </c>
      <c r="AJ1842" s="1">
        <f>VLOOKUP(G1842,Sku_Consolidated!A2:T957,20,FALSE)</f>
      </c>
    </row>
    <row r="1843" spans="1:36" x14ac:dyDescent="0.25">
      <c r="A1843" s="1">
        <v>2024</v>
      </c>
      <c r="B1843" s="1" t="s">
        <v>31</v>
      </c>
      <c r="C1843" s="1" t="s">
        <v>32</v>
      </c>
      <c r="D1843" s="1" t="s">
        <v>33</v>
      </c>
      <c r="E1843" s="9" t="s">
        <v>4609</v>
      </c>
      <c r="F1843" s="1">
        <f>IF(VLOOKUP(G1843,Sku_Consolidated!A2:S957,{19},FALSE)="SHOWCASE", VLOOKUP(E1843,Store_Showcase!B2:C144,{2}, FALSE), IF(VLOOKUP(G1843,Sku_Consolidated!A2:S957,{19},FALSE)="VAM",VLOOKUP(E1843,Store_VAM!B2:C273,{2}, FALSE),VLOOKUP(E1843,Store_SRP!B2:C110,{2}, FALSE)))</f>
      </c>
      <c r="G1843" s="1">
        <v>14267</v>
      </c>
      <c r="H1843" s="1" t="s">
        <v>1438</v>
      </c>
      <c r="I1843" s="10" t="s">
        <v>4850</v>
      </c>
      <c r="J1843" s="1">
        <f>VLOOKUP(G1843,Sku_Consolidated!A2:C957, 3, FALSE)</f>
      </c>
      <c r="K1843" s="10">
        <f>IF(J1843="PACK", I1843, 0)</f>
      </c>
      <c r="L1843" s="10">
        <f>IF(J1843="KG", I1843, I1843 * VLOOKUP(G1843,Sku_Consolidated!A2:U957,21,FALSE))</f>
      </c>
      <c r="M1843" s="10" t="s">
        <v>37</v>
      </c>
      <c r="N1843" s="11" t="s">
        <v>4851</v>
      </c>
      <c r="O1843" s="10" t="s">
        <v>4852</v>
      </c>
      <c r="P1843" s="10">
        <f>N1843 - O1843</f>
      </c>
      <c r="Q1843" s="1">
        <f>VLOOKUP(G1843,Sku_Consolidated!A2:G957,7, FALSE)</f>
      </c>
      <c r="R1843" s="1">
        <f>IF(IFERROR(VLOOKUP(E1843,Store_Showcase!B2:H144,7, FALSE), TRUE)=TRUE, IF(IFERROR(VLOOKUP(E1843,Store_SRP!B2:H110,7, FALSE), TRUE)=TRUE,VLOOKUP(E1843,Store_VAM!B2:H273,7, FALSE),VLOOKUP(E1843,Store_SRP!B2:H110,7, FALSE)), VLOOKUP(E1843,Store_Showcase!B2:H144,7, FALSE))</f>
      </c>
      <c r="S1843" s="1">
        <f>IF(IFERROR(VLOOKUP(E1843,Store_Showcase!B2:I144,8, FALSE), TRUE)=TRUE, IF(IFERROR(VLOOKUP(E1843,Store_SRP!B2:I110,8, FALSE), TRUE)=TRUE,VLOOKUP(E1843,Store_VAM!B2:I273,8, FALSE),VLOOKUP(E1843,Store_SRP!B2:I110,8, FALSE)), VLOOKUP(E1843,Store_Showcase!B2:I144,8, FALSE))</f>
      </c>
      <c r="T1843" s="1">
        <f>VLOOKUP(G1843,Sku_Consolidated!A2:R957,18,FALSE)</f>
      </c>
      <c r="U1843" s="1" t="s">
        <v>4849</v>
      </c>
      <c r="V1843" s="1">
        <f>IF(VLOOKUP(G1843,Sku_Consolidated!A2:S957,19,FALSE)="SHOWCASE", VLOOKUP(E1843,Store_Showcase!B2:L144,11, FALSE), IF(VLOOKUP(G1843,Sku_Consolidated!A2:S957,19,FALSE)="VAM",VLOOKUP(E1843,Store_VAM!B2:L273,11, FALSE),VLOOKUP(E1843,Store_SRP!B2:L110,11, FALSE)))</f>
      </c>
      <c r="W1843" s="1">
        <f>VLOOKUP(G1843,Sku_Consolidated!A2:W957,11,FALSE)</f>
      </c>
      <c r="X1843" s="1">
        <f>VLOOKUP(G1843,Sku_Consolidated!A2:H957,8,FALSE)</f>
      </c>
      <c r="Y1843" s="1">
        <f>VLOOKUP(G1843,Sku_Consolidated!A2:I957,9,FALSE)</f>
      </c>
      <c r="Z1843" s="1" t="s">
        <v>41</v>
      </c>
      <c r="AA1843" s="1">
        <f>VLOOKUP(G1843,Sku_Consolidated!A2:E957,5,FALSE)</f>
      </c>
      <c r="AB1843" s="1">
        <f>IF(VLOOKUP(G1843,Sku_Consolidated!A2:S957,19,FALSE)="SHOWCASE", VLOOKUP(E1843,Store_Showcase!B2:N144,13, FALSE), IF(VLOOKUP(G1843,Sku_Consolidated!A2:S957,19,FALSE)="VAM",VLOOKUP(E1843,Store_VAM!B2:N273,13, FALSE),VLOOKUP(E1843,Store_SRP!B2:N110,13, FALSE)))</f>
      </c>
      <c r="AC1843" s="1">
        <f>IF(IFERROR(AB1843,TRUE)=TRUE, "-","OK")</f>
      </c>
      <c r="AD1843" s="11" t="s">
        <v>37</v>
      </c>
      <c r="AE1843" s="11" t="s">
        <v>37</v>
      </c>
      <c r="AF1843" s="1">
        <f>IF(IFERROR(VLOOKUP(E1843,Store_Showcase!B2:H144,{5}, FALSE), TRUE)=TRUE, IF(IFERROR(VLOOKUP(E1843,Store_SRP!B2:H110,{5}, FALSE), TRUE)=TRUE,VLOOKUP(E1843,Store_VAM!B2:H273,{5}, FALSE),VLOOKUP(E1843,Store_SRP!B2:H110,{5}, FALSE)), VLOOKUP(E1843,Store_Showcase!B2:H144,{5}, FALSE))</f>
      </c>
      <c r="AG1843" s="1">
        <f>IF(IFERROR(VLOOKUP(E1843,Store_Showcase!B2:H144,{6}, FALSE), TRUE)=TRUE, IF(IFERROR(VLOOKUP(E1843,Store_SRP!B2:H110,{6}, FALSE), TRUE)=TRUE,VLOOKUP(E1843,Store_VAM!B2:H273,{6}, FALSE),VLOOKUP(E1843,Store_SRP!B2:H110,{6}, FALSE)), VLOOKUP(E1843,Store_Showcase!B2:H144,{6}, FALSE))</f>
      </c>
      <c r="AH1843" s="1">
        <f>VLOOKUP(G1843,Sku_Consolidated!A2:R957,18,FALSE)</f>
      </c>
      <c r="AI1843" s="1">
        <f>VLOOKUP(G1843,Sku_Consolidated!A2:S957,19,FALSE)</f>
      </c>
      <c r="AJ1843" s="1">
        <f>VLOOKUP(G1843,Sku_Consolidated!A2:T957,20,FALSE)</f>
      </c>
    </row>
    <row r="1844" spans="1:36" x14ac:dyDescent="0.25">
      <c r="A1844" s="1">
        <v>2024</v>
      </c>
      <c r="B1844" s="1" t="s">
        <v>31</v>
      </c>
      <c r="C1844" s="1" t="s">
        <v>32</v>
      </c>
      <c r="D1844" s="1" t="s">
        <v>33</v>
      </c>
      <c r="E1844" s="9" t="s">
        <v>4609</v>
      </c>
      <c r="F1844" s="1">
        <f>IF(VLOOKUP(G1844,Sku_Consolidated!A2:S957,{19},FALSE)="SHOWCASE", VLOOKUP(E1844,Store_Showcase!B2:C144,{2}, FALSE), IF(VLOOKUP(G1844,Sku_Consolidated!A2:S957,{19},FALSE)="VAM",VLOOKUP(E1844,Store_VAM!B2:C273,{2}, FALSE),VLOOKUP(E1844,Store_SRP!B2:C110,{2}, FALSE)))</f>
      </c>
      <c r="G1844" s="1">
        <v>14268</v>
      </c>
      <c r="H1844" s="1" t="s">
        <v>1442</v>
      </c>
      <c r="I1844" s="10" t="s">
        <v>4853</v>
      </c>
      <c r="J1844" s="1">
        <f>VLOOKUP(G1844,Sku_Consolidated!A2:C957, 3, FALSE)</f>
      </c>
      <c r="K1844" s="10">
        <f>IF(J1844="PACK", I1844, 0)</f>
      </c>
      <c r="L1844" s="10">
        <f>IF(J1844="KG", I1844, I1844 * VLOOKUP(G1844,Sku_Consolidated!A2:U957,21,FALSE))</f>
      </c>
      <c r="M1844" s="10" t="s">
        <v>37</v>
      </c>
      <c r="N1844" s="11" t="s">
        <v>4854</v>
      </c>
      <c r="O1844" s="10" t="s">
        <v>4855</v>
      </c>
      <c r="P1844" s="10">
        <f>N1844 - O1844</f>
      </c>
      <c r="Q1844" s="1">
        <f>VLOOKUP(G1844,Sku_Consolidated!A2:G957,7, FALSE)</f>
      </c>
      <c r="R1844" s="1">
        <f>IF(IFERROR(VLOOKUP(E1844,Store_Showcase!B2:H144,7, FALSE), TRUE)=TRUE, IF(IFERROR(VLOOKUP(E1844,Store_SRP!B2:H110,7, FALSE), TRUE)=TRUE,VLOOKUP(E1844,Store_VAM!B2:H273,7, FALSE),VLOOKUP(E1844,Store_SRP!B2:H110,7, FALSE)), VLOOKUP(E1844,Store_Showcase!B2:H144,7, FALSE))</f>
      </c>
      <c r="S1844" s="1">
        <f>IF(IFERROR(VLOOKUP(E1844,Store_Showcase!B2:I144,8, FALSE), TRUE)=TRUE, IF(IFERROR(VLOOKUP(E1844,Store_SRP!B2:I110,8, FALSE), TRUE)=TRUE,VLOOKUP(E1844,Store_VAM!B2:I273,8, FALSE),VLOOKUP(E1844,Store_SRP!B2:I110,8, FALSE)), VLOOKUP(E1844,Store_Showcase!B2:I144,8, FALSE))</f>
      </c>
      <c r="T1844" s="1">
        <f>VLOOKUP(G1844,Sku_Consolidated!A2:R957,18,FALSE)</f>
      </c>
      <c r="U1844" s="1" t="s">
        <v>4849</v>
      </c>
      <c r="V1844" s="1">
        <f>IF(VLOOKUP(G1844,Sku_Consolidated!A2:S957,19,FALSE)="SHOWCASE", VLOOKUP(E1844,Store_Showcase!B2:L144,11, FALSE), IF(VLOOKUP(G1844,Sku_Consolidated!A2:S957,19,FALSE)="VAM",VLOOKUP(E1844,Store_VAM!B2:L273,11, FALSE),VLOOKUP(E1844,Store_SRP!B2:L110,11, FALSE)))</f>
      </c>
      <c r="W1844" s="1">
        <f>VLOOKUP(G1844,Sku_Consolidated!A2:W957,11,FALSE)</f>
      </c>
      <c r="X1844" s="1">
        <f>VLOOKUP(G1844,Sku_Consolidated!A2:H957,8,FALSE)</f>
      </c>
      <c r="Y1844" s="1">
        <f>VLOOKUP(G1844,Sku_Consolidated!A2:I957,9,FALSE)</f>
      </c>
      <c r="Z1844" s="1" t="s">
        <v>41</v>
      </c>
      <c r="AA1844" s="1">
        <f>VLOOKUP(G1844,Sku_Consolidated!A2:E957,5,FALSE)</f>
      </c>
      <c r="AB1844" s="1">
        <f>IF(VLOOKUP(G1844,Sku_Consolidated!A2:S957,19,FALSE)="SHOWCASE", VLOOKUP(E1844,Store_Showcase!B2:N144,13, FALSE), IF(VLOOKUP(G1844,Sku_Consolidated!A2:S957,19,FALSE)="VAM",VLOOKUP(E1844,Store_VAM!B2:N273,13, FALSE),VLOOKUP(E1844,Store_SRP!B2:N110,13, FALSE)))</f>
      </c>
      <c r="AC1844" s="1">
        <f>IF(IFERROR(AB1844,TRUE)=TRUE, "-","OK")</f>
      </c>
      <c r="AD1844" s="11" t="s">
        <v>37</v>
      </c>
      <c r="AE1844" s="11" t="s">
        <v>37</v>
      </c>
      <c r="AF1844" s="1">
        <f>IF(IFERROR(VLOOKUP(E1844,Store_Showcase!B2:H144,{5}, FALSE), TRUE)=TRUE, IF(IFERROR(VLOOKUP(E1844,Store_SRP!B2:H110,{5}, FALSE), TRUE)=TRUE,VLOOKUP(E1844,Store_VAM!B2:H273,{5}, FALSE),VLOOKUP(E1844,Store_SRP!B2:H110,{5}, FALSE)), VLOOKUP(E1844,Store_Showcase!B2:H144,{5}, FALSE))</f>
      </c>
      <c r="AG1844" s="1">
        <f>IF(IFERROR(VLOOKUP(E1844,Store_Showcase!B2:H144,{6}, FALSE), TRUE)=TRUE, IF(IFERROR(VLOOKUP(E1844,Store_SRP!B2:H110,{6}, FALSE), TRUE)=TRUE,VLOOKUP(E1844,Store_VAM!B2:H273,{6}, FALSE),VLOOKUP(E1844,Store_SRP!B2:H110,{6}, FALSE)), VLOOKUP(E1844,Store_Showcase!B2:H144,{6}, FALSE))</f>
      </c>
      <c r="AH1844" s="1">
        <f>VLOOKUP(G1844,Sku_Consolidated!A2:R957,18,FALSE)</f>
      </c>
      <c r="AI1844" s="1">
        <f>VLOOKUP(G1844,Sku_Consolidated!A2:S957,19,FALSE)</f>
      </c>
      <c r="AJ1844" s="1">
        <f>VLOOKUP(G1844,Sku_Consolidated!A2:T957,20,FALSE)</f>
      </c>
    </row>
    <row r="1845" spans="1:36" x14ac:dyDescent="0.25">
      <c r="A1845" s="1">
        <v>2024</v>
      </c>
      <c r="B1845" s="1" t="s">
        <v>31</v>
      </c>
      <c r="C1845" s="1" t="s">
        <v>32</v>
      </c>
      <c r="D1845" s="1" t="s">
        <v>33</v>
      </c>
      <c r="E1845" s="9" t="s">
        <v>4609</v>
      </c>
      <c r="F1845" s="1">
        <f>IF(VLOOKUP(G1845,Sku_Consolidated!A2:S957,{19},FALSE)="SHOWCASE", VLOOKUP(E1845,Store_Showcase!B2:C144,{2}, FALSE), IF(VLOOKUP(G1845,Sku_Consolidated!A2:S957,{19},FALSE)="VAM",VLOOKUP(E1845,Store_VAM!B2:C273,{2}, FALSE),VLOOKUP(E1845,Store_SRP!B2:C110,{2}, FALSE)))</f>
      </c>
      <c r="G1845" s="1">
        <v>14269</v>
      </c>
      <c r="H1845" s="1" t="s">
        <v>1446</v>
      </c>
      <c r="I1845" s="10" t="s">
        <v>616</v>
      </c>
      <c r="J1845" s="1">
        <f>VLOOKUP(G1845,Sku_Consolidated!A2:C957, 3, FALSE)</f>
      </c>
      <c r="K1845" s="10">
        <f>IF(J1845="PACK", I1845, 0)</f>
      </c>
      <c r="L1845" s="10">
        <f>IF(J1845="KG", I1845, I1845 * VLOOKUP(G1845,Sku_Consolidated!A2:U957,21,FALSE))</f>
      </c>
      <c r="M1845" s="10" t="s">
        <v>37</v>
      </c>
      <c r="N1845" s="11" t="s">
        <v>4856</v>
      </c>
      <c r="O1845" s="10" t="s">
        <v>4857</v>
      </c>
      <c r="P1845" s="10">
        <f>N1845 - O1845</f>
      </c>
      <c r="Q1845" s="1">
        <f>VLOOKUP(G1845,Sku_Consolidated!A2:G957,7, FALSE)</f>
      </c>
      <c r="R1845" s="1">
        <f>IF(IFERROR(VLOOKUP(E1845,Store_Showcase!B2:H144,7, FALSE), TRUE)=TRUE, IF(IFERROR(VLOOKUP(E1845,Store_SRP!B2:H110,7, FALSE), TRUE)=TRUE,VLOOKUP(E1845,Store_VAM!B2:H273,7, FALSE),VLOOKUP(E1845,Store_SRP!B2:H110,7, FALSE)), VLOOKUP(E1845,Store_Showcase!B2:H144,7, FALSE))</f>
      </c>
      <c r="S1845" s="1">
        <f>IF(IFERROR(VLOOKUP(E1845,Store_Showcase!B2:I144,8, FALSE), TRUE)=TRUE, IF(IFERROR(VLOOKUP(E1845,Store_SRP!B2:I110,8, FALSE), TRUE)=TRUE,VLOOKUP(E1845,Store_VAM!B2:I273,8, FALSE),VLOOKUP(E1845,Store_SRP!B2:I110,8, FALSE)), VLOOKUP(E1845,Store_Showcase!B2:I144,8, FALSE))</f>
      </c>
      <c r="T1845" s="1">
        <f>VLOOKUP(G1845,Sku_Consolidated!A2:R957,18,FALSE)</f>
      </c>
      <c r="U1845" s="1" t="s">
        <v>4849</v>
      </c>
      <c r="V1845" s="1">
        <f>IF(VLOOKUP(G1845,Sku_Consolidated!A2:S957,19,FALSE)="SHOWCASE", VLOOKUP(E1845,Store_Showcase!B2:L144,11, FALSE), IF(VLOOKUP(G1845,Sku_Consolidated!A2:S957,19,FALSE)="VAM",VLOOKUP(E1845,Store_VAM!B2:L273,11, FALSE),VLOOKUP(E1845,Store_SRP!B2:L110,11, FALSE)))</f>
      </c>
      <c r="W1845" s="1">
        <f>VLOOKUP(G1845,Sku_Consolidated!A2:W957,11,FALSE)</f>
      </c>
      <c r="X1845" s="1">
        <f>VLOOKUP(G1845,Sku_Consolidated!A2:H957,8,FALSE)</f>
      </c>
      <c r="Y1845" s="1">
        <f>VLOOKUP(G1845,Sku_Consolidated!A2:I957,9,FALSE)</f>
      </c>
      <c r="Z1845" s="1" t="s">
        <v>41</v>
      </c>
      <c r="AA1845" s="1">
        <f>VLOOKUP(G1845,Sku_Consolidated!A2:E957,5,FALSE)</f>
      </c>
      <c r="AB1845" s="1">
        <f>IF(VLOOKUP(G1845,Sku_Consolidated!A2:S957,19,FALSE)="SHOWCASE", VLOOKUP(E1845,Store_Showcase!B2:N144,13, FALSE), IF(VLOOKUP(G1845,Sku_Consolidated!A2:S957,19,FALSE)="VAM",VLOOKUP(E1845,Store_VAM!B2:N273,13, FALSE),VLOOKUP(E1845,Store_SRP!B2:N110,13, FALSE)))</f>
      </c>
      <c r="AC1845" s="1">
        <f>IF(IFERROR(AB1845,TRUE)=TRUE, "-","OK")</f>
      </c>
      <c r="AD1845" s="11" t="s">
        <v>37</v>
      </c>
      <c r="AE1845" s="11" t="s">
        <v>37</v>
      </c>
      <c r="AF1845" s="1">
        <f>IF(IFERROR(VLOOKUP(E1845,Store_Showcase!B2:H144,{5}, FALSE), TRUE)=TRUE, IF(IFERROR(VLOOKUP(E1845,Store_SRP!B2:H110,{5}, FALSE), TRUE)=TRUE,VLOOKUP(E1845,Store_VAM!B2:H273,{5}, FALSE),VLOOKUP(E1845,Store_SRP!B2:H110,{5}, FALSE)), VLOOKUP(E1845,Store_Showcase!B2:H144,{5}, FALSE))</f>
      </c>
      <c r="AG1845" s="1">
        <f>IF(IFERROR(VLOOKUP(E1845,Store_Showcase!B2:H144,{6}, FALSE), TRUE)=TRUE, IF(IFERROR(VLOOKUP(E1845,Store_SRP!B2:H110,{6}, FALSE), TRUE)=TRUE,VLOOKUP(E1845,Store_VAM!B2:H273,{6}, FALSE),VLOOKUP(E1845,Store_SRP!B2:H110,{6}, FALSE)), VLOOKUP(E1845,Store_Showcase!B2:H144,{6}, FALSE))</f>
      </c>
      <c r="AH1845" s="1">
        <f>VLOOKUP(G1845,Sku_Consolidated!A2:R957,18,FALSE)</f>
      </c>
      <c r="AI1845" s="1">
        <f>VLOOKUP(G1845,Sku_Consolidated!A2:S957,19,FALSE)</f>
      </c>
      <c r="AJ1845" s="1">
        <f>VLOOKUP(G1845,Sku_Consolidated!A2:T957,20,FALSE)</f>
      </c>
    </row>
    <row r="1846" spans="1:36" x14ac:dyDescent="0.25">
      <c r="A1846" s="1">
        <v>2024</v>
      </c>
      <c r="B1846" s="1" t="s">
        <v>31</v>
      </c>
      <c r="C1846" s="1" t="s">
        <v>32</v>
      </c>
      <c r="D1846" s="1" t="s">
        <v>33</v>
      </c>
      <c r="E1846" s="9" t="s">
        <v>4609</v>
      </c>
      <c r="F1846" s="1">
        <f>IF(VLOOKUP(G1846,Sku_Consolidated!A2:S957,{19},FALSE)="SHOWCASE", VLOOKUP(E1846,Store_Showcase!B2:C144,{2}, FALSE), IF(VLOOKUP(G1846,Sku_Consolidated!A2:S957,{19},FALSE)="VAM",VLOOKUP(E1846,Store_VAM!B2:C273,{2}, FALSE),VLOOKUP(E1846,Store_SRP!B2:C110,{2}, FALSE)))</f>
      </c>
      <c r="G1846" s="1">
        <v>14270</v>
      </c>
      <c r="H1846" s="1" t="s">
        <v>1450</v>
      </c>
      <c r="I1846" s="10" t="s">
        <v>3476</v>
      </c>
      <c r="J1846" s="1">
        <f>VLOOKUP(G1846,Sku_Consolidated!A2:C957, 3, FALSE)</f>
      </c>
      <c r="K1846" s="10">
        <f>IF(J1846="PACK", I1846, 0)</f>
      </c>
      <c r="L1846" s="10">
        <f>IF(J1846="KG", I1846, I1846 * VLOOKUP(G1846,Sku_Consolidated!A2:U957,21,FALSE))</f>
      </c>
      <c r="M1846" s="10" t="s">
        <v>37</v>
      </c>
      <c r="N1846" s="11" t="s">
        <v>4858</v>
      </c>
      <c r="O1846" s="10" t="s">
        <v>4859</v>
      </c>
      <c r="P1846" s="10">
        <f>N1846 - O1846</f>
      </c>
      <c r="Q1846" s="1">
        <f>VLOOKUP(G1846,Sku_Consolidated!A2:G957,7, FALSE)</f>
      </c>
      <c r="R1846" s="1">
        <f>IF(IFERROR(VLOOKUP(E1846,Store_Showcase!B2:H144,7, FALSE), TRUE)=TRUE, IF(IFERROR(VLOOKUP(E1846,Store_SRP!B2:H110,7, FALSE), TRUE)=TRUE,VLOOKUP(E1846,Store_VAM!B2:H273,7, FALSE),VLOOKUP(E1846,Store_SRP!B2:H110,7, FALSE)), VLOOKUP(E1846,Store_Showcase!B2:H144,7, FALSE))</f>
      </c>
      <c r="S1846" s="1">
        <f>IF(IFERROR(VLOOKUP(E1846,Store_Showcase!B2:I144,8, FALSE), TRUE)=TRUE, IF(IFERROR(VLOOKUP(E1846,Store_SRP!B2:I110,8, FALSE), TRUE)=TRUE,VLOOKUP(E1846,Store_VAM!B2:I273,8, FALSE),VLOOKUP(E1846,Store_SRP!B2:I110,8, FALSE)), VLOOKUP(E1846,Store_Showcase!B2:I144,8, FALSE))</f>
      </c>
      <c r="T1846" s="1">
        <f>VLOOKUP(G1846,Sku_Consolidated!A2:R957,18,FALSE)</f>
      </c>
      <c r="U1846" s="1" t="s">
        <v>4849</v>
      </c>
      <c r="V1846" s="1">
        <f>IF(VLOOKUP(G1846,Sku_Consolidated!A2:S957,19,FALSE)="SHOWCASE", VLOOKUP(E1846,Store_Showcase!B2:L144,11, FALSE), IF(VLOOKUP(G1846,Sku_Consolidated!A2:S957,19,FALSE)="VAM",VLOOKUP(E1846,Store_VAM!B2:L273,11, FALSE),VLOOKUP(E1846,Store_SRP!B2:L110,11, FALSE)))</f>
      </c>
      <c r="W1846" s="1">
        <f>VLOOKUP(G1846,Sku_Consolidated!A2:W957,11,FALSE)</f>
      </c>
      <c r="X1846" s="1">
        <f>VLOOKUP(G1846,Sku_Consolidated!A2:H957,8,FALSE)</f>
      </c>
      <c r="Y1846" s="1">
        <f>VLOOKUP(G1846,Sku_Consolidated!A2:I957,9,FALSE)</f>
      </c>
      <c r="Z1846" s="1" t="s">
        <v>41</v>
      </c>
      <c r="AA1846" s="1">
        <f>VLOOKUP(G1846,Sku_Consolidated!A2:E957,5,FALSE)</f>
      </c>
      <c r="AB1846" s="1">
        <f>IF(VLOOKUP(G1846,Sku_Consolidated!A2:S957,19,FALSE)="SHOWCASE", VLOOKUP(E1846,Store_Showcase!B2:N144,13, FALSE), IF(VLOOKUP(G1846,Sku_Consolidated!A2:S957,19,FALSE)="VAM",VLOOKUP(E1846,Store_VAM!B2:N273,13, FALSE),VLOOKUP(E1846,Store_SRP!B2:N110,13, FALSE)))</f>
      </c>
      <c r="AC1846" s="1">
        <f>IF(IFERROR(AB1846,TRUE)=TRUE, "-","OK")</f>
      </c>
      <c r="AD1846" s="11" t="s">
        <v>37</v>
      </c>
      <c r="AE1846" s="11" t="s">
        <v>37</v>
      </c>
      <c r="AF1846" s="1">
        <f>IF(IFERROR(VLOOKUP(E1846,Store_Showcase!B2:H144,{5}, FALSE), TRUE)=TRUE, IF(IFERROR(VLOOKUP(E1846,Store_SRP!B2:H110,{5}, FALSE), TRUE)=TRUE,VLOOKUP(E1846,Store_VAM!B2:H273,{5}, FALSE),VLOOKUP(E1846,Store_SRP!B2:H110,{5}, FALSE)), VLOOKUP(E1846,Store_Showcase!B2:H144,{5}, FALSE))</f>
      </c>
      <c r="AG1846" s="1">
        <f>IF(IFERROR(VLOOKUP(E1846,Store_Showcase!B2:H144,{6}, FALSE), TRUE)=TRUE, IF(IFERROR(VLOOKUP(E1846,Store_SRP!B2:H110,{6}, FALSE), TRUE)=TRUE,VLOOKUP(E1846,Store_VAM!B2:H273,{6}, FALSE),VLOOKUP(E1846,Store_SRP!B2:H110,{6}, FALSE)), VLOOKUP(E1846,Store_Showcase!B2:H144,{6}, FALSE))</f>
      </c>
      <c r="AH1846" s="1">
        <f>VLOOKUP(G1846,Sku_Consolidated!A2:R957,18,FALSE)</f>
      </c>
      <c r="AI1846" s="1">
        <f>VLOOKUP(G1846,Sku_Consolidated!A2:S957,19,FALSE)</f>
      </c>
      <c r="AJ1846" s="1">
        <f>VLOOKUP(G1846,Sku_Consolidated!A2:T957,20,FALSE)</f>
      </c>
    </row>
    <row r="1847" spans="1:36" x14ac:dyDescent="0.25">
      <c r="A1847" s="1">
        <v>2024</v>
      </c>
      <c r="B1847" s="1" t="s">
        <v>31</v>
      </c>
      <c r="C1847" s="1" t="s">
        <v>32</v>
      </c>
      <c r="D1847" s="1" t="s">
        <v>33</v>
      </c>
      <c r="E1847" s="9" t="s">
        <v>4609</v>
      </c>
      <c r="F1847" s="1">
        <f>IF(VLOOKUP(G1847,Sku_Consolidated!A2:S957,{19},FALSE)="SHOWCASE", VLOOKUP(E1847,Store_Showcase!B2:C144,{2}, FALSE), IF(VLOOKUP(G1847,Sku_Consolidated!A2:S957,{19},FALSE)="VAM",VLOOKUP(E1847,Store_VAM!B2:C273,{2}, FALSE),VLOOKUP(E1847,Store_SRP!B2:C110,{2}, FALSE)))</f>
      </c>
      <c r="G1847" s="1">
        <v>14275</v>
      </c>
      <c r="H1847" s="1" t="s">
        <v>1454</v>
      </c>
      <c r="I1847" s="10" t="s">
        <v>4860</v>
      </c>
      <c r="J1847" s="1">
        <f>VLOOKUP(G1847,Sku_Consolidated!A2:C957, 3, FALSE)</f>
      </c>
      <c r="K1847" s="10">
        <f>IF(J1847="PACK", I1847, 0)</f>
      </c>
      <c r="L1847" s="10">
        <f>IF(J1847="KG", I1847, I1847 * VLOOKUP(G1847,Sku_Consolidated!A2:U957,21,FALSE))</f>
      </c>
      <c r="M1847" s="10" t="s">
        <v>37</v>
      </c>
      <c r="N1847" s="11" t="s">
        <v>4861</v>
      </c>
      <c r="O1847" s="10" t="s">
        <v>4862</v>
      </c>
      <c r="P1847" s="10">
        <f>N1847 - O1847</f>
      </c>
      <c r="Q1847" s="1">
        <f>VLOOKUP(G1847,Sku_Consolidated!A2:G957,7, FALSE)</f>
      </c>
      <c r="R1847" s="1">
        <f>IF(IFERROR(VLOOKUP(E1847,Store_Showcase!B2:H144,7, FALSE), TRUE)=TRUE, IF(IFERROR(VLOOKUP(E1847,Store_SRP!B2:H110,7, FALSE), TRUE)=TRUE,VLOOKUP(E1847,Store_VAM!B2:H273,7, FALSE),VLOOKUP(E1847,Store_SRP!B2:H110,7, FALSE)), VLOOKUP(E1847,Store_Showcase!B2:H144,7, FALSE))</f>
      </c>
      <c r="S1847" s="1">
        <f>IF(IFERROR(VLOOKUP(E1847,Store_Showcase!B2:I144,8, FALSE), TRUE)=TRUE, IF(IFERROR(VLOOKUP(E1847,Store_SRP!B2:I110,8, FALSE), TRUE)=TRUE,VLOOKUP(E1847,Store_VAM!B2:I273,8, FALSE),VLOOKUP(E1847,Store_SRP!B2:I110,8, FALSE)), VLOOKUP(E1847,Store_Showcase!B2:I144,8, FALSE))</f>
      </c>
      <c r="T1847" s="1">
        <f>VLOOKUP(G1847,Sku_Consolidated!A2:R957,18,FALSE)</f>
      </c>
      <c r="U1847" s="1" t="s">
        <v>4849</v>
      </c>
      <c r="V1847" s="1">
        <f>IF(VLOOKUP(G1847,Sku_Consolidated!A2:S957,19,FALSE)="SHOWCASE", VLOOKUP(E1847,Store_Showcase!B2:L144,11, FALSE), IF(VLOOKUP(G1847,Sku_Consolidated!A2:S957,19,FALSE)="VAM",VLOOKUP(E1847,Store_VAM!B2:L273,11, FALSE),VLOOKUP(E1847,Store_SRP!B2:L110,11, FALSE)))</f>
      </c>
      <c r="W1847" s="1">
        <f>VLOOKUP(G1847,Sku_Consolidated!A2:W957,11,FALSE)</f>
      </c>
      <c r="X1847" s="1">
        <f>VLOOKUP(G1847,Sku_Consolidated!A2:H957,8,FALSE)</f>
      </c>
      <c r="Y1847" s="1">
        <f>VLOOKUP(G1847,Sku_Consolidated!A2:I957,9,FALSE)</f>
      </c>
      <c r="Z1847" s="1" t="s">
        <v>41</v>
      </c>
      <c r="AA1847" s="1">
        <f>VLOOKUP(G1847,Sku_Consolidated!A2:E957,5,FALSE)</f>
      </c>
      <c r="AB1847" s="1">
        <f>IF(VLOOKUP(G1847,Sku_Consolidated!A2:S957,19,FALSE)="SHOWCASE", VLOOKUP(E1847,Store_Showcase!B2:N144,13, FALSE), IF(VLOOKUP(G1847,Sku_Consolidated!A2:S957,19,FALSE)="VAM",VLOOKUP(E1847,Store_VAM!B2:N273,13, FALSE),VLOOKUP(E1847,Store_SRP!B2:N110,13, FALSE)))</f>
      </c>
      <c r="AC1847" s="1">
        <f>IF(IFERROR(AB1847,TRUE)=TRUE, "-","OK")</f>
      </c>
      <c r="AD1847" s="11" t="s">
        <v>37</v>
      </c>
      <c r="AE1847" s="11" t="s">
        <v>37</v>
      </c>
      <c r="AF1847" s="1">
        <f>IF(IFERROR(VLOOKUP(E1847,Store_Showcase!B2:H144,{5}, FALSE), TRUE)=TRUE, IF(IFERROR(VLOOKUP(E1847,Store_SRP!B2:H110,{5}, FALSE), TRUE)=TRUE,VLOOKUP(E1847,Store_VAM!B2:H273,{5}, FALSE),VLOOKUP(E1847,Store_SRP!B2:H110,{5}, FALSE)), VLOOKUP(E1847,Store_Showcase!B2:H144,{5}, FALSE))</f>
      </c>
      <c r="AG1847" s="1">
        <f>IF(IFERROR(VLOOKUP(E1847,Store_Showcase!B2:H144,{6}, FALSE), TRUE)=TRUE, IF(IFERROR(VLOOKUP(E1847,Store_SRP!B2:H110,{6}, FALSE), TRUE)=TRUE,VLOOKUP(E1847,Store_VAM!B2:H273,{6}, FALSE),VLOOKUP(E1847,Store_SRP!B2:H110,{6}, FALSE)), VLOOKUP(E1847,Store_Showcase!B2:H144,{6}, FALSE))</f>
      </c>
      <c r="AH1847" s="1">
        <f>VLOOKUP(G1847,Sku_Consolidated!A2:R957,18,FALSE)</f>
      </c>
      <c r="AI1847" s="1">
        <f>VLOOKUP(G1847,Sku_Consolidated!A2:S957,19,FALSE)</f>
      </c>
      <c r="AJ1847" s="1">
        <f>VLOOKUP(G1847,Sku_Consolidated!A2:T957,20,FALSE)</f>
      </c>
    </row>
    <row r="1848" spans="1:36" x14ac:dyDescent="0.25">
      <c r="A1848" s="1">
        <v>2024</v>
      </c>
      <c r="B1848" s="1" t="s">
        <v>31</v>
      </c>
      <c r="C1848" s="1" t="s">
        <v>32</v>
      </c>
      <c r="D1848" s="1" t="s">
        <v>33</v>
      </c>
      <c r="E1848" s="9" t="s">
        <v>4609</v>
      </c>
      <c r="F1848" s="1">
        <f>IF(VLOOKUP(G1848,Sku_Consolidated!A2:S957,{19},FALSE)="SHOWCASE", VLOOKUP(E1848,Store_Showcase!B2:C144,{2}, FALSE), IF(VLOOKUP(G1848,Sku_Consolidated!A2:S957,{19},FALSE)="VAM",VLOOKUP(E1848,Store_VAM!B2:C273,{2}, FALSE),VLOOKUP(E1848,Store_SRP!B2:C110,{2}, FALSE)))</f>
      </c>
      <c r="G1848" s="1">
        <v>14280</v>
      </c>
      <c r="H1848" s="1" t="s">
        <v>1458</v>
      </c>
      <c r="I1848" s="10" t="s">
        <v>4863</v>
      </c>
      <c r="J1848" s="1">
        <f>VLOOKUP(G1848,Sku_Consolidated!A2:C957, 3, FALSE)</f>
      </c>
      <c r="K1848" s="10">
        <f>IF(J1848="PACK", I1848, 0)</f>
      </c>
      <c r="L1848" s="10">
        <f>IF(J1848="KG", I1848, I1848 * VLOOKUP(G1848,Sku_Consolidated!A2:U957,21,FALSE))</f>
      </c>
      <c r="M1848" s="10" t="s">
        <v>37</v>
      </c>
      <c r="N1848" s="11" t="s">
        <v>4864</v>
      </c>
      <c r="O1848" s="10" t="s">
        <v>4865</v>
      </c>
      <c r="P1848" s="10">
        <f>N1848 - O1848</f>
      </c>
      <c r="Q1848" s="1">
        <f>VLOOKUP(G1848,Sku_Consolidated!A2:G957,7, FALSE)</f>
      </c>
      <c r="R1848" s="1">
        <f>IF(IFERROR(VLOOKUP(E1848,Store_Showcase!B2:H144,7, FALSE), TRUE)=TRUE, IF(IFERROR(VLOOKUP(E1848,Store_SRP!B2:H110,7, FALSE), TRUE)=TRUE,VLOOKUP(E1848,Store_VAM!B2:H273,7, FALSE),VLOOKUP(E1848,Store_SRP!B2:H110,7, FALSE)), VLOOKUP(E1848,Store_Showcase!B2:H144,7, FALSE))</f>
      </c>
      <c r="S1848" s="1">
        <f>IF(IFERROR(VLOOKUP(E1848,Store_Showcase!B2:I144,8, FALSE), TRUE)=TRUE, IF(IFERROR(VLOOKUP(E1848,Store_SRP!B2:I110,8, FALSE), TRUE)=TRUE,VLOOKUP(E1848,Store_VAM!B2:I273,8, FALSE),VLOOKUP(E1848,Store_SRP!B2:I110,8, FALSE)), VLOOKUP(E1848,Store_Showcase!B2:I144,8, FALSE))</f>
      </c>
      <c r="T1848" s="1">
        <f>VLOOKUP(G1848,Sku_Consolidated!A2:R957,18,FALSE)</f>
      </c>
      <c r="U1848" s="1" t="s">
        <v>4849</v>
      </c>
      <c r="V1848" s="1">
        <f>IF(VLOOKUP(G1848,Sku_Consolidated!A2:S957,19,FALSE)="SHOWCASE", VLOOKUP(E1848,Store_Showcase!B2:L144,11, FALSE), IF(VLOOKUP(G1848,Sku_Consolidated!A2:S957,19,FALSE)="VAM",VLOOKUP(E1848,Store_VAM!B2:L273,11, FALSE),VLOOKUP(E1848,Store_SRP!B2:L110,11, FALSE)))</f>
      </c>
      <c r="W1848" s="1">
        <f>VLOOKUP(G1848,Sku_Consolidated!A2:W957,11,FALSE)</f>
      </c>
      <c r="X1848" s="1">
        <f>VLOOKUP(G1848,Sku_Consolidated!A2:H957,8,FALSE)</f>
      </c>
      <c r="Y1848" s="1">
        <f>VLOOKUP(G1848,Sku_Consolidated!A2:I957,9,FALSE)</f>
      </c>
      <c r="Z1848" s="1" t="s">
        <v>41</v>
      </c>
      <c r="AA1848" s="1">
        <f>VLOOKUP(G1848,Sku_Consolidated!A2:E957,5,FALSE)</f>
      </c>
      <c r="AB1848" s="1">
        <f>IF(VLOOKUP(G1848,Sku_Consolidated!A2:S957,19,FALSE)="SHOWCASE", VLOOKUP(E1848,Store_Showcase!B2:N144,13, FALSE), IF(VLOOKUP(G1848,Sku_Consolidated!A2:S957,19,FALSE)="VAM",VLOOKUP(E1848,Store_VAM!B2:N273,13, FALSE),VLOOKUP(E1848,Store_SRP!B2:N110,13, FALSE)))</f>
      </c>
      <c r="AC1848" s="1">
        <f>IF(IFERROR(AB1848,TRUE)=TRUE, "-","OK")</f>
      </c>
      <c r="AD1848" s="11" t="s">
        <v>37</v>
      </c>
      <c r="AE1848" s="11" t="s">
        <v>37</v>
      </c>
      <c r="AF1848" s="1">
        <f>IF(IFERROR(VLOOKUP(E1848,Store_Showcase!B2:H144,{5}, FALSE), TRUE)=TRUE, IF(IFERROR(VLOOKUP(E1848,Store_SRP!B2:H110,{5}, FALSE), TRUE)=TRUE,VLOOKUP(E1848,Store_VAM!B2:H273,{5}, FALSE),VLOOKUP(E1848,Store_SRP!B2:H110,{5}, FALSE)), VLOOKUP(E1848,Store_Showcase!B2:H144,{5}, FALSE))</f>
      </c>
      <c r="AG1848" s="1">
        <f>IF(IFERROR(VLOOKUP(E1848,Store_Showcase!B2:H144,{6}, FALSE), TRUE)=TRUE, IF(IFERROR(VLOOKUP(E1848,Store_SRP!B2:H110,{6}, FALSE), TRUE)=TRUE,VLOOKUP(E1848,Store_VAM!B2:H273,{6}, FALSE),VLOOKUP(E1848,Store_SRP!B2:H110,{6}, FALSE)), VLOOKUP(E1848,Store_Showcase!B2:H144,{6}, FALSE))</f>
      </c>
      <c r="AH1848" s="1">
        <f>VLOOKUP(G1848,Sku_Consolidated!A2:R957,18,FALSE)</f>
      </c>
      <c r="AI1848" s="1">
        <f>VLOOKUP(G1848,Sku_Consolidated!A2:S957,19,FALSE)</f>
      </c>
      <c r="AJ1848" s="1">
        <f>VLOOKUP(G1848,Sku_Consolidated!A2:T957,20,FALSE)</f>
      </c>
    </row>
    <row r="1849" spans="1:36" x14ac:dyDescent="0.25">
      <c r="A1849" s="1">
        <v>2024</v>
      </c>
      <c r="B1849" s="1" t="s">
        <v>31</v>
      </c>
      <c r="C1849" s="1" t="s">
        <v>32</v>
      </c>
      <c r="D1849" s="1" t="s">
        <v>33</v>
      </c>
      <c r="E1849" s="9" t="s">
        <v>4609</v>
      </c>
      <c r="F1849" s="1">
        <f>IF(VLOOKUP(G1849,Sku_Consolidated!A2:S957,{19},FALSE)="SHOWCASE", VLOOKUP(E1849,Store_Showcase!B2:C144,{2}, FALSE), IF(VLOOKUP(G1849,Sku_Consolidated!A2:S957,{19},FALSE)="VAM",VLOOKUP(E1849,Store_VAM!B2:C273,{2}, FALSE),VLOOKUP(E1849,Store_SRP!B2:C110,{2}, FALSE)))</f>
      </c>
      <c r="G1849" s="1">
        <v>14281</v>
      </c>
      <c r="H1849" s="1" t="s">
        <v>1621</v>
      </c>
      <c r="I1849" s="10" t="s">
        <v>3227</v>
      </c>
      <c r="J1849" s="1">
        <f>VLOOKUP(G1849,Sku_Consolidated!A2:C957, 3, FALSE)</f>
      </c>
      <c r="K1849" s="10">
        <f>IF(J1849="PACK", I1849, 0)</f>
      </c>
      <c r="L1849" s="10">
        <f>IF(J1849="KG", I1849, I1849 * VLOOKUP(G1849,Sku_Consolidated!A2:U957,21,FALSE))</f>
      </c>
      <c r="M1849" s="10" t="s">
        <v>37</v>
      </c>
      <c r="N1849" s="11" t="s">
        <v>4866</v>
      </c>
      <c r="O1849" s="10" t="s">
        <v>4867</v>
      </c>
      <c r="P1849" s="10">
        <f>N1849 - O1849</f>
      </c>
      <c r="Q1849" s="1">
        <f>VLOOKUP(G1849,Sku_Consolidated!A2:G957,7, FALSE)</f>
      </c>
      <c r="R1849" s="1">
        <f>IF(IFERROR(VLOOKUP(E1849,Store_Showcase!B2:H144,7, FALSE), TRUE)=TRUE, IF(IFERROR(VLOOKUP(E1849,Store_SRP!B2:H110,7, FALSE), TRUE)=TRUE,VLOOKUP(E1849,Store_VAM!B2:H273,7, FALSE),VLOOKUP(E1849,Store_SRP!B2:H110,7, FALSE)), VLOOKUP(E1849,Store_Showcase!B2:H144,7, FALSE))</f>
      </c>
      <c r="S1849" s="1">
        <f>IF(IFERROR(VLOOKUP(E1849,Store_Showcase!B2:I144,8, FALSE), TRUE)=TRUE, IF(IFERROR(VLOOKUP(E1849,Store_SRP!B2:I110,8, FALSE), TRUE)=TRUE,VLOOKUP(E1849,Store_VAM!B2:I273,8, FALSE),VLOOKUP(E1849,Store_SRP!B2:I110,8, FALSE)), VLOOKUP(E1849,Store_Showcase!B2:I144,8, FALSE))</f>
      </c>
      <c r="T1849" s="1">
        <f>VLOOKUP(G1849,Sku_Consolidated!A2:R957,18,FALSE)</f>
      </c>
      <c r="U1849" s="1" t="s">
        <v>4849</v>
      </c>
      <c r="V1849" s="1">
        <f>IF(VLOOKUP(G1849,Sku_Consolidated!A2:S957,19,FALSE)="SHOWCASE", VLOOKUP(E1849,Store_Showcase!B2:L144,11, FALSE), IF(VLOOKUP(G1849,Sku_Consolidated!A2:S957,19,FALSE)="VAM",VLOOKUP(E1849,Store_VAM!B2:L273,11, FALSE),VLOOKUP(E1849,Store_SRP!B2:L110,11, FALSE)))</f>
      </c>
      <c r="W1849" s="1">
        <f>VLOOKUP(G1849,Sku_Consolidated!A2:W957,11,FALSE)</f>
      </c>
      <c r="X1849" s="1">
        <f>VLOOKUP(G1849,Sku_Consolidated!A2:H957,8,FALSE)</f>
      </c>
      <c r="Y1849" s="1">
        <f>VLOOKUP(G1849,Sku_Consolidated!A2:I957,9,FALSE)</f>
      </c>
      <c r="Z1849" s="1" t="s">
        <v>41</v>
      </c>
      <c r="AA1849" s="1">
        <f>VLOOKUP(G1849,Sku_Consolidated!A2:E957,5,FALSE)</f>
      </c>
      <c r="AB1849" s="1">
        <f>IF(VLOOKUP(G1849,Sku_Consolidated!A2:S957,19,FALSE)="SHOWCASE", VLOOKUP(E1849,Store_Showcase!B2:N144,13, FALSE), IF(VLOOKUP(G1849,Sku_Consolidated!A2:S957,19,FALSE)="VAM",VLOOKUP(E1849,Store_VAM!B2:N273,13, FALSE),VLOOKUP(E1849,Store_SRP!B2:N110,13, FALSE)))</f>
      </c>
      <c r="AC1849" s="1">
        <f>IF(IFERROR(AB1849,TRUE)=TRUE, "-","OK")</f>
      </c>
      <c r="AD1849" s="11" t="s">
        <v>37</v>
      </c>
      <c r="AE1849" s="11" t="s">
        <v>37</v>
      </c>
      <c r="AF1849" s="1">
        <f>IF(IFERROR(VLOOKUP(E1849,Store_Showcase!B2:H144,{5}, FALSE), TRUE)=TRUE, IF(IFERROR(VLOOKUP(E1849,Store_SRP!B2:H110,{5}, FALSE), TRUE)=TRUE,VLOOKUP(E1849,Store_VAM!B2:H273,{5}, FALSE),VLOOKUP(E1849,Store_SRP!B2:H110,{5}, FALSE)), VLOOKUP(E1849,Store_Showcase!B2:H144,{5}, FALSE))</f>
      </c>
      <c r="AG1849" s="1">
        <f>IF(IFERROR(VLOOKUP(E1849,Store_Showcase!B2:H144,{6}, FALSE), TRUE)=TRUE, IF(IFERROR(VLOOKUP(E1849,Store_SRP!B2:H110,{6}, FALSE), TRUE)=TRUE,VLOOKUP(E1849,Store_VAM!B2:H273,{6}, FALSE),VLOOKUP(E1849,Store_SRP!B2:H110,{6}, FALSE)), VLOOKUP(E1849,Store_Showcase!B2:H144,{6}, FALSE))</f>
      </c>
      <c r="AH1849" s="1">
        <f>VLOOKUP(G1849,Sku_Consolidated!A2:R957,18,FALSE)</f>
      </c>
      <c r="AI1849" s="1">
        <f>VLOOKUP(G1849,Sku_Consolidated!A2:S957,19,FALSE)</f>
      </c>
      <c r="AJ1849" s="1">
        <f>VLOOKUP(G1849,Sku_Consolidated!A2:T957,20,FALSE)</f>
      </c>
    </row>
    <row r="1850" spans="1:36" x14ac:dyDescent="0.25">
      <c r="A1850" s="1">
        <v>2024</v>
      </c>
      <c r="B1850" s="1" t="s">
        <v>31</v>
      </c>
      <c r="C1850" s="1" t="s">
        <v>32</v>
      </c>
      <c r="D1850" s="1" t="s">
        <v>33</v>
      </c>
      <c r="E1850" s="9" t="s">
        <v>2388</v>
      </c>
      <c r="F1850" s="1">
        <f>IF(VLOOKUP(G1850,Sku_Consolidated!A2:S957,{19},FALSE)="SHOWCASE", VLOOKUP(E1850,Store_Showcase!B2:C144,{2}, FALSE), IF(VLOOKUP(G1850,Sku_Consolidated!A2:S957,{19},FALSE)="VAM",VLOOKUP(E1850,Store_VAM!B2:C273,{2}, FALSE),VLOOKUP(E1850,Store_SRP!B2:C110,{2}, FALSE)))</f>
      </c>
      <c r="G1850" s="1">
        <v>14266</v>
      </c>
      <c r="H1850" s="1" t="s">
        <v>1433</v>
      </c>
      <c r="I1850" s="10" t="s">
        <v>4868</v>
      </c>
      <c r="J1850" s="1">
        <f>VLOOKUP(G1850,Sku_Consolidated!A2:C957, 3, FALSE)</f>
      </c>
      <c r="K1850" s="10">
        <f>IF(J1850="PACK", I1850, 0)</f>
      </c>
      <c r="L1850" s="10">
        <f>IF(J1850="KG", I1850, I1850 * VLOOKUP(G1850,Sku_Consolidated!A2:U957,21,FALSE))</f>
      </c>
      <c r="M1850" s="10" t="s">
        <v>37</v>
      </c>
      <c r="N1850" s="11" t="s">
        <v>4869</v>
      </c>
      <c r="O1850" s="10" t="s">
        <v>4870</v>
      </c>
      <c r="P1850" s="10">
        <f>N1850 - O1850</f>
      </c>
      <c r="Q1850" s="1">
        <f>VLOOKUP(G1850,Sku_Consolidated!A2:G957,7, FALSE)</f>
      </c>
      <c r="R1850" s="1">
        <f>IF(IFERROR(VLOOKUP(E1850,Store_Showcase!B2:H144,7, FALSE), TRUE)=TRUE, IF(IFERROR(VLOOKUP(E1850,Store_SRP!B2:H110,7, FALSE), TRUE)=TRUE,VLOOKUP(E1850,Store_VAM!B2:H273,7, FALSE),VLOOKUP(E1850,Store_SRP!B2:H110,7, FALSE)), VLOOKUP(E1850,Store_Showcase!B2:H144,7, FALSE))</f>
      </c>
      <c r="S1850" s="1">
        <f>IF(IFERROR(VLOOKUP(E1850,Store_Showcase!B2:I144,8, FALSE), TRUE)=TRUE, IF(IFERROR(VLOOKUP(E1850,Store_SRP!B2:I110,8, FALSE), TRUE)=TRUE,VLOOKUP(E1850,Store_VAM!B2:I273,8, FALSE),VLOOKUP(E1850,Store_SRP!B2:I110,8, FALSE)), VLOOKUP(E1850,Store_Showcase!B2:I144,8, FALSE))</f>
      </c>
      <c r="T1850" s="1">
        <f>VLOOKUP(G1850,Sku_Consolidated!A2:R957,18,FALSE)</f>
      </c>
      <c r="U1850" s="1" t="s">
        <v>4871</v>
      </c>
      <c r="V1850" s="1">
        <f>IF(VLOOKUP(G1850,Sku_Consolidated!A2:S957,19,FALSE)="SHOWCASE", VLOOKUP(E1850,Store_Showcase!B2:L144,11, FALSE), IF(VLOOKUP(G1850,Sku_Consolidated!A2:S957,19,FALSE)="VAM",VLOOKUP(E1850,Store_VAM!B2:L273,11, FALSE),VLOOKUP(E1850,Store_SRP!B2:L110,11, FALSE)))</f>
      </c>
      <c r="W1850" s="1">
        <f>VLOOKUP(G1850,Sku_Consolidated!A2:W957,11,FALSE)</f>
      </c>
      <c r="X1850" s="1">
        <f>VLOOKUP(G1850,Sku_Consolidated!A2:H957,8,FALSE)</f>
      </c>
      <c r="Y1850" s="1">
        <f>VLOOKUP(G1850,Sku_Consolidated!A2:I957,9,FALSE)</f>
      </c>
      <c r="Z1850" s="1" t="s">
        <v>41</v>
      </c>
      <c r="AA1850" s="1">
        <f>VLOOKUP(G1850,Sku_Consolidated!A2:E957,5,FALSE)</f>
      </c>
      <c r="AB1850" s="1">
        <f>IF(VLOOKUP(G1850,Sku_Consolidated!A2:S957,19,FALSE)="SHOWCASE", VLOOKUP(E1850,Store_Showcase!B2:N144,13, FALSE), IF(VLOOKUP(G1850,Sku_Consolidated!A2:S957,19,FALSE)="VAM",VLOOKUP(E1850,Store_VAM!B2:N273,13, FALSE),VLOOKUP(E1850,Store_SRP!B2:N110,13, FALSE)))</f>
      </c>
      <c r="AC1850" s="1">
        <f>IF(IFERROR(AB1850,TRUE)=TRUE, "-","OK")</f>
      </c>
      <c r="AD1850" s="11" t="s">
        <v>37</v>
      </c>
      <c r="AE1850" s="11" t="s">
        <v>37</v>
      </c>
      <c r="AF1850" s="1">
        <f>IF(IFERROR(VLOOKUP(E1850,Store_Showcase!B2:H144,{5}, FALSE), TRUE)=TRUE, IF(IFERROR(VLOOKUP(E1850,Store_SRP!B2:H110,{5}, FALSE), TRUE)=TRUE,VLOOKUP(E1850,Store_VAM!B2:H273,{5}, FALSE),VLOOKUP(E1850,Store_SRP!B2:H110,{5}, FALSE)), VLOOKUP(E1850,Store_Showcase!B2:H144,{5}, FALSE))</f>
      </c>
      <c r="AG1850" s="1">
        <f>IF(IFERROR(VLOOKUP(E1850,Store_Showcase!B2:H144,{6}, FALSE), TRUE)=TRUE, IF(IFERROR(VLOOKUP(E1850,Store_SRP!B2:H110,{6}, FALSE), TRUE)=TRUE,VLOOKUP(E1850,Store_VAM!B2:H273,{6}, FALSE),VLOOKUP(E1850,Store_SRP!B2:H110,{6}, FALSE)), VLOOKUP(E1850,Store_Showcase!B2:H144,{6}, FALSE))</f>
      </c>
      <c r="AH1850" s="1">
        <f>VLOOKUP(G1850,Sku_Consolidated!A2:R957,18,FALSE)</f>
      </c>
      <c r="AI1850" s="1">
        <f>VLOOKUP(G1850,Sku_Consolidated!A2:S957,19,FALSE)</f>
      </c>
      <c r="AJ1850" s="1">
        <f>VLOOKUP(G1850,Sku_Consolidated!A2:T957,20,FALSE)</f>
      </c>
    </row>
    <row r="1851" spans="1:36" x14ac:dyDescent="0.25">
      <c r="A1851" s="1">
        <v>2024</v>
      </c>
      <c r="B1851" s="1" t="s">
        <v>31</v>
      </c>
      <c r="C1851" s="1" t="s">
        <v>32</v>
      </c>
      <c r="D1851" s="1" t="s">
        <v>33</v>
      </c>
      <c r="E1851" s="9" t="s">
        <v>2388</v>
      </c>
      <c r="F1851" s="1">
        <f>IF(VLOOKUP(G1851,Sku_Consolidated!A2:S957,{19},FALSE)="SHOWCASE", VLOOKUP(E1851,Store_Showcase!B2:C144,{2}, FALSE), IF(VLOOKUP(G1851,Sku_Consolidated!A2:S957,{19},FALSE)="VAM",VLOOKUP(E1851,Store_VAM!B2:C273,{2}, FALSE),VLOOKUP(E1851,Store_SRP!B2:C110,{2}, FALSE)))</f>
      </c>
      <c r="G1851" s="1">
        <v>14267</v>
      </c>
      <c r="H1851" s="1" t="s">
        <v>1438</v>
      </c>
      <c r="I1851" s="10" t="s">
        <v>4872</v>
      </c>
      <c r="J1851" s="1">
        <f>VLOOKUP(G1851,Sku_Consolidated!A2:C957, 3, FALSE)</f>
      </c>
      <c r="K1851" s="10">
        <f>IF(J1851="PACK", I1851, 0)</f>
      </c>
      <c r="L1851" s="10">
        <f>IF(J1851="KG", I1851, I1851 * VLOOKUP(G1851,Sku_Consolidated!A2:U957,21,FALSE))</f>
      </c>
      <c r="M1851" s="10" t="s">
        <v>37</v>
      </c>
      <c r="N1851" s="11" t="s">
        <v>4873</v>
      </c>
      <c r="O1851" s="10" t="s">
        <v>4874</v>
      </c>
      <c r="P1851" s="10">
        <f>N1851 - O1851</f>
      </c>
      <c r="Q1851" s="1">
        <f>VLOOKUP(G1851,Sku_Consolidated!A2:G957,7, FALSE)</f>
      </c>
      <c r="R1851" s="1">
        <f>IF(IFERROR(VLOOKUP(E1851,Store_Showcase!B2:H144,7, FALSE), TRUE)=TRUE, IF(IFERROR(VLOOKUP(E1851,Store_SRP!B2:H110,7, FALSE), TRUE)=TRUE,VLOOKUP(E1851,Store_VAM!B2:H273,7, FALSE),VLOOKUP(E1851,Store_SRP!B2:H110,7, FALSE)), VLOOKUP(E1851,Store_Showcase!B2:H144,7, FALSE))</f>
      </c>
      <c r="S1851" s="1">
        <f>IF(IFERROR(VLOOKUP(E1851,Store_Showcase!B2:I144,8, FALSE), TRUE)=TRUE, IF(IFERROR(VLOOKUP(E1851,Store_SRP!B2:I110,8, FALSE), TRUE)=TRUE,VLOOKUP(E1851,Store_VAM!B2:I273,8, FALSE),VLOOKUP(E1851,Store_SRP!B2:I110,8, FALSE)), VLOOKUP(E1851,Store_Showcase!B2:I144,8, FALSE))</f>
      </c>
      <c r="T1851" s="1">
        <f>VLOOKUP(G1851,Sku_Consolidated!A2:R957,18,FALSE)</f>
      </c>
      <c r="U1851" s="1" t="s">
        <v>4871</v>
      </c>
      <c r="V1851" s="1">
        <f>IF(VLOOKUP(G1851,Sku_Consolidated!A2:S957,19,FALSE)="SHOWCASE", VLOOKUP(E1851,Store_Showcase!B2:L144,11, FALSE), IF(VLOOKUP(G1851,Sku_Consolidated!A2:S957,19,FALSE)="VAM",VLOOKUP(E1851,Store_VAM!B2:L273,11, FALSE),VLOOKUP(E1851,Store_SRP!B2:L110,11, FALSE)))</f>
      </c>
      <c r="W1851" s="1">
        <f>VLOOKUP(G1851,Sku_Consolidated!A2:W957,11,FALSE)</f>
      </c>
      <c r="X1851" s="1">
        <f>VLOOKUP(G1851,Sku_Consolidated!A2:H957,8,FALSE)</f>
      </c>
      <c r="Y1851" s="1">
        <f>VLOOKUP(G1851,Sku_Consolidated!A2:I957,9,FALSE)</f>
      </c>
      <c r="Z1851" s="1" t="s">
        <v>41</v>
      </c>
      <c r="AA1851" s="1">
        <f>VLOOKUP(G1851,Sku_Consolidated!A2:E957,5,FALSE)</f>
      </c>
      <c r="AB1851" s="1">
        <f>IF(VLOOKUP(G1851,Sku_Consolidated!A2:S957,19,FALSE)="SHOWCASE", VLOOKUP(E1851,Store_Showcase!B2:N144,13, FALSE), IF(VLOOKUP(G1851,Sku_Consolidated!A2:S957,19,FALSE)="VAM",VLOOKUP(E1851,Store_VAM!B2:N273,13, FALSE),VLOOKUP(E1851,Store_SRP!B2:N110,13, FALSE)))</f>
      </c>
      <c r="AC1851" s="1">
        <f>IF(IFERROR(AB1851,TRUE)=TRUE, "-","OK")</f>
      </c>
      <c r="AD1851" s="11" t="s">
        <v>37</v>
      </c>
      <c r="AE1851" s="11" t="s">
        <v>37</v>
      </c>
      <c r="AF1851" s="1">
        <f>IF(IFERROR(VLOOKUP(E1851,Store_Showcase!B2:H144,{5}, FALSE), TRUE)=TRUE, IF(IFERROR(VLOOKUP(E1851,Store_SRP!B2:H110,{5}, FALSE), TRUE)=TRUE,VLOOKUP(E1851,Store_VAM!B2:H273,{5}, FALSE),VLOOKUP(E1851,Store_SRP!B2:H110,{5}, FALSE)), VLOOKUP(E1851,Store_Showcase!B2:H144,{5}, FALSE))</f>
      </c>
      <c r="AG1851" s="1">
        <f>IF(IFERROR(VLOOKUP(E1851,Store_Showcase!B2:H144,{6}, FALSE), TRUE)=TRUE, IF(IFERROR(VLOOKUP(E1851,Store_SRP!B2:H110,{6}, FALSE), TRUE)=TRUE,VLOOKUP(E1851,Store_VAM!B2:H273,{6}, FALSE),VLOOKUP(E1851,Store_SRP!B2:H110,{6}, FALSE)), VLOOKUP(E1851,Store_Showcase!B2:H144,{6}, FALSE))</f>
      </c>
      <c r="AH1851" s="1">
        <f>VLOOKUP(G1851,Sku_Consolidated!A2:R957,18,FALSE)</f>
      </c>
      <c r="AI1851" s="1">
        <f>VLOOKUP(G1851,Sku_Consolidated!A2:S957,19,FALSE)</f>
      </c>
      <c r="AJ1851" s="1">
        <f>VLOOKUP(G1851,Sku_Consolidated!A2:T957,20,FALSE)</f>
      </c>
    </row>
    <row r="1852" spans="1:36" x14ac:dyDescent="0.25">
      <c r="A1852" s="1">
        <v>2024</v>
      </c>
      <c r="B1852" s="1" t="s">
        <v>31</v>
      </c>
      <c r="C1852" s="1" t="s">
        <v>32</v>
      </c>
      <c r="D1852" s="1" t="s">
        <v>33</v>
      </c>
      <c r="E1852" s="9" t="s">
        <v>2388</v>
      </c>
      <c r="F1852" s="1">
        <f>IF(VLOOKUP(G1852,Sku_Consolidated!A2:S957,{19},FALSE)="SHOWCASE", VLOOKUP(E1852,Store_Showcase!B2:C144,{2}, FALSE), IF(VLOOKUP(G1852,Sku_Consolidated!A2:S957,{19},FALSE)="VAM",VLOOKUP(E1852,Store_VAM!B2:C273,{2}, FALSE),VLOOKUP(E1852,Store_SRP!B2:C110,{2}, FALSE)))</f>
      </c>
      <c r="G1852" s="1">
        <v>14268</v>
      </c>
      <c r="H1852" s="1" t="s">
        <v>1442</v>
      </c>
      <c r="I1852" s="10" t="s">
        <v>2557</v>
      </c>
      <c r="J1852" s="1">
        <f>VLOOKUP(G1852,Sku_Consolidated!A2:C957, 3, FALSE)</f>
      </c>
      <c r="K1852" s="10">
        <f>IF(J1852="PACK", I1852, 0)</f>
      </c>
      <c r="L1852" s="10">
        <f>IF(J1852="KG", I1852, I1852 * VLOOKUP(G1852,Sku_Consolidated!A2:U957,21,FALSE))</f>
      </c>
      <c r="M1852" s="10" t="s">
        <v>37</v>
      </c>
      <c r="N1852" s="11" t="s">
        <v>4875</v>
      </c>
      <c r="O1852" s="10" t="s">
        <v>4876</v>
      </c>
      <c r="P1852" s="10">
        <f>N1852 - O1852</f>
      </c>
      <c r="Q1852" s="1">
        <f>VLOOKUP(G1852,Sku_Consolidated!A2:G957,7, FALSE)</f>
      </c>
      <c r="R1852" s="1">
        <f>IF(IFERROR(VLOOKUP(E1852,Store_Showcase!B2:H144,7, FALSE), TRUE)=TRUE, IF(IFERROR(VLOOKUP(E1852,Store_SRP!B2:H110,7, FALSE), TRUE)=TRUE,VLOOKUP(E1852,Store_VAM!B2:H273,7, FALSE),VLOOKUP(E1852,Store_SRP!B2:H110,7, FALSE)), VLOOKUP(E1852,Store_Showcase!B2:H144,7, FALSE))</f>
      </c>
      <c r="S1852" s="1">
        <f>IF(IFERROR(VLOOKUP(E1852,Store_Showcase!B2:I144,8, FALSE), TRUE)=TRUE, IF(IFERROR(VLOOKUP(E1852,Store_SRP!B2:I110,8, FALSE), TRUE)=TRUE,VLOOKUP(E1852,Store_VAM!B2:I273,8, FALSE),VLOOKUP(E1852,Store_SRP!B2:I110,8, FALSE)), VLOOKUP(E1852,Store_Showcase!B2:I144,8, FALSE))</f>
      </c>
      <c r="T1852" s="1">
        <f>VLOOKUP(G1852,Sku_Consolidated!A2:R957,18,FALSE)</f>
      </c>
      <c r="U1852" s="1" t="s">
        <v>4871</v>
      </c>
      <c r="V1852" s="1">
        <f>IF(VLOOKUP(G1852,Sku_Consolidated!A2:S957,19,FALSE)="SHOWCASE", VLOOKUP(E1852,Store_Showcase!B2:L144,11, FALSE), IF(VLOOKUP(G1852,Sku_Consolidated!A2:S957,19,FALSE)="VAM",VLOOKUP(E1852,Store_VAM!B2:L273,11, FALSE),VLOOKUP(E1852,Store_SRP!B2:L110,11, FALSE)))</f>
      </c>
      <c r="W1852" s="1">
        <f>VLOOKUP(G1852,Sku_Consolidated!A2:W957,11,FALSE)</f>
      </c>
      <c r="X1852" s="1">
        <f>VLOOKUP(G1852,Sku_Consolidated!A2:H957,8,FALSE)</f>
      </c>
      <c r="Y1852" s="1">
        <f>VLOOKUP(G1852,Sku_Consolidated!A2:I957,9,FALSE)</f>
      </c>
      <c r="Z1852" s="1" t="s">
        <v>41</v>
      </c>
      <c r="AA1852" s="1">
        <f>VLOOKUP(G1852,Sku_Consolidated!A2:E957,5,FALSE)</f>
      </c>
      <c r="AB1852" s="1">
        <f>IF(VLOOKUP(G1852,Sku_Consolidated!A2:S957,19,FALSE)="SHOWCASE", VLOOKUP(E1852,Store_Showcase!B2:N144,13, FALSE), IF(VLOOKUP(G1852,Sku_Consolidated!A2:S957,19,FALSE)="VAM",VLOOKUP(E1852,Store_VAM!B2:N273,13, FALSE),VLOOKUP(E1852,Store_SRP!B2:N110,13, FALSE)))</f>
      </c>
      <c r="AC1852" s="1">
        <f>IF(IFERROR(AB1852,TRUE)=TRUE, "-","OK")</f>
      </c>
      <c r="AD1852" s="11" t="s">
        <v>37</v>
      </c>
      <c r="AE1852" s="11" t="s">
        <v>37</v>
      </c>
      <c r="AF1852" s="1">
        <f>IF(IFERROR(VLOOKUP(E1852,Store_Showcase!B2:H144,{5}, FALSE), TRUE)=TRUE, IF(IFERROR(VLOOKUP(E1852,Store_SRP!B2:H110,{5}, FALSE), TRUE)=TRUE,VLOOKUP(E1852,Store_VAM!B2:H273,{5}, FALSE),VLOOKUP(E1852,Store_SRP!B2:H110,{5}, FALSE)), VLOOKUP(E1852,Store_Showcase!B2:H144,{5}, FALSE))</f>
      </c>
      <c r="AG1852" s="1">
        <f>IF(IFERROR(VLOOKUP(E1852,Store_Showcase!B2:H144,{6}, FALSE), TRUE)=TRUE, IF(IFERROR(VLOOKUP(E1852,Store_SRP!B2:H110,{6}, FALSE), TRUE)=TRUE,VLOOKUP(E1852,Store_VAM!B2:H273,{6}, FALSE),VLOOKUP(E1852,Store_SRP!B2:H110,{6}, FALSE)), VLOOKUP(E1852,Store_Showcase!B2:H144,{6}, FALSE))</f>
      </c>
      <c r="AH1852" s="1">
        <f>VLOOKUP(G1852,Sku_Consolidated!A2:R957,18,FALSE)</f>
      </c>
      <c r="AI1852" s="1">
        <f>VLOOKUP(G1852,Sku_Consolidated!A2:S957,19,FALSE)</f>
      </c>
      <c r="AJ1852" s="1">
        <f>VLOOKUP(G1852,Sku_Consolidated!A2:T957,20,FALSE)</f>
      </c>
    </row>
    <row r="1853" spans="1:36" x14ac:dyDescent="0.25">
      <c r="A1853" s="1">
        <v>2024</v>
      </c>
      <c r="B1853" s="1" t="s">
        <v>31</v>
      </c>
      <c r="C1853" s="1" t="s">
        <v>32</v>
      </c>
      <c r="D1853" s="1" t="s">
        <v>33</v>
      </c>
      <c r="E1853" s="9" t="s">
        <v>2388</v>
      </c>
      <c r="F1853" s="1">
        <f>IF(VLOOKUP(G1853,Sku_Consolidated!A2:S957,{19},FALSE)="SHOWCASE", VLOOKUP(E1853,Store_Showcase!B2:C144,{2}, FALSE), IF(VLOOKUP(G1853,Sku_Consolidated!A2:S957,{19},FALSE)="VAM",VLOOKUP(E1853,Store_VAM!B2:C273,{2}, FALSE),VLOOKUP(E1853,Store_SRP!B2:C110,{2}, FALSE)))</f>
      </c>
      <c r="G1853" s="1">
        <v>14271</v>
      </c>
      <c r="H1853" s="1" t="s">
        <v>2854</v>
      </c>
      <c r="I1853" s="10" t="s">
        <v>4877</v>
      </c>
      <c r="J1853" s="1">
        <f>VLOOKUP(G1853,Sku_Consolidated!A2:C957, 3, FALSE)</f>
      </c>
      <c r="K1853" s="10">
        <f>IF(J1853="PACK", I1853, 0)</f>
      </c>
      <c r="L1853" s="10">
        <f>IF(J1853="KG", I1853, I1853 * VLOOKUP(G1853,Sku_Consolidated!A2:U957,21,FALSE))</f>
      </c>
      <c r="M1853" s="10" t="s">
        <v>37</v>
      </c>
      <c r="N1853" s="11" t="s">
        <v>4878</v>
      </c>
      <c r="O1853" s="10" t="s">
        <v>4879</v>
      </c>
      <c r="P1853" s="10">
        <f>N1853 - O1853</f>
      </c>
      <c r="Q1853" s="1">
        <f>VLOOKUP(G1853,Sku_Consolidated!A2:G957,7, FALSE)</f>
      </c>
      <c r="R1853" s="1">
        <f>IF(IFERROR(VLOOKUP(E1853,Store_Showcase!B2:H144,7, FALSE), TRUE)=TRUE, IF(IFERROR(VLOOKUP(E1853,Store_SRP!B2:H110,7, FALSE), TRUE)=TRUE,VLOOKUP(E1853,Store_VAM!B2:H273,7, FALSE),VLOOKUP(E1853,Store_SRP!B2:H110,7, FALSE)), VLOOKUP(E1853,Store_Showcase!B2:H144,7, FALSE))</f>
      </c>
      <c r="S1853" s="1">
        <f>IF(IFERROR(VLOOKUP(E1853,Store_Showcase!B2:I144,8, FALSE), TRUE)=TRUE, IF(IFERROR(VLOOKUP(E1853,Store_SRP!B2:I110,8, FALSE), TRUE)=TRUE,VLOOKUP(E1853,Store_VAM!B2:I273,8, FALSE),VLOOKUP(E1853,Store_SRP!B2:I110,8, FALSE)), VLOOKUP(E1853,Store_Showcase!B2:I144,8, FALSE))</f>
      </c>
      <c r="T1853" s="1">
        <f>VLOOKUP(G1853,Sku_Consolidated!A2:R957,18,FALSE)</f>
      </c>
      <c r="U1853" s="1" t="s">
        <v>4871</v>
      </c>
      <c r="V1853" s="1">
        <f>IF(VLOOKUP(G1853,Sku_Consolidated!A2:S957,19,FALSE)="SHOWCASE", VLOOKUP(E1853,Store_Showcase!B2:L144,11, FALSE), IF(VLOOKUP(G1853,Sku_Consolidated!A2:S957,19,FALSE)="VAM",VLOOKUP(E1853,Store_VAM!B2:L273,11, FALSE),VLOOKUP(E1853,Store_SRP!B2:L110,11, FALSE)))</f>
      </c>
      <c r="W1853" s="1">
        <f>VLOOKUP(G1853,Sku_Consolidated!A2:W957,11,FALSE)</f>
      </c>
      <c r="X1853" s="1">
        <f>VLOOKUP(G1853,Sku_Consolidated!A2:H957,8,FALSE)</f>
      </c>
      <c r="Y1853" s="1">
        <f>VLOOKUP(G1853,Sku_Consolidated!A2:I957,9,FALSE)</f>
      </c>
      <c r="Z1853" s="1" t="s">
        <v>41</v>
      </c>
      <c r="AA1853" s="1">
        <f>VLOOKUP(G1853,Sku_Consolidated!A2:E957,5,FALSE)</f>
      </c>
      <c r="AB1853" s="1">
        <f>IF(VLOOKUP(G1853,Sku_Consolidated!A2:S957,19,FALSE)="SHOWCASE", VLOOKUP(E1853,Store_Showcase!B2:N144,13, FALSE), IF(VLOOKUP(G1853,Sku_Consolidated!A2:S957,19,FALSE)="VAM",VLOOKUP(E1853,Store_VAM!B2:N273,13, FALSE),VLOOKUP(E1853,Store_SRP!B2:N110,13, FALSE)))</f>
      </c>
      <c r="AC1853" s="1">
        <f>IF(IFERROR(AB1853,TRUE)=TRUE, "-","OK")</f>
      </c>
      <c r="AD1853" s="11" t="s">
        <v>37</v>
      </c>
      <c r="AE1853" s="11" t="s">
        <v>37</v>
      </c>
      <c r="AF1853" s="1">
        <f>IF(IFERROR(VLOOKUP(E1853,Store_Showcase!B2:H144,{5}, FALSE), TRUE)=TRUE, IF(IFERROR(VLOOKUP(E1853,Store_SRP!B2:H110,{5}, FALSE), TRUE)=TRUE,VLOOKUP(E1853,Store_VAM!B2:H273,{5}, FALSE),VLOOKUP(E1853,Store_SRP!B2:H110,{5}, FALSE)), VLOOKUP(E1853,Store_Showcase!B2:H144,{5}, FALSE))</f>
      </c>
      <c r="AG1853" s="1">
        <f>IF(IFERROR(VLOOKUP(E1853,Store_Showcase!B2:H144,{6}, FALSE), TRUE)=TRUE, IF(IFERROR(VLOOKUP(E1853,Store_SRP!B2:H110,{6}, FALSE), TRUE)=TRUE,VLOOKUP(E1853,Store_VAM!B2:H273,{6}, FALSE),VLOOKUP(E1853,Store_SRP!B2:H110,{6}, FALSE)), VLOOKUP(E1853,Store_Showcase!B2:H144,{6}, FALSE))</f>
      </c>
      <c r="AH1853" s="1">
        <f>VLOOKUP(G1853,Sku_Consolidated!A2:R957,18,FALSE)</f>
      </c>
      <c r="AI1853" s="1">
        <f>VLOOKUP(G1853,Sku_Consolidated!A2:S957,19,FALSE)</f>
      </c>
      <c r="AJ1853" s="1">
        <f>VLOOKUP(G1853,Sku_Consolidated!A2:T957,20,FALSE)</f>
      </c>
    </row>
    <row r="1854" spans="1:36" x14ac:dyDescent="0.25">
      <c r="A1854" s="1">
        <v>2024</v>
      </c>
      <c r="B1854" s="1" t="s">
        <v>31</v>
      </c>
      <c r="C1854" s="1" t="s">
        <v>32</v>
      </c>
      <c r="D1854" s="1" t="s">
        <v>33</v>
      </c>
      <c r="E1854" s="9" t="s">
        <v>2388</v>
      </c>
      <c r="F1854" s="1">
        <f>IF(VLOOKUP(G1854,Sku_Consolidated!A2:S957,{19},FALSE)="SHOWCASE", VLOOKUP(E1854,Store_Showcase!B2:C144,{2}, FALSE), IF(VLOOKUP(G1854,Sku_Consolidated!A2:S957,{19},FALSE)="VAM",VLOOKUP(E1854,Store_VAM!B2:C273,{2}, FALSE),VLOOKUP(E1854,Store_SRP!B2:C110,{2}, FALSE)))</f>
      </c>
      <c r="G1854" s="1">
        <v>14275</v>
      </c>
      <c r="H1854" s="1" t="s">
        <v>1454</v>
      </c>
      <c r="I1854" s="10" t="s">
        <v>4880</v>
      </c>
      <c r="J1854" s="1">
        <f>VLOOKUP(G1854,Sku_Consolidated!A2:C957, 3, FALSE)</f>
      </c>
      <c r="K1854" s="10">
        <f>IF(J1854="PACK", I1854, 0)</f>
      </c>
      <c r="L1854" s="10">
        <f>IF(J1854="KG", I1854, I1854 * VLOOKUP(G1854,Sku_Consolidated!A2:U957,21,FALSE))</f>
      </c>
      <c r="M1854" s="10" t="s">
        <v>37</v>
      </c>
      <c r="N1854" s="11" t="s">
        <v>4881</v>
      </c>
      <c r="O1854" s="10" t="s">
        <v>4882</v>
      </c>
      <c r="P1854" s="10">
        <f>N1854 - O1854</f>
      </c>
      <c r="Q1854" s="1">
        <f>VLOOKUP(G1854,Sku_Consolidated!A2:G957,7, FALSE)</f>
      </c>
      <c r="R1854" s="1">
        <f>IF(IFERROR(VLOOKUP(E1854,Store_Showcase!B2:H144,7, FALSE), TRUE)=TRUE, IF(IFERROR(VLOOKUP(E1854,Store_SRP!B2:H110,7, FALSE), TRUE)=TRUE,VLOOKUP(E1854,Store_VAM!B2:H273,7, FALSE),VLOOKUP(E1854,Store_SRP!B2:H110,7, FALSE)), VLOOKUP(E1854,Store_Showcase!B2:H144,7, FALSE))</f>
      </c>
      <c r="S1854" s="1">
        <f>IF(IFERROR(VLOOKUP(E1854,Store_Showcase!B2:I144,8, FALSE), TRUE)=TRUE, IF(IFERROR(VLOOKUP(E1854,Store_SRP!B2:I110,8, FALSE), TRUE)=TRUE,VLOOKUP(E1854,Store_VAM!B2:I273,8, FALSE),VLOOKUP(E1854,Store_SRP!B2:I110,8, FALSE)), VLOOKUP(E1854,Store_Showcase!B2:I144,8, FALSE))</f>
      </c>
      <c r="T1854" s="1">
        <f>VLOOKUP(G1854,Sku_Consolidated!A2:R957,18,FALSE)</f>
      </c>
      <c r="U1854" s="1" t="s">
        <v>4871</v>
      </c>
      <c r="V1854" s="1">
        <f>IF(VLOOKUP(G1854,Sku_Consolidated!A2:S957,19,FALSE)="SHOWCASE", VLOOKUP(E1854,Store_Showcase!B2:L144,11, FALSE), IF(VLOOKUP(G1854,Sku_Consolidated!A2:S957,19,FALSE)="VAM",VLOOKUP(E1854,Store_VAM!B2:L273,11, FALSE),VLOOKUP(E1854,Store_SRP!B2:L110,11, FALSE)))</f>
      </c>
      <c r="W1854" s="1">
        <f>VLOOKUP(G1854,Sku_Consolidated!A2:W957,11,FALSE)</f>
      </c>
      <c r="X1854" s="1">
        <f>VLOOKUP(G1854,Sku_Consolidated!A2:H957,8,FALSE)</f>
      </c>
      <c r="Y1854" s="1">
        <f>VLOOKUP(G1854,Sku_Consolidated!A2:I957,9,FALSE)</f>
      </c>
      <c r="Z1854" s="1" t="s">
        <v>41</v>
      </c>
      <c r="AA1854" s="1">
        <f>VLOOKUP(G1854,Sku_Consolidated!A2:E957,5,FALSE)</f>
      </c>
      <c r="AB1854" s="1">
        <f>IF(VLOOKUP(G1854,Sku_Consolidated!A2:S957,19,FALSE)="SHOWCASE", VLOOKUP(E1854,Store_Showcase!B2:N144,13, FALSE), IF(VLOOKUP(G1854,Sku_Consolidated!A2:S957,19,FALSE)="VAM",VLOOKUP(E1854,Store_VAM!B2:N273,13, FALSE),VLOOKUP(E1854,Store_SRP!B2:N110,13, FALSE)))</f>
      </c>
      <c r="AC1854" s="1">
        <f>IF(IFERROR(AB1854,TRUE)=TRUE, "-","OK")</f>
      </c>
      <c r="AD1854" s="11" t="s">
        <v>37</v>
      </c>
      <c r="AE1854" s="11" t="s">
        <v>37</v>
      </c>
      <c r="AF1854" s="1">
        <f>IF(IFERROR(VLOOKUP(E1854,Store_Showcase!B2:H144,{5}, FALSE), TRUE)=TRUE, IF(IFERROR(VLOOKUP(E1854,Store_SRP!B2:H110,{5}, FALSE), TRUE)=TRUE,VLOOKUP(E1854,Store_VAM!B2:H273,{5}, FALSE),VLOOKUP(E1854,Store_SRP!B2:H110,{5}, FALSE)), VLOOKUP(E1854,Store_Showcase!B2:H144,{5}, FALSE))</f>
      </c>
      <c r="AG1854" s="1">
        <f>IF(IFERROR(VLOOKUP(E1854,Store_Showcase!B2:H144,{6}, FALSE), TRUE)=TRUE, IF(IFERROR(VLOOKUP(E1854,Store_SRP!B2:H110,{6}, FALSE), TRUE)=TRUE,VLOOKUP(E1854,Store_VAM!B2:H273,{6}, FALSE),VLOOKUP(E1854,Store_SRP!B2:H110,{6}, FALSE)), VLOOKUP(E1854,Store_Showcase!B2:H144,{6}, FALSE))</f>
      </c>
      <c r="AH1854" s="1">
        <f>VLOOKUP(G1854,Sku_Consolidated!A2:R957,18,FALSE)</f>
      </c>
      <c r="AI1854" s="1">
        <f>VLOOKUP(G1854,Sku_Consolidated!A2:S957,19,FALSE)</f>
      </c>
      <c r="AJ1854" s="1">
        <f>VLOOKUP(G1854,Sku_Consolidated!A2:T957,20,FALSE)</f>
      </c>
    </row>
    <row r="1855" spans="1:36" x14ac:dyDescent="0.25">
      <c r="A1855" s="1">
        <v>2024</v>
      </c>
      <c r="B1855" s="1" t="s">
        <v>31</v>
      </c>
      <c r="C1855" s="1" t="s">
        <v>32</v>
      </c>
      <c r="D1855" s="1" t="s">
        <v>33</v>
      </c>
      <c r="E1855" s="9" t="s">
        <v>2388</v>
      </c>
      <c r="F1855" s="1">
        <f>IF(VLOOKUP(G1855,Sku_Consolidated!A2:S957,{19},FALSE)="SHOWCASE", VLOOKUP(E1855,Store_Showcase!B2:C144,{2}, FALSE), IF(VLOOKUP(G1855,Sku_Consolidated!A2:S957,{19},FALSE)="VAM",VLOOKUP(E1855,Store_VAM!B2:C273,{2}, FALSE),VLOOKUP(E1855,Store_SRP!B2:C110,{2}, FALSE)))</f>
      </c>
      <c r="G1855" s="1">
        <v>14280</v>
      </c>
      <c r="H1855" s="1" t="s">
        <v>1458</v>
      </c>
      <c r="I1855" s="10" t="s">
        <v>4883</v>
      </c>
      <c r="J1855" s="1">
        <f>VLOOKUP(G1855,Sku_Consolidated!A2:C957, 3, FALSE)</f>
      </c>
      <c r="K1855" s="10">
        <f>IF(J1855="PACK", I1855, 0)</f>
      </c>
      <c r="L1855" s="10">
        <f>IF(J1855="KG", I1855, I1855 * VLOOKUP(G1855,Sku_Consolidated!A2:U957,21,FALSE))</f>
      </c>
      <c r="M1855" s="10" t="s">
        <v>37</v>
      </c>
      <c r="N1855" s="11" t="s">
        <v>4884</v>
      </c>
      <c r="O1855" s="10" t="s">
        <v>4885</v>
      </c>
      <c r="P1855" s="10">
        <f>N1855 - O1855</f>
      </c>
      <c r="Q1855" s="1">
        <f>VLOOKUP(G1855,Sku_Consolidated!A2:G957,7, FALSE)</f>
      </c>
      <c r="R1855" s="1">
        <f>IF(IFERROR(VLOOKUP(E1855,Store_Showcase!B2:H144,7, FALSE), TRUE)=TRUE, IF(IFERROR(VLOOKUP(E1855,Store_SRP!B2:H110,7, FALSE), TRUE)=TRUE,VLOOKUP(E1855,Store_VAM!B2:H273,7, FALSE),VLOOKUP(E1855,Store_SRP!B2:H110,7, FALSE)), VLOOKUP(E1855,Store_Showcase!B2:H144,7, FALSE))</f>
      </c>
      <c r="S1855" s="1">
        <f>IF(IFERROR(VLOOKUP(E1855,Store_Showcase!B2:I144,8, FALSE), TRUE)=TRUE, IF(IFERROR(VLOOKUP(E1855,Store_SRP!B2:I110,8, FALSE), TRUE)=TRUE,VLOOKUP(E1855,Store_VAM!B2:I273,8, FALSE),VLOOKUP(E1855,Store_SRP!B2:I110,8, FALSE)), VLOOKUP(E1855,Store_Showcase!B2:I144,8, FALSE))</f>
      </c>
      <c r="T1855" s="1">
        <f>VLOOKUP(G1855,Sku_Consolidated!A2:R957,18,FALSE)</f>
      </c>
      <c r="U1855" s="1" t="s">
        <v>4871</v>
      </c>
      <c r="V1855" s="1">
        <f>IF(VLOOKUP(G1855,Sku_Consolidated!A2:S957,19,FALSE)="SHOWCASE", VLOOKUP(E1855,Store_Showcase!B2:L144,11, FALSE), IF(VLOOKUP(G1855,Sku_Consolidated!A2:S957,19,FALSE)="VAM",VLOOKUP(E1855,Store_VAM!B2:L273,11, FALSE),VLOOKUP(E1855,Store_SRP!B2:L110,11, FALSE)))</f>
      </c>
      <c r="W1855" s="1">
        <f>VLOOKUP(G1855,Sku_Consolidated!A2:W957,11,FALSE)</f>
      </c>
      <c r="X1855" s="1">
        <f>VLOOKUP(G1855,Sku_Consolidated!A2:H957,8,FALSE)</f>
      </c>
      <c r="Y1855" s="1">
        <f>VLOOKUP(G1855,Sku_Consolidated!A2:I957,9,FALSE)</f>
      </c>
      <c r="Z1855" s="1" t="s">
        <v>41</v>
      </c>
      <c r="AA1855" s="1">
        <f>VLOOKUP(G1855,Sku_Consolidated!A2:E957,5,FALSE)</f>
      </c>
      <c r="AB1855" s="1">
        <f>IF(VLOOKUP(G1855,Sku_Consolidated!A2:S957,19,FALSE)="SHOWCASE", VLOOKUP(E1855,Store_Showcase!B2:N144,13, FALSE), IF(VLOOKUP(G1855,Sku_Consolidated!A2:S957,19,FALSE)="VAM",VLOOKUP(E1855,Store_VAM!B2:N273,13, FALSE),VLOOKUP(E1855,Store_SRP!B2:N110,13, FALSE)))</f>
      </c>
      <c r="AC1855" s="1">
        <f>IF(IFERROR(AB1855,TRUE)=TRUE, "-","OK")</f>
      </c>
      <c r="AD1855" s="11" t="s">
        <v>37</v>
      </c>
      <c r="AE1855" s="11" t="s">
        <v>37</v>
      </c>
      <c r="AF1855" s="1">
        <f>IF(IFERROR(VLOOKUP(E1855,Store_Showcase!B2:H144,{5}, FALSE), TRUE)=TRUE, IF(IFERROR(VLOOKUP(E1855,Store_SRP!B2:H110,{5}, FALSE), TRUE)=TRUE,VLOOKUP(E1855,Store_VAM!B2:H273,{5}, FALSE),VLOOKUP(E1855,Store_SRP!B2:H110,{5}, FALSE)), VLOOKUP(E1855,Store_Showcase!B2:H144,{5}, FALSE))</f>
      </c>
      <c r="AG1855" s="1">
        <f>IF(IFERROR(VLOOKUP(E1855,Store_Showcase!B2:H144,{6}, FALSE), TRUE)=TRUE, IF(IFERROR(VLOOKUP(E1855,Store_SRP!B2:H110,{6}, FALSE), TRUE)=TRUE,VLOOKUP(E1855,Store_VAM!B2:H273,{6}, FALSE),VLOOKUP(E1855,Store_SRP!B2:H110,{6}, FALSE)), VLOOKUP(E1855,Store_Showcase!B2:H144,{6}, FALSE))</f>
      </c>
      <c r="AH1855" s="1">
        <f>VLOOKUP(G1855,Sku_Consolidated!A2:R957,18,FALSE)</f>
      </c>
      <c r="AI1855" s="1">
        <f>VLOOKUP(G1855,Sku_Consolidated!A2:S957,19,FALSE)</f>
      </c>
      <c r="AJ1855" s="1">
        <f>VLOOKUP(G1855,Sku_Consolidated!A2:T957,20,FALSE)</f>
      </c>
    </row>
    <row r="1856" spans="1:36" x14ac:dyDescent="0.25">
      <c r="A1856" s="1">
        <v>2024</v>
      </c>
      <c r="B1856" s="1" t="s">
        <v>31</v>
      </c>
      <c r="C1856" s="1" t="s">
        <v>32</v>
      </c>
      <c r="D1856" s="1" t="s">
        <v>33</v>
      </c>
      <c r="E1856" s="9" t="s">
        <v>2388</v>
      </c>
      <c r="F1856" s="1">
        <f>IF(VLOOKUP(G1856,Sku_Consolidated!A2:S957,{19},FALSE)="SHOWCASE", VLOOKUP(E1856,Store_Showcase!B2:C144,{2}, FALSE), IF(VLOOKUP(G1856,Sku_Consolidated!A2:S957,{19},FALSE)="VAM",VLOOKUP(E1856,Store_VAM!B2:C273,{2}, FALSE),VLOOKUP(E1856,Store_SRP!B2:C110,{2}, FALSE)))</f>
      </c>
      <c r="G1856" s="1">
        <v>14281</v>
      </c>
      <c r="H1856" s="1" t="s">
        <v>1621</v>
      </c>
      <c r="I1856" s="10" t="s">
        <v>2677</v>
      </c>
      <c r="J1856" s="1">
        <f>VLOOKUP(G1856,Sku_Consolidated!A2:C957, 3, FALSE)</f>
      </c>
      <c r="K1856" s="10">
        <f>IF(J1856="PACK", I1856, 0)</f>
      </c>
      <c r="L1856" s="10">
        <f>IF(J1856="KG", I1856, I1856 * VLOOKUP(G1856,Sku_Consolidated!A2:U957,21,FALSE))</f>
      </c>
      <c r="M1856" s="10" t="s">
        <v>37</v>
      </c>
      <c r="N1856" s="11" t="s">
        <v>4886</v>
      </c>
      <c r="O1856" s="10" t="s">
        <v>4887</v>
      </c>
      <c r="P1856" s="10">
        <f>N1856 - O1856</f>
      </c>
      <c r="Q1856" s="1">
        <f>VLOOKUP(G1856,Sku_Consolidated!A2:G957,7, FALSE)</f>
      </c>
      <c r="R1856" s="1">
        <f>IF(IFERROR(VLOOKUP(E1856,Store_Showcase!B2:H144,7, FALSE), TRUE)=TRUE, IF(IFERROR(VLOOKUP(E1856,Store_SRP!B2:H110,7, FALSE), TRUE)=TRUE,VLOOKUP(E1856,Store_VAM!B2:H273,7, FALSE),VLOOKUP(E1856,Store_SRP!B2:H110,7, FALSE)), VLOOKUP(E1856,Store_Showcase!B2:H144,7, FALSE))</f>
      </c>
      <c r="S1856" s="1">
        <f>IF(IFERROR(VLOOKUP(E1856,Store_Showcase!B2:I144,8, FALSE), TRUE)=TRUE, IF(IFERROR(VLOOKUP(E1856,Store_SRP!B2:I110,8, FALSE), TRUE)=TRUE,VLOOKUP(E1856,Store_VAM!B2:I273,8, FALSE),VLOOKUP(E1856,Store_SRP!B2:I110,8, FALSE)), VLOOKUP(E1856,Store_Showcase!B2:I144,8, FALSE))</f>
      </c>
      <c r="T1856" s="1">
        <f>VLOOKUP(G1856,Sku_Consolidated!A2:R957,18,FALSE)</f>
      </c>
      <c r="U1856" s="1" t="s">
        <v>4871</v>
      </c>
      <c r="V1856" s="1">
        <f>IF(VLOOKUP(G1856,Sku_Consolidated!A2:S957,19,FALSE)="SHOWCASE", VLOOKUP(E1856,Store_Showcase!B2:L144,11, FALSE), IF(VLOOKUP(G1856,Sku_Consolidated!A2:S957,19,FALSE)="VAM",VLOOKUP(E1856,Store_VAM!B2:L273,11, FALSE),VLOOKUP(E1856,Store_SRP!B2:L110,11, FALSE)))</f>
      </c>
      <c r="W1856" s="1">
        <f>VLOOKUP(G1856,Sku_Consolidated!A2:W957,11,FALSE)</f>
      </c>
      <c r="X1856" s="1">
        <f>VLOOKUP(G1856,Sku_Consolidated!A2:H957,8,FALSE)</f>
      </c>
      <c r="Y1856" s="1">
        <f>VLOOKUP(G1856,Sku_Consolidated!A2:I957,9,FALSE)</f>
      </c>
      <c r="Z1856" s="1" t="s">
        <v>41</v>
      </c>
      <c r="AA1856" s="1">
        <f>VLOOKUP(G1856,Sku_Consolidated!A2:E957,5,FALSE)</f>
      </c>
      <c r="AB1856" s="1">
        <f>IF(VLOOKUP(G1856,Sku_Consolidated!A2:S957,19,FALSE)="SHOWCASE", VLOOKUP(E1856,Store_Showcase!B2:N144,13, FALSE), IF(VLOOKUP(G1856,Sku_Consolidated!A2:S957,19,FALSE)="VAM",VLOOKUP(E1856,Store_VAM!B2:N273,13, FALSE),VLOOKUP(E1856,Store_SRP!B2:N110,13, FALSE)))</f>
      </c>
      <c r="AC1856" s="1">
        <f>IF(IFERROR(AB1856,TRUE)=TRUE, "-","OK")</f>
      </c>
      <c r="AD1856" s="11" t="s">
        <v>37</v>
      </c>
      <c r="AE1856" s="11" t="s">
        <v>37</v>
      </c>
      <c r="AF1856" s="1">
        <f>IF(IFERROR(VLOOKUP(E1856,Store_Showcase!B2:H144,{5}, FALSE), TRUE)=TRUE, IF(IFERROR(VLOOKUP(E1856,Store_SRP!B2:H110,{5}, FALSE), TRUE)=TRUE,VLOOKUP(E1856,Store_VAM!B2:H273,{5}, FALSE),VLOOKUP(E1856,Store_SRP!B2:H110,{5}, FALSE)), VLOOKUP(E1856,Store_Showcase!B2:H144,{5}, FALSE))</f>
      </c>
      <c r="AG1856" s="1">
        <f>IF(IFERROR(VLOOKUP(E1856,Store_Showcase!B2:H144,{6}, FALSE), TRUE)=TRUE, IF(IFERROR(VLOOKUP(E1856,Store_SRP!B2:H110,{6}, FALSE), TRUE)=TRUE,VLOOKUP(E1856,Store_VAM!B2:H273,{6}, FALSE),VLOOKUP(E1856,Store_SRP!B2:H110,{6}, FALSE)), VLOOKUP(E1856,Store_Showcase!B2:H144,{6}, FALSE))</f>
      </c>
      <c r="AH1856" s="1">
        <f>VLOOKUP(G1856,Sku_Consolidated!A2:R957,18,FALSE)</f>
      </c>
      <c r="AI1856" s="1">
        <f>VLOOKUP(G1856,Sku_Consolidated!A2:S957,19,FALSE)</f>
      </c>
      <c r="AJ1856" s="1">
        <f>VLOOKUP(G1856,Sku_Consolidated!A2:T957,20,FALSE)</f>
      </c>
    </row>
    <row r="1857" spans="1:36" x14ac:dyDescent="0.25">
      <c r="A1857" s="1">
        <v>2024</v>
      </c>
      <c r="B1857" s="1" t="s">
        <v>31</v>
      </c>
      <c r="C1857" s="1" t="s">
        <v>32</v>
      </c>
      <c r="D1857" s="1" t="s">
        <v>33</v>
      </c>
      <c r="E1857" s="9" t="s">
        <v>2388</v>
      </c>
      <c r="F1857" s="1">
        <f>IF(VLOOKUP(G1857,Sku_Consolidated!A2:S957,{19},FALSE)="SHOWCASE", VLOOKUP(E1857,Store_Showcase!B2:C144,{2}, FALSE), IF(VLOOKUP(G1857,Sku_Consolidated!A2:S957,{19},FALSE)="VAM",VLOOKUP(E1857,Store_VAM!B2:C273,{2}, FALSE),VLOOKUP(E1857,Store_SRP!B2:C110,{2}, FALSE)))</f>
      </c>
      <c r="G1857" s="1">
        <v>14283</v>
      </c>
      <c r="H1857" s="1" t="s">
        <v>2866</v>
      </c>
      <c r="I1857" s="10" t="s">
        <v>604</v>
      </c>
      <c r="J1857" s="1">
        <f>VLOOKUP(G1857,Sku_Consolidated!A2:C957, 3, FALSE)</f>
      </c>
      <c r="K1857" s="10">
        <f>IF(J1857="PACK", I1857, 0)</f>
      </c>
      <c r="L1857" s="10">
        <f>IF(J1857="KG", I1857, I1857 * VLOOKUP(G1857,Sku_Consolidated!A2:U957,21,FALSE))</f>
      </c>
      <c r="M1857" s="10" t="s">
        <v>37</v>
      </c>
      <c r="N1857" s="11" t="s">
        <v>4888</v>
      </c>
      <c r="O1857" s="10" t="s">
        <v>4256</v>
      </c>
      <c r="P1857" s="10">
        <f>N1857 - O1857</f>
      </c>
      <c r="Q1857" s="1">
        <f>VLOOKUP(G1857,Sku_Consolidated!A2:G957,7, FALSE)</f>
      </c>
      <c r="R1857" s="1">
        <f>IF(IFERROR(VLOOKUP(E1857,Store_Showcase!B2:H144,7, FALSE), TRUE)=TRUE, IF(IFERROR(VLOOKUP(E1857,Store_SRP!B2:H110,7, FALSE), TRUE)=TRUE,VLOOKUP(E1857,Store_VAM!B2:H273,7, FALSE),VLOOKUP(E1857,Store_SRP!B2:H110,7, FALSE)), VLOOKUP(E1857,Store_Showcase!B2:H144,7, FALSE))</f>
      </c>
      <c r="S1857" s="1">
        <f>IF(IFERROR(VLOOKUP(E1857,Store_Showcase!B2:I144,8, FALSE), TRUE)=TRUE, IF(IFERROR(VLOOKUP(E1857,Store_SRP!B2:I110,8, FALSE), TRUE)=TRUE,VLOOKUP(E1857,Store_VAM!B2:I273,8, FALSE),VLOOKUP(E1857,Store_SRP!B2:I110,8, FALSE)), VLOOKUP(E1857,Store_Showcase!B2:I144,8, FALSE))</f>
      </c>
      <c r="T1857" s="1">
        <f>VLOOKUP(G1857,Sku_Consolidated!A2:R957,18,FALSE)</f>
      </c>
      <c r="U1857" s="1" t="s">
        <v>4871</v>
      </c>
      <c r="V1857" s="1">
        <f>IF(VLOOKUP(G1857,Sku_Consolidated!A2:S957,19,FALSE)="SHOWCASE", VLOOKUP(E1857,Store_Showcase!B2:L144,11, FALSE), IF(VLOOKUP(G1857,Sku_Consolidated!A2:S957,19,FALSE)="VAM",VLOOKUP(E1857,Store_VAM!B2:L273,11, FALSE),VLOOKUP(E1857,Store_SRP!B2:L110,11, FALSE)))</f>
      </c>
      <c r="W1857" s="1">
        <f>VLOOKUP(G1857,Sku_Consolidated!A2:W957,11,FALSE)</f>
      </c>
      <c r="X1857" s="1">
        <f>VLOOKUP(G1857,Sku_Consolidated!A2:H957,8,FALSE)</f>
      </c>
      <c r="Y1857" s="1">
        <f>VLOOKUP(G1857,Sku_Consolidated!A2:I957,9,FALSE)</f>
      </c>
      <c r="Z1857" s="1" t="s">
        <v>41</v>
      </c>
      <c r="AA1857" s="1">
        <f>VLOOKUP(G1857,Sku_Consolidated!A2:E957,5,FALSE)</f>
      </c>
      <c r="AB1857" s="1">
        <f>IF(VLOOKUP(G1857,Sku_Consolidated!A2:S957,19,FALSE)="SHOWCASE", VLOOKUP(E1857,Store_Showcase!B2:N144,13, FALSE), IF(VLOOKUP(G1857,Sku_Consolidated!A2:S957,19,FALSE)="VAM",VLOOKUP(E1857,Store_VAM!B2:N273,13, FALSE),VLOOKUP(E1857,Store_SRP!B2:N110,13, FALSE)))</f>
      </c>
      <c r="AC1857" s="1">
        <f>IF(IFERROR(AB1857,TRUE)=TRUE, "-","OK")</f>
      </c>
      <c r="AD1857" s="11" t="s">
        <v>37</v>
      </c>
      <c r="AE1857" s="11" t="s">
        <v>37</v>
      </c>
      <c r="AF1857" s="1">
        <f>IF(IFERROR(VLOOKUP(E1857,Store_Showcase!B2:H144,{5}, FALSE), TRUE)=TRUE, IF(IFERROR(VLOOKUP(E1857,Store_SRP!B2:H110,{5}, FALSE), TRUE)=TRUE,VLOOKUP(E1857,Store_VAM!B2:H273,{5}, FALSE),VLOOKUP(E1857,Store_SRP!B2:H110,{5}, FALSE)), VLOOKUP(E1857,Store_Showcase!B2:H144,{5}, FALSE))</f>
      </c>
      <c r="AG1857" s="1">
        <f>IF(IFERROR(VLOOKUP(E1857,Store_Showcase!B2:H144,{6}, FALSE), TRUE)=TRUE, IF(IFERROR(VLOOKUP(E1857,Store_SRP!B2:H110,{6}, FALSE), TRUE)=TRUE,VLOOKUP(E1857,Store_VAM!B2:H273,{6}, FALSE),VLOOKUP(E1857,Store_SRP!B2:H110,{6}, FALSE)), VLOOKUP(E1857,Store_Showcase!B2:H144,{6}, FALSE))</f>
      </c>
      <c r="AH1857" s="1">
        <f>VLOOKUP(G1857,Sku_Consolidated!A2:R957,18,FALSE)</f>
      </c>
      <c r="AI1857" s="1">
        <f>VLOOKUP(G1857,Sku_Consolidated!A2:S957,19,FALSE)</f>
      </c>
      <c r="AJ1857" s="1">
        <f>VLOOKUP(G1857,Sku_Consolidated!A2:T957,20,FALSE)</f>
      </c>
    </row>
    <row r="1858" spans="1:36" x14ac:dyDescent="0.25">
      <c r="A1858" s="1">
        <v>2024</v>
      </c>
      <c r="B1858" s="1" t="s">
        <v>31</v>
      </c>
      <c r="C1858" s="1" t="s">
        <v>32</v>
      </c>
      <c r="D1858" s="1" t="s">
        <v>33</v>
      </c>
      <c r="E1858" s="9" t="s">
        <v>2336</v>
      </c>
      <c r="F1858" s="1">
        <f>IF(VLOOKUP(G1858,Sku_Consolidated!A2:S957,{19},FALSE)="SHOWCASE", VLOOKUP(E1858,Store_Showcase!B2:C144,{2}, FALSE), IF(VLOOKUP(G1858,Sku_Consolidated!A2:S957,{19},FALSE)="VAM",VLOOKUP(E1858,Store_VAM!B2:C273,{2}, FALSE),VLOOKUP(E1858,Store_SRP!B2:C110,{2}, FALSE)))</f>
      </c>
      <c r="G1858" s="1">
        <v>11282</v>
      </c>
      <c r="H1858" s="1" t="s">
        <v>4160</v>
      </c>
      <c r="I1858" s="10" t="s">
        <v>111</v>
      </c>
      <c r="J1858" s="1">
        <f>VLOOKUP(G1858,Sku_Consolidated!A2:C957, 3, FALSE)</f>
      </c>
      <c r="K1858" s="10">
        <f>IF(J1858="PACK", I1858, 0)</f>
      </c>
      <c r="L1858" s="10">
        <f>IF(J1858="KG", I1858, I1858 * VLOOKUP(G1858,Sku_Consolidated!A2:U957,21,FALSE))</f>
      </c>
      <c r="M1858" s="10" t="s">
        <v>37</v>
      </c>
      <c r="N1858" s="11" t="s">
        <v>4889</v>
      </c>
      <c r="O1858" s="10" t="s">
        <v>4890</v>
      </c>
      <c r="P1858" s="10">
        <f>N1858 - O1858</f>
      </c>
      <c r="Q1858" s="1">
        <f>VLOOKUP(G1858,Sku_Consolidated!A2:G957,7, FALSE)</f>
      </c>
      <c r="R1858" s="1">
        <f>IF(IFERROR(VLOOKUP(E1858,Store_Showcase!B2:H144,7, FALSE), TRUE)=TRUE, IF(IFERROR(VLOOKUP(E1858,Store_SRP!B2:H110,7, FALSE), TRUE)=TRUE,VLOOKUP(E1858,Store_VAM!B2:H273,7, FALSE),VLOOKUP(E1858,Store_SRP!B2:H110,7, FALSE)), VLOOKUP(E1858,Store_Showcase!B2:H144,7, FALSE))</f>
      </c>
      <c r="S1858" s="1">
        <f>IF(IFERROR(VLOOKUP(E1858,Store_Showcase!B2:I144,8, FALSE), TRUE)=TRUE, IF(IFERROR(VLOOKUP(E1858,Store_SRP!B2:I110,8, FALSE), TRUE)=TRUE,VLOOKUP(E1858,Store_VAM!B2:I273,8, FALSE),VLOOKUP(E1858,Store_SRP!B2:I110,8, FALSE)), VLOOKUP(E1858,Store_Showcase!B2:I144,8, FALSE))</f>
      </c>
      <c r="T1858" s="1">
        <f>VLOOKUP(G1858,Sku_Consolidated!A2:R957,18,FALSE)</f>
      </c>
      <c r="U1858" s="1" t="s">
        <v>4891</v>
      </c>
      <c r="V1858" s="1">
        <f>IF(VLOOKUP(G1858,Sku_Consolidated!A2:S957,19,FALSE)="SHOWCASE", VLOOKUP(E1858,Store_Showcase!B2:L144,11, FALSE), IF(VLOOKUP(G1858,Sku_Consolidated!A2:S957,19,FALSE)="VAM",VLOOKUP(E1858,Store_VAM!B2:L273,11, FALSE),VLOOKUP(E1858,Store_SRP!B2:L110,11, FALSE)))</f>
      </c>
      <c r="W1858" s="1">
        <f>VLOOKUP(G1858,Sku_Consolidated!A2:W957,11,FALSE)</f>
      </c>
      <c r="X1858" s="1">
        <f>VLOOKUP(G1858,Sku_Consolidated!A2:H957,8,FALSE)</f>
      </c>
      <c r="Y1858" s="1">
        <f>VLOOKUP(G1858,Sku_Consolidated!A2:I957,9,FALSE)</f>
      </c>
      <c r="Z1858" s="1" t="s">
        <v>41</v>
      </c>
      <c r="AA1858" s="1">
        <f>VLOOKUP(G1858,Sku_Consolidated!A2:E957,5,FALSE)</f>
      </c>
      <c r="AB1858" s="1">
        <f>IF(VLOOKUP(G1858,Sku_Consolidated!A2:S957,19,FALSE)="SHOWCASE", VLOOKUP(E1858,Store_Showcase!B2:N144,13, FALSE), IF(VLOOKUP(G1858,Sku_Consolidated!A2:S957,19,FALSE)="VAM",VLOOKUP(E1858,Store_VAM!B2:N273,13, FALSE),VLOOKUP(E1858,Store_SRP!B2:N110,13, FALSE)))</f>
      </c>
      <c r="AC1858" s="1">
        <f>IF(IFERROR(AB1858,TRUE)=TRUE, "-","OK")</f>
      </c>
      <c r="AD1858" s="11" t="s">
        <v>37</v>
      </c>
      <c r="AE1858" s="11" t="s">
        <v>37</v>
      </c>
      <c r="AF1858" s="1">
        <f>IF(IFERROR(VLOOKUP(E1858,Store_Showcase!B2:H144,{5}, FALSE), TRUE)=TRUE, IF(IFERROR(VLOOKUP(E1858,Store_SRP!B2:H110,{5}, FALSE), TRUE)=TRUE,VLOOKUP(E1858,Store_VAM!B2:H273,{5}, FALSE),VLOOKUP(E1858,Store_SRP!B2:H110,{5}, FALSE)), VLOOKUP(E1858,Store_Showcase!B2:H144,{5}, FALSE))</f>
      </c>
      <c r="AG1858" s="1">
        <f>IF(IFERROR(VLOOKUP(E1858,Store_Showcase!B2:H144,{6}, FALSE), TRUE)=TRUE, IF(IFERROR(VLOOKUP(E1858,Store_SRP!B2:H110,{6}, FALSE), TRUE)=TRUE,VLOOKUP(E1858,Store_VAM!B2:H273,{6}, FALSE),VLOOKUP(E1858,Store_SRP!B2:H110,{6}, FALSE)), VLOOKUP(E1858,Store_Showcase!B2:H144,{6}, FALSE))</f>
      </c>
      <c r="AH1858" s="1">
        <f>VLOOKUP(G1858,Sku_Consolidated!A2:R957,18,FALSE)</f>
      </c>
      <c r="AI1858" s="1">
        <f>VLOOKUP(G1858,Sku_Consolidated!A2:S957,19,FALSE)</f>
      </c>
      <c r="AJ1858" s="1">
        <f>VLOOKUP(G1858,Sku_Consolidated!A2:T957,20,FALSE)</f>
      </c>
    </row>
    <row r="1859" spans="1:36" x14ac:dyDescent="0.25">
      <c r="A1859" s="1">
        <v>2024</v>
      </c>
      <c r="B1859" s="1" t="s">
        <v>31</v>
      </c>
      <c r="C1859" s="1" t="s">
        <v>32</v>
      </c>
      <c r="D1859" s="1" t="s">
        <v>33</v>
      </c>
      <c r="E1859" s="9" t="s">
        <v>2336</v>
      </c>
      <c r="F1859" s="1">
        <f>IF(VLOOKUP(G1859,Sku_Consolidated!A2:S957,{19},FALSE)="SHOWCASE", VLOOKUP(E1859,Store_Showcase!B2:C144,{2}, FALSE), IF(VLOOKUP(G1859,Sku_Consolidated!A2:S957,{19},FALSE)="VAM",VLOOKUP(E1859,Store_VAM!B2:C273,{2}, FALSE),VLOOKUP(E1859,Store_SRP!B2:C110,{2}, FALSE)))</f>
      </c>
      <c r="G1859" s="1">
        <v>11295</v>
      </c>
      <c r="H1859" s="1" t="s">
        <v>629</v>
      </c>
      <c r="I1859" s="10" t="s">
        <v>4729</v>
      </c>
      <c r="J1859" s="1">
        <f>VLOOKUP(G1859,Sku_Consolidated!A2:C957, 3, FALSE)</f>
      </c>
      <c r="K1859" s="10">
        <f>IF(J1859="PACK", I1859, 0)</f>
      </c>
      <c r="L1859" s="10">
        <f>IF(J1859="KG", I1859, I1859 * VLOOKUP(G1859,Sku_Consolidated!A2:U957,21,FALSE))</f>
      </c>
      <c r="M1859" s="10" t="s">
        <v>37</v>
      </c>
      <c r="N1859" s="11" t="s">
        <v>4892</v>
      </c>
      <c r="O1859" s="10" t="s">
        <v>4893</v>
      </c>
      <c r="P1859" s="10">
        <f>N1859 - O1859</f>
      </c>
      <c r="Q1859" s="1">
        <f>VLOOKUP(G1859,Sku_Consolidated!A2:G957,7, FALSE)</f>
      </c>
      <c r="R1859" s="1">
        <f>IF(IFERROR(VLOOKUP(E1859,Store_Showcase!B2:H144,7, FALSE), TRUE)=TRUE, IF(IFERROR(VLOOKUP(E1859,Store_SRP!B2:H110,7, FALSE), TRUE)=TRUE,VLOOKUP(E1859,Store_VAM!B2:H273,7, FALSE),VLOOKUP(E1859,Store_SRP!B2:H110,7, FALSE)), VLOOKUP(E1859,Store_Showcase!B2:H144,7, FALSE))</f>
      </c>
      <c r="S1859" s="1">
        <f>IF(IFERROR(VLOOKUP(E1859,Store_Showcase!B2:I144,8, FALSE), TRUE)=TRUE, IF(IFERROR(VLOOKUP(E1859,Store_SRP!B2:I110,8, FALSE), TRUE)=TRUE,VLOOKUP(E1859,Store_VAM!B2:I273,8, FALSE),VLOOKUP(E1859,Store_SRP!B2:I110,8, FALSE)), VLOOKUP(E1859,Store_Showcase!B2:I144,8, FALSE))</f>
      </c>
      <c r="T1859" s="1">
        <f>VLOOKUP(G1859,Sku_Consolidated!A2:R957,18,FALSE)</f>
      </c>
      <c r="U1859" s="1" t="s">
        <v>4891</v>
      </c>
      <c r="V1859" s="1">
        <f>IF(VLOOKUP(G1859,Sku_Consolidated!A2:S957,19,FALSE)="SHOWCASE", VLOOKUP(E1859,Store_Showcase!B2:L144,11, FALSE), IF(VLOOKUP(G1859,Sku_Consolidated!A2:S957,19,FALSE)="VAM",VLOOKUP(E1859,Store_VAM!B2:L273,11, FALSE),VLOOKUP(E1859,Store_SRP!B2:L110,11, FALSE)))</f>
      </c>
      <c r="W1859" s="1">
        <f>VLOOKUP(G1859,Sku_Consolidated!A2:W957,11,FALSE)</f>
      </c>
      <c r="X1859" s="1">
        <f>VLOOKUP(G1859,Sku_Consolidated!A2:H957,8,FALSE)</f>
      </c>
      <c r="Y1859" s="1">
        <f>VLOOKUP(G1859,Sku_Consolidated!A2:I957,9,FALSE)</f>
      </c>
      <c r="Z1859" s="1" t="s">
        <v>41</v>
      </c>
      <c r="AA1859" s="1">
        <f>VLOOKUP(G1859,Sku_Consolidated!A2:E957,5,FALSE)</f>
      </c>
      <c r="AB1859" s="1">
        <f>IF(VLOOKUP(G1859,Sku_Consolidated!A2:S957,19,FALSE)="SHOWCASE", VLOOKUP(E1859,Store_Showcase!B2:N144,13, FALSE), IF(VLOOKUP(G1859,Sku_Consolidated!A2:S957,19,FALSE)="VAM",VLOOKUP(E1859,Store_VAM!B2:N273,13, FALSE),VLOOKUP(E1859,Store_SRP!B2:N110,13, FALSE)))</f>
      </c>
      <c r="AC1859" s="1">
        <f>IF(IFERROR(AB1859,TRUE)=TRUE, "-","OK")</f>
      </c>
      <c r="AD1859" s="11" t="s">
        <v>37</v>
      </c>
      <c r="AE1859" s="11" t="s">
        <v>37</v>
      </c>
      <c r="AF1859" s="1">
        <f>IF(IFERROR(VLOOKUP(E1859,Store_Showcase!B2:H144,{5}, FALSE), TRUE)=TRUE, IF(IFERROR(VLOOKUP(E1859,Store_SRP!B2:H110,{5}, FALSE), TRUE)=TRUE,VLOOKUP(E1859,Store_VAM!B2:H273,{5}, FALSE),VLOOKUP(E1859,Store_SRP!B2:H110,{5}, FALSE)), VLOOKUP(E1859,Store_Showcase!B2:H144,{5}, FALSE))</f>
      </c>
      <c r="AG1859" s="1">
        <f>IF(IFERROR(VLOOKUP(E1859,Store_Showcase!B2:H144,{6}, FALSE), TRUE)=TRUE, IF(IFERROR(VLOOKUP(E1859,Store_SRP!B2:H110,{6}, FALSE), TRUE)=TRUE,VLOOKUP(E1859,Store_VAM!B2:H273,{6}, FALSE),VLOOKUP(E1859,Store_SRP!B2:H110,{6}, FALSE)), VLOOKUP(E1859,Store_Showcase!B2:H144,{6}, FALSE))</f>
      </c>
      <c r="AH1859" s="1">
        <f>VLOOKUP(G1859,Sku_Consolidated!A2:R957,18,FALSE)</f>
      </c>
      <c r="AI1859" s="1">
        <f>VLOOKUP(G1859,Sku_Consolidated!A2:S957,19,FALSE)</f>
      </c>
      <c r="AJ1859" s="1">
        <f>VLOOKUP(G1859,Sku_Consolidated!A2:T957,20,FALSE)</f>
      </c>
    </row>
    <row r="1860" spans="1:36" x14ac:dyDescent="0.25">
      <c r="A1860" s="1">
        <v>2024</v>
      </c>
      <c r="B1860" s="1" t="s">
        <v>31</v>
      </c>
      <c r="C1860" s="1" t="s">
        <v>32</v>
      </c>
      <c r="D1860" s="1" t="s">
        <v>33</v>
      </c>
      <c r="E1860" s="9" t="s">
        <v>2336</v>
      </c>
      <c r="F1860" s="1">
        <f>IF(VLOOKUP(G1860,Sku_Consolidated!A2:S957,{19},FALSE)="SHOWCASE", VLOOKUP(E1860,Store_Showcase!B2:C144,{2}, FALSE), IF(VLOOKUP(G1860,Sku_Consolidated!A2:S957,{19},FALSE)="VAM",VLOOKUP(E1860,Store_VAM!B2:C273,{2}, FALSE),VLOOKUP(E1860,Store_SRP!B2:C110,{2}, FALSE)))</f>
      </c>
      <c r="G1860" s="1">
        <v>61719</v>
      </c>
      <c r="H1860" s="1" t="s">
        <v>35</v>
      </c>
      <c r="I1860" s="10" t="s">
        <v>4894</v>
      </c>
      <c r="J1860" s="1">
        <f>VLOOKUP(G1860,Sku_Consolidated!A2:C957, 3, FALSE)</f>
      </c>
      <c r="K1860" s="10">
        <f>IF(J1860="PACK", I1860, 0)</f>
      </c>
      <c r="L1860" s="10">
        <f>IF(J1860="KG", I1860, I1860 * VLOOKUP(G1860,Sku_Consolidated!A2:U957,21,FALSE))</f>
      </c>
      <c r="M1860" s="10" t="s">
        <v>37</v>
      </c>
      <c r="N1860" s="11" t="s">
        <v>4895</v>
      </c>
      <c r="O1860" s="10" t="s">
        <v>4896</v>
      </c>
      <c r="P1860" s="10">
        <f>N1860 - O1860</f>
      </c>
      <c r="Q1860" s="1">
        <f>VLOOKUP(G1860,Sku_Consolidated!A2:G957,7, FALSE)</f>
      </c>
      <c r="R1860" s="1">
        <f>IF(IFERROR(VLOOKUP(E1860,Store_Showcase!B2:H144,7, FALSE), TRUE)=TRUE, IF(IFERROR(VLOOKUP(E1860,Store_SRP!B2:H110,7, FALSE), TRUE)=TRUE,VLOOKUP(E1860,Store_VAM!B2:H273,7, FALSE),VLOOKUP(E1860,Store_SRP!B2:H110,7, FALSE)), VLOOKUP(E1860,Store_Showcase!B2:H144,7, FALSE))</f>
      </c>
      <c r="S1860" s="1">
        <f>IF(IFERROR(VLOOKUP(E1860,Store_Showcase!B2:I144,8, FALSE), TRUE)=TRUE, IF(IFERROR(VLOOKUP(E1860,Store_SRP!B2:I110,8, FALSE), TRUE)=TRUE,VLOOKUP(E1860,Store_VAM!B2:I273,8, FALSE),VLOOKUP(E1860,Store_SRP!B2:I110,8, FALSE)), VLOOKUP(E1860,Store_Showcase!B2:I144,8, FALSE))</f>
      </c>
      <c r="T1860" s="1">
        <f>VLOOKUP(G1860,Sku_Consolidated!A2:R957,18,FALSE)</f>
      </c>
      <c r="U1860" s="1" t="s">
        <v>4891</v>
      </c>
      <c r="V1860" s="1">
        <f>IF(VLOOKUP(G1860,Sku_Consolidated!A2:S957,19,FALSE)="SHOWCASE", VLOOKUP(E1860,Store_Showcase!B2:L144,11, FALSE), IF(VLOOKUP(G1860,Sku_Consolidated!A2:S957,19,FALSE)="VAM",VLOOKUP(E1860,Store_VAM!B2:L273,11, FALSE),VLOOKUP(E1860,Store_SRP!B2:L110,11, FALSE)))</f>
      </c>
      <c r="W1860" s="1">
        <f>VLOOKUP(G1860,Sku_Consolidated!A2:W957,11,FALSE)</f>
      </c>
      <c r="X1860" s="1">
        <f>VLOOKUP(G1860,Sku_Consolidated!A2:H957,8,FALSE)</f>
      </c>
      <c r="Y1860" s="1">
        <f>VLOOKUP(G1860,Sku_Consolidated!A2:I957,9,FALSE)</f>
      </c>
      <c r="Z1860" s="1" t="s">
        <v>41</v>
      </c>
      <c r="AA1860" s="1">
        <f>VLOOKUP(G1860,Sku_Consolidated!A2:E957,5,FALSE)</f>
      </c>
      <c r="AB1860" s="1">
        <f>IF(VLOOKUP(G1860,Sku_Consolidated!A2:S957,19,FALSE)="SHOWCASE", VLOOKUP(E1860,Store_Showcase!B2:N144,13, FALSE), IF(VLOOKUP(G1860,Sku_Consolidated!A2:S957,19,FALSE)="VAM",VLOOKUP(E1860,Store_VAM!B2:N273,13, FALSE),VLOOKUP(E1860,Store_SRP!B2:N110,13, FALSE)))</f>
      </c>
      <c r="AC1860" s="1">
        <f>IF(IFERROR(AB1860,TRUE)=TRUE, "-","OK")</f>
      </c>
      <c r="AD1860" s="11" t="s">
        <v>37</v>
      </c>
      <c r="AE1860" s="11" t="s">
        <v>37</v>
      </c>
      <c r="AF1860" s="1">
        <f>IF(IFERROR(VLOOKUP(E1860,Store_Showcase!B2:H144,{5}, FALSE), TRUE)=TRUE, IF(IFERROR(VLOOKUP(E1860,Store_SRP!B2:H110,{5}, FALSE), TRUE)=TRUE,VLOOKUP(E1860,Store_VAM!B2:H273,{5}, FALSE),VLOOKUP(E1860,Store_SRP!B2:H110,{5}, FALSE)), VLOOKUP(E1860,Store_Showcase!B2:H144,{5}, FALSE))</f>
      </c>
      <c r="AG1860" s="1">
        <f>IF(IFERROR(VLOOKUP(E1860,Store_Showcase!B2:H144,{6}, FALSE), TRUE)=TRUE, IF(IFERROR(VLOOKUP(E1860,Store_SRP!B2:H110,{6}, FALSE), TRUE)=TRUE,VLOOKUP(E1860,Store_VAM!B2:H273,{6}, FALSE),VLOOKUP(E1860,Store_SRP!B2:H110,{6}, FALSE)), VLOOKUP(E1860,Store_Showcase!B2:H144,{6}, FALSE))</f>
      </c>
      <c r="AH1860" s="1">
        <f>VLOOKUP(G1860,Sku_Consolidated!A2:R957,18,FALSE)</f>
      </c>
      <c r="AI1860" s="1">
        <f>VLOOKUP(G1860,Sku_Consolidated!A2:S957,19,FALSE)</f>
      </c>
      <c r="AJ1860" s="1">
        <f>VLOOKUP(G1860,Sku_Consolidated!A2:T957,20,FALSE)</f>
      </c>
    </row>
    <row r="1861" spans="1:36" x14ac:dyDescent="0.25">
      <c r="A1861" s="1">
        <v>2024</v>
      </c>
      <c r="B1861" s="1" t="s">
        <v>31</v>
      </c>
      <c r="C1861" s="1" t="s">
        <v>32</v>
      </c>
      <c r="D1861" s="1" t="s">
        <v>33</v>
      </c>
      <c r="E1861" s="9" t="s">
        <v>2336</v>
      </c>
      <c r="F1861" s="1">
        <f>IF(VLOOKUP(G1861,Sku_Consolidated!A2:S957,{19},FALSE)="SHOWCASE", VLOOKUP(E1861,Store_Showcase!B2:C144,{2}, FALSE), IF(VLOOKUP(G1861,Sku_Consolidated!A2:S957,{19},FALSE)="VAM",VLOOKUP(E1861,Store_VAM!B2:C273,{2}, FALSE),VLOOKUP(E1861,Store_SRP!B2:C110,{2}, FALSE)))</f>
      </c>
      <c r="G1861" s="1">
        <v>61720</v>
      </c>
      <c r="H1861" s="1" t="s">
        <v>143</v>
      </c>
      <c r="I1861" s="10" t="s">
        <v>3916</v>
      </c>
      <c r="J1861" s="1">
        <f>VLOOKUP(G1861,Sku_Consolidated!A2:C957, 3, FALSE)</f>
      </c>
      <c r="K1861" s="10">
        <f>IF(J1861="PACK", I1861, 0)</f>
      </c>
      <c r="L1861" s="10">
        <f>IF(J1861="KG", I1861, I1861 * VLOOKUP(G1861,Sku_Consolidated!A2:U957,21,FALSE))</f>
      </c>
      <c r="M1861" s="10" t="s">
        <v>37</v>
      </c>
      <c r="N1861" s="11" t="s">
        <v>4897</v>
      </c>
      <c r="O1861" s="10" t="s">
        <v>4898</v>
      </c>
      <c r="P1861" s="10">
        <f>N1861 - O1861</f>
      </c>
      <c r="Q1861" s="1">
        <f>VLOOKUP(G1861,Sku_Consolidated!A2:G957,7, FALSE)</f>
      </c>
      <c r="R1861" s="1">
        <f>IF(IFERROR(VLOOKUP(E1861,Store_Showcase!B2:H144,7, FALSE), TRUE)=TRUE, IF(IFERROR(VLOOKUP(E1861,Store_SRP!B2:H110,7, FALSE), TRUE)=TRUE,VLOOKUP(E1861,Store_VAM!B2:H273,7, FALSE),VLOOKUP(E1861,Store_SRP!B2:H110,7, FALSE)), VLOOKUP(E1861,Store_Showcase!B2:H144,7, FALSE))</f>
      </c>
      <c r="S1861" s="1">
        <f>IF(IFERROR(VLOOKUP(E1861,Store_Showcase!B2:I144,8, FALSE), TRUE)=TRUE, IF(IFERROR(VLOOKUP(E1861,Store_SRP!B2:I110,8, FALSE), TRUE)=TRUE,VLOOKUP(E1861,Store_VAM!B2:I273,8, FALSE),VLOOKUP(E1861,Store_SRP!B2:I110,8, FALSE)), VLOOKUP(E1861,Store_Showcase!B2:I144,8, FALSE))</f>
      </c>
      <c r="T1861" s="1">
        <f>VLOOKUP(G1861,Sku_Consolidated!A2:R957,18,FALSE)</f>
      </c>
      <c r="U1861" s="1" t="s">
        <v>4891</v>
      </c>
      <c r="V1861" s="1">
        <f>IF(VLOOKUP(G1861,Sku_Consolidated!A2:S957,19,FALSE)="SHOWCASE", VLOOKUP(E1861,Store_Showcase!B2:L144,11, FALSE), IF(VLOOKUP(G1861,Sku_Consolidated!A2:S957,19,FALSE)="VAM",VLOOKUP(E1861,Store_VAM!B2:L273,11, FALSE),VLOOKUP(E1861,Store_SRP!B2:L110,11, FALSE)))</f>
      </c>
      <c r="W1861" s="1">
        <f>VLOOKUP(G1861,Sku_Consolidated!A2:W957,11,FALSE)</f>
      </c>
      <c r="X1861" s="1">
        <f>VLOOKUP(G1861,Sku_Consolidated!A2:H957,8,FALSE)</f>
      </c>
      <c r="Y1861" s="1">
        <f>VLOOKUP(G1861,Sku_Consolidated!A2:I957,9,FALSE)</f>
      </c>
      <c r="Z1861" s="1" t="s">
        <v>41</v>
      </c>
      <c r="AA1861" s="1">
        <f>VLOOKUP(G1861,Sku_Consolidated!A2:E957,5,FALSE)</f>
      </c>
      <c r="AB1861" s="1">
        <f>IF(VLOOKUP(G1861,Sku_Consolidated!A2:S957,19,FALSE)="SHOWCASE", VLOOKUP(E1861,Store_Showcase!B2:N144,13, FALSE), IF(VLOOKUP(G1861,Sku_Consolidated!A2:S957,19,FALSE)="VAM",VLOOKUP(E1861,Store_VAM!B2:N273,13, FALSE),VLOOKUP(E1861,Store_SRP!B2:N110,13, FALSE)))</f>
      </c>
      <c r="AC1861" s="1">
        <f>IF(IFERROR(AB1861,TRUE)=TRUE, "-","OK")</f>
      </c>
      <c r="AD1861" s="11" t="s">
        <v>37</v>
      </c>
      <c r="AE1861" s="11" t="s">
        <v>37</v>
      </c>
      <c r="AF1861" s="1">
        <f>IF(IFERROR(VLOOKUP(E1861,Store_Showcase!B2:H144,{5}, FALSE), TRUE)=TRUE, IF(IFERROR(VLOOKUP(E1861,Store_SRP!B2:H110,{5}, FALSE), TRUE)=TRUE,VLOOKUP(E1861,Store_VAM!B2:H273,{5}, FALSE),VLOOKUP(E1861,Store_SRP!B2:H110,{5}, FALSE)), VLOOKUP(E1861,Store_Showcase!B2:H144,{5}, FALSE))</f>
      </c>
      <c r="AG1861" s="1">
        <f>IF(IFERROR(VLOOKUP(E1861,Store_Showcase!B2:H144,{6}, FALSE), TRUE)=TRUE, IF(IFERROR(VLOOKUP(E1861,Store_SRP!B2:H110,{6}, FALSE), TRUE)=TRUE,VLOOKUP(E1861,Store_VAM!B2:H273,{6}, FALSE),VLOOKUP(E1861,Store_SRP!B2:H110,{6}, FALSE)), VLOOKUP(E1861,Store_Showcase!B2:H144,{6}, FALSE))</f>
      </c>
      <c r="AH1861" s="1">
        <f>VLOOKUP(G1861,Sku_Consolidated!A2:R957,18,FALSE)</f>
      </c>
      <c r="AI1861" s="1">
        <f>VLOOKUP(G1861,Sku_Consolidated!A2:S957,19,FALSE)</f>
      </c>
      <c r="AJ1861" s="1">
        <f>VLOOKUP(G1861,Sku_Consolidated!A2:T957,20,FALSE)</f>
      </c>
    </row>
    <row r="1862" spans="1:36" x14ac:dyDescent="0.25">
      <c r="A1862" s="1">
        <v>2024</v>
      </c>
      <c r="B1862" s="1" t="s">
        <v>31</v>
      </c>
      <c r="C1862" s="1" t="s">
        <v>32</v>
      </c>
      <c r="D1862" s="1" t="s">
        <v>33</v>
      </c>
      <c r="E1862" s="9" t="s">
        <v>2336</v>
      </c>
      <c r="F1862" s="1">
        <f>IF(VLOOKUP(G1862,Sku_Consolidated!A2:S957,{19},FALSE)="SHOWCASE", VLOOKUP(E1862,Store_Showcase!B2:C144,{2}, FALSE), IF(VLOOKUP(G1862,Sku_Consolidated!A2:S957,{19},FALSE)="VAM",VLOOKUP(E1862,Store_VAM!B2:C273,{2}, FALSE),VLOOKUP(E1862,Store_SRP!B2:C110,{2}, FALSE)))</f>
      </c>
      <c r="G1862" s="1">
        <v>61722</v>
      </c>
      <c r="H1862" s="1" t="s">
        <v>46</v>
      </c>
      <c r="I1862" s="10" t="s">
        <v>4899</v>
      </c>
      <c r="J1862" s="1">
        <f>VLOOKUP(G1862,Sku_Consolidated!A2:C957, 3, FALSE)</f>
      </c>
      <c r="K1862" s="10">
        <f>IF(J1862="PACK", I1862, 0)</f>
      </c>
      <c r="L1862" s="10">
        <f>IF(J1862="KG", I1862, I1862 * VLOOKUP(G1862,Sku_Consolidated!A2:U957,21,FALSE))</f>
      </c>
      <c r="M1862" s="10" t="s">
        <v>37</v>
      </c>
      <c r="N1862" s="11" t="s">
        <v>4900</v>
      </c>
      <c r="O1862" s="10" t="s">
        <v>4901</v>
      </c>
      <c r="P1862" s="10">
        <f>N1862 - O1862</f>
      </c>
      <c r="Q1862" s="1">
        <f>VLOOKUP(G1862,Sku_Consolidated!A2:G957,7, FALSE)</f>
      </c>
      <c r="R1862" s="1">
        <f>IF(IFERROR(VLOOKUP(E1862,Store_Showcase!B2:H144,7, FALSE), TRUE)=TRUE, IF(IFERROR(VLOOKUP(E1862,Store_SRP!B2:H110,7, FALSE), TRUE)=TRUE,VLOOKUP(E1862,Store_VAM!B2:H273,7, FALSE),VLOOKUP(E1862,Store_SRP!B2:H110,7, FALSE)), VLOOKUP(E1862,Store_Showcase!B2:H144,7, FALSE))</f>
      </c>
      <c r="S1862" s="1">
        <f>IF(IFERROR(VLOOKUP(E1862,Store_Showcase!B2:I144,8, FALSE), TRUE)=TRUE, IF(IFERROR(VLOOKUP(E1862,Store_SRP!B2:I110,8, FALSE), TRUE)=TRUE,VLOOKUP(E1862,Store_VAM!B2:I273,8, FALSE),VLOOKUP(E1862,Store_SRP!B2:I110,8, FALSE)), VLOOKUP(E1862,Store_Showcase!B2:I144,8, FALSE))</f>
      </c>
      <c r="T1862" s="1">
        <f>VLOOKUP(G1862,Sku_Consolidated!A2:R957,18,FALSE)</f>
      </c>
      <c r="U1862" s="1" t="s">
        <v>4891</v>
      </c>
      <c r="V1862" s="1">
        <f>IF(VLOOKUP(G1862,Sku_Consolidated!A2:S957,19,FALSE)="SHOWCASE", VLOOKUP(E1862,Store_Showcase!B2:L144,11, FALSE), IF(VLOOKUP(G1862,Sku_Consolidated!A2:S957,19,FALSE)="VAM",VLOOKUP(E1862,Store_VAM!B2:L273,11, FALSE),VLOOKUP(E1862,Store_SRP!B2:L110,11, FALSE)))</f>
      </c>
      <c r="W1862" s="1">
        <f>VLOOKUP(G1862,Sku_Consolidated!A2:W957,11,FALSE)</f>
      </c>
      <c r="X1862" s="1">
        <f>VLOOKUP(G1862,Sku_Consolidated!A2:H957,8,FALSE)</f>
      </c>
      <c r="Y1862" s="1">
        <f>VLOOKUP(G1862,Sku_Consolidated!A2:I957,9,FALSE)</f>
      </c>
      <c r="Z1862" s="1" t="s">
        <v>41</v>
      </c>
      <c r="AA1862" s="1">
        <f>VLOOKUP(G1862,Sku_Consolidated!A2:E957,5,FALSE)</f>
      </c>
      <c r="AB1862" s="1">
        <f>IF(VLOOKUP(G1862,Sku_Consolidated!A2:S957,19,FALSE)="SHOWCASE", VLOOKUP(E1862,Store_Showcase!B2:N144,13, FALSE), IF(VLOOKUP(G1862,Sku_Consolidated!A2:S957,19,FALSE)="VAM",VLOOKUP(E1862,Store_VAM!B2:N273,13, FALSE),VLOOKUP(E1862,Store_SRP!B2:N110,13, FALSE)))</f>
      </c>
      <c r="AC1862" s="1">
        <f>IF(IFERROR(AB1862,TRUE)=TRUE, "-","OK")</f>
      </c>
      <c r="AD1862" s="11" t="s">
        <v>37</v>
      </c>
      <c r="AE1862" s="11" t="s">
        <v>37</v>
      </c>
      <c r="AF1862" s="1">
        <f>IF(IFERROR(VLOOKUP(E1862,Store_Showcase!B2:H144,{5}, FALSE), TRUE)=TRUE, IF(IFERROR(VLOOKUP(E1862,Store_SRP!B2:H110,{5}, FALSE), TRUE)=TRUE,VLOOKUP(E1862,Store_VAM!B2:H273,{5}, FALSE),VLOOKUP(E1862,Store_SRP!B2:H110,{5}, FALSE)), VLOOKUP(E1862,Store_Showcase!B2:H144,{5}, FALSE))</f>
      </c>
      <c r="AG1862" s="1">
        <f>IF(IFERROR(VLOOKUP(E1862,Store_Showcase!B2:H144,{6}, FALSE), TRUE)=TRUE, IF(IFERROR(VLOOKUP(E1862,Store_SRP!B2:H110,{6}, FALSE), TRUE)=TRUE,VLOOKUP(E1862,Store_VAM!B2:H273,{6}, FALSE),VLOOKUP(E1862,Store_SRP!B2:H110,{6}, FALSE)), VLOOKUP(E1862,Store_Showcase!B2:H144,{6}, FALSE))</f>
      </c>
      <c r="AH1862" s="1">
        <f>VLOOKUP(G1862,Sku_Consolidated!A2:R957,18,FALSE)</f>
      </c>
      <c r="AI1862" s="1">
        <f>VLOOKUP(G1862,Sku_Consolidated!A2:S957,19,FALSE)</f>
      </c>
      <c r="AJ1862" s="1">
        <f>VLOOKUP(G1862,Sku_Consolidated!A2:T957,20,FALSE)</f>
      </c>
    </row>
    <row r="1863" spans="1:36" x14ac:dyDescent="0.25">
      <c r="A1863" s="1">
        <v>2024</v>
      </c>
      <c r="B1863" s="1" t="s">
        <v>31</v>
      </c>
      <c r="C1863" s="1" t="s">
        <v>32</v>
      </c>
      <c r="D1863" s="1" t="s">
        <v>33</v>
      </c>
      <c r="E1863" s="9" t="s">
        <v>2336</v>
      </c>
      <c r="F1863" s="1">
        <f>IF(VLOOKUP(G1863,Sku_Consolidated!A2:S957,{19},FALSE)="SHOWCASE", VLOOKUP(E1863,Store_Showcase!B2:C144,{2}, FALSE), IF(VLOOKUP(G1863,Sku_Consolidated!A2:S957,{19},FALSE)="VAM",VLOOKUP(E1863,Store_VAM!B2:C273,{2}, FALSE),VLOOKUP(E1863,Store_SRP!B2:C110,{2}, FALSE)))</f>
      </c>
      <c r="G1863" s="1">
        <v>61725</v>
      </c>
      <c r="H1863" s="1" t="s">
        <v>54</v>
      </c>
      <c r="I1863" s="10" t="s">
        <v>4902</v>
      </c>
      <c r="J1863" s="1">
        <f>VLOOKUP(G1863,Sku_Consolidated!A2:C957, 3, FALSE)</f>
      </c>
      <c r="K1863" s="10">
        <f>IF(J1863="PACK", I1863, 0)</f>
      </c>
      <c r="L1863" s="10">
        <f>IF(J1863="KG", I1863, I1863 * VLOOKUP(G1863,Sku_Consolidated!A2:U957,21,FALSE))</f>
      </c>
      <c r="M1863" s="10" t="s">
        <v>37</v>
      </c>
      <c r="N1863" s="11" t="s">
        <v>4903</v>
      </c>
      <c r="O1863" s="10" t="s">
        <v>4904</v>
      </c>
      <c r="P1863" s="10">
        <f>N1863 - O1863</f>
      </c>
      <c r="Q1863" s="1">
        <f>VLOOKUP(G1863,Sku_Consolidated!A2:G957,7, FALSE)</f>
      </c>
      <c r="R1863" s="1">
        <f>IF(IFERROR(VLOOKUP(E1863,Store_Showcase!B2:H144,7, FALSE), TRUE)=TRUE, IF(IFERROR(VLOOKUP(E1863,Store_SRP!B2:H110,7, FALSE), TRUE)=TRUE,VLOOKUP(E1863,Store_VAM!B2:H273,7, FALSE),VLOOKUP(E1863,Store_SRP!B2:H110,7, FALSE)), VLOOKUP(E1863,Store_Showcase!B2:H144,7, FALSE))</f>
      </c>
      <c r="S1863" s="1">
        <f>IF(IFERROR(VLOOKUP(E1863,Store_Showcase!B2:I144,8, FALSE), TRUE)=TRUE, IF(IFERROR(VLOOKUP(E1863,Store_SRP!B2:I110,8, FALSE), TRUE)=TRUE,VLOOKUP(E1863,Store_VAM!B2:I273,8, FALSE),VLOOKUP(E1863,Store_SRP!B2:I110,8, FALSE)), VLOOKUP(E1863,Store_Showcase!B2:I144,8, FALSE))</f>
      </c>
      <c r="T1863" s="1">
        <f>VLOOKUP(G1863,Sku_Consolidated!A2:R957,18,FALSE)</f>
      </c>
      <c r="U1863" s="1" t="s">
        <v>4891</v>
      </c>
      <c r="V1863" s="1">
        <f>IF(VLOOKUP(G1863,Sku_Consolidated!A2:S957,19,FALSE)="SHOWCASE", VLOOKUP(E1863,Store_Showcase!B2:L144,11, FALSE), IF(VLOOKUP(G1863,Sku_Consolidated!A2:S957,19,FALSE)="VAM",VLOOKUP(E1863,Store_VAM!B2:L273,11, FALSE),VLOOKUP(E1863,Store_SRP!B2:L110,11, FALSE)))</f>
      </c>
      <c r="W1863" s="1">
        <f>VLOOKUP(G1863,Sku_Consolidated!A2:W957,11,FALSE)</f>
      </c>
      <c r="X1863" s="1">
        <f>VLOOKUP(G1863,Sku_Consolidated!A2:H957,8,FALSE)</f>
      </c>
      <c r="Y1863" s="1">
        <f>VLOOKUP(G1863,Sku_Consolidated!A2:I957,9,FALSE)</f>
      </c>
      <c r="Z1863" s="1" t="s">
        <v>41</v>
      </c>
      <c r="AA1863" s="1">
        <f>VLOOKUP(G1863,Sku_Consolidated!A2:E957,5,FALSE)</f>
      </c>
      <c r="AB1863" s="1">
        <f>IF(VLOOKUP(G1863,Sku_Consolidated!A2:S957,19,FALSE)="SHOWCASE", VLOOKUP(E1863,Store_Showcase!B2:N144,13, FALSE), IF(VLOOKUP(G1863,Sku_Consolidated!A2:S957,19,FALSE)="VAM",VLOOKUP(E1863,Store_VAM!B2:N273,13, FALSE),VLOOKUP(E1863,Store_SRP!B2:N110,13, FALSE)))</f>
      </c>
      <c r="AC1863" s="1">
        <f>IF(IFERROR(AB1863,TRUE)=TRUE, "-","OK")</f>
      </c>
      <c r="AD1863" s="11" t="s">
        <v>37</v>
      </c>
      <c r="AE1863" s="11" t="s">
        <v>37</v>
      </c>
      <c r="AF1863" s="1">
        <f>IF(IFERROR(VLOOKUP(E1863,Store_Showcase!B2:H144,{5}, FALSE), TRUE)=TRUE, IF(IFERROR(VLOOKUP(E1863,Store_SRP!B2:H110,{5}, FALSE), TRUE)=TRUE,VLOOKUP(E1863,Store_VAM!B2:H273,{5}, FALSE),VLOOKUP(E1863,Store_SRP!B2:H110,{5}, FALSE)), VLOOKUP(E1863,Store_Showcase!B2:H144,{5}, FALSE))</f>
      </c>
      <c r="AG1863" s="1">
        <f>IF(IFERROR(VLOOKUP(E1863,Store_Showcase!B2:H144,{6}, FALSE), TRUE)=TRUE, IF(IFERROR(VLOOKUP(E1863,Store_SRP!B2:H110,{6}, FALSE), TRUE)=TRUE,VLOOKUP(E1863,Store_VAM!B2:H273,{6}, FALSE),VLOOKUP(E1863,Store_SRP!B2:H110,{6}, FALSE)), VLOOKUP(E1863,Store_Showcase!B2:H144,{6}, FALSE))</f>
      </c>
      <c r="AH1863" s="1">
        <f>VLOOKUP(G1863,Sku_Consolidated!A2:R957,18,FALSE)</f>
      </c>
      <c r="AI1863" s="1">
        <f>VLOOKUP(G1863,Sku_Consolidated!A2:S957,19,FALSE)</f>
      </c>
      <c r="AJ1863" s="1">
        <f>VLOOKUP(G1863,Sku_Consolidated!A2:T957,20,FALSE)</f>
      </c>
    </row>
    <row r="1864" spans="1:36" x14ac:dyDescent="0.25">
      <c r="A1864" s="1">
        <v>2024</v>
      </c>
      <c r="B1864" s="1" t="s">
        <v>31</v>
      </c>
      <c r="C1864" s="1" t="s">
        <v>32</v>
      </c>
      <c r="D1864" s="1" t="s">
        <v>33</v>
      </c>
      <c r="E1864" s="9" t="s">
        <v>2336</v>
      </c>
      <c r="F1864" s="1">
        <f>IF(VLOOKUP(G1864,Sku_Consolidated!A2:S957,{19},FALSE)="SHOWCASE", VLOOKUP(E1864,Store_Showcase!B2:C144,{2}, FALSE), IF(VLOOKUP(G1864,Sku_Consolidated!A2:S957,{19},FALSE)="VAM",VLOOKUP(E1864,Store_VAM!B2:C273,{2}, FALSE),VLOOKUP(E1864,Store_SRP!B2:C110,{2}, FALSE)))</f>
      </c>
      <c r="G1864" s="1">
        <v>61734</v>
      </c>
      <c r="H1864" s="1" t="s">
        <v>62</v>
      </c>
      <c r="I1864" s="10" t="s">
        <v>1715</v>
      </c>
      <c r="J1864" s="1">
        <f>VLOOKUP(G1864,Sku_Consolidated!A2:C957, 3, FALSE)</f>
      </c>
      <c r="K1864" s="10">
        <f>IF(J1864="PACK", I1864, 0)</f>
      </c>
      <c r="L1864" s="10">
        <f>IF(J1864="KG", I1864, I1864 * VLOOKUP(G1864,Sku_Consolidated!A2:U957,21,FALSE))</f>
      </c>
      <c r="M1864" s="10" t="s">
        <v>37</v>
      </c>
      <c r="N1864" s="11" t="s">
        <v>4905</v>
      </c>
      <c r="O1864" s="10" t="s">
        <v>4906</v>
      </c>
      <c r="P1864" s="10">
        <f>N1864 - O1864</f>
      </c>
      <c r="Q1864" s="1">
        <f>VLOOKUP(G1864,Sku_Consolidated!A2:G957,7, FALSE)</f>
      </c>
      <c r="R1864" s="1">
        <f>IF(IFERROR(VLOOKUP(E1864,Store_Showcase!B2:H144,7, FALSE), TRUE)=TRUE, IF(IFERROR(VLOOKUP(E1864,Store_SRP!B2:H110,7, FALSE), TRUE)=TRUE,VLOOKUP(E1864,Store_VAM!B2:H273,7, FALSE),VLOOKUP(E1864,Store_SRP!B2:H110,7, FALSE)), VLOOKUP(E1864,Store_Showcase!B2:H144,7, FALSE))</f>
      </c>
      <c r="S1864" s="1">
        <f>IF(IFERROR(VLOOKUP(E1864,Store_Showcase!B2:I144,8, FALSE), TRUE)=TRUE, IF(IFERROR(VLOOKUP(E1864,Store_SRP!B2:I110,8, FALSE), TRUE)=TRUE,VLOOKUP(E1864,Store_VAM!B2:I273,8, FALSE),VLOOKUP(E1864,Store_SRP!B2:I110,8, FALSE)), VLOOKUP(E1864,Store_Showcase!B2:I144,8, FALSE))</f>
      </c>
      <c r="T1864" s="1">
        <f>VLOOKUP(G1864,Sku_Consolidated!A2:R957,18,FALSE)</f>
      </c>
      <c r="U1864" s="1" t="s">
        <v>4891</v>
      </c>
      <c r="V1864" s="1">
        <f>IF(VLOOKUP(G1864,Sku_Consolidated!A2:S957,19,FALSE)="SHOWCASE", VLOOKUP(E1864,Store_Showcase!B2:L144,11, FALSE), IF(VLOOKUP(G1864,Sku_Consolidated!A2:S957,19,FALSE)="VAM",VLOOKUP(E1864,Store_VAM!B2:L273,11, FALSE),VLOOKUP(E1864,Store_SRP!B2:L110,11, FALSE)))</f>
      </c>
      <c r="W1864" s="1">
        <f>VLOOKUP(G1864,Sku_Consolidated!A2:W957,11,FALSE)</f>
      </c>
      <c r="X1864" s="1">
        <f>VLOOKUP(G1864,Sku_Consolidated!A2:H957,8,FALSE)</f>
      </c>
      <c r="Y1864" s="1">
        <f>VLOOKUP(G1864,Sku_Consolidated!A2:I957,9,FALSE)</f>
      </c>
      <c r="Z1864" s="1" t="s">
        <v>41</v>
      </c>
      <c r="AA1864" s="1">
        <f>VLOOKUP(G1864,Sku_Consolidated!A2:E957,5,FALSE)</f>
      </c>
      <c r="AB1864" s="1">
        <f>IF(VLOOKUP(G1864,Sku_Consolidated!A2:S957,19,FALSE)="SHOWCASE", VLOOKUP(E1864,Store_Showcase!B2:N144,13, FALSE), IF(VLOOKUP(G1864,Sku_Consolidated!A2:S957,19,FALSE)="VAM",VLOOKUP(E1864,Store_VAM!B2:N273,13, FALSE),VLOOKUP(E1864,Store_SRP!B2:N110,13, FALSE)))</f>
      </c>
      <c r="AC1864" s="1">
        <f>IF(IFERROR(AB1864,TRUE)=TRUE, "-","OK")</f>
      </c>
      <c r="AD1864" s="11" t="s">
        <v>37</v>
      </c>
      <c r="AE1864" s="11" t="s">
        <v>37</v>
      </c>
      <c r="AF1864" s="1">
        <f>IF(IFERROR(VLOOKUP(E1864,Store_Showcase!B2:H144,{5}, FALSE), TRUE)=TRUE, IF(IFERROR(VLOOKUP(E1864,Store_SRP!B2:H110,{5}, FALSE), TRUE)=TRUE,VLOOKUP(E1864,Store_VAM!B2:H273,{5}, FALSE),VLOOKUP(E1864,Store_SRP!B2:H110,{5}, FALSE)), VLOOKUP(E1864,Store_Showcase!B2:H144,{5}, FALSE))</f>
      </c>
      <c r="AG1864" s="1">
        <f>IF(IFERROR(VLOOKUP(E1864,Store_Showcase!B2:H144,{6}, FALSE), TRUE)=TRUE, IF(IFERROR(VLOOKUP(E1864,Store_SRP!B2:H110,{6}, FALSE), TRUE)=TRUE,VLOOKUP(E1864,Store_VAM!B2:H273,{6}, FALSE),VLOOKUP(E1864,Store_SRP!B2:H110,{6}, FALSE)), VLOOKUP(E1864,Store_Showcase!B2:H144,{6}, FALSE))</f>
      </c>
      <c r="AH1864" s="1">
        <f>VLOOKUP(G1864,Sku_Consolidated!A2:R957,18,FALSE)</f>
      </c>
      <c r="AI1864" s="1">
        <f>VLOOKUP(G1864,Sku_Consolidated!A2:S957,19,FALSE)</f>
      </c>
      <c r="AJ1864" s="1">
        <f>VLOOKUP(G1864,Sku_Consolidated!A2:T957,20,FALSE)</f>
      </c>
    </row>
    <row r="1865" spans="1:36" x14ac:dyDescent="0.25">
      <c r="A1865" s="1">
        <v>2024</v>
      </c>
      <c r="B1865" s="1" t="s">
        <v>31</v>
      </c>
      <c r="C1865" s="1" t="s">
        <v>32</v>
      </c>
      <c r="D1865" s="1" t="s">
        <v>33</v>
      </c>
      <c r="E1865" s="9" t="s">
        <v>2336</v>
      </c>
      <c r="F1865" s="1">
        <f>IF(VLOOKUP(G1865,Sku_Consolidated!A2:S957,{19},FALSE)="SHOWCASE", VLOOKUP(E1865,Store_Showcase!B2:C144,{2}, FALSE), IF(VLOOKUP(G1865,Sku_Consolidated!A2:S957,{19},FALSE)="VAM",VLOOKUP(E1865,Store_VAM!B2:C273,{2}, FALSE),VLOOKUP(E1865,Store_SRP!B2:C110,{2}, FALSE)))</f>
      </c>
      <c r="G1865" s="1">
        <v>61735</v>
      </c>
      <c r="H1865" s="1" t="s">
        <v>66</v>
      </c>
      <c r="I1865" s="10" t="s">
        <v>4907</v>
      </c>
      <c r="J1865" s="1">
        <f>VLOOKUP(G1865,Sku_Consolidated!A2:C957, 3, FALSE)</f>
      </c>
      <c r="K1865" s="10">
        <f>IF(J1865="PACK", I1865, 0)</f>
      </c>
      <c r="L1865" s="10">
        <f>IF(J1865="KG", I1865, I1865 * VLOOKUP(G1865,Sku_Consolidated!A2:U957,21,FALSE))</f>
      </c>
      <c r="M1865" s="10" t="s">
        <v>37</v>
      </c>
      <c r="N1865" s="11" t="s">
        <v>4908</v>
      </c>
      <c r="O1865" s="10" t="s">
        <v>4909</v>
      </c>
      <c r="P1865" s="10">
        <f>N1865 - O1865</f>
      </c>
      <c r="Q1865" s="1">
        <f>VLOOKUP(G1865,Sku_Consolidated!A2:G957,7, FALSE)</f>
      </c>
      <c r="R1865" s="1">
        <f>IF(IFERROR(VLOOKUP(E1865,Store_Showcase!B2:H144,7, FALSE), TRUE)=TRUE, IF(IFERROR(VLOOKUP(E1865,Store_SRP!B2:H110,7, FALSE), TRUE)=TRUE,VLOOKUP(E1865,Store_VAM!B2:H273,7, FALSE),VLOOKUP(E1865,Store_SRP!B2:H110,7, FALSE)), VLOOKUP(E1865,Store_Showcase!B2:H144,7, FALSE))</f>
      </c>
      <c r="S1865" s="1">
        <f>IF(IFERROR(VLOOKUP(E1865,Store_Showcase!B2:I144,8, FALSE), TRUE)=TRUE, IF(IFERROR(VLOOKUP(E1865,Store_SRP!B2:I110,8, FALSE), TRUE)=TRUE,VLOOKUP(E1865,Store_VAM!B2:I273,8, FALSE),VLOOKUP(E1865,Store_SRP!B2:I110,8, FALSE)), VLOOKUP(E1865,Store_Showcase!B2:I144,8, FALSE))</f>
      </c>
      <c r="T1865" s="1">
        <f>VLOOKUP(G1865,Sku_Consolidated!A2:R957,18,FALSE)</f>
      </c>
      <c r="U1865" s="1" t="s">
        <v>4891</v>
      </c>
      <c r="V1865" s="1">
        <f>IF(VLOOKUP(G1865,Sku_Consolidated!A2:S957,19,FALSE)="SHOWCASE", VLOOKUP(E1865,Store_Showcase!B2:L144,11, FALSE), IF(VLOOKUP(G1865,Sku_Consolidated!A2:S957,19,FALSE)="VAM",VLOOKUP(E1865,Store_VAM!B2:L273,11, FALSE),VLOOKUP(E1865,Store_SRP!B2:L110,11, FALSE)))</f>
      </c>
      <c r="W1865" s="1">
        <f>VLOOKUP(G1865,Sku_Consolidated!A2:W957,11,FALSE)</f>
      </c>
      <c r="X1865" s="1">
        <f>VLOOKUP(G1865,Sku_Consolidated!A2:H957,8,FALSE)</f>
      </c>
      <c r="Y1865" s="1">
        <f>VLOOKUP(G1865,Sku_Consolidated!A2:I957,9,FALSE)</f>
      </c>
      <c r="Z1865" s="1" t="s">
        <v>41</v>
      </c>
      <c r="AA1865" s="1">
        <f>VLOOKUP(G1865,Sku_Consolidated!A2:E957,5,FALSE)</f>
      </c>
      <c r="AB1865" s="1">
        <f>IF(VLOOKUP(G1865,Sku_Consolidated!A2:S957,19,FALSE)="SHOWCASE", VLOOKUP(E1865,Store_Showcase!B2:N144,13, FALSE), IF(VLOOKUP(G1865,Sku_Consolidated!A2:S957,19,FALSE)="VAM",VLOOKUP(E1865,Store_VAM!B2:N273,13, FALSE),VLOOKUP(E1865,Store_SRP!B2:N110,13, FALSE)))</f>
      </c>
      <c r="AC1865" s="1">
        <f>IF(IFERROR(AB1865,TRUE)=TRUE, "-","OK")</f>
      </c>
      <c r="AD1865" s="11" t="s">
        <v>37</v>
      </c>
      <c r="AE1865" s="11" t="s">
        <v>37</v>
      </c>
      <c r="AF1865" s="1">
        <f>IF(IFERROR(VLOOKUP(E1865,Store_Showcase!B2:H144,{5}, FALSE), TRUE)=TRUE, IF(IFERROR(VLOOKUP(E1865,Store_SRP!B2:H110,{5}, FALSE), TRUE)=TRUE,VLOOKUP(E1865,Store_VAM!B2:H273,{5}, FALSE),VLOOKUP(E1865,Store_SRP!B2:H110,{5}, FALSE)), VLOOKUP(E1865,Store_Showcase!B2:H144,{5}, FALSE))</f>
      </c>
      <c r="AG1865" s="1">
        <f>IF(IFERROR(VLOOKUP(E1865,Store_Showcase!B2:H144,{6}, FALSE), TRUE)=TRUE, IF(IFERROR(VLOOKUP(E1865,Store_SRP!B2:H110,{6}, FALSE), TRUE)=TRUE,VLOOKUP(E1865,Store_VAM!B2:H273,{6}, FALSE),VLOOKUP(E1865,Store_SRP!B2:H110,{6}, FALSE)), VLOOKUP(E1865,Store_Showcase!B2:H144,{6}, FALSE))</f>
      </c>
      <c r="AH1865" s="1">
        <f>VLOOKUP(G1865,Sku_Consolidated!A2:R957,18,FALSE)</f>
      </c>
      <c r="AI1865" s="1">
        <f>VLOOKUP(G1865,Sku_Consolidated!A2:S957,19,FALSE)</f>
      </c>
      <c r="AJ1865" s="1">
        <f>VLOOKUP(G1865,Sku_Consolidated!A2:T957,20,FALSE)</f>
      </c>
    </row>
    <row r="1866" spans="1:36" x14ac:dyDescent="0.25">
      <c r="A1866" s="1">
        <v>2024</v>
      </c>
      <c r="B1866" s="1" t="s">
        <v>31</v>
      </c>
      <c r="C1866" s="1" t="s">
        <v>32</v>
      </c>
      <c r="D1866" s="1" t="s">
        <v>33</v>
      </c>
      <c r="E1866" s="9" t="s">
        <v>2336</v>
      </c>
      <c r="F1866" s="1">
        <f>IF(VLOOKUP(G1866,Sku_Consolidated!A2:S957,{19},FALSE)="SHOWCASE", VLOOKUP(E1866,Store_Showcase!B2:C144,{2}, FALSE), IF(VLOOKUP(G1866,Sku_Consolidated!A2:S957,{19},FALSE)="VAM",VLOOKUP(E1866,Store_VAM!B2:C273,{2}, FALSE),VLOOKUP(E1866,Store_SRP!B2:C110,{2}, FALSE)))</f>
      </c>
      <c r="G1866" s="1">
        <v>61737</v>
      </c>
      <c r="H1866" s="1" t="s">
        <v>70</v>
      </c>
      <c r="I1866" s="10" t="s">
        <v>4910</v>
      </c>
      <c r="J1866" s="1">
        <f>VLOOKUP(G1866,Sku_Consolidated!A2:C957, 3, FALSE)</f>
      </c>
      <c r="K1866" s="10">
        <f>IF(J1866="PACK", I1866, 0)</f>
      </c>
      <c r="L1866" s="10">
        <f>IF(J1866="KG", I1866, I1866 * VLOOKUP(G1866,Sku_Consolidated!A2:U957,21,FALSE))</f>
      </c>
      <c r="M1866" s="10" t="s">
        <v>37</v>
      </c>
      <c r="N1866" s="11" t="s">
        <v>4911</v>
      </c>
      <c r="O1866" s="10" t="s">
        <v>4912</v>
      </c>
      <c r="P1866" s="10">
        <f>N1866 - O1866</f>
      </c>
      <c r="Q1866" s="1">
        <f>VLOOKUP(G1866,Sku_Consolidated!A2:G957,7, FALSE)</f>
      </c>
      <c r="R1866" s="1">
        <f>IF(IFERROR(VLOOKUP(E1866,Store_Showcase!B2:H144,7, FALSE), TRUE)=TRUE, IF(IFERROR(VLOOKUP(E1866,Store_SRP!B2:H110,7, FALSE), TRUE)=TRUE,VLOOKUP(E1866,Store_VAM!B2:H273,7, FALSE),VLOOKUP(E1866,Store_SRP!B2:H110,7, FALSE)), VLOOKUP(E1866,Store_Showcase!B2:H144,7, FALSE))</f>
      </c>
      <c r="S1866" s="1">
        <f>IF(IFERROR(VLOOKUP(E1866,Store_Showcase!B2:I144,8, FALSE), TRUE)=TRUE, IF(IFERROR(VLOOKUP(E1866,Store_SRP!B2:I110,8, FALSE), TRUE)=TRUE,VLOOKUP(E1866,Store_VAM!B2:I273,8, FALSE),VLOOKUP(E1866,Store_SRP!B2:I110,8, FALSE)), VLOOKUP(E1866,Store_Showcase!B2:I144,8, FALSE))</f>
      </c>
      <c r="T1866" s="1">
        <f>VLOOKUP(G1866,Sku_Consolidated!A2:R957,18,FALSE)</f>
      </c>
      <c r="U1866" s="1" t="s">
        <v>4891</v>
      </c>
      <c r="V1866" s="1">
        <f>IF(VLOOKUP(G1866,Sku_Consolidated!A2:S957,19,FALSE)="SHOWCASE", VLOOKUP(E1866,Store_Showcase!B2:L144,11, FALSE), IF(VLOOKUP(G1866,Sku_Consolidated!A2:S957,19,FALSE)="VAM",VLOOKUP(E1866,Store_VAM!B2:L273,11, FALSE),VLOOKUP(E1866,Store_SRP!B2:L110,11, FALSE)))</f>
      </c>
      <c r="W1866" s="1">
        <f>VLOOKUP(G1866,Sku_Consolidated!A2:W957,11,FALSE)</f>
      </c>
      <c r="X1866" s="1">
        <f>VLOOKUP(G1866,Sku_Consolidated!A2:H957,8,FALSE)</f>
      </c>
      <c r="Y1866" s="1">
        <f>VLOOKUP(G1866,Sku_Consolidated!A2:I957,9,FALSE)</f>
      </c>
      <c r="Z1866" s="1" t="s">
        <v>41</v>
      </c>
      <c r="AA1866" s="1">
        <f>VLOOKUP(G1866,Sku_Consolidated!A2:E957,5,FALSE)</f>
      </c>
      <c r="AB1866" s="1">
        <f>IF(VLOOKUP(G1866,Sku_Consolidated!A2:S957,19,FALSE)="SHOWCASE", VLOOKUP(E1866,Store_Showcase!B2:N144,13, FALSE), IF(VLOOKUP(G1866,Sku_Consolidated!A2:S957,19,FALSE)="VAM",VLOOKUP(E1866,Store_VAM!B2:N273,13, FALSE),VLOOKUP(E1866,Store_SRP!B2:N110,13, FALSE)))</f>
      </c>
      <c r="AC1866" s="1">
        <f>IF(IFERROR(AB1866,TRUE)=TRUE, "-","OK")</f>
      </c>
      <c r="AD1866" s="11" t="s">
        <v>37</v>
      </c>
      <c r="AE1866" s="11" t="s">
        <v>37</v>
      </c>
      <c r="AF1866" s="1">
        <f>IF(IFERROR(VLOOKUP(E1866,Store_Showcase!B2:H144,{5}, FALSE), TRUE)=TRUE, IF(IFERROR(VLOOKUP(E1866,Store_SRP!B2:H110,{5}, FALSE), TRUE)=TRUE,VLOOKUP(E1866,Store_VAM!B2:H273,{5}, FALSE),VLOOKUP(E1866,Store_SRP!B2:H110,{5}, FALSE)), VLOOKUP(E1866,Store_Showcase!B2:H144,{5}, FALSE))</f>
      </c>
      <c r="AG1866" s="1">
        <f>IF(IFERROR(VLOOKUP(E1866,Store_Showcase!B2:H144,{6}, FALSE), TRUE)=TRUE, IF(IFERROR(VLOOKUP(E1866,Store_SRP!B2:H110,{6}, FALSE), TRUE)=TRUE,VLOOKUP(E1866,Store_VAM!B2:H273,{6}, FALSE),VLOOKUP(E1866,Store_SRP!B2:H110,{6}, FALSE)), VLOOKUP(E1866,Store_Showcase!B2:H144,{6}, FALSE))</f>
      </c>
      <c r="AH1866" s="1">
        <f>VLOOKUP(G1866,Sku_Consolidated!A2:R957,18,FALSE)</f>
      </c>
      <c r="AI1866" s="1">
        <f>VLOOKUP(G1866,Sku_Consolidated!A2:S957,19,FALSE)</f>
      </c>
      <c r="AJ1866" s="1">
        <f>VLOOKUP(G1866,Sku_Consolidated!A2:T957,20,FALSE)</f>
      </c>
    </row>
    <row r="1867" spans="1:36" x14ac:dyDescent="0.25">
      <c r="A1867" s="1">
        <v>2024</v>
      </c>
      <c r="B1867" s="1" t="s">
        <v>31</v>
      </c>
      <c r="C1867" s="1" t="s">
        <v>32</v>
      </c>
      <c r="D1867" s="1" t="s">
        <v>33</v>
      </c>
      <c r="E1867" s="9" t="s">
        <v>2336</v>
      </c>
      <c r="F1867" s="1">
        <f>IF(VLOOKUP(G1867,Sku_Consolidated!A2:S957,{19},FALSE)="SHOWCASE", VLOOKUP(E1867,Store_Showcase!B2:C144,{2}, FALSE), IF(VLOOKUP(G1867,Sku_Consolidated!A2:S957,{19},FALSE)="VAM",VLOOKUP(E1867,Store_VAM!B2:C273,{2}, FALSE),VLOOKUP(E1867,Store_SRP!B2:C110,{2}, FALSE)))</f>
      </c>
      <c r="G1867" s="1">
        <v>61739</v>
      </c>
      <c r="H1867" s="1" t="s">
        <v>74</v>
      </c>
      <c r="I1867" s="10" t="s">
        <v>3140</v>
      </c>
      <c r="J1867" s="1">
        <f>VLOOKUP(G1867,Sku_Consolidated!A2:C957, 3, FALSE)</f>
      </c>
      <c r="K1867" s="10">
        <f>IF(J1867="PACK", I1867, 0)</f>
      </c>
      <c r="L1867" s="10">
        <f>IF(J1867="KG", I1867, I1867 * VLOOKUP(G1867,Sku_Consolidated!A2:U957,21,FALSE))</f>
      </c>
      <c r="M1867" s="10" t="s">
        <v>37</v>
      </c>
      <c r="N1867" s="11" t="s">
        <v>4913</v>
      </c>
      <c r="O1867" s="10" t="s">
        <v>4914</v>
      </c>
      <c r="P1867" s="10">
        <f>N1867 - O1867</f>
      </c>
      <c r="Q1867" s="1">
        <f>VLOOKUP(G1867,Sku_Consolidated!A2:G957,7, FALSE)</f>
      </c>
      <c r="R1867" s="1">
        <f>IF(IFERROR(VLOOKUP(E1867,Store_Showcase!B2:H144,7, FALSE), TRUE)=TRUE, IF(IFERROR(VLOOKUP(E1867,Store_SRP!B2:H110,7, FALSE), TRUE)=TRUE,VLOOKUP(E1867,Store_VAM!B2:H273,7, FALSE),VLOOKUP(E1867,Store_SRP!B2:H110,7, FALSE)), VLOOKUP(E1867,Store_Showcase!B2:H144,7, FALSE))</f>
      </c>
      <c r="S1867" s="1">
        <f>IF(IFERROR(VLOOKUP(E1867,Store_Showcase!B2:I144,8, FALSE), TRUE)=TRUE, IF(IFERROR(VLOOKUP(E1867,Store_SRP!B2:I110,8, FALSE), TRUE)=TRUE,VLOOKUP(E1867,Store_VAM!B2:I273,8, FALSE),VLOOKUP(E1867,Store_SRP!B2:I110,8, FALSE)), VLOOKUP(E1867,Store_Showcase!B2:I144,8, FALSE))</f>
      </c>
      <c r="T1867" s="1">
        <f>VLOOKUP(G1867,Sku_Consolidated!A2:R957,18,FALSE)</f>
      </c>
      <c r="U1867" s="1" t="s">
        <v>4891</v>
      </c>
      <c r="V1867" s="1">
        <f>IF(VLOOKUP(G1867,Sku_Consolidated!A2:S957,19,FALSE)="SHOWCASE", VLOOKUP(E1867,Store_Showcase!B2:L144,11, FALSE), IF(VLOOKUP(G1867,Sku_Consolidated!A2:S957,19,FALSE)="VAM",VLOOKUP(E1867,Store_VAM!B2:L273,11, FALSE),VLOOKUP(E1867,Store_SRP!B2:L110,11, FALSE)))</f>
      </c>
      <c r="W1867" s="1">
        <f>VLOOKUP(G1867,Sku_Consolidated!A2:W957,11,FALSE)</f>
      </c>
      <c r="X1867" s="1">
        <f>VLOOKUP(G1867,Sku_Consolidated!A2:H957,8,FALSE)</f>
      </c>
      <c r="Y1867" s="1">
        <f>VLOOKUP(G1867,Sku_Consolidated!A2:I957,9,FALSE)</f>
      </c>
      <c r="Z1867" s="1" t="s">
        <v>41</v>
      </c>
      <c r="AA1867" s="1">
        <f>VLOOKUP(G1867,Sku_Consolidated!A2:E957,5,FALSE)</f>
      </c>
      <c r="AB1867" s="1">
        <f>IF(VLOOKUP(G1867,Sku_Consolidated!A2:S957,19,FALSE)="SHOWCASE", VLOOKUP(E1867,Store_Showcase!B2:N144,13, FALSE), IF(VLOOKUP(G1867,Sku_Consolidated!A2:S957,19,FALSE)="VAM",VLOOKUP(E1867,Store_VAM!B2:N273,13, FALSE),VLOOKUP(E1867,Store_SRP!B2:N110,13, FALSE)))</f>
      </c>
      <c r="AC1867" s="1">
        <f>IF(IFERROR(AB1867,TRUE)=TRUE, "-","OK")</f>
      </c>
      <c r="AD1867" s="11" t="s">
        <v>37</v>
      </c>
      <c r="AE1867" s="11" t="s">
        <v>37</v>
      </c>
      <c r="AF1867" s="1">
        <f>IF(IFERROR(VLOOKUP(E1867,Store_Showcase!B2:H144,{5}, FALSE), TRUE)=TRUE, IF(IFERROR(VLOOKUP(E1867,Store_SRP!B2:H110,{5}, FALSE), TRUE)=TRUE,VLOOKUP(E1867,Store_VAM!B2:H273,{5}, FALSE),VLOOKUP(E1867,Store_SRP!B2:H110,{5}, FALSE)), VLOOKUP(E1867,Store_Showcase!B2:H144,{5}, FALSE))</f>
      </c>
      <c r="AG1867" s="1">
        <f>IF(IFERROR(VLOOKUP(E1867,Store_Showcase!B2:H144,{6}, FALSE), TRUE)=TRUE, IF(IFERROR(VLOOKUP(E1867,Store_SRP!B2:H110,{6}, FALSE), TRUE)=TRUE,VLOOKUP(E1867,Store_VAM!B2:H273,{6}, FALSE),VLOOKUP(E1867,Store_SRP!B2:H110,{6}, FALSE)), VLOOKUP(E1867,Store_Showcase!B2:H144,{6}, FALSE))</f>
      </c>
      <c r="AH1867" s="1">
        <f>VLOOKUP(G1867,Sku_Consolidated!A2:R957,18,FALSE)</f>
      </c>
      <c r="AI1867" s="1">
        <f>VLOOKUP(G1867,Sku_Consolidated!A2:S957,19,FALSE)</f>
      </c>
      <c r="AJ1867" s="1">
        <f>VLOOKUP(G1867,Sku_Consolidated!A2:T957,20,FALSE)</f>
      </c>
    </row>
    <row r="1868" spans="1:36" x14ac:dyDescent="0.25">
      <c r="A1868" s="1">
        <v>2024</v>
      </c>
      <c r="B1868" s="1" t="s">
        <v>31</v>
      </c>
      <c r="C1868" s="1" t="s">
        <v>32</v>
      </c>
      <c r="D1868" s="1" t="s">
        <v>33</v>
      </c>
      <c r="E1868" s="9" t="s">
        <v>2336</v>
      </c>
      <c r="F1868" s="1">
        <f>IF(VLOOKUP(G1868,Sku_Consolidated!A2:S957,{19},FALSE)="SHOWCASE", VLOOKUP(E1868,Store_Showcase!B2:C144,{2}, FALSE), IF(VLOOKUP(G1868,Sku_Consolidated!A2:S957,{19},FALSE)="VAM",VLOOKUP(E1868,Store_VAM!B2:C273,{2}, FALSE),VLOOKUP(E1868,Store_SRP!B2:C110,{2}, FALSE)))</f>
      </c>
      <c r="G1868" s="1">
        <v>61742</v>
      </c>
      <c r="H1868" s="1" t="s">
        <v>78</v>
      </c>
      <c r="I1868" s="10" t="s">
        <v>2880</v>
      </c>
      <c r="J1868" s="1">
        <f>VLOOKUP(G1868,Sku_Consolidated!A2:C957, 3, FALSE)</f>
      </c>
      <c r="K1868" s="10">
        <f>IF(J1868="PACK", I1868, 0)</f>
      </c>
      <c r="L1868" s="10">
        <f>IF(J1868="KG", I1868, I1868 * VLOOKUP(G1868,Sku_Consolidated!A2:U957,21,FALSE))</f>
      </c>
      <c r="M1868" s="10" t="s">
        <v>37</v>
      </c>
      <c r="N1868" s="11" t="s">
        <v>4915</v>
      </c>
      <c r="O1868" s="10" t="s">
        <v>4916</v>
      </c>
      <c r="P1868" s="10">
        <f>N1868 - O1868</f>
      </c>
      <c r="Q1868" s="1">
        <f>VLOOKUP(G1868,Sku_Consolidated!A2:G957,7, FALSE)</f>
      </c>
      <c r="R1868" s="1">
        <f>IF(IFERROR(VLOOKUP(E1868,Store_Showcase!B2:H144,7, FALSE), TRUE)=TRUE, IF(IFERROR(VLOOKUP(E1868,Store_SRP!B2:H110,7, FALSE), TRUE)=TRUE,VLOOKUP(E1868,Store_VAM!B2:H273,7, FALSE),VLOOKUP(E1868,Store_SRP!B2:H110,7, FALSE)), VLOOKUP(E1868,Store_Showcase!B2:H144,7, FALSE))</f>
      </c>
      <c r="S1868" s="1">
        <f>IF(IFERROR(VLOOKUP(E1868,Store_Showcase!B2:I144,8, FALSE), TRUE)=TRUE, IF(IFERROR(VLOOKUP(E1868,Store_SRP!B2:I110,8, FALSE), TRUE)=TRUE,VLOOKUP(E1868,Store_VAM!B2:I273,8, FALSE),VLOOKUP(E1868,Store_SRP!B2:I110,8, FALSE)), VLOOKUP(E1868,Store_Showcase!B2:I144,8, FALSE))</f>
      </c>
      <c r="T1868" s="1">
        <f>VLOOKUP(G1868,Sku_Consolidated!A2:R957,18,FALSE)</f>
      </c>
      <c r="U1868" s="1" t="s">
        <v>4891</v>
      </c>
      <c r="V1868" s="1">
        <f>IF(VLOOKUP(G1868,Sku_Consolidated!A2:S957,19,FALSE)="SHOWCASE", VLOOKUP(E1868,Store_Showcase!B2:L144,11, FALSE), IF(VLOOKUP(G1868,Sku_Consolidated!A2:S957,19,FALSE)="VAM",VLOOKUP(E1868,Store_VAM!B2:L273,11, FALSE),VLOOKUP(E1868,Store_SRP!B2:L110,11, FALSE)))</f>
      </c>
      <c r="W1868" s="1">
        <f>VLOOKUP(G1868,Sku_Consolidated!A2:W957,11,FALSE)</f>
      </c>
      <c r="X1868" s="1">
        <f>VLOOKUP(G1868,Sku_Consolidated!A2:H957,8,FALSE)</f>
      </c>
      <c r="Y1868" s="1">
        <f>VLOOKUP(G1868,Sku_Consolidated!A2:I957,9,FALSE)</f>
      </c>
      <c r="Z1868" s="1" t="s">
        <v>41</v>
      </c>
      <c r="AA1868" s="1">
        <f>VLOOKUP(G1868,Sku_Consolidated!A2:E957,5,FALSE)</f>
      </c>
      <c r="AB1868" s="1">
        <f>IF(VLOOKUP(G1868,Sku_Consolidated!A2:S957,19,FALSE)="SHOWCASE", VLOOKUP(E1868,Store_Showcase!B2:N144,13, FALSE), IF(VLOOKUP(G1868,Sku_Consolidated!A2:S957,19,FALSE)="VAM",VLOOKUP(E1868,Store_VAM!B2:N273,13, FALSE),VLOOKUP(E1868,Store_SRP!B2:N110,13, FALSE)))</f>
      </c>
      <c r="AC1868" s="1">
        <f>IF(IFERROR(AB1868,TRUE)=TRUE, "-","OK")</f>
      </c>
      <c r="AD1868" s="11" t="s">
        <v>37</v>
      </c>
      <c r="AE1868" s="11" t="s">
        <v>37</v>
      </c>
      <c r="AF1868" s="1">
        <f>IF(IFERROR(VLOOKUP(E1868,Store_Showcase!B2:H144,{5}, FALSE), TRUE)=TRUE, IF(IFERROR(VLOOKUP(E1868,Store_SRP!B2:H110,{5}, FALSE), TRUE)=TRUE,VLOOKUP(E1868,Store_VAM!B2:H273,{5}, FALSE),VLOOKUP(E1868,Store_SRP!B2:H110,{5}, FALSE)), VLOOKUP(E1868,Store_Showcase!B2:H144,{5}, FALSE))</f>
      </c>
      <c r="AG1868" s="1">
        <f>IF(IFERROR(VLOOKUP(E1868,Store_Showcase!B2:H144,{6}, FALSE), TRUE)=TRUE, IF(IFERROR(VLOOKUP(E1868,Store_SRP!B2:H110,{6}, FALSE), TRUE)=TRUE,VLOOKUP(E1868,Store_VAM!B2:H273,{6}, FALSE),VLOOKUP(E1868,Store_SRP!B2:H110,{6}, FALSE)), VLOOKUP(E1868,Store_Showcase!B2:H144,{6}, FALSE))</f>
      </c>
      <c r="AH1868" s="1">
        <f>VLOOKUP(G1868,Sku_Consolidated!A2:R957,18,FALSE)</f>
      </c>
      <c r="AI1868" s="1">
        <f>VLOOKUP(G1868,Sku_Consolidated!A2:S957,19,FALSE)</f>
      </c>
      <c r="AJ1868" s="1">
        <f>VLOOKUP(G1868,Sku_Consolidated!A2:T957,20,FALSE)</f>
      </c>
    </row>
    <row r="1869" spans="1:36" x14ac:dyDescent="0.25">
      <c r="A1869" s="1">
        <v>2024</v>
      </c>
      <c r="B1869" s="1" t="s">
        <v>31</v>
      </c>
      <c r="C1869" s="1" t="s">
        <v>32</v>
      </c>
      <c r="D1869" s="1" t="s">
        <v>33</v>
      </c>
      <c r="E1869" s="9" t="s">
        <v>2336</v>
      </c>
      <c r="F1869" s="1">
        <f>IF(VLOOKUP(G1869,Sku_Consolidated!A2:S957,{19},FALSE)="SHOWCASE", VLOOKUP(E1869,Store_Showcase!B2:C144,{2}, FALSE), IF(VLOOKUP(G1869,Sku_Consolidated!A2:S957,{19},FALSE)="VAM",VLOOKUP(E1869,Store_VAM!B2:C273,{2}, FALSE),VLOOKUP(E1869,Store_SRP!B2:C110,{2}, FALSE)))</f>
      </c>
      <c r="G1869" s="1">
        <v>61744</v>
      </c>
      <c r="H1869" s="1" t="s">
        <v>82</v>
      </c>
      <c r="I1869" s="10" t="s">
        <v>4917</v>
      </c>
      <c r="J1869" s="1">
        <f>VLOOKUP(G1869,Sku_Consolidated!A2:C957, 3, FALSE)</f>
      </c>
      <c r="K1869" s="10">
        <f>IF(J1869="PACK", I1869, 0)</f>
      </c>
      <c r="L1869" s="10">
        <f>IF(J1869="KG", I1869, I1869 * VLOOKUP(G1869,Sku_Consolidated!A2:U957,21,FALSE))</f>
      </c>
      <c r="M1869" s="10" t="s">
        <v>37</v>
      </c>
      <c r="N1869" s="11" t="s">
        <v>4918</v>
      </c>
      <c r="O1869" s="10" t="s">
        <v>4919</v>
      </c>
      <c r="P1869" s="10">
        <f>N1869 - O1869</f>
      </c>
      <c r="Q1869" s="1">
        <f>VLOOKUP(G1869,Sku_Consolidated!A2:G957,7, FALSE)</f>
      </c>
      <c r="R1869" s="1">
        <f>IF(IFERROR(VLOOKUP(E1869,Store_Showcase!B2:H144,7, FALSE), TRUE)=TRUE, IF(IFERROR(VLOOKUP(E1869,Store_SRP!B2:H110,7, FALSE), TRUE)=TRUE,VLOOKUP(E1869,Store_VAM!B2:H273,7, FALSE),VLOOKUP(E1869,Store_SRP!B2:H110,7, FALSE)), VLOOKUP(E1869,Store_Showcase!B2:H144,7, FALSE))</f>
      </c>
      <c r="S1869" s="1">
        <f>IF(IFERROR(VLOOKUP(E1869,Store_Showcase!B2:I144,8, FALSE), TRUE)=TRUE, IF(IFERROR(VLOOKUP(E1869,Store_SRP!B2:I110,8, FALSE), TRUE)=TRUE,VLOOKUP(E1869,Store_VAM!B2:I273,8, FALSE),VLOOKUP(E1869,Store_SRP!B2:I110,8, FALSE)), VLOOKUP(E1869,Store_Showcase!B2:I144,8, FALSE))</f>
      </c>
      <c r="T1869" s="1">
        <f>VLOOKUP(G1869,Sku_Consolidated!A2:R957,18,FALSE)</f>
      </c>
      <c r="U1869" s="1" t="s">
        <v>4891</v>
      </c>
      <c r="V1869" s="1">
        <f>IF(VLOOKUP(G1869,Sku_Consolidated!A2:S957,19,FALSE)="SHOWCASE", VLOOKUP(E1869,Store_Showcase!B2:L144,11, FALSE), IF(VLOOKUP(G1869,Sku_Consolidated!A2:S957,19,FALSE)="VAM",VLOOKUP(E1869,Store_VAM!B2:L273,11, FALSE),VLOOKUP(E1869,Store_SRP!B2:L110,11, FALSE)))</f>
      </c>
      <c r="W1869" s="1">
        <f>VLOOKUP(G1869,Sku_Consolidated!A2:W957,11,FALSE)</f>
      </c>
      <c r="X1869" s="1">
        <f>VLOOKUP(G1869,Sku_Consolidated!A2:H957,8,FALSE)</f>
      </c>
      <c r="Y1869" s="1">
        <f>VLOOKUP(G1869,Sku_Consolidated!A2:I957,9,FALSE)</f>
      </c>
      <c r="Z1869" s="1" t="s">
        <v>41</v>
      </c>
      <c r="AA1869" s="1">
        <f>VLOOKUP(G1869,Sku_Consolidated!A2:E957,5,FALSE)</f>
      </c>
      <c r="AB1869" s="1">
        <f>IF(VLOOKUP(G1869,Sku_Consolidated!A2:S957,19,FALSE)="SHOWCASE", VLOOKUP(E1869,Store_Showcase!B2:N144,13, FALSE), IF(VLOOKUP(G1869,Sku_Consolidated!A2:S957,19,FALSE)="VAM",VLOOKUP(E1869,Store_VAM!B2:N273,13, FALSE),VLOOKUP(E1869,Store_SRP!B2:N110,13, FALSE)))</f>
      </c>
      <c r="AC1869" s="1">
        <f>IF(IFERROR(AB1869,TRUE)=TRUE, "-","OK")</f>
      </c>
      <c r="AD1869" s="11" t="s">
        <v>37</v>
      </c>
      <c r="AE1869" s="11" t="s">
        <v>37</v>
      </c>
      <c r="AF1869" s="1">
        <f>IF(IFERROR(VLOOKUP(E1869,Store_Showcase!B2:H144,{5}, FALSE), TRUE)=TRUE, IF(IFERROR(VLOOKUP(E1869,Store_SRP!B2:H110,{5}, FALSE), TRUE)=TRUE,VLOOKUP(E1869,Store_VAM!B2:H273,{5}, FALSE),VLOOKUP(E1869,Store_SRP!B2:H110,{5}, FALSE)), VLOOKUP(E1869,Store_Showcase!B2:H144,{5}, FALSE))</f>
      </c>
      <c r="AG1869" s="1">
        <f>IF(IFERROR(VLOOKUP(E1869,Store_Showcase!B2:H144,{6}, FALSE), TRUE)=TRUE, IF(IFERROR(VLOOKUP(E1869,Store_SRP!B2:H110,{6}, FALSE), TRUE)=TRUE,VLOOKUP(E1869,Store_VAM!B2:H273,{6}, FALSE),VLOOKUP(E1869,Store_SRP!B2:H110,{6}, FALSE)), VLOOKUP(E1869,Store_Showcase!B2:H144,{6}, FALSE))</f>
      </c>
      <c r="AH1869" s="1">
        <f>VLOOKUP(G1869,Sku_Consolidated!A2:R957,18,FALSE)</f>
      </c>
      <c r="AI1869" s="1">
        <f>VLOOKUP(G1869,Sku_Consolidated!A2:S957,19,FALSE)</f>
      </c>
      <c r="AJ1869" s="1">
        <f>VLOOKUP(G1869,Sku_Consolidated!A2:T957,20,FALSE)</f>
      </c>
    </row>
    <row r="1870" spans="1:36" x14ac:dyDescent="0.25">
      <c r="A1870" s="1">
        <v>2024</v>
      </c>
      <c r="B1870" s="1" t="s">
        <v>31</v>
      </c>
      <c r="C1870" s="1" t="s">
        <v>32</v>
      </c>
      <c r="D1870" s="1" t="s">
        <v>33</v>
      </c>
      <c r="E1870" s="9" t="s">
        <v>2336</v>
      </c>
      <c r="F1870" s="1">
        <f>IF(VLOOKUP(G1870,Sku_Consolidated!A2:S957,{19},FALSE)="SHOWCASE", VLOOKUP(E1870,Store_Showcase!B2:C144,{2}, FALSE), IF(VLOOKUP(G1870,Sku_Consolidated!A2:S957,{19},FALSE)="VAM",VLOOKUP(E1870,Store_VAM!B2:C273,{2}, FALSE),VLOOKUP(E1870,Store_SRP!B2:C110,{2}, FALSE)))</f>
      </c>
      <c r="G1870" s="1">
        <v>61755</v>
      </c>
      <c r="H1870" s="1" t="s">
        <v>86</v>
      </c>
      <c r="I1870" s="10" t="s">
        <v>4920</v>
      </c>
      <c r="J1870" s="1">
        <f>VLOOKUP(G1870,Sku_Consolidated!A2:C957, 3, FALSE)</f>
      </c>
      <c r="K1870" s="10">
        <f>IF(J1870="PACK", I1870, 0)</f>
      </c>
      <c r="L1870" s="10">
        <f>IF(J1870="KG", I1870, I1870 * VLOOKUP(G1870,Sku_Consolidated!A2:U957,21,FALSE))</f>
      </c>
      <c r="M1870" s="10" t="s">
        <v>37</v>
      </c>
      <c r="N1870" s="11" t="s">
        <v>4921</v>
      </c>
      <c r="O1870" s="10" t="s">
        <v>4922</v>
      </c>
      <c r="P1870" s="10">
        <f>N1870 - O1870</f>
      </c>
      <c r="Q1870" s="1">
        <f>VLOOKUP(G1870,Sku_Consolidated!A2:G957,7, FALSE)</f>
      </c>
      <c r="R1870" s="1">
        <f>IF(IFERROR(VLOOKUP(E1870,Store_Showcase!B2:H144,7, FALSE), TRUE)=TRUE, IF(IFERROR(VLOOKUP(E1870,Store_SRP!B2:H110,7, FALSE), TRUE)=TRUE,VLOOKUP(E1870,Store_VAM!B2:H273,7, FALSE),VLOOKUP(E1870,Store_SRP!B2:H110,7, FALSE)), VLOOKUP(E1870,Store_Showcase!B2:H144,7, FALSE))</f>
      </c>
      <c r="S1870" s="1">
        <f>IF(IFERROR(VLOOKUP(E1870,Store_Showcase!B2:I144,8, FALSE), TRUE)=TRUE, IF(IFERROR(VLOOKUP(E1870,Store_SRP!B2:I110,8, FALSE), TRUE)=TRUE,VLOOKUP(E1870,Store_VAM!B2:I273,8, FALSE),VLOOKUP(E1870,Store_SRP!B2:I110,8, FALSE)), VLOOKUP(E1870,Store_Showcase!B2:I144,8, FALSE))</f>
      </c>
      <c r="T1870" s="1">
        <f>VLOOKUP(G1870,Sku_Consolidated!A2:R957,18,FALSE)</f>
      </c>
      <c r="U1870" s="1" t="s">
        <v>4891</v>
      </c>
      <c r="V1870" s="1">
        <f>IF(VLOOKUP(G1870,Sku_Consolidated!A2:S957,19,FALSE)="SHOWCASE", VLOOKUP(E1870,Store_Showcase!B2:L144,11, FALSE), IF(VLOOKUP(G1870,Sku_Consolidated!A2:S957,19,FALSE)="VAM",VLOOKUP(E1870,Store_VAM!B2:L273,11, FALSE),VLOOKUP(E1870,Store_SRP!B2:L110,11, FALSE)))</f>
      </c>
      <c r="W1870" s="1">
        <f>VLOOKUP(G1870,Sku_Consolidated!A2:W957,11,FALSE)</f>
      </c>
      <c r="X1870" s="1">
        <f>VLOOKUP(G1870,Sku_Consolidated!A2:H957,8,FALSE)</f>
      </c>
      <c r="Y1870" s="1">
        <f>VLOOKUP(G1870,Sku_Consolidated!A2:I957,9,FALSE)</f>
      </c>
      <c r="Z1870" s="1" t="s">
        <v>41</v>
      </c>
      <c r="AA1870" s="1">
        <f>VLOOKUP(G1870,Sku_Consolidated!A2:E957,5,FALSE)</f>
      </c>
      <c r="AB1870" s="1">
        <f>IF(VLOOKUP(G1870,Sku_Consolidated!A2:S957,19,FALSE)="SHOWCASE", VLOOKUP(E1870,Store_Showcase!B2:N144,13, FALSE), IF(VLOOKUP(G1870,Sku_Consolidated!A2:S957,19,FALSE)="VAM",VLOOKUP(E1870,Store_VAM!B2:N273,13, FALSE),VLOOKUP(E1870,Store_SRP!B2:N110,13, FALSE)))</f>
      </c>
      <c r="AC1870" s="1">
        <f>IF(IFERROR(AB1870,TRUE)=TRUE, "-","OK")</f>
      </c>
      <c r="AD1870" s="11" t="s">
        <v>37</v>
      </c>
      <c r="AE1870" s="11" t="s">
        <v>37</v>
      </c>
      <c r="AF1870" s="1">
        <f>IF(IFERROR(VLOOKUP(E1870,Store_Showcase!B2:H144,{5}, FALSE), TRUE)=TRUE, IF(IFERROR(VLOOKUP(E1870,Store_SRP!B2:H110,{5}, FALSE), TRUE)=TRUE,VLOOKUP(E1870,Store_VAM!B2:H273,{5}, FALSE),VLOOKUP(E1870,Store_SRP!B2:H110,{5}, FALSE)), VLOOKUP(E1870,Store_Showcase!B2:H144,{5}, FALSE))</f>
      </c>
      <c r="AG1870" s="1">
        <f>IF(IFERROR(VLOOKUP(E1870,Store_Showcase!B2:H144,{6}, FALSE), TRUE)=TRUE, IF(IFERROR(VLOOKUP(E1870,Store_SRP!B2:H110,{6}, FALSE), TRUE)=TRUE,VLOOKUP(E1870,Store_VAM!B2:H273,{6}, FALSE),VLOOKUP(E1870,Store_SRP!B2:H110,{6}, FALSE)), VLOOKUP(E1870,Store_Showcase!B2:H144,{6}, FALSE))</f>
      </c>
      <c r="AH1870" s="1">
        <f>VLOOKUP(G1870,Sku_Consolidated!A2:R957,18,FALSE)</f>
      </c>
      <c r="AI1870" s="1">
        <f>VLOOKUP(G1870,Sku_Consolidated!A2:S957,19,FALSE)</f>
      </c>
      <c r="AJ1870" s="1">
        <f>VLOOKUP(G1870,Sku_Consolidated!A2:T957,20,FALSE)</f>
      </c>
    </row>
    <row r="1871" spans="1:36" x14ac:dyDescent="0.25">
      <c r="A1871" s="1">
        <v>2024</v>
      </c>
      <c r="B1871" s="1" t="s">
        <v>31</v>
      </c>
      <c r="C1871" s="1" t="s">
        <v>32</v>
      </c>
      <c r="D1871" s="1" t="s">
        <v>33</v>
      </c>
      <c r="E1871" s="9" t="s">
        <v>2336</v>
      </c>
      <c r="F1871" s="1">
        <f>IF(VLOOKUP(G1871,Sku_Consolidated!A2:S957,{19},FALSE)="SHOWCASE", VLOOKUP(E1871,Store_Showcase!B2:C144,{2}, FALSE), IF(VLOOKUP(G1871,Sku_Consolidated!A2:S957,{19},FALSE)="VAM",VLOOKUP(E1871,Store_VAM!B2:C273,{2}, FALSE),VLOOKUP(E1871,Store_SRP!B2:C110,{2}, FALSE)))</f>
      </c>
      <c r="G1871" s="1">
        <v>61758</v>
      </c>
      <c r="H1871" s="1" t="s">
        <v>90</v>
      </c>
      <c r="I1871" s="10" t="s">
        <v>2959</v>
      </c>
      <c r="J1871" s="1">
        <f>VLOOKUP(G1871,Sku_Consolidated!A2:C957, 3, FALSE)</f>
      </c>
      <c r="K1871" s="10">
        <f>IF(J1871="PACK", I1871, 0)</f>
      </c>
      <c r="L1871" s="10">
        <f>IF(J1871="KG", I1871, I1871 * VLOOKUP(G1871,Sku_Consolidated!A2:U957,21,FALSE))</f>
      </c>
      <c r="M1871" s="10" t="s">
        <v>37</v>
      </c>
      <c r="N1871" s="11" t="s">
        <v>4923</v>
      </c>
      <c r="O1871" s="10" t="s">
        <v>4924</v>
      </c>
      <c r="P1871" s="10">
        <f>N1871 - O1871</f>
      </c>
      <c r="Q1871" s="1">
        <f>VLOOKUP(G1871,Sku_Consolidated!A2:G957,7, FALSE)</f>
      </c>
      <c r="R1871" s="1">
        <f>IF(IFERROR(VLOOKUP(E1871,Store_Showcase!B2:H144,7, FALSE), TRUE)=TRUE, IF(IFERROR(VLOOKUP(E1871,Store_SRP!B2:H110,7, FALSE), TRUE)=TRUE,VLOOKUP(E1871,Store_VAM!B2:H273,7, FALSE),VLOOKUP(E1871,Store_SRP!B2:H110,7, FALSE)), VLOOKUP(E1871,Store_Showcase!B2:H144,7, FALSE))</f>
      </c>
      <c r="S1871" s="1">
        <f>IF(IFERROR(VLOOKUP(E1871,Store_Showcase!B2:I144,8, FALSE), TRUE)=TRUE, IF(IFERROR(VLOOKUP(E1871,Store_SRP!B2:I110,8, FALSE), TRUE)=TRUE,VLOOKUP(E1871,Store_VAM!B2:I273,8, FALSE),VLOOKUP(E1871,Store_SRP!B2:I110,8, FALSE)), VLOOKUP(E1871,Store_Showcase!B2:I144,8, FALSE))</f>
      </c>
      <c r="T1871" s="1">
        <f>VLOOKUP(G1871,Sku_Consolidated!A2:R957,18,FALSE)</f>
      </c>
      <c r="U1871" s="1" t="s">
        <v>4891</v>
      </c>
      <c r="V1871" s="1">
        <f>IF(VLOOKUP(G1871,Sku_Consolidated!A2:S957,19,FALSE)="SHOWCASE", VLOOKUP(E1871,Store_Showcase!B2:L144,11, FALSE), IF(VLOOKUP(G1871,Sku_Consolidated!A2:S957,19,FALSE)="VAM",VLOOKUP(E1871,Store_VAM!B2:L273,11, FALSE),VLOOKUP(E1871,Store_SRP!B2:L110,11, FALSE)))</f>
      </c>
      <c r="W1871" s="1">
        <f>VLOOKUP(G1871,Sku_Consolidated!A2:W957,11,FALSE)</f>
      </c>
      <c r="X1871" s="1">
        <f>VLOOKUP(G1871,Sku_Consolidated!A2:H957,8,FALSE)</f>
      </c>
      <c r="Y1871" s="1">
        <f>VLOOKUP(G1871,Sku_Consolidated!A2:I957,9,FALSE)</f>
      </c>
      <c r="Z1871" s="1" t="s">
        <v>41</v>
      </c>
      <c r="AA1871" s="1">
        <f>VLOOKUP(G1871,Sku_Consolidated!A2:E957,5,FALSE)</f>
      </c>
      <c r="AB1871" s="1">
        <f>IF(VLOOKUP(G1871,Sku_Consolidated!A2:S957,19,FALSE)="SHOWCASE", VLOOKUP(E1871,Store_Showcase!B2:N144,13, FALSE), IF(VLOOKUP(G1871,Sku_Consolidated!A2:S957,19,FALSE)="VAM",VLOOKUP(E1871,Store_VAM!B2:N273,13, FALSE),VLOOKUP(E1871,Store_SRP!B2:N110,13, FALSE)))</f>
      </c>
      <c r="AC1871" s="1">
        <f>IF(IFERROR(AB1871,TRUE)=TRUE, "-","OK")</f>
      </c>
      <c r="AD1871" s="11" t="s">
        <v>37</v>
      </c>
      <c r="AE1871" s="11" t="s">
        <v>37</v>
      </c>
      <c r="AF1871" s="1">
        <f>IF(IFERROR(VLOOKUP(E1871,Store_Showcase!B2:H144,{5}, FALSE), TRUE)=TRUE, IF(IFERROR(VLOOKUP(E1871,Store_SRP!B2:H110,{5}, FALSE), TRUE)=TRUE,VLOOKUP(E1871,Store_VAM!B2:H273,{5}, FALSE),VLOOKUP(E1871,Store_SRP!B2:H110,{5}, FALSE)), VLOOKUP(E1871,Store_Showcase!B2:H144,{5}, FALSE))</f>
      </c>
      <c r="AG1871" s="1">
        <f>IF(IFERROR(VLOOKUP(E1871,Store_Showcase!B2:H144,{6}, FALSE), TRUE)=TRUE, IF(IFERROR(VLOOKUP(E1871,Store_SRP!B2:H110,{6}, FALSE), TRUE)=TRUE,VLOOKUP(E1871,Store_VAM!B2:H273,{6}, FALSE),VLOOKUP(E1871,Store_SRP!B2:H110,{6}, FALSE)), VLOOKUP(E1871,Store_Showcase!B2:H144,{6}, FALSE))</f>
      </c>
      <c r="AH1871" s="1">
        <f>VLOOKUP(G1871,Sku_Consolidated!A2:R957,18,FALSE)</f>
      </c>
      <c r="AI1871" s="1">
        <f>VLOOKUP(G1871,Sku_Consolidated!A2:S957,19,FALSE)</f>
      </c>
      <c r="AJ1871" s="1">
        <f>VLOOKUP(G1871,Sku_Consolidated!A2:T957,20,FALSE)</f>
      </c>
    </row>
    <row r="1872" spans="1:36" x14ac:dyDescent="0.25">
      <c r="A1872" s="1">
        <v>2024</v>
      </c>
      <c r="B1872" s="1" t="s">
        <v>31</v>
      </c>
      <c r="C1872" s="1" t="s">
        <v>32</v>
      </c>
      <c r="D1872" s="1" t="s">
        <v>33</v>
      </c>
      <c r="E1872" s="9" t="s">
        <v>2336</v>
      </c>
      <c r="F1872" s="1">
        <f>IF(VLOOKUP(G1872,Sku_Consolidated!A2:S957,{19},FALSE)="SHOWCASE", VLOOKUP(E1872,Store_Showcase!B2:C144,{2}, FALSE), IF(VLOOKUP(G1872,Sku_Consolidated!A2:S957,{19},FALSE)="VAM",VLOOKUP(E1872,Store_VAM!B2:C273,{2}, FALSE),VLOOKUP(E1872,Store_SRP!B2:C110,{2}, FALSE)))</f>
      </c>
      <c r="G1872" s="1">
        <v>61759</v>
      </c>
      <c r="H1872" s="1" t="s">
        <v>94</v>
      </c>
      <c r="I1872" s="10" t="s">
        <v>4925</v>
      </c>
      <c r="J1872" s="1">
        <f>VLOOKUP(G1872,Sku_Consolidated!A2:C957, 3, FALSE)</f>
      </c>
      <c r="K1872" s="10">
        <f>IF(J1872="PACK", I1872, 0)</f>
      </c>
      <c r="L1872" s="10">
        <f>IF(J1872="KG", I1872, I1872 * VLOOKUP(G1872,Sku_Consolidated!A2:U957,21,FALSE))</f>
      </c>
      <c r="M1872" s="10" t="s">
        <v>37</v>
      </c>
      <c r="N1872" s="11" t="s">
        <v>4926</v>
      </c>
      <c r="O1872" s="10" t="s">
        <v>4927</v>
      </c>
      <c r="P1872" s="10">
        <f>N1872 - O1872</f>
      </c>
      <c r="Q1872" s="1">
        <f>VLOOKUP(G1872,Sku_Consolidated!A2:G957,7, FALSE)</f>
      </c>
      <c r="R1872" s="1">
        <f>IF(IFERROR(VLOOKUP(E1872,Store_Showcase!B2:H144,7, FALSE), TRUE)=TRUE, IF(IFERROR(VLOOKUP(E1872,Store_SRP!B2:H110,7, FALSE), TRUE)=TRUE,VLOOKUP(E1872,Store_VAM!B2:H273,7, FALSE),VLOOKUP(E1872,Store_SRP!B2:H110,7, FALSE)), VLOOKUP(E1872,Store_Showcase!B2:H144,7, FALSE))</f>
      </c>
      <c r="S1872" s="1">
        <f>IF(IFERROR(VLOOKUP(E1872,Store_Showcase!B2:I144,8, FALSE), TRUE)=TRUE, IF(IFERROR(VLOOKUP(E1872,Store_SRP!B2:I110,8, FALSE), TRUE)=TRUE,VLOOKUP(E1872,Store_VAM!B2:I273,8, FALSE),VLOOKUP(E1872,Store_SRP!B2:I110,8, FALSE)), VLOOKUP(E1872,Store_Showcase!B2:I144,8, FALSE))</f>
      </c>
      <c r="T1872" s="1">
        <f>VLOOKUP(G1872,Sku_Consolidated!A2:R957,18,FALSE)</f>
      </c>
      <c r="U1872" s="1" t="s">
        <v>4891</v>
      </c>
      <c r="V1872" s="1">
        <f>IF(VLOOKUP(G1872,Sku_Consolidated!A2:S957,19,FALSE)="SHOWCASE", VLOOKUP(E1872,Store_Showcase!B2:L144,11, FALSE), IF(VLOOKUP(G1872,Sku_Consolidated!A2:S957,19,FALSE)="VAM",VLOOKUP(E1872,Store_VAM!B2:L273,11, FALSE),VLOOKUP(E1872,Store_SRP!B2:L110,11, FALSE)))</f>
      </c>
      <c r="W1872" s="1">
        <f>VLOOKUP(G1872,Sku_Consolidated!A2:W957,11,FALSE)</f>
      </c>
      <c r="X1872" s="1">
        <f>VLOOKUP(G1872,Sku_Consolidated!A2:H957,8,FALSE)</f>
      </c>
      <c r="Y1872" s="1">
        <f>VLOOKUP(G1872,Sku_Consolidated!A2:I957,9,FALSE)</f>
      </c>
      <c r="Z1872" s="1" t="s">
        <v>41</v>
      </c>
      <c r="AA1872" s="1">
        <f>VLOOKUP(G1872,Sku_Consolidated!A2:E957,5,FALSE)</f>
      </c>
      <c r="AB1872" s="1">
        <f>IF(VLOOKUP(G1872,Sku_Consolidated!A2:S957,19,FALSE)="SHOWCASE", VLOOKUP(E1872,Store_Showcase!B2:N144,13, FALSE), IF(VLOOKUP(G1872,Sku_Consolidated!A2:S957,19,FALSE)="VAM",VLOOKUP(E1872,Store_VAM!B2:N273,13, FALSE),VLOOKUP(E1872,Store_SRP!B2:N110,13, FALSE)))</f>
      </c>
      <c r="AC1872" s="1">
        <f>IF(IFERROR(AB1872,TRUE)=TRUE, "-","OK")</f>
      </c>
      <c r="AD1872" s="11" t="s">
        <v>37</v>
      </c>
      <c r="AE1872" s="11" t="s">
        <v>37</v>
      </c>
      <c r="AF1872" s="1">
        <f>IF(IFERROR(VLOOKUP(E1872,Store_Showcase!B2:H144,{5}, FALSE), TRUE)=TRUE, IF(IFERROR(VLOOKUP(E1872,Store_SRP!B2:H110,{5}, FALSE), TRUE)=TRUE,VLOOKUP(E1872,Store_VAM!B2:H273,{5}, FALSE),VLOOKUP(E1872,Store_SRP!B2:H110,{5}, FALSE)), VLOOKUP(E1872,Store_Showcase!B2:H144,{5}, FALSE))</f>
      </c>
      <c r="AG1872" s="1">
        <f>IF(IFERROR(VLOOKUP(E1872,Store_Showcase!B2:H144,{6}, FALSE), TRUE)=TRUE, IF(IFERROR(VLOOKUP(E1872,Store_SRP!B2:H110,{6}, FALSE), TRUE)=TRUE,VLOOKUP(E1872,Store_VAM!B2:H273,{6}, FALSE),VLOOKUP(E1872,Store_SRP!B2:H110,{6}, FALSE)), VLOOKUP(E1872,Store_Showcase!B2:H144,{6}, FALSE))</f>
      </c>
      <c r="AH1872" s="1">
        <f>VLOOKUP(G1872,Sku_Consolidated!A2:R957,18,FALSE)</f>
      </c>
      <c r="AI1872" s="1">
        <f>VLOOKUP(G1872,Sku_Consolidated!A2:S957,19,FALSE)</f>
      </c>
      <c r="AJ1872" s="1">
        <f>VLOOKUP(G1872,Sku_Consolidated!A2:T957,20,FALSE)</f>
      </c>
    </row>
    <row r="1873" spans="1:36" x14ac:dyDescent="0.25">
      <c r="A1873" s="1">
        <v>2024</v>
      </c>
      <c r="B1873" s="1" t="s">
        <v>31</v>
      </c>
      <c r="C1873" s="1" t="s">
        <v>32</v>
      </c>
      <c r="D1873" s="1" t="s">
        <v>33</v>
      </c>
      <c r="E1873" s="9" t="s">
        <v>2336</v>
      </c>
      <c r="F1873" s="1">
        <f>IF(VLOOKUP(G1873,Sku_Consolidated!A2:S957,{19},FALSE)="SHOWCASE", VLOOKUP(E1873,Store_Showcase!B2:C144,{2}, FALSE), IF(VLOOKUP(G1873,Sku_Consolidated!A2:S957,{19},FALSE)="VAM",VLOOKUP(E1873,Store_VAM!B2:C273,{2}, FALSE),VLOOKUP(E1873,Store_SRP!B2:C110,{2}, FALSE)))</f>
      </c>
      <c r="G1873" s="1">
        <v>61761</v>
      </c>
      <c r="H1873" s="1" t="s">
        <v>524</v>
      </c>
      <c r="I1873" s="10" t="s">
        <v>380</v>
      </c>
      <c r="J1873" s="1">
        <f>VLOOKUP(G1873,Sku_Consolidated!A2:C957, 3, FALSE)</f>
      </c>
      <c r="K1873" s="10">
        <f>IF(J1873="PACK", I1873, 0)</f>
      </c>
      <c r="L1873" s="10">
        <f>IF(J1873="KG", I1873, I1873 * VLOOKUP(G1873,Sku_Consolidated!A2:U957,21,FALSE))</f>
      </c>
      <c r="M1873" s="10" t="s">
        <v>37</v>
      </c>
      <c r="N1873" s="11" t="s">
        <v>4928</v>
      </c>
      <c r="O1873" s="10" t="s">
        <v>4929</v>
      </c>
      <c r="P1873" s="10">
        <f>N1873 - O1873</f>
      </c>
      <c r="Q1873" s="1">
        <f>VLOOKUP(G1873,Sku_Consolidated!A2:G957,7, FALSE)</f>
      </c>
      <c r="R1873" s="1">
        <f>IF(IFERROR(VLOOKUP(E1873,Store_Showcase!B2:H144,7, FALSE), TRUE)=TRUE, IF(IFERROR(VLOOKUP(E1873,Store_SRP!B2:H110,7, FALSE), TRUE)=TRUE,VLOOKUP(E1873,Store_VAM!B2:H273,7, FALSE),VLOOKUP(E1873,Store_SRP!B2:H110,7, FALSE)), VLOOKUP(E1873,Store_Showcase!B2:H144,7, FALSE))</f>
      </c>
      <c r="S1873" s="1">
        <f>IF(IFERROR(VLOOKUP(E1873,Store_Showcase!B2:I144,8, FALSE), TRUE)=TRUE, IF(IFERROR(VLOOKUP(E1873,Store_SRP!B2:I110,8, FALSE), TRUE)=TRUE,VLOOKUP(E1873,Store_VAM!B2:I273,8, FALSE),VLOOKUP(E1873,Store_SRP!B2:I110,8, FALSE)), VLOOKUP(E1873,Store_Showcase!B2:I144,8, FALSE))</f>
      </c>
      <c r="T1873" s="1">
        <f>VLOOKUP(G1873,Sku_Consolidated!A2:R957,18,FALSE)</f>
      </c>
      <c r="U1873" s="1" t="s">
        <v>4891</v>
      </c>
      <c r="V1873" s="1">
        <f>IF(VLOOKUP(G1873,Sku_Consolidated!A2:S957,19,FALSE)="SHOWCASE", VLOOKUP(E1873,Store_Showcase!B2:L144,11, FALSE), IF(VLOOKUP(G1873,Sku_Consolidated!A2:S957,19,FALSE)="VAM",VLOOKUP(E1873,Store_VAM!B2:L273,11, FALSE),VLOOKUP(E1873,Store_SRP!B2:L110,11, FALSE)))</f>
      </c>
      <c r="W1873" s="1">
        <f>VLOOKUP(G1873,Sku_Consolidated!A2:W957,11,FALSE)</f>
      </c>
      <c r="X1873" s="1">
        <f>VLOOKUP(G1873,Sku_Consolidated!A2:H957,8,FALSE)</f>
      </c>
      <c r="Y1873" s="1">
        <f>VLOOKUP(G1873,Sku_Consolidated!A2:I957,9,FALSE)</f>
      </c>
      <c r="Z1873" s="1" t="s">
        <v>41</v>
      </c>
      <c r="AA1873" s="1">
        <f>VLOOKUP(G1873,Sku_Consolidated!A2:E957,5,FALSE)</f>
      </c>
      <c r="AB1873" s="1">
        <f>IF(VLOOKUP(G1873,Sku_Consolidated!A2:S957,19,FALSE)="SHOWCASE", VLOOKUP(E1873,Store_Showcase!B2:N144,13, FALSE), IF(VLOOKUP(G1873,Sku_Consolidated!A2:S957,19,FALSE)="VAM",VLOOKUP(E1873,Store_VAM!B2:N273,13, FALSE),VLOOKUP(E1873,Store_SRP!B2:N110,13, FALSE)))</f>
      </c>
      <c r="AC1873" s="1">
        <f>IF(IFERROR(AB1873,TRUE)=TRUE, "-","OK")</f>
      </c>
      <c r="AD1873" s="11" t="s">
        <v>37</v>
      </c>
      <c r="AE1873" s="11" t="s">
        <v>37</v>
      </c>
      <c r="AF1873" s="1">
        <f>IF(IFERROR(VLOOKUP(E1873,Store_Showcase!B2:H144,{5}, FALSE), TRUE)=TRUE, IF(IFERROR(VLOOKUP(E1873,Store_SRP!B2:H110,{5}, FALSE), TRUE)=TRUE,VLOOKUP(E1873,Store_VAM!B2:H273,{5}, FALSE),VLOOKUP(E1873,Store_SRP!B2:H110,{5}, FALSE)), VLOOKUP(E1873,Store_Showcase!B2:H144,{5}, FALSE))</f>
      </c>
      <c r="AG1873" s="1">
        <f>IF(IFERROR(VLOOKUP(E1873,Store_Showcase!B2:H144,{6}, FALSE), TRUE)=TRUE, IF(IFERROR(VLOOKUP(E1873,Store_SRP!B2:H110,{6}, FALSE), TRUE)=TRUE,VLOOKUP(E1873,Store_VAM!B2:H273,{6}, FALSE),VLOOKUP(E1873,Store_SRP!B2:H110,{6}, FALSE)), VLOOKUP(E1873,Store_Showcase!B2:H144,{6}, FALSE))</f>
      </c>
      <c r="AH1873" s="1">
        <f>VLOOKUP(G1873,Sku_Consolidated!A2:R957,18,FALSE)</f>
      </c>
      <c r="AI1873" s="1">
        <f>VLOOKUP(G1873,Sku_Consolidated!A2:S957,19,FALSE)</f>
      </c>
      <c r="AJ1873" s="1">
        <f>VLOOKUP(G1873,Sku_Consolidated!A2:T957,20,FALSE)</f>
      </c>
    </row>
    <row r="1874" spans="1:36" x14ac:dyDescent="0.25">
      <c r="A1874" s="1">
        <v>2024</v>
      </c>
      <c r="B1874" s="1" t="s">
        <v>31</v>
      </c>
      <c r="C1874" s="1" t="s">
        <v>32</v>
      </c>
      <c r="D1874" s="1" t="s">
        <v>33</v>
      </c>
      <c r="E1874" s="9" t="s">
        <v>2336</v>
      </c>
      <c r="F1874" s="1">
        <f>IF(VLOOKUP(G1874,Sku_Consolidated!A2:S957,{19},FALSE)="SHOWCASE", VLOOKUP(E1874,Store_Showcase!B2:C144,{2}, FALSE), IF(VLOOKUP(G1874,Sku_Consolidated!A2:S957,{19},FALSE)="VAM",VLOOKUP(E1874,Store_VAM!B2:C273,{2}, FALSE),VLOOKUP(E1874,Store_SRP!B2:C110,{2}, FALSE)))</f>
      </c>
      <c r="G1874" s="1">
        <v>61762</v>
      </c>
      <c r="H1874" s="1" t="s">
        <v>252</v>
      </c>
      <c r="I1874" s="10" t="s">
        <v>495</v>
      </c>
      <c r="J1874" s="1">
        <f>VLOOKUP(G1874,Sku_Consolidated!A2:C957, 3, FALSE)</f>
      </c>
      <c r="K1874" s="10">
        <f>IF(J1874="PACK", I1874, 0)</f>
      </c>
      <c r="L1874" s="10">
        <f>IF(J1874="KG", I1874, I1874 * VLOOKUP(G1874,Sku_Consolidated!A2:U957,21,FALSE))</f>
      </c>
      <c r="M1874" s="10" t="s">
        <v>37</v>
      </c>
      <c r="N1874" s="11" t="s">
        <v>4930</v>
      </c>
      <c r="O1874" s="10" t="s">
        <v>4931</v>
      </c>
      <c r="P1874" s="10">
        <f>N1874 - O1874</f>
      </c>
      <c r="Q1874" s="1">
        <f>VLOOKUP(G1874,Sku_Consolidated!A2:G957,7, FALSE)</f>
      </c>
      <c r="R1874" s="1">
        <f>IF(IFERROR(VLOOKUP(E1874,Store_Showcase!B2:H144,7, FALSE), TRUE)=TRUE, IF(IFERROR(VLOOKUP(E1874,Store_SRP!B2:H110,7, FALSE), TRUE)=TRUE,VLOOKUP(E1874,Store_VAM!B2:H273,7, FALSE),VLOOKUP(E1874,Store_SRP!B2:H110,7, FALSE)), VLOOKUP(E1874,Store_Showcase!B2:H144,7, FALSE))</f>
      </c>
      <c r="S1874" s="1">
        <f>IF(IFERROR(VLOOKUP(E1874,Store_Showcase!B2:I144,8, FALSE), TRUE)=TRUE, IF(IFERROR(VLOOKUP(E1874,Store_SRP!B2:I110,8, FALSE), TRUE)=TRUE,VLOOKUP(E1874,Store_VAM!B2:I273,8, FALSE),VLOOKUP(E1874,Store_SRP!B2:I110,8, FALSE)), VLOOKUP(E1874,Store_Showcase!B2:I144,8, FALSE))</f>
      </c>
      <c r="T1874" s="1">
        <f>VLOOKUP(G1874,Sku_Consolidated!A2:R957,18,FALSE)</f>
      </c>
      <c r="U1874" s="1" t="s">
        <v>4891</v>
      </c>
      <c r="V1874" s="1">
        <f>IF(VLOOKUP(G1874,Sku_Consolidated!A2:S957,19,FALSE)="SHOWCASE", VLOOKUP(E1874,Store_Showcase!B2:L144,11, FALSE), IF(VLOOKUP(G1874,Sku_Consolidated!A2:S957,19,FALSE)="VAM",VLOOKUP(E1874,Store_VAM!B2:L273,11, FALSE),VLOOKUP(E1874,Store_SRP!B2:L110,11, FALSE)))</f>
      </c>
      <c r="W1874" s="1">
        <f>VLOOKUP(G1874,Sku_Consolidated!A2:W957,11,FALSE)</f>
      </c>
      <c r="X1874" s="1">
        <f>VLOOKUP(G1874,Sku_Consolidated!A2:H957,8,FALSE)</f>
      </c>
      <c r="Y1874" s="1">
        <f>VLOOKUP(G1874,Sku_Consolidated!A2:I957,9,FALSE)</f>
      </c>
      <c r="Z1874" s="1" t="s">
        <v>41</v>
      </c>
      <c r="AA1874" s="1">
        <f>VLOOKUP(G1874,Sku_Consolidated!A2:E957,5,FALSE)</f>
      </c>
      <c r="AB1874" s="1">
        <f>IF(VLOOKUP(G1874,Sku_Consolidated!A2:S957,19,FALSE)="SHOWCASE", VLOOKUP(E1874,Store_Showcase!B2:N144,13, FALSE), IF(VLOOKUP(G1874,Sku_Consolidated!A2:S957,19,FALSE)="VAM",VLOOKUP(E1874,Store_VAM!B2:N273,13, FALSE),VLOOKUP(E1874,Store_SRP!B2:N110,13, FALSE)))</f>
      </c>
      <c r="AC1874" s="1">
        <f>IF(IFERROR(AB1874,TRUE)=TRUE, "-","OK")</f>
      </c>
      <c r="AD1874" s="11" t="s">
        <v>37</v>
      </c>
      <c r="AE1874" s="11" t="s">
        <v>37</v>
      </c>
      <c r="AF1874" s="1">
        <f>IF(IFERROR(VLOOKUP(E1874,Store_Showcase!B2:H144,{5}, FALSE), TRUE)=TRUE, IF(IFERROR(VLOOKUP(E1874,Store_SRP!B2:H110,{5}, FALSE), TRUE)=TRUE,VLOOKUP(E1874,Store_VAM!B2:H273,{5}, FALSE),VLOOKUP(E1874,Store_SRP!B2:H110,{5}, FALSE)), VLOOKUP(E1874,Store_Showcase!B2:H144,{5}, FALSE))</f>
      </c>
      <c r="AG1874" s="1">
        <f>IF(IFERROR(VLOOKUP(E1874,Store_Showcase!B2:H144,{6}, FALSE), TRUE)=TRUE, IF(IFERROR(VLOOKUP(E1874,Store_SRP!B2:H110,{6}, FALSE), TRUE)=TRUE,VLOOKUP(E1874,Store_VAM!B2:H273,{6}, FALSE),VLOOKUP(E1874,Store_SRP!B2:H110,{6}, FALSE)), VLOOKUP(E1874,Store_Showcase!B2:H144,{6}, FALSE))</f>
      </c>
      <c r="AH1874" s="1">
        <f>VLOOKUP(G1874,Sku_Consolidated!A2:R957,18,FALSE)</f>
      </c>
      <c r="AI1874" s="1">
        <f>VLOOKUP(G1874,Sku_Consolidated!A2:S957,19,FALSE)</f>
      </c>
      <c r="AJ1874" s="1">
        <f>VLOOKUP(G1874,Sku_Consolidated!A2:T957,20,FALSE)</f>
      </c>
    </row>
    <row r="1875" spans="1:36" x14ac:dyDescent="0.25">
      <c r="A1875" s="1">
        <v>2024</v>
      </c>
      <c r="B1875" s="1" t="s">
        <v>31</v>
      </c>
      <c r="C1875" s="1" t="s">
        <v>32</v>
      </c>
      <c r="D1875" s="1" t="s">
        <v>33</v>
      </c>
      <c r="E1875" s="9" t="s">
        <v>2336</v>
      </c>
      <c r="F1875" s="1">
        <f>IF(VLOOKUP(G1875,Sku_Consolidated!A2:S957,{19},FALSE)="SHOWCASE", VLOOKUP(E1875,Store_Showcase!B2:C144,{2}, FALSE), IF(VLOOKUP(G1875,Sku_Consolidated!A2:S957,{19},FALSE)="VAM",VLOOKUP(E1875,Store_VAM!B2:C273,{2}, FALSE),VLOOKUP(E1875,Store_SRP!B2:C110,{2}, FALSE)))</f>
      </c>
      <c r="G1875" s="1">
        <v>61781</v>
      </c>
      <c r="H1875" s="1" t="s">
        <v>102</v>
      </c>
      <c r="I1875" s="10" t="s">
        <v>4932</v>
      </c>
      <c r="J1875" s="1">
        <f>VLOOKUP(G1875,Sku_Consolidated!A2:C957, 3, FALSE)</f>
      </c>
      <c r="K1875" s="10">
        <f>IF(J1875="PACK", I1875, 0)</f>
      </c>
      <c r="L1875" s="10">
        <f>IF(J1875="KG", I1875, I1875 * VLOOKUP(G1875,Sku_Consolidated!A2:U957,21,FALSE))</f>
      </c>
      <c r="M1875" s="10" t="s">
        <v>37</v>
      </c>
      <c r="N1875" s="11" t="s">
        <v>4933</v>
      </c>
      <c r="O1875" s="10" t="s">
        <v>4934</v>
      </c>
      <c r="P1875" s="10">
        <f>N1875 - O1875</f>
      </c>
      <c r="Q1875" s="1">
        <f>VLOOKUP(G1875,Sku_Consolidated!A2:G957,7, FALSE)</f>
      </c>
      <c r="R1875" s="1">
        <f>IF(IFERROR(VLOOKUP(E1875,Store_Showcase!B2:H144,7, FALSE), TRUE)=TRUE, IF(IFERROR(VLOOKUP(E1875,Store_SRP!B2:H110,7, FALSE), TRUE)=TRUE,VLOOKUP(E1875,Store_VAM!B2:H273,7, FALSE),VLOOKUP(E1875,Store_SRP!B2:H110,7, FALSE)), VLOOKUP(E1875,Store_Showcase!B2:H144,7, FALSE))</f>
      </c>
      <c r="S1875" s="1">
        <f>IF(IFERROR(VLOOKUP(E1875,Store_Showcase!B2:I144,8, FALSE), TRUE)=TRUE, IF(IFERROR(VLOOKUP(E1875,Store_SRP!B2:I110,8, FALSE), TRUE)=TRUE,VLOOKUP(E1875,Store_VAM!B2:I273,8, FALSE),VLOOKUP(E1875,Store_SRP!B2:I110,8, FALSE)), VLOOKUP(E1875,Store_Showcase!B2:I144,8, FALSE))</f>
      </c>
      <c r="T1875" s="1">
        <f>VLOOKUP(G1875,Sku_Consolidated!A2:R957,18,FALSE)</f>
      </c>
      <c r="U1875" s="1" t="s">
        <v>4891</v>
      </c>
      <c r="V1875" s="1">
        <f>IF(VLOOKUP(G1875,Sku_Consolidated!A2:S957,19,FALSE)="SHOWCASE", VLOOKUP(E1875,Store_Showcase!B2:L144,11, FALSE), IF(VLOOKUP(G1875,Sku_Consolidated!A2:S957,19,FALSE)="VAM",VLOOKUP(E1875,Store_VAM!B2:L273,11, FALSE),VLOOKUP(E1875,Store_SRP!B2:L110,11, FALSE)))</f>
      </c>
      <c r="W1875" s="1">
        <f>VLOOKUP(G1875,Sku_Consolidated!A2:W957,11,FALSE)</f>
      </c>
      <c r="X1875" s="1">
        <f>VLOOKUP(G1875,Sku_Consolidated!A2:H957,8,FALSE)</f>
      </c>
      <c r="Y1875" s="1">
        <f>VLOOKUP(G1875,Sku_Consolidated!A2:I957,9,FALSE)</f>
      </c>
      <c r="Z1875" s="1" t="s">
        <v>41</v>
      </c>
      <c r="AA1875" s="1">
        <f>VLOOKUP(G1875,Sku_Consolidated!A2:E957,5,FALSE)</f>
      </c>
      <c r="AB1875" s="1">
        <f>IF(VLOOKUP(G1875,Sku_Consolidated!A2:S957,19,FALSE)="SHOWCASE", VLOOKUP(E1875,Store_Showcase!B2:N144,13, FALSE), IF(VLOOKUP(G1875,Sku_Consolidated!A2:S957,19,FALSE)="VAM",VLOOKUP(E1875,Store_VAM!B2:N273,13, FALSE),VLOOKUP(E1875,Store_SRP!B2:N110,13, FALSE)))</f>
      </c>
      <c r="AC1875" s="1">
        <f>IF(IFERROR(AB1875,TRUE)=TRUE, "-","OK")</f>
      </c>
      <c r="AD1875" s="11" t="s">
        <v>37</v>
      </c>
      <c r="AE1875" s="11" t="s">
        <v>37</v>
      </c>
      <c r="AF1875" s="1">
        <f>IF(IFERROR(VLOOKUP(E1875,Store_Showcase!B2:H144,{5}, FALSE), TRUE)=TRUE, IF(IFERROR(VLOOKUP(E1875,Store_SRP!B2:H110,{5}, FALSE), TRUE)=TRUE,VLOOKUP(E1875,Store_VAM!B2:H273,{5}, FALSE),VLOOKUP(E1875,Store_SRP!B2:H110,{5}, FALSE)), VLOOKUP(E1875,Store_Showcase!B2:H144,{5}, FALSE))</f>
      </c>
      <c r="AG1875" s="1">
        <f>IF(IFERROR(VLOOKUP(E1875,Store_Showcase!B2:H144,{6}, FALSE), TRUE)=TRUE, IF(IFERROR(VLOOKUP(E1875,Store_SRP!B2:H110,{6}, FALSE), TRUE)=TRUE,VLOOKUP(E1875,Store_VAM!B2:H273,{6}, FALSE),VLOOKUP(E1875,Store_SRP!B2:H110,{6}, FALSE)), VLOOKUP(E1875,Store_Showcase!B2:H144,{6}, FALSE))</f>
      </c>
      <c r="AH1875" s="1">
        <f>VLOOKUP(G1875,Sku_Consolidated!A2:R957,18,FALSE)</f>
      </c>
      <c r="AI1875" s="1">
        <f>VLOOKUP(G1875,Sku_Consolidated!A2:S957,19,FALSE)</f>
      </c>
      <c r="AJ1875" s="1">
        <f>VLOOKUP(G1875,Sku_Consolidated!A2:T957,20,FALSE)</f>
      </c>
    </row>
    <row r="1876" spans="1:36" x14ac:dyDescent="0.25">
      <c r="A1876" s="1">
        <v>2024</v>
      </c>
      <c r="B1876" s="1" t="s">
        <v>31</v>
      </c>
      <c r="C1876" s="1" t="s">
        <v>32</v>
      </c>
      <c r="D1876" s="1" t="s">
        <v>33</v>
      </c>
      <c r="E1876" s="9" t="s">
        <v>2336</v>
      </c>
      <c r="F1876" s="1">
        <f>IF(VLOOKUP(G1876,Sku_Consolidated!A2:S957,{19},FALSE)="SHOWCASE", VLOOKUP(E1876,Store_Showcase!B2:C144,{2}, FALSE), IF(VLOOKUP(G1876,Sku_Consolidated!A2:S957,{19},FALSE)="VAM",VLOOKUP(E1876,Store_VAM!B2:C273,{2}, FALSE),VLOOKUP(E1876,Store_SRP!B2:C110,{2}, FALSE)))</f>
      </c>
      <c r="G1876" s="1">
        <v>61786</v>
      </c>
      <c r="H1876" s="1" t="s">
        <v>106</v>
      </c>
      <c r="I1876" s="10" t="s">
        <v>181</v>
      </c>
      <c r="J1876" s="1">
        <f>VLOOKUP(G1876,Sku_Consolidated!A2:C957, 3, FALSE)</f>
      </c>
      <c r="K1876" s="10">
        <f>IF(J1876="PACK", I1876, 0)</f>
      </c>
      <c r="L1876" s="10">
        <f>IF(J1876="KG", I1876, I1876 * VLOOKUP(G1876,Sku_Consolidated!A2:U957,21,FALSE))</f>
      </c>
      <c r="M1876" s="10" t="s">
        <v>37</v>
      </c>
      <c r="N1876" s="11" t="s">
        <v>4935</v>
      </c>
      <c r="O1876" s="10" t="s">
        <v>4936</v>
      </c>
      <c r="P1876" s="10">
        <f>N1876 - O1876</f>
      </c>
      <c r="Q1876" s="1">
        <f>VLOOKUP(G1876,Sku_Consolidated!A2:G957,7, FALSE)</f>
      </c>
      <c r="R1876" s="1">
        <f>IF(IFERROR(VLOOKUP(E1876,Store_Showcase!B2:H144,7, FALSE), TRUE)=TRUE, IF(IFERROR(VLOOKUP(E1876,Store_SRP!B2:H110,7, FALSE), TRUE)=TRUE,VLOOKUP(E1876,Store_VAM!B2:H273,7, FALSE),VLOOKUP(E1876,Store_SRP!B2:H110,7, FALSE)), VLOOKUP(E1876,Store_Showcase!B2:H144,7, FALSE))</f>
      </c>
      <c r="S1876" s="1">
        <f>IF(IFERROR(VLOOKUP(E1876,Store_Showcase!B2:I144,8, FALSE), TRUE)=TRUE, IF(IFERROR(VLOOKUP(E1876,Store_SRP!B2:I110,8, FALSE), TRUE)=TRUE,VLOOKUP(E1876,Store_VAM!B2:I273,8, FALSE),VLOOKUP(E1876,Store_SRP!B2:I110,8, FALSE)), VLOOKUP(E1876,Store_Showcase!B2:I144,8, FALSE))</f>
      </c>
      <c r="T1876" s="1">
        <f>VLOOKUP(G1876,Sku_Consolidated!A2:R957,18,FALSE)</f>
      </c>
      <c r="U1876" s="1" t="s">
        <v>4891</v>
      </c>
      <c r="V1876" s="1">
        <f>IF(VLOOKUP(G1876,Sku_Consolidated!A2:S957,19,FALSE)="SHOWCASE", VLOOKUP(E1876,Store_Showcase!B2:L144,11, FALSE), IF(VLOOKUP(G1876,Sku_Consolidated!A2:S957,19,FALSE)="VAM",VLOOKUP(E1876,Store_VAM!B2:L273,11, FALSE),VLOOKUP(E1876,Store_SRP!B2:L110,11, FALSE)))</f>
      </c>
      <c r="W1876" s="1">
        <f>VLOOKUP(G1876,Sku_Consolidated!A2:W957,11,FALSE)</f>
      </c>
      <c r="X1876" s="1">
        <f>VLOOKUP(G1876,Sku_Consolidated!A2:H957,8,FALSE)</f>
      </c>
      <c r="Y1876" s="1">
        <f>VLOOKUP(G1876,Sku_Consolidated!A2:I957,9,FALSE)</f>
      </c>
      <c r="Z1876" s="1" t="s">
        <v>41</v>
      </c>
      <c r="AA1876" s="1">
        <f>VLOOKUP(G1876,Sku_Consolidated!A2:E957,5,FALSE)</f>
      </c>
      <c r="AB1876" s="1">
        <f>IF(VLOOKUP(G1876,Sku_Consolidated!A2:S957,19,FALSE)="SHOWCASE", VLOOKUP(E1876,Store_Showcase!B2:N144,13, FALSE), IF(VLOOKUP(G1876,Sku_Consolidated!A2:S957,19,FALSE)="VAM",VLOOKUP(E1876,Store_VAM!B2:N273,13, FALSE),VLOOKUP(E1876,Store_SRP!B2:N110,13, FALSE)))</f>
      </c>
      <c r="AC1876" s="1">
        <f>IF(IFERROR(AB1876,TRUE)=TRUE, "-","OK")</f>
      </c>
      <c r="AD1876" s="11" t="s">
        <v>37</v>
      </c>
      <c r="AE1876" s="11" t="s">
        <v>37</v>
      </c>
      <c r="AF1876" s="1">
        <f>IF(IFERROR(VLOOKUP(E1876,Store_Showcase!B2:H144,{5}, FALSE), TRUE)=TRUE, IF(IFERROR(VLOOKUP(E1876,Store_SRP!B2:H110,{5}, FALSE), TRUE)=TRUE,VLOOKUP(E1876,Store_VAM!B2:H273,{5}, FALSE),VLOOKUP(E1876,Store_SRP!B2:H110,{5}, FALSE)), VLOOKUP(E1876,Store_Showcase!B2:H144,{5}, FALSE))</f>
      </c>
      <c r="AG1876" s="1">
        <f>IF(IFERROR(VLOOKUP(E1876,Store_Showcase!B2:H144,{6}, FALSE), TRUE)=TRUE, IF(IFERROR(VLOOKUP(E1876,Store_SRP!B2:H110,{6}, FALSE), TRUE)=TRUE,VLOOKUP(E1876,Store_VAM!B2:H273,{6}, FALSE),VLOOKUP(E1876,Store_SRP!B2:H110,{6}, FALSE)), VLOOKUP(E1876,Store_Showcase!B2:H144,{6}, FALSE))</f>
      </c>
      <c r="AH1876" s="1">
        <f>VLOOKUP(G1876,Sku_Consolidated!A2:R957,18,FALSE)</f>
      </c>
      <c r="AI1876" s="1">
        <f>VLOOKUP(G1876,Sku_Consolidated!A2:S957,19,FALSE)</f>
      </c>
      <c r="AJ1876" s="1">
        <f>VLOOKUP(G1876,Sku_Consolidated!A2:T957,20,FALSE)</f>
      </c>
    </row>
    <row r="1877" spans="1:36" x14ac:dyDescent="0.25">
      <c r="A1877" s="1">
        <v>2024</v>
      </c>
      <c r="B1877" s="1" t="s">
        <v>31</v>
      </c>
      <c r="C1877" s="1" t="s">
        <v>32</v>
      </c>
      <c r="D1877" s="1" t="s">
        <v>33</v>
      </c>
      <c r="E1877" s="9" t="s">
        <v>2336</v>
      </c>
      <c r="F1877" s="1">
        <f>IF(VLOOKUP(G1877,Sku_Consolidated!A2:S957,{19},FALSE)="SHOWCASE", VLOOKUP(E1877,Store_Showcase!B2:C144,{2}, FALSE), IF(VLOOKUP(G1877,Sku_Consolidated!A2:S957,{19},FALSE)="VAM",VLOOKUP(E1877,Store_VAM!B2:C273,{2}, FALSE),VLOOKUP(E1877,Store_SRP!B2:C110,{2}, FALSE)))</f>
      </c>
      <c r="G1877" s="1">
        <v>61820</v>
      </c>
      <c r="H1877" s="1" t="s">
        <v>114</v>
      </c>
      <c r="I1877" s="10" t="s">
        <v>1137</v>
      </c>
      <c r="J1877" s="1">
        <f>VLOOKUP(G1877,Sku_Consolidated!A2:C957, 3, FALSE)</f>
      </c>
      <c r="K1877" s="10">
        <f>IF(J1877="PACK", I1877, 0)</f>
      </c>
      <c r="L1877" s="10">
        <f>IF(J1877="KG", I1877, I1877 * VLOOKUP(G1877,Sku_Consolidated!A2:U957,21,FALSE))</f>
      </c>
      <c r="M1877" s="10" t="s">
        <v>37</v>
      </c>
      <c r="N1877" s="11" t="s">
        <v>4937</v>
      </c>
      <c r="O1877" s="10" t="s">
        <v>4938</v>
      </c>
      <c r="P1877" s="10">
        <f>N1877 - O1877</f>
      </c>
      <c r="Q1877" s="1">
        <f>VLOOKUP(G1877,Sku_Consolidated!A2:G957,7, FALSE)</f>
      </c>
      <c r="R1877" s="1">
        <f>IF(IFERROR(VLOOKUP(E1877,Store_Showcase!B2:H144,7, FALSE), TRUE)=TRUE, IF(IFERROR(VLOOKUP(E1877,Store_SRP!B2:H110,7, FALSE), TRUE)=TRUE,VLOOKUP(E1877,Store_VAM!B2:H273,7, FALSE),VLOOKUP(E1877,Store_SRP!B2:H110,7, FALSE)), VLOOKUP(E1877,Store_Showcase!B2:H144,7, FALSE))</f>
      </c>
      <c r="S1877" s="1">
        <f>IF(IFERROR(VLOOKUP(E1877,Store_Showcase!B2:I144,8, FALSE), TRUE)=TRUE, IF(IFERROR(VLOOKUP(E1877,Store_SRP!B2:I110,8, FALSE), TRUE)=TRUE,VLOOKUP(E1877,Store_VAM!B2:I273,8, FALSE),VLOOKUP(E1877,Store_SRP!B2:I110,8, FALSE)), VLOOKUP(E1877,Store_Showcase!B2:I144,8, FALSE))</f>
      </c>
      <c r="T1877" s="1">
        <f>VLOOKUP(G1877,Sku_Consolidated!A2:R957,18,FALSE)</f>
      </c>
      <c r="U1877" s="1" t="s">
        <v>4891</v>
      </c>
      <c r="V1877" s="1">
        <f>IF(VLOOKUP(G1877,Sku_Consolidated!A2:S957,19,FALSE)="SHOWCASE", VLOOKUP(E1877,Store_Showcase!B2:L144,11, FALSE), IF(VLOOKUP(G1877,Sku_Consolidated!A2:S957,19,FALSE)="VAM",VLOOKUP(E1877,Store_VAM!B2:L273,11, FALSE),VLOOKUP(E1877,Store_SRP!B2:L110,11, FALSE)))</f>
      </c>
      <c r="W1877" s="1">
        <f>VLOOKUP(G1877,Sku_Consolidated!A2:W957,11,FALSE)</f>
      </c>
      <c r="X1877" s="1">
        <f>VLOOKUP(G1877,Sku_Consolidated!A2:H957,8,FALSE)</f>
      </c>
      <c r="Y1877" s="1">
        <f>VLOOKUP(G1877,Sku_Consolidated!A2:I957,9,FALSE)</f>
      </c>
      <c r="Z1877" s="1" t="s">
        <v>41</v>
      </c>
      <c r="AA1877" s="1">
        <f>VLOOKUP(G1877,Sku_Consolidated!A2:E957,5,FALSE)</f>
      </c>
      <c r="AB1877" s="1">
        <f>IF(VLOOKUP(G1877,Sku_Consolidated!A2:S957,19,FALSE)="SHOWCASE", VLOOKUP(E1877,Store_Showcase!B2:N144,13, FALSE), IF(VLOOKUP(G1877,Sku_Consolidated!A2:S957,19,FALSE)="VAM",VLOOKUP(E1877,Store_VAM!B2:N273,13, FALSE),VLOOKUP(E1877,Store_SRP!B2:N110,13, FALSE)))</f>
      </c>
      <c r="AC1877" s="1">
        <f>IF(IFERROR(AB1877,TRUE)=TRUE, "-","OK")</f>
      </c>
      <c r="AD1877" s="11" t="s">
        <v>37</v>
      </c>
      <c r="AE1877" s="11" t="s">
        <v>37</v>
      </c>
      <c r="AF1877" s="1">
        <f>IF(IFERROR(VLOOKUP(E1877,Store_Showcase!B2:H144,{5}, FALSE), TRUE)=TRUE, IF(IFERROR(VLOOKUP(E1877,Store_SRP!B2:H110,{5}, FALSE), TRUE)=TRUE,VLOOKUP(E1877,Store_VAM!B2:H273,{5}, FALSE),VLOOKUP(E1877,Store_SRP!B2:H110,{5}, FALSE)), VLOOKUP(E1877,Store_Showcase!B2:H144,{5}, FALSE))</f>
      </c>
      <c r="AG1877" s="1">
        <f>IF(IFERROR(VLOOKUP(E1877,Store_Showcase!B2:H144,{6}, FALSE), TRUE)=TRUE, IF(IFERROR(VLOOKUP(E1877,Store_SRP!B2:H110,{6}, FALSE), TRUE)=TRUE,VLOOKUP(E1877,Store_VAM!B2:H273,{6}, FALSE),VLOOKUP(E1877,Store_SRP!B2:H110,{6}, FALSE)), VLOOKUP(E1877,Store_Showcase!B2:H144,{6}, FALSE))</f>
      </c>
      <c r="AH1877" s="1">
        <f>VLOOKUP(G1877,Sku_Consolidated!A2:R957,18,FALSE)</f>
      </c>
      <c r="AI1877" s="1">
        <f>VLOOKUP(G1877,Sku_Consolidated!A2:S957,19,FALSE)</f>
      </c>
      <c r="AJ1877" s="1">
        <f>VLOOKUP(G1877,Sku_Consolidated!A2:T957,20,FALSE)</f>
      </c>
    </row>
    <row r="1878" spans="1:36" x14ac:dyDescent="0.25">
      <c r="A1878" s="1">
        <v>2024</v>
      </c>
      <c r="B1878" s="1" t="s">
        <v>31</v>
      </c>
      <c r="C1878" s="1" t="s">
        <v>32</v>
      </c>
      <c r="D1878" s="1" t="s">
        <v>33</v>
      </c>
      <c r="E1878" s="9" t="s">
        <v>2336</v>
      </c>
      <c r="F1878" s="1">
        <f>IF(VLOOKUP(G1878,Sku_Consolidated!A2:S957,{19},FALSE)="SHOWCASE", VLOOKUP(E1878,Store_Showcase!B2:C144,{2}, FALSE), IF(VLOOKUP(G1878,Sku_Consolidated!A2:S957,{19},FALSE)="VAM",VLOOKUP(E1878,Store_VAM!B2:C273,{2}, FALSE),VLOOKUP(E1878,Store_SRP!B2:C110,{2}, FALSE)))</f>
      </c>
      <c r="G1878" s="1">
        <v>61833</v>
      </c>
      <c r="H1878" s="1" t="s">
        <v>118</v>
      </c>
      <c r="I1878" s="10" t="s">
        <v>4939</v>
      </c>
      <c r="J1878" s="1">
        <f>VLOOKUP(G1878,Sku_Consolidated!A2:C957, 3, FALSE)</f>
      </c>
      <c r="K1878" s="10">
        <f>IF(J1878="PACK", I1878, 0)</f>
      </c>
      <c r="L1878" s="10">
        <f>IF(J1878="KG", I1878, I1878 * VLOOKUP(G1878,Sku_Consolidated!A2:U957,21,FALSE))</f>
      </c>
      <c r="M1878" s="10" t="s">
        <v>37</v>
      </c>
      <c r="N1878" s="11" t="s">
        <v>4940</v>
      </c>
      <c r="O1878" s="10" t="s">
        <v>4941</v>
      </c>
      <c r="P1878" s="10">
        <f>N1878 - O1878</f>
      </c>
      <c r="Q1878" s="1">
        <f>VLOOKUP(G1878,Sku_Consolidated!A2:G957,7, FALSE)</f>
      </c>
      <c r="R1878" s="1">
        <f>IF(IFERROR(VLOOKUP(E1878,Store_Showcase!B2:H144,7, FALSE), TRUE)=TRUE, IF(IFERROR(VLOOKUP(E1878,Store_SRP!B2:H110,7, FALSE), TRUE)=TRUE,VLOOKUP(E1878,Store_VAM!B2:H273,7, FALSE),VLOOKUP(E1878,Store_SRP!B2:H110,7, FALSE)), VLOOKUP(E1878,Store_Showcase!B2:H144,7, FALSE))</f>
      </c>
      <c r="S1878" s="1">
        <f>IF(IFERROR(VLOOKUP(E1878,Store_Showcase!B2:I144,8, FALSE), TRUE)=TRUE, IF(IFERROR(VLOOKUP(E1878,Store_SRP!B2:I110,8, FALSE), TRUE)=TRUE,VLOOKUP(E1878,Store_VAM!B2:I273,8, FALSE),VLOOKUP(E1878,Store_SRP!B2:I110,8, FALSE)), VLOOKUP(E1878,Store_Showcase!B2:I144,8, FALSE))</f>
      </c>
      <c r="T1878" s="1">
        <f>VLOOKUP(G1878,Sku_Consolidated!A2:R957,18,FALSE)</f>
      </c>
      <c r="U1878" s="1" t="s">
        <v>4891</v>
      </c>
      <c r="V1878" s="1">
        <f>IF(VLOOKUP(G1878,Sku_Consolidated!A2:S957,19,FALSE)="SHOWCASE", VLOOKUP(E1878,Store_Showcase!B2:L144,11, FALSE), IF(VLOOKUP(G1878,Sku_Consolidated!A2:S957,19,FALSE)="VAM",VLOOKUP(E1878,Store_VAM!B2:L273,11, FALSE),VLOOKUP(E1878,Store_SRP!B2:L110,11, FALSE)))</f>
      </c>
      <c r="W1878" s="1">
        <f>VLOOKUP(G1878,Sku_Consolidated!A2:W957,11,FALSE)</f>
      </c>
      <c r="X1878" s="1">
        <f>VLOOKUP(G1878,Sku_Consolidated!A2:H957,8,FALSE)</f>
      </c>
      <c r="Y1878" s="1">
        <f>VLOOKUP(G1878,Sku_Consolidated!A2:I957,9,FALSE)</f>
      </c>
      <c r="Z1878" s="1" t="s">
        <v>41</v>
      </c>
      <c r="AA1878" s="1">
        <f>VLOOKUP(G1878,Sku_Consolidated!A2:E957,5,FALSE)</f>
      </c>
      <c r="AB1878" s="1">
        <f>IF(VLOOKUP(G1878,Sku_Consolidated!A2:S957,19,FALSE)="SHOWCASE", VLOOKUP(E1878,Store_Showcase!B2:N144,13, FALSE), IF(VLOOKUP(G1878,Sku_Consolidated!A2:S957,19,FALSE)="VAM",VLOOKUP(E1878,Store_VAM!B2:N273,13, FALSE),VLOOKUP(E1878,Store_SRP!B2:N110,13, FALSE)))</f>
      </c>
      <c r="AC1878" s="1">
        <f>IF(IFERROR(AB1878,TRUE)=TRUE, "-","OK")</f>
      </c>
      <c r="AD1878" s="11" t="s">
        <v>37</v>
      </c>
      <c r="AE1878" s="11" t="s">
        <v>37</v>
      </c>
      <c r="AF1878" s="1">
        <f>IF(IFERROR(VLOOKUP(E1878,Store_Showcase!B2:H144,{5}, FALSE), TRUE)=TRUE, IF(IFERROR(VLOOKUP(E1878,Store_SRP!B2:H110,{5}, FALSE), TRUE)=TRUE,VLOOKUP(E1878,Store_VAM!B2:H273,{5}, FALSE),VLOOKUP(E1878,Store_SRP!B2:H110,{5}, FALSE)), VLOOKUP(E1878,Store_Showcase!B2:H144,{5}, FALSE))</f>
      </c>
      <c r="AG1878" s="1">
        <f>IF(IFERROR(VLOOKUP(E1878,Store_Showcase!B2:H144,{6}, FALSE), TRUE)=TRUE, IF(IFERROR(VLOOKUP(E1878,Store_SRP!B2:H110,{6}, FALSE), TRUE)=TRUE,VLOOKUP(E1878,Store_VAM!B2:H273,{6}, FALSE),VLOOKUP(E1878,Store_SRP!B2:H110,{6}, FALSE)), VLOOKUP(E1878,Store_Showcase!B2:H144,{6}, FALSE))</f>
      </c>
      <c r="AH1878" s="1">
        <f>VLOOKUP(G1878,Sku_Consolidated!A2:R957,18,FALSE)</f>
      </c>
      <c r="AI1878" s="1">
        <f>VLOOKUP(G1878,Sku_Consolidated!A2:S957,19,FALSE)</f>
      </c>
      <c r="AJ1878" s="1">
        <f>VLOOKUP(G1878,Sku_Consolidated!A2:T957,20,FALSE)</f>
      </c>
    </row>
    <row r="1879" spans="1:36" x14ac:dyDescent="0.25">
      <c r="A1879" s="1">
        <v>2024</v>
      </c>
      <c r="B1879" s="1" t="s">
        <v>31</v>
      </c>
      <c r="C1879" s="1" t="s">
        <v>32</v>
      </c>
      <c r="D1879" s="1" t="s">
        <v>33</v>
      </c>
      <c r="E1879" s="9" t="s">
        <v>2336</v>
      </c>
      <c r="F1879" s="1">
        <f>IF(VLOOKUP(G1879,Sku_Consolidated!A2:S957,{19},FALSE)="SHOWCASE", VLOOKUP(E1879,Store_Showcase!B2:C144,{2}, FALSE), IF(VLOOKUP(G1879,Sku_Consolidated!A2:S957,{19},FALSE)="VAM",VLOOKUP(E1879,Store_VAM!B2:C273,{2}, FALSE),VLOOKUP(E1879,Store_SRP!B2:C110,{2}, FALSE)))</f>
      </c>
      <c r="G1879" s="1">
        <v>61835</v>
      </c>
      <c r="H1879" s="1" t="s">
        <v>680</v>
      </c>
      <c r="I1879" s="10" t="s">
        <v>1692</v>
      </c>
      <c r="J1879" s="1">
        <f>VLOOKUP(G1879,Sku_Consolidated!A2:C957, 3, FALSE)</f>
      </c>
      <c r="K1879" s="10">
        <f>IF(J1879="PACK", I1879, 0)</f>
      </c>
      <c r="L1879" s="10">
        <f>IF(J1879="KG", I1879, I1879 * VLOOKUP(G1879,Sku_Consolidated!A2:U957,21,FALSE))</f>
      </c>
      <c r="M1879" s="10" t="s">
        <v>37</v>
      </c>
      <c r="N1879" s="11" t="s">
        <v>4942</v>
      </c>
      <c r="O1879" s="10" t="s">
        <v>4943</v>
      </c>
      <c r="P1879" s="10">
        <f>N1879 - O1879</f>
      </c>
      <c r="Q1879" s="1">
        <f>VLOOKUP(G1879,Sku_Consolidated!A2:G957,7, FALSE)</f>
      </c>
      <c r="R1879" s="1">
        <f>IF(IFERROR(VLOOKUP(E1879,Store_Showcase!B2:H144,7, FALSE), TRUE)=TRUE, IF(IFERROR(VLOOKUP(E1879,Store_SRP!B2:H110,7, FALSE), TRUE)=TRUE,VLOOKUP(E1879,Store_VAM!B2:H273,7, FALSE),VLOOKUP(E1879,Store_SRP!B2:H110,7, FALSE)), VLOOKUP(E1879,Store_Showcase!B2:H144,7, FALSE))</f>
      </c>
      <c r="S1879" s="1">
        <f>IF(IFERROR(VLOOKUP(E1879,Store_Showcase!B2:I144,8, FALSE), TRUE)=TRUE, IF(IFERROR(VLOOKUP(E1879,Store_SRP!B2:I110,8, FALSE), TRUE)=TRUE,VLOOKUP(E1879,Store_VAM!B2:I273,8, FALSE),VLOOKUP(E1879,Store_SRP!B2:I110,8, FALSE)), VLOOKUP(E1879,Store_Showcase!B2:I144,8, FALSE))</f>
      </c>
      <c r="T1879" s="1">
        <f>VLOOKUP(G1879,Sku_Consolidated!A2:R957,18,FALSE)</f>
      </c>
      <c r="U1879" s="1" t="s">
        <v>4891</v>
      </c>
      <c r="V1879" s="1">
        <f>IF(VLOOKUP(G1879,Sku_Consolidated!A2:S957,19,FALSE)="SHOWCASE", VLOOKUP(E1879,Store_Showcase!B2:L144,11, FALSE), IF(VLOOKUP(G1879,Sku_Consolidated!A2:S957,19,FALSE)="VAM",VLOOKUP(E1879,Store_VAM!B2:L273,11, FALSE),VLOOKUP(E1879,Store_SRP!B2:L110,11, FALSE)))</f>
      </c>
      <c r="W1879" s="1">
        <f>VLOOKUP(G1879,Sku_Consolidated!A2:W957,11,FALSE)</f>
      </c>
      <c r="X1879" s="1">
        <f>VLOOKUP(G1879,Sku_Consolidated!A2:H957,8,FALSE)</f>
      </c>
      <c r="Y1879" s="1">
        <f>VLOOKUP(G1879,Sku_Consolidated!A2:I957,9,FALSE)</f>
      </c>
      <c r="Z1879" s="1" t="s">
        <v>41</v>
      </c>
      <c r="AA1879" s="1">
        <f>VLOOKUP(G1879,Sku_Consolidated!A2:E957,5,FALSE)</f>
      </c>
      <c r="AB1879" s="1">
        <f>IF(VLOOKUP(G1879,Sku_Consolidated!A2:S957,19,FALSE)="SHOWCASE", VLOOKUP(E1879,Store_Showcase!B2:N144,13, FALSE), IF(VLOOKUP(G1879,Sku_Consolidated!A2:S957,19,FALSE)="VAM",VLOOKUP(E1879,Store_VAM!B2:N273,13, FALSE),VLOOKUP(E1879,Store_SRP!B2:N110,13, FALSE)))</f>
      </c>
      <c r="AC1879" s="1">
        <f>IF(IFERROR(AB1879,TRUE)=TRUE, "-","OK")</f>
      </c>
      <c r="AD1879" s="11" t="s">
        <v>37</v>
      </c>
      <c r="AE1879" s="11" t="s">
        <v>37</v>
      </c>
      <c r="AF1879" s="1">
        <f>IF(IFERROR(VLOOKUP(E1879,Store_Showcase!B2:H144,{5}, FALSE), TRUE)=TRUE, IF(IFERROR(VLOOKUP(E1879,Store_SRP!B2:H110,{5}, FALSE), TRUE)=TRUE,VLOOKUP(E1879,Store_VAM!B2:H273,{5}, FALSE),VLOOKUP(E1879,Store_SRP!B2:H110,{5}, FALSE)), VLOOKUP(E1879,Store_Showcase!B2:H144,{5}, FALSE))</f>
      </c>
      <c r="AG1879" s="1">
        <f>IF(IFERROR(VLOOKUP(E1879,Store_Showcase!B2:H144,{6}, FALSE), TRUE)=TRUE, IF(IFERROR(VLOOKUP(E1879,Store_SRP!B2:H110,{6}, FALSE), TRUE)=TRUE,VLOOKUP(E1879,Store_VAM!B2:H273,{6}, FALSE),VLOOKUP(E1879,Store_SRP!B2:H110,{6}, FALSE)), VLOOKUP(E1879,Store_Showcase!B2:H144,{6}, FALSE))</f>
      </c>
      <c r="AH1879" s="1">
        <f>VLOOKUP(G1879,Sku_Consolidated!A2:R957,18,FALSE)</f>
      </c>
      <c r="AI1879" s="1">
        <f>VLOOKUP(G1879,Sku_Consolidated!A2:S957,19,FALSE)</f>
      </c>
      <c r="AJ1879" s="1">
        <f>VLOOKUP(G1879,Sku_Consolidated!A2:T957,20,FALSE)</f>
      </c>
    </row>
    <row r="1880" spans="1:36" x14ac:dyDescent="0.25">
      <c r="A1880" s="1">
        <v>2024</v>
      </c>
      <c r="B1880" s="1" t="s">
        <v>31</v>
      </c>
      <c r="C1880" s="1" t="s">
        <v>32</v>
      </c>
      <c r="D1880" s="1" t="s">
        <v>33</v>
      </c>
      <c r="E1880" s="9" t="s">
        <v>2336</v>
      </c>
      <c r="F1880" s="1">
        <f>IF(VLOOKUP(G1880,Sku_Consolidated!A2:S957,{19},FALSE)="SHOWCASE", VLOOKUP(E1880,Store_Showcase!B2:C144,{2}, FALSE), IF(VLOOKUP(G1880,Sku_Consolidated!A2:S957,{19},FALSE)="VAM",VLOOKUP(E1880,Store_VAM!B2:C273,{2}, FALSE),VLOOKUP(E1880,Store_SRP!B2:C110,{2}, FALSE)))</f>
      </c>
      <c r="G1880" s="1">
        <v>61840</v>
      </c>
      <c r="H1880" s="1" t="s">
        <v>171</v>
      </c>
      <c r="I1880" s="10" t="s">
        <v>4944</v>
      </c>
      <c r="J1880" s="1">
        <f>VLOOKUP(G1880,Sku_Consolidated!A2:C957, 3, FALSE)</f>
      </c>
      <c r="K1880" s="10">
        <f>IF(J1880="PACK", I1880, 0)</f>
      </c>
      <c r="L1880" s="10">
        <f>IF(J1880="KG", I1880, I1880 * VLOOKUP(G1880,Sku_Consolidated!A2:U957,21,FALSE))</f>
      </c>
      <c r="M1880" s="10" t="s">
        <v>37</v>
      </c>
      <c r="N1880" s="11" t="s">
        <v>4945</v>
      </c>
      <c r="O1880" s="10" t="s">
        <v>4946</v>
      </c>
      <c r="P1880" s="10">
        <f>N1880 - O1880</f>
      </c>
      <c r="Q1880" s="1">
        <f>VLOOKUP(G1880,Sku_Consolidated!A2:G957,7, FALSE)</f>
      </c>
      <c r="R1880" s="1">
        <f>IF(IFERROR(VLOOKUP(E1880,Store_Showcase!B2:H144,7, FALSE), TRUE)=TRUE, IF(IFERROR(VLOOKUP(E1880,Store_SRP!B2:H110,7, FALSE), TRUE)=TRUE,VLOOKUP(E1880,Store_VAM!B2:H273,7, FALSE),VLOOKUP(E1880,Store_SRP!B2:H110,7, FALSE)), VLOOKUP(E1880,Store_Showcase!B2:H144,7, FALSE))</f>
      </c>
      <c r="S1880" s="1">
        <f>IF(IFERROR(VLOOKUP(E1880,Store_Showcase!B2:I144,8, FALSE), TRUE)=TRUE, IF(IFERROR(VLOOKUP(E1880,Store_SRP!B2:I110,8, FALSE), TRUE)=TRUE,VLOOKUP(E1880,Store_VAM!B2:I273,8, FALSE),VLOOKUP(E1880,Store_SRP!B2:I110,8, FALSE)), VLOOKUP(E1880,Store_Showcase!B2:I144,8, FALSE))</f>
      </c>
      <c r="T1880" s="1">
        <f>VLOOKUP(G1880,Sku_Consolidated!A2:R957,18,FALSE)</f>
      </c>
      <c r="U1880" s="1" t="s">
        <v>4891</v>
      </c>
      <c r="V1880" s="1">
        <f>IF(VLOOKUP(G1880,Sku_Consolidated!A2:S957,19,FALSE)="SHOWCASE", VLOOKUP(E1880,Store_Showcase!B2:L144,11, FALSE), IF(VLOOKUP(G1880,Sku_Consolidated!A2:S957,19,FALSE)="VAM",VLOOKUP(E1880,Store_VAM!B2:L273,11, FALSE),VLOOKUP(E1880,Store_SRP!B2:L110,11, FALSE)))</f>
      </c>
      <c r="W1880" s="1">
        <f>VLOOKUP(G1880,Sku_Consolidated!A2:W957,11,FALSE)</f>
      </c>
      <c r="X1880" s="1">
        <f>VLOOKUP(G1880,Sku_Consolidated!A2:H957,8,FALSE)</f>
      </c>
      <c r="Y1880" s="1">
        <f>VLOOKUP(G1880,Sku_Consolidated!A2:I957,9,FALSE)</f>
      </c>
      <c r="Z1880" s="1" t="s">
        <v>41</v>
      </c>
      <c r="AA1880" s="1">
        <f>VLOOKUP(G1880,Sku_Consolidated!A2:E957,5,FALSE)</f>
      </c>
      <c r="AB1880" s="1">
        <f>IF(VLOOKUP(G1880,Sku_Consolidated!A2:S957,19,FALSE)="SHOWCASE", VLOOKUP(E1880,Store_Showcase!B2:N144,13, FALSE), IF(VLOOKUP(G1880,Sku_Consolidated!A2:S957,19,FALSE)="VAM",VLOOKUP(E1880,Store_VAM!B2:N273,13, FALSE),VLOOKUP(E1880,Store_SRP!B2:N110,13, FALSE)))</f>
      </c>
      <c r="AC1880" s="1">
        <f>IF(IFERROR(AB1880,TRUE)=TRUE, "-","OK")</f>
      </c>
      <c r="AD1880" s="11" t="s">
        <v>37</v>
      </c>
      <c r="AE1880" s="11" t="s">
        <v>37</v>
      </c>
      <c r="AF1880" s="1">
        <f>IF(IFERROR(VLOOKUP(E1880,Store_Showcase!B2:H144,{5}, FALSE), TRUE)=TRUE, IF(IFERROR(VLOOKUP(E1880,Store_SRP!B2:H110,{5}, FALSE), TRUE)=TRUE,VLOOKUP(E1880,Store_VAM!B2:H273,{5}, FALSE),VLOOKUP(E1880,Store_SRP!B2:H110,{5}, FALSE)), VLOOKUP(E1880,Store_Showcase!B2:H144,{5}, FALSE))</f>
      </c>
      <c r="AG1880" s="1">
        <f>IF(IFERROR(VLOOKUP(E1880,Store_Showcase!B2:H144,{6}, FALSE), TRUE)=TRUE, IF(IFERROR(VLOOKUP(E1880,Store_SRP!B2:H110,{6}, FALSE), TRUE)=TRUE,VLOOKUP(E1880,Store_VAM!B2:H273,{6}, FALSE),VLOOKUP(E1880,Store_SRP!B2:H110,{6}, FALSE)), VLOOKUP(E1880,Store_Showcase!B2:H144,{6}, FALSE))</f>
      </c>
      <c r="AH1880" s="1">
        <f>VLOOKUP(G1880,Sku_Consolidated!A2:R957,18,FALSE)</f>
      </c>
      <c r="AI1880" s="1">
        <f>VLOOKUP(G1880,Sku_Consolidated!A2:S957,19,FALSE)</f>
      </c>
      <c r="AJ1880" s="1">
        <f>VLOOKUP(G1880,Sku_Consolidated!A2:T957,20,FALSE)</f>
      </c>
    </row>
    <row r="1881" spans="1:36" x14ac:dyDescent="0.25">
      <c r="A1881" s="1">
        <v>2024</v>
      </c>
      <c r="B1881" s="1" t="s">
        <v>31</v>
      </c>
      <c r="C1881" s="1" t="s">
        <v>32</v>
      </c>
      <c r="D1881" s="1" t="s">
        <v>33</v>
      </c>
      <c r="E1881" s="9" t="s">
        <v>2336</v>
      </c>
      <c r="F1881" s="1">
        <f>IF(VLOOKUP(G1881,Sku_Consolidated!A2:S957,{19},FALSE)="SHOWCASE", VLOOKUP(E1881,Store_Showcase!B2:C144,{2}, FALSE), IF(VLOOKUP(G1881,Sku_Consolidated!A2:S957,{19},FALSE)="VAM",VLOOKUP(E1881,Store_VAM!B2:C273,{2}, FALSE),VLOOKUP(E1881,Store_SRP!B2:C110,{2}, FALSE)))</f>
      </c>
      <c r="G1881" s="1">
        <v>61841</v>
      </c>
      <c r="H1881" s="1" t="s">
        <v>122</v>
      </c>
      <c r="I1881" s="10" t="s">
        <v>571</v>
      </c>
      <c r="J1881" s="1">
        <f>VLOOKUP(G1881,Sku_Consolidated!A2:C957, 3, FALSE)</f>
      </c>
      <c r="K1881" s="10">
        <f>IF(J1881="PACK", I1881, 0)</f>
      </c>
      <c r="L1881" s="10">
        <f>IF(J1881="KG", I1881, I1881 * VLOOKUP(G1881,Sku_Consolidated!A2:U957,21,FALSE))</f>
      </c>
      <c r="M1881" s="10" t="s">
        <v>37</v>
      </c>
      <c r="N1881" s="11" t="s">
        <v>4947</v>
      </c>
      <c r="O1881" s="10" t="s">
        <v>4948</v>
      </c>
      <c r="P1881" s="10">
        <f>N1881 - O1881</f>
      </c>
      <c r="Q1881" s="1">
        <f>VLOOKUP(G1881,Sku_Consolidated!A2:G957,7, FALSE)</f>
      </c>
      <c r="R1881" s="1">
        <f>IF(IFERROR(VLOOKUP(E1881,Store_Showcase!B2:H144,7, FALSE), TRUE)=TRUE, IF(IFERROR(VLOOKUP(E1881,Store_SRP!B2:H110,7, FALSE), TRUE)=TRUE,VLOOKUP(E1881,Store_VAM!B2:H273,7, FALSE),VLOOKUP(E1881,Store_SRP!B2:H110,7, FALSE)), VLOOKUP(E1881,Store_Showcase!B2:H144,7, FALSE))</f>
      </c>
      <c r="S1881" s="1">
        <f>IF(IFERROR(VLOOKUP(E1881,Store_Showcase!B2:I144,8, FALSE), TRUE)=TRUE, IF(IFERROR(VLOOKUP(E1881,Store_SRP!B2:I110,8, FALSE), TRUE)=TRUE,VLOOKUP(E1881,Store_VAM!B2:I273,8, FALSE),VLOOKUP(E1881,Store_SRP!B2:I110,8, FALSE)), VLOOKUP(E1881,Store_Showcase!B2:I144,8, FALSE))</f>
      </c>
      <c r="T1881" s="1">
        <f>VLOOKUP(G1881,Sku_Consolidated!A2:R957,18,FALSE)</f>
      </c>
      <c r="U1881" s="1" t="s">
        <v>4891</v>
      </c>
      <c r="V1881" s="1">
        <f>IF(VLOOKUP(G1881,Sku_Consolidated!A2:S957,19,FALSE)="SHOWCASE", VLOOKUP(E1881,Store_Showcase!B2:L144,11, FALSE), IF(VLOOKUP(G1881,Sku_Consolidated!A2:S957,19,FALSE)="VAM",VLOOKUP(E1881,Store_VAM!B2:L273,11, FALSE),VLOOKUP(E1881,Store_SRP!B2:L110,11, FALSE)))</f>
      </c>
      <c r="W1881" s="1">
        <f>VLOOKUP(G1881,Sku_Consolidated!A2:W957,11,FALSE)</f>
      </c>
      <c r="X1881" s="1">
        <f>VLOOKUP(G1881,Sku_Consolidated!A2:H957,8,FALSE)</f>
      </c>
      <c r="Y1881" s="1">
        <f>VLOOKUP(G1881,Sku_Consolidated!A2:I957,9,FALSE)</f>
      </c>
      <c r="Z1881" s="1" t="s">
        <v>41</v>
      </c>
      <c r="AA1881" s="1">
        <f>VLOOKUP(G1881,Sku_Consolidated!A2:E957,5,FALSE)</f>
      </c>
      <c r="AB1881" s="1">
        <f>IF(VLOOKUP(G1881,Sku_Consolidated!A2:S957,19,FALSE)="SHOWCASE", VLOOKUP(E1881,Store_Showcase!B2:N144,13, FALSE), IF(VLOOKUP(G1881,Sku_Consolidated!A2:S957,19,FALSE)="VAM",VLOOKUP(E1881,Store_VAM!B2:N273,13, FALSE),VLOOKUP(E1881,Store_SRP!B2:N110,13, FALSE)))</f>
      </c>
      <c r="AC1881" s="1">
        <f>IF(IFERROR(AB1881,TRUE)=TRUE, "-","OK")</f>
      </c>
      <c r="AD1881" s="11" t="s">
        <v>37</v>
      </c>
      <c r="AE1881" s="11" t="s">
        <v>37</v>
      </c>
      <c r="AF1881" s="1">
        <f>IF(IFERROR(VLOOKUP(E1881,Store_Showcase!B2:H144,{5}, FALSE), TRUE)=TRUE, IF(IFERROR(VLOOKUP(E1881,Store_SRP!B2:H110,{5}, FALSE), TRUE)=TRUE,VLOOKUP(E1881,Store_VAM!B2:H273,{5}, FALSE),VLOOKUP(E1881,Store_SRP!B2:H110,{5}, FALSE)), VLOOKUP(E1881,Store_Showcase!B2:H144,{5}, FALSE))</f>
      </c>
      <c r="AG1881" s="1">
        <f>IF(IFERROR(VLOOKUP(E1881,Store_Showcase!B2:H144,{6}, FALSE), TRUE)=TRUE, IF(IFERROR(VLOOKUP(E1881,Store_SRP!B2:H110,{6}, FALSE), TRUE)=TRUE,VLOOKUP(E1881,Store_VAM!B2:H273,{6}, FALSE),VLOOKUP(E1881,Store_SRP!B2:H110,{6}, FALSE)), VLOOKUP(E1881,Store_Showcase!B2:H144,{6}, FALSE))</f>
      </c>
      <c r="AH1881" s="1">
        <f>VLOOKUP(G1881,Sku_Consolidated!A2:R957,18,FALSE)</f>
      </c>
      <c r="AI1881" s="1">
        <f>VLOOKUP(G1881,Sku_Consolidated!A2:S957,19,FALSE)</f>
      </c>
      <c r="AJ1881" s="1">
        <f>VLOOKUP(G1881,Sku_Consolidated!A2:T957,20,FALSE)</f>
      </c>
    </row>
    <row r="1882" spans="1:36" x14ac:dyDescent="0.25">
      <c r="A1882" s="1">
        <v>2024</v>
      </c>
      <c r="B1882" s="1" t="s">
        <v>31</v>
      </c>
      <c r="C1882" s="1" t="s">
        <v>32</v>
      </c>
      <c r="D1882" s="1" t="s">
        <v>33</v>
      </c>
      <c r="E1882" s="9" t="s">
        <v>2336</v>
      </c>
      <c r="F1882" s="1">
        <f>IF(VLOOKUP(G1882,Sku_Consolidated!A2:S957,{19},FALSE)="SHOWCASE", VLOOKUP(E1882,Store_Showcase!B2:C144,{2}, FALSE), IF(VLOOKUP(G1882,Sku_Consolidated!A2:S957,{19},FALSE)="VAM",VLOOKUP(E1882,Store_VAM!B2:C273,{2}, FALSE),VLOOKUP(E1882,Store_SRP!B2:C110,{2}, FALSE)))</f>
      </c>
      <c r="G1882" s="1">
        <v>61842</v>
      </c>
      <c r="H1882" s="1" t="s">
        <v>126</v>
      </c>
      <c r="I1882" s="10" t="s">
        <v>127</v>
      </c>
      <c r="J1882" s="1">
        <f>VLOOKUP(G1882,Sku_Consolidated!A2:C957, 3, FALSE)</f>
      </c>
      <c r="K1882" s="10">
        <f>IF(J1882="PACK", I1882, 0)</f>
      </c>
      <c r="L1882" s="10">
        <f>IF(J1882="KG", I1882, I1882 * VLOOKUP(G1882,Sku_Consolidated!A2:U957,21,FALSE))</f>
      </c>
      <c r="M1882" s="10" t="s">
        <v>37</v>
      </c>
      <c r="N1882" s="11" t="s">
        <v>4949</v>
      </c>
      <c r="O1882" s="10" t="s">
        <v>4950</v>
      </c>
      <c r="P1882" s="10">
        <f>N1882 - O1882</f>
      </c>
      <c r="Q1882" s="1">
        <f>VLOOKUP(G1882,Sku_Consolidated!A2:G957,7, FALSE)</f>
      </c>
      <c r="R1882" s="1">
        <f>IF(IFERROR(VLOOKUP(E1882,Store_Showcase!B2:H144,7, FALSE), TRUE)=TRUE, IF(IFERROR(VLOOKUP(E1882,Store_SRP!B2:H110,7, FALSE), TRUE)=TRUE,VLOOKUP(E1882,Store_VAM!B2:H273,7, FALSE),VLOOKUP(E1882,Store_SRP!B2:H110,7, FALSE)), VLOOKUP(E1882,Store_Showcase!B2:H144,7, FALSE))</f>
      </c>
      <c r="S1882" s="1">
        <f>IF(IFERROR(VLOOKUP(E1882,Store_Showcase!B2:I144,8, FALSE), TRUE)=TRUE, IF(IFERROR(VLOOKUP(E1882,Store_SRP!B2:I110,8, FALSE), TRUE)=TRUE,VLOOKUP(E1882,Store_VAM!B2:I273,8, FALSE),VLOOKUP(E1882,Store_SRP!B2:I110,8, FALSE)), VLOOKUP(E1882,Store_Showcase!B2:I144,8, FALSE))</f>
      </c>
      <c r="T1882" s="1">
        <f>VLOOKUP(G1882,Sku_Consolidated!A2:R957,18,FALSE)</f>
      </c>
      <c r="U1882" s="1" t="s">
        <v>4891</v>
      </c>
      <c r="V1882" s="1">
        <f>IF(VLOOKUP(G1882,Sku_Consolidated!A2:S957,19,FALSE)="SHOWCASE", VLOOKUP(E1882,Store_Showcase!B2:L144,11, FALSE), IF(VLOOKUP(G1882,Sku_Consolidated!A2:S957,19,FALSE)="VAM",VLOOKUP(E1882,Store_VAM!B2:L273,11, FALSE),VLOOKUP(E1882,Store_SRP!B2:L110,11, FALSE)))</f>
      </c>
      <c r="W1882" s="1">
        <f>VLOOKUP(G1882,Sku_Consolidated!A2:W957,11,FALSE)</f>
      </c>
      <c r="X1882" s="1">
        <f>VLOOKUP(G1882,Sku_Consolidated!A2:H957,8,FALSE)</f>
      </c>
      <c r="Y1882" s="1">
        <f>VLOOKUP(G1882,Sku_Consolidated!A2:I957,9,FALSE)</f>
      </c>
      <c r="Z1882" s="1" t="s">
        <v>41</v>
      </c>
      <c r="AA1882" s="1">
        <f>VLOOKUP(G1882,Sku_Consolidated!A2:E957,5,FALSE)</f>
      </c>
      <c r="AB1882" s="1">
        <f>IF(VLOOKUP(G1882,Sku_Consolidated!A2:S957,19,FALSE)="SHOWCASE", VLOOKUP(E1882,Store_Showcase!B2:N144,13, FALSE), IF(VLOOKUP(G1882,Sku_Consolidated!A2:S957,19,FALSE)="VAM",VLOOKUP(E1882,Store_VAM!B2:N273,13, FALSE),VLOOKUP(E1882,Store_SRP!B2:N110,13, FALSE)))</f>
      </c>
      <c r="AC1882" s="1">
        <f>IF(IFERROR(AB1882,TRUE)=TRUE, "-","OK")</f>
      </c>
      <c r="AD1882" s="11" t="s">
        <v>37</v>
      </c>
      <c r="AE1882" s="11" t="s">
        <v>37</v>
      </c>
      <c r="AF1882" s="1">
        <f>IF(IFERROR(VLOOKUP(E1882,Store_Showcase!B2:H144,{5}, FALSE), TRUE)=TRUE, IF(IFERROR(VLOOKUP(E1882,Store_SRP!B2:H110,{5}, FALSE), TRUE)=TRUE,VLOOKUP(E1882,Store_VAM!B2:H273,{5}, FALSE),VLOOKUP(E1882,Store_SRP!B2:H110,{5}, FALSE)), VLOOKUP(E1882,Store_Showcase!B2:H144,{5}, FALSE))</f>
      </c>
      <c r="AG1882" s="1">
        <f>IF(IFERROR(VLOOKUP(E1882,Store_Showcase!B2:H144,{6}, FALSE), TRUE)=TRUE, IF(IFERROR(VLOOKUP(E1882,Store_SRP!B2:H110,{6}, FALSE), TRUE)=TRUE,VLOOKUP(E1882,Store_VAM!B2:H273,{6}, FALSE),VLOOKUP(E1882,Store_SRP!B2:H110,{6}, FALSE)), VLOOKUP(E1882,Store_Showcase!B2:H144,{6}, FALSE))</f>
      </c>
      <c r="AH1882" s="1">
        <f>VLOOKUP(G1882,Sku_Consolidated!A2:R957,18,FALSE)</f>
      </c>
      <c r="AI1882" s="1">
        <f>VLOOKUP(G1882,Sku_Consolidated!A2:S957,19,FALSE)</f>
      </c>
      <c r="AJ1882" s="1">
        <f>VLOOKUP(G1882,Sku_Consolidated!A2:T957,20,FALSE)</f>
      </c>
    </row>
    <row r="1883" spans="1:36" x14ac:dyDescent="0.25">
      <c r="A1883" s="1">
        <v>2024</v>
      </c>
      <c r="B1883" s="1" t="s">
        <v>31</v>
      </c>
      <c r="C1883" s="1" t="s">
        <v>32</v>
      </c>
      <c r="D1883" s="1" t="s">
        <v>33</v>
      </c>
      <c r="E1883" s="9" t="s">
        <v>2336</v>
      </c>
      <c r="F1883" s="1">
        <f>IF(VLOOKUP(G1883,Sku_Consolidated!A2:S957,{19},FALSE)="SHOWCASE", VLOOKUP(E1883,Store_Showcase!B2:C144,{2}, FALSE), IF(VLOOKUP(G1883,Sku_Consolidated!A2:S957,{19},FALSE)="VAM",VLOOKUP(E1883,Store_VAM!B2:C273,{2}, FALSE),VLOOKUP(E1883,Store_SRP!B2:C110,{2}, FALSE)))</f>
      </c>
      <c r="G1883" s="1">
        <v>61844</v>
      </c>
      <c r="H1883" s="1" t="s">
        <v>178</v>
      </c>
      <c r="I1883" s="10" t="s">
        <v>2042</v>
      </c>
      <c r="J1883" s="1">
        <f>VLOOKUP(G1883,Sku_Consolidated!A2:C957, 3, FALSE)</f>
      </c>
      <c r="K1883" s="10">
        <f>IF(J1883="PACK", I1883, 0)</f>
      </c>
      <c r="L1883" s="10">
        <f>IF(J1883="KG", I1883, I1883 * VLOOKUP(G1883,Sku_Consolidated!A2:U957,21,FALSE))</f>
      </c>
      <c r="M1883" s="10" t="s">
        <v>37</v>
      </c>
      <c r="N1883" s="11" t="s">
        <v>4951</v>
      </c>
      <c r="O1883" s="10" t="s">
        <v>4952</v>
      </c>
      <c r="P1883" s="10">
        <f>N1883 - O1883</f>
      </c>
      <c r="Q1883" s="1">
        <f>VLOOKUP(G1883,Sku_Consolidated!A2:G957,7, FALSE)</f>
      </c>
      <c r="R1883" s="1">
        <f>IF(IFERROR(VLOOKUP(E1883,Store_Showcase!B2:H144,7, FALSE), TRUE)=TRUE, IF(IFERROR(VLOOKUP(E1883,Store_SRP!B2:H110,7, FALSE), TRUE)=TRUE,VLOOKUP(E1883,Store_VAM!B2:H273,7, FALSE),VLOOKUP(E1883,Store_SRP!B2:H110,7, FALSE)), VLOOKUP(E1883,Store_Showcase!B2:H144,7, FALSE))</f>
      </c>
      <c r="S1883" s="1">
        <f>IF(IFERROR(VLOOKUP(E1883,Store_Showcase!B2:I144,8, FALSE), TRUE)=TRUE, IF(IFERROR(VLOOKUP(E1883,Store_SRP!B2:I110,8, FALSE), TRUE)=TRUE,VLOOKUP(E1883,Store_VAM!B2:I273,8, FALSE),VLOOKUP(E1883,Store_SRP!B2:I110,8, FALSE)), VLOOKUP(E1883,Store_Showcase!B2:I144,8, FALSE))</f>
      </c>
      <c r="T1883" s="1">
        <f>VLOOKUP(G1883,Sku_Consolidated!A2:R957,18,FALSE)</f>
      </c>
      <c r="U1883" s="1" t="s">
        <v>4891</v>
      </c>
      <c r="V1883" s="1">
        <f>IF(VLOOKUP(G1883,Sku_Consolidated!A2:S957,19,FALSE)="SHOWCASE", VLOOKUP(E1883,Store_Showcase!B2:L144,11, FALSE), IF(VLOOKUP(G1883,Sku_Consolidated!A2:S957,19,FALSE)="VAM",VLOOKUP(E1883,Store_VAM!B2:L273,11, FALSE),VLOOKUP(E1883,Store_SRP!B2:L110,11, FALSE)))</f>
      </c>
      <c r="W1883" s="1">
        <f>VLOOKUP(G1883,Sku_Consolidated!A2:W957,11,FALSE)</f>
      </c>
      <c r="X1883" s="1">
        <f>VLOOKUP(G1883,Sku_Consolidated!A2:H957,8,FALSE)</f>
      </c>
      <c r="Y1883" s="1">
        <f>VLOOKUP(G1883,Sku_Consolidated!A2:I957,9,FALSE)</f>
      </c>
      <c r="Z1883" s="1" t="s">
        <v>41</v>
      </c>
      <c r="AA1883" s="1">
        <f>VLOOKUP(G1883,Sku_Consolidated!A2:E957,5,FALSE)</f>
      </c>
      <c r="AB1883" s="1">
        <f>IF(VLOOKUP(G1883,Sku_Consolidated!A2:S957,19,FALSE)="SHOWCASE", VLOOKUP(E1883,Store_Showcase!B2:N144,13, FALSE), IF(VLOOKUP(G1883,Sku_Consolidated!A2:S957,19,FALSE)="VAM",VLOOKUP(E1883,Store_VAM!B2:N273,13, FALSE),VLOOKUP(E1883,Store_SRP!B2:N110,13, FALSE)))</f>
      </c>
      <c r="AC1883" s="1">
        <f>IF(IFERROR(AB1883,TRUE)=TRUE, "-","OK")</f>
      </c>
      <c r="AD1883" s="11" t="s">
        <v>37</v>
      </c>
      <c r="AE1883" s="11" t="s">
        <v>37</v>
      </c>
      <c r="AF1883" s="1">
        <f>IF(IFERROR(VLOOKUP(E1883,Store_Showcase!B2:H144,{5}, FALSE), TRUE)=TRUE, IF(IFERROR(VLOOKUP(E1883,Store_SRP!B2:H110,{5}, FALSE), TRUE)=TRUE,VLOOKUP(E1883,Store_VAM!B2:H273,{5}, FALSE),VLOOKUP(E1883,Store_SRP!B2:H110,{5}, FALSE)), VLOOKUP(E1883,Store_Showcase!B2:H144,{5}, FALSE))</f>
      </c>
      <c r="AG1883" s="1">
        <f>IF(IFERROR(VLOOKUP(E1883,Store_Showcase!B2:H144,{6}, FALSE), TRUE)=TRUE, IF(IFERROR(VLOOKUP(E1883,Store_SRP!B2:H110,{6}, FALSE), TRUE)=TRUE,VLOOKUP(E1883,Store_VAM!B2:H273,{6}, FALSE),VLOOKUP(E1883,Store_SRP!B2:H110,{6}, FALSE)), VLOOKUP(E1883,Store_Showcase!B2:H144,{6}, FALSE))</f>
      </c>
      <c r="AH1883" s="1">
        <f>VLOOKUP(G1883,Sku_Consolidated!A2:R957,18,FALSE)</f>
      </c>
      <c r="AI1883" s="1">
        <f>VLOOKUP(G1883,Sku_Consolidated!A2:S957,19,FALSE)</f>
      </c>
      <c r="AJ1883" s="1">
        <f>VLOOKUP(G1883,Sku_Consolidated!A2:T957,20,FALSE)</f>
      </c>
    </row>
    <row r="1884" spans="1:36" x14ac:dyDescent="0.25">
      <c r="A1884" s="1">
        <v>2024</v>
      </c>
      <c r="B1884" s="1" t="s">
        <v>31</v>
      </c>
      <c r="C1884" s="1" t="s">
        <v>32</v>
      </c>
      <c r="D1884" s="1" t="s">
        <v>33</v>
      </c>
      <c r="E1884" s="9" t="s">
        <v>2336</v>
      </c>
      <c r="F1884" s="1">
        <f>IF(VLOOKUP(G1884,Sku_Consolidated!A2:S957,{19},FALSE)="SHOWCASE", VLOOKUP(E1884,Store_Showcase!B2:C144,{2}, FALSE), IF(VLOOKUP(G1884,Sku_Consolidated!A2:S957,{19},FALSE)="VAM",VLOOKUP(E1884,Store_VAM!B2:C273,{2}, FALSE),VLOOKUP(E1884,Store_SRP!B2:C110,{2}, FALSE)))</f>
      </c>
      <c r="G1884" s="1">
        <v>61845</v>
      </c>
      <c r="H1884" s="1" t="s">
        <v>130</v>
      </c>
      <c r="I1884" s="10" t="s">
        <v>4829</v>
      </c>
      <c r="J1884" s="1">
        <f>VLOOKUP(G1884,Sku_Consolidated!A2:C957, 3, FALSE)</f>
      </c>
      <c r="K1884" s="10">
        <f>IF(J1884="PACK", I1884, 0)</f>
      </c>
      <c r="L1884" s="10">
        <f>IF(J1884="KG", I1884, I1884 * VLOOKUP(G1884,Sku_Consolidated!A2:U957,21,FALSE))</f>
      </c>
      <c r="M1884" s="10" t="s">
        <v>37</v>
      </c>
      <c r="N1884" s="11" t="s">
        <v>4953</v>
      </c>
      <c r="O1884" s="10" t="s">
        <v>4954</v>
      </c>
      <c r="P1884" s="10">
        <f>N1884 - O1884</f>
      </c>
      <c r="Q1884" s="1">
        <f>VLOOKUP(G1884,Sku_Consolidated!A2:G957,7, FALSE)</f>
      </c>
      <c r="R1884" s="1">
        <f>IF(IFERROR(VLOOKUP(E1884,Store_Showcase!B2:H144,7, FALSE), TRUE)=TRUE, IF(IFERROR(VLOOKUP(E1884,Store_SRP!B2:H110,7, FALSE), TRUE)=TRUE,VLOOKUP(E1884,Store_VAM!B2:H273,7, FALSE),VLOOKUP(E1884,Store_SRP!B2:H110,7, FALSE)), VLOOKUP(E1884,Store_Showcase!B2:H144,7, FALSE))</f>
      </c>
      <c r="S1884" s="1">
        <f>IF(IFERROR(VLOOKUP(E1884,Store_Showcase!B2:I144,8, FALSE), TRUE)=TRUE, IF(IFERROR(VLOOKUP(E1884,Store_SRP!B2:I110,8, FALSE), TRUE)=TRUE,VLOOKUP(E1884,Store_VAM!B2:I273,8, FALSE),VLOOKUP(E1884,Store_SRP!B2:I110,8, FALSE)), VLOOKUP(E1884,Store_Showcase!B2:I144,8, FALSE))</f>
      </c>
      <c r="T1884" s="1">
        <f>VLOOKUP(G1884,Sku_Consolidated!A2:R957,18,FALSE)</f>
      </c>
      <c r="U1884" s="1" t="s">
        <v>4891</v>
      </c>
      <c r="V1884" s="1">
        <f>IF(VLOOKUP(G1884,Sku_Consolidated!A2:S957,19,FALSE)="SHOWCASE", VLOOKUP(E1884,Store_Showcase!B2:L144,11, FALSE), IF(VLOOKUP(G1884,Sku_Consolidated!A2:S957,19,FALSE)="VAM",VLOOKUP(E1884,Store_VAM!B2:L273,11, FALSE),VLOOKUP(E1884,Store_SRP!B2:L110,11, FALSE)))</f>
      </c>
      <c r="W1884" s="1">
        <f>VLOOKUP(G1884,Sku_Consolidated!A2:W957,11,FALSE)</f>
      </c>
      <c r="X1884" s="1">
        <f>VLOOKUP(G1884,Sku_Consolidated!A2:H957,8,FALSE)</f>
      </c>
      <c r="Y1884" s="1">
        <f>VLOOKUP(G1884,Sku_Consolidated!A2:I957,9,FALSE)</f>
      </c>
      <c r="Z1884" s="1" t="s">
        <v>41</v>
      </c>
      <c r="AA1884" s="1">
        <f>VLOOKUP(G1884,Sku_Consolidated!A2:E957,5,FALSE)</f>
      </c>
      <c r="AB1884" s="1">
        <f>IF(VLOOKUP(G1884,Sku_Consolidated!A2:S957,19,FALSE)="SHOWCASE", VLOOKUP(E1884,Store_Showcase!B2:N144,13, FALSE), IF(VLOOKUP(G1884,Sku_Consolidated!A2:S957,19,FALSE)="VAM",VLOOKUP(E1884,Store_VAM!B2:N273,13, FALSE),VLOOKUP(E1884,Store_SRP!B2:N110,13, FALSE)))</f>
      </c>
      <c r="AC1884" s="1">
        <f>IF(IFERROR(AB1884,TRUE)=TRUE, "-","OK")</f>
      </c>
      <c r="AD1884" s="11" t="s">
        <v>37</v>
      </c>
      <c r="AE1884" s="11" t="s">
        <v>37</v>
      </c>
      <c r="AF1884" s="1">
        <f>IF(IFERROR(VLOOKUP(E1884,Store_Showcase!B2:H144,{5}, FALSE), TRUE)=TRUE, IF(IFERROR(VLOOKUP(E1884,Store_SRP!B2:H110,{5}, FALSE), TRUE)=TRUE,VLOOKUP(E1884,Store_VAM!B2:H273,{5}, FALSE),VLOOKUP(E1884,Store_SRP!B2:H110,{5}, FALSE)), VLOOKUP(E1884,Store_Showcase!B2:H144,{5}, FALSE))</f>
      </c>
      <c r="AG1884" s="1">
        <f>IF(IFERROR(VLOOKUP(E1884,Store_Showcase!B2:H144,{6}, FALSE), TRUE)=TRUE, IF(IFERROR(VLOOKUP(E1884,Store_SRP!B2:H110,{6}, FALSE), TRUE)=TRUE,VLOOKUP(E1884,Store_VAM!B2:H273,{6}, FALSE),VLOOKUP(E1884,Store_SRP!B2:H110,{6}, FALSE)), VLOOKUP(E1884,Store_Showcase!B2:H144,{6}, FALSE))</f>
      </c>
      <c r="AH1884" s="1">
        <f>VLOOKUP(G1884,Sku_Consolidated!A2:R957,18,FALSE)</f>
      </c>
      <c r="AI1884" s="1">
        <f>VLOOKUP(G1884,Sku_Consolidated!A2:S957,19,FALSE)</f>
      </c>
      <c r="AJ1884" s="1">
        <f>VLOOKUP(G1884,Sku_Consolidated!A2:T957,20,FALSE)</f>
      </c>
    </row>
    <row r="1885" spans="1:36" x14ac:dyDescent="0.25">
      <c r="A1885" s="1">
        <v>2024</v>
      </c>
      <c r="B1885" s="1" t="s">
        <v>31</v>
      </c>
      <c r="C1885" s="1" t="s">
        <v>32</v>
      </c>
      <c r="D1885" s="1" t="s">
        <v>33</v>
      </c>
      <c r="E1885" s="9" t="s">
        <v>2336</v>
      </c>
      <c r="F1885" s="1">
        <f>IF(VLOOKUP(G1885,Sku_Consolidated!A2:S957,{19},FALSE)="SHOWCASE", VLOOKUP(E1885,Store_Showcase!B2:C144,{2}, FALSE), IF(VLOOKUP(G1885,Sku_Consolidated!A2:S957,{19},FALSE)="VAM",VLOOKUP(E1885,Store_VAM!B2:C273,{2}, FALSE),VLOOKUP(E1885,Store_SRP!B2:C110,{2}, FALSE)))</f>
      </c>
      <c r="G1885" s="1">
        <v>61850</v>
      </c>
      <c r="H1885" s="1" t="s">
        <v>134</v>
      </c>
      <c r="I1885" s="10" t="s">
        <v>3051</v>
      </c>
      <c r="J1885" s="1">
        <f>VLOOKUP(G1885,Sku_Consolidated!A2:C957, 3, FALSE)</f>
      </c>
      <c r="K1885" s="10">
        <f>IF(J1885="PACK", I1885, 0)</f>
      </c>
      <c r="L1885" s="10">
        <f>IF(J1885="KG", I1885, I1885 * VLOOKUP(G1885,Sku_Consolidated!A2:U957,21,FALSE))</f>
      </c>
      <c r="M1885" s="10" t="s">
        <v>37</v>
      </c>
      <c r="N1885" s="11" t="s">
        <v>4955</v>
      </c>
      <c r="O1885" s="10" t="s">
        <v>4956</v>
      </c>
      <c r="P1885" s="10">
        <f>N1885 - O1885</f>
      </c>
      <c r="Q1885" s="1">
        <f>VLOOKUP(G1885,Sku_Consolidated!A2:G957,7, FALSE)</f>
      </c>
      <c r="R1885" s="1">
        <f>IF(IFERROR(VLOOKUP(E1885,Store_Showcase!B2:H144,7, FALSE), TRUE)=TRUE, IF(IFERROR(VLOOKUP(E1885,Store_SRP!B2:H110,7, FALSE), TRUE)=TRUE,VLOOKUP(E1885,Store_VAM!B2:H273,7, FALSE),VLOOKUP(E1885,Store_SRP!B2:H110,7, FALSE)), VLOOKUP(E1885,Store_Showcase!B2:H144,7, FALSE))</f>
      </c>
      <c r="S1885" s="1">
        <f>IF(IFERROR(VLOOKUP(E1885,Store_Showcase!B2:I144,8, FALSE), TRUE)=TRUE, IF(IFERROR(VLOOKUP(E1885,Store_SRP!B2:I110,8, FALSE), TRUE)=TRUE,VLOOKUP(E1885,Store_VAM!B2:I273,8, FALSE),VLOOKUP(E1885,Store_SRP!B2:I110,8, FALSE)), VLOOKUP(E1885,Store_Showcase!B2:I144,8, FALSE))</f>
      </c>
      <c r="T1885" s="1">
        <f>VLOOKUP(G1885,Sku_Consolidated!A2:R957,18,FALSE)</f>
      </c>
      <c r="U1885" s="1" t="s">
        <v>4891</v>
      </c>
      <c r="V1885" s="1">
        <f>IF(VLOOKUP(G1885,Sku_Consolidated!A2:S957,19,FALSE)="SHOWCASE", VLOOKUP(E1885,Store_Showcase!B2:L144,11, FALSE), IF(VLOOKUP(G1885,Sku_Consolidated!A2:S957,19,FALSE)="VAM",VLOOKUP(E1885,Store_VAM!B2:L273,11, FALSE),VLOOKUP(E1885,Store_SRP!B2:L110,11, FALSE)))</f>
      </c>
      <c r="W1885" s="1">
        <f>VLOOKUP(G1885,Sku_Consolidated!A2:W957,11,FALSE)</f>
      </c>
      <c r="X1885" s="1">
        <f>VLOOKUP(G1885,Sku_Consolidated!A2:H957,8,FALSE)</f>
      </c>
      <c r="Y1885" s="1">
        <f>VLOOKUP(G1885,Sku_Consolidated!A2:I957,9,FALSE)</f>
      </c>
      <c r="Z1885" s="1" t="s">
        <v>41</v>
      </c>
      <c r="AA1885" s="1">
        <f>VLOOKUP(G1885,Sku_Consolidated!A2:E957,5,FALSE)</f>
      </c>
      <c r="AB1885" s="1">
        <f>IF(VLOOKUP(G1885,Sku_Consolidated!A2:S957,19,FALSE)="SHOWCASE", VLOOKUP(E1885,Store_Showcase!B2:N144,13, FALSE), IF(VLOOKUP(G1885,Sku_Consolidated!A2:S957,19,FALSE)="VAM",VLOOKUP(E1885,Store_VAM!B2:N273,13, FALSE),VLOOKUP(E1885,Store_SRP!B2:N110,13, FALSE)))</f>
      </c>
      <c r="AC1885" s="1">
        <f>IF(IFERROR(AB1885,TRUE)=TRUE, "-","OK")</f>
      </c>
      <c r="AD1885" s="11" t="s">
        <v>37</v>
      </c>
      <c r="AE1885" s="11" t="s">
        <v>37</v>
      </c>
      <c r="AF1885" s="1">
        <f>IF(IFERROR(VLOOKUP(E1885,Store_Showcase!B2:H144,{5}, FALSE), TRUE)=TRUE, IF(IFERROR(VLOOKUP(E1885,Store_SRP!B2:H110,{5}, FALSE), TRUE)=TRUE,VLOOKUP(E1885,Store_VAM!B2:H273,{5}, FALSE),VLOOKUP(E1885,Store_SRP!B2:H110,{5}, FALSE)), VLOOKUP(E1885,Store_Showcase!B2:H144,{5}, FALSE))</f>
      </c>
      <c r="AG1885" s="1">
        <f>IF(IFERROR(VLOOKUP(E1885,Store_Showcase!B2:H144,{6}, FALSE), TRUE)=TRUE, IF(IFERROR(VLOOKUP(E1885,Store_SRP!B2:H110,{6}, FALSE), TRUE)=TRUE,VLOOKUP(E1885,Store_VAM!B2:H273,{6}, FALSE),VLOOKUP(E1885,Store_SRP!B2:H110,{6}, FALSE)), VLOOKUP(E1885,Store_Showcase!B2:H144,{6}, FALSE))</f>
      </c>
      <c r="AH1885" s="1">
        <f>VLOOKUP(G1885,Sku_Consolidated!A2:R957,18,FALSE)</f>
      </c>
      <c r="AI1885" s="1">
        <f>VLOOKUP(G1885,Sku_Consolidated!A2:S957,19,FALSE)</f>
      </c>
      <c r="AJ1885" s="1">
        <f>VLOOKUP(G1885,Sku_Consolidated!A2:T957,20,FALSE)</f>
      </c>
    </row>
    <row r="1886" spans="1:36" x14ac:dyDescent="0.25">
      <c r="A1886" s="1">
        <v>2024</v>
      </c>
      <c r="B1886" s="1" t="s">
        <v>31</v>
      </c>
      <c r="C1886" s="1" t="s">
        <v>32</v>
      </c>
      <c r="D1886" s="1" t="s">
        <v>33</v>
      </c>
      <c r="E1886" s="9" t="s">
        <v>2336</v>
      </c>
      <c r="F1886" s="1">
        <f>IF(VLOOKUP(G1886,Sku_Consolidated!A2:S957,{19},FALSE)="SHOWCASE", VLOOKUP(E1886,Store_Showcase!B2:C144,{2}, FALSE), IF(VLOOKUP(G1886,Sku_Consolidated!A2:S957,{19},FALSE)="VAM",VLOOKUP(E1886,Store_VAM!B2:C273,{2}, FALSE),VLOOKUP(E1886,Store_SRP!B2:C110,{2}, FALSE)))</f>
      </c>
      <c r="G1886" s="1">
        <v>61852</v>
      </c>
      <c r="H1886" s="1" t="s">
        <v>138</v>
      </c>
      <c r="I1886" s="10" t="s">
        <v>4957</v>
      </c>
      <c r="J1886" s="1">
        <f>VLOOKUP(G1886,Sku_Consolidated!A2:C957, 3, FALSE)</f>
      </c>
      <c r="K1886" s="10">
        <f>IF(J1886="PACK", I1886, 0)</f>
      </c>
      <c r="L1886" s="10">
        <f>IF(J1886="KG", I1886, I1886 * VLOOKUP(G1886,Sku_Consolidated!A2:U957,21,FALSE))</f>
      </c>
      <c r="M1886" s="10" t="s">
        <v>37</v>
      </c>
      <c r="N1886" s="11" t="s">
        <v>4958</v>
      </c>
      <c r="O1886" s="10" t="s">
        <v>4959</v>
      </c>
      <c r="P1886" s="10">
        <f>N1886 - O1886</f>
      </c>
      <c r="Q1886" s="1">
        <f>VLOOKUP(G1886,Sku_Consolidated!A2:G957,7, FALSE)</f>
      </c>
      <c r="R1886" s="1">
        <f>IF(IFERROR(VLOOKUP(E1886,Store_Showcase!B2:H144,7, FALSE), TRUE)=TRUE, IF(IFERROR(VLOOKUP(E1886,Store_SRP!B2:H110,7, FALSE), TRUE)=TRUE,VLOOKUP(E1886,Store_VAM!B2:H273,7, FALSE),VLOOKUP(E1886,Store_SRP!B2:H110,7, FALSE)), VLOOKUP(E1886,Store_Showcase!B2:H144,7, FALSE))</f>
      </c>
      <c r="S1886" s="1">
        <f>IF(IFERROR(VLOOKUP(E1886,Store_Showcase!B2:I144,8, FALSE), TRUE)=TRUE, IF(IFERROR(VLOOKUP(E1886,Store_SRP!B2:I110,8, FALSE), TRUE)=TRUE,VLOOKUP(E1886,Store_VAM!B2:I273,8, FALSE),VLOOKUP(E1886,Store_SRP!B2:I110,8, FALSE)), VLOOKUP(E1886,Store_Showcase!B2:I144,8, FALSE))</f>
      </c>
      <c r="T1886" s="1">
        <f>VLOOKUP(G1886,Sku_Consolidated!A2:R957,18,FALSE)</f>
      </c>
      <c r="U1886" s="1" t="s">
        <v>4891</v>
      </c>
      <c r="V1886" s="1">
        <f>IF(VLOOKUP(G1886,Sku_Consolidated!A2:S957,19,FALSE)="SHOWCASE", VLOOKUP(E1886,Store_Showcase!B2:L144,11, FALSE), IF(VLOOKUP(G1886,Sku_Consolidated!A2:S957,19,FALSE)="VAM",VLOOKUP(E1886,Store_VAM!B2:L273,11, FALSE),VLOOKUP(E1886,Store_SRP!B2:L110,11, FALSE)))</f>
      </c>
      <c r="W1886" s="1">
        <f>VLOOKUP(G1886,Sku_Consolidated!A2:W957,11,FALSE)</f>
      </c>
      <c r="X1886" s="1">
        <f>VLOOKUP(G1886,Sku_Consolidated!A2:H957,8,FALSE)</f>
      </c>
      <c r="Y1886" s="1">
        <f>VLOOKUP(G1886,Sku_Consolidated!A2:I957,9,FALSE)</f>
      </c>
      <c r="Z1886" s="1" t="s">
        <v>41</v>
      </c>
      <c r="AA1886" s="1">
        <f>VLOOKUP(G1886,Sku_Consolidated!A2:E957,5,FALSE)</f>
      </c>
      <c r="AB1886" s="1">
        <f>IF(VLOOKUP(G1886,Sku_Consolidated!A2:S957,19,FALSE)="SHOWCASE", VLOOKUP(E1886,Store_Showcase!B2:N144,13, FALSE), IF(VLOOKUP(G1886,Sku_Consolidated!A2:S957,19,FALSE)="VAM",VLOOKUP(E1886,Store_VAM!B2:N273,13, FALSE),VLOOKUP(E1886,Store_SRP!B2:N110,13, FALSE)))</f>
      </c>
      <c r="AC1886" s="1">
        <f>IF(IFERROR(AB1886,TRUE)=TRUE, "-","OK")</f>
      </c>
      <c r="AD1886" s="11" t="s">
        <v>37</v>
      </c>
      <c r="AE1886" s="11" t="s">
        <v>37</v>
      </c>
      <c r="AF1886" s="1">
        <f>IF(IFERROR(VLOOKUP(E1886,Store_Showcase!B2:H144,{5}, FALSE), TRUE)=TRUE, IF(IFERROR(VLOOKUP(E1886,Store_SRP!B2:H110,{5}, FALSE), TRUE)=TRUE,VLOOKUP(E1886,Store_VAM!B2:H273,{5}, FALSE),VLOOKUP(E1886,Store_SRP!B2:H110,{5}, FALSE)), VLOOKUP(E1886,Store_Showcase!B2:H144,{5}, FALSE))</f>
      </c>
      <c r="AG1886" s="1">
        <f>IF(IFERROR(VLOOKUP(E1886,Store_Showcase!B2:H144,{6}, FALSE), TRUE)=TRUE, IF(IFERROR(VLOOKUP(E1886,Store_SRP!B2:H110,{6}, FALSE), TRUE)=TRUE,VLOOKUP(E1886,Store_VAM!B2:H273,{6}, FALSE),VLOOKUP(E1886,Store_SRP!B2:H110,{6}, FALSE)), VLOOKUP(E1886,Store_Showcase!B2:H144,{6}, FALSE))</f>
      </c>
      <c r="AH1886" s="1">
        <f>VLOOKUP(G1886,Sku_Consolidated!A2:R957,18,FALSE)</f>
      </c>
      <c r="AI1886" s="1">
        <f>VLOOKUP(G1886,Sku_Consolidated!A2:S957,19,FALSE)</f>
      </c>
      <c r="AJ1886" s="1">
        <f>VLOOKUP(G1886,Sku_Consolidated!A2:T957,20,FALSE)</f>
      </c>
    </row>
    <row r="1887" spans="1:36" x14ac:dyDescent="0.25">
      <c r="A1887" s="1">
        <v>2024</v>
      </c>
      <c r="B1887" s="1" t="s">
        <v>31</v>
      </c>
      <c r="C1887" s="1" t="s">
        <v>32</v>
      </c>
      <c r="D1887" s="1" t="s">
        <v>33</v>
      </c>
      <c r="E1887" s="9" t="s">
        <v>2336</v>
      </c>
      <c r="F1887" s="1">
        <f>IF(VLOOKUP(G1887,Sku_Consolidated!A2:S957,{19},FALSE)="SHOWCASE", VLOOKUP(E1887,Store_Showcase!B2:C144,{2}, FALSE), IF(VLOOKUP(G1887,Sku_Consolidated!A2:S957,{19},FALSE)="VAM",VLOOKUP(E1887,Store_VAM!B2:C273,{2}, FALSE),VLOOKUP(E1887,Store_SRP!B2:C110,{2}, FALSE)))</f>
      </c>
      <c r="G1887" s="1">
        <v>61853</v>
      </c>
      <c r="H1887" s="1" t="s">
        <v>189</v>
      </c>
      <c r="I1887" s="10" t="s">
        <v>4960</v>
      </c>
      <c r="J1887" s="1">
        <f>VLOOKUP(G1887,Sku_Consolidated!A2:C957, 3, FALSE)</f>
      </c>
      <c r="K1887" s="10">
        <f>IF(J1887="PACK", I1887, 0)</f>
      </c>
      <c r="L1887" s="10">
        <f>IF(J1887="KG", I1887, I1887 * VLOOKUP(G1887,Sku_Consolidated!A2:U957,21,FALSE))</f>
      </c>
      <c r="M1887" s="10" t="s">
        <v>37</v>
      </c>
      <c r="N1887" s="11" t="s">
        <v>4961</v>
      </c>
      <c r="O1887" s="10" t="s">
        <v>4962</v>
      </c>
      <c r="P1887" s="10">
        <f>N1887 - O1887</f>
      </c>
      <c r="Q1887" s="1">
        <f>VLOOKUP(G1887,Sku_Consolidated!A2:G957,7, FALSE)</f>
      </c>
      <c r="R1887" s="1">
        <f>IF(IFERROR(VLOOKUP(E1887,Store_Showcase!B2:H144,7, FALSE), TRUE)=TRUE, IF(IFERROR(VLOOKUP(E1887,Store_SRP!B2:H110,7, FALSE), TRUE)=TRUE,VLOOKUP(E1887,Store_VAM!B2:H273,7, FALSE),VLOOKUP(E1887,Store_SRP!B2:H110,7, FALSE)), VLOOKUP(E1887,Store_Showcase!B2:H144,7, FALSE))</f>
      </c>
      <c r="S1887" s="1">
        <f>IF(IFERROR(VLOOKUP(E1887,Store_Showcase!B2:I144,8, FALSE), TRUE)=TRUE, IF(IFERROR(VLOOKUP(E1887,Store_SRP!B2:I110,8, FALSE), TRUE)=TRUE,VLOOKUP(E1887,Store_VAM!B2:I273,8, FALSE),VLOOKUP(E1887,Store_SRP!B2:I110,8, FALSE)), VLOOKUP(E1887,Store_Showcase!B2:I144,8, FALSE))</f>
      </c>
      <c r="T1887" s="1">
        <f>VLOOKUP(G1887,Sku_Consolidated!A2:R957,18,FALSE)</f>
      </c>
      <c r="U1887" s="1" t="s">
        <v>4891</v>
      </c>
      <c r="V1887" s="1">
        <f>IF(VLOOKUP(G1887,Sku_Consolidated!A2:S957,19,FALSE)="SHOWCASE", VLOOKUP(E1887,Store_Showcase!B2:L144,11, FALSE), IF(VLOOKUP(G1887,Sku_Consolidated!A2:S957,19,FALSE)="VAM",VLOOKUP(E1887,Store_VAM!B2:L273,11, FALSE),VLOOKUP(E1887,Store_SRP!B2:L110,11, FALSE)))</f>
      </c>
      <c r="W1887" s="1">
        <f>VLOOKUP(G1887,Sku_Consolidated!A2:W957,11,FALSE)</f>
      </c>
      <c r="X1887" s="1">
        <f>VLOOKUP(G1887,Sku_Consolidated!A2:H957,8,FALSE)</f>
      </c>
      <c r="Y1887" s="1">
        <f>VLOOKUP(G1887,Sku_Consolidated!A2:I957,9,FALSE)</f>
      </c>
      <c r="Z1887" s="1" t="s">
        <v>41</v>
      </c>
      <c r="AA1887" s="1">
        <f>VLOOKUP(G1887,Sku_Consolidated!A2:E957,5,FALSE)</f>
      </c>
      <c r="AB1887" s="1">
        <f>IF(VLOOKUP(G1887,Sku_Consolidated!A2:S957,19,FALSE)="SHOWCASE", VLOOKUP(E1887,Store_Showcase!B2:N144,13, FALSE), IF(VLOOKUP(G1887,Sku_Consolidated!A2:S957,19,FALSE)="VAM",VLOOKUP(E1887,Store_VAM!B2:N273,13, FALSE),VLOOKUP(E1887,Store_SRP!B2:N110,13, FALSE)))</f>
      </c>
      <c r="AC1887" s="1">
        <f>IF(IFERROR(AB1887,TRUE)=TRUE, "-","OK")</f>
      </c>
      <c r="AD1887" s="11" t="s">
        <v>37</v>
      </c>
      <c r="AE1887" s="11" t="s">
        <v>37</v>
      </c>
      <c r="AF1887" s="1">
        <f>IF(IFERROR(VLOOKUP(E1887,Store_Showcase!B2:H144,{5}, FALSE), TRUE)=TRUE, IF(IFERROR(VLOOKUP(E1887,Store_SRP!B2:H110,{5}, FALSE), TRUE)=TRUE,VLOOKUP(E1887,Store_VAM!B2:H273,{5}, FALSE),VLOOKUP(E1887,Store_SRP!B2:H110,{5}, FALSE)), VLOOKUP(E1887,Store_Showcase!B2:H144,{5}, FALSE))</f>
      </c>
      <c r="AG1887" s="1">
        <f>IF(IFERROR(VLOOKUP(E1887,Store_Showcase!B2:H144,{6}, FALSE), TRUE)=TRUE, IF(IFERROR(VLOOKUP(E1887,Store_SRP!B2:H110,{6}, FALSE), TRUE)=TRUE,VLOOKUP(E1887,Store_VAM!B2:H273,{6}, FALSE),VLOOKUP(E1887,Store_SRP!B2:H110,{6}, FALSE)), VLOOKUP(E1887,Store_Showcase!B2:H144,{6}, FALSE))</f>
      </c>
      <c r="AH1887" s="1">
        <f>VLOOKUP(G1887,Sku_Consolidated!A2:R957,18,FALSE)</f>
      </c>
      <c r="AI1887" s="1">
        <f>VLOOKUP(G1887,Sku_Consolidated!A2:S957,19,FALSE)</f>
      </c>
      <c r="AJ1887" s="1">
        <f>VLOOKUP(G1887,Sku_Consolidated!A2:T957,20,FALSE)</f>
      </c>
    </row>
    <row r="1888" spans="1:36" x14ac:dyDescent="0.25">
      <c r="A1888" s="1">
        <v>2024</v>
      </c>
      <c r="B1888" s="1" t="s">
        <v>31</v>
      </c>
      <c r="C1888" s="1" t="s">
        <v>32</v>
      </c>
      <c r="D1888" s="1" t="s">
        <v>33</v>
      </c>
      <c r="E1888" s="9" t="s">
        <v>2248</v>
      </c>
      <c r="F1888" s="1">
        <f>IF(VLOOKUP(G1888,Sku_Consolidated!A2:S957,{19},FALSE)="SHOWCASE", VLOOKUP(E1888,Store_Showcase!B2:C144,{2}, FALSE), IF(VLOOKUP(G1888,Sku_Consolidated!A2:S957,{19},FALSE)="VAM",VLOOKUP(E1888,Store_VAM!B2:C273,{2}, FALSE),VLOOKUP(E1888,Store_SRP!B2:C110,{2}, FALSE)))</f>
      </c>
      <c r="G1888" s="1">
        <v>61719</v>
      </c>
      <c r="H1888" s="1" t="s">
        <v>35</v>
      </c>
      <c r="I1888" s="10" t="s">
        <v>4963</v>
      </c>
      <c r="J1888" s="1">
        <f>VLOOKUP(G1888,Sku_Consolidated!A2:C957, 3, FALSE)</f>
      </c>
      <c r="K1888" s="10">
        <f>IF(J1888="PACK", I1888, 0)</f>
      </c>
      <c r="L1888" s="10">
        <f>IF(J1888="KG", I1888, I1888 * VLOOKUP(G1888,Sku_Consolidated!A2:U957,21,FALSE))</f>
      </c>
      <c r="M1888" s="10" t="s">
        <v>37</v>
      </c>
      <c r="N1888" s="11" t="s">
        <v>4964</v>
      </c>
      <c r="O1888" s="10" t="s">
        <v>4965</v>
      </c>
      <c r="P1888" s="10">
        <f>N1888 - O1888</f>
      </c>
      <c r="Q1888" s="1">
        <f>VLOOKUP(G1888,Sku_Consolidated!A2:G957,7, FALSE)</f>
      </c>
      <c r="R1888" s="1">
        <f>IF(IFERROR(VLOOKUP(E1888,Store_Showcase!B2:H144,7, FALSE), TRUE)=TRUE, IF(IFERROR(VLOOKUP(E1888,Store_SRP!B2:H110,7, FALSE), TRUE)=TRUE,VLOOKUP(E1888,Store_VAM!B2:H273,7, FALSE),VLOOKUP(E1888,Store_SRP!B2:H110,7, FALSE)), VLOOKUP(E1888,Store_Showcase!B2:H144,7, FALSE))</f>
      </c>
      <c r="S1888" s="1">
        <f>IF(IFERROR(VLOOKUP(E1888,Store_Showcase!B2:I144,8, FALSE), TRUE)=TRUE, IF(IFERROR(VLOOKUP(E1888,Store_SRP!B2:I110,8, FALSE), TRUE)=TRUE,VLOOKUP(E1888,Store_VAM!B2:I273,8, FALSE),VLOOKUP(E1888,Store_SRP!B2:I110,8, FALSE)), VLOOKUP(E1888,Store_Showcase!B2:I144,8, FALSE))</f>
      </c>
      <c r="T1888" s="1">
        <f>VLOOKUP(G1888,Sku_Consolidated!A2:R957,18,FALSE)</f>
      </c>
      <c r="U1888" s="1" t="s">
        <v>4966</v>
      </c>
      <c r="V1888" s="1">
        <f>IF(VLOOKUP(G1888,Sku_Consolidated!A2:S957,19,FALSE)="SHOWCASE", VLOOKUP(E1888,Store_Showcase!B2:L144,11, FALSE), IF(VLOOKUP(G1888,Sku_Consolidated!A2:S957,19,FALSE)="VAM",VLOOKUP(E1888,Store_VAM!B2:L273,11, FALSE),VLOOKUP(E1888,Store_SRP!B2:L110,11, FALSE)))</f>
      </c>
      <c r="W1888" s="1">
        <f>VLOOKUP(G1888,Sku_Consolidated!A2:W957,11,FALSE)</f>
      </c>
      <c r="X1888" s="1">
        <f>VLOOKUP(G1888,Sku_Consolidated!A2:H957,8,FALSE)</f>
      </c>
      <c r="Y1888" s="1">
        <f>VLOOKUP(G1888,Sku_Consolidated!A2:I957,9,FALSE)</f>
      </c>
      <c r="Z1888" s="1" t="s">
        <v>41</v>
      </c>
      <c r="AA1888" s="1">
        <f>VLOOKUP(G1888,Sku_Consolidated!A2:E957,5,FALSE)</f>
      </c>
      <c r="AB1888" s="1">
        <f>IF(VLOOKUP(G1888,Sku_Consolidated!A2:S957,19,FALSE)="SHOWCASE", VLOOKUP(E1888,Store_Showcase!B2:N144,13, FALSE), IF(VLOOKUP(G1888,Sku_Consolidated!A2:S957,19,FALSE)="VAM",VLOOKUP(E1888,Store_VAM!B2:N273,13, FALSE),VLOOKUP(E1888,Store_SRP!B2:N110,13, FALSE)))</f>
      </c>
      <c r="AC1888" s="1">
        <f>IF(IFERROR(AB1888,TRUE)=TRUE, "-","OK")</f>
      </c>
      <c r="AD1888" s="11" t="s">
        <v>37</v>
      </c>
      <c r="AE1888" s="11" t="s">
        <v>37</v>
      </c>
      <c r="AF1888" s="1">
        <f>IF(IFERROR(VLOOKUP(E1888,Store_Showcase!B2:H144,{5}, FALSE), TRUE)=TRUE, IF(IFERROR(VLOOKUP(E1888,Store_SRP!B2:H110,{5}, FALSE), TRUE)=TRUE,VLOOKUP(E1888,Store_VAM!B2:H273,{5}, FALSE),VLOOKUP(E1888,Store_SRP!B2:H110,{5}, FALSE)), VLOOKUP(E1888,Store_Showcase!B2:H144,{5}, FALSE))</f>
      </c>
      <c r="AG1888" s="1">
        <f>IF(IFERROR(VLOOKUP(E1888,Store_Showcase!B2:H144,{6}, FALSE), TRUE)=TRUE, IF(IFERROR(VLOOKUP(E1888,Store_SRP!B2:H110,{6}, FALSE), TRUE)=TRUE,VLOOKUP(E1888,Store_VAM!B2:H273,{6}, FALSE),VLOOKUP(E1888,Store_SRP!B2:H110,{6}, FALSE)), VLOOKUP(E1888,Store_Showcase!B2:H144,{6}, FALSE))</f>
      </c>
      <c r="AH1888" s="1">
        <f>VLOOKUP(G1888,Sku_Consolidated!A2:R957,18,FALSE)</f>
      </c>
      <c r="AI1888" s="1">
        <f>VLOOKUP(G1888,Sku_Consolidated!A2:S957,19,FALSE)</f>
      </c>
      <c r="AJ1888" s="1">
        <f>VLOOKUP(G1888,Sku_Consolidated!A2:T957,20,FALSE)</f>
      </c>
    </row>
    <row r="1889" spans="1:36" x14ac:dyDescent="0.25">
      <c r="A1889" s="1">
        <v>2024</v>
      </c>
      <c r="B1889" s="1" t="s">
        <v>31</v>
      </c>
      <c r="C1889" s="1" t="s">
        <v>32</v>
      </c>
      <c r="D1889" s="1" t="s">
        <v>33</v>
      </c>
      <c r="E1889" s="9" t="s">
        <v>2248</v>
      </c>
      <c r="F1889" s="1">
        <f>IF(VLOOKUP(G1889,Sku_Consolidated!A2:S957,{19},FALSE)="SHOWCASE", VLOOKUP(E1889,Store_Showcase!B2:C144,{2}, FALSE), IF(VLOOKUP(G1889,Sku_Consolidated!A2:S957,{19},FALSE)="VAM",VLOOKUP(E1889,Store_VAM!B2:C273,{2}, FALSE),VLOOKUP(E1889,Store_SRP!B2:C110,{2}, FALSE)))</f>
      </c>
      <c r="G1889" s="1">
        <v>61720</v>
      </c>
      <c r="H1889" s="1" t="s">
        <v>143</v>
      </c>
      <c r="I1889" s="10" t="s">
        <v>127</v>
      </c>
      <c r="J1889" s="1">
        <f>VLOOKUP(G1889,Sku_Consolidated!A2:C957, 3, FALSE)</f>
      </c>
      <c r="K1889" s="10">
        <f>IF(J1889="PACK", I1889, 0)</f>
      </c>
      <c r="L1889" s="10">
        <f>IF(J1889="KG", I1889, I1889 * VLOOKUP(G1889,Sku_Consolidated!A2:U957,21,FALSE))</f>
      </c>
      <c r="M1889" s="10" t="s">
        <v>37</v>
      </c>
      <c r="N1889" s="11" t="s">
        <v>4967</v>
      </c>
      <c r="O1889" s="10" t="s">
        <v>4968</v>
      </c>
      <c r="P1889" s="10">
        <f>N1889 - O1889</f>
      </c>
      <c r="Q1889" s="1">
        <f>VLOOKUP(G1889,Sku_Consolidated!A2:G957,7, FALSE)</f>
      </c>
      <c r="R1889" s="1">
        <f>IF(IFERROR(VLOOKUP(E1889,Store_Showcase!B2:H144,7, FALSE), TRUE)=TRUE, IF(IFERROR(VLOOKUP(E1889,Store_SRP!B2:H110,7, FALSE), TRUE)=TRUE,VLOOKUP(E1889,Store_VAM!B2:H273,7, FALSE),VLOOKUP(E1889,Store_SRP!B2:H110,7, FALSE)), VLOOKUP(E1889,Store_Showcase!B2:H144,7, FALSE))</f>
      </c>
      <c r="S1889" s="1">
        <f>IF(IFERROR(VLOOKUP(E1889,Store_Showcase!B2:I144,8, FALSE), TRUE)=TRUE, IF(IFERROR(VLOOKUP(E1889,Store_SRP!B2:I110,8, FALSE), TRUE)=TRUE,VLOOKUP(E1889,Store_VAM!B2:I273,8, FALSE),VLOOKUP(E1889,Store_SRP!B2:I110,8, FALSE)), VLOOKUP(E1889,Store_Showcase!B2:I144,8, FALSE))</f>
      </c>
      <c r="T1889" s="1">
        <f>VLOOKUP(G1889,Sku_Consolidated!A2:R957,18,FALSE)</f>
      </c>
      <c r="U1889" s="1" t="s">
        <v>4966</v>
      </c>
      <c r="V1889" s="1">
        <f>IF(VLOOKUP(G1889,Sku_Consolidated!A2:S957,19,FALSE)="SHOWCASE", VLOOKUP(E1889,Store_Showcase!B2:L144,11, FALSE), IF(VLOOKUP(G1889,Sku_Consolidated!A2:S957,19,FALSE)="VAM",VLOOKUP(E1889,Store_VAM!B2:L273,11, FALSE),VLOOKUP(E1889,Store_SRP!B2:L110,11, FALSE)))</f>
      </c>
      <c r="W1889" s="1">
        <f>VLOOKUP(G1889,Sku_Consolidated!A2:W957,11,FALSE)</f>
      </c>
      <c r="X1889" s="1">
        <f>VLOOKUP(G1889,Sku_Consolidated!A2:H957,8,FALSE)</f>
      </c>
      <c r="Y1889" s="1">
        <f>VLOOKUP(G1889,Sku_Consolidated!A2:I957,9,FALSE)</f>
      </c>
      <c r="Z1889" s="1" t="s">
        <v>41</v>
      </c>
      <c r="AA1889" s="1">
        <f>VLOOKUP(G1889,Sku_Consolidated!A2:E957,5,FALSE)</f>
      </c>
      <c r="AB1889" s="1">
        <f>IF(VLOOKUP(G1889,Sku_Consolidated!A2:S957,19,FALSE)="SHOWCASE", VLOOKUP(E1889,Store_Showcase!B2:N144,13, FALSE), IF(VLOOKUP(G1889,Sku_Consolidated!A2:S957,19,FALSE)="VAM",VLOOKUP(E1889,Store_VAM!B2:N273,13, FALSE),VLOOKUP(E1889,Store_SRP!B2:N110,13, FALSE)))</f>
      </c>
      <c r="AC1889" s="1">
        <f>IF(IFERROR(AB1889,TRUE)=TRUE, "-","OK")</f>
      </c>
      <c r="AD1889" s="11" t="s">
        <v>37</v>
      </c>
      <c r="AE1889" s="11" t="s">
        <v>37</v>
      </c>
      <c r="AF1889" s="1">
        <f>IF(IFERROR(VLOOKUP(E1889,Store_Showcase!B2:H144,{5}, FALSE), TRUE)=TRUE, IF(IFERROR(VLOOKUP(E1889,Store_SRP!B2:H110,{5}, FALSE), TRUE)=TRUE,VLOOKUP(E1889,Store_VAM!B2:H273,{5}, FALSE),VLOOKUP(E1889,Store_SRP!B2:H110,{5}, FALSE)), VLOOKUP(E1889,Store_Showcase!B2:H144,{5}, FALSE))</f>
      </c>
      <c r="AG1889" s="1">
        <f>IF(IFERROR(VLOOKUP(E1889,Store_Showcase!B2:H144,{6}, FALSE), TRUE)=TRUE, IF(IFERROR(VLOOKUP(E1889,Store_SRP!B2:H110,{6}, FALSE), TRUE)=TRUE,VLOOKUP(E1889,Store_VAM!B2:H273,{6}, FALSE),VLOOKUP(E1889,Store_SRP!B2:H110,{6}, FALSE)), VLOOKUP(E1889,Store_Showcase!B2:H144,{6}, FALSE))</f>
      </c>
      <c r="AH1889" s="1">
        <f>VLOOKUP(G1889,Sku_Consolidated!A2:R957,18,FALSE)</f>
      </c>
      <c r="AI1889" s="1">
        <f>VLOOKUP(G1889,Sku_Consolidated!A2:S957,19,FALSE)</f>
      </c>
      <c r="AJ1889" s="1">
        <f>VLOOKUP(G1889,Sku_Consolidated!A2:T957,20,FALSE)</f>
      </c>
    </row>
    <row r="1890" spans="1:36" x14ac:dyDescent="0.25">
      <c r="A1890" s="1">
        <v>2024</v>
      </c>
      <c r="B1890" s="1" t="s">
        <v>31</v>
      </c>
      <c r="C1890" s="1" t="s">
        <v>32</v>
      </c>
      <c r="D1890" s="1" t="s">
        <v>33</v>
      </c>
      <c r="E1890" s="9" t="s">
        <v>2248</v>
      </c>
      <c r="F1890" s="1">
        <f>IF(VLOOKUP(G1890,Sku_Consolidated!A2:S957,{19},FALSE)="SHOWCASE", VLOOKUP(E1890,Store_Showcase!B2:C144,{2}, FALSE), IF(VLOOKUP(G1890,Sku_Consolidated!A2:S957,{19},FALSE)="VAM",VLOOKUP(E1890,Store_VAM!B2:C273,{2}, FALSE),VLOOKUP(E1890,Store_SRP!B2:C110,{2}, FALSE)))</f>
      </c>
      <c r="G1890" s="1">
        <v>61721</v>
      </c>
      <c r="H1890" s="1" t="s">
        <v>42</v>
      </c>
      <c r="I1890" s="10" t="s">
        <v>2805</v>
      </c>
      <c r="J1890" s="1">
        <f>VLOOKUP(G1890,Sku_Consolidated!A2:C957, 3, FALSE)</f>
      </c>
      <c r="K1890" s="10">
        <f>IF(J1890="PACK", I1890, 0)</f>
      </c>
      <c r="L1890" s="10">
        <f>IF(J1890="KG", I1890, I1890 * VLOOKUP(G1890,Sku_Consolidated!A2:U957,21,FALSE))</f>
      </c>
      <c r="M1890" s="10" t="s">
        <v>37</v>
      </c>
      <c r="N1890" s="11" t="s">
        <v>4969</v>
      </c>
      <c r="O1890" s="10" t="s">
        <v>4970</v>
      </c>
      <c r="P1890" s="10">
        <f>N1890 - O1890</f>
      </c>
      <c r="Q1890" s="1">
        <f>VLOOKUP(G1890,Sku_Consolidated!A2:G957,7, FALSE)</f>
      </c>
      <c r="R1890" s="1">
        <f>IF(IFERROR(VLOOKUP(E1890,Store_Showcase!B2:H144,7, FALSE), TRUE)=TRUE, IF(IFERROR(VLOOKUP(E1890,Store_SRP!B2:H110,7, FALSE), TRUE)=TRUE,VLOOKUP(E1890,Store_VAM!B2:H273,7, FALSE),VLOOKUP(E1890,Store_SRP!B2:H110,7, FALSE)), VLOOKUP(E1890,Store_Showcase!B2:H144,7, FALSE))</f>
      </c>
      <c r="S1890" s="1">
        <f>IF(IFERROR(VLOOKUP(E1890,Store_Showcase!B2:I144,8, FALSE), TRUE)=TRUE, IF(IFERROR(VLOOKUP(E1890,Store_SRP!B2:I110,8, FALSE), TRUE)=TRUE,VLOOKUP(E1890,Store_VAM!B2:I273,8, FALSE),VLOOKUP(E1890,Store_SRP!B2:I110,8, FALSE)), VLOOKUP(E1890,Store_Showcase!B2:I144,8, FALSE))</f>
      </c>
      <c r="T1890" s="1">
        <f>VLOOKUP(G1890,Sku_Consolidated!A2:R957,18,FALSE)</f>
      </c>
      <c r="U1890" s="1" t="s">
        <v>4966</v>
      </c>
      <c r="V1890" s="1">
        <f>IF(VLOOKUP(G1890,Sku_Consolidated!A2:S957,19,FALSE)="SHOWCASE", VLOOKUP(E1890,Store_Showcase!B2:L144,11, FALSE), IF(VLOOKUP(G1890,Sku_Consolidated!A2:S957,19,FALSE)="VAM",VLOOKUP(E1890,Store_VAM!B2:L273,11, FALSE),VLOOKUP(E1890,Store_SRP!B2:L110,11, FALSE)))</f>
      </c>
      <c r="W1890" s="1">
        <f>VLOOKUP(G1890,Sku_Consolidated!A2:W957,11,FALSE)</f>
      </c>
      <c r="X1890" s="1">
        <f>VLOOKUP(G1890,Sku_Consolidated!A2:H957,8,FALSE)</f>
      </c>
      <c r="Y1890" s="1">
        <f>VLOOKUP(G1890,Sku_Consolidated!A2:I957,9,FALSE)</f>
      </c>
      <c r="Z1890" s="1" t="s">
        <v>41</v>
      </c>
      <c r="AA1890" s="1">
        <f>VLOOKUP(G1890,Sku_Consolidated!A2:E957,5,FALSE)</f>
      </c>
      <c r="AB1890" s="1">
        <f>IF(VLOOKUP(G1890,Sku_Consolidated!A2:S957,19,FALSE)="SHOWCASE", VLOOKUP(E1890,Store_Showcase!B2:N144,13, FALSE), IF(VLOOKUP(G1890,Sku_Consolidated!A2:S957,19,FALSE)="VAM",VLOOKUP(E1890,Store_VAM!B2:N273,13, FALSE),VLOOKUP(E1890,Store_SRP!B2:N110,13, FALSE)))</f>
      </c>
      <c r="AC1890" s="1">
        <f>IF(IFERROR(AB1890,TRUE)=TRUE, "-","OK")</f>
      </c>
      <c r="AD1890" s="11" t="s">
        <v>37</v>
      </c>
      <c r="AE1890" s="11" t="s">
        <v>37</v>
      </c>
      <c r="AF1890" s="1">
        <f>IF(IFERROR(VLOOKUP(E1890,Store_Showcase!B2:H144,{5}, FALSE), TRUE)=TRUE, IF(IFERROR(VLOOKUP(E1890,Store_SRP!B2:H110,{5}, FALSE), TRUE)=TRUE,VLOOKUP(E1890,Store_VAM!B2:H273,{5}, FALSE),VLOOKUP(E1890,Store_SRP!B2:H110,{5}, FALSE)), VLOOKUP(E1890,Store_Showcase!B2:H144,{5}, FALSE))</f>
      </c>
      <c r="AG1890" s="1">
        <f>IF(IFERROR(VLOOKUP(E1890,Store_Showcase!B2:H144,{6}, FALSE), TRUE)=TRUE, IF(IFERROR(VLOOKUP(E1890,Store_SRP!B2:H110,{6}, FALSE), TRUE)=TRUE,VLOOKUP(E1890,Store_VAM!B2:H273,{6}, FALSE),VLOOKUP(E1890,Store_SRP!B2:H110,{6}, FALSE)), VLOOKUP(E1890,Store_Showcase!B2:H144,{6}, FALSE))</f>
      </c>
      <c r="AH1890" s="1">
        <f>VLOOKUP(G1890,Sku_Consolidated!A2:R957,18,FALSE)</f>
      </c>
      <c r="AI1890" s="1">
        <f>VLOOKUP(G1890,Sku_Consolidated!A2:S957,19,FALSE)</f>
      </c>
      <c r="AJ1890" s="1">
        <f>VLOOKUP(G1890,Sku_Consolidated!A2:T957,20,FALSE)</f>
      </c>
    </row>
    <row r="1891" spans="1:36" x14ac:dyDescent="0.25">
      <c r="A1891" s="1">
        <v>2024</v>
      </c>
      <c r="B1891" s="1" t="s">
        <v>31</v>
      </c>
      <c r="C1891" s="1" t="s">
        <v>32</v>
      </c>
      <c r="D1891" s="1" t="s">
        <v>33</v>
      </c>
      <c r="E1891" s="9" t="s">
        <v>2248</v>
      </c>
      <c r="F1891" s="1">
        <f>IF(VLOOKUP(G1891,Sku_Consolidated!A2:S957,{19},FALSE)="SHOWCASE", VLOOKUP(E1891,Store_Showcase!B2:C144,{2}, FALSE), IF(VLOOKUP(G1891,Sku_Consolidated!A2:S957,{19},FALSE)="VAM",VLOOKUP(E1891,Store_VAM!B2:C273,{2}, FALSE),VLOOKUP(E1891,Store_SRP!B2:C110,{2}, FALSE)))</f>
      </c>
      <c r="G1891" s="1">
        <v>61722</v>
      </c>
      <c r="H1891" s="1" t="s">
        <v>46</v>
      </c>
      <c r="I1891" s="10" t="s">
        <v>4347</v>
      </c>
      <c r="J1891" s="1">
        <f>VLOOKUP(G1891,Sku_Consolidated!A2:C957, 3, FALSE)</f>
      </c>
      <c r="K1891" s="10">
        <f>IF(J1891="PACK", I1891, 0)</f>
      </c>
      <c r="L1891" s="10">
        <f>IF(J1891="KG", I1891, I1891 * VLOOKUP(G1891,Sku_Consolidated!A2:U957,21,FALSE))</f>
      </c>
      <c r="M1891" s="10" t="s">
        <v>37</v>
      </c>
      <c r="N1891" s="11" t="s">
        <v>4971</v>
      </c>
      <c r="O1891" s="10" t="s">
        <v>4972</v>
      </c>
      <c r="P1891" s="10">
        <f>N1891 - O1891</f>
      </c>
      <c r="Q1891" s="1">
        <f>VLOOKUP(G1891,Sku_Consolidated!A2:G957,7, FALSE)</f>
      </c>
      <c r="R1891" s="1">
        <f>IF(IFERROR(VLOOKUP(E1891,Store_Showcase!B2:H144,7, FALSE), TRUE)=TRUE, IF(IFERROR(VLOOKUP(E1891,Store_SRP!B2:H110,7, FALSE), TRUE)=TRUE,VLOOKUP(E1891,Store_VAM!B2:H273,7, FALSE),VLOOKUP(E1891,Store_SRP!B2:H110,7, FALSE)), VLOOKUP(E1891,Store_Showcase!B2:H144,7, FALSE))</f>
      </c>
      <c r="S1891" s="1">
        <f>IF(IFERROR(VLOOKUP(E1891,Store_Showcase!B2:I144,8, FALSE), TRUE)=TRUE, IF(IFERROR(VLOOKUP(E1891,Store_SRP!B2:I110,8, FALSE), TRUE)=TRUE,VLOOKUP(E1891,Store_VAM!B2:I273,8, FALSE),VLOOKUP(E1891,Store_SRP!B2:I110,8, FALSE)), VLOOKUP(E1891,Store_Showcase!B2:I144,8, FALSE))</f>
      </c>
      <c r="T1891" s="1">
        <f>VLOOKUP(G1891,Sku_Consolidated!A2:R957,18,FALSE)</f>
      </c>
      <c r="U1891" s="1" t="s">
        <v>4966</v>
      </c>
      <c r="V1891" s="1">
        <f>IF(VLOOKUP(G1891,Sku_Consolidated!A2:S957,19,FALSE)="SHOWCASE", VLOOKUP(E1891,Store_Showcase!B2:L144,11, FALSE), IF(VLOOKUP(G1891,Sku_Consolidated!A2:S957,19,FALSE)="VAM",VLOOKUP(E1891,Store_VAM!B2:L273,11, FALSE),VLOOKUP(E1891,Store_SRP!B2:L110,11, FALSE)))</f>
      </c>
      <c r="W1891" s="1">
        <f>VLOOKUP(G1891,Sku_Consolidated!A2:W957,11,FALSE)</f>
      </c>
      <c r="X1891" s="1">
        <f>VLOOKUP(G1891,Sku_Consolidated!A2:H957,8,FALSE)</f>
      </c>
      <c r="Y1891" s="1">
        <f>VLOOKUP(G1891,Sku_Consolidated!A2:I957,9,FALSE)</f>
      </c>
      <c r="Z1891" s="1" t="s">
        <v>41</v>
      </c>
      <c r="AA1891" s="1">
        <f>VLOOKUP(G1891,Sku_Consolidated!A2:E957,5,FALSE)</f>
      </c>
      <c r="AB1891" s="1">
        <f>IF(VLOOKUP(G1891,Sku_Consolidated!A2:S957,19,FALSE)="SHOWCASE", VLOOKUP(E1891,Store_Showcase!B2:N144,13, FALSE), IF(VLOOKUP(G1891,Sku_Consolidated!A2:S957,19,FALSE)="VAM",VLOOKUP(E1891,Store_VAM!B2:N273,13, FALSE),VLOOKUP(E1891,Store_SRP!B2:N110,13, FALSE)))</f>
      </c>
      <c r="AC1891" s="1">
        <f>IF(IFERROR(AB1891,TRUE)=TRUE, "-","OK")</f>
      </c>
      <c r="AD1891" s="11" t="s">
        <v>37</v>
      </c>
      <c r="AE1891" s="11" t="s">
        <v>37</v>
      </c>
      <c r="AF1891" s="1">
        <f>IF(IFERROR(VLOOKUP(E1891,Store_Showcase!B2:H144,{5}, FALSE), TRUE)=TRUE, IF(IFERROR(VLOOKUP(E1891,Store_SRP!B2:H110,{5}, FALSE), TRUE)=TRUE,VLOOKUP(E1891,Store_VAM!B2:H273,{5}, FALSE),VLOOKUP(E1891,Store_SRP!B2:H110,{5}, FALSE)), VLOOKUP(E1891,Store_Showcase!B2:H144,{5}, FALSE))</f>
      </c>
      <c r="AG1891" s="1">
        <f>IF(IFERROR(VLOOKUP(E1891,Store_Showcase!B2:H144,{6}, FALSE), TRUE)=TRUE, IF(IFERROR(VLOOKUP(E1891,Store_SRP!B2:H110,{6}, FALSE), TRUE)=TRUE,VLOOKUP(E1891,Store_VAM!B2:H273,{6}, FALSE),VLOOKUP(E1891,Store_SRP!B2:H110,{6}, FALSE)), VLOOKUP(E1891,Store_Showcase!B2:H144,{6}, FALSE))</f>
      </c>
      <c r="AH1891" s="1">
        <f>VLOOKUP(G1891,Sku_Consolidated!A2:R957,18,FALSE)</f>
      </c>
      <c r="AI1891" s="1">
        <f>VLOOKUP(G1891,Sku_Consolidated!A2:S957,19,FALSE)</f>
      </c>
      <c r="AJ1891" s="1">
        <f>VLOOKUP(G1891,Sku_Consolidated!A2:T957,20,FALSE)</f>
      </c>
    </row>
    <row r="1892" spans="1:36" x14ac:dyDescent="0.25">
      <c r="A1892" s="1">
        <v>2024</v>
      </c>
      <c r="B1892" s="1" t="s">
        <v>31</v>
      </c>
      <c r="C1892" s="1" t="s">
        <v>32</v>
      </c>
      <c r="D1892" s="1" t="s">
        <v>33</v>
      </c>
      <c r="E1892" s="9" t="s">
        <v>2248</v>
      </c>
      <c r="F1892" s="1">
        <f>IF(VLOOKUP(G1892,Sku_Consolidated!A2:S957,{19},FALSE)="SHOWCASE", VLOOKUP(E1892,Store_Showcase!B2:C144,{2}, FALSE), IF(VLOOKUP(G1892,Sku_Consolidated!A2:S957,{19},FALSE)="VAM",VLOOKUP(E1892,Store_VAM!B2:C273,{2}, FALSE),VLOOKUP(E1892,Store_SRP!B2:C110,{2}, FALSE)))</f>
      </c>
      <c r="G1892" s="1">
        <v>61723</v>
      </c>
      <c r="H1892" s="1" t="s">
        <v>207</v>
      </c>
      <c r="I1892" s="10" t="s">
        <v>912</v>
      </c>
      <c r="J1892" s="1">
        <f>VLOOKUP(G1892,Sku_Consolidated!A2:C957, 3, FALSE)</f>
      </c>
      <c r="K1892" s="10">
        <f>IF(J1892="PACK", I1892, 0)</f>
      </c>
      <c r="L1892" s="10">
        <f>IF(J1892="KG", I1892, I1892 * VLOOKUP(G1892,Sku_Consolidated!A2:U957,21,FALSE))</f>
      </c>
      <c r="M1892" s="10" t="s">
        <v>37</v>
      </c>
      <c r="N1892" s="11" t="s">
        <v>4973</v>
      </c>
      <c r="O1892" s="10" t="s">
        <v>4974</v>
      </c>
      <c r="P1892" s="10">
        <f>N1892 - O1892</f>
      </c>
      <c r="Q1892" s="1">
        <f>VLOOKUP(G1892,Sku_Consolidated!A2:G957,7, FALSE)</f>
      </c>
      <c r="R1892" s="1">
        <f>IF(IFERROR(VLOOKUP(E1892,Store_Showcase!B2:H144,7, FALSE), TRUE)=TRUE, IF(IFERROR(VLOOKUP(E1892,Store_SRP!B2:H110,7, FALSE), TRUE)=TRUE,VLOOKUP(E1892,Store_VAM!B2:H273,7, FALSE),VLOOKUP(E1892,Store_SRP!B2:H110,7, FALSE)), VLOOKUP(E1892,Store_Showcase!B2:H144,7, FALSE))</f>
      </c>
      <c r="S1892" s="1">
        <f>IF(IFERROR(VLOOKUP(E1892,Store_Showcase!B2:I144,8, FALSE), TRUE)=TRUE, IF(IFERROR(VLOOKUP(E1892,Store_SRP!B2:I110,8, FALSE), TRUE)=TRUE,VLOOKUP(E1892,Store_VAM!B2:I273,8, FALSE),VLOOKUP(E1892,Store_SRP!B2:I110,8, FALSE)), VLOOKUP(E1892,Store_Showcase!B2:I144,8, FALSE))</f>
      </c>
      <c r="T1892" s="1">
        <f>VLOOKUP(G1892,Sku_Consolidated!A2:R957,18,FALSE)</f>
      </c>
      <c r="U1892" s="1" t="s">
        <v>4966</v>
      </c>
      <c r="V1892" s="1">
        <f>IF(VLOOKUP(G1892,Sku_Consolidated!A2:S957,19,FALSE)="SHOWCASE", VLOOKUP(E1892,Store_Showcase!B2:L144,11, FALSE), IF(VLOOKUP(G1892,Sku_Consolidated!A2:S957,19,FALSE)="VAM",VLOOKUP(E1892,Store_VAM!B2:L273,11, FALSE),VLOOKUP(E1892,Store_SRP!B2:L110,11, FALSE)))</f>
      </c>
      <c r="W1892" s="1">
        <f>VLOOKUP(G1892,Sku_Consolidated!A2:W957,11,FALSE)</f>
      </c>
      <c r="X1892" s="1">
        <f>VLOOKUP(G1892,Sku_Consolidated!A2:H957,8,FALSE)</f>
      </c>
      <c r="Y1892" s="1">
        <f>VLOOKUP(G1892,Sku_Consolidated!A2:I957,9,FALSE)</f>
      </c>
      <c r="Z1892" s="1" t="s">
        <v>41</v>
      </c>
      <c r="AA1892" s="1">
        <f>VLOOKUP(G1892,Sku_Consolidated!A2:E957,5,FALSE)</f>
      </c>
      <c r="AB1892" s="1">
        <f>IF(VLOOKUP(G1892,Sku_Consolidated!A2:S957,19,FALSE)="SHOWCASE", VLOOKUP(E1892,Store_Showcase!B2:N144,13, FALSE), IF(VLOOKUP(G1892,Sku_Consolidated!A2:S957,19,FALSE)="VAM",VLOOKUP(E1892,Store_VAM!B2:N273,13, FALSE),VLOOKUP(E1892,Store_SRP!B2:N110,13, FALSE)))</f>
      </c>
      <c r="AC1892" s="1">
        <f>IF(IFERROR(AB1892,TRUE)=TRUE, "-","OK")</f>
      </c>
      <c r="AD1892" s="11" t="s">
        <v>37</v>
      </c>
      <c r="AE1892" s="11" t="s">
        <v>37</v>
      </c>
      <c r="AF1892" s="1">
        <f>IF(IFERROR(VLOOKUP(E1892,Store_Showcase!B2:H144,{5}, FALSE), TRUE)=TRUE, IF(IFERROR(VLOOKUP(E1892,Store_SRP!B2:H110,{5}, FALSE), TRUE)=TRUE,VLOOKUP(E1892,Store_VAM!B2:H273,{5}, FALSE),VLOOKUP(E1892,Store_SRP!B2:H110,{5}, FALSE)), VLOOKUP(E1892,Store_Showcase!B2:H144,{5}, FALSE))</f>
      </c>
      <c r="AG1892" s="1">
        <f>IF(IFERROR(VLOOKUP(E1892,Store_Showcase!B2:H144,{6}, FALSE), TRUE)=TRUE, IF(IFERROR(VLOOKUP(E1892,Store_SRP!B2:H110,{6}, FALSE), TRUE)=TRUE,VLOOKUP(E1892,Store_VAM!B2:H273,{6}, FALSE),VLOOKUP(E1892,Store_SRP!B2:H110,{6}, FALSE)), VLOOKUP(E1892,Store_Showcase!B2:H144,{6}, FALSE))</f>
      </c>
      <c r="AH1892" s="1">
        <f>VLOOKUP(G1892,Sku_Consolidated!A2:R957,18,FALSE)</f>
      </c>
      <c r="AI1892" s="1">
        <f>VLOOKUP(G1892,Sku_Consolidated!A2:S957,19,FALSE)</f>
      </c>
      <c r="AJ1892" s="1">
        <f>VLOOKUP(G1892,Sku_Consolidated!A2:T957,20,FALSE)</f>
      </c>
    </row>
    <row r="1893" spans="1:36" x14ac:dyDescent="0.25">
      <c r="A1893" s="1">
        <v>2024</v>
      </c>
      <c r="B1893" s="1" t="s">
        <v>31</v>
      </c>
      <c r="C1893" s="1" t="s">
        <v>32</v>
      </c>
      <c r="D1893" s="1" t="s">
        <v>33</v>
      </c>
      <c r="E1893" s="9" t="s">
        <v>2248</v>
      </c>
      <c r="F1893" s="1">
        <f>IF(VLOOKUP(G1893,Sku_Consolidated!A2:S957,{19},FALSE)="SHOWCASE", VLOOKUP(E1893,Store_Showcase!B2:C144,{2}, FALSE), IF(VLOOKUP(G1893,Sku_Consolidated!A2:S957,{19},FALSE)="VAM",VLOOKUP(E1893,Store_VAM!B2:C273,{2}, FALSE),VLOOKUP(E1893,Store_SRP!B2:C110,{2}, FALSE)))</f>
      </c>
      <c r="G1893" s="1">
        <v>61733</v>
      </c>
      <c r="H1893" s="1" t="s">
        <v>58</v>
      </c>
      <c r="I1893" s="10" t="s">
        <v>3667</v>
      </c>
      <c r="J1893" s="1">
        <f>VLOOKUP(G1893,Sku_Consolidated!A2:C957, 3, FALSE)</f>
      </c>
      <c r="K1893" s="10">
        <f>IF(J1893="PACK", I1893, 0)</f>
      </c>
      <c r="L1893" s="10">
        <f>IF(J1893="KG", I1893, I1893 * VLOOKUP(G1893,Sku_Consolidated!A2:U957,21,FALSE))</f>
      </c>
      <c r="M1893" s="10" t="s">
        <v>37</v>
      </c>
      <c r="N1893" s="11" t="s">
        <v>4975</v>
      </c>
      <c r="O1893" s="10" t="s">
        <v>4976</v>
      </c>
      <c r="P1893" s="10">
        <f>N1893 - O1893</f>
      </c>
      <c r="Q1893" s="1">
        <f>VLOOKUP(G1893,Sku_Consolidated!A2:G957,7, FALSE)</f>
      </c>
      <c r="R1893" s="1">
        <f>IF(IFERROR(VLOOKUP(E1893,Store_Showcase!B2:H144,7, FALSE), TRUE)=TRUE, IF(IFERROR(VLOOKUP(E1893,Store_SRP!B2:H110,7, FALSE), TRUE)=TRUE,VLOOKUP(E1893,Store_VAM!B2:H273,7, FALSE),VLOOKUP(E1893,Store_SRP!B2:H110,7, FALSE)), VLOOKUP(E1893,Store_Showcase!B2:H144,7, FALSE))</f>
      </c>
      <c r="S1893" s="1">
        <f>IF(IFERROR(VLOOKUP(E1893,Store_Showcase!B2:I144,8, FALSE), TRUE)=TRUE, IF(IFERROR(VLOOKUP(E1893,Store_SRP!B2:I110,8, FALSE), TRUE)=TRUE,VLOOKUP(E1893,Store_VAM!B2:I273,8, FALSE),VLOOKUP(E1893,Store_SRP!B2:I110,8, FALSE)), VLOOKUP(E1893,Store_Showcase!B2:I144,8, FALSE))</f>
      </c>
      <c r="T1893" s="1">
        <f>VLOOKUP(G1893,Sku_Consolidated!A2:R957,18,FALSE)</f>
      </c>
      <c r="U1893" s="1" t="s">
        <v>4966</v>
      </c>
      <c r="V1893" s="1">
        <f>IF(VLOOKUP(G1893,Sku_Consolidated!A2:S957,19,FALSE)="SHOWCASE", VLOOKUP(E1893,Store_Showcase!B2:L144,11, FALSE), IF(VLOOKUP(G1893,Sku_Consolidated!A2:S957,19,FALSE)="VAM",VLOOKUP(E1893,Store_VAM!B2:L273,11, FALSE),VLOOKUP(E1893,Store_SRP!B2:L110,11, FALSE)))</f>
      </c>
      <c r="W1893" s="1">
        <f>VLOOKUP(G1893,Sku_Consolidated!A2:W957,11,FALSE)</f>
      </c>
      <c r="X1893" s="1">
        <f>VLOOKUP(G1893,Sku_Consolidated!A2:H957,8,FALSE)</f>
      </c>
      <c r="Y1893" s="1">
        <f>VLOOKUP(G1893,Sku_Consolidated!A2:I957,9,FALSE)</f>
      </c>
      <c r="Z1893" s="1" t="s">
        <v>41</v>
      </c>
      <c r="AA1893" s="1">
        <f>VLOOKUP(G1893,Sku_Consolidated!A2:E957,5,FALSE)</f>
      </c>
      <c r="AB1893" s="1">
        <f>IF(VLOOKUP(G1893,Sku_Consolidated!A2:S957,19,FALSE)="SHOWCASE", VLOOKUP(E1893,Store_Showcase!B2:N144,13, FALSE), IF(VLOOKUP(G1893,Sku_Consolidated!A2:S957,19,FALSE)="VAM",VLOOKUP(E1893,Store_VAM!B2:N273,13, FALSE),VLOOKUP(E1893,Store_SRP!B2:N110,13, FALSE)))</f>
      </c>
      <c r="AC1893" s="1">
        <f>IF(IFERROR(AB1893,TRUE)=TRUE, "-","OK")</f>
      </c>
      <c r="AD1893" s="11" t="s">
        <v>37</v>
      </c>
      <c r="AE1893" s="11" t="s">
        <v>37</v>
      </c>
      <c r="AF1893" s="1">
        <f>IF(IFERROR(VLOOKUP(E1893,Store_Showcase!B2:H144,{5}, FALSE), TRUE)=TRUE, IF(IFERROR(VLOOKUP(E1893,Store_SRP!B2:H110,{5}, FALSE), TRUE)=TRUE,VLOOKUP(E1893,Store_VAM!B2:H273,{5}, FALSE),VLOOKUP(E1893,Store_SRP!B2:H110,{5}, FALSE)), VLOOKUP(E1893,Store_Showcase!B2:H144,{5}, FALSE))</f>
      </c>
      <c r="AG1893" s="1">
        <f>IF(IFERROR(VLOOKUP(E1893,Store_Showcase!B2:H144,{6}, FALSE), TRUE)=TRUE, IF(IFERROR(VLOOKUP(E1893,Store_SRP!B2:H110,{6}, FALSE), TRUE)=TRUE,VLOOKUP(E1893,Store_VAM!B2:H273,{6}, FALSE),VLOOKUP(E1893,Store_SRP!B2:H110,{6}, FALSE)), VLOOKUP(E1893,Store_Showcase!B2:H144,{6}, FALSE))</f>
      </c>
      <c r="AH1893" s="1">
        <f>VLOOKUP(G1893,Sku_Consolidated!A2:R957,18,FALSE)</f>
      </c>
      <c r="AI1893" s="1">
        <f>VLOOKUP(G1893,Sku_Consolidated!A2:S957,19,FALSE)</f>
      </c>
      <c r="AJ1893" s="1">
        <f>VLOOKUP(G1893,Sku_Consolidated!A2:T957,20,FALSE)</f>
      </c>
    </row>
    <row r="1894" spans="1:36" x14ac:dyDescent="0.25">
      <c r="A1894" s="1">
        <v>2024</v>
      </c>
      <c r="B1894" s="1" t="s">
        <v>31</v>
      </c>
      <c r="C1894" s="1" t="s">
        <v>32</v>
      </c>
      <c r="D1894" s="1" t="s">
        <v>33</v>
      </c>
      <c r="E1894" s="9" t="s">
        <v>2248</v>
      </c>
      <c r="F1894" s="1">
        <f>IF(VLOOKUP(G1894,Sku_Consolidated!A2:S957,{19},FALSE)="SHOWCASE", VLOOKUP(E1894,Store_Showcase!B2:C144,{2}, FALSE), IF(VLOOKUP(G1894,Sku_Consolidated!A2:S957,{19},FALSE)="VAM",VLOOKUP(E1894,Store_VAM!B2:C273,{2}, FALSE),VLOOKUP(E1894,Store_SRP!B2:C110,{2}, FALSE)))</f>
      </c>
      <c r="G1894" s="1">
        <v>61735</v>
      </c>
      <c r="H1894" s="1" t="s">
        <v>66</v>
      </c>
      <c r="I1894" s="10" t="s">
        <v>4977</v>
      </c>
      <c r="J1894" s="1">
        <f>VLOOKUP(G1894,Sku_Consolidated!A2:C957, 3, FALSE)</f>
      </c>
      <c r="K1894" s="10">
        <f>IF(J1894="PACK", I1894, 0)</f>
      </c>
      <c r="L1894" s="10">
        <f>IF(J1894="KG", I1894, I1894 * VLOOKUP(G1894,Sku_Consolidated!A2:U957,21,FALSE))</f>
      </c>
      <c r="M1894" s="10" t="s">
        <v>37</v>
      </c>
      <c r="N1894" s="11" t="s">
        <v>4978</v>
      </c>
      <c r="O1894" s="10" t="s">
        <v>4979</v>
      </c>
      <c r="P1894" s="10">
        <f>N1894 - O1894</f>
      </c>
      <c r="Q1894" s="1">
        <f>VLOOKUP(G1894,Sku_Consolidated!A2:G957,7, FALSE)</f>
      </c>
      <c r="R1894" s="1">
        <f>IF(IFERROR(VLOOKUP(E1894,Store_Showcase!B2:H144,7, FALSE), TRUE)=TRUE, IF(IFERROR(VLOOKUP(E1894,Store_SRP!B2:H110,7, FALSE), TRUE)=TRUE,VLOOKUP(E1894,Store_VAM!B2:H273,7, FALSE),VLOOKUP(E1894,Store_SRP!B2:H110,7, FALSE)), VLOOKUP(E1894,Store_Showcase!B2:H144,7, FALSE))</f>
      </c>
      <c r="S1894" s="1">
        <f>IF(IFERROR(VLOOKUP(E1894,Store_Showcase!B2:I144,8, FALSE), TRUE)=TRUE, IF(IFERROR(VLOOKUP(E1894,Store_SRP!B2:I110,8, FALSE), TRUE)=TRUE,VLOOKUP(E1894,Store_VAM!B2:I273,8, FALSE),VLOOKUP(E1894,Store_SRP!B2:I110,8, FALSE)), VLOOKUP(E1894,Store_Showcase!B2:I144,8, FALSE))</f>
      </c>
      <c r="T1894" s="1">
        <f>VLOOKUP(G1894,Sku_Consolidated!A2:R957,18,FALSE)</f>
      </c>
      <c r="U1894" s="1" t="s">
        <v>4966</v>
      </c>
      <c r="V1894" s="1">
        <f>IF(VLOOKUP(G1894,Sku_Consolidated!A2:S957,19,FALSE)="SHOWCASE", VLOOKUP(E1894,Store_Showcase!B2:L144,11, FALSE), IF(VLOOKUP(G1894,Sku_Consolidated!A2:S957,19,FALSE)="VAM",VLOOKUP(E1894,Store_VAM!B2:L273,11, FALSE),VLOOKUP(E1894,Store_SRP!B2:L110,11, FALSE)))</f>
      </c>
      <c r="W1894" s="1">
        <f>VLOOKUP(G1894,Sku_Consolidated!A2:W957,11,FALSE)</f>
      </c>
      <c r="X1894" s="1">
        <f>VLOOKUP(G1894,Sku_Consolidated!A2:H957,8,FALSE)</f>
      </c>
      <c r="Y1894" s="1">
        <f>VLOOKUP(G1894,Sku_Consolidated!A2:I957,9,FALSE)</f>
      </c>
      <c r="Z1894" s="1" t="s">
        <v>41</v>
      </c>
      <c r="AA1894" s="1">
        <f>VLOOKUP(G1894,Sku_Consolidated!A2:E957,5,FALSE)</f>
      </c>
      <c r="AB1894" s="1">
        <f>IF(VLOOKUP(G1894,Sku_Consolidated!A2:S957,19,FALSE)="SHOWCASE", VLOOKUP(E1894,Store_Showcase!B2:N144,13, FALSE), IF(VLOOKUP(G1894,Sku_Consolidated!A2:S957,19,FALSE)="VAM",VLOOKUP(E1894,Store_VAM!B2:N273,13, FALSE),VLOOKUP(E1894,Store_SRP!B2:N110,13, FALSE)))</f>
      </c>
      <c r="AC1894" s="1">
        <f>IF(IFERROR(AB1894,TRUE)=TRUE, "-","OK")</f>
      </c>
      <c r="AD1894" s="11" t="s">
        <v>37</v>
      </c>
      <c r="AE1894" s="11" t="s">
        <v>37</v>
      </c>
      <c r="AF1894" s="1">
        <f>IF(IFERROR(VLOOKUP(E1894,Store_Showcase!B2:H144,{5}, FALSE), TRUE)=TRUE, IF(IFERROR(VLOOKUP(E1894,Store_SRP!B2:H110,{5}, FALSE), TRUE)=TRUE,VLOOKUP(E1894,Store_VAM!B2:H273,{5}, FALSE),VLOOKUP(E1894,Store_SRP!B2:H110,{5}, FALSE)), VLOOKUP(E1894,Store_Showcase!B2:H144,{5}, FALSE))</f>
      </c>
      <c r="AG1894" s="1">
        <f>IF(IFERROR(VLOOKUP(E1894,Store_Showcase!B2:H144,{6}, FALSE), TRUE)=TRUE, IF(IFERROR(VLOOKUP(E1894,Store_SRP!B2:H110,{6}, FALSE), TRUE)=TRUE,VLOOKUP(E1894,Store_VAM!B2:H273,{6}, FALSE),VLOOKUP(E1894,Store_SRP!B2:H110,{6}, FALSE)), VLOOKUP(E1894,Store_Showcase!B2:H144,{6}, FALSE))</f>
      </c>
      <c r="AH1894" s="1">
        <f>VLOOKUP(G1894,Sku_Consolidated!A2:R957,18,FALSE)</f>
      </c>
      <c r="AI1894" s="1">
        <f>VLOOKUP(G1894,Sku_Consolidated!A2:S957,19,FALSE)</f>
      </c>
      <c r="AJ1894" s="1">
        <f>VLOOKUP(G1894,Sku_Consolidated!A2:T957,20,FALSE)</f>
      </c>
    </row>
    <row r="1895" spans="1:36" x14ac:dyDescent="0.25">
      <c r="A1895" s="1">
        <v>2024</v>
      </c>
      <c r="B1895" s="1" t="s">
        <v>31</v>
      </c>
      <c r="C1895" s="1" t="s">
        <v>32</v>
      </c>
      <c r="D1895" s="1" t="s">
        <v>33</v>
      </c>
      <c r="E1895" s="9" t="s">
        <v>2248</v>
      </c>
      <c r="F1895" s="1">
        <f>IF(VLOOKUP(G1895,Sku_Consolidated!A2:S957,{19},FALSE)="SHOWCASE", VLOOKUP(E1895,Store_Showcase!B2:C144,{2}, FALSE), IF(VLOOKUP(G1895,Sku_Consolidated!A2:S957,{19},FALSE)="VAM",VLOOKUP(E1895,Store_VAM!B2:C273,{2}, FALSE),VLOOKUP(E1895,Store_SRP!B2:C110,{2}, FALSE)))</f>
      </c>
      <c r="G1895" s="1">
        <v>61736</v>
      </c>
      <c r="H1895" s="1" t="s">
        <v>224</v>
      </c>
      <c r="I1895" s="10" t="s">
        <v>1322</v>
      </c>
      <c r="J1895" s="1">
        <f>VLOOKUP(G1895,Sku_Consolidated!A2:C957, 3, FALSE)</f>
      </c>
      <c r="K1895" s="10">
        <f>IF(J1895="PACK", I1895, 0)</f>
      </c>
      <c r="L1895" s="10">
        <f>IF(J1895="KG", I1895, I1895 * VLOOKUP(G1895,Sku_Consolidated!A2:U957,21,FALSE))</f>
      </c>
      <c r="M1895" s="10" t="s">
        <v>37</v>
      </c>
      <c r="N1895" s="11" t="s">
        <v>4980</v>
      </c>
      <c r="O1895" s="10" t="s">
        <v>4981</v>
      </c>
      <c r="P1895" s="10">
        <f>N1895 - O1895</f>
      </c>
      <c r="Q1895" s="1">
        <f>VLOOKUP(G1895,Sku_Consolidated!A2:G957,7, FALSE)</f>
      </c>
      <c r="R1895" s="1">
        <f>IF(IFERROR(VLOOKUP(E1895,Store_Showcase!B2:H144,7, FALSE), TRUE)=TRUE, IF(IFERROR(VLOOKUP(E1895,Store_SRP!B2:H110,7, FALSE), TRUE)=TRUE,VLOOKUP(E1895,Store_VAM!B2:H273,7, FALSE),VLOOKUP(E1895,Store_SRP!B2:H110,7, FALSE)), VLOOKUP(E1895,Store_Showcase!B2:H144,7, FALSE))</f>
      </c>
      <c r="S1895" s="1">
        <f>IF(IFERROR(VLOOKUP(E1895,Store_Showcase!B2:I144,8, FALSE), TRUE)=TRUE, IF(IFERROR(VLOOKUP(E1895,Store_SRP!B2:I110,8, FALSE), TRUE)=TRUE,VLOOKUP(E1895,Store_VAM!B2:I273,8, FALSE),VLOOKUP(E1895,Store_SRP!B2:I110,8, FALSE)), VLOOKUP(E1895,Store_Showcase!B2:I144,8, FALSE))</f>
      </c>
      <c r="T1895" s="1">
        <f>VLOOKUP(G1895,Sku_Consolidated!A2:R957,18,FALSE)</f>
      </c>
      <c r="U1895" s="1" t="s">
        <v>4966</v>
      </c>
      <c r="V1895" s="1">
        <f>IF(VLOOKUP(G1895,Sku_Consolidated!A2:S957,19,FALSE)="SHOWCASE", VLOOKUP(E1895,Store_Showcase!B2:L144,11, FALSE), IF(VLOOKUP(G1895,Sku_Consolidated!A2:S957,19,FALSE)="VAM",VLOOKUP(E1895,Store_VAM!B2:L273,11, FALSE),VLOOKUP(E1895,Store_SRP!B2:L110,11, FALSE)))</f>
      </c>
      <c r="W1895" s="1">
        <f>VLOOKUP(G1895,Sku_Consolidated!A2:W957,11,FALSE)</f>
      </c>
      <c r="X1895" s="1">
        <f>VLOOKUP(G1895,Sku_Consolidated!A2:H957,8,FALSE)</f>
      </c>
      <c r="Y1895" s="1">
        <f>VLOOKUP(G1895,Sku_Consolidated!A2:I957,9,FALSE)</f>
      </c>
      <c r="Z1895" s="1" t="s">
        <v>41</v>
      </c>
      <c r="AA1895" s="1">
        <f>VLOOKUP(G1895,Sku_Consolidated!A2:E957,5,FALSE)</f>
      </c>
      <c r="AB1895" s="1">
        <f>IF(VLOOKUP(G1895,Sku_Consolidated!A2:S957,19,FALSE)="SHOWCASE", VLOOKUP(E1895,Store_Showcase!B2:N144,13, FALSE), IF(VLOOKUP(G1895,Sku_Consolidated!A2:S957,19,FALSE)="VAM",VLOOKUP(E1895,Store_VAM!B2:N273,13, FALSE),VLOOKUP(E1895,Store_SRP!B2:N110,13, FALSE)))</f>
      </c>
      <c r="AC1895" s="1">
        <f>IF(IFERROR(AB1895,TRUE)=TRUE, "-","OK")</f>
      </c>
      <c r="AD1895" s="11" t="s">
        <v>37</v>
      </c>
      <c r="AE1895" s="11" t="s">
        <v>37</v>
      </c>
      <c r="AF1895" s="1">
        <f>IF(IFERROR(VLOOKUP(E1895,Store_Showcase!B2:H144,{5}, FALSE), TRUE)=TRUE, IF(IFERROR(VLOOKUP(E1895,Store_SRP!B2:H110,{5}, FALSE), TRUE)=TRUE,VLOOKUP(E1895,Store_VAM!B2:H273,{5}, FALSE),VLOOKUP(E1895,Store_SRP!B2:H110,{5}, FALSE)), VLOOKUP(E1895,Store_Showcase!B2:H144,{5}, FALSE))</f>
      </c>
      <c r="AG1895" s="1">
        <f>IF(IFERROR(VLOOKUP(E1895,Store_Showcase!B2:H144,{6}, FALSE), TRUE)=TRUE, IF(IFERROR(VLOOKUP(E1895,Store_SRP!B2:H110,{6}, FALSE), TRUE)=TRUE,VLOOKUP(E1895,Store_VAM!B2:H273,{6}, FALSE),VLOOKUP(E1895,Store_SRP!B2:H110,{6}, FALSE)), VLOOKUP(E1895,Store_Showcase!B2:H144,{6}, FALSE))</f>
      </c>
      <c r="AH1895" s="1">
        <f>VLOOKUP(G1895,Sku_Consolidated!A2:R957,18,FALSE)</f>
      </c>
      <c r="AI1895" s="1">
        <f>VLOOKUP(G1895,Sku_Consolidated!A2:S957,19,FALSE)</f>
      </c>
      <c r="AJ1895" s="1">
        <f>VLOOKUP(G1895,Sku_Consolidated!A2:T957,20,FALSE)</f>
      </c>
    </row>
    <row r="1896" spans="1:36" x14ac:dyDescent="0.25">
      <c r="A1896" s="1">
        <v>2024</v>
      </c>
      <c r="B1896" s="1" t="s">
        <v>31</v>
      </c>
      <c r="C1896" s="1" t="s">
        <v>32</v>
      </c>
      <c r="D1896" s="1" t="s">
        <v>33</v>
      </c>
      <c r="E1896" s="9" t="s">
        <v>2248</v>
      </c>
      <c r="F1896" s="1">
        <f>IF(VLOOKUP(G1896,Sku_Consolidated!A2:S957,{19},FALSE)="SHOWCASE", VLOOKUP(E1896,Store_Showcase!B2:C144,{2}, FALSE), IF(VLOOKUP(G1896,Sku_Consolidated!A2:S957,{19},FALSE)="VAM",VLOOKUP(E1896,Store_VAM!B2:C273,{2}, FALSE),VLOOKUP(E1896,Store_SRP!B2:C110,{2}, FALSE)))</f>
      </c>
      <c r="G1896" s="1">
        <v>61737</v>
      </c>
      <c r="H1896" s="1" t="s">
        <v>70</v>
      </c>
      <c r="I1896" s="10" t="s">
        <v>4982</v>
      </c>
      <c r="J1896" s="1">
        <f>VLOOKUP(G1896,Sku_Consolidated!A2:C957, 3, FALSE)</f>
      </c>
      <c r="K1896" s="10">
        <f>IF(J1896="PACK", I1896, 0)</f>
      </c>
      <c r="L1896" s="10">
        <f>IF(J1896="KG", I1896, I1896 * VLOOKUP(G1896,Sku_Consolidated!A2:U957,21,FALSE))</f>
      </c>
      <c r="M1896" s="10" t="s">
        <v>37</v>
      </c>
      <c r="N1896" s="11" t="s">
        <v>4983</v>
      </c>
      <c r="O1896" s="10" t="s">
        <v>4984</v>
      </c>
      <c r="P1896" s="10">
        <f>N1896 - O1896</f>
      </c>
      <c r="Q1896" s="1">
        <f>VLOOKUP(G1896,Sku_Consolidated!A2:G957,7, FALSE)</f>
      </c>
      <c r="R1896" s="1">
        <f>IF(IFERROR(VLOOKUP(E1896,Store_Showcase!B2:H144,7, FALSE), TRUE)=TRUE, IF(IFERROR(VLOOKUP(E1896,Store_SRP!B2:H110,7, FALSE), TRUE)=TRUE,VLOOKUP(E1896,Store_VAM!B2:H273,7, FALSE),VLOOKUP(E1896,Store_SRP!B2:H110,7, FALSE)), VLOOKUP(E1896,Store_Showcase!B2:H144,7, FALSE))</f>
      </c>
      <c r="S1896" s="1">
        <f>IF(IFERROR(VLOOKUP(E1896,Store_Showcase!B2:I144,8, FALSE), TRUE)=TRUE, IF(IFERROR(VLOOKUP(E1896,Store_SRP!B2:I110,8, FALSE), TRUE)=TRUE,VLOOKUP(E1896,Store_VAM!B2:I273,8, FALSE),VLOOKUP(E1896,Store_SRP!B2:I110,8, FALSE)), VLOOKUP(E1896,Store_Showcase!B2:I144,8, FALSE))</f>
      </c>
      <c r="T1896" s="1">
        <f>VLOOKUP(G1896,Sku_Consolidated!A2:R957,18,FALSE)</f>
      </c>
      <c r="U1896" s="1" t="s">
        <v>4966</v>
      </c>
      <c r="V1896" s="1">
        <f>IF(VLOOKUP(G1896,Sku_Consolidated!A2:S957,19,FALSE)="SHOWCASE", VLOOKUP(E1896,Store_Showcase!B2:L144,11, FALSE), IF(VLOOKUP(G1896,Sku_Consolidated!A2:S957,19,FALSE)="VAM",VLOOKUP(E1896,Store_VAM!B2:L273,11, FALSE),VLOOKUP(E1896,Store_SRP!B2:L110,11, FALSE)))</f>
      </c>
      <c r="W1896" s="1">
        <f>VLOOKUP(G1896,Sku_Consolidated!A2:W957,11,FALSE)</f>
      </c>
      <c r="X1896" s="1">
        <f>VLOOKUP(G1896,Sku_Consolidated!A2:H957,8,FALSE)</f>
      </c>
      <c r="Y1896" s="1">
        <f>VLOOKUP(G1896,Sku_Consolidated!A2:I957,9,FALSE)</f>
      </c>
      <c r="Z1896" s="1" t="s">
        <v>41</v>
      </c>
      <c r="AA1896" s="1">
        <f>VLOOKUP(G1896,Sku_Consolidated!A2:E957,5,FALSE)</f>
      </c>
      <c r="AB1896" s="1">
        <f>IF(VLOOKUP(G1896,Sku_Consolidated!A2:S957,19,FALSE)="SHOWCASE", VLOOKUP(E1896,Store_Showcase!B2:N144,13, FALSE), IF(VLOOKUP(G1896,Sku_Consolidated!A2:S957,19,FALSE)="VAM",VLOOKUP(E1896,Store_VAM!B2:N273,13, FALSE),VLOOKUP(E1896,Store_SRP!B2:N110,13, FALSE)))</f>
      </c>
      <c r="AC1896" s="1">
        <f>IF(IFERROR(AB1896,TRUE)=TRUE, "-","OK")</f>
      </c>
      <c r="AD1896" s="11" t="s">
        <v>37</v>
      </c>
      <c r="AE1896" s="11" t="s">
        <v>37</v>
      </c>
      <c r="AF1896" s="1">
        <f>IF(IFERROR(VLOOKUP(E1896,Store_Showcase!B2:H144,{5}, FALSE), TRUE)=TRUE, IF(IFERROR(VLOOKUP(E1896,Store_SRP!B2:H110,{5}, FALSE), TRUE)=TRUE,VLOOKUP(E1896,Store_VAM!B2:H273,{5}, FALSE),VLOOKUP(E1896,Store_SRP!B2:H110,{5}, FALSE)), VLOOKUP(E1896,Store_Showcase!B2:H144,{5}, FALSE))</f>
      </c>
      <c r="AG1896" s="1">
        <f>IF(IFERROR(VLOOKUP(E1896,Store_Showcase!B2:H144,{6}, FALSE), TRUE)=TRUE, IF(IFERROR(VLOOKUP(E1896,Store_SRP!B2:H110,{6}, FALSE), TRUE)=TRUE,VLOOKUP(E1896,Store_VAM!B2:H273,{6}, FALSE),VLOOKUP(E1896,Store_SRP!B2:H110,{6}, FALSE)), VLOOKUP(E1896,Store_Showcase!B2:H144,{6}, FALSE))</f>
      </c>
      <c r="AH1896" s="1">
        <f>VLOOKUP(G1896,Sku_Consolidated!A2:R957,18,FALSE)</f>
      </c>
      <c r="AI1896" s="1">
        <f>VLOOKUP(G1896,Sku_Consolidated!A2:S957,19,FALSE)</f>
      </c>
      <c r="AJ1896" s="1">
        <f>VLOOKUP(G1896,Sku_Consolidated!A2:T957,20,FALSE)</f>
      </c>
    </row>
    <row r="1897" spans="1:36" x14ac:dyDescent="0.25">
      <c r="A1897" s="1">
        <v>2024</v>
      </c>
      <c r="B1897" s="1" t="s">
        <v>31</v>
      </c>
      <c r="C1897" s="1" t="s">
        <v>32</v>
      </c>
      <c r="D1897" s="1" t="s">
        <v>33</v>
      </c>
      <c r="E1897" s="9" t="s">
        <v>2248</v>
      </c>
      <c r="F1897" s="1">
        <f>IF(VLOOKUP(G1897,Sku_Consolidated!A2:S957,{19},FALSE)="SHOWCASE", VLOOKUP(E1897,Store_Showcase!B2:C144,{2}, FALSE), IF(VLOOKUP(G1897,Sku_Consolidated!A2:S957,{19},FALSE)="VAM",VLOOKUP(E1897,Store_VAM!B2:C273,{2}, FALSE),VLOOKUP(E1897,Store_SRP!B2:C110,{2}, FALSE)))</f>
      </c>
      <c r="G1897" s="1">
        <v>61742</v>
      </c>
      <c r="H1897" s="1" t="s">
        <v>78</v>
      </c>
      <c r="I1897" s="10" t="s">
        <v>4985</v>
      </c>
      <c r="J1897" s="1">
        <f>VLOOKUP(G1897,Sku_Consolidated!A2:C957, 3, FALSE)</f>
      </c>
      <c r="K1897" s="10">
        <f>IF(J1897="PACK", I1897, 0)</f>
      </c>
      <c r="L1897" s="10">
        <f>IF(J1897="KG", I1897, I1897 * VLOOKUP(G1897,Sku_Consolidated!A2:U957,21,FALSE))</f>
      </c>
      <c r="M1897" s="10" t="s">
        <v>37</v>
      </c>
      <c r="N1897" s="11" t="s">
        <v>4986</v>
      </c>
      <c r="O1897" s="10" t="s">
        <v>4987</v>
      </c>
      <c r="P1897" s="10">
        <f>N1897 - O1897</f>
      </c>
      <c r="Q1897" s="1">
        <f>VLOOKUP(G1897,Sku_Consolidated!A2:G957,7, FALSE)</f>
      </c>
      <c r="R1897" s="1">
        <f>IF(IFERROR(VLOOKUP(E1897,Store_Showcase!B2:H144,7, FALSE), TRUE)=TRUE, IF(IFERROR(VLOOKUP(E1897,Store_SRP!B2:H110,7, FALSE), TRUE)=TRUE,VLOOKUP(E1897,Store_VAM!B2:H273,7, FALSE),VLOOKUP(E1897,Store_SRP!B2:H110,7, FALSE)), VLOOKUP(E1897,Store_Showcase!B2:H144,7, FALSE))</f>
      </c>
      <c r="S1897" s="1">
        <f>IF(IFERROR(VLOOKUP(E1897,Store_Showcase!B2:I144,8, FALSE), TRUE)=TRUE, IF(IFERROR(VLOOKUP(E1897,Store_SRP!B2:I110,8, FALSE), TRUE)=TRUE,VLOOKUP(E1897,Store_VAM!B2:I273,8, FALSE),VLOOKUP(E1897,Store_SRP!B2:I110,8, FALSE)), VLOOKUP(E1897,Store_Showcase!B2:I144,8, FALSE))</f>
      </c>
      <c r="T1897" s="1">
        <f>VLOOKUP(G1897,Sku_Consolidated!A2:R957,18,FALSE)</f>
      </c>
      <c r="U1897" s="1" t="s">
        <v>4966</v>
      </c>
      <c r="V1897" s="1">
        <f>IF(VLOOKUP(G1897,Sku_Consolidated!A2:S957,19,FALSE)="SHOWCASE", VLOOKUP(E1897,Store_Showcase!B2:L144,11, FALSE), IF(VLOOKUP(G1897,Sku_Consolidated!A2:S957,19,FALSE)="VAM",VLOOKUP(E1897,Store_VAM!B2:L273,11, FALSE),VLOOKUP(E1897,Store_SRP!B2:L110,11, FALSE)))</f>
      </c>
      <c r="W1897" s="1">
        <f>VLOOKUP(G1897,Sku_Consolidated!A2:W957,11,FALSE)</f>
      </c>
      <c r="X1897" s="1">
        <f>VLOOKUP(G1897,Sku_Consolidated!A2:H957,8,FALSE)</f>
      </c>
      <c r="Y1897" s="1">
        <f>VLOOKUP(G1897,Sku_Consolidated!A2:I957,9,FALSE)</f>
      </c>
      <c r="Z1897" s="1" t="s">
        <v>41</v>
      </c>
      <c r="AA1897" s="1">
        <f>VLOOKUP(G1897,Sku_Consolidated!A2:E957,5,FALSE)</f>
      </c>
      <c r="AB1897" s="1">
        <f>IF(VLOOKUP(G1897,Sku_Consolidated!A2:S957,19,FALSE)="SHOWCASE", VLOOKUP(E1897,Store_Showcase!B2:N144,13, FALSE), IF(VLOOKUP(G1897,Sku_Consolidated!A2:S957,19,FALSE)="VAM",VLOOKUP(E1897,Store_VAM!B2:N273,13, FALSE),VLOOKUP(E1897,Store_SRP!B2:N110,13, FALSE)))</f>
      </c>
      <c r="AC1897" s="1">
        <f>IF(IFERROR(AB1897,TRUE)=TRUE, "-","OK")</f>
      </c>
      <c r="AD1897" s="11" t="s">
        <v>37</v>
      </c>
      <c r="AE1897" s="11" t="s">
        <v>37</v>
      </c>
      <c r="AF1897" s="1">
        <f>IF(IFERROR(VLOOKUP(E1897,Store_Showcase!B2:H144,{5}, FALSE), TRUE)=TRUE, IF(IFERROR(VLOOKUP(E1897,Store_SRP!B2:H110,{5}, FALSE), TRUE)=TRUE,VLOOKUP(E1897,Store_VAM!B2:H273,{5}, FALSE),VLOOKUP(E1897,Store_SRP!B2:H110,{5}, FALSE)), VLOOKUP(E1897,Store_Showcase!B2:H144,{5}, FALSE))</f>
      </c>
      <c r="AG1897" s="1">
        <f>IF(IFERROR(VLOOKUP(E1897,Store_Showcase!B2:H144,{6}, FALSE), TRUE)=TRUE, IF(IFERROR(VLOOKUP(E1897,Store_SRP!B2:H110,{6}, FALSE), TRUE)=TRUE,VLOOKUP(E1897,Store_VAM!B2:H273,{6}, FALSE),VLOOKUP(E1897,Store_SRP!B2:H110,{6}, FALSE)), VLOOKUP(E1897,Store_Showcase!B2:H144,{6}, FALSE))</f>
      </c>
      <c r="AH1897" s="1">
        <f>VLOOKUP(G1897,Sku_Consolidated!A2:R957,18,FALSE)</f>
      </c>
      <c r="AI1897" s="1">
        <f>VLOOKUP(G1897,Sku_Consolidated!A2:S957,19,FALSE)</f>
      </c>
      <c r="AJ1897" s="1">
        <f>VLOOKUP(G1897,Sku_Consolidated!A2:T957,20,FALSE)</f>
      </c>
    </row>
    <row r="1898" spans="1:36" x14ac:dyDescent="0.25">
      <c r="A1898" s="1">
        <v>2024</v>
      </c>
      <c r="B1898" s="1" t="s">
        <v>31</v>
      </c>
      <c r="C1898" s="1" t="s">
        <v>32</v>
      </c>
      <c r="D1898" s="1" t="s">
        <v>33</v>
      </c>
      <c r="E1898" s="9" t="s">
        <v>2248</v>
      </c>
      <c r="F1898" s="1">
        <f>IF(VLOOKUP(G1898,Sku_Consolidated!A2:S957,{19},FALSE)="SHOWCASE", VLOOKUP(E1898,Store_Showcase!B2:C144,{2}, FALSE), IF(VLOOKUP(G1898,Sku_Consolidated!A2:S957,{19},FALSE)="VAM",VLOOKUP(E1898,Store_VAM!B2:C273,{2}, FALSE),VLOOKUP(E1898,Store_SRP!B2:C110,{2}, FALSE)))</f>
      </c>
      <c r="G1898" s="1">
        <v>61744</v>
      </c>
      <c r="H1898" s="1" t="s">
        <v>82</v>
      </c>
      <c r="I1898" s="10" t="s">
        <v>1980</v>
      </c>
      <c r="J1898" s="1">
        <f>VLOOKUP(G1898,Sku_Consolidated!A2:C957, 3, FALSE)</f>
      </c>
      <c r="K1898" s="10">
        <f>IF(J1898="PACK", I1898, 0)</f>
      </c>
      <c r="L1898" s="10">
        <f>IF(J1898="KG", I1898, I1898 * VLOOKUP(G1898,Sku_Consolidated!A2:U957,21,FALSE))</f>
      </c>
      <c r="M1898" s="10" t="s">
        <v>37</v>
      </c>
      <c r="N1898" s="11" t="s">
        <v>4988</v>
      </c>
      <c r="O1898" s="10" t="s">
        <v>4989</v>
      </c>
      <c r="P1898" s="10">
        <f>N1898 - O1898</f>
      </c>
      <c r="Q1898" s="1">
        <f>VLOOKUP(G1898,Sku_Consolidated!A2:G957,7, FALSE)</f>
      </c>
      <c r="R1898" s="1">
        <f>IF(IFERROR(VLOOKUP(E1898,Store_Showcase!B2:H144,7, FALSE), TRUE)=TRUE, IF(IFERROR(VLOOKUP(E1898,Store_SRP!B2:H110,7, FALSE), TRUE)=TRUE,VLOOKUP(E1898,Store_VAM!B2:H273,7, FALSE),VLOOKUP(E1898,Store_SRP!B2:H110,7, FALSE)), VLOOKUP(E1898,Store_Showcase!B2:H144,7, FALSE))</f>
      </c>
      <c r="S1898" s="1">
        <f>IF(IFERROR(VLOOKUP(E1898,Store_Showcase!B2:I144,8, FALSE), TRUE)=TRUE, IF(IFERROR(VLOOKUP(E1898,Store_SRP!B2:I110,8, FALSE), TRUE)=TRUE,VLOOKUP(E1898,Store_VAM!B2:I273,8, FALSE),VLOOKUP(E1898,Store_SRP!B2:I110,8, FALSE)), VLOOKUP(E1898,Store_Showcase!B2:I144,8, FALSE))</f>
      </c>
      <c r="T1898" s="1">
        <f>VLOOKUP(G1898,Sku_Consolidated!A2:R957,18,FALSE)</f>
      </c>
      <c r="U1898" s="1" t="s">
        <v>4966</v>
      </c>
      <c r="V1898" s="1">
        <f>IF(VLOOKUP(G1898,Sku_Consolidated!A2:S957,19,FALSE)="SHOWCASE", VLOOKUP(E1898,Store_Showcase!B2:L144,11, FALSE), IF(VLOOKUP(G1898,Sku_Consolidated!A2:S957,19,FALSE)="VAM",VLOOKUP(E1898,Store_VAM!B2:L273,11, FALSE),VLOOKUP(E1898,Store_SRP!B2:L110,11, FALSE)))</f>
      </c>
      <c r="W1898" s="1">
        <f>VLOOKUP(G1898,Sku_Consolidated!A2:W957,11,FALSE)</f>
      </c>
      <c r="X1898" s="1">
        <f>VLOOKUP(G1898,Sku_Consolidated!A2:H957,8,FALSE)</f>
      </c>
      <c r="Y1898" s="1">
        <f>VLOOKUP(G1898,Sku_Consolidated!A2:I957,9,FALSE)</f>
      </c>
      <c r="Z1898" s="1" t="s">
        <v>41</v>
      </c>
      <c r="AA1898" s="1">
        <f>VLOOKUP(G1898,Sku_Consolidated!A2:E957,5,FALSE)</f>
      </c>
      <c r="AB1898" s="1">
        <f>IF(VLOOKUP(G1898,Sku_Consolidated!A2:S957,19,FALSE)="SHOWCASE", VLOOKUP(E1898,Store_Showcase!B2:N144,13, FALSE), IF(VLOOKUP(G1898,Sku_Consolidated!A2:S957,19,FALSE)="VAM",VLOOKUP(E1898,Store_VAM!B2:N273,13, FALSE),VLOOKUP(E1898,Store_SRP!B2:N110,13, FALSE)))</f>
      </c>
      <c r="AC1898" s="1">
        <f>IF(IFERROR(AB1898,TRUE)=TRUE, "-","OK")</f>
      </c>
      <c r="AD1898" s="11" t="s">
        <v>37</v>
      </c>
      <c r="AE1898" s="11" t="s">
        <v>37</v>
      </c>
      <c r="AF1898" s="1">
        <f>IF(IFERROR(VLOOKUP(E1898,Store_Showcase!B2:H144,{5}, FALSE), TRUE)=TRUE, IF(IFERROR(VLOOKUP(E1898,Store_SRP!B2:H110,{5}, FALSE), TRUE)=TRUE,VLOOKUP(E1898,Store_VAM!B2:H273,{5}, FALSE),VLOOKUP(E1898,Store_SRP!B2:H110,{5}, FALSE)), VLOOKUP(E1898,Store_Showcase!B2:H144,{5}, FALSE))</f>
      </c>
      <c r="AG1898" s="1">
        <f>IF(IFERROR(VLOOKUP(E1898,Store_Showcase!B2:H144,{6}, FALSE), TRUE)=TRUE, IF(IFERROR(VLOOKUP(E1898,Store_SRP!B2:H110,{6}, FALSE), TRUE)=TRUE,VLOOKUP(E1898,Store_VAM!B2:H273,{6}, FALSE),VLOOKUP(E1898,Store_SRP!B2:H110,{6}, FALSE)), VLOOKUP(E1898,Store_Showcase!B2:H144,{6}, FALSE))</f>
      </c>
      <c r="AH1898" s="1">
        <f>VLOOKUP(G1898,Sku_Consolidated!A2:R957,18,FALSE)</f>
      </c>
      <c r="AI1898" s="1">
        <f>VLOOKUP(G1898,Sku_Consolidated!A2:S957,19,FALSE)</f>
      </c>
      <c r="AJ1898" s="1">
        <f>VLOOKUP(G1898,Sku_Consolidated!A2:T957,20,FALSE)</f>
      </c>
    </row>
    <row r="1899" spans="1:36" x14ac:dyDescent="0.25">
      <c r="A1899" s="1">
        <v>2024</v>
      </c>
      <c r="B1899" s="1" t="s">
        <v>31</v>
      </c>
      <c r="C1899" s="1" t="s">
        <v>32</v>
      </c>
      <c r="D1899" s="1" t="s">
        <v>33</v>
      </c>
      <c r="E1899" s="9" t="s">
        <v>2248</v>
      </c>
      <c r="F1899" s="1">
        <f>IF(VLOOKUP(G1899,Sku_Consolidated!A2:S957,{19},FALSE)="SHOWCASE", VLOOKUP(E1899,Store_Showcase!B2:C144,{2}, FALSE), IF(VLOOKUP(G1899,Sku_Consolidated!A2:S957,{19},FALSE)="VAM",VLOOKUP(E1899,Store_VAM!B2:C273,{2}, FALSE),VLOOKUP(E1899,Store_SRP!B2:C110,{2}, FALSE)))</f>
      </c>
      <c r="G1899" s="1">
        <v>61755</v>
      </c>
      <c r="H1899" s="1" t="s">
        <v>86</v>
      </c>
      <c r="I1899" s="10" t="s">
        <v>4990</v>
      </c>
      <c r="J1899" s="1">
        <f>VLOOKUP(G1899,Sku_Consolidated!A2:C957, 3, FALSE)</f>
      </c>
      <c r="K1899" s="10">
        <f>IF(J1899="PACK", I1899, 0)</f>
      </c>
      <c r="L1899" s="10">
        <f>IF(J1899="KG", I1899, I1899 * VLOOKUP(G1899,Sku_Consolidated!A2:U957,21,FALSE))</f>
      </c>
      <c r="M1899" s="10" t="s">
        <v>37</v>
      </c>
      <c r="N1899" s="11" t="s">
        <v>4991</v>
      </c>
      <c r="O1899" s="10" t="s">
        <v>4992</v>
      </c>
      <c r="P1899" s="10">
        <f>N1899 - O1899</f>
      </c>
      <c r="Q1899" s="1">
        <f>VLOOKUP(G1899,Sku_Consolidated!A2:G957,7, FALSE)</f>
      </c>
      <c r="R1899" s="1">
        <f>IF(IFERROR(VLOOKUP(E1899,Store_Showcase!B2:H144,7, FALSE), TRUE)=TRUE, IF(IFERROR(VLOOKUP(E1899,Store_SRP!B2:H110,7, FALSE), TRUE)=TRUE,VLOOKUP(E1899,Store_VAM!B2:H273,7, FALSE),VLOOKUP(E1899,Store_SRP!B2:H110,7, FALSE)), VLOOKUP(E1899,Store_Showcase!B2:H144,7, FALSE))</f>
      </c>
      <c r="S1899" s="1">
        <f>IF(IFERROR(VLOOKUP(E1899,Store_Showcase!B2:I144,8, FALSE), TRUE)=TRUE, IF(IFERROR(VLOOKUP(E1899,Store_SRP!B2:I110,8, FALSE), TRUE)=TRUE,VLOOKUP(E1899,Store_VAM!B2:I273,8, FALSE),VLOOKUP(E1899,Store_SRP!B2:I110,8, FALSE)), VLOOKUP(E1899,Store_Showcase!B2:I144,8, FALSE))</f>
      </c>
      <c r="T1899" s="1">
        <f>VLOOKUP(G1899,Sku_Consolidated!A2:R957,18,FALSE)</f>
      </c>
      <c r="U1899" s="1" t="s">
        <v>4966</v>
      </c>
      <c r="V1899" s="1">
        <f>IF(VLOOKUP(G1899,Sku_Consolidated!A2:S957,19,FALSE)="SHOWCASE", VLOOKUP(E1899,Store_Showcase!B2:L144,11, FALSE), IF(VLOOKUP(G1899,Sku_Consolidated!A2:S957,19,FALSE)="VAM",VLOOKUP(E1899,Store_VAM!B2:L273,11, FALSE),VLOOKUP(E1899,Store_SRP!B2:L110,11, FALSE)))</f>
      </c>
      <c r="W1899" s="1">
        <f>VLOOKUP(G1899,Sku_Consolidated!A2:W957,11,FALSE)</f>
      </c>
      <c r="X1899" s="1">
        <f>VLOOKUP(G1899,Sku_Consolidated!A2:H957,8,FALSE)</f>
      </c>
      <c r="Y1899" s="1">
        <f>VLOOKUP(G1899,Sku_Consolidated!A2:I957,9,FALSE)</f>
      </c>
      <c r="Z1899" s="1" t="s">
        <v>41</v>
      </c>
      <c r="AA1899" s="1">
        <f>VLOOKUP(G1899,Sku_Consolidated!A2:E957,5,FALSE)</f>
      </c>
      <c r="AB1899" s="1">
        <f>IF(VLOOKUP(G1899,Sku_Consolidated!A2:S957,19,FALSE)="SHOWCASE", VLOOKUP(E1899,Store_Showcase!B2:N144,13, FALSE), IF(VLOOKUP(G1899,Sku_Consolidated!A2:S957,19,FALSE)="VAM",VLOOKUP(E1899,Store_VAM!B2:N273,13, FALSE),VLOOKUP(E1899,Store_SRP!B2:N110,13, FALSE)))</f>
      </c>
      <c r="AC1899" s="1">
        <f>IF(IFERROR(AB1899,TRUE)=TRUE, "-","OK")</f>
      </c>
      <c r="AD1899" s="11" t="s">
        <v>37</v>
      </c>
      <c r="AE1899" s="11" t="s">
        <v>37</v>
      </c>
      <c r="AF1899" s="1">
        <f>IF(IFERROR(VLOOKUP(E1899,Store_Showcase!B2:H144,{5}, FALSE), TRUE)=TRUE, IF(IFERROR(VLOOKUP(E1899,Store_SRP!B2:H110,{5}, FALSE), TRUE)=TRUE,VLOOKUP(E1899,Store_VAM!B2:H273,{5}, FALSE),VLOOKUP(E1899,Store_SRP!B2:H110,{5}, FALSE)), VLOOKUP(E1899,Store_Showcase!B2:H144,{5}, FALSE))</f>
      </c>
      <c r="AG1899" s="1">
        <f>IF(IFERROR(VLOOKUP(E1899,Store_Showcase!B2:H144,{6}, FALSE), TRUE)=TRUE, IF(IFERROR(VLOOKUP(E1899,Store_SRP!B2:H110,{6}, FALSE), TRUE)=TRUE,VLOOKUP(E1899,Store_VAM!B2:H273,{6}, FALSE),VLOOKUP(E1899,Store_SRP!B2:H110,{6}, FALSE)), VLOOKUP(E1899,Store_Showcase!B2:H144,{6}, FALSE))</f>
      </c>
      <c r="AH1899" s="1">
        <f>VLOOKUP(G1899,Sku_Consolidated!A2:R957,18,FALSE)</f>
      </c>
      <c r="AI1899" s="1">
        <f>VLOOKUP(G1899,Sku_Consolidated!A2:S957,19,FALSE)</f>
      </c>
      <c r="AJ1899" s="1">
        <f>VLOOKUP(G1899,Sku_Consolidated!A2:T957,20,FALSE)</f>
      </c>
    </row>
    <row r="1900" spans="1:36" x14ac:dyDescent="0.25">
      <c r="A1900" s="1">
        <v>2024</v>
      </c>
      <c r="B1900" s="1" t="s">
        <v>31</v>
      </c>
      <c r="C1900" s="1" t="s">
        <v>32</v>
      </c>
      <c r="D1900" s="1" t="s">
        <v>33</v>
      </c>
      <c r="E1900" s="9" t="s">
        <v>2248</v>
      </c>
      <c r="F1900" s="1">
        <f>IF(VLOOKUP(G1900,Sku_Consolidated!A2:S957,{19},FALSE)="SHOWCASE", VLOOKUP(E1900,Store_Showcase!B2:C144,{2}, FALSE), IF(VLOOKUP(G1900,Sku_Consolidated!A2:S957,{19},FALSE)="VAM",VLOOKUP(E1900,Store_VAM!B2:C273,{2}, FALSE),VLOOKUP(E1900,Store_SRP!B2:C110,{2}, FALSE)))</f>
      </c>
      <c r="G1900" s="1">
        <v>61758</v>
      </c>
      <c r="H1900" s="1" t="s">
        <v>90</v>
      </c>
      <c r="I1900" s="10" t="s">
        <v>4993</v>
      </c>
      <c r="J1900" s="1">
        <f>VLOOKUP(G1900,Sku_Consolidated!A2:C957, 3, FALSE)</f>
      </c>
      <c r="K1900" s="10">
        <f>IF(J1900="PACK", I1900, 0)</f>
      </c>
      <c r="L1900" s="10">
        <f>IF(J1900="KG", I1900, I1900 * VLOOKUP(G1900,Sku_Consolidated!A2:U957,21,FALSE))</f>
      </c>
      <c r="M1900" s="10" t="s">
        <v>37</v>
      </c>
      <c r="N1900" s="11" t="s">
        <v>4994</v>
      </c>
      <c r="O1900" s="10" t="s">
        <v>4995</v>
      </c>
      <c r="P1900" s="10">
        <f>N1900 - O1900</f>
      </c>
      <c r="Q1900" s="1">
        <f>VLOOKUP(G1900,Sku_Consolidated!A2:G957,7, FALSE)</f>
      </c>
      <c r="R1900" s="1">
        <f>IF(IFERROR(VLOOKUP(E1900,Store_Showcase!B2:H144,7, FALSE), TRUE)=TRUE, IF(IFERROR(VLOOKUP(E1900,Store_SRP!B2:H110,7, FALSE), TRUE)=TRUE,VLOOKUP(E1900,Store_VAM!B2:H273,7, FALSE),VLOOKUP(E1900,Store_SRP!B2:H110,7, FALSE)), VLOOKUP(E1900,Store_Showcase!B2:H144,7, FALSE))</f>
      </c>
      <c r="S1900" s="1">
        <f>IF(IFERROR(VLOOKUP(E1900,Store_Showcase!B2:I144,8, FALSE), TRUE)=TRUE, IF(IFERROR(VLOOKUP(E1900,Store_SRP!B2:I110,8, FALSE), TRUE)=TRUE,VLOOKUP(E1900,Store_VAM!B2:I273,8, FALSE),VLOOKUP(E1900,Store_SRP!B2:I110,8, FALSE)), VLOOKUP(E1900,Store_Showcase!B2:I144,8, FALSE))</f>
      </c>
      <c r="T1900" s="1">
        <f>VLOOKUP(G1900,Sku_Consolidated!A2:R957,18,FALSE)</f>
      </c>
      <c r="U1900" s="1" t="s">
        <v>4966</v>
      </c>
      <c r="V1900" s="1">
        <f>IF(VLOOKUP(G1900,Sku_Consolidated!A2:S957,19,FALSE)="SHOWCASE", VLOOKUP(E1900,Store_Showcase!B2:L144,11, FALSE), IF(VLOOKUP(G1900,Sku_Consolidated!A2:S957,19,FALSE)="VAM",VLOOKUP(E1900,Store_VAM!B2:L273,11, FALSE),VLOOKUP(E1900,Store_SRP!B2:L110,11, FALSE)))</f>
      </c>
      <c r="W1900" s="1">
        <f>VLOOKUP(G1900,Sku_Consolidated!A2:W957,11,FALSE)</f>
      </c>
      <c r="X1900" s="1">
        <f>VLOOKUP(G1900,Sku_Consolidated!A2:H957,8,FALSE)</f>
      </c>
      <c r="Y1900" s="1">
        <f>VLOOKUP(G1900,Sku_Consolidated!A2:I957,9,FALSE)</f>
      </c>
      <c r="Z1900" s="1" t="s">
        <v>41</v>
      </c>
      <c r="AA1900" s="1">
        <f>VLOOKUP(G1900,Sku_Consolidated!A2:E957,5,FALSE)</f>
      </c>
      <c r="AB1900" s="1">
        <f>IF(VLOOKUP(G1900,Sku_Consolidated!A2:S957,19,FALSE)="SHOWCASE", VLOOKUP(E1900,Store_Showcase!B2:N144,13, FALSE), IF(VLOOKUP(G1900,Sku_Consolidated!A2:S957,19,FALSE)="VAM",VLOOKUP(E1900,Store_VAM!B2:N273,13, FALSE),VLOOKUP(E1900,Store_SRP!B2:N110,13, FALSE)))</f>
      </c>
      <c r="AC1900" s="1">
        <f>IF(IFERROR(AB1900,TRUE)=TRUE, "-","OK")</f>
      </c>
      <c r="AD1900" s="11" t="s">
        <v>37</v>
      </c>
      <c r="AE1900" s="11" t="s">
        <v>37</v>
      </c>
      <c r="AF1900" s="1">
        <f>IF(IFERROR(VLOOKUP(E1900,Store_Showcase!B2:H144,{5}, FALSE), TRUE)=TRUE, IF(IFERROR(VLOOKUP(E1900,Store_SRP!B2:H110,{5}, FALSE), TRUE)=TRUE,VLOOKUP(E1900,Store_VAM!B2:H273,{5}, FALSE),VLOOKUP(E1900,Store_SRP!B2:H110,{5}, FALSE)), VLOOKUP(E1900,Store_Showcase!B2:H144,{5}, FALSE))</f>
      </c>
      <c r="AG1900" s="1">
        <f>IF(IFERROR(VLOOKUP(E1900,Store_Showcase!B2:H144,{6}, FALSE), TRUE)=TRUE, IF(IFERROR(VLOOKUP(E1900,Store_SRP!B2:H110,{6}, FALSE), TRUE)=TRUE,VLOOKUP(E1900,Store_VAM!B2:H273,{6}, FALSE),VLOOKUP(E1900,Store_SRP!B2:H110,{6}, FALSE)), VLOOKUP(E1900,Store_Showcase!B2:H144,{6}, FALSE))</f>
      </c>
      <c r="AH1900" s="1">
        <f>VLOOKUP(G1900,Sku_Consolidated!A2:R957,18,FALSE)</f>
      </c>
      <c r="AI1900" s="1">
        <f>VLOOKUP(G1900,Sku_Consolidated!A2:S957,19,FALSE)</f>
      </c>
      <c r="AJ1900" s="1">
        <f>VLOOKUP(G1900,Sku_Consolidated!A2:T957,20,FALSE)</f>
      </c>
    </row>
    <row r="1901" spans="1:36" x14ac:dyDescent="0.25">
      <c r="A1901" s="1">
        <v>2024</v>
      </c>
      <c r="B1901" s="1" t="s">
        <v>31</v>
      </c>
      <c r="C1901" s="1" t="s">
        <v>32</v>
      </c>
      <c r="D1901" s="1" t="s">
        <v>33</v>
      </c>
      <c r="E1901" s="9" t="s">
        <v>2248</v>
      </c>
      <c r="F1901" s="1">
        <f>IF(VLOOKUP(G1901,Sku_Consolidated!A2:S957,{19},FALSE)="SHOWCASE", VLOOKUP(E1901,Store_Showcase!B2:C144,{2}, FALSE), IF(VLOOKUP(G1901,Sku_Consolidated!A2:S957,{19},FALSE)="VAM",VLOOKUP(E1901,Store_VAM!B2:C273,{2}, FALSE),VLOOKUP(E1901,Store_SRP!B2:C110,{2}, FALSE)))</f>
      </c>
      <c r="G1901" s="1">
        <v>61760</v>
      </c>
      <c r="H1901" s="1" t="s">
        <v>98</v>
      </c>
      <c r="I1901" s="10" t="s">
        <v>1253</v>
      </c>
      <c r="J1901" s="1">
        <f>VLOOKUP(G1901,Sku_Consolidated!A2:C957, 3, FALSE)</f>
      </c>
      <c r="K1901" s="10">
        <f>IF(J1901="PACK", I1901, 0)</f>
      </c>
      <c r="L1901" s="10">
        <f>IF(J1901="KG", I1901, I1901 * VLOOKUP(G1901,Sku_Consolidated!A2:U957,21,FALSE))</f>
      </c>
      <c r="M1901" s="10" t="s">
        <v>37</v>
      </c>
      <c r="N1901" s="11" t="s">
        <v>4996</v>
      </c>
      <c r="O1901" s="10" t="s">
        <v>4997</v>
      </c>
      <c r="P1901" s="10">
        <f>N1901 - O1901</f>
      </c>
      <c r="Q1901" s="1">
        <f>VLOOKUP(G1901,Sku_Consolidated!A2:G957,7, FALSE)</f>
      </c>
      <c r="R1901" s="1">
        <f>IF(IFERROR(VLOOKUP(E1901,Store_Showcase!B2:H144,7, FALSE), TRUE)=TRUE, IF(IFERROR(VLOOKUP(E1901,Store_SRP!B2:H110,7, FALSE), TRUE)=TRUE,VLOOKUP(E1901,Store_VAM!B2:H273,7, FALSE),VLOOKUP(E1901,Store_SRP!B2:H110,7, FALSE)), VLOOKUP(E1901,Store_Showcase!B2:H144,7, FALSE))</f>
      </c>
      <c r="S1901" s="1">
        <f>IF(IFERROR(VLOOKUP(E1901,Store_Showcase!B2:I144,8, FALSE), TRUE)=TRUE, IF(IFERROR(VLOOKUP(E1901,Store_SRP!B2:I110,8, FALSE), TRUE)=TRUE,VLOOKUP(E1901,Store_VAM!B2:I273,8, FALSE),VLOOKUP(E1901,Store_SRP!B2:I110,8, FALSE)), VLOOKUP(E1901,Store_Showcase!B2:I144,8, FALSE))</f>
      </c>
      <c r="T1901" s="1">
        <f>VLOOKUP(G1901,Sku_Consolidated!A2:R957,18,FALSE)</f>
      </c>
      <c r="U1901" s="1" t="s">
        <v>4966</v>
      </c>
      <c r="V1901" s="1">
        <f>IF(VLOOKUP(G1901,Sku_Consolidated!A2:S957,19,FALSE)="SHOWCASE", VLOOKUP(E1901,Store_Showcase!B2:L144,11, FALSE), IF(VLOOKUP(G1901,Sku_Consolidated!A2:S957,19,FALSE)="VAM",VLOOKUP(E1901,Store_VAM!B2:L273,11, FALSE),VLOOKUP(E1901,Store_SRP!B2:L110,11, FALSE)))</f>
      </c>
      <c r="W1901" s="1">
        <f>VLOOKUP(G1901,Sku_Consolidated!A2:W957,11,FALSE)</f>
      </c>
      <c r="X1901" s="1">
        <f>VLOOKUP(G1901,Sku_Consolidated!A2:H957,8,FALSE)</f>
      </c>
      <c r="Y1901" s="1">
        <f>VLOOKUP(G1901,Sku_Consolidated!A2:I957,9,FALSE)</f>
      </c>
      <c r="Z1901" s="1" t="s">
        <v>41</v>
      </c>
      <c r="AA1901" s="1">
        <f>VLOOKUP(G1901,Sku_Consolidated!A2:E957,5,FALSE)</f>
      </c>
      <c r="AB1901" s="1">
        <f>IF(VLOOKUP(G1901,Sku_Consolidated!A2:S957,19,FALSE)="SHOWCASE", VLOOKUP(E1901,Store_Showcase!B2:N144,13, FALSE), IF(VLOOKUP(G1901,Sku_Consolidated!A2:S957,19,FALSE)="VAM",VLOOKUP(E1901,Store_VAM!B2:N273,13, FALSE),VLOOKUP(E1901,Store_SRP!B2:N110,13, FALSE)))</f>
      </c>
      <c r="AC1901" s="1">
        <f>IF(IFERROR(AB1901,TRUE)=TRUE, "-","OK")</f>
      </c>
      <c r="AD1901" s="11" t="s">
        <v>37</v>
      </c>
      <c r="AE1901" s="11" t="s">
        <v>37</v>
      </c>
      <c r="AF1901" s="1">
        <f>IF(IFERROR(VLOOKUP(E1901,Store_Showcase!B2:H144,{5}, FALSE), TRUE)=TRUE, IF(IFERROR(VLOOKUP(E1901,Store_SRP!B2:H110,{5}, FALSE), TRUE)=TRUE,VLOOKUP(E1901,Store_VAM!B2:H273,{5}, FALSE),VLOOKUP(E1901,Store_SRP!B2:H110,{5}, FALSE)), VLOOKUP(E1901,Store_Showcase!B2:H144,{5}, FALSE))</f>
      </c>
      <c r="AG1901" s="1">
        <f>IF(IFERROR(VLOOKUP(E1901,Store_Showcase!B2:H144,{6}, FALSE), TRUE)=TRUE, IF(IFERROR(VLOOKUP(E1901,Store_SRP!B2:H110,{6}, FALSE), TRUE)=TRUE,VLOOKUP(E1901,Store_VAM!B2:H273,{6}, FALSE),VLOOKUP(E1901,Store_SRP!B2:H110,{6}, FALSE)), VLOOKUP(E1901,Store_Showcase!B2:H144,{6}, FALSE))</f>
      </c>
      <c r="AH1901" s="1">
        <f>VLOOKUP(G1901,Sku_Consolidated!A2:R957,18,FALSE)</f>
      </c>
      <c r="AI1901" s="1">
        <f>VLOOKUP(G1901,Sku_Consolidated!A2:S957,19,FALSE)</f>
      </c>
      <c r="AJ1901" s="1">
        <f>VLOOKUP(G1901,Sku_Consolidated!A2:T957,20,FALSE)</f>
      </c>
    </row>
    <row r="1902" spans="1:36" x14ac:dyDescent="0.25">
      <c r="A1902" s="1">
        <v>2024</v>
      </c>
      <c r="B1902" s="1" t="s">
        <v>31</v>
      </c>
      <c r="C1902" s="1" t="s">
        <v>32</v>
      </c>
      <c r="D1902" s="1" t="s">
        <v>33</v>
      </c>
      <c r="E1902" s="9" t="s">
        <v>2248</v>
      </c>
      <c r="F1902" s="1">
        <f>IF(VLOOKUP(G1902,Sku_Consolidated!A2:S957,{19},FALSE)="SHOWCASE", VLOOKUP(E1902,Store_Showcase!B2:C144,{2}, FALSE), IF(VLOOKUP(G1902,Sku_Consolidated!A2:S957,{19},FALSE)="VAM",VLOOKUP(E1902,Store_VAM!B2:C273,{2}, FALSE),VLOOKUP(E1902,Store_SRP!B2:C110,{2}, FALSE)))</f>
      </c>
      <c r="G1902" s="1">
        <v>61762</v>
      </c>
      <c r="H1902" s="1" t="s">
        <v>252</v>
      </c>
      <c r="I1902" s="10" t="s">
        <v>1049</v>
      </c>
      <c r="J1902" s="1">
        <f>VLOOKUP(G1902,Sku_Consolidated!A2:C957, 3, FALSE)</f>
      </c>
      <c r="K1902" s="10">
        <f>IF(J1902="PACK", I1902, 0)</f>
      </c>
      <c r="L1902" s="10">
        <f>IF(J1902="KG", I1902, I1902 * VLOOKUP(G1902,Sku_Consolidated!A2:U957,21,FALSE))</f>
      </c>
      <c r="M1902" s="10" t="s">
        <v>37</v>
      </c>
      <c r="N1902" s="11" t="s">
        <v>4998</v>
      </c>
      <c r="O1902" s="10" t="s">
        <v>4999</v>
      </c>
      <c r="P1902" s="10">
        <f>N1902 - O1902</f>
      </c>
      <c r="Q1902" s="1">
        <f>VLOOKUP(G1902,Sku_Consolidated!A2:G957,7, FALSE)</f>
      </c>
      <c r="R1902" s="1">
        <f>IF(IFERROR(VLOOKUP(E1902,Store_Showcase!B2:H144,7, FALSE), TRUE)=TRUE, IF(IFERROR(VLOOKUP(E1902,Store_SRP!B2:H110,7, FALSE), TRUE)=TRUE,VLOOKUP(E1902,Store_VAM!B2:H273,7, FALSE),VLOOKUP(E1902,Store_SRP!B2:H110,7, FALSE)), VLOOKUP(E1902,Store_Showcase!B2:H144,7, FALSE))</f>
      </c>
      <c r="S1902" s="1">
        <f>IF(IFERROR(VLOOKUP(E1902,Store_Showcase!B2:I144,8, FALSE), TRUE)=TRUE, IF(IFERROR(VLOOKUP(E1902,Store_SRP!B2:I110,8, FALSE), TRUE)=TRUE,VLOOKUP(E1902,Store_VAM!B2:I273,8, FALSE),VLOOKUP(E1902,Store_SRP!B2:I110,8, FALSE)), VLOOKUP(E1902,Store_Showcase!B2:I144,8, FALSE))</f>
      </c>
      <c r="T1902" s="1">
        <f>VLOOKUP(G1902,Sku_Consolidated!A2:R957,18,FALSE)</f>
      </c>
      <c r="U1902" s="1" t="s">
        <v>4966</v>
      </c>
      <c r="V1902" s="1">
        <f>IF(VLOOKUP(G1902,Sku_Consolidated!A2:S957,19,FALSE)="SHOWCASE", VLOOKUP(E1902,Store_Showcase!B2:L144,11, FALSE), IF(VLOOKUP(G1902,Sku_Consolidated!A2:S957,19,FALSE)="VAM",VLOOKUP(E1902,Store_VAM!B2:L273,11, FALSE),VLOOKUP(E1902,Store_SRP!B2:L110,11, FALSE)))</f>
      </c>
      <c r="W1902" s="1">
        <f>VLOOKUP(G1902,Sku_Consolidated!A2:W957,11,FALSE)</f>
      </c>
      <c r="X1902" s="1">
        <f>VLOOKUP(G1902,Sku_Consolidated!A2:H957,8,FALSE)</f>
      </c>
      <c r="Y1902" s="1">
        <f>VLOOKUP(G1902,Sku_Consolidated!A2:I957,9,FALSE)</f>
      </c>
      <c r="Z1902" s="1" t="s">
        <v>41</v>
      </c>
      <c r="AA1902" s="1">
        <f>VLOOKUP(G1902,Sku_Consolidated!A2:E957,5,FALSE)</f>
      </c>
      <c r="AB1902" s="1">
        <f>IF(VLOOKUP(G1902,Sku_Consolidated!A2:S957,19,FALSE)="SHOWCASE", VLOOKUP(E1902,Store_Showcase!B2:N144,13, FALSE), IF(VLOOKUP(G1902,Sku_Consolidated!A2:S957,19,FALSE)="VAM",VLOOKUP(E1902,Store_VAM!B2:N273,13, FALSE),VLOOKUP(E1902,Store_SRP!B2:N110,13, FALSE)))</f>
      </c>
      <c r="AC1902" s="1">
        <f>IF(IFERROR(AB1902,TRUE)=TRUE, "-","OK")</f>
      </c>
      <c r="AD1902" s="11" t="s">
        <v>37</v>
      </c>
      <c r="AE1902" s="11" t="s">
        <v>37</v>
      </c>
      <c r="AF1902" s="1">
        <f>IF(IFERROR(VLOOKUP(E1902,Store_Showcase!B2:H144,{5}, FALSE), TRUE)=TRUE, IF(IFERROR(VLOOKUP(E1902,Store_SRP!B2:H110,{5}, FALSE), TRUE)=TRUE,VLOOKUP(E1902,Store_VAM!B2:H273,{5}, FALSE),VLOOKUP(E1902,Store_SRP!B2:H110,{5}, FALSE)), VLOOKUP(E1902,Store_Showcase!B2:H144,{5}, FALSE))</f>
      </c>
      <c r="AG1902" s="1">
        <f>IF(IFERROR(VLOOKUP(E1902,Store_Showcase!B2:H144,{6}, FALSE), TRUE)=TRUE, IF(IFERROR(VLOOKUP(E1902,Store_SRP!B2:H110,{6}, FALSE), TRUE)=TRUE,VLOOKUP(E1902,Store_VAM!B2:H273,{6}, FALSE),VLOOKUP(E1902,Store_SRP!B2:H110,{6}, FALSE)), VLOOKUP(E1902,Store_Showcase!B2:H144,{6}, FALSE))</f>
      </c>
      <c r="AH1902" s="1">
        <f>VLOOKUP(G1902,Sku_Consolidated!A2:R957,18,FALSE)</f>
      </c>
      <c r="AI1902" s="1">
        <f>VLOOKUP(G1902,Sku_Consolidated!A2:S957,19,FALSE)</f>
      </c>
      <c r="AJ1902" s="1">
        <f>VLOOKUP(G1902,Sku_Consolidated!A2:T957,20,FALSE)</f>
      </c>
    </row>
    <row r="1903" spans="1:36" x14ac:dyDescent="0.25">
      <c r="A1903" s="1">
        <v>2024</v>
      </c>
      <c r="B1903" s="1" t="s">
        <v>31</v>
      </c>
      <c r="C1903" s="1" t="s">
        <v>32</v>
      </c>
      <c r="D1903" s="1" t="s">
        <v>33</v>
      </c>
      <c r="E1903" s="9" t="s">
        <v>2248</v>
      </c>
      <c r="F1903" s="1">
        <f>IF(VLOOKUP(G1903,Sku_Consolidated!A2:S957,{19},FALSE)="SHOWCASE", VLOOKUP(E1903,Store_Showcase!B2:C144,{2}, FALSE), IF(VLOOKUP(G1903,Sku_Consolidated!A2:S957,{19},FALSE)="VAM",VLOOKUP(E1903,Store_VAM!B2:C273,{2}, FALSE),VLOOKUP(E1903,Store_SRP!B2:C110,{2}, FALSE)))</f>
      </c>
      <c r="G1903" s="1">
        <v>61826</v>
      </c>
      <c r="H1903" s="1" t="s">
        <v>762</v>
      </c>
      <c r="I1903" s="10" t="s">
        <v>866</v>
      </c>
      <c r="J1903" s="1">
        <f>VLOOKUP(G1903,Sku_Consolidated!A2:C957, 3, FALSE)</f>
      </c>
      <c r="K1903" s="10">
        <f>IF(J1903="PACK", I1903, 0)</f>
      </c>
      <c r="L1903" s="10">
        <f>IF(J1903="KG", I1903, I1903 * VLOOKUP(G1903,Sku_Consolidated!A2:U957,21,FALSE))</f>
      </c>
      <c r="M1903" s="10" t="s">
        <v>37</v>
      </c>
      <c r="N1903" s="11" t="s">
        <v>5000</v>
      </c>
      <c r="O1903" s="10" t="s">
        <v>5001</v>
      </c>
      <c r="P1903" s="10">
        <f>N1903 - O1903</f>
      </c>
      <c r="Q1903" s="1">
        <f>VLOOKUP(G1903,Sku_Consolidated!A2:G957,7, FALSE)</f>
      </c>
      <c r="R1903" s="1">
        <f>IF(IFERROR(VLOOKUP(E1903,Store_Showcase!B2:H144,7, FALSE), TRUE)=TRUE, IF(IFERROR(VLOOKUP(E1903,Store_SRP!B2:H110,7, FALSE), TRUE)=TRUE,VLOOKUP(E1903,Store_VAM!B2:H273,7, FALSE),VLOOKUP(E1903,Store_SRP!B2:H110,7, FALSE)), VLOOKUP(E1903,Store_Showcase!B2:H144,7, FALSE))</f>
      </c>
      <c r="S1903" s="1">
        <f>IF(IFERROR(VLOOKUP(E1903,Store_Showcase!B2:I144,8, FALSE), TRUE)=TRUE, IF(IFERROR(VLOOKUP(E1903,Store_SRP!B2:I110,8, FALSE), TRUE)=TRUE,VLOOKUP(E1903,Store_VAM!B2:I273,8, FALSE),VLOOKUP(E1903,Store_SRP!B2:I110,8, FALSE)), VLOOKUP(E1903,Store_Showcase!B2:I144,8, FALSE))</f>
      </c>
      <c r="T1903" s="1">
        <f>VLOOKUP(G1903,Sku_Consolidated!A2:R957,18,FALSE)</f>
      </c>
      <c r="U1903" s="1" t="s">
        <v>4966</v>
      </c>
      <c r="V1903" s="1">
        <f>IF(VLOOKUP(G1903,Sku_Consolidated!A2:S957,19,FALSE)="SHOWCASE", VLOOKUP(E1903,Store_Showcase!B2:L144,11, FALSE), IF(VLOOKUP(G1903,Sku_Consolidated!A2:S957,19,FALSE)="VAM",VLOOKUP(E1903,Store_VAM!B2:L273,11, FALSE),VLOOKUP(E1903,Store_SRP!B2:L110,11, FALSE)))</f>
      </c>
      <c r="W1903" s="1">
        <f>VLOOKUP(G1903,Sku_Consolidated!A2:W957,11,FALSE)</f>
      </c>
      <c r="X1903" s="1">
        <f>VLOOKUP(G1903,Sku_Consolidated!A2:H957,8,FALSE)</f>
      </c>
      <c r="Y1903" s="1">
        <f>VLOOKUP(G1903,Sku_Consolidated!A2:I957,9,FALSE)</f>
      </c>
      <c r="Z1903" s="1" t="s">
        <v>41</v>
      </c>
      <c r="AA1903" s="1">
        <f>VLOOKUP(G1903,Sku_Consolidated!A2:E957,5,FALSE)</f>
      </c>
      <c r="AB1903" s="1">
        <f>IF(VLOOKUP(G1903,Sku_Consolidated!A2:S957,19,FALSE)="SHOWCASE", VLOOKUP(E1903,Store_Showcase!B2:N144,13, FALSE), IF(VLOOKUP(G1903,Sku_Consolidated!A2:S957,19,FALSE)="VAM",VLOOKUP(E1903,Store_VAM!B2:N273,13, FALSE),VLOOKUP(E1903,Store_SRP!B2:N110,13, FALSE)))</f>
      </c>
      <c r="AC1903" s="1">
        <f>IF(IFERROR(AB1903,TRUE)=TRUE, "-","OK")</f>
      </c>
      <c r="AD1903" s="11" t="s">
        <v>37</v>
      </c>
      <c r="AE1903" s="11" t="s">
        <v>37</v>
      </c>
      <c r="AF1903" s="1">
        <f>IF(IFERROR(VLOOKUP(E1903,Store_Showcase!B2:H144,{5}, FALSE), TRUE)=TRUE, IF(IFERROR(VLOOKUP(E1903,Store_SRP!B2:H110,{5}, FALSE), TRUE)=TRUE,VLOOKUP(E1903,Store_VAM!B2:H273,{5}, FALSE),VLOOKUP(E1903,Store_SRP!B2:H110,{5}, FALSE)), VLOOKUP(E1903,Store_Showcase!B2:H144,{5}, FALSE))</f>
      </c>
      <c r="AG1903" s="1">
        <f>IF(IFERROR(VLOOKUP(E1903,Store_Showcase!B2:H144,{6}, FALSE), TRUE)=TRUE, IF(IFERROR(VLOOKUP(E1903,Store_SRP!B2:H110,{6}, FALSE), TRUE)=TRUE,VLOOKUP(E1903,Store_VAM!B2:H273,{6}, FALSE),VLOOKUP(E1903,Store_SRP!B2:H110,{6}, FALSE)), VLOOKUP(E1903,Store_Showcase!B2:H144,{6}, FALSE))</f>
      </c>
      <c r="AH1903" s="1">
        <f>VLOOKUP(G1903,Sku_Consolidated!A2:R957,18,FALSE)</f>
      </c>
      <c r="AI1903" s="1">
        <f>VLOOKUP(G1903,Sku_Consolidated!A2:S957,19,FALSE)</f>
      </c>
      <c r="AJ1903" s="1">
        <f>VLOOKUP(G1903,Sku_Consolidated!A2:T957,20,FALSE)</f>
      </c>
    </row>
    <row r="1904" spans="1:36" x14ac:dyDescent="0.25">
      <c r="A1904" s="1">
        <v>2024</v>
      </c>
      <c r="B1904" s="1" t="s">
        <v>31</v>
      </c>
      <c r="C1904" s="1" t="s">
        <v>32</v>
      </c>
      <c r="D1904" s="1" t="s">
        <v>33</v>
      </c>
      <c r="E1904" s="9" t="s">
        <v>2248</v>
      </c>
      <c r="F1904" s="1">
        <f>IF(VLOOKUP(G1904,Sku_Consolidated!A2:S957,{19},FALSE)="SHOWCASE", VLOOKUP(E1904,Store_Showcase!B2:C144,{2}, FALSE), IF(VLOOKUP(G1904,Sku_Consolidated!A2:S957,{19},FALSE)="VAM",VLOOKUP(E1904,Store_VAM!B2:C273,{2}, FALSE),VLOOKUP(E1904,Store_SRP!B2:C110,{2}, FALSE)))</f>
      </c>
      <c r="G1904" s="1">
        <v>61833</v>
      </c>
      <c r="H1904" s="1" t="s">
        <v>118</v>
      </c>
      <c r="I1904" s="10" t="s">
        <v>3367</v>
      </c>
      <c r="J1904" s="1">
        <f>VLOOKUP(G1904,Sku_Consolidated!A2:C957, 3, FALSE)</f>
      </c>
      <c r="K1904" s="10">
        <f>IF(J1904="PACK", I1904, 0)</f>
      </c>
      <c r="L1904" s="10">
        <f>IF(J1904="KG", I1904, I1904 * VLOOKUP(G1904,Sku_Consolidated!A2:U957,21,FALSE))</f>
      </c>
      <c r="M1904" s="10" t="s">
        <v>37</v>
      </c>
      <c r="N1904" s="11" t="s">
        <v>5002</v>
      </c>
      <c r="O1904" s="10" t="s">
        <v>5003</v>
      </c>
      <c r="P1904" s="10">
        <f>N1904 - O1904</f>
      </c>
      <c r="Q1904" s="1">
        <f>VLOOKUP(G1904,Sku_Consolidated!A2:G957,7, FALSE)</f>
      </c>
      <c r="R1904" s="1">
        <f>IF(IFERROR(VLOOKUP(E1904,Store_Showcase!B2:H144,7, FALSE), TRUE)=TRUE, IF(IFERROR(VLOOKUP(E1904,Store_SRP!B2:H110,7, FALSE), TRUE)=TRUE,VLOOKUP(E1904,Store_VAM!B2:H273,7, FALSE),VLOOKUP(E1904,Store_SRP!B2:H110,7, FALSE)), VLOOKUP(E1904,Store_Showcase!B2:H144,7, FALSE))</f>
      </c>
      <c r="S1904" s="1">
        <f>IF(IFERROR(VLOOKUP(E1904,Store_Showcase!B2:I144,8, FALSE), TRUE)=TRUE, IF(IFERROR(VLOOKUP(E1904,Store_SRP!B2:I110,8, FALSE), TRUE)=TRUE,VLOOKUP(E1904,Store_VAM!B2:I273,8, FALSE),VLOOKUP(E1904,Store_SRP!B2:I110,8, FALSE)), VLOOKUP(E1904,Store_Showcase!B2:I144,8, FALSE))</f>
      </c>
      <c r="T1904" s="1">
        <f>VLOOKUP(G1904,Sku_Consolidated!A2:R957,18,FALSE)</f>
      </c>
      <c r="U1904" s="1" t="s">
        <v>4966</v>
      </c>
      <c r="V1904" s="1">
        <f>IF(VLOOKUP(G1904,Sku_Consolidated!A2:S957,19,FALSE)="SHOWCASE", VLOOKUP(E1904,Store_Showcase!B2:L144,11, FALSE), IF(VLOOKUP(G1904,Sku_Consolidated!A2:S957,19,FALSE)="VAM",VLOOKUP(E1904,Store_VAM!B2:L273,11, FALSE),VLOOKUP(E1904,Store_SRP!B2:L110,11, FALSE)))</f>
      </c>
      <c r="W1904" s="1">
        <f>VLOOKUP(G1904,Sku_Consolidated!A2:W957,11,FALSE)</f>
      </c>
      <c r="X1904" s="1">
        <f>VLOOKUP(G1904,Sku_Consolidated!A2:H957,8,FALSE)</f>
      </c>
      <c r="Y1904" s="1">
        <f>VLOOKUP(G1904,Sku_Consolidated!A2:I957,9,FALSE)</f>
      </c>
      <c r="Z1904" s="1" t="s">
        <v>41</v>
      </c>
      <c r="AA1904" s="1">
        <f>VLOOKUP(G1904,Sku_Consolidated!A2:E957,5,FALSE)</f>
      </c>
      <c r="AB1904" s="1">
        <f>IF(VLOOKUP(G1904,Sku_Consolidated!A2:S957,19,FALSE)="SHOWCASE", VLOOKUP(E1904,Store_Showcase!B2:N144,13, FALSE), IF(VLOOKUP(G1904,Sku_Consolidated!A2:S957,19,FALSE)="VAM",VLOOKUP(E1904,Store_VAM!B2:N273,13, FALSE),VLOOKUP(E1904,Store_SRP!B2:N110,13, FALSE)))</f>
      </c>
      <c r="AC1904" s="1">
        <f>IF(IFERROR(AB1904,TRUE)=TRUE, "-","OK")</f>
      </c>
      <c r="AD1904" s="11" t="s">
        <v>37</v>
      </c>
      <c r="AE1904" s="11" t="s">
        <v>37</v>
      </c>
      <c r="AF1904" s="1">
        <f>IF(IFERROR(VLOOKUP(E1904,Store_Showcase!B2:H144,{5}, FALSE), TRUE)=TRUE, IF(IFERROR(VLOOKUP(E1904,Store_SRP!B2:H110,{5}, FALSE), TRUE)=TRUE,VLOOKUP(E1904,Store_VAM!B2:H273,{5}, FALSE),VLOOKUP(E1904,Store_SRP!B2:H110,{5}, FALSE)), VLOOKUP(E1904,Store_Showcase!B2:H144,{5}, FALSE))</f>
      </c>
      <c r="AG1904" s="1">
        <f>IF(IFERROR(VLOOKUP(E1904,Store_Showcase!B2:H144,{6}, FALSE), TRUE)=TRUE, IF(IFERROR(VLOOKUP(E1904,Store_SRP!B2:H110,{6}, FALSE), TRUE)=TRUE,VLOOKUP(E1904,Store_VAM!B2:H273,{6}, FALSE),VLOOKUP(E1904,Store_SRP!B2:H110,{6}, FALSE)), VLOOKUP(E1904,Store_Showcase!B2:H144,{6}, FALSE))</f>
      </c>
      <c r="AH1904" s="1">
        <f>VLOOKUP(G1904,Sku_Consolidated!A2:R957,18,FALSE)</f>
      </c>
      <c r="AI1904" s="1">
        <f>VLOOKUP(G1904,Sku_Consolidated!A2:S957,19,FALSE)</f>
      </c>
      <c r="AJ1904" s="1">
        <f>VLOOKUP(G1904,Sku_Consolidated!A2:T957,20,FALSE)</f>
      </c>
    </row>
    <row r="1905" spans="1:36" x14ac:dyDescent="0.25">
      <c r="A1905" s="1">
        <v>2024</v>
      </c>
      <c r="B1905" s="1" t="s">
        <v>31</v>
      </c>
      <c r="C1905" s="1" t="s">
        <v>32</v>
      </c>
      <c r="D1905" s="1" t="s">
        <v>33</v>
      </c>
      <c r="E1905" s="9" t="s">
        <v>2248</v>
      </c>
      <c r="F1905" s="1">
        <f>IF(VLOOKUP(G1905,Sku_Consolidated!A2:S957,{19},FALSE)="SHOWCASE", VLOOKUP(E1905,Store_Showcase!B2:C144,{2}, FALSE), IF(VLOOKUP(G1905,Sku_Consolidated!A2:S957,{19},FALSE)="VAM",VLOOKUP(E1905,Store_VAM!B2:C273,{2}, FALSE),VLOOKUP(E1905,Store_SRP!B2:C110,{2}, FALSE)))</f>
      </c>
      <c r="G1905" s="1">
        <v>61834</v>
      </c>
      <c r="H1905" s="1" t="s">
        <v>379</v>
      </c>
      <c r="I1905" s="10" t="s">
        <v>3063</v>
      </c>
      <c r="J1905" s="1">
        <f>VLOOKUP(G1905,Sku_Consolidated!A2:C957, 3, FALSE)</f>
      </c>
      <c r="K1905" s="10">
        <f>IF(J1905="PACK", I1905, 0)</f>
      </c>
      <c r="L1905" s="10">
        <f>IF(J1905="KG", I1905, I1905 * VLOOKUP(G1905,Sku_Consolidated!A2:U957,21,FALSE))</f>
      </c>
      <c r="M1905" s="10" t="s">
        <v>37</v>
      </c>
      <c r="N1905" s="11" t="s">
        <v>5004</v>
      </c>
      <c r="O1905" s="10" t="s">
        <v>5005</v>
      </c>
      <c r="P1905" s="10">
        <f>N1905 - O1905</f>
      </c>
      <c r="Q1905" s="1">
        <f>VLOOKUP(G1905,Sku_Consolidated!A2:G957,7, FALSE)</f>
      </c>
      <c r="R1905" s="1">
        <f>IF(IFERROR(VLOOKUP(E1905,Store_Showcase!B2:H144,7, FALSE), TRUE)=TRUE, IF(IFERROR(VLOOKUP(E1905,Store_SRP!B2:H110,7, FALSE), TRUE)=TRUE,VLOOKUP(E1905,Store_VAM!B2:H273,7, FALSE),VLOOKUP(E1905,Store_SRP!B2:H110,7, FALSE)), VLOOKUP(E1905,Store_Showcase!B2:H144,7, FALSE))</f>
      </c>
      <c r="S1905" s="1">
        <f>IF(IFERROR(VLOOKUP(E1905,Store_Showcase!B2:I144,8, FALSE), TRUE)=TRUE, IF(IFERROR(VLOOKUP(E1905,Store_SRP!B2:I110,8, FALSE), TRUE)=TRUE,VLOOKUP(E1905,Store_VAM!B2:I273,8, FALSE),VLOOKUP(E1905,Store_SRP!B2:I110,8, FALSE)), VLOOKUP(E1905,Store_Showcase!B2:I144,8, FALSE))</f>
      </c>
      <c r="T1905" s="1">
        <f>VLOOKUP(G1905,Sku_Consolidated!A2:R957,18,FALSE)</f>
      </c>
      <c r="U1905" s="1" t="s">
        <v>4966</v>
      </c>
      <c r="V1905" s="1">
        <f>IF(VLOOKUP(G1905,Sku_Consolidated!A2:S957,19,FALSE)="SHOWCASE", VLOOKUP(E1905,Store_Showcase!B2:L144,11, FALSE), IF(VLOOKUP(G1905,Sku_Consolidated!A2:S957,19,FALSE)="VAM",VLOOKUP(E1905,Store_VAM!B2:L273,11, FALSE),VLOOKUP(E1905,Store_SRP!B2:L110,11, FALSE)))</f>
      </c>
      <c r="W1905" s="1">
        <f>VLOOKUP(G1905,Sku_Consolidated!A2:W957,11,FALSE)</f>
      </c>
      <c r="X1905" s="1">
        <f>VLOOKUP(G1905,Sku_Consolidated!A2:H957,8,FALSE)</f>
      </c>
      <c r="Y1905" s="1">
        <f>VLOOKUP(G1905,Sku_Consolidated!A2:I957,9,FALSE)</f>
      </c>
      <c r="Z1905" s="1" t="s">
        <v>41</v>
      </c>
      <c r="AA1905" s="1">
        <f>VLOOKUP(G1905,Sku_Consolidated!A2:E957,5,FALSE)</f>
      </c>
      <c r="AB1905" s="1">
        <f>IF(VLOOKUP(G1905,Sku_Consolidated!A2:S957,19,FALSE)="SHOWCASE", VLOOKUP(E1905,Store_Showcase!B2:N144,13, FALSE), IF(VLOOKUP(G1905,Sku_Consolidated!A2:S957,19,FALSE)="VAM",VLOOKUP(E1905,Store_VAM!B2:N273,13, FALSE),VLOOKUP(E1905,Store_SRP!B2:N110,13, FALSE)))</f>
      </c>
      <c r="AC1905" s="1">
        <f>IF(IFERROR(AB1905,TRUE)=TRUE, "-","OK")</f>
      </c>
      <c r="AD1905" s="11" t="s">
        <v>37</v>
      </c>
      <c r="AE1905" s="11" t="s">
        <v>37</v>
      </c>
      <c r="AF1905" s="1">
        <f>IF(IFERROR(VLOOKUP(E1905,Store_Showcase!B2:H144,{5}, FALSE), TRUE)=TRUE, IF(IFERROR(VLOOKUP(E1905,Store_SRP!B2:H110,{5}, FALSE), TRUE)=TRUE,VLOOKUP(E1905,Store_VAM!B2:H273,{5}, FALSE),VLOOKUP(E1905,Store_SRP!B2:H110,{5}, FALSE)), VLOOKUP(E1905,Store_Showcase!B2:H144,{5}, FALSE))</f>
      </c>
      <c r="AG1905" s="1">
        <f>IF(IFERROR(VLOOKUP(E1905,Store_Showcase!B2:H144,{6}, FALSE), TRUE)=TRUE, IF(IFERROR(VLOOKUP(E1905,Store_SRP!B2:H110,{6}, FALSE), TRUE)=TRUE,VLOOKUP(E1905,Store_VAM!B2:H273,{6}, FALSE),VLOOKUP(E1905,Store_SRP!B2:H110,{6}, FALSE)), VLOOKUP(E1905,Store_Showcase!B2:H144,{6}, FALSE))</f>
      </c>
      <c r="AH1905" s="1">
        <f>VLOOKUP(G1905,Sku_Consolidated!A2:R957,18,FALSE)</f>
      </c>
      <c r="AI1905" s="1">
        <f>VLOOKUP(G1905,Sku_Consolidated!A2:S957,19,FALSE)</f>
      </c>
      <c r="AJ1905" s="1">
        <f>VLOOKUP(G1905,Sku_Consolidated!A2:T957,20,FALSE)</f>
      </c>
    </row>
    <row r="1906" spans="1:36" x14ac:dyDescent="0.25">
      <c r="A1906" s="1">
        <v>2024</v>
      </c>
      <c r="B1906" s="1" t="s">
        <v>31</v>
      </c>
      <c r="C1906" s="1" t="s">
        <v>32</v>
      </c>
      <c r="D1906" s="1" t="s">
        <v>33</v>
      </c>
      <c r="E1906" s="9" t="s">
        <v>2248</v>
      </c>
      <c r="F1906" s="1">
        <f>IF(VLOOKUP(G1906,Sku_Consolidated!A2:S957,{19},FALSE)="SHOWCASE", VLOOKUP(E1906,Store_Showcase!B2:C144,{2}, FALSE), IF(VLOOKUP(G1906,Sku_Consolidated!A2:S957,{19},FALSE)="VAM",VLOOKUP(E1906,Store_VAM!B2:C273,{2}, FALSE),VLOOKUP(E1906,Store_SRP!B2:C110,{2}, FALSE)))</f>
      </c>
      <c r="G1906" s="1">
        <v>61840</v>
      </c>
      <c r="H1906" s="1" t="s">
        <v>171</v>
      </c>
      <c r="I1906" s="10" t="s">
        <v>1363</v>
      </c>
      <c r="J1906" s="1">
        <f>VLOOKUP(G1906,Sku_Consolidated!A2:C957, 3, FALSE)</f>
      </c>
      <c r="K1906" s="10">
        <f>IF(J1906="PACK", I1906, 0)</f>
      </c>
      <c r="L1906" s="10">
        <f>IF(J1906="KG", I1906, I1906 * VLOOKUP(G1906,Sku_Consolidated!A2:U957,21,FALSE))</f>
      </c>
      <c r="M1906" s="10" t="s">
        <v>37</v>
      </c>
      <c r="N1906" s="11" t="s">
        <v>5006</v>
      </c>
      <c r="O1906" s="10" t="s">
        <v>5007</v>
      </c>
      <c r="P1906" s="10">
        <f>N1906 - O1906</f>
      </c>
      <c r="Q1906" s="1">
        <f>VLOOKUP(G1906,Sku_Consolidated!A2:G957,7, FALSE)</f>
      </c>
      <c r="R1906" s="1">
        <f>IF(IFERROR(VLOOKUP(E1906,Store_Showcase!B2:H144,7, FALSE), TRUE)=TRUE, IF(IFERROR(VLOOKUP(E1906,Store_SRP!B2:H110,7, FALSE), TRUE)=TRUE,VLOOKUP(E1906,Store_VAM!B2:H273,7, FALSE),VLOOKUP(E1906,Store_SRP!B2:H110,7, FALSE)), VLOOKUP(E1906,Store_Showcase!B2:H144,7, FALSE))</f>
      </c>
      <c r="S1906" s="1">
        <f>IF(IFERROR(VLOOKUP(E1906,Store_Showcase!B2:I144,8, FALSE), TRUE)=TRUE, IF(IFERROR(VLOOKUP(E1906,Store_SRP!B2:I110,8, FALSE), TRUE)=TRUE,VLOOKUP(E1906,Store_VAM!B2:I273,8, FALSE),VLOOKUP(E1906,Store_SRP!B2:I110,8, FALSE)), VLOOKUP(E1906,Store_Showcase!B2:I144,8, FALSE))</f>
      </c>
      <c r="T1906" s="1">
        <f>VLOOKUP(G1906,Sku_Consolidated!A2:R957,18,FALSE)</f>
      </c>
      <c r="U1906" s="1" t="s">
        <v>4966</v>
      </c>
      <c r="V1906" s="1">
        <f>IF(VLOOKUP(G1906,Sku_Consolidated!A2:S957,19,FALSE)="SHOWCASE", VLOOKUP(E1906,Store_Showcase!B2:L144,11, FALSE), IF(VLOOKUP(G1906,Sku_Consolidated!A2:S957,19,FALSE)="VAM",VLOOKUP(E1906,Store_VAM!B2:L273,11, FALSE),VLOOKUP(E1906,Store_SRP!B2:L110,11, FALSE)))</f>
      </c>
      <c r="W1906" s="1">
        <f>VLOOKUP(G1906,Sku_Consolidated!A2:W957,11,FALSE)</f>
      </c>
      <c r="X1906" s="1">
        <f>VLOOKUP(G1906,Sku_Consolidated!A2:H957,8,FALSE)</f>
      </c>
      <c r="Y1906" s="1">
        <f>VLOOKUP(G1906,Sku_Consolidated!A2:I957,9,FALSE)</f>
      </c>
      <c r="Z1906" s="1" t="s">
        <v>41</v>
      </c>
      <c r="AA1906" s="1">
        <f>VLOOKUP(G1906,Sku_Consolidated!A2:E957,5,FALSE)</f>
      </c>
      <c r="AB1906" s="1">
        <f>IF(VLOOKUP(G1906,Sku_Consolidated!A2:S957,19,FALSE)="SHOWCASE", VLOOKUP(E1906,Store_Showcase!B2:N144,13, FALSE), IF(VLOOKUP(G1906,Sku_Consolidated!A2:S957,19,FALSE)="VAM",VLOOKUP(E1906,Store_VAM!B2:N273,13, FALSE),VLOOKUP(E1906,Store_SRP!B2:N110,13, FALSE)))</f>
      </c>
      <c r="AC1906" s="1">
        <f>IF(IFERROR(AB1906,TRUE)=TRUE, "-","OK")</f>
      </c>
      <c r="AD1906" s="11" t="s">
        <v>37</v>
      </c>
      <c r="AE1906" s="11" t="s">
        <v>37</v>
      </c>
      <c r="AF1906" s="1">
        <f>IF(IFERROR(VLOOKUP(E1906,Store_Showcase!B2:H144,{5}, FALSE), TRUE)=TRUE, IF(IFERROR(VLOOKUP(E1906,Store_SRP!B2:H110,{5}, FALSE), TRUE)=TRUE,VLOOKUP(E1906,Store_VAM!B2:H273,{5}, FALSE),VLOOKUP(E1906,Store_SRP!B2:H110,{5}, FALSE)), VLOOKUP(E1906,Store_Showcase!B2:H144,{5}, FALSE))</f>
      </c>
      <c r="AG1906" s="1">
        <f>IF(IFERROR(VLOOKUP(E1906,Store_Showcase!B2:H144,{6}, FALSE), TRUE)=TRUE, IF(IFERROR(VLOOKUP(E1906,Store_SRP!B2:H110,{6}, FALSE), TRUE)=TRUE,VLOOKUP(E1906,Store_VAM!B2:H273,{6}, FALSE),VLOOKUP(E1906,Store_SRP!B2:H110,{6}, FALSE)), VLOOKUP(E1906,Store_Showcase!B2:H144,{6}, FALSE))</f>
      </c>
      <c r="AH1906" s="1">
        <f>VLOOKUP(G1906,Sku_Consolidated!A2:R957,18,FALSE)</f>
      </c>
      <c r="AI1906" s="1">
        <f>VLOOKUP(G1906,Sku_Consolidated!A2:S957,19,FALSE)</f>
      </c>
      <c r="AJ1906" s="1">
        <f>VLOOKUP(G1906,Sku_Consolidated!A2:T957,20,FALSE)</f>
      </c>
    </row>
    <row r="1907" spans="1:36" x14ac:dyDescent="0.25">
      <c r="A1907" s="1">
        <v>2024</v>
      </c>
      <c r="B1907" s="1" t="s">
        <v>31</v>
      </c>
      <c r="C1907" s="1" t="s">
        <v>32</v>
      </c>
      <c r="D1907" s="1" t="s">
        <v>33</v>
      </c>
      <c r="E1907" s="9" t="s">
        <v>2248</v>
      </c>
      <c r="F1907" s="1">
        <f>IF(VLOOKUP(G1907,Sku_Consolidated!A2:S957,{19},FALSE)="SHOWCASE", VLOOKUP(E1907,Store_Showcase!B2:C144,{2}, FALSE), IF(VLOOKUP(G1907,Sku_Consolidated!A2:S957,{19},FALSE)="VAM",VLOOKUP(E1907,Store_VAM!B2:C273,{2}, FALSE),VLOOKUP(E1907,Store_SRP!B2:C110,{2}, FALSE)))</f>
      </c>
      <c r="G1907" s="1">
        <v>61841</v>
      </c>
      <c r="H1907" s="1" t="s">
        <v>122</v>
      </c>
      <c r="I1907" s="10" t="s">
        <v>2225</v>
      </c>
      <c r="J1907" s="1">
        <f>VLOOKUP(G1907,Sku_Consolidated!A2:C957, 3, FALSE)</f>
      </c>
      <c r="K1907" s="10">
        <f>IF(J1907="PACK", I1907, 0)</f>
      </c>
      <c r="L1907" s="10">
        <f>IF(J1907="KG", I1907, I1907 * VLOOKUP(G1907,Sku_Consolidated!A2:U957,21,FALSE))</f>
      </c>
      <c r="M1907" s="10" t="s">
        <v>37</v>
      </c>
      <c r="N1907" s="11" t="s">
        <v>5008</v>
      </c>
      <c r="O1907" s="10" t="s">
        <v>5009</v>
      </c>
      <c r="P1907" s="10">
        <f>N1907 - O1907</f>
      </c>
      <c r="Q1907" s="1">
        <f>VLOOKUP(G1907,Sku_Consolidated!A2:G957,7, FALSE)</f>
      </c>
      <c r="R1907" s="1">
        <f>IF(IFERROR(VLOOKUP(E1907,Store_Showcase!B2:H144,7, FALSE), TRUE)=TRUE, IF(IFERROR(VLOOKUP(E1907,Store_SRP!B2:H110,7, FALSE), TRUE)=TRUE,VLOOKUP(E1907,Store_VAM!B2:H273,7, FALSE),VLOOKUP(E1907,Store_SRP!B2:H110,7, FALSE)), VLOOKUP(E1907,Store_Showcase!B2:H144,7, FALSE))</f>
      </c>
      <c r="S1907" s="1">
        <f>IF(IFERROR(VLOOKUP(E1907,Store_Showcase!B2:I144,8, FALSE), TRUE)=TRUE, IF(IFERROR(VLOOKUP(E1907,Store_SRP!B2:I110,8, FALSE), TRUE)=TRUE,VLOOKUP(E1907,Store_VAM!B2:I273,8, FALSE),VLOOKUP(E1907,Store_SRP!B2:I110,8, FALSE)), VLOOKUP(E1907,Store_Showcase!B2:I144,8, FALSE))</f>
      </c>
      <c r="T1907" s="1">
        <f>VLOOKUP(G1907,Sku_Consolidated!A2:R957,18,FALSE)</f>
      </c>
      <c r="U1907" s="1" t="s">
        <v>4966</v>
      </c>
      <c r="V1907" s="1">
        <f>IF(VLOOKUP(G1907,Sku_Consolidated!A2:S957,19,FALSE)="SHOWCASE", VLOOKUP(E1907,Store_Showcase!B2:L144,11, FALSE), IF(VLOOKUP(G1907,Sku_Consolidated!A2:S957,19,FALSE)="VAM",VLOOKUP(E1907,Store_VAM!B2:L273,11, FALSE),VLOOKUP(E1907,Store_SRP!B2:L110,11, FALSE)))</f>
      </c>
      <c r="W1907" s="1">
        <f>VLOOKUP(G1907,Sku_Consolidated!A2:W957,11,FALSE)</f>
      </c>
      <c r="X1907" s="1">
        <f>VLOOKUP(G1907,Sku_Consolidated!A2:H957,8,FALSE)</f>
      </c>
      <c r="Y1907" s="1">
        <f>VLOOKUP(G1907,Sku_Consolidated!A2:I957,9,FALSE)</f>
      </c>
      <c r="Z1907" s="1" t="s">
        <v>41</v>
      </c>
      <c r="AA1907" s="1">
        <f>VLOOKUP(G1907,Sku_Consolidated!A2:E957,5,FALSE)</f>
      </c>
      <c r="AB1907" s="1">
        <f>IF(VLOOKUP(G1907,Sku_Consolidated!A2:S957,19,FALSE)="SHOWCASE", VLOOKUP(E1907,Store_Showcase!B2:N144,13, FALSE), IF(VLOOKUP(G1907,Sku_Consolidated!A2:S957,19,FALSE)="VAM",VLOOKUP(E1907,Store_VAM!B2:N273,13, FALSE),VLOOKUP(E1907,Store_SRP!B2:N110,13, FALSE)))</f>
      </c>
      <c r="AC1907" s="1">
        <f>IF(IFERROR(AB1907,TRUE)=TRUE, "-","OK")</f>
      </c>
      <c r="AD1907" s="11" t="s">
        <v>37</v>
      </c>
      <c r="AE1907" s="11" t="s">
        <v>37</v>
      </c>
      <c r="AF1907" s="1">
        <f>IF(IFERROR(VLOOKUP(E1907,Store_Showcase!B2:H144,{5}, FALSE), TRUE)=TRUE, IF(IFERROR(VLOOKUP(E1907,Store_SRP!B2:H110,{5}, FALSE), TRUE)=TRUE,VLOOKUP(E1907,Store_VAM!B2:H273,{5}, FALSE),VLOOKUP(E1907,Store_SRP!B2:H110,{5}, FALSE)), VLOOKUP(E1907,Store_Showcase!B2:H144,{5}, FALSE))</f>
      </c>
      <c r="AG1907" s="1">
        <f>IF(IFERROR(VLOOKUP(E1907,Store_Showcase!B2:H144,{6}, FALSE), TRUE)=TRUE, IF(IFERROR(VLOOKUP(E1907,Store_SRP!B2:H110,{6}, FALSE), TRUE)=TRUE,VLOOKUP(E1907,Store_VAM!B2:H273,{6}, FALSE),VLOOKUP(E1907,Store_SRP!B2:H110,{6}, FALSE)), VLOOKUP(E1907,Store_Showcase!B2:H144,{6}, FALSE))</f>
      </c>
      <c r="AH1907" s="1">
        <f>VLOOKUP(G1907,Sku_Consolidated!A2:R957,18,FALSE)</f>
      </c>
      <c r="AI1907" s="1">
        <f>VLOOKUP(G1907,Sku_Consolidated!A2:S957,19,FALSE)</f>
      </c>
      <c r="AJ1907" s="1">
        <f>VLOOKUP(G1907,Sku_Consolidated!A2:T957,20,FALSE)</f>
      </c>
    </row>
    <row r="1908" spans="1:36" x14ac:dyDescent="0.25">
      <c r="A1908" s="1">
        <v>2024</v>
      </c>
      <c r="B1908" s="1" t="s">
        <v>31</v>
      </c>
      <c r="C1908" s="1" t="s">
        <v>32</v>
      </c>
      <c r="D1908" s="1" t="s">
        <v>33</v>
      </c>
      <c r="E1908" s="9" t="s">
        <v>2248</v>
      </c>
      <c r="F1908" s="1">
        <f>IF(VLOOKUP(G1908,Sku_Consolidated!A2:S957,{19},FALSE)="SHOWCASE", VLOOKUP(E1908,Store_Showcase!B2:C144,{2}, FALSE), IF(VLOOKUP(G1908,Sku_Consolidated!A2:S957,{19},FALSE)="VAM",VLOOKUP(E1908,Store_VAM!B2:C273,{2}, FALSE),VLOOKUP(E1908,Store_SRP!B2:C110,{2}, FALSE)))</f>
      </c>
      <c r="G1908" s="1">
        <v>61844</v>
      </c>
      <c r="H1908" s="1" t="s">
        <v>178</v>
      </c>
      <c r="I1908" s="10" t="s">
        <v>4642</v>
      </c>
      <c r="J1908" s="1">
        <f>VLOOKUP(G1908,Sku_Consolidated!A2:C957, 3, FALSE)</f>
      </c>
      <c r="K1908" s="10">
        <f>IF(J1908="PACK", I1908, 0)</f>
      </c>
      <c r="L1908" s="10">
        <f>IF(J1908="KG", I1908, I1908 * VLOOKUP(G1908,Sku_Consolidated!A2:U957,21,FALSE))</f>
      </c>
      <c r="M1908" s="10" t="s">
        <v>37</v>
      </c>
      <c r="N1908" s="11" t="s">
        <v>5010</v>
      </c>
      <c r="O1908" s="10" t="s">
        <v>5011</v>
      </c>
      <c r="P1908" s="10">
        <f>N1908 - O1908</f>
      </c>
      <c r="Q1908" s="1">
        <f>VLOOKUP(G1908,Sku_Consolidated!A2:G957,7, FALSE)</f>
      </c>
      <c r="R1908" s="1">
        <f>IF(IFERROR(VLOOKUP(E1908,Store_Showcase!B2:H144,7, FALSE), TRUE)=TRUE, IF(IFERROR(VLOOKUP(E1908,Store_SRP!B2:H110,7, FALSE), TRUE)=TRUE,VLOOKUP(E1908,Store_VAM!B2:H273,7, FALSE),VLOOKUP(E1908,Store_SRP!B2:H110,7, FALSE)), VLOOKUP(E1908,Store_Showcase!B2:H144,7, FALSE))</f>
      </c>
      <c r="S1908" s="1">
        <f>IF(IFERROR(VLOOKUP(E1908,Store_Showcase!B2:I144,8, FALSE), TRUE)=TRUE, IF(IFERROR(VLOOKUP(E1908,Store_SRP!B2:I110,8, FALSE), TRUE)=TRUE,VLOOKUP(E1908,Store_VAM!B2:I273,8, FALSE),VLOOKUP(E1908,Store_SRP!B2:I110,8, FALSE)), VLOOKUP(E1908,Store_Showcase!B2:I144,8, FALSE))</f>
      </c>
      <c r="T1908" s="1">
        <f>VLOOKUP(G1908,Sku_Consolidated!A2:R957,18,FALSE)</f>
      </c>
      <c r="U1908" s="1" t="s">
        <v>4966</v>
      </c>
      <c r="V1908" s="1">
        <f>IF(VLOOKUP(G1908,Sku_Consolidated!A2:S957,19,FALSE)="SHOWCASE", VLOOKUP(E1908,Store_Showcase!B2:L144,11, FALSE), IF(VLOOKUP(G1908,Sku_Consolidated!A2:S957,19,FALSE)="VAM",VLOOKUP(E1908,Store_VAM!B2:L273,11, FALSE),VLOOKUP(E1908,Store_SRP!B2:L110,11, FALSE)))</f>
      </c>
      <c r="W1908" s="1">
        <f>VLOOKUP(G1908,Sku_Consolidated!A2:W957,11,FALSE)</f>
      </c>
      <c r="X1908" s="1">
        <f>VLOOKUP(G1908,Sku_Consolidated!A2:H957,8,FALSE)</f>
      </c>
      <c r="Y1908" s="1">
        <f>VLOOKUP(G1908,Sku_Consolidated!A2:I957,9,FALSE)</f>
      </c>
      <c r="Z1908" s="1" t="s">
        <v>41</v>
      </c>
      <c r="AA1908" s="1">
        <f>VLOOKUP(G1908,Sku_Consolidated!A2:E957,5,FALSE)</f>
      </c>
      <c r="AB1908" s="1">
        <f>IF(VLOOKUP(G1908,Sku_Consolidated!A2:S957,19,FALSE)="SHOWCASE", VLOOKUP(E1908,Store_Showcase!B2:N144,13, FALSE), IF(VLOOKUP(G1908,Sku_Consolidated!A2:S957,19,FALSE)="VAM",VLOOKUP(E1908,Store_VAM!B2:N273,13, FALSE),VLOOKUP(E1908,Store_SRP!B2:N110,13, FALSE)))</f>
      </c>
      <c r="AC1908" s="1">
        <f>IF(IFERROR(AB1908,TRUE)=TRUE, "-","OK")</f>
      </c>
      <c r="AD1908" s="11" t="s">
        <v>37</v>
      </c>
      <c r="AE1908" s="11" t="s">
        <v>37</v>
      </c>
      <c r="AF1908" s="1">
        <f>IF(IFERROR(VLOOKUP(E1908,Store_Showcase!B2:H144,{5}, FALSE), TRUE)=TRUE, IF(IFERROR(VLOOKUP(E1908,Store_SRP!B2:H110,{5}, FALSE), TRUE)=TRUE,VLOOKUP(E1908,Store_VAM!B2:H273,{5}, FALSE),VLOOKUP(E1908,Store_SRP!B2:H110,{5}, FALSE)), VLOOKUP(E1908,Store_Showcase!B2:H144,{5}, FALSE))</f>
      </c>
      <c r="AG1908" s="1">
        <f>IF(IFERROR(VLOOKUP(E1908,Store_Showcase!B2:H144,{6}, FALSE), TRUE)=TRUE, IF(IFERROR(VLOOKUP(E1908,Store_SRP!B2:H110,{6}, FALSE), TRUE)=TRUE,VLOOKUP(E1908,Store_VAM!B2:H273,{6}, FALSE),VLOOKUP(E1908,Store_SRP!B2:H110,{6}, FALSE)), VLOOKUP(E1908,Store_Showcase!B2:H144,{6}, FALSE))</f>
      </c>
      <c r="AH1908" s="1">
        <f>VLOOKUP(G1908,Sku_Consolidated!A2:R957,18,FALSE)</f>
      </c>
      <c r="AI1908" s="1">
        <f>VLOOKUP(G1908,Sku_Consolidated!A2:S957,19,FALSE)</f>
      </c>
      <c r="AJ1908" s="1">
        <f>VLOOKUP(G1908,Sku_Consolidated!A2:T957,20,FALSE)</f>
      </c>
    </row>
    <row r="1909" spans="1:36" x14ac:dyDescent="0.25">
      <c r="A1909" s="1">
        <v>2024</v>
      </c>
      <c r="B1909" s="1" t="s">
        <v>31</v>
      </c>
      <c r="C1909" s="1" t="s">
        <v>32</v>
      </c>
      <c r="D1909" s="1" t="s">
        <v>33</v>
      </c>
      <c r="E1909" s="9" t="s">
        <v>2248</v>
      </c>
      <c r="F1909" s="1">
        <f>IF(VLOOKUP(G1909,Sku_Consolidated!A2:S957,{19},FALSE)="SHOWCASE", VLOOKUP(E1909,Store_Showcase!B2:C144,{2}, FALSE), IF(VLOOKUP(G1909,Sku_Consolidated!A2:S957,{19},FALSE)="VAM",VLOOKUP(E1909,Store_VAM!B2:C273,{2}, FALSE),VLOOKUP(E1909,Store_SRP!B2:C110,{2}, FALSE)))</f>
      </c>
      <c r="G1909" s="1">
        <v>61845</v>
      </c>
      <c r="H1909" s="1" t="s">
        <v>130</v>
      </c>
      <c r="I1909" s="10" t="s">
        <v>3051</v>
      </c>
      <c r="J1909" s="1">
        <f>VLOOKUP(G1909,Sku_Consolidated!A2:C957, 3, FALSE)</f>
      </c>
      <c r="K1909" s="10">
        <f>IF(J1909="PACK", I1909, 0)</f>
      </c>
      <c r="L1909" s="10">
        <f>IF(J1909="KG", I1909, I1909 * VLOOKUP(G1909,Sku_Consolidated!A2:U957,21,FALSE))</f>
      </c>
      <c r="M1909" s="10" t="s">
        <v>37</v>
      </c>
      <c r="N1909" s="11" t="s">
        <v>5012</v>
      </c>
      <c r="O1909" s="10" t="s">
        <v>5013</v>
      </c>
      <c r="P1909" s="10">
        <f>N1909 - O1909</f>
      </c>
      <c r="Q1909" s="1">
        <f>VLOOKUP(G1909,Sku_Consolidated!A2:G957,7, FALSE)</f>
      </c>
      <c r="R1909" s="1">
        <f>IF(IFERROR(VLOOKUP(E1909,Store_Showcase!B2:H144,7, FALSE), TRUE)=TRUE, IF(IFERROR(VLOOKUP(E1909,Store_SRP!B2:H110,7, FALSE), TRUE)=TRUE,VLOOKUP(E1909,Store_VAM!B2:H273,7, FALSE),VLOOKUP(E1909,Store_SRP!B2:H110,7, FALSE)), VLOOKUP(E1909,Store_Showcase!B2:H144,7, FALSE))</f>
      </c>
      <c r="S1909" s="1">
        <f>IF(IFERROR(VLOOKUP(E1909,Store_Showcase!B2:I144,8, FALSE), TRUE)=TRUE, IF(IFERROR(VLOOKUP(E1909,Store_SRP!B2:I110,8, FALSE), TRUE)=TRUE,VLOOKUP(E1909,Store_VAM!B2:I273,8, FALSE),VLOOKUP(E1909,Store_SRP!B2:I110,8, FALSE)), VLOOKUP(E1909,Store_Showcase!B2:I144,8, FALSE))</f>
      </c>
      <c r="T1909" s="1">
        <f>VLOOKUP(G1909,Sku_Consolidated!A2:R957,18,FALSE)</f>
      </c>
      <c r="U1909" s="1" t="s">
        <v>4966</v>
      </c>
      <c r="V1909" s="1">
        <f>IF(VLOOKUP(G1909,Sku_Consolidated!A2:S957,19,FALSE)="SHOWCASE", VLOOKUP(E1909,Store_Showcase!B2:L144,11, FALSE), IF(VLOOKUP(G1909,Sku_Consolidated!A2:S957,19,FALSE)="VAM",VLOOKUP(E1909,Store_VAM!B2:L273,11, FALSE),VLOOKUP(E1909,Store_SRP!B2:L110,11, FALSE)))</f>
      </c>
      <c r="W1909" s="1">
        <f>VLOOKUP(G1909,Sku_Consolidated!A2:W957,11,FALSE)</f>
      </c>
      <c r="X1909" s="1">
        <f>VLOOKUP(G1909,Sku_Consolidated!A2:H957,8,FALSE)</f>
      </c>
      <c r="Y1909" s="1">
        <f>VLOOKUP(G1909,Sku_Consolidated!A2:I957,9,FALSE)</f>
      </c>
      <c r="Z1909" s="1" t="s">
        <v>41</v>
      </c>
      <c r="AA1909" s="1">
        <f>VLOOKUP(G1909,Sku_Consolidated!A2:E957,5,FALSE)</f>
      </c>
      <c r="AB1909" s="1">
        <f>IF(VLOOKUP(G1909,Sku_Consolidated!A2:S957,19,FALSE)="SHOWCASE", VLOOKUP(E1909,Store_Showcase!B2:N144,13, FALSE), IF(VLOOKUP(G1909,Sku_Consolidated!A2:S957,19,FALSE)="VAM",VLOOKUP(E1909,Store_VAM!B2:N273,13, FALSE),VLOOKUP(E1909,Store_SRP!B2:N110,13, FALSE)))</f>
      </c>
      <c r="AC1909" s="1">
        <f>IF(IFERROR(AB1909,TRUE)=TRUE, "-","OK")</f>
      </c>
      <c r="AD1909" s="11" t="s">
        <v>37</v>
      </c>
      <c r="AE1909" s="11" t="s">
        <v>37</v>
      </c>
      <c r="AF1909" s="1">
        <f>IF(IFERROR(VLOOKUP(E1909,Store_Showcase!B2:H144,{5}, FALSE), TRUE)=TRUE, IF(IFERROR(VLOOKUP(E1909,Store_SRP!B2:H110,{5}, FALSE), TRUE)=TRUE,VLOOKUP(E1909,Store_VAM!B2:H273,{5}, FALSE),VLOOKUP(E1909,Store_SRP!B2:H110,{5}, FALSE)), VLOOKUP(E1909,Store_Showcase!B2:H144,{5}, FALSE))</f>
      </c>
      <c r="AG1909" s="1">
        <f>IF(IFERROR(VLOOKUP(E1909,Store_Showcase!B2:H144,{6}, FALSE), TRUE)=TRUE, IF(IFERROR(VLOOKUP(E1909,Store_SRP!B2:H110,{6}, FALSE), TRUE)=TRUE,VLOOKUP(E1909,Store_VAM!B2:H273,{6}, FALSE),VLOOKUP(E1909,Store_SRP!B2:H110,{6}, FALSE)), VLOOKUP(E1909,Store_Showcase!B2:H144,{6}, FALSE))</f>
      </c>
      <c r="AH1909" s="1">
        <f>VLOOKUP(G1909,Sku_Consolidated!A2:R957,18,FALSE)</f>
      </c>
      <c r="AI1909" s="1">
        <f>VLOOKUP(G1909,Sku_Consolidated!A2:S957,19,FALSE)</f>
      </c>
      <c r="AJ1909" s="1">
        <f>VLOOKUP(G1909,Sku_Consolidated!A2:T957,20,FALSE)</f>
      </c>
    </row>
    <row r="1910" spans="1:36" x14ac:dyDescent="0.25">
      <c r="A1910" s="1">
        <v>2024</v>
      </c>
      <c r="B1910" s="1" t="s">
        <v>31</v>
      </c>
      <c r="C1910" s="1" t="s">
        <v>32</v>
      </c>
      <c r="D1910" s="1" t="s">
        <v>33</v>
      </c>
      <c r="E1910" s="9" t="s">
        <v>2248</v>
      </c>
      <c r="F1910" s="1">
        <f>IF(VLOOKUP(G1910,Sku_Consolidated!A2:S957,{19},FALSE)="SHOWCASE", VLOOKUP(E1910,Store_Showcase!B2:C144,{2}, FALSE), IF(VLOOKUP(G1910,Sku_Consolidated!A2:S957,{19},FALSE)="VAM",VLOOKUP(E1910,Store_VAM!B2:C273,{2}, FALSE),VLOOKUP(E1910,Store_SRP!B2:C110,{2}, FALSE)))</f>
      </c>
      <c r="G1910" s="1">
        <v>61850</v>
      </c>
      <c r="H1910" s="1" t="s">
        <v>134</v>
      </c>
      <c r="I1910" s="10" t="s">
        <v>3257</v>
      </c>
      <c r="J1910" s="1">
        <f>VLOOKUP(G1910,Sku_Consolidated!A2:C957, 3, FALSE)</f>
      </c>
      <c r="K1910" s="10">
        <f>IF(J1910="PACK", I1910, 0)</f>
      </c>
      <c r="L1910" s="10">
        <f>IF(J1910="KG", I1910, I1910 * VLOOKUP(G1910,Sku_Consolidated!A2:U957,21,FALSE))</f>
      </c>
      <c r="M1910" s="10" t="s">
        <v>37</v>
      </c>
      <c r="N1910" s="11" t="s">
        <v>5014</v>
      </c>
      <c r="O1910" s="10" t="s">
        <v>5015</v>
      </c>
      <c r="P1910" s="10">
        <f>N1910 - O1910</f>
      </c>
      <c r="Q1910" s="1">
        <f>VLOOKUP(G1910,Sku_Consolidated!A2:G957,7, FALSE)</f>
      </c>
      <c r="R1910" s="1">
        <f>IF(IFERROR(VLOOKUP(E1910,Store_Showcase!B2:H144,7, FALSE), TRUE)=TRUE, IF(IFERROR(VLOOKUP(E1910,Store_SRP!B2:H110,7, FALSE), TRUE)=TRUE,VLOOKUP(E1910,Store_VAM!B2:H273,7, FALSE),VLOOKUP(E1910,Store_SRP!B2:H110,7, FALSE)), VLOOKUP(E1910,Store_Showcase!B2:H144,7, FALSE))</f>
      </c>
      <c r="S1910" s="1">
        <f>IF(IFERROR(VLOOKUP(E1910,Store_Showcase!B2:I144,8, FALSE), TRUE)=TRUE, IF(IFERROR(VLOOKUP(E1910,Store_SRP!B2:I110,8, FALSE), TRUE)=TRUE,VLOOKUP(E1910,Store_VAM!B2:I273,8, FALSE),VLOOKUP(E1910,Store_SRP!B2:I110,8, FALSE)), VLOOKUP(E1910,Store_Showcase!B2:I144,8, FALSE))</f>
      </c>
      <c r="T1910" s="1">
        <f>VLOOKUP(G1910,Sku_Consolidated!A2:R957,18,FALSE)</f>
      </c>
      <c r="U1910" s="1" t="s">
        <v>4966</v>
      </c>
      <c r="V1910" s="1">
        <f>IF(VLOOKUP(G1910,Sku_Consolidated!A2:S957,19,FALSE)="SHOWCASE", VLOOKUP(E1910,Store_Showcase!B2:L144,11, FALSE), IF(VLOOKUP(G1910,Sku_Consolidated!A2:S957,19,FALSE)="VAM",VLOOKUP(E1910,Store_VAM!B2:L273,11, FALSE),VLOOKUP(E1910,Store_SRP!B2:L110,11, FALSE)))</f>
      </c>
      <c r="W1910" s="1">
        <f>VLOOKUP(G1910,Sku_Consolidated!A2:W957,11,FALSE)</f>
      </c>
      <c r="X1910" s="1">
        <f>VLOOKUP(G1910,Sku_Consolidated!A2:H957,8,FALSE)</f>
      </c>
      <c r="Y1910" s="1">
        <f>VLOOKUP(G1910,Sku_Consolidated!A2:I957,9,FALSE)</f>
      </c>
      <c r="Z1910" s="1" t="s">
        <v>41</v>
      </c>
      <c r="AA1910" s="1">
        <f>VLOOKUP(G1910,Sku_Consolidated!A2:E957,5,FALSE)</f>
      </c>
      <c r="AB1910" s="1">
        <f>IF(VLOOKUP(G1910,Sku_Consolidated!A2:S957,19,FALSE)="SHOWCASE", VLOOKUP(E1910,Store_Showcase!B2:N144,13, FALSE), IF(VLOOKUP(G1910,Sku_Consolidated!A2:S957,19,FALSE)="VAM",VLOOKUP(E1910,Store_VAM!B2:N273,13, FALSE),VLOOKUP(E1910,Store_SRP!B2:N110,13, FALSE)))</f>
      </c>
      <c r="AC1910" s="1">
        <f>IF(IFERROR(AB1910,TRUE)=TRUE, "-","OK")</f>
      </c>
      <c r="AD1910" s="11" t="s">
        <v>37</v>
      </c>
      <c r="AE1910" s="11" t="s">
        <v>37</v>
      </c>
      <c r="AF1910" s="1">
        <f>IF(IFERROR(VLOOKUP(E1910,Store_Showcase!B2:H144,{5}, FALSE), TRUE)=TRUE, IF(IFERROR(VLOOKUP(E1910,Store_SRP!B2:H110,{5}, FALSE), TRUE)=TRUE,VLOOKUP(E1910,Store_VAM!B2:H273,{5}, FALSE),VLOOKUP(E1910,Store_SRP!B2:H110,{5}, FALSE)), VLOOKUP(E1910,Store_Showcase!B2:H144,{5}, FALSE))</f>
      </c>
      <c r="AG1910" s="1">
        <f>IF(IFERROR(VLOOKUP(E1910,Store_Showcase!B2:H144,{6}, FALSE), TRUE)=TRUE, IF(IFERROR(VLOOKUP(E1910,Store_SRP!B2:H110,{6}, FALSE), TRUE)=TRUE,VLOOKUP(E1910,Store_VAM!B2:H273,{6}, FALSE),VLOOKUP(E1910,Store_SRP!B2:H110,{6}, FALSE)), VLOOKUP(E1910,Store_Showcase!B2:H144,{6}, FALSE))</f>
      </c>
      <c r="AH1910" s="1">
        <f>VLOOKUP(G1910,Sku_Consolidated!A2:R957,18,FALSE)</f>
      </c>
      <c r="AI1910" s="1">
        <f>VLOOKUP(G1910,Sku_Consolidated!A2:S957,19,FALSE)</f>
      </c>
      <c r="AJ1910" s="1">
        <f>VLOOKUP(G1910,Sku_Consolidated!A2:T957,20,FALSE)</f>
      </c>
    </row>
    <row r="1911" spans="1:36" x14ac:dyDescent="0.25">
      <c r="A1911" s="1">
        <v>2024</v>
      </c>
      <c r="B1911" s="1" t="s">
        <v>31</v>
      </c>
      <c r="C1911" s="1" t="s">
        <v>32</v>
      </c>
      <c r="D1911" s="1" t="s">
        <v>33</v>
      </c>
      <c r="E1911" s="9" t="s">
        <v>2248</v>
      </c>
      <c r="F1911" s="1">
        <f>IF(VLOOKUP(G1911,Sku_Consolidated!A2:S957,{19},FALSE)="SHOWCASE", VLOOKUP(E1911,Store_Showcase!B2:C144,{2}, FALSE), IF(VLOOKUP(G1911,Sku_Consolidated!A2:S957,{19},FALSE)="VAM",VLOOKUP(E1911,Store_VAM!B2:C273,{2}, FALSE),VLOOKUP(E1911,Store_SRP!B2:C110,{2}, FALSE)))</f>
      </c>
      <c r="G1911" s="1">
        <v>61852</v>
      </c>
      <c r="H1911" s="1" t="s">
        <v>138</v>
      </c>
      <c r="I1911" s="10" t="s">
        <v>3361</v>
      </c>
      <c r="J1911" s="1">
        <f>VLOOKUP(G1911,Sku_Consolidated!A2:C957, 3, FALSE)</f>
      </c>
      <c r="K1911" s="10">
        <f>IF(J1911="PACK", I1911, 0)</f>
      </c>
      <c r="L1911" s="10">
        <f>IF(J1911="KG", I1911, I1911 * VLOOKUP(G1911,Sku_Consolidated!A2:U957,21,FALSE))</f>
      </c>
      <c r="M1911" s="10" t="s">
        <v>37</v>
      </c>
      <c r="N1911" s="11" t="s">
        <v>5016</v>
      </c>
      <c r="O1911" s="10" t="s">
        <v>5017</v>
      </c>
      <c r="P1911" s="10">
        <f>N1911 - O1911</f>
      </c>
      <c r="Q1911" s="1">
        <f>VLOOKUP(G1911,Sku_Consolidated!A2:G957,7, FALSE)</f>
      </c>
      <c r="R1911" s="1">
        <f>IF(IFERROR(VLOOKUP(E1911,Store_Showcase!B2:H144,7, FALSE), TRUE)=TRUE, IF(IFERROR(VLOOKUP(E1911,Store_SRP!B2:H110,7, FALSE), TRUE)=TRUE,VLOOKUP(E1911,Store_VAM!B2:H273,7, FALSE),VLOOKUP(E1911,Store_SRP!B2:H110,7, FALSE)), VLOOKUP(E1911,Store_Showcase!B2:H144,7, FALSE))</f>
      </c>
      <c r="S1911" s="1">
        <f>IF(IFERROR(VLOOKUP(E1911,Store_Showcase!B2:I144,8, FALSE), TRUE)=TRUE, IF(IFERROR(VLOOKUP(E1911,Store_SRP!B2:I110,8, FALSE), TRUE)=TRUE,VLOOKUP(E1911,Store_VAM!B2:I273,8, FALSE),VLOOKUP(E1911,Store_SRP!B2:I110,8, FALSE)), VLOOKUP(E1911,Store_Showcase!B2:I144,8, FALSE))</f>
      </c>
      <c r="T1911" s="1">
        <f>VLOOKUP(G1911,Sku_Consolidated!A2:R957,18,FALSE)</f>
      </c>
      <c r="U1911" s="1" t="s">
        <v>4966</v>
      </c>
      <c r="V1911" s="1">
        <f>IF(VLOOKUP(G1911,Sku_Consolidated!A2:S957,19,FALSE)="SHOWCASE", VLOOKUP(E1911,Store_Showcase!B2:L144,11, FALSE), IF(VLOOKUP(G1911,Sku_Consolidated!A2:S957,19,FALSE)="VAM",VLOOKUP(E1911,Store_VAM!B2:L273,11, FALSE),VLOOKUP(E1911,Store_SRP!B2:L110,11, FALSE)))</f>
      </c>
      <c r="W1911" s="1">
        <f>VLOOKUP(G1911,Sku_Consolidated!A2:W957,11,FALSE)</f>
      </c>
      <c r="X1911" s="1">
        <f>VLOOKUP(G1911,Sku_Consolidated!A2:H957,8,FALSE)</f>
      </c>
      <c r="Y1911" s="1">
        <f>VLOOKUP(G1911,Sku_Consolidated!A2:I957,9,FALSE)</f>
      </c>
      <c r="Z1911" s="1" t="s">
        <v>41</v>
      </c>
      <c r="AA1911" s="1">
        <f>VLOOKUP(G1911,Sku_Consolidated!A2:E957,5,FALSE)</f>
      </c>
      <c r="AB1911" s="1">
        <f>IF(VLOOKUP(G1911,Sku_Consolidated!A2:S957,19,FALSE)="SHOWCASE", VLOOKUP(E1911,Store_Showcase!B2:N144,13, FALSE), IF(VLOOKUP(G1911,Sku_Consolidated!A2:S957,19,FALSE)="VAM",VLOOKUP(E1911,Store_VAM!B2:N273,13, FALSE),VLOOKUP(E1911,Store_SRP!B2:N110,13, FALSE)))</f>
      </c>
      <c r="AC1911" s="1">
        <f>IF(IFERROR(AB1911,TRUE)=TRUE, "-","OK")</f>
      </c>
      <c r="AD1911" s="11" t="s">
        <v>37</v>
      </c>
      <c r="AE1911" s="11" t="s">
        <v>37</v>
      </c>
      <c r="AF1911" s="1">
        <f>IF(IFERROR(VLOOKUP(E1911,Store_Showcase!B2:H144,{5}, FALSE), TRUE)=TRUE, IF(IFERROR(VLOOKUP(E1911,Store_SRP!B2:H110,{5}, FALSE), TRUE)=TRUE,VLOOKUP(E1911,Store_VAM!B2:H273,{5}, FALSE),VLOOKUP(E1911,Store_SRP!B2:H110,{5}, FALSE)), VLOOKUP(E1911,Store_Showcase!B2:H144,{5}, FALSE))</f>
      </c>
      <c r="AG1911" s="1">
        <f>IF(IFERROR(VLOOKUP(E1911,Store_Showcase!B2:H144,{6}, FALSE), TRUE)=TRUE, IF(IFERROR(VLOOKUP(E1911,Store_SRP!B2:H110,{6}, FALSE), TRUE)=TRUE,VLOOKUP(E1911,Store_VAM!B2:H273,{6}, FALSE),VLOOKUP(E1911,Store_SRP!B2:H110,{6}, FALSE)), VLOOKUP(E1911,Store_Showcase!B2:H144,{6}, FALSE))</f>
      </c>
      <c r="AH1911" s="1">
        <f>VLOOKUP(G1911,Sku_Consolidated!A2:R957,18,FALSE)</f>
      </c>
      <c r="AI1911" s="1">
        <f>VLOOKUP(G1911,Sku_Consolidated!A2:S957,19,FALSE)</f>
      </c>
      <c r="AJ1911" s="1">
        <f>VLOOKUP(G1911,Sku_Consolidated!A2:T957,20,FALSE)</f>
      </c>
    </row>
    <row r="1912" spans="1:36" x14ac:dyDescent="0.25">
      <c r="A1912" s="1">
        <v>2024</v>
      </c>
      <c r="B1912" s="1" t="s">
        <v>31</v>
      </c>
      <c r="C1912" s="1" t="s">
        <v>32</v>
      </c>
      <c r="D1912" s="1" t="s">
        <v>33</v>
      </c>
      <c r="E1912" s="9" t="s">
        <v>2248</v>
      </c>
      <c r="F1912" s="1">
        <f>IF(VLOOKUP(G1912,Sku_Consolidated!A2:S957,{19},FALSE)="SHOWCASE", VLOOKUP(E1912,Store_Showcase!B2:C144,{2}, FALSE), IF(VLOOKUP(G1912,Sku_Consolidated!A2:S957,{19},FALSE)="VAM",VLOOKUP(E1912,Store_VAM!B2:C273,{2}, FALSE),VLOOKUP(E1912,Store_SRP!B2:C110,{2}, FALSE)))</f>
      </c>
      <c r="G1912" s="1">
        <v>61863</v>
      </c>
      <c r="H1912" s="1" t="s">
        <v>1228</v>
      </c>
      <c r="I1912" s="10" t="s">
        <v>2029</v>
      </c>
      <c r="J1912" s="1">
        <f>VLOOKUP(G1912,Sku_Consolidated!A2:C957, 3, FALSE)</f>
      </c>
      <c r="K1912" s="10">
        <f>IF(J1912="PACK", I1912, 0)</f>
      </c>
      <c r="L1912" s="10">
        <f>IF(J1912="KG", I1912, I1912 * VLOOKUP(G1912,Sku_Consolidated!A2:U957,21,FALSE))</f>
      </c>
      <c r="M1912" s="10" t="s">
        <v>37</v>
      </c>
      <c r="N1912" s="11" t="s">
        <v>5018</v>
      </c>
      <c r="O1912" s="10" t="s">
        <v>5019</v>
      </c>
      <c r="P1912" s="10">
        <f>N1912 - O1912</f>
      </c>
      <c r="Q1912" s="1">
        <f>VLOOKUP(G1912,Sku_Consolidated!A2:G957,7, FALSE)</f>
      </c>
      <c r="R1912" s="1">
        <f>IF(IFERROR(VLOOKUP(E1912,Store_Showcase!B2:H144,7, FALSE), TRUE)=TRUE, IF(IFERROR(VLOOKUP(E1912,Store_SRP!B2:H110,7, FALSE), TRUE)=TRUE,VLOOKUP(E1912,Store_VAM!B2:H273,7, FALSE),VLOOKUP(E1912,Store_SRP!B2:H110,7, FALSE)), VLOOKUP(E1912,Store_Showcase!B2:H144,7, FALSE))</f>
      </c>
      <c r="S1912" s="1">
        <f>IF(IFERROR(VLOOKUP(E1912,Store_Showcase!B2:I144,8, FALSE), TRUE)=TRUE, IF(IFERROR(VLOOKUP(E1912,Store_SRP!B2:I110,8, FALSE), TRUE)=TRUE,VLOOKUP(E1912,Store_VAM!B2:I273,8, FALSE),VLOOKUP(E1912,Store_SRP!B2:I110,8, FALSE)), VLOOKUP(E1912,Store_Showcase!B2:I144,8, FALSE))</f>
      </c>
      <c r="T1912" s="1">
        <f>VLOOKUP(G1912,Sku_Consolidated!A2:R957,18,FALSE)</f>
      </c>
      <c r="U1912" s="1" t="s">
        <v>4966</v>
      </c>
      <c r="V1912" s="1">
        <f>IF(VLOOKUP(G1912,Sku_Consolidated!A2:S957,19,FALSE)="SHOWCASE", VLOOKUP(E1912,Store_Showcase!B2:L144,11, FALSE), IF(VLOOKUP(G1912,Sku_Consolidated!A2:S957,19,FALSE)="VAM",VLOOKUP(E1912,Store_VAM!B2:L273,11, FALSE),VLOOKUP(E1912,Store_SRP!B2:L110,11, FALSE)))</f>
      </c>
      <c r="W1912" s="1">
        <f>VLOOKUP(G1912,Sku_Consolidated!A2:W957,11,FALSE)</f>
      </c>
      <c r="X1912" s="1">
        <f>VLOOKUP(G1912,Sku_Consolidated!A2:H957,8,FALSE)</f>
      </c>
      <c r="Y1912" s="1">
        <f>VLOOKUP(G1912,Sku_Consolidated!A2:I957,9,FALSE)</f>
      </c>
      <c r="Z1912" s="1" t="s">
        <v>41</v>
      </c>
      <c r="AA1912" s="1">
        <f>VLOOKUP(G1912,Sku_Consolidated!A2:E957,5,FALSE)</f>
      </c>
      <c r="AB1912" s="1">
        <f>IF(VLOOKUP(G1912,Sku_Consolidated!A2:S957,19,FALSE)="SHOWCASE", VLOOKUP(E1912,Store_Showcase!B2:N144,13, FALSE), IF(VLOOKUP(G1912,Sku_Consolidated!A2:S957,19,FALSE)="VAM",VLOOKUP(E1912,Store_VAM!B2:N273,13, FALSE),VLOOKUP(E1912,Store_SRP!B2:N110,13, FALSE)))</f>
      </c>
      <c r="AC1912" s="1">
        <f>IF(IFERROR(AB1912,TRUE)=TRUE, "-","OK")</f>
      </c>
      <c r="AD1912" s="11" t="s">
        <v>37</v>
      </c>
      <c r="AE1912" s="11" t="s">
        <v>37</v>
      </c>
      <c r="AF1912" s="1">
        <f>IF(IFERROR(VLOOKUP(E1912,Store_Showcase!B2:H144,{5}, FALSE), TRUE)=TRUE, IF(IFERROR(VLOOKUP(E1912,Store_SRP!B2:H110,{5}, FALSE), TRUE)=TRUE,VLOOKUP(E1912,Store_VAM!B2:H273,{5}, FALSE),VLOOKUP(E1912,Store_SRP!B2:H110,{5}, FALSE)), VLOOKUP(E1912,Store_Showcase!B2:H144,{5}, FALSE))</f>
      </c>
      <c r="AG1912" s="1">
        <f>IF(IFERROR(VLOOKUP(E1912,Store_Showcase!B2:H144,{6}, FALSE), TRUE)=TRUE, IF(IFERROR(VLOOKUP(E1912,Store_SRP!B2:H110,{6}, FALSE), TRUE)=TRUE,VLOOKUP(E1912,Store_VAM!B2:H273,{6}, FALSE),VLOOKUP(E1912,Store_SRP!B2:H110,{6}, FALSE)), VLOOKUP(E1912,Store_Showcase!B2:H144,{6}, FALSE))</f>
      </c>
      <c r="AH1912" s="1">
        <f>VLOOKUP(G1912,Sku_Consolidated!A2:R957,18,FALSE)</f>
      </c>
      <c r="AI1912" s="1">
        <f>VLOOKUP(G1912,Sku_Consolidated!A2:S957,19,FALSE)</f>
      </c>
      <c r="AJ1912" s="1">
        <f>VLOOKUP(G1912,Sku_Consolidated!A2:T957,20,FALSE)</f>
      </c>
    </row>
    <row r="1913" spans="1:36" x14ac:dyDescent="0.25">
      <c r="A1913" s="1">
        <v>2024</v>
      </c>
      <c r="B1913" s="1" t="s">
        <v>31</v>
      </c>
      <c r="C1913" s="1" t="s">
        <v>32</v>
      </c>
      <c r="D1913" s="1" t="s">
        <v>33</v>
      </c>
      <c r="E1913" s="9" t="s">
        <v>2248</v>
      </c>
      <c r="F1913" s="1">
        <f>IF(VLOOKUP(G1913,Sku_Consolidated!A2:S957,{19},FALSE)="SHOWCASE", VLOOKUP(E1913,Store_Showcase!B2:C144,{2}, FALSE), IF(VLOOKUP(G1913,Sku_Consolidated!A2:S957,{19},FALSE)="VAM",VLOOKUP(E1913,Store_VAM!B2:C273,{2}, FALSE),VLOOKUP(E1913,Store_SRP!B2:C110,{2}, FALSE)))</f>
      </c>
      <c r="G1913" s="1">
        <v>61904</v>
      </c>
      <c r="H1913" s="1" t="s">
        <v>1232</v>
      </c>
      <c r="I1913" s="10" t="s">
        <v>5020</v>
      </c>
      <c r="J1913" s="1">
        <f>VLOOKUP(G1913,Sku_Consolidated!A2:C957, 3, FALSE)</f>
      </c>
      <c r="K1913" s="10">
        <f>IF(J1913="PACK", I1913, 0)</f>
      </c>
      <c r="L1913" s="10">
        <f>IF(J1913="KG", I1913, I1913 * VLOOKUP(G1913,Sku_Consolidated!A2:U957,21,FALSE))</f>
      </c>
      <c r="M1913" s="10" t="s">
        <v>37</v>
      </c>
      <c r="N1913" s="11" t="s">
        <v>5021</v>
      </c>
      <c r="O1913" s="10" t="s">
        <v>5022</v>
      </c>
      <c r="P1913" s="10">
        <f>N1913 - O1913</f>
      </c>
      <c r="Q1913" s="1">
        <f>VLOOKUP(G1913,Sku_Consolidated!A2:G957,7, FALSE)</f>
      </c>
      <c r="R1913" s="1">
        <f>IF(IFERROR(VLOOKUP(E1913,Store_Showcase!B2:H144,7, FALSE), TRUE)=TRUE, IF(IFERROR(VLOOKUP(E1913,Store_SRP!B2:H110,7, FALSE), TRUE)=TRUE,VLOOKUP(E1913,Store_VAM!B2:H273,7, FALSE),VLOOKUP(E1913,Store_SRP!B2:H110,7, FALSE)), VLOOKUP(E1913,Store_Showcase!B2:H144,7, FALSE))</f>
      </c>
      <c r="S1913" s="1">
        <f>IF(IFERROR(VLOOKUP(E1913,Store_Showcase!B2:I144,8, FALSE), TRUE)=TRUE, IF(IFERROR(VLOOKUP(E1913,Store_SRP!B2:I110,8, FALSE), TRUE)=TRUE,VLOOKUP(E1913,Store_VAM!B2:I273,8, FALSE),VLOOKUP(E1913,Store_SRP!B2:I110,8, FALSE)), VLOOKUP(E1913,Store_Showcase!B2:I144,8, FALSE))</f>
      </c>
      <c r="T1913" s="1">
        <f>VLOOKUP(G1913,Sku_Consolidated!A2:R957,18,FALSE)</f>
      </c>
      <c r="U1913" s="1" t="s">
        <v>4966</v>
      </c>
      <c r="V1913" s="1">
        <f>IF(VLOOKUP(G1913,Sku_Consolidated!A2:S957,19,FALSE)="SHOWCASE", VLOOKUP(E1913,Store_Showcase!B2:L144,11, FALSE), IF(VLOOKUP(G1913,Sku_Consolidated!A2:S957,19,FALSE)="VAM",VLOOKUP(E1913,Store_VAM!B2:L273,11, FALSE),VLOOKUP(E1913,Store_SRP!B2:L110,11, FALSE)))</f>
      </c>
      <c r="W1913" s="1">
        <f>VLOOKUP(G1913,Sku_Consolidated!A2:W957,11,FALSE)</f>
      </c>
      <c r="X1913" s="1">
        <f>VLOOKUP(G1913,Sku_Consolidated!A2:H957,8,FALSE)</f>
      </c>
      <c r="Y1913" s="1">
        <f>VLOOKUP(G1913,Sku_Consolidated!A2:I957,9,FALSE)</f>
      </c>
      <c r="Z1913" s="1" t="s">
        <v>41</v>
      </c>
      <c r="AA1913" s="1">
        <f>VLOOKUP(G1913,Sku_Consolidated!A2:E957,5,FALSE)</f>
      </c>
      <c r="AB1913" s="1">
        <f>IF(VLOOKUP(G1913,Sku_Consolidated!A2:S957,19,FALSE)="SHOWCASE", VLOOKUP(E1913,Store_Showcase!B2:N144,13, FALSE), IF(VLOOKUP(G1913,Sku_Consolidated!A2:S957,19,FALSE)="VAM",VLOOKUP(E1913,Store_VAM!B2:N273,13, FALSE),VLOOKUP(E1913,Store_SRP!B2:N110,13, FALSE)))</f>
      </c>
      <c r="AC1913" s="1">
        <f>IF(IFERROR(AB1913,TRUE)=TRUE, "-","OK")</f>
      </c>
      <c r="AD1913" s="11" t="s">
        <v>37</v>
      </c>
      <c r="AE1913" s="11" t="s">
        <v>37</v>
      </c>
      <c r="AF1913" s="1">
        <f>IF(IFERROR(VLOOKUP(E1913,Store_Showcase!B2:H144,{5}, FALSE), TRUE)=TRUE, IF(IFERROR(VLOOKUP(E1913,Store_SRP!B2:H110,{5}, FALSE), TRUE)=TRUE,VLOOKUP(E1913,Store_VAM!B2:H273,{5}, FALSE),VLOOKUP(E1913,Store_SRP!B2:H110,{5}, FALSE)), VLOOKUP(E1913,Store_Showcase!B2:H144,{5}, FALSE))</f>
      </c>
      <c r="AG1913" s="1">
        <f>IF(IFERROR(VLOOKUP(E1913,Store_Showcase!B2:H144,{6}, FALSE), TRUE)=TRUE, IF(IFERROR(VLOOKUP(E1913,Store_SRP!B2:H110,{6}, FALSE), TRUE)=TRUE,VLOOKUP(E1913,Store_VAM!B2:H273,{6}, FALSE),VLOOKUP(E1913,Store_SRP!B2:H110,{6}, FALSE)), VLOOKUP(E1913,Store_Showcase!B2:H144,{6}, FALSE))</f>
      </c>
      <c r="AH1913" s="1">
        <f>VLOOKUP(G1913,Sku_Consolidated!A2:R957,18,FALSE)</f>
      </c>
      <c r="AI1913" s="1">
        <f>VLOOKUP(G1913,Sku_Consolidated!A2:S957,19,FALSE)</f>
      </c>
      <c r="AJ1913" s="1">
        <f>VLOOKUP(G1913,Sku_Consolidated!A2:T957,20,FALSE)</f>
      </c>
    </row>
    <row r="1914" spans="1:36" x14ac:dyDescent="0.25">
      <c r="A1914" s="1">
        <v>2024</v>
      </c>
      <c r="B1914" s="1" t="s">
        <v>31</v>
      </c>
      <c r="C1914" s="1" t="s">
        <v>32</v>
      </c>
      <c r="D1914" s="1" t="s">
        <v>33</v>
      </c>
      <c r="E1914" s="9" t="s">
        <v>2347</v>
      </c>
      <c r="F1914" s="1">
        <f>IF(VLOOKUP(G1914,Sku_Consolidated!A2:S957,{19},FALSE)="SHOWCASE", VLOOKUP(E1914,Store_Showcase!B2:C144,{2}, FALSE), IF(VLOOKUP(G1914,Sku_Consolidated!A2:S957,{19},FALSE)="VAM",VLOOKUP(E1914,Store_VAM!B2:C273,{2}, FALSE),VLOOKUP(E1914,Store_SRP!B2:C110,{2}, FALSE)))</f>
      </c>
      <c r="G1914" s="1">
        <v>10008</v>
      </c>
      <c r="H1914" s="1" t="s">
        <v>304</v>
      </c>
      <c r="I1914" s="10" t="s">
        <v>1490</v>
      </c>
      <c r="J1914" s="1">
        <f>VLOOKUP(G1914,Sku_Consolidated!A2:C957, 3, FALSE)</f>
      </c>
      <c r="K1914" s="10">
        <f>IF(J1914="PACK", I1914, 0)</f>
      </c>
      <c r="L1914" s="10">
        <f>IF(J1914="KG", I1914, I1914 * VLOOKUP(G1914,Sku_Consolidated!A2:U957,21,FALSE))</f>
      </c>
      <c r="M1914" s="10" t="s">
        <v>37</v>
      </c>
      <c r="N1914" s="11" t="s">
        <v>5023</v>
      </c>
      <c r="O1914" s="10" t="s">
        <v>5024</v>
      </c>
      <c r="P1914" s="10">
        <f>N1914 - O1914</f>
      </c>
      <c r="Q1914" s="1">
        <f>VLOOKUP(G1914,Sku_Consolidated!A2:G957,7, FALSE)</f>
      </c>
      <c r="R1914" s="1">
        <f>IF(IFERROR(VLOOKUP(E1914,Store_Showcase!B2:H144,7, FALSE), TRUE)=TRUE, IF(IFERROR(VLOOKUP(E1914,Store_SRP!B2:H110,7, FALSE), TRUE)=TRUE,VLOOKUP(E1914,Store_VAM!B2:H273,7, FALSE),VLOOKUP(E1914,Store_SRP!B2:H110,7, FALSE)), VLOOKUP(E1914,Store_Showcase!B2:H144,7, FALSE))</f>
      </c>
      <c r="S1914" s="1">
        <f>IF(IFERROR(VLOOKUP(E1914,Store_Showcase!B2:I144,8, FALSE), TRUE)=TRUE, IF(IFERROR(VLOOKUP(E1914,Store_SRP!B2:I110,8, FALSE), TRUE)=TRUE,VLOOKUP(E1914,Store_VAM!B2:I273,8, FALSE),VLOOKUP(E1914,Store_SRP!B2:I110,8, FALSE)), VLOOKUP(E1914,Store_Showcase!B2:I144,8, FALSE))</f>
      </c>
      <c r="T1914" s="1">
        <f>VLOOKUP(G1914,Sku_Consolidated!A2:R957,18,FALSE)</f>
      </c>
      <c r="U1914" s="1" t="s">
        <v>5025</v>
      </c>
      <c r="V1914" s="1">
        <f>IF(VLOOKUP(G1914,Sku_Consolidated!A2:S957,19,FALSE)="SHOWCASE", VLOOKUP(E1914,Store_Showcase!B2:L144,11, FALSE), IF(VLOOKUP(G1914,Sku_Consolidated!A2:S957,19,FALSE)="VAM",VLOOKUP(E1914,Store_VAM!B2:L273,11, FALSE),VLOOKUP(E1914,Store_SRP!B2:L110,11, FALSE)))</f>
      </c>
      <c r="W1914" s="1">
        <f>VLOOKUP(G1914,Sku_Consolidated!A2:W957,11,FALSE)</f>
      </c>
      <c r="X1914" s="1">
        <f>VLOOKUP(G1914,Sku_Consolidated!A2:H957,8,FALSE)</f>
      </c>
      <c r="Y1914" s="1">
        <f>VLOOKUP(G1914,Sku_Consolidated!A2:I957,9,FALSE)</f>
      </c>
      <c r="Z1914" s="1" t="s">
        <v>41</v>
      </c>
      <c r="AA1914" s="1">
        <f>VLOOKUP(G1914,Sku_Consolidated!A2:E957,5,FALSE)</f>
      </c>
      <c r="AB1914" s="1">
        <f>IF(VLOOKUP(G1914,Sku_Consolidated!A2:S957,19,FALSE)="SHOWCASE", VLOOKUP(E1914,Store_Showcase!B2:N144,13, FALSE), IF(VLOOKUP(G1914,Sku_Consolidated!A2:S957,19,FALSE)="VAM",VLOOKUP(E1914,Store_VAM!B2:N273,13, FALSE),VLOOKUP(E1914,Store_SRP!B2:N110,13, FALSE)))</f>
      </c>
      <c r="AC1914" s="1">
        <f>IF(IFERROR(AB1914,TRUE)=TRUE, "-","OK")</f>
      </c>
      <c r="AD1914" s="11" t="s">
        <v>37</v>
      </c>
      <c r="AE1914" s="11" t="s">
        <v>37</v>
      </c>
      <c r="AF1914" s="1">
        <f>IF(IFERROR(VLOOKUP(E1914,Store_Showcase!B2:H144,{5}, FALSE), TRUE)=TRUE, IF(IFERROR(VLOOKUP(E1914,Store_SRP!B2:H110,{5}, FALSE), TRUE)=TRUE,VLOOKUP(E1914,Store_VAM!B2:H273,{5}, FALSE),VLOOKUP(E1914,Store_SRP!B2:H110,{5}, FALSE)), VLOOKUP(E1914,Store_Showcase!B2:H144,{5}, FALSE))</f>
      </c>
      <c r="AG1914" s="1">
        <f>IF(IFERROR(VLOOKUP(E1914,Store_Showcase!B2:H144,{6}, FALSE), TRUE)=TRUE, IF(IFERROR(VLOOKUP(E1914,Store_SRP!B2:H110,{6}, FALSE), TRUE)=TRUE,VLOOKUP(E1914,Store_VAM!B2:H273,{6}, FALSE),VLOOKUP(E1914,Store_SRP!B2:H110,{6}, FALSE)), VLOOKUP(E1914,Store_Showcase!B2:H144,{6}, FALSE))</f>
      </c>
      <c r="AH1914" s="1">
        <f>VLOOKUP(G1914,Sku_Consolidated!A2:R957,18,FALSE)</f>
      </c>
      <c r="AI1914" s="1">
        <f>VLOOKUP(G1914,Sku_Consolidated!A2:S957,19,FALSE)</f>
      </c>
      <c r="AJ1914" s="1">
        <f>VLOOKUP(G1914,Sku_Consolidated!A2:T957,20,FALSE)</f>
      </c>
    </row>
    <row r="1915" spans="1:36" x14ac:dyDescent="0.25">
      <c r="A1915" s="1">
        <v>2024</v>
      </c>
      <c r="B1915" s="1" t="s">
        <v>31</v>
      </c>
      <c r="C1915" s="1" t="s">
        <v>32</v>
      </c>
      <c r="D1915" s="1" t="s">
        <v>33</v>
      </c>
      <c r="E1915" s="9" t="s">
        <v>2347</v>
      </c>
      <c r="F1915" s="1">
        <f>IF(VLOOKUP(G1915,Sku_Consolidated!A2:S957,{19},FALSE)="SHOWCASE", VLOOKUP(E1915,Store_Showcase!B2:C144,{2}, FALSE), IF(VLOOKUP(G1915,Sku_Consolidated!A2:S957,{19},FALSE)="VAM",VLOOKUP(E1915,Store_VAM!B2:C273,{2}, FALSE),VLOOKUP(E1915,Store_SRP!B2:C110,{2}, FALSE)))</f>
      </c>
      <c r="G1915" s="1">
        <v>11281</v>
      </c>
      <c r="H1915" s="1" t="s">
        <v>4537</v>
      </c>
      <c r="I1915" s="10" t="s">
        <v>1921</v>
      </c>
      <c r="J1915" s="1">
        <f>VLOOKUP(G1915,Sku_Consolidated!A2:C957, 3, FALSE)</f>
      </c>
      <c r="K1915" s="10">
        <f>IF(J1915="PACK", I1915, 0)</f>
      </c>
      <c r="L1915" s="10">
        <f>IF(J1915="KG", I1915, I1915 * VLOOKUP(G1915,Sku_Consolidated!A2:U957,21,FALSE))</f>
      </c>
      <c r="M1915" s="10" t="s">
        <v>37</v>
      </c>
      <c r="N1915" s="11" t="s">
        <v>5026</v>
      </c>
      <c r="O1915" s="10" t="s">
        <v>5027</v>
      </c>
      <c r="P1915" s="10">
        <f>N1915 - O1915</f>
      </c>
      <c r="Q1915" s="1">
        <f>VLOOKUP(G1915,Sku_Consolidated!A2:G957,7, FALSE)</f>
      </c>
      <c r="R1915" s="1">
        <f>IF(IFERROR(VLOOKUP(E1915,Store_Showcase!B2:H144,7, FALSE), TRUE)=TRUE, IF(IFERROR(VLOOKUP(E1915,Store_SRP!B2:H110,7, FALSE), TRUE)=TRUE,VLOOKUP(E1915,Store_VAM!B2:H273,7, FALSE),VLOOKUP(E1915,Store_SRP!B2:H110,7, FALSE)), VLOOKUP(E1915,Store_Showcase!B2:H144,7, FALSE))</f>
      </c>
      <c r="S1915" s="1">
        <f>IF(IFERROR(VLOOKUP(E1915,Store_Showcase!B2:I144,8, FALSE), TRUE)=TRUE, IF(IFERROR(VLOOKUP(E1915,Store_SRP!B2:I110,8, FALSE), TRUE)=TRUE,VLOOKUP(E1915,Store_VAM!B2:I273,8, FALSE),VLOOKUP(E1915,Store_SRP!B2:I110,8, FALSE)), VLOOKUP(E1915,Store_Showcase!B2:I144,8, FALSE))</f>
      </c>
      <c r="T1915" s="1">
        <f>VLOOKUP(G1915,Sku_Consolidated!A2:R957,18,FALSE)</f>
      </c>
      <c r="U1915" s="1" t="s">
        <v>5025</v>
      </c>
      <c r="V1915" s="1">
        <f>IF(VLOOKUP(G1915,Sku_Consolidated!A2:S957,19,FALSE)="SHOWCASE", VLOOKUP(E1915,Store_Showcase!B2:L144,11, FALSE), IF(VLOOKUP(G1915,Sku_Consolidated!A2:S957,19,FALSE)="VAM",VLOOKUP(E1915,Store_VAM!B2:L273,11, FALSE),VLOOKUP(E1915,Store_SRP!B2:L110,11, FALSE)))</f>
      </c>
      <c r="W1915" s="1">
        <f>VLOOKUP(G1915,Sku_Consolidated!A2:W957,11,FALSE)</f>
      </c>
      <c r="X1915" s="1">
        <f>VLOOKUP(G1915,Sku_Consolidated!A2:H957,8,FALSE)</f>
      </c>
      <c r="Y1915" s="1">
        <f>VLOOKUP(G1915,Sku_Consolidated!A2:I957,9,FALSE)</f>
      </c>
      <c r="Z1915" s="1" t="s">
        <v>41</v>
      </c>
      <c r="AA1915" s="1">
        <f>VLOOKUP(G1915,Sku_Consolidated!A2:E957,5,FALSE)</f>
      </c>
      <c r="AB1915" s="1">
        <f>IF(VLOOKUP(G1915,Sku_Consolidated!A2:S957,19,FALSE)="SHOWCASE", VLOOKUP(E1915,Store_Showcase!B2:N144,13, FALSE), IF(VLOOKUP(G1915,Sku_Consolidated!A2:S957,19,FALSE)="VAM",VLOOKUP(E1915,Store_VAM!B2:N273,13, FALSE),VLOOKUP(E1915,Store_SRP!B2:N110,13, FALSE)))</f>
      </c>
      <c r="AC1915" s="1">
        <f>IF(IFERROR(AB1915,TRUE)=TRUE, "-","OK")</f>
      </c>
      <c r="AD1915" s="11" t="s">
        <v>37</v>
      </c>
      <c r="AE1915" s="11" t="s">
        <v>37</v>
      </c>
      <c r="AF1915" s="1">
        <f>IF(IFERROR(VLOOKUP(E1915,Store_Showcase!B2:H144,{5}, FALSE), TRUE)=TRUE, IF(IFERROR(VLOOKUP(E1915,Store_SRP!B2:H110,{5}, FALSE), TRUE)=TRUE,VLOOKUP(E1915,Store_VAM!B2:H273,{5}, FALSE),VLOOKUP(E1915,Store_SRP!B2:H110,{5}, FALSE)), VLOOKUP(E1915,Store_Showcase!B2:H144,{5}, FALSE))</f>
      </c>
      <c r="AG1915" s="1">
        <f>IF(IFERROR(VLOOKUP(E1915,Store_Showcase!B2:H144,{6}, FALSE), TRUE)=TRUE, IF(IFERROR(VLOOKUP(E1915,Store_SRP!B2:H110,{6}, FALSE), TRUE)=TRUE,VLOOKUP(E1915,Store_VAM!B2:H273,{6}, FALSE),VLOOKUP(E1915,Store_SRP!B2:H110,{6}, FALSE)), VLOOKUP(E1915,Store_Showcase!B2:H144,{6}, FALSE))</f>
      </c>
      <c r="AH1915" s="1">
        <f>VLOOKUP(G1915,Sku_Consolidated!A2:R957,18,FALSE)</f>
      </c>
      <c r="AI1915" s="1">
        <f>VLOOKUP(G1915,Sku_Consolidated!A2:S957,19,FALSE)</f>
      </c>
      <c r="AJ1915" s="1">
        <f>VLOOKUP(G1915,Sku_Consolidated!A2:T957,20,FALSE)</f>
      </c>
    </row>
    <row r="1916" spans="1:36" x14ac:dyDescent="0.25">
      <c r="A1916" s="1">
        <v>2024</v>
      </c>
      <c r="B1916" s="1" t="s">
        <v>31</v>
      </c>
      <c r="C1916" s="1" t="s">
        <v>32</v>
      </c>
      <c r="D1916" s="1" t="s">
        <v>33</v>
      </c>
      <c r="E1916" s="9" t="s">
        <v>2347</v>
      </c>
      <c r="F1916" s="1">
        <f>IF(VLOOKUP(G1916,Sku_Consolidated!A2:S957,{19},FALSE)="SHOWCASE", VLOOKUP(E1916,Store_Showcase!B2:C144,{2}, FALSE), IF(VLOOKUP(G1916,Sku_Consolidated!A2:S957,{19},FALSE)="VAM",VLOOKUP(E1916,Store_VAM!B2:C273,{2}, FALSE),VLOOKUP(E1916,Store_SRP!B2:C110,{2}, FALSE)))</f>
      </c>
      <c r="G1916" s="1">
        <v>12928</v>
      </c>
      <c r="H1916" s="1" t="s">
        <v>1389</v>
      </c>
      <c r="I1916" s="10" t="s">
        <v>4670</v>
      </c>
      <c r="J1916" s="1">
        <f>VLOOKUP(G1916,Sku_Consolidated!A2:C957, 3, FALSE)</f>
      </c>
      <c r="K1916" s="10">
        <f>IF(J1916="PACK", I1916, 0)</f>
      </c>
      <c r="L1916" s="10">
        <f>IF(J1916="KG", I1916, I1916 * VLOOKUP(G1916,Sku_Consolidated!A2:U957,21,FALSE))</f>
      </c>
      <c r="M1916" s="10" t="s">
        <v>37</v>
      </c>
      <c r="N1916" s="11" t="s">
        <v>5028</v>
      </c>
      <c r="O1916" s="10" t="s">
        <v>5029</v>
      </c>
      <c r="P1916" s="10">
        <f>N1916 - O1916</f>
      </c>
      <c r="Q1916" s="1">
        <f>VLOOKUP(G1916,Sku_Consolidated!A2:G957,7, FALSE)</f>
      </c>
      <c r="R1916" s="1">
        <f>IF(IFERROR(VLOOKUP(E1916,Store_Showcase!B2:H144,7, FALSE), TRUE)=TRUE, IF(IFERROR(VLOOKUP(E1916,Store_SRP!B2:H110,7, FALSE), TRUE)=TRUE,VLOOKUP(E1916,Store_VAM!B2:H273,7, FALSE),VLOOKUP(E1916,Store_SRP!B2:H110,7, FALSE)), VLOOKUP(E1916,Store_Showcase!B2:H144,7, FALSE))</f>
      </c>
      <c r="S1916" s="1">
        <f>IF(IFERROR(VLOOKUP(E1916,Store_Showcase!B2:I144,8, FALSE), TRUE)=TRUE, IF(IFERROR(VLOOKUP(E1916,Store_SRP!B2:I110,8, FALSE), TRUE)=TRUE,VLOOKUP(E1916,Store_VAM!B2:I273,8, FALSE),VLOOKUP(E1916,Store_SRP!B2:I110,8, FALSE)), VLOOKUP(E1916,Store_Showcase!B2:I144,8, FALSE))</f>
      </c>
      <c r="T1916" s="1">
        <f>VLOOKUP(G1916,Sku_Consolidated!A2:R957,18,FALSE)</f>
      </c>
      <c r="U1916" s="1" t="s">
        <v>5025</v>
      </c>
      <c r="V1916" s="1">
        <f>IF(VLOOKUP(G1916,Sku_Consolidated!A2:S957,19,FALSE)="SHOWCASE", VLOOKUP(E1916,Store_Showcase!B2:L144,11, FALSE), IF(VLOOKUP(G1916,Sku_Consolidated!A2:S957,19,FALSE)="VAM",VLOOKUP(E1916,Store_VAM!B2:L273,11, FALSE),VLOOKUP(E1916,Store_SRP!B2:L110,11, FALSE)))</f>
      </c>
      <c r="W1916" s="1">
        <f>VLOOKUP(G1916,Sku_Consolidated!A2:W957,11,FALSE)</f>
      </c>
      <c r="X1916" s="1">
        <f>VLOOKUP(G1916,Sku_Consolidated!A2:H957,8,FALSE)</f>
      </c>
      <c r="Y1916" s="1">
        <f>VLOOKUP(G1916,Sku_Consolidated!A2:I957,9,FALSE)</f>
      </c>
      <c r="Z1916" s="1" t="s">
        <v>41</v>
      </c>
      <c r="AA1916" s="1">
        <f>VLOOKUP(G1916,Sku_Consolidated!A2:E957,5,FALSE)</f>
      </c>
      <c r="AB1916" s="1">
        <f>IF(VLOOKUP(G1916,Sku_Consolidated!A2:S957,19,FALSE)="SHOWCASE", VLOOKUP(E1916,Store_Showcase!B2:N144,13, FALSE), IF(VLOOKUP(G1916,Sku_Consolidated!A2:S957,19,FALSE)="VAM",VLOOKUP(E1916,Store_VAM!B2:N273,13, FALSE),VLOOKUP(E1916,Store_SRP!B2:N110,13, FALSE)))</f>
      </c>
      <c r="AC1916" s="1">
        <f>IF(IFERROR(AB1916,TRUE)=TRUE, "-","OK")</f>
      </c>
      <c r="AD1916" s="11" t="s">
        <v>37</v>
      </c>
      <c r="AE1916" s="11" t="s">
        <v>37</v>
      </c>
      <c r="AF1916" s="1">
        <f>IF(IFERROR(VLOOKUP(E1916,Store_Showcase!B2:H144,{5}, FALSE), TRUE)=TRUE, IF(IFERROR(VLOOKUP(E1916,Store_SRP!B2:H110,{5}, FALSE), TRUE)=TRUE,VLOOKUP(E1916,Store_VAM!B2:H273,{5}, FALSE),VLOOKUP(E1916,Store_SRP!B2:H110,{5}, FALSE)), VLOOKUP(E1916,Store_Showcase!B2:H144,{5}, FALSE))</f>
      </c>
      <c r="AG1916" s="1">
        <f>IF(IFERROR(VLOOKUP(E1916,Store_Showcase!B2:H144,{6}, FALSE), TRUE)=TRUE, IF(IFERROR(VLOOKUP(E1916,Store_SRP!B2:H110,{6}, FALSE), TRUE)=TRUE,VLOOKUP(E1916,Store_VAM!B2:H273,{6}, FALSE),VLOOKUP(E1916,Store_SRP!B2:H110,{6}, FALSE)), VLOOKUP(E1916,Store_Showcase!B2:H144,{6}, FALSE))</f>
      </c>
      <c r="AH1916" s="1">
        <f>VLOOKUP(G1916,Sku_Consolidated!A2:R957,18,FALSE)</f>
      </c>
      <c r="AI1916" s="1">
        <f>VLOOKUP(G1916,Sku_Consolidated!A2:S957,19,FALSE)</f>
      </c>
      <c r="AJ1916" s="1">
        <f>VLOOKUP(G1916,Sku_Consolidated!A2:T957,20,FALSE)</f>
      </c>
    </row>
    <row r="1917" spans="1:36" x14ac:dyDescent="0.25">
      <c r="A1917" s="1">
        <v>2024</v>
      </c>
      <c r="B1917" s="1" t="s">
        <v>31</v>
      </c>
      <c r="C1917" s="1" t="s">
        <v>32</v>
      </c>
      <c r="D1917" s="1" t="s">
        <v>33</v>
      </c>
      <c r="E1917" s="9" t="s">
        <v>2347</v>
      </c>
      <c r="F1917" s="1">
        <f>IF(VLOOKUP(G1917,Sku_Consolidated!A2:S957,{19},FALSE)="SHOWCASE", VLOOKUP(E1917,Store_Showcase!B2:C144,{2}, FALSE), IF(VLOOKUP(G1917,Sku_Consolidated!A2:S957,{19},FALSE)="VAM",VLOOKUP(E1917,Store_VAM!B2:C273,{2}, FALSE),VLOOKUP(E1917,Store_SRP!B2:C110,{2}, FALSE)))</f>
      </c>
      <c r="G1917" s="1">
        <v>61719</v>
      </c>
      <c r="H1917" s="1" t="s">
        <v>35</v>
      </c>
      <c r="I1917" s="10" t="s">
        <v>5030</v>
      </c>
      <c r="J1917" s="1">
        <f>VLOOKUP(G1917,Sku_Consolidated!A2:C957, 3, FALSE)</f>
      </c>
      <c r="K1917" s="10">
        <f>IF(J1917="PACK", I1917, 0)</f>
      </c>
      <c r="L1917" s="10">
        <f>IF(J1917="KG", I1917, I1917 * VLOOKUP(G1917,Sku_Consolidated!A2:U957,21,FALSE))</f>
      </c>
      <c r="M1917" s="10" t="s">
        <v>37</v>
      </c>
      <c r="N1917" s="11" t="s">
        <v>5031</v>
      </c>
      <c r="O1917" s="10" t="s">
        <v>5032</v>
      </c>
      <c r="P1917" s="10">
        <f>N1917 - O1917</f>
      </c>
      <c r="Q1917" s="1">
        <f>VLOOKUP(G1917,Sku_Consolidated!A2:G957,7, FALSE)</f>
      </c>
      <c r="R1917" s="1">
        <f>IF(IFERROR(VLOOKUP(E1917,Store_Showcase!B2:H144,7, FALSE), TRUE)=TRUE, IF(IFERROR(VLOOKUP(E1917,Store_SRP!B2:H110,7, FALSE), TRUE)=TRUE,VLOOKUP(E1917,Store_VAM!B2:H273,7, FALSE),VLOOKUP(E1917,Store_SRP!B2:H110,7, FALSE)), VLOOKUP(E1917,Store_Showcase!B2:H144,7, FALSE))</f>
      </c>
      <c r="S1917" s="1">
        <f>IF(IFERROR(VLOOKUP(E1917,Store_Showcase!B2:I144,8, FALSE), TRUE)=TRUE, IF(IFERROR(VLOOKUP(E1917,Store_SRP!B2:I110,8, FALSE), TRUE)=TRUE,VLOOKUP(E1917,Store_VAM!B2:I273,8, FALSE),VLOOKUP(E1917,Store_SRP!B2:I110,8, FALSE)), VLOOKUP(E1917,Store_Showcase!B2:I144,8, FALSE))</f>
      </c>
      <c r="T1917" s="1">
        <f>VLOOKUP(G1917,Sku_Consolidated!A2:R957,18,FALSE)</f>
      </c>
      <c r="U1917" s="1" t="s">
        <v>5025</v>
      </c>
      <c r="V1917" s="1">
        <f>IF(VLOOKUP(G1917,Sku_Consolidated!A2:S957,19,FALSE)="SHOWCASE", VLOOKUP(E1917,Store_Showcase!B2:L144,11, FALSE), IF(VLOOKUP(G1917,Sku_Consolidated!A2:S957,19,FALSE)="VAM",VLOOKUP(E1917,Store_VAM!B2:L273,11, FALSE),VLOOKUP(E1917,Store_SRP!B2:L110,11, FALSE)))</f>
      </c>
      <c r="W1917" s="1">
        <f>VLOOKUP(G1917,Sku_Consolidated!A2:W957,11,FALSE)</f>
      </c>
      <c r="X1917" s="1">
        <f>VLOOKUP(G1917,Sku_Consolidated!A2:H957,8,FALSE)</f>
      </c>
      <c r="Y1917" s="1">
        <f>VLOOKUP(G1917,Sku_Consolidated!A2:I957,9,FALSE)</f>
      </c>
      <c r="Z1917" s="1" t="s">
        <v>41</v>
      </c>
      <c r="AA1917" s="1">
        <f>VLOOKUP(G1917,Sku_Consolidated!A2:E957,5,FALSE)</f>
      </c>
      <c r="AB1917" s="1">
        <f>IF(VLOOKUP(G1917,Sku_Consolidated!A2:S957,19,FALSE)="SHOWCASE", VLOOKUP(E1917,Store_Showcase!B2:N144,13, FALSE), IF(VLOOKUP(G1917,Sku_Consolidated!A2:S957,19,FALSE)="VAM",VLOOKUP(E1917,Store_VAM!B2:N273,13, FALSE),VLOOKUP(E1917,Store_SRP!B2:N110,13, FALSE)))</f>
      </c>
      <c r="AC1917" s="1">
        <f>IF(IFERROR(AB1917,TRUE)=TRUE, "-","OK")</f>
      </c>
      <c r="AD1917" s="11" t="s">
        <v>37</v>
      </c>
      <c r="AE1917" s="11" t="s">
        <v>37</v>
      </c>
      <c r="AF1917" s="1">
        <f>IF(IFERROR(VLOOKUP(E1917,Store_Showcase!B2:H144,{5}, FALSE), TRUE)=TRUE, IF(IFERROR(VLOOKUP(E1917,Store_SRP!B2:H110,{5}, FALSE), TRUE)=TRUE,VLOOKUP(E1917,Store_VAM!B2:H273,{5}, FALSE),VLOOKUP(E1917,Store_SRP!B2:H110,{5}, FALSE)), VLOOKUP(E1917,Store_Showcase!B2:H144,{5}, FALSE))</f>
      </c>
      <c r="AG1917" s="1">
        <f>IF(IFERROR(VLOOKUP(E1917,Store_Showcase!B2:H144,{6}, FALSE), TRUE)=TRUE, IF(IFERROR(VLOOKUP(E1917,Store_SRP!B2:H110,{6}, FALSE), TRUE)=TRUE,VLOOKUP(E1917,Store_VAM!B2:H273,{6}, FALSE),VLOOKUP(E1917,Store_SRP!B2:H110,{6}, FALSE)), VLOOKUP(E1917,Store_Showcase!B2:H144,{6}, FALSE))</f>
      </c>
      <c r="AH1917" s="1">
        <f>VLOOKUP(G1917,Sku_Consolidated!A2:R957,18,FALSE)</f>
      </c>
      <c r="AI1917" s="1">
        <f>VLOOKUP(G1917,Sku_Consolidated!A2:S957,19,FALSE)</f>
      </c>
      <c r="AJ1917" s="1">
        <f>VLOOKUP(G1917,Sku_Consolidated!A2:T957,20,FALSE)</f>
      </c>
    </row>
    <row r="1918" spans="1:36" x14ac:dyDescent="0.25">
      <c r="A1918" s="1">
        <v>2024</v>
      </c>
      <c r="B1918" s="1" t="s">
        <v>31</v>
      </c>
      <c r="C1918" s="1" t="s">
        <v>32</v>
      </c>
      <c r="D1918" s="1" t="s">
        <v>33</v>
      </c>
      <c r="E1918" s="9" t="s">
        <v>2347</v>
      </c>
      <c r="F1918" s="1">
        <f>IF(VLOOKUP(G1918,Sku_Consolidated!A2:S957,{19},FALSE)="SHOWCASE", VLOOKUP(E1918,Store_Showcase!B2:C144,{2}, FALSE), IF(VLOOKUP(G1918,Sku_Consolidated!A2:S957,{19},FALSE)="VAM",VLOOKUP(E1918,Store_VAM!B2:C273,{2}, FALSE),VLOOKUP(E1918,Store_SRP!B2:C110,{2}, FALSE)))</f>
      </c>
      <c r="G1918" s="1">
        <v>61720</v>
      </c>
      <c r="H1918" s="1" t="s">
        <v>143</v>
      </c>
      <c r="I1918" s="10" t="s">
        <v>5033</v>
      </c>
      <c r="J1918" s="1">
        <f>VLOOKUP(G1918,Sku_Consolidated!A2:C957, 3, FALSE)</f>
      </c>
      <c r="K1918" s="10">
        <f>IF(J1918="PACK", I1918, 0)</f>
      </c>
      <c r="L1918" s="10">
        <f>IF(J1918="KG", I1918, I1918 * VLOOKUP(G1918,Sku_Consolidated!A2:U957,21,FALSE))</f>
      </c>
      <c r="M1918" s="10" t="s">
        <v>37</v>
      </c>
      <c r="N1918" s="11" t="s">
        <v>5034</v>
      </c>
      <c r="O1918" s="10" t="s">
        <v>5035</v>
      </c>
      <c r="P1918" s="10">
        <f>N1918 - O1918</f>
      </c>
      <c r="Q1918" s="1">
        <f>VLOOKUP(G1918,Sku_Consolidated!A2:G957,7, FALSE)</f>
      </c>
      <c r="R1918" s="1">
        <f>IF(IFERROR(VLOOKUP(E1918,Store_Showcase!B2:H144,7, FALSE), TRUE)=TRUE, IF(IFERROR(VLOOKUP(E1918,Store_SRP!B2:H110,7, FALSE), TRUE)=TRUE,VLOOKUP(E1918,Store_VAM!B2:H273,7, FALSE),VLOOKUP(E1918,Store_SRP!B2:H110,7, FALSE)), VLOOKUP(E1918,Store_Showcase!B2:H144,7, FALSE))</f>
      </c>
      <c r="S1918" s="1">
        <f>IF(IFERROR(VLOOKUP(E1918,Store_Showcase!B2:I144,8, FALSE), TRUE)=TRUE, IF(IFERROR(VLOOKUP(E1918,Store_SRP!B2:I110,8, FALSE), TRUE)=TRUE,VLOOKUP(E1918,Store_VAM!B2:I273,8, FALSE),VLOOKUP(E1918,Store_SRP!B2:I110,8, FALSE)), VLOOKUP(E1918,Store_Showcase!B2:I144,8, FALSE))</f>
      </c>
      <c r="T1918" s="1">
        <f>VLOOKUP(G1918,Sku_Consolidated!A2:R957,18,FALSE)</f>
      </c>
      <c r="U1918" s="1" t="s">
        <v>5025</v>
      </c>
      <c r="V1918" s="1">
        <f>IF(VLOOKUP(G1918,Sku_Consolidated!A2:S957,19,FALSE)="SHOWCASE", VLOOKUP(E1918,Store_Showcase!B2:L144,11, FALSE), IF(VLOOKUP(G1918,Sku_Consolidated!A2:S957,19,FALSE)="VAM",VLOOKUP(E1918,Store_VAM!B2:L273,11, FALSE),VLOOKUP(E1918,Store_SRP!B2:L110,11, FALSE)))</f>
      </c>
      <c r="W1918" s="1">
        <f>VLOOKUP(G1918,Sku_Consolidated!A2:W957,11,FALSE)</f>
      </c>
      <c r="X1918" s="1">
        <f>VLOOKUP(G1918,Sku_Consolidated!A2:H957,8,FALSE)</f>
      </c>
      <c r="Y1918" s="1">
        <f>VLOOKUP(G1918,Sku_Consolidated!A2:I957,9,FALSE)</f>
      </c>
      <c r="Z1918" s="1" t="s">
        <v>41</v>
      </c>
      <c r="AA1918" s="1">
        <f>VLOOKUP(G1918,Sku_Consolidated!A2:E957,5,FALSE)</f>
      </c>
      <c r="AB1918" s="1">
        <f>IF(VLOOKUP(G1918,Sku_Consolidated!A2:S957,19,FALSE)="SHOWCASE", VLOOKUP(E1918,Store_Showcase!B2:N144,13, FALSE), IF(VLOOKUP(G1918,Sku_Consolidated!A2:S957,19,FALSE)="VAM",VLOOKUP(E1918,Store_VAM!B2:N273,13, FALSE),VLOOKUP(E1918,Store_SRP!B2:N110,13, FALSE)))</f>
      </c>
      <c r="AC1918" s="1">
        <f>IF(IFERROR(AB1918,TRUE)=TRUE, "-","OK")</f>
      </c>
      <c r="AD1918" s="11" t="s">
        <v>37</v>
      </c>
      <c r="AE1918" s="11" t="s">
        <v>37</v>
      </c>
      <c r="AF1918" s="1">
        <f>IF(IFERROR(VLOOKUP(E1918,Store_Showcase!B2:H144,{5}, FALSE), TRUE)=TRUE, IF(IFERROR(VLOOKUP(E1918,Store_SRP!B2:H110,{5}, FALSE), TRUE)=TRUE,VLOOKUP(E1918,Store_VAM!B2:H273,{5}, FALSE),VLOOKUP(E1918,Store_SRP!B2:H110,{5}, FALSE)), VLOOKUP(E1918,Store_Showcase!B2:H144,{5}, FALSE))</f>
      </c>
      <c r="AG1918" s="1">
        <f>IF(IFERROR(VLOOKUP(E1918,Store_Showcase!B2:H144,{6}, FALSE), TRUE)=TRUE, IF(IFERROR(VLOOKUP(E1918,Store_SRP!B2:H110,{6}, FALSE), TRUE)=TRUE,VLOOKUP(E1918,Store_VAM!B2:H273,{6}, FALSE),VLOOKUP(E1918,Store_SRP!B2:H110,{6}, FALSE)), VLOOKUP(E1918,Store_Showcase!B2:H144,{6}, FALSE))</f>
      </c>
      <c r="AH1918" s="1">
        <f>VLOOKUP(G1918,Sku_Consolidated!A2:R957,18,FALSE)</f>
      </c>
      <c r="AI1918" s="1">
        <f>VLOOKUP(G1918,Sku_Consolidated!A2:S957,19,FALSE)</f>
      </c>
      <c r="AJ1918" s="1">
        <f>VLOOKUP(G1918,Sku_Consolidated!A2:T957,20,FALSE)</f>
      </c>
    </row>
    <row r="1919" spans="1:36" x14ac:dyDescent="0.25">
      <c r="A1919" s="1">
        <v>2024</v>
      </c>
      <c r="B1919" s="1" t="s">
        <v>31</v>
      </c>
      <c r="C1919" s="1" t="s">
        <v>32</v>
      </c>
      <c r="D1919" s="1" t="s">
        <v>33</v>
      </c>
      <c r="E1919" s="9" t="s">
        <v>2347</v>
      </c>
      <c r="F1919" s="1">
        <f>IF(VLOOKUP(G1919,Sku_Consolidated!A2:S957,{19},FALSE)="SHOWCASE", VLOOKUP(E1919,Store_Showcase!B2:C144,{2}, FALSE), IF(VLOOKUP(G1919,Sku_Consolidated!A2:S957,{19},FALSE)="VAM",VLOOKUP(E1919,Store_VAM!B2:C273,{2}, FALSE),VLOOKUP(E1919,Store_SRP!B2:C110,{2}, FALSE)))</f>
      </c>
      <c r="G1919" s="1">
        <v>61721</v>
      </c>
      <c r="H1919" s="1" t="s">
        <v>42</v>
      </c>
      <c r="I1919" s="10" t="s">
        <v>2677</v>
      </c>
      <c r="J1919" s="1">
        <f>VLOOKUP(G1919,Sku_Consolidated!A2:C957, 3, FALSE)</f>
      </c>
      <c r="K1919" s="10">
        <f>IF(J1919="PACK", I1919, 0)</f>
      </c>
      <c r="L1919" s="10">
        <f>IF(J1919="KG", I1919, I1919 * VLOOKUP(G1919,Sku_Consolidated!A2:U957,21,FALSE))</f>
      </c>
      <c r="M1919" s="10" t="s">
        <v>37</v>
      </c>
      <c r="N1919" s="11" t="s">
        <v>5036</v>
      </c>
      <c r="O1919" s="10" t="s">
        <v>5037</v>
      </c>
      <c r="P1919" s="10">
        <f>N1919 - O1919</f>
      </c>
      <c r="Q1919" s="1">
        <f>VLOOKUP(G1919,Sku_Consolidated!A2:G957,7, FALSE)</f>
      </c>
      <c r="R1919" s="1">
        <f>IF(IFERROR(VLOOKUP(E1919,Store_Showcase!B2:H144,7, FALSE), TRUE)=TRUE, IF(IFERROR(VLOOKUP(E1919,Store_SRP!B2:H110,7, FALSE), TRUE)=TRUE,VLOOKUP(E1919,Store_VAM!B2:H273,7, FALSE),VLOOKUP(E1919,Store_SRP!B2:H110,7, FALSE)), VLOOKUP(E1919,Store_Showcase!B2:H144,7, FALSE))</f>
      </c>
      <c r="S1919" s="1">
        <f>IF(IFERROR(VLOOKUP(E1919,Store_Showcase!B2:I144,8, FALSE), TRUE)=TRUE, IF(IFERROR(VLOOKUP(E1919,Store_SRP!B2:I110,8, FALSE), TRUE)=TRUE,VLOOKUP(E1919,Store_VAM!B2:I273,8, FALSE),VLOOKUP(E1919,Store_SRP!B2:I110,8, FALSE)), VLOOKUP(E1919,Store_Showcase!B2:I144,8, FALSE))</f>
      </c>
      <c r="T1919" s="1">
        <f>VLOOKUP(G1919,Sku_Consolidated!A2:R957,18,FALSE)</f>
      </c>
      <c r="U1919" s="1" t="s">
        <v>5025</v>
      </c>
      <c r="V1919" s="1">
        <f>IF(VLOOKUP(G1919,Sku_Consolidated!A2:S957,19,FALSE)="SHOWCASE", VLOOKUP(E1919,Store_Showcase!B2:L144,11, FALSE), IF(VLOOKUP(G1919,Sku_Consolidated!A2:S957,19,FALSE)="VAM",VLOOKUP(E1919,Store_VAM!B2:L273,11, FALSE),VLOOKUP(E1919,Store_SRP!B2:L110,11, FALSE)))</f>
      </c>
      <c r="W1919" s="1">
        <f>VLOOKUP(G1919,Sku_Consolidated!A2:W957,11,FALSE)</f>
      </c>
      <c r="X1919" s="1">
        <f>VLOOKUP(G1919,Sku_Consolidated!A2:H957,8,FALSE)</f>
      </c>
      <c r="Y1919" s="1">
        <f>VLOOKUP(G1919,Sku_Consolidated!A2:I957,9,FALSE)</f>
      </c>
      <c r="Z1919" s="1" t="s">
        <v>41</v>
      </c>
      <c r="AA1919" s="1">
        <f>VLOOKUP(G1919,Sku_Consolidated!A2:E957,5,FALSE)</f>
      </c>
      <c r="AB1919" s="1">
        <f>IF(VLOOKUP(G1919,Sku_Consolidated!A2:S957,19,FALSE)="SHOWCASE", VLOOKUP(E1919,Store_Showcase!B2:N144,13, FALSE), IF(VLOOKUP(G1919,Sku_Consolidated!A2:S957,19,FALSE)="VAM",VLOOKUP(E1919,Store_VAM!B2:N273,13, FALSE),VLOOKUP(E1919,Store_SRP!B2:N110,13, FALSE)))</f>
      </c>
      <c r="AC1919" s="1">
        <f>IF(IFERROR(AB1919,TRUE)=TRUE, "-","OK")</f>
      </c>
      <c r="AD1919" s="11" t="s">
        <v>37</v>
      </c>
      <c r="AE1919" s="11" t="s">
        <v>37</v>
      </c>
      <c r="AF1919" s="1">
        <f>IF(IFERROR(VLOOKUP(E1919,Store_Showcase!B2:H144,{5}, FALSE), TRUE)=TRUE, IF(IFERROR(VLOOKUP(E1919,Store_SRP!B2:H110,{5}, FALSE), TRUE)=TRUE,VLOOKUP(E1919,Store_VAM!B2:H273,{5}, FALSE),VLOOKUP(E1919,Store_SRP!B2:H110,{5}, FALSE)), VLOOKUP(E1919,Store_Showcase!B2:H144,{5}, FALSE))</f>
      </c>
      <c r="AG1919" s="1">
        <f>IF(IFERROR(VLOOKUP(E1919,Store_Showcase!B2:H144,{6}, FALSE), TRUE)=TRUE, IF(IFERROR(VLOOKUP(E1919,Store_SRP!B2:H110,{6}, FALSE), TRUE)=TRUE,VLOOKUP(E1919,Store_VAM!B2:H273,{6}, FALSE),VLOOKUP(E1919,Store_SRP!B2:H110,{6}, FALSE)), VLOOKUP(E1919,Store_Showcase!B2:H144,{6}, FALSE))</f>
      </c>
      <c r="AH1919" s="1">
        <f>VLOOKUP(G1919,Sku_Consolidated!A2:R957,18,FALSE)</f>
      </c>
      <c r="AI1919" s="1">
        <f>VLOOKUP(G1919,Sku_Consolidated!A2:S957,19,FALSE)</f>
      </c>
      <c r="AJ1919" s="1">
        <f>VLOOKUP(G1919,Sku_Consolidated!A2:T957,20,FALSE)</f>
      </c>
    </row>
    <row r="1920" spans="1:36" x14ac:dyDescent="0.25">
      <c r="A1920" s="1">
        <v>2024</v>
      </c>
      <c r="B1920" s="1" t="s">
        <v>31</v>
      </c>
      <c r="C1920" s="1" t="s">
        <v>32</v>
      </c>
      <c r="D1920" s="1" t="s">
        <v>33</v>
      </c>
      <c r="E1920" s="9" t="s">
        <v>2347</v>
      </c>
      <c r="F1920" s="1">
        <f>IF(VLOOKUP(G1920,Sku_Consolidated!A2:S957,{19},FALSE)="SHOWCASE", VLOOKUP(E1920,Store_Showcase!B2:C144,{2}, FALSE), IF(VLOOKUP(G1920,Sku_Consolidated!A2:S957,{19},FALSE)="VAM",VLOOKUP(E1920,Store_VAM!B2:C273,{2}, FALSE),VLOOKUP(E1920,Store_SRP!B2:C110,{2}, FALSE)))</f>
      </c>
      <c r="G1920" s="1">
        <v>61722</v>
      </c>
      <c r="H1920" s="1" t="s">
        <v>46</v>
      </c>
      <c r="I1920" s="10" t="s">
        <v>1215</v>
      </c>
      <c r="J1920" s="1">
        <f>VLOOKUP(G1920,Sku_Consolidated!A2:C957, 3, FALSE)</f>
      </c>
      <c r="K1920" s="10">
        <f>IF(J1920="PACK", I1920, 0)</f>
      </c>
      <c r="L1920" s="10">
        <f>IF(J1920="KG", I1920, I1920 * VLOOKUP(G1920,Sku_Consolidated!A2:U957,21,FALSE))</f>
      </c>
      <c r="M1920" s="10" t="s">
        <v>37</v>
      </c>
      <c r="N1920" s="11" t="s">
        <v>5038</v>
      </c>
      <c r="O1920" s="10" t="s">
        <v>5039</v>
      </c>
      <c r="P1920" s="10">
        <f>N1920 - O1920</f>
      </c>
      <c r="Q1920" s="1">
        <f>VLOOKUP(G1920,Sku_Consolidated!A2:G957,7, FALSE)</f>
      </c>
      <c r="R1920" s="1">
        <f>IF(IFERROR(VLOOKUP(E1920,Store_Showcase!B2:H144,7, FALSE), TRUE)=TRUE, IF(IFERROR(VLOOKUP(E1920,Store_SRP!B2:H110,7, FALSE), TRUE)=TRUE,VLOOKUP(E1920,Store_VAM!B2:H273,7, FALSE),VLOOKUP(E1920,Store_SRP!B2:H110,7, FALSE)), VLOOKUP(E1920,Store_Showcase!B2:H144,7, FALSE))</f>
      </c>
      <c r="S1920" s="1">
        <f>IF(IFERROR(VLOOKUP(E1920,Store_Showcase!B2:I144,8, FALSE), TRUE)=TRUE, IF(IFERROR(VLOOKUP(E1920,Store_SRP!B2:I110,8, FALSE), TRUE)=TRUE,VLOOKUP(E1920,Store_VAM!B2:I273,8, FALSE),VLOOKUP(E1920,Store_SRP!B2:I110,8, FALSE)), VLOOKUP(E1920,Store_Showcase!B2:I144,8, FALSE))</f>
      </c>
      <c r="T1920" s="1">
        <f>VLOOKUP(G1920,Sku_Consolidated!A2:R957,18,FALSE)</f>
      </c>
      <c r="U1920" s="1" t="s">
        <v>5025</v>
      </c>
      <c r="V1920" s="1">
        <f>IF(VLOOKUP(G1920,Sku_Consolidated!A2:S957,19,FALSE)="SHOWCASE", VLOOKUP(E1920,Store_Showcase!B2:L144,11, FALSE), IF(VLOOKUP(G1920,Sku_Consolidated!A2:S957,19,FALSE)="VAM",VLOOKUP(E1920,Store_VAM!B2:L273,11, FALSE),VLOOKUP(E1920,Store_SRP!B2:L110,11, FALSE)))</f>
      </c>
      <c r="W1920" s="1">
        <f>VLOOKUP(G1920,Sku_Consolidated!A2:W957,11,FALSE)</f>
      </c>
      <c r="X1920" s="1">
        <f>VLOOKUP(G1920,Sku_Consolidated!A2:H957,8,FALSE)</f>
      </c>
      <c r="Y1920" s="1">
        <f>VLOOKUP(G1920,Sku_Consolidated!A2:I957,9,FALSE)</f>
      </c>
      <c r="Z1920" s="1" t="s">
        <v>41</v>
      </c>
      <c r="AA1920" s="1">
        <f>VLOOKUP(G1920,Sku_Consolidated!A2:E957,5,FALSE)</f>
      </c>
      <c r="AB1920" s="1">
        <f>IF(VLOOKUP(G1920,Sku_Consolidated!A2:S957,19,FALSE)="SHOWCASE", VLOOKUP(E1920,Store_Showcase!B2:N144,13, FALSE), IF(VLOOKUP(G1920,Sku_Consolidated!A2:S957,19,FALSE)="VAM",VLOOKUP(E1920,Store_VAM!B2:N273,13, FALSE),VLOOKUP(E1920,Store_SRP!B2:N110,13, FALSE)))</f>
      </c>
      <c r="AC1920" s="1">
        <f>IF(IFERROR(AB1920,TRUE)=TRUE, "-","OK")</f>
      </c>
      <c r="AD1920" s="11" t="s">
        <v>37</v>
      </c>
      <c r="AE1920" s="11" t="s">
        <v>37</v>
      </c>
      <c r="AF1920" s="1">
        <f>IF(IFERROR(VLOOKUP(E1920,Store_Showcase!B2:H144,{5}, FALSE), TRUE)=TRUE, IF(IFERROR(VLOOKUP(E1920,Store_SRP!B2:H110,{5}, FALSE), TRUE)=TRUE,VLOOKUP(E1920,Store_VAM!B2:H273,{5}, FALSE),VLOOKUP(E1920,Store_SRP!B2:H110,{5}, FALSE)), VLOOKUP(E1920,Store_Showcase!B2:H144,{5}, FALSE))</f>
      </c>
      <c r="AG1920" s="1">
        <f>IF(IFERROR(VLOOKUP(E1920,Store_Showcase!B2:H144,{6}, FALSE), TRUE)=TRUE, IF(IFERROR(VLOOKUP(E1920,Store_SRP!B2:H110,{6}, FALSE), TRUE)=TRUE,VLOOKUP(E1920,Store_VAM!B2:H273,{6}, FALSE),VLOOKUP(E1920,Store_SRP!B2:H110,{6}, FALSE)), VLOOKUP(E1920,Store_Showcase!B2:H144,{6}, FALSE))</f>
      </c>
      <c r="AH1920" s="1">
        <f>VLOOKUP(G1920,Sku_Consolidated!A2:R957,18,FALSE)</f>
      </c>
      <c r="AI1920" s="1">
        <f>VLOOKUP(G1920,Sku_Consolidated!A2:S957,19,FALSE)</f>
      </c>
      <c r="AJ1920" s="1">
        <f>VLOOKUP(G1920,Sku_Consolidated!A2:T957,20,FALSE)</f>
      </c>
    </row>
    <row r="1921" spans="1:36" x14ac:dyDescent="0.25">
      <c r="A1921" s="1">
        <v>2024</v>
      </c>
      <c r="B1921" s="1" t="s">
        <v>31</v>
      </c>
      <c r="C1921" s="1" t="s">
        <v>32</v>
      </c>
      <c r="D1921" s="1" t="s">
        <v>33</v>
      </c>
      <c r="E1921" s="9" t="s">
        <v>2347</v>
      </c>
      <c r="F1921" s="1">
        <f>IF(VLOOKUP(G1921,Sku_Consolidated!A2:S957,{19},FALSE)="SHOWCASE", VLOOKUP(E1921,Store_Showcase!B2:C144,{2}, FALSE), IF(VLOOKUP(G1921,Sku_Consolidated!A2:S957,{19},FALSE)="VAM",VLOOKUP(E1921,Store_VAM!B2:C273,{2}, FALSE),VLOOKUP(E1921,Store_SRP!B2:C110,{2}, FALSE)))</f>
      </c>
      <c r="G1921" s="1">
        <v>61723</v>
      </c>
      <c r="H1921" s="1" t="s">
        <v>207</v>
      </c>
      <c r="I1921" s="10" t="s">
        <v>4547</v>
      </c>
      <c r="J1921" s="1">
        <f>VLOOKUP(G1921,Sku_Consolidated!A2:C957, 3, FALSE)</f>
      </c>
      <c r="K1921" s="10">
        <f>IF(J1921="PACK", I1921, 0)</f>
      </c>
      <c r="L1921" s="10">
        <f>IF(J1921="KG", I1921, I1921 * VLOOKUP(G1921,Sku_Consolidated!A2:U957,21,FALSE))</f>
      </c>
      <c r="M1921" s="10" t="s">
        <v>37</v>
      </c>
      <c r="N1921" s="11" t="s">
        <v>5040</v>
      </c>
      <c r="O1921" s="10" t="s">
        <v>5041</v>
      </c>
      <c r="P1921" s="10">
        <f>N1921 - O1921</f>
      </c>
      <c r="Q1921" s="1">
        <f>VLOOKUP(G1921,Sku_Consolidated!A2:G957,7, FALSE)</f>
      </c>
      <c r="R1921" s="1">
        <f>IF(IFERROR(VLOOKUP(E1921,Store_Showcase!B2:H144,7, FALSE), TRUE)=TRUE, IF(IFERROR(VLOOKUP(E1921,Store_SRP!B2:H110,7, FALSE), TRUE)=TRUE,VLOOKUP(E1921,Store_VAM!B2:H273,7, FALSE),VLOOKUP(E1921,Store_SRP!B2:H110,7, FALSE)), VLOOKUP(E1921,Store_Showcase!B2:H144,7, FALSE))</f>
      </c>
      <c r="S1921" s="1">
        <f>IF(IFERROR(VLOOKUP(E1921,Store_Showcase!B2:I144,8, FALSE), TRUE)=TRUE, IF(IFERROR(VLOOKUP(E1921,Store_SRP!B2:I110,8, FALSE), TRUE)=TRUE,VLOOKUP(E1921,Store_VAM!B2:I273,8, FALSE),VLOOKUP(E1921,Store_SRP!B2:I110,8, FALSE)), VLOOKUP(E1921,Store_Showcase!B2:I144,8, FALSE))</f>
      </c>
      <c r="T1921" s="1">
        <f>VLOOKUP(G1921,Sku_Consolidated!A2:R957,18,FALSE)</f>
      </c>
      <c r="U1921" s="1" t="s">
        <v>5025</v>
      </c>
      <c r="V1921" s="1">
        <f>IF(VLOOKUP(G1921,Sku_Consolidated!A2:S957,19,FALSE)="SHOWCASE", VLOOKUP(E1921,Store_Showcase!B2:L144,11, FALSE), IF(VLOOKUP(G1921,Sku_Consolidated!A2:S957,19,FALSE)="VAM",VLOOKUP(E1921,Store_VAM!B2:L273,11, FALSE),VLOOKUP(E1921,Store_SRP!B2:L110,11, FALSE)))</f>
      </c>
      <c r="W1921" s="1">
        <f>VLOOKUP(G1921,Sku_Consolidated!A2:W957,11,FALSE)</f>
      </c>
      <c r="X1921" s="1">
        <f>VLOOKUP(G1921,Sku_Consolidated!A2:H957,8,FALSE)</f>
      </c>
      <c r="Y1921" s="1">
        <f>VLOOKUP(G1921,Sku_Consolidated!A2:I957,9,FALSE)</f>
      </c>
      <c r="Z1921" s="1" t="s">
        <v>41</v>
      </c>
      <c r="AA1921" s="1">
        <f>VLOOKUP(G1921,Sku_Consolidated!A2:E957,5,FALSE)</f>
      </c>
      <c r="AB1921" s="1">
        <f>IF(VLOOKUP(G1921,Sku_Consolidated!A2:S957,19,FALSE)="SHOWCASE", VLOOKUP(E1921,Store_Showcase!B2:N144,13, FALSE), IF(VLOOKUP(G1921,Sku_Consolidated!A2:S957,19,FALSE)="VAM",VLOOKUP(E1921,Store_VAM!B2:N273,13, FALSE),VLOOKUP(E1921,Store_SRP!B2:N110,13, FALSE)))</f>
      </c>
      <c r="AC1921" s="1">
        <f>IF(IFERROR(AB1921,TRUE)=TRUE, "-","OK")</f>
      </c>
      <c r="AD1921" s="11" t="s">
        <v>37</v>
      </c>
      <c r="AE1921" s="11" t="s">
        <v>37</v>
      </c>
      <c r="AF1921" s="1">
        <f>IF(IFERROR(VLOOKUP(E1921,Store_Showcase!B2:H144,{5}, FALSE), TRUE)=TRUE, IF(IFERROR(VLOOKUP(E1921,Store_SRP!B2:H110,{5}, FALSE), TRUE)=TRUE,VLOOKUP(E1921,Store_VAM!B2:H273,{5}, FALSE),VLOOKUP(E1921,Store_SRP!B2:H110,{5}, FALSE)), VLOOKUP(E1921,Store_Showcase!B2:H144,{5}, FALSE))</f>
      </c>
      <c r="AG1921" s="1">
        <f>IF(IFERROR(VLOOKUP(E1921,Store_Showcase!B2:H144,{6}, FALSE), TRUE)=TRUE, IF(IFERROR(VLOOKUP(E1921,Store_SRP!B2:H110,{6}, FALSE), TRUE)=TRUE,VLOOKUP(E1921,Store_VAM!B2:H273,{6}, FALSE),VLOOKUP(E1921,Store_SRP!B2:H110,{6}, FALSE)), VLOOKUP(E1921,Store_Showcase!B2:H144,{6}, FALSE))</f>
      </c>
      <c r="AH1921" s="1">
        <f>VLOOKUP(G1921,Sku_Consolidated!A2:R957,18,FALSE)</f>
      </c>
      <c r="AI1921" s="1">
        <f>VLOOKUP(G1921,Sku_Consolidated!A2:S957,19,FALSE)</f>
      </c>
      <c r="AJ1921" s="1">
        <f>VLOOKUP(G1921,Sku_Consolidated!A2:T957,20,FALSE)</f>
      </c>
    </row>
    <row r="1922" spans="1:36" x14ac:dyDescent="0.25">
      <c r="A1922" s="1">
        <v>2024</v>
      </c>
      <c r="B1922" s="1" t="s">
        <v>31</v>
      </c>
      <c r="C1922" s="1" t="s">
        <v>32</v>
      </c>
      <c r="D1922" s="1" t="s">
        <v>33</v>
      </c>
      <c r="E1922" s="9" t="s">
        <v>2347</v>
      </c>
      <c r="F1922" s="1">
        <f>IF(VLOOKUP(G1922,Sku_Consolidated!A2:S957,{19},FALSE)="SHOWCASE", VLOOKUP(E1922,Store_Showcase!B2:C144,{2}, FALSE), IF(VLOOKUP(G1922,Sku_Consolidated!A2:S957,{19},FALSE)="VAM",VLOOKUP(E1922,Store_VAM!B2:C273,{2}, FALSE),VLOOKUP(E1922,Store_SRP!B2:C110,{2}, FALSE)))</f>
      </c>
      <c r="G1922" s="1">
        <v>61725</v>
      </c>
      <c r="H1922" s="1" t="s">
        <v>54</v>
      </c>
      <c r="I1922" s="10" t="s">
        <v>766</v>
      </c>
      <c r="J1922" s="1">
        <f>VLOOKUP(G1922,Sku_Consolidated!A2:C957, 3, FALSE)</f>
      </c>
      <c r="K1922" s="10">
        <f>IF(J1922="PACK", I1922, 0)</f>
      </c>
      <c r="L1922" s="10">
        <f>IF(J1922="KG", I1922, I1922 * VLOOKUP(G1922,Sku_Consolidated!A2:U957,21,FALSE))</f>
      </c>
      <c r="M1922" s="10" t="s">
        <v>37</v>
      </c>
      <c r="N1922" s="11" t="s">
        <v>5042</v>
      </c>
      <c r="O1922" s="10" t="s">
        <v>5043</v>
      </c>
      <c r="P1922" s="10">
        <f>N1922 - O1922</f>
      </c>
      <c r="Q1922" s="1">
        <f>VLOOKUP(G1922,Sku_Consolidated!A2:G957,7, FALSE)</f>
      </c>
      <c r="R1922" s="1">
        <f>IF(IFERROR(VLOOKUP(E1922,Store_Showcase!B2:H144,7, FALSE), TRUE)=TRUE, IF(IFERROR(VLOOKUP(E1922,Store_SRP!B2:H110,7, FALSE), TRUE)=TRUE,VLOOKUP(E1922,Store_VAM!B2:H273,7, FALSE),VLOOKUP(E1922,Store_SRP!B2:H110,7, FALSE)), VLOOKUP(E1922,Store_Showcase!B2:H144,7, FALSE))</f>
      </c>
      <c r="S1922" s="1">
        <f>IF(IFERROR(VLOOKUP(E1922,Store_Showcase!B2:I144,8, FALSE), TRUE)=TRUE, IF(IFERROR(VLOOKUP(E1922,Store_SRP!B2:I110,8, FALSE), TRUE)=TRUE,VLOOKUP(E1922,Store_VAM!B2:I273,8, FALSE),VLOOKUP(E1922,Store_SRP!B2:I110,8, FALSE)), VLOOKUP(E1922,Store_Showcase!B2:I144,8, FALSE))</f>
      </c>
      <c r="T1922" s="1">
        <f>VLOOKUP(G1922,Sku_Consolidated!A2:R957,18,FALSE)</f>
      </c>
      <c r="U1922" s="1" t="s">
        <v>5025</v>
      </c>
      <c r="V1922" s="1">
        <f>IF(VLOOKUP(G1922,Sku_Consolidated!A2:S957,19,FALSE)="SHOWCASE", VLOOKUP(E1922,Store_Showcase!B2:L144,11, FALSE), IF(VLOOKUP(G1922,Sku_Consolidated!A2:S957,19,FALSE)="VAM",VLOOKUP(E1922,Store_VAM!B2:L273,11, FALSE),VLOOKUP(E1922,Store_SRP!B2:L110,11, FALSE)))</f>
      </c>
      <c r="W1922" s="1">
        <f>VLOOKUP(G1922,Sku_Consolidated!A2:W957,11,FALSE)</f>
      </c>
      <c r="X1922" s="1">
        <f>VLOOKUP(G1922,Sku_Consolidated!A2:H957,8,FALSE)</f>
      </c>
      <c r="Y1922" s="1">
        <f>VLOOKUP(G1922,Sku_Consolidated!A2:I957,9,FALSE)</f>
      </c>
      <c r="Z1922" s="1" t="s">
        <v>41</v>
      </c>
      <c r="AA1922" s="1">
        <f>VLOOKUP(G1922,Sku_Consolidated!A2:E957,5,FALSE)</f>
      </c>
      <c r="AB1922" s="1">
        <f>IF(VLOOKUP(G1922,Sku_Consolidated!A2:S957,19,FALSE)="SHOWCASE", VLOOKUP(E1922,Store_Showcase!B2:N144,13, FALSE), IF(VLOOKUP(G1922,Sku_Consolidated!A2:S957,19,FALSE)="VAM",VLOOKUP(E1922,Store_VAM!B2:N273,13, FALSE),VLOOKUP(E1922,Store_SRP!B2:N110,13, FALSE)))</f>
      </c>
      <c r="AC1922" s="1">
        <f>IF(IFERROR(AB1922,TRUE)=TRUE, "-","OK")</f>
      </c>
      <c r="AD1922" s="11" t="s">
        <v>37</v>
      </c>
      <c r="AE1922" s="11" t="s">
        <v>37</v>
      </c>
      <c r="AF1922" s="1">
        <f>IF(IFERROR(VLOOKUP(E1922,Store_Showcase!B2:H144,{5}, FALSE), TRUE)=TRUE, IF(IFERROR(VLOOKUP(E1922,Store_SRP!B2:H110,{5}, FALSE), TRUE)=TRUE,VLOOKUP(E1922,Store_VAM!B2:H273,{5}, FALSE),VLOOKUP(E1922,Store_SRP!B2:H110,{5}, FALSE)), VLOOKUP(E1922,Store_Showcase!B2:H144,{5}, FALSE))</f>
      </c>
      <c r="AG1922" s="1">
        <f>IF(IFERROR(VLOOKUP(E1922,Store_Showcase!B2:H144,{6}, FALSE), TRUE)=TRUE, IF(IFERROR(VLOOKUP(E1922,Store_SRP!B2:H110,{6}, FALSE), TRUE)=TRUE,VLOOKUP(E1922,Store_VAM!B2:H273,{6}, FALSE),VLOOKUP(E1922,Store_SRP!B2:H110,{6}, FALSE)), VLOOKUP(E1922,Store_Showcase!B2:H144,{6}, FALSE))</f>
      </c>
      <c r="AH1922" s="1">
        <f>VLOOKUP(G1922,Sku_Consolidated!A2:R957,18,FALSE)</f>
      </c>
      <c r="AI1922" s="1">
        <f>VLOOKUP(G1922,Sku_Consolidated!A2:S957,19,FALSE)</f>
      </c>
      <c r="AJ1922" s="1">
        <f>VLOOKUP(G1922,Sku_Consolidated!A2:T957,20,FALSE)</f>
      </c>
    </row>
    <row r="1923" spans="1:36" x14ac:dyDescent="0.25">
      <c r="A1923" s="1">
        <v>2024</v>
      </c>
      <c r="B1923" s="1" t="s">
        <v>31</v>
      </c>
      <c r="C1923" s="1" t="s">
        <v>32</v>
      </c>
      <c r="D1923" s="1" t="s">
        <v>33</v>
      </c>
      <c r="E1923" s="9" t="s">
        <v>2347</v>
      </c>
      <c r="F1923" s="1">
        <f>IF(VLOOKUP(G1923,Sku_Consolidated!A2:S957,{19},FALSE)="SHOWCASE", VLOOKUP(E1923,Store_Showcase!B2:C144,{2}, FALSE), IF(VLOOKUP(G1923,Sku_Consolidated!A2:S957,{19},FALSE)="VAM",VLOOKUP(E1923,Store_VAM!B2:C273,{2}, FALSE),VLOOKUP(E1923,Store_SRP!B2:C110,{2}, FALSE)))</f>
      </c>
      <c r="G1923" s="1">
        <v>61732</v>
      </c>
      <c r="H1923" s="1" t="s">
        <v>211</v>
      </c>
      <c r="I1923" s="10" t="s">
        <v>5044</v>
      </c>
      <c r="J1923" s="1">
        <f>VLOOKUP(G1923,Sku_Consolidated!A2:C957, 3, FALSE)</f>
      </c>
      <c r="K1923" s="10">
        <f>IF(J1923="PACK", I1923, 0)</f>
      </c>
      <c r="L1923" s="10">
        <f>IF(J1923="KG", I1923, I1923 * VLOOKUP(G1923,Sku_Consolidated!A2:U957,21,FALSE))</f>
      </c>
      <c r="M1923" s="10" t="s">
        <v>37</v>
      </c>
      <c r="N1923" s="11" t="s">
        <v>5045</v>
      </c>
      <c r="O1923" s="10" t="s">
        <v>5046</v>
      </c>
      <c r="P1923" s="10">
        <f>N1923 - O1923</f>
      </c>
      <c r="Q1923" s="1">
        <f>VLOOKUP(G1923,Sku_Consolidated!A2:G957,7, FALSE)</f>
      </c>
      <c r="R1923" s="1">
        <f>IF(IFERROR(VLOOKUP(E1923,Store_Showcase!B2:H144,7, FALSE), TRUE)=TRUE, IF(IFERROR(VLOOKUP(E1923,Store_SRP!B2:H110,7, FALSE), TRUE)=TRUE,VLOOKUP(E1923,Store_VAM!B2:H273,7, FALSE),VLOOKUP(E1923,Store_SRP!B2:H110,7, FALSE)), VLOOKUP(E1923,Store_Showcase!B2:H144,7, FALSE))</f>
      </c>
      <c r="S1923" s="1">
        <f>IF(IFERROR(VLOOKUP(E1923,Store_Showcase!B2:I144,8, FALSE), TRUE)=TRUE, IF(IFERROR(VLOOKUP(E1923,Store_SRP!B2:I110,8, FALSE), TRUE)=TRUE,VLOOKUP(E1923,Store_VAM!B2:I273,8, FALSE),VLOOKUP(E1923,Store_SRP!B2:I110,8, FALSE)), VLOOKUP(E1923,Store_Showcase!B2:I144,8, FALSE))</f>
      </c>
      <c r="T1923" s="1">
        <f>VLOOKUP(G1923,Sku_Consolidated!A2:R957,18,FALSE)</f>
      </c>
      <c r="U1923" s="1" t="s">
        <v>5025</v>
      </c>
      <c r="V1923" s="1">
        <f>IF(VLOOKUP(G1923,Sku_Consolidated!A2:S957,19,FALSE)="SHOWCASE", VLOOKUP(E1923,Store_Showcase!B2:L144,11, FALSE), IF(VLOOKUP(G1923,Sku_Consolidated!A2:S957,19,FALSE)="VAM",VLOOKUP(E1923,Store_VAM!B2:L273,11, FALSE),VLOOKUP(E1923,Store_SRP!B2:L110,11, FALSE)))</f>
      </c>
      <c r="W1923" s="1">
        <f>VLOOKUP(G1923,Sku_Consolidated!A2:W957,11,FALSE)</f>
      </c>
      <c r="X1923" s="1">
        <f>VLOOKUP(G1923,Sku_Consolidated!A2:H957,8,FALSE)</f>
      </c>
      <c r="Y1923" s="1">
        <f>VLOOKUP(G1923,Sku_Consolidated!A2:I957,9,FALSE)</f>
      </c>
      <c r="Z1923" s="1" t="s">
        <v>41</v>
      </c>
      <c r="AA1923" s="1">
        <f>VLOOKUP(G1923,Sku_Consolidated!A2:E957,5,FALSE)</f>
      </c>
      <c r="AB1923" s="1">
        <f>IF(VLOOKUP(G1923,Sku_Consolidated!A2:S957,19,FALSE)="SHOWCASE", VLOOKUP(E1923,Store_Showcase!B2:N144,13, FALSE), IF(VLOOKUP(G1923,Sku_Consolidated!A2:S957,19,FALSE)="VAM",VLOOKUP(E1923,Store_VAM!B2:N273,13, FALSE),VLOOKUP(E1923,Store_SRP!B2:N110,13, FALSE)))</f>
      </c>
      <c r="AC1923" s="1">
        <f>IF(IFERROR(AB1923,TRUE)=TRUE, "-","OK")</f>
      </c>
      <c r="AD1923" s="11" t="s">
        <v>37</v>
      </c>
      <c r="AE1923" s="11" t="s">
        <v>37</v>
      </c>
      <c r="AF1923" s="1">
        <f>IF(IFERROR(VLOOKUP(E1923,Store_Showcase!B2:H144,{5}, FALSE), TRUE)=TRUE, IF(IFERROR(VLOOKUP(E1923,Store_SRP!B2:H110,{5}, FALSE), TRUE)=TRUE,VLOOKUP(E1923,Store_VAM!B2:H273,{5}, FALSE),VLOOKUP(E1923,Store_SRP!B2:H110,{5}, FALSE)), VLOOKUP(E1923,Store_Showcase!B2:H144,{5}, FALSE))</f>
      </c>
      <c r="AG1923" s="1">
        <f>IF(IFERROR(VLOOKUP(E1923,Store_Showcase!B2:H144,{6}, FALSE), TRUE)=TRUE, IF(IFERROR(VLOOKUP(E1923,Store_SRP!B2:H110,{6}, FALSE), TRUE)=TRUE,VLOOKUP(E1923,Store_VAM!B2:H273,{6}, FALSE),VLOOKUP(E1923,Store_SRP!B2:H110,{6}, FALSE)), VLOOKUP(E1923,Store_Showcase!B2:H144,{6}, FALSE))</f>
      </c>
      <c r="AH1923" s="1">
        <f>VLOOKUP(G1923,Sku_Consolidated!A2:R957,18,FALSE)</f>
      </c>
      <c r="AI1923" s="1">
        <f>VLOOKUP(G1923,Sku_Consolidated!A2:S957,19,FALSE)</f>
      </c>
      <c r="AJ1923" s="1">
        <f>VLOOKUP(G1923,Sku_Consolidated!A2:T957,20,FALSE)</f>
      </c>
    </row>
    <row r="1924" spans="1:36" x14ac:dyDescent="0.25">
      <c r="A1924" s="1">
        <v>2024</v>
      </c>
      <c r="B1924" s="1" t="s">
        <v>31</v>
      </c>
      <c r="C1924" s="1" t="s">
        <v>32</v>
      </c>
      <c r="D1924" s="1" t="s">
        <v>33</v>
      </c>
      <c r="E1924" s="9" t="s">
        <v>2347</v>
      </c>
      <c r="F1924" s="1">
        <f>IF(VLOOKUP(G1924,Sku_Consolidated!A2:S957,{19},FALSE)="SHOWCASE", VLOOKUP(E1924,Store_Showcase!B2:C144,{2}, FALSE), IF(VLOOKUP(G1924,Sku_Consolidated!A2:S957,{19},FALSE)="VAM",VLOOKUP(E1924,Store_VAM!B2:C273,{2}, FALSE),VLOOKUP(E1924,Store_SRP!B2:C110,{2}, FALSE)))</f>
      </c>
      <c r="G1924" s="1">
        <v>61733</v>
      </c>
      <c r="H1924" s="1" t="s">
        <v>58</v>
      </c>
      <c r="I1924" s="10" t="s">
        <v>5047</v>
      </c>
      <c r="J1924" s="1">
        <f>VLOOKUP(G1924,Sku_Consolidated!A2:C957, 3, FALSE)</f>
      </c>
      <c r="K1924" s="10">
        <f>IF(J1924="PACK", I1924, 0)</f>
      </c>
      <c r="L1924" s="10">
        <f>IF(J1924="KG", I1924, I1924 * VLOOKUP(G1924,Sku_Consolidated!A2:U957,21,FALSE))</f>
      </c>
      <c r="M1924" s="10" t="s">
        <v>37</v>
      </c>
      <c r="N1924" s="11" t="s">
        <v>5048</v>
      </c>
      <c r="O1924" s="10" t="s">
        <v>5049</v>
      </c>
      <c r="P1924" s="10">
        <f>N1924 - O1924</f>
      </c>
      <c r="Q1924" s="1">
        <f>VLOOKUP(G1924,Sku_Consolidated!A2:G957,7, FALSE)</f>
      </c>
      <c r="R1924" s="1">
        <f>IF(IFERROR(VLOOKUP(E1924,Store_Showcase!B2:H144,7, FALSE), TRUE)=TRUE, IF(IFERROR(VLOOKUP(E1924,Store_SRP!B2:H110,7, FALSE), TRUE)=TRUE,VLOOKUP(E1924,Store_VAM!B2:H273,7, FALSE),VLOOKUP(E1924,Store_SRP!B2:H110,7, FALSE)), VLOOKUP(E1924,Store_Showcase!B2:H144,7, FALSE))</f>
      </c>
      <c r="S1924" s="1">
        <f>IF(IFERROR(VLOOKUP(E1924,Store_Showcase!B2:I144,8, FALSE), TRUE)=TRUE, IF(IFERROR(VLOOKUP(E1924,Store_SRP!B2:I110,8, FALSE), TRUE)=TRUE,VLOOKUP(E1924,Store_VAM!B2:I273,8, FALSE),VLOOKUP(E1924,Store_SRP!B2:I110,8, FALSE)), VLOOKUP(E1924,Store_Showcase!B2:I144,8, FALSE))</f>
      </c>
      <c r="T1924" s="1">
        <f>VLOOKUP(G1924,Sku_Consolidated!A2:R957,18,FALSE)</f>
      </c>
      <c r="U1924" s="1" t="s">
        <v>5025</v>
      </c>
      <c r="V1924" s="1">
        <f>IF(VLOOKUP(G1924,Sku_Consolidated!A2:S957,19,FALSE)="SHOWCASE", VLOOKUP(E1924,Store_Showcase!B2:L144,11, FALSE), IF(VLOOKUP(G1924,Sku_Consolidated!A2:S957,19,FALSE)="VAM",VLOOKUP(E1924,Store_VAM!B2:L273,11, FALSE),VLOOKUP(E1924,Store_SRP!B2:L110,11, FALSE)))</f>
      </c>
      <c r="W1924" s="1">
        <f>VLOOKUP(G1924,Sku_Consolidated!A2:W957,11,FALSE)</f>
      </c>
      <c r="X1924" s="1">
        <f>VLOOKUP(G1924,Sku_Consolidated!A2:H957,8,FALSE)</f>
      </c>
      <c r="Y1924" s="1">
        <f>VLOOKUP(G1924,Sku_Consolidated!A2:I957,9,FALSE)</f>
      </c>
      <c r="Z1924" s="1" t="s">
        <v>41</v>
      </c>
      <c r="AA1924" s="1">
        <f>VLOOKUP(G1924,Sku_Consolidated!A2:E957,5,FALSE)</f>
      </c>
      <c r="AB1924" s="1">
        <f>IF(VLOOKUP(G1924,Sku_Consolidated!A2:S957,19,FALSE)="SHOWCASE", VLOOKUP(E1924,Store_Showcase!B2:N144,13, FALSE), IF(VLOOKUP(G1924,Sku_Consolidated!A2:S957,19,FALSE)="VAM",VLOOKUP(E1924,Store_VAM!B2:N273,13, FALSE),VLOOKUP(E1924,Store_SRP!B2:N110,13, FALSE)))</f>
      </c>
      <c r="AC1924" s="1">
        <f>IF(IFERROR(AB1924,TRUE)=TRUE, "-","OK")</f>
      </c>
      <c r="AD1924" s="11" t="s">
        <v>37</v>
      </c>
      <c r="AE1924" s="11" t="s">
        <v>37</v>
      </c>
      <c r="AF1924" s="1">
        <f>IF(IFERROR(VLOOKUP(E1924,Store_Showcase!B2:H144,{5}, FALSE), TRUE)=TRUE, IF(IFERROR(VLOOKUP(E1924,Store_SRP!B2:H110,{5}, FALSE), TRUE)=TRUE,VLOOKUP(E1924,Store_VAM!B2:H273,{5}, FALSE),VLOOKUP(E1924,Store_SRP!B2:H110,{5}, FALSE)), VLOOKUP(E1924,Store_Showcase!B2:H144,{5}, FALSE))</f>
      </c>
      <c r="AG1924" s="1">
        <f>IF(IFERROR(VLOOKUP(E1924,Store_Showcase!B2:H144,{6}, FALSE), TRUE)=TRUE, IF(IFERROR(VLOOKUP(E1924,Store_SRP!B2:H110,{6}, FALSE), TRUE)=TRUE,VLOOKUP(E1924,Store_VAM!B2:H273,{6}, FALSE),VLOOKUP(E1924,Store_SRP!B2:H110,{6}, FALSE)), VLOOKUP(E1924,Store_Showcase!B2:H144,{6}, FALSE))</f>
      </c>
      <c r="AH1924" s="1">
        <f>VLOOKUP(G1924,Sku_Consolidated!A2:R957,18,FALSE)</f>
      </c>
      <c r="AI1924" s="1">
        <f>VLOOKUP(G1924,Sku_Consolidated!A2:S957,19,FALSE)</f>
      </c>
      <c r="AJ1924" s="1">
        <f>VLOOKUP(G1924,Sku_Consolidated!A2:T957,20,FALSE)</f>
      </c>
    </row>
    <row r="1925" spans="1:36" x14ac:dyDescent="0.25">
      <c r="A1925" s="1">
        <v>2024</v>
      </c>
      <c r="B1925" s="1" t="s">
        <v>31</v>
      </c>
      <c r="C1925" s="1" t="s">
        <v>32</v>
      </c>
      <c r="D1925" s="1" t="s">
        <v>33</v>
      </c>
      <c r="E1925" s="9" t="s">
        <v>2347</v>
      </c>
      <c r="F1925" s="1">
        <f>IF(VLOOKUP(G1925,Sku_Consolidated!A2:S957,{19},FALSE)="SHOWCASE", VLOOKUP(E1925,Store_Showcase!B2:C144,{2}, FALSE), IF(VLOOKUP(G1925,Sku_Consolidated!A2:S957,{19},FALSE)="VAM",VLOOKUP(E1925,Store_VAM!B2:C273,{2}, FALSE),VLOOKUP(E1925,Store_SRP!B2:C110,{2}, FALSE)))</f>
      </c>
      <c r="G1925" s="1">
        <v>61734</v>
      </c>
      <c r="H1925" s="1" t="s">
        <v>62</v>
      </c>
      <c r="I1925" s="10" t="s">
        <v>103</v>
      </c>
      <c r="J1925" s="1">
        <f>VLOOKUP(G1925,Sku_Consolidated!A2:C957, 3, FALSE)</f>
      </c>
      <c r="K1925" s="10">
        <f>IF(J1925="PACK", I1925, 0)</f>
      </c>
      <c r="L1925" s="10">
        <f>IF(J1925="KG", I1925, I1925 * VLOOKUP(G1925,Sku_Consolidated!A2:U957,21,FALSE))</f>
      </c>
      <c r="M1925" s="10" t="s">
        <v>37</v>
      </c>
      <c r="N1925" s="11" t="s">
        <v>5050</v>
      </c>
      <c r="O1925" s="10" t="s">
        <v>5051</v>
      </c>
      <c r="P1925" s="10">
        <f>N1925 - O1925</f>
      </c>
      <c r="Q1925" s="1">
        <f>VLOOKUP(G1925,Sku_Consolidated!A2:G957,7, FALSE)</f>
      </c>
      <c r="R1925" s="1">
        <f>IF(IFERROR(VLOOKUP(E1925,Store_Showcase!B2:H144,7, FALSE), TRUE)=TRUE, IF(IFERROR(VLOOKUP(E1925,Store_SRP!B2:H110,7, FALSE), TRUE)=TRUE,VLOOKUP(E1925,Store_VAM!B2:H273,7, FALSE),VLOOKUP(E1925,Store_SRP!B2:H110,7, FALSE)), VLOOKUP(E1925,Store_Showcase!B2:H144,7, FALSE))</f>
      </c>
      <c r="S1925" s="1">
        <f>IF(IFERROR(VLOOKUP(E1925,Store_Showcase!B2:I144,8, FALSE), TRUE)=TRUE, IF(IFERROR(VLOOKUP(E1925,Store_SRP!B2:I110,8, FALSE), TRUE)=TRUE,VLOOKUP(E1925,Store_VAM!B2:I273,8, FALSE),VLOOKUP(E1925,Store_SRP!B2:I110,8, FALSE)), VLOOKUP(E1925,Store_Showcase!B2:I144,8, FALSE))</f>
      </c>
      <c r="T1925" s="1">
        <f>VLOOKUP(G1925,Sku_Consolidated!A2:R957,18,FALSE)</f>
      </c>
      <c r="U1925" s="1" t="s">
        <v>5025</v>
      </c>
      <c r="V1925" s="1">
        <f>IF(VLOOKUP(G1925,Sku_Consolidated!A2:S957,19,FALSE)="SHOWCASE", VLOOKUP(E1925,Store_Showcase!B2:L144,11, FALSE), IF(VLOOKUP(G1925,Sku_Consolidated!A2:S957,19,FALSE)="VAM",VLOOKUP(E1925,Store_VAM!B2:L273,11, FALSE),VLOOKUP(E1925,Store_SRP!B2:L110,11, FALSE)))</f>
      </c>
      <c r="W1925" s="1">
        <f>VLOOKUP(G1925,Sku_Consolidated!A2:W957,11,FALSE)</f>
      </c>
      <c r="X1925" s="1">
        <f>VLOOKUP(G1925,Sku_Consolidated!A2:H957,8,FALSE)</f>
      </c>
      <c r="Y1925" s="1">
        <f>VLOOKUP(G1925,Sku_Consolidated!A2:I957,9,FALSE)</f>
      </c>
      <c r="Z1925" s="1" t="s">
        <v>41</v>
      </c>
      <c r="AA1925" s="1">
        <f>VLOOKUP(G1925,Sku_Consolidated!A2:E957,5,FALSE)</f>
      </c>
      <c r="AB1925" s="1">
        <f>IF(VLOOKUP(G1925,Sku_Consolidated!A2:S957,19,FALSE)="SHOWCASE", VLOOKUP(E1925,Store_Showcase!B2:N144,13, FALSE), IF(VLOOKUP(G1925,Sku_Consolidated!A2:S957,19,FALSE)="VAM",VLOOKUP(E1925,Store_VAM!B2:N273,13, FALSE),VLOOKUP(E1925,Store_SRP!B2:N110,13, FALSE)))</f>
      </c>
      <c r="AC1925" s="1">
        <f>IF(IFERROR(AB1925,TRUE)=TRUE, "-","OK")</f>
      </c>
      <c r="AD1925" s="11" t="s">
        <v>37</v>
      </c>
      <c r="AE1925" s="11" t="s">
        <v>37</v>
      </c>
      <c r="AF1925" s="1">
        <f>IF(IFERROR(VLOOKUP(E1925,Store_Showcase!B2:H144,{5}, FALSE), TRUE)=TRUE, IF(IFERROR(VLOOKUP(E1925,Store_SRP!B2:H110,{5}, FALSE), TRUE)=TRUE,VLOOKUP(E1925,Store_VAM!B2:H273,{5}, FALSE),VLOOKUP(E1925,Store_SRP!B2:H110,{5}, FALSE)), VLOOKUP(E1925,Store_Showcase!B2:H144,{5}, FALSE))</f>
      </c>
      <c r="AG1925" s="1">
        <f>IF(IFERROR(VLOOKUP(E1925,Store_Showcase!B2:H144,{6}, FALSE), TRUE)=TRUE, IF(IFERROR(VLOOKUP(E1925,Store_SRP!B2:H110,{6}, FALSE), TRUE)=TRUE,VLOOKUP(E1925,Store_VAM!B2:H273,{6}, FALSE),VLOOKUP(E1925,Store_SRP!B2:H110,{6}, FALSE)), VLOOKUP(E1925,Store_Showcase!B2:H144,{6}, FALSE))</f>
      </c>
      <c r="AH1925" s="1">
        <f>VLOOKUP(G1925,Sku_Consolidated!A2:R957,18,FALSE)</f>
      </c>
      <c r="AI1925" s="1">
        <f>VLOOKUP(G1925,Sku_Consolidated!A2:S957,19,FALSE)</f>
      </c>
      <c r="AJ1925" s="1">
        <f>VLOOKUP(G1925,Sku_Consolidated!A2:T957,20,FALSE)</f>
      </c>
    </row>
    <row r="1926" spans="1:36" x14ac:dyDescent="0.25">
      <c r="A1926" s="1">
        <v>2024</v>
      </c>
      <c r="B1926" s="1" t="s">
        <v>31</v>
      </c>
      <c r="C1926" s="1" t="s">
        <v>32</v>
      </c>
      <c r="D1926" s="1" t="s">
        <v>33</v>
      </c>
      <c r="E1926" s="9" t="s">
        <v>2347</v>
      </c>
      <c r="F1926" s="1">
        <f>IF(VLOOKUP(G1926,Sku_Consolidated!A2:S957,{19},FALSE)="SHOWCASE", VLOOKUP(E1926,Store_Showcase!B2:C144,{2}, FALSE), IF(VLOOKUP(G1926,Sku_Consolidated!A2:S957,{19},FALSE)="VAM",VLOOKUP(E1926,Store_VAM!B2:C273,{2}, FALSE),VLOOKUP(E1926,Store_SRP!B2:C110,{2}, FALSE)))</f>
      </c>
      <c r="G1926" s="1">
        <v>61735</v>
      </c>
      <c r="H1926" s="1" t="s">
        <v>66</v>
      </c>
      <c r="I1926" s="10" t="s">
        <v>287</v>
      </c>
      <c r="J1926" s="1">
        <f>VLOOKUP(G1926,Sku_Consolidated!A2:C957, 3, FALSE)</f>
      </c>
      <c r="K1926" s="10">
        <f>IF(J1926="PACK", I1926, 0)</f>
      </c>
      <c r="L1926" s="10">
        <f>IF(J1926="KG", I1926, I1926 * VLOOKUP(G1926,Sku_Consolidated!A2:U957,21,FALSE))</f>
      </c>
      <c r="M1926" s="10" t="s">
        <v>37</v>
      </c>
      <c r="N1926" s="11" t="s">
        <v>5052</v>
      </c>
      <c r="O1926" s="10" t="s">
        <v>5053</v>
      </c>
      <c r="P1926" s="10">
        <f>N1926 - O1926</f>
      </c>
      <c r="Q1926" s="1">
        <f>VLOOKUP(G1926,Sku_Consolidated!A2:G957,7, FALSE)</f>
      </c>
      <c r="R1926" s="1">
        <f>IF(IFERROR(VLOOKUP(E1926,Store_Showcase!B2:H144,7, FALSE), TRUE)=TRUE, IF(IFERROR(VLOOKUP(E1926,Store_SRP!B2:H110,7, FALSE), TRUE)=TRUE,VLOOKUP(E1926,Store_VAM!B2:H273,7, FALSE),VLOOKUP(E1926,Store_SRP!B2:H110,7, FALSE)), VLOOKUP(E1926,Store_Showcase!B2:H144,7, FALSE))</f>
      </c>
      <c r="S1926" s="1">
        <f>IF(IFERROR(VLOOKUP(E1926,Store_Showcase!B2:I144,8, FALSE), TRUE)=TRUE, IF(IFERROR(VLOOKUP(E1926,Store_SRP!B2:I110,8, FALSE), TRUE)=TRUE,VLOOKUP(E1926,Store_VAM!B2:I273,8, FALSE),VLOOKUP(E1926,Store_SRP!B2:I110,8, FALSE)), VLOOKUP(E1926,Store_Showcase!B2:I144,8, FALSE))</f>
      </c>
      <c r="T1926" s="1">
        <f>VLOOKUP(G1926,Sku_Consolidated!A2:R957,18,FALSE)</f>
      </c>
      <c r="U1926" s="1" t="s">
        <v>5025</v>
      </c>
      <c r="V1926" s="1">
        <f>IF(VLOOKUP(G1926,Sku_Consolidated!A2:S957,19,FALSE)="SHOWCASE", VLOOKUP(E1926,Store_Showcase!B2:L144,11, FALSE), IF(VLOOKUP(G1926,Sku_Consolidated!A2:S957,19,FALSE)="VAM",VLOOKUP(E1926,Store_VAM!B2:L273,11, FALSE),VLOOKUP(E1926,Store_SRP!B2:L110,11, FALSE)))</f>
      </c>
      <c r="W1926" s="1">
        <f>VLOOKUP(G1926,Sku_Consolidated!A2:W957,11,FALSE)</f>
      </c>
      <c r="X1926" s="1">
        <f>VLOOKUP(G1926,Sku_Consolidated!A2:H957,8,FALSE)</f>
      </c>
      <c r="Y1926" s="1">
        <f>VLOOKUP(G1926,Sku_Consolidated!A2:I957,9,FALSE)</f>
      </c>
      <c r="Z1926" s="1" t="s">
        <v>41</v>
      </c>
      <c r="AA1926" s="1">
        <f>VLOOKUP(G1926,Sku_Consolidated!A2:E957,5,FALSE)</f>
      </c>
      <c r="AB1926" s="1">
        <f>IF(VLOOKUP(G1926,Sku_Consolidated!A2:S957,19,FALSE)="SHOWCASE", VLOOKUP(E1926,Store_Showcase!B2:N144,13, FALSE), IF(VLOOKUP(G1926,Sku_Consolidated!A2:S957,19,FALSE)="VAM",VLOOKUP(E1926,Store_VAM!B2:N273,13, FALSE),VLOOKUP(E1926,Store_SRP!B2:N110,13, FALSE)))</f>
      </c>
      <c r="AC1926" s="1">
        <f>IF(IFERROR(AB1926,TRUE)=TRUE, "-","OK")</f>
      </c>
      <c r="AD1926" s="11" t="s">
        <v>37</v>
      </c>
      <c r="AE1926" s="11" t="s">
        <v>37</v>
      </c>
      <c r="AF1926" s="1">
        <f>IF(IFERROR(VLOOKUP(E1926,Store_Showcase!B2:H144,{5}, FALSE), TRUE)=TRUE, IF(IFERROR(VLOOKUP(E1926,Store_SRP!B2:H110,{5}, FALSE), TRUE)=TRUE,VLOOKUP(E1926,Store_VAM!B2:H273,{5}, FALSE),VLOOKUP(E1926,Store_SRP!B2:H110,{5}, FALSE)), VLOOKUP(E1926,Store_Showcase!B2:H144,{5}, FALSE))</f>
      </c>
      <c r="AG1926" s="1">
        <f>IF(IFERROR(VLOOKUP(E1926,Store_Showcase!B2:H144,{6}, FALSE), TRUE)=TRUE, IF(IFERROR(VLOOKUP(E1926,Store_SRP!B2:H110,{6}, FALSE), TRUE)=TRUE,VLOOKUP(E1926,Store_VAM!B2:H273,{6}, FALSE),VLOOKUP(E1926,Store_SRP!B2:H110,{6}, FALSE)), VLOOKUP(E1926,Store_Showcase!B2:H144,{6}, FALSE))</f>
      </c>
      <c r="AH1926" s="1">
        <f>VLOOKUP(G1926,Sku_Consolidated!A2:R957,18,FALSE)</f>
      </c>
      <c r="AI1926" s="1">
        <f>VLOOKUP(G1926,Sku_Consolidated!A2:S957,19,FALSE)</f>
      </c>
      <c r="AJ1926" s="1">
        <f>VLOOKUP(G1926,Sku_Consolidated!A2:T957,20,FALSE)</f>
      </c>
    </row>
    <row r="1927" spans="1:36" x14ac:dyDescent="0.25">
      <c r="A1927" s="1">
        <v>2024</v>
      </c>
      <c r="B1927" s="1" t="s">
        <v>31</v>
      </c>
      <c r="C1927" s="1" t="s">
        <v>32</v>
      </c>
      <c r="D1927" s="1" t="s">
        <v>33</v>
      </c>
      <c r="E1927" s="9" t="s">
        <v>2347</v>
      </c>
      <c r="F1927" s="1">
        <f>IF(VLOOKUP(G1927,Sku_Consolidated!A2:S957,{19},FALSE)="SHOWCASE", VLOOKUP(E1927,Store_Showcase!B2:C144,{2}, FALSE), IF(VLOOKUP(G1927,Sku_Consolidated!A2:S957,{19},FALSE)="VAM",VLOOKUP(E1927,Store_VAM!B2:C273,{2}, FALSE),VLOOKUP(E1927,Store_SRP!B2:C110,{2}, FALSE)))</f>
      </c>
      <c r="G1927" s="1">
        <v>61736</v>
      </c>
      <c r="H1927" s="1" t="s">
        <v>224</v>
      </c>
      <c r="I1927" s="10" t="s">
        <v>2761</v>
      </c>
      <c r="J1927" s="1">
        <f>VLOOKUP(G1927,Sku_Consolidated!A2:C957, 3, FALSE)</f>
      </c>
      <c r="K1927" s="10">
        <f>IF(J1927="PACK", I1927, 0)</f>
      </c>
      <c r="L1927" s="10">
        <f>IF(J1927="KG", I1927, I1927 * VLOOKUP(G1927,Sku_Consolidated!A2:U957,21,FALSE))</f>
      </c>
      <c r="M1927" s="10" t="s">
        <v>37</v>
      </c>
      <c r="N1927" s="11" t="s">
        <v>5054</v>
      </c>
      <c r="O1927" s="10" t="s">
        <v>5055</v>
      </c>
      <c r="P1927" s="10">
        <f>N1927 - O1927</f>
      </c>
      <c r="Q1927" s="1">
        <f>VLOOKUP(G1927,Sku_Consolidated!A2:G957,7, FALSE)</f>
      </c>
      <c r="R1927" s="1">
        <f>IF(IFERROR(VLOOKUP(E1927,Store_Showcase!B2:H144,7, FALSE), TRUE)=TRUE, IF(IFERROR(VLOOKUP(E1927,Store_SRP!B2:H110,7, FALSE), TRUE)=TRUE,VLOOKUP(E1927,Store_VAM!B2:H273,7, FALSE),VLOOKUP(E1927,Store_SRP!B2:H110,7, FALSE)), VLOOKUP(E1927,Store_Showcase!B2:H144,7, FALSE))</f>
      </c>
      <c r="S1927" s="1">
        <f>IF(IFERROR(VLOOKUP(E1927,Store_Showcase!B2:I144,8, FALSE), TRUE)=TRUE, IF(IFERROR(VLOOKUP(E1927,Store_SRP!B2:I110,8, FALSE), TRUE)=TRUE,VLOOKUP(E1927,Store_VAM!B2:I273,8, FALSE),VLOOKUP(E1927,Store_SRP!B2:I110,8, FALSE)), VLOOKUP(E1927,Store_Showcase!B2:I144,8, FALSE))</f>
      </c>
      <c r="T1927" s="1">
        <f>VLOOKUP(G1927,Sku_Consolidated!A2:R957,18,FALSE)</f>
      </c>
      <c r="U1927" s="1" t="s">
        <v>5025</v>
      </c>
      <c r="V1927" s="1">
        <f>IF(VLOOKUP(G1927,Sku_Consolidated!A2:S957,19,FALSE)="SHOWCASE", VLOOKUP(E1927,Store_Showcase!B2:L144,11, FALSE), IF(VLOOKUP(G1927,Sku_Consolidated!A2:S957,19,FALSE)="VAM",VLOOKUP(E1927,Store_VAM!B2:L273,11, FALSE),VLOOKUP(E1927,Store_SRP!B2:L110,11, FALSE)))</f>
      </c>
      <c r="W1927" s="1">
        <f>VLOOKUP(G1927,Sku_Consolidated!A2:W957,11,FALSE)</f>
      </c>
      <c r="X1927" s="1">
        <f>VLOOKUP(G1927,Sku_Consolidated!A2:H957,8,FALSE)</f>
      </c>
      <c r="Y1927" s="1">
        <f>VLOOKUP(G1927,Sku_Consolidated!A2:I957,9,FALSE)</f>
      </c>
      <c r="Z1927" s="1" t="s">
        <v>41</v>
      </c>
      <c r="AA1927" s="1">
        <f>VLOOKUP(G1927,Sku_Consolidated!A2:E957,5,FALSE)</f>
      </c>
      <c r="AB1927" s="1">
        <f>IF(VLOOKUP(G1927,Sku_Consolidated!A2:S957,19,FALSE)="SHOWCASE", VLOOKUP(E1927,Store_Showcase!B2:N144,13, FALSE), IF(VLOOKUP(G1927,Sku_Consolidated!A2:S957,19,FALSE)="VAM",VLOOKUP(E1927,Store_VAM!B2:N273,13, FALSE),VLOOKUP(E1927,Store_SRP!B2:N110,13, FALSE)))</f>
      </c>
      <c r="AC1927" s="1">
        <f>IF(IFERROR(AB1927,TRUE)=TRUE, "-","OK")</f>
      </c>
      <c r="AD1927" s="11" t="s">
        <v>37</v>
      </c>
      <c r="AE1927" s="11" t="s">
        <v>37</v>
      </c>
      <c r="AF1927" s="1">
        <f>IF(IFERROR(VLOOKUP(E1927,Store_Showcase!B2:H144,{5}, FALSE), TRUE)=TRUE, IF(IFERROR(VLOOKUP(E1927,Store_SRP!B2:H110,{5}, FALSE), TRUE)=TRUE,VLOOKUP(E1927,Store_VAM!B2:H273,{5}, FALSE),VLOOKUP(E1927,Store_SRP!B2:H110,{5}, FALSE)), VLOOKUP(E1927,Store_Showcase!B2:H144,{5}, FALSE))</f>
      </c>
      <c r="AG1927" s="1">
        <f>IF(IFERROR(VLOOKUP(E1927,Store_Showcase!B2:H144,{6}, FALSE), TRUE)=TRUE, IF(IFERROR(VLOOKUP(E1927,Store_SRP!B2:H110,{6}, FALSE), TRUE)=TRUE,VLOOKUP(E1927,Store_VAM!B2:H273,{6}, FALSE),VLOOKUP(E1927,Store_SRP!B2:H110,{6}, FALSE)), VLOOKUP(E1927,Store_Showcase!B2:H144,{6}, FALSE))</f>
      </c>
      <c r="AH1927" s="1">
        <f>VLOOKUP(G1927,Sku_Consolidated!A2:R957,18,FALSE)</f>
      </c>
      <c r="AI1927" s="1">
        <f>VLOOKUP(G1927,Sku_Consolidated!A2:S957,19,FALSE)</f>
      </c>
      <c r="AJ1927" s="1">
        <f>VLOOKUP(G1927,Sku_Consolidated!A2:T957,20,FALSE)</f>
      </c>
    </row>
    <row r="1928" spans="1:36" x14ac:dyDescent="0.25">
      <c r="A1928" s="1">
        <v>2024</v>
      </c>
      <c r="B1928" s="1" t="s">
        <v>31</v>
      </c>
      <c r="C1928" s="1" t="s">
        <v>32</v>
      </c>
      <c r="D1928" s="1" t="s">
        <v>33</v>
      </c>
      <c r="E1928" s="9" t="s">
        <v>2347</v>
      </c>
      <c r="F1928" s="1">
        <f>IF(VLOOKUP(G1928,Sku_Consolidated!A2:S957,{19},FALSE)="SHOWCASE", VLOOKUP(E1928,Store_Showcase!B2:C144,{2}, FALSE), IF(VLOOKUP(G1928,Sku_Consolidated!A2:S957,{19},FALSE)="VAM",VLOOKUP(E1928,Store_VAM!B2:C273,{2}, FALSE),VLOOKUP(E1928,Store_SRP!B2:C110,{2}, FALSE)))</f>
      </c>
      <c r="G1928" s="1">
        <v>61737</v>
      </c>
      <c r="H1928" s="1" t="s">
        <v>70</v>
      </c>
      <c r="I1928" s="10" t="s">
        <v>1467</v>
      </c>
      <c r="J1928" s="1">
        <f>VLOOKUP(G1928,Sku_Consolidated!A2:C957, 3, FALSE)</f>
      </c>
      <c r="K1928" s="10">
        <f>IF(J1928="PACK", I1928, 0)</f>
      </c>
      <c r="L1928" s="10">
        <f>IF(J1928="KG", I1928, I1928 * VLOOKUP(G1928,Sku_Consolidated!A2:U957,21,FALSE))</f>
      </c>
      <c r="M1928" s="10" t="s">
        <v>37</v>
      </c>
      <c r="N1928" s="11" t="s">
        <v>5056</v>
      </c>
      <c r="O1928" s="10" t="s">
        <v>5057</v>
      </c>
      <c r="P1928" s="10">
        <f>N1928 - O1928</f>
      </c>
      <c r="Q1928" s="1">
        <f>VLOOKUP(G1928,Sku_Consolidated!A2:G957,7, FALSE)</f>
      </c>
      <c r="R1928" s="1">
        <f>IF(IFERROR(VLOOKUP(E1928,Store_Showcase!B2:H144,7, FALSE), TRUE)=TRUE, IF(IFERROR(VLOOKUP(E1928,Store_SRP!B2:H110,7, FALSE), TRUE)=TRUE,VLOOKUP(E1928,Store_VAM!B2:H273,7, FALSE),VLOOKUP(E1928,Store_SRP!B2:H110,7, FALSE)), VLOOKUP(E1928,Store_Showcase!B2:H144,7, FALSE))</f>
      </c>
      <c r="S1928" s="1">
        <f>IF(IFERROR(VLOOKUP(E1928,Store_Showcase!B2:I144,8, FALSE), TRUE)=TRUE, IF(IFERROR(VLOOKUP(E1928,Store_SRP!B2:I110,8, FALSE), TRUE)=TRUE,VLOOKUP(E1928,Store_VAM!B2:I273,8, FALSE),VLOOKUP(E1928,Store_SRP!B2:I110,8, FALSE)), VLOOKUP(E1928,Store_Showcase!B2:I144,8, FALSE))</f>
      </c>
      <c r="T1928" s="1">
        <f>VLOOKUP(G1928,Sku_Consolidated!A2:R957,18,FALSE)</f>
      </c>
      <c r="U1928" s="1" t="s">
        <v>5025</v>
      </c>
      <c r="V1928" s="1">
        <f>IF(VLOOKUP(G1928,Sku_Consolidated!A2:S957,19,FALSE)="SHOWCASE", VLOOKUP(E1928,Store_Showcase!B2:L144,11, FALSE), IF(VLOOKUP(G1928,Sku_Consolidated!A2:S957,19,FALSE)="VAM",VLOOKUP(E1928,Store_VAM!B2:L273,11, FALSE),VLOOKUP(E1928,Store_SRP!B2:L110,11, FALSE)))</f>
      </c>
      <c r="W1928" s="1">
        <f>VLOOKUP(G1928,Sku_Consolidated!A2:W957,11,FALSE)</f>
      </c>
      <c r="X1928" s="1">
        <f>VLOOKUP(G1928,Sku_Consolidated!A2:H957,8,FALSE)</f>
      </c>
      <c r="Y1928" s="1">
        <f>VLOOKUP(G1928,Sku_Consolidated!A2:I957,9,FALSE)</f>
      </c>
      <c r="Z1928" s="1" t="s">
        <v>41</v>
      </c>
      <c r="AA1928" s="1">
        <f>VLOOKUP(G1928,Sku_Consolidated!A2:E957,5,FALSE)</f>
      </c>
      <c r="AB1928" s="1">
        <f>IF(VLOOKUP(G1928,Sku_Consolidated!A2:S957,19,FALSE)="SHOWCASE", VLOOKUP(E1928,Store_Showcase!B2:N144,13, FALSE), IF(VLOOKUP(G1928,Sku_Consolidated!A2:S957,19,FALSE)="VAM",VLOOKUP(E1928,Store_VAM!B2:N273,13, FALSE),VLOOKUP(E1928,Store_SRP!B2:N110,13, FALSE)))</f>
      </c>
      <c r="AC1928" s="1">
        <f>IF(IFERROR(AB1928,TRUE)=TRUE, "-","OK")</f>
      </c>
      <c r="AD1928" s="11" t="s">
        <v>37</v>
      </c>
      <c r="AE1928" s="11" t="s">
        <v>37</v>
      </c>
      <c r="AF1928" s="1">
        <f>IF(IFERROR(VLOOKUP(E1928,Store_Showcase!B2:H144,{5}, FALSE), TRUE)=TRUE, IF(IFERROR(VLOOKUP(E1928,Store_SRP!B2:H110,{5}, FALSE), TRUE)=TRUE,VLOOKUP(E1928,Store_VAM!B2:H273,{5}, FALSE),VLOOKUP(E1928,Store_SRP!B2:H110,{5}, FALSE)), VLOOKUP(E1928,Store_Showcase!B2:H144,{5}, FALSE))</f>
      </c>
      <c r="AG1928" s="1">
        <f>IF(IFERROR(VLOOKUP(E1928,Store_Showcase!B2:H144,{6}, FALSE), TRUE)=TRUE, IF(IFERROR(VLOOKUP(E1928,Store_SRP!B2:H110,{6}, FALSE), TRUE)=TRUE,VLOOKUP(E1928,Store_VAM!B2:H273,{6}, FALSE),VLOOKUP(E1928,Store_SRP!B2:H110,{6}, FALSE)), VLOOKUP(E1928,Store_Showcase!B2:H144,{6}, FALSE))</f>
      </c>
      <c r="AH1928" s="1">
        <f>VLOOKUP(G1928,Sku_Consolidated!A2:R957,18,FALSE)</f>
      </c>
      <c r="AI1928" s="1">
        <f>VLOOKUP(G1928,Sku_Consolidated!A2:S957,19,FALSE)</f>
      </c>
      <c r="AJ1928" s="1">
        <f>VLOOKUP(G1928,Sku_Consolidated!A2:T957,20,FALSE)</f>
      </c>
    </row>
    <row r="1929" spans="1:36" x14ac:dyDescent="0.25">
      <c r="A1929" s="1">
        <v>2024</v>
      </c>
      <c r="B1929" s="1" t="s">
        <v>31</v>
      </c>
      <c r="C1929" s="1" t="s">
        <v>32</v>
      </c>
      <c r="D1929" s="1" t="s">
        <v>33</v>
      </c>
      <c r="E1929" s="9" t="s">
        <v>2347</v>
      </c>
      <c r="F1929" s="1">
        <f>IF(VLOOKUP(G1929,Sku_Consolidated!A2:S957,{19},FALSE)="SHOWCASE", VLOOKUP(E1929,Store_Showcase!B2:C144,{2}, FALSE), IF(VLOOKUP(G1929,Sku_Consolidated!A2:S957,{19},FALSE)="VAM",VLOOKUP(E1929,Store_VAM!B2:C273,{2}, FALSE),VLOOKUP(E1929,Store_SRP!B2:C110,{2}, FALSE)))</f>
      </c>
      <c r="G1929" s="1">
        <v>61755</v>
      </c>
      <c r="H1929" s="1" t="s">
        <v>86</v>
      </c>
      <c r="I1929" s="10" t="s">
        <v>5058</v>
      </c>
      <c r="J1929" s="1">
        <f>VLOOKUP(G1929,Sku_Consolidated!A2:C957, 3, FALSE)</f>
      </c>
      <c r="K1929" s="10">
        <f>IF(J1929="PACK", I1929, 0)</f>
      </c>
      <c r="L1929" s="10">
        <f>IF(J1929="KG", I1929, I1929 * VLOOKUP(G1929,Sku_Consolidated!A2:U957,21,FALSE))</f>
      </c>
      <c r="M1929" s="10" t="s">
        <v>37</v>
      </c>
      <c r="N1929" s="11" t="s">
        <v>5059</v>
      </c>
      <c r="O1929" s="10" t="s">
        <v>5060</v>
      </c>
      <c r="P1929" s="10">
        <f>N1929 - O1929</f>
      </c>
      <c r="Q1929" s="1">
        <f>VLOOKUP(G1929,Sku_Consolidated!A2:G957,7, FALSE)</f>
      </c>
      <c r="R1929" s="1">
        <f>IF(IFERROR(VLOOKUP(E1929,Store_Showcase!B2:H144,7, FALSE), TRUE)=TRUE, IF(IFERROR(VLOOKUP(E1929,Store_SRP!B2:H110,7, FALSE), TRUE)=TRUE,VLOOKUP(E1929,Store_VAM!B2:H273,7, FALSE),VLOOKUP(E1929,Store_SRP!B2:H110,7, FALSE)), VLOOKUP(E1929,Store_Showcase!B2:H144,7, FALSE))</f>
      </c>
      <c r="S1929" s="1">
        <f>IF(IFERROR(VLOOKUP(E1929,Store_Showcase!B2:I144,8, FALSE), TRUE)=TRUE, IF(IFERROR(VLOOKUP(E1929,Store_SRP!B2:I110,8, FALSE), TRUE)=TRUE,VLOOKUP(E1929,Store_VAM!B2:I273,8, FALSE),VLOOKUP(E1929,Store_SRP!B2:I110,8, FALSE)), VLOOKUP(E1929,Store_Showcase!B2:I144,8, FALSE))</f>
      </c>
      <c r="T1929" s="1">
        <f>VLOOKUP(G1929,Sku_Consolidated!A2:R957,18,FALSE)</f>
      </c>
      <c r="U1929" s="1" t="s">
        <v>5025</v>
      </c>
      <c r="V1929" s="1">
        <f>IF(VLOOKUP(G1929,Sku_Consolidated!A2:S957,19,FALSE)="SHOWCASE", VLOOKUP(E1929,Store_Showcase!B2:L144,11, FALSE), IF(VLOOKUP(G1929,Sku_Consolidated!A2:S957,19,FALSE)="VAM",VLOOKUP(E1929,Store_VAM!B2:L273,11, FALSE),VLOOKUP(E1929,Store_SRP!B2:L110,11, FALSE)))</f>
      </c>
      <c r="W1929" s="1">
        <f>VLOOKUP(G1929,Sku_Consolidated!A2:W957,11,FALSE)</f>
      </c>
      <c r="X1929" s="1">
        <f>VLOOKUP(G1929,Sku_Consolidated!A2:H957,8,FALSE)</f>
      </c>
      <c r="Y1929" s="1">
        <f>VLOOKUP(G1929,Sku_Consolidated!A2:I957,9,FALSE)</f>
      </c>
      <c r="Z1929" s="1" t="s">
        <v>41</v>
      </c>
      <c r="AA1929" s="1">
        <f>VLOOKUP(G1929,Sku_Consolidated!A2:E957,5,FALSE)</f>
      </c>
      <c r="AB1929" s="1">
        <f>IF(VLOOKUP(G1929,Sku_Consolidated!A2:S957,19,FALSE)="SHOWCASE", VLOOKUP(E1929,Store_Showcase!B2:N144,13, FALSE), IF(VLOOKUP(G1929,Sku_Consolidated!A2:S957,19,FALSE)="VAM",VLOOKUP(E1929,Store_VAM!B2:N273,13, FALSE),VLOOKUP(E1929,Store_SRP!B2:N110,13, FALSE)))</f>
      </c>
      <c r="AC1929" s="1">
        <f>IF(IFERROR(AB1929,TRUE)=TRUE, "-","OK")</f>
      </c>
      <c r="AD1929" s="11" t="s">
        <v>37</v>
      </c>
      <c r="AE1929" s="11" t="s">
        <v>37</v>
      </c>
      <c r="AF1929" s="1">
        <f>IF(IFERROR(VLOOKUP(E1929,Store_Showcase!B2:H144,{5}, FALSE), TRUE)=TRUE, IF(IFERROR(VLOOKUP(E1929,Store_SRP!B2:H110,{5}, FALSE), TRUE)=TRUE,VLOOKUP(E1929,Store_VAM!B2:H273,{5}, FALSE),VLOOKUP(E1929,Store_SRP!B2:H110,{5}, FALSE)), VLOOKUP(E1929,Store_Showcase!B2:H144,{5}, FALSE))</f>
      </c>
      <c r="AG1929" s="1">
        <f>IF(IFERROR(VLOOKUP(E1929,Store_Showcase!B2:H144,{6}, FALSE), TRUE)=TRUE, IF(IFERROR(VLOOKUP(E1929,Store_SRP!B2:H110,{6}, FALSE), TRUE)=TRUE,VLOOKUP(E1929,Store_VAM!B2:H273,{6}, FALSE),VLOOKUP(E1929,Store_SRP!B2:H110,{6}, FALSE)), VLOOKUP(E1929,Store_Showcase!B2:H144,{6}, FALSE))</f>
      </c>
      <c r="AH1929" s="1">
        <f>VLOOKUP(G1929,Sku_Consolidated!A2:R957,18,FALSE)</f>
      </c>
      <c r="AI1929" s="1">
        <f>VLOOKUP(G1929,Sku_Consolidated!A2:S957,19,FALSE)</f>
      </c>
      <c r="AJ1929" s="1">
        <f>VLOOKUP(G1929,Sku_Consolidated!A2:T957,20,FALSE)</f>
      </c>
    </row>
    <row r="1930" spans="1:36" x14ac:dyDescent="0.25">
      <c r="A1930" s="1">
        <v>2024</v>
      </c>
      <c r="B1930" s="1" t="s">
        <v>31</v>
      </c>
      <c r="C1930" s="1" t="s">
        <v>32</v>
      </c>
      <c r="D1930" s="1" t="s">
        <v>33</v>
      </c>
      <c r="E1930" s="9" t="s">
        <v>2347</v>
      </c>
      <c r="F1930" s="1">
        <f>IF(VLOOKUP(G1930,Sku_Consolidated!A2:S957,{19},FALSE)="SHOWCASE", VLOOKUP(E1930,Store_Showcase!B2:C144,{2}, FALSE), IF(VLOOKUP(G1930,Sku_Consolidated!A2:S957,{19},FALSE)="VAM",VLOOKUP(E1930,Store_VAM!B2:C273,{2}, FALSE),VLOOKUP(E1930,Store_SRP!B2:C110,{2}, FALSE)))</f>
      </c>
      <c r="G1930" s="1">
        <v>61758</v>
      </c>
      <c r="H1930" s="1" t="s">
        <v>90</v>
      </c>
      <c r="I1930" s="10" t="s">
        <v>5061</v>
      </c>
      <c r="J1930" s="1">
        <f>VLOOKUP(G1930,Sku_Consolidated!A2:C957, 3, FALSE)</f>
      </c>
      <c r="K1930" s="10">
        <f>IF(J1930="PACK", I1930, 0)</f>
      </c>
      <c r="L1930" s="10">
        <f>IF(J1930="KG", I1930, I1930 * VLOOKUP(G1930,Sku_Consolidated!A2:U957,21,FALSE))</f>
      </c>
      <c r="M1930" s="10" t="s">
        <v>37</v>
      </c>
      <c r="N1930" s="11" t="s">
        <v>5062</v>
      </c>
      <c r="O1930" s="10" t="s">
        <v>5063</v>
      </c>
      <c r="P1930" s="10">
        <f>N1930 - O1930</f>
      </c>
      <c r="Q1930" s="1">
        <f>VLOOKUP(G1930,Sku_Consolidated!A2:G957,7, FALSE)</f>
      </c>
      <c r="R1930" s="1">
        <f>IF(IFERROR(VLOOKUP(E1930,Store_Showcase!B2:H144,7, FALSE), TRUE)=TRUE, IF(IFERROR(VLOOKUP(E1930,Store_SRP!B2:H110,7, FALSE), TRUE)=TRUE,VLOOKUP(E1930,Store_VAM!B2:H273,7, FALSE),VLOOKUP(E1930,Store_SRP!B2:H110,7, FALSE)), VLOOKUP(E1930,Store_Showcase!B2:H144,7, FALSE))</f>
      </c>
      <c r="S1930" s="1">
        <f>IF(IFERROR(VLOOKUP(E1930,Store_Showcase!B2:I144,8, FALSE), TRUE)=TRUE, IF(IFERROR(VLOOKUP(E1930,Store_SRP!B2:I110,8, FALSE), TRUE)=TRUE,VLOOKUP(E1930,Store_VAM!B2:I273,8, FALSE),VLOOKUP(E1930,Store_SRP!B2:I110,8, FALSE)), VLOOKUP(E1930,Store_Showcase!B2:I144,8, FALSE))</f>
      </c>
      <c r="T1930" s="1">
        <f>VLOOKUP(G1930,Sku_Consolidated!A2:R957,18,FALSE)</f>
      </c>
      <c r="U1930" s="1" t="s">
        <v>5025</v>
      </c>
      <c r="V1930" s="1">
        <f>IF(VLOOKUP(G1930,Sku_Consolidated!A2:S957,19,FALSE)="SHOWCASE", VLOOKUP(E1930,Store_Showcase!B2:L144,11, FALSE), IF(VLOOKUP(G1930,Sku_Consolidated!A2:S957,19,FALSE)="VAM",VLOOKUP(E1930,Store_VAM!B2:L273,11, FALSE),VLOOKUP(E1930,Store_SRP!B2:L110,11, FALSE)))</f>
      </c>
      <c r="W1930" s="1">
        <f>VLOOKUP(G1930,Sku_Consolidated!A2:W957,11,FALSE)</f>
      </c>
      <c r="X1930" s="1">
        <f>VLOOKUP(G1930,Sku_Consolidated!A2:H957,8,FALSE)</f>
      </c>
      <c r="Y1930" s="1">
        <f>VLOOKUP(G1930,Sku_Consolidated!A2:I957,9,FALSE)</f>
      </c>
      <c r="Z1930" s="1" t="s">
        <v>41</v>
      </c>
      <c r="AA1930" s="1">
        <f>VLOOKUP(G1930,Sku_Consolidated!A2:E957,5,FALSE)</f>
      </c>
      <c r="AB1930" s="1">
        <f>IF(VLOOKUP(G1930,Sku_Consolidated!A2:S957,19,FALSE)="SHOWCASE", VLOOKUP(E1930,Store_Showcase!B2:N144,13, FALSE), IF(VLOOKUP(G1930,Sku_Consolidated!A2:S957,19,FALSE)="VAM",VLOOKUP(E1930,Store_VAM!B2:N273,13, FALSE),VLOOKUP(E1930,Store_SRP!B2:N110,13, FALSE)))</f>
      </c>
      <c r="AC1930" s="1">
        <f>IF(IFERROR(AB1930,TRUE)=TRUE, "-","OK")</f>
      </c>
      <c r="AD1930" s="11" t="s">
        <v>37</v>
      </c>
      <c r="AE1930" s="11" t="s">
        <v>37</v>
      </c>
      <c r="AF1930" s="1">
        <f>IF(IFERROR(VLOOKUP(E1930,Store_Showcase!B2:H144,{5}, FALSE), TRUE)=TRUE, IF(IFERROR(VLOOKUP(E1930,Store_SRP!B2:H110,{5}, FALSE), TRUE)=TRUE,VLOOKUP(E1930,Store_VAM!B2:H273,{5}, FALSE),VLOOKUP(E1930,Store_SRP!B2:H110,{5}, FALSE)), VLOOKUP(E1930,Store_Showcase!B2:H144,{5}, FALSE))</f>
      </c>
      <c r="AG1930" s="1">
        <f>IF(IFERROR(VLOOKUP(E1930,Store_Showcase!B2:H144,{6}, FALSE), TRUE)=TRUE, IF(IFERROR(VLOOKUP(E1930,Store_SRP!B2:H110,{6}, FALSE), TRUE)=TRUE,VLOOKUP(E1930,Store_VAM!B2:H273,{6}, FALSE),VLOOKUP(E1930,Store_SRP!B2:H110,{6}, FALSE)), VLOOKUP(E1930,Store_Showcase!B2:H144,{6}, FALSE))</f>
      </c>
      <c r="AH1930" s="1">
        <f>VLOOKUP(G1930,Sku_Consolidated!A2:R957,18,FALSE)</f>
      </c>
      <c r="AI1930" s="1">
        <f>VLOOKUP(G1930,Sku_Consolidated!A2:S957,19,FALSE)</f>
      </c>
      <c r="AJ1930" s="1">
        <f>VLOOKUP(G1930,Sku_Consolidated!A2:T957,20,FALSE)</f>
      </c>
    </row>
    <row r="1931" spans="1:36" x14ac:dyDescent="0.25">
      <c r="A1931" s="1">
        <v>2024</v>
      </c>
      <c r="B1931" s="1" t="s">
        <v>31</v>
      </c>
      <c r="C1931" s="1" t="s">
        <v>32</v>
      </c>
      <c r="D1931" s="1" t="s">
        <v>33</v>
      </c>
      <c r="E1931" s="9" t="s">
        <v>2347</v>
      </c>
      <c r="F1931" s="1">
        <f>IF(VLOOKUP(G1931,Sku_Consolidated!A2:S957,{19},FALSE)="SHOWCASE", VLOOKUP(E1931,Store_Showcase!B2:C144,{2}, FALSE), IF(VLOOKUP(G1931,Sku_Consolidated!A2:S957,{19},FALSE)="VAM",VLOOKUP(E1931,Store_VAM!B2:C273,{2}, FALSE),VLOOKUP(E1931,Store_SRP!B2:C110,{2}, FALSE)))</f>
      </c>
      <c r="G1931" s="1">
        <v>61760</v>
      </c>
      <c r="H1931" s="1" t="s">
        <v>98</v>
      </c>
      <c r="I1931" s="10" t="s">
        <v>2780</v>
      </c>
      <c r="J1931" s="1">
        <f>VLOOKUP(G1931,Sku_Consolidated!A2:C957, 3, FALSE)</f>
      </c>
      <c r="K1931" s="10">
        <f>IF(J1931="PACK", I1931, 0)</f>
      </c>
      <c r="L1931" s="10">
        <f>IF(J1931="KG", I1931, I1931 * VLOOKUP(G1931,Sku_Consolidated!A2:U957,21,FALSE))</f>
      </c>
      <c r="M1931" s="10" t="s">
        <v>37</v>
      </c>
      <c r="N1931" s="11" t="s">
        <v>5064</v>
      </c>
      <c r="O1931" s="10" t="s">
        <v>5065</v>
      </c>
      <c r="P1931" s="10">
        <f>N1931 - O1931</f>
      </c>
      <c r="Q1931" s="1">
        <f>VLOOKUP(G1931,Sku_Consolidated!A2:G957,7, FALSE)</f>
      </c>
      <c r="R1931" s="1">
        <f>IF(IFERROR(VLOOKUP(E1931,Store_Showcase!B2:H144,7, FALSE), TRUE)=TRUE, IF(IFERROR(VLOOKUP(E1931,Store_SRP!B2:H110,7, FALSE), TRUE)=TRUE,VLOOKUP(E1931,Store_VAM!B2:H273,7, FALSE),VLOOKUP(E1931,Store_SRP!B2:H110,7, FALSE)), VLOOKUP(E1931,Store_Showcase!B2:H144,7, FALSE))</f>
      </c>
      <c r="S1931" s="1">
        <f>IF(IFERROR(VLOOKUP(E1931,Store_Showcase!B2:I144,8, FALSE), TRUE)=TRUE, IF(IFERROR(VLOOKUP(E1931,Store_SRP!B2:I110,8, FALSE), TRUE)=TRUE,VLOOKUP(E1931,Store_VAM!B2:I273,8, FALSE),VLOOKUP(E1931,Store_SRP!B2:I110,8, FALSE)), VLOOKUP(E1931,Store_Showcase!B2:I144,8, FALSE))</f>
      </c>
      <c r="T1931" s="1">
        <f>VLOOKUP(G1931,Sku_Consolidated!A2:R957,18,FALSE)</f>
      </c>
      <c r="U1931" s="1" t="s">
        <v>5025</v>
      </c>
      <c r="V1931" s="1">
        <f>IF(VLOOKUP(G1931,Sku_Consolidated!A2:S957,19,FALSE)="SHOWCASE", VLOOKUP(E1931,Store_Showcase!B2:L144,11, FALSE), IF(VLOOKUP(G1931,Sku_Consolidated!A2:S957,19,FALSE)="VAM",VLOOKUP(E1931,Store_VAM!B2:L273,11, FALSE),VLOOKUP(E1931,Store_SRP!B2:L110,11, FALSE)))</f>
      </c>
      <c r="W1931" s="1">
        <f>VLOOKUP(G1931,Sku_Consolidated!A2:W957,11,FALSE)</f>
      </c>
      <c r="X1931" s="1">
        <f>VLOOKUP(G1931,Sku_Consolidated!A2:H957,8,FALSE)</f>
      </c>
      <c r="Y1931" s="1">
        <f>VLOOKUP(G1931,Sku_Consolidated!A2:I957,9,FALSE)</f>
      </c>
      <c r="Z1931" s="1" t="s">
        <v>41</v>
      </c>
      <c r="AA1931" s="1">
        <f>VLOOKUP(G1931,Sku_Consolidated!A2:E957,5,FALSE)</f>
      </c>
      <c r="AB1931" s="1">
        <f>IF(VLOOKUP(G1931,Sku_Consolidated!A2:S957,19,FALSE)="SHOWCASE", VLOOKUP(E1931,Store_Showcase!B2:N144,13, FALSE), IF(VLOOKUP(G1931,Sku_Consolidated!A2:S957,19,FALSE)="VAM",VLOOKUP(E1931,Store_VAM!B2:N273,13, FALSE),VLOOKUP(E1931,Store_SRP!B2:N110,13, FALSE)))</f>
      </c>
      <c r="AC1931" s="1">
        <f>IF(IFERROR(AB1931,TRUE)=TRUE, "-","OK")</f>
      </c>
      <c r="AD1931" s="11" t="s">
        <v>37</v>
      </c>
      <c r="AE1931" s="11" t="s">
        <v>37</v>
      </c>
      <c r="AF1931" s="1">
        <f>IF(IFERROR(VLOOKUP(E1931,Store_Showcase!B2:H144,{5}, FALSE), TRUE)=TRUE, IF(IFERROR(VLOOKUP(E1931,Store_SRP!B2:H110,{5}, FALSE), TRUE)=TRUE,VLOOKUP(E1931,Store_VAM!B2:H273,{5}, FALSE),VLOOKUP(E1931,Store_SRP!B2:H110,{5}, FALSE)), VLOOKUP(E1931,Store_Showcase!B2:H144,{5}, FALSE))</f>
      </c>
      <c r="AG1931" s="1">
        <f>IF(IFERROR(VLOOKUP(E1931,Store_Showcase!B2:H144,{6}, FALSE), TRUE)=TRUE, IF(IFERROR(VLOOKUP(E1931,Store_SRP!B2:H110,{6}, FALSE), TRUE)=TRUE,VLOOKUP(E1931,Store_VAM!B2:H273,{6}, FALSE),VLOOKUP(E1931,Store_SRP!B2:H110,{6}, FALSE)), VLOOKUP(E1931,Store_Showcase!B2:H144,{6}, FALSE))</f>
      </c>
      <c r="AH1931" s="1">
        <f>VLOOKUP(G1931,Sku_Consolidated!A2:R957,18,FALSE)</f>
      </c>
      <c r="AI1931" s="1">
        <f>VLOOKUP(G1931,Sku_Consolidated!A2:S957,19,FALSE)</f>
      </c>
      <c r="AJ1931" s="1">
        <f>VLOOKUP(G1931,Sku_Consolidated!A2:T957,20,FALSE)</f>
      </c>
    </row>
    <row r="1932" spans="1:36" x14ac:dyDescent="0.25">
      <c r="A1932" s="1">
        <v>2024</v>
      </c>
      <c r="B1932" s="1" t="s">
        <v>31</v>
      </c>
      <c r="C1932" s="1" t="s">
        <v>32</v>
      </c>
      <c r="D1932" s="1" t="s">
        <v>33</v>
      </c>
      <c r="E1932" s="9" t="s">
        <v>2347</v>
      </c>
      <c r="F1932" s="1">
        <f>IF(VLOOKUP(G1932,Sku_Consolidated!A2:S957,{19},FALSE)="SHOWCASE", VLOOKUP(E1932,Store_Showcase!B2:C144,{2}, FALSE), IF(VLOOKUP(G1932,Sku_Consolidated!A2:S957,{19},FALSE)="VAM",VLOOKUP(E1932,Store_VAM!B2:C273,{2}, FALSE),VLOOKUP(E1932,Store_SRP!B2:C110,{2}, FALSE)))</f>
      </c>
      <c r="G1932" s="1">
        <v>61762</v>
      </c>
      <c r="H1932" s="1" t="s">
        <v>252</v>
      </c>
      <c r="I1932" s="10" t="s">
        <v>5066</v>
      </c>
      <c r="J1932" s="1">
        <f>VLOOKUP(G1932,Sku_Consolidated!A2:C957, 3, FALSE)</f>
      </c>
      <c r="K1932" s="10">
        <f>IF(J1932="PACK", I1932, 0)</f>
      </c>
      <c r="L1932" s="10">
        <f>IF(J1932="KG", I1932, I1932 * VLOOKUP(G1932,Sku_Consolidated!A2:U957,21,FALSE))</f>
      </c>
      <c r="M1932" s="10" t="s">
        <v>37</v>
      </c>
      <c r="N1932" s="11" t="s">
        <v>5067</v>
      </c>
      <c r="O1932" s="10" t="s">
        <v>5068</v>
      </c>
      <c r="P1932" s="10">
        <f>N1932 - O1932</f>
      </c>
      <c r="Q1932" s="1">
        <f>VLOOKUP(G1932,Sku_Consolidated!A2:G957,7, FALSE)</f>
      </c>
      <c r="R1932" s="1">
        <f>IF(IFERROR(VLOOKUP(E1932,Store_Showcase!B2:H144,7, FALSE), TRUE)=TRUE, IF(IFERROR(VLOOKUP(E1932,Store_SRP!B2:H110,7, FALSE), TRUE)=TRUE,VLOOKUP(E1932,Store_VAM!B2:H273,7, FALSE),VLOOKUP(E1932,Store_SRP!B2:H110,7, FALSE)), VLOOKUP(E1932,Store_Showcase!B2:H144,7, FALSE))</f>
      </c>
      <c r="S1932" s="1">
        <f>IF(IFERROR(VLOOKUP(E1932,Store_Showcase!B2:I144,8, FALSE), TRUE)=TRUE, IF(IFERROR(VLOOKUP(E1932,Store_SRP!B2:I110,8, FALSE), TRUE)=TRUE,VLOOKUP(E1932,Store_VAM!B2:I273,8, FALSE),VLOOKUP(E1932,Store_SRP!B2:I110,8, FALSE)), VLOOKUP(E1932,Store_Showcase!B2:I144,8, FALSE))</f>
      </c>
      <c r="T1932" s="1">
        <f>VLOOKUP(G1932,Sku_Consolidated!A2:R957,18,FALSE)</f>
      </c>
      <c r="U1932" s="1" t="s">
        <v>5025</v>
      </c>
      <c r="V1932" s="1">
        <f>IF(VLOOKUP(G1932,Sku_Consolidated!A2:S957,19,FALSE)="SHOWCASE", VLOOKUP(E1932,Store_Showcase!B2:L144,11, FALSE), IF(VLOOKUP(G1932,Sku_Consolidated!A2:S957,19,FALSE)="VAM",VLOOKUP(E1932,Store_VAM!B2:L273,11, FALSE),VLOOKUP(E1932,Store_SRP!B2:L110,11, FALSE)))</f>
      </c>
      <c r="W1932" s="1">
        <f>VLOOKUP(G1932,Sku_Consolidated!A2:W957,11,FALSE)</f>
      </c>
      <c r="X1932" s="1">
        <f>VLOOKUP(G1932,Sku_Consolidated!A2:H957,8,FALSE)</f>
      </c>
      <c r="Y1932" s="1">
        <f>VLOOKUP(G1932,Sku_Consolidated!A2:I957,9,FALSE)</f>
      </c>
      <c r="Z1932" s="1" t="s">
        <v>41</v>
      </c>
      <c r="AA1932" s="1">
        <f>VLOOKUP(G1932,Sku_Consolidated!A2:E957,5,FALSE)</f>
      </c>
      <c r="AB1932" s="1">
        <f>IF(VLOOKUP(G1932,Sku_Consolidated!A2:S957,19,FALSE)="SHOWCASE", VLOOKUP(E1932,Store_Showcase!B2:N144,13, FALSE), IF(VLOOKUP(G1932,Sku_Consolidated!A2:S957,19,FALSE)="VAM",VLOOKUP(E1932,Store_VAM!B2:N273,13, FALSE),VLOOKUP(E1932,Store_SRP!B2:N110,13, FALSE)))</f>
      </c>
      <c r="AC1932" s="1">
        <f>IF(IFERROR(AB1932,TRUE)=TRUE, "-","OK")</f>
      </c>
      <c r="AD1932" s="11" t="s">
        <v>37</v>
      </c>
      <c r="AE1932" s="11" t="s">
        <v>37</v>
      </c>
      <c r="AF1932" s="1">
        <f>IF(IFERROR(VLOOKUP(E1932,Store_Showcase!B2:H144,{5}, FALSE), TRUE)=TRUE, IF(IFERROR(VLOOKUP(E1932,Store_SRP!B2:H110,{5}, FALSE), TRUE)=TRUE,VLOOKUP(E1932,Store_VAM!B2:H273,{5}, FALSE),VLOOKUP(E1932,Store_SRP!B2:H110,{5}, FALSE)), VLOOKUP(E1932,Store_Showcase!B2:H144,{5}, FALSE))</f>
      </c>
      <c r="AG1932" s="1">
        <f>IF(IFERROR(VLOOKUP(E1932,Store_Showcase!B2:H144,{6}, FALSE), TRUE)=TRUE, IF(IFERROR(VLOOKUP(E1932,Store_SRP!B2:H110,{6}, FALSE), TRUE)=TRUE,VLOOKUP(E1932,Store_VAM!B2:H273,{6}, FALSE),VLOOKUP(E1932,Store_SRP!B2:H110,{6}, FALSE)), VLOOKUP(E1932,Store_Showcase!B2:H144,{6}, FALSE))</f>
      </c>
      <c r="AH1932" s="1">
        <f>VLOOKUP(G1932,Sku_Consolidated!A2:R957,18,FALSE)</f>
      </c>
      <c r="AI1932" s="1">
        <f>VLOOKUP(G1932,Sku_Consolidated!A2:S957,19,FALSE)</f>
      </c>
      <c r="AJ1932" s="1">
        <f>VLOOKUP(G1932,Sku_Consolidated!A2:T957,20,FALSE)</f>
      </c>
    </row>
    <row r="1933" spans="1:36" x14ac:dyDescent="0.25">
      <c r="A1933" s="1">
        <v>2024</v>
      </c>
      <c r="B1933" s="1" t="s">
        <v>31</v>
      </c>
      <c r="C1933" s="1" t="s">
        <v>32</v>
      </c>
      <c r="D1933" s="1" t="s">
        <v>33</v>
      </c>
      <c r="E1933" s="9" t="s">
        <v>2347</v>
      </c>
      <c r="F1933" s="1">
        <f>IF(VLOOKUP(G1933,Sku_Consolidated!A2:S957,{19},FALSE)="SHOWCASE", VLOOKUP(E1933,Store_Showcase!B2:C144,{2}, FALSE), IF(VLOOKUP(G1933,Sku_Consolidated!A2:S957,{19},FALSE)="VAM",VLOOKUP(E1933,Store_VAM!B2:C273,{2}, FALSE),VLOOKUP(E1933,Store_SRP!B2:C110,{2}, FALSE)))</f>
      </c>
      <c r="G1933" s="1">
        <v>61781</v>
      </c>
      <c r="H1933" s="1" t="s">
        <v>102</v>
      </c>
      <c r="I1933" s="10" t="s">
        <v>3962</v>
      </c>
      <c r="J1933" s="1">
        <f>VLOOKUP(G1933,Sku_Consolidated!A2:C957, 3, FALSE)</f>
      </c>
      <c r="K1933" s="10">
        <f>IF(J1933="PACK", I1933, 0)</f>
      </c>
      <c r="L1933" s="10">
        <f>IF(J1933="KG", I1933, I1933 * VLOOKUP(G1933,Sku_Consolidated!A2:U957,21,FALSE))</f>
      </c>
      <c r="M1933" s="10" t="s">
        <v>37</v>
      </c>
      <c r="N1933" s="11" t="s">
        <v>5069</v>
      </c>
      <c r="O1933" s="10" t="s">
        <v>5070</v>
      </c>
      <c r="P1933" s="10">
        <f>N1933 - O1933</f>
      </c>
      <c r="Q1933" s="1">
        <f>VLOOKUP(G1933,Sku_Consolidated!A2:G957,7, FALSE)</f>
      </c>
      <c r="R1933" s="1">
        <f>IF(IFERROR(VLOOKUP(E1933,Store_Showcase!B2:H144,7, FALSE), TRUE)=TRUE, IF(IFERROR(VLOOKUP(E1933,Store_SRP!B2:H110,7, FALSE), TRUE)=TRUE,VLOOKUP(E1933,Store_VAM!B2:H273,7, FALSE),VLOOKUP(E1933,Store_SRP!B2:H110,7, FALSE)), VLOOKUP(E1933,Store_Showcase!B2:H144,7, FALSE))</f>
      </c>
      <c r="S1933" s="1">
        <f>IF(IFERROR(VLOOKUP(E1933,Store_Showcase!B2:I144,8, FALSE), TRUE)=TRUE, IF(IFERROR(VLOOKUP(E1933,Store_SRP!B2:I110,8, FALSE), TRUE)=TRUE,VLOOKUP(E1933,Store_VAM!B2:I273,8, FALSE),VLOOKUP(E1933,Store_SRP!B2:I110,8, FALSE)), VLOOKUP(E1933,Store_Showcase!B2:I144,8, FALSE))</f>
      </c>
      <c r="T1933" s="1">
        <f>VLOOKUP(G1933,Sku_Consolidated!A2:R957,18,FALSE)</f>
      </c>
      <c r="U1933" s="1" t="s">
        <v>5025</v>
      </c>
      <c r="V1933" s="1">
        <f>IF(VLOOKUP(G1933,Sku_Consolidated!A2:S957,19,FALSE)="SHOWCASE", VLOOKUP(E1933,Store_Showcase!B2:L144,11, FALSE), IF(VLOOKUP(G1933,Sku_Consolidated!A2:S957,19,FALSE)="VAM",VLOOKUP(E1933,Store_VAM!B2:L273,11, FALSE),VLOOKUP(E1933,Store_SRP!B2:L110,11, FALSE)))</f>
      </c>
      <c r="W1933" s="1">
        <f>VLOOKUP(G1933,Sku_Consolidated!A2:W957,11,FALSE)</f>
      </c>
      <c r="X1933" s="1">
        <f>VLOOKUP(G1933,Sku_Consolidated!A2:H957,8,FALSE)</f>
      </c>
      <c r="Y1933" s="1">
        <f>VLOOKUP(G1933,Sku_Consolidated!A2:I957,9,FALSE)</f>
      </c>
      <c r="Z1933" s="1" t="s">
        <v>41</v>
      </c>
      <c r="AA1933" s="1">
        <f>VLOOKUP(G1933,Sku_Consolidated!A2:E957,5,FALSE)</f>
      </c>
      <c r="AB1933" s="1">
        <f>IF(VLOOKUP(G1933,Sku_Consolidated!A2:S957,19,FALSE)="SHOWCASE", VLOOKUP(E1933,Store_Showcase!B2:N144,13, FALSE), IF(VLOOKUP(G1933,Sku_Consolidated!A2:S957,19,FALSE)="VAM",VLOOKUP(E1933,Store_VAM!B2:N273,13, FALSE),VLOOKUP(E1933,Store_SRP!B2:N110,13, FALSE)))</f>
      </c>
      <c r="AC1933" s="1">
        <f>IF(IFERROR(AB1933,TRUE)=TRUE, "-","OK")</f>
      </c>
      <c r="AD1933" s="11" t="s">
        <v>37</v>
      </c>
      <c r="AE1933" s="11" t="s">
        <v>37</v>
      </c>
      <c r="AF1933" s="1">
        <f>IF(IFERROR(VLOOKUP(E1933,Store_Showcase!B2:H144,{5}, FALSE), TRUE)=TRUE, IF(IFERROR(VLOOKUP(E1933,Store_SRP!B2:H110,{5}, FALSE), TRUE)=TRUE,VLOOKUP(E1933,Store_VAM!B2:H273,{5}, FALSE),VLOOKUP(E1933,Store_SRP!B2:H110,{5}, FALSE)), VLOOKUP(E1933,Store_Showcase!B2:H144,{5}, FALSE))</f>
      </c>
      <c r="AG1933" s="1">
        <f>IF(IFERROR(VLOOKUP(E1933,Store_Showcase!B2:H144,{6}, FALSE), TRUE)=TRUE, IF(IFERROR(VLOOKUP(E1933,Store_SRP!B2:H110,{6}, FALSE), TRUE)=TRUE,VLOOKUP(E1933,Store_VAM!B2:H273,{6}, FALSE),VLOOKUP(E1933,Store_SRP!B2:H110,{6}, FALSE)), VLOOKUP(E1933,Store_Showcase!B2:H144,{6}, FALSE))</f>
      </c>
      <c r="AH1933" s="1">
        <f>VLOOKUP(G1933,Sku_Consolidated!A2:R957,18,FALSE)</f>
      </c>
      <c r="AI1933" s="1">
        <f>VLOOKUP(G1933,Sku_Consolidated!A2:S957,19,FALSE)</f>
      </c>
      <c r="AJ1933" s="1">
        <f>VLOOKUP(G1933,Sku_Consolidated!A2:T957,20,FALSE)</f>
      </c>
    </row>
    <row r="1934" spans="1:36" x14ac:dyDescent="0.25">
      <c r="A1934" s="1">
        <v>2024</v>
      </c>
      <c r="B1934" s="1" t="s">
        <v>31</v>
      </c>
      <c r="C1934" s="1" t="s">
        <v>32</v>
      </c>
      <c r="D1934" s="1" t="s">
        <v>33</v>
      </c>
      <c r="E1934" s="9" t="s">
        <v>2347</v>
      </c>
      <c r="F1934" s="1">
        <f>IF(VLOOKUP(G1934,Sku_Consolidated!A2:S957,{19},FALSE)="SHOWCASE", VLOOKUP(E1934,Store_Showcase!B2:C144,{2}, FALSE), IF(VLOOKUP(G1934,Sku_Consolidated!A2:S957,{19},FALSE)="VAM",VLOOKUP(E1934,Store_VAM!B2:C273,{2}, FALSE),VLOOKUP(E1934,Store_SRP!B2:C110,{2}, FALSE)))</f>
      </c>
      <c r="G1934" s="1">
        <v>61786</v>
      </c>
      <c r="H1934" s="1" t="s">
        <v>106</v>
      </c>
      <c r="I1934" s="10" t="s">
        <v>619</v>
      </c>
      <c r="J1934" s="1">
        <f>VLOOKUP(G1934,Sku_Consolidated!A2:C957, 3, FALSE)</f>
      </c>
      <c r="K1934" s="10">
        <f>IF(J1934="PACK", I1934, 0)</f>
      </c>
      <c r="L1934" s="10">
        <f>IF(J1934="KG", I1934, I1934 * VLOOKUP(G1934,Sku_Consolidated!A2:U957,21,FALSE))</f>
      </c>
      <c r="M1934" s="10" t="s">
        <v>37</v>
      </c>
      <c r="N1934" s="11" t="s">
        <v>5071</v>
      </c>
      <c r="O1934" s="10" t="s">
        <v>5072</v>
      </c>
      <c r="P1934" s="10">
        <f>N1934 - O1934</f>
      </c>
      <c r="Q1934" s="1">
        <f>VLOOKUP(G1934,Sku_Consolidated!A2:G957,7, FALSE)</f>
      </c>
      <c r="R1934" s="1">
        <f>IF(IFERROR(VLOOKUP(E1934,Store_Showcase!B2:H144,7, FALSE), TRUE)=TRUE, IF(IFERROR(VLOOKUP(E1934,Store_SRP!B2:H110,7, FALSE), TRUE)=TRUE,VLOOKUP(E1934,Store_VAM!B2:H273,7, FALSE),VLOOKUP(E1934,Store_SRP!B2:H110,7, FALSE)), VLOOKUP(E1934,Store_Showcase!B2:H144,7, FALSE))</f>
      </c>
      <c r="S1934" s="1">
        <f>IF(IFERROR(VLOOKUP(E1934,Store_Showcase!B2:I144,8, FALSE), TRUE)=TRUE, IF(IFERROR(VLOOKUP(E1934,Store_SRP!B2:I110,8, FALSE), TRUE)=TRUE,VLOOKUP(E1934,Store_VAM!B2:I273,8, FALSE),VLOOKUP(E1934,Store_SRP!B2:I110,8, FALSE)), VLOOKUP(E1934,Store_Showcase!B2:I144,8, FALSE))</f>
      </c>
      <c r="T1934" s="1">
        <f>VLOOKUP(G1934,Sku_Consolidated!A2:R957,18,FALSE)</f>
      </c>
      <c r="U1934" s="1" t="s">
        <v>5025</v>
      </c>
      <c r="V1934" s="1">
        <f>IF(VLOOKUP(G1934,Sku_Consolidated!A2:S957,19,FALSE)="SHOWCASE", VLOOKUP(E1934,Store_Showcase!B2:L144,11, FALSE), IF(VLOOKUP(G1934,Sku_Consolidated!A2:S957,19,FALSE)="VAM",VLOOKUP(E1934,Store_VAM!B2:L273,11, FALSE),VLOOKUP(E1934,Store_SRP!B2:L110,11, FALSE)))</f>
      </c>
      <c r="W1934" s="1">
        <f>VLOOKUP(G1934,Sku_Consolidated!A2:W957,11,FALSE)</f>
      </c>
      <c r="X1934" s="1">
        <f>VLOOKUP(G1934,Sku_Consolidated!A2:H957,8,FALSE)</f>
      </c>
      <c r="Y1934" s="1">
        <f>VLOOKUP(G1934,Sku_Consolidated!A2:I957,9,FALSE)</f>
      </c>
      <c r="Z1934" s="1" t="s">
        <v>41</v>
      </c>
      <c r="AA1934" s="1">
        <f>VLOOKUP(G1934,Sku_Consolidated!A2:E957,5,FALSE)</f>
      </c>
      <c r="AB1934" s="1">
        <f>IF(VLOOKUP(G1934,Sku_Consolidated!A2:S957,19,FALSE)="SHOWCASE", VLOOKUP(E1934,Store_Showcase!B2:N144,13, FALSE), IF(VLOOKUP(G1934,Sku_Consolidated!A2:S957,19,FALSE)="VAM",VLOOKUP(E1934,Store_VAM!B2:N273,13, FALSE),VLOOKUP(E1934,Store_SRP!B2:N110,13, FALSE)))</f>
      </c>
      <c r="AC1934" s="1">
        <f>IF(IFERROR(AB1934,TRUE)=TRUE, "-","OK")</f>
      </c>
      <c r="AD1934" s="11" t="s">
        <v>37</v>
      </c>
      <c r="AE1934" s="11" t="s">
        <v>37</v>
      </c>
      <c r="AF1934" s="1">
        <f>IF(IFERROR(VLOOKUP(E1934,Store_Showcase!B2:H144,{5}, FALSE), TRUE)=TRUE, IF(IFERROR(VLOOKUP(E1934,Store_SRP!B2:H110,{5}, FALSE), TRUE)=TRUE,VLOOKUP(E1934,Store_VAM!B2:H273,{5}, FALSE),VLOOKUP(E1934,Store_SRP!B2:H110,{5}, FALSE)), VLOOKUP(E1934,Store_Showcase!B2:H144,{5}, FALSE))</f>
      </c>
      <c r="AG1934" s="1">
        <f>IF(IFERROR(VLOOKUP(E1934,Store_Showcase!B2:H144,{6}, FALSE), TRUE)=TRUE, IF(IFERROR(VLOOKUP(E1934,Store_SRP!B2:H110,{6}, FALSE), TRUE)=TRUE,VLOOKUP(E1934,Store_VAM!B2:H273,{6}, FALSE),VLOOKUP(E1934,Store_SRP!B2:H110,{6}, FALSE)), VLOOKUP(E1934,Store_Showcase!B2:H144,{6}, FALSE))</f>
      </c>
      <c r="AH1934" s="1">
        <f>VLOOKUP(G1934,Sku_Consolidated!A2:R957,18,FALSE)</f>
      </c>
      <c r="AI1934" s="1">
        <f>VLOOKUP(G1934,Sku_Consolidated!A2:S957,19,FALSE)</f>
      </c>
      <c r="AJ1934" s="1">
        <f>VLOOKUP(G1934,Sku_Consolidated!A2:T957,20,FALSE)</f>
      </c>
    </row>
    <row r="1935" spans="1:36" x14ac:dyDescent="0.25">
      <c r="A1935" s="1">
        <v>2024</v>
      </c>
      <c r="B1935" s="1" t="s">
        <v>31</v>
      </c>
      <c r="C1935" s="1" t="s">
        <v>32</v>
      </c>
      <c r="D1935" s="1" t="s">
        <v>33</v>
      </c>
      <c r="E1935" s="9" t="s">
        <v>2347</v>
      </c>
      <c r="F1935" s="1">
        <f>IF(VLOOKUP(G1935,Sku_Consolidated!A2:S957,{19},FALSE)="SHOWCASE", VLOOKUP(E1935,Store_Showcase!B2:C144,{2}, FALSE), IF(VLOOKUP(G1935,Sku_Consolidated!A2:S957,{19},FALSE)="VAM",VLOOKUP(E1935,Store_VAM!B2:C273,{2}, FALSE),VLOOKUP(E1935,Store_SRP!B2:C110,{2}, FALSE)))</f>
      </c>
      <c r="G1935" s="1">
        <v>61833</v>
      </c>
      <c r="H1935" s="1" t="s">
        <v>118</v>
      </c>
      <c r="I1935" s="10" t="s">
        <v>95</v>
      </c>
      <c r="J1935" s="1">
        <f>VLOOKUP(G1935,Sku_Consolidated!A2:C957, 3, FALSE)</f>
      </c>
      <c r="K1935" s="10">
        <f>IF(J1935="PACK", I1935, 0)</f>
      </c>
      <c r="L1935" s="10">
        <f>IF(J1935="KG", I1935, I1935 * VLOOKUP(G1935,Sku_Consolidated!A2:U957,21,FALSE))</f>
      </c>
      <c r="M1935" s="10" t="s">
        <v>37</v>
      </c>
      <c r="N1935" s="11" t="s">
        <v>5073</v>
      </c>
      <c r="O1935" s="10" t="s">
        <v>5074</v>
      </c>
      <c r="P1935" s="10">
        <f>N1935 - O1935</f>
      </c>
      <c r="Q1935" s="1">
        <f>VLOOKUP(G1935,Sku_Consolidated!A2:G957,7, FALSE)</f>
      </c>
      <c r="R1935" s="1">
        <f>IF(IFERROR(VLOOKUP(E1935,Store_Showcase!B2:H144,7, FALSE), TRUE)=TRUE, IF(IFERROR(VLOOKUP(E1935,Store_SRP!B2:H110,7, FALSE), TRUE)=TRUE,VLOOKUP(E1935,Store_VAM!B2:H273,7, FALSE),VLOOKUP(E1935,Store_SRP!B2:H110,7, FALSE)), VLOOKUP(E1935,Store_Showcase!B2:H144,7, FALSE))</f>
      </c>
      <c r="S1935" s="1">
        <f>IF(IFERROR(VLOOKUP(E1935,Store_Showcase!B2:I144,8, FALSE), TRUE)=TRUE, IF(IFERROR(VLOOKUP(E1935,Store_SRP!B2:I110,8, FALSE), TRUE)=TRUE,VLOOKUP(E1935,Store_VAM!B2:I273,8, FALSE),VLOOKUP(E1935,Store_SRP!B2:I110,8, FALSE)), VLOOKUP(E1935,Store_Showcase!B2:I144,8, FALSE))</f>
      </c>
      <c r="T1935" s="1">
        <f>VLOOKUP(G1935,Sku_Consolidated!A2:R957,18,FALSE)</f>
      </c>
      <c r="U1935" s="1" t="s">
        <v>5025</v>
      </c>
      <c r="V1935" s="1">
        <f>IF(VLOOKUP(G1935,Sku_Consolidated!A2:S957,19,FALSE)="SHOWCASE", VLOOKUP(E1935,Store_Showcase!B2:L144,11, FALSE), IF(VLOOKUP(G1935,Sku_Consolidated!A2:S957,19,FALSE)="VAM",VLOOKUP(E1935,Store_VAM!B2:L273,11, FALSE),VLOOKUP(E1935,Store_SRP!B2:L110,11, FALSE)))</f>
      </c>
      <c r="W1935" s="1">
        <f>VLOOKUP(G1935,Sku_Consolidated!A2:W957,11,FALSE)</f>
      </c>
      <c r="X1935" s="1">
        <f>VLOOKUP(G1935,Sku_Consolidated!A2:H957,8,FALSE)</f>
      </c>
      <c r="Y1935" s="1">
        <f>VLOOKUP(G1935,Sku_Consolidated!A2:I957,9,FALSE)</f>
      </c>
      <c r="Z1935" s="1" t="s">
        <v>41</v>
      </c>
      <c r="AA1935" s="1">
        <f>VLOOKUP(G1935,Sku_Consolidated!A2:E957,5,FALSE)</f>
      </c>
      <c r="AB1935" s="1">
        <f>IF(VLOOKUP(G1935,Sku_Consolidated!A2:S957,19,FALSE)="SHOWCASE", VLOOKUP(E1935,Store_Showcase!B2:N144,13, FALSE), IF(VLOOKUP(G1935,Sku_Consolidated!A2:S957,19,FALSE)="VAM",VLOOKUP(E1935,Store_VAM!B2:N273,13, FALSE),VLOOKUP(E1935,Store_SRP!B2:N110,13, FALSE)))</f>
      </c>
      <c r="AC1935" s="1">
        <f>IF(IFERROR(AB1935,TRUE)=TRUE, "-","OK")</f>
      </c>
      <c r="AD1935" s="11" t="s">
        <v>37</v>
      </c>
      <c r="AE1935" s="11" t="s">
        <v>37</v>
      </c>
      <c r="AF1935" s="1">
        <f>IF(IFERROR(VLOOKUP(E1935,Store_Showcase!B2:H144,{5}, FALSE), TRUE)=TRUE, IF(IFERROR(VLOOKUP(E1935,Store_SRP!B2:H110,{5}, FALSE), TRUE)=TRUE,VLOOKUP(E1935,Store_VAM!B2:H273,{5}, FALSE),VLOOKUP(E1935,Store_SRP!B2:H110,{5}, FALSE)), VLOOKUP(E1935,Store_Showcase!B2:H144,{5}, FALSE))</f>
      </c>
      <c r="AG1935" s="1">
        <f>IF(IFERROR(VLOOKUP(E1935,Store_Showcase!B2:H144,{6}, FALSE), TRUE)=TRUE, IF(IFERROR(VLOOKUP(E1935,Store_SRP!B2:H110,{6}, FALSE), TRUE)=TRUE,VLOOKUP(E1935,Store_VAM!B2:H273,{6}, FALSE),VLOOKUP(E1935,Store_SRP!B2:H110,{6}, FALSE)), VLOOKUP(E1935,Store_Showcase!B2:H144,{6}, FALSE))</f>
      </c>
      <c r="AH1935" s="1">
        <f>VLOOKUP(G1935,Sku_Consolidated!A2:R957,18,FALSE)</f>
      </c>
      <c r="AI1935" s="1">
        <f>VLOOKUP(G1935,Sku_Consolidated!A2:S957,19,FALSE)</f>
      </c>
      <c r="AJ1935" s="1">
        <f>VLOOKUP(G1935,Sku_Consolidated!A2:T957,20,FALSE)</f>
      </c>
    </row>
    <row r="1936" spans="1:36" x14ac:dyDescent="0.25">
      <c r="A1936" s="1">
        <v>2024</v>
      </c>
      <c r="B1936" s="1" t="s">
        <v>31</v>
      </c>
      <c r="C1936" s="1" t="s">
        <v>32</v>
      </c>
      <c r="D1936" s="1" t="s">
        <v>33</v>
      </c>
      <c r="E1936" s="9" t="s">
        <v>2347</v>
      </c>
      <c r="F1936" s="1">
        <f>IF(VLOOKUP(G1936,Sku_Consolidated!A2:S957,{19},FALSE)="SHOWCASE", VLOOKUP(E1936,Store_Showcase!B2:C144,{2}, FALSE), IF(VLOOKUP(G1936,Sku_Consolidated!A2:S957,{19},FALSE)="VAM",VLOOKUP(E1936,Store_VAM!B2:C273,{2}, FALSE),VLOOKUP(E1936,Store_SRP!B2:C110,{2}, FALSE)))</f>
      </c>
      <c r="G1936" s="1">
        <v>61834</v>
      </c>
      <c r="H1936" s="1" t="s">
        <v>379</v>
      </c>
      <c r="I1936" s="10" t="s">
        <v>2846</v>
      </c>
      <c r="J1936" s="1">
        <f>VLOOKUP(G1936,Sku_Consolidated!A2:C957, 3, FALSE)</f>
      </c>
      <c r="K1936" s="10">
        <f>IF(J1936="PACK", I1936, 0)</f>
      </c>
      <c r="L1936" s="10">
        <f>IF(J1936="KG", I1936, I1936 * VLOOKUP(G1936,Sku_Consolidated!A2:U957,21,FALSE))</f>
      </c>
      <c r="M1936" s="10" t="s">
        <v>37</v>
      </c>
      <c r="N1936" s="11" t="s">
        <v>5075</v>
      </c>
      <c r="O1936" s="10" t="s">
        <v>5076</v>
      </c>
      <c r="P1936" s="10">
        <f>N1936 - O1936</f>
      </c>
      <c r="Q1936" s="1">
        <f>VLOOKUP(G1936,Sku_Consolidated!A2:G957,7, FALSE)</f>
      </c>
      <c r="R1936" s="1">
        <f>IF(IFERROR(VLOOKUP(E1936,Store_Showcase!B2:H144,7, FALSE), TRUE)=TRUE, IF(IFERROR(VLOOKUP(E1936,Store_SRP!B2:H110,7, FALSE), TRUE)=TRUE,VLOOKUP(E1936,Store_VAM!B2:H273,7, FALSE),VLOOKUP(E1936,Store_SRP!B2:H110,7, FALSE)), VLOOKUP(E1936,Store_Showcase!B2:H144,7, FALSE))</f>
      </c>
      <c r="S1936" s="1">
        <f>IF(IFERROR(VLOOKUP(E1936,Store_Showcase!B2:I144,8, FALSE), TRUE)=TRUE, IF(IFERROR(VLOOKUP(E1936,Store_SRP!B2:I110,8, FALSE), TRUE)=TRUE,VLOOKUP(E1936,Store_VAM!B2:I273,8, FALSE),VLOOKUP(E1936,Store_SRP!B2:I110,8, FALSE)), VLOOKUP(E1936,Store_Showcase!B2:I144,8, FALSE))</f>
      </c>
      <c r="T1936" s="1">
        <f>VLOOKUP(G1936,Sku_Consolidated!A2:R957,18,FALSE)</f>
      </c>
      <c r="U1936" s="1" t="s">
        <v>5025</v>
      </c>
      <c r="V1936" s="1">
        <f>IF(VLOOKUP(G1936,Sku_Consolidated!A2:S957,19,FALSE)="SHOWCASE", VLOOKUP(E1936,Store_Showcase!B2:L144,11, FALSE), IF(VLOOKUP(G1936,Sku_Consolidated!A2:S957,19,FALSE)="VAM",VLOOKUP(E1936,Store_VAM!B2:L273,11, FALSE),VLOOKUP(E1936,Store_SRP!B2:L110,11, FALSE)))</f>
      </c>
      <c r="W1936" s="1">
        <f>VLOOKUP(G1936,Sku_Consolidated!A2:W957,11,FALSE)</f>
      </c>
      <c r="X1936" s="1">
        <f>VLOOKUP(G1936,Sku_Consolidated!A2:H957,8,FALSE)</f>
      </c>
      <c r="Y1936" s="1">
        <f>VLOOKUP(G1936,Sku_Consolidated!A2:I957,9,FALSE)</f>
      </c>
      <c r="Z1936" s="1" t="s">
        <v>41</v>
      </c>
      <c r="AA1936" s="1">
        <f>VLOOKUP(G1936,Sku_Consolidated!A2:E957,5,FALSE)</f>
      </c>
      <c r="AB1936" s="1">
        <f>IF(VLOOKUP(G1936,Sku_Consolidated!A2:S957,19,FALSE)="SHOWCASE", VLOOKUP(E1936,Store_Showcase!B2:N144,13, FALSE), IF(VLOOKUP(G1936,Sku_Consolidated!A2:S957,19,FALSE)="VAM",VLOOKUP(E1936,Store_VAM!B2:N273,13, FALSE),VLOOKUP(E1936,Store_SRP!B2:N110,13, FALSE)))</f>
      </c>
      <c r="AC1936" s="1">
        <f>IF(IFERROR(AB1936,TRUE)=TRUE, "-","OK")</f>
      </c>
      <c r="AD1936" s="11" t="s">
        <v>37</v>
      </c>
      <c r="AE1936" s="11" t="s">
        <v>37</v>
      </c>
      <c r="AF1936" s="1">
        <f>IF(IFERROR(VLOOKUP(E1936,Store_Showcase!B2:H144,{5}, FALSE), TRUE)=TRUE, IF(IFERROR(VLOOKUP(E1936,Store_SRP!B2:H110,{5}, FALSE), TRUE)=TRUE,VLOOKUP(E1936,Store_VAM!B2:H273,{5}, FALSE),VLOOKUP(E1936,Store_SRP!B2:H110,{5}, FALSE)), VLOOKUP(E1936,Store_Showcase!B2:H144,{5}, FALSE))</f>
      </c>
      <c r="AG1936" s="1">
        <f>IF(IFERROR(VLOOKUP(E1936,Store_Showcase!B2:H144,{6}, FALSE), TRUE)=TRUE, IF(IFERROR(VLOOKUP(E1936,Store_SRP!B2:H110,{6}, FALSE), TRUE)=TRUE,VLOOKUP(E1936,Store_VAM!B2:H273,{6}, FALSE),VLOOKUP(E1936,Store_SRP!B2:H110,{6}, FALSE)), VLOOKUP(E1936,Store_Showcase!B2:H144,{6}, FALSE))</f>
      </c>
      <c r="AH1936" s="1">
        <f>VLOOKUP(G1936,Sku_Consolidated!A2:R957,18,FALSE)</f>
      </c>
      <c r="AI1936" s="1">
        <f>VLOOKUP(G1936,Sku_Consolidated!A2:S957,19,FALSE)</f>
      </c>
      <c r="AJ1936" s="1">
        <f>VLOOKUP(G1936,Sku_Consolidated!A2:T957,20,FALSE)</f>
      </c>
    </row>
    <row r="1937" spans="1:36" x14ac:dyDescent="0.25">
      <c r="A1937" s="1">
        <v>2024</v>
      </c>
      <c r="B1937" s="1" t="s">
        <v>31</v>
      </c>
      <c r="C1937" s="1" t="s">
        <v>32</v>
      </c>
      <c r="D1937" s="1" t="s">
        <v>33</v>
      </c>
      <c r="E1937" s="9" t="s">
        <v>2347</v>
      </c>
      <c r="F1937" s="1">
        <f>IF(VLOOKUP(G1937,Sku_Consolidated!A2:S957,{19},FALSE)="SHOWCASE", VLOOKUP(E1937,Store_Showcase!B2:C144,{2}, FALSE), IF(VLOOKUP(G1937,Sku_Consolidated!A2:S957,{19},FALSE)="VAM",VLOOKUP(E1937,Store_VAM!B2:C273,{2}, FALSE),VLOOKUP(E1937,Store_SRP!B2:C110,{2}, FALSE)))</f>
      </c>
      <c r="G1937" s="1">
        <v>61835</v>
      </c>
      <c r="H1937" s="1" t="s">
        <v>680</v>
      </c>
      <c r="I1937" s="10" t="s">
        <v>3471</v>
      </c>
      <c r="J1937" s="1">
        <f>VLOOKUP(G1937,Sku_Consolidated!A2:C957, 3, FALSE)</f>
      </c>
      <c r="K1937" s="10">
        <f>IF(J1937="PACK", I1937, 0)</f>
      </c>
      <c r="L1937" s="10">
        <f>IF(J1937="KG", I1937, I1937 * VLOOKUP(G1937,Sku_Consolidated!A2:U957,21,FALSE))</f>
      </c>
      <c r="M1937" s="10" t="s">
        <v>37</v>
      </c>
      <c r="N1937" s="11" t="s">
        <v>5077</v>
      </c>
      <c r="O1937" s="10" t="s">
        <v>5078</v>
      </c>
      <c r="P1937" s="10">
        <f>N1937 - O1937</f>
      </c>
      <c r="Q1937" s="1">
        <f>VLOOKUP(G1937,Sku_Consolidated!A2:G957,7, FALSE)</f>
      </c>
      <c r="R1937" s="1">
        <f>IF(IFERROR(VLOOKUP(E1937,Store_Showcase!B2:H144,7, FALSE), TRUE)=TRUE, IF(IFERROR(VLOOKUP(E1937,Store_SRP!B2:H110,7, FALSE), TRUE)=TRUE,VLOOKUP(E1937,Store_VAM!B2:H273,7, FALSE),VLOOKUP(E1937,Store_SRP!B2:H110,7, FALSE)), VLOOKUP(E1937,Store_Showcase!B2:H144,7, FALSE))</f>
      </c>
      <c r="S1937" s="1">
        <f>IF(IFERROR(VLOOKUP(E1937,Store_Showcase!B2:I144,8, FALSE), TRUE)=TRUE, IF(IFERROR(VLOOKUP(E1937,Store_SRP!B2:I110,8, FALSE), TRUE)=TRUE,VLOOKUP(E1937,Store_VAM!B2:I273,8, FALSE),VLOOKUP(E1937,Store_SRP!B2:I110,8, FALSE)), VLOOKUP(E1937,Store_Showcase!B2:I144,8, FALSE))</f>
      </c>
      <c r="T1937" s="1">
        <f>VLOOKUP(G1937,Sku_Consolidated!A2:R957,18,FALSE)</f>
      </c>
      <c r="U1937" s="1" t="s">
        <v>5025</v>
      </c>
      <c r="V1937" s="1">
        <f>IF(VLOOKUP(G1937,Sku_Consolidated!A2:S957,19,FALSE)="SHOWCASE", VLOOKUP(E1937,Store_Showcase!B2:L144,11, FALSE), IF(VLOOKUP(G1937,Sku_Consolidated!A2:S957,19,FALSE)="VAM",VLOOKUP(E1937,Store_VAM!B2:L273,11, FALSE),VLOOKUP(E1937,Store_SRP!B2:L110,11, FALSE)))</f>
      </c>
      <c r="W1937" s="1">
        <f>VLOOKUP(G1937,Sku_Consolidated!A2:W957,11,FALSE)</f>
      </c>
      <c r="X1937" s="1">
        <f>VLOOKUP(G1937,Sku_Consolidated!A2:H957,8,FALSE)</f>
      </c>
      <c r="Y1937" s="1">
        <f>VLOOKUP(G1937,Sku_Consolidated!A2:I957,9,FALSE)</f>
      </c>
      <c r="Z1937" s="1" t="s">
        <v>41</v>
      </c>
      <c r="AA1937" s="1">
        <f>VLOOKUP(G1937,Sku_Consolidated!A2:E957,5,FALSE)</f>
      </c>
      <c r="AB1937" s="1">
        <f>IF(VLOOKUP(G1937,Sku_Consolidated!A2:S957,19,FALSE)="SHOWCASE", VLOOKUP(E1937,Store_Showcase!B2:N144,13, FALSE), IF(VLOOKUP(G1937,Sku_Consolidated!A2:S957,19,FALSE)="VAM",VLOOKUP(E1937,Store_VAM!B2:N273,13, FALSE),VLOOKUP(E1937,Store_SRP!B2:N110,13, FALSE)))</f>
      </c>
      <c r="AC1937" s="1">
        <f>IF(IFERROR(AB1937,TRUE)=TRUE, "-","OK")</f>
      </c>
      <c r="AD1937" s="11" t="s">
        <v>37</v>
      </c>
      <c r="AE1937" s="11" t="s">
        <v>37</v>
      </c>
      <c r="AF1937" s="1">
        <f>IF(IFERROR(VLOOKUP(E1937,Store_Showcase!B2:H144,{5}, FALSE), TRUE)=TRUE, IF(IFERROR(VLOOKUP(E1937,Store_SRP!B2:H110,{5}, FALSE), TRUE)=TRUE,VLOOKUP(E1937,Store_VAM!B2:H273,{5}, FALSE),VLOOKUP(E1937,Store_SRP!B2:H110,{5}, FALSE)), VLOOKUP(E1937,Store_Showcase!B2:H144,{5}, FALSE))</f>
      </c>
      <c r="AG1937" s="1">
        <f>IF(IFERROR(VLOOKUP(E1937,Store_Showcase!B2:H144,{6}, FALSE), TRUE)=TRUE, IF(IFERROR(VLOOKUP(E1937,Store_SRP!B2:H110,{6}, FALSE), TRUE)=TRUE,VLOOKUP(E1937,Store_VAM!B2:H273,{6}, FALSE),VLOOKUP(E1937,Store_SRP!B2:H110,{6}, FALSE)), VLOOKUP(E1937,Store_Showcase!B2:H144,{6}, FALSE))</f>
      </c>
      <c r="AH1937" s="1">
        <f>VLOOKUP(G1937,Sku_Consolidated!A2:R957,18,FALSE)</f>
      </c>
      <c r="AI1937" s="1">
        <f>VLOOKUP(G1937,Sku_Consolidated!A2:S957,19,FALSE)</f>
      </c>
      <c r="AJ1937" s="1">
        <f>VLOOKUP(G1937,Sku_Consolidated!A2:T957,20,FALSE)</f>
      </c>
    </row>
    <row r="1938" spans="1:36" x14ac:dyDescent="0.25">
      <c r="A1938" s="1">
        <v>2024</v>
      </c>
      <c r="B1938" s="1" t="s">
        <v>31</v>
      </c>
      <c r="C1938" s="1" t="s">
        <v>32</v>
      </c>
      <c r="D1938" s="1" t="s">
        <v>33</v>
      </c>
      <c r="E1938" s="9" t="s">
        <v>2347</v>
      </c>
      <c r="F1938" s="1">
        <f>IF(VLOOKUP(G1938,Sku_Consolidated!A2:S957,{19},FALSE)="SHOWCASE", VLOOKUP(E1938,Store_Showcase!B2:C144,{2}, FALSE), IF(VLOOKUP(G1938,Sku_Consolidated!A2:S957,{19},FALSE)="VAM",VLOOKUP(E1938,Store_VAM!B2:C273,{2}, FALSE),VLOOKUP(E1938,Store_SRP!B2:C110,{2}, FALSE)))</f>
      </c>
      <c r="G1938" s="1">
        <v>61841</v>
      </c>
      <c r="H1938" s="1" t="s">
        <v>122</v>
      </c>
      <c r="I1938" s="10" t="s">
        <v>4651</v>
      </c>
      <c r="J1938" s="1">
        <f>VLOOKUP(G1938,Sku_Consolidated!A2:C957, 3, FALSE)</f>
      </c>
      <c r="K1938" s="10">
        <f>IF(J1938="PACK", I1938, 0)</f>
      </c>
      <c r="L1938" s="10">
        <f>IF(J1938="KG", I1938, I1938 * VLOOKUP(G1938,Sku_Consolidated!A2:U957,21,FALSE))</f>
      </c>
      <c r="M1938" s="10" t="s">
        <v>37</v>
      </c>
      <c r="N1938" s="11" t="s">
        <v>5079</v>
      </c>
      <c r="O1938" s="10" t="s">
        <v>5080</v>
      </c>
      <c r="P1938" s="10">
        <f>N1938 - O1938</f>
      </c>
      <c r="Q1938" s="1">
        <f>VLOOKUP(G1938,Sku_Consolidated!A2:G957,7, FALSE)</f>
      </c>
      <c r="R1938" s="1">
        <f>IF(IFERROR(VLOOKUP(E1938,Store_Showcase!B2:H144,7, FALSE), TRUE)=TRUE, IF(IFERROR(VLOOKUP(E1938,Store_SRP!B2:H110,7, FALSE), TRUE)=TRUE,VLOOKUP(E1938,Store_VAM!B2:H273,7, FALSE),VLOOKUP(E1938,Store_SRP!B2:H110,7, FALSE)), VLOOKUP(E1938,Store_Showcase!B2:H144,7, FALSE))</f>
      </c>
      <c r="S1938" s="1">
        <f>IF(IFERROR(VLOOKUP(E1938,Store_Showcase!B2:I144,8, FALSE), TRUE)=TRUE, IF(IFERROR(VLOOKUP(E1938,Store_SRP!B2:I110,8, FALSE), TRUE)=TRUE,VLOOKUP(E1938,Store_VAM!B2:I273,8, FALSE),VLOOKUP(E1938,Store_SRP!B2:I110,8, FALSE)), VLOOKUP(E1938,Store_Showcase!B2:I144,8, FALSE))</f>
      </c>
      <c r="T1938" s="1">
        <f>VLOOKUP(G1938,Sku_Consolidated!A2:R957,18,FALSE)</f>
      </c>
      <c r="U1938" s="1" t="s">
        <v>5025</v>
      </c>
      <c r="V1938" s="1">
        <f>IF(VLOOKUP(G1938,Sku_Consolidated!A2:S957,19,FALSE)="SHOWCASE", VLOOKUP(E1938,Store_Showcase!B2:L144,11, FALSE), IF(VLOOKUP(G1938,Sku_Consolidated!A2:S957,19,FALSE)="VAM",VLOOKUP(E1938,Store_VAM!B2:L273,11, FALSE),VLOOKUP(E1938,Store_SRP!B2:L110,11, FALSE)))</f>
      </c>
      <c r="W1938" s="1">
        <f>VLOOKUP(G1938,Sku_Consolidated!A2:W957,11,FALSE)</f>
      </c>
      <c r="X1938" s="1">
        <f>VLOOKUP(G1938,Sku_Consolidated!A2:H957,8,FALSE)</f>
      </c>
      <c r="Y1938" s="1">
        <f>VLOOKUP(G1938,Sku_Consolidated!A2:I957,9,FALSE)</f>
      </c>
      <c r="Z1938" s="1" t="s">
        <v>41</v>
      </c>
      <c r="AA1938" s="1">
        <f>VLOOKUP(G1938,Sku_Consolidated!A2:E957,5,FALSE)</f>
      </c>
      <c r="AB1938" s="1">
        <f>IF(VLOOKUP(G1938,Sku_Consolidated!A2:S957,19,FALSE)="SHOWCASE", VLOOKUP(E1938,Store_Showcase!B2:N144,13, FALSE), IF(VLOOKUP(G1938,Sku_Consolidated!A2:S957,19,FALSE)="VAM",VLOOKUP(E1938,Store_VAM!B2:N273,13, FALSE),VLOOKUP(E1938,Store_SRP!B2:N110,13, FALSE)))</f>
      </c>
      <c r="AC1938" s="1">
        <f>IF(IFERROR(AB1938,TRUE)=TRUE, "-","OK")</f>
      </c>
      <c r="AD1938" s="11" t="s">
        <v>37</v>
      </c>
      <c r="AE1938" s="11" t="s">
        <v>37</v>
      </c>
      <c r="AF1938" s="1">
        <f>IF(IFERROR(VLOOKUP(E1938,Store_Showcase!B2:H144,{5}, FALSE), TRUE)=TRUE, IF(IFERROR(VLOOKUP(E1938,Store_SRP!B2:H110,{5}, FALSE), TRUE)=TRUE,VLOOKUP(E1938,Store_VAM!B2:H273,{5}, FALSE),VLOOKUP(E1938,Store_SRP!B2:H110,{5}, FALSE)), VLOOKUP(E1938,Store_Showcase!B2:H144,{5}, FALSE))</f>
      </c>
      <c r="AG1938" s="1">
        <f>IF(IFERROR(VLOOKUP(E1938,Store_Showcase!B2:H144,{6}, FALSE), TRUE)=TRUE, IF(IFERROR(VLOOKUP(E1938,Store_SRP!B2:H110,{6}, FALSE), TRUE)=TRUE,VLOOKUP(E1938,Store_VAM!B2:H273,{6}, FALSE),VLOOKUP(E1938,Store_SRP!B2:H110,{6}, FALSE)), VLOOKUP(E1938,Store_Showcase!B2:H144,{6}, FALSE))</f>
      </c>
      <c r="AH1938" s="1">
        <f>VLOOKUP(G1938,Sku_Consolidated!A2:R957,18,FALSE)</f>
      </c>
      <c r="AI1938" s="1">
        <f>VLOOKUP(G1938,Sku_Consolidated!A2:S957,19,FALSE)</f>
      </c>
      <c r="AJ1938" s="1">
        <f>VLOOKUP(G1938,Sku_Consolidated!A2:T957,20,FALSE)</f>
      </c>
    </row>
    <row r="1939" spans="1:36" x14ac:dyDescent="0.25">
      <c r="A1939" s="1">
        <v>2024</v>
      </c>
      <c r="B1939" s="1" t="s">
        <v>31</v>
      </c>
      <c r="C1939" s="1" t="s">
        <v>32</v>
      </c>
      <c r="D1939" s="1" t="s">
        <v>33</v>
      </c>
      <c r="E1939" s="9" t="s">
        <v>2347</v>
      </c>
      <c r="F1939" s="1">
        <f>IF(VLOOKUP(G1939,Sku_Consolidated!A2:S957,{19},FALSE)="SHOWCASE", VLOOKUP(E1939,Store_Showcase!B2:C144,{2}, FALSE), IF(VLOOKUP(G1939,Sku_Consolidated!A2:S957,{19},FALSE)="VAM",VLOOKUP(E1939,Store_VAM!B2:C273,{2}, FALSE),VLOOKUP(E1939,Store_SRP!B2:C110,{2}, FALSE)))</f>
      </c>
      <c r="G1939" s="1">
        <v>61842</v>
      </c>
      <c r="H1939" s="1" t="s">
        <v>126</v>
      </c>
      <c r="I1939" s="10" t="s">
        <v>135</v>
      </c>
      <c r="J1939" s="1">
        <f>VLOOKUP(G1939,Sku_Consolidated!A2:C957, 3, FALSE)</f>
      </c>
      <c r="K1939" s="10">
        <f>IF(J1939="PACK", I1939, 0)</f>
      </c>
      <c r="L1939" s="10">
        <f>IF(J1939="KG", I1939, I1939 * VLOOKUP(G1939,Sku_Consolidated!A2:U957,21,FALSE))</f>
      </c>
      <c r="M1939" s="10" t="s">
        <v>37</v>
      </c>
      <c r="N1939" s="11" t="s">
        <v>5081</v>
      </c>
      <c r="O1939" s="10" t="s">
        <v>5082</v>
      </c>
      <c r="P1939" s="10">
        <f>N1939 - O1939</f>
      </c>
      <c r="Q1939" s="1">
        <f>VLOOKUP(G1939,Sku_Consolidated!A2:G957,7, FALSE)</f>
      </c>
      <c r="R1939" s="1">
        <f>IF(IFERROR(VLOOKUP(E1939,Store_Showcase!B2:H144,7, FALSE), TRUE)=TRUE, IF(IFERROR(VLOOKUP(E1939,Store_SRP!B2:H110,7, FALSE), TRUE)=TRUE,VLOOKUP(E1939,Store_VAM!B2:H273,7, FALSE),VLOOKUP(E1939,Store_SRP!B2:H110,7, FALSE)), VLOOKUP(E1939,Store_Showcase!B2:H144,7, FALSE))</f>
      </c>
      <c r="S1939" s="1">
        <f>IF(IFERROR(VLOOKUP(E1939,Store_Showcase!B2:I144,8, FALSE), TRUE)=TRUE, IF(IFERROR(VLOOKUP(E1939,Store_SRP!B2:I110,8, FALSE), TRUE)=TRUE,VLOOKUP(E1939,Store_VAM!B2:I273,8, FALSE),VLOOKUP(E1939,Store_SRP!B2:I110,8, FALSE)), VLOOKUP(E1939,Store_Showcase!B2:I144,8, FALSE))</f>
      </c>
      <c r="T1939" s="1">
        <f>VLOOKUP(G1939,Sku_Consolidated!A2:R957,18,FALSE)</f>
      </c>
      <c r="U1939" s="1" t="s">
        <v>5025</v>
      </c>
      <c r="V1939" s="1">
        <f>IF(VLOOKUP(G1939,Sku_Consolidated!A2:S957,19,FALSE)="SHOWCASE", VLOOKUP(E1939,Store_Showcase!B2:L144,11, FALSE), IF(VLOOKUP(G1939,Sku_Consolidated!A2:S957,19,FALSE)="VAM",VLOOKUP(E1939,Store_VAM!B2:L273,11, FALSE),VLOOKUP(E1939,Store_SRP!B2:L110,11, FALSE)))</f>
      </c>
      <c r="W1939" s="1">
        <f>VLOOKUP(G1939,Sku_Consolidated!A2:W957,11,FALSE)</f>
      </c>
      <c r="X1939" s="1">
        <f>VLOOKUP(G1939,Sku_Consolidated!A2:H957,8,FALSE)</f>
      </c>
      <c r="Y1939" s="1">
        <f>VLOOKUP(G1939,Sku_Consolidated!A2:I957,9,FALSE)</f>
      </c>
      <c r="Z1939" s="1" t="s">
        <v>41</v>
      </c>
      <c r="AA1939" s="1">
        <f>VLOOKUP(G1939,Sku_Consolidated!A2:E957,5,FALSE)</f>
      </c>
      <c r="AB1939" s="1">
        <f>IF(VLOOKUP(G1939,Sku_Consolidated!A2:S957,19,FALSE)="SHOWCASE", VLOOKUP(E1939,Store_Showcase!B2:N144,13, FALSE), IF(VLOOKUP(G1939,Sku_Consolidated!A2:S957,19,FALSE)="VAM",VLOOKUP(E1939,Store_VAM!B2:N273,13, FALSE),VLOOKUP(E1939,Store_SRP!B2:N110,13, FALSE)))</f>
      </c>
      <c r="AC1939" s="1">
        <f>IF(IFERROR(AB1939,TRUE)=TRUE, "-","OK")</f>
      </c>
      <c r="AD1939" s="11" t="s">
        <v>37</v>
      </c>
      <c r="AE1939" s="11" t="s">
        <v>37</v>
      </c>
      <c r="AF1939" s="1">
        <f>IF(IFERROR(VLOOKUP(E1939,Store_Showcase!B2:H144,{5}, FALSE), TRUE)=TRUE, IF(IFERROR(VLOOKUP(E1939,Store_SRP!B2:H110,{5}, FALSE), TRUE)=TRUE,VLOOKUP(E1939,Store_VAM!B2:H273,{5}, FALSE),VLOOKUP(E1939,Store_SRP!B2:H110,{5}, FALSE)), VLOOKUP(E1939,Store_Showcase!B2:H144,{5}, FALSE))</f>
      </c>
      <c r="AG1939" s="1">
        <f>IF(IFERROR(VLOOKUP(E1939,Store_Showcase!B2:H144,{6}, FALSE), TRUE)=TRUE, IF(IFERROR(VLOOKUP(E1939,Store_SRP!B2:H110,{6}, FALSE), TRUE)=TRUE,VLOOKUP(E1939,Store_VAM!B2:H273,{6}, FALSE),VLOOKUP(E1939,Store_SRP!B2:H110,{6}, FALSE)), VLOOKUP(E1939,Store_Showcase!B2:H144,{6}, FALSE))</f>
      </c>
      <c r="AH1939" s="1">
        <f>VLOOKUP(G1939,Sku_Consolidated!A2:R957,18,FALSE)</f>
      </c>
      <c r="AI1939" s="1">
        <f>VLOOKUP(G1939,Sku_Consolidated!A2:S957,19,FALSE)</f>
      </c>
      <c r="AJ1939" s="1">
        <f>VLOOKUP(G1939,Sku_Consolidated!A2:T957,20,FALSE)</f>
      </c>
    </row>
    <row r="1940" spans="1:36" x14ac:dyDescent="0.25">
      <c r="A1940" s="1">
        <v>2024</v>
      </c>
      <c r="B1940" s="1" t="s">
        <v>31</v>
      </c>
      <c r="C1940" s="1" t="s">
        <v>32</v>
      </c>
      <c r="D1940" s="1" t="s">
        <v>33</v>
      </c>
      <c r="E1940" s="9" t="s">
        <v>2347</v>
      </c>
      <c r="F1940" s="1">
        <f>IF(VLOOKUP(G1940,Sku_Consolidated!A2:S957,{19},FALSE)="SHOWCASE", VLOOKUP(E1940,Store_Showcase!B2:C144,{2}, FALSE), IF(VLOOKUP(G1940,Sku_Consolidated!A2:S957,{19},FALSE)="VAM",VLOOKUP(E1940,Store_VAM!B2:C273,{2}, FALSE),VLOOKUP(E1940,Store_SRP!B2:C110,{2}, FALSE)))</f>
      </c>
      <c r="G1940" s="1">
        <v>61850</v>
      </c>
      <c r="H1940" s="1" t="s">
        <v>134</v>
      </c>
      <c r="I1940" s="10" t="s">
        <v>3416</v>
      </c>
      <c r="J1940" s="1">
        <f>VLOOKUP(G1940,Sku_Consolidated!A2:C957, 3, FALSE)</f>
      </c>
      <c r="K1940" s="10">
        <f>IF(J1940="PACK", I1940, 0)</f>
      </c>
      <c r="L1940" s="10">
        <f>IF(J1940="KG", I1940, I1940 * VLOOKUP(G1940,Sku_Consolidated!A2:U957,21,FALSE))</f>
      </c>
      <c r="M1940" s="10" t="s">
        <v>37</v>
      </c>
      <c r="N1940" s="11" t="s">
        <v>5083</v>
      </c>
      <c r="O1940" s="10" t="s">
        <v>5084</v>
      </c>
      <c r="P1940" s="10">
        <f>N1940 - O1940</f>
      </c>
      <c r="Q1940" s="1">
        <f>VLOOKUP(G1940,Sku_Consolidated!A2:G957,7, FALSE)</f>
      </c>
      <c r="R1940" s="1">
        <f>IF(IFERROR(VLOOKUP(E1940,Store_Showcase!B2:H144,7, FALSE), TRUE)=TRUE, IF(IFERROR(VLOOKUP(E1940,Store_SRP!B2:H110,7, FALSE), TRUE)=TRUE,VLOOKUP(E1940,Store_VAM!B2:H273,7, FALSE),VLOOKUP(E1940,Store_SRP!B2:H110,7, FALSE)), VLOOKUP(E1940,Store_Showcase!B2:H144,7, FALSE))</f>
      </c>
      <c r="S1940" s="1">
        <f>IF(IFERROR(VLOOKUP(E1940,Store_Showcase!B2:I144,8, FALSE), TRUE)=TRUE, IF(IFERROR(VLOOKUP(E1940,Store_SRP!B2:I110,8, FALSE), TRUE)=TRUE,VLOOKUP(E1940,Store_VAM!B2:I273,8, FALSE),VLOOKUP(E1940,Store_SRP!B2:I110,8, FALSE)), VLOOKUP(E1940,Store_Showcase!B2:I144,8, FALSE))</f>
      </c>
      <c r="T1940" s="1">
        <f>VLOOKUP(G1940,Sku_Consolidated!A2:R957,18,FALSE)</f>
      </c>
      <c r="U1940" s="1" t="s">
        <v>5025</v>
      </c>
      <c r="V1940" s="1">
        <f>IF(VLOOKUP(G1940,Sku_Consolidated!A2:S957,19,FALSE)="SHOWCASE", VLOOKUP(E1940,Store_Showcase!B2:L144,11, FALSE), IF(VLOOKUP(G1940,Sku_Consolidated!A2:S957,19,FALSE)="VAM",VLOOKUP(E1940,Store_VAM!B2:L273,11, FALSE),VLOOKUP(E1940,Store_SRP!B2:L110,11, FALSE)))</f>
      </c>
      <c r="W1940" s="1">
        <f>VLOOKUP(G1940,Sku_Consolidated!A2:W957,11,FALSE)</f>
      </c>
      <c r="X1940" s="1">
        <f>VLOOKUP(G1940,Sku_Consolidated!A2:H957,8,FALSE)</f>
      </c>
      <c r="Y1940" s="1">
        <f>VLOOKUP(G1940,Sku_Consolidated!A2:I957,9,FALSE)</f>
      </c>
      <c r="Z1940" s="1" t="s">
        <v>41</v>
      </c>
      <c r="AA1940" s="1">
        <f>VLOOKUP(G1940,Sku_Consolidated!A2:E957,5,FALSE)</f>
      </c>
      <c r="AB1940" s="1">
        <f>IF(VLOOKUP(G1940,Sku_Consolidated!A2:S957,19,FALSE)="SHOWCASE", VLOOKUP(E1940,Store_Showcase!B2:N144,13, FALSE), IF(VLOOKUP(G1940,Sku_Consolidated!A2:S957,19,FALSE)="VAM",VLOOKUP(E1940,Store_VAM!B2:N273,13, FALSE),VLOOKUP(E1940,Store_SRP!B2:N110,13, FALSE)))</f>
      </c>
      <c r="AC1940" s="1">
        <f>IF(IFERROR(AB1940,TRUE)=TRUE, "-","OK")</f>
      </c>
      <c r="AD1940" s="11" t="s">
        <v>37</v>
      </c>
      <c r="AE1940" s="11" t="s">
        <v>37</v>
      </c>
      <c r="AF1940" s="1">
        <f>IF(IFERROR(VLOOKUP(E1940,Store_Showcase!B2:H144,{5}, FALSE), TRUE)=TRUE, IF(IFERROR(VLOOKUP(E1940,Store_SRP!B2:H110,{5}, FALSE), TRUE)=TRUE,VLOOKUP(E1940,Store_VAM!B2:H273,{5}, FALSE),VLOOKUP(E1940,Store_SRP!B2:H110,{5}, FALSE)), VLOOKUP(E1940,Store_Showcase!B2:H144,{5}, FALSE))</f>
      </c>
      <c r="AG1940" s="1">
        <f>IF(IFERROR(VLOOKUP(E1940,Store_Showcase!B2:H144,{6}, FALSE), TRUE)=TRUE, IF(IFERROR(VLOOKUP(E1940,Store_SRP!B2:H110,{6}, FALSE), TRUE)=TRUE,VLOOKUP(E1940,Store_VAM!B2:H273,{6}, FALSE),VLOOKUP(E1940,Store_SRP!B2:H110,{6}, FALSE)), VLOOKUP(E1940,Store_Showcase!B2:H144,{6}, FALSE))</f>
      </c>
      <c r="AH1940" s="1">
        <f>VLOOKUP(G1940,Sku_Consolidated!A2:R957,18,FALSE)</f>
      </c>
      <c r="AI1940" s="1">
        <f>VLOOKUP(G1940,Sku_Consolidated!A2:S957,19,FALSE)</f>
      </c>
      <c r="AJ1940" s="1">
        <f>VLOOKUP(G1940,Sku_Consolidated!A2:T957,20,FALSE)</f>
      </c>
    </row>
    <row r="1941" spans="1:36" x14ac:dyDescent="0.25">
      <c r="A1941" s="1">
        <v>2024</v>
      </c>
      <c r="B1941" s="1" t="s">
        <v>31</v>
      </c>
      <c r="C1941" s="1" t="s">
        <v>32</v>
      </c>
      <c r="D1941" s="1" t="s">
        <v>33</v>
      </c>
      <c r="E1941" s="9" t="s">
        <v>2347</v>
      </c>
      <c r="F1941" s="1">
        <f>IF(VLOOKUP(G1941,Sku_Consolidated!A2:S957,{19},FALSE)="SHOWCASE", VLOOKUP(E1941,Store_Showcase!B2:C144,{2}, FALSE), IF(VLOOKUP(G1941,Sku_Consolidated!A2:S957,{19},FALSE)="VAM",VLOOKUP(E1941,Store_VAM!B2:C273,{2}, FALSE),VLOOKUP(E1941,Store_SRP!B2:C110,{2}, FALSE)))</f>
      </c>
      <c r="G1941" s="1">
        <v>61852</v>
      </c>
      <c r="H1941" s="1" t="s">
        <v>138</v>
      </c>
      <c r="I1941" s="10" t="s">
        <v>5020</v>
      </c>
      <c r="J1941" s="1">
        <f>VLOOKUP(G1941,Sku_Consolidated!A2:C957, 3, FALSE)</f>
      </c>
      <c r="K1941" s="10">
        <f>IF(J1941="PACK", I1941, 0)</f>
      </c>
      <c r="L1941" s="10">
        <f>IF(J1941="KG", I1941, I1941 * VLOOKUP(G1941,Sku_Consolidated!A2:U957,21,FALSE))</f>
      </c>
      <c r="M1941" s="10" t="s">
        <v>37</v>
      </c>
      <c r="N1941" s="11" t="s">
        <v>5085</v>
      </c>
      <c r="O1941" s="10" t="s">
        <v>5086</v>
      </c>
      <c r="P1941" s="10">
        <f>N1941 - O1941</f>
      </c>
      <c r="Q1941" s="1">
        <f>VLOOKUP(G1941,Sku_Consolidated!A2:G957,7, FALSE)</f>
      </c>
      <c r="R1941" s="1">
        <f>IF(IFERROR(VLOOKUP(E1941,Store_Showcase!B2:H144,7, FALSE), TRUE)=TRUE, IF(IFERROR(VLOOKUP(E1941,Store_SRP!B2:H110,7, FALSE), TRUE)=TRUE,VLOOKUP(E1941,Store_VAM!B2:H273,7, FALSE),VLOOKUP(E1941,Store_SRP!B2:H110,7, FALSE)), VLOOKUP(E1941,Store_Showcase!B2:H144,7, FALSE))</f>
      </c>
      <c r="S1941" s="1">
        <f>IF(IFERROR(VLOOKUP(E1941,Store_Showcase!B2:I144,8, FALSE), TRUE)=TRUE, IF(IFERROR(VLOOKUP(E1941,Store_SRP!B2:I110,8, FALSE), TRUE)=TRUE,VLOOKUP(E1941,Store_VAM!B2:I273,8, FALSE),VLOOKUP(E1941,Store_SRP!B2:I110,8, FALSE)), VLOOKUP(E1941,Store_Showcase!B2:I144,8, FALSE))</f>
      </c>
      <c r="T1941" s="1">
        <f>VLOOKUP(G1941,Sku_Consolidated!A2:R957,18,FALSE)</f>
      </c>
      <c r="U1941" s="1" t="s">
        <v>5025</v>
      </c>
      <c r="V1941" s="1">
        <f>IF(VLOOKUP(G1941,Sku_Consolidated!A2:S957,19,FALSE)="SHOWCASE", VLOOKUP(E1941,Store_Showcase!B2:L144,11, FALSE), IF(VLOOKUP(G1941,Sku_Consolidated!A2:S957,19,FALSE)="VAM",VLOOKUP(E1941,Store_VAM!B2:L273,11, FALSE),VLOOKUP(E1941,Store_SRP!B2:L110,11, FALSE)))</f>
      </c>
      <c r="W1941" s="1">
        <f>VLOOKUP(G1941,Sku_Consolidated!A2:W957,11,FALSE)</f>
      </c>
      <c r="X1941" s="1">
        <f>VLOOKUP(G1941,Sku_Consolidated!A2:H957,8,FALSE)</f>
      </c>
      <c r="Y1941" s="1">
        <f>VLOOKUP(G1941,Sku_Consolidated!A2:I957,9,FALSE)</f>
      </c>
      <c r="Z1941" s="1" t="s">
        <v>41</v>
      </c>
      <c r="AA1941" s="1">
        <f>VLOOKUP(G1941,Sku_Consolidated!A2:E957,5,FALSE)</f>
      </c>
      <c r="AB1941" s="1">
        <f>IF(VLOOKUP(G1941,Sku_Consolidated!A2:S957,19,FALSE)="SHOWCASE", VLOOKUP(E1941,Store_Showcase!B2:N144,13, FALSE), IF(VLOOKUP(G1941,Sku_Consolidated!A2:S957,19,FALSE)="VAM",VLOOKUP(E1941,Store_VAM!B2:N273,13, FALSE),VLOOKUP(E1941,Store_SRP!B2:N110,13, FALSE)))</f>
      </c>
      <c r="AC1941" s="1">
        <f>IF(IFERROR(AB1941,TRUE)=TRUE, "-","OK")</f>
      </c>
      <c r="AD1941" s="11" t="s">
        <v>37</v>
      </c>
      <c r="AE1941" s="11" t="s">
        <v>37</v>
      </c>
      <c r="AF1941" s="1">
        <f>IF(IFERROR(VLOOKUP(E1941,Store_Showcase!B2:H144,{5}, FALSE), TRUE)=TRUE, IF(IFERROR(VLOOKUP(E1941,Store_SRP!B2:H110,{5}, FALSE), TRUE)=TRUE,VLOOKUP(E1941,Store_VAM!B2:H273,{5}, FALSE),VLOOKUP(E1941,Store_SRP!B2:H110,{5}, FALSE)), VLOOKUP(E1941,Store_Showcase!B2:H144,{5}, FALSE))</f>
      </c>
      <c r="AG1941" s="1">
        <f>IF(IFERROR(VLOOKUP(E1941,Store_Showcase!B2:H144,{6}, FALSE), TRUE)=TRUE, IF(IFERROR(VLOOKUP(E1941,Store_SRP!B2:H110,{6}, FALSE), TRUE)=TRUE,VLOOKUP(E1941,Store_VAM!B2:H273,{6}, FALSE),VLOOKUP(E1941,Store_SRP!B2:H110,{6}, FALSE)), VLOOKUP(E1941,Store_Showcase!B2:H144,{6}, FALSE))</f>
      </c>
      <c r="AH1941" s="1">
        <f>VLOOKUP(G1941,Sku_Consolidated!A2:R957,18,FALSE)</f>
      </c>
      <c r="AI1941" s="1">
        <f>VLOOKUP(G1941,Sku_Consolidated!A2:S957,19,FALSE)</f>
      </c>
      <c r="AJ1941" s="1">
        <f>VLOOKUP(G1941,Sku_Consolidated!A2:T957,20,FALSE)</f>
      </c>
    </row>
    <row r="1942" spans="1:36" x14ac:dyDescent="0.25">
      <c r="A1942" s="1">
        <v>2024</v>
      </c>
      <c r="B1942" s="1" t="s">
        <v>31</v>
      </c>
      <c r="C1942" s="1" t="s">
        <v>32</v>
      </c>
      <c r="D1942" s="1" t="s">
        <v>33</v>
      </c>
      <c r="E1942" s="9" t="s">
        <v>2386</v>
      </c>
      <c r="F1942" s="1">
        <f>IF(VLOOKUP(G1942,Sku_Consolidated!A2:S957,{19},FALSE)="SHOWCASE", VLOOKUP(E1942,Store_Showcase!B2:C144,{2}, FALSE), IF(VLOOKUP(G1942,Sku_Consolidated!A2:S957,{19},FALSE)="VAM",VLOOKUP(E1942,Store_VAM!B2:C273,{2}, FALSE),VLOOKUP(E1942,Store_SRP!B2:C110,{2}, FALSE)))</f>
      </c>
      <c r="G1942" s="1">
        <v>11295</v>
      </c>
      <c r="H1942" s="1" t="s">
        <v>629</v>
      </c>
      <c r="I1942" s="10" t="s">
        <v>950</v>
      </c>
      <c r="J1942" s="1">
        <f>VLOOKUP(G1942,Sku_Consolidated!A2:C957, 3, FALSE)</f>
      </c>
      <c r="K1942" s="10">
        <f>IF(J1942="PACK", I1942, 0)</f>
      </c>
      <c r="L1942" s="10">
        <f>IF(J1942="KG", I1942, I1942 * VLOOKUP(G1942,Sku_Consolidated!A2:U957,21,FALSE))</f>
      </c>
      <c r="M1942" s="10" t="s">
        <v>37</v>
      </c>
      <c r="N1942" s="11" t="s">
        <v>5087</v>
      </c>
      <c r="O1942" s="10" t="s">
        <v>5088</v>
      </c>
      <c r="P1942" s="10">
        <f>N1942 - O1942</f>
      </c>
      <c r="Q1942" s="1">
        <f>VLOOKUP(G1942,Sku_Consolidated!A2:G957,7, FALSE)</f>
      </c>
      <c r="R1942" s="1">
        <f>IF(IFERROR(VLOOKUP(E1942,Store_Showcase!B2:H144,7, FALSE), TRUE)=TRUE, IF(IFERROR(VLOOKUP(E1942,Store_SRP!B2:H110,7, FALSE), TRUE)=TRUE,VLOOKUP(E1942,Store_VAM!B2:H273,7, FALSE),VLOOKUP(E1942,Store_SRP!B2:H110,7, FALSE)), VLOOKUP(E1942,Store_Showcase!B2:H144,7, FALSE))</f>
      </c>
      <c r="S1942" s="1">
        <f>IF(IFERROR(VLOOKUP(E1942,Store_Showcase!B2:I144,8, FALSE), TRUE)=TRUE, IF(IFERROR(VLOOKUP(E1942,Store_SRP!B2:I110,8, FALSE), TRUE)=TRUE,VLOOKUP(E1942,Store_VAM!B2:I273,8, FALSE),VLOOKUP(E1942,Store_SRP!B2:I110,8, FALSE)), VLOOKUP(E1942,Store_Showcase!B2:I144,8, FALSE))</f>
      </c>
      <c r="T1942" s="1">
        <f>VLOOKUP(G1942,Sku_Consolidated!A2:R957,18,FALSE)</f>
      </c>
      <c r="U1942" s="1" t="s">
        <v>5089</v>
      </c>
      <c r="V1942" s="1">
        <f>IF(VLOOKUP(G1942,Sku_Consolidated!A2:S957,19,FALSE)="SHOWCASE", VLOOKUP(E1942,Store_Showcase!B2:L144,11, FALSE), IF(VLOOKUP(G1942,Sku_Consolidated!A2:S957,19,FALSE)="VAM",VLOOKUP(E1942,Store_VAM!B2:L273,11, FALSE),VLOOKUP(E1942,Store_SRP!B2:L110,11, FALSE)))</f>
      </c>
      <c r="W1942" s="1">
        <f>VLOOKUP(G1942,Sku_Consolidated!A2:W957,11,FALSE)</f>
      </c>
      <c r="X1942" s="1">
        <f>VLOOKUP(G1942,Sku_Consolidated!A2:H957,8,FALSE)</f>
      </c>
      <c r="Y1942" s="1">
        <f>VLOOKUP(G1942,Sku_Consolidated!A2:I957,9,FALSE)</f>
      </c>
      <c r="Z1942" s="1" t="s">
        <v>41</v>
      </c>
      <c r="AA1942" s="1">
        <f>VLOOKUP(G1942,Sku_Consolidated!A2:E957,5,FALSE)</f>
      </c>
      <c r="AB1942" s="1">
        <f>IF(VLOOKUP(G1942,Sku_Consolidated!A2:S957,19,FALSE)="SHOWCASE", VLOOKUP(E1942,Store_Showcase!B2:N144,13, FALSE), IF(VLOOKUP(G1942,Sku_Consolidated!A2:S957,19,FALSE)="VAM",VLOOKUP(E1942,Store_VAM!B2:N273,13, FALSE),VLOOKUP(E1942,Store_SRP!B2:N110,13, FALSE)))</f>
      </c>
      <c r="AC1942" s="1">
        <f>IF(IFERROR(AB1942,TRUE)=TRUE, "-","OK")</f>
      </c>
      <c r="AD1942" s="11" t="s">
        <v>37</v>
      </c>
      <c r="AE1942" s="11" t="s">
        <v>37</v>
      </c>
      <c r="AF1942" s="1">
        <f>IF(IFERROR(VLOOKUP(E1942,Store_Showcase!B2:H144,{5}, FALSE), TRUE)=TRUE, IF(IFERROR(VLOOKUP(E1942,Store_SRP!B2:H110,{5}, FALSE), TRUE)=TRUE,VLOOKUP(E1942,Store_VAM!B2:H273,{5}, FALSE),VLOOKUP(E1942,Store_SRP!B2:H110,{5}, FALSE)), VLOOKUP(E1942,Store_Showcase!B2:H144,{5}, FALSE))</f>
      </c>
      <c r="AG1942" s="1">
        <f>IF(IFERROR(VLOOKUP(E1942,Store_Showcase!B2:H144,{6}, FALSE), TRUE)=TRUE, IF(IFERROR(VLOOKUP(E1942,Store_SRP!B2:H110,{6}, FALSE), TRUE)=TRUE,VLOOKUP(E1942,Store_VAM!B2:H273,{6}, FALSE),VLOOKUP(E1942,Store_SRP!B2:H110,{6}, FALSE)), VLOOKUP(E1942,Store_Showcase!B2:H144,{6}, FALSE))</f>
      </c>
      <c r="AH1942" s="1">
        <f>VLOOKUP(G1942,Sku_Consolidated!A2:R957,18,FALSE)</f>
      </c>
      <c r="AI1942" s="1">
        <f>VLOOKUP(G1942,Sku_Consolidated!A2:S957,19,FALSE)</f>
      </c>
      <c r="AJ1942" s="1">
        <f>VLOOKUP(G1942,Sku_Consolidated!A2:T957,20,FALSE)</f>
      </c>
    </row>
    <row r="1943" spans="1:36" x14ac:dyDescent="0.25">
      <c r="A1943" s="1">
        <v>2024</v>
      </c>
      <c r="B1943" s="1" t="s">
        <v>31</v>
      </c>
      <c r="C1943" s="1" t="s">
        <v>32</v>
      </c>
      <c r="D1943" s="1" t="s">
        <v>33</v>
      </c>
      <c r="E1943" s="9" t="s">
        <v>2386</v>
      </c>
      <c r="F1943" s="1">
        <f>IF(VLOOKUP(G1943,Sku_Consolidated!A2:S957,{19},FALSE)="SHOWCASE", VLOOKUP(E1943,Store_Showcase!B2:C144,{2}, FALSE), IF(VLOOKUP(G1943,Sku_Consolidated!A2:S957,{19},FALSE)="VAM",VLOOKUP(E1943,Store_VAM!B2:C273,{2}, FALSE),VLOOKUP(E1943,Store_SRP!B2:C110,{2}, FALSE)))</f>
      </c>
      <c r="G1943" s="1">
        <v>12928</v>
      </c>
      <c r="H1943" s="1" t="s">
        <v>1389</v>
      </c>
      <c r="I1943" s="10" t="s">
        <v>1956</v>
      </c>
      <c r="J1943" s="1">
        <f>VLOOKUP(G1943,Sku_Consolidated!A2:C957, 3, FALSE)</f>
      </c>
      <c r="K1943" s="10">
        <f>IF(J1943="PACK", I1943, 0)</f>
      </c>
      <c r="L1943" s="10">
        <f>IF(J1943="KG", I1943, I1943 * VLOOKUP(G1943,Sku_Consolidated!A2:U957,21,FALSE))</f>
      </c>
      <c r="M1943" s="10" t="s">
        <v>37</v>
      </c>
      <c r="N1943" s="11" t="s">
        <v>5090</v>
      </c>
      <c r="O1943" s="10" t="s">
        <v>5091</v>
      </c>
      <c r="P1943" s="10">
        <f>N1943 - O1943</f>
      </c>
      <c r="Q1943" s="1">
        <f>VLOOKUP(G1943,Sku_Consolidated!A2:G957,7, FALSE)</f>
      </c>
      <c r="R1943" s="1">
        <f>IF(IFERROR(VLOOKUP(E1943,Store_Showcase!B2:H144,7, FALSE), TRUE)=TRUE, IF(IFERROR(VLOOKUP(E1943,Store_SRP!B2:H110,7, FALSE), TRUE)=TRUE,VLOOKUP(E1943,Store_VAM!B2:H273,7, FALSE),VLOOKUP(E1943,Store_SRP!B2:H110,7, FALSE)), VLOOKUP(E1943,Store_Showcase!B2:H144,7, FALSE))</f>
      </c>
      <c r="S1943" s="1">
        <f>IF(IFERROR(VLOOKUP(E1943,Store_Showcase!B2:I144,8, FALSE), TRUE)=TRUE, IF(IFERROR(VLOOKUP(E1943,Store_SRP!B2:I110,8, FALSE), TRUE)=TRUE,VLOOKUP(E1943,Store_VAM!B2:I273,8, FALSE),VLOOKUP(E1943,Store_SRP!B2:I110,8, FALSE)), VLOOKUP(E1943,Store_Showcase!B2:I144,8, FALSE))</f>
      </c>
      <c r="T1943" s="1">
        <f>VLOOKUP(G1943,Sku_Consolidated!A2:R957,18,FALSE)</f>
      </c>
      <c r="U1943" s="1" t="s">
        <v>5089</v>
      </c>
      <c r="V1943" s="1">
        <f>IF(VLOOKUP(G1943,Sku_Consolidated!A2:S957,19,FALSE)="SHOWCASE", VLOOKUP(E1943,Store_Showcase!B2:L144,11, FALSE), IF(VLOOKUP(G1943,Sku_Consolidated!A2:S957,19,FALSE)="VAM",VLOOKUP(E1943,Store_VAM!B2:L273,11, FALSE),VLOOKUP(E1943,Store_SRP!B2:L110,11, FALSE)))</f>
      </c>
      <c r="W1943" s="1">
        <f>VLOOKUP(G1943,Sku_Consolidated!A2:W957,11,FALSE)</f>
      </c>
      <c r="X1943" s="1">
        <f>VLOOKUP(G1943,Sku_Consolidated!A2:H957,8,FALSE)</f>
      </c>
      <c r="Y1943" s="1">
        <f>VLOOKUP(G1943,Sku_Consolidated!A2:I957,9,FALSE)</f>
      </c>
      <c r="Z1943" s="1" t="s">
        <v>41</v>
      </c>
      <c r="AA1943" s="1">
        <f>VLOOKUP(G1943,Sku_Consolidated!A2:E957,5,FALSE)</f>
      </c>
      <c r="AB1943" s="1">
        <f>IF(VLOOKUP(G1943,Sku_Consolidated!A2:S957,19,FALSE)="SHOWCASE", VLOOKUP(E1943,Store_Showcase!B2:N144,13, FALSE), IF(VLOOKUP(G1943,Sku_Consolidated!A2:S957,19,FALSE)="VAM",VLOOKUP(E1943,Store_VAM!B2:N273,13, FALSE),VLOOKUP(E1943,Store_SRP!B2:N110,13, FALSE)))</f>
      </c>
      <c r="AC1943" s="1">
        <f>IF(IFERROR(AB1943,TRUE)=TRUE, "-","OK")</f>
      </c>
      <c r="AD1943" s="11" t="s">
        <v>37</v>
      </c>
      <c r="AE1943" s="11" t="s">
        <v>37</v>
      </c>
      <c r="AF1943" s="1">
        <f>IF(IFERROR(VLOOKUP(E1943,Store_Showcase!B2:H144,{5}, FALSE), TRUE)=TRUE, IF(IFERROR(VLOOKUP(E1943,Store_SRP!B2:H110,{5}, FALSE), TRUE)=TRUE,VLOOKUP(E1943,Store_VAM!B2:H273,{5}, FALSE),VLOOKUP(E1943,Store_SRP!B2:H110,{5}, FALSE)), VLOOKUP(E1943,Store_Showcase!B2:H144,{5}, FALSE))</f>
      </c>
      <c r="AG1943" s="1">
        <f>IF(IFERROR(VLOOKUP(E1943,Store_Showcase!B2:H144,{6}, FALSE), TRUE)=TRUE, IF(IFERROR(VLOOKUP(E1943,Store_SRP!B2:H110,{6}, FALSE), TRUE)=TRUE,VLOOKUP(E1943,Store_VAM!B2:H273,{6}, FALSE),VLOOKUP(E1943,Store_SRP!B2:H110,{6}, FALSE)), VLOOKUP(E1943,Store_Showcase!B2:H144,{6}, FALSE))</f>
      </c>
      <c r="AH1943" s="1">
        <f>VLOOKUP(G1943,Sku_Consolidated!A2:R957,18,FALSE)</f>
      </c>
      <c r="AI1943" s="1">
        <f>VLOOKUP(G1943,Sku_Consolidated!A2:S957,19,FALSE)</f>
      </c>
      <c r="AJ1943" s="1">
        <f>VLOOKUP(G1943,Sku_Consolidated!A2:T957,20,FALSE)</f>
      </c>
    </row>
    <row r="1944" spans="1:36" x14ac:dyDescent="0.25">
      <c r="A1944" s="1">
        <v>2024</v>
      </c>
      <c r="B1944" s="1" t="s">
        <v>31</v>
      </c>
      <c r="C1944" s="1" t="s">
        <v>32</v>
      </c>
      <c r="D1944" s="1" t="s">
        <v>33</v>
      </c>
      <c r="E1944" s="9" t="s">
        <v>2386</v>
      </c>
      <c r="F1944" s="1">
        <f>IF(VLOOKUP(G1944,Sku_Consolidated!A2:S957,{19},FALSE)="SHOWCASE", VLOOKUP(E1944,Store_Showcase!B2:C144,{2}, FALSE), IF(VLOOKUP(G1944,Sku_Consolidated!A2:S957,{19},FALSE)="VAM",VLOOKUP(E1944,Store_VAM!B2:C273,{2}, FALSE),VLOOKUP(E1944,Store_SRP!B2:C110,{2}, FALSE)))</f>
      </c>
      <c r="G1944" s="1">
        <v>61719</v>
      </c>
      <c r="H1944" s="1" t="s">
        <v>35</v>
      </c>
      <c r="I1944" s="10" t="s">
        <v>5092</v>
      </c>
      <c r="J1944" s="1">
        <f>VLOOKUP(G1944,Sku_Consolidated!A2:C957, 3, FALSE)</f>
      </c>
      <c r="K1944" s="10">
        <f>IF(J1944="PACK", I1944, 0)</f>
      </c>
      <c r="L1944" s="10">
        <f>IF(J1944="KG", I1944, I1944 * VLOOKUP(G1944,Sku_Consolidated!A2:U957,21,FALSE))</f>
      </c>
      <c r="M1944" s="10" t="s">
        <v>37</v>
      </c>
      <c r="N1944" s="11" t="s">
        <v>5093</v>
      </c>
      <c r="O1944" s="10" t="s">
        <v>5094</v>
      </c>
      <c r="P1944" s="10">
        <f>N1944 - O1944</f>
      </c>
      <c r="Q1944" s="1">
        <f>VLOOKUP(G1944,Sku_Consolidated!A2:G957,7, FALSE)</f>
      </c>
      <c r="R1944" s="1">
        <f>IF(IFERROR(VLOOKUP(E1944,Store_Showcase!B2:H144,7, FALSE), TRUE)=TRUE, IF(IFERROR(VLOOKUP(E1944,Store_SRP!B2:H110,7, FALSE), TRUE)=TRUE,VLOOKUP(E1944,Store_VAM!B2:H273,7, FALSE),VLOOKUP(E1944,Store_SRP!B2:H110,7, FALSE)), VLOOKUP(E1944,Store_Showcase!B2:H144,7, FALSE))</f>
      </c>
      <c r="S1944" s="1">
        <f>IF(IFERROR(VLOOKUP(E1944,Store_Showcase!B2:I144,8, FALSE), TRUE)=TRUE, IF(IFERROR(VLOOKUP(E1944,Store_SRP!B2:I110,8, FALSE), TRUE)=TRUE,VLOOKUP(E1944,Store_VAM!B2:I273,8, FALSE),VLOOKUP(E1944,Store_SRP!B2:I110,8, FALSE)), VLOOKUP(E1944,Store_Showcase!B2:I144,8, FALSE))</f>
      </c>
      <c r="T1944" s="1">
        <f>VLOOKUP(G1944,Sku_Consolidated!A2:R957,18,FALSE)</f>
      </c>
      <c r="U1944" s="1" t="s">
        <v>5089</v>
      </c>
      <c r="V1944" s="1">
        <f>IF(VLOOKUP(G1944,Sku_Consolidated!A2:S957,19,FALSE)="SHOWCASE", VLOOKUP(E1944,Store_Showcase!B2:L144,11, FALSE), IF(VLOOKUP(G1944,Sku_Consolidated!A2:S957,19,FALSE)="VAM",VLOOKUP(E1944,Store_VAM!B2:L273,11, FALSE),VLOOKUP(E1944,Store_SRP!B2:L110,11, FALSE)))</f>
      </c>
      <c r="W1944" s="1">
        <f>VLOOKUP(G1944,Sku_Consolidated!A2:W957,11,FALSE)</f>
      </c>
      <c r="X1944" s="1">
        <f>VLOOKUP(G1944,Sku_Consolidated!A2:H957,8,FALSE)</f>
      </c>
      <c r="Y1944" s="1">
        <f>VLOOKUP(G1944,Sku_Consolidated!A2:I957,9,FALSE)</f>
      </c>
      <c r="Z1944" s="1" t="s">
        <v>41</v>
      </c>
      <c r="AA1944" s="1">
        <f>VLOOKUP(G1944,Sku_Consolidated!A2:E957,5,FALSE)</f>
      </c>
      <c r="AB1944" s="1">
        <f>IF(VLOOKUP(G1944,Sku_Consolidated!A2:S957,19,FALSE)="SHOWCASE", VLOOKUP(E1944,Store_Showcase!B2:N144,13, FALSE), IF(VLOOKUP(G1944,Sku_Consolidated!A2:S957,19,FALSE)="VAM",VLOOKUP(E1944,Store_VAM!B2:N273,13, FALSE),VLOOKUP(E1944,Store_SRP!B2:N110,13, FALSE)))</f>
      </c>
      <c r="AC1944" s="1">
        <f>IF(IFERROR(AB1944,TRUE)=TRUE, "-","OK")</f>
      </c>
      <c r="AD1944" s="11" t="s">
        <v>37</v>
      </c>
      <c r="AE1944" s="11" t="s">
        <v>37</v>
      </c>
      <c r="AF1944" s="1">
        <f>IF(IFERROR(VLOOKUP(E1944,Store_Showcase!B2:H144,{5}, FALSE), TRUE)=TRUE, IF(IFERROR(VLOOKUP(E1944,Store_SRP!B2:H110,{5}, FALSE), TRUE)=TRUE,VLOOKUP(E1944,Store_VAM!B2:H273,{5}, FALSE),VLOOKUP(E1944,Store_SRP!B2:H110,{5}, FALSE)), VLOOKUP(E1944,Store_Showcase!B2:H144,{5}, FALSE))</f>
      </c>
      <c r="AG1944" s="1">
        <f>IF(IFERROR(VLOOKUP(E1944,Store_Showcase!B2:H144,{6}, FALSE), TRUE)=TRUE, IF(IFERROR(VLOOKUP(E1944,Store_SRP!B2:H110,{6}, FALSE), TRUE)=TRUE,VLOOKUP(E1944,Store_VAM!B2:H273,{6}, FALSE),VLOOKUP(E1944,Store_SRP!B2:H110,{6}, FALSE)), VLOOKUP(E1944,Store_Showcase!B2:H144,{6}, FALSE))</f>
      </c>
      <c r="AH1944" s="1">
        <f>VLOOKUP(G1944,Sku_Consolidated!A2:R957,18,FALSE)</f>
      </c>
      <c r="AI1944" s="1">
        <f>VLOOKUP(G1944,Sku_Consolidated!A2:S957,19,FALSE)</f>
      </c>
      <c r="AJ1944" s="1">
        <f>VLOOKUP(G1944,Sku_Consolidated!A2:T957,20,FALSE)</f>
      </c>
    </row>
    <row r="1945" spans="1:36" x14ac:dyDescent="0.25">
      <c r="A1945" s="1">
        <v>2024</v>
      </c>
      <c r="B1945" s="1" t="s">
        <v>31</v>
      </c>
      <c r="C1945" s="1" t="s">
        <v>32</v>
      </c>
      <c r="D1945" s="1" t="s">
        <v>33</v>
      </c>
      <c r="E1945" s="9" t="s">
        <v>2386</v>
      </c>
      <c r="F1945" s="1">
        <f>IF(VLOOKUP(G1945,Sku_Consolidated!A2:S957,{19},FALSE)="SHOWCASE", VLOOKUP(E1945,Store_Showcase!B2:C144,{2}, FALSE), IF(VLOOKUP(G1945,Sku_Consolidated!A2:S957,{19},FALSE)="VAM",VLOOKUP(E1945,Store_VAM!B2:C273,{2}, FALSE),VLOOKUP(E1945,Store_SRP!B2:C110,{2}, FALSE)))</f>
      </c>
      <c r="G1945" s="1">
        <v>61722</v>
      </c>
      <c r="H1945" s="1" t="s">
        <v>46</v>
      </c>
      <c r="I1945" s="10" t="s">
        <v>5095</v>
      </c>
      <c r="J1945" s="1">
        <f>VLOOKUP(G1945,Sku_Consolidated!A2:C957, 3, FALSE)</f>
      </c>
      <c r="K1945" s="10">
        <f>IF(J1945="PACK", I1945, 0)</f>
      </c>
      <c r="L1945" s="10">
        <f>IF(J1945="KG", I1945, I1945 * VLOOKUP(G1945,Sku_Consolidated!A2:U957,21,FALSE))</f>
      </c>
      <c r="M1945" s="10" t="s">
        <v>37</v>
      </c>
      <c r="N1945" s="11" t="s">
        <v>5096</v>
      </c>
      <c r="O1945" s="10" t="s">
        <v>5097</v>
      </c>
      <c r="P1945" s="10">
        <f>N1945 - O1945</f>
      </c>
      <c r="Q1945" s="1">
        <f>VLOOKUP(G1945,Sku_Consolidated!A2:G957,7, FALSE)</f>
      </c>
      <c r="R1945" s="1">
        <f>IF(IFERROR(VLOOKUP(E1945,Store_Showcase!B2:H144,7, FALSE), TRUE)=TRUE, IF(IFERROR(VLOOKUP(E1945,Store_SRP!B2:H110,7, FALSE), TRUE)=TRUE,VLOOKUP(E1945,Store_VAM!B2:H273,7, FALSE),VLOOKUP(E1945,Store_SRP!B2:H110,7, FALSE)), VLOOKUP(E1945,Store_Showcase!B2:H144,7, FALSE))</f>
      </c>
      <c r="S1945" s="1">
        <f>IF(IFERROR(VLOOKUP(E1945,Store_Showcase!B2:I144,8, FALSE), TRUE)=TRUE, IF(IFERROR(VLOOKUP(E1945,Store_SRP!B2:I110,8, FALSE), TRUE)=TRUE,VLOOKUP(E1945,Store_VAM!B2:I273,8, FALSE),VLOOKUP(E1945,Store_SRP!B2:I110,8, FALSE)), VLOOKUP(E1945,Store_Showcase!B2:I144,8, FALSE))</f>
      </c>
      <c r="T1945" s="1">
        <f>VLOOKUP(G1945,Sku_Consolidated!A2:R957,18,FALSE)</f>
      </c>
      <c r="U1945" s="1" t="s">
        <v>5089</v>
      </c>
      <c r="V1945" s="1">
        <f>IF(VLOOKUP(G1945,Sku_Consolidated!A2:S957,19,FALSE)="SHOWCASE", VLOOKUP(E1945,Store_Showcase!B2:L144,11, FALSE), IF(VLOOKUP(G1945,Sku_Consolidated!A2:S957,19,FALSE)="VAM",VLOOKUP(E1945,Store_VAM!B2:L273,11, FALSE),VLOOKUP(E1945,Store_SRP!B2:L110,11, FALSE)))</f>
      </c>
      <c r="W1945" s="1">
        <f>VLOOKUP(G1945,Sku_Consolidated!A2:W957,11,FALSE)</f>
      </c>
      <c r="X1945" s="1">
        <f>VLOOKUP(G1945,Sku_Consolidated!A2:H957,8,FALSE)</f>
      </c>
      <c r="Y1945" s="1">
        <f>VLOOKUP(G1945,Sku_Consolidated!A2:I957,9,FALSE)</f>
      </c>
      <c r="Z1945" s="1" t="s">
        <v>41</v>
      </c>
      <c r="AA1945" s="1">
        <f>VLOOKUP(G1945,Sku_Consolidated!A2:E957,5,FALSE)</f>
      </c>
      <c r="AB1945" s="1">
        <f>IF(VLOOKUP(G1945,Sku_Consolidated!A2:S957,19,FALSE)="SHOWCASE", VLOOKUP(E1945,Store_Showcase!B2:N144,13, FALSE), IF(VLOOKUP(G1945,Sku_Consolidated!A2:S957,19,FALSE)="VAM",VLOOKUP(E1945,Store_VAM!B2:N273,13, FALSE),VLOOKUP(E1945,Store_SRP!B2:N110,13, FALSE)))</f>
      </c>
      <c r="AC1945" s="1">
        <f>IF(IFERROR(AB1945,TRUE)=TRUE, "-","OK")</f>
      </c>
      <c r="AD1945" s="11" t="s">
        <v>37</v>
      </c>
      <c r="AE1945" s="11" t="s">
        <v>37</v>
      </c>
      <c r="AF1945" s="1">
        <f>IF(IFERROR(VLOOKUP(E1945,Store_Showcase!B2:H144,{5}, FALSE), TRUE)=TRUE, IF(IFERROR(VLOOKUP(E1945,Store_SRP!B2:H110,{5}, FALSE), TRUE)=TRUE,VLOOKUP(E1945,Store_VAM!B2:H273,{5}, FALSE),VLOOKUP(E1945,Store_SRP!B2:H110,{5}, FALSE)), VLOOKUP(E1945,Store_Showcase!B2:H144,{5}, FALSE))</f>
      </c>
      <c r="AG1945" s="1">
        <f>IF(IFERROR(VLOOKUP(E1945,Store_Showcase!B2:H144,{6}, FALSE), TRUE)=TRUE, IF(IFERROR(VLOOKUP(E1945,Store_SRP!B2:H110,{6}, FALSE), TRUE)=TRUE,VLOOKUP(E1945,Store_VAM!B2:H273,{6}, FALSE),VLOOKUP(E1945,Store_SRP!B2:H110,{6}, FALSE)), VLOOKUP(E1945,Store_Showcase!B2:H144,{6}, FALSE))</f>
      </c>
      <c r="AH1945" s="1">
        <f>VLOOKUP(G1945,Sku_Consolidated!A2:R957,18,FALSE)</f>
      </c>
      <c r="AI1945" s="1">
        <f>VLOOKUP(G1945,Sku_Consolidated!A2:S957,19,FALSE)</f>
      </c>
      <c r="AJ1945" s="1">
        <f>VLOOKUP(G1945,Sku_Consolidated!A2:T957,20,FALSE)</f>
      </c>
    </row>
    <row r="1946" spans="1:36" x14ac:dyDescent="0.25">
      <c r="A1946" s="1">
        <v>2024</v>
      </c>
      <c r="B1946" s="1" t="s">
        <v>31</v>
      </c>
      <c r="C1946" s="1" t="s">
        <v>32</v>
      </c>
      <c r="D1946" s="1" t="s">
        <v>33</v>
      </c>
      <c r="E1946" s="9" t="s">
        <v>2386</v>
      </c>
      <c r="F1946" s="1">
        <f>IF(VLOOKUP(G1946,Sku_Consolidated!A2:S957,{19},FALSE)="SHOWCASE", VLOOKUP(E1946,Store_Showcase!B2:C144,{2}, FALSE), IF(VLOOKUP(G1946,Sku_Consolidated!A2:S957,{19},FALSE)="VAM",VLOOKUP(E1946,Store_VAM!B2:C273,{2}, FALSE),VLOOKUP(E1946,Store_SRP!B2:C110,{2}, FALSE)))</f>
      </c>
      <c r="G1946" s="1">
        <v>61723</v>
      </c>
      <c r="H1946" s="1" t="s">
        <v>207</v>
      </c>
      <c r="I1946" s="10" t="s">
        <v>4058</v>
      </c>
      <c r="J1946" s="1">
        <f>VLOOKUP(G1946,Sku_Consolidated!A2:C957, 3, FALSE)</f>
      </c>
      <c r="K1946" s="10">
        <f>IF(J1946="PACK", I1946, 0)</f>
      </c>
      <c r="L1946" s="10">
        <f>IF(J1946="KG", I1946, I1946 * VLOOKUP(G1946,Sku_Consolidated!A2:U957,21,FALSE))</f>
      </c>
      <c r="M1946" s="10" t="s">
        <v>37</v>
      </c>
      <c r="N1946" s="11" t="s">
        <v>5098</v>
      </c>
      <c r="O1946" s="10" t="s">
        <v>5099</v>
      </c>
      <c r="P1946" s="10">
        <f>N1946 - O1946</f>
      </c>
      <c r="Q1946" s="1">
        <f>VLOOKUP(G1946,Sku_Consolidated!A2:G957,7, FALSE)</f>
      </c>
      <c r="R1946" s="1">
        <f>IF(IFERROR(VLOOKUP(E1946,Store_Showcase!B2:H144,7, FALSE), TRUE)=TRUE, IF(IFERROR(VLOOKUP(E1946,Store_SRP!B2:H110,7, FALSE), TRUE)=TRUE,VLOOKUP(E1946,Store_VAM!B2:H273,7, FALSE),VLOOKUP(E1946,Store_SRP!B2:H110,7, FALSE)), VLOOKUP(E1946,Store_Showcase!B2:H144,7, FALSE))</f>
      </c>
      <c r="S1946" s="1">
        <f>IF(IFERROR(VLOOKUP(E1946,Store_Showcase!B2:I144,8, FALSE), TRUE)=TRUE, IF(IFERROR(VLOOKUP(E1946,Store_SRP!B2:I110,8, FALSE), TRUE)=TRUE,VLOOKUP(E1946,Store_VAM!B2:I273,8, FALSE),VLOOKUP(E1946,Store_SRP!B2:I110,8, FALSE)), VLOOKUP(E1946,Store_Showcase!B2:I144,8, FALSE))</f>
      </c>
      <c r="T1946" s="1">
        <f>VLOOKUP(G1946,Sku_Consolidated!A2:R957,18,FALSE)</f>
      </c>
      <c r="U1946" s="1" t="s">
        <v>5089</v>
      </c>
      <c r="V1946" s="1">
        <f>IF(VLOOKUP(G1946,Sku_Consolidated!A2:S957,19,FALSE)="SHOWCASE", VLOOKUP(E1946,Store_Showcase!B2:L144,11, FALSE), IF(VLOOKUP(G1946,Sku_Consolidated!A2:S957,19,FALSE)="VAM",VLOOKUP(E1946,Store_VAM!B2:L273,11, FALSE),VLOOKUP(E1946,Store_SRP!B2:L110,11, FALSE)))</f>
      </c>
      <c r="W1946" s="1">
        <f>VLOOKUP(G1946,Sku_Consolidated!A2:W957,11,FALSE)</f>
      </c>
      <c r="X1946" s="1">
        <f>VLOOKUP(G1946,Sku_Consolidated!A2:H957,8,FALSE)</f>
      </c>
      <c r="Y1946" s="1">
        <f>VLOOKUP(G1946,Sku_Consolidated!A2:I957,9,FALSE)</f>
      </c>
      <c r="Z1946" s="1" t="s">
        <v>41</v>
      </c>
      <c r="AA1946" s="1">
        <f>VLOOKUP(G1946,Sku_Consolidated!A2:E957,5,FALSE)</f>
      </c>
      <c r="AB1946" s="1">
        <f>IF(VLOOKUP(G1946,Sku_Consolidated!A2:S957,19,FALSE)="SHOWCASE", VLOOKUP(E1946,Store_Showcase!B2:N144,13, FALSE), IF(VLOOKUP(G1946,Sku_Consolidated!A2:S957,19,FALSE)="VAM",VLOOKUP(E1946,Store_VAM!B2:N273,13, FALSE),VLOOKUP(E1946,Store_SRP!B2:N110,13, FALSE)))</f>
      </c>
      <c r="AC1946" s="1">
        <f>IF(IFERROR(AB1946,TRUE)=TRUE, "-","OK")</f>
      </c>
      <c r="AD1946" s="11" t="s">
        <v>37</v>
      </c>
      <c r="AE1946" s="11" t="s">
        <v>37</v>
      </c>
      <c r="AF1946" s="1">
        <f>IF(IFERROR(VLOOKUP(E1946,Store_Showcase!B2:H144,{5}, FALSE), TRUE)=TRUE, IF(IFERROR(VLOOKUP(E1946,Store_SRP!B2:H110,{5}, FALSE), TRUE)=TRUE,VLOOKUP(E1946,Store_VAM!B2:H273,{5}, FALSE),VLOOKUP(E1946,Store_SRP!B2:H110,{5}, FALSE)), VLOOKUP(E1946,Store_Showcase!B2:H144,{5}, FALSE))</f>
      </c>
      <c r="AG1946" s="1">
        <f>IF(IFERROR(VLOOKUP(E1946,Store_Showcase!B2:H144,{6}, FALSE), TRUE)=TRUE, IF(IFERROR(VLOOKUP(E1946,Store_SRP!B2:H110,{6}, FALSE), TRUE)=TRUE,VLOOKUP(E1946,Store_VAM!B2:H273,{6}, FALSE),VLOOKUP(E1946,Store_SRP!B2:H110,{6}, FALSE)), VLOOKUP(E1946,Store_Showcase!B2:H144,{6}, FALSE))</f>
      </c>
      <c r="AH1946" s="1">
        <f>VLOOKUP(G1946,Sku_Consolidated!A2:R957,18,FALSE)</f>
      </c>
      <c r="AI1946" s="1">
        <f>VLOOKUP(G1946,Sku_Consolidated!A2:S957,19,FALSE)</f>
      </c>
      <c r="AJ1946" s="1">
        <f>VLOOKUP(G1946,Sku_Consolidated!A2:T957,20,FALSE)</f>
      </c>
    </row>
    <row r="1947" spans="1:36" x14ac:dyDescent="0.25">
      <c r="A1947" s="1">
        <v>2024</v>
      </c>
      <c r="B1947" s="1" t="s">
        <v>31</v>
      </c>
      <c r="C1947" s="1" t="s">
        <v>32</v>
      </c>
      <c r="D1947" s="1" t="s">
        <v>33</v>
      </c>
      <c r="E1947" s="9" t="s">
        <v>2386</v>
      </c>
      <c r="F1947" s="1">
        <f>IF(VLOOKUP(G1947,Sku_Consolidated!A2:S957,{19},FALSE)="SHOWCASE", VLOOKUP(E1947,Store_Showcase!B2:C144,{2}, FALSE), IF(VLOOKUP(G1947,Sku_Consolidated!A2:S957,{19},FALSE)="VAM",VLOOKUP(E1947,Store_VAM!B2:C273,{2}, FALSE),VLOOKUP(E1947,Store_SRP!B2:C110,{2}, FALSE)))</f>
      </c>
      <c r="G1947" s="1">
        <v>61725</v>
      </c>
      <c r="H1947" s="1" t="s">
        <v>54</v>
      </c>
      <c r="I1947" s="10" t="s">
        <v>1049</v>
      </c>
      <c r="J1947" s="1">
        <f>VLOOKUP(G1947,Sku_Consolidated!A2:C957, 3, FALSE)</f>
      </c>
      <c r="K1947" s="10">
        <f>IF(J1947="PACK", I1947, 0)</f>
      </c>
      <c r="L1947" s="10">
        <f>IF(J1947="KG", I1947, I1947 * VLOOKUP(G1947,Sku_Consolidated!A2:U957,21,FALSE))</f>
      </c>
      <c r="M1947" s="10" t="s">
        <v>37</v>
      </c>
      <c r="N1947" s="11" t="s">
        <v>5100</v>
      </c>
      <c r="O1947" s="10" t="s">
        <v>5101</v>
      </c>
      <c r="P1947" s="10">
        <f>N1947 - O1947</f>
      </c>
      <c r="Q1947" s="1">
        <f>VLOOKUP(G1947,Sku_Consolidated!A2:G957,7, FALSE)</f>
      </c>
      <c r="R1947" s="1">
        <f>IF(IFERROR(VLOOKUP(E1947,Store_Showcase!B2:H144,7, FALSE), TRUE)=TRUE, IF(IFERROR(VLOOKUP(E1947,Store_SRP!B2:H110,7, FALSE), TRUE)=TRUE,VLOOKUP(E1947,Store_VAM!B2:H273,7, FALSE),VLOOKUP(E1947,Store_SRP!B2:H110,7, FALSE)), VLOOKUP(E1947,Store_Showcase!B2:H144,7, FALSE))</f>
      </c>
      <c r="S1947" s="1">
        <f>IF(IFERROR(VLOOKUP(E1947,Store_Showcase!B2:I144,8, FALSE), TRUE)=TRUE, IF(IFERROR(VLOOKUP(E1947,Store_SRP!B2:I110,8, FALSE), TRUE)=TRUE,VLOOKUP(E1947,Store_VAM!B2:I273,8, FALSE),VLOOKUP(E1947,Store_SRP!B2:I110,8, FALSE)), VLOOKUP(E1947,Store_Showcase!B2:I144,8, FALSE))</f>
      </c>
      <c r="T1947" s="1">
        <f>VLOOKUP(G1947,Sku_Consolidated!A2:R957,18,FALSE)</f>
      </c>
      <c r="U1947" s="1" t="s">
        <v>5089</v>
      </c>
      <c r="V1947" s="1">
        <f>IF(VLOOKUP(G1947,Sku_Consolidated!A2:S957,19,FALSE)="SHOWCASE", VLOOKUP(E1947,Store_Showcase!B2:L144,11, FALSE), IF(VLOOKUP(G1947,Sku_Consolidated!A2:S957,19,FALSE)="VAM",VLOOKUP(E1947,Store_VAM!B2:L273,11, FALSE),VLOOKUP(E1947,Store_SRP!B2:L110,11, FALSE)))</f>
      </c>
      <c r="W1947" s="1">
        <f>VLOOKUP(G1947,Sku_Consolidated!A2:W957,11,FALSE)</f>
      </c>
      <c r="X1947" s="1">
        <f>VLOOKUP(G1947,Sku_Consolidated!A2:H957,8,FALSE)</f>
      </c>
      <c r="Y1947" s="1">
        <f>VLOOKUP(G1947,Sku_Consolidated!A2:I957,9,FALSE)</f>
      </c>
      <c r="Z1947" s="1" t="s">
        <v>41</v>
      </c>
      <c r="AA1947" s="1">
        <f>VLOOKUP(G1947,Sku_Consolidated!A2:E957,5,FALSE)</f>
      </c>
      <c r="AB1947" s="1">
        <f>IF(VLOOKUP(G1947,Sku_Consolidated!A2:S957,19,FALSE)="SHOWCASE", VLOOKUP(E1947,Store_Showcase!B2:N144,13, FALSE), IF(VLOOKUP(G1947,Sku_Consolidated!A2:S957,19,FALSE)="VAM",VLOOKUP(E1947,Store_VAM!B2:N273,13, FALSE),VLOOKUP(E1947,Store_SRP!B2:N110,13, FALSE)))</f>
      </c>
      <c r="AC1947" s="1">
        <f>IF(IFERROR(AB1947,TRUE)=TRUE, "-","OK")</f>
      </c>
      <c r="AD1947" s="11" t="s">
        <v>37</v>
      </c>
      <c r="AE1947" s="11" t="s">
        <v>37</v>
      </c>
      <c r="AF1947" s="1">
        <f>IF(IFERROR(VLOOKUP(E1947,Store_Showcase!B2:H144,{5}, FALSE), TRUE)=TRUE, IF(IFERROR(VLOOKUP(E1947,Store_SRP!B2:H110,{5}, FALSE), TRUE)=TRUE,VLOOKUP(E1947,Store_VAM!B2:H273,{5}, FALSE),VLOOKUP(E1947,Store_SRP!B2:H110,{5}, FALSE)), VLOOKUP(E1947,Store_Showcase!B2:H144,{5}, FALSE))</f>
      </c>
      <c r="AG1947" s="1">
        <f>IF(IFERROR(VLOOKUP(E1947,Store_Showcase!B2:H144,{6}, FALSE), TRUE)=TRUE, IF(IFERROR(VLOOKUP(E1947,Store_SRP!B2:H110,{6}, FALSE), TRUE)=TRUE,VLOOKUP(E1947,Store_VAM!B2:H273,{6}, FALSE),VLOOKUP(E1947,Store_SRP!B2:H110,{6}, FALSE)), VLOOKUP(E1947,Store_Showcase!B2:H144,{6}, FALSE))</f>
      </c>
      <c r="AH1947" s="1">
        <f>VLOOKUP(G1947,Sku_Consolidated!A2:R957,18,FALSE)</f>
      </c>
      <c r="AI1947" s="1">
        <f>VLOOKUP(G1947,Sku_Consolidated!A2:S957,19,FALSE)</f>
      </c>
      <c r="AJ1947" s="1">
        <f>VLOOKUP(G1947,Sku_Consolidated!A2:T957,20,FALSE)</f>
      </c>
    </row>
    <row r="1948" spans="1:36" x14ac:dyDescent="0.25">
      <c r="A1948" s="1">
        <v>2024</v>
      </c>
      <c r="B1948" s="1" t="s">
        <v>31</v>
      </c>
      <c r="C1948" s="1" t="s">
        <v>32</v>
      </c>
      <c r="D1948" s="1" t="s">
        <v>33</v>
      </c>
      <c r="E1948" s="9" t="s">
        <v>2386</v>
      </c>
      <c r="F1948" s="1">
        <f>IF(VLOOKUP(G1948,Sku_Consolidated!A2:S957,{19},FALSE)="SHOWCASE", VLOOKUP(E1948,Store_Showcase!B2:C144,{2}, FALSE), IF(VLOOKUP(G1948,Sku_Consolidated!A2:S957,{19},FALSE)="VAM",VLOOKUP(E1948,Store_VAM!B2:C273,{2}, FALSE),VLOOKUP(E1948,Store_SRP!B2:C110,{2}, FALSE)))</f>
      </c>
      <c r="G1948" s="1">
        <v>61732</v>
      </c>
      <c r="H1948" s="1" t="s">
        <v>211</v>
      </c>
      <c r="I1948" s="10" t="s">
        <v>5102</v>
      </c>
      <c r="J1948" s="1">
        <f>VLOOKUP(G1948,Sku_Consolidated!A2:C957, 3, FALSE)</f>
      </c>
      <c r="K1948" s="10">
        <f>IF(J1948="PACK", I1948, 0)</f>
      </c>
      <c r="L1948" s="10">
        <f>IF(J1948="KG", I1948, I1948 * VLOOKUP(G1948,Sku_Consolidated!A2:U957,21,FALSE))</f>
      </c>
      <c r="M1948" s="10" t="s">
        <v>37</v>
      </c>
      <c r="N1948" s="11" t="s">
        <v>5103</v>
      </c>
      <c r="O1948" s="10" t="s">
        <v>5104</v>
      </c>
      <c r="P1948" s="10">
        <f>N1948 - O1948</f>
      </c>
      <c r="Q1948" s="1">
        <f>VLOOKUP(G1948,Sku_Consolidated!A2:G957,7, FALSE)</f>
      </c>
      <c r="R1948" s="1">
        <f>IF(IFERROR(VLOOKUP(E1948,Store_Showcase!B2:H144,7, FALSE), TRUE)=TRUE, IF(IFERROR(VLOOKUP(E1948,Store_SRP!B2:H110,7, FALSE), TRUE)=TRUE,VLOOKUP(E1948,Store_VAM!B2:H273,7, FALSE),VLOOKUP(E1948,Store_SRP!B2:H110,7, FALSE)), VLOOKUP(E1948,Store_Showcase!B2:H144,7, FALSE))</f>
      </c>
      <c r="S1948" s="1">
        <f>IF(IFERROR(VLOOKUP(E1948,Store_Showcase!B2:I144,8, FALSE), TRUE)=TRUE, IF(IFERROR(VLOOKUP(E1948,Store_SRP!B2:I110,8, FALSE), TRUE)=TRUE,VLOOKUP(E1948,Store_VAM!B2:I273,8, FALSE),VLOOKUP(E1948,Store_SRP!B2:I110,8, FALSE)), VLOOKUP(E1948,Store_Showcase!B2:I144,8, FALSE))</f>
      </c>
      <c r="T1948" s="1">
        <f>VLOOKUP(G1948,Sku_Consolidated!A2:R957,18,FALSE)</f>
      </c>
      <c r="U1948" s="1" t="s">
        <v>5089</v>
      </c>
      <c r="V1948" s="1">
        <f>IF(VLOOKUP(G1948,Sku_Consolidated!A2:S957,19,FALSE)="SHOWCASE", VLOOKUP(E1948,Store_Showcase!B2:L144,11, FALSE), IF(VLOOKUP(G1948,Sku_Consolidated!A2:S957,19,FALSE)="VAM",VLOOKUP(E1948,Store_VAM!B2:L273,11, FALSE),VLOOKUP(E1948,Store_SRP!B2:L110,11, FALSE)))</f>
      </c>
      <c r="W1948" s="1">
        <f>VLOOKUP(G1948,Sku_Consolidated!A2:W957,11,FALSE)</f>
      </c>
      <c r="X1948" s="1">
        <f>VLOOKUP(G1948,Sku_Consolidated!A2:H957,8,FALSE)</f>
      </c>
      <c r="Y1948" s="1">
        <f>VLOOKUP(G1948,Sku_Consolidated!A2:I957,9,FALSE)</f>
      </c>
      <c r="Z1948" s="1" t="s">
        <v>41</v>
      </c>
      <c r="AA1948" s="1">
        <f>VLOOKUP(G1948,Sku_Consolidated!A2:E957,5,FALSE)</f>
      </c>
      <c r="AB1948" s="1">
        <f>IF(VLOOKUP(G1948,Sku_Consolidated!A2:S957,19,FALSE)="SHOWCASE", VLOOKUP(E1948,Store_Showcase!B2:N144,13, FALSE), IF(VLOOKUP(G1948,Sku_Consolidated!A2:S957,19,FALSE)="VAM",VLOOKUP(E1948,Store_VAM!B2:N273,13, FALSE),VLOOKUP(E1948,Store_SRP!B2:N110,13, FALSE)))</f>
      </c>
      <c r="AC1948" s="1">
        <f>IF(IFERROR(AB1948,TRUE)=TRUE, "-","OK")</f>
      </c>
      <c r="AD1948" s="11" t="s">
        <v>37</v>
      </c>
      <c r="AE1948" s="11" t="s">
        <v>37</v>
      </c>
      <c r="AF1948" s="1">
        <f>IF(IFERROR(VLOOKUP(E1948,Store_Showcase!B2:H144,{5}, FALSE), TRUE)=TRUE, IF(IFERROR(VLOOKUP(E1948,Store_SRP!B2:H110,{5}, FALSE), TRUE)=TRUE,VLOOKUP(E1948,Store_VAM!B2:H273,{5}, FALSE),VLOOKUP(E1948,Store_SRP!B2:H110,{5}, FALSE)), VLOOKUP(E1948,Store_Showcase!B2:H144,{5}, FALSE))</f>
      </c>
      <c r="AG1948" s="1">
        <f>IF(IFERROR(VLOOKUP(E1948,Store_Showcase!B2:H144,{6}, FALSE), TRUE)=TRUE, IF(IFERROR(VLOOKUP(E1948,Store_SRP!B2:H110,{6}, FALSE), TRUE)=TRUE,VLOOKUP(E1948,Store_VAM!B2:H273,{6}, FALSE),VLOOKUP(E1948,Store_SRP!B2:H110,{6}, FALSE)), VLOOKUP(E1948,Store_Showcase!B2:H144,{6}, FALSE))</f>
      </c>
      <c r="AH1948" s="1">
        <f>VLOOKUP(G1948,Sku_Consolidated!A2:R957,18,FALSE)</f>
      </c>
      <c r="AI1948" s="1">
        <f>VLOOKUP(G1948,Sku_Consolidated!A2:S957,19,FALSE)</f>
      </c>
      <c r="AJ1948" s="1">
        <f>VLOOKUP(G1948,Sku_Consolidated!A2:T957,20,FALSE)</f>
      </c>
    </row>
    <row r="1949" spans="1:36" x14ac:dyDescent="0.25">
      <c r="A1949" s="1">
        <v>2024</v>
      </c>
      <c r="B1949" s="1" t="s">
        <v>31</v>
      </c>
      <c r="C1949" s="1" t="s">
        <v>32</v>
      </c>
      <c r="D1949" s="1" t="s">
        <v>33</v>
      </c>
      <c r="E1949" s="9" t="s">
        <v>2386</v>
      </c>
      <c r="F1949" s="1">
        <f>IF(VLOOKUP(G1949,Sku_Consolidated!A2:S957,{19},FALSE)="SHOWCASE", VLOOKUP(E1949,Store_Showcase!B2:C144,{2}, FALSE), IF(VLOOKUP(G1949,Sku_Consolidated!A2:S957,{19},FALSE)="VAM",VLOOKUP(E1949,Store_VAM!B2:C273,{2}, FALSE),VLOOKUP(E1949,Store_SRP!B2:C110,{2}, FALSE)))</f>
      </c>
      <c r="G1949" s="1">
        <v>61733</v>
      </c>
      <c r="H1949" s="1" t="s">
        <v>58</v>
      </c>
      <c r="I1949" s="10" t="s">
        <v>3537</v>
      </c>
      <c r="J1949" s="1">
        <f>VLOOKUP(G1949,Sku_Consolidated!A2:C957, 3, FALSE)</f>
      </c>
      <c r="K1949" s="10">
        <f>IF(J1949="PACK", I1949, 0)</f>
      </c>
      <c r="L1949" s="10">
        <f>IF(J1949="KG", I1949, I1949 * VLOOKUP(G1949,Sku_Consolidated!A2:U957,21,FALSE))</f>
      </c>
      <c r="M1949" s="10" t="s">
        <v>37</v>
      </c>
      <c r="N1949" s="11" t="s">
        <v>5105</v>
      </c>
      <c r="O1949" s="10" t="s">
        <v>5106</v>
      </c>
      <c r="P1949" s="10">
        <f>N1949 - O1949</f>
      </c>
      <c r="Q1949" s="1">
        <f>VLOOKUP(G1949,Sku_Consolidated!A2:G957,7, FALSE)</f>
      </c>
      <c r="R1949" s="1">
        <f>IF(IFERROR(VLOOKUP(E1949,Store_Showcase!B2:H144,7, FALSE), TRUE)=TRUE, IF(IFERROR(VLOOKUP(E1949,Store_SRP!B2:H110,7, FALSE), TRUE)=TRUE,VLOOKUP(E1949,Store_VAM!B2:H273,7, FALSE),VLOOKUP(E1949,Store_SRP!B2:H110,7, FALSE)), VLOOKUP(E1949,Store_Showcase!B2:H144,7, FALSE))</f>
      </c>
      <c r="S1949" s="1">
        <f>IF(IFERROR(VLOOKUP(E1949,Store_Showcase!B2:I144,8, FALSE), TRUE)=TRUE, IF(IFERROR(VLOOKUP(E1949,Store_SRP!B2:I110,8, FALSE), TRUE)=TRUE,VLOOKUP(E1949,Store_VAM!B2:I273,8, FALSE),VLOOKUP(E1949,Store_SRP!B2:I110,8, FALSE)), VLOOKUP(E1949,Store_Showcase!B2:I144,8, FALSE))</f>
      </c>
      <c r="T1949" s="1">
        <f>VLOOKUP(G1949,Sku_Consolidated!A2:R957,18,FALSE)</f>
      </c>
      <c r="U1949" s="1" t="s">
        <v>5089</v>
      </c>
      <c r="V1949" s="1">
        <f>IF(VLOOKUP(G1949,Sku_Consolidated!A2:S957,19,FALSE)="SHOWCASE", VLOOKUP(E1949,Store_Showcase!B2:L144,11, FALSE), IF(VLOOKUP(G1949,Sku_Consolidated!A2:S957,19,FALSE)="VAM",VLOOKUP(E1949,Store_VAM!B2:L273,11, FALSE),VLOOKUP(E1949,Store_SRP!B2:L110,11, FALSE)))</f>
      </c>
      <c r="W1949" s="1">
        <f>VLOOKUP(G1949,Sku_Consolidated!A2:W957,11,FALSE)</f>
      </c>
      <c r="X1949" s="1">
        <f>VLOOKUP(G1949,Sku_Consolidated!A2:H957,8,FALSE)</f>
      </c>
      <c r="Y1949" s="1">
        <f>VLOOKUP(G1949,Sku_Consolidated!A2:I957,9,FALSE)</f>
      </c>
      <c r="Z1949" s="1" t="s">
        <v>41</v>
      </c>
      <c r="AA1949" s="1">
        <f>VLOOKUP(G1949,Sku_Consolidated!A2:E957,5,FALSE)</f>
      </c>
      <c r="AB1949" s="1">
        <f>IF(VLOOKUP(G1949,Sku_Consolidated!A2:S957,19,FALSE)="SHOWCASE", VLOOKUP(E1949,Store_Showcase!B2:N144,13, FALSE), IF(VLOOKUP(G1949,Sku_Consolidated!A2:S957,19,FALSE)="VAM",VLOOKUP(E1949,Store_VAM!B2:N273,13, FALSE),VLOOKUP(E1949,Store_SRP!B2:N110,13, FALSE)))</f>
      </c>
      <c r="AC1949" s="1">
        <f>IF(IFERROR(AB1949,TRUE)=TRUE, "-","OK")</f>
      </c>
      <c r="AD1949" s="11" t="s">
        <v>37</v>
      </c>
      <c r="AE1949" s="11" t="s">
        <v>37</v>
      </c>
      <c r="AF1949" s="1">
        <f>IF(IFERROR(VLOOKUP(E1949,Store_Showcase!B2:H144,{5}, FALSE), TRUE)=TRUE, IF(IFERROR(VLOOKUP(E1949,Store_SRP!B2:H110,{5}, FALSE), TRUE)=TRUE,VLOOKUP(E1949,Store_VAM!B2:H273,{5}, FALSE),VLOOKUP(E1949,Store_SRP!B2:H110,{5}, FALSE)), VLOOKUP(E1949,Store_Showcase!B2:H144,{5}, FALSE))</f>
      </c>
      <c r="AG1949" s="1">
        <f>IF(IFERROR(VLOOKUP(E1949,Store_Showcase!B2:H144,{6}, FALSE), TRUE)=TRUE, IF(IFERROR(VLOOKUP(E1949,Store_SRP!B2:H110,{6}, FALSE), TRUE)=TRUE,VLOOKUP(E1949,Store_VAM!B2:H273,{6}, FALSE),VLOOKUP(E1949,Store_SRP!B2:H110,{6}, FALSE)), VLOOKUP(E1949,Store_Showcase!B2:H144,{6}, FALSE))</f>
      </c>
      <c r="AH1949" s="1">
        <f>VLOOKUP(G1949,Sku_Consolidated!A2:R957,18,FALSE)</f>
      </c>
      <c r="AI1949" s="1">
        <f>VLOOKUP(G1949,Sku_Consolidated!A2:S957,19,FALSE)</f>
      </c>
      <c r="AJ1949" s="1">
        <f>VLOOKUP(G1949,Sku_Consolidated!A2:T957,20,FALSE)</f>
      </c>
    </row>
    <row r="1950" spans="1:36" x14ac:dyDescent="0.25">
      <c r="A1950" s="1">
        <v>2024</v>
      </c>
      <c r="B1950" s="1" t="s">
        <v>31</v>
      </c>
      <c r="C1950" s="1" t="s">
        <v>32</v>
      </c>
      <c r="D1950" s="1" t="s">
        <v>33</v>
      </c>
      <c r="E1950" s="9" t="s">
        <v>2386</v>
      </c>
      <c r="F1950" s="1">
        <f>IF(VLOOKUP(G1950,Sku_Consolidated!A2:S957,{19},FALSE)="SHOWCASE", VLOOKUP(E1950,Store_Showcase!B2:C144,{2}, FALSE), IF(VLOOKUP(G1950,Sku_Consolidated!A2:S957,{19},FALSE)="VAM",VLOOKUP(E1950,Store_VAM!B2:C273,{2}, FALSE),VLOOKUP(E1950,Store_SRP!B2:C110,{2}, FALSE)))</f>
      </c>
      <c r="G1950" s="1">
        <v>61735</v>
      </c>
      <c r="H1950" s="1" t="s">
        <v>66</v>
      </c>
      <c r="I1950" s="10" t="s">
        <v>1524</v>
      </c>
      <c r="J1950" s="1">
        <f>VLOOKUP(G1950,Sku_Consolidated!A2:C957, 3, FALSE)</f>
      </c>
      <c r="K1950" s="10">
        <f>IF(J1950="PACK", I1950, 0)</f>
      </c>
      <c r="L1950" s="10">
        <f>IF(J1950="KG", I1950, I1950 * VLOOKUP(G1950,Sku_Consolidated!A2:U957,21,FALSE))</f>
      </c>
      <c r="M1950" s="10" t="s">
        <v>37</v>
      </c>
      <c r="N1950" s="11" t="s">
        <v>5107</v>
      </c>
      <c r="O1950" s="10" t="s">
        <v>5108</v>
      </c>
      <c r="P1950" s="10">
        <f>N1950 - O1950</f>
      </c>
      <c r="Q1950" s="1">
        <f>VLOOKUP(G1950,Sku_Consolidated!A2:G957,7, FALSE)</f>
      </c>
      <c r="R1950" s="1">
        <f>IF(IFERROR(VLOOKUP(E1950,Store_Showcase!B2:H144,7, FALSE), TRUE)=TRUE, IF(IFERROR(VLOOKUP(E1950,Store_SRP!B2:H110,7, FALSE), TRUE)=TRUE,VLOOKUP(E1950,Store_VAM!B2:H273,7, FALSE),VLOOKUP(E1950,Store_SRP!B2:H110,7, FALSE)), VLOOKUP(E1950,Store_Showcase!B2:H144,7, FALSE))</f>
      </c>
      <c r="S1950" s="1">
        <f>IF(IFERROR(VLOOKUP(E1950,Store_Showcase!B2:I144,8, FALSE), TRUE)=TRUE, IF(IFERROR(VLOOKUP(E1950,Store_SRP!B2:I110,8, FALSE), TRUE)=TRUE,VLOOKUP(E1950,Store_VAM!B2:I273,8, FALSE),VLOOKUP(E1950,Store_SRP!B2:I110,8, FALSE)), VLOOKUP(E1950,Store_Showcase!B2:I144,8, FALSE))</f>
      </c>
      <c r="T1950" s="1">
        <f>VLOOKUP(G1950,Sku_Consolidated!A2:R957,18,FALSE)</f>
      </c>
      <c r="U1950" s="1" t="s">
        <v>5089</v>
      </c>
      <c r="V1950" s="1">
        <f>IF(VLOOKUP(G1950,Sku_Consolidated!A2:S957,19,FALSE)="SHOWCASE", VLOOKUP(E1950,Store_Showcase!B2:L144,11, FALSE), IF(VLOOKUP(G1950,Sku_Consolidated!A2:S957,19,FALSE)="VAM",VLOOKUP(E1950,Store_VAM!B2:L273,11, FALSE),VLOOKUP(E1950,Store_SRP!B2:L110,11, FALSE)))</f>
      </c>
      <c r="W1950" s="1">
        <f>VLOOKUP(G1950,Sku_Consolidated!A2:W957,11,FALSE)</f>
      </c>
      <c r="X1950" s="1">
        <f>VLOOKUP(G1950,Sku_Consolidated!A2:H957,8,FALSE)</f>
      </c>
      <c r="Y1950" s="1">
        <f>VLOOKUP(G1950,Sku_Consolidated!A2:I957,9,FALSE)</f>
      </c>
      <c r="Z1950" s="1" t="s">
        <v>41</v>
      </c>
      <c r="AA1950" s="1">
        <f>VLOOKUP(G1950,Sku_Consolidated!A2:E957,5,FALSE)</f>
      </c>
      <c r="AB1950" s="1">
        <f>IF(VLOOKUP(G1950,Sku_Consolidated!A2:S957,19,FALSE)="SHOWCASE", VLOOKUP(E1950,Store_Showcase!B2:N144,13, FALSE), IF(VLOOKUP(G1950,Sku_Consolidated!A2:S957,19,FALSE)="VAM",VLOOKUP(E1950,Store_VAM!B2:N273,13, FALSE),VLOOKUP(E1950,Store_SRP!B2:N110,13, FALSE)))</f>
      </c>
      <c r="AC1950" s="1">
        <f>IF(IFERROR(AB1950,TRUE)=TRUE, "-","OK")</f>
      </c>
      <c r="AD1950" s="11" t="s">
        <v>37</v>
      </c>
      <c r="AE1950" s="11" t="s">
        <v>37</v>
      </c>
      <c r="AF1950" s="1">
        <f>IF(IFERROR(VLOOKUP(E1950,Store_Showcase!B2:H144,{5}, FALSE), TRUE)=TRUE, IF(IFERROR(VLOOKUP(E1950,Store_SRP!B2:H110,{5}, FALSE), TRUE)=TRUE,VLOOKUP(E1950,Store_VAM!B2:H273,{5}, FALSE),VLOOKUP(E1950,Store_SRP!B2:H110,{5}, FALSE)), VLOOKUP(E1950,Store_Showcase!B2:H144,{5}, FALSE))</f>
      </c>
      <c r="AG1950" s="1">
        <f>IF(IFERROR(VLOOKUP(E1950,Store_Showcase!B2:H144,{6}, FALSE), TRUE)=TRUE, IF(IFERROR(VLOOKUP(E1950,Store_SRP!B2:H110,{6}, FALSE), TRUE)=TRUE,VLOOKUP(E1950,Store_VAM!B2:H273,{6}, FALSE),VLOOKUP(E1950,Store_SRP!B2:H110,{6}, FALSE)), VLOOKUP(E1950,Store_Showcase!B2:H144,{6}, FALSE))</f>
      </c>
      <c r="AH1950" s="1">
        <f>VLOOKUP(G1950,Sku_Consolidated!A2:R957,18,FALSE)</f>
      </c>
      <c r="AI1950" s="1">
        <f>VLOOKUP(G1950,Sku_Consolidated!A2:S957,19,FALSE)</f>
      </c>
      <c r="AJ1950" s="1">
        <f>VLOOKUP(G1950,Sku_Consolidated!A2:T957,20,FALSE)</f>
      </c>
    </row>
    <row r="1951" spans="1:36" x14ac:dyDescent="0.25">
      <c r="A1951" s="1">
        <v>2024</v>
      </c>
      <c r="B1951" s="1" t="s">
        <v>31</v>
      </c>
      <c r="C1951" s="1" t="s">
        <v>32</v>
      </c>
      <c r="D1951" s="1" t="s">
        <v>33</v>
      </c>
      <c r="E1951" s="9" t="s">
        <v>2386</v>
      </c>
      <c r="F1951" s="1">
        <f>IF(VLOOKUP(G1951,Sku_Consolidated!A2:S957,{19},FALSE)="SHOWCASE", VLOOKUP(E1951,Store_Showcase!B2:C144,{2}, FALSE), IF(VLOOKUP(G1951,Sku_Consolidated!A2:S957,{19},FALSE)="VAM",VLOOKUP(E1951,Store_VAM!B2:C273,{2}, FALSE),VLOOKUP(E1951,Store_SRP!B2:C110,{2}, FALSE)))</f>
      </c>
      <c r="G1951" s="1">
        <v>61736</v>
      </c>
      <c r="H1951" s="1" t="s">
        <v>224</v>
      </c>
      <c r="I1951" s="10" t="s">
        <v>2724</v>
      </c>
      <c r="J1951" s="1">
        <f>VLOOKUP(G1951,Sku_Consolidated!A2:C957, 3, FALSE)</f>
      </c>
      <c r="K1951" s="10">
        <f>IF(J1951="PACK", I1951, 0)</f>
      </c>
      <c r="L1951" s="10">
        <f>IF(J1951="KG", I1951, I1951 * VLOOKUP(G1951,Sku_Consolidated!A2:U957,21,FALSE))</f>
      </c>
      <c r="M1951" s="10" t="s">
        <v>37</v>
      </c>
      <c r="N1951" s="11" t="s">
        <v>5109</v>
      </c>
      <c r="O1951" s="10" t="s">
        <v>5110</v>
      </c>
      <c r="P1951" s="10">
        <f>N1951 - O1951</f>
      </c>
      <c r="Q1951" s="1">
        <f>VLOOKUP(G1951,Sku_Consolidated!A2:G957,7, FALSE)</f>
      </c>
      <c r="R1951" s="1">
        <f>IF(IFERROR(VLOOKUP(E1951,Store_Showcase!B2:H144,7, FALSE), TRUE)=TRUE, IF(IFERROR(VLOOKUP(E1951,Store_SRP!B2:H110,7, FALSE), TRUE)=TRUE,VLOOKUP(E1951,Store_VAM!B2:H273,7, FALSE),VLOOKUP(E1951,Store_SRP!B2:H110,7, FALSE)), VLOOKUP(E1951,Store_Showcase!B2:H144,7, FALSE))</f>
      </c>
      <c r="S1951" s="1">
        <f>IF(IFERROR(VLOOKUP(E1951,Store_Showcase!B2:I144,8, FALSE), TRUE)=TRUE, IF(IFERROR(VLOOKUP(E1951,Store_SRP!B2:I110,8, FALSE), TRUE)=TRUE,VLOOKUP(E1951,Store_VAM!B2:I273,8, FALSE),VLOOKUP(E1951,Store_SRP!B2:I110,8, FALSE)), VLOOKUP(E1951,Store_Showcase!B2:I144,8, FALSE))</f>
      </c>
      <c r="T1951" s="1">
        <f>VLOOKUP(G1951,Sku_Consolidated!A2:R957,18,FALSE)</f>
      </c>
      <c r="U1951" s="1" t="s">
        <v>5089</v>
      </c>
      <c r="V1951" s="1">
        <f>IF(VLOOKUP(G1951,Sku_Consolidated!A2:S957,19,FALSE)="SHOWCASE", VLOOKUP(E1951,Store_Showcase!B2:L144,11, FALSE), IF(VLOOKUP(G1951,Sku_Consolidated!A2:S957,19,FALSE)="VAM",VLOOKUP(E1951,Store_VAM!B2:L273,11, FALSE),VLOOKUP(E1951,Store_SRP!B2:L110,11, FALSE)))</f>
      </c>
      <c r="W1951" s="1">
        <f>VLOOKUP(G1951,Sku_Consolidated!A2:W957,11,FALSE)</f>
      </c>
      <c r="X1951" s="1">
        <f>VLOOKUP(G1951,Sku_Consolidated!A2:H957,8,FALSE)</f>
      </c>
      <c r="Y1951" s="1">
        <f>VLOOKUP(G1951,Sku_Consolidated!A2:I957,9,FALSE)</f>
      </c>
      <c r="Z1951" s="1" t="s">
        <v>41</v>
      </c>
      <c r="AA1951" s="1">
        <f>VLOOKUP(G1951,Sku_Consolidated!A2:E957,5,FALSE)</f>
      </c>
      <c r="AB1951" s="1">
        <f>IF(VLOOKUP(G1951,Sku_Consolidated!A2:S957,19,FALSE)="SHOWCASE", VLOOKUP(E1951,Store_Showcase!B2:N144,13, FALSE), IF(VLOOKUP(G1951,Sku_Consolidated!A2:S957,19,FALSE)="VAM",VLOOKUP(E1951,Store_VAM!B2:N273,13, FALSE),VLOOKUP(E1951,Store_SRP!B2:N110,13, FALSE)))</f>
      </c>
      <c r="AC1951" s="1">
        <f>IF(IFERROR(AB1951,TRUE)=TRUE, "-","OK")</f>
      </c>
      <c r="AD1951" s="11" t="s">
        <v>37</v>
      </c>
      <c r="AE1951" s="11" t="s">
        <v>37</v>
      </c>
      <c r="AF1951" s="1">
        <f>IF(IFERROR(VLOOKUP(E1951,Store_Showcase!B2:H144,{5}, FALSE), TRUE)=TRUE, IF(IFERROR(VLOOKUP(E1951,Store_SRP!B2:H110,{5}, FALSE), TRUE)=TRUE,VLOOKUP(E1951,Store_VAM!B2:H273,{5}, FALSE),VLOOKUP(E1951,Store_SRP!B2:H110,{5}, FALSE)), VLOOKUP(E1951,Store_Showcase!B2:H144,{5}, FALSE))</f>
      </c>
      <c r="AG1951" s="1">
        <f>IF(IFERROR(VLOOKUP(E1951,Store_Showcase!B2:H144,{6}, FALSE), TRUE)=TRUE, IF(IFERROR(VLOOKUP(E1951,Store_SRP!B2:H110,{6}, FALSE), TRUE)=TRUE,VLOOKUP(E1951,Store_VAM!B2:H273,{6}, FALSE),VLOOKUP(E1951,Store_SRP!B2:H110,{6}, FALSE)), VLOOKUP(E1951,Store_Showcase!B2:H144,{6}, FALSE))</f>
      </c>
      <c r="AH1951" s="1">
        <f>VLOOKUP(G1951,Sku_Consolidated!A2:R957,18,FALSE)</f>
      </c>
      <c r="AI1951" s="1">
        <f>VLOOKUP(G1951,Sku_Consolidated!A2:S957,19,FALSE)</f>
      </c>
      <c r="AJ1951" s="1">
        <f>VLOOKUP(G1951,Sku_Consolidated!A2:T957,20,FALSE)</f>
      </c>
    </row>
    <row r="1952" spans="1:36" x14ac:dyDescent="0.25">
      <c r="A1952" s="1">
        <v>2024</v>
      </c>
      <c r="B1952" s="1" t="s">
        <v>31</v>
      </c>
      <c r="C1952" s="1" t="s">
        <v>32</v>
      </c>
      <c r="D1952" s="1" t="s">
        <v>33</v>
      </c>
      <c r="E1952" s="9" t="s">
        <v>2386</v>
      </c>
      <c r="F1952" s="1">
        <f>IF(VLOOKUP(G1952,Sku_Consolidated!A2:S957,{19},FALSE)="SHOWCASE", VLOOKUP(E1952,Store_Showcase!B2:C144,{2}, FALSE), IF(VLOOKUP(G1952,Sku_Consolidated!A2:S957,{19},FALSE)="VAM",VLOOKUP(E1952,Store_VAM!B2:C273,{2}, FALSE),VLOOKUP(E1952,Store_SRP!B2:C110,{2}, FALSE)))</f>
      </c>
      <c r="G1952" s="1">
        <v>61737</v>
      </c>
      <c r="H1952" s="1" t="s">
        <v>70</v>
      </c>
      <c r="I1952" s="10" t="s">
        <v>4877</v>
      </c>
      <c r="J1952" s="1">
        <f>VLOOKUP(G1952,Sku_Consolidated!A2:C957, 3, FALSE)</f>
      </c>
      <c r="K1952" s="10">
        <f>IF(J1952="PACK", I1952, 0)</f>
      </c>
      <c r="L1952" s="10">
        <f>IF(J1952="KG", I1952, I1952 * VLOOKUP(G1952,Sku_Consolidated!A2:U957,21,FALSE))</f>
      </c>
      <c r="M1952" s="10" t="s">
        <v>37</v>
      </c>
      <c r="N1952" s="11" t="s">
        <v>5111</v>
      </c>
      <c r="O1952" s="10" t="s">
        <v>5112</v>
      </c>
      <c r="P1952" s="10">
        <f>N1952 - O1952</f>
      </c>
      <c r="Q1952" s="1">
        <f>VLOOKUP(G1952,Sku_Consolidated!A2:G957,7, FALSE)</f>
      </c>
      <c r="R1952" s="1">
        <f>IF(IFERROR(VLOOKUP(E1952,Store_Showcase!B2:H144,7, FALSE), TRUE)=TRUE, IF(IFERROR(VLOOKUP(E1952,Store_SRP!B2:H110,7, FALSE), TRUE)=TRUE,VLOOKUP(E1952,Store_VAM!B2:H273,7, FALSE),VLOOKUP(E1952,Store_SRP!B2:H110,7, FALSE)), VLOOKUP(E1952,Store_Showcase!B2:H144,7, FALSE))</f>
      </c>
      <c r="S1952" s="1">
        <f>IF(IFERROR(VLOOKUP(E1952,Store_Showcase!B2:I144,8, FALSE), TRUE)=TRUE, IF(IFERROR(VLOOKUP(E1952,Store_SRP!B2:I110,8, FALSE), TRUE)=TRUE,VLOOKUP(E1952,Store_VAM!B2:I273,8, FALSE),VLOOKUP(E1952,Store_SRP!B2:I110,8, FALSE)), VLOOKUP(E1952,Store_Showcase!B2:I144,8, FALSE))</f>
      </c>
      <c r="T1952" s="1">
        <f>VLOOKUP(G1952,Sku_Consolidated!A2:R957,18,FALSE)</f>
      </c>
      <c r="U1952" s="1" t="s">
        <v>5089</v>
      </c>
      <c r="V1952" s="1">
        <f>IF(VLOOKUP(G1952,Sku_Consolidated!A2:S957,19,FALSE)="SHOWCASE", VLOOKUP(E1952,Store_Showcase!B2:L144,11, FALSE), IF(VLOOKUP(G1952,Sku_Consolidated!A2:S957,19,FALSE)="VAM",VLOOKUP(E1952,Store_VAM!B2:L273,11, FALSE),VLOOKUP(E1952,Store_SRP!B2:L110,11, FALSE)))</f>
      </c>
      <c r="W1952" s="1">
        <f>VLOOKUP(G1952,Sku_Consolidated!A2:W957,11,FALSE)</f>
      </c>
      <c r="X1952" s="1">
        <f>VLOOKUP(G1952,Sku_Consolidated!A2:H957,8,FALSE)</f>
      </c>
      <c r="Y1952" s="1">
        <f>VLOOKUP(G1952,Sku_Consolidated!A2:I957,9,FALSE)</f>
      </c>
      <c r="Z1952" s="1" t="s">
        <v>41</v>
      </c>
      <c r="AA1952" s="1">
        <f>VLOOKUP(G1952,Sku_Consolidated!A2:E957,5,FALSE)</f>
      </c>
      <c r="AB1952" s="1">
        <f>IF(VLOOKUP(G1952,Sku_Consolidated!A2:S957,19,FALSE)="SHOWCASE", VLOOKUP(E1952,Store_Showcase!B2:N144,13, FALSE), IF(VLOOKUP(G1952,Sku_Consolidated!A2:S957,19,FALSE)="VAM",VLOOKUP(E1952,Store_VAM!B2:N273,13, FALSE),VLOOKUP(E1952,Store_SRP!B2:N110,13, FALSE)))</f>
      </c>
      <c r="AC1952" s="1">
        <f>IF(IFERROR(AB1952,TRUE)=TRUE, "-","OK")</f>
      </c>
      <c r="AD1952" s="11" t="s">
        <v>37</v>
      </c>
      <c r="AE1952" s="11" t="s">
        <v>37</v>
      </c>
      <c r="AF1952" s="1">
        <f>IF(IFERROR(VLOOKUP(E1952,Store_Showcase!B2:H144,{5}, FALSE), TRUE)=TRUE, IF(IFERROR(VLOOKUP(E1952,Store_SRP!B2:H110,{5}, FALSE), TRUE)=TRUE,VLOOKUP(E1952,Store_VAM!B2:H273,{5}, FALSE),VLOOKUP(E1952,Store_SRP!B2:H110,{5}, FALSE)), VLOOKUP(E1952,Store_Showcase!B2:H144,{5}, FALSE))</f>
      </c>
      <c r="AG1952" s="1">
        <f>IF(IFERROR(VLOOKUP(E1952,Store_Showcase!B2:H144,{6}, FALSE), TRUE)=TRUE, IF(IFERROR(VLOOKUP(E1952,Store_SRP!B2:H110,{6}, FALSE), TRUE)=TRUE,VLOOKUP(E1952,Store_VAM!B2:H273,{6}, FALSE),VLOOKUP(E1952,Store_SRP!B2:H110,{6}, FALSE)), VLOOKUP(E1952,Store_Showcase!B2:H144,{6}, FALSE))</f>
      </c>
      <c r="AH1952" s="1">
        <f>VLOOKUP(G1952,Sku_Consolidated!A2:R957,18,FALSE)</f>
      </c>
      <c r="AI1952" s="1">
        <f>VLOOKUP(G1952,Sku_Consolidated!A2:S957,19,FALSE)</f>
      </c>
      <c r="AJ1952" s="1">
        <f>VLOOKUP(G1952,Sku_Consolidated!A2:T957,20,FALSE)</f>
      </c>
    </row>
    <row r="1953" spans="1:36" x14ac:dyDescent="0.25">
      <c r="A1953" s="1">
        <v>2024</v>
      </c>
      <c r="B1953" s="1" t="s">
        <v>31</v>
      </c>
      <c r="C1953" s="1" t="s">
        <v>32</v>
      </c>
      <c r="D1953" s="1" t="s">
        <v>33</v>
      </c>
      <c r="E1953" s="9" t="s">
        <v>2386</v>
      </c>
      <c r="F1953" s="1">
        <f>IF(VLOOKUP(G1953,Sku_Consolidated!A2:S957,{19},FALSE)="SHOWCASE", VLOOKUP(E1953,Store_Showcase!B2:C144,{2}, FALSE), IF(VLOOKUP(G1953,Sku_Consolidated!A2:S957,{19},FALSE)="VAM",VLOOKUP(E1953,Store_VAM!B2:C273,{2}, FALSE),VLOOKUP(E1953,Store_SRP!B2:C110,{2}, FALSE)))</f>
      </c>
      <c r="G1953" s="1">
        <v>61740</v>
      </c>
      <c r="H1953" s="1" t="s">
        <v>231</v>
      </c>
      <c r="I1953" s="10" t="s">
        <v>912</v>
      </c>
      <c r="J1953" s="1">
        <f>VLOOKUP(G1953,Sku_Consolidated!A2:C957, 3, FALSE)</f>
      </c>
      <c r="K1953" s="10">
        <f>IF(J1953="PACK", I1953, 0)</f>
      </c>
      <c r="L1953" s="10">
        <f>IF(J1953="KG", I1953, I1953 * VLOOKUP(G1953,Sku_Consolidated!A2:U957,21,FALSE))</f>
      </c>
      <c r="M1953" s="10" t="s">
        <v>37</v>
      </c>
      <c r="N1953" s="11" t="s">
        <v>2504</v>
      </c>
      <c r="O1953" s="10" t="s">
        <v>5113</v>
      </c>
      <c r="P1953" s="10">
        <f>N1953 - O1953</f>
      </c>
      <c r="Q1953" s="1">
        <f>VLOOKUP(G1953,Sku_Consolidated!A2:G957,7, FALSE)</f>
      </c>
      <c r="R1953" s="1">
        <f>IF(IFERROR(VLOOKUP(E1953,Store_Showcase!B2:H144,7, FALSE), TRUE)=TRUE, IF(IFERROR(VLOOKUP(E1953,Store_SRP!B2:H110,7, FALSE), TRUE)=TRUE,VLOOKUP(E1953,Store_VAM!B2:H273,7, FALSE),VLOOKUP(E1953,Store_SRP!B2:H110,7, FALSE)), VLOOKUP(E1953,Store_Showcase!B2:H144,7, FALSE))</f>
      </c>
      <c r="S1953" s="1">
        <f>IF(IFERROR(VLOOKUP(E1953,Store_Showcase!B2:I144,8, FALSE), TRUE)=TRUE, IF(IFERROR(VLOOKUP(E1953,Store_SRP!B2:I110,8, FALSE), TRUE)=TRUE,VLOOKUP(E1953,Store_VAM!B2:I273,8, FALSE),VLOOKUP(E1953,Store_SRP!B2:I110,8, FALSE)), VLOOKUP(E1953,Store_Showcase!B2:I144,8, FALSE))</f>
      </c>
      <c r="T1953" s="1">
        <f>VLOOKUP(G1953,Sku_Consolidated!A2:R957,18,FALSE)</f>
      </c>
      <c r="U1953" s="1" t="s">
        <v>5089</v>
      </c>
      <c r="V1953" s="1">
        <f>IF(VLOOKUP(G1953,Sku_Consolidated!A2:S957,19,FALSE)="SHOWCASE", VLOOKUP(E1953,Store_Showcase!B2:L144,11, FALSE), IF(VLOOKUP(G1953,Sku_Consolidated!A2:S957,19,FALSE)="VAM",VLOOKUP(E1953,Store_VAM!B2:L273,11, FALSE),VLOOKUP(E1953,Store_SRP!B2:L110,11, FALSE)))</f>
      </c>
      <c r="W1953" s="1">
        <f>VLOOKUP(G1953,Sku_Consolidated!A2:W957,11,FALSE)</f>
      </c>
      <c r="X1953" s="1">
        <f>VLOOKUP(G1953,Sku_Consolidated!A2:H957,8,FALSE)</f>
      </c>
      <c r="Y1953" s="1">
        <f>VLOOKUP(G1953,Sku_Consolidated!A2:I957,9,FALSE)</f>
      </c>
      <c r="Z1953" s="1" t="s">
        <v>41</v>
      </c>
      <c r="AA1953" s="1">
        <f>VLOOKUP(G1953,Sku_Consolidated!A2:E957,5,FALSE)</f>
      </c>
      <c r="AB1953" s="1">
        <f>IF(VLOOKUP(G1953,Sku_Consolidated!A2:S957,19,FALSE)="SHOWCASE", VLOOKUP(E1953,Store_Showcase!B2:N144,13, FALSE), IF(VLOOKUP(G1953,Sku_Consolidated!A2:S957,19,FALSE)="VAM",VLOOKUP(E1953,Store_VAM!B2:N273,13, FALSE),VLOOKUP(E1953,Store_SRP!B2:N110,13, FALSE)))</f>
      </c>
      <c r="AC1953" s="1">
        <f>IF(IFERROR(AB1953,TRUE)=TRUE, "-","OK")</f>
      </c>
      <c r="AD1953" s="11" t="s">
        <v>37</v>
      </c>
      <c r="AE1953" s="11" t="s">
        <v>37</v>
      </c>
      <c r="AF1953" s="1">
        <f>IF(IFERROR(VLOOKUP(E1953,Store_Showcase!B2:H144,{5}, FALSE), TRUE)=TRUE, IF(IFERROR(VLOOKUP(E1953,Store_SRP!B2:H110,{5}, FALSE), TRUE)=TRUE,VLOOKUP(E1953,Store_VAM!B2:H273,{5}, FALSE),VLOOKUP(E1953,Store_SRP!B2:H110,{5}, FALSE)), VLOOKUP(E1953,Store_Showcase!B2:H144,{5}, FALSE))</f>
      </c>
      <c r="AG1953" s="1">
        <f>IF(IFERROR(VLOOKUP(E1953,Store_Showcase!B2:H144,{6}, FALSE), TRUE)=TRUE, IF(IFERROR(VLOOKUP(E1953,Store_SRP!B2:H110,{6}, FALSE), TRUE)=TRUE,VLOOKUP(E1953,Store_VAM!B2:H273,{6}, FALSE),VLOOKUP(E1953,Store_SRP!B2:H110,{6}, FALSE)), VLOOKUP(E1953,Store_Showcase!B2:H144,{6}, FALSE))</f>
      </c>
      <c r="AH1953" s="1">
        <f>VLOOKUP(G1953,Sku_Consolidated!A2:R957,18,FALSE)</f>
      </c>
      <c r="AI1953" s="1">
        <f>VLOOKUP(G1953,Sku_Consolidated!A2:S957,19,FALSE)</f>
      </c>
      <c r="AJ1953" s="1">
        <f>VLOOKUP(G1953,Sku_Consolidated!A2:T957,20,FALSE)</f>
      </c>
    </row>
    <row r="1954" spans="1:36" x14ac:dyDescent="0.25">
      <c r="A1954" s="1">
        <v>2024</v>
      </c>
      <c r="B1954" s="1" t="s">
        <v>31</v>
      </c>
      <c r="C1954" s="1" t="s">
        <v>32</v>
      </c>
      <c r="D1954" s="1" t="s">
        <v>33</v>
      </c>
      <c r="E1954" s="9" t="s">
        <v>2386</v>
      </c>
      <c r="F1954" s="1">
        <f>IF(VLOOKUP(G1954,Sku_Consolidated!A2:S957,{19},FALSE)="SHOWCASE", VLOOKUP(E1954,Store_Showcase!B2:C144,{2}, FALSE), IF(VLOOKUP(G1954,Sku_Consolidated!A2:S957,{19},FALSE)="VAM",VLOOKUP(E1954,Store_VAM!B2:C273,{2}, FALSE),VLOOKUP(E1954,Store_SRP!B2:C110,{2}, FALSE)))</f>
      </c>
      <c r="G1954" s="1">
        <v>61744</v>
      </c>
      <c r="H1954" s="1" t="s">
        <v>82</v>
      </c>
      <c r="I1954" s="10" t="s">
        <v>1537</v>
      </c>
      <c r="J1954" s="1">
        <f>VLOOKUP(G1954,Sku_Consolidated!A2:C957, 3, FALSE)</f>
      </c>
      <c r="K1954" s="10">
        <f>IF(J1954="PACK", I1954, 0)</f>
      </c>
      <c r="L1954" s="10">
        <f>IF(J1954="KG", I1954, I1954 * VLOOKUP(G1954,Sku_Consolidated!A2:U957,21,FALSE))</f>
      </c>
      <c r="M1954" s="10" t="s">
        <v>37</v>
      </c>
      <c r="N1954" s="11" t="s">
        <v>5114</v>
      </c>
      <c r="O1954" s="10" t="s">
        <v>5115</v>
      </c>
      <c r="P1954" s="10">
        <f>N1954 - O1954</f>
      </c>
      <c r="Q1954" s="1">
        <f>VLOOKUP(G1954,Sku_Consolidated!A2:G957,7, FALSE)</f>
      </c>
      <c r="R1954" s="1">
        <f>IF(IFERROR(VLOOKUP(E1954,Store_Showcase!B2:H144,7, FALSE), TRUE)=TRUE, IF(IFERROR(VLOOKUP(E1954,Store_SRP!B2:H110,7, FALSE), TRUE)=TRUE,VLOOKUP(E1954,Store_VAM!B2:H273,7, FALSE),VLOOKUP(E1954,Store_SRP!B2:H110,7, FALSE)), VLOOKUP(E1954,Store_Showcase!B2:H144,7, FALSE))</f>
      </c>
      <c r="S1954" s="1">
        <f>IF(IFERROR(VLOOKUP(E1954,Store_Showcase!B2:I144,8, FALSE), TRUE)=TRUE, IF(IFERROR(VLOOKUP(E1954,Store_SRP!B2:I110,8, FALSE), TRUE)=TRUE,VLOOKUP(E1954,Store_VAM!B2:I273,8, FALSE),VLOOKUP(E1954,Store_SRP!B2:I110,8, FALSE)), VLOOKUP(E1954,Store_Showcase!B2:I144,8, FALSE))</f>
      </c>
      <c r="T1954" s="1">
        <f>VLOOKUP(G1954,Sku_Consolidated!A2:R957,18,FALSE)</f>
      </c>
      <c r="U1954" s="1" t="s">
        <v>5089</v>
      </c>
      <c r="V1954" s="1">
        <f>IF(VLOOKUP(G1954,Sku_Consolidated!A2:S957,19,FALSE)="SHOWCASE", VLOOKUP(E1954,Store_Showcase!B2:L144,11, FALSE), IF(VLOOKUP(G1954,Sku_Consolidated!A2:S957,19,FALSE)="VAM",VLOOKUP(E1954,Store_VAM!B2:L273,11, FALSE),VLOOKUP(E1954,Store_SRP!B2:L110,11, FALSE)))</f>
      </c>
      <c r="W1954" s="1">
        <f>VLOOKUP(G1954,Sku_Consolidated!A2:W957,11,FALSE)</f>
      </c>
      <c r="X1954" s="1">
        <f>VLOOKUP(G1954,Sku_Consolidated!A2:H957,8,FALSE)</f>
      </c>
      <c r="Y1954" s="1">
        <f>VLOOKUP(G1954,Sku_Consolidated!A2:I957,9,FALSE)</f>
      </c>
      <c r="Z1954" s="1" t="s">
        <v>41</v>
      </c>
      <c r="AA1954" s="1">
        <f>VLOOKUP(G1954,Sku_Consolidated!A2:E957,5,FALSE)</f>
      </c>
      <c r="AB1954" s="1">
        <f>IF(VLOOKUP(G1954,Sku_Consolidated!A2:S957,19,FALSE)="SHOWCASE", VLOOKUP(E1954,Store_Showcase!B2:N144,13, FALSE), IF(VLOOKUP(G1954,Sku_Consolidated!A2:S957,19,FALSE)="VAM",VLOOKUP(E1954,Store_VAM!B2:N273,13, FALSE),VLOOKUP(E1954,Store_SRP!B2:N110,13, FALSE)))</f>
      </c>
      <c r="AC1954" s="1">
        <f>IF(IFERROR(AB1954,TRUE)=TRUE, "-","OK")</f>
      </c>
      <c r="AD1954" s="11" t="s">
        <v>37</v>
      </c>
      <c r="AE1954" s="11" t="s">
        <v>37</v>
      </c>
      <c r="AF1954" s="1">
        <f>IF(IFERROR(VLOOKUP(E1954,Store_Showcase!B2:H144,{5}, FALSE), TRUE)=TRUE, IF(IFERROR(VLOOKUP(E1954,Store_SRP!B2:H110,{5}, FALSE), TRUE)=TRUE,VLOOKUP(E1954,Store_VAM!B2:H273,{5}, FALSE),VLOOKUP(E1954,Store_SRP!B2:H110,{5}, FALSE)), VLOOKUP(E1954,Store_Showcase!B2:H144,{5}, FALSE))</f>
      </c>
      <c r="AG1954" s="1">
        <f>IF(IFERROR(VLOOKUP(E1954,Store_Showcase!B2:H144,{6}, FALSE), TRUE)=TRUE, IF(IFERROR(VLOOKUP(E1954,Store_SRP!B2:H110,{6}, FALSE), TRUE)=TRUE,VLOOKUP(E1954,Store_VAM!B2:H273,{6}, FALSE),VLOOKUP(E1954,Store_SRP!B2:H110,{6}, FALSE)), VLOOKUP(E1954,Store_Showcase!B2:H144,{6}, FALSE))</f>
      </c>
      <c r="AH1954" s="1">
        <f>VLOOKUP(G1954,Sku_Consolidated!A2:R957,18,FALSE)</f>
      </c>
      <c r="AI1954" s="1">
        <f>VLOOKUP(G1954,Sku_Consolidated!A2:S957,19,FALSE)</f>
      </c>
      <c r="AJ1954" s="1">
        <f>VLOOKUP(G1954,Sku_Consolidated!A2:T957,20,FALSE)</f>
      </c>
    </row>
    <row r="1955" spans="1:36" x14ac:dyDescent="0.25">
      <c r="A1955" s="1">
        <v>2024</v>
      </c>
      <c r="B1955" s="1" t="s">
        <v>31</v>
      </c>
      <c r="C1955" s="1" t="s">
        <v>32</v>
      </c>
      <c r="D1955" s="1" t="s">
        <v>33</v>
      </c>
      <c r="E1955" s="9" t="s">
        <v>2386</v>
      </c>
      <c r="F1955" s="1">
        <f>IF(VLOOKUP(G1955,Sku_Consolidated!A2:S957,{19},FALSE)="SHOWCASE", VLOOKUP(E1955,Store_Showcase!B2:C144,{2}, FALSE), IF(VLOOKUP(G1955,Sku_Consolidated!A2:S957,{19},FALSE)="VAM",VLOOKUP(E1955,Store_VAM!B2:C273,{2}, FALSE),VLOOKUP(E1955,Store_SRP!B2:C110,{2}, FALSE)))</f>
      </c>
      <c r="G1955" s="1">
        <v>61755</v>
      </c>
      <c r="H1955" s="1" t="s">
        <v>86</v>
      </c>
      <c r="I1955" s="10" t="s">
        <v>5116</v>
      </c>
      <c r="J1955" s="1">
        <f>VLOOKUP(G1955,Sku_Consolidated!A2:C957, 3, FALSE)</f>
      </c>
      <c r="K1955" s="10">
        <f>IF(J1955="PACK", I1955, 0)</f>
      </c>
      <c r="L1955" s="10">
        <f>IF(J1955="KG", I1955, I1955 * VLOOKUP(G1955,Sku_Consolidated!A2:U957,21,FALSE))</f>
      </c>
      <c r="M1955" s="10" t="s">
        <v>37</v>
      </c>
      <c r="N1955" s="11" t="s">
        <v>5117</v>
      </c>
      <c r="O1955" s="10" t="s">
        <v>5118</v>
      </c>
      <c r="P1955" s="10">
        <f>N1955 - O1955</f>
      </c>
      <c r="Q1955" s="1">
        <f>VLOOKUP(G1955,Sku_Consolidated!A2:G957,7, FALSE)</f>
      </c>
      <c r="R1955" s="1">
        <f>IF(IFERROR(VLOOKUP(E1955,Store_Showcase!B2:H144,7, FALSE), TRUE)=TRUE, IF(IFERROR(VLOOKUP(E1955,Store_SRP!B2:H110,7, FALSE), TRUE)=TRUE,VLOOKUP(E1955,Store_VAM!B2:H273,7, FALSE),VLOOKUP(E1955,Store_SRP!B2:H110,7, FALSE)), VLOOKUP(E1955,Store_Showcase!B2:H144,7, FALSE))</f>
      </c>
      <c r="S1955" s="1">
        <f>IF(IFERROR(VLOOKUP(E1955,Store_Showcase!B2:I144,8, FALSE), TRUE)=TRUE, IF(IFERROR(VLOOKUP(E1955,Store_SRP!B2:I110,8, FALSE), TRUE)=TRUE,VLOOKUP(E1955,Store_VAM!B2:I273,8, FALSE),VLOOKUP(E1955,Store_SRP!B2:I110,8, FALSE)), VLOOKUP(E1955,Store_Showcase!B2:I144,8, FALSE))</f>
      </c>
      <c r="T1955" s="1">
        <f>VLOOKUP(G1955,Sku_Consolidated!A2:R957,18,FALSE)</f>
      </c>
      <c r="U1955" s="1" t="s">
        <v>5089</v>
      </c>
      <c r="V1955" s="1">
        <f>IF(VLOOKUP(G1955,Sku_Consolidated!A2:S957,19,FALSE)="SHOWCASE", VLOOKUP(E1955,Store_Showcase!B2:L144,11, FALSE), IF(VLOOKUP(G1955,Sku_Consolidated!A2:S957,19,FALSE)="VAM",VLOOKUP(E1955,Store_VAM!B2:L273,11, FALSE),VLOOKUP(E1955,Store_SRP!B2:L110,11, FALSE)))</f>
      </c>
      <c r="W1955" s="1">
        <f>VLOOKUP(G1955,Sku_Consolidated!A2:W957,11,FALSE)</f>
      </c>
      <c r="X1955" s="1">
        <f>VLOOKUP(G1955,Sku_Consolidated!A2:H957,8,FALSE)</f>
      </c>
      <c r="Y1955" s="1">
        <f>VLOOKUP(G1955,Sku_Consolidated!A2:I957,9,FALSE)</f>
      </c>
      <c r="Z1955" s="1" t="s">
        <v>41</v>
      </c>
      <c r="AA1955" s="1">
        <f>VLOOKUP(G1955,Sku_Consolidated!A2:E957,5,FALSE)</f>
      </c>
      <c r="AB1955" s="1">
        <f>IF(VLOOKUP(G1955,Sku_Consolidated!A2:S957,19,FALSE)="SHOWCASE", VLOOKUP(E1955,Store_Showcase!B2:N144,13, FALSE), IF(VLOOKUP(G1955,Sku_Consolidated!A2:S957,19,FALSE)="VAM",VLOOKUP(E1955,Store_VAM!B2:N273,13, FALSE),VLOOKUP(E1955,Store_SRP!B2:N110,13, FALSE)))</f>
      </c>
      <c r="AC1955" s="1">
        <f>IF(IFERROR(AB1955,TRUE)=TRUE, "-","OK")</f>
      </c>
      <c r="AD1955" s="11" t="s">
        <v>37</v>
      </c>
      <c r="AE1955" s="11" t="s">
        <v>37</v>
      </c>
      <c r="AF1955" s="1">
        <f>IF(IFERROR(VLOOKUP(E1955,Store_Showcase!B2:H144,{5}, FALSE), TRUE)=TRUE, IF(IFERROR(VLOOKUP(E1955,Store_SRP!B2:H110,{5}, FALSE), TRUE)=TRUE,VLOOKUP(E1955,Store_VAM!B2:H273,{5}, FALSE),VLOOKUP(E1955,Store_SRP!B2:H110,{5}, FALSE)), VLOOKUP(E1955,Store_Showcase!B2:H144,{5}, FALSE))</f>
      </c>
      <c r="AG1955" s="1">
        <f>IF(IFERROR(VLOOKUP(E1955,Store_Showcase!B2:H144,{6}, FALSE), TRUE)=TRUE, IF(IFERROR(VLOOKUP(E1955,Store_SRP!B2:H110,{6}, FALSE), TRUE)=TRUE,VLOOKUP(E1955,Store_VAM!B2:H273,{6}, FALSE),VLOOKUP(E1955,Store_SRP!B2:H110,{6}, FALSE)), VLOOKUP(E1955,Store_Showcase!B2:H144,{6}, FALSE))</f>
      </c>
      <c r="AH1955" s="1">
        <f>VLOOKUP(G1955,Sku_Consolidated!A2:R957,18,FALSE)</f>
      </c>
      <c r="AI1955" s="1">
        <f>VLOOKUP(G1955,Sku_Consolidated!A2:S957,19,FALSE)</f>
      </c>
      <c r="AJ1955" s="1">
        <f>VLOOKUP(G1955,Sku_Consolidated!A2:T957,20,FALSE)</f>
      </c>
    </row>
    <row r="1956" spans="1:36" x14ac:dyDescent="0.25">
      <c r="A1956" s="1">
        <v>2024</v>
      </c>
      <c r="B1956" s="1" t="s">
        <v>31</v>
      </c>
      <c r="C1956" s="1" t="s">
        <v>32</v>
      </c>
      <c r="D1956" s="1" t="s">
        <v>33</v>
      </c>
      <c r="E1956" s="9" t="s">
        <v>2386</v>
      </c>
      <c r="F1956" s="1">
        <f>IF(VLOOKUP(G1956,Sku_Consolidated!A2:S957,{19},FALSE)="SHOWCASE", VLOOKUP(E1956,Store_Showcase!B2:C144,{2}, FALSE), IF(VLOOKUP(G1956,Sku_Consolidated!A2:S957,{19},FALSE)="VAM",VLOOKUP(E1956,Store_VAM!B2:C273,{2}, FALSE),VLOOKUP(E1956,Store_SRP!B2:C110,{2}, FALSE)))</f>
      </c>
      <c r="G1956" s="1">
        <v>61757</v>
      </c>
      <c r="H1956" s="1" t="s">
        <v>349</v>
      </c>
      <c r="I1956" s="10" t="s">
        <v>630</v>
      </c>
      <c r="J1956" s="1">
        <f>VLOOKUP(G1956,Sku_Consolidated!A2:C957, 3, FALSE)</f>
      </c>
      <c r="K1956" s="10">
        <f>IF(J1956="PACK", I1956, 0)</f>
      </c>
      <c r="L1956" s="10">
        <f>IF(J1956="KG", I1956, I1956 * VLOOKUP(G1956,Sku_Consolidated!A2:U957,21,FALSE))</f>
      </c>
      <c r="M1956" s="10" t="s">
        <v>37</v>
      </c>
      <c r="N1956" s="11" t="s">
        <v>5119</v>
      </c>
      <c r="O1956" s="10" t="s">
        <v>5120</v>
      </c>
      <c r="P1956" s="10">
        <f>N1956 - O1956</f>
      </c>
      <c r="Q1956" s="1">
        <f>VLOOKUP(G1956,Sku_Consolidated!A2:G957,7, FALSE)</f>
      </c>
      <c r="R1956" s="1">
        <f>IF(IFERROR(VLOOKUP(E1956,Store_Showcase!B2:H144,7, FALSE), TRUE)=TRUE, IF(IFERROR(VLOOKUP(E1956,Store_SRP!B2:H110,7, FALSE), TRUE)=TRUE,VLOOKUP(E1956,Store_VAM!B2:H273,7, FALSE),VLOOKUP(E1956,Store_SRP!B2:H110,7, FALSE)), VLOOKUP(E1956,Store_Showcase!B2:H144,7, FALSE))</f>
      </c>
      <c r="S1956" s="1">
        <f>IF(IFERROR(VLOOKUP(E1956,Store_Showcase!B2:I144,8, FALSE), TRUE)=TRUE, IF(IFERROR(VLOOKUP(E1956,Store_SRP!B2:I110,8, FALSE), TRUE)=TRUE,VLOOKUP(E1956,Store_VAM!B2:I273,8, FALSE),VLOOKUP(E1956,Store_SRP!B2:I110,8, FALSE)), VLOOKUP(E1956,Store_Showcase!B2:I144,8, FALSE))</f>
      </c>
      <c r="T1956" s="1">
        <f>VLOOKUP(G1956,Sku_Consolidated!A2:R957,18,FALSE)</f>
      </c>
      <c r="U1956" s="1" t="s">
        <v>5089</v>
      </c>
      <c r="V1956" s="1">
        <f>IF(VLOOKUP(G1956,Sku_Consolidated!A2:S957,19,FALSE)="SHOWCASE", VLOOKUP(E1956,Store_Showcase!B2:L144,11, FALSE), IF(VLOOKUP(G1956,Sku_Consolidated!A2:S957,19,FALSE)="VAM",VLOOKUP(E1956,Store_VAM!B2:L273,11, FALSE),VLOOKUP(E1956,Store_SRP!B2:L110,11, FALSE)))</f>
      </c>
      <c r="W1956" s="1">
        <f>VLOOKUP(G1956,Sku_Consolidated!A2:W957,11,FALSE)</f>
      </c>
      <c r="X1956" s="1">
        <f>VLOOKUP(G1956,Sku_Consolidated!A2:H957,8,FALSE)</f>
      </c>
      <c r="Y1956" s="1">
        <f>VLOOKUP(G1956,Sku_Consolidated!A2:I957,9,FALSE)</f>
      </c>
      <c r="Z1956" s="1" t="s">
        <v>41</v>
      </c>
      <c r="AA1956" s="1">
        <f>VLOOKUP(G1956,Sku_Consolidated!A2:E957,5,FALSE)</f>
      </c>
      <c r="AB1956" s="1">
        <f>IF(VLOOKUP(G1956,Sku_Consolidated!A2:S957,19,FALSE)="SHOWCASE", VLOOKUP(E1956,Store_Showcase!B2:N144,13, FALSE), IF(VLOOKUP(G1956,Sku_Consolidated!A2:S957,19,FALSE)="VAM",VLOOKUP(E1956,Store_VAM!B2:N273,13, FALSE),VLOOKUP(E1956,Store_SRP!B2:N110,13, FALSE)))</f>
      </c>
      <c r="AC1956" s="1">
        <f>IF(IFERROR(AB1956,TRUE)=TRUE, "-","OK")</f>
      </c>
      <c r="AD1956" s="11" t="s">
        <v>37</v>
      </c>
      <c r="AE1956" s="11" t="s">
        <v>37</v>
      </c>
      <c r="AF1956" s="1">
        <f>IF(IFERROR(VLOOKUP(E1956,Store_Showcase!B2:H144,{5}, FALSE), TRUE)=TRUE, IF(IFERROR(VLOOKUP(E1956,Store_SRP!B2:H110,{5}, FALSE), TRUE)=TRUE,VLOOKUP(E1956,Store_VAM!B2:H273,{5}, FALSE),VLOOKUP(E1956,Store_SRP!B2:H110,{5}, FALSE)), VLOOKUP(E1956,Store_Showcase!B2:H144,{5}, FALSE))</f>
      </c>
      <c r="AG1956" s="1">
        <f>IF(IFERROR(VLOOKUP(E1956,Store_Showcase!B2:H144,{6}, FALSE), TRUE)=TRUE, IF(IFERROR(VLOOKUP(E1956,Store_SRP!B2:H110,{6}, FALSE), TRUE)=TRUE,VLOOKUP(E1956,Store_VAM!B2:H273,{6}, FALSE),VLOOKUP(E1956,Store_SRP!B2:H110,{6}, FALSE)), VLOOKUP(E1956,Store_Showcase!B2:H144,{6}, FALSE))</f>
      </c>
      <c r="AH1956" s="1">
        <f>VLOOKUP(G1956,Sku_Consolidated!A2:R957,18,FALSE)</f>
      </c>
      <c r="AI1956" s="1">
        <f>VLOOKUP(G1956,Sku_Consolidated!A2:S957,19,FALSE)</f>
      </c>
      <c r="AJ1956" s="1">
        <f>VLOOKUP(G1956,Sku_Consolidated!A2:T957,20,FALSE)</f>
      </c>
    </row>
    <row r="1957" spans="1:36" x14ac:dyDescent="0.25">
      <c r="A1957" s="1">
        <v>2024</v>
      </c>
      <c r="B1957" s="1" t="s">
        <v>31</v>
      </c>
      <c r="C1957" s="1" t="s">
        <v>32</v>
      </c>
      <c r="D1957" s="1" t="s">
        <v>33</v>
      </c>
      <c r="E1957" s="9" t="s">
        <v>2386</v>
      </c>
      <c r="F1957" s="1">
        <f>IF(VLOOKUP(G1957,Sku_Consolidated!A2:S957,{19},FALSE)="SHOWCASE", VLOOKUP(E1957,Store_Showcase!B2:C144,{2}, FALSE), IF(VLOOKUP(G1957,Sku_Consolidated!A2:S957,{19},FALSE)="VAM",VLOOKUP(E1957,Store_VAM!B2:C273,{2}, FALSE),VLOOKUP(E1957,Store_SRP!B2:C110,{2}, FALSE)))</f>
      </c>
      <c r="G1957" s="1">
        <v>61760</v>
      </c>
      <c r="H1957" s="1" t="s">
        <v>98</v>
      </c>
      <c r="I1957" s="10" t="s">
        <v>2677</v>
      </c>
      <c r="J1957" s="1">
        <f>VLOOKUP(G1957,Sku_Consolidated!A2:C957, 3, FALSE)</f>
      </c>
      <c r="K1957" s="10">
        <f>IF(J1957="PACK", I1957, 0)</f>
      </c>
      <c r="L1957" s="10">
        <f>IF(J1957="KG", I1957, I1957 * VLOOKUP(G1957,Sku_Consolidated!A2:U957,21,FALSE))</f>
      </c>
      <c r="M1957" s="10" t="s">
        <v>37</v>
      </c>
      <c r="N1957" s="11" t="s">
        <v>5121</v>
      </c>
      <c r="O1957" s="10" t="s">
        <v>5122</v>
      </c>
      <c r="P1957" s="10">
        <f>N1957 - O1957</f>
      </c>
      <c r="Q1957" s="1">
        <f>VLOOKUP(G1957,Sku_Consolidated!A2:G957,7, FALSE)</f>
      </c>
      <c r="R1957" s="1">
        <f>IF(IFERROR(VLOOKUP(E1957,Store_Showcase!B2:H144,7, FALSE), TRUE)=TRUE, IF(IFERROR(VLOOKUP(E1957,Store_SRP!B2:H110,7, FALSE), TRUE)=TRUE,VLOOKUP(E1957,Store_VAM!B2:H273,7, FALSE),VLOOKUP(E1957,Store_SRP!B2:H110,7, FALSE)), VLOOKUP(E1957,Store_Showcase!B2:H144,7, FALSE))</f>
      </c>
      <c r="S1957" s="1">
        <f>IF(IFERROR(VLOOKUP(E1957,Store_Showcase!B2:I144,8, FALSE), TRUE)=TRUE, IF(IFERROR(VLOOKUP(E1957,Store_SRP!B2:I110,8, FALSE), TRUE)=TRUE,VLOOKUP(E1957,Store_VAM!B2:I273,8, FALSE),VLOOKUP(E1957,Store_SRP!B2:I110,8, FALSE)), VLOOKUP(E1957,Store_Showcase!B2:I144,8, FALSE))</f>
      </c>
      <c r="T1957" s="1">
        <f>VLOOKUP(G1957,Sku_Consolidated!A2:R957,18,FALSE)</f>
      </c>
      <c r="U1957" s="1" t="s">
        <v>5089</v>
      </c>
      <c r="V1957" s="1">
        <f>IF(VLOOKUP(G1957,Sku_Consolidated!A2:S957,19,FALSE)="SHOWCASE", VLOOKUP(E1957,Store_Showcase!B2:L144,11, FALSE), IF(VLOOKUP(G1957,Sku_Consolidated!A2:S957,19,FALSE)="VAM",VLOOKUP(E1957,Store_VAM!B2:L273,11, FALSE),VLOOKUP(E1957,Store_SRP!B2:L110,11, FALSE)))</f>
      </c>
      <c r="W1957" s="1">
        <f>VLOOKUP(G1957,Sku_Consolidated!A2:W957,11,FALSE)</f>
      </c>
      <c r="X1957" s="1">
        <f>VLOOKUP(G1957,Sku_Consolidated!A2:H957,8,FALSE)</f>
      </c>
      <c r="Y1957" s="1">
        <f>VLOOKUP(G1957,Sku_Consolidated!A2:I957,9,FALSE)</f>
      </c>
      <c r="Z1957" s="1" t="s">
        <v>41</v>
      </c>
      <c r="AA1957" s="1">
        <f>VLOOKUP(G1957,Sku_Consolidated!A2:E957,5,FALSE)</f>
      </c>
      <c r="AB1957" s="1">
        <f>IF(VLOOKUP(G1957,Sku_Consolidated!A2:S957,19,FALSE)="SHOWCASE", VLOOKUP(E1957,Store_Showcase!B2:N144,13, FALSE), IF(VLOOKUP(G1957,Sku_Consolidated!A2:S957,19,FALSE)="VAM",VLOOKUP(E1957,Store_VAM!B2:N273,13, FALSE),VLOOKUP(E1957,Store_SRP!B2:N110,13, FALSE)))</f>
      </c>
      <c r="AC1957" s="1">
        <f>IF(IFERROR(AB1957,TRUE)=TRUE, "-","OK")</f>
      </c>
      <c r="AD1957" s="11" t="s">
        <v>37</v>
      </c>
      <c r="AE1957" s="11" t="s">
        <v>37</v>
      </c>
      <c r="AF1957" s="1">
        <f>IF(IFERROR(VLOOKUP(E1957,Store_Showcase!B2:H144,{5}, FALSE), TRUE)=TRUE, IF(IFERROR(VLOOKUP(E1957,Store_SRP!B2:H110,{5}, FALSE), TRUE)=TRUE,VLOOKUP(E1957,Store_VAM!B2:H273,{5}, FALSE),VLOOKUP(E1957,Store_SRP!B2:H110,{5}, FALSE)), VLOOKUP(E1957,Store_Showcase!B2:H144,{5}, FALSE))</f>
      </c>
      <c r="AG1957" s="1">
        <f>IF(IFERROR(VLOOKUP(E1957,Store_Showcase!B2:H144,{6}, FALSE), TRUE)=TRUE, IF(IFERROR(VLOOKUP(E1957,Store_SRP!B2:H110,{6}, FALSE), TRUE)=TRUE,VLOOKUP(E1957,Store_VAM!B2:H273,{6}, FALSE),VLOOKUP(E1957,Store_SRP!B2:H110,{6}, FALSE)), VLOOKUP(E1957,Store_Showcase!B2:H144,{6}, FALSE))</f>
      </c>
      <c r="AH1957" s="1">
        <f>VLOOKUP(G1957,Sku_Consolidated!A2:R957,18,FALSE)</f>
      </c>
      <c r="AI1957" s="1">
        <f>VLOOKUP(G1957,Sku_Consolidated!A2:S957,19,FALSE)</f>
      </c>
      <c r="AJ1957" s="1">
        <f>VLOOKUP(G1957,Sku_Consolidated!A2:T957,20,FALSE)</f>
      </c>
    </row>
    <row r="1958" spans="1:36" x14ac:dyDescent="0.25">
      <c r="A1958" s="1">
        <v>2024</v>
      </c>
      <c r="B1958" s="1" t="s">
        <v>31</v>
      </c>
      <c r="C1958" s="1" t="s">
        <v>32</v>
      </c>
      <c r="D1958" s="1" t="s">
        <v>33</v>
      </c>
      <c r="E1958" s="9" t="s">
        <v>2386</v>
      </c>
      <c r="F1958" s="1">
        <f>IF(VLOOKUP(G1958,Sku_Consolidated!A2:S957,{19},FALSE)="SHOWCASE", VLOOKUP(E1958,Store_Showcase!B2:C144,{2}, FALSE), IF(VLOOKUP(G1958,Sku_Consolidated!A2:S957,{19},FALSE)="VAM",VLOOKUP(E1958,Store_VAM!B2:C273,{2}, FALSE),VLOOKUP(E1958,Store_SRP!B2:C110,{2}, FALSE)))</f>
      </c>
      <c r="G1958" s="1">
        <v>61762</v>
      </c>
      <c r="H1958" s="1" t="s">
        <v>252</v>
      </c>
      <c r="I1958" s="10" t="s">
        <v>1921</v>
      </c>
      <c r="J1958" s="1">
        <f>VLOOKUP(G1958,Sku_Consolidated!A2:C957, 3, FALSE)</f>
      </c>
      <c r="K1958" s="10">
        <f>IF(J1958="PACK", I1958, 0)</f>
      </c>
      <c r="L1958" s="10">
        <f>IF(J1958="KG", I1958, I1958 * VLOOKUP(G1958,Sku_Consolidated!A2:U957,21,FALSE))</f>
      </c>
      <c r="M1958" s="10" t="s">
        <v>37</v>
      </c>
      <c r="N1958" s="11" t="s">
        <v>5123</v>
      </c>
      <c r="O1958" s="10" t="s">
        <v>5124</v>
      </c>
      <c r="P1958" s="10">
        <f>N1958 - O1958</f>
      </c>
      <c r="Q1958" s="1">
        <f>VLOOKUP(G1958,Sku_Consolidated!A2:G957,7, FALSE)</f>
      </c>
      <c r="R1958" s="1">
        <f>IF(IFERROR(VLOOKUP(E1958,Store_Showcase!B2:H144,7, FALSE), TRUE)=TRUE, IF(IFERROR(VLOOKUP(E1958,Store_SRP!B2:H110,7, FALSE), TRUE)=TRUE,VLOOKUP(E1958,Store_VAM!B2:H273,7, FALSE),VLOOKUP(E1958,Store_SRP!B2:H110,7, FALSE)), VLOOKUP(E1958,Store_Showcase!B2:H144,7, FALSE))</f>
      </c>
      <c r="S1958" s="1">
        <f>IF(IFERROR(VLOOKUP(E1958,Store_Showcase!B2:I144,8, FALSE), TRUE)=TRUE, IF(IFERROR(VLOOKUP(E1958,Store_SRP!B2:I110,8, FALSE), TRUE)=TRUE,VLOOKUP(E1958,Store_VAM!B2:I273,8, FALSE),VLOOKUP(E1958,Store_SRP!B2:I110,8, FALSE)), VLOOKUP(E1958,Store_Showcase!B2:I144,8, FALSE))</f>
      </c>
      <c r="T1958" s="1">
        <f>VLOOKUP(G1958,Sku_Consolidated!A2:R957,18,FALSE)</f>
      </c>
      <c r="U1958" s="1" t="s">
        <v>5089</v>
      </c>
      <c r="V1958" s="1">
        <f>IF(VLOOKUP(G1958,Sku_Consolidated!A2:S957,19,FALSE)="SHOWCASE", VLOOKUP(E1958,Store_Showcase!B2:L144,11, FALSE), IF(VLOOKUP(G1958,Sku_Consolidated!A2:S957,19,FALSE)="VAM",VLOOKUP(E1958,Store_VAM!B2:L273,11, FALSE),VLOOKUP(E1958,Store_SRP!B2:L110,11, FALSE)))</f>
      </c>
      <c r="W1958" s="1">
        <f>VLOOKUP(G1958,Sku_Consolidated!A2:W957,11,FALSE)</f>
      </c>
      <c r="X1958" s="1">
        <f>VLOOKUP(G1958,Sku_Consolidated!A2:H957,8,FALSE)</f>
      </c>
      <c r="Y1958" s="1">
        <f>VLOOKUP(G1958,Sku_Consolidated!A2:I957,9,FALSE)</f>
      </c>
      <c r="Z1958" s="1" t="s">
        <v>41</v>
      </c>
      <c r="AA1958" s="1">
        <f>VLOOKUP(G1958,Sku_Consolidated!A2:E957,5,FALSE)</f>
      </c>
      <c r="AB1958" s="1">
        <f>IF(VLOOKUP(G1958,Sku_Consolidated!A2:S957,19,FALSE)="SHOWCASE", VLOOKUP(E1958,Store_Showcase!B2:N144,13, FALSE), IF(VLOOKUP(G1958,Sku_Consolidated!A2:S957,19,FALSE)="VAM",VLOOKUP(E1958,Store_VAM!B2:N273,13, FALSE),VLOOKUP(E1958,Store_SRP!B2:N110,13, FALSE)))</f>
      </c>
      <c r="AC1958" s="1">
        <f>IF(IFERROR(AB1958,TRUE)=TRUE, "-","OK")</f>
      </c>
      <c r="AD1958" s="11" t="s">
        <v>37</v>
      </c>
      <c r="AE1958" s="11" t="s">
        <v>37</v>
      </c>
      <c r="AF1958" s="1">
        <f>IF(IFERROR(VLOOKUP(E1958,Store_Showcase!B2:H144,{5}, FALSE), TRUE)=TRUE, IF(IFERROR(VLOOKUP(E1958,Store_SRP!B2:H110,{5}, FALSE), TRUE)=TRUE,VLOOKUP(E1958,Store_VAM!B2:H273,{5}, FALSE),VLOOKUP(E1958,Store_SRP!B2:H110,{5}, FALSE)), VLOOKUP(E1958,Store_Showcase!B2:H144,{5}, FALSE))</f>
      </c>
      <c r="AG1958" s="1">
        <f>IF(IFERROR(VLOOKUP(E1958,Store_Showcase!B2:H144,{6}, FALSE), TRUE)=TRUE, IF(IFERROR(VLOOKUP(E1958,Store_SRP!B2:H110,{6}, FALSE), TRUE)=TRUE,VLOOKUP(E1958,Store_VAM!B2:H273,{6}, FALSE),VLOOKUP(E1958,Store_SRP!B2:H110,{6}, FALSE)), VLOOKUP(E1958,Store_Showcase!B2:H144,{6}, FALSE))</f>
      </c>
      <c r="AH1958" s="1">
        <f>VLOOKUP(G1958,Sku_Consolidated!A2:R957,18,FALSE)</f>
      </c>
      <c r="AI1958" s="1">
        <f>VLOOKUP(G1958,Sku_Consolidated!A2:S957,19,FALSE)</f>
      </c>
      <c r="AJ1958" s="1">
        <f>VLOOKUP(G1958,Sku_Consolidated!A2:T957,20,FALSE)</f>
      </c>
    </row>
    <row r="1959" spans="1:36" x14ac:dyDescent="0.25">
      <c r="A1959" s="1">
        <v>2024</v>
      </c>
      <c r="B1959" s="1" t="s">
        <v>31</v>
      </c>
      <c r="C1959" s="1" t="s">
        <v>32</v>
      </c>
      <c r="D1959" s="1" t="s">
        <v>33</v>
      </c>
      <c r="E1959" s="9" t="s">
        <v>2386</v>
      </c>
      <c r="F1959" s="1">
        <f>IF(VLOOKUP(G1959,Sku_Consolidated!A2:S957,{19},FALSE)="SHOWCASE", VLOOKUP(E1959,Store_Showcase!B2:C144,{2}, FALSE), IF(VLOOKUP(G1959,Sku_Consolidated!A2:S957,{19},FALSE)="VAM",VLOOKUP(E1959,Store_VAM!B2:C273,{2}, FALSE),VLOOKUP(E1959,Store_SRP!B2:C110,{2}, FALSE)))</f>
      </c>
      <c r="G1959" s="1">
        <v>61781</v>
      </c>
      <c r="H1959" s="1" t="s">
        <v>102</v>
      </c>
      <c r="I1959" s="10" t="s">
        <v>5125</v>
      </c>
      <c r="J1959" s="1">
        <f>VLOOKUP(G1959,Sku_Consolidated!A2:C957, 3, FALSE)</f>
      </c>
      <c r="K1959" s="10">
        <f>IF(J1959="PACK", I1959, 0)</f>
      </c>
      <c r="L1959" s="10">
        <f>IF(J1959="KG", I1959, I1959 * VLOOKUP(G1959,Sku_Consolidated!A2:U957,21,FALSE))</f>
      </c>
      <c r="M1959" s="10" t="s">
        <v>37</v>
      </c>
      <c r="N1959" s="11" t="s">
        <v>5126</v>
      </c>
      <c r="O1959" s="10" t="s">
        <v>5127</v>
      </c>
      <c r="P1959" s="10">
        <f>N1959 - O1959</f>
      </c>
      <c r="Q1959" s="1">
        <f>VLOOKUP(G1959,Sku_Consolidated!A2:G957,7, FALSE)</f>
      </c>
      <c r="R1959" s="1">
        <f>IF(IFERROR(VLOOKUP(E1959,Store_Showcase!B2:H144,7, FALSE), TRUE)=TRUE, IF(IFERROR(VLOOKUP(E1959,Store_SRP!B2:H110,7, FALSE), TRUE)=TRUE,VLOOKUP(E1959,Store_VAM!B2:H273,7, FALSE),VLOOKUP(E1959,Store_SRP!B2:H110,7, FALSE)), VLOOKUP(E1959,Store_Showcase!B2:H144,7, FALSE))</f>
      </c>
      <c r="S1959" s="1">
        <f>IF(IFERROR(VLOOKUP(E1959,Store_Showcase!B2:I144,8, FALSE), TRUE)=TRUE, IF(IFERROR(VLOOKUP(E1959,Store_SRP!B2:I110,8, FALSE), TRUE)=TRUE,VLOOKUP(E1959,Store_VAM!B2:I273,8, FALSE),VLOOKUP(E1959,Store_SRP!B2:I110,8, FALSE)), VLOOKUP(E1959,Store_Showcase!B2:I144,8, FALSE))</f>
      </c>
      <c r="T1959" s="1">
        <f>VLOOKUP(G1959,Sku_Consolidated!A2:R957,18,FALSE)</f>
      </c>
      <c r="U1959" s="1" t="s">
        <v>5089</v>
      </c>
      <c r="V1959" s="1">
        <f>IF(VLOOKUP(G1959,Sku_Consolidated!A2:S957,19,FALSE)="SHOWCASE", VLOOKUP(E1959,Store_Showcase!B2:L144,11, FALSE), IF(VLOOKUP(G1959,Sku_Consolidated!A2:S957,19,FALSE)="VAM",VLOOKUP(E1959,Store_VAM!B2:L273,11, FALSE),VLOOKUP(E1959,Store_SRP!B2:L110,11, FALSE)))</f>
      </c>
      <c r="W1959" s="1">
        <f>VLOOKUP(G1959,Sku_Consolidated!A2:W957,11,FALSE)</f>
      </c>
      <c r="X1959" s="1">
        <f>VLOOKUP(G1959,Sku_Consolidated!A2:H957,8,FALSE)</f>
      </c>
      <c r="Y1959" s="1">
        <f>VLOOKUP(G1959,Sku_Consolidated!A2:I957,9,FALSE)</f>
      </c>
      <c r="Z1959" s="1" t="s">
        <v>41</v>
      </c>
      <c r="AA1959" s="1">
        <f>VLOOKUP(G1959,Sku_Consolidated!A2:E957,5,FALSE)</f>
      </c>
      <c r="AB1959" s="1">
        <f>IF(VLOOKUP(G1959,Sku_Consolidated!A2:S957,19,FALSE)="SHOWCASE", VLOOKUP(E1959,Store_Showcase!B2:N144,13, FALSE), IF(VLOOKUP(G1959,Sku_Consolidated!A2:S957,19,FALSE)="VAM",VLOOKUP(E1959,Store_VAM!B2:N273,13, FALSE),VLOOKUP(E1959,Store_SRP!B2:N110,13, FALSE)))</f>
      </c>
      <c r="AC1959" s="1">
        <f>IF(IFERROR(AB1959,TRUE)=TRUE, "-","OK")</f>
      </c>
      <c r="AD1959" s="11" t="s">
        <v>37</v>
      </c>
      <c r="AE1959" s="11" t="s">
        <v>37</v>
      </c>
      <c r="AF1959" s="1">
        <f>IF(IFERROR(VLOOKUP(E1959,Store_Showcase!B2:H144,{5}, FALSE), TRUE)=TRUE, IF(IFERROR(VLOOKUP(E1959,Store_SRP!B2:H110,{5}, FALSE), TRUE)=TRUE,VLOOKUP(E1959,Store_VAM!B2:H273,{5}, FALSE),VLOOKUP(E1959,Store_SRP!B2:H110,{5}, FALSE)), VLOOKUP(E1959,Store_Showcase!B2:H144,{5}, FALSE))</f>
      </c>
      <c r="AG1959" s="1">
        <f>IF(IFERROR(VLOOKUP(E1959,Store_Showcase!B2:H144,{6}, FALSE), TRUE)=TRUE, IF(IFERROR(VLOOKUP(E1959,Store_SRP!B2:H110,{6}, FALSE), TRUE)=TRUE,VLOOKUP(E1959,Store_VAM!B2:H273,{6}, FALSE),VLOOKUP(E1959,Store_SRP!B2:H110,{6}, FALSE)), VLOOKUP(E1959,Store_Showcase!B2:H144,{6}, FALSE))</f>
      </c>
      <c r="AH1959" s="1">
        <f>VLOOKUP(G1959,Sku_Consolidated!A2:R957,18,FALSE)</f>
      </c>
      <c r="AI1959" s="1">
        <f>VLOOKUP(G1959,Sku_Consolidated!A2:S957,19,FALSE)</f>
      </c>
      <c r="AJ1959" s="1">
        <f>VLOOKUP(G1959,Sku_Consolidated!A2:T957,20,FALSE)</f>
      </c>
    </row>
    <row r="1960" spans="1:36" x14ac:dyDescent="0.25">
      <c r="A1960" s="1">
        <v>2024</v>
      </c>
      <c r="B1960" s="1" t="s">
        <v>31</v>
      </c>
      <c r="C1960" s="1" t="s">
        <v>32</v>
      </c>
      <c r="D1960" s="1" t="s">
        <v>33</v>
      </c>
      <c r="E1960" s="9" t="s">
        <v>2386</v>
      </c>
      <c r="F1960" s="1">
        <f>IF(VLOOKUP(G1960,Sku_Consolidated!A2:S957,{19},FALSE)="SHOWCASE", VLOOKUP(E1960,Store_Showcase!B2:C144,{2}, FALSE), IF(VLOOKUP(G1960,Sku_Consolidated!A2:S957,{19},FALSE)="VAM",VLOOKUP(E1960,Store_VAM!B2:C273,{2}, FALSE),VLOOKUP(E1960,Store_SRP!B2:C110,{2}, FALSE)))</f>
      </c>
      <c r="G1960" s="1">
        <v>61786</v>
      </c>
      <c r="H1960" s="1" t="s">
        <v>106</v>
      </c>
      <c r="I1960" s="10" t="s">
        <v>3344</v>
      </c>
      <c r="J1960" s="1">
        <f>VLOOKUP(G1960,Sku_Consolidated!A2:C957, 3, FALSE)</f>
      </c>
      <c r="K1960" s="10">
        <f>IF(J1960="PACK", I1960, 0)</f>
      </c>
      <c r="L1960" s="10">
        <f>IF(J1960="KG", I1960, I1960 * VLOOKUP(G1960,Sku_Consolidated!A2:U957,21,FALSE))</f>
      </c>
      <c r="M1960" s="10" t="s">
        <v>37</v>
      </c>
      <c r="N1960" s="11" t="s">
        <v>5128</v>
      </c>
      <c r="O1960" s="10" t="s">
        <v>5129</v>
      </c>
      <c r="P1960" s="10">
        <f>N1960 - O1960</f>
      </c>
      <c r="Q1960" s="1">
        <f>VLOOKUP(G1960,Sku_Consolidated!A2:G957,7, FALSE)</f>
      </c>
      <c r="R1960" s="1">
        <f>IF(IFERROR(VLOOKUP(E1960,Store_Showcase!B2:H144,7, FALSE), TRUE)=TRUE, IF(IFERROR(VLOOKUP(E1960,Store_SRP!B2:H110,7, FALSE), TRUE)=TRUE,VLOOKUP(E1960,Store_VAM!B2:H273,7, FALSE),VLOOKUP(E1960,Store_SRP!B2:H110,7, FALSE)), VLOOKUP(E1960,Store_Showcase!B2:H144,7, FALSE))</f>
      </c>
      <c r="S1960" s="1">
        <f>IF(IFERROR(VLOOKUP(E1960,Store_Showcase!B2:I144,8, FALSE), TRUE)=TRUE, IF(IFERROR(VLOOKUP(E1960,Store_SRP!B2:I110,8, FALSE), TRUE)=TRUE,VLOOKUP(E1960,Store_VAM!B2:I273,8, FALSE),VLOOKUP(E1960,Store_SRP!B2:I110,8, FALSE)), VLOOKUP(E1960,Store_Showcase!B2:I144,8, FALSE))</f>
      </c>
      <c r="T1960" s="1">
        <f>VLOOKUP(G1960,Sku_Consolidated!A2:R957,18,FALSE)</f>
      </c>
      <c r="U1960" s="1" t="s">
        <v>5089</v>
      </c>
      <c r="V1960" s="1">
        <f>IF(VLOOKUP(G1960,Sku_Consolidated!A2:S957,19,FALSE)="SHOWCASE", VLOOKUP(E1960,Store_Showcase!B2:L144,11, FALSE), IF(VLOOKUP(G1960,Sku_Consolidated!A2:S957,19,FALSE)="VAM",VLOOKUP(E1960,Store_VAM!B2:L273,11, FALSE),VLOOKUP(E1960,Store_SRP!B2:L110,11, FALSE)))</f>
      </c>
      <c r="W1960" s="1">
        <f>VLOOKUP(G1960,Sku_Consolidated!A2:W957,11,FALSE)</f>
      </c>
      <c r="X1960" s="1">
        <f>VLOOKUP(G1960,Sku_Consolidated!A2:H957,8,FALSE)</f>
      </c>
      <c r="Y1960" s="1">
        <f>VLOOKUP(G1960,Sku_Consolidated!A2:I957,9,FALSE)</f>
      </c>
      <c r="Z1960" s="1" t="s">
        <v>41</v>
      </c>
      <c r="AA1960" s="1">
        <f>VLOOKUP(G1960,Sku_Consolidated!A2:E957,5,FALSE)</f>
      </c>
      <c r="AB1960" s="1">
        <f>IF(VLOOKUP(G1960,Sku_Consolidated!A2:S957,19,FALSE)="SHOWCASE", VLOOKUP(E1960,Store_Showcase!B2:N144,13, FALSE), IF(VLOOKUP(G1960,Sku_Consolidated!A2:S957,19,FALSE)="VAM",VLOOKUP(E1960,Store_VAM!B2:N273,13, FALSE),VLOOKUP(E1960,Store_SRP!B2:N110,13, FALSE)))</f>
      </c>
      <c r="AC1960" s="1">
        <f>IF(IFERROR(AB1960,TRUE)=TRUE, "-","OK")</f>
      </c>
      <c r="AD1960" s="11" t="s">
        <v>37</v>
      </c>
      <c r="AE1960" s="11" t="s">
        <v>37</v>
      </c>
      <c r="AF1960" s="1">
        <f>IF(IFERROR(VLOOKUP(E1960,Store_Showcase!B2:H144,{5}, FALSE), TRUE)=TRUE, IF(IFERROR(VLOOKUP(E1960,Store_SRP!B2:H110,{5}, FALSE), TRUE)=TRUE,VLOOKUP(E1960,Store_VAM!B2:H273,{5}, FALSE),VLOOKUP(E1960,Store_SRP!B2:H110,{5}, FALSE)), VLOOKUP(E1960,Store_Showcase!B2:H144,{5}, FALSE))</f>
      </c>
      <c r="AG1960" s="1">
        <f>IF(IFERROR(VLOOKUP(E1960,Store_Showcase!B2:H144,{6}, FALSE), TRUE)=TRUE, IF(IFERROR(VLOOKUP(E1960,Store_SRP!B2:H110,{6}, FALSE), TRUE)=TRUE,VLOOKUP(E1960,Store_VAM!B2:H273,{6}, FALSE),VLOOKUP(E1960,Store_SRP!B2:H110,{6}, FALSE)), VLOOKUP(E1960,Store_Showcase!B2:H144,{6}, FALSE))</f>
      </c>
      <c r="AH1960" s="1">
        <f>VLOOKUP(G1960,Sku_Consolidated!A2:R957,18,FALSE)</f>
      </c>
      <c r="AI1960" s="1">
        <f>VLOOKUP(G1960,Sku_Consolidated!A2:S957,19,FALSE)</f>
      </c>
      <c r="AJ1960" s="1">
        <f>VLOOKUP(G1960,Sku_Consolidated!A2:T957,20,FALSE)</f>
      </c>
    </row>
    <row r="1961" spans="1:36" x14ac:dyDescent="0.25">
      <c r="A1961" s="1">
        <v>2024</v>
      </c>
      <c r="B1961" s="1" t="s">
        <v>31</v>
      </c>
      <c r="C1961" s="1" t="s">
        <v>32</v>
      </c>
      <c r="D1961" s="1" t="s">
        <v>33</v>
      </c>
      <c r="E1961" s="9" t="s">
        <v>2386</v>
      </c>
      <c r="F1961" s="1">
        <f>IF(VLOOKUP(G1961,Sku_Consolidated!A2:S957,{19},FALSE)="SHOWCASE", VLOOKUP(E1961,Store_Showcase!B2:C144,{2}, FALSE), IF(VLOOKUP(G1961,Sku_Consolidated!A2:S957,{19},FALSE)="VAM",VLOOKUP(E1961,Store_VAM!B2:C273,{2}, FALSE),VLOOKUP(E1961,Store_SRP!B2:C110,{2}, FALSE)))</f>
      </c>
      <c r="G1961" s="1">
        <v>61787</v>
      </c>
      <c r="H1961" s="1" t="s">
        <v>110</v>
      </c>
      <c r="I1961" s="10" t="s">
        <v>1493</v>
      </c>
      <c r="J1961" s="1">
        <f>VLOOKUP(G1961,Sku_Consolidated!A2:C957, 3, FALSE)</f>
      </c>
      <c r="K1961" s="10">
        <f>IF(J1961="PACK", I1961, 0)</f>
      </c>
      <c r="L1961" s="10">
        <f>IF(J1961="KG", I1961, I1961 * VLOOKUP(G1961,Sku_Consolidated!A2:U957,21,FALSE))</f>
      </c>
      <c r="M1961" s="10" t="s">
        <v>37</v>
      </c>
      <c r="N1961" s="11" t="s">
        <v>5130</v>
      </c>
      <c r="O1961" s="10" t="s">
        <v>5131</v>
      </c>
      <c r="P1961" s="10">
        <f>N1961 - O1961</f>
      </c>
      <c r="Q1961" s="1">
        <f>VLOOKUP(G1961,Sku_Consolidated!A2:G957,7, FALSE)</f>
      </c>
      <c r="R1961" s="1">
        <f>IF(IFERROR(VLOOKUP(E1961,Store_Showcase!B2:H144,7, FALSE), TRUE)=TRUE, IF(IFERROR(VLOOKUP(E1961,Store_SRP!B2:H110,7, FALSE), TRUE)=TRUE,VLOOKUP(E1961,Store_VAM!B2:H273,7, FALSE),VLOOKUP(E1961,Store_SRP!B2:H110,7, FALSE)), VLOOKUP(E1961,Store_Showcase!B2:H144,7, FALSE))</f>
      </c>
      <c r="S1961" s="1">
        <f>IF(IFERROR(VLOOKUP(E1961,Store_Showcase!B2:I144,8, FALSE), TRUE)=TRUE, IF(IFERROR(VLOOKUP(E1961,Store_SRP!B2:I110,8, FALSE), TRUE)=TRUE,VLOOKUP(E1961,Store_VAM!B2:I273,8, FALSE),VLOOKUP(E1961,Store_SRP!B2:I110,8, FALSE)), VLOOKUP(E1961,Store_Showcase!B2:I144,8, FALSE))</f>
      </c>
      <c r="T1961" s="1">
        <f>VLOOKUP(G1961,Sku_Consolidated!A2:R957,18,FALSE)</f>
      </c>
      <c r="U1961" s="1" t="s">
        <v>5089</v>
      </c>
      <c r="V1961" s="1">
        <f>IF(VLOOKUP(G1961,Sku_Consolidated!A2:S957,19,FALSE)="SHOWCASE", VLOOKUP(E1961,Store_Showcase!B2:L144,11, FALSE), IF(VLOOKUP(G1961,Sku_Consolidated!A2:S957,19,FALSE)="VAM",VLOOKUP(E1961,Store_VAM!B2:L273,11, FALSE),VLOOKUP(E1961,Store_SRP!B2:L110,11, FALSE)))</f>
      </c>
      <c r="W1961" s="1">
        <f>VLOOKUP(G1961,Sku_Consolidated!A2:W957,11,FALSE)</f>
      </c>
      <c r="X1961" s="1">
        <f>VLOOKUP(G1961,Sku_Consolidated!A2:H957,8,FALSE)</f>
      </c>
      <c r="Y1961" s="1">
        <f>VLOOKUP(G1961,Sku_Consolidated!A2:I957,9,FALSE)</f>
      </c>
      <c r="Z1961" s="1" t="s">
        <v>41</v>
      </c>
      <c r="AA1961" s="1">
        <f>VLOOKUP(G1961,Sku_Consolidated!A2:E957,5,FALSE)</f>
      </c>
      <c r="AB1961" s="1">
        <f>IF(VLOOKUP(G1961,Sku_Consolidated!A2:S957,19,FALSE)="SHOWCASE", VLOOKUP(E1961,Store_Showcase!B2:N144,13, FALSE), IF(VLOOKUP(G1961,Sku_Consolidated!A2:S957,19,FALSE)="VAM",VLOOKUP(E1961,Store_VAM!B2:N273,13, FALSE),VLOOKUP(E1961,Store_SRP!B2:N110,13, FALSE)))</f>
      </c>
      <c r="AC1961" s="1">
        <f>IF(IFERROR(AB1961,TRUE)=TRUE, "-","OK")</f>
      </c>
      <c r="AD1961" s="11" t="s">
        <v>37</v>
      </c>
      <c r="AE1961" s="11" t="s">
        <v>37</v>
      </c>
      <c r="AF1961" s="1">
        <f>IF(IFERROR(VLOOKUP(E1961,Store_Showcase!B2:H144,{5}, FALSE), TRUE)=TRUE, IF(IFERROR(VLOOKUP(E1961,Store_SRP!B2:H110,{5}, FALSE), TRUE)=TRUE,VLOOKUP(E1961,Store_VAM!B2:H273,{5}, FALSE),VLOOKUP(E1961,Store_SRP!B2:H110,{5}, FALSE)), VLOOKUP(E1961,Store_Showcase!B2:H144,{5}, FALSE))</f>
      </c>
      <c r="AG1961" s="1">
        <f>IF(IFERROR(VLOOKUP(E1961,Store_Showcase!B2:H144,{6}, FALSE), TRUE)=TRUE, IF(IFERROR(VLOOKUP(E1961,Store_SRP!B2:H110,{6}, FALSE), TRUE)=TRUE,VLOOKUP(E1961,Store_VAM!B2:H273,{6}, FALSE),VLOOKUP(E1961,Store_SRP!B2:H110,{6}, FALSE)), VLOOKUP(E1961,Store_Showcase!B2:H144,{6}, FALSE))</f>
      </c>
      <c r="AH1961" s="1">
        <f>VLOOKUP(G1961,Sku_Consolidated!A2:R957,18,FALSE)</f>
      </c>
      <c r="AI1961" s="1">
        <f>VLOOKUP(G1961,Sku_Consolidated!A2:S957,19,FALSE)</f>
      </c>
      <c r="AJ1961" s="1">
        <f>VLOOKUP(G1961,Sku_Consolidated!A2:T957,20,FALSE)</f>
      </c>
    </row>
    <row r="1962" spans="1:36" x14ac:dyDescent="0.25">
      <c r="A1962" s="1">
        <v>2024</v>
      </c>
      <c r="B1962" s="1" t="s">
        <v>31</v>
      </c>
      <c r="C1962" s="1" t="s">
        <v>32</v>
      </c>
      <c r="D1962" s="1" t="s">
        <v>33</v>
      </c>
      <c r="E1962" s="9" t="s">
        <v>2386</v>
      </c>
      <c r="F1962" s="1">
        <f>IF(VLOOKUP(G1962,Sku_Consolidated!A2:S957,{19},FALSE)="SHOWCASE", VLOOKUP(E1962,Store_Showcase!B2:C144,{2}, FALSE), IF(VLOOKUP(G1962,Sku_Consolidated!A2:S957,{19},FALSE)="VAM",VLOOKUP(E1962,Store_VAM!B2:C273,{2}, FALSE),VLOOKUP(E1962,Store_SRP!B2:C110,{2}, FALSE)))</f>
      </c>
      <c r="G1962" s="1">
        <v>61833</v>
      </c>
      <c r="H1962" s="1" t="s">
        <v>118</v>
      </c>
      <c r="I1962" s="10" t="s">
        <v>2037</v>
      </c>
      <c r="J1962" s="1">
        <f>VLOOKUP(G1962,Sku_Consolidated!A2:C957, 3, FALSE)</f>
      </c>
      <c r="K1962" s="10">
        <f>IF(J1962="PACK", I1962, 0)</f>
      </c>
      <c r="L1962" s="10">
        <f>IF(J1962="KG", I1962, I1962 * VLOOKUP(G1962,Sku_Consolidated!A2:U957,21,FALSE))</f>
      </c>
      <c r="M1962" s="10" t="s">
        <v>37</v>
      </c>
      <c r="N1962" s="11" t="s">
        <v>5132</v>
      </c>
      <c r="O1962" s="10" t="s">
        <v>5133</v>
      </c>
      <c r="P1962" s="10">
        <f>N1962 - O1962</f>
      </c>
      <c r="Q1962" s="1">
        <f>VLOOKUP(G1962,Sku_Consolidated!A2:G957,7, FALSE)</f>
      </c>
      <c r="R1962" s="1">
        <f>IF(IFERROR(VLOOKUP(E1962,Store_Showcase!B2:H144,7, FALSE), TRUE)=TRUE, IF(IFERROR(VLOOKUP(E1962,Store_SRP!B2:H110,7, FALSE), TRUE)=TRUE,VLOOKUP(E1962,Store_VAM!B2:H273,7, FALSE),VLOOKUP(E1962,Store_SRP!B2:H110,7, FALSE)), VLOOKUP(E1962,Store_Showcase!B2:H144,7, FALSE))</f>
      </c>
      <c r="S1962" s="1">
        <f>IF(IFERROR(VLOOKUP(E1962,Store_Showcase!B2:I144,8, FALSE), TRUE)=TRUE, IF(IFERROR(VLOOKUP(E1962,Store_SRP!B2:I110,8, FALSE), TRUE)=TRUE,VLOOKUP(E1962,Store_VAM!B2:I273,8, FALSE),VLOOKUP(E1962,Store_SRP!B2:I110,8, FALSE)), VLOOKUP(E1962,Store_Showcase!B2:I144,8, FALSE))</f>
      </c>
      <c r="T1962" s="1">
        <f>VLOOKUP(G1962,Sku_Consolidated!A2:R957,18,FALSE)</f>
      </c>
      <c r="U1962" s="1" t="s">
        <v>5089</v>
      </c>
      <c r="V1962" s="1">
        <f>IF(VLOOKUP(G1962,Sku_Consolidated!A2:S957,19,FALSE)="SHOWCASE", VLOOKUP(E1962,Store_Showcase!B2:L144,11, FALSE), IF(VLOOKUP(G1962,Sku_Consolidated!A2:S957,19,FALSE)="VAM",VLOOKUP(E1962,Store_VAM!B2:L273,11, FALSE),VLOOKUP(E1962,Store_SRP!B2:L110,11, FALSE)))</f>
      </c>
      <c r="W1962" s="1">
        <f>VLOOKUP(G1962,Sku_Consolidated!A2:W957,11,FALSE)</f>
      </c>
      <c r="X1962" s="1">
        <f>VLOOKUP(G1962,Sku_Consolidated!A2:H957,8,FALSE)</f>
      </c>
      <c r="Y1962" s="1">
        <f>VLOOKUP(G1962,Sku_Consolidated!A2:I957,9,FALSE)</f>
      </c>
      <c r="Z1962" s="1" t="s">
        <v>41</v>
      </c>
      <c r="AA1962" s="1">
        <f>VLOOKUP(G1962,Sku_Consolidated!A2:E957,5,FALSE)</f>
      </c>
      <c r="AB1962" s="1">
        <f>IF(VLOOKUP(G1962,Sku_Consolidated!A2:S957,19,FALSE)="SHOWCASE", VLOOKUP(E1962,Store_Showcase!B2:N144,13, FALSE), IF(VLOOKUP(G1962,Sku_Consolidated!A2:S957,19,FALSE)="VAM",VLOOKUP(E1962,Store_VAM!B2:N273,13, FALSE),VLOOKUP(E1962,Store_SRP!B2:N110,13, FALSE)))</f>
      </c>
      <c r="AC1962" s="1">
        <f>IF(IFERROR(AB1962,TRUE)=TRUE, "-","OK")</f>
      </c>
      <c r="AD1962" s="11" t="s">
        <v>37</v>
      </c>
      <c r="AE1962" s="11" t="s">
        <v>37</v>
      </c>
      <c r="AF1962" s="1">
        <f>IF(IFERROR(VLOOKUP(E1962,Store_Showcase!B2:H144,{5}, FALSE), TRUE)=TRUE, IF(IFERROR(VLOOKUP(E1962,Store_SRP!B2:H110,{5}, FALSE), TRUE)=TRUE,VLOOKUP(E1962,Store_VAM!B2:H273,{5}, FALSE),VLOOKUP(E1962,Store_SRP!B2:H110,{5}, FALSE)), VLOOKUP(E1962,Store_Showcase!B2:H144,{5}, FALSE))</f>
      </c>
      <c r="AG1962" s="1">
        <f>IF(IFERROR(VLOOKUP(E1962,Store_Showcase!B2:H144,{6}, FALSE), TRUE)=TRUE, IF(IFERROR(VLOOKUP(E1962,Store_SRP!B2:H110,{6}, FALSE), TRUE)=TRUE,VLOOKUP(E1962,Store_VAM!B2:H273,{6}, FALSE),VLOOKUP(E1962,Store_SRP!B2:H110,{6}, FALSE)), VLOOKUP(E1962,Store_Showcase!B2:H144,{6}, FALSE))</f>
      </c>
      <c r="AH1962" s="1">
        <f>VLOOKUP(G1962,Sku_Consolidated!A2:R957,18,FALSE)</f>
      </c>
      <c r="AI1962" s="1">
        <f>VLOOKUP(G1962,Sku_Consolidated!A2:S957,19,FALSE)</f>
      </c>
      <c r="AJ1962" s="1">
        <f>VLOOKUP(G1962,Sku_Consolidated!A2:T957,20,FALSE)</f>
      </c>
    </row>
    <row r="1963" spans="1:36" x14ac:dyDescent="0.25">
      <c r="A1963" s="1">
        <v>2024</v>
      </c>
      <c r="B1963" s="1" t="s">
        <v>31</v>
      </c>
      <c r="C1963" s="1" t="s">
        <v>32</v>
      </c>
      <c r="D1963" s="1" t="s">
        <v>33</v>
      </c>
      <c r="E1963" s="9" t="s">
        <v>2386</v>
      </c>
      <c r="F1963" s="1">
        <f>IF(VLOOKUP(G1963,Sku_Consolidated!A2:S957,{19},FALSE)="SHOWCASE", VLOOKUP(E1963,Store_Showcase!B2:C144,{2}, FALSE), IF(VLOOKUP(G1963,Sku_Consolidated!A2:S957,{19},FALSE)="VAM",VLOOKUP(E1963,Store_VAM!B2:C273,{2}, FALSE),VLOOKUP(E1963,Store_SRP!B2:C110,{2}, FALSE)))</f>
      </c>
      <c r="G1963" s="1">
        <v>61835</v>
      </c>
      <c r="H1963" s="1" t="s">
        <v>680</v>
      </c>
      <c r="I1963" s="10" t="s">
        <v>467</v>
      </c>
      <c r="J1963" s="1">
        <f>VLOOKUP(G1963,Sku_Consolidated!A2:C957, 3, FALSE)</f>
      </c>
      <c r="K1963" s="10">
        <f>IF(J1963="PACK", I1963, 0)</f>
      </c>
      <c r="L1963" s="10">
        <f>IF(J1963="KG", I1963, I1963 * VLOOKUP(G1963,Sku_Consolidated!A2:U957,21,FALSE))</f>
      </c>
      <c r="M1963" s="10" t="s">
        <v>37</v>
      </c>
      <c r="N1963" s="11" t="s">
        <v>5134</v>
      </c>
      <c r="O1963" s="10" t="s">
        <v>5135</v>
      </c>
      <c r="P1963" s="10">
        <f>N1963 - O1963</f>
      </c>
      <c r="Q1963" s="1">
        <f>VLOOKUP(G1963,Sku_Consolidated!A2:G957,7, FALSE)</f>
      </c>
      <c r="R1963" s="1">
        <f>IF(IFERROR(VLOOKUP(E1963,Store_Showcase!B2:H144,7, FALSE), TRUE)=TRUE, IF(IFERROR(VLOOKUP(E1963,Store_SRP!B2:H110,7, FALSE), TRUE)=TRUE,VLOOKUP(E1963,Store_VAM!B2:H273,7, FALSE),VLOOKUP(E1963,Store_SRP!B2:H110,7, FALSE)), VLOOKUP(E1963,Store_Showcase!B2:H144,7, FALSE))</f>
      </c>
      <c r="S1963" s="1">
        <f>IF(IFERROR(VLOOKUP(E1963,Store_Showcase!B2:I144,8, FALSE), TRUE)=TRUE, IF(IFERROR(VLOOKUP(E1963,Store_SRP!B2:I110,8, FALSE), TRUE)=TRUE,VLOOKUP(E1963,Store_VAM!B2:I273,8, FALSE),VLOOKUP(E1963,Store_SRP!B2:I110,8, FALSE)), VLOOKUP(E1963,Store_Showcase!B2:I144,8, FALSE))</f>
      </c>
      <c r="T1963" s="1">
        <f>VLOOKUP(G1963,Sku_Consolidated!A2:R957,18,FALSE)</f>
      </c>
      <c r="U1963" s="1" t="s">
        <v>5089</v>
      </c>
      <c r="V1963" s="1">
        <f>IF(VLOOKUP(G1963,Sku_Consolidated!A2:S957,19,FALSE)="SHOWCASE", VLOOKUP(E1963,Store_Showcase!B2:L144,11, FALSE), IF(VLOOKUP(G1963,Sku_Consolidated!A2:S957,19,FALSE)="VAM",VLOOKUP(E1963,Store_VAM!B2:L273,11, FALSE),VLOOKUP(E1963,Store_SRP!B2:L110,11, FALSE)))</f>
      </c>
      <c r="W1963" s="1">
        <f>VLOOKUP(G1963,Sku_Consolidated!A2:W957,11,FALSE)</f>
      </c>
      <c r="X1963" s="1">
        <f>VLOOKUP(G1963,Sku_Consolidated!A2:H957,8,FALSE)</f>
      </c>
      <c r="Y1963" s="1">
        <f>VLOOKUP(G1963,Sku_Consolidated!A2:I957,9,FALSE)</f>
      </c>
      <c r="Z1963" s="1" t="s">
        <v>41</v>
      </c>
      <c r="AA1963" s="1">
        <f>VLOOKUP(G1963,Sku_Consolidated!A2:E957,5,FALSE)</f>
      </c>
      <c r="AB1963" s="1">
        <f>IF(VLOOKUP(G1963,Sku_Consolidated!A2:S957,19,FALSE)="SHOWCASE", VLOOKUP(E1963,Store_Showcase!B2:N144,13, FALSE), IF(VLOOKUP(G1963,Sku_Consolidated!A2:S957,19,FALSE)="VAM",VLOOKUP(E1963,Store_VAM!B2:N273,13, FALSE),VLOOKUP(E1963,Store_SRP!B2:N110,13, FALSE)))</f>
      </c>
      <c r="AC1963" s="1">
        <f>IF(IFERROR(AB1963,TRUE)=TRUE, "-","OK")</f>
      </c>
      <c r="AD1963" s="11" t="s">
        <v>37</v>
      </c>
      <c r="AE1963" s="11" t="s">
        <v>37</v>
      </c>
      <c r="AF1963" s="1">
        <f>IF(IFERROR(VLOOKUP(E1963,Store_Showcase!B2:H144,{5}, FALSE), TRUE)=TRUE, IF(IFERROR(VLOOKUP(E1963,Store_SRP!B2:H110,{5}, FALSE), TRUE)=TRUE,VLOOKUP(E1963,Store_VAM!B2:H273,{5}, FALSE),VLOOKUP(E1963,Store_SRP!B2:H110,{5}, FALSE)), VLOOKUP(E1963,Store_Showcase!B2:H144,{5}, FALSE))</f>
      </c>
      <c r="AG1963" s="1">
        <f>IF(IFERROR(VLOOKUP(E1963,Store_Showcase!B2:H144,{6}, FALSE), TRUE)=TRUE, IF(IFERROR(VLOOKUP(E1963,Store_SRP!B2:H110,{6}, FALSE), TRUE)=TRUE,VLOOKUP(E1963,Store_VAM!B2:H273,{6}, FALSE),VLOOKUP(E1963,Store_SRP!B2:H110,{6}, FALSE)), VLOOKUP(E1963,Store_Showcase!B2:H144,{6}, FALSE))</f>
      </c>
      <c r="AH1963" s="1">
        <f>VLOOKUP(G1963,Sku_Consolidated!A2:R957,18,FALSE)</f>
      </c>
      <c r="AI1963" s="1">
        <f>VLOOKUP(G1963,Sku_Consolidated!A2:S957,19,FALSE)</f>
      </c>
      <c r="AJ1963" s="1">
        <f>VLOOKUP(G1963,Sku_Consolidated!A2:T957,20,FALSE)</f>
      </c>
    </row>
    <row r="1964" spans="1:36" x14ac:dyDescent="0.25">
      <c r="A1964" s="1">
        <v>2024</v>
      </c>
      <c r="B1964" s="1" t="s">
        <v>31</v>
      </c>
      <c r="C1964" s="1" t="s">
        <v>32</v>
      </c>
      <c r="D1964" s="1" t="s">
        <v>33</v>
      </c>
      <c r="E1964" s="9" t="s">
        <v>2386</v>
      </c>
      <c r="F1964" s="1">
        <f>IF(VLOOKUP(G1964,Sku_Consolidated!A2:S957,{19},FALSE)="SHOWCASE", VLOOKUP(E1964,Store_Showcase!B2:C144,{2}, FALSE), IF(VLOOKUP(G1964,Sku_Consolidated!A2:S957,{19},FALSE)="VAM",VLOOKUP(E1964,Store_VAM!B2:C273,{2}, FALSE),VLOOKUP(E1964,Store_SRP!B2:C110,{2}, FALSE)))</f>
      </c>
      <c r="G1964" s="1">
        <v>61840</v>
      </c>
      <c r="H1964" s="1" t="s">
        <v>171</v>
      </c>
      <c r="I1964" s="10" t="s">
        <v>640</v>
      </c>
      <c r="J1964" s="1">
        <f>VLOOKUP(G1964,Sku_Consolidated!A2:C957, 3, FALSE)</f>
      </c>
      <c r="K1964" s="10">
        <f>IF(J1964="PACK", I1964, 0)</f>
      </c>
      <c r="L1964" s="10">
        <f>IF(J1964="KG", I1964, I1964 * VLOOKUP(G1964,Sku_Consolidated!A2:U957,21,FALSE))</f>
      </c>
      <c r="M1964" s="10" t="s">
        <v>37</v>
      </c>
      <c r="N1964" s="11" t="s">
        <v>5136</v>
      </c>
      <c r="O1964" s="10" t="s">
        <v>5137</v>
      </c>
      <c r="P1964" s="10">
        <f>N1964 - O1964</f>
      </c>
      <c r="Q1964" s="1">
        <f>VLOOKUP(G1964,Sku_Consolidated!A2:G957,7, FALSE)</f>
      </c>
      <c r="R1964" s="1">
        <f>IF(IFERROR(VLOOKUP(E1964,Store_Showcase!B2:H144,7, FALSE), TRUE)=TRUE, IF(IFERROR(VLOOKUP(E1964,Store_SRP!B2:H110,7, FALSE), TRUE)=TRUE,VLOOKUP(E1964,Store_VAM!B2:H273,7, FALSE),VLOOKUP(E1964,Store_SRP!B2:H110,7, FALSE)), VLOOKUP(E1964,Store_Showcase!B2:H144,7, FALSE))</f>
      </c>
      <c r="S1964" s="1">
        <f>IF(IFERROR(VLOOKUP(E1964,Store_Showcase!B2:I144,8, FALSE), TRUE)=TRUE, IF(IFERROR(VLOOKUP(E1964,Store_SRP!B2:I110,8, FALSE), TRUE)=TRUE,VLOOKUP(E1964,Store_VAM!B2:I273,8, FALSE),VLOOKUP(E1964,Store_SRP!B2:I110,8, FALSE)), VLOOKUP(E1964,Store_Showcase!B2:I144,8, FALSE))</f>
      </c>
      <c r="T1964" s="1">
        <f>VLOOKUP(G1964,Sku_Consolidated!A2:R957,18,FALSE)</f>
      </c>
      <c r="U1964" s="1" t="s">
        <v>5089</v>
      </c>
      <c r="V1964" s="1">
        <f>IF(VLOOKUP(G1964,Sku_Consolidated!A2:S957,19,FALSE)="SHOWCASE", VLOOKUP(E1964,Store_Showcase!B2:L144,11, FALSE), IF(VLOOKUP(G1964,Sku_Consolidated!A2:S957,19,FALSE)="VAM",VLOOKUP(E1964,Store_VAM!B2:L273,11, FALSE),VLOOKUP(E1964,Store_SRP!B2:L110,11, FALSE)))</f>
      </c>
      <c r="W1964" s="1">
        <f>VLOOKUP(G1964,Sku_Consolidated!A2:W957,11,FALSE)</f>
      </c>
      <c r="X1964" s="1">
        <f>VLOOKUP(G1964,Sku_Consolidated!A2:H957,8,FALSE)</f>
      </c>
      <c r="Y1964" s="1">
        <f>VLOOKUP(G1964,Sku_Consolidated!A2:I957,9,FALSE)</f>
      </c>
      <c r="Z1964" s="1" t="s">
        <v>41</v>
      </c>
      <c r="AA1964" s="1">
        <f>VLOOKUP(G1964,Sku_Consolidated!A2:E957,5,FALSE)</f>
      </c>
      <c r="AB1964" s="1">
        <f>IF(VLOOKUP(G1964,Sku_Consolidated!A2:S957,19,FALSE)="SHOWCASE", VLOOKUP(E1964,Store_Showcase!B2:N144,13, FALSE), IF(VLOOKUP(G1964,Sku_Consolidated!A2:S957,19,FALSE)="VAM",VLOOKUP(E1964,Store_VAM!B2:N273,13, FALSE),VLOOKUP(E1964,Store_SRP!B2:N110,13, FALSE)))</f>
      </c>
      <c r="AC1964" s="1">
        <f>IF(IFERROR(AB1964,TRUE)=TRUE, "-","OK")</f>
      </c>
      <c r="AD1964" s="11" t="s">
        <v>37</v>
      </c>
      <c r="AE1964" s="11" t="s">
        <v>37</v>
      </c>
      <c r="AF1964" s="1">
        <f>IF(IFERROR(VLOOKUP(E1964,Store_Showcase!B2:H144,{5}, FALSE), TRUE)=TRUE, IF(IFERROR(VLOOKUP(E1964,Store_SRP!B2:H110,{5}, FALSE), TRUE)=TRUE,VLOOKUP(E1964,Store_VAM!B2:H273,{5}, FALSE),VLOOKUP(E1964,Store_SRP!B2:H110,{5}, FALSE)), VLOOKUP(E1964,Store_Showcase!B2:H144,{5}, FALSE))</f>
      </c>
      <c r="AG1964" s="1">
        <f>IF(IFERROR(VLOOKUP(E1964,Store_Showcase!B2:H144,{6}, FALSE), TRUE)=TRUE, IF(IFERROR(VLOOKUP(E1964,Store_SRP!B2:H110,{6}, FALSE), TRUE)=TRUE,VLOOKUP(E1964,Store_VAM!B2:H273,{6}, FALSE),VLOOKUP(E1964,Store_SRP!B2:H110,{6}, FALSE)), VLOOKUP(E1964,Store_Showcase!B2:H144,{6}, FALSE))</f>
      </c>
      <c r="AH1964" s="1">
        <f>VLOOKUP(G1964,Sku_Consolidated!A2:R957,18,FALSE)</f>
      </c>
      <c r="AI1964" s="1">
        <f>VLOOKUP(G1964,Sku_Consolidated!A2:S957,19,FALSE)</f>
      </c>
      <c r="AJ1964" s="1">
        <f>VLOOKUP(G1964,Sku_Consolidated!A2:T957,20,FALSE)</f>
      </c>
    </row>
    <row r="1965" spans="1:36" x14ac:dyDescent="0.25">
      <c r="A1965" s="1">
        <v>2024</v>
      </c>
      <c r="B1965" s="1" t="s">
        <v>31</v>
      </c>
      <c r="C1965" s="1" t="s">
        <v>32</v>
      </c>
      <c r="D1965" s="1" t="s">
        <v>33</v>
      </c>
      <c r="E1965" s="9" t="s">
        <v>2386</v>
      </c>
      <c r="F1965" s="1">
        <f>IF(VLOOKUP(G1965,Sku_Consolidated!A2:S957,{19},FALSE)="SHOWCASE", VLOOKUP(E1965,Store_Showcase!B2:C144,{2}, FALSE), IF(VLOOKUP(G1965,Sku_Consolidated!A2:S957,{19},FALSE)="VAM",VLOOKUP(E1965,Store_VAM!B2:C273,{2}, FALSE),VLOOKUP(E1965,Store_SRP!B2:C110,{2}, FALSE)))</f>
      </c>
      <c r="G1965" s="1">
        <v>61841</v>
      </c>
      <c r="H1965" s="1" t="s">
        <v>122</v>
      </c>
      <c r="I1965" s="10" t="s">
        <v>5138</v>
      </c>
      <c r="J1965" s="1">
        <f>VLOOKUP(G1965,Sku_Consolidated!A2:C957, 3, FALSE)</f>
      </c>
      <c r="K1965" s="10">
        <f>IF(J1965="PACK", I1965, 0)</f>
      </c>
      <c r="L1965" s="10">
        <f>IF(J1965="KG", I1965, I1965 * VLOOKUP(G1965,Sku_Consolidated!A2:U957,21,FALSE))</f>
      </c>
      <c r="M1965" s="10" t="s">
        <v>37</v>
      </c>
      <c r="N1965" s="11" t="s">
        <v>5139</v>
      </c>
      <c r="O1965" s="10" t="s">
        <v>5140</v>
      </c>
      <c r="P1965" s="10">
        <f>N1965 - O1965</f>
      </c>
      <c r="Q1965" s="1">
        <f>VLOOKUP(G1965,Sku_Consolidated!A2:G957,7, FALSE)</f>
      </c>
      <c r="R1965" s="1">
        <f>IF(IFERROR(VLOOKUP(E1965,Store_Showcase!B2:H144,7, FALSE), TRUE)=TRUE, IF(IFERROR(VLOOKUP(E1965,Store_SRP!B2:H110,7, FALSE), TRUE)=TRUE,VLOOKUP(E1965,Store_VAM!B2:H273,7, FALSE),VLOOKUP(E1965,Store_SRP!B2:H110,7, FALSE)), VLOOKUP(E1965,Store_Showcase!B2:H144,7, FALSE))</f>
      </c>
      <c r="S1965" s="1">
        <f>IF(IFERROR(VLOOKUP(E1965,Store_Showcase!B2:I144,8, FALSE), TRUE)=TRUE, IF(IFERROR(VLOOKUP(E1965,Store_SRP!B2:I110,8, FALSE), TRUE)=TRUE,VLOOKUP(E1965,Store_VAM!B2:I273,8, FALSE),VLOOKUP(E1965,Store_SRP!B2:I110,8, FALSE)), VLOOKUP(E1965,Store_Showcase!B2:I144,8, FALSE))</f>
      </c>
      <c r="T1965" s="1">
        <f>VLOOKUP(G1965,Sku_Consolidated!A2:R957,18,FALSE)</f>
      </c>
      <c r="U1965" s="1" t="s">
        <v>5089</v>
      </c>
      <c r="V1965" s="1">
        <f>IF(VLOOKUP(G1965,Sku_Consolidated!A2:S957,19,FALSE)="SHOWCASE", VLOOKUP(E1965,Store_Showcase!B2:L144,11, FALSE), IF(VLOOKUP(G1965,Sku_Consolidated!A2:S957,19,FALSE)="VAM",VLOOKUP(E1965,Store_VAM!B2:L273,11, FALSE),VLOOKUP(E1965,Store_SRP!B2:L110,11, FALSE)))</f>
      </c>
      <c r="W1965" s="1">
        <f>VLOOKUP(G1965,Sku_Consolidated!A2:W957,11,FALSE)</f>
      </c>
      <c r="X1965" s="1">
        <f>VLOOKUP(G1965,Sku_Consolidated!A2:H957,8,FALSE)</f>
      </c>
      <c r="Y1965" s="1">
        <f>VLOOKUP(G1965,Sku_Consolidated!A2:I957,9,FALSE)</f>
      </c>
      <c r="Z1965" s="1" t="s">
        <v>41</v>
      </c>
      <c r="AA1965" s="1">
        <f>VLOOKUP(G1965,Sku_Consolidated!A2:E957,5,FALSE)</f>
      </c>
      <c r="AB1965" s="1">
        <f>IF(VLOOKUP(G1965,Sku_Consolidated!A2:S957,19,FALSE)="SHOWCASE", VLOOKUP(E1965,Store_Showcase!B2:N144,13, FALSE), IF(VLOOKUP(G1965,Sku_Consolidated!A2:S957,19,FALSE)="VAM",VLOOKUP(E1965,Store_VAM!B2:N273,13, FALSE),VLOOKUP(E1965,Store_SRP!B2:N110,13, FALSE)))</f>
      </c>
      <c r="AC1965" s="1">
        <f>IF(IFERROR(AB1965,TRUE)=TRUE, "-","OK")</f>
      </c>
      <c r="AD1965" s="11" t="s">
        <v>37</v>
      </c>
      <c r="AE1965" s="11" t="s">
        <v>37</v>
      </c>
      <c r="AF1965" s="1">
        <f>IF(IFERROR(VLOOKUP(E1965,Store_Showcase!B2:H144,{5}, FALSE), TRUE)=TRUE, IF(IFERROR(VLOOKUP(E1965,Store_SRP!B2:H110,{5}, FALSE), TRUE)=TRUE,VLOOKUP(E1965,Store_VAM!B2:H273,{5}, FALSE),VLOOKUP(E1965,Store_SRP!B2:H110,{5}, FALSE)), VLOOKUP(E1965,Store_Showcase!B2:H144,{5}, FALSE))</f>
      </c>
      <c r="AG1965" s="1">
        <f>IF(IFERROR(VLOOKUP(E1965,Store_Showcase!B2:H144,{6}, FALSE), TRUE)=TRUE, IF(IFERROR(VLOOKUP(E1965,Store_SRP!B2:H110,{6}, FALSE), TRUE)=TRUE,VLOOKUP(E1965,Store_VAM!B2:H273,{6}, FALSE),VLOOKUP(E1965,Store_SRP!B2:H110,{6}, FALSE)), VLOOKUP(E1965,Store_Showcase!B2:H144,{6}, FALSE))</f>
      </c>
      <c r="AH1965" s="1">
        <f>VLOOKUP(G1965,Sku_Consolidated!A2:R957,18,FALSE)</f>
      </c>
      <c r="AI1965" s="1">
        <f>VLOOKUP(G1965,Sku_Consolidated!A2:S957,19,FALSE)</f>
      </c>
      <c r="AJ1965" s="1">
        <f>VLOOKUP(G1965,Sku_Consolidated!A2:T957,20,FALSE)</f>
      </c>
    </row>
    <row r="1966" spans="1:36" x14ac:dyDescent="0.25">
      <c r="A1966" s="1">
        <v>2024</v>
      </c>
      <c r="B1966" s="1" t="s">
        <v>31</v>
      </c>
      <c r="C1966" s="1" t="s">
        <v>32</v>
      </c>
      <c r="D1966" s="1" t="s">
        <v>33</v>
      </c>
      <c r="E1966" s="9" t="s">
        <v>2386</v>
      </c>
      <c r="F1966" s="1">
        <f>IF(VLOOKUP(G1966,Sku_Consolidated!A2:S957,{19},FALSE)="SHOWCASE", VLOOKUP(E1966,Store_Showcase!B2:C144,{2}, FALSE), IF(VLOOKUP(G1966,Sku_Consolidated!A2:S957,{19},FALSE)="VAM",VLOOKUP(E1966,Store_VAM!B2:C273,{2}, FALSE),VLOOKUP(E1966,Store_SRP!B2:C110,{2}, FALSE)))</f>
      </c>
      <c r="G1966" s="1">
        <v>61842</v>
      </c>
      <c r="H1966" s="1" t="s">
        <v>126</v>
      </c>
      <c r="I1966" s="10" t="s">
        <v>5141</v>
      </c>
      <c r="J1966" s="1">
        <f>VLOOKUP(G1966,Sku_Consolidated!A2:C957, 3, FALSE)</f>
      </c>
      <c r="K1966" s="10">
        <f>IF(J1966="PACK", I1966, 0)</f>
      </c>
      <c r="L1966" s="10">
        <f>IF(J1966="KG", I1966, I1966 * VLOOKUP(G1966,Sku_Consolidated!A2:U957,21,FALSE))</f>
      </c>
      <c r="M1966" s="10" t="s">
        <v>37</v>
      </c>
      <c r="N1966" s="11" t="s">
        <v>5142</v>
      </c>
      <c r="O1966" s="10" t="s">
        <v>5143</v>
      </c>
      <c r="P1966" s="10">
        <f>N1966 - O1966</f>
      </c>
      <c r="Q1966" s="1">
        <f>VLOOKUP(G1966,Sku_Consolidated!A2:G957,7, FALSE)</f>
      </c>
      <c r="R1966" s="1">
        <f>IF(IFERROR(VLOOKUP(E1966,Store_Showcase!B2:H144,7, FALSE), TRUE)=TRUE, IF(IFERROR(VLOOKUP(E1966,Store_SRP!B2:H110,7, FALSE), TRUE)=TRUE,VLOOKUP(E1966,Store_VAM!B2:H273,7, FALSE),VLOOKUP(E1966,Store_SRP!B2:H110,7, FALSE)), VLOOKUP(E1966,Store_Showcase!B2:H144,7, FALSE))</f>
      </c>
      <c r="S1966" s="1">
        <f>IF(IFERROR(VLOOKUP(E1966,Store_Showcase!B2:I144,8, FALSE), TRUE)=TRUE, IF(IFERROR(VLOOKUP(E1966,Store_SRP!B2:I110,8, FALSE), TRUE)=TRUE,VLOOKUP(E1966,Store_VAM!B2:I273,8, FALSE),VLOOKUP(E1966,Store_SRP!B2:I110,8, FALSE)), VLOOKUP(E1966,Store_Showcase!B2:I144,8, FALSE))</f>
      </c>
      <c r="T1966" s="1">
        <f>VLOOKUP(G1966,Sku_Consolidated!A2:R957,18,FALSE)</f>
      </c>
      <c r="U1966" s="1" t="s">
        <v>5089</v>
      </c>
      <c r="V1966" s="1">
        <f>IF(VLOOKUP(G1966,Sku_Consolidated!A2:S957,19,FALSE)="SHOWCASE", VLOOKUP(E1966,Store_Showcase!B2:L144,11, FALSE), IF(VLOOKUP(G1966,Sku_Consolidated!A2:S957,19,FALSE)="VAM",VLOOKUP(E1966,Store_VAM!B2:L273,11, FALSE),VLOOKUP(E1966,Store_SRP!B2:L110,11, FALSE)))</f>
      </c>
      <c r="W1966" s="1">
        <f>VLOOKUP(G1966,Sku_Consolidated!A2:W957,11,FALSE)</f>
      </c>
      <c r="X1966" s="1">
        <f>VLOOKUP(G1966,Sku_Consolidated!A2:H957,8,FALSE)</f>
      </c>
      <c r="Y1966" s="1">
        <f>VLOOKUP(G1966,Sku_Consolidated!A2:I957,9,FALSE)</f>
      </c>
      <c r="Z1966" s="1" t="s">
        <v>41</v>
      </c>
      <c r="AA1966" s="1">
        <f>VLOOKUP(G1966,Sku_Consolidated!A2:E957,5,FALSE)</f>
      </c>
      <c r="AB1966" s="1">
        <f>IF(VLOOKUP(G1966,Sku_Consolidated!A2:S957,19,FALSE)="SHOWCASE", VLOOKUP(E1966,Store_Showcase!B2:N144,13, FALSE), IF(VLOOKUP(G1966,Sku_Consolidated!A2:S957,19,FALSE)="VAM",VLOOKUP(E1966,Store_VAM!B2:N273,13, FALSE),VLOOKUP(E1966,Store_SRP!B2:N110,13, FALSE)))</f>
      </c>
      <c r="AC1966" s="1">
        <f>IF(IFERROR(AB1966,TRUE)=TRUE, "-","OK")</f>
      </c>
      <c r="AD1966" s="11" t="s">
        <v>37</v>
      </c>
      <c r="AE1966" s="11" t="s">
        <v>37</v>
      </c>
      <c r="AF1966" s="1">
        <f>IF(IFERROR(VLOOKUP(E1966,Store_Showcase!B2:H144,{5}, FALSE), TRUE)=TRUE, IF(IFERROR(VLOOKUP(E1966,Store_SRP!B2:H110,{5}, FALSE), TRUE)=TRUE,VLOOKUP(E1966,Store_VAM!B2:H273,{5}, FALSE),VLOOKUP(E1966,Store_SRP!B2:H110,{5}, FALSE)), VLOOKUP(E1966,Store_Showcase!B2:H144,{5}, FALSE))</f>
      </c>
      <c r="AG1966" s="1">
        <f>IF(IFERROR(VLOOKUP(E1966,Store_Showcase!B2:H144,{6}, FALSE), TRUE)=TRUE, IF(IFERROR(VLOOKUP(E1966,Store_SRP!B2:H110,{6}, FALSE), TRUE)=TRUE,VLOOKUP(E1966,Store_VAM!B2:H273,{6}, FALSE),VLOOKUP(E1966,Store_SRP!B2:H110,{6}, FALSE)), VLOOKUP(E1966,Store_Showcase!B2:H144,{6}, FALSE))</f>
      </c>
      <c r="AH1966" s="1">
        <f>VLOOKUP(G1966,Sku_Consolidated!A2:R957,18,FALSE)</f>
      </c>
      <c r="AI1966" s="1">
        <f>VLOOKUP(G1966,Sku_Consolidated!A2:S957,19,FALSE)</f>
      </c>
      <c r="AJ1966" s="1">
        <f>VLOOKUP(G1966,Sku_Consolidated!A2:T957,20,FALSE)</f>
      </c>
    </row>
    <row r="1967" spans="1:36" x14ac:dyDescent="0.25">
      <c r="A1967" s="1">
        <v>2024</v>
      </c>
      <c r="B1967" s="1" t="s">
        <v>31</v>
      </c>
      <c r="C1967" s="1" t="s">
        <v>32</v>
      </c>
      <c r="D1967" s="1" t="s">
        <v>33</v>
      </c>
      <c r="E1967" s="9" t="s">
        <v>2386</v>
      </c>
      <c r="F1967" s="1">
        <f>IF(VLOOKUP(G1967,Sku_Consolidated!A2:S957,{19},FALSE)="SHOWCASE", VLOOKUP(E1967,Store_Showcase!B2:C144,{2}, FALSE), IF(VLOOKUP(G1967,Sku_Consolidated!A2:S957,{19},FALSE)="VAM",VLOOKUP(E1967,Store_VAM!B2:C273,{2}, FALSE),VLOOKUP(E1967,Store_SRP!B2:C110,{2}, FALSE)))</f>
      </c>
      <c r="G1967" s="1">
        <v>61850</v>
      </c>
      <c r="H1967" s="1" t="s">
        <v>134</v>
      </c>
      <c r="I1967" s="10" t="s">
        <v>1467</v>
      </c>
      <c r="J1967" s="1">
        <f>VLOOKUP(G1967,Sku_Consolidated!A2:C957, 3, FALSE)</f>
      </c>
      <c r="K1967" s="10">
        <f>IF(J1967="PACK", I1967, 0)</f>
      </c>
      <c r="L1967" s="10">
        <f>IF(J1967="KG", I1967, I1967 * VLOOKUP(G1967,Sku_Consolidated!A2:U957,21,FALSE))</f>
      </c>
      <c r="M1967" s="10" t="s">
        <v>37</v>
      </c>
      <c r="N1967" s="11" t="s">
        <v>5144</v>
      </c>
      <c r="O1967" s="10" t="s">
        <v>5145</v>
      </c>
      <c r="P1967" s="10">
        <f>N1967 - O1967</f>
      </c>
      <c r="Q1967" s="1">
        <f>VLOOKUP(G1967,Sku_Consolidated!A2:G957,7, FALSE)</f>
      </c>
      <c r="R1967" s="1">
        <f>IF(IFERROR(VLOOKUP(E1967,Store_Showcase!B2:H144,7, FALSE), TRUE)=TRUE, IF(IFERROR(VLOOKUP(E1967,Store_SRP!B2:H110,7, FALSE), TRUE)=TRUE,VLOOKUP(E1967,Store_VAM!B2:H273,7, FALSE),VLOOKUP(E1967,Store_SRP!B2:H110,7, FALSE)), VLOOKUP(E1967,Store_Showcase!B2:H144,7, FALSE))</f>
      </c>
      <c r="S1967" s="1">
        <f>IF(IFERROR(VLOOKUP(E1967,Store_Showcase!B2:I144,8, FALSE), TRUE)=TRUE, IF(IFERROR(VLOOKUP(E1967,Store_SRP!B2:I110,8, FALSE), TRUE)=TRUE,VLOOKUP(E1967,Store_VAM!B2:I273,8, FALSE),VLOOKUP(E1967,Store_SRP!B2:I110,8, FALSE)), VLOOKUP(E1967,Store_Showcase!B2:I144,8, FALSE))</f>
      </c>
      <c r="T1967" s="1">
        <f>VLOOKUP(G1967,Sku_Consolidated!A2:R957,18,FALSE)</f>
      </c>
      <c r="U1967" s="1" t="s">
        <v>5089</v>
      </c>
      <c r="V1967" s="1">
        <f>IF(VLOOKUP(G1967,Sku_Consolidated!A2:S957,19,FALSE)="SHOWCASE", VLOOKUP(E1967,Store_Showcase!B2:L144,11, FALSE), IF(VLOOKUP(G1967,Sku_Consolidated!A2:S957,19,FALSE)="VAM",VLOOKUP(E1967,Store_VAM!B2:L273,11, FALSE),VLOOKUP(E1967,Store_SRP!B2:L110,11, FALSE)))</f>
      </c>
      <c r="W1967" s="1">
        <f>VLOOKUP(G1967,Sku_Consolidated!A2:W957,11,FALSE)</f>
      </c>
      <c r="X1967" s="1">
        <f>VLOOKUP(G1967,Sku_Consolidated!A2:H957,8,FALSE)</f>
      </c>
      <c r="Y1967" s="1">
        <f>VLOOKUP(G1967,Sku_Consolidated!A2:I957,9,FALSE)</f>
      </c>
      <c r="Z1967" s="1" t="s">
        <v>41</v>
      </c>
      <c r="AA1967" s="1">
        <f>VLOOKUP(G1967,Sku_Consolidated!A2:E957,5,FALSE)</f>
      </c>
      <c r="AB1967" s="1">
        <f>IF(VLOOKUP(G1967,Sku_Consolidated!A2:S957,19,FALSE)="SHOWCASE", VLOOKUP(E1967,Store_Showcase!B2:N144,13, FALSE), IF(VLOOKUP(G1967,Sku_Consolidated!A2:S957,19,FALSE)="VAM",VLOOKUP(E1967,Store_VAM!B2:N273,13, FALSE),VLOOKUP(E1967,Store_SRP!B2:N110,13, FALSE)))</f>
      </c>
      <c r="AC1967" s="1">
        <f>IF(IFERROR(AB1967,TRUE)=TRUE, "-","OK")</f>
      </c>
      <c r="AD1967" s="11" t="s">
        <v>37</v>
      </c>
      <c r="AE1967" s="11" t="s">
        <v>37</v>
      </c>
      <c r="AF1967" s="1">
        <f>IF(IFERROR(VLOOKUP(E1967,Store_Showcase!B2:H144,{5}, FALSE), TRUE)=TRUE, IF(IFERROR(VLOOKUP(E1967,Store_SRP!B2:H110,{5}, FALSE), TRUE)=TRUE,VLOOKUP(E1967,Store_VAM!B2:H273,{5}, FALSE),VLOOKUP(E1967,Store_SRP!B2:H110,{5}, FALSE)), VLOOKUP(E1967,Store_Showcase!B2:H144,{5}, FALSE))</f>
      </c>
      <c r="AG1967" s="1">
        <f>IF(IFERROR(VLOOKUP(E1967,Store_Showcase!B2:H144,{6}, FALSE), TRUE)=TRUE, IF(IFERROR(VLOOKUP(E1967,Store_SRP!B2:H110,{6}, FALSE), TRUE)=TRUE,VLOOKUP(E1967,Store_VAM!B2:H273,{6}, FALSE),VLOOKUP(E1967,Store_SRP!B2:H110,{6}, FALSE)), VLOOKUP(E1967,Store_Showcase!B2:H144,{6}, FALSE))</f>
      </c>
      <c r="AH1967" s="1">
        <f>VLOOKUP(G1967,Sku_Consolidated!A2:R957,18,FALSE)</f>
      </c>
      <c r="AI1967" s="1">
        <f>VLOOKUP(G1967,Sku_Consolidated!A2:S957,19,FALSE)</f>
      </c>
      <c r="AJ1967" s="1">
        <f>VLOOKUP(G1967,Sku_Consolidated!A2:T957,20,FALSE)</f>
      </c>
    </row>
    <row r="1968" spans="1:36" x14ac:dyDescent="0.25">
      <c r="A1968" s="1">
        <v>2024</v>
      </c>
      <c r="B1968" s="1" t="s">
        <v>31</v>
      </c>
      <c r="C1968" s="1" t="s">
        <v>32</v>
      </c>
      <c r="D1968" s="1" t="s">
        <v>33</v>
      </c>
      <c r="E1968" s="9" t="s">
        <v>2386</v>
      </c>
      <c r="F1968" s="1">
        <f>IF(VLOOKUP(G1968,Sku_Consolidated!A2:S957,{19},FALSE)="SHOWCASE", VLOOKUP(E1968,Store_Showcase!B2:C144,{2}, FALSE), IF(VLOOKUP(G1968,Sku_Consolidated!A2:S957,{19},FALSE)="VAM",VLOOKUP(E1968,Store_VAM!B2:C273,{2}, FALSE),VLOOKUP(E1968,Store_SRP!B2:C110,{2}, FALSE)))</f>
      </c>
      <c r="G1968" s="1">
        <v>61852</v>
      </c>
      <c r="H1968" s="1" t="s">
        <v>138</v>
      </c>
      <c r="I1968" s="10" t="s">
        <v>2151</v>
      </c>
      <c r="J1968" s="1">
        <f>VLOOKUP(G1968,Sku_Consolidated!A2:C957, 3, FALSE)</f>
      </c>
      <c r="K1968" s="10">
        <f>IF(J1968="PACK", I1968, 0)</f>
      </c>
      <c r="L1968" s="10">
        <f>IF(J1968="KG", I1968, I1968 * VLOOKUP(G1968,Sku_Consolidated!A2:U957,21,FALSE))</f>
      </c>
      <c r="M1968" s="10" t="s">
        <v>37</v>
      </c>
      <c r="N1968" s="11" t="s">
        <v>5146</v>
      </c>
      <c r="O1968" s="10" t="s">
        <v>5147</v>
      </c>
      <c r="P1968" s="10">
        <f>N1968 - O1968</f>
      </c>
      <c r="Q1968" s="1">
        <f>VLOOKUP(G1968,Sku_Consolidated!A2:G957,7, FALSE)</f>
      </c>
      <c r="R1968" s="1">
        <f>IF(IFERROR(VLOOKUP(E1968,Store_Showcase!B2:H144,7, FALSE), TRUE)=TRUE, IF(IFERROR(VLOOKUP(E1968,Store_SRP!B2:H110,7, FALSE), TRUE)=TRUE,VLOOKUP(E1968,Store_VAM!B2:H273,7, FALSE),VLOOKUP(E1968,Store_SRP!B2:H110,7, FALSE)), VLOOKUP(E1968,Store_Showcase!B2:H144,7, FALSE))</f>
      </c>
      <c r="S1968" s="1">
        <f>IF(IFERROR(VLOOKUP(E1968,Store_Showcase!B2:I144,8, FALSE), TRUE)=TRUE, IF(IFERROR(VLOOKUP(E1968,Store_SRP!B2:I110,8, FALSE), TRUE)=TRUE,VLOOKUP(E1968,Store_VAM!B2:I273,8, FALSE),VLOOKUP(E1968,Store_SRP!B2:I110,8, FALSE)), VLOOKUP(E1968,Store_Showcase!B2:I144,8, FALSE))</f>
      </c>
      <c r="T1968" s="1">
        <f>VLOOKUP(G1968,Sku_Consolidated!A2:R957,18,FALSE)</f>
      </c>
      <c r="U1968" s="1" t="s">
        <v>5089</v>
      </c>
      <c r="V1968" s="1">
        <f>IF(VLOOKUP(G1968,Sku_Consolidated!A2:S957,19,FALSE)="SHOWCASE", VLOOKUP(E1968,Store_Showcase!B2:L144,11, FALSE), IF(VLOOKUP(G1968,Sku_Consolidated!A2:S957,19,FALSE)="VAM",VLOOKUP(E1968,Store_VAM!B2:L273,11, FALSE),VLOOKUP(E1968,Store_SRP!B2:L110,11, FALSE)))</f>
      </c>
      <c r="W1968" s="1">
        <f>VLOOKUP(G1968,Sku_Consolidated!A2:W957,11,FALSE)</f>
      </c>
      <c r="X1968" s="1">
        <f>VLOOKUP(G1968,Sku_Consolidated!A2:H957,8,FALSE)</f>
      </c>
      <c r="Y1968" s="1">
        <f>VLOOKUP(G1968,Sku_Consolidated!A2:I957,9,FALSE)</f>
      </c>
      <c r="Z1968" s="1" t="s">
        <v>41</v>
      </c>
      <c r="AA1968" s="1">
        <f>VLOOKUP(G1968,Sku_Consolidated!A2:E957,5,FALSE)</f>
      </c>
      <c r="AB1968" s="1">
        <f>IF(VLOOKUP(G1968,Sku_Consolidated!A2:S957,19,FALSE)="SHOWCASE", VLOOKUP(E1968,Store_Showcase!B2:N144,13, FALSE), IF(VLOOKUP(G1968,Sku_Consolidated!A2:S957,19,FALSE)="VAM",VLOOKUP(E1968,Store_VAM!B2:N273,13, FALSE),VLOOKUP(E1968,Store_SRP!B2:N110,13, FALSE)))</f>
      </c>
      <c r="AC1968" s="1">
        <f>IF(IFERROR(AB1968,TRUE)=TRUE, "-","OK")</f>
      </c>
      <c r="AD1968" s="11" t="s">
        <v>37</v>
      </c>
      <c r="AE1968" s="11" t="s">
        <v>37</v>
      </c>
      <c r="AF1968" s="1">
        <f>IF(IFERROR(VLOOKUP(E1968,Store_Showcase!B2:H144,{5}, FALSE), TRUE)=TRUE, IF(IFERROR(VLOOKUP(E1968,Store_SRP!B2:H110,{5}, FALSE), TRUE)=TRUE,VLOOKUP(E1968,Store_VAM!B2:H273,{5}, FALSE),VLOOKUP(E1968,Store_SRP!B2:H110,{5}, FALSE)), VLOOKUP(E1968,Store_Showcase!B2:H144,{5}, FALSE))</f>
      </c>
      <c r="AG1968" s="1">
        <f>IF(IFERROR(VLOOKUP(E1968,Store_Showcase!B2:H144,{6}, FALSE), TRUE)=TRUE, IF(IFERROR(VLOOKUP(E1968,Store_SRP!B2:H110,{6}, FALSE), TRUE)=TRUE,VLOOKUP(E1968,Store_VAM!B2:H273,{6}, FALSE),VLOOKUP(E1968,Store_SRP!B2:H110,{6}, FALSE)), VLOOKUP(E1968,Store_Showcase!B2:H144,{6}, FALSE))</f>
      </c>
      <c r="AH1968" s="1">
        <f>VLOOKUP(G1968,Sku_Consolidated!A2:R957,18,FALSE)</f>
      </c>
      <c r="AI1968" s="1">
        <f>VLOOKUP(G1968,Sku_Consolidated!A2:S957,19,FALSE)</f>
      </c>
      <c r="AJ1968" s="1">
        <f>VLOOKUP(G1968,Sku_Consolidated!A2:T957,20,FALSE)</f>
      </c>
    </row>
    <row r="1969" spans="1:36" x14ac:dyDescent="0.25">
      <c r="A1969" s="1">
        <v>2024</v>
      </c>
      <c r="B1969" s="1" t="s">
        <v>31</v>
      </c>
      <c r="C1969" s="1" t="s">
        <v>32</v>
      </c>
      <c r="D1969" s="1" t="s">
        <v>33</v>
      </c>
      <c r="E1969" s="9" t="s">
        <v>2317</v>
      </c>
      <c r="F1969" s="1">
        <f>IF(VLOOKUP(G1969,Sku_Consolidated!A2:S957,{19},FALSE)="SHOWCASE", VLOOKUP(E1969,Store_Showcase!B2:C144,{2}, FALSE), IF(VLOOKUP(G1969,Sku_Consolidated!A2:S957,{19},FALSE)="VAM",VLOOKUP(E1969,Store_VAM!B2:C273,{2}, FALSE),VLOOKUP(E1969,Store_SRP!B2:C110,{2}, FALSE)))</f>
      </c>
      <c r="G1969" s="1">
        <v>12928</v>
      </c>
      <c r="H1969" s="1" t="s">
        <v>1389</v>
      </c>
      <c r="I1969" s="10" t="s">
        <v>235</v>
      </c>
      <c r="J1969" s="1">
        <f>VLOOKUP(G1969,Sku_Consolidated!A2:C957, 3, FALSE)</f>
      </c>
      <c r="K1969" s="10">
        <f>IF(J1969="PACK", I1969, 0)</f>
      </c>
      <c r="L1969" s="10">
        <f>IF(J1969="KG", I1969, I1969 * VLOOKUP(G1969,Sku_Consolidated!A2:U957,21,FALSE))</f>
      </c>
      <c r="M1969" s="10" t="s">
        <v>37</v>
      </c>
      <c r="N1969" s="11" t="s">
        <v>5148</v>
      </c>
      <c r="O1969" s="10" t="s">
        <v>5149</v>
      </c>
      <c r="P1969" s="10">
        <f>N1969 - O1969</f>
      </c>
      <c r="Q1969" s="1">
        <f>VLOOKUP(G1969,Sku_Consolidated!A2:G957,7, FALSE)</f>
      </c>
      <c r="R1969" s="1">
        <f>IF(IFERROR(VLOOKUP(E1969,Store_Showcase!B2:H144,7, FALSE), TRUE)=TRUE, IF(IFERROR(VLOOKUP(E1969,Store_SRP!B2:H110,7, FALSE), TRUE)=TRUE,VLOOKUP(E1969,Store_VAM!B2:H273,7, FALSE),VLOOKUP(E1969,Store_SRP!B2:H110,7, FALSE)), VLOOKUP(E1969,Store_Showcase!B2:H144,7, FALSE))</f>
      </c>
      <c r="S1969" s="1">
        <f>IF(IFERROR(VLOOKUP(E1969,Store_Showcase!B2:I144,8, FALSE), TRUE)=TRUE, IF(IFERROR(VLOOKUP(E1969,Store_SRP!B2:I110,8, FALSE), TRUE)=TRUE,VLOOKUP(E1969,Store_VAM!B2:I273,8, FALSE),VLOOKUP(E1969,Store_SRP!B2:I110,8, FALSE)), VLOOKUP(E1969,Store_Showcase!B2:I144,8, FALSE))</f>
      </c>
      <c r="T1969" s="1">
        <f>VLOOKUP(G1969,Sku_Consolidated!A2:R957,18,FALSE)</f>
      </c>
      <c r="U1969" s="1" t="s">
        <v>5150</v>
      </c>
      <c r="V1969" s="1">
        <f>IF(VLOOKUP(G1969,Sku_Consolidated!A2:S957,19,FALSE)="SHOWCASE", VLOOKUP(E1969,Store_Showcase!B2:L144,11, FALSE), IF(VLOOKUP(G1969,Sku_Consolidated!A2:S957,19,FALSE)="VAM",VLOOKUP(E1969,Store_VAM!B2:L273,11, FALSE),VLOOKUP(E1969,Store_SRP!B2:L110,11, FALSE)))</f>
      </c>
      <c r="W1969" s="1">
        <f>VLOOKUP(G1969,Sku_Consolidated!A2:W957,11,FALSE)</f>
      </c>
      <c r="X1969" s="1">
        <f>VLOOKUP(G1969,Sku_Consolidated!A2:H957,8,FALSE)</f>
      </c>
      <c r="Y1969" s="1">
        <f>VLOOKUP(G1969,Sku_Consolidated!A2:I957,9,FALSE)</f>
      </c>
      <c r="Z1969" s="1" t="s">
        <v>41</v>
      </c>
      <c r="AA1969" s="1">
        <f>VLOOKUP(G1969,Sku_Consolidated!A2:E957,5,FALSE)</f>
      </c>
      <c r="AB1969" s="1">
        <f>IF(VLOOKUP(G1969,Sku_Consolidated!A2:S957,19,FALSE)="SHOWCASE", VLOOKUP(E1969,Store_Showcase!B2:N144,13, FALSE), IF(VLOOKUP(G1969,Sku_Consolidated!A2:S957,19,FALSE)="VAM",VLOOKUP(E1969,Store_VAM!B2:N273,13, FALSE),VLOOKUP(E1969,Store_SRP!B2:N110,13, FALSE)))</f>
      </c>
      <c r="AC1969" s="1">
        <f>IF(IFERROR(AB1969,TRUE)=TRUE, "-","OK")</f>
      </c>
      <c r="AD1969" s="11" t="s">
        <v>37</v>
      </c>
      <c r="AE1969" s="11" t="s">
        <v>37</v>
      </c>
      <c r="AF1969" s="1">
        <f>IF(IFERROR(VLOOKUP(E1969,Store_Showcase!B2:H144,{5}, FALSE), TRUE)=TRUE, IF(IFERROR(VLOOKUP(E1969,Store_SRP!B2:H110,{5}, FALSE), TRUE)=TRUE,VLOOKUP(E1969,Store_VAM!B2:H273,{5}, FALSE),VLOOKUP(E1969,Store_SRP!B2:H110,{5}, FALSE)), VLOOKUP(E1969,Store_Showcase!B2:H144,{5}, FALSE))</f>
      </c>
      <c r="AG1969" s="1">
        <f>IF(IFERROR(VLOOKUP(E1969,Store_Showcase!B2:H144,{6}, FALSE), TRUE)=TRUE, IF(IFERROR(VLOOKUP(E1969,Store_SRP!B2:H110,{6}, FALSE), TRUE)=TRUE,VLOOKUP(E1969,Store_VAM!B2:H273,{6}, FALSE),VLOOKUP(E1969,Store_SRP!B2:H110,{6}, FALSE)), VLOOKUP(E1969,Store_Showcase!B2:H144,{6}, FALSE))</f>
      </c>
      <c r="AH1969" s="1">
        <f>VLOOKUP(G1969,Sku_Consolidated!A2:R957,18,FALSE)</f>
      </c>
      <c r="AI1969" s="1">
        <f>VLOOKUP(G1969,Sku_Consolidated!A2:S957,19,FALSE)</f>
      </c>
      <c r="AJ1969" s="1">
        <f>VLOOKUP(G1969,Sku_Consolidated!A2:T957,20,FALSE)</f>
      </c>
    </row>
    <row r="1970" spans="1:36" x14ac:dyDescent="0.25">
      <c r="A1970" s="1">
        <v>2024</v>
      </c>
      <c r="B1970" s="1" t="s">
        <v>31</v>
      </c>
      <c r="C1970" s="1" t="s">
        <v>32</v>
      </c>
      <c r="D1970" s="1" t="s">
        <v>33</v>
      </c>
      <c r="E1970" s="9" t="s">
        <v>2317</v>
      </c>
      <c r="F1970" s="1">
        <f>IF(VLOOKUP(G1970,Sku_Consolidated!A2:S957,{19},FALSE)="SHOWCASE", VLOOKUP(E1970,Store_Showcase!B2:C144,{2}, FALSE), IF(VLOOKUP(G1970,Sku_Consolidated!A2:S957,{19},FALSE)="VAM",VLOOKUP(E1970,Store_VAM!B2:C273,{2}, FALSE),VLOOKUP(E1970,Store_SRP!B2:C110,{2}, FALSE)))</f>
      </c>
      <c r="G1970" s="1">
        <v>61719</v>
      </c>
      <c r="H1970" s="1" t="s">
        <v>35</v>
      </c>
      <c r="I1970" s="10" t="s">
        <v>135</v>
      </c>
      <c r="J1970" s="1">
        <f>VLOOKUP(G1970,Sku_Consolidated!A2:C957, 3, FALSE)</f>
      </c>
      <c r="K1970" s="10">
        <f>IF(J1970="PACK", I1970, 0)</f>
      </c>
      <c r="L1970" s="10">
        <f>IF(J1970="KG", I1970, I1970 * VLOOKUP(G1970,Sku_Consolidated!A2:U957,21,FALSE))</f>
      </c>
      <c r="M1970" s="10" t="s">
        <v>37</v>
      </c>
      <c r="N1970" s="11" t="s">
        <v>5151</v>
      </c>
      <c r="O1970" s="10" t="s">
        <v>5152</v>
      </c>
      <c r="P1970" s="10">
        <f>N1970 - O1970</f>
      </c>
      <c r="Q1970" s="1">
        <f>VLOOKUP(G1970,Sku_Consolidated!A2:G957,7, FALSE)</f>
      </c>
      <c r="R1970" s="1">
        <f>IF(IFERROR(VLOOKUP(E1970,Store_Showcase!B2:H144,7, FALSE), TRUE)=TRUE, IF(IFERROR(VLOOKUP(E1970,Store_SRP!B2:H110,7, FALSE), TRUE)=TRUE,VLOOKUP(E1970,Store_VAM!B2:H273,7, FALSE),VLOOKUP(E1970,Store_SRP!B2:H110,7, FALSE)), VLOOKUP(E1970,Store_Showcase!B2:H144,7, FALSE))</f>
      </c>
      <c r="S1970" s="1">
        <f>IF(IFERROR(VLOOKUP(E1970,Store_Showcase!B2:I144,8, FALSE), TRUE)=TRUE, IF(IFERROR(VLOOKUP(E1970,Store_SRP!B2:I110,8, FALSE), TRUE)=TRUE,VLOOKUP(E1970,Store_VAM!B2:I273,8, FALSE),VLOOKUP(E1970,Store_SRP!B2:I110,8, FALSE)), VLOOKUP(E1970,Store_Showcase!B2:I144,8, FALSE))</f>
      </c>
      <c r="T1970" s="1">
        <f>VLOOKUP(G1970,Sku_Consolidated!A2:R957,18,FALSE)</f>
      </c>
      <c r="U1970" s="1" t="s">
        <v>5150</v>
      </c>
      <c r="V1970" s="1">
        <f>IF(VLOOKUP(G1970,Sku_Consolidated!A2:S957,19,FALSE)="SHOWCASE", VLOOKUP(E1970,Store_Showcase!B2:L144,11, FALSE), IF(VLOOKUP(G1970,Sku_Consolidated!A2:S957,19,FALSE)="VAM",VLOOKUP(E1970,Store_VAM!B2:L273,11, FALSE),VLOOKUP(E1970,Store_SRP!B2:L110,11, FALSE)))</f>
      </c>
      <c r="W1970" s="1">
        <f>VLOOKUP(G1970,Sku_Consolidated!A2:W957,11,FALSE)</f>
      </c>
      <c r="X1970" s="1">
        <f>VLOOKUP(G1970,Sku_Consolidated!A2:H957,8,FALSE)</f>
      </c>
      <c r="Y1970" s="1">
        <f>VLOOKUP(G1970,Sku_Consolidated!A2:I957,9,FALSE)</f>
      </c>
      <c r="Z1970" s="1" t="s">
        <v>41</v>
      </c>
      <c r="AA1970" s="1">
        <f>VLOOKUP(G1970,Sku_Consolidated!A2:E957,5,FALSE)</f>
      </c>
      <c r="AB1970" s="1">
        <f>IF(VLOOKUP(G1970,Sku_Consolidated!A2:S957,19,FALSE)="SHOWCASE", VLOOKUP(E1970,Store_Showcase!B2:N144,13, FALSE), IF(VLOOKUP(G1970,Sku_Consolidated!A2:S957,19,FALSE)="VAM",VLOOKUP(E1970,Store_VAM!B2:N273,13, FALSE),VLOOKUP(E1970,Store_SRP!B2:N110,13, FALSE)))</f>
      </c>
      <c r="AC1970" s="1">
        <f>IF(IFERROR(AB1970,TRUE)=TRUE, "-","OK")</f>
      </c>
      <c r="AD1970" s="11" t="s">
        <v>37</v>
      </c>
      <c r="AE1970" s="11" t="s">
        <v>37</v>
      </c>
      <c r="AF1970" s="1">
        <f>IF(IFERROR(VLOOKUP(E1970,Store_Showcase!B2:H144,{5}, FALSE), TRUE)=TRUE, IF(IFERROR(VLOOKUP(E1970,Store_SRP!B2:H110,{5}, FALSE), TRUE)=TRUE,VLOOKUP(E1970,Store_VAM!B2:H273,{5}, FALSE),VLOOKUP(E1970,Store_SRP!B2:H110,{5}, FALSE)), VLOOKUP(E1970,Store_Showcase!B2:H144,{5}, FALSE))</f>
      </c>
      <c r="AG1970" s="1">
        <f>IF(IFERROR(VLOOKUP(E1970,Store_Showcase!B2:H144,{6}, FALSE), TRUE)=TRUE, IF(IFERROR(VLOOKUP(E1970,Store_SRP!B2:H110,{6}, FALSE), TRUE)=TRUE,VLOOKUP(E1970,Store_VAM!B2:H273,{6}, FALSE),VLOOKUP(E1970,Store_SRP!B2:H110,{6}, FALSE)), VLOOKUP(E1970,Store_Showcase!B2:H144,{6}, FALSE))</f>
      </c>
      <c r="AH1970" s="1">
        <f>VLOOKUP(G1970,Sku_Consolidated!A2:R957,18,FALSE)</f>
      </c>
      <c r="AI1970" s="1">
        <f>VLOOKUP(G1970,Sku_Consolidated!A2:S957,19,FALSE)</f>
      </c>
      <c r="AJ1970" s="1">
        <f>VLOOKUP(G1970,Sku_Consolidated!A2:T957,20,FALSE)</f>
      </c>
    </row>
    <row r="1971" spans="1:36" x14ac:dyDescent="0.25">
      <c r="A1971" s="1">
        <v>2024</v>
      </c>
      <c r="B1971" s="1" t="s">
        <v>31</v>
      </c>
      <c r="C1971" s="1" t="s">
        <v>32</v>
      </c>
      <c r="D1971" s="1" t="s">
        <v>33</v>
      </c>
      <c r="E1971" s="9" t="s">
        <v>2317</v>
      </c>
      <c r="F1971" s="1">
        <f>IF(VLOOKUP(G1971,Sku_Consolidated!A2:S957,{19},FALSE)="SHOWCASE", VLOOKUP(E1971,Store_Showcase!B2:C144,{2}, FALSE), IF(VLOOKUP(G1971,Sku_Consolidated!A2:S957,{19},FALSE)="VAM",VLOOKUP(E1971,Store_VAM!B2:C273,{2}, FALSE),VLOOKUP(E1971,Store_SRP!B2:C110,{2}, FALSE)))</f>
      </c>
      <c r="G1971" s="1">
        <v>61720</v>
      </c>
      <c r="H1971" s="1" t="s">
        <v>143</v>
      </c>
      <c r="I1971" s="10" t="s">
        <v>4085</v>
      </c>
      <c r="J1971" s="1">
        <f>VLOOKUP(G1971,Sku_Consolidated!A2:C957, 3, FALSE)</f>
      </c>
      <c r="K1971" s="10">
        <f>IF(J1971="PACK", I1971, 0)</f>
      </c>
      <c r="L1971" s="10">
        <f>IF(J1971="KG", I1971, I1971 * VLOOKUP(G1971,Sku_Consolidated!A2:U957,21,FALSE))</f>
      </c>
      <c r="M1971" s="10" t="s">
        <v>37</v>
      </c>
      <c r="N1971" s="11" t="s">
        <v>5153</v>
      </c>
      <c r="O1971" s="10" t="s">
        <v>5154</v>
      </c>
      <c r="P1971" s="10">
        <f>N1971 - O1971</f>
      </c>
      <c r="Q1971" s="1">
        <f>VLOOKUP(G1971,Sku_Consolidated!A2:G957,7, FALSE)</f>
      </c>
      <c r="R1971" s="1">
        <f>IF(IFERROR(VLOOKUP(E1971,Store_Showcase!B2:H144,7, FALSE), TRUE)=TRUE, IF(IFERROR(VLOOKUP(E1971,Store_SRP!B2:H110,7, FALSE), TRUE)=TRUE,VLOOKUP(E1971,Store_VAM!B2:H273,7, FALSE),VLOOKUP(E1971,Store_SRP!B2:H110,7, FALSE)), VLOOKUP(E1971,Store_Showcase!B2:H144,7, FALSE))</f>
      </c>
      <c r="S1971" s="1">
        <f>IF(IFERROR(VLOOKUP(E1971,Store_Showcase!B2:I144,8, FALSE), TRUE)=TRUE, IF(IFERROR(VLOOKUP(E1971,Store_SRP!B2:I110,8, FALSE), TRUE)=TRUE,VLOOKUP(E1971,Store_VAM!B2:I273,8, FALSE),VLOOKUP(E1971,Store_SRP!B2:I110,8, FALSE)), VLOOKUP(E1971,Store_Showcase!B2:I144,8, FALSE))</f>
      </c>
      <c r="T1971" s="1">
        <f>VLOOKUP(G1971,Sku_Consolidated!A2:R957,18,FALSE)</f>
      </c>
      <c r="U1971" s="1" t="s">
        <v>5150</v>
      </c>
      <c r="V1971" s="1">
        <f>IF(VLOOKUP(G1971,Sku_Consolidated!A2:S957,19,FALSE)="SHOWCASE", VLOOKUP(E1971,Store_Showcase!B2:L144,11, FALSE), IF(VLOOKUP(G1971,Sku_Consolidated!A2:S957,19,FALSE)="VAM",VLOOKUP(E1971,Store_VAM!B2:L273,11, FALSE),VLOOKUP(E1971,Store_SRP!B2:L110,11, FALSE)))</f>
      </c>
      <c r="W1971" s="1">
        <f>VLOOKUP(G1971,Sku_Consolidated!A2:W957,11,FALSE)</f>
      </c>
      <c r="X1971" s="1">
        <f>VLOOKUP(G1971,Sku_Consolidated!A2:H957,8,FALSE)</f>
      </c>
      <c r="Y1971" s="1">
        <f>VLOOKUP(G1971,Sku_Consolidated!A2:I957,9,FALSE)</f>
      </c>
      <c r="Z1971" s="1" t="s">
        <v>41</v>
      </c>
      <c r="AA1971" s="1">
        <f>VLOOKUP(G1971,Sku_Consolidated!A2:E957,5,FALSE)</f>
      </c>
      <c r="AB1971" s="1">
        <f>IF(VLOOKUP(G1971,Sku_Consolidated!A2:S957,19,FALSE)="SHOWCASE", VLOOKUP(E1971,Store_Showcase!B2:N144,13, FALSE), IF(VLOOKUP(G1971,Sku_Consolidated!A2:S957,19,FALSE)="VAM",VLOOKUP(E1971,Store_VAM!B2:N273,13, FALSE),VLOOKUP(E1971,Store_SRP!B2:N110,13, FALSE)))</f>
      </c>
      <c r="AC1971" s="1">
        <f>IF(IFERROR(AB1971,TRUE)=TRUE, "-","OK")</f>
      </c>
      <c r="AD1971" s="11" t="s">
        <v>37</v>
      </c>
      <c r="AE1971" s="11" t="s">
        <v>37</v>
      </c>
      <c r="AF1971" s="1">
        <f>IF(IFERROR(VLOOKUP(E1971,Store_Showcase!B2:H144,{5}, FALSE), TRUE)=TRUE, IF(IFERROR(VLOOKUP(E1971,Store_SRP!B2:H110,{5}, FALSE), TRUE)=TRUE,VLOOKUP(E1971,Store_VAM!B2:H273,{5}, FALSE),VLOOKUP(E1971,Store_SRP!B2:H110,{5}, FALSE)), VLOOKUP(E1971,Store_Showcase!B2:H144,{5}, FALSE))</f>
      </c>
      <c r="AG1971" s="1">
        <f>IF(IFERROR(VLOOKUP(E1971,Store_Showcase!B2:H144,{6}, FALSE), TRUE)=TRUE, IF(IFERROR(VLOOKUP(E1971,Store_SRP!B2:H110,{6}, FALSE), TRUE)=TRUE,VLOOKUP(E1971,Store_VAM!B2:H273,{6}, FALSE),VLOOKUP(E1971,Store_SRP!B2:H110,{6}, FALSE)), VLOOKUP(E1971,Store_Showcase!B2:H144,{6}, FALSE))</f>
      </c>
      <c r="AH1971" s="1">
        <f>VLOOKUP(G1971,Sku_Consolidated!A2:R957,18,FALSE)</f>
      </c>
      <c r="AI1971" s="1">
        <f>VLOOKUP(G1971,Sku_Consolidated!A2:S957,19,FALSE)</f>
      </c>
      <c r="AJ1971" s="1">
        <f>VLOOKUP(G1971,Sku_Consolidated!A2:T957,20,FALSE)</f>
      </c>
    </row>
    <row r="1972" spans="1:36" x14ac:dyDescent="0.25">
      <c r="A1972" s="1">
        <v>2024</v>
      </c>
      <c r="B1972" s="1" t="s">
        <v>31</v>
      </c>
      <c r="C1972" s="1" t="s">
        <v>32</v>
      </c>
      <c r="D1972" s="1" t="s">
        <v>33</v>
      </c>
      <c r="E1972" s="9" t="s">
        <v>2317</v>
      </c>
      <c r="F1972" s="1">
        <f>IF(VLOOKUP(G1972,Sku_Consolidated!A2:S957,{19},FALSE)="SHOWCASE", VLOOKUP(E1972,Store_Showcase!B2:C144,{2}, FALSE), IF(VLOOKUP(G1972,Sku_Consolidated!A2:S957,{19},FALSE)="VAM",VLOOKUP(E1972,Store_VAM!B2:C273,{2}, FALSE),VLOOKUP(E1972,Store_SRP!B2:C110,{2}, FALSE)))</f>
      </c>
      <c r="G1972" s="1">
        <v>61721</v>
      </c>
      <c r="H1972" s="1" t="s">
        <v>42</v>
      </c>
      <c r="I1972" s="10" t="s">
        <v>5155</v>
      </c>
      <c r="J1972" s="1">
        <f>VLOOKUP(G1972,Sku_Consolidated!A2:C957, 3, FALSE)</f>
      </c>
      <c r="K1972" s="10">
        <f>IF(J1972="PACK", I1972, 0)</f>
      </c>
      <c r="L1972" s="10">
        <f>IF(J1972="KG", I1972, I1972 * VLOOKUP(G1972,Sku_Consolidated!A2:U957,21,FALSE))</f>
      </c>
      <c r="M1972" s="10" t="s">
        <v>37</v>
      </c>
      <c r="N1972" s="11" t="s">
        <v>5156</v>
      </c>
      <c r="O1972" s="10" t="s">
        <v>5157</v>
      </c>
      <c r="P1972" s="10">
        <f>N1972 - O1972</f>
      </c>
      <c r="Q1972" s="1">
        <f>VLOOKUP(G1972,Sku_Consolidated!A2:G957,7, FALSE)</f>
      </c>
      <c r="R1972" s="1">
        <f>IF(IFERROR(VLOOKUP(E1972,Store_Showcase!B2:H144,7, FALSE), TRUE)=TRUE, IF(IFERROR(VLOOKUP(E1972,Store_SRP!B2:H110,7, FALSE), TRUE)=TRUE,VLOOKUP(E1972,Store_VAM!B2:H273,7, FALSE),VLOOKUP(E1972,Store_SRP!B2:H110,7, FALSE)), VLOOKUP(E1972,Store_Showcase!B2:H144,7, FALSE))</f>
      </c>
      <c r="S1972" s="1">
        <f>IF(IFERROR(VLOOKUP(E1972,Store_Showcase!B2:I144,8, FALSE), TRUE)=TRUE, IF(IFERROR(VLOOKUP(E1972,Store_SRP!B2:I110,8, FALSE), TRUE)=TRUE,VLOOKUP(E1972,Store_VAM!B2:I273,8, FALSE),VLOOKUP(E1972,Store_SRP!B2:I110,8, FALSE)), VLOOKUP(E1972,Store_Showcase!B2:I144,8, FALSE))</f>
      </c>
      <c r="T1972" s="1">
        <f>VLOOKUP(G1972,Sku_Consolidated!A2:R957,18,FALSE)</f>
      </c>
      <c r="U1972" s="1" t="s">
        <v>5150</v>
      </c>
      <c r="V1972" s="1">
        <f>IF(VLOOKUP(G1972,Sku_Consolidated!A2:S957,19,FALSE)="SHOWCASE", VLOOKUP(E1972,Store_Showcase!B2:L144,11, FALSE), IF(VLOOKUP(G1972,Sku_Consolidated!A2:S957,19,FALSE)="VAM",VLOOKUP(E1972,Store_VAM!B2:L273,11, FALSE),VLOOKUP(E1972,Store_SRP!B2:L110,11, FALSE)))</f>
      </c>
      <c r="W1972" s="1">
        <f>VLOOKUP(G1972,Sku_Consolidated!A2:W957,11,FALSE)</f>
      </c>
      <c r="X1972" s="1">
        <f>VLOOKUP(G1972,Sku_Consolidated!A2:H957,8,FALSE)</f>
      </c>
      <c r="Y1972" s="1">
        <f>VLOOKUP(G1972,Sku_Consolidated!A2:I957,9,FALSE)</f>
      </c>
      <c r="Z1972" s="1" t="s">
        <v>41</v>
      </c>
      <c r="AA1972" s="1">
        <f>VLOOKUP(G1972,Sku_Consolidated!A2:E957,5,FALSE)</f>
      </c>
      <c r="AB1972" s="1">
        <f>IF(VLOOKUP(G1972,Sku_Consolidated!A2:S957,19,FALSE)="SHOWCASE", VLOOKUP(E1972,Store_Showcase!B2:N144,13, FALSE), IF(VLOOKUP(G1972,Sku_Consolidated!A2:S957,19,FALSE)="VAM",VLOOKUP(E1972,Store_VAM!B2:N273,13, FALSE),VLOOKUP(E1972,Store_SRP!B2:N110,13, FALSE)))</f>
      </c>
      <c r="AC1972" s="1">
        <f>IF(IFERROR(AB1972,TRUE)=TRUE, "-","OK")</f>
      </c>
      <c r="AD1972" s="11" t="s">
        <v>37</v>
      </c>
      <c r="AE1972" s="11" t="s">
        <v>37</v>
      </c>
      <c r="AF1972" s="1">
        <f>IF(IFERROR(VLOOKUP(E1972,Store_Showcase!B2:H144,{5}, FALSE), TRUE)=TRUE, IF(IFERROR(VLOOKUP(E1972,Store_SRP!B2:H110,{5}, FALSE), TRUE)=TRUE,VLOOKUP(E1972,Store_VAM!B2:H273,{5}, FALSE),VLOOKUP(E1972,Store_SRP!B2:H110,{5}, FALSE)), VLOOKUP(E1972,Store_Showcase!B2:H144,{5}, FALSE))</f>
      </c>
      <c r="AG1972" s="1">
        <f>IF(IFERROR(VLOOKUP(E1972,Store_Showcase!B2:H144,{6}, FALSE), TRUE)=TRUE, IF(IFERROR(VLOOKUP(E1972,Store_SRP!B2:H110,{6}, FALSE), TRUE)=TRUE,VLOOKUP(E1972,Store_VAM!B2:H273,{6}, FALSE),VLOOKUP(E1972,Store_SRP!B2:H110,{6}, FALSE)), VLOOKUP(E1972,Store_Showcase!B2:H144,{6}, FALSE))</f>
      </c>
      <c r="AH1972" s="1">
        <f>VLOOKUP(G1972,Sku_Consolidated!A2:R957,18,FALSE)</f>
      </c>
      <c r="AI1972" s="1">
        <f>VLOOKUP(G1972,Sku_Consolidated!A2:S957,19,FALSE)</f>
      </c>
      <c r="AJ1972" s="1">
        <f>VLOOKUP(G1972,Sku_Consolidated!A2:T957,20,FALSE)</f>
      </c>
    </row>
    <row r="1973" spans="1:36" x14ac:dyDescent="0.25">
      <c r="A1973" s="1">
        <v>2024</v>
      </c>
      <c r="B1973" s="1" t="s">
        <v>31</v>
      </c>
      <c r="C1973" s="1" t="s">
        <v>32</v>
      </c>
      <c r="D1973" s="1" t="s">
        <v>33</v>
      </c>
      <c r="E1973" s="9" t="s">
        <v>2317</v>
      </c>
      <c r="F1973" s="1">
        <f>IF(VLOOKUP(G1973,Sku_Consolidated!A2:S957,{19},FALSE)="SHOWCASE", VLOOKUP(E1973,Store_Showcase!B2:C144,{2}, FALSE), IF(VLOOKUP(G1973,Sku_Consolidated!A2:S957,{19},FALSE)="VAM",VLOOKUP(E1973,Store_VAM!B2:C273,{2}, FALSE),VLOOKUP(E1973,Store_SRP!B2:C110,{2}, FALSE)))</f>
      </c>
      <c r="G1973" s="1">
        <v>61722</v>
      </c>
      <c r="H1973" s="1" t="s">
        <v>46</v>
      </c>
      <c r="I1973" s="10" t="s">
        <v>5158</v>
      </c>
      <c r="J1973" s="1">
        <f>VLOOKUP(G1973,Sku_Consolidated!A2:C957, 3, FALSE)</f>
      </c>
      <c r="K1973" s="10">
        <f>IF(J1973="PACK", I1973, 0)</f>
      </c>
      <c r="L1973" s="10">
        <f>IF(J1973="KG", I1973, I1973 * VLOOKUP(G1973,Sku_Consolidated!A2:U957,21,FALSE))</f>
      </c>
      <c r="M1973" s="10" t="s">
        <v>37</v>
      </c>
      <c r="N1973" s="11" t="s">
        <v>5159</v>
      </c>
      <c r="O1973" s="10" t="s">
        <v>5160</v>
      </c>
      <c r="P1973" s="10">
        <f>N1973 - O1973</f>
      </c>
      <c r="Q1973" s="1">
        <f>VLOOKUP(G1973,Sku_Consolidated!A2:G957,7, FALSE)</f>
      </c>
      <c r="R1973" s="1">
        <f>IF(IFERROR(VLOOKUP(E1973,Store_Showcase!B2:H144,7, FALSE), TRUE)=TRUE, IF(IFERROR(VLOOKUP(E1973,Store_SRP!B2:H110,7, FALSE), TRUE)=TRUE,VLOOKUP(E1973,Store_VAM!B2:H273,7, FALSE),VLOOKUP(E1973,Store_SRP!B2:H110,7, FALSE)), VLOOKUP(E1973,Store_Showcase!B2:H144,7, FALSE))</f>
      </c>
      <c r="S1973" s="1">
        <f>IF(IFERROR(VLOOKUP(E1973,Store_Showcase!B2:I144,8, FALSE), TRUE)=TRUE, IF(IFERROR(VLOOKUP(E1973,Store_SRP!B2:I110,8, FALSE), TRUE)=TRUE,VLOOKUP(E1973,Store_VAM!B2:I273,8, FALSE),VLOOKUP(E1973,Store_SRP!B2:I110,8, FALSE)), VLOOKUP(E1973,Store_Showcase!B2:I144,8, FALSE))</f>
      </c>
      <c r="T1973" s="1">
        <f>VLOOKUP(G1973,Sku_Consolidated!A2:R957,18,FALSE)</f>
      </c>
      <c r="U1973" s="1" t="s">
        <v>5150</v>
      </c>
      <c r="V1973" s="1">
        <f>IF(VLOOKUP(G1973,Sku_Consolidated!A2:S957,19,FALSE)="SHOWCASE", VLOOKUP(E1973,Store_Showcase!B2:L144,11, FALSE), IF(VLOOKUP(G1973,Sku_Consolidated!A2:S957,19,FALSE)="VAM",VLOOKUP(E1973,Store_VAM!B2:L273,11, FALSE),VLOOKUP(E1973,Store_SRP!B2:L110,11, FALSE)))</f>
      </c>
      <c r="W1973" s="1">
        <f>VLOOKUP(G1973,Sku_Consolidated!A2:W957,11,FALSE)</f>
      </c>
      <c r="X1973" s="1">
        <f>VLOOKUP(G1973,Sku_Consolidated!A2:H957,8,FALSE)</f>
      </c>
      <c r="Y1973" s="1">
        <f>VLOOKUP(G1973,Sku_Consolidated!A2:I957,9,FALSE)</f>
      </c>
      <c r="Z1973" s="1" t="s">
        <v>41</v>
      </c>
      <c r="AA1973" s="1">
        <f>VLOOKUP(G1973,Sku_Consolidated!A2:E957,5,FALSE)</f>
      </c>
      <c r="AB1973" s="1">
        <f>IF(VLOOKUP(G1973,Sku_Consolidated!A2:S957,19,FALSE)="SHOWCASE", VLOOKUP(E1973,Store_Showcase!B2:N144,13, FALSE), IF(VLOOKUP(G1973,Sku_Consolidated!A2:S957,19,FALSE)="VAM",VLOOKUP(E1973,Store_VAM!B2:N273,13, FALSE),VLOOKUP(E1973,Store_SRP!B2:N110,13, FALSE)))</f>
      </c>
      <c r="AC1973" s="1">
        <f>IF(IFERROR(AB1973,TRUE)=TRUE, "-","OK")</f>
      </c>
      <c r="AD1973" s="11" t="s">
        <v>37</v>
      </c>
      <c r="AE1973" s="11" t="s">
        <v>37</v>
      </c>
      <c r="AF1973" s="1">
        <f>IF(IFERROR(VLOOKUP(E1973,Store_Showcase!B2:H144,{5}, FALSE), TRUE)=TRUE, IF(IFERROR(VLOOKUP(E1973,Store_SRP!B2:H110,{5}, FALSE), TRUE)=TRUE,VLOOKUP(E1973,Store_VAM!B2:H273,{5}, FALSE),VLOOKUP(E1973,Store_SRP!B2:H110,{5}, FALSE)), VLOOKUP(E1973,Store_Showcase!B2:H144,{5}, FALSE))</f>
      </c>
      <c r="AG1973" s="1">
        <f>IF(IFERROR(VLOOKUP(E1973,Store_Showcase!B2:H144,{6}, FALSE), TRUE)=TRUE, IF(IFERROR(VLOOKUP(E1973,Store_SRP!B2:H110,{6}, FALSE), TRUE)=TRUE,VLOOKUP(E1973,Store_VAM!B2:H273,{6}, FALSE),VLOOKUP(E1973,Store_SRP!B2:H110,{6}, FALSE)), VLOOKUP(E1973,Store_Showcase!B2:H144,{6}, FALSE))</f>
      </c>
      <c r="AH1973" s="1">
        <f>VLOOKUP(G1973,Sku_Consolidated!A2:R957,18,FALSE)</f>
      </c>
      <c r="AI1973" s="1">
        <f>VLOOKUP(G1973,Sku_Consolidated!A2:S957,19,FALSE)</f>
      </c>
      <c r="AJ1973" s="1">
        <f>VLOOKUP(G1973,Sku_Consolidated!A2:T957,20,FALSE)</f>
      </c>
    </row>
    <row r="1974" spans="1:36" x14ac:dyDescent="0.25">
      <c r="A1974" s="1">
        <v>2024</v>
      </c>
      <c r="B1974" s="1" t="s">
        <v>31</v>
      </c>
      <c r="C1974" s="1" t="s">
        <v>32</v>
      </c>
      <c r="D1974" s="1" t="s">
        <v>33</v>
      </c>
      <c r="E1974" s="9" t="s">
        <v>2317</v>
      </c>
      <c r="F1974" s="1">
        <f>IF(VLOOKUP(G1974,Sku_Consolidated!A2:S957,{19},FALSE)="SHOWCASE", VLOOKUP(E1974,Store_Showcase!B2:C144,{2}, FALSE), IF(VLOOKUP(G1974,Sku_Consolidated!A2:S957,{19},FALSE)="VAM",VLOOKUP(E1974,Store_VAM!B2:C273,{2}, FALSE),VLOOKUP(E1974,Store_SRP!B2:C110,{2}, FALSE)))</f>
      </c>
      <c r="G1974" s="1">
        <v>61724</v>
      </c>
      <c r="H1974" s="1" t="s">
        <v>50</v>
      </c>
      <c r="I1974" s="10" t="s">
        <v>691</v>
      </c>
      <c r="J1974" s="1">
        <f>VLOOKUP(G1974,Sku_Consolidated!A2:C957, 3, FALSE)</f>
      </c>
      <c r="K1974" s="10">
        <f>IF(J1974="PACK", I1974, 0)</f>
      </c>
      <c r="L1974" s="10">
        <f>IF(J1974="KG", I1974, I1974 * VLOOKUP(G1974,Sku_Consolidated!A2:U957,21,FALSE))</f>
      </c>
      <c r="M1974" s="10" t="s">
        <v>37</v>
      </c>
      <c r="N1974" s="11" t="s">
        <v>5161</v>
      </c>
      <c r="O1974" s="10" t="s">
        <v>5162</v>
      </c>
      <c r="P1974" s="10">
        <f>N1974 - O1974</f>
      </c>
      <c r="Q1974" s="1">
        <f>VLOOKUP(G1974,Sku_Consolidated!A2:G957,7, FALSE)</f>
      </c>
      <c r="R1974" s="1">
        <f>IF(IFERROR(VLOOKUP(E1974,Store_Showcase!B2:H144,7, FALSE), TRUE)=TRUE, IF(IFERROR(VLOOKUP(E1974,Store_SRP!B2:H110,7, FALSE), TRUE)=TRUE,VLOOKUP(E1974,Store_VAM!B2:H273,7, FALSE),VLOOKUP(E1974,Store_SRP!B2:H110,7, FALSE)), VLOOKUP(E1974,Store_Showcase!B2:H144,7, FALSE))</f>
      </c>
      <c r="S1974" s="1">
        <f>IF(IFERROR(VLOOKUP(E1974,Store_Showcase!B2:I144,8, FALSE), TRUE)=TRUE, IF(IFERROR(VLOOKUP(E1974,Store_SRP!B2:I110,8, FALSE), TRUE)=TRUE,VLOOKUP(E1974,Store_VAM!B2:I273,8, FALSE),VLOOKUP(E1974,Store_SRP!B2:I110,8, FALSE)), VLOOKUP(E1974,Store_Showcase!B2:I144,8, FALSE))</f>
      </c>
      <c r="T1974" s="1">
        <f>VLOOKUP(G1974,Sku_Consolidated!A2:R957,18,FALSE)</f>
      </c>
      <c r="U1974" s="1" t="s">
        <v>5150</v>
      </c>
      <c r="V1974" s="1">
        <f>IF(VLOOKUP(G1974,Sku_Consolidated!A2:S957,19,FALSE)="SHOWCASE", VLOOKUP(E1974,Store_Showcase!B2:L144,11, FALSE), IF(VLOOKUP(G1974,Sku_Consolidated!A2:S957,19,FALSE)="VAM",VLOOKUP(E1974,Store_VAM!B2:L273,11, FALSE),VLOOKUP(E1974,Store_SRP!B2:L110,11, FALSE)))</f>
      </c>
      <c r="W1974" s="1">
        <f>VLOOKUP(G1974,Sku_Consolidated!A2:W957,11,FALSE)</f>
      </c>
      <c r="X1974" s="1">
        <f>VLOOKUP(G1974,Sku_Consolidated!A2:H957,8,FALSE)</f>
      </c>
      <c r="Y1974" s="1">
        <f>VLOOKUP(G1974,Sku_Consolidated!A2:I957,9,FALSE)</f>
      </c>
      <c r="Z1974" s="1" t="s">
        <v>41</v>
      </c>
      <c r="AA1974" s="1">
        <f>VLOOKUP(G1974,Sku_Consolidated!A2:E957,5,FALSE)</f>
      </c>
      <c r="AB1974" s="1">
        <f>IF(VLOOKUP(G1974,Sku_Consolidated!A2:S957,19,FALSE)="SHOWCASE", VLOOKUP(E1974,Store_Showcase!B2:N144,13, FALSE), IF(VLOOKUP(G1974,Sku_Consolidated!A2:S957,19,FALSE)="VAM",VLOOKUP(E1974,Store_VAM!B2:N273,13, FALSE),VLOOKUP(E1974,Store_SRP!B2:N110,13, FALSE)))</f>
      </c>
      <c r="AC1974" s="1">
        <f>IF(IFERROR(AB1974,TRUE)=TRUE, "-","OK")</f>
      </c>
      <c r="AD1974" s="11" t="s">
        <v>37</v>
      </c>
      <c r="AE1974" s="11" t="s">
        <v>37</v>
      </c>
      <c r="AF1974" s="1">
        <f>IF(IFERROR(VLOOKUP(E1974,Store_Showcase!B2:H144,{5}, FALSE), TRUE)=TRUE, IF(IFERROR(VLOOKUP(E1974,Store_SRP!B2:H110,{5}, FALSE), TRUE)=TRUE,VLOOKUP(E1974,Store_VAM!B2:H273,{5}, FALSE),VLOOKUP(E1974,Store_SRP!B2:H110,{5}, FALSE)), VLOOKUP(E1974,Store_Showcase!B2:H144,{5}, FALSE))</f>
      </c>
      <c r="AG1974" s="1">
        <f>IF(IFERROR(VLOOKUP(E1974,Store_Showcase!B2:H144,{6}, FALSE), TRUE)=TRUE, IF(IFERROR(VLOOKUP(E1974,Store_SRP!B2:H110,{6}, FALSE), TRUE)=TRUE,VLOOKUP(E1974,Store_VAM!B2:H273,{6}, FALSE),VLOOKUP(E1974,Store_SRP!B2:H110,{6}, FALSE)), VLOOKUP(E1974,Store_Showcase!B2:H144,{6}, FALSE))</f>
      </c>
      <c r="AH1974" s="1">
        <f>VLOOKUP(G1974,Sku_Consolidated!A2:R957,18,FALSE)</f>
      </c>
      <c r="AI1974" s="1">
        <f>VLOOKUP(G1974,Sku_Consolidated!A2:S957,19,FALSE)</f>
      </c>
      <c r="AJ1974" s="1">
        <f>VLOOKUP(G1974,Sku_Consolidated!A2:T957,20,FALSE)</f>
      </c>
    </row>
    <row r="1975" spans="1:36" x14ac:dyDescent="0.25">
      <c r="A1975" s="1">
        <v>2024</v>
      </c>
      <c r="B1975" s="1" t="s">
        <v>31</v>
      </c>
      <c r="C1975" s="1" t="s">
        <v>32</v>
      </c>
      <c r="D1975" s="1" t="s">
        <v>33</v>
      </c>
      <c r="E1975" s="9" t="s">
        <v>2317</v>
      </c>
      <c r="F1975" s="1">
        <f>IF(VLOOKUP(G1975,Sku_Consolidated!A2:S957,{19},FALSE)="SHOWCASE", VLOOKUP(E1975,Store_Showcase!B2:C144,{2}, FALSE), IF(VLOOKUP(G1975,Sku_Consolidated!A2:S957,{19},FALSE)="VAM",VLOOKUP(E1975,Store_VAM!B2:C273,{2}, FALSE),VLOOKUP(E1975,Store_SRP!B2:C110,{2}, FALSE)))</f>
      </c>
      <c r="G1975" s="1">
        <v>61732</v>
      </c>
      <c r="H1975" s="1" t="s">
        <v>211</v>
      </c>
      <c r="I1975" s="10" t="s">
        <v>5163</v>
      </c>
      <c r="J1975" s="1">
        <f>VLOOKUP(G1975,Sku_Consolidated!A2:C957, 3, FALSE)</f>
      </c>
      <c r="K1975" s="10">
        <f>IF(J1975="PACK", I1975, 0)</f>
      </c>
      <c r="L1975" s="10">
        <f>IF(J1975="KG", I1975, I1975 * VLOOKUP(G1975,Sku_Consolidated!A2:U957,21,FALSE))</f>
      </c>
      <c r="M1975" s="10" t="s">
        <v>37</v>
      </c>
      <c r="N1975" s="11" t="s">
        <v>5164</v>
      </c>
      <c r="O1975" s="10" t="s">
        <v>5165</v>
      </c>
      <c r="P1975" s="10">
        <f>N1975 - O1975</f>
      </c>
      <c r="Q1975" s="1">
        <f>VLOOKUP(G1975,Sku_Consolidated!A2:G957,7, FALSE)</f>
      </c>
      <c r="R1975" s="1">
        <f>IF(IFERROR(VLOOKUP(E1975,Store_Showcase!B2:H144,7, FALSE), TRUE)=TRUE, IF(IFERROR(VLOOKUP(E1975,Store_SRP!B2:H110,7, FALSE), TRUE)=TRUE,VLOOKUP(E1975,Store_VAM!B2:H273,7, FALSE),VLOOKUP(E1975,Store_SRP!B2:H110,7, FALSE)), VLOOKUP(E1975,Store_Showcase!B2:H144,7, FALSE))</f>
      </c>
      <c r="S1975" s="1">
        <f>IF(IFERROR(VLOOKUP(E1975,Store_Showcase!B2:I144,8, FALSE), TRUE)=TRUE, IF(IFERROR(VLOOKUP(E1975,Store_SRP!B2:I110,8, FALSE), TRUE)=TRUE,VLOOKUP(E1975,Store_VAM!B2:I273,8, FALSE),VLOOKUP(E1975,Store_SRP!B2:I110,8, FALSE)), VLOOKUP(E1975,Store_Showcase!B2:I144,8, FALSE))</f>
      </c>
      <c r="T1975" s="1">
        <f>VLOOKUP(G1975,Sku_Consolidated!A2:R957,18,FALSE)</f>
      </c>
      <c r="U1975" s="1" t="s">
        <v>5150</v>
      </c>
      <c r="V1975" s="1">
        <f>IF(VLOOKUP(G1975,Sku_Consolidated!A2:S957,19,FALSE)="SHOWCASE", VLOOKUP(E1975,Store_Showcase!B2:L144,11, FALSE), IF(VLOOKUP(G1975,Sku_Consolidated!A2:S957,19,FALSE)="VAM",VLOOKUP(E1975,Store_VAM!B2:L273,11, FALSE),VLOOKUP(E1975,Store_SRP!B2:L110,11, FALSE)))</f>
      </c>
      <c r="W1975" s="1">
        <f>VLOOKUP(G1975,Sku_Consolidated!A2:W957,11,FALSE)</f>
      </c>
      <c r="X1975" s="1">
        <f>VLOOKUP(G1975,Sku_Consolidated!A2:H957,8,FALSE)</f>
      </c>
      <c r="Y1975" s="1">
        <f>VLOOKUP(G1975,Sku_Consolidated!A2:I957,9,FALSE)</f>
      </c>
      <c r="Z1975" s="1" t="s">
        <v>41</v>
      </c>
      <c r="AA1975" s="1">
        <f>VLOOKUP(G1975,Sku_Consolidated!A2:E957,5,FALSE)</f>
      </c>
      <c r="AB1975" s="1">
        <f>IF(VLOOKUP(G1975,Sku_Consolidated!A2:S957,19,FALSE)="SHOWCASE", VLOOKUP(E1975,Store_Showcase!B2:N144,13, FALSE), IF(VLOOKUP(G1975,Sku_Consolidated!A2:S957,19,FALSE)="VAM",VLOOKUP(E1975,Store_VAM!B2:N273,13, FALSE),VLOOKUP(E1975,Store_SRP!B2:N110,13, FALSE)))</f>
      </c>
      <c r="AC1975" s="1">
        <f>IF(IFERROR(AB1975,TRUE)=TRUE, "-","OK")</f>
      </c>
      <c r="AD1975" s="11" t="s">
        <v>37</v>
      </c>
      <c r="AE1975" s="11" t="s">
        <v>37</v>
      </c>
      <c r="AF1975" s="1">
        <f>IF(IFERROR(VLOOKUP(E1975,Store_Showcase!B2:H144,{5}, FALSE), TRUE)=TRUE, IF(IFERROR(VLOOKUP(E1975,Store_SRP!B2:H110,{5}, FALSE), TRUE)=TRUE,VLOOKUP(E1975,Store_VAM!B2:H273,{5}, FALSE),VLOOKUP(E1975,Store_SRP!B2:H110,{5}, FALSE)), VLOOKUP(E1975,Store_Showcase!B2:H144,{5}, FALSE))</f>
      </c>
      <c r="AG1975" s="1">
        <f>IF(IFERROR(VLOOKUP(E1975,Store_Showcase!B2:H144,{6}, FALSE), TRUE)=TRUE, IF(IFERROR(VLOOKUP(E1975,Store_SRP!B2:H110,{6}, FALSE), TRUE)=TRUE,VLOOKUP(E1975,Store_VAM!B2:H273,{6}, FALSE),VLOOKUP(E1975,Store_SRP!B2:H110,{6}, FALSE)), VLOOKUP(E1975,Store_Showcase!B2:H144,{6}, FALSE))</f>
      </c>
      <c r="AH1975" s="1">
        <f>VLOOKUP(G1975,Sku_Consolidated!A2:R957,18,FALSE)</f>
      </c>
      <c r="AI1975" s="1">
        <f>VLOOKUP(G1975,Sku_Consolidated!A2:S957,19,FALSE)</f>
      </c>
      <c r="AJ1975" s="1">
        <f>VLOOKUP(G1975,Sku_Consolidated!A2:T957,20,FALSE)</f>
      </c>
    </row>
    <row r="1976" spans="1:36" x14ac:dyDescent="0.25">
      <c r="A1976" s="1">
        <v>2024</v>
      </c>
      <c r="B1976" s="1" t="s">
        <v>31</v>
      </c>
      <c r="C1976" s="1" t="s">
        <v>32</v>
      </c>
      <c r="D1976" s="1" t="s">
        <v>33</v>
      </c>
      <c r="E1976" s="9" t="s">
        <v>2317</v>
      </c>
      <c r="F1976" s="1">
        <f>IF(VLOOKUP(G1976,Sku_Consolidated!A2:S957,{19},FALSE)="SHOWCASE", VLOOKUP(E1976,Store_Showcase!B2:C144,{2}, FALSE), IF(VLOOKUP(G1976,Sku_Consolidated!A2:S957,{19},FALSE)="VAM",VLOOKUP(E1976,Store_VAM!B2:C273,{2}, FALSE),VLOOKUP(E1976,Store_SRP!B2:C110,{2}, FALSE)))</f>
      </c>
      <c r="G1976" s="1">
        <v>61733</v>
      </c>
      <c r="H1976" s="1" t="s">
        <v>58</v>
      </c>
      <c r="I1976" s="10" t="s">
        <v>5166</v>
      </c>
      <c r="J1976" s="1">
        <f>VLOOKUP(G1976,Sku_Consolidated!A2:C957, 3, FALSE)</f>
      </c>
      <c r="K1976" s="10">
        <f>IF(J1976="PACK", I1976, 0)</f>
      </c>
      <c r="L1976" s="10">
        <f>IF(J1976="KG", I1976, I1976 * VLOOKUP(G1976,Sku_Consolidated!A2:U957,21,FALSE))</f>
      </c>
      <c r="M1976" s="10" t="s">
        <v>37</v>
      </c>
      <c r="N1976" s="11" t="s">
        <v>5167</v>
      </c>
      <c r="O1976" s="10" t="s">
        <v>5168</v>
      </c>
      <c r="P1976" s="10">
        <f>N1976 - O1976</f>
      </c>
      <c r="Q1976" s="1">
        <f>VLOOKUP(G1976,Sku_Consolidated!A2:G957,7, FALSE)</f>
      </c>
      <c r="R1976" s="1">
        <f>IF(IFERROR(VLOOKUP(E1976,Store_Showcase!B2:H144,7, FALSE), TRUE)=TRUE, IF(IFERROR(VLOOKUP(E1976,Store_SRP!B2:H110,7, FALSE), TRUE)=TRUE,VLOOKUP(E1976,Store_VAM!B2:H273,7, FALSE),VLOOKUP(E1976,Store_SRP!B2:H110,7, FALSE)), VLOOKUP(E1976,Store_Showcase!B2:H144,7, FALSE))</f>
      </c>
      <c r="S1976" s="1">
        <f>IF(IFERROR(VLOOKUP(E1976,Store_Showcase!B2:I144,8, FALSE), TRUE)=TRUE, IF(IFERROR(VLOOKUP(E1976,Store_SRP!B2:I110,8, FALSE), TRUE)=TRUE,VLOOKUP(E1976,Store_VAM!B2:I273,8, FALSE),VLOOKUP(E1976,Store_SRP!B2:I110,8, FALSE)), VLOOKUP(E1976,Store_Showcase!B2:I144,8, FALSE))</f>
      </c>
      <c r="T1976" s="1">
        <f>VLOOKUP(G1976,Sku_Consolidated!A2:R957,18,FALSE)</f>
      </c>
      <c r="U1976" s="1" t="s">
        <v>5150</v>
      </c>
      <c r="V1976" s="1">
        <f>IF(VLOOKUP(G1976,Sku_Consolidated!A2:S957,19,FALSE)="SHOWCASE", VLOOKUP(E1976,Store_Showcase!B2:L144,11, FALSE), IF(VLOOKUP(G1976,Sku_Consolidated!A2:S957,19,FALSE)="VAM",VLOOKUP(E1976,Store_VAM!B2:L273,11, FALSE),VLOOKUP(E1976,Store_SRP!B2:L110,11, FALSE)))</f>
      </c>
      <c r="W1976" s="1">
        <f>VLOOKUP(G1976,Sku_Consolidated!A2:W957,11,FALSE)</f>
      </c>
      <c r="X1976" s="1">
        <f>VLOOKUP(G1976,Sku_Consolidated!A2:H957,8,FALSE)</f>
      </c>
      <c r="Y1976" s="1">
        <f>VLOOKUP(G1976,Sku_Consolidated!A2:I957,9,FALSE)</f>
      </c>
      <c r="Z1976" s="1" t="s">
        <v>41</v>
      </c>
      <c r="AA1976" s="1">
        <f>VLOOKUP(G1976,Sku_Consolidated!A2:E957,5,FALSE)</f>
      </c>
      <c r="AB1976" s="1">
        <f>IF(VLOOKUP(G1976,Sku_Consolidated!A2:S957,19,FALSE)="SHOWCASE", VLOOKUP(E1976,Store_Showcase!B2:N144,13, FALSE), IF(VLOOKUP(G1976,Sku_Consolidated!A2:S957,19,FALSE)="VAM",VLOOKUP(E1976,Store_VAM!B2:N273,13, FALSE),VLOOKUP(E1976,Store_SRP!B2:N110,13, FALSE)))</f>
      </c>
      <c r="AC1976" s="1">
        <f>IF(IFERROR(AB1976,TRUE)=TRUE, "-","OK")</f>
      </c>
      <c r="AD1976" s="11" t="s">
        <v>37</v>
      </c>
      <c r="AE1976" s="11" t="s">
        <v>37</v>
      </c>
      <c r="AF1976" s="1">
        <f>IF(IFERROR(VLOOKUP(E1976,Store_Showcase!B2:H144,{5}, FALSE), TRUE)=TRUE, IF(IFERROR(VLOOKUP(E1976,Store_SRP!B2:H110,{5}, FALSE), TRUE)=TRUE,VLOOKUP(E1976,Store_VAM!B2:H273,{5}, FALSE),VLOOKUP(E1976,Store_SRP!B2:H110,{5}, FALSE)), VLOOKUP(E1976,Store_Showcase!B2:H144,{5}, FALSE))</f>
      </c>
      <c r="AG1976" s="1">
        <f>IF(IFERROR(VLOOKUP(E1976,Store_Showcase!B2:H144,{6}, FALSE), TRUE)=TRUE, IF(IFERROR(VLOOKUP(E1976,Store_SRP!B2:H110,{6}, FALSE), TRUE)=TRUE,VLOOKUP(E1976,Store_VAM!B2:H273,{6}, FALSE),VLOOKUP(E1976,Store_SRP!B2:H110,{6}, FALSE)), VLOOKUP(E1976,Store_Showcase!B2:H144,{6}, FALSE))</f>
      </c>
      <c r="AH1976" s="1">
        <f>VLOOKUP(G1976,Sku_Consolidated!A2:R957,18,FALSE)</f>
      </c>
      <c r="AI1976" s="1">
        <f>VLOOKUP(G1976,Sku_Consolidated!A2:S957,19,FALSE)</f>
      </c>
      <c r="AJ1976" s="1">
        <f>VLOOKUP(G1976,Sku_Consolidated!A2:T957,20,FALSE)</f>
      </c>
    </row>
    <row r="1977" spans="1:36" x14ac:dyDescent="0.25">
      <c r="A1977" s="1">
        <v>2024</v>
      </c>
      <c r="B1977" s="1" t="s">
        <v>31</v>
      </c>
      <c r="C1977" s="1" t="s">
        <v>32</v>
      </c>
      <c r="D1977" s="1" t="s">
        <v>33</v>
      </c>
      <c r="E1977" s="9" t="s">
        <v>2317</v>
      </c>
      <c r="F1977" s="1">
        <f>IF(VLOOKUP(G1977,Sku_Consolidated!A2:S957,{19},FALSE)="SHOWCASE", VLOOKUP(E1977,Store_Showcase!B2:C144,{2}, FALSE), IF(VLOOKUP(G1977,Sku_Consolidated!A2:S957,{19},FALSE)="VAM",VLOOKUP(E1977,Store_VAM!B2:C273,{2}, FALSE),VLOOKUP(E1977,Store_SRP!B2:C110,{2}, FALSE)))</f>
      </c>
      <c r="G1977" s="1">
        <v>61735</v>
      </c>
      <c r="H1977" s="1" t="s">
        <v>66</v>
      </c>
      <c r="I1977" s="10" t="s">
        <v>1049</v>
      </c>
      <c r="J1977" s="1">
        <f>VLOOKUP(G1977,Sku_Consolidated!A2:C957, 3, FALSE)</f>
      </c>
      <c r="K1977" s="10">
        <f>IF(J1977="PACK", I1977, 0)</f>
      </c>
      <c r="L1977" s="10">
        <f>IF(J1977="KG", I1977, I1977 * VLOOKUP(G1977,Sku_Consolidated!A2:U957,21,FALSE))</f>
      </c>
      <c r="M1977" s="10" t="s">
        <v>37</v>
      </c>
      <c r="N1977" s="11" t="s">
        <v>5169</v>
      </c>
      <c r="O1977" s="10" t="s">
        <v>5170</v>
      </c>
      <c r="P1977" s="10">
        <f>N1977 - O1977</f>
      </c>
      <c r="Q1977" s="1">
        <f>VLOOKUP(G1977,Sku_Consolidated!A2:G957,7, FALSE)</f>
      </c>
      <c r="R1977" s="1">
        <f>IF(IFERROR(VLOOKUP(E1977,Store_Showcase!B2:H144,7, FALSE), TRUE)=TRUE, IF(IFERROR(VLOOKUP(E1977,Store_SRP!B2:H110,7, FALSE), TRUE)=TRUE,VLOOKUP(E1977,Store_VAM!B2:H273,7, FALSE),VLOOKUP(E1977,Store_SRP!B2:H110,7, FALSE)), VLOOKUP(E1977,Store_Showcase!B2:H144,7, FALSE))</f>
      </c>
      <c r="S1977" s="1">
        <f>IF(IFERROR(VLOOKUP(E1977,Store_Showcase!B2:I144,8, FALSE), TRUE)=TRUE, IF(IFERROR(VLOOKUP(E1977,Store_SRP!B2:I110,8, FALSE), TRUE)=TRUE,VLOOKUP(E1977,Store_VAM!B2:I273,8, FALSE),VLOOKUP(E1977,Store_SRP!B2:I110,8, FALSE)), VLOOKUP(E1977,Store_Showcase!B2:I144,8, FALSE))</f>
      </c>
      <c r="T1977" s="1">
        <f>VLOOKUP(G1977,Sku_Consolidated!A2:R957,18,FALSE)</f>
      </c>
      <c r="U1977" s="1" t="s">
        <v>5150</v>
      </c>
      <c r="V1977" s="1">
        <f>IF(VLOOKUP(G1977,Sku_Consolidated!A2:S957,19,FALSE)="SHOWCASE", VLOOKUP(E1977,Store_Showcase!B2:L144,11, FALSE), IF(VLOOKUP(G1977,Sku_Consolidated!A2:S957,19,FALSE)="VAM",VLOOKUP(E1977,Store_VAM!B2:L273,11, FALSE),VLOOKUP(E1977,Store_SRP!B2:L110,11, FALSE)))</f>
      </c>
      <c r="W1977" s="1">
        <f>VLOOKUP(G1977,Sku_Consolidated!A2:W957,11,FALSE)</f>
      </c>
      <c r="X1977" s="1">
        <f>VLOOKUP(G1977,Sku_Consolidated!A2:H957,8,FALSE)</f>
      </c>
      <c r="Y1977" s="1">
        <f>VLOOKUP(G1977,Sku_Consolidated!A2:I957,9,FALSE)</f>
      </c>
      <c r="Z1977" s="1" t="s">
        <v>41</v>
      </c>
      <c r="AA1977" s="1">
        <f>VLOOKUP(G1977,Sku_Consolidated!A2:E957,5,FALSE)</f>
      </c>
      <c r="AB1977" s="1">
        <f>IF(VLOOKUP(G1977,Sku_Consolidated!A2:S957,19,FALSE)="SHOWCASE", VLOOKUP(E1977,Store_Showcase!B2:N144,13, FALSE), IF(VLOOKUP(G1977,Sku_Consolidated!A2:S957,19,FALSE)="VAM",VLOOKUP(E1977,Store_VAM!B2:N273,13, FALSE),VLOOKUP(E1977,Store_SRP!B2:N110,13, FALSE)))</f>
      </c>
      <c r="AC1977" s="1">
        <f>IF(IFERROR(AB1977,TRUE)=TRUE, "-","OK")</f>
      </c>
      <c r="AD1977" s="11" t="s">
        <v>37</v>
      </c>
      <c r="AE1977" s="11" t="s">
        <v>37</v>
      </c>
      <c r="AF1977" s="1">
        <f>IF(IFERROR(VLOOKUP(E1977,Store_Showcase!B2:H144,{5}, FALSE), TRUE)=TRUE, IF(IFERROR(VLOOKUP(E1977,Store_SRP!B2:H110,{5}, FALSE), TRUE)=TRUE,VLOOKUP(E1977,Store_VAM!B2:H273,{5}, FALSE),VLOOKUP(E1977,Store_SRP!B2:H110,{5}, FALSE)), VLOOKUP(E1977,Store_Showcase!B2:H144,{5}, FALSE))</f>
      </c>
      <c r="AG1977" s="1">
        <f>IF(IFERROR(VLOOKUP(E1977,Store_Showcase!B2:H144,{6}, FALSE), TRUE)=TRUE, IF(IFERROR(VLOOKUP(E1977,Store_SRP!B2:H110,{6}, FALSE), TRUE)=TRUE,VLOOKUP(E1977,Store_VAM!B2:H273,{6}, FALSE),VLOOKUP(E1977,Store_SRP!B2:H110,{6}, FALSE)), VLOOKUP(E1977,Store_Showcase!B2:H144,{6}, FALSE))</f>
      </c>
      <c r="AH1977" s="1">
        <f>VLOOKUP(G1977,Sku_Consolidated!A2:R957,18,FALSE)</f>
      </c>
      <c r="AI1977" s="1">
        <f>VLOOKUP(G1977,Sku_Consolidated!A2:S957,19,FALSE)</f>
      </c>
      <c r="AJ1977" s="1">
        <f>VLOOKUP(G1977,Sku_Consolidated!A2:T957,20,FALSE)</f>
      </c>
    </row>
    <row r="1978" spans="1:36" x14ac:dyDescent="0.25">
      <c r="A1978" s="1">
        <v>2024</v>
      </c>
      <c r="B1978" s="1" t="s">
        <v>31</v>
      </c>
      <c r="C1978" s="1" t="s">
        <v>32</v>
      </c>
      <c r="D1978" s="1" t="s">
        <v>33</v>
      </c>
      <c r="E1978" s="9" t="s">
        <v>2317</v>
      </c>
      <c r="F1978" s="1">
        <f>IF(VLOOKUP(G1978,Sku_Consolidated!A2:S957,{19},FALSE)="SHOWCASE", VLOOKUP(E1978,Store_Showcase!B2:C144,{2}, FALSE), IF(VLOOKUP(G1978,Sku_Consolidated!A2:S957,{19},FALSE)="VAM",VLOOKUP(E1978,Store_VAM!B2:C273,{2}, FALSE),VLOOKUP(E1978,Store_SRP!B2:C110,{2}, FALSE)))</f>
      </c>
      <c r="G1978" s="1">
        <v>61736</v>
      </c>
      <c r="H1978" s="1" t="s">
        <v>224</v>
      </c>
      <c r="I1978" s="10" t="s">
        <v>2205</v>
      </c>
      <c r="J1978" s="1">
        <f>VLOOKUP(G1978,Sku_Consolidated!A2:C957, 3, FALSE)</f>
      </c>
      <c r="K1978" s="10">
        <f>IF(J1978="PACK", I1978, 0)</f>
      </c>
      <c r="L1978" s="10">
        <f>IF(J1978="KG", I1978, I1978 * VLOOKUP(G1978,Sku_Consolidated!A2:U957,21,FALSE))</f>
      </c>
      <c r="M1978" s="10" t="s">
        <v>37</v>
      </c>
      <c r="N1978" s="11" t="s">
        <v>5171</v>
      </c>
      <c r="O1978" s="10" t="s">
        <v>5172</v>
      </c>
      <c r="P1978" s="10">
        <f>N1978 - O1978</f>
      </c>
      <c r="Q1978" s="1">
        <f>VLOOKUP(G1978,Sku_Consolidated!A2:G957,7, FALSE)</f>
      </c>
      <c r="R1978" s="1">
        <f>IF(IFERROR(VLOOKUP(E1978,Store_Showcase!B2:H144,7, FALSE), TRUE)=TRUE, IF(IFERROR(VLOOKUP(E1978,Store_SRP!B2:H110,7, FALSE), TRUE)=TRUE,VLOOKUP(E1978,Store_VAM!B2:H273,7, FALSE),VLOOKUP(E1978,Store_SRP!B2:H110,7, FALSE)), VLOOKUP(E1978,Store_Showcase!B2:H144,7, FALSE))</f>
      </c>
      <c r="S1978" s="1">
        <f>IF(IFERROR(VLOOKUP(E1978,Store_Showcase!B2:I144,8, FALSE), TRUE)=TRUE, IF(IFERROR(VLOOKUP(E1978,Store_SRP!B2:I110,8, FALSE), TRUE)=TRUE,VLOOKUP(E1978,Store_VAM!B2:I273,8, FALSE),VLOOKUP(E1978,Store_SRP!B2:I110,8, FALSE)), VLOOKUP(E1978,Store_Showcase!B2:I144,8, FALSE))</f>
      </c>
      <c r="T1978" s="1">
        <f>VLOOKUP(G1978,Sku_Consolidated!A2:R957,18,FALSE)</f>
      </c>
      <c r="U1978" s="1" t="s">
        <v>5150</v>
      </c>
      <c r="V1978" s="1">
        <f>IF(VLOOKUP(G1978,Sku_Consolidated!A2:S957,19,FALSE)="SHOWCASE", VLOOKUP(E1978,Store_Showcase!B2:L144,11, FALSE), IF(VLOOKUP(G1978,Sku_Consolidated!A2:S957,19,FALSE)="VAM",VLOOKUP(E1978,Store_VAM!B2:L273,11, FALSE),VLOOKUP(E1978,Store_SRP!B2:L110,11, FALSE)))</f>
      </c>
      <c r="W1978" s="1">
        <f>VLOOKUP(G1978,Sku_Consolidated!A2:W957,11,FALSE)</f>
      </c>
      <c r="X1978" s="1">
        <f>VLOOKUP(G1978,Sku_Consolidated!A2:H957,8,FALSE)</f>
      </c>
      <c r="Y1978" s="1">
        <f>VLOOKUP(G1978,Sku_Consolidated!A2:I957,9,FALSE)</f>
      </c>
      <c r="Z1978" s="1" t="s">
        <v>41</v>
      </c>
      <c r="AA1978" s="1">
        <f>VLOOKUP(G1978,Sku_Consolidated!A2:E957,5,FALSE)</f>
      </c>
      <c r="AB1978" s="1">
        <f>IF(VLOOKUP(G1978,Sku_Consolidated!A2:S957,19,FALSE)="SHOWCASE", VLOOKUP(E1978,Store_Showcase!B2:N144,13, FALSE), IF(VLOOKUP(G1978,Sku_Consolidated!A2:S957,19,FALSE)="VAM",VLOOKUP(E1978,Store_VAM!B2:N273,13, FALSE),VLOOKUP(E1978,Store_SRP!B2:N110,13, FALSE)))</f>
      </c>
      <c r="AC1978" s="1">
        <f>IF(IFERROR(AB1978,TRUE)=TRUE, "-","OK")</f>
      </c>
      <c r="AD1978" s="11" t="s">
        <v>37</v>
      </c>
      <c r="AE1978" s="11" t="s">
        <v>37</v>
      </c>
      <c r="AF1978" s="1">
        <f>IF(IFERROR(VLOOKUP(E1978,Store_Showcase!B2:H144,{5}, FALSE), TRUE)=TRUE, IF(IFERROR(VLOOKUP(E1978,Store_SRP!B2:H110,{5}, FALSE), TRUE)=TRUE,VLOOKUP(E1978,Store_VAM!B2:H273,{5}, FALSE),VLOOKUP(E1978,Store_SRP!B2:H110,{5}, FALSE)), VLOOKUP(E1978,Store_Showcase!B2:H144,{5}, FALSE))</f>
      </c>
      <c r="AG1978" s="1">
        <f>IF(IFERROR(VLOOKUP(E1978,Store_Showcase!B2:H144,{6}, FALSE), TRUE)=TRUE, IF(IFERROR(VLOOKUP(E1978,Store_SRP!B2:H110,{6}, FALSE), TRUE)=TRUE,VLOOKUP(E1978,Store_VAM!B2:H273,{6}, FALSE),VLOOKUP(E1978,Store_SRP!B2:H110,{6}, FALSE)), VLOOKUP(E1978,Store_Showcase!B2:H144,{6}, FALSE))</f>
      </c>
      <c r="AH1978" s="1">
        <f>VLOOKUP(G1978,Sku_Consolidated!A2:R957,18,FALSE)</f>
      </c>
      <c r="AI1978" s="1">
        <f>VLOOKUP(G1978,Sku_Consolidated!A2:S957,19,FALSE)</f>
      </c>
      <c r="AJ1978" s="1">
        <f>VLOOKUP(G1978,Sku_Consolidated!A2:T957,20,FALSE)</f>
      </c>
    </row>
    <row r="1979" spans="1:36" x14ac:dyDescent="0.25">
      <c r="A1979" s="1">
        <v>2024</v>
      </c>
      <c r="B1979" s="1" t="s">
        <v>31</v>
      </c>
      <c r="C1979" s="1" t="s">
        <v>32</v>
      </c>
      <c r="D1979" s="1" t="s">
        <v>33</v>
      </c>
      <c r="E1979" s="9" t="s">
        <v>2317</v>
      </c>
      <c r="F1979" s="1">
        <f>IF(VLOOKUP(G1979,Sku_Consolidated!A2:S957,{19},FALSE)="SHOWCASE", VLOOKUP(E1979,Store_Showcase!B2:C144,{2}, FALSE), IF(VLOOKUP(G1979,Sku_Consolidated!A2:S957,{19},FALSE)="VAM",VLOOKUP(E1979,Store_VAM!B2:C273,{2}, FALSE),VLOOKUP(E1979,Store_SRP!B2:C110,{2}, FALSE)))</f>
      </c>
      <c r="G1979" s="1">
        <v>61737</v>
      </c>
      <c r="H1979" s="1" t="s">
        <v>70</v>
      </c>
      <c r="I1979" s="10" t="s">
        <v>4944</v>
      </c>
      <c r="J1979" s="1">
        <f>VLOOKUP(G1979,Sku_Consolidated!A2:C957, 3, FALSE)</f>
      </c>
      <c r="K1979" s="10">
        <f>IF(J1979="PACK", I1979, 0)</f>
      </c>
      <c r="L1979" s="10">
        <f>IF(J1979="KG", I1979, I1979 * VLOOKUP(G1979,Sku_Consolidated!A2:U957,21,FALSE))</f>
      </c>
      <c r="M1979" s="10" t="s">
        <v>37</v>
      </c>
      <c r="N1979" s="11" t="s">
        <v>5173</v>
      </c>
      <c r="O1979" s="10" t="s">
        <v>5174</v>
      </c>
      <c r="P1979" s="10">
        <f>N1979 - O1979</f>
      </c>
      <c r="Q1979" s="1">
        <f>VLOOKUP(G1979,Sku_Consolidated!A2:G957,7, FALSE)</f>
      </c>
      <c r="R1979" s="1">
        <f>IF(IFERROR(VLOOKUP(E1979,Store_Showcase!B2:H144,7, FALSE), TRUE)=TRUE, IF(IFERROR(VLOOKUP(E1979,Store_SRP!B2:H110,7, FALSE), TRUE)=TRUE,VLOOKUP(E1979,Store_VAM!B2:H273,7, FALSE),VLOOKUP(E1979,Store_SRP!B2:H110,7, FALSE)), VLOOKUP(E1979,Store_Showcase!B2:H144,7, FALSE))</f>
      </c>
      <c r="S1979" s="1">
        <f>IF(IFERROR(VLOOKUP(E1979,Store_Showcase!B2:I144,8, FALSE), TRUE)=TRUE, IF(IFERROR(VLOOKUP(E1979,Store_SRP!B2:I110,8, FALSE), TRUE)=TRUE,VLOOKUP(E1979,Store_VAM!B2:I273,8, FALSE),VLOOKUP(E1979,Store_SRP!B2:I110,8, FALSE)), VLOOKUP(E1979,Store_Showcase!B2:I144,8, FALSE))</f>
      </c>
      <c r="T1979" s="1">
        <f>VLOOKUP(G1979,Sku_Consolidated!A2:R957,18,FALSE)</f>
      </c>
      <c r="U1979" s="1" t="s">
        <v>5150</v>
      </c>
      <c r="V1979" s="1">
        <f>IF(VLOOKUP(G1979,Sku_Consolidated!A2:S957,19,FALSE)="SHOWCASE", VLOOKUP(E1979,Store_Showcase!B2:L144,11, FALSE), IF(VLOOKUP(G1979,Sku_Consolidated!A2:S957,19,FALSE)="VAM",VLOOKUP(E1979,Store_VAM!B2:L273,11, FALSE),VLOOKUP(E1979,Store_SRP!B2:L110,11, FALSE)))</f>
      </c>
      <c r="W1979" s="1">
        <f>VLOOKUP(G1979,Sku_Consolidated!A2:W957,11,FALSE)</f>
      </c>
      <c r="X1979" s="1">
        <f>VLOOKUP(G1979,Sku_Consolidated!A2:H957,8,FALSE)</f>
      </c>
      <c r="Y1979" s="1">
        <f>VLOOKUP(G1979,Sku_Consolidated!A2:I957,9,FALSE)</f>
      </c>
      <c r="Z1979" s="1" t="s">
        <v>41</v>
      </c>
      <c r="AA1979" s="1">
        <f>VLOOKUP(G1979,Sku_Consolidated!A2:E957,5,FALSE)</f>
      </c>
      <c r="AB1979" s="1">
        <f>IF(VLOOKUP(G1979,Sku_Consolidated!A2:S957,19,FALSE)="SHOWCASE", VLOOKUP(E1979,Store_Showcase!B2:N144,13, FALSE), IF(VLOOKUP(G1979,Sku_Consolidated!A2:S957,19,FALSE)="VAM",VLOOKUP(E1979,Store_VAM!B2:N273,13, FALSE),VLOOKUP(E1979,Store_SRP!B2:N110,13, FALSE)))</f>
      </c>
      <c r="AC1979" s="1">
        <f>IF(IFERROR(AB1979,TRUE)=TRUE, "-","OK")</f>
      </c>
      <c r="AD1979" s="11" t="s">
        <v>37</v>
      </c>
      <c r="AE1979" s="11" t="s">
        <v>37</v>
      </c>
      <c r="AF1979" s="1">
        <f>IF(IFERROR(VLOOKUP(E1979,Store_Showcase!B2:H144,{5}, FALSE), TRUE)=TRUE, IF(IFERROR(VLOOKUP(E1979,Store_SRP!B2:H110,{5}, FALSE), TRUE)=TRUE,VLOOKUP(E1979,Store_VAM!B2:H273,{5}, FALSE),VLOOKUP(E1979,Store_SRP!B2:H110,{5}, FALSE)), VLOOKUP(E1979,Store_Showcase!B2:H144,{5}, FALSE))</f>
      </c>
      <c r="AG1979" s="1">
        <f>IF(IFERROR(VLOOKUP(E1979,Store_Showcase!B2:H144,{6}, FALSE), TRUE)=TRUE, IF(IFERROR(VLOOKUP(E1979,Store_SRP!B2:H110,{6}, FALSE), TRUE)=TRUE,VLOOKUP(E1979,Store_VAM!B2:H273,{6}, FALSE),VLOOKUP(E1979,Store_SRP!B2:H110,{6}, FALSE)), VLOOKUP(E1979,Store_Showcase!B2:H144,{6}, FALSE))</f>
      </c>
      <c r="AH1979" s="1">
        <f>VLOOKUP(G1979,Sku_Consolidated!A2:R957,18,FALSE)</f>
      </c>
      <c r="AI1979" s="1">
        <f>VLOOKUP(G1979,Sku_Consolidated!A2:S957,19,FALSE)</f>
      </c>
      <c r="AJ1979" s="1">
        <f>VLOOKUP(G1979,Sku_Consolidated!A2:T957,20,FALSE)</f>
      </c>
    </row>
    <row r="1980" spans="1:36" x14ac:dyDescent="0.25">
      <c r="A1980" s="1">
        <v>2024</v>
      </c>
      <c r="B1980" s="1" t="s">
        <v>31</v>
      </c>
      <c r="C1980" s="1" t="s">
        <v>32</v>
      </c>
      <c r="D1980" s="1" t="s">
        <v>33</v>
      </c>
      <c r="E1980" s="9" t="s">
        <v>2317</v>
      </c>
      <c r="F1980" s="1">
        <f>IF(VLOOKUP(G1980,Sku_Consolidated!A2:S957,{19},FALSE)="SHOWCASE", VLOOKUP(E1980,Store_Showcase!B2:C144,{2}, FALSE), IF(VLOOKUP(G1980,Sku_Consolidated!A2:S957,{19},FALSE)="VAM",VLOOKUP(E1980,Store_VAM!B2:C273,{2}, FALSE),VLOOKUP(E1980,Store_SRP!B2:C110,{2}, FALSE)))</f>
      </c>
      <c r="G1980" s="1">
        <v>61744</v>
      </c>
      <c r="H1980" s="1" t="s">
        <v>82</v>
      </c>
      <c r="I1980" s="10" t="s">
        <v>5175</v>
      </c>
      <c r="J1980" s="1">
        <f>VLOOKUP(G1980,Sku_Consolidated!A2:C957, 3, FALSE)</f>
      </c>
      <c r="K1980" s="10">
        <f>IF(J1980="PACK", I1980, 0)</f>
      </c>
      <c r="L1980" s="10">
        <f>IF(J1980="KG", I1980, I1980 * VLOOKUP(G1980,Sku_Consolidated!A2:U957,21,FALSE))</f>
      </c>
      <c r="M1980" s="10" t="s">
        <v>37</v>
      </c>
      <c r="N1980" s="11" t="s">
        <v>5176</v>
      </c>
      <c r="O1980" s="10" t="s">
        <v>5177</v>
      </c>
      <c r="P1980" s="10">
        <f>N1980 - O1980</f>
      </c>
      <c r="Q1980" s="1">
        <f>VLOOKUP(G1980,Sku_Consolidated!A2:G957,7, FALSE)</f>
      </c>
      <c r="R1980" s="1">
        <f>IF(IFERROR(VLOOKUP(E1980,Store_Showcase!B2:H144,7, FALSE), TRUE)=TRUE, IF(IFERROR(VLOOKUP(E1980,Store_SRP!B2:H110,7, FALSE), TRUE)=TRUE,VLOOKUP(E1980,Store_VAM!B2:H273,7, FALSE),VLOOKUP(E1980,Store_SRP!B2:H110,7, FALSE)), VLOOKUP(E1980,Store_Showcase!B2:H144,7, FALSE))</f>
      </c>
      <c r="S1980" s="1">
        <f>IF(IFERROR(VLOOKUP(E1980,Store_Showcase!B2:I144,8, FALSE), TRUE)=TRUE, IF(IFERROR(VLOOKUP(E1980,Store_SRP!B2:I110,8, FALSE), TRUE)=TRUE,VLOOKUP(E1980,Store_VAM!B2:I273,8, FALSE),VLOOKUP(E1980,Store_SRP!B2:I110,8, FALSE)), VLOOKUP(E1980,Store_Showcase!B2:I144,8, FALSE))</f>
      </c>
      <c r="T1980" s="1">
        <f>VLOOKUP(G1980,Sku_Consolidated!A2:R957,18,FALSE)</f>
      </c>
      <c r="U1980" s="1" t="s">
        <v>5150</v>
      </c>
      <c r="V1980" s="1">
        <f>IF(VLOOKUP(G1980,Sku_Consolidated!A2:S957,19,FALSE)="SHOWCASE", VLOOKUP(E1980,Store_Showcase!B2:L144,11, FALSE), IF(VLOOKUP(G1980,Sku_Consolidated!A2:S957,19,FALSE)="VAM",VLOOKUP(E1980,Store_VAM!B2:L273,11, FALSE),VLOOKUP(E1980,Store_SRP!B2:L110,11, FALSE)))</f>
      </c>
      <c r="W1980" s="1">
        <f>VLOOKUP(G1980,Sku_Consolidated!A2:W957,11,FALSE)</f>
      </c>
      <c r="X1980" s="1">
        <f>VLOOKUP(G1980,Sku_Consolidated!A2:H957,8,FALSE)</f>
      </c>
      <c r="Y1980" s="1">
        <f>VLOOKUP(G1980,Sku_Consolidated!A2:I957,9,FALSE)</f>
      </c>
      <c r="Z1980" s="1" t="s">
        <v>41</v>
      </c>
      <c r="AA1980" s="1">
        <f>VLOOKUP(G1980,Sku_Consolidated!A2:E957,5,FALSE)</f>
      </c>
      <c r="AB1980" s="1">
        <f>IF(VLOOKUP(G1980,Sku_Consolidated!A2:S957,19,FALSE)="SHOWCASE", VLOOKUP(E1980,Store_Showcase!B2:N144,13, FALSE), IF(VLOOKUP(G1980,Sku_Consolidated!A2:S957,19,FALSE)="VAM",VLOOKUP(E1980,Store_VAM!B2:N273,13, FALSE),VLOOKUP(E1980,Store_SRP!B2:N110,13, FALSE)))</f>
      </c>
      <c r="AC1980" s="1">
        <f>IF(IFERROR(AB1980,TRUE)=TRUE, "-","OK")</f>
      </c>
      <c r="AD1980" s="11" t="s">
        <v>37</v>
      </c>
      <c r="AE1980" s="11" t="s">
        <v>37</v>
      </c>
      <c r="AF1980" s="1">
        <f>IF(IFERROR(VLOOKUP(E1980,Store_Showcase!B2:H144,{5}, FALSE), TRUE)=TRUE, IF(IFERROR(VLOOKUP(E1980,Store_SRP!B2:H110,{5}, FALSE), TRUE)=TRUE,VLOOKUP(E1980,Store_VAM!B2:H273,{5}, FALSE),VLOOKUP(E1980,Store_SRP!B2:H110,{5}, FALSE)), VLOOKUP(E1980,Store_Showcase!B2:H144,{5}, FALSE))</f>
      </c>
      <c r="AG1980" s="1">
        <f>IF(IFERROR(VLOOKUP(E1980,Store_Showcase!B2:H144,{6}, FALSE), TRUE)=TRUE, IF(IFERROR(VLOOKUP(E1980,Store_SRP!B2:H110,{6}, FALSE), TRUE)=TRUE,VLOOKUP(E1980,Store_VAM!B2:H273,{6}, FALSE),VLOOKUP(E1980,Store_SRP!B2:H110,{6}, FALSE)), VLOOKUP(E1980,Store_Showcase!B2:H144,{6}, FALSE))</f>
      </c>
      <c r="AH1980" s="1">
        <f>VLOOKUP(G1980,Sku_Consolidated!A2:R957,18,FALSE)</f>
      </c>
      <c r="AI1980" s="1">
        <f>VLOOKUP(G1980,Sku_Consolidated!A2:S957,19,FALSE)</f>
      </c>
      <c r="AJ1980" s="1">
        <f>VLOOKUP(G1980,Sku_Consolidated!A2:T957,20,FALSE)</f>
      </c>
    </row>
    <row r="1981" spans="1:36" x14ac:dyDescent="0.25">
      <c r="A1981" s="1">
        <v>2024</v>
      </c>
      <c r="B1981" s="1" t="s">
        <v>31</v>
      </c>
      <c r="C1981" s="1" t="s">
        <v>32</v>
      </c>
      <c r="D1981" s="1" t="s">
        <v>33</v>
      </c>
      <c r="E1981" s="9" t="s">
        <v>2317</v>
      </c>
      <c r="F1981" s="1">
        <f>IF(VLOOKUP(G1981,Sku_Consolidated!A2:S957,{19},FALSE)="SHOWCASE", VLOOKUP(E1981,Store_Showcase!B2:C144,{2}, FALSE), IF(VLOOKUP(G1981,Sku_Consolidated!A2:S957,{19},FALSE)="VAM",VLOOKUP(E1981,Store_VAM!B2:C273,{2}, FALSE),VLOOKUP(E1981,Store_SRP!B2:C110,{2}, FALSE)))</f>
      </c>
      <c r="G1981" s="1">
        <v>61755</v>
      </c>
      <c r="H1981" s="1" t="s">
        <v>86</v>
      </c>
      <c r="I1981" s="10" t="s">
        <v>5178</v>
      </c>
      <c r="J1981" s="1">
        <f>VLOOKUP(G1981,Sku_Consolidated!A2:C957, 3, FALSE)</f>
      </c>
      <c r="K1981" s="10">
        <f>IF(J1981="PACK", I1981, 0)</f>
      </c>
      <c r="L1981" s="10">
        <f>IF(J1981="KG", I1981, I1981 * VLOOKUP(G1981,Sku_Consolidated!A2:U957,21,FALSE))</f>
      </c>
      <c r="M1981" s="10" t="s">
        <v>37</v>
      </c>
      <c r="N1981" s="11" t="s">
        <v>5179</v>
      </c>
      <c r="O1981" s="10" t="s">
        <v>5180</v>
      </c>
      <c r="P1981" s="10">
        <f>N1981 - O1981</f>
      </c>
      <c r="Q1981" s="1">
        <f>VLOOKUP(G1981,Sku_Consolidated!A2:G957,7, FALSE)</f>
      </c>
      <c r="R1981" s="1">
        <f>IF(IFERROR(VLOOKUP(E1981,Store_Showcase!B2:H144,7, FALSE), TRUE)=TRUE, IF(IFERROR(VLOOKUP(E1981,Store_SRP!B2:H110,7, FALSE), TRUE)=TRUE,VLOOKUP(E1981,Store_VAM!B2:H273,7, FALSE),VLOOKUP(E1981,Store_SRP!B2:H110,7, FALSE)), VLOOKUP(E1981,Store_Showcase!B2:H144,7, FALSE))</f>
      </c>
      <c r="S1981" s="1">
        <f>IF(IFERROR(VLOOKUP(E1981,Store_Showcase!B2:I144,8, FALSE), TRUE)=TRUE, IF(IFERROR(VLOOKUP(E1981,Store_SRP!B2:I110,8, FALSE), TRUE)=TRUE,VLOOKUP(E1981,Store_VAM!B2:I273,8, FALSE),VLOOKUP(E1981,Store_SRP!B2:I110,8, FALSE)), VLOOKUP(E1981,Store_Showcase!B2:I144,8, FALSE))</f>
      </c>
      <c r="T1981" s="1">
        <f>VLOOKUP(G1981,Sku_Consolidated!A2:R957,18,FALSE)</f>
      </c>
      <c r="U1981" s="1" t="s">
        <v>5150</v>
      </c>
      <c r="V1981" s="1">
        <f>IF(VLOOKUP(G1981,Sku_Consolidated!A2:S957,19,FALSE)="SHOWCASE", VLOOKUP(E1981,Store_Showcase!B2:L144,11, FALSE), IF(VLOOKUP(G1981,Sku_Consolidated!A2:S957,19,FALSE)="VAM",VLOOKUP(E1981,Store_VAM!B2:L273,11, FALSE),VLOOKUP(E1981,Store_SRP!B2:L110,11, FALSE)))</f>
      </c>
      <c r="W1981" s="1">
        <f>VLOOKUP(G1981,Sku_Consolidated!A2:W957,11,FALSE)</f>
      </c>
      <c r="X1981" s="1">
        <f>VLOOKUP(G1981,Sku_Consolidated!A2:H957,8,FALSE)</f>
      </c>
      <c r="Y1981" s="1">
        <f>VLOOKUP(G1981,Sku_Consolidated!A2:I957,9,FALSE)</f>
      </c>
      <c r="Z1981" s="1" t="s">
        <v>41</v>
      </c>
      <c r="AA1981" s="1">
        <f>VLOOKUP(G1981,Sku_Consolidated!A2:E957,5,FALSE)</f>
      </c>
      <c r="AB1981" s="1">
        <f>IF(VLOOKUP(G1981,Sku_Consolidated!A2:S957,19,FALSE)="SHOWCASE", VLOOKUP(E1981,Store_Showcase!B2:N144,13, FALSE), IF(VLOOKUP(G1981,Sku_Consolidated!A2:S957,19,FALSE)="VAM",VLOOKUP(E1981,Store_VAM!B2:N273,13, FALSE),VLOOKUP(E1981,Store_SRP!B2:N110,13, FALSE)))</f>
      </c>
      <c r="AC1981" s="1">
        <f>IF(IFERROR(AB1981,TRUE)=TRUE, "-","OK")</f>
      </c>
      <c r="AD1981" s="11" t="s">
        <v>37</v>
      </c>
      <c r="AE1981" s="11" t="s">
        <v>37</v>
      </c>
      <c r="AF1981" s="1">
        <f>IF(IFERROR(VLOOKUP(E1981,Store_Showcase!B2:H144,{5}, FALSE), TRUE)=TRUE, IF(IFERROR(VLOOKUP(E1981,Store_SRP!B2:H110,{5}, FALSE), TRUE)=TRUE,VLOOKUP(E1981,Store_VAM!B2:H273,{5}, FALSE),VLOOKUP(E1981,Store_SRP!B2:H110,{5}, FALSE)), VLOOKUP(E1981,Store_Showcase!B2:H144,{5}, FALSE))</f>
      </c>
      <c r="AG1981" s="1">
        <f>IF(IFERROR(VLOOKUP(E1981,Store_Showcase!B2:H144,{6}, FALSE), TRUE)=TRUE, IF(IFERROR(VLOOKUP(E1981,Store_SRP!B2:H110,{6}, FALSE), TRUE)=TRUE,VLOOKUP(E1981,Store_VAM!B2:H273,{6}, FALSE),VLOOKUP(E1981,Store_SRP!B2:H110,{6}, FALSE)), VLOOKUP(E1981,Store_Showcase!B2:H144,{6}, FALSE))</f>
      </c>
      <c r="AH1981" s="1">
        <f>VLOOKUP(G1981,Sku_Consolidated!A2:R957,18,FALSE)</f>
      </c>
      <c r="AI1981" s="1">
        <f>VLOOKUP(G1981,Sku_Consolidated!A2:S957,19,FALSE)</f>
      </c>
      <c r="AJ1981" s="1">
        <f>VLOOKUP(G1981,Sku_Consolidated!A2:T957,20,FALSE)</f>
      </c>
    </row>
    <row r="1982" spans="1:36" x14ac:dyDescent="0.25">
      <c r="A1982" s="1">
        <v>2024</v>
      </c>
      <c r="B1982" s="1" t="s">
        <v>31</v>
      </c>
      <c r="C1982" s="1" t="s">
        <v>32</v>
      </c>
      <c r="D1982" s="1" t="s">
        <v>33</v>
      </c>
      <c r="E1982" s="9" t="s">
        <v>2317</v>
      </c>
      <c r="F1982" s="1">
        <f>IF(VLOOKUP(G1982,Sku_Consolidated!A2:S957,{19},FALSE)="SHOWCASE", VLOOKUP(E1982,Store_Showcase!B2:C144,{2}, FALSE), IF(VLOOKUP(G1982,Sku_Consolidated!A2:S957,{19},FALSE)="VAM",VLOOKUP(E1982,Store_VAM!B2:C273,{2}, FALSE),VLOOKUP(E1982,Store_SRP!B2:C110,{2}, FALSE)))</f>
      </c>
      <c r="G1982" s="1">
        <v>61758</v>
      </c>
      <c r="H1982" s="1" t="s">
        <v>90</v>
      </c>
      <c r="I1982" s="10" t="s">
        <v>2094</v>
      </c>
      <c r="J1982" s="1">
        <f>VLOOKUP(G1982,Sku_Consolidated!A2:C957, 3, FALSE)</f>
      </c>
      <c r="K1982" s="10">
        <f>IF(J1982="PACK", I1982, 0)</f>
      </c>
      <c r="L1982" s="10">
        <f>IF(J1982="KG", I1982, I1982 * VLOOKUP(G1982,Sku_Consolidated!A2:U957,21,FALSE))</f>
      </c>
      <c r="M1982" s="10" t="s">
        <v>37</v>
      </c>
      <c r="N1982" s="11" t="s">
        <v>5181</v>
      </c>
      <c r="O1982" s="10" t="s">
        <v>5182</v>
      </c>
      <c r="P1982" s="10">
        <f>N1982 - O1982</f>
      </c>
      <c r="Q1982" s="1">
        <f>VLOOKUP(G1982,Sku_Consolidated!A2:G957,7, FALSE)</f>
      </c>
      <c r="R1982" s="1">
        <f>IF(IFERROR(VLOOKUP(E1982,Store_Showcase!B2:H144,7, FALSE), TRUE)=TRUE, IF(IFERROR(VLOOKUP(E1982,Store_SRP!B2:H110,7, FALSE), TRUE)=TRUE,VLOOKUP(E1982,Store_VAM!B2:H273,7, FALSE),VLOOKUP(E1982,Store_SRP!B2:H110,7, FALSE)), VLOOKUP(E1982,Store_Showcase!B2:H144,7, FALSE))</f>
      </c>
      <c r="S1982" s="1">
        <f>IF(IFERROR(VLOOKUP(E1982,Store_Showcase!B2:I144,8, FALSE), TRUE)=TRUE, IF(IFERROR(VLOOKUP(E1982,Store_SRP!B2:I110,8, FALSE), TRUE)=TRUE,VLOOKUP(E1982,Store_VAM!B2:I273,8, FALSE),VLOOKUP(E1982,Store_SRP!B2:I110,8, FALSE)), VLOOKUP(E1982,Store_Showcase!B2:I144,8, FALSE))</f>
      </c>
      <c r="T1982" s="1">
        <f>VLOOKUP(G1982,Sku_Consolidated!A2:R957,18,FALSE)</f>
      </c>
      <c r="U1982" s="1" t="s">
        <v>5150</v>
      </c>
      <c r="V1982" s="1">
        <f>IF(VLOOKUP(G1982,Sku_Consolidated!A2:S957,19,FALSE)="SHOWCASE", VLOOKUP(E1982,Store_Showcase!B2:L144,11, FALSE), IF(VLOOKUP(G1982,Sku_Consolidated!A2:S957,19,FALSE)="VAM",VLOOKUP(E1982,Store_VAM!B2:L273,11, FALSE),VLOOKUP(E1982,Store_SRP!B2:L110,11, FALSE)))</f>
      </c>
      <c r="W1982" s="1">
        <f>VLOOKUP(G1982,Sku_Consolidated!A2:W957,11,FALSE)</f>
      </c>
      <c r="X1982" s="1">
        <f>VLOOKUP(G1982,Sku_Consolidated!A2:H957,8,FALSE)</f>
      </c>
      <c r="Y1982" s="1">
        <f>VLOOKUP(G1982,Sku_Consolidated!A2:I957,9,FALSE)</f>
      </c>
      <c r="Z1982" s="1" t="s">
        <v>41</v>
      </c>
      <c r="AA1982" s="1">
        <f>VLOOKUP(G1982,Sku_Consolidated!A2:E957,5,FALSE)</f>
      </c>
      <c r="AB1982" s="1">
        <f>IF(VLOOKUP(G1982,Sku_Consolidated!A2:S957,19,FALSE)="SHOWCASE", VLOOKUP(E1982,Store_Showcase!B2:N144,13, FALSE), IF(VLOOKUP(G1982,Sku_Consolidated!A2:S957,19,FALSE)="VAM",VLOOKUP(E1982,Store_VAM!B2:N273,13, FALSE),VLOOKUP(E1982,Store_SRP!B2:N110,13, FALSE)))</f>
      </c>
      <c r="AC1982" s="1">
        <f>IF(IFERROR(AB1982,TRUE)=TRUE, "-","OK")</f>
      </c>
      <c r="AD1982" s="11" t="s">
        <v>37</v>
      </c>
      <c r="AE1982" s="11" t="s">
        <v>37</v>
      </c>
      <c r="AF1982" s="1">
        <f>IF(IFERROR(VLOOKUP(E1982,Store_Showcase!B2:H144,{5}, FALSE), TRUE)=TRUE, IF(IFERROR(VLOOKUP(E1982,Store_SRP!B2:H110,{5}, FALSE), TRUE)=TRUE,VLOOKUP(E1982,Store_VAM!B2:H273,{5}, FALSE),VLOOKUP(E1982,Store_SRP!B2:H110,{5}, FALSE)), VLOOKUP(E1982,Store_Showcase!B2:H144,{5}, FALSE))</f>
      </c>
      <c r="AG1982" s="1">
        <f>IF(IFERROR(VLOOKUP(E1982,Store_Showcase!B2:H144,{6}, FALSE), TRUE)=TRUE, IF(IFERROR(VLOOKUP(E1982,Store_SRP!B2:H110,{6}, FALSE), TRUE)=TRUE,VLOOKUP(E1982,Store_VAM!B2:H273,{6}, FALSE),VLOOKUP(E1982,Store_SRP!B2:H110,{6}, FALSE)), VLOOKUP(E1982,Store_Showcase!B2:H144,{6}, FALSE))</f>
      </c>
      <c r="AH1982" s="1">
        <f>VLOOKUP(G1982,Sku_Consolidated!A2:R957,18,FALSE)</f>
      </c>
      <c r="AI1982" s="1">
        <f>VLOOKUP(G1982,Sku_Consolidated!A2:S957,19,FALSE)</f>
      </c>
      <c r="AJ1982" s="1">
        <f>VLOOKUP(G1982,Sku_Consolidated!A2:T957,20,FALSE)</f>
      </c>
    </row>
    <row r="1983" spans="1:36" x14ac:dyDescent="0.25">
      <c r="A1983" s="1">
        <v>2024</v>
      </c>
      <c r="B1983" s="1" t="s">
        <v>31</v>
      </c>
      <c r="C1983" s="1" t="s">
        <v>32</v>
      </c>
      <c r="D1983" s="1" t="s">
        <v>33</v>
      </c>
      <c r="E1983" s="9" t="s">
        <v>2317</v>
      </c>
      <c r="F1983" s="1">
        <f>IF(VLOOKUP(G1983,Sku_Consolidated!A2:S957,{19},FALSE)="SHOWCASE", VLOOKUP(E1983,Store_Showcase!B2:C144,{2}, FALSE), IF(VLOOKUP(G1983,Sku_Consolidated!A2:S957,{19},FALSE)="VAM",VLOOKUP(E1983,Store_VAM!B2:C273,{2}, FALSE),VLOOKUP(E1983,Store_SRP!B2:C110,{2}, FALSE)))</f>
      </c>
      <c r="G1983" s="1">
        <v>61760</v>
      </c>
      <c r="H1983" s="1" t="s">
        <v>98</v>
      </c>
      <c r="I1983" s="10" t="s">
        <v>1303</v>
      </c>
      <c r="J1983" s="1">
        <f>VLOOKUP(G1983,Sku_Consolidated!A2:C957, 3, FALSE)</f>
      </c>
      <c r="K1983" s="10">
        <f>IF(J1983="PACK", I1983, 0)</f>
      </c>
      <c r="L1983" s="10">
        <f>IF(J1983="KG", I1983, I1983 * VLOOKUP(G1983,Sku_Consolidated!A2:U957,21,FALSE))</f>
      </c>
      <c r="M1983" s="10" t="s">
        <v>37</v>
      </c>
      <c r="N1983" s="11" t="s">
        <v>5183</v>
      </c>
      <c r="O1983" s="10" t="s">
        <v>5184</v>
      </c>
      <c r="P1983" s="10">
        <f>N1983 - O1983</f>
      </c>
      <c r="Q1983" s="1">
        <f>VLOOKUP(G1983,Sku_Consolidated!A2:G957,7, FALSE)</f>
      </c>
      <c r="R1983" s="1">
        <f>IF(IFERROR(VLOOKUP(E1983,Store_Showcase!B2:H144,7, FALSE), TRUE)=TRUE, IF(IFERROR(VLOOKUP(E1983,Store_SRP!B2:H110,7, FALSE), TRUE)=TRUE,VLOOKUP(E1983,Store_VAM!B2:H273,7, FALSE),VLOOKUP(E1983,Store_SRP!B2:H110,7, FALSE)), VLOOKUP(E1983,Store_Showcase!B2:H144,7, FALSE))</f>
      </c>
      <c r="S1983" s="1">
        <f>IF(IFERROR(VLOOKUP(E1983,Store_Showcase!B2:I144,8, FALSE), TRUE)=TRUE, IF(IFERROR(VLOOKUP(E1983,Store_SRP!B2:I110,8, FALSE), TRUE)=TRUE,VLOOKUP(E1983,Store_VAM!B2:I273,8, FALSE),VLOOKUP(E1983,Store_SRP!B2:I110,8, FALSE)), VLOOKUP(E1983,Store_Showcase!B2:I144,8, FALSE))</f>
      </c>
      <c r="T1983" s="1">
        <f>VLOOKUP(G1983,Sku_Consolidated!A2:R957,18,FALSE)</f>
      </c>
      <c r="U1983" s="1" t="s">
        <v>5150</v>
      </c>
      <c r="V1983" s="1">
        <f>IF(VLOOKUP(G1983,Sku_Consolidated!A2:S957,19,FALSE)="SHOWCASE", VLOOKUP(E1983,Store_Showcase!B2:L144,11, FALSE), IF(VLOOKUP(G1983,Sku_Consolidated!A2:S957,19,FALSE)="VAM",VLOOKUP(E1983,Store_VAM!B2:L273,11, FALSE),VLOOKUP(E1983,Store_SRP!B2:L110,11, FALSE)))</f>
      </c>
      <c r="W1983" s="1">
        <f>VLOOKUP(G1983,Sku_Consolidated!A2:W957,11,FALSE)</f>
      </c>
      <c r="X1983" s="1">
        <f>VLOOKUP(G1983,Sku_Consolidated!A2:H957,8,FALSE)</f>
      </c>
      <c r="Y1983" s="1">
        <f>VLOOKUP(G1983,Sku_Consolidated!A2:I957,9,FALSE)</f>
      </c>
      <c r="Z1983" s="1" t="s">
        <v>41</v>
      </c>
      <c r="AA1983" s="1">
        <f>VLOOKUP(G1983,Sku_Consolidated!A2:E957,5,FALSE)</f>
      </c>
      <c r="AB1983" s="1">
        <f>IF(VLOOKUP(G1983,Sku_Consolidated!A2:S957,19,FALSE)="SHOWCASE", VLOOKUP(E1983,Store_Showcase!B2:N144,13, FALSE), IF(VLOOKUP(G1983,Sku_Consolidated!A2:S957,19,FALSE)="VAM",VLOOKUP(E1983,Store_VAM!B2:N273,13, FALSE),VLOOKUP(E1983,Store_SRP!B2:N110,13, FALSE)))</f>
      </c>
      <c r="AC1983" s="1">
        <f>IF(IFERROR(AB1983,TRUE)=TRUE, "-","OK")</f>
      </c>
      <c r="AD1983" s="11" t="s">
        <v>37</v>
      </c>
      <c r="AE1983" s="11" t="s">
        <v>37</v>
      </c>
      <c r="AF1983" s="1">
        <f>IF(IFERROR(VLOOKUP(E1983,Store_Showcase!B2:H144,{5}, FALSE), TRUE)=TRUE, IF(IFERROR(VLOOKUP(E1983,Store_SRP!B2:H110,{5}, FALSE), TRUE)=TRUE,VLOOKUP(E1983,Store_VAM!B2:H273,{5}, FALSE),VLOOKUP(E1983,Store_SRP!B2:H110,{5}, FALSE)), VLOOKUP(E1983,Store_Showcase!B2:H144,{5}, FALSE))</f>
      </c>
      <c r="AG1983" s="1">
        <f>IF(IFERROR(VLOOKUP(E1983,Store_Showcase!B2:H144,{6}, FALSE), TRUE)=TRUE, IF(IFERROR(VLOOKUP(E1983,Store_SRP!B2:H110,{6}, FALSE), TRUE)=TRUE,VLOOKUP(E1983,Store_VAM!B2:H273,{6}, FALSE),VLOOKUP(E1983,Store_SRP!B2:H110,{6}, FALSE)), VLOOKUP(E1983,Store_Showcase!B2:H144,{6}, FALSE))</f>
      </c>
      <c r="AH1983" s="1">
        <f>VLOOKUP(G1983,Sku_Consolidated!A2:R957,18,FALSE)</f>
      </c>
      <c r="AI1983" s="1">
        <f>VLOOKUP(G1983,Sku_Consolidated!A2:S957,19,FALSE)</f>
      </c>
      <c r="AJ1983" s="1">
        <f>VLOOKUP(G1983,Sku_Consolidated!A2:T957,20,FALSE)</f>
      </c>
    </row>
    <row r="1984" spans="1:36" x14ac:dyDescent="0.25">
      <c r="A1984" s="1">
        <v>2024</v>
      </c>
      <c r="B1984" s="1" t="s">
        <v>31</v>
      </c>
      <c r="C1984" s="1" t="s">
        <v>32</v>
      </c>
      <c r="D1984" s="1" t="s">
        <v>33</v>
      </c>
      <c r="E1984" s="9" t="s">
        <v>2317</v>
      </c>
      <c r="F1984" s="1">
        <f>IF(VLOOKUP(G1984,Sku_Consolidated!A2:S957,{19},FALSE)="SHOWCASE", VLOOKUP(E1984,Store_Showcase!B2:C144,{2}, FALSE), IF(VLOOKUP(G1984,Sku_Consolidated!A2:S957,{19},FALSE)="VAM",VLOOKUP(E1984,Store_VAM!B2:C273,{2}, FALSE),VLOOKUP(E1984,Store_SRP!B2:C110,{2}, FALSE)))</f>
      </c>
      <c r="G1984" s="1">
        <v>61781</v>
      </c>
      <c r="H1984" s="1" t="s">
        <v>102</v>
      </c>
      <c r="I1984" s="10" t="s">
        <v>190</v>
      </c>
      <c r="J1984" s="1">
        <f>VLOOKUP(G1984,Sku_Consolidated!A2:C957, 3, FALSE)</f>
      </c>
      <c r="K1984" s="10">
        <f>IF(J1984="PACK", I1984, 0)</f>
      </c>
      <c r="L1984" s="10">
        <f>IF(J1984="KG", I1984, I1984 * VLOOKUP(G1984,Sku_Consolidated!A2:U957,21,FALSE))</f>
      </c>
      <c r="M1984" s="10" t="s">
        <v>37</v>
      </c>
      <c r="N1984" s="11" t="s">
        <v>5185</v>
      </c>
      <c r="O1984" s="10" t="s">
        <v>5186</v>
      </c>
      <c r="P1984" s="10">
        <f>N1984 - O1984</f>
      </c>
      <c r="Q1984" s="1">
        <f>VLOOKUP(G1984,Sku_Consolidated!A2:G957,7, FALSE)</f>
      </c>
      <c r="R1984" s="1">
        <f>IF(IFERROR(VLOOKUP(E1984,Store_Showcase!B2:H144,7, FALSE), TRUE)=TRUE, IF(IFERROR(VLOOKUP(E1984,Store_SRP!B2:H110,7, FALSE), TRUE)=TRUE,VLOOKUP(E1984,Store_VAM!B2:H273,7, FALSE),VLOOKUP(E1984,Store_SRP!B2:H110,7, FALSE)), VLOOKUP(E1984,Store_Showcase!B2:H144,7, FALSE))</f>
      </c>
      <c r="S1984" s="1">
        <f>IF(IFERROR(VLOOKUP(E1984,Store_Showcase!B2:I144,8, FALSE), TRUE)=TRUE, IF(IFERROR(VLOOKUP(E1984,Store_SRP!B2:I110,8, FALSE), TRUE)=TRUE,VLOOKUP(E1984,Store_VAM!B2:I273,8, FALSE),VLOOKUP(E1984,Store_SRP!B2:I110,8, FALSE)), VLOOKUP(E1984,Store_Showcase!B2:I144,8, FALSE))</f>
      </c>
      <c r="T1984" s="1">
        <f>VLOOKUP(G1984,Sku_Consolidated!A2:R957,18,FALSE)</f>
      </c>
      <c r="U1984" s="1" t="s">
        <v>5150</v>
      </c>
      <c r="V1984" s="1">
        <f>IF(VLOOKUP(G1984,Sku_Consolidated!A2:S957,19,FALSE)="SHOWCASE", VLOOKUP(E1984,Store_Showcase!B2:L144,11, FALSE), IF(VLOOKUP(G1984,Sku_Consolidated!A2:S957,19,FALSE)="VAM",VLOOKUP(E1984,Store_VAM!B2:L273,11, FALSE),VLOOKUP(E1984,Store_SRP!B2:L110,11, FALSE)))</f>
      </c>
      <c r="W1984" s="1">
        <f>VLOOKUP(G1984,Sku_Consolidated!A2:W957,11,FALSE)</f>
      </c>
      <c r="X1984" s="1">
        <f>VLOOKUP(G1984,Sku_Consolidated!A2:H957,8,FALSE)</f>
      </c>
      <c r="Y1984" s="1">
        <f>VLOOKUP(G1984,Sku_Consolidated!A2:I957,9,FALSE)</f>
      </c>
      <c r="Z1984" s="1" t="s">
        <v>41</v>
      </c>
      <c r="AA1984" s="1">
        <f>VLOOKUP(G1984,Sku_Consolidated!A2:E957,5,FALSE)</f>
      </c>
      <c r="AB1984" s="1">
        <f>IF(VLOOKUP(G1984,Sku_Consolidated!A2:S957,19,FALSE)="SHOWCASE", VLOOKUP(E1984,Store_Showcase!B2:N144,13, FALSE), IF(VLOOKUP(G1984,Sku_Consolidated!A2:S957,19,FALSE)="VAM",VLOOKUP(E1984,Store_VAM!B2:N273,13, FALSE),VLOOKUP(E1984,Store_SRP!B2:N110,13, FALSE)))</f>
      </c>
      <c r="AC1984" s="1">
        <f>IF(IFERROR(AB1984,TRUE)=TRUE, "-","OK")</f>
      </c>
      <c r="AD1984" s="11" t="s">
        <v>37</v>
      </c>
      <c r="AE1984" s="11" t="s">
        <v>37</v>
      </c>
      <c r="AF1984" s="1">
        <f>IF(IFERROR(VLOOKUP(E1984,Store_Showcase!B2:H144,{5}, FALSE), TRUE)=TRUE, IF(IFERROR(VLOOKUP(E1984,Store_SRP!B2:H110,{5}, FALSE), TRUE)=TRUE,VLOOKUP(E1984,Store_VAM!B2:H273,{5}, FALSE),VLOOKUP(E1984,Store_SRP!B2:H110,{5}, FALSE)), VLOOKUP(E1984,Store_Showcase!B2:H144,{5}, FALSE))</f>
      </c>
      <c r="AG1984" s="1">
        <f>IF(IFERROR(VLOOKUP(E1984,Store_Showcase!B2:H144,{6}, FALSE), TRUE)=TRUE, IF(IFERROR(VLOOKUP(E1984,Store_SRP!B2:H110,{6}, FALSE), TRUE)=TRUE,VLOOKUP(E1984,Store_VAM!B2:H273,{6}, FALSE),VLOOKUP(E1984,Store_SRP!B2:H110,{6}, FALSE)), VLOOKUP(E1984,Store_Showcase!B2:H144,{6}, FALSE))</f>
      </c>
      <c r="AH1984" s="1">
        <f>VLOOKUP(G1984,Sku_Consolidated!A2:R957,18,FALSE)</f>
      </c>
      <c r="AI1984" s="1">
        <f>VLOOKUP(G1984,Sku_Consolidated!A2:S957,19,FALSE)</f>
      </c>
      <c r="AJ1984" s="1">
        <f>VLOOKUP(G1984,Sku_Consolidated!A2:T957,20,FALSE)</f>
      </c>
    </row>
    <row r="1985" spans="1:36" x14ac:dyDescent="0.25">
      <c r="A1985" s="1">
        <v>2024</v>
      </c>
      <c r="B1985" s="1" t="s">
        <v>31</v>
      </c>
      <c r="C1985" s="1" t="s">
        <v>32</v>
      </c>
      <c r="D1985" s="1" t="s">
        <v>33</v>
      </c>
      <c r="E1985" s="9" t="s">
        <v>2317</v>
      </c>
      <c r="F1985" s="1">
        <f>IF(VLOOKUP(G1985,Sku_Consolidated!A2:S957,{19},FALSE)="SHOWCASE", VLOOKUP(E1985,Store_Showcase!B2:C144,{2}, FALSE), IF(VLOOKUP(G1985,Sku_Consolidated!A2:S957,{19},FALSE)="VAM",VLOOKUP(E1985,Store_VAM!B2:C273,{2}, FALSE),VLOOKUP(E1985,Store_SRP!B2:C110,{2}, FALSE)))</f>
      </c>
      <c r="G1985" s="1">
        <v>61833</v>
      </c>
      <c r="H1985" s="1" t="s">
        <v>118</v>
      </c>
      <c r="I1985" s="10" t="s">
        <v>5187</v>
      </c>
      <c r="J1985" s="1">
        <f>VLOOKUP(G1985,Sku_Consolidated!A2:C957, 3, FALSE)</f>
      </c>
      <c r="K1985" s="10">
        <f>IF(J1985="PACK", I1985, 0)</f>
      </c>
      <c r="L1985" s="10">
        <f>IF(J1985="KG", I1985, I1985 * VLOOKUP(G1985,Sku_Consolidated!A2:U957,21,FALSE))</f>
      </c>
      <c r="M1985" s="10" t="s">
        <v>37</v>
      </c>
      <c r="N1985" s="11" t="s">
        <v>5188</v>
      </c>
      <c r="O1985" s="10" t="s">
        <v>5189</v>
      </c>
      <c r="P1985" s="10">
        <f>N1985 - O1985</f>
      </c>
      <c r="Q1985" s="1">
        <f>VLOOKUP(G1985,Sku_Consolidated!A2:G957,7, FALSE)</f>
      </c>
      <c r="R1985" s="1">
        <f>IF(IFERROR(VLOOKUP(E1985,Store_Showcase!B2:H144,7, FALSE), TRUE)=TRUE, IF(IFERROR(VLOOKUP(E1985,Store_SRP!B2:H110,7, FALSE), TRUE)=TRUE,VLOOKUP(E1985,Store_VAM!B2:H273,7, FALSE),VLOOKUP(E1985,Store_SRP!B2:H110,7, FALSE)), VLOOKUP(E1985,Store_Showcase!B2:H144,7, FALSE))</f>
      </c>
      <c r="S1985" s="1">
        <f>IF(IFERROR(VLOOKUP(E1985,Store_Showcase!B2:I144,8, FALSE), TRUE)=TRUE, IF(IFERROR(VLOOKUP(E1985,Store_SRP!B2:I110,8, FALSE), TRUE)=TRUE,VLOOKUP(E1985,Store_VAM!B2:I273,8, FALSE),VLOOKUP(E1985,Store_SRP!B2:I110,8, FALSE)), VLOOKUP(E1985,Store_Showcase!B2:I144,8, FALSE))</f>
      </c>
      <c r="T1985" s="1">
        <f>VLOOKUP(G1985,Sku_Consolidated!A2:R957,18,FALSE)</f>
      </c>
      <c r="U1985" s="1" t="s">
        <v>5150</v>
      </c>
      <c r="V1985" s="1">
        <f>IF(VLOOKUP(G1985,Sku_Consolidated!A2:S957,19,FALSE)="SHOWCASE", VLOOKUP(E1985,Store_Showcase!B2:L144,11, FALSE), IF(VLOOKUP(G1985,Sku_Consolidated!A2:S957,19,FALSE)="VAM",VLOOKUP(E1985,Store_VAM!B2:L273,11, FALSE),VLOOKUP(E1985,Store_SRP!B2:L110,11, FALSE)))</f>
      </c>
      <c r="W1985" s="1">
        <f>VLOOKUP(G1985,Sku_Consolidated!A2:W957,11,FALSE)</f>
      </c>
      <c r="X1985" s="1">
        <f>VLOOKUP(G1985,Sku_Consolidated!A2:H957,8,FALSE)</f>
      </c>
      <c r="Y1985" s="1">
        <f>VLOOKUP(G1985,Sku_Consolidated!A2:I957,9,FALSE)</f>
      </c>
      <c r="Z1985" s="1" t="s">
        <v>41</v>
      </c>
      <c r="AA1985" s="1">
        <f>VLOOKUP(G1985,Sku_Consolidated!A2:E957,5,FALSE)</f>
      </c>
      <c r="AB1985" s="1">
        <f>IF(VLOOKUP(G1985,Sku_Consolidated!A2:S957,19,FALSE)="SHOWCASE", VLOOKUP(E1985,Store_Showcase!B2:N144,13, FALSE), IF(VLOOKUP(G1985,Sku_Consolidated!A2:S957,19,FALSE)="VAM",VLOOKUP(E1985,Store_VAM!B2:N273,13, FALSE),VLOOKUP(E1985,Store_SRP!B2:N110,13, FALSE)))</f>
      </c>
      <c r="AC1985" s="1">
        <f>IF(IFERROR(AB1985,TRUE)=TRUE, "-","OK")</f>
      </c>
      <c r="AD1985" s="11" t="s">
        <v>37</v>
      </c>
      <c r="AE1985" s="11" t="s">
        <v>37</v>
      </c>
      <c r="AF1985" s="1">
        <f>IF(IFERROR(VLOOKUP(E1985,Store_Showcase!B2:H144,{5}, FALSE), TRUE)=TRUE, IF(IFERROR(VLOOKUP(E1985,Store_SRP!B2:H110,{5}, FALSE), TRUE)=TRUE,VLOOKUP(E1985,Store_VAM!B2:H273,{5}, FALSE),VLOOKUP(E1985,Store_SRP!B2:H110,{5}, FALSE)), VLOOKUP(E1985,Store_Showcase!B2:H144,{5}, FALSE))</f>
      </c>
      <c r="AG1985" s="1">
        <f>IF(IFERROR(VLOOKUP(E1985,Store_Showcase!B2:H144,{6}, FALSE), TRUE)=TRUE, IF(IFERROR(VLOOKUP(E1985,Store_SRP!B2:H110,{6}, FALSE), TRUE)=TRUE,VLOOKUP(E1985,Store_VAM!B2:H273,{6}, FALSE),VLOOKUP(E1985,Store_SRP!B2:H110,{6}, FALSE)), VLOOKUP(E1985,Store_Showcase!B2:H144,{6}, FALSE))</f>
      </c>
      <c r="AH1985" s="1">
        <f>VLOOKUP(G1985,Sku_Consolidated!A2:R957,18,FALSE)</f>
      </c>
      <c r="AI1985" s="1">
        <f>VLOOKUP(G1985,Sku_Consolidated!A2:S957,19,FALSE)</f>
      </c>
      <c r="AJ1985" s="1">
        <f>VLOOKUP(G1985,Sku_Consolidated!A2:T957,20,FALSE)</f>
      </c>
    </row>
    <row r="1986" spans="1:36" x14ac:dyDescent="0.25">
      <c r="A1986" s="1">
        <v>2024</v>
      </c>
      <c r="B1986" s="1" t="s">
        <v>31</v>
      </c>
      <c r="C1986" s="1" t="s">
        <v>32</v>
      </c>
      <c r="D1986" s="1" t="s">
        <v>33</v>
      </c>
      <c r="E1986" s="9" t="s">
        <v>2317</v>
      </c>
      <c r="F1986" s="1">
        <f>IF(VLOOKUP(G1986,Sku_Consolidated!A2:S957,{19},FALSE)="SHOWCASE", VLOOKUP(E1986,Store_Showcase!B2:C144,{2}, FALSE), IF(VLOOKUP(G1986,Sku_Consolidated!A2:S957,{19},FALSE)="VAM",VLOOKUP(E1986,Store_VAM!B2:C273,{2}, FALSE),VLOOKUP(E1986,Store_SRP!B2:C110,{2}, FALSE)))</f>
      </c>
      <c r="G1986" s="1">
        <v>61834</v>
      </c>
      <c r="H1986" s="1" t="s">
        <v>379</v>
      </c>
      <c r="I1986" s="10" t="s">
        <v>51</v>
      </c>
      <c r="J1986" s="1">
        <f>VLOOKUP(G1986,Sku_Consolidated!A2:C957, 3, FALSE)</f>
      </c>
      <c r="K1986" s="10">
        <f>IF(J1986="PACK", I1986, 0)</f>
      </c>
      <c r="L1986" s="10">
        <f>IF(J1986="KG", I1986, I1986 * VLOOKUP(G1986,Sku_Consolidated!A2:U957,21,FALSE))</f>
      </c>
      <c r="M1986" s="10" t="s">
        <v>37</v>
      </c>
      <c r="N1986" s="11" t="s">
        <v>5190</v>
      </c>
      <c r="O1986" s="10" t="s">
        <v>5191</v>
      </c>
      <c r="P1986" s="10">
        <f>N1986 - O1986</f>
      </c>
      <c r="Q1986" s="1">
        <f>VLOOKUP(G1986,Sku_Consolidated!A2:G957,7, FALSE)</f>
      </c>
      <c r="R1986" s="1">
        <f>IF(IFERROR(VLOOKUP(E1986,Store_Showcase!B2:H144,7, FALSE), TRUE)=TRUE, IF(IFERROR(VLOOKUP(E1986,Store_SRP!B2:H110,7, FALSE), TRUE)=TRUE,VLOOKUP(E1986,Store_VAM!B2:H273,7, FALSE),VLOOKUP(E1986,Store_SRP!B2:H110,7, FALSE)), VLOOKUP(E1986,Store_Showcase!B2:H144,7, FALSE))</f>
      </c>
      <c r="S1986" s="1">
        <f>IF(IFERROR(VLOOKUP(E1986,Store_Showcase!B2:I144,8, FALSE), TRUE)=TRUE, IF(IFERROR(VLOOKUP(E1986,Store_SRP!B2:I110,8, FALSE), TRUE)=TRUE,VLOOKUP(E1986,Store_VAM!B2:I273,8, FALSE),VLOOKUP(E1986,Store_SRP!B2:I110,8, FALSE)), VLOOKUP(E1986,Store_Showcase!B2:I144,8, FALSE))</f>
      </c>
      <c r="T1986" s="1">
        <f>VLOOKUP(G1986,Sku_Consolidated!A2:R957,18,FALSE)</f>
      </c>
      <c r="U1986" s="1" t="s">
        <v>5150</v>
      </c>
      <c r="V1986" s="1">
        <f>IF(VLOOKUP(G1986,Sku_Consolidated!A2:S957,19,FALSE)="SHOWCASE", VLOOKUP(E1986,Store_Showcase!B2:L144,11, FALSE), IF(VLOOKUP(G1986,Sku_Consolidated!A2:S957,19,FALSE)="VAM",VLOOKUP(E1986,Store_VAM!B2:L273,11, FALSE),VLOOKUP(E1986,Store_SRP!B2:L110,11, FALSE)))</f>
      </c>
      <c r="W1986" s="1">
        <f>VLOOKUP(G1986,Sku_Consolidated!A2:W957,11,FALSE)</f>
      </c>
      <c r="X1986" s="1">
        <f>VLOOKUP(G1986,Sku_Consolidated!A2:H957,8,FALSE)</f>
      </c>
      <c r="Y1986" s="1">
        <f>VLOOKUP(G1986,Sku_Consolidated!A2:I957,9,FALSE)</f>
      </c>
      <c r="Z1986" s="1" t="s">
        <v>41</v>
      </c>
      <c r="AA1986" s="1">
        <f>VLOOKUP(G1986,Sku_Consolidated!A2:E957,5,FALSE)</f>
      </c>
      <c r="AB1986" s="1">
        <f>IF(VLOOKUP(G1986,Sku_Consolidated!A2:S957,19,FALSE)="SHOWCASE", VLOOKUP(E1986,Store_Showcase!B2:N144,13, FALSE), IF(VLOOKUP(G1986,Sku_Consolidated!A2:S957,19,FALSE)="VAM",VLOOKUP(E1986,Store_VAM!B2:N273,13, FALSE),VLOOKUP(E1986,Store_SRP!B2:N110,13, FALSE)))</f>
      </c>
      <c r="AC1986" s="1">
        <f>IF(IFERROR(AB1986,TRUE)=TRUE, "-","OK")</f>
      </c>
      <c r="AD1986" s="11" t="s">
        <v>37</v>
      </c>
      <c r="AE1986" s="11" t="s">
        <v>37</v>
      </c>
      <c r="AF1986" s="1">
        <f>IF(IFERROR(VLOOKUP(E1986,Store_Showcase!B2:H144,{5}, FALSE), TRUE)=TRUE, IF(IFERROR(VLOOKUP(E1986,Store_SRP!B2:H110,{5}, FALSE), TRUE)=TRUE,VLOOKUP(E1986,Store_VAM!B2:H273,{5}, FALSE),VLOOKUP(E1986,Store_SRP!B2:H110,{5}, FALSE)), VLOOKUP(E1986,Store_Showcase!B2:H144,{5}, FALSE))</f>
      </c>
      <c r="AG1986" s="1">
        <f>IF(IFERROR(VLOOKUP(E1986,Store_Showcase!B2:H144,{6}, FALSE), TRUE)=TRUE, IF(IFERROR(VLOOKUP(E1986,Store_SRP!B2:H110,{6}, FALSE), TRUE)=TRUE,VLOOKUP(E1986,Store_VAM!B2:H273,{6}, FALSE),VLOOKUP(E1986,Store_SRP!B2:H110,{6}, FALSE)), VLOOKUP(E1986,Store_Showcase!B2:H144,{6}, FALSE))</f>
      </c>
      <c r="AH1986" s="1">
        <f>VLOOKUP(G1986,Sku_Consolidated!A2:R957,18,FALSE)</f>
      </c>
      <c r="AI1986" s="1">
        <f>VLOOKUP(G1986,Sku_Consolidated!A2:S957,19,FALSE)</f>
      </c>
      <c r="AJ1986" s="1">
        <f>VLOOKUP(G1986,Sku_Consolidated!A2:T957,20,FALSE)</f>
      </c>
    </row>
    <row r="1987" spans="1:36" x14ac:dyDescent="0.25">
      <c r="A1987" s="1">
        <v>2024</v>
      </c>
      <c r="B1987" s="1" t="s">
        <v>31</v>
      </c>
      <c r="C1987" s="1" t="s">
        <v>32</v>
      </c>
      <c r="D1987" s="1" t="s">
        <v>33</v>
      </c>
      <c r="E1987" s="9" t="s">
        <v>2317</v>
      </c>
      <c r="F1987" s="1">
        <f>IF(VLOOKUP(G1987,Sku_Consolidated!A2:S957,{19},FALSE)="SHOWCASE", VLOOKUP(E1987,Store_Showcase!B2:C144,{2}, FALSE), IF(VLOOKUP(G1987,Sku_Consolidated!A2:S957,{19},FALSE)="VAM",VLOOKUP(E1987,Store_VAM!B2:C273,{2}, FALSE),VLOOKUP(E1987,Store_SRP!B2:C110,{2}, FALSE)))</f>
      </c>
      <c r="G1987" s="1">
        <v>61841</v>
      </c>
      <c r="H1987" s="1" t="s">
        <v>122</v>
      </c>
      <c r="I1987" s="10" t="s">
        <v>5192</v>
      </c>
      <c r="J1987" s="1">
        <f>VLOOKUP(G1987,Sku_Consolidated!A2:C957, 3, FALSE)</f>
      </c>
      <c r="K1987" s="10">
        <f>IF(J1987="PACK", I1987, 0)</f>
      </c>
      <c r="L1987" s="10">
        <f>IF(J1987="KG", I1987, I1987 * VLOOKUP(G1987,Sku_Consolidated!A2:U957,21,FALSE))</f>
      </c>
      <c r="M1987" s="10" t="s">
        <v>37</v>
      </c>
      <c r="N1987" s="11" t="s">
        <v>5193</v>
      </c>
      <c r="O1987" s="10" t="s">
        <v>5194</v>
      </c>
      <c r="P1987" s="10">
        <f>N1987 - O1987</f>
      </c>
      <c r="Q1987" s="1">
        <f>VLOOKUP(G1987,Sku_Consolidated!A2:G957,7, FALSE)</f>
      </c>
      <c r="R1987" s="1">
        <f>IF(IFERROR(VLOOKUP(E1987,Store_Showcase!B2:H144,7, FALSE), TRUE)=TRUE, IF(IFERROR(VLOOKUP(E1987,Store_SRP!B2:H110,7, FALSE), TRUE)=TRUE,VLOOKUP(E1987,Store_VAM!B2:H273,7, FALSE),VLOOKUP(E1987,Store_SRP!B2:H110,7, FALSE)), VLOOKUP(E1987,Store_Showcase!B2:H144,7, FALSE))</f>
      </c>
      <c r="S1987" s="1">
        <f>IF(IFERROR(VLOOKUP(E1987,Store_Showcase!B2:I144,8, FALSE), TRUE)=TRUE, IF(IFERROR(VLOOKUP(E1987,Store_SRP!B2:I110,8, FALSE), TRUE)=TRUE,VLOOKUP(E1987,Store_VAM!B2:I273,8, FALSE),VLOOKUP(E1987,Store_SRP!B2:I110,8, FALSE)), VLOOKUP(E1987,Store_Showcase!B2:I144,8, FALSE))</f>
      </c>
      <c r="T1987" s="1">
        <f>VLOOKUP(G1987,Sku_Consolidated!A2:R957,18,FALSE)</f>
      </c>
      <c r="U1987" s="1" t="s">
        <v>5150</v>
      </c>
      <c r="V1987" s="1">
        <f>IF(VLOOKUP(G1987,Sku_Consolidated!A2:S957,19,FALSE)="SHOWCASE", VLOOKUP(E1987,Store_Showcase!B2:L144,11, FALSE), IF(VLOOKUP(G1987,Sku_Consolidated!A2:S957,19,FALSE)="VAM",VLOOKUP(E1987,Store_VAM!B2:L273,11, FALSE),VLOOKUP(E1987,Store_SRP!B2:L110,11, FALSE)))</f>
      </c>
      <c r="W1987" s="1">
        <f>VLOOKUP(G1987,Sku_Consolidated!A2:W957,11,FALSE)</f>
      </c>
      <c r="X1987" s="1">
        <f>VLOOKUP(G1987,Sku_Consolidated!A2:H957,8,FALSE)</f>
      </c>
      <c r="Y1987" s="1">
        <f>VLOOKUP(G1987,Sku_Consolidated!A2:I957,9,FALSE)</f>
      </c>
      <c r="Z1987" s="1" t="s">
        <v>41</v>
      </c>
      <c r="AA1987" s="1">
        <f>VLOOKUP(G1987,Sku_Consolidated!A2:E957,5,FALSE)</f>
      </c>
      <c r="AB1987" s="1">
        <f>IF(VLOOKUP(G1987,Sku_Consolidated!A2:S957,19,FALSE)="SHOWCASE", VLOOKUP(E1987,Store_Showcase!B2:N144,13, FALSE), IF(VLOOKUP(G1987,Sku_Consolidated!A2:S957,19,FALSE)="VAM",VLOOKUP(E1987,Store_VAM!B2:N273,13, FALSE),VLOOKUP(E1987,Store_SRP!B2:N110,13, FALSE)))</f>
      </c>
      <c r="AC1987" s="1">
        <f>IF(IFERROR(AB1987,TRUE)=TRUE, "-","OK")</f>
      </c>
      <c r="AD1987" s="11" t="s">
        <v>37</v>
      </c>
      <c r="AE1987" s="11" t="s">
        <v>37</v>
      </c>
      <c r="AF1987" s="1">
        <f>IF(IFERROR(VLOOKUP(E1987,Store_Showcase!B2:H144,{5}, FALSE), TRUE)=TRUE, IF(IFERROR(VLOOKUP(E1987,Store_SRP!B2:H110,{5}, FALSE), TRUE)=TRUE,VLOOKUP(E1987,Store_VAM!B2:H273,{5}, FALSE),VLOOKUP(E1987,Store_SRP!B2:H110,{5}, FALSE)), VLOOKUP(E1987,Store_Showcase!B2:H144,{5}, FALSE))</f>
      </c>
      <c r="AG1987" s="1">
        <f>IF(IFERROR(VLOOKUP(E1987,Store_Showcase!B2:H144,{6}, FALSE), TRUE)=TRUE, IF(IFERROR(VLOOKUP(E1987,Store_SRP!B2:H110,{6}, FALSE), TRUE)=TRUE,VLOOKUP(E1987,Store_VAM!B2:H273,{6}, FALSE),VLOOKUP(E1987,Store_SRP!B2:H110,{6}, FALSE)), VLOOKUP(E1987,Store_Showcase!B2:H144,{6}, FALSE))</f>
      </c>
      <c r="AH1987" s="1">
        <f>VLOOKUP(G1987,Sku_Consolidated!A2:R957,18,FALSE)</f>
      </c>
      <c r="AI1987" s="1">
        <f>VLOOKUP(G1987,Sku_Consolidated!A2:S957,19,FALSE)</f>
      </c>
      <c r="AJ1987" s="1">
        <f>VLOOKUP(G1987,Sku_Consolidated!A2:T957,20,FALSE)</f>
      </c>
    </row>
    <row r="1988" spans="1:36" x14ac:dyDescent="0.25">
      <c r="A1988" s="1">
        <v>2024</v>
      </c>
      <c r="B1988" s="1" t="s">
        <v>31</v>
      </c>
      <c r="C1988" s="1" t="s">
        <v>32</v>
      </c>
      <c r="D1988" s="1" t="s">
        <v>33</v>
      </c>
      <c r="E1988" s="9" t="s">
        <v>2317</v>
      </c>
      <c r="F1988" s="1">
        <f>IF(VLOOKUP(G1988,Sku_Consolidated!A2:S957,{19},FALSE)="SHOWCASE", VLOOKUP(E1988,Store_Showcase!B2:C144,{2}, FALSE), IF(VLOOKUP(G1988,Sku_Consolidated!A2:S957,{19},FALSE)="VAM",VLOOKUP(E1988,Store_VAM!B2:C273,{2}, FALSE),VLOOKUP(E1988,Store_SRP!B2:C110,{2}, FALSE)))</f>
      </c>
      <c r="G1988" s="1">
        <v>61842</v>
      </c>
      <c r="H1988" s="1" t="s">
        <v>126</v>
      </c>
      <c r="I1988" s="10" t="s">
        <v>1137</v>
      </c>
      <c r="J1988" s="1">
        <f>VLOOKUP(G1988,Sku_Consolidated!A2:C957, 3, FALSE)</f>
      </c>
      <c r="K1988" s="10">
        <f>IF(J1988="PACK", I1988, 0)</f>
      </c>
      <c r="L1988" s="10">
        <f>IF(J1988="KG", I1988, I1988 * VLOOKUP(G1988,Sku_Consolidated!A2:U957,21,FALSE))</f>
      </c>
      <c r="M1988" s="10" t="s">
        <v>37</v>
      </c>
      <c r="N1988" s="11" t="s">
        <v>5195</v>
      </c>
      <c r="O1988" s="10" t="s">
        <v>5196</v>
      </c>
      <c r="P1988" s="10">
        <f>N1988 - O1988</f>
      </c>
      <c r="Q1988" s="1">
        <f>VLOOKUP(G1988,Sku_Consolidated!A2:G957,7, FALSE)</f>
      </c>
      <c r="R1988" s="1">
        <f>IF(IFERROR(VLOOKUP(E1988,Store_Showcase!B2:H144,7, FALSE), TRUE)=TRUE, IF(IFERROR(VLOOKUP(E1988,Store_SRP!B2:H110,7, FALSE), TRUE)=TRUE,VLOOKUP(E1988,Store_VAM!B2:H273,7, FALSE),VLOOKUP(E1988,Store_SRP!B2:H110,7, FALSE)), VLOOKUP(E1988,Store_Showcase!B2:H144,7, FALSE))</f>
      </c>
      <c r="S1988" s="1">
        <f>IF(IFERROR(VLOOKUP(E1988,Store_Showcase!B2:I144,8, FALSE), TRUE)=TRUE, IF(IFERROR(VLOOKUP(E1988,Store_SRP!B2:I110,8, FALSE), TRUE)=TRUE,VLOOKUP(E1988,Store_VAM!B2:I273,8, FALSE),VLOOKUP(E1988,Store_SRP!B2:I110,8, FALSE)), VLOOKUP(E1988,Store_Showcase!B2:I144,8, FALSE))</f>
      </c>
      <c r="T1988" s="1">
        <f>VLOOKUP(G1988,Sku_Consolidated!A2:R957,18,FALSE)</f>
      </c>
      <c r="U1988" s="1" t="s">
        <v>5150</v>
      </c>
      <c r="V1988" s="1">
        <f>IF(VLOOKUP(G1988,Sku_Consolidated!A2:S957,19,FALSE)="SHOWCASE", VLOOKUP(E1988,Store_Showcase!B2:L144,11, FALSE), IF(VLOOKUP(G1988,Sku_Consolidated!A2:S957,19,FALSE)="VAM",VLOOKUP(E1988,Store_VAM!B2:L273,11, FALSE),VLOOKUP(E1988,Store_SRP!B2:L110,11, FALSE)))</f>
      </c>
      <c r="W1988" s="1">
        <f>VLOOKUP(G1988,Sku_Consolidated!A2:W957,11,FALSE)</f>
      </c>
      <c r="X1988" s="1">
        <f>VLOOKUP(G1988,Sku_Consolidated!A2:H957,8,FALSE)</f>
      </c>
      <c r="Y1988" s="1">
        <f>VLOOKUP(G1988,Sku_Consolidated!A2:I957,9,FALSE)</f>
      </c>
      <c r="Z1988" s="1" t="s">
        <v>41</v>
      </c>
      <c r="AA1988" s="1">
        <f>VLOOKUP(G1988,Sku_Consolidated!A2:E957,5,FALSE)</f>
      </c>
      <c r="AB1988" s="1">
        <f>IF(VLOOKUP(G1988,Sku_Consolidated!A2:S957,19,FALSE)="SHOWCASE", VLOOKUP(E1988,Store_Showcase!B2:N144,13, FALSE), IF(VLOOKUP(G1988,Sku_Consolidated!A2:S957,19,FALSE)="VAM",VLOOKUP(E1988,Store_VAM!B2:N273,13, FALSE),VLOOKUP(E1988,Store_SRP!B2:N110,13, FALSE)))</f>
      </c>
      <c r="AC1988" s="1">
        <f>IF(IFERROR(AB1988,TRUE)=TRUE, "-","OK")</f>
      </c>
      <c r="AD1988" s="11" t="s">
        <v>37</v>
      </c>
      <c r="AE1988" s="11" t="s">
        <v>37</v>
      </c>
      <c r="AF1988" s="1">
        <f>IF(IFERROR(VLOOKUP(E1988,Store_Showcase!B2:H144,{5}, FALSE), TRUE)=TRUE, IF(IFERROR(VLOOKUP(E1988,Store_SRP!B2:H110,{5}, FALSE), TRUE)=TRUE,VLOOKUP(E1988,Store_VAM!B2:H273,{5}, FALSE),VLOOKUP(E1988,Store_SRP!B2:H110,{5}, FALSE)), VLOOKUP(E1988,Store_Showcase!B2:H144,{5}, FALSE))</f>
      </c>
      <c r="AG1988" s="1">
        <f>IF(IFERROR(VLOOKUP(E1988,Store_Showcase!B2:H144,{6}, FALSE), TRUE)=TRUE, IF(IFERROR(VLOOKUP(E1988,Store_SRP!B2:H110,{6}, FALSE), TRUE)=TRUE,VLOOKUP(E1988,Store_VAM!B2:H273,{6}, FALSE),VLOOKUP(E1988,Store_SRP!B2:H110,{6}, FALSE)), VLOOKUP(E1988,Store_Showcase!B2:H144,{6}, FALSE))</f>
      </c>
      <c r="AH1988" s="1">
        <f>VLOOKUP(G1988,Sku_Consolidated!A2:R957,18,FALSE)</f>
      </c>
      <c r="AI1988" s="1">
        <f>VLOOKUP(G1988,Sku_Consolidated!A2:S957,19,FALSE)</f>
      </c>
      <c r="AJ1988" s="1">
        <f>VLOOKUP(G1988,Sku_Consolidated!A2:T957,20,FALSE)</f>
      </c>
    </row>
    <row r="1989" spans="1:36" x14ac:dyDescent="0.25">
      <c r="A1989" s="1">
        <v>2024</v>
      </c>
      <c r="B1989" s="1" t="s">
        <v>31</v>
      </c>
      <c r="C1989" s="1" t="s">
        <v>32</v>
      </c>
      <c r="D1989" s="1" t="s">
        <v>33</v>
      </c>
      <c r="E1989" s="9" t="s">
        <v>2317</v>
      </c>
      <c r="F1989" s="1">
        <f>IF(VLOOKUP(G1989,Sku_Consolidated!A2:S957,{19},FALSE)="SHOWCASE", VLOOKUP(E1989,Store_Showcase!B2:C144,{2}, FALSE), IF(VLOOKUP(G1989,Sku_Consolidated!A2:S957,{19},FALSE)="VAM",VLOOKUP(E1989,Store_VAM!B2:C273,{2}, FALSE),VLOOKUP(E1989,Store_SRP!B2:C110,{2}, FALSE)))</f>
      </c>
      <c r="G1989" s="1">
        <v>61844</v>
      </c>
      <c r="H1989" s="1" t="s">
        <v>178</v>
      </c>
      <c r="I1989" s="10" t="s">
        <v>860</v>
      </c>
      <c r="J1989" s="1">
        <f>VLOOKUP(G1989,Sku_Consolidated!A2:C957, 3, FALSE)</f>
      </c>
      <c r="K1989" s="10">
        <f>IF(J1989="PACK", I1989, 0)</f>
      </c>
      <c r="L1989" s="10">
        <f>IF(J1989="KG", I1989, I1989 * VLOOKUP(G1989,Sku_Consolidated!A2:U957,21,FALSE))</f>
      </c>
      <c r="M1989" s="10" t="s">
        <v>37</v>
      </c>
      <c r="N1989" s="11" t="s">
        <v>861</v>
      </c>
      <c r="O1989" s="10" t="s">
        <v>862</v>
      </c>
      <c r="P1989" s="10">
        <f>N1989 - O1989</f>
      </c>
      <c r="Q1989" s="1">
        <f>VLOOKUP(G1989,Sku_Consolidated!A2:G957,7, FALSE)</f>
      </c>
      <c r="R1989" s="1">
        <f>IF(IFERROR(VLOOKUP(E1989,Store_Showcase!B2:H144,7, FALSE), TRUE)=TRUE, IF(IFERROR(VLOOKUP(E1989,Store_SRP!B2:H110,7, FALSE), TRUE)=TRUE,VLOOKUP(E1989,Store_VAM!B2:H273,7, FALSE),VLOOKUP(E1989,Store_SRP!B2:H110,7, FALSE)), VLOOKUP(E1989,Store_Showcase!B2:H144,7, FALSE))</f>
      </c>
      <c r="S1989" s="1">
        <f>IF(IFERROR(VLOOKUP(E1989,Store_Showcase!B2:I144,8, FALSE), TRUE)=TRUE, IF(IFERROR(VLOOKUP(E1989,Store_SRP!B2:I110,8, FALSE), TRUE)=TRUE,VLOOKUP(E1989,Store_VAM!B2:I273,8, FALSE),VLOOKUP(E1989,Store_SRP!B2:I110,8, FALSE)), VLOOKUP(E1989,Store_Showcase!B2:I144,8, FALSE))</f>
      </c>
      <c r="T1989" s="1">
        <f>VLOOKUP(G1989,Sku_Consolidated!A2:R957,18,FALSE)</f>
      </c>
      <c r="U1989" s="1" t="s">
        <v>5150</v>
      </c>
      <c r="V1989" s="1">
        <f>IF(VLOOKUP(G1989,Sku_Consolidated!A2:S957,19,FALSE)="SHOWCASE", VLOOKUP(E1989,Store_Showcase!B2:L144,11, FALSE), IF(VLOOKUP(G1989,Sku_Consolidated!A2:S957,19,FALSE)="VAM",VLOOKUP(E1989,Store_VAM!B2:L273,11, FALSE),VLOOKUP(E1989,Store_SRP!B2:L110,11, FALSE)))</f>
      </c>
      <c r="W1989" s="1">
        <f>VLOOKUP(G1989,Sku_Consolidated!A2:W957,11,FALSE)</f>
      </c>
      <c r="X1989" s="1">
        <f>VLOOKUP(G1989,Sku_Consolidated!A2:H957,8,FALSE)</f>
      </c>
      <c r="Y1989" s="1">
        <f>VLOOKUP(G1989,Sku_Consolidated!A2:I957,9,FALSE)</f>
      </c>
      <c r="Z1989" s="1" t="s">
        <v>41</v>
      </c>
      <c r="AA1989" s="1">
        <f>VLOOKUP(G1989,Sku_Consolidated!A2:E957,5,FALSE)</f>
      </c>
      <c r="AB1989" s="1">
        <f>IF(VLOOKUP(G1989,Sku_Consolidated!A2:S957,19,FALSE)="SHOWCASE", VLOOKUP(E1989,Store_Showcase!B2:N144,13, FALSE), IF(VLOOKUP(G1989,Sku_Consolidated!A2:S957,19,FALSE)="VAM",VLOOKUP(E1989,Store_VAM!B2:N273,13, FALSE),VLOOKUP(E1989,Store_SRP!B2:N110,13, FALSE)))</f>
      </c>
      <c r="AC1989" s="1">
        <f>IF(IFERROR(AB1989,TRUE)=TRUE, "-","OK")</f>
      </c>
      <c r="AD1989" s="11" t="s">
        <v>37</v>
      </c>
      <c r="AE1989" s="11" t="s">
        <v>37</v>
      </c>
      <c r="AF1989" s="1">
        <f>IF(IFERROR(VLOOKUP(E1989,Store_Showcase!B2:H144,{5}, FALSE), TRUE)=TRUE, IF(IFERROR(VLOOKUP(E1989,Store_SRP!B2:H110,{5}, FALSE), TRUE)=TRUE,VLOOKUP(E1989,Store_VAM!B2:H273,{5}, FALSE),VLOOKUP(E1989,Store_SRP!B2:H110,{5}, FALSE)), VLOOKUP(E1989,Store_Showcase!B2:H144,{5}, FALSE))</f>
      </c>
      <c r="AG1989" s="1">
        <f>IF(IFERROR(VLOOKUP(E1989,Store_Showcase!B2:H144,{6}, FALSE), TRUE)=TRUE, IF(IFERROR(VLOOKUP(E1989,Store_SRP!B2:H110,{6}, FALSE), TRUE)=TRUE,VLOOKUP(E1989,Store_VAM!B2:H273,{6}, FALSE),VLOOKUP(E1989,Store_SRP!B2:H110,{6}, FALSE)), VLOOKUP(E1989,Store_Showcase!B2:H144,{6}, FALSE))</f>
      </c>
      <c r="AH1989" s="1">
        <f>VLOOKUP(G1989,Sku_Consolidated!A2:R957,18,FALSE)</f>
      </c>
      <c r="AI1989" s="1">
        <f>VLOOKUP(G1989,Sku_Consolidated!A2:S957,19,FALSE)</f>
      </c>
      <c r="AJ1989" s="1">
        <f>VLOOKUP(G1989,Sku_Consolidated!A2:T957,20,FALSE)</f>
      </c>
    </row>
    <row r="1990" spans="1:36" x14ac:dyDescent="0.25">
      <c r="A1990" s="1">
        <v>2024</v>
      </c>
      <c r="B1990" s="1" t="s">
        <v>31</v>
      </c>
      <c r="C1990" s="1" t="s">
        <v>32</v>
      </c>
      <c r="D1990" s="1" t="s">
        <v>33</v>
      </c>
      <c r="E1990" s="9" t="s">
        <v>2317</v>
      </c>
      <c r="F1990" s="1">
        <f>IF(VLOOKUP(G1990,Sku_Consolidated!A2:S957,{19},FALSE)="SHOWCASE", VLOOKUP(E1990,Store_Showcase!B2:C144,{2}, FALSE), IF(VLOOKUP(G1990,Sku_Consolidated!A2:S957,{19},FALSE)="VAM",VLOOKUP(E1990,Store_VAM!B2:C273,{2}, FALSE),VLOOKUP(E1990,Store_SRP!B2:C110,{2}, FALSE)))</f>
      </c>
      <c r="G1990" s="1">
        <v>61845</v>
      </c>
      <c r="H1990" s="1" t="s">
        <v>130</v>
      </c>
      <c r="I1990" s="10" t="s">
        <v>2008</v>
      </c>
      <c r="J1990" s="1">
        <f>VLOOKUP(G1990,Sku_Consolidated!A2:C957, 3, FALSE)</f>
      </c>
      <c r="K1990" s="10">
        <f>IF(J1990="PACK", I1990, 0)</f>
      </c>
      <c r="L1990" s="10">
        <f>IF(J1990="KG", I1990, I1990 * VLOOKUP(G1990,Sku_Consolidated!A2:U957,21,FALSE))</f>
      </c>
      <c r="M1990" s="10" t="s">
        <v>37</v>
      </c>
      <c r="N1990" s="11" t="s">
        <v>5197</v>
      </c>
      <c r="O1990" s="10" t="s">
        <v>5198</v>
      </c>
      <c r="P1990" s="10">
        <f>N1990 - O1990</f>
      </c>
      <c r="Q1990" s="1">
        <f>VLOOKUP(G1990,Sku_Consolidated!A2:G957,7, FALSE)</f>
      </c>
      <c r="R1990" s="1">
        <f>IF(IFERROR(VLOOKUP(E1990,Store_Showcase!B2:H144,7, FALSE), TRUE)=TRUE, IF(IFERROR(VLOOKUP(E1990,Store_SRP!B2:H110,7, FALSE), TRUE)=TRUE,VLOOKUP(E1990,Store_VAM!B2:H273,7, FALSE),VLOOKUP(E1990,Store_SRP!B2:H110,7, FALSE)), VLOOKUP(E1990,Store_Showcase!B2:H144,7, FALSE))</f>
      </c>
      <c r="S1990" s="1">
        <f>IF(IFERROR(VLOOKUP(E1990,Store_Showcase!B2:I144,8, FALSE), TRUE)=TRUE, IF(IFERROR(VLOOKUP(E1990,Store_SRP!B2:I110,8, FALSE), TRUE)=TRUE,VLOOKUP(E1990,Store_VAM!B2:I273,8, FALSE),VLOOKUP(E1990,Store_SRP!B2:I110,8, FALSE)), VLOOKUP(E1990,Store_Showcase!B2:I144,8, FALSE))</f>
      </c>
      <c r="T1990" s="1">
        <f>VLOOKUP(G1990,Sku_Consolidated!A2:R957,18,FALSE)</f>
      </c>
      <c r="U1990" s="1" t="s">
        <v>5150</v>
      </c>
      <c r="V1990" s="1">
        <f>IF(VLOOKUP(G1990,Sku_Consolidated!A2:S957,19,FALSE)="SHOWCASE", VLOOKUP(E1990,Store_Showcase!B2:L144,11, FALSE), IF(VLOOKUP(G1990,Sku_Consolidated!A2:S957,19,FALSE)="VAM",VLOOKUP(E1990,Store_VAM!B2:L273,11, FALSE),VLOOKUP(E1990,Store_SRP!B2:L110,11, FALSE)))</f>
      </c>
      <c r="W1990" s="1">
        <f>VLOOKUP(G1990,Sku_Consolidated!A2:W957,11,FALSE)</f>
      </c>
      <c r="X1990" s="1">
        <f>VLOOKUP(G1990,Sku_Consolidated!A2:H957,8,FALSE)</f>
      </c>
      <c r="Y1990" s="1">
        <f>VLOOKUP(G1990,Sku_Consolidated!A2:I957,9,FALSE)</f>
      </c>
      <c r="Z1990" s="1" t="s">
        <v>41</v>
      </c>
      <c r="AA1990" s="1">
        <f>VLOOKUP(G1990,Sku_Consolidated!A2:E957,5,FALSE)</f>
      </c>
      <c r="AB1990" s="1">
        <f>IF(VLOOKUP(G1990,Sku_Consolidated!A2:S957,19,FALSE)="SHOWCASE", VLOOKUP(E1990,Store_Showcase!B2:N144,13, FALSE), IF(VLOOKUP(G1990,Sku_Consolidated!A2:S957,19,FALSE)="VAM",VLOOKUP(E1990,Store_VAM!B2:N273,13, FALSE),VLOOKUP(E1990,Store_SRP!B2:N110,13, FALSE)))</f>
      </c>
      <c r="AC1990" s="1">
        <f>IF(IFERROR(AB1990,TRUE)=TRUE, "-","OK")</f>
      </c>
      <c r="AD1990" s="11" t="s">
        <v>37</v>
      </c>
      <c r="AE1990" s="11" t="s">
        <v>37</v>
      </c>
      <c r="AF1990" s="1">
        <f>IF(IFERROR(VLOOKUP(E1990,Store_Showcase!B2:H144,{5}, FALSE), TRUE)=TRUE, IF(IFERROR(VLOOKUP(E1990,Store_SRP!B2:H110,{5}, FALSE), TRUE)=TRUE,VLOOKUP(E1990,Store_VAM!B2:H273,{5}, FALSE),VLOOKUP(E1990,Store_SRP!B2:H110,{5}, FALSE)), VLOOKUP(E1990,Store_Showcase!B2:H144,{5}, FALSE))</f>
      </c>
      <c r="AG1990" s="1">
        <f>IF(IFERROR(VLOOKUP(E1990,Store_Showcase!B2:H144,{6}, FALSE), TRUE)=TRUE, IF(IFERROR(VLOOKUP(E1990,Store_SRP!B2:H110,{6}, FALSE), TRUE)=TRUE,VLOOKUP(E1990,Store_VAM!B2:H273,{6}, FALSE),VLOOKUP(E1990,Store_SRP!B2:H110,{6}, FALSE)), VLOOKUP(E1990,Store_Showcase!B2:H144,{6}, FALSE))</f>
      </c>
      <c r="AH1990" s="1">
        <f>VLOOKUP(G1990,Sku_Consolidated!A2:R957,18,FALSE)</f>
      </c>
      <c r="AI1990" s="1">
        <f>VLOOKUP(G1990,Sku_Consolidated!A2:S957,19,FALSE)</f>
      </c>
      <c r="AJ1990" s="1">
        <f>VLOOKUP(G1990,Sku_Consolidated!A2:T957,20,FALSE)</f>
      </c>
    </row>
    <row r="1991" spans="1:36" x14ac:dyDescent="0.25">
      <c r="A1991" s="1">
        <v>2024</v>
      </c>
      <c r="B1991" s="1" t="s">
        <v>31</v>
      </c>
      <c r="C1991" s="1" t="s">
        <v>32</v>
      </c>
      <c r="D1991" s="1" t="s">
        <v>33</v>
      </c>
      <c r="E1991" s="9" t="s">
        <v>2317</v>
      </c>
      <c r="F1991" s="1">
        <f>IF(VLOOKUP(G1991,Sku_Consolidated!A2:S957,{19},FALSE)="SHOWCASE", VLOOKUP(E1991,Store_Showcase!B2:C144,{2}, FALSE), IF(VLOOKUP(G1991,Sku_Consolidated!A2:S957,{19},FALSE)="VAM",VLOOKUP(E1991,Store_VAM!B2:C273,{2}, FALSE),VLOOKUP(E1991,Store_SRP!B2:C110,{2}, FALSE)))</f>
      </c>
      <c r="G1991" s="1">
        <v>61850</v>
      </c>
      <c r="H1991" s="1" t="s">
        <v>134</v>
      </c>
      <c r="I1991" s="10" t="s">
        <v>1977</v>
      </c>
      <c r="J1991" s="1">
        <f>VLOOKUP(G1991,Sku_Consolidated!A2:C957, 3, FALSE)</f>
      </c>
      <c r="K1991" s="10">
        <f>IF(J1991="PACK", I1991, 0)</f>
      </c>
      <c r="L1991" s="10">
        <f>IF(J1991="KG", I1991, I1991 * VLOOKUP(G1991,Sku_Consolidated!A2:U957,21,FALSE))</f>
      </c>
      <c r="M1991" s="10" t="s">
        <v>37</v>
      </c>
      <c r="N1991" s="11" t="s">
        <v>5199</v>
      </c>
      <c r="O1991" s="10" t="s">
        <v>5200</v>
      </c>
      <c r="P1991" s="10">
        <f>N1991 - O1991</f>
      </c>
      <c r="Q1991" s="1">
        <f>VLOOKUP(G1991,Sku_Consolidated!A2:G957,7, FALSE)</f>
      </c>
      <c r="R1991" s="1">
        <f>IF(IFERROR(VLOOKUP(E1991,Store_Showcase!B2:H144,7, FALSE), TRUE)=TRUE, IF(IFERROR(VLOOKUP(E1991,Store_SRP!B2:H110,7, FALSE), TRUE)=TRUE,VLOOKUP(E1991,Store_VAM!B2:H273,7, FALSE),VLOOKUP(E1991,Store_SRP!B2:H110,7, FALSE)), VLOOKUP(E1991,Store_Showcase!B2:H144,7, FALSE))</f>
      </c>
      <c r="S1991" s="1">
        <f>IF(IFERROR(VLOOKUP(E1991,Store_Showcase!B2:I144,8, FALSE), TRUE)=TRUE, IF(IFERROR(VLOOKUP(E1991,Store_SRP!B2:I110,8, FALSE), TRUE)=TRUE,VLOOKUP(E1991,Store_VAM!B2:I273,8, FALSE),VLOOKUP(E1991,Store_SRP!B2:I110,8, FALSE)), VLOOKUP(E1991,Store_Showcase!B2:I144,8, FALSE))</f>
      </c>
      <c r="T1991" s="1">
        <f>VLOOKUP(G1991,Sku_Consolidated!A2:R957,18,FALSE)</f>
      </c>
      <c r="U1991" s="1" t="s">
        <v>5150</v>
      </c>
      <c r="V1991" s="1">
        <f>IF(VLOOKUP(G1991,Sku_Consolidated!A2:S957,19,FALSE)="SHOWCASE", VLOOKUP(E1991,Store_Showcase!B2:L144,11, FALSE), IF(VLOOKUP(G1991,Sku_Consolidated!A2:S957,19,FALSE)="VAM",VLOOKUP(E1991,Store_VAM!B2:L273,11, FALSE),VLOOKUP(E1991,Store_SRP!B2:L110,11, FALSE)))</f>
      </c>
      <c r="W1991" s="1">
        <f>VLOOKUP(G1991,Sku_Consolidated!A2:W957,11,FALSE)</f>
      </c>
      <c r="X1991" s="1">
        <f>VLOOKUP(G1991,Sku_Consolidated!A2:H957,8,FALSE)</f>
      </c>
      <c r="Y1991" s="1">
        <f>VLOOKUP(G1991,Sku_Consolidated!A2:I957,9,FALSE)</f>
      </c>
      <c r="Z1991" s="1" t="s">
        <v>41</v>
      </c>
      <c r="AA1991" s="1">
        <f>VLOOKUP(G1991,Sku_Consolidated!A2:E957,5,FALSE)</f>
      </c>
      <c r="AB1991" s="1">
        <f>IF(VLOOKUP(G1991,Sku_Consolidated!A2:S957,19,FALSE)="SHOWCASE", VLOOKUP(E1991,Store_Showcase!B2:N144,13, FALSE), IF(VLOOKUP(G1991,Sku_Consolidated!A2:S957,19,FALSE)="VAM",VLOOKUP(E1991,Store_VAM!B2:N273,13, FALSE),VLOOKUP(E1991,Store_SRP!B2:N110,13, FALSE)))</f>
      </c>
      <c r="AC1991" s="1">
        <f>IF(IFERROR(AB1991,TRUE)=TRUE, "-","OK")</f>
      </c>
      <c r="AD1991" s="11" t="s">
        <v>37</v>
      </c>
      <c r="AE1991" s="11" t="s">
        <v>37</v>
      </c>
      <c r="AF1991" s="1">
        <f>IF(IFERROR(VLOOKUP(E1991,Store_Showcase!B2:H144,{5}, FALSE), TRUE)=TRUE, IF(IFERROR(VLOOKUP(E1991,Store_SRP!B2:H110,{5}, FALSE), TRUE)=TRUE,VLOOKUP(E1991,Store_VAM!B2:H273,{5}, FALSE),VLOOKUP(E1991,Store_SRP!B2:H110,{5}, FALSE)), VLOOKUP(E1991,Store_Showcase!B2:H144,{5}, FALSE))</f>
      </c>
      <c r="AG1991" s="1">
        <f>IF(IFERROR(VLOOKUP(E1991,Store_Showcase!B2:H144,{6}, FALSE), TRUE)=TRUE, IF(IFERROR(VLOOKUP(E1991,Store_SRP!B2:H110,{6}, FALSE), TRUE)=TRUE,VLOOKUP(E1991,Store_VAM!B2:H273,{6}, FALSE),VLOOKUP(E1991,Store_SRP!B2:H110,{6}, FALSE)), VLOOKUP(E1991,Store_Showcase!B2:H144,{6}, FALSE))</f>
      </c>
      <c r="AH1991" s="1">
        <f>VLOOKUP(G1991,Sku_Consolidated!A2:R957,18,FALSE)</f>
      </c>
      <c r="AI1991" s="1">
        <f>VLOOKUP(G1991,Sku_Consolidated!A2:S957,19,FALSE)</f>
      </c>
      <c r="AJ1991" s="1">
        <f>VLOOKUP(G1991,Sku_Consolidated!A2:T957,20,FALSE)</f>
      </c>
    </row>
    <row r="1992" spans="1:36" x14ac:dyDescent="0.25">
      <c r="A1992" s="1">
        <v>2024</v>
      </c>
      <c r="B1992" s="1" t="s">
        <v>31</v>
      </c>
      <c r="C1992" s="1" t="s">
        <v>32</v>
      </c>
      <c r="D1992" s="1" t="s">
        <v>33</v>
      </c>
      <c r="E1992" s="9" t="s">
        <v>2317</v>
      </c>
      <c r="F1992" s="1">
        <f>IF(VLOOKUP(G1992,Sku_Consolidated!A2:S957,{19},FALSE)="SHOWCASE", VLOOKUP(E1992,Store_Showcase!B2:C144,{2}, FALSE), IF(VLOOKUP(G1992,Sku_Consolidated!A2:S957,{19},FALSE)="VAM",VLOOKUP(E1992,Store_VAM!B2:C273,{2}, FALSE),VLOOKUP(E1992,Store_SRP!B2:C110,{2}, FALSE)))</f>
      </c>
      <c r="G1992" s="1">
        <v>61852</v>
      </c>
      <c r="H1992" s="1" t="s">
        <v>138</v>
      </c>
      <c r="I1992" s="10" t="s">
        <v>5201</v>
      </c>
      <c r="J1992" s="1">
        <f>VLOOKUP(G1992,Sku_Consolidated!A2:C957, 3, FALSE)</f>
      </c>
      <c r="K1992" s="10">
        <f>IF(J1992="PACK", I1992, 0)</f>
      </c>
      <c r="L1992" s="10">
        <f>IF(J1992="KG", I1992, I1992 * VLOOKUP(G1992,Sku_Consolidated!A2:U957,21,FALSE))</f>
      </c>
      <c r="M1992" s="10" t="s">
        <v>37</v>
      </c>
      <c r="N1992" s="11" t="s">
        <v>5202</v>
      </c>
      <c r="O1992" s="10" t="s">
        <v>5203</v>
      </c>
      <c r="P1992" s="10">
        <f>N1992 - O1992</f>
      </c>
      <c r="Q1992" s="1">
        <f>VLOOKUP(G1992,Sku_Consolidated!A2:G957,7, FALSE)</f>
      </c>
      <c r="R1992" s="1">
        <f>IF(IFERROR(VLOOKUP(E1992,Store_Showcase!B2:H144,7, FALSE), TRUE)=TRUE, IF(IFERROR(VLOOKUP(E1992,Store_SRP!B2:H110,7, FALSE), TRUE)=TRUE,VLOOKUP(E1992,Store_VAM!B2:H273,7, FALSE),VLOOKUP(E1992,Store_SRP!B2:H110,7, FALSE)), VLOOKUP(E1992,Store_Showcase!B2:H144,7, FALSE))</f>
      </c>
      <c r="S1992" s="1">
        <f>IF(IFERROR(VLOOKUP(E1992,Store_Showcase!B2:I144,8, FALSE), TRUE)=TRUE, IF(IFERROR(VLOOKUP(E1992,Store_SRP!B2:I110,8, FALSE), TRUE)=TRUE,VLOOKUP(E1992,Store_VAM!B2:I273,8, FALSE),VLOOKUP(E1992,Store_SRP!B2:I110,8, FALSE)), VLOOKUP(E1992,Store_Showcase!B2:I144,8, FALSE))</f>
      </c>
      <c r="T1992" s="1">
        <f>VLOOKUP(G1992,Sku_Consolidated!A2:R957,18,FALSE)</f>
      </c>
      <c r="U1992" s="1" t="s">
        <v>5150</v>
      </c>
      <c r="V1992" s="1">
        <f>IF(VLOOKUP(G1992,Sku_Consolidated!A2:S957,19,FALSE)="SHOWCASE", VLOOKUP(E1992,Store_Showcase!B2:L144,11, FALSE), IF(VLOOKUP(G1992,Sku_Consolidated!A2:S957,19,FALSE)="VAM",VLOOKUP(E1992,Store_VAM!B2:L273,11, FALSE),VLOOKUP(E1992,Store_SRP!B2:L110,11, FALSE)))</f>
      </c>
      <c r="W1992" s="1">
        <f>VLOOKUP(G1992,Sku_Consolidated!A2:W957,11,FALSE)</f>
      </c>
      <c r="X1992" s="1">
        <f>VLOOKUP(G1992,Sku_Consolidated!A2:H957,8,FALSE)</f>
      </c>
      <c r="Y1992" s="1">
        <f>VLOOKUP(G1992,Sku_Consolidated!A2:I957,9,FALSE)</f>
      </c>
      <c r="Z1992" s="1" t="s">
        <v>41</v>
      </c>
      <c r="AA1992" s="1">
        <f>VLOOKUP(G1992,Sku_Consolidated!A2:E957,5,FALSE)</f>
      </c>
      <c r="AB1992" s="1">
        <f>IF(VLOOKUP(G1992,Sku_Consolidated!A2:S957,19,FALSE)="SHOWCASE", VLOOKUP(E1992,Store_Showcase!B2:N144,13, FALSE), IF(VLOOKUP(G1992,Sku_Consolidated!A2:S957,19,FALSE)="VAM",VLOOKUP(E1992,Store_VAM!B2:N273,13, FALSE),VLOOKUP(E1992,Store_SRP!B2:N110,13, FALSE)))</f>
      </c>
      <c r="AC1992" s="1">
        <f>IF(IFERROR(AB1992,TRUE)=TRUE, "-","OK")</f>
      </c>
      <c r="AD1992" s="11" t="s">
        <v>37</v>
      </c>
      <c r="AE1992" s="11" t="s">
        <v>37</v>
      </c>
      <c r="AF1992" s="1">
        <f>IF(IFERROR(VLOOKUP(E1992,Store_Showcase!B2:H144,{5}, FALSE), TRUE)=TRUE, IF(IFERROR(VLOOKUP(E1992,Store_SRP!B2:H110,{5}, FALSE), TRUE)=TRUE,VLOOKUP(E1992,Store_VAM!B2:H273,{5}, FALSE),VLOOKUP(E1992,Store_SRP!B2:H110,{5}, FALSE)), VLOOKUP(E1992,Store_Showcase!B2:H144,{5}, FALSE))</f>
      </c>
      <c r="AG1992" s="1">
        <f>IF(IFERROR(VLOOKUP(E1992,Store_Showcase!B2:H144,{6}, FALSE), TRUE)=TRUE, IF(IFERROR(VLOOKUP(E1992,Store_SRP!B2:H110,{6}, FALSE), TRUE)=TRUE,VLOOKUP(E1992,Store_VAM!B2:H273,{6}, FALSE),VLOOKUP(E1992,Store_SRP!B2:H110,{6}, FALSE)), VLOOKUP(E1992,Store_Showcase!B2:H144,{6}, FALSE))</f>
      </c>
      <c r="AH1992" s="1">
        <f>VLOOKUP(G1992,Sku_Consolidated!A2:R957,18,FALSE)</f>
      </c>
      <c r="AI1992" s="1">
        <f>VLOOKUP(G1992,Sku_Consolidated!A2:S957,19,FALSE)</f>
      </c>
      <c r="AJ1992" s="1">
        <f>VLOOKUP(G1992,Sku_Consolidated!A2:T957,20,FALSE)</f>
      </c>
    </row>
    <row r="1993" spans="1:36" x14ac:dyDescent="0.25">
      <c r="A1993" s="1">
        <v>2024</v>
      </c>
      <c r="B1993" s="1" t="s">
        <v>31</v>
      </c>
      <c r="C1993" s="1" t="s">
        <v>32</v>
      </c>
      <c r="D1993" s="1" t="s">
        <v>33</v>
      </c>
      <c r="E1993" s="9" t="s">
        <v>2317</v>
      </c>
      <c r="F1993" s="1">
        <f>IF(VLOOKUP(G1993,Sku_Consolidated!A2:S957,{19},FALSE)="SHOWCASE", VLOOKUP(E1993,Store_Showcase!B2:C144,{2}, FALSE), IF(VLOOKUP(G1993,Sku_Consolidated!A2:S957,{19},FALSE)="VAM",VLOOKUP(E1993,Store_VAM!B2:C273,{2}, FALSE),VLOOKUP(E1993,Store_SRP!B2:C110,{2}, FALSE)))</f>
      </c>
      <c r="G1993" s="1">
        <v>61853</v>
      </c>
      <c r="H1993" s="1" t="s">
        <v>189</v>
      </c>
      <c r="I1993" s="10" t="s">
        <v>51</v>
      </c>
      <c r="J1993" s="1">
        <f>VLOOKUP(G1993,Sku_Consolidated!A2:C957, 3, FALSE)</f>
      </c>
      <c r="K1993" s="10">
        <f>IF(J1993="PACK", I1993, 0)</f>
      </c>
      <c r="L1993" s="10">
        <f>IF(J1993="KG", I1993, I1993 * VLOOKUP(G1993,Sku_Consolidated!A2:U957,21,FALSE))</f>
      </c>
      <c r="M1993" s="10" t="s">
        <v>37</v>
      </c>
      <c r="N1993" s="11" t="s">
        <v>1809</v>
      </c>
      <c r="O1993" s="10" t="s">
        <v>1810</v>
      </c>
      <c r="P1993" s="10">
        <f>N1993 - O1993</f>
      </c>
      <c r="Q1993" s="1">
        <f>VLOOKUP(G1993,Sku_Consolidated!A2:G957,7, FALSE)</f>
      </c>
      <c r="R1993" s="1">
        <f>IF(IFERROR(VLOOKUP(E1993,Store_Showcase!B2:H144,7, FALSE), TRUE)=TRUE, IF(IFERROR(VLOOKUP(E1993,Store_SRP!B2:H110,7, FALSE), TRUE)=TRUE,VLOOKUP(E1993,Store_VAM!B2:H273,7, FALSE),VLOOKUP(E1993,Store_SRP!B2:H110,7, FALSE)), VLOOKUP(E1993,Store_Showcase!B2:H144,7, FALSE))</f>
      </c>
      <c r="S1993" s="1">
        <f>IF(IFERROR(VLOOKUP(E1993,Store_Showcase!B2:I144,8, FALSE), TRUE)=TRUE, IF(IFERROR(VLOOKUP(E1993,Store_SRP!B2:I110,8, FALSE), TRUE)=TRUE,VLOOKUP(E1993,Store_VAM!B2:I273,8, FALSE),VLOOKUP(E1993,Store_SRP!B2:I110,8, FALSE)), VLOOKUP(E1993,Store_Showcase!B2:I144,8, FALSE))</f>
      </c>
      <c r="T1993" s="1">
        <f>VLOOKUP(G1993,Sku_Consolidated!A2:R957,18,FALSE)</f>
      </c>
      <c r="U1993" s="1" t="s">
        <v>5150</v>
      </c>
      <c r="V1993" s="1">
        <f>IF(VLOOKUP(G1993,Sku_Consolidated!A2:S957,19,FALSE)="SHOWCASE", VLOOKUP(E1993,Store_Showcase!B2:L144,11, FALSE), IF(VLOOKUP(G1993,Sku_Consolidated!A2:S957,19,FALSE)="VAM",VLOOKUP(E1993,Store_VAM!B2:L273,11, FALSE),VLOOKUP(E1993,Store_SRP!B2:L110,11, FALSE)))</f>
      </c>
      <c r="W1993" s="1">
        <f>VLOOKUP(G1993,Sku_Consolidated!A2:W957,11,FALSE)</f>
      </c>
      <c r="X1993" s="1">
        <f>VLOOKUP(G1993,Sku_Consolidated!A2:H957,8,FALSE)</f>
      </c>
      <c r="Y1993" s="1">
        <f>VLOOKUP(G1993,Sku_Consolidated!A2:I957,9,FALSE)</f>
      </c>
      <c r="Z1993" s="1" t="s">
        <v>41</v>
      </c>
      <c r="AA1993" s="1">
        <f>VLOOKUP(G1993,Sku_Consolidated!A2:E957,5,FALSE)</f>
      </c>
      <c r="AB1993" s="1">
        <f>IF(VLOOKUP(G1993,Sku_Consolidated!A2:S957,19,FALSE)="SHOWCASE", VLOOKUP(E1993,Store_Showcase!B2:N144,13, FALSE), IF(VLOOKUP(G1993,Sku_Consolidated!A2:S957,19,FALSE)="VAM",VLOOKUP(E1993,Store_VAM!B2:N273,13, FALSE),VLOOKUP(E1993,Store_SRP!B2:N110,13, FALSE)))</f>
      </c>
      <c r="AC1993" s="1">
        <f>IF(IFERROR(AB1993,TRUE)=TRUE, "-","OK")</f>
      </c>
      <c r="AD1993" s="11" t="s">
        <v>37</v>
      </c>
      <c r="AE1993" s="11" t="s">
        <v>37</v>
      </c>
      <c r="AF1993" s="1">
        <f>IF(IFERROR(VLOOKUP(E1993,Store_Showcase!B2:H144,{5}, FALSE), TRUE)=TRUE, IF(IFERROR(VLOOKUP(E1993,Store_SRP!B2:H110,{5}, FALSE), TRUE)=TRUE,VLOOKUP(E1993,Store_VAM!B2:H273,{5}, FALSE),VLOOKUP(E1993,Store_SRP!B2:H110,{5}, FALSE)), VLOOKUP(E1993,Store_Showcase!B2:H144,{5}, FALSE))</f>
      </c>
      <c r="AG1993" s="1">
        <f>IF(IFERROR(VLOOKUP(E1993,Store_Showcase!B2:H144,{6}, FALSE), TRUE)=TRUE, IF(IFERROR(VLOOKUP(E1993,Store_SRP!B2:H110,{6}, FALSE), TRUE)=TRUE,VLOOKUP(E1993,Store_VAM!B2:H273,{6}, FALSE),VLOOKUP(E1993,Store_SRP!B2:H110,{6}, FALSE)), VLOOKUP(E1993,Store_Showcase!B2:H144,{6}, FALSE))</f>
      </c>
      <c r="AH1993" s="1">
        <f>VLOOKUP(G1993,Sku_Consolidated!A2:R957,18,FALSE)</f>
      </c>
      <c r="AI1993" s="1">
        <f>VLOOKUP(G1993,Sku_Consolidated!A2:S957,19,FALSE)</f>
      </c>
      <c r="AJ1993" s="1">
        <f>VLOOKUP(G1993,Sku_Consolidated!A2:T957,20,FALSE)</f>
      </c>
    </row>
    <row r="1994" spans="1:36" x14ac:dyDescent="0.25">
      <c r="A1994" s="1">
        <v>2024</v>
      </c>
      <c r="B1994" s="1" t="s">
        <v>31</v>
      </c>
      <c r="C1994" s="1" t="s">
        <v>32</v>
      </c>
      <c r="D1994" s="1" t="s">
        <v>33</v>
      </c>
      <c r="E1994" s="9" t="s">
        <v>2408</v>
      </c>
      <c r="F1994" s="1">
        <f>IF(VLOOKUP(G1994,Sku_Consolidated!A2:S957,{19},FALSE)="SHOWCASE", VLOOKUP(E1994,Store_Showcase!B2:C144,{2}, FALSE), IF(VLOOKUP(G1994,Sku_Consolidated!A2:S957,{19},FALSE)="VAM",VLOOKUP(E1994,Store_VAM!B2:C273,{2}, FALSE),VLOOKUP(E1994,Store_SRP!B2:C110,{2}, FALSE)))</f>
      </c>
      <c r="G1994" s="1">
        <v>11295</v>
      </c>
      <c r="H1994" s="1" t="s">
        <v>629</v>
      </c>
      <c r="I1994" s="10" t="s">
        <v>161</v>
      </c>
      <c r="J1994" s="1">
        <f>VLOOKUP(G1994,Sku_Consolidated!A2:C957, 3, FALSE)</f>
      </c>
      <c r="K1994" s="10">
        <f>IF(J1994="PACK", I1994, 0)</f>
      </c>
      <c r="L1994" s="10">
        <f>IF(J1994="KG", I1994, I1994 * VLOOKUP(G1994,Sku_Consolidated!A2:U957,21,FALSE))</f>
      </c>
      <c r="M1994" s="10" t="s">
        <v>37</v>
      </c>
      <c r="N1994" s="11" t="s">
        <v>5204</v>
      </c>
      <c r="O1994" s="10" t="s">
        <v>5205</v>
      </c>
      <c r="P1994" s="10">
        <f>N1994 - O1994</f>
      </c>
      <c r="Q1994" s="1">
        <f>VLOOKUP(G1994,Sku_Consolidated!A2:G957,7, FALSE)</f>
      </c>
      <c r="R1994" s="1">
        <f>IF(IFERROR(VLOOKUP(E1994,Store_Showcase!B2:H144,7, FALSE), TRUE)=TRUE, IF(IFERROR(VLOOKUP(E1994,Store_SRP!B2:H110,7, FALSE), TRUE)=TRUE,VLOOKUP(E1994,Store_VAM!B2:H273,7, FALSE),VLOOKUP(E1994,Store_SRP!B2:H110,7, FALSE)), VLOOKUP(E1994,Store_Showcase!B2:H144,7, FALSE))</f>
      </c>
      <c r="S1994" s="1">
        <f>IF(IFERROR(VLOOKUP(E1994,Store_Showcase!B2:I144,8, FALSE), TRUE)=TRUE, IF(IFERROR(VLOOKUP(E1994,Store_SRP!B2:I110,8, FALSE), TRUE)=TRUE,VLOOKUP(E1994,Store_VAM!B2:I273,8, FALSE),VLOOKUP(E1994,Store_SRP!B2:I110,8, FALSE)), VLOOKUP(E1994,Store_Showcase!B2:I144,8, FALSE))</f>
      </c>
      <c r="T1994" s="1">
        <f>VLOOKUP(G1994,Sku_Consolidated!A2:R957,18,FALSE)</f>
      </c>
      <c r="U1994" s="1" t="s">
        <v>5206</v>
      </c>
      <c r="V1994" s="1">
        <f>IF(VLOOKUP(G1994,Sku_Consolidated!A2:S957,19,FALSE)="SHOWCASE", VLOOKUP(E1994,Store_Showcase!B2:L144,11, FALSE), IF(VLOOKUP(G1994,Sku_Consolidated!A2:S957,19,FALSE)="VAM",VLOOKUP(E1994,Store_VAM!B2:L273,11, FALSE),VLOOKUP(E1994,Store_SRP!B2:L110,11, FALSE)))</f>
      </c>
      <c r="W1994" s="1">
        <f>VLOOKUP(G1994,Sku_Consolidated!A2:W957,11,FALSE)</f>
      </c>
      <c r="X1994" s="1">
        <f>VLOOKUP(G1994,Sku_Consolidated!A2:H957,8,FALSE)</f>
      </c>
      <c r="Y1994" s="1">
        <f>VLOOKUP(G1994,Sku_Consolidated!A2:I957,9,FALSE)</f>
      </c>
      <c r="Z1994" s="1" t="s">
        <v>41</v>
      </c>
      <c r="AA1994" s="1">
        <f>VLOOKUP(G1994,Sku_Consolidated!A2:E957,5,FALSE)</f>
      </c>
      <c r="AB1994" s="1">
        <f>IF(VLOOKUP(G1994,Sku_Consolidated!A2:S957,19,FALSE)="SHOWCASE", VLOOKUP(E1994,Store_Showcase!B2:N144,13, FALSE), IF(VLOOKUP(G1994,Sku_Consolidated!A2:S957,19,FALSE)="VAM",VLOOKUP(E1994,Store_VAM!B2:N273,13, FALSE),VLOOKUP(E1994,Store_SRP!B2:N110,13, FALSE)))</f>
      </c>
      <c r="AC1994" s="1">
        <f>IF(IFERROR(AB1994,TRUE)=TRUE, "-","OK")</f>
      </c>
      <c r="AD1994" s="11" t="s">
        <v>37</v>
      </c>
      <c r="AE1994" s="11" t="s">
        <v>37</v>
      </c>
      <c r="AF1994" s="1">
        <f>IF(IFERROR(VLOOKUP(E1994,Store_Showcase!B2:H144,{5}, FALSE), TRUE)=TRUE, IF(IFERROR(VLOOKUP(E1994,Store_SRP!B2:H110,{5}, FALSE), TRUE)=TRUE,VLOOKUP(E1994,Store_VAM!B2:H273,{5}, FALSE),VLOOKUP(E1994,Store_SRP!B2:H110,{5}, FALSE)), VLOOKUP(E1994,Store_Showcase!B2:H144,{5}, FALSE))</f>
      </c>
      <c r="AG1994" s="1">
        <f>IF(IFERROR(VLOOKUP(E1994,Store_Showcase!B2:H144,{6}, FALSE), TRUE)=TRUE, IF(IFERROR(VLOOKUP(E1994,Store_SRP!B2:H110,{6}, FALSE), TRUE)=TRUE,VLOOKUP(E1994,Store_VAM!B2:H273,{6}, FALSE),VLOOKUP(E1994,Store_SRP!B2:H110,{6}, FALSE)), VLOOKUP(E1994,Store_Showcase!B2:H144,{6}, FALSE))</f>
      </c>
      <c r="AH1994" s="1">
        <f>VLOOKUP(G1994,Sku_Consolidated!A2:R957,18,FALSE)</f>
      </c>
      <c r="AI1994" s="1">
        <f>VLOOKUP(G1994,Sku_Consolidated!A2:S957,19,FALSE)</f>
      </c>
      <c r="AJ1994" s="1">
        <f>VLOOKUP(G1994,Sku_Consolidated!A2:T957,20,FALSE)</f>
      </c>
    </row>
    <row r="1995" spans="1:36" x14ac:dyDescent="0.25">
      <c r="A1995" s="1">
        <v>2024</v>
      </c>
      <c r="B1995" s="1" t="s">
        <v>31</v>
      </c>
      <c r="C1995" s="1" t="s">
        <v>32</v>
      </c>
      <c r="D1995" s="1" t="s">
        <v>33</v>
      </c>
      <c r="E1995" s="9" t="s">
        <v>2408</v>
      </c>
      <c r="F1995" s="1">
        <f>IF(VLOOKUP(G1995,Sku_Consolidated!A2:S957,{19},FALSE)="SHOWCASE", VLOOKUP(E1995,Store_Showcase!B2:C144,{2}, FALSE), IF(VLOOKUP(G1995,Sku_Consolidated!A2:S957,{19},FALSE)="VAM",VLOOKUP(E1995,Store_VAM!B2:C273,{2}, FALSE),VLOOKUP(E1995,Store_SRP!B2:C110,{2}, FALSE)))</f>
      </c>
      <c r="G1995" s="1">
        <v>13918</v>
      </c>
      <c r="H1995" s="1" t="s">
        <v>3208</v>
      </c>
      <c r="I1995" s="10" t="s">
        <v>5207</v>
      </c>
      <c r="J1995" s="1">
        <f>VLOOKUP(G1995,Sku_Consolidated!A2:C957, 3, FALSE)</f>
      </c>
      <c r="K1995" s="10">
        <f>IF(J1995="PACK", I1995, 0)</f>
      </c>
      <c r="L1995" s="10">
        <f>IF(J1995="KG", I1995, I1995 * VLOOKUP(G1995,Sku_Consolidated!A2:U957,21,FALSE))</f>
      </c>
      <c r="M1995" s="10" t="s">
        <v>37</v>
      </c>
      <c r="N1995" s="11" t="s">
        <v>5208</v>
      </c>
      <c r="O1995" s="10" t="s">
        <v>5209</v>
      </c>
      <c r="P1995" s="10">
        <f>N1995 - O1995</f>
      </c>
      <c r="Q1995" s="1">
        <f>VLOOKUP(G1995,Sku_Consolidated!A2:G957,7, FALSE)</f>
      </c>
      <c r="R1995" s="1">
        <f>IF(IFERROR(VLOOKUP(E1995,Store_Showcase!B2:H144,7, FALSE), TRUE)=TRUE, IF(IFERROR(VLOOKUP(E1995,Store_SRP!B2:H110,7, FALSE), TRUE)=TRUE,VLOOKUP(E1995,Store_VAM!B2:H273,7, FALSE),VLOOKUP(E1995,Store_SRP!B2:H110,7, FALSE)), VLOOKUP(E1995,Store_Showcase!B2:H144,7, FALSE))</f>
      </c>
      <c r="S1995" s="1">
        <f>IF(IFERROR(VLOOKUP(E1995,Store_Showcase!B2:I144,8, FALSE), TRUE)=TRUE, IF(IFERROR(VLOOKUP(E1995,Store_SRP!B2:I110,8, FALSE), TRUE)=TRUE,VLOOKUP(E1995,Store_VAM!B2:I273,8, FALSE),VLOOKUP(E1995,Store_SRP!B2:I110,8, FALSE)), VLOOKUP(E1995,Store_Showcase!B2:I144,8, FALSE))</f>
      </c>
      <c r="T1995" s="1">
        <f>VLOOKUP(G1995,Sku_Consolidated!A2:R957,18,FALSE)</f>
      </c>
      <c r="U1995" s="1" t="s">
        <v>5206</v>
      </c>
      <c r="V1995" s="1">
        <f>IF(VLOOKUP(G1995,Sku_Consolidated!A2:S957,19,FALSE)="SHOWCASE", VLOOKUP(E1995,Store_Showcase!B2:L144,11, FALSE), IF(VLOOKUP(G1995,Sku_Consolidated!A2:S957,19,FALSE)="VAM",VLOOKUP(E1995,Store_VAM!B2:L273,11, FALSE),VLOOKUP(E1995,Store_SRP!B2:L110,11, FALSE)))</f>
      </c>
      <c r="W1995" s="1">
        <f>VLOOKUP(G1995,Sku_Consolidated!A2:W957,11,FALSE)</f>
      </c>
      <c r="X1995" s="1">
        <f>VLOOKUP(G1995,Sku_Consolidated!A2:H957,8,FALSE)</f>
      </c>
      <c r="Y1995" s="1">
        <f>VLOOKUP(G1995,Sku_Consolidated!A2:I957,9,FALSE)</f>
      </c>
      <c r="Z1995" s="1" t="s">
        <v>41</v>
      </c>
      <c r="AA1995" s="1">
        <f>VLOOKUP(G1995,Sku_Consolidated!A2:E957,5,FALSE)</f>
      </c>
      <c r="AB1995" s="1">
        <f>IF(VLOOKUP(G1995,Sku_Consolidated!A2:S957,19,FALSE)="SHOWCASE", VLOOKUP(E1995,Store_Showcase!B2:N144,13, FALSE), IF(VLOOKUP(G1995,Sku_Consolidated!A2:S957,19,FALSE)="VAM",VLOOKUP(E1995,Store_VAM!B2:N273,13, FALSE),VLOOKUP(E1995,Store_SRP!B2:N110,13, FALSE)))</f>
      </c>
      <c r="AC1995" s="1">
        <f>IF(IFERROR(AB1995,TRUE)=TRUE, "-","OK")</f>
      </c>
      <c r="AD1995" s="11" t="s">
        <v>37</v>
      </c>
      <c r="AE1995" s="11" t="s">
        <v>37</v>
      </c>
      <c r="AF1995" s="1">
        <f>IF(IFERROR(VLOOKUP(E1995,Store_Showcase!B2:H144,{5}, FALSE), TRUE)=TRUE, IF(IFERROR(VLOOKUP(E1995,Store_SRP!B2:H110,{5}, FALSE), TRUE)=TRUE,VLOOKUP(E1995,Store_VAM!B2:H273,{5}, FALSE),VLOOKUP(E1995,Store_SRP!B2:H110,{5}, FALSE)), VLOOKUP(E1995,Store_Showcase!B2:H144,{5}, FALSE))</f>
      </c>
      <c r="AG1995" s="1">
        <f>IF(IFERROR(VLOOKUP(E1995,Store_Showcase!B2:H144,{6}, FALSE), TRUE)=TRUE, IF(IFERROR(VLOOKUP(E1995,Store_SRP!B2:H110,{6}, FALSE), TRUE)=TRUE,VLOOKUP(E1995,Store_VAM!B2:H273,{6}, FALSE),VLOOKUP(E1995,Store_SRP!B2:H110,{6}, FALSE)), VLOOKUP(E1995,Store_Showcase!B2:H144,{6}, FALSE))</f>
      </c>
      <c r="AH1995" s="1">
        <f>VLOOKUP(G1995,Sku_Consolidated!A2:R957,18,FALSE)</f>
      </c>
      <c r="AI1995" s="1">
        <f>VLOOKUP(G1995,Sku_Consolidated!A2:S957,19,FALSE)</f>
      </c>
      <c r="AJ1995" s="1">
        <f>VLOOKUP(G1995,Sku_Consolidated!A2:T957,20,FALSE)</f>
      </c>
    </row>
    <row r="1996" spans="1:36" x14ac:dyDescent="0.25">
      <c r="A1996" s="1">
        <v>2024</v>
      </c>
      <c r="B1996" s="1" t="s">
        <v>31</v>
      </c>
      <c r="C1996" s="1" t="s">
        <v>32</v>
      </c>
      <c r="D1996" s="1" t="s">
        <v>33</v>
      </c>
      <c r="E1996" s="9" t="s">
        <v>2408</v>
      </c>
      <c r="F1996" s="1">
        <f>IF(VLOOKUP(G1996,Sku_Consolidated!A2:S957,{19},FALSE)="SHOWCASE", VLOOKUP(E1996,Store_Showcase!B2:C144,{2}, FALSE), IF(VLOOKUP(G1996,Sku_Consolidated!A2:S957,{19},FALSE)="VAM",VLOOKUP(E1996,Store_VAM!B2:C273,{2}, FALSE),VLOOKUP(E1996,Store_SRP!B2:C110,{2}, FALSE)))</f>
      </c>
      <c r="G1996" s="1">
        <v>61719</v>
      </c>
      <c r="H1996" s="1" t="s">
        <v>35</v>
      </c>
      <c r="I1996" s="10" t="s">
        <v>5210</v>
      </c>
      <c r="J1996" s="1">
        <f>VLOOKUP(G1996,Sku_Consolidated!A2:C957, 3, FALSE)</f>
      </c>
      <c r="K1996" s="10">
        <f>IF(J1996="PACK", I1996, 0)</f>
      </c>
      <c r="L1996" s="10">
        <f>IF(J1996="KG", I1996, I1996 * VLOOKUP(G1996,Sku_Consolidated!A2:U957,21,FALSE))</f>
      </c>
      <c r="M1996" s="10" t="s">
        <v>37</v>
      </c>
      <c r="N1996" s="11" t="s">
        <v>5211</v>
      </c>
      <c r="O1996" s="10" t="s">
        <v>5212</v>
      </c>
      <c r="P1996" s="10">
        <f>N1996 - O1996</f>
      </c>
      <c r="Q1996" s="1">
        <f>VLOOKUP(G1996,Sku_Consolidated!A2:G957,7, FALSE)</f>
      </c>
      <c r="R1996" s="1">
        <f>IF(IFERROR(VLOOKUP(E1996,Store_Showcase!B2:H144,7, FALSE), TRUE)=TRUE, IF(IFERROR(VLOOKUP(E1996,Store_SRP!B2:H110,7, FALSE), TRUE)=TRUE,VLOOKUP(E1996,Store_VAM!B2:H273,7, FALSE),VLOOKUP(E1996,Store_SRP!B2:H110,7, FALSE)), VLOOKUP(E1996,Store_Showcase!B2:H144,7, FALSE))</f>
      </c>
      <c r="S1996" s="1">
        <f>IF(IFERROR(VLOOKUP(E1996,Store_Showcase!B2:I144,8, FALSE), TRUE)=TRUE, IF(IFERROR(VLOOKUP(E1996,Store_SRP!B2:I110,8, FALSE), TRUE)=TRUE,VLOOKUP(E1996,Store_VAM!B2:I273,8, FALSE),VLOOKUP(E1996,Store_SRP!B2:I110,8, FALSE)), VLOOKUP(E1996,Store_Showcase!B2:I144,8, FALSE))</f>
      </c>
      <c r="T1996" s="1">
        <f>VLOOKUP(G1996,Sku_Consolidated!A2:R957,18,FALSE)</f>
      </c>
      <c r="U1996" s="1" t="s">
        <v>5206</v>
      </c>
      <c r="V1996" s="1">
        <f>IF(VLOOKUP(G1996,Sku_Consolidated!A2:S957,19,FALSE)="SHOWCASE", VLOOKUP(E1996,Store_Showcase!B2:L144,11, FALSE), IF(VLOOKUP(G1996,Sku_Consolidated!A2:S957,19,FALSE)="VAM",VLOOKUP(E1996,Store_VAM!B2:L273,11, FALSE),VLOOKUP(E1996,Store_SRP!B2:L110,11, FALSE)))</f>
      </c>
      <c r="W1996" s="1">
        <f>VLOOKUP(G1996,Sku_Consolidated!A2:W957,11,FALSE)</f>
      </c>
      <c r="X1996" s="1">
        <f>VLOOKUP(G1996,Sku_Consolidated!A2:H957,8,FALSE)</f>
      </c>
      <c r="Y1996" s="1">
        <f>VLOOKUP(G1996,Sku_Consolidated!A2:I957,9,FALSE)</f>
      </c>
      <c r="Z1996" s="1" t="s">
        <v>41</v>
      </c>
      <c r="AA1996" s="1">
        <f>VLOOKUP(G1996,Sku_Consolidated!A2:E957,5,FALSE)</f>
      </c>
      <c r="AB1996" s="1">
        <f>IF(VLOOKUP(G1996,Sku_Consolidated!A2:S957,19,FALSE)="SHOWCASE", VLOOKUP(E1996,Store_Showcase!B2:N144,13, FALSE), IF(VLOOKUP(G1996,Sku_Consolidated!A2:S957,19,FALSE)="VAM",VLOOKUP(E1996,Store_VAM!B2:N273,13, FALSE),VLOOKUP(E1996,Store_SRP!B2:N110,13, FALSE)))</f>
      </c>
      <c r="AC1996" s="1">
        <f>IF(IFERROR(AB1996,TRUE)=TRUE, "-","OK")</f>
      </c>
      <c r="AD1996" s="11" t="s">
        <v>37</v>
      </c>
      <c r="AE1996" s="11" t="s">
        <v>37</v>
      </c>
      <c r="AF1996" s="1">
        <f>IF(IFERROR(VLOOKUP(E1996,Store_Showcase!B2:H144,{5}, FALSE), TRUE)=TRUE, IF(IFERROR(VLOOKUP(E1996,Store_SRP!B2:H110,{5}, FALSE), TRUE)=TRUE,VLOOKUP(E1996,Store_VAM!B2:H273,{5}, FALSE),VLOOKUP(E1996,Store_SRP!B2:H110,{5}, FALSE)), VLOOKUP(E1996,Store_Showcase!B2:H144,{5}, FALSE))</f>
      </c>
      <c r="AG1996" s="1">
        <f>IF(IFERROR(VLOOKUP(E1996,Store_Showcase!B2:H144,{6}, FALSE), TRUE)=TRUE, IF(IFERROR(VLOOKUP(E1996,Store_SRP!B2:H110,{6}, FALSE), TRUE)=TRUE,VLOOKUP(E1996,Store_VAM!B2:H273,{6}, FALSE),VLOOKUP(E1996,Store_SRP!B2:H110,{6}, FALSE)), VLOOKUP(E1996,Store_Showcase!B2:H144,{6}, FALSE))</f>
      </c>
      <c r="AH1996" s="1">
        <f>VLOOKUP(G1996,Sku_Consolidated!A2:R957,18,FALSE)</f>
      </c>
      <c r="AI1996" s="1">
        <f>VLOOKUP(G1996,Sku_Consolidated!A2:S957,19,FALSE)</f>
      </c>
      <c r="AJ1996" s="1">
        <f>VLOOKUP(G1996,Sku_Consolidated!A2:T957,20,FALSE)</f>
      </c>
    </row>
    <row r="1997" spans="1:36" x14ac:dyDescent="0.25">
      <c r="A1997" s="1">
        <v>2024</v>
      </c>
      <c r="B1997" s="1" t="s">
        <v>31</v>
      </c>
      <c r="C1997" s="1" t="s">
        <v>32</v>
      </c>
      <c r="D1997" s="1" t="s">
        <v>33</v>
      </c>
      <c r="E1997" s="9" t="s">
        <v>2408</v>
      </c>
      <c r="F1997" s="1">
        <f>IF(VLOOKUP(G1997,Sku_Consolidated!A2:S957,{19},FALSE)="SHOWCASE", VLOOKUP(E1997,Store_Showcase!B2:C144,{2}, FALSE), IF(VLOOKUP(G1997,Sku_Consolidated!A2:S957,{19},FALSE)="VAM",VLOOKUP(E1997,Store_VAM!B2:C273,{2}, FALSE),VLOOKUP(E1997,Store_SRP!B2:C110,{2}, FALSE)))</f>
      </c>
      <c r="G1997" s="1">
        <v>61720</v>
      </c>
      <c r="H1997" s="1" t="s">
        <v>143</v>
      </c>
      <c r="I1997" s="10" t="s">
        <v>2805</v>
      </c>
      <c r="J1997" s="1">
        <f>VLOOKUP(G1997,Sku_Consolidated!A2:C957, 3, FALSE)</f>
      </c>
      <c r="K1997" s="10">
        <f>IF(J1997="PACK", I1997, 0)</f>
      </c>
      <c r="L1997" s="10">
        <f>IF(J1997="KG", I1997, I1997 * VLOOKUP(G1997,Sku_Consolidated!A2:U957,21,FALSE))</f>
      </c>
      <c r="M1997" s="10" t="s">
        <v>37</v>
      </c>
      <c r="N1997" s="11" t="s">
        <v>5213</v>
      </c>
      <c r="O1997" s="10" t="s">
        <v>5214</v>
      </c>
      <c r="P1997" s="10">
        <f>N1997 - O1997</f>
      </c>
      <c r="Q1997" s="1">
        <f>VLOOKUP(G1997,Sku_Consolidated!A2:G957,7, FALSE)</f>
      </c>
      <c r="R1997" s="1">
        <f>IF(IFERROR(VLOOKUP(E1997,Store_Showcase!B2:H144,7, FALSE), TRUE)=TRUE, IF(IFERROR(VLOOKUP(E1997,Store_SRP!B2:H110,7, FALSE), TRUE)=TRUE,VLOOKUP(E1997,Store_VAM!B2:H273,7, FALSE),VLOOKUP(E1997,Store_SRP!B2:H110,7, FALSE)), VLOOKUP(E1997,Store_Showcase!B2:H144,7, FALSE))</f>
      </c>
      <c r="S1997" s="1">
        <f>IF(IFERROR(VLOOKUP(E1997,Store_Showcase!B2:I144,8, FALSE), TRUE)=TRUE, IF(IFERROR(VLOOKUP(E1997,Store_SRP!B2:I110,8, FALSE), TRUE)=TRUE,VLOOKUP(E1997,Store_VAM!B2:I273,8, FALSE),VLOOKUP(E1997,Store_SRP!B2:I110,8, FALSE)), VLOOKUP(E1997,Store_Showcase!B2:I144,8, FALSE))</f>
      </c>
      <c r="T1997" s="1">
        <f>VLOOKUP(G1997,Sku_Consolidated!A2:R957,18,FALSE)</f>
      </c>
      <c r="U1997" s="1" t="s">
        <v>5206</v>
      </c>
      <c r="V1997" s="1">
        <f>IF(VLOOKUP(G1997,Sku_Consolidated!A2:S957,19,FALSE)="SHOWCASE", VLOOKUP(E1997,Store_Showcase!B2:L144,11, FALSE), IF(VLOOKUP(G1997,Sku_Consolidated!A2:S957,19,FALSE)="VAM",VLOOKUP(E1997,Store_VAM!B2:L273,11, FALSE),VLOOKUP(E1997,Store_SRP!B2:L110,11, FALSE)))</f>
      </c>
      <c r="W1997" s="1">
        <f>VLOOKUP(G1997,Sku_Consolidated!A2:W957,11,FALSE)</f>
      </c>
      <c r="X1997" s="1">
        <f>VLOOKUP(G1997,Sku_Consolidated!A2:H957,8,FALSE)</f>
      </c>
      <c r="Y1997" s="1">
        <f>VLOOKUP(G1997,Sku_Consolidated!A2:I957,9,FALSE)</f>
      </c>
      <c r="Z1997" s="1" t="s">
        <v>41</v>
      </c>
      <c r="AA1997" s="1">
        <f>VLOOKUP(G1997,Sku_Consolidated!A2:E957,5,FALSE)</f>
      </c>
      <c r="AB1997" s="1">
        <f>IF(VLOOKUP(G1997,Sku_Consolidated!A2:S957,19,FALSE)="SHOWCASE", VLOOKUP(E1997,Store_Showcase!B2:N144,13, FALSE), IF(VLOOKUP(G1997,Sku_Consolidated!A2:S957,19,FALSE)="VAM",VLOOKUP(E1997,Store_VAM!B2:N273,13, FALSE),VLOOKUP(E1997,Store_SRP!B2:N110,13, FALSE)))</f>
      </c>
      <c r="AC1997" s="1">
        <f>IF(IFERROR(AB1997,TRUE)=TRUE, "-","OK")</f>
      </c>
      <c r="AD1997" s="11" t="s">
        <v>37</v>
      </c>
      <c r="AE1997" s="11" t="s">
        <v>37</v>
      </c>
      <c r="AF1997" s="1">
        <f>IF(IFERROR(VLOOKUP(E1997,Store_Showcase!B2:H144,{5}, FALSE), TRUE)=TRUE, IF(IFERROR(VLOOKUP(E1997,Store_SRP!B2:H110,{5}, FALSE), TRUE)=TRUE,VLOOKUP(E1997,Store_VAM!B2:H273,{5}, FALSE),VLOOKUP(E1997,Store_SRP!B2:H110,{5}, FALSE)), VLOOKUP(E1997,Store_Showcase!B2:H144,{5}, FALSE))</f>
      </c>
      <c r="AG1997" s="1">
        <f>IF(IFERROR(VLOOKUP(E1997,Store_Showcase!B2:H144,{6}, FALSE), TRUE)=TRUE, IF(IFERROR(VLOOKUP(E1997,Store_SRP!B2:H110,{6}, FALSE), TRUE)=TRUE,VLOOKUP(E1997,Store_VAM!B2:H273,{6}, FALSE),VLOOKUP(E1997,Store_SRP!B2:H110,{6}, FALSE)), VLOOKUP(E1997,Store_Showcase!B2:H144,{6}, FALSE))</f>
      </c>
      <c r="AH1997" s="1">
        <f>VLOOKUP(G1997,Sku_Consolidated!A2:R957,18,FALSE)</f>
      </c>
      <c r="AI1997" s="1">
        <f>VLOOKUP(G1997,Sku_Consolidated!A2:S957,19,FALSE)</f>
      </c>
      <c r="AJ1997" s="1">
        <f>VLOOKUP(G1997,Sku_Consolidated!A2:T957,20,FALSE)</f>
      </c>
    </row>
    <row r="1998" spans="1:36" x14ac:dyDescent="0.25">
      <c r="A1998" s="1">
        <v>2024</v>
      </c>
      <c r="B1998" s="1" t="s">
        <v>31</v>
      </c>
      <c r="C1998" s="1" t="s">
        <v>32</v>
      </c>
      <c r="D1998" s="1" t="s">
        <v>33</v>
      </c>
      <c r="E1998" s="9" t="s">
        <v>2408</v>
      </c>
      <c r="F1998" s="1">
        <f>IF(VLOOKUP(G1998,Sku_Consolidated!A2:S957,{19},FALSE)="SHOWCASE", VLOOKUP(E1998,Store_Showcase!B2:C144,{2}, FALSE), IF(VLOOKUP(G1998,Sku_Consolidated!A2:S957,{19},FALSE)="VAM",VLOOKUP(E1998,Store_VAM!B2:C273,{2}, FALSE),VLOOKUP(E1998,Store_SRP!B2:C110,{2}, FALSE)))</f>
      </c>
      <c r="G1998" s="1">
        <v>61721</v>
      </c>
      <c r="H1998" s="1" t="s">
        <v>42</v>
      </c>
      <c r="I1998" s="10" t="s">
        <v>4547</v>
      </c>
      <c r="J1998" s="1">
        <f>VLOOKUP(G1998,Sku_Consolidated!A2:C957, 3, FALSE)</f>
      </c>
      <c r="K1998" s="10">
        <f>IF(J1998="PACK", I1998, 0)</f>
      </c>
      <c r="L1998" s="10">
        <f>IF(J1998="KG", I1998, I1998 * VLOOKUP(G1998,Sku_Consolidated!A2:U957,21,FALSE))</f>
      </c>
      <c r="M1998" s="10" t="s">
        <v>37</v>
      </c>
      <c r="N1998" s="11" t="s">
        <v>5215</v>
      </c>
      <c r="O1998" s="10" t="s">
        <v>5216</v>
      </c>
      <c r="P1998" s="10">
        <f>N1998 - O1998</f>
      </c>
      <c r="Q1998" s="1">
        <f>VLOOKUP(G1998,Sku_Consolidated!A2:G957,7, FALSE)</f>
      </c>
      <c r="R1998" s="1">
        <f>IF(IFERROR(VLOOKUP(E1998,Store_Showcase!B2:H144,7, FALSE), TRUE)=TRUE, IF(IFERROR(VLOOKUP(E1998,Store_SRP!B2:H110,7, FALSE), TRUE)=TRUE,VLOOKUP(E1998,Store_VAM!B2:H273,7, FALSE),VLOOKUP(E1998,Store_SRP!B2:H110,7, FALSE)), VLOOKUP(E1998,Store_Showcase!B2:H144,7, FALSE))</f>
      </c>
      <c r="S1998" s="1">
        <f>IF(IFERROR(VLOOKUP(E1998,Store_Showcase!B2:I144,8, FALSE), TRUE)=TRUE, IF(IFERROR(VLOOKUP(E1998,Store_SRP!B2:I110,8, FALSE), TRUE)=TRUE,VLOOKUP(E1998,Store_VAM!B2:I273,8, FALSE),VLOOKUP(E1998,Store_SRP!B2:I110,8, FALSE)), VLOOKUP(E1998,Store_Showcase!B2:I144,8, FALSE))</f>
      </c>
      <c r="T1998" s="1">
        <f>VLOOKUP(G1998,Sku_Consolidated!A2:R957,18,FALSE)</f>
      </c>
      <c r="U1998" s="1" t="s">
        <v>5206</v>
      </c>
      <c r="V1998" s="1">
        <f>IF(VLOOKUP(G1998,Sku_Consolidated!A2:S957,19,FALSE)="SHOWCASE", VLOOKUP(E1998,Store_Showcase!B2:L144,11, FALSE), IF(VLOOKUP(G1998,Sku_Consolidated!A2:S957,19,FALSE)="VAM",VLOOKUP(E1998,Store_VAM!B2:L273,11, FALSE),VLOOKUP(E1998,Store_SRP!B2:L110,11, FALSE)))</f>
      </c>
      <c r="W1998" s="1">
        <f>VLOOKUP(G1998,Sku_Consolidated!A2:W957,11,FALSE)</f>
      </c>
      <c r="X1998" s="1">
        <f>VLOOKUP(G1998,Sku_Consolidated!A2:H957,8,FALSE)</f>
      </c>
      <c r="Y1998" s="1">
        <f>VLOOKUP(G1998,Sku_Consolidated!A2:I957,9,FALSE)</f>
      </c>
      <c r="Z1998" s="1" t="s">
        <v>41</v>
      </c>
      <c r="AA1998" s="1">
        <f>VLOOKUP(G1998,Sku_Consolidated!A2:E957,5,FALSE)</f>
      </c>
      <c r="AB1998" s="1">
        <f>IF(VLOOKUP(G1998,Sku_Consolidated!A2:S957,19,FALSE)="SHOWCASE", VLOOKUP(E1998,Store_Showcase!B2:N144,13, FALSE), IF(VLOOKUP(G1998,Sku_Consolidated!A2:S957,19,FALSE)="VAM",VLOOKUP(E1998,Store_VAM!B2:N273,13, FALSE),VLOOKUP(E1998,Store_SRP!B2:N110,13, FALSE)))</f>
      </c>
      <c r="AC1998" s="1">
        <f>IF(IFERROR(AB1998,TRUE)=TRUE, "-","OK")</f>
      </c>
      <c r="AD1998" s="11" t="s">
        <v>37</v>
      </c>
      <c r="AE1998" s="11" t="s">
        <v>37</v>
      </c>
      <c r="AF1998" s="1">
        <f>IF(IFERROR(VLOOKUP(E1998,Store_Showcase!B2:H144,{5}, FALSE), TRUE)=TRUE, IF(IFERROR(VLOOKUP(E1998,Store_SRP!B2:H110,{5}, FALSE), TRUE)=TRUE,VLOOKUP(E1998,Store_VAM!B2:H273,{5}, FALSE),VLOOKUP(E1998,Store_SRP!B2:H110,{5}, FALSE)), VLOOKUP(E1998,Store_Showcase!B2:H144,{5}, FALSE))</f>
      </c>
      <c r="AG1998" s="1">
        <f>IF(IFERROR(VLOOKUP(E1998,Store_Showcase!B2:H144,{6}, FALSE), TRUE)=TRUE, IF(IFERROR(VLOOKUP(E1998,Store_SRP!B2:H110,{6}, FALSE), TRUE)=TRUE,VLOOKUP(E1998,Store_VAM!B2:H273,{6}, FALSE),VLOOKUP(E1998,Store_SRP!B2:H110,{6}, FALSE)), VLOOKUP(E1998,Store_Showcase!B2:H144,{6}, FALSE))</f>
      </c>
      <c r="AH1998" s="1">
        <f>VLOOKUP(G1998,Sku_Consolidated!A2:R957,18,FALSE)</f>
      </c>
      <c r="AI1998" s="1">
        <f>VLOOKUP(G1998,Sku_Consolidated!A2:S957,19,FALSE)</f>
      </c>
      <c r="AJ1998" s="1">
        <f>VLOOKUP(G1998,Sku_Consolidated!A2:T957,20,FALSE)</f>
      </c>
    </row>
    <row r="1999" spans="1:36" x14ac:dyDescent="0.25">
      <c r="A1999" s="1">
        <v>2024</v>
      </c>
      <c r="B1999" s="1" t="s">
        <v>31</v>
      </c>
      <c r="C1999" s="1" t="s">
        <v>32</v>
      </c>
      <c r="D1999" s="1" t="s">
        <v>33</v>
      </c>
      <c r="E1999" s="9" t="s">
        <v>2408</v>
      </c>
      <c r="F1999" s="1">
        <f>IF(VLOOKUP(G1999,Sku_Consolidated!A2:S957,{19},FALSE)="SHOWCASE", VLOOKUP(E1999,Store_Showcase!B2:C144,{2}, FALSE), IF(VLOOKUP(G1999,Sku_Consolidated!A2:S957,{19},FALSE)="VAM",VLOOKUP(E1999,Store_VAM!B2:C273,{2}, FALSE),VLOOKUP(E1999,Store_SRP!B2:C110,{2}, FALSE)))</f>
      </c>
      <c r="G1999" s="1">
        <v>61722</v>
      </c>
      <c r="H1999" s="1" t="s">
        <v>46</v>
      </c>
      <c r="I1999" s="10" t="s">
        <v>5217</v>
      </c>
      <c r="J1999" s="1">
        <f>VLOOKUP(G1999,Sku_Consolidated!A2:C957, 3, FALSE)</f>
      </c>
      <c r="K1999" s="10">
        <f>IF(J1999="PACK", I1999, 0)</f>
      </c>
      <c r="L1999" s="10">
        <f>IF(J1999="KG", I1999, I1999 * VLOOKUP(G1999,Sku_Consolidated!A2:U957,21,FALSE))</f>
      </c>
      <c r="M1999" s="10" t="s">
        <v>37</v>
      </c>
      <c r="N1999" s="11" t="s">
        <v>5218</v>
      </c>
      <c r="O1999" s="10" t="s">
        <v>5219</v>
      </c>
      <c r="P1999" s="10">
        <f>N1999 - O1999</f>
      </c>
      <c r="Q1999" s="1">
        <f>VLOOKUP(G1999,Sku_Consolidated!A2:G957,7, FALSE)</f>
      </c>
      <c r="R1999" s="1">
        <f>IF(IFERROR(VLOOKUP(E1999,Store_Showcase!B2:H144,7, FALSE), TRUE)=TRUE, IF(IFERROR(VLOOKUP(E1999,Store_SRP!B2:H110,7, FALSE), TRUE)=TRUE,VLOOKUP(E1999,Store_VAM!B2:H273,7, FALSE),VLOOKUP(E1999,Store_SRP!B2:H110,7, FALSE)), VLOOKUP(E1999,Store_Showcase!B2:H144,7, FALSE))</f>
      </c>
      <c r="S1999" s="1">
        <f>IF(IFERROR(VLOOKUP(E1999,Store_Showcase!B2:I144,8, FALSE), TRUE)=TRUE, IF(IFERROR(VLOOKUP(E1999,Store_SRP!B2:I110,8, FALSE), TRUE)=TRUE,VLOOKUP(E1999,Store_VAM!B2:I273,8, FALSE),VLOOKUP(E1999,Store_SRP!B2:I110,8, FALSE)), VLOOKUP(E1999,Store_Showcase!B2:I144,8, FALSE))</f>
      </c>
      <c r="T1999" s="1">
        <f>VLOOKUP(G1999,Sku_Consolidated!A2:R957,18,FALSE)</f>
      </c>
      <c r="U1999" s="1" t="s">
        <v>5206</v>
      </c>
      <c r="V1999" s="1">
        <f>IF(VLOOKUP(G1999,Sku_Consolidated!A2:S957,19,FALSE)="SHOWCASE", VLOOKUP(E1999,Store_Showcase!B2:L144,11, FALSE), IF(VLOOKUP(G1999,Sku_Consolidated!A2:S957,19,FALSE)="VAM",VLOOKUP(E1999,Store_VAM!B2:L273,11, FALSE),VLOOKUP(E1999,Store_SRP!B2:L110,11, FALSE)))</f>
      </c>
      <c r="W1999" s="1">
        <f>VLOOKUP(G1999,Sku_Consolidated!A2:W957,11,FALSE)</f>
      </c>
      <c r="X1999" s="1">
        <f>VLOOKUP(G1999,Sku_Consolidated!A2:H957,8,FALSE)</f>
      </c>
      <c r="Y1999" s="1">
        <f>VLOOKUP(G1999,Sku_Consolidated!A2:I957,9,FALSE)</f>
      </c>
      <c r="Z1999" s="1" t="s">
        <v>41</v>
      </c>
      <c r="AA1999" s="1">
        <f>VLOOKUP(G1999,Sku_Consolidated!A2:E957,5,FALSE)</f>
      </c>
      <c r="AB1999" s="1">
        <f>IF(VLOOKUP(G1999,Sku_Consolidated!A2:S957,19,FALSE)="SHOWCASE", VLOOKUP(E1999,Store_Showcase!B2:N144,13, FALSE), IF(VLOOKUP(G1999,Sku_Consolidated!A2:S957,19,FALSE)="VAM",VLOOKUP(E1999,Store_VAM!B2:N273,13, FALSE),VLOOKUP(E1999,Store_SRP!B2:N110,13, FALSE)))</f>
      </c>
      <c r="AC1999" s="1">
        <f>IF(IFERROR(AB1999,TRUE)=TRUE, "-","OK")</f>
      </c>
      <c r="AD1999" s="11" t="s">
        <v>37</v>
      </c>
      <c r="AE1999" s="11" t="s">
        <v>37</v>
      </c>
      <c r="AF1999" s="1">
        <f>IF(IFERROR(VLOOKUP(E1999,Store_Showcase!B2:H144,{5}, FALSE), TRUE)=TRUE, IF(IFERROR(VLOOKUP(E1999,Store_SRP!B2:H110,{5}, FALSE), TRUE)=TRUE,VLOOKUP(E1999,Store_VAM!B2:H273,{5}, FALSE),VLOOKUP(E1999,Store_SRP!B2:H110,{5}, FALSE)), VLOOKUP(E1999,Store_Showcase!B2:H144,{5}, FALSE))</f>
      </c>
      <c r="AG1999" s="1">
        <f>IF(IFERROR(VLOOKUP(E1999,Store_Showcase!B2:H144,{6}, FALSE), TRUE)=TRUE, IF(IFERROR(VLOOKUP(E1999,Store_SRP!B2:H110,{6}, FALSE), TRUE)=TRUE,VLOOKUP(E1999,Store_VAM!B2:H273,{6}, FALSE),VLOOKUP(E1999,Store_SRP!B2:H110,{6}, FALSE)), VLOOKUP(E1999,Store_Showcase!B2:H144,{6}, FALSE))</f>
      </c>
      <c r="AH1999" s="1">
        <f>VLOOKUP(G1999,Sku_Consolidated!A2:R957,18,FALSE)</f>
      </c>
      <c r="AI1999" s="1">
        <f>VLOOKUP(G1999,Sku_Consolidated!A2:S957,19,FALSE)</f>
      </c>
      <c r="AJ1999" s="1">
        <f>VLOOKUP(G1999,Sku_Consolidated!A2:T957,20,FALSE)</f>
      </c>
    </row>
    <row r="2000" spans="1:36" x14ac:dyDescent="0.25">
      <c r="A2000" s="1">
        <v>2024</v>
      </c>
      <c r="B2000" s="1" t="s">
        <v>31</v>
      </c>
      <c r="C2000" s="1" t="s">
        <v>32</v>
      </c>
      <c r="D2000" s="1" t="s">
        <v>33</v>
      </c>
      <c r="E2000" s="9" t="s">
        <v>2408</v>
      </c>
      <c r="F2000" s="1">
        <f>IF(VLOOKUP(G2000,Sku_Consolidated!A2:S957,{19},FALSE)="SHOWCASE", VLOOKUP(E2000,Store_Showcase!B2:C144,{2}, FALSE), IF(VLOOKUP(G2000,Sku_Consolidated!A2:S957,{19},FALSE)="VAM",VLOOKUP(E2000,Store_VAM!B2:C273,{2}, FALSE),VLOOKUP(E2000,Store_SRP!B2:C110,{2}, FALSE)))</f>
      </c>
      <c r="G2000" s="1">
        <v>61732</v>
      </c>
      <c r="H2000" s="1" t="s">
        <v>211</v>
      </c>
      <c r="I2000" s="10" t="s">
        <v>5220</v>
      </c>
      <c r="J2000" s="1">
        <f>VLOOKUP(G2000,Sku_Consolidated!A2:C957, 3, FALSE)</f>
      </c>
      <c r="K2000" s="10">
        <f>IF(J2000="PACK", I2000, 0)</f>
      </c>
      <c r="L2000" s="10">
        <f>IF(J2000="KG", I2000, I2000 * VLOOKUP(G2000,Sku_Consolidated!A2:U957,21,FALSE))</f>
      </c>
      <c r="M2000" s="10" t="s">
        <v>37</v>
      </c>
      <c r="N2000" s="11" t="s">
        <v>5221</v>
      </c>
      <c r="O2000" s="10" t="s">
        <v>5222</v>
      </c>
      <c r="P2000" s="10">
        <f>N2000 - O2000</f>
      </c>
      <c r="Q2000" s="1">
        <f>VLOOKUP(G2000,Sku_Consolidated!A2:G957,7, FALSE)</f>
      </c>
      <c r="R2000" s="1">
        <f>IF(IFERROR(VLOOKUP(E2000,Store_Showcase!B2:H144,7, FALSE), TRUE)=TRUE, IF(IFERROR(VLOOKUP(E2000,Store_SRP!B2:H110,7, FALSE), TRUE)=TRUE,VLOOKUP(E2000,Store_VAM!B2:H273,7, FALSE),VLOOKUP(E2000,Store_SRP!B2:H110,7, FALSE)), VLOOKUP(E2000,Store_Showcase!B2:H144,7, FALSE))</f>
      </c>
      <c r="S2000" s="1">
        <f>IF(IFERROR(VLOOKUP(E2000,Store_Showcase!B2:I144,8, FALSE), TRUE)=TRUE, IF(IFERROR(VLOOKUP(E2000,Store_SRP!B2:I110,8, FALSE), TRUE)=TRUE,VLOOKUP(E2000,Store_VAM!B2:I273,8, FALSE),VLOOKUP(E2000,Store_SRP!B2:I110,8, FALSE)), VLOOKUP(E2000,Store_Showcase!B2:I144,8, FALSE))</f>
      </c>
      <c r="T2000" s="1">
        <f>VLOOKUP(G2000,Sku_Consolidated!A2:R957,18,FALSE)</f>
      </c>
      <c r="U2000" s="1" t="s">
        <v>5206</v>
      </c>
      <c r="V2000" s="1">
        <f>IF(VLOOKUP(G2000,Sku_Consolidated!A2:S957,19,FALSE)="SHOWCASE", VLOOKUP(E2000,Store_Showcase!B2:L144,11, FALSE), IF(VLOOKUP(G2000,Sku_Consolidated!A2:S957,19,FALSE)="VAM",VLOOKUP(E2000,Store_VAM!B2:L273,11, FALSE),VLOOKUP(E2000,Store_SRP!B2:L110,11, FALSE)))</f>
      </c>
      <c r="W2000" s="1">
        <f>VLOOKUP(G2000,Sku_Consolidated!A2:W957,11,FALSE)</f>
      </c>
      <c r="X2000" s="1">
        <f>VLOOKUP(G2000,Sku_Consolidated!A2:H957,8,FALSE)</f>
      </c>
      <c r="Y2000" s="1">
        <f>VLOOKUP(G2000,Sku_Consolidated!A2:I957,9,FALSE)</f>
      </c>
      <c r="Z2000" s="1" t="s">
        <v>41</v>
      </c>
      <c r="AA2000" s="1">
        <f>VLOOKUP(G2000,Sku_Consolidated!A2:E957,5,FALSE)</f>
      </c>
      <c r="AB2000" s="1">
        <f>IF(VLOOKUP(G2000,Sku_Consolidated!A2:S957,19,FALSE)="SHOWCASE", VLOOKUP(E2000,Store_Showcase!B2:N144,13, FALSE), IF(VLOOKUP(G2000,Sku_Consolidated!A2:S957,19,FALSE)="VAM",VLOOKUP(E2000,Store_VAM!B2:N273,13, FALSE),VLOOKUP(E2000,Store_SRP!B2:N110,13, FALSE)))</f>
      </c>
      <c r="AC2000" s="1">
        <f>IF(IFERROR(AB2000,TRUE)=TRUE, "-","OK")</f>
      </c>
      <c r="AD2000" s="11" t="s">
        <v>37</v>
      </c>
      <c r="AE2000" s="11" t="s">
        <v>37</v>
      </c>
      <c r="AF2000" s="1">
        <f>IF(IFERROR(VLOOKUP(E2000,Store_Showcase!B2:H144,{5}, FALSE), TRUE)=TRUE, IF(IFERROR(VLOOKUP(E2000,Store_SRP!B2:H110,{5}, FALSE), TRUE)=TRUE,VLOOKUP(E2000,Store_VAM!B2:H273,{5}, FALSE),VLOOKUP(E2000,Store_SRP!B2:H110,{5}, FALSE)), VLOOKUP(E2000,Store_Showcase!B2:H144,{5}, FALSE))</f>
      </c>
      <c r="AG2000" s="1">
        <f>IF(IFERROR(VLOOKUP(E2000,Store_Showcase!B2:H144,{6}, FALSE), TRUE)=TRUE, IF(IFERROR(VLOOKUP(E2000,Store_SRP!B2:H110,{6}, FALSE), TRUE)=TRUE,VLOOKUP(E2000,Store_VAM!B2:H273,{6}, FALSE),VLOOKUP(E2000,Store_SRP!B2:H110,{6}, FALSE)), VLOOKUP(E2000,Store_Showcase!B2:H144,{6}, FALSE))</f>
      </c>
      <c r="AH2000" s="1">
        <f>VLOOKUP(G2000,Sku_Consolidated!A2:R957,18,FALSE)</f>
      </c>
      <c r="AI2000" s="1">
        <f>VLOOKUP(G2000,Sku_Consolidated!A2:S957,19,FALSE)</f>
      </c>
      <c r="AJ2000" s="1">
        <f>VLOOKUP(G2000,Sku_Consolidated!A2:T957,20,FALSE)</f>
      </c>
    </row>
    <row r="2001" spans="1:36" x14ac:dyDescent="0.25">
      <c r="A2001" s="1">
        <v>2024</v>
      </c>
      <c r="B2001" s="1" t="s">
        <v>31</v>
      </c>
      <c r="C2001" s="1" t="s">
        <v>32</v>
      </c>
      <c r="D2001" s="1" t="s">
        <v>33</v>
      </c>
      <c r="E2001" s="9" t="s">
        <v>2408</v>
      </c>
      <c r="F2001" s="1">
        <f>IF(VLOOKUP(G2001,Sku_Consolidated!A2:S957,{19},FALSE)="SHOWCASE", VLOOKUP(E2001,Store_Showcase!B2:C144,{2}, FALSE), IF(VLOOKUP(G2001,Sku_Consolidated!A2:S957,{19},FALSE)="VAM",VLOOKUP(E2001,Store_VAM!B2:C273,{2}, FALSE),VLOOKUP(E2001,Store_SRP!B2:C110,{2}, FALSE)))</f>
      </c>
      <c r="G2001" s="1">
        <v>61733</v>
      </c>
      <c r="H2001" s="1" t="s">
        <v>58</v>
      </c>
      <c r="I2001" s="10" t="s">
        <v>5163</v>
      </c>
      <c r="J2001" s="1">
        <f>VLOOKUP(G2001,Sku_Consolidated!A2:C957, 3, FALSE)</f>
      </c>
      <c r="K2001" s="10">
        <f>IF(J2001="PACK", I2001, 0)</f>
      </c>
      <c r="L2001" s="10">
        <f>IF(J2001="KG", I2001, I2001 * VLOOKUP(G2001,Sku_Consolidated!A2:U957,21,FALSE))</f>
      </c>
      <c r="M2001" s="10" t="s">
        <v>37</v>
      </c>
      <c r="N2001" s="11" t="s">
        <v>5223</v>
      </c>
      <c r="O2001" s="10" t="s">
        <v>5224</v>
      </c>
      <c r="P2001" s="10">
        <f>N2001 - O2001</f>
      </c>
      <c r="Q2001" s="1">
        <f>VLOOKUP(G2001,Sku_Consolidated!A2:G957,7, FALSE)</f>
      </c>
      <c r="R2001" s="1">
        <f>IF(IFERROR(VLOOKUP(E2001,Store_Showcase!B2:H144,7, FALSE), TRUE)=TRUE, IF(IFERROR(VLOOKUP(E2001,Store_SRP!B2:H110,7, FALSE), TRUE)=TRUE,VLOOKUP(E2001,Store_VAM!B2:H273,7, FALSE),VLOOKUP(E2001,Store_SRP!B2:H110,7, FALSE)), VLOOKUP(E2001,Store_Showcase!B2:H144,7, FALSE))</f>
      </c>
      <c r="S2001" s="1">
        <f>IF(IFERROR(VLOOKUP(E2001,Store_Showcase!B2:I144,8, FALSE), TRUE)=TRUE, IF(IFERROR(VLOOKUP(E2001,Store_SRP!B2:I110,8, FALSE), TRUE)=TRUE,VLOOKUP(E2001,Store_VAM!B2:I273,8, FALSE),VLOOKUP(E2001,Store_SRP!B2:I110,8, FALSE)), VLOOKUP(E2001,Store_Showcase!B2:I144,8, FALSE))</f>
      </c>
      <c r="T2001" s="1">
        <f>VLOOKUP(G2001,Sku_Consolidated!A2:R957,18,FALSE)</f>
      </c>
      <c r="U2001" s="1" t="s">
        <v>5206</v>
      </c>
      <c r="V2001" s="1">
        <f>IF(VLOOKUP(G2001,Sku_Consolidated!A2:S957,19,FALSE)="SHOWCASE", VLOOKUP(E2001,Store_Showcase!B2:L144,11, FALSE), IF(VLOOKUP(G2001,Sku_Consolidated!A2:S957,19,FALSE)="VAM",VLOOKUP(E2001,Store_VAM!B2:L273,11, FALSE),VLOOKUP(E2001,Store_SRP!B2:L110,11, FALSE)))</f>
      </c>
      <c r="W2001" s="1">
        <f>VLOOKUP(G2001,Sku_Consolidated!A2:W957,11,FALSE)</f>
      </c>
      <c r="X2001" s="1">
        <f>VLOOKUP(G2001,Sku_Consolidated!A2:H957,8,FALSE)</f>
      </c>
      <c r="Y2001" s="1">
        <f>VLOOKUP(G2001,Sku_Consolidated!A2:I957,9,FALSE)</f>
      </c>
      <c r="Z2001" s="1" t="s">
        <v>41</v>
      </c>
      <c r="AA2001" s="1">
        <f>VLOOKUP(G2001,Sku_Consolidated!A2:E957,5,FALSE)</f>
      </c>
      <c r="AB2001" s="1">
        <f>IF(VLOOKUP(G2001,Sku_Consolidated!A2:S957,19,FALSE)="SHOWCASE", VLOOKUP(E2001,Store_Showcase!B2:N144,13, FALSE), IF(VLOOKUP(G2001,Sku_Consolidated!A2:S957,19,FALSE)="VAM",VLOOKUP(E2001,Store_VAM!B2:N273,13, FALSE),VLOOKUP(E2001,Store_SRP!B2:N110,13, FALSE)))</f>
      </c>
      <c r="AC2001" s="1">
        <f>IF(IFERROR(AB2001,TRUE)=TRUE, "-","OK")</f>
      </c>
      <c r="AD2001" s="11" t="s">
        <v>37</v>
      </c>
      <c r="AE2001" s="11" t="s">
        <v>37</v>
      </c>
      <c r="AF2001" s="1">
        <f>IF(IFERROR(VLOOKUP(E2001,Store_Showcase!B2:H144,{5}, FALSE), TRUE)=TRUE, IF(IFERROR(VLOOKUP(E2001,Store_SRP!B2:H110,{5}, FALSE), TRUE)=TRUE,VLOOKUP(E2001,Store_VAM!B2:H273,{5}, FALSE),VLOOKUP(E2001,Store_SRP!B2:H110,{5}, FALSE)), VLOOKUP(E2001,Store_Showcase!B2:H144,{5}, FALSE))</f>
      </c>
      <c r="AG2001" s="1">
        <f>IF(IFERROR(VLOOKUP(E2001,Store_Showcase!B2:H144,{6}, FALSE), TRUE)=TRUE, IF(IFERROR(VLOOKUP(E2001,Store_SRP!B2:H110,{6}, FALSE), TRUE)=TRUE,VLOOKUP(E2001,Store_VAM!B2:H273,{6}, FALSE),VLOOKUP(E2001,Store_SRP!B2:H110,{6}, FALSE)), VLOOKUP(E2001,Store_Showcase!B2:H144,{6}, FALSE))</f>
      </c>
      <c r="AH2001" s="1">
        <f>VLOOKUP(G2001,Sku_Consolidated!A2:R957,18,FALSE)</f>
      </c>
      <c r="AI2001" s="1">
        <f>VLOOKUP(G2001,Sku_Consolidated!A2:S957,19,FALSE)</f>
      </c>
      <c r="AJ2001" s="1">
        <f>VLOOKUP(G2001,Sku_Consolidated!A2:T957,20,FALSE)</f>
      </c>
    </row>
    <row r="2002" spans="1:36" x14ac:dyDescent="0.25">
      <c r="A2002" s="1">
        <v>2024</v>
      </c>
      <c r="B2002" s="1" t="s">
        <v>31</v>
      </c>
      <c r="C2002" s="1" t="s">
        <v>32</v>
      </c>
      <c r="D2002" s="1" t="s">
        <v>33</v>
      </c>
      <c r="E2002" s="9" t="s">
        <v>2408</v>
      </c>
      <c r="F2002" s="1">
        <f>IF(VLOOKUP(G2002,Sku_Consolidated!A2:S957,{19},FALSE)="SHOWCASE", VLOOKUP(E2002,Store_Showcase!B2:C144,{2}, FALSE), IF(VLOOKUP(G2002,Sku_Consolidated!A2:S957,{19},FALSE)="VAM",VLOOKUP(E2002,Store_VAM!B2:C273,{2}, FALSE),VLOOKUP(E2002,Store_SRP!B2:C110,{2}, FALSE)))</f>
      </c>
      <c r="G2002" s="1">
        <v>61734</v>
      </c>
      <c r="H2002" s="1" t="s">
        <v>62</v>
      </c>
      <c r="I2002" s="10" t="s">
        <v>1505</v>
      </c>
      <c r="J2002" s="1">
        <f>VLOOKUP(G2002,Sku_Consolidated!A2:C957, 3, FALSE)</f>
      </c>
      <c r="K2002" s="10">
        <f>IF(J2002="PACK", I2002, 0)</f>
      </c>
      <c r="L2002" s="10">
        <f>IF(J2002="KG", I2002, I2002 * VLOOKUP(G2002,Sku_Consolidated!A2:U957,21,FALSE))</f>
      </c>
      <c r="M2002" s="10" t="s">
        <v>37</v>
      </c>
      <c r="N2002" s="11" t="s">
        <v>5225</v>
      </c>
      <c r="O2002" s="10" t="s">
        <v>5226</v>
      </c>
      <c r="P2002" s="10">
        <f>N2002 - O2002</f>
      </c>
      <c r="Q2002" s="1">
        <f>VLOOKUP(G2002,Sku_Consolidated!A2:G957,7, FALSE)</f>
      </c>
      <c r="R2002" s="1">
        <f>IF(IFERROR(VLOOKUP(E2002,Store_Showcase!B2:H144,7, FALSE), TRUE)=TRUE, IF(IFERROR(VLOOKUP(E2002,Store_SRP!B2:H110,7, FALSE), TRUE)=TRUE,VLOOKUP(E2002,Store_VAM!B2:H273,7, FALSE),VLOOKUP(E2002,Store_SRP!B2:H110,7, FALSE)), VLOOKUP(E2002,Store_Showcase!B2:H144,7, FALSE))</f>
      </c>
      <c r="S2002" s="1">
        <f>IF(IFERROR(VLOOKUP(E2002,Store_Showcase!B2:I144,8, FALSE), TRUE)=TRUE, IF(IFERROR(VLOOKUP(E2002,Store_SRP!B2:I110,8, FALSE), TRUE)=TRUE,VLOOKUP(E2002,Store_VAM!B2:I273,8, FALSE),VLOOKUP(E2002,Store_SRP!B2:I110,8, FALSE)), VLOOKUP(E2002,Store_Showcase!B2:I144,8, FALSE))</f>
      </c>
      <c r="T2002" s="1">
        <f>VLOOKUP(G2002,Sku_Consolidated!A2:R957,18,FALSE)</f>
      </c>
      <c r="U2002" s="1" t="s">
        <v>5206</v>
      </c>
      <c r="V2002" s="1">
        <f>IF(VLOOKUP(G2002,Sku_Consolidated!A2:S957,19,FALSE)="SHOWCASE", VLOOKUP(E2002,Store_Showcase!B2:L144,11, FALSE), IF(VLOOKUP(G2002,Sku_Consolidated!A2:S957,19,FALSE)="VAM",VLOOKUP(E2002,Store_VAM!B2:L273,11, FALSE),VLOOKUP(E2002,Store_SRP!B2:L110,11, FALSE)))</f>
      </c>
      <c r="W2002" s="1">
        <f>VLOOKUP(G2002,Sku_Consolidated!A2:W957,11,FALSE)</f>
      </c>
      <c r="X2002" s="1">
        <f>VLOOKUP(G2002,Sku_Consolidated!A2:H957,8,FALSE)</f>
      </c>
      <c r="Y2002" s="1">
        <f>VLOOKUP(G2002,Sku_Consolidated!A2:I957,9,FALSE)</f>
      </c>
      <c r="Z2002" s="1" t="s">
        <v>41</v>
      </c>
      <c r="AA2002" s="1">
        <f>VLOOKUP(G2002,Sku_Consolidated!A2:E957,5,FALSE)</f>
      </c>
      <c r="AB2002" s="1">
        <f>IF(VLOOKUP(G2002,Sku_Consolidated!A2:S957,19,FALSE)="SHOWCASE", VLOOKUP(E2002,Store_Showcase!B2:N144,13, FALSE), IF(VLOOKUP(G2002,Sku_Consolidated!A2:S957,19,FALSE)="VAM",VLOOKUP(E2002,Store_VAM!B2:N273,13, FALSE),VLOOKUP(E2002,Store_SRP!B2:N110,13, FALSE)))</f>
      </c>
      <c r="AC2002" s="1">
        <f>IF(IFERROR(AB2002,TRUE)=TRUE, "-","OK")</f>
      </c>
      <c r="AD2002" s="11" t="s">
        <v>37</v>
      </c>
      <c r="AE2002" s="11" t="s">
        <v>37</v>
      </c>
      <c r="AF2002" s="1">
        <f>IF(IFERROR(VLOOKUP(E2002,Store_Showcase!B2:H144,{5}, FALSE), TRUE)=TRUE, IF(IFERROR(VLOOKUP(E2002,Store_SRP!B2:H110,{5}, FALSE), TRUE)=TRUE,VLOOKUP(E2002,Store_VAM!B2:H273,{5}, FALSE),VLOOKUP(E2002,Store_SRP!B2:H110,{5}, FALSE)), VLOOKUP(E2002,Store_Showcase!B2:H144,{5}, FALSE))</f>
      </c>
      <c r="AG2002" s="1">
        <f>IF(IFERROR(VLOOKUP(E2002,Store_Showcase!B2:H144,{6}, FALSE), TRUE)=TRUE, IF(IFERROR(VLOOKUP(E2002,Store_SRP!B2:H110,{6}, FALSE), TRUE)=TRUE,VLOOKUP(E2002,Store_VAM!B2:H273,{6}, FALSE),VLOOKUP(E2002,Store_SRP!B2:H110,{6}, FALSE)), VLOOKUP(E2002,Store_Showcase!B2:H144,{6}, FALSE))</f>
      </c>
      <c r="AH2002" s="1">
        <f>VLOOKUP(G2002,Sku_Consolidated!A2:R957,18,FALSE)</f>
      </c>
      <c r="AI2002" s="1">
        <f>VLOOKUP(G2002,Sku_Consolidated!A2:S957,19,FALSE)</f>
      </c>
      <c r="AJ2002" s="1">
        <f>VLOOKUP(G2002,Sku_Consolidated!A2:T957,20,FALSE)</f>
      </c>
    </row>
    <row r="2003" spans="1:36" x14ac:dyDescent="0.25">
      <c r="A2003" s="1">
        <v>2024</v>
      </c>
      <c r="B2003" s="1" t="s">
        <v>31</v>
      </c>
      <c r="C2003" s="1" t="s">
        <v>32</v>
      </c>
      <c r="D2003" s="1" t="s">
        <v>33</v>
      </c>
      <c r="E2003" s="9" t="s">
        <v>2408</v>
      </c>
      <c r="F2003" s="1">
        <f>IF(VLOOKUP(G2003,Sku_Consolidated!A2:S957,{19},FALSE)="SHOWCASE", VLOOKUP(E2003,Store_Showcase!B2:C144,{2}, FALSE), IF(VLOOKUP(G2003,Sku_Consolidated!A2:S957,{19},FALSE)="VAM",VLOOKUP(E2003,Store_VAM!B2:C273,{2}, FALSE),VLOOKUP(E2003,Store_SRP!B2:C110,{2}, FALSE)))</f>
      </c>
      <c r="G2003" s="1">
        <v>61735</v>
      </c>
      <c r="H2003" s="1" t="s">
        <v>66</v>
      </c>
      <c r="I2003" s="10" t="s">
        <v>4957</v>
      </c>
      <c r="J2003" s="1">
        <f>VLOOKUP(G2003,Sku_Consolidated!A2:C957, 3, FALSE)</f>
      </c>
      <c r="K2003" s="10">
        <f>IF(J2003="PACK", I2003, 0)</f>
      </c>
      <c r="L2003" s="10">
        <f>IF(J2003="KG", I2003, I2003 * VLOOKUP(G2003,Sku_Consolidated!A2:U957,21,FALSE))</f>
      </c>
      <c r="M2003" s="10" t="s">
        <v>37</v>
      </c>
      <c r="N2003" s="11" t="s">
        <v>5227</v>
      </c>
      <c r="O2003" s="10" t="s">
        <v>5228</v>
      </c>
      <c r="P2003" s="10">
        <f>N2003 - O2003</f>
      </c>
      <c r="Q2003" s="1">
        <f>VLOOKUP(G2003,Sku_Consolidated!A2:G957,7, FALSE)</f>
      </c>
      <c r="R2003" s="1">
        <f>IF(IFERROR(VLOOKUP(E2003,Store_Showcase!B2:H144,7, FALSE), TRUE)=TRUE, IF(IFERROR(VLOOKUP(E2003,Store_SRP!B2:H110,7, FALSE), TRUE)=TRUE,VLOOKUP(E2003,Store_VAM!B2:H273,7, FALSE),VLOOKUP(E2003,Store_SRP!B2:H110,7, FALSE)), VLOOKUP(E2003,Store_Showcase!B2:H144,7, FALSE))</f>
      </c>
      <c r="S2003" s="1">
        <f>IF(IFERROR(VLOOKUP(E2003,Store_Showcase!B2:I144,8, FALSE), TRUE)=TRUE, IF(IFERROR(VLOOKUP(E2003,Store_SRP!B2:I110,8, FALSE), TRUE)=TRUE,VLOOKUP(E2003,Store_VAM!B2:I273,8, FALSE),VLOOKUP(E2003,Store_SRP!B2:I110,8, FALSE)), VLOOKUP(E2003,Store_Showcase!B2:I144,8, FALSE))</f>
      </c>
      <c r="T2003" s="1">
        <f>VLOOKUP(G2003,Sku_Consolidated!A2:R957,18,FALSE)</f>
      </c>
      <c r="U2003" s="1" t="s">
        <v>5206</v>
      </c>
      <c r="V2003" s="1">
        <f>IF(VLOOKUP(G2003,Sku_Consolidated!A2:S957,19,FALSE)="SHOWCASE", VLOOKUP(E2003,Store_Showcase!B2:L144,11, FALSE), IF(VLOOKUP(G2003,Sku_Consolidated!A2:S957,19,FALSE)="VAM",VLOOKUP(E2003,Store_VAM!B2:L273,11, FALSE),VLOOKUP(E2003,Store_SRP!B2:L110,11, FALSE)))</f>
      </c>
      <c r="W2003" s="1">
        <f>VLOOKUP(G2003,Sku_Consolidated!A2:W957,11,FALSE)</f>
      </c>
      <c r="X2003" s="1">
        <f>VLOOKUP(G2003,Sku_Consolidated!A2:H957,8,FALSE)</f>
      </c>
      <c r="Y2003" s="1">
        <f>VLOOKUP(G2003,Sku_Consolidated!A2:I957,9,FALSE)</f>
      </c>
      <c r="Z2003" s="1" t="s">
        <v>41</v>
      </c>
      <c r="AA2003" s="1">
        <f>VLOOKUP(G2003,Sku_Consolidated!A2:E957,5,FALSE)</f>
      </c>
      <c r="AB2003" s="1">
        <f>IF(VLOOKUP(G2003,Sku_Consolidated!A2:S957,19,FALSE)="SHOWCASE", VLOOKUP(E2003,Store_Showcase!B2:N144,13, FALSE), IF(VLOOKUP(G2003,Sku_Consolidated!A2:S957,19,FALSE)="VAM",VLOOKUP(E2003,Store_VAM!B2:N273,13, FALSE),VLOOKUP(E2003,Store_SRP!B2:N110,13, FALSE)))</f>
      </c>
      <c r="AC2003" s="1">
        <f>IF(IFERROR(AB2003,TRUE)=TRUE, "-","OK")</f>
      </c>
      <c r="AD2003" s="11" t="s">
        <v>37</v>
      </c>
      <c r="AE2003" s="11" t="s">
        <v>37</v>
      </c>
      <c r="AF2003" s="1">
        <f>IF(IFERROR(VLOOKUP(E2003,Store_Showcase!B2:H144,{5}, FALSE), TRUE)=TRUE, IF(IFERROR(VLOOKUP(E2003,Store_SRP!B2:H110,{5}, FALSE), TRUE)=TRUE,VLOOKUP(E2003,Store_VAM!B2:H273,{5}, FALSE),VLOOKUP(E2003,Store_SRP!B2:H110,{5}, FALSE)), VLOOKUP(E2003,Store_Showcase!B2:H144,{5}, FALSE))</f>
      </c>
      <c r="AG2003" s="1">
        <f>IF(IFERROR(VLOOKUP(E2003,Store_Showcase!B2:H144,{6}, FALSE), TRUE)=TRUE, IF(IFERROR(VLOOKUP(E2003,Store_SRP!B2:H110,{6}, FALSE), TRUE)=TRUE,VLOOKUP(E2003,Store_VAM!B2:H273,{6}, FALSE),VLOOKUP(E2003,Store_SRP!B2:H110,{6}, FALSE)), VLOOKUP(E2003,Store_Showcase!B2:H144,{6}, FALSE))</f>
      </c>
      <c r="AH2003" s="1">
        <f>VLOOKUP(G2003,Sku_Consolidated!A2:R957,18,FALSE)</f>
      </c>
      <c r="AI2003" s="1">
        <f>VLOOKUP(G2003,Sku_Consolidated!A2:S957,19,FALSE)</f>
      </c>
      <c r="AJ2003" s="1">
        <f>VLOOKUP(G2003,Sku_Consolidated!A2:T957,20,FALSE)</f>
      </c>
    </row>
    <row r="2004" spans="1:36" x14ac:dyDescent="0.25">
      <c r="A2004" s="1">
        <v>2024</v>
      </c>
      <c r="B2004" s="1" t="s">
        <v>31</v>
      </c>
      <c r="C2004" s="1" t="s">
        <v>32</v>
      </c>
      <c r="D2004" s="1" t="s">
        <v>33</v>
      </c>
      <c r="E2004" s="9" t="s">
        <v>2408</v>
      </c>
      <c r="F2004" s="1">
        <f>IF(VLOOKUP(G2004,Sku_Consolidated!A2:S957,{19},FALSE)="SHOWCASE", VLOOKUP(E2004,Store_Showcase!B2:C144,{2}, FALSE), IF(VLOOKUP(G2004,Sku_Consolidated!A2:S957,{19},FALSE)="VAM",VLOOKUP(E2004,Store_VAM!B2:C273,{2}, FALSE),VLOOKUP(E2004,Store_SRP!B2:C110,{2}, FALSE)))</f>
      </c>
      <c r="G2004" s="1">
        <v>61736</v>
      </c>
      <c r="H2004" s="1" t="s">
        <v>224</v>
      </c>
      <c r="I2004" s="10" t="s">
        <v>5229</v>
      </c>
      <c r="J2004" s="1">
        <f>VLOOKUP(G2004,Sku_Consolidated!A2:C957, 3, FALSE)</f>
      </c>
      <c r="K2004" s="10">
        <f>IF(J2004="PACK", I2004, 0)</f>
      </c>
      <c r="L2004" s="10">
        <f>IF(J2004="KG", I2004, I2004 * VLOOKUP(G2004,Sku_Consolidated!A2:U957,21,FALSE))</f>
      </c>
      <c r="M2004" s="10" t="s">
        <v>37</v>
      </c>
      <c r="N2004" s="11" t="s">
        <v>5230</v>
      </c>
      <c r="O2004" s="10" t="s">
        <v>5231</v>
      </c>
      <c r="P2004" s="10">
        <f>N2004 - O2004</f>
      </c>
      <c r="Q2004" s="1">
        <f>VLOOKUP(G2004,Sku_Consolidated!A2:G957,7, FALSE)</f>
      </c>
      <c r="R2004" s="1">
        <f>IF(IFERROR(VLOOKUP(E2004,Store_Showcase!B2:H144,7, FALSE), TRUE)=TRUE, IF(IFERROR(VLOOKUP(E2004,Store_SRP!B2:H110,7, FALSE), TRUE)=TRUE,VLOOKUP(E2004,Store_VAM!B2:H273,7, FALSE),VLOOKUP(E2004,Store_SRP!B2:H110,7, FALSE)), VLOOKUP(E2004,Store_Showcase!B2:H144,7, FALSE))</f>
      </c>
      <c r="S2004" s="1">
        <f>IF(IFERROR(VLOOKUP(E2004,Store_Showcase!B2:I144,8, FALSE), TRUE)=TRUE, IF(IFERROR(VLOOKUP(E2004,Store_SRP!B2:I110,8, FALSE), TRUE)=TRUE,VLOOKUP(E2004,Store_VAM!B2:I273,8, FALSE),VLOOKUP(E2004,Store_SRP!B2:I110,8, FALSE)), VLOOKUP(E2004,Store_Showcase!B2:I144,8, FALSE))</f>
      </c>
      <c r="T2004" s="1">
        <f>VLOOKUP(G2004,Sku_Consolidated!A2:R957,18,FALSE)</f>
      </c>
      <c r="U2004" s="1" t="s">
        <v>5206</v>
      </c>
      <c r="V2004" s="1">
        <f>IF(VLOOKUP(G2004,Sku_Consolidated!A2:S957,19,FALSE)="SHOWCASE", VLOOKUP(E2004,Store_Showcase!B2:L144,11, FALSE), IF(VLOOKUP(G2004,Sku_Consolidated!A2:S957,19,FALSE)="VAM",VLOOKUP(E2004,Store_VAM!B2:L273,11, FALSE),VLOOKUP(E2004,Store_SRP!B2:L110,11, FALSE)))</f>
      </c>
      <c r="W2004" s="1">
        <f>VLOOKUP(G2004,Sku_Consolidated!A2:W957,11,FALSE)</f>
      </c>
      <c r="X2004" s="1">
        <f>VLOOKUP(G2004,Sku_Consolidated!A2:H957,8,FALSE)</f>
      </c>
      <c r="Y2004" s="1">
        <f>VLOOKUP(G2004,Sku_Consolidated!A2:I957,9,FALSE)</f>
      </c>
      <c r="Z2004" s="1" t="s">
        <v>41</v>
      </c>
      <c r="AA2004" s="1">
        <f>VLOOKUP(G2004,Sku_Consolidated!A2:E957,5,FALSE)</f>
      </c>
      <c r="AB2004" s="1">
        <f>IF(VLOOKUP(G2004,Sku_Consolidated!A2:S957,19,FALSE)="SHOWCASE", VLOOKUP(E2004,Store_Showcase!B2:N144,13, FALSE), IF(VLOOKUP(G2004,Sku_Consolidated!A2:S957,19,FALSE)="VAM",VLOOKUP(E2004,Store_VAM!B2:N273,13, FALSE),VLOOKUP(E2004,Store_SRP!B2:N110,13, FALSE)))</f>
      </c>
      <c r="AC2004" s="1">
        <f>IF(IFERROR(AB2004,TRUE)=TRUE, "-","OK")</f>
      </c>
      <c r="AD2004" s="11" t="s">
        <v>37</v>
      </c>
      <c r="AE2004" s="11" t="s">
        <v>37</v>
      </c>
      <c r="AF2004" s="1">
        <f>IF(IFERROR(VLOOKUP(E2004,Store_Showcase!B2:H144,{5}, FALSE), TRUE)=TRUE, IF(IFERROR(VLOOKUP(E2004,Store_SRP!B2:H110,{5}, FALSE), TRUE)=TRUE,VLOOKUP(E2004,Store_VAM!B2:H273,{5}, FALSE),VLOOKUP(E2004,Store_SRP!B2:H110,{5}, FALSE)), VLOOKUP(E2004,Store_Showcase!B2:H144,{5}, FALSE))</f>
      </c>
      <c r="AG2004" s="1">
        <f>IF(IFERROR(VLOOKUP(E2004,Store_Showcase!B2:H144,{6}, FALSE), TRUE)=TRUE, IF(IFERROR(VLOOKUP(E2004,Store_SRP!B2:H110,{6}, FALSE), TRUE)=TRUE,VLOOKUP(E2004,Store_VAM!B2:H273,{6}, FALSE),VLOOKUP(E2004,Store_SRP!B2:H110,{6}, FALSE)), VLOOKUP(E2004,Store_Showcase!B2:H144,{6}, FALSE))</f>
      </c>
      <c r="AH2004" s="1">
        <f>VLOOKUP(G2004,Sku_Consolidated!A2:R957,18,FALSE)</f>
      </c>
      <c r="AI2004" s="1">
        <f>VLOOKUP(G2004,Sku_Consolidated!A2:S957,19,FALSE)</f>
      </c>
      <c r="AJ2004" s="1">
        <f>VLOOKUP(G2004,Sku_Consolidated!A2:T957,20,FALSE)</f>
      </c>
    </row>
    <row r="2005" spans="1:36" x14ac:dyDescent="0.25">
      <c r="A2005" s="1">
        <v>2024</v>
      </c>
      <c r="B2005" s="1" t="s">
        <v>31</v>
      </c>
      <c r="C2005" s="1" t="s">
        <v>32</v>
      </c>
      <c r="D2005" s="1" t="s">
        <v>33</v>
      </c>
      <c r="E2005" s="9" t="s">
        <v>2408</v>
      </c>
      <c r="F2005" s="1">
        <f>IF(VLOOKUP(G2005,Sku_Consolidated!A2:S957,{19},FALSE)="SHOWCASE", VLOOKUP(E2005,Store_Showcase!B2:C144,{2}, FALSE), IF(VLOOKUP(G2005,Sku_Consolidated!A2:S957,{19},FALSE)="VAM",VLOOKUP(E2005,Store_VAM!B2:C273,{2}, FALSE),VLOOKUP(E2005,Store_SRP!B2:C110,{2}, FALSE)))</f>
      </c>
      <c r="G2005" s="1">
        <v>61744</v>
      </c>
      <c r="H2005" s="1" t="s">
        <v>82</v>
      </c>
      <c r="I2005" s="10" t="s">
        <v>5232</v>
      </c>
      <c r="J2005" s="1">
        <f>VLOOKUP(G2005,Sku_Consolidated!A2:C957, 3, FALSE)</f>
      </c>
      <c r="K2005" s="10">
        <f>IF(J2005="PACK", I2005, 0)</f>
      </c>
      <c r="L2005" s="10">
        <f>IF(J2005="KG", I2005, I2005 * VLOOKUP(G2005,Sku_Consolidated!A2:U957,21,FALSE))</f>
      </c>
      <c r="M2005" s="10" t="s">
        <v>37</v>
      </c>
      <c r="N2005" s="11" t="s">
        <v>5233</v>
      </c>
      <c r="O2005" s="10" t="s">
        <v>5234</v>
      </c>
      <c r="P2005" s="10">
        <f>N2005 - O2005</f>
      </c>
      <c r="Q2005" s="1">
        <f>VLOOKUP(G2005,Sku_Consolidated!A2:G957,7, FALSE)</f>
      </c>
      <c r="R2005" s="1">
        <f>IF(IFERROR(VLOOKUP(E2005,Store_Showcase!B2:H144,7, FALSE), TRUE)=TRUE, IF(IFERROR(VLOOKUP(E2005,Store_SRP!B2:H110,7, FALSE), TRUE)=TRUE,VLOOKUP(E2005,Store_VAM!B2:H273,7, FALSE),VLOOKUP(E2005,Store_SRP!B2:H110,7, FALSE)), VLOOKUP(E2005,Store_Showcase!B2:H144,7, FALSE))</f>
      </c>
      <c r="S2005" s="1">
        <f>IF(IFERROR(VLOOKUP(E2005,Store_Showcase!B2:I144,8, FALSE), TRUE)=TRUE, IF(IFERROR(VLOOKUP(E2005,Store_SRP!B2:I110,8, FALSE), TRUE)=TRUE,VLOOKUP(E2005,Store_VAM!B2:I273,8, FALSE),VLOOKUP(E2005,Store_SRP!B2:I110,8, FALSE)), VLOOKUP(E2005,Store_Showcase!B2:I144,8, FALSE))</f>
      </c>
      <c r="T2005" s="1">
        <f>VLOOKUP(G2005,Sku_Consolidated!A2:R957,18,FALSE)</f>
      </c>
      <c r="U2005" s="1" t="s">
        <v>5206</v>
      </c>
      <c r="V2005" s="1">
        <f>IF(VLOOKUP(G2005,Sku_Consolidated!A2:S957,19,FALSE)="SHOWCASE", VLOOKUP(E2005,Store_Showcase!B2:L144,11, FALSE), IF(VLOOKUP(G2005,Sku_Consolidated!A2:S957,19,FALSE)="VAM",VLOOKUP(E2005,Store_VAM!B2:L273,11, FALSE),VLOOKUP(E2005,Store_SRP!B2:L110,11, FALSE)))</f>
      </c>
      <c r="W2005" s="1">
        <f>VLOOKUP(G2005,Sku_Consolidated!A2:W957,11,FALSE)</f>
      </c>
      <c r="X2005" s="1">
        <f>VLOOKUP(G2005,Sku_Consolidated!A2:H957,8,FALSE)</f>
      </c>
      <c r="Y2005" s="1">
        <f>VLOOKUP(G2005,Sku_Consolidated!A2:I957,9,FALSE)</f>
      </c>
      <c r="Z2005" s="1" t="s">
        <v>41</v>
      </c>
      <c r="AA2005" s="1">
        <f>VLOOKUP(G2005,Sku_Consolidated!A2:E957,5,FALSE)</f>
      </c>
      <c r="AB2005" s="1">
        <f>IF(VLOOKUP(G2005,Sku_Consolidated!A2:S957,19,FALSE)="SHOWCASE", VLOOKUP(E2005,Store_Showcase!B2:N144,13, FALSE), IF(VLOOKUP(G2005,Sku_Consolidated!A2:S957,19,FALSE)="VAM",VLOOKUP(E2005,Store_VAM!B2:N273,13, FALSE),VLOOKUP(E2005,Store_SRP!B2:N110,13, FALSE)))</f>
      </c>
      <c r="AC2005" s="1">
        <f>IF(IFERROR(AB2005,TRUE)=TRUE, "-","OK")</f>
      </c>
      <c r="AD2005" s="11" t="s">
        <v>37</v>
      </c>
      <c r="AE2005" s="11" t="s">
        <v>37</v>
      </c>
      <c r="AF2005" s="1">
        <f>IF(IFERROR(VLOOKUP(E2005,Store_Showcase!B2:H144,{5}, FALSE), TRUE)=TRUE, IF(IFERROR(VLOOKUP(E2005,Store_SRP!B2:H110,{5}, FALSE), TRUE)=TRUE,VLOOKUP(E2005,Store_VAM!B2:H273,{5}, FALSE),VLOOKUP(E2005,Store_SRP!B2:H110,{5}, FALSE)), VLOOKUP(E2005,Store_Showcase!B2:H144,{5}, FALSE))</f>
      </c>
      <c r="AG2005" s="1">
        <f>IF(IFERROR(VLOOKUP(E2005,Store_Showcase!B2:H144,{6}, FALSE), TRUE)=TRUE, IF(IFERROR(VLOOKUP(E2005,Store_SRP!B2:H110,{6}, FALSE), TRUE)=TRUE,VLOOKUP(E2005,Store_VAM!B2:H273,{6}, FALSE),VLOOKUP(E2005,Store_SRP!B2:H110,{6}, FALSE)), VLOOKUP(E2005,Store_Showcase!B2:H144,{6}, FALSE))</f>
      </c>
      <c r="AH2005" s="1">
        <f>VLOOKUP(G2005,Sku_Consolidated!A2:R957,18,FALSE)</f>
      </c>
      <c r="AI2005" s="1">
        <f>VLOOKUP(G2005,Sku_Consolidated!A2:S957,19,FALSE)</f>
      </c>
      <c r="AJ2005" s="1">
        <f>VLOOKUP(G2005,Sku_Consolidated!A2:T957,20,FALSE)</f>
      </c>
    </row>
    <row r="2006" spans="1:36" x14ac:dyDescent="0.25">
      <c r="A2006" s="1">
        <v>2024</v>
      </c>
      <c r="B2006" s="1" t="s">
        <v>31</v>
      </c>
      <c r="C2006" s="1" t="s">
        <v>32</v>
      </c>
      <c r="D2006" s="1" t="s">
        <v>33</v>
      </c>
      <c r="E2006" s="9" t="s">
        <v>2408</v>
      </c>
      <c r="F2006" s="1">
        <f>IF(VLOOKUP(G2006,Sku_Consolidated!A2:S957,{19},FALSE)="SHOWCASE", VLOOKUP(E2006,Store_Showcase!B2:C144,{2}, FALSE), IF(VLOOKUP(G2006,Sku_Consolidated!A2:S957,{19},FALSE)="VAM",VLOOKUP(E2006,Store_VAM!B2:C273,{2}, FALSE),VLOOKUP(E2006,Store_SRP!B2:C110,{2}, FALSE)))</f>
      </c>
      <c r="G2006" s="1">
        <v>61749</v>
      </c>
      <c r="H2006" s="1" t="s">
        <v>154</v>
      </c>
      <c r="I2006" s="10" t="s">
        <v>5235</v>
      </c>
      <c r="J2006" s="1">
        <f>VLOOKUP(G2006,Sku_Consolidated!A2:C957, 3, FALSE)</f>
      </c>
      <c r="K2006" s="10">
        <f>IF(J2006="PACK", I2006, 0)</f>
      </c>
      <c r="L2006" s="10">
        <f>IF(J2006="KG", I2006, I2006 * VLOOKUP(G2006,Sku_Consolidated!A2:U957,21,FALSE))</f>
      </c>
      <c r="M2006" s="10" t="s">
        <v>37</v>
      </c>
      <c r="N2006" s="11" t="s">
        <v>5236</v>
      </c>
      <c r="O2006" s="10" t="s">
        <v>5237</v>
      </c>
      <c r="P2006" s="10">
        <f>N2006 - O2006</f>
      </c>
      <c r="Q2006" s="1">
        <f>VLOOKUP(G2006,Sku_Consolidated!A2:G957,7, FALSE)</f>
      </c>
      <c r="R2006" s="1">
        <f>IF(IFERROR(VLOOKUP(E2006,Store_Showcase!B2:H144,7, FALSE), TRUE)=TRUE, IF(IFERROR(VLOOKUP(E2006,Store_SRP!B2:H110,7, FALSE), TRUE)=TRUE,VLOOKUP(E2006,Store_VAM!B2:H273,7, FALSE),VLOOKUP(E2006,Store_SRP!B2:H110,7, FALSE)), VLOOKUP(E2006,Store_Showcase!B2:H144,7, FALSE))</f>
      </c>
      <c r="S2006" s="1">
        <f>IF(IFERROR(VLOOKUP(E2006,Store_Showcase!B2:I144,8, FALSE), TRUE)=TRUE, IF(IFERROR(VLOOKUP(E2006,Store_SRP!B2:I110,8, FALSE), TRUE)=TRUE,VLOOKUP(E2006,Store_VAM!B2:I273,8, FALSE),VLOOKUP(E2006,Store_SRP!B2:I110,8, FALSE)), VLOOKUP(E2006,Store_Showcase!B2:I144,8, FALSE))</f>
      </c>
      <c r="T2006" s="1">
        <f>VLOOKUP(G2006,Sku_Consolidated!A2:R957,18,FALSE)</f>
      </c>
      <c r="U2006" s="1" t="s">
        <v>5206</v>
      </c>
      <c r="V2006" s="1">
        <f>IF(VLOOKUP(G2006,Sku_Consolidated!A2:S957,19,FALSE)="SHOWCASE", VLOOKUP(E2006,Store_Showcase!B2:L144,11, FALSE), IF(VLOOKUP(G2006,Sku_Consolidated!A2:S957,19,FALSE)="VAM",VLOOKUP(E2006,Store_VAM!B2:L273,11, FALSE),VLOOKUP(E2006,Store_SRP!B2:L110,11, FALSE)))</f>
      </c>
      <c r="W2006" s="1">
        <f>VLOOKUP(G2006,Sku_Consolidated!A2:W957,11,FALSE)</f>
      </c>
      <c r="X2006" s="1">
        <f>VLOOKUP(G2006,Sku_Consolidated!A2:H957,8,FALSE)</f>
      </c>
      <c r="Y2006" s="1">
        <f>VLOOKUP(G2006,Sku_Consolidated!A2:I957,9,FALSE)</f>
      </c>
      <c r="Z2006" s="1" t="s">
        <v>41</v>
      </c>
      <c r="AA2006" s="1">
        <f>VLOOKUP(G2006,Sku_Consolidated!A2:E957,5,FALSE)</f>
      </c>
      <c r="AB2006" s="1">
        <f>IF(VLOOKUP(G2006,Sku_Consolidated!A2:S957,19,FALSE)="SHOWCASE", VLOOKUP(E2006,Store_Showcase!B2:N144,13, FALSE), IF(VLOOKUP(G2006,Sku_Consolidated!A2:S957,19,FALSE)="VAM",VLOOKUP(E2006,Store_VAM!B2:N273,13, FALSE),VLOOKUP(E2006,Store_SRP!B2:N110,13, FALSE)))</f>
      </c>
      <c r="AC2006" s="1">
        <f>IF(IFERROR(AB2006,TRUE)=TRUE, "-","OK")</f>
      </c>
      <c r="AD2006" s="11" t="s">
        <v>37</v>
      </c>
      <c r="AE2006" s="11" t="s">
        <v>37</v>
      </c>
      <c r="AF2006" s="1">
        <f>IF(IFERROR(VLOOKUP(E2006,Store_Showcase!B2:H144,{5}, FALSE), TRUE)=TRUE, IF(IFERROR(VLOOKUP(E2006,Store_SRP!B2:H110,{5}, FALSE), TRUE)=TRUE,VLOOKUP(E2006,Store_VAM!B2:H273,{5}, FALSE),VLOOKUP(E2006,Store_SRP!B2:H110,{5}, FALSE)), VLOOKUP(E2006,Store_Showcase!B2:H144,{5}, FALSE))</f>
      </c>
      <c r="AG2006" s="1">
        <f>IF(IFERROR(VLOOKUP(E2006,Store_Showcase!B2:H144,{6}, FALSE), TRUE)=TRUE, IF(IFERROR(VLOOKUP(E2006,Store_SRP!B2:H110,{6}, FALSE), TRUE)=TRUE,VLOOKUP(E2006,Store_VAM!B2:H273,{6}, FALSE),VLOOKUP(E2006,Store_SRP!B2:H110,{6}, FALSE)), VLOOKUP(E2006,Store_Showcase!B2:H144,{6}, FALSE))</f>
      </c>
      <c r="AH2006" s="1">
        <f>VLOOKUP(G2006,Sku_Consolidated!A2:R957,18,FALSE)</f>
      </c>
      <c r="AI2006" s="1">
        <f>VLOOKUP(G2006,Sku_Consolidated!A2:S957,19,FALSE)</f>
      </c>
      <c r="AJ2006" s="1">
        <f>VLOOKUP(G2006,Sku_Consolidated!A2:T957,20,FALSE)</f>
      </c>
    </row>
    <row r="2007" spans="1:36" x14ac:dyDescent="0.25">
      <c r="A2007" s="1">
        <v>2024</v>
      </c>
      <c r="B2007" s="1" t="s">
        <v>31</v>
      </c>
      <c r="C2007" s="1" t="s">
        <v>32</v>
      </c>
      <c r="D2007" s="1" t="s">
        <v>33</v>
      </c>
      <c r="E2007" s="9" t="s">
        <v>2408</v>
      </c>
      <c r="F2007" s="1">
        <f>IF(VLOOKUP(G2007,Sku_Consolidated!A2:S957,{19},FALSE)="SHOWCASE", VLOOKUP(E2007,Store_Showcase!B2:C144,{2}, FALSE), IF(VLOOKUP(G2007,Sku_Consolidated!A2:S957,{19},FALSE)="VAM",VLOOKUP(E2007,Store_VAM!B2:C273,{2}, FALSE),VLOOKUP(E2007,Store_SRP!B2:C110,{2}, FALSE)))</f>
      </c>
      <c r="G2007" s="1">
        <v>61755</v>
      </c>
      <c r="H2007" s="1" t="s">
        <v>86</v>
      </c>
      <c r="I2007" s="10" t="s">
        <v>1039</v>
      </c>
      <c r="J2007" s="1">
        <f>VLOOKUP(G2007,Sku_Consolidated!A2:C957, 3, FALSE)</f>
      </c>
      <c r="K2007" s="10">
        <f>IF(J2007="PACK", I2007, 0)</f>
      </c>
      <c r="L2007" s="10">
        <f>IF(J2007="KG", I2007, I2007 * VLOOKUP(G2007,Sku_Consolidated!A2:U957,21,FALSE))</f>
      </c>
      <c r="M2007" s="10" t="s">
        <v>37</v>
      </c>
      <c r="N2007" s="11" t="s">
        <v>5238</v>
      </c>
      <c r="O2007" s="10" t="s">
        <v>5239</v>
      </c>
      <c r="P2007" s="10">
        <f>N2007 - O2007</f>
      </c>
      <c r="Q2007" s="1">
        <f>VLOOKUP(G2007,Sku_Consolidated!A2:G957,7, FALSE)</f>
      </c>
      <c r="R2007" s="1">
        <f>IF(IFERROR(VLOOKUP(E2007,Store_Showcase!B2:H144,7, FALSE), TRUE)=TRUE, IF(IFERROR(VLOOKUP(E2007,Store_SRP!B2:H110,7, FALSE), TRUE)=TRUE,VLOOKUP(E2007,Store_VAM!B2:H273,7, FALSE),VLOOKUP(E2007,Store_SRP!B2:H110,7, FALSE)), VLOOKUP(E2007,Store_Showcase!B2:H144,7, FALSE))</f>
      </c>
      <c r="S2007" s="1">
        <f>IF(IFERROR(VLOOKUP(E2007,Store_Showcase!B2:I144,8, FALSE), TRUE)=TRUE, IF(IFERROR(VLOOKUP(E2007,Store_SRP!B2:I110,8, FALSE), TRUE)=TRUE,VLOOKUP(E2007,Store_VAM!B2:I273,8, FALSE),VLOOKUP(E2007,Store_SRP!B2:I110,8, FALSE)), VLOOKUP(E2007,Store_Showcase!B2:I144,8, FALSE))</f>
      </c>
      <c r="T2007" s="1">
        <f>VLOOKUP(G2007,Sku_Consolidated!A2:R957,18,FALSE)</f>
      </c>
      <c r="U2007" s="1" t="s">
        <v>5206</v>
      </c>
      <c r="V2007" s="1">
        <f>IF(VLOOKUP(G2007,Sku_Consolidated!A2:S957,19,FALSE)="SHOWCASE", VLOOKUP(E2007,Store_Showcase!B2:L144,11, FALSE), IF(VLOOKUP(G2007,Sku_Consolidated!A2:S957,19,FALSE)="VAM",VLOOKUP(E2007,Store_VAM!B2:L273,11, FALSE),VLOOKUP(E2007,Store_SRP!B2:L110,11, FALSE)))</f>
      </c>
      <c r="W2007" s="1">
        <f>VLOOKUP(G2007,Sku_Consolidated!A2:W957,11,FALSE)</f>
      </c>
      <c r="X2007" s="1">
        <f>VLOOKUP(G2007,Sku_Consolidated!A2:H957,8,FALSE)</f>
      </c>
      <c r="Y2007" s="1">
        <f>VLOOKUP(G2007,Sku_Consolidated!A2:I957,9,FALSE)</f>
      </c>
      <c r="Z2007" s="1" t="s">
        <v>41</v>
      </c>
      <c r="AA2007" s="1">
        <f>VLOOKUP(G2007,Sku_Consolidated!A2:E957,5,FALSE)</f>
      </c>
      <c r="AB2007" s="1">
        <f>IF(VLOOKUP(G2007,Sku_Consolidated!A2:S957,19,FALSE)="SHOWCASE", VLOOKUP(E2007,Store_Showcase!B2:N144,13, FALSE), IF(VLOOKUP(G2007,Sku_Consolidated!A2:S957,19,FALSE)="VAM",VLOOKUP(E2007,Store_VAM!B2:N273,13, FALSE),VLOOKUP(E2007,Store_SRP!B2:N110,13, FALSE)))</f>
      </c>
      <c r="AC2007" s="1">
        <f>IF(IFERROR(AB2007,TRUE)=TRUE, "-","OK")</f>
      </c>
      <c r="AD2007" s="11" t="s">
        <v>37</v>
      </c>
      <c r="AE2007" s="11" t="s">
        <v>37</v>
      </c>
      <c r="AF2007" s="1">
        <f>IF(IFERROR(VLOOKUP(E2007,Store_Showcase!B2:H144,{5}, FALSE), TRUE)=TRUE, IF(IFERROR(VLOOKUP(E2007,Store_SRP!B2:H110,{5}, FALSE), TRUE)=TRUE,VLOOKUP(E2007,Store_VAM!B2:H273,{5}, FALSE),VLOOKUP(E2007,Store_SRP!B2:H110,{5}, FALSE)), VLOOKUP(E2007,Store_Showcase!B2:H144,{5}, FALSE))</f>
      </c>
      <c r="AG2007" s="1">
        <f>IF(IFERROR(VLOOKUP(E2007,Store_Showcase!B2:H144,{6}, FALSE), TRUE)=TRUE, IF(IFERROR(VLOOKUP(E2007,Store_SRP!B2:H110,{6}, FALSE), TRUE)=TRUE,VLOOKUP(E2007,Store_VAM!B2:H273,{6}, FALSE),VLOOKUP(E2007,Store_SRP!B2:H110,{6}, FALSE)), VLOOKUP(E2007,Store_Showcase!B2:H144,{6}, FALSE))</f>
      </c>
      <c r="AH2007" s="1">
        <f>VLOOKUP(G2007,Sku_Consolidated!A2:R957,18,FALSE)</f>
      </c>
      <c r="AI2007" s="1">
        <f>VLOOKUP(G2007,Sku_Consolidated!A2:S957,19,FALSE)</f>
      </c>
      <c r="AJ2007" s="1">
        <f>VLOOKUP(G2007,Sku_Consolidated!A2:T957,20,FALSE)</f>
      </c>
    </row>
    <row r="2008" spans="1:36" x14ac:dyDescent="0.25">
      <c r="A2008" s="1">
        <v>2024</v>
      </c>
      <c r="B2008" s="1" t="s">
        <v>31</v>
      </c>
      <c r="C2008" s="1" t="s">
        <v>32</v>
      </c>
      <c r="D2008" s="1" t="s">
        <v>33</v>
      </c>
      <c r="E2008" s="9" t="s">
        <v>2408</v>
      </c>
      <c r="F2008" s="1">
        <f>IF(VLOOKUP(G2008,Sku_Consolidated!A2:S957,{19},FALSE)="SHOWCASE", VLOOKUP(E2008,Store_Showcase!B2:C144,{2}, FALSE), IF(VLOOKUP(G2008,Sku_Consolidated!A2:S957,{19},FALSE)="VAM",VLOOKUP(E2008,Store_VAM!B2:C273,{2}, FALSE),VLOOKUP(E2008,Store_SRP!B2:C110,{2}, FALSE)))</f>
      </c>
      <c r="G2008" s="1">
        <v>61758</v>
      </c>
      <c r="H2008" s="1" t="s">
        <v>90</v>
      </c>
      <c r="I2008" s="10" t="s">
        <v>2222</v>
      </c>
      <c r="J2008" s="1">
        <f>VLOOKUP(G2008,Sku_Consolidated!A2:C957, 3, FALSE)</f>
      </c>
      <c r="K2008" s="10">
        <f>IF(J2008="PACK", I2008, 0)</f>
      </c>
      <c r="L2008" s="10">
        <f>IF(J2008="KG", I2008, I2008 * VLOOKUP(G2008,Sku_Consolidated!A2:U957,21,FALSE))</f>
      </c>
      <c r="M2008" s="10" t="s">
        <v>37</v>
      </c>
      <c r="N2008" s="11" t="s">
        <v>5240</v>
      </c>
      <c r="O2008" s="10" t="s">
        <v>5241</v>
      </c>
      <c r="P2008" s="10">
        <f>N2008 - O2008</f>
      </c>
      <c r="Q2008" s="1">
        <f>VLOOKUP(G2008,Sku_Consolidated!A2:G957,7, FALSE)</f>
      </c>
      <c r="R2008" s="1">
        <f>IF(IFERROR(VLOOKUP(E2008,Store_Showcase!B2:H144,7, FALSE), TRUE)=TRUE, IF(IFERROR(VLOOKUP(E2008,Store_SRP!B2:H110,7, FALSE), TRUE)=TRUE,VLOOKUP(E2008,Store_VAM!B2:H273,7, FALSE),VLOOKUP(E2008,Store_SRP!B2:H110,7, FALSE)), VLOOKUP(E2008,Store_Showcase!B2:H144,7, FALSE))</f>
      </c>
      <c r="S2008" s="1">
        <f>IF(IFERROR(VLOOKUP(E2008,Store_Showcase!B2:I144,8, FALSE), TRUE)=TRUE, IF(IFERROR(VLOOKUP(E2008,Store_SRP!B2:I110,8, FALSE), TRUE)=TRUE,VLOOKUP(E2008,Store_VAM!B2:I273,8, FALSE),VLOOKUP(E2008,Store_SRP!B2:I110,8, FALSE)), VLOOKUP(E2008,Store_Showcase!B2:I144,8, FALSE))</f>
      </c>
      <c r="T2008" s="1">
        <f>VLOOKUP(G2008,Sku_Consolidated!A2:R957,18,FALSE)</f>
      </c>
      <c r="U2008" s="1" t="s">
        <v>5206</v>
      </c>
      <c r="V2008" s="1">
        <f>IF(VLOOKUP(G2008,Sku_Consolidated!A2:S957,19,FALSE)="SHOWCASE", VLOOKUP(E2008,Store_Showcase!B2:L144,11, FALSE), IF(VLOOKUP(G2008,Sku_Consolidated!A2:S957,19,FALSE)="VAM",VLOOKUP(E2008,Store_VAM!B2:L273,11, FALSE),VLOOKUP(E2008,Store_SRP!B2:L110,11, FALSE)))</f>
      </c>
      <c r="W2008" s="1">
        <f>VLOOKUP(G2008,Sku_Consolidated!A2:W957,11,FALSE)</f>
      </c>
      <c r="X2008" s="1">
        <f>VLOOKUP(G2008,Sku_Consolidated!A2:H957,8,FALSE)</f>
      </c>
      <c r="Y2008" s="1">
        <f>VLOOKUP(G2008,Sku_Consolidated!A2:I957,9,FALSE)</f>
      </c>
      <c r="Z2008" s="1" t="s">
        <v>41</v>
      </c>
      <c r="AA2008" s="1">
        <f>VLOOKUP(G2008,Sku_Consolidated!A2:E957,5,FALSE)</f>
      </c>
      <c r="AB2008" s="1">
        <f>IF(VLOOKUP(G2008,Sku_Consolidated!A2:S957,19,FALSE)="SHOWCASE", VLOOKUP(E2008,Store_Showcase!B2:N144,13, FALSE), IF(VLOOKUP(G2008,Sku_Consolidated!A2:S957,19,FALSE)="VAM",VLOOKUP(E2008,Store_VAM!B2:N273,13, FALSE),VLOOKUP(E2008,Store_SRP!B2:N110,13, FALSE)))</f>
      </c>
      <c r="AC2008" s="1">
        <f>IF(IFERROR(AB2008,TRUE)=TRUE, "-","OK")</f>
      </c>
      <c r="AD2008" s="11" t="s">
        <v>37</v>
      </c>
      <c r="AE2008" s="11" t="s">
        <v>37</v>
      </c>
      <c r="AF2008" s="1">
        <f>IF(IFERROR(VLOOKUP(E2008,Store_Showcase!B2:H144,{5}, FALSE), TRUE)=TRUE, IF(IFERROR(VLOOKUP(E2008,Store_SRP!B2:H110,{5}, FALSE), TRUE)=TRUE,VLOOKUP(E2008,Store_VAM!B2:H273,{5}, FALSE),VLOOKUP(E2008,Store_SRP!B2:H110,{5}, FALSE)), VLOOKUP(E2008,Store_Showcase!B2:H144,{5}, FALSE))</f>
      </c>
      <c r="AG2008" s="1">
        <f>IF(IFERROR(VLOOKUP(E2008,Store_Showcase!B2:H144,{6}, FALSE), TRUE)=TRUE, IF(IFERROR(VLOOKUP(E2008,Store_SRP!B2:H110,{6}, FALSE), TRUE)=TRUE,VLOOKUP(E2008,Store_VAM!B2:H273,{6}, FALSE),VLOOKUP(E2008,Store_SRP!B2:H110,{6}, FALSE)), VLOOKUP(E2008,Store_Showcase!B2:H144,{6}, FALSE))</f>
      </c>
      <c r="AH2008" s="1">
        <f>VLOOKUP(G2008,Sku_Consolidated!A2:R957,18,FALSE)</f>
      </c>
      <c r="AI2008" s="1">
        <f>VLOOKUP(G2008,Sku_Consolidated!A2:S957,19,FALSE)</f>
      </c>
      <c r="AJ2008" s="1">
        <f>VLOOKUP(G2008,Sku_Consolidated!A2:T957,20,FALSE)</f>
      </c>
    </row>
    <row r="2009" spans="1:36" x14ac:dyDescent="0.25">
      <c r="A2009" s="1">
        <v>2024</v>
      </c>
      <c r="B2009" s="1" t="s">
        <v>31</v>
      </c>
      <c r="C2009" s="1" t="s">
        <v>32</v>
      </c>
      <c r="D2009" s="1" t="s">
        <v>33</v>
      </c>
      <c r="E2009" s="9" t="s">
        <v>2408</v>
      </c>
      <c r="F2009" s="1">
        <f>IF(VLOOKUP(G2009,Sku_Consolidated!A2:S957,{19},FALSE)="SHOWCASE", VLOOKUP(E2009,Store_Showcase!B2:C144,{2}, FALSE), IF(VLOOKUP(G2009,Sku_Consolidated!A2:S957,{19},FALSE)="VAM",VLOOKUP(E2009,Store_VAM!B2:C273,{2}, FALSE),VLOOKUP(E2009,Store_SRP!B2:C110,{2}, FALSE)))</f>
      </c>
      <c r="G2009" s="1">
        <v>61781</v>
      </c>
      <c r="H2009" s="1" t="s">
        <v>102</v>
      </c>
      <c r="I2009" s="10" t="s">
        <v>5242</v>
      </c>
      <c r="J2009" s="1">
        <f>VLOOKUP(G2009,Sku_Consolidated!A2:C957, 3, FALSE)</f>
      </c>
      <c r="K2009" s="10">
        <f>IF(J2009="PACK", I2009, 0)</f>
      </c>
      <c r="L2009" s="10">
        <f>IF(J2009="KG", I2009, I2009 * VLOOKUP(G2009,Sku_Consolidated!A2:U957,21,FALSE))</f>
      </c>
      <c r="M2009" s="10" t="s">
        <v>37</v>
      </c>
      <c r="N2009" s="11" t="s">
        <v>5243</v>
      </c>
      <c r="O2009" s="10" t="s">
        <v>5244</v>
      </c>
      <c r="P2009" s="10">
        <f>N2009 - O2009</f>
      </c>
      <c r="Q2009" s="1">
        <f>VLOOKUP(G2009,Sku_Consolidated!A2:G957,7, FALSE)</f>
      </c>
      <c r="R2009" s="1">
        <f>IF(IFERROR(VLOOKUP(E2009,Store_Showcase!B2:H144,7, FALSE), TRUE)=TRUE, IF(IFERROR(VLOOKUP(E2009,Store_SRP!B2:H110,7, FALSE), TRUE)=TRUE,VLOOKUP(E2009,Store_VAM!B2:H273,7, FALSE),VLOOKUP(E2009,Store_SRP!B2:H110,7, FALSE)), VLOOKUP(E2009,Store_Showcase!B2:H144,7, FALSE))</f>
      </c>
      <c r="S2009" s="1">
        <f>IF(IFERROR(VLOOKUP(E2009,Store_Showcase!B2:I144,8, FALSE), TRUE)=TRUE, IF(IFERROR(VLOOKUP(E2009,Store_SRP!B2:I110,8, FALSE), TRUE)=TRUE,VLOOKUP(E2009,Store_VAM!B2:I273,8, FALSE),VLOOKUP(E2009,Store_SRP!B2:I110,8, FALSE)), VLOOKUP(E2009,Store_Showcase!B2:I144,8, FALSE))</f>
      </c>
      <c r="T2009" s="1">
        <f>VLOOKUP(G2009,Sku_Consolidated!A2:R957,18,FALSE)</f>
      </c>
      <c r="U2009" s="1" t="s">
        <v>5206</v>
      </c>
      <c r="V2009" s="1">
        <f>IF(VLOOKUP(G2009,Sku_Consolidated!A2:S957,19,FALSE)="SHOWCASE", VLOOKUP(E2009,Store_Showcase!B2:L144,11, FALSE), IF(VLOOKUP(G2009,Sku_Consolidated!A2:S957,19,FALSE)="VAM",VLOOKUP(E2009,Store_VAM!B2:L273,11, FALSE),VLOOKUP(E2009,Store_SRP!B2:L110,11, FALSE)))</f>
      </c>
      <c r="W2009" s="1">
        <f>VLOOKUP(G2009,Sku_Consolidated!A2:W957,11,FALSE)</f>
      </c>
      <c r="X2009" s="1">
        <f>VLOOKUP(G2009,Sku_Consolidated!A2:H957,8,FALSE)</f>
      </c>
      <c r="Y2009" s="1">
        <f>VLOOKUP(G2009,Sku_Consolidated!A2:I957,9,FALSE)</f>
      </c>
      <c r="Z2009" s="1" t="s">
        <v>41</v>
      </c>
      <c r="AA2009" s="1">
        <f>VLOOKUP(G2009,Sku_Consolidated!A2:E957,5,FALSE)</f>
      </c>
      <c r="AB2009" s="1">
        <f>IF(VLOOKUP(G2009,Sku_Consolidated!A2:S957,19,FALSE)="SHOWCASE", VLOOKUP(E2009,Store_Showcase!B2:N144,13, FALSE), IF(VLOOKUP(G2009,Sku_Consolidated!A2:S957,19,FALSE)="VAM",VLOOKUP(E2009,Store_VAM!B2:N273,13, FALSE),VLOOKUP(E2009,Store_SRP!B2:N110,13, FALSE)))</f>
      </c>
      <c r="AC2009" s="1">
        <f>IF(IFERROR(AB2009,TRUE)=TRUE, "-","OK")</f>
      </c>
      <c r="AD2009" s="11" t="s">
        <v>37</v>
      </c>
      <c r="AE2009" s="11" t="s">
        <v>37</v>
      </c>
      <c r="AF2009" s="1">
        <f>IF(IFERROR(VLOOKUP(E2009,Store_Showcase!B2:H144,{5}, FALSE), TRUE)=TRUE, IF(IFERROR(VLOOKUP(E2009,Store_SRP!B2:H110,{5}, FALSE), TRUE)=TRUE,VLOOKUP(E2009,Store_VAM!B2:H273,{5}, FALSE),VLOOKUP(E2009,Store_SRP!B2:H110,{5}, FALSE)), VLOOKUP(E2009,Store_Showcase!B2:H144,{5}, FALSE))</f>
      </c>
      <c r="AG2009" s="1">
        <f>IF(IFERROR(VLOOKUP(E2009,Store_Showcase!B2:H144,{6}, FALSE), TRUE)=TRUE, IF(IFERROR(VLOOKUP(E2009,Store_SRP!B2:H110,{6}, FALSE), TRUE)=TRUE,VLOOKUP(E2009,Store_VAM!B2:H273,{6}, FALSE),VLOOKUP(E2009,Store_SRP!B2:H110,{6}, FALSE)), VLOOKUP(E2009,Store_Showcase!B2:H144,{6}, FALSE))</f>
      </c>
      <c r="AH2009" s="1">
        <f>VLOOKUP(G2009,Sku_Consolidated!A2:R957,18,FALSE)</f>
      </c>
      <c r="AI2009" s="1">
        <f>VLOOKUP(G2009,Sku_Consolidated!A2:S957,19,FALSE)</f>
      </c>
      <c r="AJ2009" s="1">
        <f>VLOOKUP(G2009,Sku_Consolidated!A2:T957,20,FALSE)</f>
      </c>
    </row>
    <row r="2010" spans="1:36" x14ac:dyDescent="0.25">
      <c r="A2010" s="1">
        <v>2024</v>
      </c>
      <c r="B2010" s="1" t="s">
        <v>31</v>
      </c>
      <c r="C2010" s="1" t="s">
        <v>32</v>
      </c>
      <c r="D2010" s="1" t="s">
        <v>33</v>
      </c>
      <c r="E2010" s="9" t="s">
        <v>2408</v>
      </c>
      <c r="F2010" s="1">
        <f>IF(VLOOKUP(G2010,Sku_Consolidated!A2:S957,{19},FALSE)="SHOWCASE", VLOOKUP(E2010,Store_Showcase!B2:C144,{2}, FALSE), IF(VLOOKUP(G2010,Sku_Consolidated!A2:S957,{19},FALSE)="VAM",VLOOKUP(E2010,Store_VAM!B2:C273,{2}, FALSE),VLOOKUP(E2010,Store_SRP!B2:C110,{2}, FALSE)))</f>
      </c>
      <c r="G2010" s="1">
        <v>61786</v>
      </c>
      <c r="H2010" s="1" t="s">
        <v>106</v>
      </c>
      <c r="I2010" s="10" t="s">
        <v>1858</v>
      </c>
      <c r="J2010" s="1">
        <f>VLOOKUP(G2010,Sku_Consolidated!A2:C957, 3, FALSE)</f>
      </c>
      <c r="K2010" s="10">
        <f>IF(J2010="PACK", I2010, 0)</f>
      </c>
      <c r="L2010" s="10">
        <f>IF(J2010="KG", I2010, I2010 * VLOOKUP(G2010,Sku_Consolidated!A2:U957,21,FALSE))</f>
      </c>
      <c r="M2010" s="10" t="s">
        <v>37</v>
      </c>
      <c r="N2010" s="11" t="s">
        <v>5245</v>
      </c>
      <c r="O2010" s="10" t="s">
        <v>5246</v>
      </c>
      <c r="P2010" s="10">
        <f>N2010 - O2010</f>
      </c>
      <c r="Q2010" s="1">
        <f>VLOOKUP(G2010,Sku_Consolidated!A2:G957,7, FALSE)</f>
      </c>
      <c r="R2010" s="1">
        <f>IF(IFERROR(VLOOKUP(E2010,Store_Showcase!B2:H144,7, FALSE), TRUE)=TRUE, IF(IFERROR(VLOOKUP(E2010,Store_SRP!B2:H110,7, FALSE), TRUE)=TRUE,VLOOKUP(E2010,Store_VAM!B2:H273,7, FALSE),VLOOKUP(E2010,Store_SRP!B2:H110,7, FALSE)), VLOOKUP(E2010,Store_Showcase!B2:H144,7, FALSE))</f>
      </c>
      <c r="S2010" s="1">
        <f>IF(IFERROR(VLOOKUP(E2010,Store_Showcase!B2:I144,8, FALSE), TRUE)=TRUE, IF(IFERROR(VLOOKUP(E2010,Store_SRP!B2:I110,8, FALSE), TRUE)=TRUE,VLOOKUP(E2010,Store_VAM!B2:I273,8, FALSE),VLOOKUP(E2010,Store_SRP!B2:I110,8, FALSE)), VLOOKUP(E2010,Store_Showcase!B2:I144,8, FALSE))</f>
      </c>
      <c r="T2010" s="1">
        <f>VLOOKUP(G2010,Sku_Consolidated!A2:R957,18,FALSE)</f>
      </c>
      <c r="U2010" s="1" t="s">
        <v>5206</v>
      </c>
      <c r="V2010" s="1">
        <f>IF(VLOOKUP(G2010,Sku_Consolidated!A2:S957,19,FALSE)="SHOWCASE", VLOOKUP(E2010,Store_Showcase!B2:L144,11, FALSE), IF(VLOOKUP(G2010,Sku_Consolidated!A2:S957,19,FALSE)="VAM",VLOOKUP(E2010,Store_VAM!B2:L273,11, FALSE),VLOOKUP(E2010,Store_SRP!B2:L110,11, FALSE)))</f>
      </c>
      <c r="W2010" s="1">
        <f>VLOOKUP(G2010,Sku_Consolidated!A2:W957,11,FALSE)</f>
      </c>
      <c r="X2010" s="1">
        <f>VLOOKUP(G2010,Sku_Consolidated!A2:H957,8,FALSE)</f>
      </c>
      <c r="Y2010" s="1">
        <f>VLOOKUP(G2010,Sku_Consolidated!A2:I957,9,FALSE)</f>
      </c>
      <c r="Z2010" s="1" t="s">
        <v>41</v>
      </c>
      <c r="AA2010" s="1">
        <f>VLOOKUP(G2010,Sku_Consolidated!A2:E957,5,FALSE)</f>
      </c>
      <c r="AB2010" s="1">
        <f>IF(VLOOKUP(G2010,Sku_Consolidated!A2:S957,19,FALSE)="SHOWCASE", VLOOKUP(E2010,Store_Showcase!B2:N144,13, FALSE), IF(VLOOKUP(G2010,Sku_Consolidated!A2:S957,19,FALSE)="VAM",VLOOKUP(E2010,Store_VAM!B2:N273,13, FALSE),VLOOKUP(E2010,Store_SRP!B2:N110,13, FALSE)))</f>
      </c>
      <c r="AC2010" s="1">
        <f>IF(IFERROR(AB2010,TRUE)=TRUE, "-","OK")</f>
      </c>
      <c r="AD2010" s="11" t="s">
        <v>37</v>
      </c>
      <c r="AE2010" s="11" t="s">
        <v>37</v>
      </c>
      <c r="AF2010" s="1">
        <f>IF(IFERROR(VLOOKUP(E2010,Store_Showcase!B2:H144,{5}, FALSE), TRUE)=TRUE, IF(IFERROR(VLOOKUP(E2010,Store_SRP!B2:H110,{5}, FALSE), TRUE)=TRUE,VLOOKUP(E2010,Store_VAM!B2:H273,{5}, FALSE),VLOOKUP(E2010,Store_SRP!B2:H110,{5}, FALSE)), VLOOKUP(E2010,Store_Showcase!B2:H144,{5}, FALSE))</f>
      </c>
      <c r="AG2010" s="1">
        <f>IF(IFERROR(VLOOKUP(E2010,Store_Showcase!B2:H144,{6}, FALSE), TRUE)=TRUE, IF(IFERROR(VLOOKUP(E2010,Store_SRP!B2:H110,{6}, FALSE), TRUE)=TRUE,VLOOKUP(E2010,Store_VAM!B2:H273,{6}, FALSE),VLOOKUP(E2010,Store_SRP!B2:H110,{6}, FALSE)), VLOOKUP(E2010,Store_Showcase!B2:H144,{6}, FALSE))</f>
      </c>
      <c r="AH2010" s="1">
        <f>VLOOKUP(G2010,Sku_Consolidated!A2:R957,18,FALSE)</f>
      </c>
      <c r="AI2010" s="1">
        <f>VLOOKUP(G2010,Sku_Consolidated!A2:S957,19,FALSE)</f>
      </c>
      <c r="AJ2010" s="1">
        <f>VLOOKUP(G2010,Sku_Consolidated!A2:T957,20,FALSE)</f>
      </c>
    </row>
    <row r="2011" spans="1:36" x14ac:dyDescent="0.25">
      <c r="A2011" s="1">
        <v>2024</v>
      </c>
      <c r="B2011" s="1" t="s">
        <v>31</v>
      </c>
      <c r="C2011" s="1" t="s">
        <v>32</v>
      </c>
      <c r="D2011" s="1" t="s">
        <v>33</v>
      </c>
      <c r="E2011" s="9" t="s">
        <v>2408</v>
      </c>
      <c r="F2011" s="1">
        <f>IF(VLOOKUP(G2011,Sku_Consolidated!A2:S957,{19},FALSE)="SHOWCASE", VLOOKUP(E2011,Store_Showcase!B2:C144,{2}, FALSE), IF(VLOOKUP(G2011,Sku_Consolidated!A2:S957,{19},FALSE)="VAM",VLOOKUP(E2011,Store_VAM!B2:C273,{2}, FALSE),VLOOKUP(E2011,Store_SRP!B2:C110,{2}, FALSE)))</f>
      </c>
      <c r="G2011" s="1">
        <v>61820</v>
      </c>
      <c r="H2011" s="1" t="s">
        <v>114</v>
      </c>
      <c r="I2011" s="10" t="s">
        <v>277</v>
      </c>
      <c r="J2011" s="1">
        <f>VLOOKUP(G2011,Sku_Consolidated!A2:C957, 3, FALSE)</f>
      </c>
      <c r="K2011" s="10">
        <f>IF(J2011="PACK", I2011, 0)</f>
      </c>
      <c r="L2011" s="10">
        <f>IF(J2011="KG", I2011, I2011 * VLOOKUP(G2011,Sku_Consolidated!A2:U957,21,FALSE))</f>
      </c>
      <c r="M2011" s="10" t="s">
        <v>37</v>
      </c>
      <c r="N2011" s="11" t="s">
        <v>5247</v>
      </c>
      <c r="O2011" s="10" t="s">
        <v>5248</v>
      </c>
      <c r="P2011" s="10">
        <f>N2011 - O2011</f>
      </c>
      <c r="Q2011" s="1">
        <f>VLOOKUP(G2011,Sku_Consolidated!A2:G957,7, FALSE)</f>
      </c>
      <c r="R2011" s="1">
        <f>IF(IFERROR(VLOOKUP(E2011,Store_Showcase!B2:H144,7, FALSE), TRUE)=TRUE, IF(IFERROR(VLOOKUP(E2011,Store_SRP!B2:H110,7, FALSE), TRUE)=TRUE,VLOOKUP(E2011,Store_VAM!B2:H273,7, FALSE),VLOOKUP(E2011,Store_SRP!B2:H110,7, FALSE)), VLOOKUP(E2011,Store_Showcase!B2:H144,7, FALSE))</f>
      </c>
      <c r="S2011" s="1">
        <f>IF(IFERROR(VLOOKUP(E2011,Store_Showcase!B2:I144,8, FALSE), TRUE)=TRUE, IF(IFERROR(VLOOKUP(E2011,Store_SRP!B2:I110,8, FALSE), TRUE)=TRUE,VLOOKUP(E2011,Store_VAM!B2:I273,8, FALSE),VLOOKUP(E2011,Store_SRP!B2:I110,8, FALSE)), VLOOKUP(E2011,Store_Showcase!B2:I144,8, FALSE))</f>
      </c>
      <c r="T2011" s="1">
        <f>VLOOKUP(G2011,Sku_Consolidated!A2:R957,18,FALSE)</f>
      </c>
      <c r="U2011" s="1" t="s">
        <v>5206</v>
      </c>
      <c r="V2011" s="1">
        <f>IF(VLOOKUP(G2011,Sku_Consolidated!A2:S957,19,FALSE)="SHOWCASE", VLOOKUP(E2011,Store_Showcase!B2:L144,11, FALSE), IF(VLOOKUP(G2011,Sku_Consolidated!A2:S957,19,FALSE)="VAM",VLOOKUP(E2011,Store_VAM!B2:L273,11, FALSE),VLOOKUP(E2011,Store_SRP!B2:L110,11, FALSE)))</f>
      </c>
      <c r="W2011" s="1">
        <f>VLOOKUP(G2011,Sku_Consolidated!A2:W957,11,FALSE)</f>
      </c>
      <c r="X2011" s="1">
        <f>VLOOKUP(G2011,Sku_Consolidated!A2:H957,8,FALSE)</f>
      </c>
      <c r="Y2011" s="1">
        <f>VLOOKUP(G2011,Sku_Consolidated!A2:I957,9,FALSE)</f>
      </c>
      <c r="Z2011" s="1" t="s">
        <v>41</v>
      </c>
      <c r="AA2011" s="1">
        <f>VLOOKUP(G2011,Sku_Consolidated!A2:E957,5,FALSE)</f>
      </c>
      <c r="AB2011" s="1">
        <f>IF(VLOOKUP(G2011,Sku_Consolidated!A2:S957,19,FALSE)="SHOWCASE", VLOOKUP(E2011,Store_Showcase!B2:N144,13, FALSE), IF(VLOOKUP(G2011,Sku_Consolidated!A2:S957,19,FALSE)="VAM",VLOOKUP(E2011,Store_VAM!B2:N273,13, FALSE),VLOOKUP(E2011,Store_SRP!B2:N110,13, FALSE)))</f>
      </c>
      <c r="AC2011" s="1">
        <f>IF(IFERROR(AB2011,TRUE)=TRUE, "-","OK")</f>
      </c>
      <c r="AD2011" s="11" t="s">
        <v>37</v>
      </c>
      <c r="AE2011" s="11" t="s">
        <v>37</v>
      </c>
      <c r="AF2011" s="1">
        <f>IF(IFERROR(VLOOKUP(E2011,Store_Showcase!B2:H144,{5}, FALSE), TRUE)=TRUE, IF(IFERROR(VLOOKUP(E2011,Store_SRP!B2:H110,{5}, FALSE), TRUE)=TRUE,VLOOKUP(E2011,Store_VAM!B2:H273,{5}, FALSE),VLOOKUP(E2011,Store_SRP!B2:H110,{5}, FALSE)), VLOOKUP(E2011,Store_Showcase!B2:H144,{5}, FALSE))</f>
      </c>
      <c r="AG2011" s="1">
        <f>IF(IFERROR(VLOOKUP(E2011,Store_Showcase!B2:H144,{6}, FALSE), TRUE)=TRUE, IF(IFERROR(VLOOKUP(E2011,Store_SRP!B2:H110,{6}, FALSE), TRUE)=TRUE,VLOOKUP(E2011,Store_VAM!B2:H273,{6}, FALSE),VLOOKUP(E2011,Store_SRP!B2:H110,{6}, FALSE)), VLOOKUP(E2011,Store_Showcase!B2:H144,{6}, FALSE))</f>
      </c>
      <c r="AH2011" s="1">
        <f>VLOOKUP(G2011,Sku_Consolidated!A2:R957,18,FALSE)</f>
      </c>
      <c r="AI2011" s="1">
        <f>VLOOKUP(G2011,Sku_Consolidated!A2:S957,19,FALSE)</f>
      </c>
      <c r="AJ2011" s="1">
        <f>VLOOKUP(G2011,Sku_Consolidated!A2:T957,20,FALSE)</f>
      </c>
    </row>
    <row r="2012" spans="1:36" x14ac:dyDescent="0.25">
      <c r="A2012" s="1">
        <v>2024</v>
      </c>
      <c r="B2012" s="1" t="s">
        <v>31</v>
      </c>
      <c r="C2012" s="1" t="s">
        <v>32</v>
      </c>
      <c r="D2012" s="1" t="s">
        <v>33</v>
      </c>
      <c r="E2012" s="9" t="s">
        <v>2408</v>
      </c>
      <c r="F2012" s="1">
        <f>IF(VLOOKUP(G2012,Sku_Consolidated!A2:S957,{19},FALSE)="SHOWCASE", VLOOKUP(E2012,Store_Showcase!B2:C144,{2}, FALSE), IF(VLOOKUP(G2012,Sku_Consolidated!A2:S957,{19},FALSE)="VAM",VLOOKUP(E2012,Store_VAM!B2:C273,{2}, FALSE),VLOOKUP(E2012,Store_SRP!B2:C110,{2}, FALSE)))</f>
      </c>
      <c r="G2012" s="1">
        <v>61833</v>
      </c>
      <c r="H2012" s="1" t="s">
        <v>118</v>
      </c>
      <c r="I2012" s="10" t="s">
        <v>1253</v>
      </c>
      <c r="J2012" s="1">
        <f>VLOOKUP(G2012,Sku_Consolidated!A2:C957, 3, FALSE)</f>
      </c>
      <c r="K2012" s="10">
        <f>IF(J2012="PACK", I2012, 0)</f>
      </c>
      <c r="L2012" s="10">
        <f>IF(J2012="KG", I2012, I2012 * VLOOKUP(G2012,Sku_Consolidated!A2:U957,21,FALSE))</f>
      </c>
      <c r="M2012" s="10" t="s">
        <v>37</v>
      </c>
      <c r="N2012" s="11" t="s">
        <v>2254</v>
      </c>
      <c r="O2012" s="10" t="s">
        <v>5249</v>
      </c>
      <c r="P2012" s="10">
        <f>N2012 - O2012</f>
      </c>
      <c r="Q2012" s="1">
        <f>VLOOKUP(G2012,Sku_Consolidated!A2:G957,7, FALSE)</f>
      </c>
      <c r="R2012" s="1">
        <f>IF(IFERROR(VLOOKUP(E2012,Store_Showcase!B2:H144,7, FALSE), TRUE)=TRUE, IF(IFERROR(VLOOKUP(E2012,Store_SRP!B2:H110,7, FALSE), TRUE)=TRUE,VLOOKUP(E2012,Store_VAM!B2:H273,7, FALSE),VLOOKUP(E2012,Store_SRP!B2:H110,7, FALSE)), VLOOKUP(E2012,Store_Showcase!B2:H144,7, FALSE))</f>
      </c>
      <c r="S2012" s="1">
        <f>IF(IFERROR(VLOOKUP(E2012,Store_Showcase!B2:I144,8, FALSE), TRUE)=TRUE, IF(IFERROR(VLOOKUP(E2012,Store_SRP!B2:I110,8, FALSE), TRUE)=TRUE,VLOOKUP(E2012,Store_VAM!B2:I273,8, FALSE),VLOOKUP(E2012,Store_SRP!B2:I110,8, FALSE)), VLOOKUP(E2012,Store_Showcase!B2:I144,8, FALSE))</f>
      </c>
      <c r="T2012" s="1">
        <f>VLOOKUP(G2012,Sku_Consolidated!A2:R957,18,FALSE)</f>
      </c>
      <c r="U2012" s="1" t="s">
        <v>5206</v>
      </c>
      <c r="V2012" s="1">
        <f>IF(VLOOKUP(G2012,Sku_Consolidated!A2:S957,19,FALSE)="SHOWCASE", VLOOKUP(E2012,Store_Showcase!B2:L144,11, FALSE), IF(VLOOKUP(G2012,Sku_Consolidated!A2:S957,19,FALSE)="VAM",VLOOKUP(E2012,Store_VAM!B2:L273,11, FALSE),VLOOKUP(E2012,Store_SRP!B2:L110,11, FALSE)))</f>
      </c>
      <c r="W2012" s="1">
        <f>VLOOKUP(G2012,Sku_Consolidated!A2:W957,11,FALSE)</f>
      </c>
      <c r="X2012" s="1">
        <f>VLOOKUP(G2012,Sku_Consolidated!A2:H957,8,FALSE)</f>
      </c>
      <c r="Y2012" s="1">
        <f>VLOOKUP(G2012,Sku_Consolidated!A2:I957,9,FALSE)</f>
      </c>
      <c r="Z2012" s="1" t="s">
        <v>41</v>
      </c>
      <c r="AA2012" s="1">
        <f>VLOOKUP(G2012,Sku_Consolidated!A2:E957,5,FALSE)</f>
      </c>
      <c r="AB2012" s="1">
        <f>IF(VLOOKUP(G2012,Sku_Consolidated!A2:S957,19,FALSE)="SHOWCASE", VLOOKUP(E2012,Store_Showcase!B2:N144,13, FALSE), IF(VLOOKUP(G2012,Sku_Consolidated!A2:S957,19,FALSE)="VAM",VLOOKUP(E2012,Store_VAM!B2:N273,13, FALSE),VLOOKUP(E2012,Store_SRP!B2:N110,13, FALSE)))</f>
      </c>
      <c r="AC2012" s="1">
        <f>IF(IFERROR(AB2012,TRUE)=TRUE, "-","OK")</f>
      </c>
      <c r="AD2012" s="11" t="s">
        <v>37</v>
      </c>
      <c r="AE2012" s="11" t="s">
        <v>37</v>
      </c>
      <c r="AF2012" s="1">
        <f>IF(IFERROR(VLOOKUP(E2012,Store_Showcase!B2:H144,{5}, FALSE), TRUE)=TRUE, IF(IFERROR(VLOOKUP(E2012,Store_SRP!B2:H110,{5}, FALSE), TRUE)=TRUE,VLOOKUP(E2012,Store_VAM!B2:H273,{5}, FALSE),VLOOKUP(E2012,Store_SRP!B2:H110,{5}, FALSE)), VLOOKUP(E2012,Store_Showcase!B2:H144,{5}, FALSE))</f>
      </c>
      <c r="AG2012" s="1">
        <f>IF(IFERROR(VLOOKUP(E2012,Store_Showcase!B2:H144,{6}, FALSE), TRUE)=TRUE, IF(IFERROR(VLOOKUP(E2012,Store_SRP!B2:H110,{6}, FALSE), TRUE)=TRUE,VLOOKUP(E2012,Store_VAM!B2:H273,{6}, FALSE),VLOOKUP(E2012,Store_SRP!B2:H110,{6}, FALSE)), VLOOKUP(E2012,Store_Showcase!B2:H144,{6}, FALSE))</f>
      </c>
      <c r="AH2012" s="1">
        <f>VLOOKUP(G2012,Sku_Consolidated!A2:R957,18,FALSE)</f>
      </c>
      <c r="AI2012" s="1">
        <f>VLOOKUP(G2012,Sku_Consolidated!A2:S957,19,FALSE)</f>
      </c>
      <c r="AJ2012" s="1">
        <f>VLOOKUP(G2012,Sku_Consolidated!A2:T957,20,FALSE)</f>
      </c>
    </row>
    <row r="2013" spans="1:36" x14ac:dyDescent="0.25">
      <c r="A2013" s="1">
        <v>2024</v>
      </c>
      <c r="B2013" s="1" t="s">
        <v>31</v>
      </c>
      <c r="C2013" s="1" t="s">
        <v>32</v>
      </c>
      <c r="D2013" s="1" t="s">
        <v>33</v>
      </c>
      <c r="E2013" s="9" t="s">
        <v>2408</v>
      </c>
      <c r="F2013" s="1">
        <f>IF(VLOOKUP(G2013,Sku_Consolidated!A2:S957,{19},FALSE)="SHOWCASE", VLOOKUP(E2013,Store_Showcase!B2:C144,{2}, FALSE), IF(VLOOKUP(G2013,Sku_Consolidated!A2:S957,{19},FALSE)="VAM",VLOOKUP(E2013,Store_VAM!B2:C273,{2}, FALSE),VLOOKUP(E2013,Store_SRP!B2:C110,{2}, FALSE)))</f>
      </c>
      <c r="G2013" s="1">
        <v>61834</v>
      </c>
      <c r="H2013" s="1" t="s">
        <v>379</v>
      </c>
      <c r="I2013" s="10" t="s">
        <v>3216</v>
      </c>
      <c r="J2013" s="1">
        <f>VLOOKUP(G2013,Sku_Consolidated!A2:C957, 3, FALSE)</f>
      </c>
      <c r="K2013" s="10">
        <f>IF(J2013="PACK", I2013, 0)</f>
      </c>
      <c r="L2013" s="10">
        <f>IF(J2013="KG", I2013, I2013 * VLOOKUP(G2013,Sku_Consolidated!A2:U957,21,FALSE))</f>
      </c>
      <c r="M2013" s="10" t="s">
        <v>37</v>
      </c>
      <c r="N2013" s="11" t="s">
        <v>5250</v>
      </c>
      <c r="O2013" s="10" t="s">
        <v>5251</v>
      </c>
      <c r="P2013" s="10">
        <f>N2013 - O2013</f>
      </c>
      <c r="Q2013" s="1">
        <f>VLOOKUP(G2013,Sku_Consolidated!A2:G957,7, FALSE)</f>
      </c>
      <c r="R2013" s="1">
        <f>IF(IFERROR(VLOOKUP(E2013,Store_Showcase!B2:H144,7, FALSE), TRUE)=TRUE, IF(IFERROR(VLOOKUP(E2013,Store_SRP!B2:H110,7, FALSE), TRUE)=TRUE,VLOOKUP(E2013,Store_VAM!B2:H273,7, FALSE),VLOOKUP(E2013,Store_SRP!B2:H110,7, FALSE)), VLOOKUP(E2013,Store_Showcase!B2:H144,7, FALSE))</f>
      </c>
      <c r="S2013" s="1">
        <f>IF(IFERROR(VLOOKUP(E2013,Store_Showcase!B2:I144,8, FALSE), TRUE)=TRUE, IF(IFERROR(VLOOKUP(E2013,Store_SRP!B2:I110,8, FALSE), TRUE)=TRUE,VLOOKUP(E2013,Store_VAM!B2:I273,8, FALSE),VLOOKUP(E2013,Store_SRP!B2:I110,8, FALSE)), VLOOKUP(E2013,Store_Showcase!B2:I144,8, FALSE))</f>
      </c>
      <c r="T2013" s="1">
        <f>VLOOKUP(G2013,Sku_Consolidated!A2:R957,18,FALSE)</f>
      </c>
      <c r="U2013" s="1" t="s">
        <v>5206</v>
      </c>
      <c r="V2013" s="1">
        <f>IF(VLOOKUP(G2013,Sku_Consolidated!A2:S957,19,FALSE)="SHOWCASE", VLOOKUP(E2013,Store_Showcase!B2:L144,11, FALSE), IF(VLOOKUP(G2013,Sku_Consolidated!A2:S957,19,FALSE)="VAM",VLOOKUP(E2013,Store_VAM!B2:L273,11, FALSE),VLOOKUP(E2013,Store_SRP!B2:L110,11, FALSE)))</f>
      </c>
      <c r="W2013" s="1">
        <f>VLOOKUP(G2013,Sku_Consolidated!A2:W957,11,FALSE)</f>
      </c>
      <c r="X2013" s="1">
        <f>VLOOKUP(G2013,Sku_Consolidated!A2:H957,8,FALSE)</f>
      </c>
      <c r="Y2013" s="1">
        <f>VLOOKUP(G2013,Sku_Consolidated!A2:I957,9,FALSE)</f>
      </c>
      <c r="Z2013" s="1" t="s">
        <v>41</v>
      </c>
      <c r="AA2013" s="1">
        <f>VLOOKUP(G2013,Sku_Consolidated!A2:E957,5,FALSE)</f>
      </c>
      <c r="AB2013" s="1">
        <f>IF(VLOOKUP(G2013,Sku_Consolidated!A2:S957,19,FALSE)="SHOWCASE", VLOOKUP(E2013,Store_Showcase!B2:N144,13, FALSE), IF(VLOOKUP(G2013,Sku_Consolidated!A2:S957,19,FALSE)="VAM",VLOOKUP(E2013,Store_VAM!B2:N273,13, FALSE),VLOOKUP(E2013,Store_SRP!B2:N110,13, FALSE)))</f>
      </c>
      <c r="AC2013" s="1">
        <f>IF(IFERROR(AB2013,TRUE)=TRUE, "-","OK")</f>
      </c>
      <c r="AD2013" s="11" t="s">
        <v>37</v>
      </c>
      <c r="AE2013" s="11" t="s">
        <v>37</v>
      </c>
      <c r="AF2013" s="1">
        <f>IF(IFERROR(VLOOKUP(E2013,Store_Showcase!B2:H144,{5}, FALSE), TRUE)=TRUE, IF(IFERROR(VLOOKUP(E2013,Store_SRP!B2:H110,{5}, FALSE), TRUE)=TRUE,VLOOKUP(E2013,Store_VAM!B2:H273,{5}, FALSE),VLOOKUP(E2013,Store_SRP!B2:H110,{5}, FALSE)), VLOOKUP(E2013,Store_Showcase!B2:H144,{5}, FALSE))</f>
      </c>
      <c r="AG2013" s="1">
        <f>IF(IFERROR(VLOOKUP(E2013,Store_Showcase!B2:H144,{6}, FALSE), TRUE)=TRUE, IF(IFERROR(VLOOKUP(E2013,Store_SRP!B2:H110,{6}, FALSE), TRUE)=TRUE,VLOOKUP(E2013,Store_VAM!B2:H273,{6}, FALSE),VLOOKUP(E2013,Store_SRP!B2:H110,{6}, FALSE)), VLOOKUP(E2013,Store_Showcase!B2:H144,{6}, FALSE))</f>
      </c>
      <c r="AH2013" s="1">
        <f>VLOOKUP(G2013,Sku_Consolidated!A2:R957,18,FALSE)</f>
      </c>
      <c r="AI2013" s="1">
        <f>VLOOKUP(G2013,Sku_Consolidated!A2:S957,19,FALSE)</f>
      </c>
      <c r="AJ2013" s="1">
        <f>VLOOKUP(G2013,Sku_Consolidated!A2:T957,20,FALSE)</f>
      </c>
    </row>
    <row r="2014" spans="1:36" x14ac:dyDescent="0.25">
      <c r="A2014" s="1">
        <v>2024</v>
      </c>
      <c r="B2014" s="1" t="s">
        <v>31</v>
      </c>
      <c r="C2014" s="1" t="s">
        <v>32</v>
      </c>
      <c r="D2014" s="1" t="s">
        <v>33</v>
      </c>
      <c r="E2014" s="9" t="s">
        <v>2408</v>
      </c>
      <c r="F2014" s="1">
        <f>IF(VLOOKUP(G2014,Sku_Consolidated!A2:S957,{19},FALSE)="SHOWCASE", VLOOKUP(E2014,Store_Showcase!B2:C144,{2}, FALSE), IF(VLOOKUP(G2014,Sku_Consolidated!A2:S957,{19},FALSE)="VAM",VLOOKUP(E2014,Store_VAM!B2:C273,{2}, FALSE),VLOOKUP(E2014,Store_SRP!B2:C110,{2}, FALSE)))</f>
      </c>
      <c r="G2014" s="1">
        <v>61840</v>
      </c>
      <c r="H2014" s="1" t="s">
        <v>171</v>
      </c>
      <c r="I2014" s="10" t="s">
        <v>649</v>
      </c>
      <c r="J2014" s="1">
        <f>VLOOKUP(G2014,Sku_Consolidated!A2:C957, 3, FALSE)</f>
      </c>
      <c r="K2014" s="10">
        <f>IF(J2014="PACK", I2014, 0)</f>
      </c>
      <c r="L2014" s="10">
        <f>IF(J2014="KG", I2014, I2014 * VLOOKUP(G2014,Sku_Consolidated!A2:U957,21,FALSE))</f>
      </c>
      <c r="M2014" s="10" t="s">
        <v>37</v>
      </c>
      <c r="N2014" s="11" t="s">
        <v>5252</v>
      </c>
      <c r="O2014" s="10" t="s">
        <v>5253</v>
      </c>
      <c r="P2014" s="10">
        <f>N2014 - O2014</f>
      </c>
      <c r="Q2014" s="1">
        <f>VLOOKUP(G2014,Sku_Consolidated!A2:G957,7, FALSE)</f>
      </c>
      <c r="R2014" s="1">
        <f>IF(IFERROR(VLOOKUP(E2014,Store_Showcase!B2:H144,7, FALSE), TRUE)=TRUE, IF(IFERROR(VLOOKUP(E2014,Store_SRP!B2:H110,7, FALSE), TRUE)=TRUE,VLOOKUP(E2014,Store_VAM!B2:H273,7, FALSE),VLOOKUP(E2014,Store_SRP!B2:H110,7, FALSE)), VLOOKUP(E2014,Store_Showcase!B2:H144,7, FALSE))</f>
      </c>
      <c r="S2014" s="1">
        <f>IF(IFERROR(VLOOKUP(E2014,Store_Showcase!B2:I144,8, FALSE), TRUE)=TRUE, IF(IFERROR(VLOOKUP(E2014,Store_SRP!B2:I110,8, FALSE), TRUE)=TRUE,VLOOKUP(E2014,Store_VAM!B2:I273,8, FALSE),VLOOKUP(E2014,Store_SRP!B2:I110,8, FALSE)), VLOOKUP(E2014,Store_Showcase!B2:I144,8, FALSE))</f>
      </c>
      <c r="T2014" s="1">
        <f>VLOOKUP(G2014,Sku_Consolidated!A2:R957,18,FALSE)</f>
      </c>
      <c r="U2014" s="1" t="s">
        <v>5206</v>
      </c>
      <c r="V2014" s="1">
        <f>IF(VLOOKUP(G2014,Sku_Consolidated!A2:S957,19,FALSE)="SHOWCASE", VLOOKUP(E2014,Store_Showcase!B2:L144,11, FALSE), IF(VLOOKUP(G2014,Sku_Consolidated!A2:S957,19,FALSE)="VAM",VLOOKUP(E2014,Store_VAM!B2:L273,11, FALSE),VLOOKUP(E2014,Store_SRP!B2:L110,11, FALSE)))</f>
      </c>
      <c r="W2014" s="1">
        <f>VLOOKUP(G2014,Sku_Consolidated!A2:W957,11,FALSE)</f>
      </c>
      <c r="X2014" s="1">
        <f>VLOOKUP(G2014,Sku_Consolidated!A2:H957,8,FALSE)</f>
      </c>
      <c r="Y2014" s="1">
        <f>VLOOKUP(G2014,Sku_Consolidated!A2:I957,9,FALSE)</f>
      </c>
      <c r="Z2014" s="1" t="s">
        <v>41</v>
      </c>
      <c r="AA2014" s="1">
        <f>VLOOKUP(G2014,Sku_Consolidated!A2:E957,5,FALSE)</f>
      </c>
      <c r="AB2014" s="1">
        <f>IF(VLOOKUP(G2014,Sku_Consolidated!A2:S957,19,FALSE)="SHOWCASE", VLOOKUP(E2014,Store_Showcase!B2:N144,13, FALSE), IF(VLOOKUP(G2014,Sku_Consolidated!A2:S957,19,FALSE)="VAM",VLOOKUP(E2014,Store_VAM!B2:N273,13, FALSE),VLOOKUP(E2014,Store_SRP!B2:N110,13, FALSE)))</f>
      </c>
      <c r="AC2014" s="1">
        <f>IF(IFERROR(AB2014,TRUE)=TRUE, "-","OK")</f>
      </c>
      <c r="AD2014" s="11" t="s">
        <v>37</v>
      </c>
      <c r="AE2014" s="11" t="s">
        <v>37</v>
      </c>
      <c r="AF2014" s="1">
        <f>IF(IFERROR(VLOOKUP(E2014,Store_Showcase!B2:H144,{5}, FALSE), TRUE)=TRUE, IF(IFERROR(VLOOKUP(E2014,Store_SRP!B2:H110,{5}, FALSE), TRUE)=TRUE,VLOOKUP(E2014,Store_VAM!B2:H273,{5}, FALSE),VLOOKUP(E2014,Store_SRP!B2:H110,{5}, FALSE)), VLOOKUP(E2014,Store_Showcase!B2:H144,{5}, FALSE))</f>
      </c>
      <c r="AG2014" s="1">
        <f>IF(IFERROR(VLOOKUP(E2014,Store_Showcase!B2:H144,{6}, FALSE), TRUE)=TRUE, IF(IFERROR(VLOOKUP(E2014,Store_SRP!B2:H110,{6}, FALSE), TRUE)=TRUE,VLOOKUP(E2014,Store_VAM!B2:H273,{6}, FALSE),VLOOKUP(E2014,Store_SRP!B2:H110,{6}, FALSE)), VLOOKUP(E2014,Store_Showcase!B2:H144,{6}, FALSE))</f>
      </c>
      <c r="AH2014" s="1">
        <f>VLOOKUP(G2014,Sku_Consolidated!A2:R957,18,FALSE)</f>
      </c>
      <c r="AI2014" s="1">
        <f>VLOOKUP(G2014,Sku_Consolidated!A2:S957,19,FALSE)</f>
      </c>
      <c r="AJ2014" s="1">
        <f>VLOOKUP(G2014,Sku_Consolidated!A2:T957,20,FALSE)</f>
      </c>
    </row>
    <row r="2015" spans="1:36" x14ac:dyDescent="0.25">
      <c r="A2015" s="1">
        <v>2024</v>
      </c>
      <c r="B2015" s="1" t="s">
        <v>31</v>
      </c>
      <c r="C2015" s="1" t="s">
        <v>32</v>
      </c>
      <c r="D2015" s="1" t="s">
        <v>33</v>
      </c>
      <c r="E2015" s="9" t="s">
        <v>2408</v>
      </c>
      <c r="F2015" s="1">
        <f>IF(VLOOKUP(G2015,Sku_Consolidated!A2:S957,{19},FALSE)="SHOWCASE", VLOOKUP(E2015,Store_Showcase!B2:C144,{2}, FALSE), IF(VLOOKUP(G2015,Sku_Consolidated!A2:S957,{19},FALSE)="VAM",VLOOKUP(E2015,Store_VAM!B2:C273,{2}, FALSE),VLOOKUP(E2015,Store_SRP!B2:C110,{2}, FALSE)))</f>
      </c>
      <c r="G2015" s="1">
        <v>61841</v>
      </c>
      <c r="H2015" s="1" t="s">
        <v>122</v>
      </c>
      <c r="I2015" s="10" t="s">
        <v>1687</v>
      </c>
      <c r="J2015" s="1">
        <f>VLOOKUP(G2015,Sku_Consolidated!A2:C957, 3, FALSE)</f>
      </c>
      <c r="K2015" s="10">
        <f>IF(J2015="PACK", I2015, 0)</f>
      </c>
      <c r="L2015" s="10">
        <f>IF(J2015="KG", I2015, I2015 * VLOOKUP(G2015,Sku_Consolidated!A2:U957,21,FALSE))</f>
      </c>
      <c r="M2015" s="10" t="s">
        <v>37</v>
      </c>
      <c r="N2015" s="11" t="s">
        <v>5254</v>
      </c>
      <c r="O2015" s="10" t="s">
        <v>5255</v>
      </c>
      <c r="P2015" s="10">
        <f>N2015 - O2015</f>
      </c>
      <c r="Q2015" s="1">
        <f>VLOOKUP(G2015,Sku_Consolidated!A2:G957,7, FALSE)</f>
      </c>
      <c r="R2015" s="1">
        <f>IF(IFERROR(VLOOKUP(E2015,Store_Showcase!B2:H144,7, FALSE), TRUE)=TRUE, IF(IFERROR(VLOOKUP(E2015,Store_SRP!B2:H110,7, FALSE), TRUE)=TRUE,VLOOKUP(E2015,Store_VAM!B2:H273,7, FALSE),VLOOKUP(E2015,Store_SRP!B2:H110,7, FALSE)), VLOOKUP(E2015,Store_Showcase!B2:H144,7, FALSE))</f>
      </c>
      <c r="S2015" s="1">
        <f>IF(IFERROR(VLOOKUP(E2015,Store_Showcase!B2:I144,8, FALSE), TRUE)=TRUE, IF(IFERROR(VLOOKUP(E2015,Store_SRP!B2:I110,8, FALSE), TRUE)=TRUE,VLOOKUP(E2015,Store_VAM!B2:I273,8, FALSE),VLOOKUP(E2015,Store_SRP!B2:I110,8, FALSE)), VLOOKUP(E2015,Store_Showcase!B2:I144,8, FALSE))</f>
      </c>
      <c r="T2015" s="1">
        <f>VLOOKUP(G2015,Sku_Consolidated!A2:R957,18,FALSE)</f>
      </c>
      <c r="U2015" s="1" t="s">
        <v>5206</v>
      </c>
      <c r="V2015" s="1">
        <f>IF(VLOOKUP(G2015,Sku_Consolidated!A2:S957,19,FALSE)="SHOWCASE", VLOOKUP(E2015,Store_Showcase!B2:L144,11, FALSE), IF(VLOOKUP(G2015,Sku_Consolidated!A2:S957,19,FALSE)="VAM",VLOOKUP(E2015,Store_VAM!B2:L273,11, FALSE),VLOOKUP(E2015,Store_SRP!B2:L110,11, FALSE)))</f>
      </c>
      <c r="W2015" s="1">
        <f>VLOOKUP(G2015,Sku_Consolidated!A2:W957,11,FALSE)</f>
      </c>
      <c r="X2015" s="1">
        <f>VLOOKUP(G2015,Sku_Consolidated!A2:H957,8,FALSE)</f>
      </c>
      <c r="Y2015" s="1">
        <f>VLOOKUP(G2015,Sku_Consolidated!A2:I957,9,FALSE)</f>
      </c>
      <c r="Z2015" s="1" t="s">
        <v>41</v>
      </c>
      <c r="AA2015" s="1">
        <f>VLOOKUP(G2015,Sku_Consolidated!A2:E957,5,FALSE)</f>
      </c>
      <c r="AB2015" s="1">
        <f>IF(VLOOKUP(G2015,Sku_Consolidated!A2:S957,19,FALSE)="SHOWCASE", VLOOKUP(E2015,Store_Showcase!B2:N144,13, FALSE), IF(VLOOKUP(G2015,Sku_Consolidated!A2:S957,19,FALSE)="VAM",VLOOKUP(E2015,Store_VAM!B2:N273,13, FALSE),VLOOKUP(E2015,Store_SRP!B2:N110,13, FALSE)))</f>
      </c>
      <c r="AC2015" s="1">
        <f>IF(IFERROR(AB2015,TRUE)=TRUE, "-","OK")</f>
      </c>
      <c r="AD2015" s="11" t="s">
        <v>37</v>
      </c>
      <c r="AE2015" s="11" t="s">
        <v>37</v>
      </c>
      <c r="AF2015" s="1">
        <f>IF(IFERROR(VLOOKUP(E2015,Store_Showcase!B2:H144,{5}, FALSE), TRUE)=TRUE, IF(IFERROR(VLOOKUP(E2015,Store_SRP!B2:H110,{5}, FALSE), TRUE)=TRUE,VLOOKUP(E2015,Store_VAM!B2:H273,{5}, FALSE),VLOOKUP(E2015,Store_SRP!B2:H110,{5}, FALSE)), VLOOKUP(E2015,Store_Showcase!B2:H144,{5}, FALSE))</f>
      </c>
      <c r="AG2015" s="1">
        <f>IF(IFERROR(VLOOKUP(E2015,Store_Showcase!B2:H144,{6}, FALSE), TRUE)=TRUE, IF(IFERROR(VLOOKUP(E2015,Store_SRP!B2:H110,{6}, FALSE), TRUE)=TRUE,VLOOKUP(E2015,Store_VAM!B2:H273,{6}, FALSE),VLOOKUP(E2015,Store_SRP!B2:H110,{6}, FALSE)), VLOOKUP(E2015,Store_Showcase!B2:H144,{6}, FALSE))</f>
      </c>
      <c r="AH2015" s="1">
        <f>VLOOKUP(G2015,Sku_Consolidated!A2:R957,18,FALSE)</f>
      </c>
      <c r="AI2015" s="1">
        <f>VLOOKUP(G2015,Sku_Consolidated!A2:S957,19,FALSE)</f>
      </c>
      <c r="AJ2015" s="1">
        <f>VLOOKUP(G2015,Sku_Consolidated!A2:T957,20,FALSE)</f>
      </c>
    </row>
    <row r="2016" spans="1:36" x14ac:dyDescent="0.25">
      <c r="A2016" s="1">
        <v>2024</v>
      </c>
      <c r="B2016" s="1" t="s">
        <v>31</v>
      </c>
      <c r="C2016" s="1" t="s">
        <v>32</v>
      </c>
      <c r="D2016" s="1" t="s">
        <v>33</v>
      </c>
      <c r="E2016" s="9" t="s">
        <v>2408</v>
      </c>
      <c r="F2016" s="1">
        <f>IF(VLOOKUP(G2016,Sku_Consolidated!A2:S957,{19},FALSE)="SHOWCASE", VLOOKUP(E2016,Store_Showcase!B2:C144,{2}, FALSE), IF(VLOOKUP(G2016,Sku_Consolidated!A2:S957,{19},FALSE)="VAM",VLOOKUP(E2016,Store_VAM!B2:C273,{2}, FALSE),VLOOKUP(E2016,Store_SRP!B2:C110,{2}, FALSE)))</f>
      </c>
      <c r="G2016" s="1">
        <v>61842</v>
      </c>
      <c r="H2016" s="1" t="s">
        <v>126</v>
      </c>
      <c r="I2016" s="10" t="s">
        <v>1604</v>
      </c>
      <c r="J2016" s="1">
        <f>VLOOKUP(G2016,Sku_Consolidated!A2:C957, 3, FALSE)</f>
      </c>
      <c r="K2016" s="10">
        <f>IF(J2016="PACK", I2016, 0)</f>
      </c>
      <c r="L2016" s="10">
        <f>IF(J2016="KG", I2016, I2016 * VLOOKUP(G2016,Sku_Consolidated!A2:U957,21,FALSE))</f>
      </c>
      <c r="M2016" s="10" t="s">
        <v>37</v>
      </c>
      <c r="N2016" s="11" t="s">
        <v>5256</v>
      </c>
      <c r="O2016" s="10" t="s">
        <v>5257</v>
      </c>
      <c r="P2016" s="10">
        <f>N2016 - O2016</f>
      </c>
      <c r="Q2016" s="1">
        <f>VLOOKUP(G2016,Sku_Consolidated!A2:G957,7, FALSE)</f>
      </c>
      <c r="R2016" s="1">
        <f>IF(IFERROR(VLOOKUP(E2016,Store_Showcase!B2:H144,7, FALSE), TRUE)=TRUE, IF(IFERROR(VLOOKUP(E2016,Store_SRP!B2:H110,7, FALSE), TRUE)=TRUE,VLOOKUP(E2016,Store_VAM!B2:H273,7, FALSE),VLOOKUP(E2016,Store_SRP!B2:H110,7, FALSE)), VLOOKUP(E2016,Store_Showcase!B2:H144,7, FALSE))</f>
      </c>
      <c r="S2016" s="1">
        <f>IF(IFERROR(VLOOKUP(E2016,Store_Showcase!B2:I144,8, FALSE), TRUE)=TRUE, IF(IFERROR(VLOOKUP(E2016,Store_SRP!B2:I110,8, FALSE), TRUE)=TRUE,VLOOKUP(E2016,Store_VAM!B2:I273,8, FALSE),VLOOKUP(E2016,Store_SRP!B2:I110,8, FALSE)), VLOOKUP(E2016,Store_Showcase!B2:I144,8, FALSE))</f>
      </c>
      <c r="T2016" s="1">
        <f>VLOOKUP(G2016,Sku_Consolidated!A2:R957,18,FALSE)</f>
      </c>
      <c r="U2016" s="1" t="s">
        <v>5206</v>
      </c>
      <c r="V2016" s="1">
        <f>IF(VLOOKUP(G2016,Sku_Consolidated!A2:S957,19,FALSE)="SHOWCASE", VLOOKUP(E2016,Store_Showcase!B2:L144,11, FALSE), IF(VLOOKUP(G2016,Sku_Consolidated!A2:S957,19,FALSE)="VAM",VLOOKUP(E2016,Store_VAM!B2:L273,11, FALSE),VLOOKUP(E2016,Store_SRP!B2:L110,11, FALSE)))</f>
      </c>
      <c r="W2016" s="1">
        <f>VLOOKUP(G2016,Sku_Consolidated!A2:W957,11,FALSE)</f>
      </c>
      <c r="X2016" s="1">
        <f>VLOOKUP(G2016,Sku_Consolidated!A2:H957,8,FALSE)</f>
      </c>
      <c r="Y2016" s="1">
        <f>VLOOKUP(G2016,Sku_Consolidated!A2:I957,9,FALSE)</f>
      </c>
      <c r="Z2016" s="1" t="s">
        <v>41</v>
      </c>
      <c r="AA2016" s="1">
        <f>VLOOKUP(G2016,Sku_Consolidated!A2:E957,5,FALSE)</f>
      </c>
      <c r="AB2016" s="1">
        <f>IF(VLOOKUP(G2016,Sku_Consolidated!A2:S957,19,FALSE)="SHOWCASE", VLOOKUP(E2016,Store_Showcase!B2:N144,13, FALSE), IF(VLOOKUP(G2016,Sku_Consolidated!A2:S957,19,FALSE)="VAM",VLOOKUP(E2016,Store_VAM!B2:N273,13, FALSE),VLOOKUP(E2016,Store_SRP!B2:N110,13, FALSE)))</f>
      </c>
      <c r="AC2016" s="1">
        <f>IF(IFERROR(AB2016,TRUE)=TRUE, "-","OK")</f>
      </c>
      <c r="AD2016" s="11" t="s">
        <v>37</v>
      </c>
      <c r="AE2016" s="11" t="s">
        <v>37</v>
      </c>
      <c r="AF2016" s="1">
        <f>IF(IFERROR(VLOOKUP(E2016,Store_Showcase!B2:H144,{5}, FALSE), TRUE)=TRUE, IF(IFERROR(VLOOKUP(E2016,Store_SRP!B2:H110,{5}, FALSE), TRUE)=TRUE,VLOOKUP(E2016,Store_VAM!B2:H273,{5}, FALSE),VLOOKUP(E2016,Store_SRP!B2:H110,{5}, FALSE)), VLOOKUP(E2016,Store_Showcase!B2:H144,{5}, FALSE))</f>
      </c>
      <c r="AG2016" s="1">
        <f>IF(IFERROR(VLOOKUP(E2016,Store_Showcase!B2:H144,{6}, FALSE), TRUE)=TRUE, IF(IFERROR(VLOOKUP(E2016,Store_SRP!B2:H110,{6}, FALSE), TRUE)=TRUE,VLOOKUP(E2016,Store_VAM!B2:H273,{6}, FALSE),VLOOKUP(E2016,Store_SRP!B2:H110,{6}, FALSE)), VLOOKUP(E2016,Store_Showcase!B2:H144,{6}, FALSE))</f>
      </c>
      <c r="AH2016" s="1">
        <f>VLOOKUP(G2016,Sku_Consolidated!A2:R957,18,FALSE)</f>
      </c>
      <c r="AI2016" s="1">
        <f>VLOOKUP(G2016,Sku_Consolidated!A2:S957,19,FALSE)</f>
      </c>
      <c r="AJ2016" s="1">
        <f>VLOOKUP(G2016,Sku_Consolidated!A2:T957,20,FALSE)</f>
      </c>
    </row>
    <row r="2017" spans="1:36" x14ac:dyDescent="0.25">
      <c r="A2017" s="1">
        <v>2024</v>
      </c>
      <c r="B2017" s="1" t="s">
        <v>31</v>
      </c>
      <c r="C2017" s="1" t="s">
        <v>32</v>
      </c>
      <c r="D2017" s="1" t="s">
        <v>33</v>
      </c>
      <c r="E2017" s="9" t="s">
        <v>2408</v>
      </c>
      <c r="F2017" s="1">
        <f>IF(VLOOKUP(G2017,Sku_Consolidated!A2:S957,{19},FALSE)="SHOWCASE", VLOOKUP(E2017,Store_Showcase!B2:C144,{2}, FALSE), IF(VLOOKUP(G2017,Sku_Consolidated!A2:S957,{19},FALSE)="VAM",VLOOKUP(E2017,Store_VAM!B2:C273,{2}, FALSE),VLOOKUP(E2017,Store_SRP!B2:C110,{2}, FALSE)))</f>
      </c>
      <c r="G2017" s="1">
        <v>61844</v>
      </c>
      <c r="H2017" s="1" t="s">
        <v>178</v>
      </c>
      <c r="I2017" s="10" t="s">
        <v>601</v>
      </c>
      <c r="J2017" s="1">
        <f>VLOOKUP(G2017,Sku_Consolidated!A2:C957, 3, FALSE)</f>
      </c>
      <c r="K2017" s="10">
        <f>IF(J2017="PACK", I2017, 0)</f>
      </c>
      <c r="L2017" s="10">
        <f>IF(J2017="KG", I2017, I2017 * VLOOKUP(G2017,Sku_Consolidated!A2:U957,21,FALSE))</f>
      </c>
      <c r="M2017" s="10" t="s">
        <v>37</v>
      </c>
      <c r="N2017" s="11" t="s">
        <v>5258</v>
      </c>
      <c r="O2017" s="10" t="s">
        <v>5259</v>
      </c>
      <c r="P2017" s="10">
        <f>N2017 - O2017</f>
      </c>
      <c r="Q2017" s="1">
        <f>VLOOKUP(G2017,Sku_Consolidated!A2:G957,7, FALSE)</f>
      </c>
      <c r="R2017" s="1">
        <f>IF(IFERROR(VLOOKUP(E2017,Store_Showcase!B2:H144,7, FALSE), TRUE)=TRUE, IF(IFERROR(VLOOKUP(E2017,Store_SRP!B2:H110,7, FALSE), TRUE)=TRUE,VLOOKUP(E2017,Store_VAM!B2:H273,7, FALSE),VLOOKUP(E2017,Store_SRP!B2:H110,7, FALSE)), VLOOKUP(E2017,Store_Showcase!B2:H144,7, FALSE))</f>
      </c>
      <c r="S2017" s="1">
        <f>IF(IFERROR(VLOOKUP(E2017,Store_Showcase!B2:I144,8, FALSE), TRUE)=TRUE, IF(IFERROR(VLOOKUP(E2017,Store_SRP!B2:I110,8, FALSE), TRUE)=TRUE,VLOOKUP(E2017,Store_VAM!B2:I273,8, FALSE),VLOOKUP(E2017,Store_SRP!B2:I110,8, FALSE)), VLOOKUP(E2017,Store_Showcase!B2:I144,8, FALSE))</f>
      </c>
      <c r="T2017" s="1">
        <f>VLOOKUP(G2017,Sku_Consolidated!A2:R957,18,FALSE)</f>
      </c>
      <c r="U2017" s="1" t="s">
        <v>5206</v>
      </c>
      <c r="V2017" s="1">
        <f>IF(VLOOKUP(G2017,Sku_Consolidated!A2:S957,19,FALSE)="SHOWCASE", VLOOKUP(E2017,Store_Showcase!B2:L144,11, FALSE), IF(VLOOKUP(G2017,Sku_Consolidated!A2:S957,19,FALSE)="VAM",VLOOKUP(E2017,Store_VAM!B2:L273,11, FALSE),VLOOKUP(E2017,Store_SRP!B2:L110,11, FALSE)))</f>
      </c>
      <c r="W2017" s="1">
        <f>VLOOKUP(G2017,Sku_Consolidated!A2:W957,11,FALSE)</f>
      </c>
      <c r="X2017" s="1">
        <f>VLOOKUP(G2017,Sku_Consolidated!A2:H957,8,FALSE)</f>
      </c>
      <c r="Y2017" s="1">
        <f>VLOOKUP(G2017,Sku_Consolidated!A2:I957,9,FALSE)</f>
      </c>
      <c r="Z2017" s="1" t="s">
        <v>41</v>
      </c>
      <c r="AA2017" s="1">
        <f>VLOOKUP(G2017,Sku_Consolidated!A2:E957,5,FALSE)</f>
      </c>
      <c r="AB2017" s="1">
        <f>IF(VLOOKUP(G2017,Sku_Consolidated!A2:S957,19,FALSE)="SHOWCASE", VLOOKUP(E2017,Store_Showcase!B2:N144,13, FALSE), IF(VLOOKUP(G2017,Sku_Consolidated!A2:S957,19,FALSE)="VAM",VLOOKUP(E2017,Store_VAM!B2:N273,13, FALSE),VLOOKUP(E2017,Store_SRP!B2:N110,13, FALSE)))</f>
      </c>
      <c r="AC2017" s="1">
        <f>IF(IFERROR(AB2017,TRUE)=TRUE, "-","OK")</f>
      </c>
      <c r="AD2017" s="11" t="s">
        <v>37</v>
      </c>
      <c r="AE2017" s="11" t="s">
        <v>37</v>
      </c>
      <c r="AF2017" s="1">
        <f>IF(IFERROR(VLOOKUP(E2017,Store_Showcase!B2:H144,{5}, FALSE), TRUE)=TRUE, IF(IFERROR(VLOOKUP(E2017,Store_SRP!B2:H110,{5}, FALSE), TRUE)=TRUE,VLOOKUP(E2017,Store_VAM!B2:H273,{5}, FALSE),VLOOKUP(E2017,Store_SRP!B2:H110,{5}, FALSE)), VLOOKUP(E2017,Store_Showcase!B2:H144,{5}, FALSE))</f>
      </c>
      <c r="AG2017" s="1">
        <f>IF(IFERROR(VLOOKUP(E2017,Store_Showcase!B2:H144,{6}, FALSE), TRUE)=TRUE, IF(IFERROR(VLOOKUP(E2017,Store_SRP!B2:H110,{6}, FALSE), TRUE)=TRUE,VLOOKUP(E2017,Store_VAM!B2:H273,{6}, FALSE),VLOOKUP(E2017,Store_SRP!B2:H110,{6}, FALSE)), VLOOKUP(E2017,Store_Showcase!B2:H144,{6}, FALSE))</f>
      </c>
      <c r="AH2017" s="1">
        <f>VLOOKUP(G2017,Sku_Consolidated!A2:R957,18,FALSE)</f>
      </c>
      <c r="AI2017" s="1">
        <f>VLOOKUP(G2017,Sku_Consolidated!A2:S957,19,FALSE)</f>
      </c>
      <c r="AJ2017" s="1">
        <f>VLOOKUP(G2017,Sku_Consolidated!A2:T957,20,FALSE)</f>
      </c>
    </row>
    <row r="2018" spans="1:36" x14ac:dyDescent="0.25">
      <c r="A2018" s="1">
        <v>2024</v>
      </c>
      <c r="B2018" s="1" t="s">
        <v>31</v>
      </c>
      <c r="C2018" s="1" t="s">
        <v>32</v>
      </c>
      <c r="D2018" s="1" t="s">
        <v>33</v>
      </c>
      <c r="E2018" s="9" t="s">
        <v>2408</v>
      </c>
      <c r="F2018" s="1">
        <f>IF(VLOOKUP(G2018,Sku_Consolidated!A2:S957,{19},FALSE)="SHOWCASE", VLOOKUP(E2018,Store_Showcase!B2:C144,{2}, FALSE), IF(VLOOKUP(G2018,Sku_Consolidated!A2:S957,{19},FALSE)="VAM",VLOOKUP(E2018,Store_VAM!B2:C273,{2}, FALSE),VLOOKUP(E2018,Store_SRP!B2:C110,{2}, FALSE)))</f>
      </c>
      <c r="G2018" s="1">
        <v>61845</v>
      </c>
      <c r="H2018" s="1" t="s">
        <v>130</v>
      </c>
      <c r="I2018" s="10" t="s">
        <v>649</v>
      </c>
      <c r="J2018" s="1">
        <f>VLOOKUP(G2018,Sku_Consolidated!A2:C957, 3, FALSE)</f>
      </c>
      <c r="K2018" s="10">
        <f>IF(J2018="PACK", I2018, 0)</f>
      </c>
      <c r="L2018" s="10">
        <f>IF(J2018="KG", I2018, I2018 * VLOOKUP(G2018,Sku_Consolidated!A2:U957,21,FALSE))</f>
      </c>
      <c r="M2018" s="10" t="s">
        <v>37</v>
      </c>
      <c r="N2018" s="11" t="s">
        <v>5260</v>
      </c>
      <c r="O2018" s="10" t="s">
        <v>5261</v>
      </c>
      <c r="P2018" s="10">
        <f>N2018 - O2018</f>
      </c>
      <c r="Q2018" s="1">
        <f>VLOOKUP(G2018,Sku_Consolidated!A2:G957,7, FALSE)</f>
      </c>
      <c r="R2018" s="1">
        <f>IF(IFERROR(VLOOKUP(E2018,Store_Showcase!B2:H144,7, FALSE), TRUE)=TRUE, IF(IFERROR(VLOOKUP(E2018,Store_SRP!B2:H110,7, FALSE), TRUE)=TRUE,VLOOKUP(E2018,Store_VAM!B2:H273,7, FALSE),VLOOKUP(E2018,Store_SRP!B2:H110,7, FALSE)), VLOOKUP(E2018,Store_Showcase!B2:H144,7, FALSE))</f>
      </c>
      <c r="S2018" s="1">
        <f>IF(IFERROR(VLOOKUP(E2018,Store_Showcase!B2:I144,8, FALSE), TRUE)=TRUE, IF(IFERROR(VLOOKUP(E2018,Store_SRP!B2:I110,8, FALSE), TRUE)=TRUE,VLOOKUP(E2018,Store_VAM!B2:I273,8, FALSE),VLOOKUP(E2018,Store_SRP!B2:I110,8, FALSE)), VLOOKUP(E2018,Store_Showcase!B2:I144,8, FALSE))</f>
      </c>
      <c r="T2018" s="1">
        <f>VLOOKUP(G2018,Sku_Consolidated!A2:R957,18,FALSE)</f>
      </c>
      <c r="U2018" s="1" t="s">
        <v>5206</v>
      </c>
      <c r="V2018" s="1">
        <f>IF(VLOOKUP(G2018,Sku_Consolidated!A2:S957,19,FALSE)="SHOWCASE", VLOOKUP(E2018,Store_Showcase!B2:L144,11, FALSE), IF(VLOOKUP(G2018,Sku_Consolidated!A2:S957,19,FALSE)="VAM",VLOOKUP(E2018,Store_VAM!B2:L273,11, FALSE),VLOOKUP(E2018,Store_SRP!B2:L110,11, FALSE)))</f>
      </c>
      <c r="W2018" s="1">
        <f>VLOOKUP(G2018,Sku_Consolidated!A2:W957,11,FALSE)</f>
      </c>
      <c r="X2018" s="1">
        <f>VLOOKUP(G2018,Sku_Consolidated!A2:H957,8,FALSE)</f>
      </c>
      <c r="Y2018" s="1">
        <f>VLOOKUP(G2018,Sku_Consolidated!A2:I957,9,FALSE)</f>
      </c>
      <c r="Z2018" s="1" t="s">
        <v>41</v>
      </c>
      <c r="AA2018" s="1">
        <f>VLOOKUP(G2018,Sku_Consolidated!A2:E957,5,FALSE)</f>
      </c>
      <c r="AB2018" s="1">
        <f>IF(VLOOKUP(G2018,Sku_Consolidated!A2:S957,19,FALSE)="SHOWCASE", VLOOKUP(E2018,Store_Showcase!B2:N144,13, FALSE), IF(VLOOKUP(G2018,Sku_Consolidated!A2:S957,19,FALSE)="VAM",VLOOKUP(E2018,Store_VAM!B2:N273,13, FALSE),VLOOKUP(E2018,Store_SRP!B2:N110,13, FALSE)))</f>
      </c>
      <c r="AC2018" s="1">
        <f>IF(IFERROR(AB2018,TRUE)=TRUE, "-","OK")</f>
      </c>
      <c r="AD2018" s="11" t="s">
        <v>37</v>
      </c>
      <c r="AE2018" s="11" t="s">
        <v>37</v>
      </c>
      <c r="AF2018" s="1">
        <f>IF(IFERROR(VLOOKUP(E2018,Store_Showcase!B2:H144,{5}, FALSE), TRUE)=TRUE, IF(IFERROR(VLOOKUP(E2018,Store_SRP!B2:H110,{5}, FALSE), TRUE)=TRUE,VLOOKUP(E2018,Store_VAM!B2:H273,{5}, FALSE),VLOOKUP(E2018,Store_SRP!B2:H110,{5}, FALSE)), VLOOKUP(E2018,Store_Showcase!B2:H144,{5}, FALSE))</f>
      </c>
      <c r="AG2018" s="1">
        <f>IF(IFERROR(VLOOKUP(E2018,Store_Showcase!B2:H144,{6}, FALSE), TRUE)=TRUE, IF(IFERROR(VLOOKUP(E2018,Store_SRP!B2:H110,{6}, FALSE), TRUE)=TRUE,VLOOKUP(E2018,Store_VAM!B2:H273,{6}, FALSE),VLOOKUP(E2018,Store_SRP!B2:H110,{6}, FALSE)), VLOOKUP(E2018,Store_Showcase!B2:H144,{6}, FALSE))</f>
      </c>
      <c r="AH2018" s="1">
        <f>VLOOKUP(G2018,Sku_Consolidated!A2:R957,18,FALSE)</f>
      </c>
      <c r="AI2018" s="1">
        <f>VLOOKUP(G2018,Sku_Consolidated!A2:S957,19,FALSE)</f>
      </c>
      <c r="AJ2018" s="1">
        <f>VLOOKUP(G2018,Sku_Consolidated!A2:T957,20,FALSE)</f>
      </c>
    </row>
    <row r="2019" spans="1:36" x14ac:dyDescent="0.25">
      <c r="A2019" s="1">
        <v>2024</v>
      </c>
      <c r="B2019" s="1" t="s">
        <v>31</v>
      </c>
      <c r="C2019" s="1" t="s">
        <v>32</v>
      </c>
      <c r="D2019" s="1" t="s">
        <v>33</v>
      </c>
      <c r="E2019" s="9" t="s">
        <v>2408</v>
      </c>
      <c r="F2019" s="1">
        <f>IF(VLOOKUP(G2019,Sku_Consolidated!A2:S957,{19},FALSE)="SHOWCASE", VLOOKUP(E2019,Store_Showcase!B2:C144,{2}, FALSE), IF(VLOOKUP(G2019,Sku_Consolidated!A2:S957,{19},FALSE)="VAM",VLOOKUP(E2019,Store_VAM!B2:C273,{2}, FALSE),VLOOKUP(E2019,Store_SRP!B2:C110,{2}, FALSE)))</f>
      </c>
      <c r="G2019" s="1">
        <v>61850</v>
      </c>
      <c r="H2019" s="1" t="s">
        <v>134</v>
      </c>
      <c r="I2019" s="10" t="s">
        <v>315</v>
      </c>
      <c r="J2019" s="1">
        <f>VLOOKUP(G2019,Sku_Consolidated!A2:C957, 3, FALSE)</f>
      </c>
      <c r="K2019" s="10">
        <f>IF(J2019="PACK", I2019, 0)</f>
      </c>
      <c r="L2019" s="10">
        <f>IF(J2019="KG", I2019, I2019 * VLOOKUP(G2019,Sku_Consolidated!A2:U957,21,FALSE))</f>
      </c>
      <c r="M2019" s="10" t="s">
        <v>37</v>
      </c>
      <c r="N2019" s="11" t="s">
        <v>5262</v>
      </c>
      <c r="O2019" s="10" t="s">
        <v>5263</v>
      </c>
      <c r="P2019" s="10">
        <f>N2019 - O2019</f>
      </c>
      <c r="Q2019" s="1">
        <f>VLOOKUP(G2019,Sku_Consolidated!A2:G957,7, FALSE)</f>
      </c>
      <c r="R2019" s="1">
        <f>IF(IFERROR(VLOOKUP(E2019,Store_Showcase!B2:H144,7, FALSE), TRUE)=TRUE, IF(IFERROR(VLOOKUP(E2019,Store_SRP!B2:H110,7, FALSE), TRUE)=TRUE,VLOOKUP(E2019,Store_VAM!B2:H273,7, FALSE),VLOOKUP(E2019,Store_SRP!B2:H110,7, FALSE)), VLOOKUP(E2019,Store_Showcase!B2:H144,7, FALSE))</f>
      </c>
      <c r="S2019" s="1">
        <f>IF(IFERROR(VLOOKUP(E2019,Store_Showcase!B2:I144,8, FALSE), TRUE)=TRUE, IF(IFERROR(VLOOKUP(E2019,Store_SRP!B2:I110,8, FALSE), TRUE)=TRUE,VLOOKUP(E2019,Store_VAM!B2:I273,8, FALSE),VLOOKUP(E2019,Store_SRP!B2:I110,8, FALSE)), VLOOKUP(E2019,Store_Showcase!B2:I144,8, FALSE))</f>
      </c>
      <c r="T2019" s="1">
        <f>VLOOKUP(G2019,Sku_Consolidated!A2:R957,18,FALSE)</f>
      </c>
      <c r="U2019" s="1" t="s">
        <v>5206</v>
      </c>
      <c r="V2019" s="1">
        <f>IF(VLOOKUP(G2019,Sku_Consolidated!A2:S957,19,FALSE)="SHOWCASE", VLOOKUP(E2019,Store_Showcase!B2:L144,11, FALSE), IF(VLOOKUP(G2019,Sku_Consolidated!A2:S957,19,FALSE)="VAM",VLOOKUP(E2019,Store_VAM!B2:L273,11, FALSE),VLOOKUP(E2019,Store_SRP!B2:L110,11, FALSE)))</f>
      </c>
      <c r="W2019" s="1">
        <f>VLOOKUP(G2019,Sku_Consolidated!A2:W957,11,FALSE)</f>
      </c>
      <c r="X2019" s="1">
        <f>VLOOKUP(G2019,Sku_Consolidated!A2:H957,8,FALSE)</f>
      </c>
      <c r="Y2019" s="1">
        <f>VLOOKUP(G2019,Sku_Consolidated!A2:I957,9,FALSE)</f>
      </c>
      <c r="Z2019" s="1" t="s">
        <v>41</v>
      </c>
      <c r="AA2019" s="1">
        <f>VLOOKUP(G2019,Sku_Consolidated!A2:E957,5,FALSE)</f>
      </c>
      <c r="AB2019" s="1">
        <f>IF(VLOOKUP(G2019,Sku_Consolidated!A2:S957,19,FALSE)="SHOWCASE", VLOOKUP(E2019,Store_Showcase!B2:N144,13, FALSE), IF(VLOOKUP(G2019,Sku_Consolidated!A2:S957,19,FALSE)="VAM",VLOOKUP(E2019,Store_VAM!B2:N273,13, FALSE),VLOOKUP(E2019,Store_SRP!B2:N110,13, FALSE)))</f>
      </c>
      <c r="AC2019" s="1">
        <f>IF(IFERROR(AB2019,TRUE)=TRUE, "-","OK")</f>
      </c>
      <c r="AD2019" s="11" t="s">
        <v>37</v>
      </c>
      <c r="AE2019" s="11" t="s">
        <v>37</v>
      </c>
      <c r="AF2019" s="1">
        <f>IF(IFERROR(VLOOKUP(E2019,Store_Showcase!B2:H144,{5}, FALSE), TRUE)=TRUE, IF(IFERROR(VLOOKUP(E2019,Store_SRP!B2:H110,{5}, FALSE), TRUE)=TRUE,VLOOKUP(E2019,Store_VAM!B2:H273,{5}, FALSE),VLOOKUP(E2019,Store_SRP!B2:H110,{5}, FALSE)), VLOOKUP(E2019,Store_Showcase!B2:H144,{5}, FALSE))</f>
      </c>
      <c r="AG2019" s="1">
        <f>IF(IFERROR(VLOOKUP(E2019,Store_Showcase!B2:H144,{6}, FALSE), TRUE)=TRUE, IF(IFERROR(VLOOKUP(E2019,Store_SRP!B2:H110,{6}, FALSE), TRUE)=TRUE,VLOOKUP(E2019,Store_VAM!B2:H273,{6}, FALSE),VLOOKUP(E2019,Store_SRP!B2:H110,{6}, FALSE)), VLOOKUP(E2019,Store_Showcase!B2:H144,{6}, FALSE))</f>
      </c>
      <c r="AH2019" s="1">
        <f>VLOOKUP(G2019,Sku_Consolidated!A2:R957,18,FALSE)</f>
      </c>
      <c r="AI2019" s="1">
        <f>VLOOKUP(G2019,Sku_Consolidated!A2:S957,19,FALSE)</f>
      </c>
      <c r="AJ2019" s="1">
        <f>VLOOKUP(G2019,Sku_Consolidated!A2:T957,20,FALSE)</f>
      </c>
    </row>
    <row r="2020" spans="1:36" x14ac:dyDescent="0.25">
      <c r="A2020" s="1">
        <v>2024</v>
      </c>
      <c r="B2020" s="1" t="s">
        <v>31</v>
      </c>
      <c r="C2020" s="1" t="s">
        <v>32</v>
      </c>
      <c r="D2020" s="1" t="s">
        <v>33</v>
      </c>
      <c r="E2020" s="9" t="s">
        <v>2408</v>
      </c>
      <c r="F2020" s="1">
        <f>IF(VLOOKUP(G2020,Sku_Consolidated!A2:S957,{19},FALSE)="SHOWCASE", VLOOKUP(E2020,Store_Showcase!B2:C144,{2}, FALSE), IF(VLOOKUP(G2020,Sku_Consolidated!A2:S957,{19},FALSE)="VAM",VLOOKUP(E2020,Store_VAM!B2:C273,{2}, FALSE),VLOOKUP(E2020,Store_SRP!B2:C110,{2}, FALSE)))</f>
      </c>
      <c r="G2020" s="1">
        <v>61852</v>
      </c>
      <c r="H2020" s="1" t="s">
        <v>138</v>
      </c>
      <c r="I2020" s="10" t="s">
        <v>3696</v>
      </c>
      <c r="J2020" s="1">
        <f>VLOOKUP(G2020,Sku_Consolidated!A2:C957, 3, FALSE)</f>
      </c>
      <c r="K2020" s="10">
        <f>IF(J2020="PACK", I2020, 0)</f>
      </c>
      <c r="L2020" s="10">
        <f>IF(J2020="KG", I2020, I2020 * VLOOKUP(G2020,Sku_Consolidated!A2:U957,21,FALSE))</f>
      </c>
      <c r="M2020" s="10" t="s">
        <v>37</v>
      </c>
      <c r="N2020" s="11" t="s">
        <v>5264</v>
      </c>
      <c r="O2020" s="10" t="s">
        <v>5265</v>
      </c>
      <c r="P2020" s="10">
        <f>N2020 - O2020</f>
      </c>
      <c r="Q2020" s="1">
        <f>VLOOKUP(G2020,Sku_Consolidated!A2:G957,7, FALSE)</f>
      </c>
      <c r="R2020" s="1">
        <f>IF(IFERROR(VLOOKUP(E2020,Store_Showcase!B2:H144,7, FALSE), TRUE)=TRUE, IF(IFERROR(VLOOKUP(E2020,Store_SRP!B2:H110,7, FALSE), TRUE)=TRUE,VLOOKUP(E2020,Store_VAM!B2:H273,7, FALSE),VLOOKUP(E2020,Store_SRP!B2:H110,7, FALSE)), VLOOKUP(E2020,Store_Showcase!B2:H144,7, FALSE))</f>
      </c>
      <c r="S2020" s="1">
        <f>IF(IFERROR(VLOOKUP(E2020,Store_Showcase!B2:I144,8, FALSE), TRUE)=TRUE, IF(IFERROR(VLOOKUP(E2020,Store_SRP!B2:I110,8, FALSE), TRUE)=TRUE,VLOOKUP(E2020,Store_VAM!B2:I273,8, FALSE),VLOOKUP(E2020,Store_SRP!B2:I110,8, FALSE)), VLOOKUP(E2020,Store_Showcase!B2:I144,8, FALSE))</f>
      </c>
      <c r="T2020" s="1">
        <f>VLOOKUP(G2020,Sku_Consolidated!A2:R957,18,FALSE)</f>
      </c>
      <c r="U2020" s="1" t="s">
        <v>5206</v>
      </c>
      <c r="V2020" s="1">
        <f>IF(VLOOKUP(G2020,Sku_Consolidated!A2:S957,19,FALSE)="SHOWCASE", VLOOKUP(E2020,Store_Showcase!B2:L144,11, FALSE), IF(VLOOKUP(G2020,Sku_Consolidated!A2:S957,19,FALSE)="VAM",VLOOKUP(E2020,Store_VAM!B2:L273,11, FALSE),VLOOKUP(E2020,Store_SRP!B2:L110,11, FALSE)))</f>
      </c>
      <c r="W2020" s="1">
        <f>VLOOKUP(G2020,Sku_Consolidated!A2:W957,11,FALSE)</f>
      </c>
      <c r="X2020" s="1">
        <f>VLOOKUP(G2020,Sku_Consolidated!A2:H957,8,FALSE)</f>
      </c>
      <c r="Y2020" s="1">
        <f>VLOOKUP(G2020,Sku_Consolidated!A2:I957,9,FALSE)</f>
      </c>
      <c r="Z2020" s="1" t="s">
        <v>41</v>
      </c>
      <c r="AA2020" s="1">
        <f>VLOOKUP(G2020,Sku_Consolidated!A2:E957,5,FALSE)</f>
      </c>
      <c r="AB2020" s="1">
        <f>IF(VLOOKUP(G2020,Sku_Consolidated!A2:S957,19,FALSE)="SHOWCASE", VLOOKUP(E2020,Store_Showcase!B2:N144,13, FALSE), IF(VLOOKUP(G2020,Sku_Consolidated!A2:S957,19,FALSE)="VAM",VLOOKUP(E2020,Store_VAM!B2:N273,13, FALSE),VLOOKUP(E2020,Store_SRP!B2:N110,13, FALSE)))</f>
      </c>
      <c r="AC2020" s="1">
        <f>IF(IFERROR(AB2020,TRUE)=TRUE, "-","OK")</f>
      </c>
      <c r="AD2020" s="11" t="s">
        <v>37</v>
      </c>
      <c r="AE2020" s="11" t="s">
        <v>37</v>
      </c>
      <c r="AF2020" s="1">
        <f>IF(IFERROR(VLOOKUP(E2020,Store_Showcase!B2:H144,{5}, FALSE), TRUE)=TRUE, IF(IFERROR(VLOOKUP(E2020,Store_SRP!B2:H110,{5}, FALSE), TRUE)=TRUE,VLOOKUP(E2020,Store_VAM!B2:H273,{5}, FALSE),VLOOKUP(E2020,Store_SRP!B2:H110,{5}, FALSE)), VLOOKUP(E2020,Store_Showcase!B2:H144,{5}, FALSE))</f>
      </c>
      <c r="AG2020" s="1">
        <f>IF(IFERROR(VLOOKUP(E2020,Store_Showcase!B2:H144,{6}, FALSE), TRUE)=TRUE, IF(IFERROR(VLOOKUP(E2020,Store_SRP!B2:H110,{6}, FALSE), TRUE)=TRUE,VLOOKUP(E2020,Store_VAM!B2:H273,{6}, FALSE),VLOOKUP(E2020,Store_SRP!B2:H110,{6}, FALSE)), VLOOKUP(E2020,Store_Showcase!B2:H144,{6}, FALSE))</f>
      </c>
      <c r="AH2020" s="1">
        <f>VLOOKUP(G2020,Sku_Consolidated!A2:R957,18,FALSE)</f>
      </c>
      <c r="AI2020" s="1">
        <f>VLOOKUP(G2020,Sku_Consolidated!A2:S957,19,FALSE)</f>
      </c>
      <c r="AJ2020" s="1">
        <f>VLOOKUP(G2020,Sku_Consolidated!A2:T957,20,FALSE)</f>
      </c>
    </row>
    <row r="2021" spans="1:36" x14ac:dyDescent="0.25">
      <c r="A2021" s="1">
        <v>2024</v>
      </c>
      <c r="B2021" s="1" t="s">
        <v>31</v>
      </c>
      <c r="C2021" s="1" t="s">
        <v>32</v>
      </c>
      <c r="D2021" s="1" t="s">
        <v>33</v>
      </c>
      <c r="E2021" s="9" t="s">
        <v>2397</v>
      </c>
      <c r="F2021" s="1">
        <f>IF(VLOOKUP(G2021,Sku_Consolidated!A2:S957,{19},FALSE)="SHOWCASE", VLOOKUP(E2021,Store_Showcase!B2:C144,{2}, FALSE), IF(VLOOKUP(G2021,Sku_Consolidated!A2:S957,{19},FALSE)="VAM",VLOOKUP(E2021,Store_VAM!B2:C273,{2}, FALSE),VLOOKUP(E2021,Store_SRP!B2:C110,{2}, FALSE)))</f>
      </c>
      <c r="G2021" s="1">
        <v>12928</v>
      </c>
      <c r="H2021" s="1" t="s">
        <v>1389</v>
      </c>
      <c r="I2021" s="10" t="s">
        <v>55</v>
      </c>
      <c r="J2021" s="1">
        <f>VLOOKUP(G2021,Sku_Consolidated!A2:C957, 3, FALSE)</f>
      </c>
      <c r="K2021" s="10">
        <f>IF(J2021="PACK", I2021, 0)</f>
      </c>
      <c r="L2021" s="10">
        <f>IF(J2021="KG", I2021, I2021 * VLOOKUP(G2021,Sku_Consolidated!A2:U957,21,FALSE))</f>
      </c>
      <c r="M2021" s="10" t="s">
        <v>37</v>
      </c>
      <c r="N2021" s="11" t="s">
        <v>5266</v>
      </c>
      <c r="O2021" s="10" t="s">
        <v>5267</v>
      </c>
      <c r="P2021" s="10">
        <f>N2021 - O2021</f>
      </c>
      <c r="Q2021" s="1">
        <f>VLOOKUP(G2021,Sku_Consolidated!A2:G957,7, FALSE)</f>
      </c>
      <c r="R2021" s="1">
        <f>IF(IFERROR(VLOOKUP(E2021,Store_Showcase!B2:H144,7, FALSE), TRUE)=TRUE, IF(IFERROR(VLOOKUP(E2021,Store_SRP!B2:H110,7, FALSE), TRUE)=TRUE,VLOOKUP(E2021,Store_VAM!B2:H273,7, FALSE),VLOOKUP(E2021,Store_SRP!B2:H110,7, FALSE)), VLOOKUP(E2021,Store_Showcase!B2:H144,7, FALSE))</f>
      </c>
      <c r="S2021" s="1">
        <f>IF(IFERROR(VLOOKUP(E2021,Store_Showcase!B2:I144,8, FALSE), TRUE)=TRUE, IF(IFERROR(VLOOKUP(E2021,Store_SRP!B2:I110,8, FALSE), TRUE)=TRUE,VLOOKUP(E2021,Store_VAM!B2:I273,8, FALSE),VLOOKUP(E2021,Store_SRP!B2:I110,8, FALSE)), VLOOKUP(E2021,Store_Showcase!B2:I144,8, FALSE))</f>
      </c>
      <c r="T2021" s="1">
        <f>VLOOKUP(G2021,Sku_Consolidated!A2:R957,18,FALSE)</f>
      </c>
      <c r="U2021" s="1" t="s">
        <v>5268</v>
      </c>
      <c r="V2021" s="1">
        <f>IF(VLOOKUP(G2021,Sku_Consolidated!A2:S957,19,FALSE)="SHOWCASE", VLOOKUP(E2021,Store_Showcase!B2:L144,11, FALSE), IF(VLOOKUP(G2021,Sku_Consolidated!A2:S957,19,FALSE)="VAM",VLOOKUP(E2021,Store_VAM!B2:L273,11, FALSE),VLOOKUP(E2021,Store_SRP!B2:L110,11, FALSE)))</f>
      </c>
      <c r="W2021" s="1">
        <f>VLOOKUP(G2021,Sku_Consolidated!A2:W957,11,FALSE)</f>
      </c>
      <c r="X2021" s="1">
        <f>VLOOKUP(G2021,Sku_Consolidated!A2:H957,8,FALSE)</f>
      </c>
      <c r="Y2021" s="1">
        <f>VLOOKUP(G2021,Sku_Consolidated!A2:I957,9,FALSE)</f>
      </c>
      <c r="Z2021" s="1" t="s">
        <v>41</v>
      </c>
      <c r="AA2021" s="1">
        <f>VLOOKUP(G2021,Sku_Consolidated!A2:E957,5,FALSE)</f>
      </c>
      <c r="AB2021" s="1">
        <f>IF(VLOOKUP(G2021,Sku_Consolidated!A2:S957,19,FALSE)="SHOWCASE", VLOOKUP(E2021,Store_Showcase!B2:N144,13, FALSE), IF(VLOOKUP(G2021,Sku_Consolidated!A2:S957,19,FALSE)="VAM",VLOOKUP(E2021,Store_VAM!B2:N273,13, FALSE),VLOOKUP(E2021,Store_SRP!B2:N110,13, FALSE)))</f>
      </c>
      <c r="AC2021" s="1">
        <f>IF(IFERROR(AB2021,TRUE)=TRUE, "-","OK")</f>
      </c>
      <c r="AD2021" s="11" t="s">
        <v>37</v>
      </c>
      <c r="AE2021" s="11" t="s">
        <v>37</v>
      </c>
      <c r="AF2021" s="1">
        <f>IF(IFERROR(VLOOKUP(E2021,Store_Showcase!B2:H144,{5}, FALSE), TRUE)=TRUE, IF(IFERROR(VLOOKUP(E2021,Store_SRP!B2:H110,{5}, FALSE), TRUE)=TRUE,VLOOKUP(E2021,Store_VAM!B2:H273,{5}, FALSE),VLOOKUP(E2021,Store_SRP!B2:H110,{5}, FALSE)), VLOOKUP(E2021,Store_Showcase!B2:H144,{5}, FALSE))</f>
      </c>
      <c r="AG2021" s="1">
        <f>IF(IFERROR(VLOOKUP(E2021,Store_Showcase!B2:H144,{6}, FALSE), TRUE)=TRUE, IF(IFERROR(VLOOKUP(E2021,Store_SRP!B2:H110,{6}, FALSE), TRUE)=TRUE,VLOOKUP(E2021,Store_VAM!B2:H273,{6}, FALSE),VLOOKUP(E2021,Store_SRP!B2:H110,{6}, FALSE)), VLOOKUP(E2021,Store_Showcase!B2:H144,{6}, FALSE))</f>
      </c>
      <c r="AH2021" s="1">
        <f>VLOOKUP(G2021,Sku_Consolidated!A2:R957,18,FALSE)</f>
      </c>
      <c r="AI2021" s="1">
        <f>VLOOKUP(G2021,Sku_Consolidated!A2:S957,19,FALSE)</f>
      </c>
      <c r="AJ2021" s="1">
        <f>VLOOKUP(G2021,Sku_Consolidated!A2:T957,20,FALSE)</f>
      </c>
    </row>
    <row r="2022" spans="1:36" x14ac:dyDescent="0.25">
      <c r="A2022" s="1">
        <v>2024</v>
      </c>
      <c r="B2022" s="1" t="s">
        <v>31</v>
      </c>
      <c r="C2022" s="1" t="s">
        <v>32</v>
      </c>
      <c r="D2022" s="1" t="s">
        <v>33</v>
      </c>
      <c r="E2022" s="9" t="s">
        <v>2397</v>
      </c>
      <c r="F2022" s="1">
        <f>IF(VLOOKUP(G2022,Sku_Consolidated!A2:S957,{19},FALSE)="SHOWCASE", VLOOKUP(E2022,Store_Showcase!B2:C144,{2}, FALSE), IF(VLOOKUP(G2022,Sku_Consolidated!A2:S957,{19},FALSE)="VAM",VLOOKUP(E2022,Store_VAM!B2:C273,{2}, FALSE),VLOOKUP(E2022,Store_SRP!B2:C110,{2}, FALSE)))</f>
      </c>
      <c r="G2022" s="1">
        <v>61719</v>
      </c>
      <c r="H2022" s="1" t="s">
        <v>35</v>
      </c>
      <c r="I2022" s="10" t="s">
        <v>5269</v>
      </c>
      <c r="J2022" s="1">
        <f>VLOOKUP(G2022,Sku_Consolidated!A2:C957, 3, FALSE)</f>
      </c>
      <c r="K2022" s="10">
        <f>IF(J2022="PACK", I2022, 0)</f>
      </c>
      <c r="L2022" s="10">
        <f>IF(J2022="KG", I2022, I2022 * VLOOKUP(G2022,Sku_Consolidated!A2:U957,21,FALSE))</f>
      </c>
      <c r="M2022" s="10" t="s">
        <v>37</v>
      </c>
      <c r="N2022" s="11" t="s">
        <v>5270</v>
      </c>
      <c r="O2022" s="10" t="s">
        <v>5271</v>
      </c>
      <c r="P2022" s="10">
        <f>N2022 - O2022</f>
      </c>
      <c r="Q2022" s="1">
        <f>VLOOKUP(G2022,Sku_Consolidated!A2:G957,7, FALSE)</f>
      </c>
      <c r="R2022" s="1">
        <f>IF(IFERROR(VLOOKUP(E2022,Store_Showcase!B2:H144,7, FALSE), TRUE)=TRUE, IF(IFERROR(VLOOKUP(E2022,Store_SRP!B2:H110,7, FALSE), TRUE)=TRUE,VLOOKUP(E2022,Store_VAM!B2:H273,7, FALSE),VLOOKUP(E2022,Store_SRP!B2:H110,7, FALSE)), VLOOKUP(E2022,Store_Showcase!B2:H144,7, FALSE))</f>
      </c>
      <c r="S2022" s="1">
        <f>IF(IFERROR(VLOOKUP(E2022,Store_Showcase!B2:I144,8, FALSE), TRUE)=TRUE, IF(IFERROR(VLOOKUP(E2022,Store_SRP!B2:I110,8, FALSE), TRUE)=TRUE,VLOOKUP(E2022,Store_VAM!B2:I273,8, FALSE),VLOOKUP(E2022,Store_SRP!B2:I110,8, FALSE)), VLOOKUP(E2022,Store_Showcase!B2:I144,8, FALSE))</f>
      </c>
      <c r="T2022" s="1">
        <f>VLOOKUP(G2022,Sku_Consolidated!A2:R957,18,FALSE)</f>
      </c>
      <c r="U2022" s="1" t="s">
        <v>5268</v>
      </c>
      <c r="V2022" s="1">
        <f>IF(VLOOKUP(G2022,Sku_Consolidated!A2:S957,19,FALSE)="SHOWCASE", VLOOKUP(E2022,Store_Showcase!B2:L144,11, FALSE), IF(VLOOKUP(G2022,Sku_Consolidated!A2:S957,19,FALSE)="VAM",VLOOKUP(E2022,Store_VAM!B2:L273,11, FALSE),VLOOKUP(E2022,Store_SRP!B2:L110,11, FALSE)))</f>
      </c>
      <c r="W2022" s="1">
        <f>VLOOKUP(G2022,Sku_Consolidated!A2:W957,11,FALSE)</f>
      </c>
      <c r="X2022" s="1">
        <f>VLOOKUP(G2022,Sku_Consolidated!A2:H957,8,FALSE)</f>
      </c>
      <c r="Y2022" s="1">
        <f>VLOOKUP(G2022,Sku_Consolidated!A2:I957,9,FALSE)</f>
      </c>
      <c r="Z2022" s="1" t="s">
        <v>41</v>
      </c>
      <c r="AA2022" s="1">
        <f>VLOOKUP(G2022,Sku_Consolidated!A2:E957,5,FALSE)</f>
      </c>
      <c r="AB2022" s="1">
        <f>IF(VLOOKUP(G2022,Sku_Consolidated!A2:S957,19,FALSE)="SHOWCASE", VLOOKUP(E2022,Store_Showcase!B2:N144,13, FALSE), IF(VLOOKUP(G2022,Sku_Consolidated!A2:S957,19,FALSE)="VAM",VLOOKUP(E2022,Store_VAM!B2:N273,13, FALSE),VLOOKUP(E2022,Store_SRP!B2:N110,13, FALSE)))</f>
      </c>
      <c r="AC2022" s="1">
        <f>IF(IFERROR(AB2022,TRUE)=TRUE, "-","OK")</f>
      </c>
      <c r="AD2022" s="11" t="s">
        <v>37</v>
      </c>
      <c r="AE2022" s="11" t="s">
        <v>37</v>
      </c>
      <c r="AF2022" s="1">
        <f>IF(IFERROR(VLOOKUP(E2022,Store_Showcase!B2:H144,{5}, FALSE), TRUE)=TRUE, IF(IFERROR(VLOOKUP(E2022,Store_SRP!B2:H110,{5}, FALSE), TRUE)=TRUE,VLOOKUP(E2022,Store_VAM!B2:H273,{5}, FALSE),VLOOKUP(E2022,Store_SRP!B2:H110,{5}, FALSE)), VLOOKUP(E2022,Store_Showcase!B2:H144,{5}, FALSE))</f>
      </c>
      <c r="AG2022" s="1">
        <f>IF(IFERROR(VLOOKUP(E2022,Store_Showcase!B2:H144,{6}, FALSE), TRUE)=TRUE, IF(IFERROR(VLOOKUP(E2022,Store_SRP!B2:H110,{6}, FALSE), TRUE)=TRUE,VLOOKUP(E2022,Store_VAM!B2:H273,{6}, FALSE),VLOOKUP(E2022,Store_SRP!B2:H110,{6}, FALSE)), VLOOKUP(E2022,Store_Showcase!B2:H144,{6}, FALSE))</f>
      </c>
      <c r="AH2022" s="1">
        <f>VLOOKUP(G2022,Sku_Consolidated!A2:R957,18,FALSE)</f>
      </c>
      <c r="AI2022" s="1">
        <f>VLOOKUP(G2022,Sku_Consolidated!A2:S957,19,FALSE)</f>
      </c>
      <c r="AJ2022" s="1">
        <f>VLOOKUP(G2022,Sku_Consolidated!A2:T957,20,FALSE)</f>
      </c>
    </row>
    <row r="2023" spans="1:36" x14ac:dyDescent="0.25">
      <c r="A2023" s="1">
        <v>2024</v>
      </c>
      <c r="B2023" s="1" t="s">
        <v>31</v>
      </c>
      <c r="C2023" s="1" t="s">
        <v>32</v>
      </c>
      <c r="D2023" s="1" t="s">
        <v>33</v>
      </c>
      <c r="E2023" s="9" t="s">
        <v>2397</v>
      </c>
      <c r="F2023" s="1">
        <f>IF(VLOOKUP(G2023,Sku_Consolidated!A2:S957,{19},FALSE)="SHOWCASE", VLOOKUP(E2023,Store_Showcase!B2:C144,{2}, FALSE), IF(VLOOKUP(G2023,Sku_Consolidated!A2:S957,{19},FALSE)="VAM",VLOOKUP(E2023,Store_VAM!B2:C273,{2}, FALSE),VLOOKUP(E2023,Store_SRP!B2:C110,{2}, FALSE)))</f>
      </c>
      <c r="G2023" s="1">
        <v>61720</v>
      </c>
      <c r="H2023" s="1" t="s">
        <v>143</v>
      </c>
      <c r="I2023" s="10" t="s">
        <v>2934</v>
      </c>
      <c r="J2023" s="1">
        <f>VLOOKUP(G2023,Sku_Consolidated!A2:C957, 3, FALSE)</f>
      </c>
      <c r="K2023" s="10">
        <f>IF(J2023="PACK", I2023, 0)</f>
      </c>
      <c r="L2023" s="10">
        <f>IF(J2023="KG", I2023, I2023 * VLOOKUP(G2023,Sku_Consolidated!A2:U957,21,FALSE))</f>
      </c>
      <c r="M2023" s="10" t="s">
        <v>37</v>
      </c>
      <c r="N2023" s="11" t="s">
        <v>5272</v>
      </c>
      <c r="O2023" s="10" t="s">
        <v>5273</v>
      </c>
      <c r="P2023" s="10">
        <f>N2023 - O2023</f>
      </c>
      <c r="Q2023" s="1">
        <f>VLOOKUP(G2023,Sku_Consolidated!A2:G957,7, FALSE)</f>
      </c>
      <c r="R2023" s="1">
        <f>IF(IFERROR(VLOOKUP(E2023,Store_Showcase!B2:H144,7, FALSE), TRUE)=TRUE, IF(IFERROR(VLOOKUP(E2023,Store_SRP!B2:H110,7, FALSE), TRUE)=TRUE,VLOOKUP(E2023,Store_VAM!B2:H273,7, FALSE),VLOOKUP(E2023,Store_SRP!B2:H110,7, FALSE)), VLOOKUP(E2023,Store_Showcase!B2:H144,7, FALSE))</f>
      </c>
      <c r="S2023" s="1">
        <f>IF(IFERROR(VLOOKUP(E2023,Store_Showcase!B2:I144,8, FALSE), TRUE)=TRUE, IF(IFERROR(VLOOKUP(E2023,Store_SRP!B2:I110,8, FALSE), TRUE)=TRUE,VLOOKUP(E2023,Store_VAM!B2:I273,8, FALSE),VLOOKUP(E2023,Store_SRP!B2:I110,8, FALSE)), VLOOKUP(E2023,Store_Showcase!B2:I144,8, FALSE))</f>
      </c>
      <c r="T2023" s="1">
        <f>VLOOKUP(G2023,Sku_Consolidated!A2:R957,18,FALSE)</f>
      </c>
      <c r="U2023" s="1" t="s">
        <v>5268</v>
      </c>
      <c r="V2023" s="1">
        <f>IF(VLOOKUP(G2023,Sku_Consolidated!A2:S957,19,FALSE)="SHOWCASE", VLOOKUP(E2023,Store_Showcase!B2:L144,11, FALSE), IF(VLOOKUP(G2023,Sku_Consolidated!A2:S957,19,FALSE)="VAM",VLOOKUP(E2023,Store_VAM!B2:L273,11, FALSE),VLOOKUP(E2023,Store_SRP!B2:L110,11, FALSE)))</f>
      </c>
      <c r="W2023" s="1">
        <f>VLOOKUP(G2023,Sku_Consolidated!A2:W957,11,FALSE)</f>
      </c>
      <c r="X2023" s="1">
        <f>VLOOKUP(G2023,Sku_Consolidated!A2:H957,8,FALSE)</f>
      </c>
      <c r="Y2023" s="1">
        <f>VLOOKUP(G2023,Sku_Consolidated!A2:I957,9,FALSE)</f>
      </c>
      <c r="Z2023" s="1" t="s">
        <v>41</v>
      </c>
      <c r="AA2023" s="1">
        <f>VLOOKUP(G2023,Sku_Consolidated!A2:E957,5,FALSE)</f>
      </c>
      <c r="AB2023" s="1">
        <f>IF(VLOOKUP(G2023,Sku_Consolidated!A2:S957,19,FALSE)="SHOWCASE", VLOOKUP(E2023,Store_Showcase!B2:N144,13, FALSE), IF(VLOOKUP(G2023,Sku_Consolidated!A2:S957,19,FALSE)="VAM",VLOOKUP(E2023,Store_VAM!B2:N273,13, FALSE),VLOOKUP(E2023,Store_SRP!B2:N110,13, FALSE)))</f>
      </c>
      <c r="AC2023" s="1">
        <f>IF(IFERROR(AB2023,TRUE)=TRUE, "-","OK")</f>
      </c>
      <c r="AD2023" s="11" t="s">
        <v>37</v>
      </c>
      <c r="AE2023" s="11" t="s">
        <v>37</v>
      </c>
      <c r="AF2023" s="1">
        <f>IF(IFERROR(VLOOKUP(E2023,Store_Showcase!B2:H144,{5}, FALSE), TRUE)=TRUE, IF(IFERROR(VLOOKUP(E2023,Store_SRP!B2:H110,{5}, FALSE), TRUE)=TRUE,VLOOKUP(E2023,Store_VAM!B2:H273,{5}, FALSE),VLOOKUP(E2023,Store_SRP!B2:H110,{5}, FALSE)), VLOOKUP(E2023,Store_Showcase!B2:H144,{5}, FALSE))</f>
      </c>
      <c r="AG2023" s="1">
        <f>IF(IFERROR(VLOOKUP(E2023,Store_Showcase!B2:H144,{6}, FALSE), TRUE)=TRUE, IF(IFERROR(VLOOKUP(E2023,Store_SRP!B2:H110,{6}, FALSE), TRUE)=TRUE,VLOOKUP(E2023,Store_VAM!B2:H273,{6}, FALSE),VLOOKUP(E2023,Store_SRP!B2:H110,{6}, FALSE)), VLOOKUP(E2023,Store_Showcase!B2:H144,{6}, FALSE))</f>
      </c>
      <c r="AH2023" s="1">
        <f>VLOOKUP(G2023,Sku_Consolidated!A2:R957,18,FALSE)</f>
      </c>
      <c r="AI2023" s="1">
        <f>VLOOKUP(G2023,Sku_Consolidated!A2:S957,19,FALSE)</f>
      </c>
      <c r="AJ2023" s="1">
        <f>VLOOKUP(G2023,Sku_Consolidated!A2:T957,20,FALSE)</f>
      </c>
    </row>
    <row r="2024" spans="1:36" x14ac:dyDescent="0.25">
      <c r="A2024" s="1">
        <v>2024</v>
      </c>
      <c r="B2024" s="1" t="s">
        <v>31</v>
      </c>
      <c r="C2024" s="1" t="s">
        <v>32</v>
      </c>
      <c r="D2024" s="1" t="s">
        <v>33</v>
      </c>
      <c r="E2024" s="9" t="s">
        <v>2397</v>
      </c>
      <c r="F2024" s="1">
        <f>IF(VLOOKUP(G2024,Sku_Consolidated!A2:S957,{19},FALSE)="SHOWCASE", VLOOKUP(E2024,Store_Showcase!B2:C144,{2}, FALSE), IF(VLOOKUP(G2024,Sku_Consolidated!A2:S957,{19},FALSE)="VAM",VLOOKUP(E2024,Store_VAM!B2:C273,{2}, FALSE),VLOOKUP(E2024,Store_SRP!B2:C110,{2}, FALSE)))</f>
      </c>
      <c r="G2024" s="1">
        <v>61721</v>
      </c>
      <c r="H2024" s="1" t="s">
        <v>42</v>
      </c>
      <c r="I2024" s="10" t="s">
        <v>5274</v>
      </c>
      <c r="J2024" s="1">
        <f>VLOOKUP(G2024,Sku_Consolidated!A2:C957, 3, FALSE)</f>
      </c>
      <c r="K2024" s="10">
        <f>IF(J2024="PACK", I2024, 0)</f>
      </c>
      <c r="L2024" s="10">
        <f>IF(J2024="KG", I2024, I2024 * VLOOKUP(G2024,Sku_Consolidated!A2:U957,21,FALSE))</f>
      </c>
      <c r="M2024" s="10" t="s">
        <v>37</v>
      </c>
      <c r="N2024" s="11" t="s">
        <v>5275</v>
      </c>
      <c r="O2024" s="10" t="s">
        <v>5276</v>
      </c>
      <c r="P2024" s="10">
        <f>N2024 - O2024</f>
      </c>
      <c r="Q2024" s="1">
        <f>VLOOKUP(G2024,Sku_Consolidated!A2:G957,7, FALSE)</f>
      </c>
      <c r="R2024" s="1">
        <f>IF(IFERROR(VLOOKUP(E2024,Store_Showcase!B2:H144,7, FALSE), TRUE)=TRUE, IF(IFERROR(VLOOKUP(E2024,Store_SRP!B2:H110,7, FALSE), TRUE)=TRUE,VLOOKUP(E2024,Store_VAM!B2:H273,7, FALSE),VLOOKUP(E2024,Store_SRP!B2:H110,7, FALSE)), VLOOKUP(E2024,Store_Showcase!B2:H144,7, FALSE))</f>
      </c>
      <c r="S2024" s="1">
        <f>IF(IFERROR(VLOOKUP(E2024,Store_Showcase!B2:I144,8, FALSE), TRUE)=TRUE, IF(IFERROR(VLOOKUP(E2024,Store_SRP!B2:I110,8, FALSE), TRUE)=TRUE,VLOOKUP(E2024,Store_VAM!B2:I273,8, FALSE),VLOOKUP(E2024,Store_SRP!B2:I110,8, FALSE)), VLOOKUP(E2024,Store_Showcase!B2:I144,8, FALSE))</f>
      </c>
      <c r="T2024" s="1">
        <f>VLOOKUP(G2024,Sku_Consolidated!A2:R957,18,FALSE)</f>
      </c>
      <c r="U2024" s="1" t="s">
        <v>5268</v>
      </c>
      <c r="V2024" s="1">
        <f>IF(VLOOKUP(G2024,Sku_Consolidated!A2:S957,19,FALSE)="SHOWCASE", VLOOKUP(E2024,Store_Showcase!B2:L144,11, FALSE), IF(VLOOKUP(G2024,Sku_Consolidated!A2:S957,19,FALSE)="VAM",VLOOKUP(E2024,Store_VAM!B2:L273,11, FALSE),VLOOKUP(E2024,Store_SRP!B2:L110,11, FALSE)))</f>
      </c>
      <c r="W2024" s="1">
        <f>VLOOKUP(G2024,Sku_Consolidated!A2:W957,11,FALSE)</f>
      </c>
      <c r="X2024" s="1">
        <f>VLOOKUP(G2024,Sku_Consolidated!A2:H957,8,FALSE)</f>
      </c>
      <c r="Y2024" s="1">
        <f>VLOOKUP(G2024,Sku_Consolidated!A2:I957,9,FALSE)</f>
      </c>
      <c r="Z2024" s="1" t="s">
        <v>41</v>
      </c>
      <c r="AA2024" s="1">
        <f>VLOOKUP(G2024,Sku_Consolidated!A2:E957,5,FALSE)</f>
      </c>
      <c r="AB2024" s="1">
        <f>IF(VLOOKUP(G2024,Sku_Consolidated!A2:S957,19,FALSE)="SHOWCASE", VLOOKUP(E2024,Store_Showcase!B2:N144,13, FALSE), IF(VLOOKUP(G2024,Sku_Consolidated!A2:S957,19,FALSE)="VAM",VLOOKUP(E2024,Store_VAM!B2:N273,13, FALSE),VLOOKUP(E2024,Store_SRP!B2:N110,13, FALSE)))</f>
      </c>
      <c r="AC2024" s="1">
        <f>IF(IFERROR(AB2024,TRUE)=TRUE, "-","OK")</f>
      </c>
      <c r="AD2024" s="11" t="s">
        <v>37</v>
      </c>
      <c r="AE2024" s="11" t="s">
        <v>37</v>
      </c>
      <c r="AF2024" s="1">
        <f>IF(IFERROR(VLOOKUP(E2024,Store_Showcase!B2:H144,{5}, FALSE), TRUE)=TRUE, IF(IFERROR(VLOOKUP(E2024,Store_SRP!B2:H110,{5}, FALSE), TRUE)=TRUE,VLOOKUP(E2024,Store_VAM!B2:H273,{5}, FALSE),VLOOKUP(E2024,Store_SRP!B2:H110,{5}, FALSE)), VLOOKUP(E2024,Store_Showcase!B2:H144,{5}, FALSE))</f>
      </c>
      <c r="AG2024" s="1">
        <f>IF(IFERROR(VLOOKUP(E2024,Store_Showcase!B2:H144,{6}, FALSE), TRUE)=TRUE, IF(IFERROR(VLOOKUP(E2024,Store_SRP!B2:H110,{6}, FALSE), TRUE)=TRUE,VLOOKUP(E2024,Store_VAM!B2:H273,{6}, FALSE),VLOOKUP(E2024,Store_SRP!B2:H110,{6}, FALSE)), VLOOKUP(E2024,Store_Showcase!B2:H144,{6}, FALSE))</f>
      </c>
      <c r="AH2024" s="1">
        <f>VLOOKUP(G2024,Sku_Consolidated!A2:R957,18,FALSE)</f>
      </c>
      <c r="AI2024" s="1">
        <f>VLOOKUP(G2024,Sku_Consolidated!A2:S957,19,FALSE)</f>
      </c>
      <c r="AJ2024" s="1">
        <f>VLOOKUP(G2024,Sku_Consolidated!A2:T957,20,FALSE)</f>
      </c>
    </row>
    <row r="2025" spans="1:36" x14ac:dyDescent="0.25">
      <c r="A2025" s="1">
        <v>2024</v>
      </c>
      <c r="B2025" s="1" t="s">
        <v>31</v>
      </c>
      <c r="C2025" s="1" t="s">
        <v>32</v>
      </c>
      <c r="D2025" s="1" t="s">
        <v>33</v>
      </c>
      <c r="E2025" s="9" t="s">
        <v>2397</v>
      </c>
      <c r="F2025" s="1">
        <f>IF(VLOOKUP(G2025,Sku_Consolidated!A2:S957,{19},FALSE)="SHOWCASE", VLOOKUP(E2025,Store_Showcase!B2:C144,{2}, FALSE), IF(VLOOKUP(G2025,Sku_Consolidated!A2:S957,{19},FALSE)="VAM",VLOOKUP(E2025,Store_VAM!B2:C273,{2}, FALSE),VLOOKUP(E2025,Store_SRP!B2:C110,{2}, FALSE)))</f>
      </c>
      <c r="G2025" s="1">
        <v>61722</v>
      </c>
      <c r="H2025" s="1" t="s">
        <v>46</v>
      </c>
      <c r="I2025" s="10" t="s">
        <v>5277</v>
      </c>
      <c r="J2025" s="1">
        <f>VLOOKUP(G2025,Sku_Consolidated!A2:C957, 3, FALSE)</f>
      </c>
      <c r="K2025" s="10">
        <f>IF(J2025="PACK", I2025, 0)</f>
      </c>
      <c r="L2025" s="10">
        <f>IF(J2025="KG", I2025, I2025 * VLOOKUP(G2025,Sku_Consolidated!A2:U957,21,FALSE))</f>
      </c>
      <c r="M2025" s="10" t="s">
        <v>37</v>
      </c>
      <c r="N2025" s="11" t="s">
        <v>5278</v>
      </c>
      <c r="O2025" s="10" t="s">
        <v>5279</v>
      </c>
      <c r="P2025" s="10">
        <f>N2025 - O2025</f>
      </c>
      <c r="Q2025" s="1">
        <f>VLOOKUP(G2025,Sku_Consolidated!A2:G957,7, FALSE)</f>
      </c>
      <c r="R2025" s="1">
        <f>IF(IFERROR(VLOOKUP(E2025,Store_Showcase!B2:H144,7, FALSE), TRUE)=TRUE, IF(IFERROR(VLOOKUP(E2025,Store_SRP!B2:H110,7, FALSE), TRUE)=TRUE,VLOOKUP(E2025,Store_VAM!B2:H273,7, FALSE),VLOOKUP(E2025,Store_SRP!B2:H110,7, FALSE)), VLOOKUP(E2025,Store_Showcase!B2:H144,7, FALSE))</f>
      </c>
      <c r="S2025" s="1">
        <f>IF(IFERROR(VLOOKUP(E2025,Store_Showcase!B2:I144,8, FALSE), TRUE)=TRUE, IF(IFERROR(VLOOKUP(E2025,Store_SRP!B2:I110,8, FALSE), TRUE)=TRUE,VLOOKUP(E2025,Store_VAM!B2:I273,8, FALSE),VLOOKUP(E2025,Store_SRP!B2:I110,8, FALSE)), VLOOKUP(E2025,Store_Showcase!B2:I144,8, FALSE))</f>
      </c>
      <c r="T2025" s="1">
        <f>VLOOKUP(G2025,Sku_Consolidated!A2:R957,18,FALSE)</f>
      </c>
      <c r="U2025" s="1" t="s">
        <v>5268</v>
      </c>
      <c r="V2025" s="1">
        <f>IF(VLOOKUP(G2025,Sku_Consolidated!A2:S957,19,FALSE)="SHOWCASE", VLOOKUP(E2025,Store_Showcase!B2:L144,11, FALSE), IF(VLOOKUP(G2025,Sku_Consolidated!A2:S957,19,FALSE)="VAM",VLOOKUP(E2025,Store_VAM!B2:L273,11, FALSE),VLOOKUP(E2025,Store_SRP!B2:L110,11, FALSE)))</f>
      </c>
      <c r="W2025" s="1">
        <f>VLOOKUP(G2025,Sku_Consolidated!A2:W957,11,FALSE)</f>
      </c>
      <c r="X2025" s="1">
        <f>VLOOKUP(G2025,Sku_Consolidated!A2:H957,8,FALSE)</f>
      </c>
      <c r="Y2025" s="1">
        <f>VLOOKUP(G2025,Sku_Consolidated!A2:I957,9,FALSE)</f>
      </c>
      <c r="Z2025" s="1" t="s">
        <v>41</v>
      </c>
      <c r="AA2025" s="1">
        <f>VLOOKUP(G2025,Sku_Consolidated!A2:E957,5,FALSE)</f>
      </c>
      <c r="AB2025" s="1">
        <f>IF(VLOOKUP(G2025,Sku_Consolidated!A2:S957,19,FALSE)="SHOWCASE", VLOOKUP(E2025,Store_Showcase!B2:N144,13, FALSE), IF(VLOOKUP(G2025,Sku_Consolidated!A2:S957,19,FALSE)="VAM",VLOOKUP(E2025,Store_VAM!B2:N273,13, FALSE),VLOOKUP(E2025,Store_SRP!B2:N110,13, FALSE)))</f>
      </c>
      <c r="AC2025" s="1">
        <f>IF(IFERROR(AB2025,TRUE)=TRUE, "-","OK")</f>
      </c>
      <c r="AD2025" s="11" t="s">
        <v>37</v>
      </c>
      <c r="AE2025" s="11" t="s">
        <v>37</v>
      </c>
      <c r="AF2025" s="1">
        <f>IF(IFERROR(VLOOKUP(E2025,Store_Showcase!B2:H144,{5}, FALSE), TRUE)=TRUE, IF(IFERROR(VLOOKUP(E2025,Store_SRP!B2:H110,{5}, FALSE), TRUE)=TRUE,VLOOKUP(E2025,Store_VAM!B2:H273,{5}, FALSE),VLOOKUP(E2025,Store_SRP!B2:H110,{5}, FALSE)), VLOOKUP(E2025,Store_Showcase!B2:H144,{5}, FALSE))</f>
      </c>
      <c r="AG2025" s="1">
        <f>IF(IFERROR(VLOOKUP(E2025,Store_Showcase!B2:H144,{6}, FALSE), TRUE)=TRUE, IF(IFERROR(VLOOKUP(E2025,Store_SRP!B2:H110,{6}, FALSE), TRUE)=TRUE,VLOOKUP(E2025,Store_VAM!B2:H273,{6}, FALSE),VLOOKUP(E2025,Store_SRP!B2:H110,{6}, FALSE)), VLOOKUP(E2025,Store_Showcase!B2:H144,{6}, FALSE))</f>
      </c>
      <c r="AH2025" s="1">
        <f>VLOOKUP(G2025,Sku_Consolidated!A2:R957,18,FALSE)</f>
      </c>
      <c r="AI2025" s="1">
        <f>VLOOKUP(G2025,Sku_Consolidated!A2:S957,19,FALSE)</f>
      </c>
      <c r="AJ2025" s="1">
        <f>VLOOKUP(G2025,Sku_Consolidated!A2:T957,20,FALSE)</f>
      </c>
    </row>
    <row r="2026" spans="1:36" x14ac:dyDescent="0.25">
      <c r="A2026" s="1">
        <v>2024</v>
      </c>
      <c r="B2026" s="1" t="s">
        <v>31</v>
      </c>
      <c r="C2026" s="1" t="s">
        <v>32</v>
      </c>
      <c r="D2026" s="1" t="s">
        <v>33</v>
      </c>
      <c r="E2026" s="9" t="s">
        <v>2397</v>
      </c>
      <c r="F2026" s="1">
        <f>IF(VLOOKUP(G2026,Sku_Consolidated!A2:S957,{19},FALSE)="SHOWCASE", VLOOKUP(E2026,Store_Showcase!B2:C144,{2}, FALSE), IF(VLOOKUP(G2026,Sku_Consolidated!A2:S957,{19},FALSE)="VAM",VLOOKUP(E2026,Store_VAM!B2:C273,{2}, FALSE),VLOOKUP(E2026,Store_SRP!B2:C110,{2}, FALSE)))</f>
      </c>
      <c r="G2026" s="1">
        <v>61724</v>
      </c>
      <c r="H2026" s="1" t="s">
        <v>50</v>
      </c>
      <c r="I2026" s="10" t="s">
        <v>1393</v>
      </c>
      <c r="J2026" s="1">
        <f>VLOOKUP(G2026,Sku_Consolidated!A2:C957, 3, FALSE)</f>
      </c>
      <c r="K2026" s="10">
        <f>IF(J2026="PACK", I2026, 0)</f>
      </c>
      <c r="L2026" s="10">
        <f>IF(J2026="KG", I2026, I2026 * VLOOKUP(G2026,Sku_Consolidated!A2:U957,21,FALSE))</f>
      </c>
      <c r="M2026" s="10" t="s">
        <v>37</v>
      </c>
      <c r="N2026" s="11" t="s">
        <v>5280</v>
      </c>
      <c r="O2026" s="10" t="s">
        <v>5281</v>
      </c>
      <c r="P2026" s="10">
        <f>N2026 - O2026</f>
      </c>
      <c r="Q2026" s="1">
        <f>VLOOKUP(G2026,Sku_Consolidated!A2:G957,7, FALSE)</f>
      </c>
      <c r="R2026" s="1">
        <f>IF(IFERROR(VLOOKUP(E2026,Store_Showcase!B2:H144,7, FALSE), TRUE)=TRUE, IF(IFERROR(VLOOKUP(E2026,Store_SRP!B2:H110,7, FALSE), TRUE)=TRUE,VLOOKUP(E2026,Store_VAM!B2:H273,7, FALSE),VLOOKUP(E2026,Store_SRP!B2:H110,7, FALSE)), VLOOKUP(E2026,Store_Showcase!B2:H144,7, FALSE))</f>
      </c>
      <c r="S2026" s="1">
        <f>IF(IFERROR(VLOOKUP(E2026,Store_Showcase!B2:I144,8, FALSE), TRUE)=TRUE, IF(IFERROR(VLOOKUP(E2026,Store_SRP!B2:I110,8, FALSE), TRUE)=TRUE,VLOOKUP(E2026,Store_VAM!B2:I273,8, FALSE),VLOOKUP(E2026,Store_SRP!B2:I110,8, FALSE)), VLOOKUP(E2026,Store_Showcase!B2:I144,8, FALSE))</f>
      </c>
      <c r="T2026" s="1">
        <f>VLOOKUP(G2026,Sku_Consolidated!A2:R957,18,FALSE)</f>
      </c>
      <c r="U2026" s="1" t="s">
        <v>5268</v>
      </c>
      <c r="V2026" s="1">
        <f>IF(VLOOKUP(G2026,Sku_Consolidated!A2:S957,19,FALSE)="SHOWCASE", VLOOKUP(E2026,Store_Showcase!B2:L144,11, FALSE), IF(VLOOKUP(G2026,Sku_Consolidated!A2:S957,19,FALSE)="VAM",VLOOKUP(E2026,Store_VAM!B2:L273,11, FALSE),VLOOKUP(E2026,Store_SRP!B2:L110,11, FALSE)))</f>
      </c>
      <c r="W2026" s="1">
        <f>VLOOKUP(G2026,Sku_Consolidated!A2:W957,11,FALSE)</f>
      </c>
      <c r="X2026" s="1">
        <f>VLOOKUP(G2026,Sku_Consolidated!A2:H957,8,FALSE)</f>
      </c>
      <c r="Y2026" s="1">
        <f>VLOOKUP(G2026,Sku_Consolidated!A2:I957,9,FALSE)</f>
      </c>
      <c r="Z2026" s="1" t="s">
        <v>41</v>
      </c>
      <c r="AA2026" s="1">
        <f>VLOOKUP(G2026,Sku_Consolidated!A2:E957,5,FALSE)</f>
      </c>
      <c r="AB2026" s="1">
        <f>IF(VLOOKUP(G2026,Sku_Consolidated!A2:S957,19,FALSE)="SHOWCASE", VLOOKUP(E2026,Store_Showcase!B2:N144,13, FALSE), IF(VLOOKUP(G2026,Sku_Consolidated!A2:S957,19,FALSE)="VAM",VLOOKUP(E2026,Store_VAM!B2:N273,13, FALSE),VLOOKUP(E2026,Store_SRP!B2:N110,13, FALSE)))</f>
      </c>
      <c r="AC2026" s="1">
        <f>IF(IFERROR(AB2026,TRUE)=TRUE, "-","OK")</f>
      </c>
      <c r="AD2026" s="11" t="s">
        <v>37</v>
      </c>
      <c r="AE2026" s="11" t="s">
        <v>37</v>
      </c>
      <c r="AF2026" s="1">
        <f>IF(IFERROR(VLOOKUP(E2026,Store_Showcase!B2:H144,{5}, FALSE), TRUE)=TRUE, IF(IFERROR(VLOOKUP(E2026,Store_SRP!B2:H110,{5}, FALSE), TRUE)=TRUE,VLOOKUP(E2026,Store_VAM!B2:H273,{5}, FALSE),VLOOKUP(E2026,Store_SRP!B2:H110,{5}, FALSE)), VLOOKUP(E2026,Store_Showcase!B2:H144,{5}, FALSE))</f>
      </c>
      <c r="AG2026" s="1">
        <f>IF(IFERROR(VLOOKUP(E2026,Store_Showcase!B2:H144,{6}, FALSE), TRUE)=TRUE, IF(IFERROR(VLOOKUP(E2026,Store_SRP!B2:H110,{6}, FALSE), TRUE)=TRUE,VLOOKUP(E2026,Store_VAM!B2:H273,{6}, FALSE),VLOOKUP(E2026,Store_SRP!B2:H110,{6}, FALSE)), VLOOKUP(E2026,Store_Showcase!B2:H144,{6}, FALSE))</f>
      </c>
      <c r="AH2026" s="1">
        <f>VLOOKUP(G2026,Sku_Consolidated!A2:R957,18,FALSE)</f>
      </c>
      <c r="AI2026" s="1">
        <f>VLOOKUP(G2026,Sku_Consolidated!A2:S957,19,FALSE)</f>
      </c>
      <c r="AJ2026" s="1">
        <f>VLOOKUP(G2026,Sku_Consolidated!A2:T957,20,FALSE)</f>
      </c>
    </row>
    <row r="2027" spans="1:36" x14ac:dyDescent="0.25">
      <c r="A2027" s="1">
        <v>2024</v>
      </c>
      <c r="B2027" s="1" t="s">
        <v>31</v>
      </c>
      <c r="C2027" s="1" t="s">
        <v>32</v>
      </c>
      <c r="D2027" s="1" t="s">
        <v>33</v>
      </c>
      <c r="E2027" s="9" t="s">
        <v>2397</v>
      </c>
      <c r="F2027" s="1">
        <f>IF(VLOOKUP(G2027,Sku_Consolidated!A2:S957,{19},FALSE)="SHOWCASE", VLOOKUP(E2027,Store_Showcase!B2:C144,{2}, FALSE), IF(VLOOKUP(G2027,Sku_Consolidated!A2:S957,{19},FALSE)="VAM",VLOOKUP(E2027,Store_VAM!B2:C273,{2}, FALSE),VLOOKUP(E2027,Store_SRP!B2:C110,{2}, FALSE)))</f>
      </c>
      <c r="G2027" s="1">
        <v>61732</v>
      </c>
      <c r="H2027" s="1" t="s">
        <v>211</v>
      </c>
      <c r="I2027" s="10" t="s">
        <v>5282</v>
      </c>
      <c r="J2027" s="1">
        <f>VLOOKUP(G2027,Sku_Consolidated!A2:C957, 3, FALSE)</f>
      </c>
      <c r="K2027" s="10">
        <f>IF(J2027="PACK", I2027, 0)</f>
      </c>
      <c r="L2027" s="10">
        <f>IF(J2027="KG", I2027, I2027 * VLOOKUP(G2027,Sku_Consolidated!A2:U957,21,FALSE))</f>
      </c>
      <c r="M2027" s="10" t="s">
        <v>37</v>
      </c>
      <c r="N2027" s="11" t="s">
        <v>5283</v>
      </c>
      <c r="O2027" s="10" t="s">
        <v>5284</v>
      </c>
      <c r="P2027" s="10">
        <f>N2027 - O2027</f>
      </c>
      <c r="Q2027" s="1">
        <f>VLOOKUP(G2027,Sku_Consolidated!A2:G957,7, FALSE)</f>
      </c>
      <c r="R2027" s="1">
        <f>IF(IFERROR(VLOOKUP(E2027,Store_Showcase!B2:H144,7, FALSE), TRUE)=TRUE, IF(IFERROR(VLOOKUP(E2027,Store_SRP!B2:H110,7, FALSE), TRUE)=TRUE,VLOOKUP(E2027,Store_VAM!B2:H273,7, FALSE),VLOOKUP(E2027,Store_SRP!B2:H110,7, FALSE)), VLOOKUP(E2027,Store_Showcase!B2:H144,7, FALSE))</f>
      </c>
      <c r="S2027" s="1">
        <f>IF(IFERROR(VLOOKUP(E2027,Store_Showcase!B2:I144,8, FALSE), TRUE)=TRUE, IF(IFERROR(VLOOKUP(E2027,Store_SRP!B2:I110,8, FALSE), TRUE)=TRUE,VLOOKUP(E2027,Store_VAM!B2:I273,8, FALSE),VLOOKUP(E2027,Store_SRP!B2:I110,8, FALSE)), VLOOKUP(E2027,Store_Showcase!B2:I144,8, FALSE))</f>
      </c>
      <c r="T2027" s="1">
        <f>VLOOKUP(G2027,Sku_Consolidated!A2:R957,18,FALSE)</f>
      </c>
      <c r="U2027" s="1" t="s">
        <v>5268</v>
      </c>
      <c r="V2027" s="1">
        <f>IF(VLOOKUP(G2027,Sku_Consolidated!A2:S957,19,FALSE)="SHOWCASE", VLOOKUP(E2027,Store_Showcase!B2:L144,11, FALSE), IF(VLOOKUP(G2027,Sku_Consolidated!A2:S957,19,FALSE)="VAM",VLOOKUP(E2027,Store_VAM!B2:L273,11, FALSE),VLOOKUP(E2027,Store_SRP!B2:L110,11, FALSE)))</f>
      </c>
      <c r="W2027" s="1">
        <f>VLOOKUP(G2027,Sku_Consolidated!A2:W957,11,FALSE)</f>
      </c>
      <c r="X2027" s="1">
        <f>VLOOKUP(G2027,Sku_Consolidated!A2:H957,8,FALSE)</f>
      </c>
      <c r="Y2027" s="1">
        <f>VLOOKUP(G2027,Sku_Consolidated!A2:I957,9,FALSE)</f>
      </c>
      <c r="Z2027" s="1" t="s">
        <v>41</v>
      </c>
      <c r="AA2027" s="1">
        <f>VLOOKUP(G2027,Sku_Consolidated!A2:E957,5,FALSE)</f>
      </c>
      <c r="AB2027" s="1">
        <f>IF(VLOOKUP(G2027,Sku_Consolidated!A2:S957,19,FALSE)="SHOWCASE", VLOOKUP(E2027,Store_Showcase!B2:N144,13, FALSE), IF(VLOOKUP(G2027,Sku_Consolidated!A2:S957,19,FALSE)="VAM",VLOOKUP(E2027,Store_VAM!B2:N273,13, FALSE),VLOOKUP(E2027,Store_SRP!B2:N110,13, FALSE)))</f>
      </c>
      <c r="AC2027" s="1">
        <f>IF(IFERROR(AB2027,TRUE)=TRUE, "-","OK")</f>
      </c>
      <c r="AD2027" s="11" t="s">
        <v>37</v>
      </c>
      <c r="AE2027" s="11" t="s">
        <v>37</v>
      </c>
      <c r="AF2027" s="1">
        <f>IF(IFERROR(VLOOKUP(E2027,Store_Showcase!B2:H144,{5}, FALSE), TRUE)=TRUE, IF(IFERROR(VLOOKUP(E2027,Store_SRP!B2:H110,{5}, FALSE), TRUE)=TRUE,VLOOKUP(E2027,Store_VAM!B2:H273,{5}, FALSE),VLOOKUP(E2027,Store_SRP!B2:H110,{5}, FALSE)), VLOOKUP(E2027,Store_Showcase!B2:H144,{5}, FALSE))</f>
      </c>
      <c r="AG2027" s="1">
        <f>IF(IFERROR(VLOOKUP(E2027,Store_Showcase!B2:H144,{6}, FALSE), TRUE)=TRUE, IF(IFERROR(VLOOKUP(E2027,Store_SRP!B2:H110,{6}, FALSE), TRUE)=TRUE,VLOOKUP(E2027,Store_VAM!B2:H273,{6}, FALSE),VLOOKUP(E2027,Store_SRP!B2:H110,{6}, FALSE)), VLOOKUP(E2027,Store_Showcase!B2:H144,{6}, FALSE))</f>
      </c>
      <c r="AH2027" s="1">
        <f>VLOOKUP(G2027,Sku_Consolidated!A2:R957,18,FALSE)</f>
      </c>
      <c r="AI2027" s="1">
        <f>VLOOKUP(G2027,Sku_Consolidated!A2:S957,19,FALSE)</f>
      </c>
      <c r="AJ2027" s="1">
        <f>VLOOKUP(G2027,Sku_Consolidated!A2:T957,20,FALSE)</f>
      </c>
    </row>
    <row r="2028" spans="1:36" x14ac:dyDescent="0.25">
      <c r="A2028" s="1">
        <v>2024</v>
      </c>
      <c r="B2028" s="1" t="s">
        <v>31</v>
      </c>
      <c r="C2028" s="1" t="s">
        <v>32</v>
      </c>
      <c r="D2028" s="1" t="s">
        <v>33</v>
      </c>
      <c r="E2028" s="9" t="s">
        <v>2397</v>
      </c>
      <c r="F2028" s="1">
        <f>IF(VLOOKUP(G2028,Sku_Consolidated!A2:S957,{19},FALSE)="SHOWCASE", VLOOKUP(E2028,Store_Showcase!B2:C144,{2}, FALSE), IF(VLOOKUP(G2028,Sku_Consolidated!A2:S957,{19},FALSE)="VAM",VLOOKUP(E2028,Store_VAM!B2:C273,{2}, FALSE),VLOOKUP(E2028,Store_SRP!B2:C110,{2}, FALSE)))</f>
      </c>
      <c r="G2028" s="1">
        <v>61733</v>
      </c>
      <c r="H2028" s="1" t="s">
        <v>58</v>
      </c>
      <c r="I2028" s="10" t="s">
        <v>5285</v>
      </c>
      <c r="J2028" s="1">
        <f>VLOOKUP(G2028,Sku_Consolidated!A2:C957, 3, FALSE)</f>
      </c>
      <c r="K2028" s="10">
        <f>IF(J2028="PACK", I2028, 0)</f>
      </c>
      <c r="L2028" s="10">
        <f>IF(J2028="KG", I2028, I2028 * VLOOKUP(G2028,Sku_Consolidated!A2:U957,21,FALSE))</f>
      </c>
      <c r="M2028" s="10" t="s">
        <v>37</v>
      </c>
      <c r="N2028" s="11" t="s">
        <v>5286</v>
      </c>
      <c r="O2028" s="10" t="s">
        <v>5287</v>
      </c>
      <c r="P2028" s="10">
        <f>N2028 - O2028</f>
      </c>
      <c r="Q2028" s="1">
        <f>VLOOKUP(G2028,Sku_Consolidated!A2:G957,7, FALSE)</f>
      </c>
      <c r="R2028" s="1">
        <f>IF(IFERROR(VLOOKUP(E2028,Store_Showcase!B2:H144,7, FALSE), TRUE)=TRUE, IF(IFERROR(VLOOKUP(E2028,Store_SRP!B2:H110,7, FALSE), TRUE)=TRUE,VLOOKUP(E2028,Store_VAM!B2:H273,7, FALSE),VLOOKUP(E2028,Store_SRP!B2:H110,7, FALSE)), VLOOKUP(E2028,Store_Showcase!B2:H144,7, FALSE))</f>
      </c>
      <c r="S2028" s="1">
        <f>IF(IFERROR(VLOOKUP(E2028,Store_Showcase!B2:I144,8, FALSE), TRUE)=TRUE, IF(IFERROR(VLOOKUP(E2028,Store_SRP!B2:I110,8, FALSE), TRUE)=TRUE,VLOOKUP(E2028,Store_VAM!B2:I273,8, FALSE),VLOOKUP(E2028,Store_SRP!B2:I110,8, FALSE)), VLOOKUP(E2028,Store_Showcase!B2:I144,8, FALSE))</f>
      </c>
      <c r="T2028" s="1">
        <f>VLOOKUP(G2028,Sku_Consolidated!A2:R957,18,FALSE)</f>
      </c>
      <c r="U2028" s="1" t="s">
        <v>5268</v>
      </c>
      <c r="V2028" s="1">
        <f>IF(VLOOKUP(G2028,Sku_Consolidated!A2:S957,19,FALSE)="SHOWCASE", VLOOKUP(E2028,Store_Showcase!B2:L144,11, FALSE), IF(VLOOKUP(G2028,Sku_Consolidated!A2:S957,19,FALSE)="VAM",VLOOKUP(E2028,Store_VAM!B2:L273,11, FALSE),VLOOKUP(E2028,Store_SRP!B2:L110,11, FALSE)))</f>
      </c>
      <c r="W2028" s="1">
        <f>VLOOKUP(G2028,Sku_Consolidated!A2:W957,11,FALSE)</f>
      </c>
      <c r="X2028" s="1">
        <f>VLOOKUP(G2028,Sku_Consolidated!A2:H957,8,FALSE)</f>
      </c>
      <c r="Y2028" s="1">
        <f>VLOOKUP(G2028,Sku_Consolidated!A2:I957,9,FALSE)</f>
      </c>
      <c r="Z2028" s="1" t="s">
        <v>41</v>
      </c>
      <c r="AA2028" s="1">
        <f>VLOOKUP(G2028,Sku_Consolidated!A2:E957,5,FALSE)</f>
      </c>
      <c r="AB2028" s="1">
        <f>IF(VLOOKUP(G2028,Sku_Consolidated!A2:S957,19,FALSE)="SHOWCASE", VLOOKUP(E2028,Store_Showcase!B2:N144,13, FALSE), IF(VLOOKUP(G2028,Sku_Consolidated!A2:S957,19,FALSE)="VAM",VLOOKUP(E2028,Store_VAM!B2:N273,13, FALSE),VLOOKUP(E2028,Store_SRP!B2:N110,13, FALSE)))</f>
      </c>
      <c r="AC2028" s="1">
        <f>IF(IFERROR(AB2028,TRUE)=TRUE, "-","OK")</f>
      </c>
      <c r="AD2028" s="11" t="s">
        <v>37</v>
      </c>
      <c r="AE2028" s="11" t="s">
        <v>37</v>
      </c>
      <c r="AF2028" s="1">
        <f>IF(IFERROR(VLOOKUP(E2028,Store_Showcase!B2:H144,{5}, FALSE), TRUE)=TRUE, IF(IFERROR(VLOOKUP(E2028,Store_SRP!B2:H110,{5}, FALSE), TRUE)=TRUE,VLOOKUP(E2028,Store_VAM!B2:H273,{5}, FALSE),VLOOKUP(E2028,Store_SRP!B2:H110,{5}, FALSE)), VLOOKUP(E2028,Store_Showcase!B2:H144,{5}, FALSE))</f>
      </c>
      <c r="AG2028" s="1">
        <f>IF(IFERROR(VLOOKUP(E2028,Store_Showcase!B2:H144,{6}, FALSE), TRUE)=TRUE, IF(IFERROR(VLOOKUP(E2028,Store_SRP!B2:H110,{6}, FALSE), TRUE)=TRUE,VLOOKUP(E2028,Store_VAM!B2:H273,{6}, FALSE),VLOOKUP(E2028,Store_SRP!B2:H110,{6}, FALSE)), VLOOKUP(E2028,Store_Showcase!B2:H144,{6}, FALSE))</f>
      </c>
      <c r="AH2028" s="1">
        <f>VLOOKUP(G2028,Sku_Consolidated!A2:R957,18,FALSE)</f>
      </c>
      <c r="AI2028" s="1">
        <f>VLOOKUP(G2028,Sku_Consolidated!A2:S957,19,FALSE)</f>
      </c>
      <c r="AJ2028" s="1">
        <f>VLOOKUP(G2028,Sku_Consolidated!A2:T957,20,FALSE)</f>
      </c>
    </row>
    <row r="2029" spans="1:36" x14ac:dyDescent="0.25">
      <c r="A2029" s="1">
        <v>2024</v>
      </c>
      <c r="B2029" s="1" t="s">
        <v>31</v>
      </c>
      <c r="C2029" s="1" t="s">
        <v>32</v>
      </c>
      <c r="D2029" s="1" t="s">
        <v>33</v>
      </c>
      <c r="E2029" s="9" t="s">
        <v>2397</v>
      </c>
      <c r="F2029" s="1">
        <f>IF(VLOOKUP(G2029,Sku_Consolidated!A2:S957,{19},FALSE)="SHOWCASE", VLOOKUP(E2029,Store_Showcase!B2:C144,{2}, FALSE), IF(VLOOKUP(G2029,Sku_Consolidated!A2:S957,{19},FALSE)="VAM",VLOOKUP(E2029,Store_VAM!B2:C273,{2}, FALSE),VLOOKUP(E2029,Store_SRP!B2:C110,{2}, FALSE)))</f>
      </c>
      <c r="G2029" s="1">
        <v>61734</v>
      </c>
      <c r="H2029" s="1" t="s">
        <v>62</v>
      </c>
      <c r="I2029" s="10" t="s">
        <v>822</v>
      </c>
      <c r="J2029" s="1">
        <f>VLOOKUP(G2029,Sku_Consolidated!A2:C957, 3, FALSE)</f>
      </c>
      <c r="K2029" s="10">
        <f>IF(J2029="PACK", I2029, 0)</f>
      </c>
      <c r="L2029" s="10">
        <f>IF(J2029="KG", I2029, I2029 * VLOOKUP(G2029,Sku_Consolidated!A2:U957,21,FALSE))</f>
      </c>
      <c r="M2029" s="10" t="s">
        <v>37</v>
      </c>
      <c r="N2029" s="11" t="s">
        <v>5288</v>
      </c>
      <c r="O2029" s="10" t="s">
        <v>5289</v>
      </c>
      <c r="P2029" s="10">
        <f>N2029 - O2029</f>
      </c>
      <c r="Q2029" s="1">
        <f>VLOOKUP(G2029,Sku_Consolidated!A2:G957,7, FALSE)</f>
      </c>
      <c r="R2029" s="1">
        <f>IF(IFERROR(VLOOKUP(E2029,Store_Showcase!B2:H144,7, FALSE), TRUE)=TRUE, IF(IFERROR(VLOOKUP(E2029,Store_SRP!B2:H110,7, FALSE), TRUE)=TRUE,VLOOKUP(E2029,Store_VAM!B2:H273,7, FALSE),VLOOKUP(E2029,Store_SRP!B2:H110,7, FALSE)), VLOOKUP(E2029,Store_Showcase!B2:H144,7, FALSE))</f>
      </c>
      <c r="S2029" s="1">
        <f>IF(IFERROR(VLOOKUP(E2029,Store_Showcase!B2:I144,8, FALSE), TRUE)=TRUE, IF(IFERROR(VLOOKUP(E2029,Store_SRP!B2:I110,8, FALSE), TRUE)=TRUE,VLOOKUP(E2029,Store_VAM!B2:I273,8, FALSE),VLOOKUP(E2029,Store_SRP!B2:I110,8, FALSE)), VLOOKUP(E2029,Store_Showcase!B2:I144,8, FALSE))</f>
      </c>
      <c r="T2029" s="1">
        <f>VLOOKUP(G2029,Sku_Consolidated!A2:R957,18,FALSE)</f>
      </c>
      <c r="U2029" s="1" t="s">
        <v>5268</v>
      </c>
      <c r="V2029" s="1">
        <f>IF(VLOOKUP(G2029,Sku_Consolidated!A2:S957,19,FALSE)="SHOWCASE", VLOOKUP(E2029,Store_Showcase!B2:L144,11, FALSE), IF(VLOOKUP(G2029,Sku_Consolidated!A2:S957,19,FALSE)="VAM",VLOOKUP(E2029,Store_VAM!B2:L273,11, FALSE),VLOOKUP(E2029,Store_SRP!B2:L110,11, FALSE)))</f>
      </c>
      <c r="W2029" s="1">
        <f>VLOOKUP(G2029,Sku_Consolidated!A2:W957,11,FALSE)</f>
      </c>
      <c r="X2029" s="1">
        <f>VLOOKUP(G2029,Sku_Consolidated!A2:H957,8,FALSE)</f>
      </c>
      <c r="Y2029" s="1">
        <f>VLOOKUP(G2029,Sku_Consolidated!A2:I957,9,FALSE)</f>
      </c>
      <c r="Z2029" s="1" t="s">
        <v>41</v>
      </c>
      <c r="AA2029" s="1">
        <f>VLOOKUP(G2029,Sku_Consolidated!A2:E957,5,FALSE)</f>
      </c>
      <c r="AB2029" s="1">
        <f>IF(VLOOKUP(G2029,Sku_Consolidated!A2:S957,19,FALSE)="SHOWCASE", VLOOKUP(E2029,Store_Showcase!B2:N144,13, FALSE), IF(VLOOKUP(G2029,Sku_Consolidated!A2:S957,19,FALSE)="VAM",VLOOKUP(E2029,Store_VAM!B2:N273,13, FALSE),VLOOKUP(E2029,Store_SRP!B2:N110,13, FALSE)))</f>
      </c>
      <c r="AC2029" s="1">
        <f>IF(IFERROR(AB2029,TRUE)=TRUE, "-","OK")</f>
      </c>
      <c r="AD2029" s="11" t="s">
        <v>37</v>
      </c>
      <c r="AE2029" s="11" t="s">
        <v>37</v>
      </c>
      <c r="AF2029" s="1">
        <f>IF(IFERROR(VLOOKUP(E2029,Store_Showcase!B2:H144,{5}, FALSE), TRUE)=TRUE, IF(IFERROR(VLOOKUP(E2029,Store_SRP!B2:H110,{5}, FALSE), TRUE)=TRUE,VLOOKUP(E2029,Store_VAM!B2:H273,{5}, FALSE),VLOOKUP(E2029,Store_SRP!B2:H110,{5}, FALSE)), VLOOKUP(E2029,Store_Showcase!B2:H144,{5}, FALSE))</f>
      </c>
      <c r="AG2029" s="1">
        <f>IF(IFERROR(VLOOKUP(E2029,Store_Showcase!B2:H144,{6}, FALSE), TRUE)=TRUE, IF(IFERROR(VLOOKUP(E2029,Store_SRP!B2:H110,{6}, FALSE), TRUE)=TRUE,VLOOKUP(E2029,Store_VAM!B2:H273,{6}, FALSE),VLOOKUP(E2029,Store_SRP!B2:H110,{6}, FALSE)), VLOOKUP(E2029,Store_Showcase!B2:H144,{6}, FALSE))</f>
      </c>
      <c r="AH2029" s="1">
        <f>VLOOKUP(G2029,Sku_Consolidated!A2:R957,18,FALSE)</f>
      </c>
      <c r="AI2029" s="1">
        <f>VLOOKUP(G2029,Sku_Consolidated!A2:S957,19,FALSE)</f>
      </c>
      <c r="AJ2029" s="1">
        <f>VLOOKUP(G2029,Sku_Consolidated!A2:T957,20,FALSE)</f>
      </c>
    </row>
    <row r="2030" spans="1:36" x14ac:dyDescent="0.25">
      <c r="A2030" s="1">
        <v>2024</v>
      </c>
      <c r="B2030" s="1" t="s">
        <v>31</v>
      </c>
      <c r="C2030" s="1" t="s">
        <v>32</v>
      </c>
      <c r="D2030" s="1" t="s">
        <v>33</v>
      </c>
      <c r="E2030" s="9" t="s">
        <v>2397</v>
      </c>
      <c r="F2030" s="1">
        <f>IF(VLOOKUP(G2030,Sku_Consolidated!A2:S957,{19},FALSE)="SHOWCASE", VLOOKUP(E2030,Store_Showcase!B2:C144,{2}, FALSE), IF(VLOOKUP(G2030,Sku_Consolidated!A2:S957,{19},FALSE)="VAM",VLOOKUP(E2030,Store_VAM!B2:C273,{2}, FALSE),VLOOKUP(E2030,Store_SRP!B2:C110,{2}, FALSE)))</f>
      </c>
      <c r="G2030" s="1">
        <v>61735</v>
      </c>
      <c r="H2030" s="1" t="s">
        <v>66</v>
      </c>
      <c r="I2030" s="10" t="s">
        <v>5290</v>
      </c>
      <c r="J2030" s="1">
        <f>VLOOKUP(G2030,Sku_Consolidated!A2:C957, 3, FALSE)</f>
      </c>
      <c r="K2030" s="10">
        <f>IF(J2030="PACK", I2030, 0)</f>
      </c>
      <c r="L2030" s="10">
        <f>IF(J2030="KG", I2030, I2030 * VLOOKUP(G2030,Sku_Consolidated!A2:U957,21,FALSE))</f>
      </c>
      <c r="M2030" s="10" t="s">
        <v>37</v>
      </c>
      <c r="N2030" s="11" t="s">
        <v>5291</v>
      </c>
      <c r="O2030" s="10" t="s">
        <v>5292</v>
      </c>
      <c r="P2030" s="10">
        <f>N2030 - O2030</f>
      </c>
      <c r="Q2030" s="1">
        <f>VLOOKUP(G2030,Sku_Consolidated!A2:G957,7, FALSE)</f>
      </c>
      <c r="R2030" s="1">
        <f>IF(IFERROR(VLOOKUP(E2030,Store_Showcase!B2:H144,7, FALSE), TRUE)=TRUE, IF(IFERROR(VLOOKUP(E2030,Store_SRP!B2:H110,7, FALSE), TRUE)=TRUE,VLOOKUP(E2030,Store_VAM!B2:H273,7, FALSE),VLOOKUP(E2030,Store_SRP!B2:H110,7, FALSE)), VLOOKUP(E2030,Store_Showcase!B2:H144,7, FALSE))</f>
      </c>
      <c r="S2030" s="1">
        <f>IF(IFERROR(VLOOKUP(E2030,Store_Showcase!B2:I144,8, FALSE), TRUE)=TRUE, IF(IFERROR(VLOOKUP(E2030,Store_SRP!B2:I110,8, FALSE), TRUE)=TRUE,VLOOKUP(E2030,Store_VAM!B2:I273,8, FALSE),VLOOKUP(E2030,Store_SRP!B2:I110,8, FALSE)), VLOOKUP(E2030,Store_Showcase!B2:I144,8, FALSE))</f>
      </c>
      <c r="T2030" s="1">
        <f>VLOOKUP(G2030,Sku_Consolidated!A2:R957,18,FALSE)</f>
      </c>
      <c r="U2030" s="1" t="s">
        <v>5268</v>
      </c>
      <c r="V2030" s="1">
        <f>IF(VLOOKUP(G2030,Sku_Consolidated!A2:S957,19,FALSE)="SHOWCASE", VLOOKUP(E2030,Store_Showcase!B2:L144,11, FALSE), IF(VLOOKUP(G2030,Sku_Consolidated!A2:S957,19,FALSE)="VAM",VLOOKUP(E2030,Store_VAM!B2:L273,11, FALSE),VLOOKUP(E2030,Store_SRP!B2:L110,11, FALSE)))</f>
      </c>
      <c r="W2030" s="1">
        <f>VLOOKUP(G2030,Sku_Consolidated!A2:W957,11,FALSE)</f>
      </c>
      <c r="X2030" s="1">
        <f>VLOOKUP(G2030,Sku_Consolidated!A2:H957,8,FALSE)</f>
      </c>
      <c r="Y2030" s="1">
        <f>VLOOKUP(G2030,Sku_Consolidated!A2:I957,9,FALSE)</f>
      </c>
      <c r="Z2030" s="1" t="s">
        <v>41</v>
      </c>
      <c r="AA2030" s="1">
        <f>VLOOKUP(G2030,Sku_Consolidated!A2:E957,5,FALSE)</f>
      </c>
      <c r="AB2030" s="1">
        <f>IF(VLOOKUP(G2030,Sku_Consolidated!A2:S957,19,FALSE)="SHOWCASE", VLOOKUP(E2030,Store_Showcase!B2:N144,13, FALSE), IF(VLOOKUP(G2030,Sku_Consolidated!A2:S957,19,FALSE)="VAM",VLOOKUP(E2030,Store_VAM!B2:N273,13, FALSE),VLOOKUP(E2030,Store_SRP!B2:N110,13, FALSE)))</f>
      </c>
      <c r="AC2030" s="1">
        <f>IF(IFERROR(AB2030,TRUE)=TRUE, "-","OK")</f>
      </c>
      <c r="AD2030" s="11" t="s">
        <v>37</v>
      </c>
      <c r="AE2030" s="11" t="s">
        <v>37</v>
      </c>
      <c r="AF2030" s="1">
        <f>IF(IFERROR(VLOOKUP(E2030,Store_Showcase!B2:H144,{5}, FALSE), TRUE)=TRUE, IF(IFERROR(VLOOKUP(E2030,Store_SRP!B2:H110,{5}, FALSE), TRUE)=TRUE,VLOOKUP(E2030,Store_VAM!B2:H273,{5}, FALSE),VLOOKUP(E2030,Store_SRP!B2:H110,{5}, FALSE)), VLOOKUP(E2030,Store_Showcase!B2:H144,{5}, FALSE))</f>
      </c>
      <c r="AG2030" s="1">
        <f>IF(IFERROR(VLOOKUP(E2030,Store_Showcase!B2:H144,{6}, FALSE), TRUE)=TRUE, IF(IFERROR(VLOOKUP(E2030,Store_SRP!B2:H110,{6}, FALSE), TRUE)=TRUE,VLOOKUP(E2030,Store_VAM!B2:H273,{6}, FALSE),VLOOKUP(E2030,Store_SRP!B2:H110,{6}, FALSE)), VLOOKUP(E2030,Store_Showcase!B2:H144,{6}, FALSE))</f>
      </c>
      <c r="AH2030" s="1">
        <f>VLOOKUP(G2030,Sku_Consolidated!A2:R957,18,FALSE)</f>
      </c>
      <c r="AI2030" s="1">
        <f>VLOOKUP(G2030,Sku_Consolidated!A2:S957,19,FALSE)</f>
      </c>
      <c r="AJ2030" s="1">
        <f>VLOOKUP(G2030,Sku_Consolidated!A2:T957,20,FALSE)</f>
      </c>
    </row>
    <row r="2031" spans="1:36" x14ac:dyDescent="0.25">
      <c r="A2031" s="1">
        <v>2024</v>
      </c>
      <c r="B2031" s="1" t="s">
        <v>31</v>
      </c>
      <c r="C2031" s="1" t="s">
        <v>32</v>
      </c>
      <c r="D2031" s="1" t="s">
        <v>33</v>
      </c>
      <c r="E2031" s="9" t="s">
        <v>2397</v>
      </c>
      <c r="F2031" s="1">
        <f>IF(VLOOKUP(G2031,Sku_Consolidated!A2:S957,{19},FALSE)="SHOWCASE", VLOOKUP(E2031,Store_Showcase!B2:C144,{2}, FALSE), IF(VLOOKUP(G2031,Sku_Consolidated!A2:S957,{19},FALSE)="VAM",VLOOKUP(E2031,Store_VAM!B2:C273,{2}, FALSE),VLOOKUP(E2031,Store_SRP!B2:C110,{2}, FALSE)))</f>
      </c>
      <c r="G2031" s="1">
        <v>61736</v>
      </c>
      <c r="H2031" s="1" t="s">
        <v>224</v>
      </c>
      <c r="I2031" s="10" t="s">
        <v>47</v>
      </c>
      <c r="J2031" s="1">
        <f>VLOOKUP(G2031,Sku_Consolidated!A2:C957, 3, FALSE)</f>
      </c>
      <c r="K2031" s="10">
        <f>IF(J2031="PACK", I2031, 0)</f>
      </c>
      <c r="L2031" s="10">
        <f>IF(J2031="KG", I2031, I2031 * VLOOKUP(G2031,Sku_Consolidated!A2:U957,21,FALSE))</f>
      </c>
      <c r="M2031" s="10" t="s">
        <v>37</v>
      </c>
      <c r="N2031" s="11" t="s">
        <v>5293</v>
      </c>
      <c r="O2031" s="10" t="s">
        <v>5294</v>
      </c>
      <c r="P2031" s="10">
        <f>N2031 - O2031</f>
      </c>
      <c r="Q2031" s="1">
        <f>VLOOKUP(G2031,Sku_Consolidated!A2:G957,7, FALSE)</f>
      </c>
      <c r="R2031" s="1">
        <f>IF(IFERROR(VLOOKUP(E2031,Store_Showcase!B2:H144,7, FALSE), TRUE)=TRUE, IF(IFERROR(VLOOKUP(E2031,Store_SRP!B2:H110,7, FALSE), TRUE)=TRUE,VLOOKUP(E2031,Store_VAM!B2:H273,7, FALSE),VLOOKUP(E2031,Store_SRP!B2:H110,7, FALSE)), VLOOKUP(E2031,Store_Showcase!B2:H144,7, FALSE))</f>
      </c>
      <c r="S2031" s="1">
        <f>IF(IFERROR(VLOOKUP(E2031,Store_Showcase!B2:I144,8, FALSE), TRUE)=TRUE, IF(IFERROR(VLOOKUP(E2031,Store_SRP!B2:I110,8, FALSE), TRUE)=TRUE,VLOOKUP(E2031,Store_VAM!B2:I273,8, FALSE),VLOOKUP(E2031,Store_SRP!B2:I110,8, FALSE)), VLOOKUP(E2031,Store_Showcase!B2:I144,8, FALSE))</f>
      </c>
      <c r="T2031" s="1">
        <f>VLOOKUP(G2031,Sku_Consolidated!A2:R957,18,FALSE)</f>
      </c>
      <c r="U2031" s="1" t="s">
        <v>5268</v>
      </c>
      <c r="V2031" s="1">
        <f>IF(VLOOKUP(G2031,Sku_Consolidated!A2:S957,19,FALSE)="SHOWCASE", VLOOKUP(E2031,Store_Showcase!B2:L144,11, FALSE), IF(VLOOKUP(G2031,Sku_Consolidated!A2:S957,19,FALSE)="VAM",VLOOKUP(E2031,Store_VAM!B2:L273,11, FALSE),VLOOKUP(E2031,Store_SRP!B2:L110,11, FALSE)))</f>
      </c>
      <c r="W2031" s="1">
        <f>VLOOKUP(G2031,Sku_Consolidated!A2:W957,11,FALSE)</f>
      </c>
      <c r="X2031" s="1">
        <f>VLOOKUP(G2031,Sku_Consolidated!A2:H957,8,FALSE)</f>
      </c>
      <c r="Y2031" s="1">
        <f>VLOOKUP(G2031,Sku_Consolidated!A2:I957,9,FALSE)</f>
      </c>
      <c r="Z2031" s="1" t="s">
        <v>41</v>
      </c>
      <c r="AA2031" s="1">
        <f>VLOOKUP(G2031,Sku_Consolidated!A2:E957,5,FALSE)</f>
      </c>
      <c r="AB2031" s="1">
        <f>IF(VLOOKUP(G2031,Sku_Consolidated!A2:S957,19,FALSE)="SHOWCASE", VLOOKUP(E2031,Store_Showcase!B2:N144,13, FALSE), IF(VLOOKUP(G2031,Sku_Consolidated!A2:S957,19,FALSE)="VAM",VLOOKUP(E2031,Store_VAM!B2:N273,13, FALSE),VLOOKUP(E2031,Store_SRP!B2:N110,13, FALSE)))</f>
      </c>
      <c r="AC2031" s="1">
        <f>IF(IFERROR(AB2031,TRUE)=TRUE, "-","OK")</f>
      </c>
      <c r="AD2031" s="11" t="s">
        <v>37</v>
      </c>
      <c r="AE2031" s="11" t="s">
        <v>37</v>
      </c>
      <c r="AF2031" s="1">
        <f>IF(IFERROR(VLOOKUP(E2031,Store_Showcase!B2:H144,{5}, FALSE), TRUE)=TRUE, IF(IFERROR(VLOOKUP(E2031,Store_SRP!B2:H110,{5}, FALSE), TRUE)=TRUE,VLOOKUP(E2031,Store_VAM!B2:H273,{5}, FALSE),VLOOKUP(E2031,Store_SRP!B2:H110,{5}, FALSE)), VLOOKUP(E2031,Store_Showcase!B2:H144,{5}, FALSE))</f>
      </c>
      <c r="AG2031" s="1">
        <f>IF(IFERROR(VLOOKUP(E2031,Store_Showcase!B2:H144,{6}, FALSE), TRUE)=TRUE, IF(IFERROR(VLOOKUP(E2031,Store_SRP!B2:H110,{6}, FALSE), TRUE)=TRUE,VLOOKUP(E2031,Store_VAM!B2:H273,{6}, FALSE),VLOOKUP(E2031,Store_SRP!B2:H110,{6}, FALSE)), VLOOKUP(E2031,Store_Showcase!B2:H144,{6}, FALSE))</f>
      </c>
      <c r="AH2031" s="1">
        <f>VLOOKUP(G2031,Sku_Consolidated!A2:R957,18,FALSE)</f>
      </c>
      <c r="AI2031" s="1">
        <f>VLOOKUP(G2031,Sku_Consolidated!A2:S957,19,FALSE)</f>
      </c>
      <c r="AJ2031" s="1">
        <f>VLOOKUP(G2031,Sku_Consolidated!A2:T957,20,FALSE)</f>
      </c>
    </row>
    <row r="2032" spans="1:36" x14ac:dyDescent="0.25">
      <c r="A2032" s="1">
        <v>2024</v>
      </c>
      <c r="B2032" s="1" t="s">
        <v>31</v>
      </c>
      <c r="C2032" s="1" t="s">
        <v>32</v>
      </c>
      <c r="D2032" s="1" t="s">
        <v>33</v>
      </c>
      <c r="E2032" s="9" t="s">
        <v>2397</v>
      </c>
      <c r="F2032" s="1">
        <f>IF(VLOOKUP(G2032,Sku_Consolidated!A2:S957,{19},FALSE)="SHOWCASE", VLOOKUP(E2032,Store_Showcase!B2:C144,{2}, FALSE), IF(VLOOKUP(G2032,Sku_Consolidated!A2:S957,{19},FALSE)="VAM",VLOOKUP(E2032,Store_VAM!B2:C273,{2}, FALSE),VLOOKUP(E2032,Store_SRP!B2:C110,{2}, FALSE)))</f>
      </c>
      <c r="G2032" s="1">
        <v>61742</v>
      </c>
      <c r="H2032" s="1" t="s">
        <v>78</v>
      </c>
      <c r="I2032" s="10" t="s">
        <v>1977</v>
      </c>
      <c r="J2032" s="1">
        <f>VLOOKUP(G2032,Sku_Consolidated!A2:C957, 3, FALSE)</f>
      </c>
      <c r="K2032" s="10">
        <f>IF(J2032="PACK", I2032, 0)</f>
      </c>
      <c r="L2032" s="10">
        <f>IF(J2032="KG", I2032, I2032 * VLOOKUP(G2032,Sku_Consolidated!A2:U957,21,FALSE))</f>
      </c>
      <c r="M2032" s="10" t="s">
        <v>37</v>
      </c>
      <c r="N2032" s="11" t="s">
        <v>5295</v>
      </c>
      <c r="O2032" s="10" t="s">
        <v>5296</v>
      </c>
      <c r="P2032" s="10">
        <f>N2032 - O2032</f>
      </c>
      <c r="Q2032" s="1">
        <f>VLOOKUP(G2032,Sku_Consolidated!A2:G957,7, FALSE)</f>
      </c>
      <c r="R2032" s="1">
        <f>IF(IFERROR(VLOOKUP(E2032,Store_Showcase!B2:H144,7, FALSE), TRUE)=TRUE, IF(IFERROR(VLOOKUP(E2032,Store_SRP!B2:H110,7, FALSE), TRUE)=TRUE,VLOOKUP(E2032,Store_VAM!B2:H273,7, FALSE),VLOOKUP(E2032,Store_SRP!B2:H110,7, FALSE)), VLOOKUP(E2032,Store_Showcase!B2:H144,7, FALSE))</f>
      </c>
      <c r="S2032" s="1">
        <f>IF(IFERROR(VLOOKUP(E2032,Store_Showcase!B2:I144,8, FALSE), TRUE)=TRUE, IF(IFERROR(VLOOKUP(E2032,Store_SRP!B2:I110,8, FALSE), TRUE)=TRUE,VLOOKUP(E2032,Store_VAM!B2:I273,8, FALSE),VLOOKUP(E2032,Store_SRP!B2:I110,8, FALSE)), VLOOKUP(E2032,Store_Showcase!B2:I144,8, FALSE))</f>
      </c>
      <c r="T2032" s="1">
        <f>VLOOKUP(G2032,Sku_Consolidated!A2:R957,18,FALSE)</f>
      </c>
      <c r="U2032" s="1" t="s">
        <v>5268</v>
      </c>
      <c r="V2032" s="1">
        <f>IF(VLOOKUP(G2032,Sku_Consolidated!A2:S957,19,FALSE)="SHOWCASE", VLOOKUP(E2032,Store_Showcase!B2:L144,11, FALSE), IF(VLOOKUP(G2032,Sku_Consolidated!A2:S957,19,FALSE)="VAM",VLOOKUP(E2032,Store_VAM!B2:L273,11, FALSE),VLOOKUP(E2032,Store_SRP!B2:L110,11, FALSE)))</f>
      </c>
      <c r="W2032" s="1">
        <f>VLOOKUP(G2032,Sku_Consolidated!A2:W957,11,FALSE)</f>
      </c>
      <c r="X2032" s="1">
        <f>VLOOKUP(G2032,Sku_Consolidated!A2:H957,8,FALSE)</f>
      </c>
      <c r="Y2032" s="1">
        <f>VLOOKUP(G2032,Sku_Consolidated!A2:I957,9,FALSE)</f>
      </c>
      <c r="Z2032" s="1" t="s">
        <v>41</v>
      </c>
      <c r="AA2032" s="1">
        <f>VLOOKUP(G2032,Sku_Consolidated!A2:E957,5,FALSE)</f>
      </c>
      <c r="AB2032" s="1">
        <f>IF(VLOOKUP(G2032,Sku_Consolidated!A2:S957,19,FALSE)="SHOWCASE", VLOOKUP(E2032,Store_Showcase!B2:N144,13, FALSE), IF(VLOOKUP(G2032,Sku_Consolidated!A2:S957,19,FALSE)="VAM",VLOOKUP(E2032,Store_VAM!B2:N273,13, FALSE),VLOOKUP(E2032,Store_SRP!B2:N110,13, FALSE)))</f>
      </c>
      <c r="AC2032" s="1">
        <f>IF(IFERROR(AB2032,TRUE)=TRUE, "-","OK")</f>
      </c>
      <c r="AD2032" s="11" t="s">
        <v>37</v>
      </c>
      <c r="AE2032" s="11" t="s">
        <v>37</v>
      </c>
      <c r="AF2032" s="1">
        <f>IF(IFERROR(VLOOKUP(E2032,Store_Showcase!B2:H144,{5}, FALSE), TRUE)=TRUE, IF(IFERROR(VLOOKUP(E2032,Store_SRP!B2:H110,{5}, FALSE), TRUE)=TRUE,VLOOKUP(E2032,Store_VAM!B2:H273,{5}, FALSE),VLOOKUP(E2032,Store_SRP!B2:H110,{5}, FALSE)), VLOOKUP(E2032,Store_Showcase!B2:H144,{5}, FALSE))</f>
      </c>
      <c r="AG2032" s="1">
        <f>IF(IFERROR(VLOOKUP(E2032,Store_Showcase!B2:H144,{6}, FALSE), TRUE)=TRUE, IF(IFERROR(VLOOKUP(E2032,Store_SRP!B2:H110,{6}, FALSE), TRUE)=TRUE,VLOOKUP(E2032,Store_VAM!B2:H273,{6}, FALSE),VLOOKUP(E2032,Store_SRP!B2:H110,{6}, FALSE)), VLOOKUP(E2032,Store_Showcase!B2:H144,{6}, FALSE))</f>
      </c>
      <c r="AH2032" s="1">
        <f>VLOOKUP(G2032,Sku_Consolidated!A2:R957,18,FALSE)</f>
      </c>
      <c r="AI2032" s="1">
        <f>VLOOKUP(G2032,Sku_Consolidated!A2:S957,19,FALSE)</f>
      </c>
      <c r="AJ2032" s="1">
        <f>VLOOKUP(G2032,Sku_Consolidated!A2:T957,20,FALSE)</f>
      </c>
    </row>
    <row r="2033" spans="1:36" x14ac:dyDescent="0.25">
      <c r="A2033" s="1">
        <v>2024</v>
      </c>
      <c r="B2033" s="1" t="s">
        <v>31</v>
      </c>
      <c r="C2033" s="1" t="s">
        <v>32</v>
      </c>
      <c r="D2033" s="1" t="s">
        <v>33</v>
      </c>
      <c r="E2033" s="9" t="s">
        <v>2397</v>
      </c>
      <c r="F2033" s="1">
        <f>IF(VLOOKUP(G2033,Sku_Consolidated!A2:S957,{19},FALSE)="SHOWCASE", VLOOKUP(E2033,Store_Showcase!B2:C144,{2}, FALSE), IF(VLOOKUP(G2033,Sku_Consolidated!A2:S957,{19},FALSE)="VAM",VLOOKUP(E2033,Store_VAM!B2:C273,{2}, FALSE),VLOOKUP(E2033,Store_SRP!B2:C110,{2}, FALSE)))</f>
      </c>
      <c r="G2033" s="1">
        <v>61744</v>
      </c>
      <c r="H2033" s="1" t="s">
        <v>82</v>
      </c>
      <c r="I2033" s="10" t="s">
        <v>686</v>
      </c>
      <c r="J2033" s="1">
        <f>VLOOKUP(G2033,Sku_Consolidated!A2:C957, 3, FALSE)</f>
      </c>
      <c r="K2033" s="10">
        <f>IF(J2033="PACK", I2033, 0)</f>
      </c>
      <c r="L2033" s="10">
        <f>IF(J2033="KG", I2033, I2033 * VLOOKUP(G2033,Sku_Consolidated!A2:U957,21,FALSE))</f>
      </c>
      <c r="M2033" s="10" t="s">
        <v>37</v>
      </c>
      <c r="N2033" s="11" t="s">
        <v>5297</v>
      </c>
      <c r="O2033" s="10" t="s">
        <v>5298</v>
      </c>
      <c r="P2033" s="10">
        <f>N2033 - O2033</f>
      </c>
      <c r="Q2033" s="1">
        <f>VLOOKUP(G2033,Sku_Consolidated!A2:G957,7, FALSE)</f>
      </c>
      <c r="R2033" s="1">
        <f>IF(IFERROR(VLOOKUP(E2033,Store_Showcase!B2:H144,7, FALSE), TRUE)=TRUE, IF(IFERROR(VLOOKUP(E2033,Store_SRP!B2:H110,7, FALSE), TRUE)=TRUE,VLOOKUP(E2033,Store_VAM!B2:H273,7, FALSE),VLOOKUP(E2033,Store_SRP!B2:H110,7, FALSE)), VLOOKUP(E2033,Store_Showcase!B2:H144,7, FALSE))</f>
      </c>
      <c r="S2033" s="1">
        <f>IF(IFERROR(VLOOKUP(E2033,Store_Showcase!B2:I144,8, FALSE), TRUE)=TRUE, IF(IFERROR(VLOOKUP(E2033,Store_SRP!B2:I110,8, FALSE), TRUE)=TRUE,VLOOKUP(E2033,Store_VAM!B2:I273,8, FALSE),VLOOKUP(E2033,Store_SRP!B2:I110,8, FALSE)), VLOOKUP(E2033,Store_Showcase!B2:I144,8, FALSE))</f>
      </c>
      <c r="T2033" s="1">
        <f>VLOOKUP(G2033,Sku_Consolidated!A2:R957,18,FALSE)</f>
      </c>
      <c r="U2033" s="1" t="s">
        <v>5268</v>
      </c>
      <c r="V2033" s="1">
        <f>IF(VLOOKUP(G2033,Sku_Consolidated!A2:S957,19,FALSE)="SHOWCASE", VLOOKUP(E2033,Store_Showcase!B2:L144,11, FALSE), IF(VLOOKUP(G2033,Sku_Consolidated!A2:S957,19,FALSE)="VAM",VLOOKUP(E2033,Store_VAM!B2:L273,11, FALSE),VLOOKUP(E2033,Store_SRP!B2:L110,11, FALSE)))</f>
      </c>
      <c r="W2033" s="1">
        <f>VLOOKUP(G2033,Sku_Consolidated!A2:W957,11,FALSE)</f>
      </c>
      <c r="X2033" s="1">
        <f>VLOOKUP(G2033,Sku_Consolidated!A2:H957,8,FALSE)</f>
      </c>
      <c r="Y2033" s="1">
        <f>VLOOKUP(G2033,Sku_Consolidated!A2:I957,9,FALSE)</f>
      </c>
      <c r="Z2033" s="1" t="s">
        <v>41</v>
      </c>
      <c r="AA2033" s="1">
        <f>VLOOKUP(G2033,Sku_Consolidated!A2:E957,5,FALSE)</f>
      </c>
      <c r="AB2033" s="1">
        <f>IF(VLOOKUP(G2033,Sku_Consolidated!A2:S957,19,FALSE)="SHOWCASE", VLOOKUP(E2033,Store_Showcase!B2:N144,13, FALSE), IF(VLOOKUP(G2033,Sku_Consolidated!A2:S957,19,FALSE)="VAM",VLOOKUP(E2033,Store_VAM!B2:N273,13, FALSE),VLOOKUP(E2033,Store_SRP!B2:N110,13, FALSE)))</f>
      </c>
      <c r="AC2033" s="1">
        <f>IF(IFERROR(AB2033,TRUE)=TRUE, "-","OK")</f>
      </c>
      <c r="AD2033" s="11" t="s">
        <v>37</v>
      </c>
      <c r="AE2033" s="11" t="s">
        <v>37</v>
      </c>
      <c r="AF2033" s="1">
        <f>IF(IFERROR(VLOOKUP(E2033,Store_Showcase!B2:H144,{5}, FALSE), TRUE)=TRUE, IF(IFERROR(VLOOKUP(E2033,Store_SRP!B2:H110,{5}, FALSE), TRUE)=TRUE,VLOOKUP(E2033,Store_VAM!B2:H273,{5}, FALSE),VLOOKUP(E2033,Store_SRP!B2:H110,{5}, FALSE)), VLOOKUP(E2033,Store_Showcase!B2:H144,{5}, FALSE))</f>
      </c>
      <c r="AG2033" s="1">
        <f>IF(IFERROR(VLOOKUP(E2033,Store_Showcase!B2:H144,{6}, FALSE), TRUE)=TRUE, IF(IFERROR(VLOOKUP(E2033,Store_SRP!B2:H110,{6}, FALSE), TRUE)=TRUE,VLOOKUP(E2033,Store_VAM!B2:H273,{6}, FALSE),VLOOKUP(E2033,Store_SRP!B2:H110,{6}, FALSE)), VLOOKUP(E2033,Store_Showcase!B2:H144,{6}, FALSE))</f>
      </c>
      <c r="AH2033" s="1">
        <f>VLOOKUP(G2033,Sku_Consolidated!A2:R957,18,FALSE)</f>
      </c>
      <c r="AI2033" s="1">
        <f>VLOOKUP(G2033,Sku_Consolidated!A2:S957,19,FALSE)</f>
      </c>
      <c r="AJ2033" s="1">
        <f>VLOOKUP(G2033,Sku_Consolidated!A2:T957,20,FALSE)</f>
      </c>
    </row>
    <row r="2034" spans="1:36" x14ac:dyDescent="0.25">
      <c r="A2034" s="1">
        <v>2024</v>
      </c>
      <c r="B2034" s="1" t="s">
        <v>31</v>
      </c>
      <c r="C2034" s="1" t="s">
        <v>32</v>
      </c>
      <c r="D2034" s="1" t="s">
        <v>33</v>
      </c>
      <c r="E2034" s="9" t="s">
        <v>2397</v>
      </c>
      <c r="F2034" s="1">
        <f>IF(VLOOKUP(G2034,Sku_Consolidated!A2:S957,{19},FALSE)="SHOWCASE", VLOOKUP(E2034,Store_Showcase!B2:C144,{2}, FALSE), IF(VLOOKUP(G2034,Sku_Consolidated!A2:S957,{19},FALSE)="VAM",VLOOKUP(E2034,Store_VAM!B2:C273,{2}, FALSE),VLOOKUP(E2034,Store_SRP!B2:C110,{2}, FALSE)))</f>
      </c>
      <c r="G2034" s="1">
        <v>61749</v>
      </c>
      <c r="H2034" s="1" t="s">
        <v>154</v>
      </c>
      <c r="I2034" s="10" t="s">
        <v>855</v>
      </c>
      <c r="J2034" s="1">
        <f>VLOOKUP(G2034,Sku_Consolidated!A2:C957, 3, FALSE)</f>
      </c>
      <c r="K2034" s="10">
        <f>IF(J2034="PACK", I2034, 0)</f>
      </c>
      <c r="L2034" s="10">
        <f>IF(J2034="KG", I2034, I2034 * VLOOKUP(G2034,Sku_Consolidated!A2:U957,21,FALSE))</f>
      </c>
      <c r="M2034" s="10" t="s">
        <v>37</v>
      </c>
      <c r="N2034" s="11" t="s">
        <v>5299</v>
      </c>
      <c r="O2034" s="10" t="s">
        <v>5300</v>
      </c>
      <c r="P2034" s="10">
        <f>N2034 - O2034</f>
      </c>
      <c r="Q2034" s="1">
        <f>VLOOKUP(G2034,Sku_Consolidated!A2:G957,7, FALSE)</f>
      </c>
      <c r="R2034" s="1">
        <f>IF(IFERROR(VLOOKUP(E2034,Store_Showcase!B2:H144,7, FALSE), TRUE)=TRUE, IF(IFERROR(VLOOKUP(E2034,Store_SRP!B2:H110,7, FALSE), TRUE)=TRUE,VLOOKUP(E2034,Store_VAM!B2:H273,7, FALSE),VLOOKUP(E2034,Store_SRP!B2:H110,7, FALSE)), VLOOKUP(E2034,Store_Showcase!B2:H144,7, FALSE))</f>
      </c>
      <c r="S2034" s="1">
        <f>IF(IFERROR(VLOOKUP(E2034,Store_Showcase!B2:I144,8, FALSE), TRUE)=TRUE, IF(IFERROR(VLOOKUP(E2034,Store_SRP!B2:I110,8, FALSE), TRUE)=TRUE,VLOOKUP(E2034,Store_VAM!B2:I273,8, FALSE),VLOOKUP(E2034,Store_SRP!B2:I110,8, FALSE)), VLOOKUP(E2034,Store_Showcase!B2:I144,8, FALSE))</f>
      </c>
      <c r="T2034" s="1">
        <f>VLOOKUP(G2034,Sku_Consolidated!A2:R957,18,FALSE)</f>
      </c>
      <c r="U2034" s="1" t="s">
        <v>5268</v>
      </c>
      <c r="V2034" s="1">
        <f>IF(VLOOKUP(G2034,Sku_Consolidated!A2:S957,19,FALSE)="SHOWCASE", VLOOKUP(E2034,Store_Showcase!B2:L144,11, FALSE), IF(VLOOKUP(G2034,Sku_Consolidated!A2:S957,19,FALSE)="VAM",VLOOKUP(E2034,Store_VAM!B2:L273,11, FALSE),VLOOKUP(E2034,Store_SRP!B2:L110,11, FALSE)))</f>
      </c>
      <c r="W2034" s="1">
        <f>VLOOKUP(G2034,Sku_Consolidated!A2:W957,11,FALSE)</f>
      </c>
      <c r="X2034" s="1">
        <f>VLOOKUP(G2034,Sku_Consolidated!A2:H957,8,FALSE)</f>
      </c>
      <c r="Y2034" s="1">
        <f>VLOOKUP(G2034,Sku_Consolidated!A2:I957,9,FALSE)</f>
      </c>
      <c r="Z2034" s="1" t="s">
        <v>41</v>
      </c>
      <c r="AA2034" s="1">
        <f>VLOOKUP(G2034,Sku_Consolidated!A2:E957,5,FALSE)</f>
      </c>
      <c r="AB2034" s="1">
        <f>IF(VLOOKUP(G2034,Sku_Consolidated!A2:S957,19,FALSE)="SHOWCASE", VLOOKUP(E2034,Store_Showcase!B2:N144,13, FALSE), IF(VLOOKUP(G2034,Sku_Consolidated!A2:S957,19,FALSE)="VAM",VLOOKUP(E2034,Store_VAM!B2:N273,13, FALSE),VLOOKUP(E2034,Store_SRP!B2:N110,13, FALSE)))</f>
      </c>
      <c r="AC2034" s="1">
        <f>IF(IFERROR(AB2034,TRUE)=TRUE, "-","OK")</f>
      </c>
      <c r="AD2034" s="11" t="s">
        <v>37</v>
      </c>
      <c r="AE2034" s="11" t="s">
        <v>37</v>
      </c>
      <c r="AF2034" s="1">
        <f>IF(IFERROR(VLOOKUP(E2034,Store_Showcase!B2:H144,{5}, FALSE), TRUE)=TRUE, IF(IFERROR(VLOOKUP(E2034,Store_SRP!B2:H110,{5}, FALSE), TRUE)=TRUE,VLOOKUP(E2034,Store_VAM!B2:H273,{5}, FALSE),VLOOKUP(E2034,Store_SRP!B2:H110,{5}, FALSE)), VLOOKUP(E2034,Store_Showcase!B2:H144,{5}, FALSE))</f>
      </c>
      <c r="AG2034" s="1">
        <f>IF(IFERROR(VLOOKUP(E2034,Store_Showcase!B2:H144,{6}, FALSE), TRUE)=TRUE, IF(IFERROR(VLOOKUP(E2034,Store_SRP!B2:H110,{6}, FALSE), TRUE)=TRUE,VLOOKUP(E2034,Store_VAM!B2:H273,{6}, FALSE),VLOOKUP(E2034,Store_SRP!B2:H110,{6}, FALSE)), VLOOKUP(E2034,Store_Showcase!B2:H144,{6}, FALSE))</f>
      </c>
      <c r="AH2034" s="1">
        <f>VLOOKUP(G2034,Sku_Consolidated!A2:R957,18,FALSE)</f>
      </c>
      <c r="AI2034" s="1">
        <f>VLOOKUP(G2034,Sku_Consolidated!A2:S957,19,FALSE)</f>
      </c>
      <c r="AJ2034" s="1">
        <f>VLOOKUP(G2034,Sku_Consolidated!A2:T957,20,FALSE)</f>
      </c>
    </row>
    <row r="2035" spans="1:36" x14ac:dyDescent="0.25">
      <c r="A2035" s="1">
        <v>2024</v>
      </c>
      <c r="B2035" s="1" t="s">
        <v>31</v>
      </c>
      <c r="C2035" s="1" t="s">
        <v>32</v>
      </c>
      <c r="D2035" s="1" t="s">
        <v>33</v>
      </c>
      <c r="E2035" s="9" t="s">
        <v>2397</v>
      </c>
      <c r="F2035" s="1">
        <f>IF(VLOOKUP(G2035,Sku_Consolidated!A2:S957,{19},FALSE)="SHOWCASE", VLOOKUP(E2035,Store_Showcase!B2:C144,{2}, FALSE), IF(VLOOKUP(G2035,Sku_Consolidated!A2:S957,{19},FALSE)="VAM",VLOOKUP(E2035,Store_VAM!B2:C273,{2}, FALSE),VLOOKUP(E2035,Store_SRP!B2:C110,{2}, FALSE)))</f>
      </c>
      <c r="G2035" s="1">
        <v>61755</v>
      </c>
      <c r="H2035" s="1" t="s">
        <v>86</v>
      </c>
      <c r="I2035" s="10" t="s">
        <v>330</v>
      </c>
      <c r="J2035" s="1">
        <f>VLOOKUP(G2035,Sku_Consolidated!A2:C957, 3, FALSE)</f>
      </c>
      <c r="K2035" s="10">
        <f>IF(J2035="PACK", I2035, 0)</f>
      </c>
      <c r="L2035" s="10">
        <f>IF(J2035="KG", I2035, I2035 * VLOOKUP(G2035,Sku_Consolidated!A2:U957,21,FALSE))</f>
      </c>
      <c r="M2035" s="10" t="s">
        <v>37</v>
      </c>
      <c r="N2035" s="11" t="s">
        <v>5301</v>
      </c>
      <c r="O2035" s="10" t="s">
        <v>5302</v>
      </c>
      <c r="P2035" s="10">
        <f>N2035 - O2035</f>
      </c>
      <c r="Q2035" s="1">
        <f>VLOOKUP(G2035,Sku_Consolidated!A2:G957,7, FALSE)</f>
      </c>
      <c r="R2035" s="1">
        <f>IF(IFERROR(VLOOKUP(E2035,Store_Showcase!B2:H144,7, FALSE), TRUE)=TRUE, IF(IFERROR(VLOOKUP(E2035,Store_SRP!B2:H110,7, FALSE), TRUE)=TRUE,VLOOKUP(E2035,Store_VAM!B2:H273,7, FALSE),VLOOKUP(E2035,Store_SRP!B2:H110,7, FALSE)), VLOOKUP(E2035,Store_Showcase!B2:H144,7, FALSE))</f>
      </c>
      <c r="S2035" s="1">
        <f>IF(IFERROR(VLOOKUP(E2035,Store_Showcase!B2:I144,8, FALSE), TRUE)=TRUE, IF(IFERROR(VLOOKUP(E2035,Store_SRP!B2:I110,8, FALSE), TRUE)=TRUE,VLOOKUP(E2035,Store_VAM!B2:I273,8, FALSE),VLOOKUP(E2035,Store_SRP!B2:I110,8, FALSE)), VLOOKUP(E2035,Store_Showcase!B2:I144,8, FALSE))</f>
      </c>
      <c r="T2035" s="1">
        <f>VLOOKUP(G2035,Sku_Consolidated!A2:R957,18,FALSE)</f>
      </c>
      <c r="U2035" s="1" t="s">
        <v>5268</v>
      </c>
      <c r="V2035" s="1">
        <f>IF(VLOOKUP(G2035,Sku_Consolidated!A2:S957,19,FALSE)="SHOWCASE", VLOOKUP(E2035,Store_Showcase!B2:L144,11, FALSE), IF(VLOOKUP(G2035,Sku_Consolidated!A2:S957,19,FALSE)="VAM",VLOOKUP(E2035,Store_VAM!B2:L273,11, FALSE),VLOOKUP(E2035,Store_SRP!B2:L110,11, FALSE)))</f>
      </c>
      <c r="W2035" s="1">
        <f>VLOOKUP(G2035,Sku_Consolidated!A2:W957,11,FALSE)</f>
      </c>
      <c r="X2035" s="1">
        <f>VLOOKUP(G2035,Sku_Consolidated!A2:H957,8,FALSE)</f>
      </c>
      <c r="Y2035" s="1">
        <f>VLOOKUP(G2035,Sku_Consolidated!A2:I957,9,FALSE)</f>
      </c>
      <c r="Z2035" s="1" t="s">
        <v>41</v>
      </c>
      <c r="AA2035" s="1">
        <f>VLOOKUP(G2035,Sku_Consolidated!A2:E957,5,FALSE)</f>
      </c>
      <c r="AB2035" s="1">
        <f>IF(VLOOKUP(G2035,Sku_Consolidated!A2:S957,19,FALSE)="SHOWCASE", VLOOKUP(E2035,Store_Showcase!B2:N144,13, FALSE), IF(VLOOKUP(G2035,Sku_Consolidated!A2:S957,19,FALSE)="VAM",VLOOKUP(E2035,Store_VAM!B2:N273,13, FALSE),VLOOKUP(E2035,Store_SRP!B2:N110,13, FALSE)))</f>
      </c>
      <c r="AC2035" s="1">
        <f>IF(IFERROR(AB2035,TRUE)=TRUE, "-","OK")</f>
      </c>
      <c r="AD2035" s="11" t="s">
        <v>37</v>
      </c>
      <c r="AE2035" s="11" t="s">
        <v>37</v>
      </c>
      <c r="AF2035" s="1">
        <f>IF(IFERROR(VLOOKUP(E2035,Store_Showcase!B2:H144,{5}, FALSE), TRUE)=TRUE, IF(IFERROR(VLOOKUP(E2035,Store_SRP!B2:H110,{5}, FALSE), TRUE)=TRUE,VLOOKUP(E2035,Store_VAM!B2:H273,{5}, FALSE),VLOOKUP(E2035,Store_SRP!B2:H110,{5}, FALSE)), VLOOKUP(E2035,Store_Showcase!B2:H144,{5}, FALSE))</f>
      </c>
      <c r="AG2035" s="1">
        <f>IF(IFERROR(VLOOKUP(E2035,Store_Showcase!B2:H144,{6}, FALSE), TRUE)=TRUE, IF(IFERROR(VLOOKUP(E2035,Store_SRP!B2:H110,{6}, FALSE), TRUE)=TRUE,VLOOKUP(E2035,Store_VAM!B2:H273,{6}, FALSE),VLOOKUP(E2035,Store_SRP!B2:H110,{6}, FALSE)), VLOOKUP(E2035,Store_Showcase!B2:H144,{6}, FALSE))</f>
      </c>
      <c r="AH2035" s="1">
        <f>VLOOKUP(G2035,Sku_Consolidated!A2:R957,18,FALSE)</f>
      </c>
      <c r="AI2035" s="1">
        <f>VLOOKUP(G2035,Sku_Consolidated!A2:S957,19,FALSE)</f>
      </c>
      <c r="AJ2035" s="1">
        <f>VLOOKUP(G2035,Sku_Consolidated!A2:T957,20,FALSE)</f>
      </c>
    </row>
    <row r="2036" spans="1:36" x14ac:dyDescent="0.25">
      <c r="A2036" s="1">
        <v>2024</v>
      </c>
      <c r="B2036" s="1" t="s">
        <v>31</v>
      </c>
      <c r="C2036" s="1" t="s">
        <v>32</v>
      </c>
      <c r="D2036" s="1" t="s">
        <v>33</v>
      </c>
      <c r="E2036" s="9" t="s">
        <v>2397</v>
      </c>
      <c r="F2036" s="1">
        <f>IF(VLOOKUP(G2036,Sku_Consolidated!A2:S957,{19},FALSE)="SHOWCASE", VLOOKUP(E2036,Store_Showcase!B2:C144,{2}, FALSE), IF(VLOOKUP(G2036,Sku_Consolidated!A2:S957,{19},FALSE)="VAM",VLOOKUP(E2036,Store_VAM!B2:C273,{2}, FALSE),VLOOKUP(E2036,Store_SRP!B2:C110,{2}, FALSE)))</f>
      </c>
      <c r="G2036" s="1">
        <v>61758</v>
      </c>
      <c r="H2036" s="1" t="s">
        <v>90</v>
      </c>
      <c r="I2036" s="10" t="s">
        <v>5303</v>
      </c>
      <c r="J2036" s="1">
        <f>VLOOKUP(G2036,Sku_Consolidated!A2:C957, 3, FALSE)</f>
      </c>
      <c r="K2036" s="10">
        <f>IF(J2036="PACK", I2036, 0)</f>
      </c>
      <c r="L2036" s="10">
        <f>IF(J2036="KG", I2036, I2036 * VLOOKUP(G2036,Sku_Consolidated!A2:U957,21,FALSE))</f>
      </c>
      <c r="M2036" s="10" t="s">
        <v>37</v>
      </c>
      <c r="N2036" s="11" t="s">
        <v>5304</v>
      </c>
      <c r="O2036" s="10" t="s">
        <v>5305</v>
      </c>
      <c r="P2036" s="10">
        <f>N2036 - O2036</f>
      </c>
      <c r="Q2036" s="1">
        <f>VLOOKUP(G2036,Sku_Consolidated!A2:G957,7, FALSE)</f>
      </c>
      <c r="R2036" s="1">
        <f>IF(IFERROR(VLOOKUP(E2036,Store_Showcase!B2:H144,7, FALSE), TRUE)=TRUE, IF(IFERROR(VLOOKUP(E2036,Store_SRP!B2:H110,7, FALSE), TRUE)=TRUE,VLOOKUP(E2036,Store_VAM!B2:H273,7, FALSE),VLOOKUP(E2036,Store_SRP!B2:H110,7, FALSE)), VLOOKUP(E2036,Store_Showcase!B2:H144,7, FALSE))</f>
      </c>
      <c r="S2036" s="1">
        <f>IF(IFERROR(VLOOKUP(E2036,Store_Showcase!B2:I144,8, FALSE), TRUE)=TRUE, IF(IFERROR(VLOOKUP(E2036,Store_SRP!B2:I110,8, FALSE), TRUE)=TRUE,VLOOKUP(E2036,Store_VAM!B2:I273,8, FALSE),VLOOKUP(E2036,Store_SRP!B2:I110,8, FALSE)), VLOOKUP(E2036,Store_Showcase!B2:I144,8, FALSE))</f>
      </c>
      <c r="T2036" s="1">
        <f>VLOOKUP(G2036,Sku_Consolidated!A2:R957,18,FALSE)</f>
      </c>
      <c r="U2036" s="1" t="s">
        <v>5268</v>
      </c>
      <c r="V2036" s="1">
        <f>IF(VLOOKUP(G2036,Sku_Consolidated!A2:S957,19,FALSE)="SHOWCASE", VLOOKUP(E2036,Store_Showcase!B2:L144,11, FALSE), IF(VLOOKUP(G2036,Sku_Consolidated!A2:S957,19,FALSE)="VAM",VLOOKUP(E2036,Store_VAM!B2:L273,11, FALSE),VLOOKUP(E2036,Store_SRP!B2:L110,11, FALSE)))</f>
      </c>
      <c r="W2036" s="1">
        <f>VLOOKUP(G2036,Sku_Consolidated!A2:W957,11,FALSE)</f>
      </c>
      <c r="X2036" s="1">
        <f>VLOOKUP(G2036,Sku_Consolidated!A2:H957,8,FALSE)</f>
      </c>
      <c r="Y2036" s="1">
        <f>VLOOKUP(G2036,Sku_Consolidated!A2:I957,9,FALSE)</f>
      </c>
      <c r="Z2036" s="1" t="s">
        <v>41</v>
      </c>
      <c r="AA2036" s="1">
        <f>VLOOKUP(G2036,Sku_Consolidated!A2:E957,5,FALSE)</f>
      </c>
      <c r="AB2036" s="1">
        <f>IF(VLOOKUP(G2036,Sku_Consolidated!A2:S957,19,FALSE)="SHOWCASE", VLOOKUP(E2036,Store_Showcase!B2:N144,13, FALSE), IF(VLOOKUP(G2036,Sku_Consolidated!A2:S957,19,FALSE)="VAM",VLOOKUP(E2036,Store_VAM!B2:N273,13, FALSE),VLOOKUP(E2036,Store_SRP!B2:N110,13, FALSE)))</f>
      </c>
      <c r="AC2036" s="1">
        <f>IF(IFERROR(AB2036,TRUE)=TRUE, "-","OK")</f>
      </c>
      <c r="AD2036" s="11" t="s">
        <v>37</v>
      </c>
      <c r="AE2036" s="11" t="s">
        <v>37</v>
      </c>
      <c r="AF2036" s="1">
        <f>IF(IFERROR(VLOOKUP(E2036,Store_Showcase!B2:H144,{5}, FALSE), TRUE)=TRUE, IF(IFERROR(VLOOKUP(E2036,Store_SRP!B2:H110,{5}, FALSE), TRUE)=TRUE,VLOOKUP(E2036,Store_VAM!B2:H273,{5}, FALSE),VLOOKUP(E2036,Store_SRP!B2:H110,{5}, FALSE)), VLOOKUP(E2036,Store_Showcase!B2:H144,{5}, FALSE))</f>
      </c>
      <c r="AG2036" s="1">
        <f>IF(IFERROR(VLOOKUP(E2036,Store_Showcase!B2:H144,{6}, FALSE), TRUE)=TRUE, IF(IFERROR(VLOOKUP(E2036,Store_SRP!B2:H110,{6}, FALSE), TRUE)=TRUE,VLOOKUP(E2036,Store_VAM!B2:H273,{6}, FALSE),VLOOKUP(E2036,Store_SRP!B2:H110,{6}, FALSE)), VLOOKUP(E2036,Store_Showcase!B2:H144,{6}, FALSE))</f>
      </c>
      <c r="AH2036" s="1">
        <f>VLOOKUP(G2036,Sku_Consolidated!A2:R957,18,FALSE)</f>
      </c>
      <c r="AI2036" s="1">
        <f>VLOOKUP(G2036,Sku_Consolidated!A2:S957,19,FALSE)</f>
      </c>
      <c r="AJ2036" s="1">
        <f>VLOOKUP(G2036,Sku_Consolidated!A2:T957,20,FALSE)</f>
      </c>
    </row>
    <row r="2037" spans="1:36" x14ac:dyDescent="0.25">
      <c r="A2037" s="1">
        <v>2024</v>
      </c>
      <c r="B2037" s="1" t="s">
        <v>31</v>
      </c>
      <c r="C2037" s="1" t="s">
        <v>32</v>
      </c>
      <c r="D2037" s="1" t="s">
        <v>33</v>
      </c>
      <c r="E2037" s="9" t="s">
        <v>2397</v>
      </c>
      <c r="F2037" s="1">
        <f>IF(VLOOKUP(G2037,Sku_Consolidated!A2:S957,{19},FALSE)="SHOWCASE", VLOOKUP(E2037,Store_Showcase!B2:C144,{2}, FALSE), IF(VLOOKUP(G2037,Sku_Consolidated!A2:S957,{19},FALSE)="VAM",VLOOKUP(E2037,Store_VAM!B2:C273,{2}, FALSE),VLOOKUP(E2037,Store_SRP!B2:C110,{2}, FALSE)))</f>
      </c>
      <c r="G2037" s="1">
        <v>61759</v>
      </c>
      <c r="H2037" s="1" t="s">
        <v>94</v>
      </c>
      <c r="I2037" s="10" t="s">
        <v>5306</v>
      </c>
      <c r="J2037" s="1">
        <f>VLOOKUP(G2037,Sku_Consolidated!A2:C957, 3, FALSE)</f>
      </c>
      <c r="K2037" s="10">
        <f>IF(J2037="PACK", I2037, 0)</f>
      </c>
      <c r="L2037" s="10">
        <f>IF(J2037="KG", I2037, I2037 * VLOOKUP(G2037,Sku_Consolidated!A2:U957,21,FALSE))</f>
      </c>
      <c r="M2037" s="10" t="s">
        <v>37</v>
      </c>
      <c r="N2037" s="11" t="s">
        <v>5307</v>
      </c>
      <c r="O2037" s="10" t="s">
        <v>5308</v>
      </c>
      <c r="P2037" s="10">
        <f>N2037 - O2037</f>
      </c>
      <c r="Q2037" s="1">
        <f>VLOOKUP(G2037,Sku_Consolidated!A2:G957,7, FALSE)</f>
      </c>
      <c r="R2037" s="1">
        <f>IF(IFERROR(VLOOKUP(E2037,Store_Showcase!B2:H144,7, FALSE), TRUE)=TRUE, IF(IFERROR(VLOOKUP(E2037,Store_SRP!B2:H110,7, FALSE), TRUE)=TRUE,VLOOKUP(E2037,Store_VAM!B2:H273,7, FALSE),VLOOKUP(E2037,Store_SRP!B2:H110,7, FALSE)), VLOOKUP(E2037,Store_Showcase!B2:H144,7, FALSE))</f>
      </c>
      <c r="S2037" s="1">
        <f>IF(IFERROR(VLOOKUP(E2037,Store_Showcase!B2:I144,8, FALSE), TRUE)=TRUE, IF(IFERROR(VLOOKUP(E2037,Store_SRP!B2:I110,8, FALSE), TRUE)=TRUE,VLOOKUP(E2037,Store_VAM!B2:I273,8, FALSE),VLOOKUP(E2037,Store_SRP!B2:I110,8, FALSE)), VLOOKUP(E2037,Store_Showcase!B2:I144,8, FALSE))</f>
      </c>
      <c r="T2037" s="1">
        <f>VLOOKUP(G2037,Sku_Consolidated!A2:R957,18,FALSE)</f>
      </c>
      <c r="U2037" s="1" t="s">
        <v>5268</v>
      </c>
      <c r="V2037" s="1">
        <f>IF(VLOOKUP(G2037,Sku_Consolidated!A2:S957,19,FALSE)="SHOWCASE", VLOOKUP(E2037,Store_Showcase!B2:L144,11, FALSE), IF(VLOOKUP(G2037,Sku_Consolidated!A2:S957,19,FALSE)="VAM",VLOOKUP(E2037,Store_VAM!B2:L273,11, FALSE),VLOOKUP(E2037,Store_SRP!B2:L110,11, FALSE)))</f>
      </c>
      <c r="W2037" s="1">
        <f>VLOOKUP(G2037,Sku_Consolidated!A2:W957,11,FALSE)</f>
      </c>
      <c r="X2037" s="1">
        <f>VLOOKUP(G2037,Sku_Consolidated!A2:H957,8,FALSE)</f>
      </c>
      <c r="Y2037" s="1">
        <f>VLOOKUP(G2037,Sku_Consolidated!A2:I957,9,FALSE)</f>
      </c>
      <c r="Z2037" s="1" t="s">
        <v>41</v>
      </c>
      <c r="AA2037" s="1">
        <f>VLOOKUP(G2037,Sku_Consolidated!A2:E957,5,FALSE)</f>
      </c>
      <c r="AB2037" s="1">
        <f>IF(VLOOKUP(G2037,Sku_Consolidated!A2:S957,19,FALSE)="SHOWCASE", VLOOKUP(E2037,Store_Showcase!B2:N144,13, FALSE), IF(VLOOKUP(G2037,Sku_Consolidated!A2:S957,19,FALSE)="VAM",VLOOKUP(E2037,Store_VAM!B2:N273,13, FALSE),VLOOKUP(E2037,Store_SRP!B2:N110,13, FALSE)))</f>
      </c>
      <c r="AC2037" s="1">
        <f>IF(IFERROR(AB2037,TRUE)=TRUE, "-","OK")</f>
      </c>
      <c r="AD2037" s="11" t="s">
        <v>37</v>
      </c>
      <c r="AE2037" s="11" t="s">
        <v>37</v>
      </c>
      <c r="AF2037" s="1">
        <f>IF(IFERROR(VLOOKUP(E2037,Store_Showcase!B2:H144,{5}, FALSE), TRUE)=TRUE, IF(IFERROR(VLOOKUP(E2037,Store_SRP!B2:H110,{5}, FALSE), TRUE)=TRUE,VLOOKUP(E2037,Store_VAM!B2:H273,{5}, FALSE),VLOOKUP(E2037,Store_SRP!B2:H110,{5}, FALSE)), VLOOKUP(E2037,Store_Showcase!B2:H144,{5}, FALSE))</f>
      </c>
      <c r="AG2037" s="1">
        <f>IF(IFERROR(VLOOKUP(E2037,Store_Showcase!B2:H144,{6}, FALSE), TRUE)=TRUE, IF(IFERROR(VLOOKUP(E2037,Store_SRP!B2:H110,{6}, FALSE), TRUE)=TRUE,VLOOKUP(E2037,Store_VAM!B2:H273,{6}, FALSE),VLOOKUP(E2037,Store_SRP!B2:H110,{6}, FALSE)), VLOOKUP(E2037,Store_Showcase!B2:H144,{6}, FALSE))</f>
      </c>
      <c r="AH2037" s="1">
        <f>VLOOKUP(G2037,Sku_Consolidated!A2:R957,18,FALSE)</f>
      </c>
      <c r="AI2037" s="1">
        <f>VLOOKUP(G2037,Sku_Consolidated!A2:S957,19,FALSE)</f>
      </c>
      <c r="AJ2037" s="1">
        <f>VLOOKUP(G2037,Sku_Consolidated!A2:T957,20,FALSE)</f>
      </c>
    </row>
    <row r="2038" spans="1:36" x14ac:dyDescent="0.25">
      <c r="A2038" s="1">
        <v>2024</v>
      </c>
      <c r="B2038" s="1" t="s">
        <v>31</v>
      </c>
      <c r="C2038" s="1" t="s">
        <v>32</v>
      </c>
      <c r="D2038" s="1" t="s">
        <v>33</v>
      </c>
      <c r="E2038" s="9" t="s">
        <v>2397</v>
      </c>
      <c r="F2038" s="1">
        <f>IF(VLOOKUP(G2038,Sku_Consolidated!A2:S957,{19},FALSE)="SHOWCASE", VLOOKUP(E2038,Store_Showcase!B2:C144,{2}, FALSE), IF(VLOOKUP(G2038,Sku_Consolidated!A2:S957,{19},FALSE)="VAM",VLOOKUP(E2038,Store_VAM!B2:C273,{2}, FALSE),VLOOKUP(E2038,Store_SRP!B2:C110,{2}, FALSE)))</f>
      </c>
      <c r="G2038" s="1">
        <v>61760</v>
      </c>
      <c r="H2038" s="1" t="s">
        <v>98</v>
      </c>
      <c r="I2038" s="10" t="s">
        <v>1327</v>
      </c>
      <c r="J2038" s="1">
        <f>VLOOKUP(G2038,Sku_Consolidated!A2:C957, 3, FALSE)</f>
      </c>
      <c r="K2038" s="10">
        <f>IF(J2038="PACK", I2038, 0)</f>
      </c>
      <c r="L2038" s="10">
        <f>IF(J2038="KG", I2038, I2038 * VLOOKUP(G2038,Sku_Consolidated!A2:U957,21,FALSE))</f>
      </c>
      <c r="M2038" s="10" t="s">
        <v>37</v>
      </c>
      <c r="N2038" s="11" t="s">
        <v>5309</v>
      </c>
      <c r="O2038" s="10" t="s">
        <v>5310</v>
      </c>
      <c r="P2038" s="10">
        <f>N2038 - O2038</f>
      </c>
      <c r="Q2038" s="1">
        <f>VLOOKUP(G2038,Sku_Consolidated!A2:G957,7, FALSE)</f>
      </c>
      <c r="R2038" s="1">
        <f>IF(IFERROR(VLOOKUP(E2038,Store_Showcase!B2:H144,7, FALSE), TRUE)=TRUE, IF(IFERROR(VLOOKUP(E2038,Store_SRP!B2:H110,7, FALSE), TRUE)=TRUE,VLOOKUP(E2038,Store_VAM!B2:H273,7, FALSE),VLOOKUP(E2038,Store_SRP!B2:H110,7, FALSE)), VLOOKUP(E2038,Store_Showcase!B2:H144,7, FALSE))</f>
      </c>
      <c r="S2038" s="1">
        <f>IF(IFERROR(VLOOKUP(E2038,Store_Showcase!B2:I144,8, FALSE), TRUE)=TRUE, IF(IFERROR(VLOOKUP(E2038,Store_SRP!B2:I110,8, FALSE), TRUE)=TRUE,VLOOKUP(E2038,Store_VAM!B2:I273,8, FALSE),VLOOKUP(E2038,Store_SRP!B2:I110,8, FALSE)), VLOOKUP(E2038,Store_Showcase!B2:I144,8, FALSE))</f>
      </c>
      <c r="T2038" s="1">
        <f>VLOOKUP(G2038,Sku_Consolidated!A2:R957,18,FALSE)</f>
      </c>
      <c r="U2038" s="1" t="s">
        <v>5268</v>
      </c>
      <c r="V2038" s="1">
        <f>IF(VLOOKUP(G2038,Sku_Consolidated!A2:S957,19,FALSE)="SHOWCASE", VLOOKUP(E2038,Store_Showcase!B2:L144,11, FALSE), IF(VLOOKUP(G2038,Sku_Consolidated!A2:S957,19,FALSE)="VAM",VLOOKUP(E2038,Store_VAM!B2:L273,11, FALSE),VLOOKUP(E2038,Store_SRP!B2:L110,11, FALSE)))</f>
      </c>
      <c r="W2038" s="1">
        <f>VLOOKUP(G2038,Sku_Consolidated!A2:W957,11,FALSE)</f>
      </c>
      <c r="X2038" s="1">
        <f>VLOOKUP(G2038,Sku_Consolidated!A2:H957,8,FALSE)</f>
      </c>
      <c r="Y2038" s="1">
        <f>VLOOKUP(G2038,Sku_Consolidated!A2:I957,9,FALSE)</f>
      </c>
      <c r="Z2038" s="1" t="s">
        <v>41</v>
      </c>
      <c r="AA2038" s="1">
        <f>VLOOKUP(G2038,Sku_Consolidated!A2:E957,5,FALSE)</f>
      </c>
      <c r="AB2038" s="1">
        <f>IF(VLOOKUP(G2038,Sku_Consolidated!A2:S957,19,FALSE)="SHOWCASE", VLOOKUP(E2038,Store_Showcase!B2:N144,13, FALSE), IF(VLOOKUP(G2038,Sku_Consolidated!A2:S957,19,FALSE)="VAM",VLOOKUP(E2038,Store_VAM!B2:N273,13, FALSE),VLOOKUP(E2038,Store_SRP!B2:N110,13, FALSE)))</f>
      </c>
      <c r="AC2038" s="1">
        <f>IF(IFERROR(AB2038,TRUE)=TRUE, "-","OK")</f>
      </c>
      <c r="AD2038" s="11" t="s">
        <v>37</v>
      </c>
      <c r="AE2038" s="11" t="s">
        <v>37</v>
      </c>
      <c r="AF2038" s="1">
        <f>IF(IFERROR(VLOOKUP(E2038,Store_Showcase!B2:H144,{5}, FALSE), TRUE)=TRUE, IF(IFERROR(VLOOKUP(E2038,Store_SRP!B2:H110,{5}, FALSE), TRUE)=TRUE,VLOOKUP(E2038,Store_VAM!B2:H273,{5}, FALSE),VLOOKUP(E2038,Store_SRP!B2:H110,{5}, FALSE)), VLOOKUP(E2038,Store_Showcase!B2:H144,{5}, FALSE))</f>
      </c>
      <c r="AG2038" s="1">
        <f>IF(IFERROR(VLOOKUP(E2038,Store_Showcase!B2:H144,{6}, FALSE), TRUE)=TRUE, IF(IFERROR(VLOOKUP(E2038,Store_SRP!B2:H110,{6}, FALSE), TRUE)=TRUE,VLOOKUP(E2038,Store_VAM!B2:H273,{6}, FALSE),VLOOKUP(E2038,Store_SRP!B2:H110,{6}, FALSE)), VLOOKUP(E2038,Store_Showcase!B2:H144,{6}, FALSE))</f>
      </c>
      <c r="AH2038" s="1">
        <f>VLOOKUP(G2038,Sku_Consolidated!A2:R957,18,FALSE)</f>
      </c>
      <c r="AI2038" s="1">
        <f>VLOOKUP(G2038,Sku_Consolidated!A2:S957,19,FALSE)</f>
      </c>
      <c r="AJ2038" s="1">
        <f>VLOOKUP(G2038,Sku_Consolidated!A2:T957,20,FALSE)</f>
      </c>
    </row>
    <row r="2039" spans="1:36" x14ac:dyDescent="0.25">
      <c r="A2039" s="1">
        <v>2024</v>
      </c>
      <c r="B2039" s="1" t="s">
        <v>31</v>
      </c>
      <c r="C2039" s="1" t="s">
        <v>32</v>
      </c>
      <c r="D2039" s="1" t="s">
        <v>33</v>
      </c>
      <c r="E2039" s="9" t="s">
        <v>2397</v>
      </c>
      <c r="F2039" s="1">
        <f>IF(VLOOKUP(G2039,Sku_Consolidated!A2:S957,{19},FALSE)="SHOWCASE", VLOOKUP(E2039,Store_Showcase!B2:C144,{2}, FALSE), IF(VLOOKUP(G2039,Sku_Consolidated!A2:S957,{19},FALSE)="VAM",VLOOKUP(E2039,Store_VAM!B2:C273,{2}, FALSE),VLOOKUP(E2039,Store_SRP!B2:C110,{2}, FALSE)))</f>
      </c>
      <c r="G2039" s="1">
        <v>61761</v>
      </c>
      <c r="H2039" s="1" t="s">
        <v>524</v>
      </c>
      <c r="I2039" s="10" t="s">
        <v>1500</v>
      </c>
      <c r="J2039" s="1">
        <f>VLOOKUP(G2039,Sku_Consolidated!A2:C957, 3, FALSE)</f>
      </c>
      <c r="K2039" s="10">
        <f>IF(J2039="PACK", I2039, 0)</f>
      </c>
      <c r="L2039" s="10">
        <f>IF(J2039="KG", I2039, I2039 * VLOOKUP(G2039,Sku_Consolidated!A2:U957,21,FALSE))</f>
      </c>
      <c r="M2039" s="10" t="s">
        <v>37</v>
      </c>
      <c r="N2039" s="11" t="s">
        <v>5311</v>
      </c>
      <c r="O2039" s="10" t="s">
        <v>5312</v>
      </c>
      <c r="P2039" s="10">
        <f>N2039 - O2039</f>
      </c>
      <c r="Q2039" s="1">
        <f>VLOOKUP(G2039,Sku_Consolidated!A2:G957,7, FALSE)</f>
      </c>
      <c r="R2039" s="1">
        <f>IF(IFERROR(VLOOKUP(E2039,Store_Showcase!B2:H144,7, FALSE), TRUE)=TRUE, IF(IFERROR(VLOOKUP(E2039,Store_SRP!B2:H110,7, FALSE), TRUE)=TRUE,VLOOKUP(E2039,Store_VAM!B2:H273,7, FALSE),VLOOKUP(E2039,Store_SRP!B2:H110,7, FALSE)), VLOOKUP(E2039,Store_Showcase!B2:H144,7, FALSE))</f>
      </c>
      <c r="S2039" s="1">
        <f>IF(IFERROR(VLOOKUP(E2039,Store_Showcase!B2:I144,8, FALSE), TRUE)=TRUE, IF(IFERROR(VLOOKUP(E2039,Store_SRP!B2:I110,8, FALSE), TRUE)=TRUE,VLOOKUP(E2039,Store_VAM!B2:I273,8, FALSE),VLOOKUP(E2039,Store_SRP!B2:I110,8, FALSE)), VLOOKUP(E2039,Store_Showcase!B2:I144,8, FALSE))</f>
      </c>
      <c r="T2039" s="1">
        <f>VLOOKUP(G2039,Sku_Consolidated!A2:R957,18,FALSE)</f>
      </c>
      <c r="U2039" s="1" t="s">
        <v>5268</v>
      </c>
      <c r="V2039" s="1">
        <f>IF(VLOOKUP(G2039,Sku_Consolidated!A2:S957,19,FALSE)="SHOWCASE", VLOOKUP(E2039,Store_Showcase!B2:L144,11, FALSE), IF(VLOOKUP(G2039,Sku_Consolidated!A2:S957,19,FALSE)="VAM",VLOOKUP(E2039,Store_VAM!B2:L273,11, FALSE),VLOOKUP(E2039,Store_SRP!B2:L110,11, FALSE)))</f>
      </c>
      <c r="W2039" s="1">
        <f>VLOOKUP(G2039,Sku_Consolidated!A2:W957,11,FALSE)</f>
      </c>
      <c r="X2039" s="1">
        <f>VLOOKUP(G2039,Sku_Consolidated!A2:H957,8,FALSE)</f>
      </c>
      <c r="Y2039" s="1">
        <f>VLOOKUP(G2039,Sku_Consolidated!A2:I957,9,FALSE)</f>
      </c>
      <c r="Z2039" s="1" t="s">
        <v>41</v>
      </c>
      <c r="AA2039" s="1">
        <f>VLOOKUP(G2039,Sku_Consolidated!A2:E957,5,FALSE)</f>
      </c>
      <c r="AB2039" s="1">
        <f>IF(VLOOKUP(G2039,Sku_Consolidated!A2:S957,19,FALSE)="SHOWCASE", VLOOKUP(E2039,Store_Showcase!B2:N144,13, FALSE), IF(VLOOKUP(G2039,Sku_Consolidated!A2:S957,19,FALSE)="VAM",VLOOKUP(E2039,Store_VAM!B2:N273,13, FALSE),VLOOKUP(E2039,Store_SRP!B2:N110,13, FALSE)))</f>
      </c>
      <c r="AC2039" s="1">
        <f>IF(IFERROR(AB2039,TRUE)=TRUE, "-","OK")</f>
      </c>
      <c r="AD2039" s="11" t="s">
        <v>37</v>
      </c>
      <c r="AE2039" s="11" t="s">
        <v>37</v>
      </c>
      <c r="AF2039" s="1">
        <f>IF(IFERROR(VLOOKUP(E2039,Store_Showcase!B2:H144,{5}, FALSE), TRUE)=TRUE, IF(IFERROR(VLOOKUP(E2039,Store_SRP!B2:H110,{5}, FALSE), TRUE)=TRUE,VLOOKUP(E2039,Store_VAM!B2:H273,{5}, FALSE),VLOOKUP(E2039,Store_SRP!B2:H110,{5}, FALSE)), VLOOKUP(E2039,Store_Showcase!B2:H144,{5}, FALSE))</f>
      </c>
      <c r="AG2039" s="1">
        <f>IF(IFERROR(VLOOKUP(E2039,Store_Showcase!B2:H144,{6}, FALSE), TRUE)=TRUE, IF(IFERROR(VLOOKUP(E2039,Store_SRP!B2:H110,{6}, FALSE), TRUE)=TRUE,VLOOKUP(E2039,Store_VAM!B2:H273,{6}, FALSE),VLOOKUP(E2039,Store_SRP!B2:H110,{6}, FALSE)), VLOOKUP(E2039,Store_Showcase!B2:H144,{6}, FALSE))</f>
      </c>
      <c r="AH2039" s="1">
        <f>VLOOKUP(G2039,Sku_Consolidated!A2:R957,18,FALSE)</f>
      </c>
      <c r="AI2039" s="1">
        <f>VLOOKUP(G2039,Sku_Consolidated!A2:S957,19,FALSE)</f>
      </c>
      <c r="AJ2039" s="1">
        <f>VLOOKUP(G2039,Sku_Consolidated!A2:T957,20,FALSE)</f>
      </c>
    </row>
    <row r="2040" spans="1:36" x14ac:dyDescent="0.25">
      <c r="A2040" s="1">
        <v>2024</v>
      </c>
      <c r="B2040" s="1" t="s">
        <v>31</v>
      </c>
      <c r="C2040" s="1" t="s">
        <v>32</v>
      </c>
      <c r="D2040" s="1" t="s">
        <v>33</v>
      </c>
      <c r="E2040" s="9" t="s">
        <v>2397</v>
      </c>
      <c r="F2040" s="1">
        <f>IF(VLOOKUP(G2040,Sku_Consolidated!A2:S957,{19},FALSE)="SHOWCASE", VLOOKUP(E2040,Store_Showcase!B2:C144,{2}, FALSE), IF(VLOOKUP(G2040,Sku_Consolidated!A2:S957,{19},FALSE)="VAM",VLOOKUP(E2040,Store_VAM!B2:C273,{2}, FALSE),VLOOKUP(E2040,Store_SRP!B2:C110,{2}, FALSE)))</f>
      </c>
      <c r="G2040" s="1">
        <v>61781</v>
      </c>
      <c r="H2040" s="1" t="s">
        <v>102</v>
      </c>
      <c r="I2040" s="10" t="s">
        <v>5313</v>
      </c>
      <c r="J2040" s="1">
        <f>VLOOKUP(G2040,Sku_Consolidated!A2:C957, 3, FALSE)</f>
      </c>
      <c r="K2040" s="10">
        <f>IF(J2040="PACK", I2040, 0)</f>
      </c>
      <c r="L2040" s="10">
        <f>IF(J2040="KG", I2040, I2040 * VLOOKUP(G2040,Sku_Consolidated!A2:U957,21,FALSE))</f>
      </c>
      <c r="M2040" s="10" t="s">
        <v>37</v>
      </c>
      <c r="N2040" s="11" t="s">
        <v>5314</v>
      </c>
      <c r="O2040" s="10" t="s">
        <v>5315</v>
      </c>
      <c r="P2040" s="10">
        <f>N2040 - O2040</f>
      </c>
      <c r="Q2040" s="1">
        <f>VLOOKUP(G2040,Sku_Consolidated!A2:G957,7, FALSE)</f>
      </c>
      <c r="R2040" s="1">
        <f>IF(IFERROR(VLOOKUP(E2040,Store_Showcase!B2:H144,7, FALSE), TRUE)=TRUE, IF(IFERROR(VLOOKUP(E2040,Store_SRP!B2:H110,7, FALSE), TRUE)=TRUE,VLOOKUP(E2040,Store_VAM!B2:H273,7, FALSE),VLOOKUP(E2040,Store_SRP!B2:H110,7, FALSE)), VLOOKUP(E2040,Store_Showcase!B2:H144,7, FALSE))</f>
      </c>
      <c r="S2040" s="1">
        <f>IF(IFERROR(VLOOKUP(E2040,Store_Showcase!B2:I144,8, FALSE), TRUE)=TRUE, IF(IFERROR(VLOOKUP(E2040,Store_SRP!B2:I110,8, FALSE), TRUE)=TRUE,VLOOKUP(E2040,Store_VAM!B2:I273,8, FALSE),VLOOKUP(E2040,Store_SRP!B2:I110,8, FALSE)), VLOOKUP(E2040,Store_Showcase!B2:I144,8, FALSE))</f>
      </c>
      <c r="T2040" s="1">
        <f>VLOOKUP(G2040,Sku_Consolidated!A2:R957,18,FALSE)</f>
      </c>
      <c r="U2040" s="1" t="s">
        <v>5268</v>
      </c>
      <c r="V2040" s="1">
        <f>IF(VLOOKUP(G2040,Sku_Consolidated!A2:S957,19,FALSE)="SHOWCASE", VLOOKUP(E2040,Store_Showcase!B2:L144,11, FALSE), IF(VLOOKUP(G2040,Sku_Consolidated!A2:S957,19,FALSE)="VAM",VLOOKUP(E2040,Store_VAM!B2:L273,11, FALSE),VLOOKUP(E2040,Store_SRP!B2:L110,11, FALSE)))</f>
      </c>
      <c r="W2040" s="1">
        <f>VLOOKUP(G2040,Sku_Consolidated!A2:W957,11,FALSE)</f>
      </c>
      <c r="X2040" s="1">
        <f>VLOOKUP(G2040,Sku_Consolidated!A2:H957,8,FALSE)</f>
      </c>
      <c r="Y2040" s="1">
        <f>VLOOKUP(G2040,Sku_Consolidated!A2:I957,9,FALSE)</f>
      </c>
      <c r="Z2040" s="1" t="s">
        <v>41</v>
      </c>
      <c r="AA2040" s="1">
        <f>VLOOKUP(G2040,Sku_Consolidated!A2:E957,5,FALSE)</f>
      </c>
      <c r="AB2040" s="1">
        <f>IF(VLOOKUP(G2040,Sku_Consolidated!A2:S957,19,FALSE)="SHOWCASE", VLOOKUP(E2040,Store_Showcase!B2:N144,13, FALSE), IF(VLOOKUP(G2040,Sku_Consolidated!A2:S957,19,FALSE)="VAM",VLOOKUP(E2040,Store_VAM!B2:N273,13, FALSE),VLOOKUP(E2040,Store_SRP!B2:N110,13, FALSE)))</f>
      </c>
      <c r="AC2040" s="1">
        <f>IF(IFERROR(AB2040,TRUE)=TRUE, "-","OK")</f>
      </c>
      <c r="AD2040" s="11" t="s">
        <v>37</v>
      </c>
      <c r="AE2040" s="11" t="s">
        <v>37</v>
      </c>
      <c r="AF2040" s="1">
        <f>IF(IFERROR(VLOOKUP(E2040,Store_Showcase!B2:H144,{5}, FALSE), TRUE)=TRUE, IF(IFERROR(VLOOKUP(E2040,Store_SRP!B2:H110,{5}, FALSE), TRUE)=TRUE,VLOOKUP(E2040,Store_VAM!B2:H273,{5}, FALSE),VLOOKUP(E2040,Store_SRP!B2:H110,{5}, FALSE)), VLOOKUP(E2040,Store_Showcase!B2:H144,{5}, FALSE))</f>
      </c>
      <c r="AG2040" s="1">
        <f>IF(IFERROR(VLOOKUP(E2040,Store_Showcase!B2:H144,{6}, FALSE), TRUE)=TRUE, IF(IFERROR(VLOOKUP(E2040,Store_SRP!B2:H110,{6}, FALSE), TRUE)=TRUE,VLOOKUP(E2040,Store_VAM!B2:H273,{6}, FALSE),VLOOKUP(E2040,Store_SRP!B2:H110,{6}, FALSE)), VLOOKUP(E2040,Store_Showcase!B2:H144,{6}, FALSE))</f>
      </c>
      <c r="AH2040" s="1">
        <f>VLOOKUP(G2040,Sku_Consolidated!A2:R957,18,FALSE)</f>
      </c>
      <c r="AI2040" s="1">
        <f>VLOOKUP(G2040,Sku_Consolidated!A2:S957,19,FALSE)</f>
      </c>
      <c r="AJ2040" s="1">
        <f>VLOOKUP(G2040,Sku_Consolidated!A2:T957,20,FALSE)</f>
      </c>
    </row>
    <row r="2041" spans="1:36" x14ac:dyDescent="0.25">
      <c r="A2041" s="1">
        <v>2024</v>
      </c>
      <c r="B2041" s="1" t="s">
        <v>31</v>
      </c>
      <c r="C2041" s="1" t="s">
        <v>32</v>
      </c>
      <c r="D2041" s="1" t="s">
        <v>33</v>
      </c>
      <c r="E2041" s="9" t="s">
        <v>2397</v>
      </c>
      <c r="F2041" s="1">
        <f>IF(VLOOKUP(G2041,Sku_Consolidated!A2:S957,{19},FALSE)="SHOWCASE", VLOOKUP(E2041,Store_Showcase!B2:C144,{2}, FALSE), IF(VLOOKUP(G2041,Sku_Consolidated!A2:S957,{19},FALSE)="VAM",VLOOKUP(E2041,Store_VAM!B2:C273,{2}, FALSE),VLOOKUP(E2041,Store_SRP!B2:C110,{2}, FALSE)))</f>
      </c>
      <c r="G2041" s="1">
        <v>61786</v>
      </c>
      <c r="H2041" s="1" t="s">
        <v>106</v>
      </c>
      <c r="I2041" s="10" t="s">
        <v>5316</v>
      </c>
      <c r="J2041" s="1">
        <f>VLOOKUP(G2041,Sku_Consolidated!A2:C957, 3, FALSE)</f>
      </c>
      <c r="K2041" s="10">
        <f>IF(J2041="PACK", I2041, 0)</f>
      </c>
      <c r="L2041" s="10">
        <f>IF(J2041="KG", I2041, I2041 * VLOOKUP(G2041,Sku_Consolidated!A2:U957,21,FALSE))</f>
      </c>
      <c r="M2041" s="10" t="s">
        <v>37</v>
      </c>
      <c r="N2041" s="11" t="s">
        <v>5317</v>
      </c>
      <c r="O2041" s="10" t="s">
        <v>5318</v>
      </c>
      <c r="P2041" s="10">
        <f>N2041 - O2041</f>
      </c>
      <c r="Q2041" s="1">
        <f>VLOOKUP(G2041,Sku_Consolidated!A2:G957,7, FALSE)</f>
      </c>
      <c r="R2041" s="1">
        <f>IF(IFERROR(VLOOKUP(E2041,Store_Showcase!B2:H144,7, FALSE), TRUE)=TRUE, IF(IFERROR(VLOOKUP(E2041,Store_SRP!B2:H110,7, FALSE), TRUE)=TRUE,VLOOKUP(E2041,Store_VAM!B2:H273,7, FALSE),VLOOKUP(E2041,Store_SRP!B2:H110,7, FALSE)), VLOOKUP(E2041,Store_Showcase!B2:H144,7, FALSE))</f>
      </c>
      <c r="S2041" s="1">
        <f>IF(IFERROR(VLOOKUP(E2041,Store_Showcase!B2:I144,8, FALSE), TRUE)=TRUE, IF(IFERROR(VLOOKUP(E2041,Store_SRP!B2:I110,8, FALSE), TRUE)=TRUE,VLOOKUP(E2041,Store_VAM!B2:I273,8, FALSE),VLOOKUP(E2041,Store_SRP!B2:I110,8, FALSE)), VLOOKUP(E2041,Store_Showcase!B2:I144,8, FALSE))</f>
      </c>
      <c r="T2041" s="1">
        <f>VLOOKUP(G2041,Sku_Consolidated!A2:R957,18,FALSE)</f>
      </c>
      <c r="U2041" s="1" t="s">
        <v>5268</v>
      </c>
      <c r="V2041" s="1">
        <f>IF(VLOOKUP(G2041,Sku_Consolidated!A2:S957,19,FALSE)="SHOWCASE", VLOOKUP(E2041,Store_Showcase!B2:L144,11, FALSE), IF(VLOOKUP(G2041,Sku_Consolidated!A2:S957,19,FALSE)="VAM",VLOOKUP(E2041,Store_VAM!B2:L273,11, FALSE),VLOOKUP(E2041,Store_SRP!B2:L110,11, FALSE)))</f>
      </c>
      <c r="W2041" s="1">
        <f>VLOOKUP(G2041,Sku_Consolidated!A2:W957,11,FALSE)</f>
      </c>
      <c r="X2041" s="1">
        <f>VLOOKUP(G2041,Sku_Consolidated!A2:H957,8,FALSE)</f>
      </c>
      <c r="Y2041" s="1">
        <f>VLOOKUP(G2041,Sku_Consolidated!A2:I957,9,FALSE)</f>
      </c>
      <c r="Z2041" s="1" t="s">
        <v>41</v>
      </c>
      <c r="AA2041" s="1">
        <f>VLOOKUP(G2041,Sku_Consolidated!A2:E957,5,FALSE)</f>
      </c>
      <c r="AB2041" s="1">
        <f>IF(VLOOKUP(G2041,Sku_Consolidated!A2:S957,19,FALSE)="SHOWCASE", VLOOKUP(E2041,Store_Showcase!B2:N144,13, FALSE), IF(VLOOKUP(G2041,Sku_Consolidated!A2:S957,19,FALSE)="VAM",VLOOKUP(E2041,Store_VAM!B2:N273,13, FALSE),VLOOKUP(E2041,Store_SRP!B2:N110,13, FALSE)))</f>
      </c>
      <c r="AC2041" s="1">
        <f>IF(IFERROR(AB2041,TRUE)=TRUE, "-","OK")</f>
      </c>
      <c r="AD2041" s="11" t="s">
        <v>37</v>
      </c>
      <c r="AE2041" s="11" t="s">
        <v>37</v>
      </c>
      <c r="AF2041" s="1">
        <f>IF(IFERROR(VLOOKUP(E2041,Store_Showcase!B2:H144,{5}, FALSE), TRUE)=TRUE, IF(IFERROR(VLOOKUP(E2041,Store_SRP!B2:H110,{5}, FALSE), TRUE)=TRUE,VLOOKUP(E2041,Store_VAM!B2:H273,{5}, FALSE),VLOOKUP(E2041,Store_SRP!B2:H110,{5}, FALSE)), VLOOKUP(E2041,Store_Showcase!B2:H144,{5}, FALSE))</f>
      </c>
      <c r="AG2041" s="1">
        <f>IF(IFERROR(VLOOKUP(E2041,Store_Showcase!B2:H144,{6}, FALSE), TRUE)=TRUE, IF(IFERROR(VLOOKUP(E2041,Store_SRP!B2:H110,{6}, FALSE), TRUE)=TRUE,VLOOKUP(E2041,Store_VAM!B2:H273,{6}, FALSE),VLOOKUP(E2041,Store_SRP!B2:H110,{6}, FALSE)), VLOOKUP(E2041,Store_Showcase!B2:H144,{6}, FALSE))</f>
      </c>
      <c r="AH2041" s="1">
        <f>VLOOKUP(G2041,Sku_Consolidated!A2:R957,18,FALSE)</f>
      </c>
      <c r="AI2041" s="1">
        <f>VLOOKUP(G2041,Sku_Consolidated!A2:S957,19,FALSE)</f>
      </c>
      <c r="AJ2041" s="1">
        <f>VLOOKUP(G2041,Sku_Consolidated!A2:T957,20,FALSE)</f>
      </c>
    </row>
    <row r="2042" spans="1:36" x14ac:dyDescent="0.25">
      <c r="A2042" s="1">
        <v>2024</v>
      </c>
      <c r="B2042" s="1" t="s">
        <v>31</v>
      </c>
      <c r="C2042" s="1" t="s">
        <v>32</v>
      </c>
      <c r="D2042" s="1" t="s">
        <v>33</v>
      </c>
      <c r="E2042" s="9" t="s">
        <v>2397</v>
      </c>
      <c r="F2042" s="1">
        <f>IF(VLOOKUP(G2042,Sku_Consolidated!A2:S957,{19},FALSE)="SHOWCASE", VLOOKUP(E2042,Store_Showcase!B2:C144,{2}, FALSE), IF(VLOOKUP(G2042,Sku_Consolidated!A2:S957,{19},FALSE)="VAM",VLOOKUP(E2042,Store_VAM!B2:C273,{2}, FALSE),VLOOKUP(E2042,Store_SRP!B2:C110,{2}, FALSE)))</f>
      </c>
      <c r="G2042" s="1">
        <v>61787</v>
      </c>
      <c r="H2042" s="1" t="s">
        <v>110</v>
      </c>
      <c r="I2042" s="10" t="s">
        <v>5319</v>
      </c>
      <c r="J2042" s="1">
        <f>VLOOKUP(G2042,Sku_Consolidated!A2:C957, 3, FALSE)</f>
      </c>
      <c r="K2042" s="10">
        <f>IF(J2042="PACK", I2042, 0)</f>
      </c>
      <c r="L2042" s="10">
        <f>IF(J2042="KG", I2042, I2042 * VLOOKUP(G2042,Sku_Consolidated!A2:U957,21,FALSE))</f>
      </c>
      <c r="M2042" s="10" t="s">
        <v>37</v>
      </c>
      <c r="N2042" s="11" t="s">
        <v>5320</v>
      </c>
      <c r="O2042" s="10" t="s">
        <v>5321</v>
      </c>
      <c r="P2042" s="10">
        <f>N2042 - O2042</f>
      </c>
      <c r="Q2042" s="1">
        <f>VLOOKUP(G2042,Sku_Consolidated!A2:G957,7, FALSE)</f>
      </c>
      <c r="R2042" s="1">
        <f>IF(IFERROR(VLOOKUP(E2042,Store_Showcase!B2:H144,7, FALSE), TRUE)=TRUE, IF(IFERROR(VLOOKUP(E2042,Store_SRP!B2:H110,7, FALSE), TRUE)=TRUE,VLOOKUP(E2042,Store_VAM!B2:H273,7, FALSE),VLOOKUP(E2042,Store_SRP!B2:H110,7, FALSE)), VLOOKUP(E2042,Store_Showcase!B2:H144,7, FALSE))</f>
      </c>
      <c r="S2042" s="1">
        <f>IF(IFERROR(VLOOKUP(E2042,Store_Showcase!B2:I144,8, FALSE), TRUE)=TRUE, IF(IFERROR(VLOOKUP(E2042,Store_SRP!B2:I110,8, FALSE), TRUE)=TRUE,VLOOKUP(E2042,Store_VAM!B2:I273,8, FALSE),VLOOKUP(E2042,Store_SRP!B2:I110,8, FALSE)), VLOOKUP(E2042,Store_Showcase!B2:I144,8, FALSE))</f>
      </c>
      <c r="T2042" s="1">
        <f>VLOOKUP(G2042,Sku_Consolidated!A2:R957,18,FALSE)</f>
      </c>
      <c r="U2042" s="1" t="s">
        <v>5268</v>
      </c>
      <c r="V2042" s="1">
        <f>IF(VLOOKUP(G2042,Sku_Consolidated!A2:S957,19,FALSE)="SHOWCASE", VLOOKUP(E2042,Store_Showcase!B2:L144,11, FALSE), IF(VLOOKUP(G2042,Sku_Consolidated!A2:S957,19,FALSE)="VAM",VLOOKUP(E2042,Store_VAM!B2:L273,11, FALSE),VLOOKUP(E2042,Store_SRP!B2:L110,11, FALSE)))</f>
      </c>
      <c r="W2042" s="1">
        <f>VLOOKUP(G2042,Sku_Consolidated!A2:W957,11,FALSE)</f>
      </c>
      <c r="X2042" s="1">
        <f>VLOOKUP(G2042,Sku_Consolidated!A2:H957,8,FALSE)</f>
      </c>
      <c r="Y2042" s="1">
        <f>VLOOKUP(G2042,Sku_Consolidated!A2:I957,9,FALSE)</f>
      </c>
      <c r="Z2042" s="1" t="s">
        <v>41</v>
      </c>
      <c r="AA2042" s="1">
        <f>VLOOKUP(G2042,Sku_Consolidated!A2:E957,5,FALSE)</f>
      </c>
      <c r="AB2042" s="1">
        <f>IF(VLOOKUP(G2042,Sku_Consolidated!A2:S957,19,FALSE)="SHOWCASE", VLOOKUP(E2042,Store_Showcase!B2:N144,13, FALSE), IF(VLOOKUP(G2042,Sku_Consolidated!A2:S957,19,FALSE)="VAM",VLOOKUP(E2042,Store_VAM!B2:N273,13, FALSE),VLOOKUP(E2042,Store_SRP!B2:N110,13, FALSE)))</f>
      </c>
      <c r="AC2042" s="1">
        <f>IF(IFERROR(AB2042,TRUE)=TRUE, "-","OK")</f>
      </c>
      <c r="AD2042" s="11" t="s">
        <v>37</v>
      </c>
      <c r="AE2042" s="11" t="s">
        <v>37</v>
      </c>
      <c r="AF2042" s="1">
        <f>IF(IFERROR(VLOOKUP(E2042,Store_Showcase!B2:H144,{5}, FALSE), TRUE)=TRUE, IF(IFERROR(VLOOKUP(E2042,Store_SRP!B2:H110,{5}, FALSE), TRUE)=TRUE,VLOOKUP(E2042,Store_VAM!B2:H273,{5}, FALSE),VLOOKUP(E2042,Store_SRP!B2:H110,{5}, FALSE)), VLOOKUP(E2042,Store_Showcase!B2:H144,{5}, FALSE))</f>
      </c>
      <c r="AG2042" s="1">
        <f>IF(IFERROR(VLOOKUP(E2042,Store_Showcase!B2:H144,{6}, FALSE), TRUE)=TRUE, IF(IFERROR(VLOOKUP(E2042,Store_SRP!B2:H110,{6}, FALSE), TRUE)=TRUE,VLOOKUP(E2042,Store_VAM!B2:H273,{6}, FALSE),VLOOKUP(E2042,Store_SRP!B2:H110,{6}, FALSE)), VLOOKUP(E2042,Store_Showcase!B2:H144,{6}, FALSE))</f>
      </c>
      <c r="AH2042" s="1">
        <f>VLOOKUP(G2042,Sku_Consolidated!A2:R957,18,FALSE)</f>
      </c>
      <c r="AI2042" s="1">
        <f>VLOOKUP(G2042,Sku_Consolidated!A2:S957,19,FALSE)</f>
      </c>
      <c r="AJ2042" s="1">
        <f>VLOOKUP(G2042,Sku_Consolidated!A2:T957,20,FALSE)</f>
      </c>
    </row>
    <row r="2043" spans="1:36" x14ac:dyDescent="0.25">
      <c r="A2043" s="1">
        <v>2024</v>
      </c>
      <c r="B2043" s="1" t="s">
        <v>31</v>
      </c>
      <c r="C2043" s="1" t="s">
        <v>32</v>
      </c>
      <c r="D2043" s="1" t="s">
        <v>33</v>
      </c>
      <c r="E2043" s="9" t="s">
        <v>2397</v>
      </c>
      <c r="F2043" s="1">
        <f>IF(VLOOKUP(G2043,Sku_Consolidated!A2:S957,{19},FALSE)="SHOWCASE", VLOOKUP(E2043,Store_Showcase!B2:C144,{2}, FALSE), IF(VLOOKUP(G2043,Sku_Consolidated!A2:S957,{19},FALSE)="VAM",VLOOKUP(E2043,Store_VAM!B2:C273,{2}, FALSE),VLOOKUP(E2043,Store_SRP!B2:C110,{2}, FALSE)))</f>
      </c>
      <c r="G2043" s="1">
        <v>61820</v>
      </c>
      <c r="H2043" s="1" t="s">
        <v>114</v>
      </c>
      <c r="I2043" s="10" t="s">
        <v>610</v>
      </c>
      <c r="J2043" s="1">
        <f>VLOOKUP(G2043,Sku_Consolidated!A2:C957, 3, FALSE)</f>
      </c>
      <c r="K2043" s="10">
        <f>IF(J2043="PACK", I2043, 0)</f>
      </c>
      <c r="L2043" s="10">
        <f>IF(J2043="KG", I2043, I2043 * VLOOKUP(G2043,Sku_Consolidated!A2:U957,21,FALSE))</f>
      </c>
      <c r="M2043" s="10" t="s">
        <v>37</v>
      </c>
      <c r="N2043" s="11" t="s">
        <v>5322</v>
      </c>
      <c r="O2043" s="10" t="s">
        <v>5323</v>
      </c>
      <c r="P2043" s="10">
        <f>N2043 - O2043</f>
      </c>
      <c r="Q2043" s="1">
        <f>VLOOKUP(G2043,Sku_Consolidated!A2:G957,7, FALSE)</f>
      </c>
      <c r="R2043" s="1">
        <f>IF(IFERROR(VLOOKUP(E2043,Store_Showcase!B2:H144,7, FALSE), TRUE)=TRUE, IF(IFERROR(VLOOKUP(E2043,Store_SRP!B2:H110,7, FALSE), TRUE)=TRUE,VLOOKUP(E2043,Store_VAM!B2:H273,7, FALSE),VLOOKUP(E2043,Store_SRP!B2:H110,7, FALSE)), VLOOKUP(E2043,Store_Showcase!B2:H144,7, FALSE))</f>
      </c>
      <c r="S2043" s="1">
        <f>IF(IFERROR(VLOOKUP(E2043,Store_Showcase!B2:I144,8, FALSE), TRUE)=TRUE, IF(IFERROR(VLOOKUP(E2043,Store_SRP!B2:I110,8, FALSE), TRUE)=TRUE,VLOOKUP(E2043,Store_VAM!B2:I273,8, FALSE),VLOOKUP(E2043,Store_SRP!B2:I110,8, FALSE)), VLOOKUP(E2043,Store_Showcase!B2:I144,8, FALSE))</f>
      </c>
      <c r="T2043" s="1">
        <f>VLOOKUP(G2043,Sku_Consolidated!A2:R957,18,FALSE)</f>
      </c>
      <c r="U2043" s="1" t="s">
        <v>5268</v>
      </c>
      <c r="V2043" s="1">
        <f>IF(VLOOKUP(G2043,Sku_Consolidated!A2:S957,19,FALSE)="SHOWCASE", VLOOKUP(E2043,Store_Showcase!B2:L144,11, FALSE), IF(VLOOKUP(G2043,Sku_Consolidated!A2:S957,19,FALSE)="VAM",VLOOKUP(E2043,Store_VAM!B2:L273,11, FALSE),VLOOKUP(E2043,Store_SRP!B2:L110,11, FALSE)))</f>
      </c>
      <c r="W2043" s="1">
        <f>VLOOKUP(G2043,Sku_Consolidated!A2:W957,11,FALSE)</f>
      </c>
      <c r="X2043" s="1">
        <f>VLOOKUP(G2043,Sku_Consolidated!A2:H957,8,FALSE)</f>
      </c>
      <c r="Y2043" s="1">
        <f>VLOOKUP(G2043,Sku_Consolidated!A2:I957,9,FALSE)</f>
      </c>
      <c r="Z2043" s="1" t="s">
        <v>41</v>
      </c>
      <c r="AA2043" s="1">
        <f>VLOOKUP(G2043,Sku_Consolidated!A2:E957,5,FALSE)</f>
      </c>
      <c r="AB2043" s="1">
        <f>IF(VLOOKUP(G2043,Sku_Consolidated!A2:S957,19,FALSE)="SHOWCASE", VLOOKUP(E2043,Store_Showcase!B2:N144,13, FALSE), IF(VLOOKUP(G2043,Sku_Consolidated!A2:S957,19,FALSE)="VAM",VLOOKUP(E2043,Store_VAM!B2:N273,13, FALSE),VLOOKUP(E2043,Store_SRP!B2:N110,13, FALSE)))</f>
      </c>
      <c r="AC2043" s="1">
        <f>IF(IFERROR(AB2043,TRUE)=TRUE, "-","OK")</f>
      </c>
      <c r="AD2043" s="11" t="s">
        <v>37</v>
      </c>
      <c r="AE2043" s="11" t="s">
        <v>37</v>
      </c>
      <c r="AF2043" s="1">
        <f>IF(IFERROR(VLOOKUP(E2043,Store_Showcase!B2:H144,{5}, FALSE), TRUE)=TRUE, IF(IFERROR(VLOOKUP(E2043,Store_SRP!B2:H110,{5}, FALSE), TRUE)=TRUE,VLOOKUP(E2043,Store_VAM!B2:H273,{5}, FALSE),VLOOKUP(E2043,Store_SRP!B2:H110,{5}, FALSE)), VLOOKUP(E2043,Store_Showcase!B2:H144,{5}, FALSE))</f>
      </c>
      <c r="AG2043" s="1">
        <f>IF(IFERROR(VLOOKUP(E2043,Store_Showcase!B2:H144,{6}, FALSE), TRUE)=TRUE, IF(IFERROR(VLOOKUP(E2043,Store_SRP!B2:H110,{6}, FALSE), TRUE)=TRUE,VLOOKUP(E2043,Store_VAM!B2:H273,{6}, FALSE),VLOOKUP(E2043,Store_SRP!B2:H110,{6}, FALSE)), VLOOKUP(E2043,Store_Showcase!B2:H144,{6}, FALSE))</f>
      </c>
      <c r="AH2043" s="1">
        <f>VLOOKUP(G2043,Sku_Consolidated!A2:R957,18,FALSE)</f>
      </c>
      <c r="AI2043" s="1">
        <f>VLOOKUP(G2043,Sku_Consolidated!A2:S957,19,FALSE)</f>
      </c>
      <c r="AJ2043" s="1">
        <f>VLOOKUP(G2043,Sku_Consolidated!A2:T957,20,FALSE)</f>
      </c>
    </row>
    <row r="2044" spans="1:36" x14ac:dyDescent="0.25">
      <c r="A2044" s="1">
        <v>2024</v>
      </c>
      <c r="B2044" s="1" t="s">
        <v>31</v>
      </c>
      <c r="C2044" s="1" t="s">
        <v>32</v>
      </c>
      <c r="D2044" s="1" t="s">
        <v>33</v>
      </c>
      <c r="E2044" s="9" t="s">
        <v>2397</v>
      </c>
      <c r="F2044" s="1">
        <f>IF(VLOOKUP(G2044,Sku_Consolidated!A2:S957,{19},FALSE)="SHOWCASE", VLOOKUP(E2044,Store_Showcase!B2:C144,{2}, FALSE), IF(VLOOKUP(G2044,Sku_Consolidated!A2:S957,{19},FALSE)="VAM",VLOOKUP(E2044,Store_VAM!B2:C273,{2}, FALSE),VLOOKUP(E2044,Store_SRP!B2:C110,{2}, FALSE)))</f>
      </c>
      <c r="G2044" s="1">
        <v>61833</v>
      </c>
      <c r="H2044" s="1" t="s">
        <v>118</v>
      </c>
      <c r="I2044" s="10" t="s">
        <v>4880</v>
      </c>
      <c r="J2044" s="1">
        <f>VLOOKUP(G2044,Sku_Consolidated!A2:C957, 3, FALSE)</f>
      </c>
      <c r="K2044" s="10">
        <f>IF(J2044="PACK", I2044, 0)</f>
      </c>
      <c r="L2044" s="10">
        <f>IF(J2044="KG", I2044, I2044 * VLOOKUP(G2044,Sku_Consolidated!A2:U957,21,FALSE))</f>
      </c>
      <c r="M2044" s="10" t="s">
        <v>37</v>
      </c>
      <c r="N2044" s="11" t="s">
        <v>5324</v>
      </c>
      <c r="O2044" s="10" t="s">
        <v>5325</v>
      </c>
      <c r="P2044" s="10">
        <f>N2044 - O2044</f>
      </c>
      <c r="Q2044" s="1">
        <f>VLOOKUP(G2044,Sku_Consolidated!A2:G957,7, FALSE)</f>
      </c>
      <c r="R2044" s="1">
        <f>IF(IFERROR(VLOOKUP(E2044,Store_Showcase!B2:H144,7, FALSE), TRUE)=TRUE, IF(IFERROR(VLOOKUP(E2044,Store_SRP!B2:H110,7, FALSE), TRUE)=TRUE,VLOOKUP(E2044,Store_VAM!B2:H273,7, FALSE),VLOOKUP(E2044,Store_SRP!B2:H110,7, FALSE)), VLOOKUP(E2044,Store_Showcase!B2:H144,7, FALSE))</f>
      </c>
      <c r="S2044" s="1">
        <f>IF(IFERROR(VLOOKUP(E2044,Store_Showcase!B2:I144,8, FALSE), TRUE)=TRUE, IF(IFERROR(VLOOKUP(E2044,Store_SRP!B2:I110,8, FALSE), TRUE)=TRUE,VLOOKUP(E2044,Store_VAM!B2:I273,8, FALSE),VLOOKUP(E2044,Store_SRP!B2:I110,8, FALSE)), VLOOKUP(E2044,Store_Showcase!B2:I144,8, FALSE))</f>
      </c>
      <c r="T2044" s="1">
        <f>VLOOKUP(G2044,Sku_Consolidated!A2:R957,18,FALSE)</f>
      </c>
      <c r="U2044" s="1" t="s">
        <v>5268</v>
      </c>
      <c r="V2044" s="1">
        <f>IF(VLOOKUP(G2044,Sku_Consolidated!A2:S957,19,FALSE)="SHOWCASE", VLOOKUP(E2044,Store_Showcase!B2:L144,11, FALSE), IF(VLOOKUP(G2044,Sku_Consolidated!A2:S957,19,FALSE)="VAM",VLOOKUP(E2044,Store_VAM!B2:L273,11, FALSE),VLOOKUP(E2044,Store_SRP!B2:L110,11, FALSE)))</f>
      </c>
      <c r="W2044" s="1">
        <f>VLOOKUP(G2044,Sku_Consolidated!A2:W957,11,FALSE)</f>
      </c>
      <c r="X2044" s="1">
        <f>VLOOKUP(G2044,Sku_Consolidated!A2:H957,8,FALSE)</f>
      </c>
      <c r="Y2044" s="1">
        <f>VLOOKUP(G2044,Sku_Consolidated!A2:I957,9,FALSE)</f>
      </c>
      <c r="Z2044" s="1" t="s">
        <v>41</v>
      </c>
      <c r="AA2044" s="1">
        <f>VLOOKUP(G2044,Sku_Consolidated!A2:E957,5,FALSE)</f>
      </c>
      <c r="AB2044" s="1">
        <f>IF(VLOOKUP(G2044,Sku_Consolidated!A2:S957,19,FALSE)="SHOWCASE", VLOOKUP(E2044,Store_Showcase!B2:N144,13, FALSE), IF(VLOOKUP(G2044,Sku_Consolidated!A2:S957,19,FALSE)="VAM",VLOOKUP(E2044,Store_VAM!B2:N273,13, FALSE),VLOOKUP(E2044,Store_SRP!B2:N110,13, FALSE)))</f>
      </c>
      <c r="AC2044" s="1">
        <f>IF(IFERROR(AB2044,TRUE)=TRUE, "-","OK")</f>
      </c>
      <c r="AD2044" s="11" t="s">
        <v>37</v>
      </c>
      <c r="AE2044" s="11" t="s">
        <v>37</v>
      </c>
      <c r="AF2044" s="1">
        <f>IF(IFERROR(VLOOKUP(E2044,Store_Showcase!B2:H144,{5}, FALSE), TRUE)=TRUE, IF(IFERROR(VLOOKUP(E2044,Store_SRP!B2:H110,{5}, FALSE), TRUE)=TRUE,VLOOKUP(E2044,Store_VAM!B2:H273,{5}, FALSE),VLOOKUP(E2044,Store_SRP!B2:H110,{5}, FALSE)), VLOOKUP(E2044,Store_Showcase!B2:H144,{5}, FALSE))</f>
      </c>
      <c r="AG2044" s="1">
        <f>IF(IFERROR(VLOOKUP(E2044,Store_Showcase!B2:H144,{6}, FALSE), TRUE)=TRUE, IF(IFERROR(VLOOKUP(E2044,Store_SRP!B2:H110,{6}, FALSE), TRUE)=TRUE,VLOOKUP(E2044,Store_VAM!B2:H273,{6}, FALSE),VLOOKUP(E2044,Store_SRP!B2:H110,{6}, FALSE)), VLOOKUP(E2044,Store_Showcase!B2:H144,{6}, FALSE))</f>
      </c>
      <c r="AH2044" s="1">
        <f>VLOOKUP(G2044,Sku_Consolidated!A2:R957,18,FALSE)</f>
      </c>
      <c r="AI2044" s="1">
        <f>VLOOKUP(G2044,Sku_Consolidated!A2:S957,19,FALSE)</f>
      </c>
      <c r="AJ2044" s="1">
        <f>VLOOKUP(G2044,Sku_Consolidated!A2:T957,20,FALSE)</f>
      </c>
    </row>
    <row r="2045" spans="1:36" x14ac:dyDescent="0.25">
      <c r="A2045" s="1">
        <v>2024</v>
      </c>
      <c r="B2045" s="1" t="s">
        <v>31</v>
      </c>
      <c r="C2045" s="1" t="s">
        <v>32</v>
      </c>
      <c r="D2045" s="1" t="s">
        <v>33</v>
      </c>
      <c r="E2045" s="9" t="s">
        <v>2397</v>
      </c>
      <c r="F2045" s="1">
        <f>IF(VLOOKUP(G2045,Sku_Consolidated!A2:S957,{19},FALSE)="SHOWCASE", VLOOKUP(E2045,Store_Showcase!B2:C144,{2}, FALSE), IF(VLOOKUP(G2045,Sku_Consolidated!A2:S957,{19},FALSE)="VAM",VLOOKUP(E2045,Store_VAM!B2:C273,{2}, FALSE),VLOOKUP(E2045,Store_SRP!B2:C110,{2}, FALSE)))</f>
      </c>
      <c r="G2045" s="1">
        <v>61834</v>
      </c>
      <c r="H2045" s="1" t="s">
        <v>379</v>
      </c>
      <c r="I2045" s="10" t="s">
        <v>2142</v>
      </c>
      <c r="J2045" s="1">
        <f>VLOOKUP(G2045,Sku_Consolidated!A2:C957, 3, FALSE)</f>
      </c>
      <c r="K2045" s="10">
        <f>IF(J2045="PACK", I2045, 0)</f>
      </c>
      <c r="L2045" s="10">
        <f>IF(J2045="KG", I2045, I2045 * VLOOKUP(G2045,Sku_Consolidated!A2:U957,21,FALSE))</f>
      </c>
      <c r="M2045" s="10" t="s">
        <v>37</v>
      </c>
      <c r="N2045" s="11" t="s">
        <v>5326</v>
      </c>
      <c r="O2045" s="10" t="s">
        <v>5327</v>
      </c>
      <c r="P2045" s="10">
        <f>N2045 - O2045</f>
      </c>
      <c r="Q2045" s="1">
        <f>VLOOKUP(G2045,Sku_Consolidated!A2:G957,7, FALSE)</f>
      </c>
      <c r="R2045" s="1">
        <f>IF(IFERROR(VLOOKUP(E2045,Store_Showcase!B2:H144,7, FALSE), TRUE)=TRUE, IF(IFERROR(VLOOKUP(E2045,Store_SRP!B2:H110,7, FALSE), TRUE)=TRUE,VLOOKUP(E2045,Store_VAM!B2:H273,7, FALSE),VLOOKUP(E2045,Store_SRP!B2:H110,7, FALSE)), VLOOKUP(E2045,Store_Showcase!B2:H144,7, FALSE))</f>
      </c>
      <c r="S2045" s="1">
        <f>IF(IFERROR(VLOOKUP(E2045,Store_Showcase!B2:I144,8, FALSE), TRUE)=TRUE, IF(IFERROR(VLOOKUP(E2045,Store_SRP!B2:I110,8, FALSE), TRUE)=TRUE,VLOOKUP(E2045,Store_VAM!B2:I273,8, FALSE),VLOOKUP(E2045,Store_SRP!B2:I110,8, FALSE)), VLOOKUP(E2045,Store_Showcase!B2:I144,8, FALSE))</f>
      </c>
      <c r="T2045" s="1">
        <f>VLOOKUP(G2045,Sku_Consolidated!A2:R957,18,FALSE)</f>
      </c>
      <c r="U2045" s="1" t="s">
        <v>5268</v>
      </c>
      <c r="V2045" s="1">
        <f>IF(VLOOKUP(G2045,Sku_Consolidated!A2:S957,19,FALSE)="SHOWCASE", VLOOKUP(E2045,Store_Showcase!B2:L144,11, FALSE), IF(VLOOKUP(G2045,Sku_Consolidated!A2:S957,19,FALSE)="VAM",VLOOKUP(E2045,Store_VAM!B2:L273,11, FALSE),VLOOKUP(E2045,Store_SRP!B2:L110,11, FALSE)))</f>
      </c>
      <c r="W2045" s="1">
        <f>VLOOKUP(G2045,Sku_Consolidated!A2:W957,11,FALSE)</f>
      </c>
      <c r="X2045" s="1">
        <f>VLOOKUP(G2045,Sku_Consolidated!A2:H957,8,FALSE)</f>
      </c>
      <c r="Y2045" s="1">
        <f>VLOOKUP(G2045,Sku_Consolidated!A2:I957,9,FALSE)</f>
      </c>
      <c r="Z2045" s="1" t="s">
        <v>41</v>
      </c>
      <c r="AA2045" s="1">
        <f>VLOOKUP(G2045,Sku_Consolidated!A2:E957,5,FALSE)</f>
      </c>
      <c r="AB2045" s="1">
        <f>IF(VLOOKUP(G2045,Sku_Consolidated!A2:S957,19,FALSE)="SHOWCASE", VLOOKUP(E2045,Store_Showcase!B2:N144,13, FALSE), IF(VLOOKUP(G2045,Sku_Consolidated!A2:S957,19,FALSE)="VAM",VLOOKUP(E2045,Store_VAM!B2:N273,13, FALSE),VLOOKUP(E2045,Store_SRP!B2:N110,13, FALSE)))</f>
      </c>
      <c r="AC2045" s="1">
        <f>IF(IFERROR(AB2045,TRUE)=TRUE, "-","OK")</f>
      </c>
      <c r="AD2045" s="11" t="s">
        <v>37</v>
      </c>
      <c r="AE2045" s="11" t="s">
        <v>37</v>
      </c>
      <c r="AF2045" s="1">
        <f>IF(IFERROR(VLOOKUP(E2045,Store_Showcase!B2:H144,{5}, FALSE), TRUE)=TRUE, IF(IFERROR(VLOOKUP(E2045,Store_SRP!B2:H110,{5}, FALSE), TRUE)=TRUE,VLOOKUP(E2045,Store_VAM!B2:H273,{5}, FALSE),VLOOKUP(E2045,Store_SRP!B2:H110,{5}, FALSE)), VLOOKUP(E2045,Store_Showcase!B2:H144,{5}, FALSE))</f>
      </c>
      <c r="AG2045" s="1">
        <f>IF(IFERROR(VLOOKUP(E2045,Store_Showcase!B2:H144,{6}, FALSE), TRUE)=TRUE, IF(IFERROR(VLOOKUP(E2045,Store_SRP!B2:H110,{6}, FALSE), TRUE)=TRUE,VLOOKUP(E2045,Store_VAM!B2:H273,{6}, FALSE),VLOOKUP(E2045,Store_SRP!B2:H110,{6}, FALSE)), VLOOKUP(E2045,Store_Showcase!B2:H144,{6}, FALSE))</f>
      </c>
      <c r="AH2045" s="1">
        <f>VLOOKUP(G2045,Sku_Consolidated!A2:R957,18,FALSE)</f>
      </c>
      <c r="AI2045" s="1">
        <f>VLOOKUP(G2045,Sku_Consolidated!A2:S957,19,FALSE)</f>
      </c>
      <c r="AJ2045" s="1">
        <f>VLOOKUP(G2045,Sku_Consolidated!A2:T957,20,FALSE)</f>
      </c>
    </row>
    <row r="2046" spans="1:36" x14ac:dyDescent="0.25">
      <c r="A2046" s="1">
        <v>2024</v>
      </c>
      <c r="B2046" s="1" t="s">
        <v>31</v>
      </c>
      <c r="C2046" s="1" t="s">
        <v>32</v>
      </c>
      <c r="D2046" s="1" t="s">
        <v>33</v>
      </c>
      <c r="E2046" s="9" t="s">
        <v>2397</v>
      </c>
      <c r="F2046" s="1">
        <f>IF(VLOOKUP(G2046,Sku_Consolidated!A2:S957,{19},FALSE)="SHOWCASE", VLOOKUP(E2046,Store_Showcase!B2:C144,{2}, FALSE), IF(VLOOKUP(G2046,Sku_Consolidated!A2:S957,{19},FALSE)="VAM",VLOOKUP(E2046,Store_VAM!B2:C273,{2}, FALSE),VLOOKUP(E2046,Store_SRP!B2:C110,{2}, FALSE)))</f>
      </c>
      <c r="G2046" s="1">
        <v>61840</v>
      </c>
      <c r="H2046" s="1" t="s">
        <v>171</v>
      </c>
      <c r="I2046" s="10" t="s">
        <v>5328</v>
      </c>
      <c r="J2046" s="1">
        <f>VLOOKUP(G2046,Sku_Consolidated!A2:C957, 3, FALSE)</f>
      </c>
      <c r="K2046" s="10">
        <f>IF(J2046="PACK", I2046, 0)</f>
      </c>
      <c r="L2046" s="10">
        <f>IF(J2046="KG", I2046, I2046 * VLOOKUP(G2046,Sku_Consolidated!A2:U957,21,FALSE))</f>
      </c>
      <c r="M2046" s="10" t="s">
        <v>37</v>
      </c>
      <c r="N2046" s="11" t="s">
        <v>5329</v>
      </c>
      <c r="O2046" s="10" t="s">
        <v>5330</v>
      </c>
      <c r="P2046" s="10">
        <f>N2046 - O2046</f>
      </c>
      <c r="Q2046" s="1">
        <f>VLOOKUP(G2046,Sku_Consolidated!A2:G957,7, FALSE)</f>
      </c>
      <c r="R2046" s="1">
        <f>IF(IFERROR(VLOOKUP(E2046,Store_Showcase!B2:H144,7, FALSE), TRUE)=TRUE, IF(IFERROR(VLOOKUP(E2046,Store_SRP!B2:H110,7, FALSE), TRUE)=TRUE,VLOOKUP(E2046,Store_VAM!B2:H273,7, FALSE),VLOOKUP(E2046,Store_SRP!B2:H110,7, FALSE)), VLOOKUP(E2046,Store_Showcase!B2:H144,7, FALSE))</f>
      </c>
      <c r="S2046" s="1">
        <f>IF(IFERROR(VLOOKUP(E2046,Store_Showcase!B2:I144,8, FALSE), TRUE)=TRUE, IF(IFERROR(VLOOKUP(E2046,Store_SRP!B2:I110,8, FALSE), TRUE)=TRUE,VLOOKUP(E2046,Store_VAM!B2:I273,8, FALSE),VLOOKUP(E2046,Store_SRP!B2:I110,8, FALSE)), VLOOKUP(E2046,Store_Showcase!B2:I144,8, FALSE))</f>
      </c>
      <c r="T2046" s="1">
        <f>VLOOKUP(G2046,Sku_Consolidated!A2:R957,18,FALSE)</f>
      </c>
      <c r="U2046" s="1" t="s">
        <v>5268</v>
      </c>
      <c r="V2046" s="1">
        <f>IF(VLOOKUP(G2046,Sku_Consolidated!A2:S957,19,FALSE)="SHOWCASE", VLOOKUP(E2046,Store_Showcase!B2:L144,11, FALSE), IF(VLOOKUP(G2046,Sku_Consolidated!A2:S957,19,FALSE)="VAM",VLOOKUP(E2046,Store_VAM!B2:L273,11, FALSE),VLOOKUP(E2046,Store_SRP!B2:L110,11, FALSE)))</f>
      </c>
      <c r="W2046" s="1">
        <f>VLOOKUP(G2046,Sku_Consolidated!A2:W957,11,FALSE)</f>
      </c>
      <c r="X2046" s="1">
        <f>VLOOKUP(G2046,Sku_Consolidated!A2:H957,8,FALSE)</f>
      </c>
      <c r="Y2046" s="1">
        <f>VLOOKUP(G2046,Sku_Consolidated!A2:I957,9,FALSE)</f>
      </c>
      <c r="Z2046" s="1" t="s">
        <v>41</v>
      </c>
      <c r="AA2046" s="1">
        <f>VLOOKUP(G2046,Sku_Consolidated!A2:E957,5,FALSE)</f>
      </c>
      <c r="AB2046" s="1">
        <f>IF(VLOOKUP(G2046,Sku_Consolidated!A2:S957,19,FALSE)="SHOWCASE", VLOOKUP(E2046,Store_Showcase!B2:N144,13, FALSE), IF(VLOOKUP(G2046,Sku_Consolidated!A2:S957,19,FALSE)="VAM",VLOOKUP(E2046,Store_VAM!B2:N273,13, FALSE),VLOOKUP(E2046,Store_SRP!B2:N110,13, FALSE)))</f>
      </c>
      <c r="AC2046" s="1">
        <f>IF(IFERROR(AB2046,TRUE)=TRUE, "-","OK")</f>
      </c>
      <c r="AD2046" s="11" t="s">
        <v>37</v>
      </c>
      <c r="AE2046" s="11" t="s">
        <v>37</v>
      </c>
      <c r="AF2046" s="1">
        <f>IF(IFERROR(VLOOKUP(E2046,Store_Showcase!B2:H144,{5}, FALSE), TRUE)=TRUE, IF(IFERROR(VLOOKUP(E2046,Store_SRP!B2:H110,{5}, FALSE), TRUE)=TRUE,VLOOKUP(E2046,Store_VAM!B2:H273,{5}, FALSE),VLOOKUP(E2046,Store_SRP!B2:H110,{5}, FALSE)), VLOOKUP(E2046,Store_Showcase!B2:H144,{5}, FALSE))</f>
      </c>
      <c r="AG2046" s="1">
        <f>IF(IFERROR(VLOOKUP(E2046,Store_Showcase!B2:H144,{6}, FALSE), TRUE)=TRUE, IF(IFERROR(VLOOKUP(E2046,Store_SRP!B2:H110,{6}, FALSE), TRUE)=TRUE,VLOOKUP(E2046,Store_VAM!B2:H273,{6}, FALSE),VLOOKUP(E2046,Store_SRP!B2:H110,{6}, FALSE)), VLOOKUP(E2046,Store_Showcase!B2:H144,{6}, FALSE))</f>
      </c>
      <c r="AH2046" s="1">
        <f>VLOOKUP(G2046,Sku_Consolidated!A2:R957,18,FALSE)</f>
      </c>
      <c r="AI2046" s="1">
        <f>VLOOKUP(G2046,Sku_Consolidated!A2:S957,19,FALSE)</f>
      </c>
      <c r="AJ2046" s="1">
        <f>VLOOKUP(G2046,Sku_Consolidated!A2:T957,20,FALSE)</f>
      </c>
    </row>
    <row r="2047" spans="1:36" x14ac:dyDescent="0.25">
      <c r="A2047" s="1">
        <v>2024</v>
      </c>
      <c r="B2047" s="1" t="s">
        <v>31</v>
      </c>
      <c r="C2047" s="1" t="s">
        <v>32</v>
      </c>
      <c r="D2047" s="1" t="s">
        <v>33</v>
      </c>
      <c r="E2047" s="9" t="s">
        <v>2397</v>
      </c>
      <c r="F2047" s="1">
        <f>IF(VLOOKUP(G2047,Sku_Consolidated!A2:S957,{19},FALSE)="SHOWCASE", VLOOKUP(E2047,Store_Showcase!B2:C144,{2}, FALSE), IF(VLOOKUP(G2047,Sku_Consolidated!A2:S957,{19},FALSE)="VAM",VLOOKUP(E2047,Store_VAM!B2:C273,{2}, FALSE),VLOOKUP(E2047,Store_SRP!B2:C110,{2}, FALSE)))</f>
      </c>
      <c r="G2047" s="1">
        <v>61841</v>
      </c>
      <c r="H2047" s="1" t="s">
        <v>122</v>
      </c>
      <c r="I2047" s="10" t="s">
        <v>5331</v>
      </c>
      <c r="J2047" s="1">
        <f>VLOOKUP(G2047,Sku_Consolidated!A2:C957, 3, FALSE)</f>
      </c>
      <c r="K2047" s="10">
        <f>IF(J2047="PACK", I2047, 0)</f>
      </c>
      <c r="L2047" s="10">
        <f>IF(J2047="KG", I2047, I2047 * VLOOKUP(G2047,Sku_Consolidated!A2:U957,21,FALSE))</f>
      </c>
      <c r="M2047" s="10" t="s">
        <v>37</v>
      </c>
      <c r="N2047" s="11" t="s">
        <v>5332</v>
      </c>
      <c r="O2047" s="10" t="s">
        <v>5333</v>
      </c>
      <c r="P2047" s="10">
        <f>N2047 - O2047</f>
      </c>
      <c r="Q2047" s="1">
        <f>VLOOKUP(G2047,Sku_Consolidated!A2:G957,7, FALSE)</f>
      </c>
      <c r="R2047" s="1">
        <f>IF(IFERROR(VLOOKUP(E2047,Store_Showcase!B2:H144,7, FALSE), TRUE)=TRUE, IF(IFERROR(VLOOKUP(E2047,Store_SRP!B2:H110,7, FALSE), TRUE)=TRUE,VLOOKUP(E2047,Store_VAM!B2:H273,7, FALSE),VLOOKUP(E2047,Store_SRP!B2:H110,7, FALSE)), VLOOKUP(E2047,Store_Showcase!B2:H144,7, FALSE))</f>
      </c>
      <c r="S2047" s="1">
        <f>IF(IFERROR(VLOOKUP(E2047,Store_Showcase!B2:I144,8, FALSE), TRUE)=TRUE, IF(IFERROR(VLOOKUP(E2047,Store_SRP!B2:I110,8, FALSE), TRUE)=TRUE,VLOOKUP(E2047,Store_VAM!B2:I273,8, FALSE),VLOOKUP(E2047,Store_SRP!B2:I110,8, FALSE)), VLOOKUP(E2047,Store_Showcase!B2:I144,8, FALSE))</f>
      </c>
      <c r="T2047" s="1">
        <f>VLOOKUP(G2047,Sku_Consolidated!A2:R957,18,FALSE)</f>
      </c>
      <c r="U2047" s="1" t="s">
        <v>5268</v>
      </c>
      <c r="V2047" s="1">
        <f>IF(VLOOKUP(G2047,Sku_Consolidated!A2:S957,19,FALSE)="SHOWCASE", VLOOKUP(E2047,Store_Showcase!B2:L144,11, FALSE), IF(VLOOKUP(G2047,Sku_Consolidated!A2:S957,19,FALSE)="VAM",VLOOKUP(E2047,Store_VAM!B2:L273,11, FALSE),VLOOKUP(E2047,Store_SRP!B2:L110,11, FALSE)))</f>
      </c>
      <c r="W2047" s="1">
        <f>VLOOKUP(G2047,Sku_Consolidated!A2:W957,11,FALSE)</f>
      </c>
      <c r="X2047" s="1">
        <f>VLOOKUP(G2047,Sku_Consolidated!A2:H957,8,FALSE)</f>
      </c>
      <c r="Y2047" s="1">
        <f>VLOOKUP(G2047,Sku_Consolidated!A2:I957,9,FALSE)</f>
      </c>
      <c r="Z2047" s="1" t="s">
        <v>41</v>
      </c>
      <c r="AA2047" s="1">
        <f>VLOOKUP(G2047,Sku_Consolidated!A2:E957,5,FALSE)</f>
      </c>
      <c r="AB2047" s="1">
        <f>IF(VLOOKUP(G2047,Sku_Consolidated!A2:S957,19,FALSE)="SHOWCASE", VLOOKUP(E2047,Store_Showcase!B2:N144,13, FALSE), IF(VLOOKUP(G2047,Sku_Consolidated!A2:S957,19,FALSE)="VAM",VLOOKUP(E2047,Store_VAM!B2:N273,13, FALSE),VLOOKUP(E2047,Store_SRP!B2:N110,13, FALSE)))</f>
      </c>
      <c r="AC2047" s="1">
        <f>IF(IFERROR(AB2047,TRUE)=TRUE, "-","OK")</f>
      </c>
      <c r="AD2047" s="11" t="s">
        <v>37</v>
      </c>
      <c r="AE2047" s="11" t="s">
        <v>37</v>
      </c>
      <c r="AF2047" s="1">
        <f>IF(IFERROR(VLOOKUP(E2047,Store_Showcase!B2:H144,{5}, FALSE), TRUE)=TRUE, IF(IFERROR(VLOOKUP(E2047,Store_SRP!B2:H110,{5}, FALSE), TRUE)=TRUE,VLOOKUP(E2047,Store_VAM!B2:H273,{5}, FALSE),VLOOKUP(E2047,Store_SRP!B2:H110,{5}, FALSE)), VLOOKUP(E2047,Store_Showcase!B2:H144,{5}, FALSE))</f>
      </c>
      <c r="AG2047" s="1">
        <f>IF(IFERROR(VLOOKUP(E2047,Store_Showcase!B2:H144,{6}, FALSE), TRUE)=TRUE, IF(IFERROR(VLOOKUP(E2047,Store_SRP!B2:H110,{6}, FALSE), TRUE)=TRUE,VLOOKUP(E2047,Store_VAM!B2:H273,{6}, FALSE),VLOOKUP(E2047,Store_SRP!B2:H110,{6}, FALSE)), VLOOKUP(E2047,Store_Showcase!B2:H144,{6}, FALSE))</f>
      </c>
      <c r="AH2047" s="1">
        <f>VLOOKUP(G2047,Sku_Consolidated!A2:R957,18,FALSE)</f>
      </c>
      <c r="AI2047" s="1">
        <f>VLOOKUP(G2047,Sku_Consolidated!A2:S957,19,FALSE)</f>
      </c>
      <c r="AJ2047" s="1">
        <f>VLOOKUP(G2047,Sku_Consolidated!A2:T957,20,FALSE)</f>
      </c>
    </row>
    <row r="2048" spans="1:36" x14ac:dyDescent="0.25">
      <c r="A2048" s="1">
        <v>2024</v>
      </c>
      <c r="B2048" s="1" t="s">
        <v>31</v>
      </c>
      <c r="C2048" s="1" t="s">
        <v>32</v>
      </c>
      <c r="D2048" s="1" t="s">
        <v>33</v>
      </c>
      <c r="E2048" s="9" t="s">
        <v>2397</v>
      </c>
      <c r="F2048" s="1">
        <f>IF(VLOOKUP(G2048,Sku_Consolidated!A2:S957,{19},FALSE)="SHOWCASE", VLOOKUP(E2048,Store_Showcase!B2:C144,{2}, FALSE), IF(VLOOKUP(G2048,Sku_Consolidated!A2:S957,{19},FALSE)="VAM",VLOOKUP(E2048,Store_VAM!B2:C273,{2}, FALSE),VLOOKUP(E2048,Store_SRP!B2:C110,{2}, FALSE)))</f>
      </c>
      <c r="G2048" s="1">
        <v>61842</v>
      </c>
      <c r="H2048" s="1" t="s">
        <v>126</v>
      </c>
      <c r="I2048" s="10" t="s">
        <v>5334</v>
      </c>
      <c r="J2048" s="1">
        <f>VLOOKUP(G2048,Sku_Consolidated!A2:C957, 3, FALSE)</f>
      </c>
      <c r="K2048" s="10">
        <f>IF(J2048="PACK", I2048, 0)</f>
      </c>
      <c r="L2048" s="10">
        <f>IF(J2048="KG", I2048, I2048 * VLOOKUP(G2048,Sku_Consolidated!A2:U957,21,FALSE))</f>
      </c>
      <c r="M2048" s="10" t="s">
        <v>37</v>
      </c>
      <c r="N2048" s="11" t="s">
        <v>5335</v>
      </c>
      <c r="O2048" s="10" t="s">
        <v>5336</v>
      </c>
      <c r="P2048" s="10">
        <f>N2048 - O2048</f>
      </c>
      <c r="Q2048" s="1">
        <f>VLOOKUP(G2048,Sku_Consolidated!A2:G957,7, FALSE)</f>
      </c>
      <c r="R2048" s="1">
        <f>IF(IFERROR(VLOOKUP(E2048,Store_Showcase!B2:H144,7, FALSE), TRUE)=TRUE, IF(IFERROR(VLOOKUP(E2048,Store_SRP!B2:H110,7, FALSE), TRUE)=TRUE,VLOOKUP(E2048,Store_VAM!B2:H273,7, FALSE),VLOOKUP(E2048,Store_SRP!B2:H110,7, FALSE)), VLOOKUP(E2048,Store_Showcase!B2:H144,7, FALSE))</f>
      </c>
      <c r="S2048" s="1">
        <f>IF(IFERROR(VLOOKUP(E2048,Store_Showcase!B2:I144,8, FALSE), TRUE)=TRUE, IF(IFERROR(VLOOKUP(E2048,Store_SRP!B2:I110,8, FALSE), TRUE)=TRUE,VLOOKUP(E2048,Store_VAM!B2:I273,8, FALSE),VLOOKUP(E2048,Store_SRP!B2:I110,8, FALSE)), VLOOKUP(E2048,Store_Showcase!B2:I144,8, FALSE))</f>
      </c>
      <c r="T2048" s="1">
        <f>VLOOKUP(G2048,Sku_Consolidated!A2:R957,18,FALSE)</f>
      </c>
      <c r="U2048" s="1" t="s">
        <v>5268</v>
      </c>
      <c r="V2048" s="1">
        <f>IF(VLOOKUP(G2048,Sku_Consolidated!A2:S957,19,FALSE)="SHOWCASE", VLOOKUP(E2048,Store_Showcase!B2:L144,11, FALSE), IF(VLOOKUP(G2048,Sku_Consolidated!A2:S957,19,FALSE)="VAM",VLOOKUP(E2048,Store_VAM!B2:L273,11, FALSE),VLOOKUP(E2048,Store_SRP!B2:L110,11, FALSE)))</f>
      </c>
      <c r="W2048" s="1">
        <f>VLOOKUP(G2048,Sku_Consolidated!A2:W957,11,FALSE)</f>
      </c>
      <c r="X2048" s="1">
        <f>VLOOKUP(G2048,Sku_Consolidated!A2:H957,8,FALSE)</f>
      </c>
      <c r="Y2048" s="1">
        <f>VLOOKUP(G2048,Sku_Consolidated!A2:I957,9,FALSE)</f>
      </c>
      <c r="Z2048" s="1" t="s">
        <v>41</v>
      </c>
      <c r="AA2048" s="1">
        <f>VLOOKUP(G2048,Sku_Consolidated!A2:E957,5,FALSE)</f>
      </c>
      <c r="AB2048" s="1">
        <f>IF(VLOOKUP(G2048,Sku_Consolidated!A2:S957,19,FALSE)="SHOWCASE", VLOOKUP(E2048,Store_Showcase!B2:N144,13, FALSE), IF(VLOOKUP(G2048,Sku_Consolidated!A2:S957,19,FALSE)="VAM",VLOOKUP(E2048,Store_VAM!B2:N273,13, FALSE),VLOOKUP(E2048,Store_SRP!B2:N110,13, FALSE)))</f>
      </c>
      <c r="AC2048" s="1">
        <f>IF(IFERROR(AB2048,TRUE)=TRUE, "-","OK")</f>
      </c>
      <c r="AD2048" s="11" t="s">
        <v>37</v>
      </c>
      <c r="AE2048" s="11" t="s">
        <v>37</v>
      </c>
      <c r="AF2048" s="1">
        <f>IF(IFERROR(VLOOKUP(E2048,Store_Showcase!B2:H144,{5}, FALSE), TRUE)=TRUE, IF(IFERROR(VLOOKUP(E2048,Store_SRP!B2:H110,{5}, FALSE), TRUE)=TRUE,VLOOKUP(E2048,Store_VAM!B2:H273,{5}, FALSE),VLOOKUP(E2048,Store_SRP!B2:H110,{5}, FALSE)), VLOOKUP(E2048,Store_Showcase!B2:H144,{5}, FALSE))</f>
      </c>
      <c r="AG2048" s="1">
        <f>IF(IFERROR(VLOOKUP(E2048,Store_Showcase!B2:H144,{6}, FALSE), TRUE)=TRUE, IF(IFERROR(VLOOKUP(E2048,Store_SRP!B2:H110,{6}, FALSE), TRUE)=TRUE,VLOOKUP(E2048,Store_VAM!B2:H273,{6}, FALSE),VLOOKUP(E2048,Store_SRP!B2:H110,{6}, FALSE)), VLOOKUP(E2048,Store_Showcase!B2:H144,{6}, FALSE))</f>
      </c>
      <c r="AH2048" s="1">
        <f>VLOOKUP(G2048,Sku_Consolidated!A2:R957,18,FALSE)</f>
      </c>
      <c r="AI2048" s="1">
        <f>VLOOKUP(G2048,Sku_Consolidated!A2:S957,19,FALSE)</f>
      </c>
      <c r="AJ2048" s="1">
        <f>VLOOKUP(G2048,Sku_Consolidated!A2:T957,20,FALSE)</f>
      </c>
    </row>
    <row r="2049" spans="1:36" x14ac:dyDescent="0.25">
      <c r="A2049" s="1">
        <v>2024</v>
      </c>
      <c r="B2049" s="1" t="s">
        <v>31</v>
      </c>
      <c r="C2049" s="1" t="s">
        <v>32</v>
      </c>
      <c r="D2049" s="1" t="s">
        <v>33</v>
      </c>
      <c r="E2049" s="9" t="s">
        <v>2397</v>
      </c>
      <c r="F2049" s="1">
        <f>IF(VLOOKUP(G2049,Sku_Consolidated!A2:S957,{19},FALSE)="SHOWCASE", VLOOKUP(E2049,Store_Showcase!B2:C144,{2}, FALSE), IF(VLOOKUP(G2049,Sku_Consolidated!A2:S957,{19},FALSE)="VAM",VLOOKUP(E2049,Store_VAM!B2:C273,{2}, FALSE),VLOOKUP(E2049,Store_SRP!B2:C110,{2}, FALSE)))</f>
      </c>
      <c r="G2049" s="1">
        <v>61845</v>
      </c>
      <c r="H2049" s="1" t="s">
        <v>130</v>
      </c>
      <c r="I2049" s="10" t="s">
        <v>5337</v>
      </c>
      <c r="J2049" s="1">
        <f>VLOOKUP(G2049,Sku_Consolidated!A2:C957, 3, FALSE)</f>
      </c>
      <c r="K2049" s="10">
        <f>IF(J2049="PACK", I2049, 0)</f>
      </c>
      <c r="L2049" s="10">
        <f>IF(J2049="KG", I2049, I2049 * VLOOKUP(G2049,Sku_Consolidated!A2:U957,21,FALSE))</f>
      </c>
      <c r="M2049" s="10" t="s">
        <v>37</v>
      </c>
      <c r="N2049" s="11" t="s">
        <v>5338</v>
      </c>
      <c r="O2049" s="10" t="s">
        <v>5339</v>
      </c>
      <c r="P2049" s="10">
        <f>N2049 - O2049</f>
      </c>
      <c r="Q2049" s="1">
        <f>VLOOKUP(G2049,Sku_Consolidated!A2:G957,7, FALSE)</f>
      </c>
      <c r="R2049" s="1">
        <f>IF(IFERROR(VLOOKUP(E2049,Store_Showcase!B2:H144,7, FALSE), TRUE)=TRUE, IF(IFERROR(VLOOKUP(E2049,Store_SRP!B2:H110,7, FALSE), TRUE)=TRUE,VLOOKUP(E2049,Store_VAM!B2:H273,7, FALSE),VLOOKUP(E2049,Store_SRP!B2:H110,7, FALSE)), VLOOKUP(E2049,Store_Showcase!B2:H144,7, FALSE))</f>
      </c>
      <c r="S2049" s="1">
        <f>IF(IFERROR(VLOOKUP(E2049,Store_Showcase!B2:I144,8, FALSE), TRUE)=TRUE, IF(IFERROR(VLOOKUP(E2049,Store_SRP!B2:I110,8, FALSE), TRUE)=TRUE,VLOOKUP(E2049,Store_VAM!B2:I273,8, FALSE),VLOOKUP(E2049,Store_SRP!B2:I110,8, FALSE)), VLOOKUP(E2049,Store_Showcase!B2:I144,8, FALSE))</f>
      </c>
      <c r="T2049" s="1">
        <f>VLOOKUP(G2049,Sku_Consolidated!A2:R957,18,FALSE)</f>
      </c>
      <c r="U2049" s="1" t="s">
        <v>5268</v>
      </c>
      <c r="V2049" s="1">
        <f>IF(VLOOKUP(G2049,Sku_Consolidated!A2:S957,19,FALSE)="SHOWCASE", VLOOKUP(E2049,Store_Showcase!B2:L144,11, FALSE), IF(VLOOKUP(G2049,Sku_Consolidated!A2:S957,19,FALSE)="VAM",VLOOKUP(E2049,Store_VAM!B2:L273,11, FALSE),VLOOKUP(E2049,Store_SRP!B2:L110,11, FALSE)))</f>
      </c>
      <c r="W2049" s="1">
        <f>VLOOKUP(G2049,Sku_Consolidated!A2:W957,11,FALSE)</f>
      </c>
      <c r="X2049" s="1">
        <f>VLOOKUP(G2049,Sku_Consolidated!A2:H957,8,FALSE)</f>
      </c>
      <c r="Y2049" s="1">
        <f>VLOOKUP(G2049,Sku_Consolidated!A2:I957,9,FALSE)</f>
      </c>
      <c r="Z2049" s="1" t="s">
        <v>41</v>
      </c>
      <c r="AA2049" s="1">
        <f>VLOOKUP(G2049,Sku_Consolidated!A2:E957,5,FALSE)</f>
      </c>
      <c r="AB2049" s="1">
        <f>IF(VLOOKUP(G2049,Sku_Consolidated!A2:S957,19,FALSE)="SHOWCASE", VLOOKUP(E2049,Store_Showcase!B2:N144,13, FALSE), IF(VLOOKUP(G2049,Sku_Consolidated!A2:S957,19,FALSE)="VAM",VLOOKUP(E2049,Store_VAM!B2:N273,13, FALSE),VLOOKUP(E2049,Store_SRP!B2:N110,13, FALSE)))</f>
      </c>
      <c r="AC2049" s="1">
        <f>IF(IFERROR(AB2049,TRUE)=TRUE, "-","OK")</f>
      </c>
      <c r="AD2049" s="11" t="s">
        <v>37</v>
      </c>
      <c r="AE2049" s="11" t="s">
        <v>37</v>
      </c>
      <c r="AF2049" s="1">
        <f>IF(IFERROR(VLOOKUP(E2049,Store_Showcase!B2:H144,{5}, FALSE), TRUE)=TRUE, IF(IFERROR(VLOOKUP(E2049,Store_SRP!B2:H110,{5}, FALSE), TRUE)=TRUE,VLOOKUP(E2049,Store_VAM!B2:H273,{5}, FALSE),VLOOKUP(E2049,Store_SRP!B2:H110,{5}, FALSE)), VLOOKUP(E2049,Store_Showcase!B2:H144,{5}, FALSE))</f>
      </c>
      <c r="AG2049" s="1">
        <f>IF(IFERROR(VLOOKUP(E2049,Store_Showcase!B2:H144,{6}, FALSE), TRUE)=TRUE, IF(IFERROR(VLOOKUP(E2049,Store_SRP!B2:H110,{6}, FALSE), TRUE)=TRUE,VLOOKUP(E2049,Store_VAM!B2:H273,{6}, FALSE),VLOOKUP(E2049,Store_SRP!B2:H110,{6}, FALSE)), VLOOKUP(E2049,Store_Showcase!B2:H144,{6}, FALSE))</f>
      </c>
      <c r="AH2049" s="1">
        <f>VLOOKUP(G2049,Sku_Consolidated!A2:R957,18,FALSE)</f>
      </c>
      <c r="AI2049" s="1">
        <f>VLOOKUP(G2049,Sku_Consolidated!A2:S957,19,FALSE)</f>
      </c>
      <c r="AJ2049" s="1">
        <f>VLOOKUP(G2049,Sku_Consolidated!A2:T957,20,FALSE)</f>
      </c>
    </row>
    <row r="2050" spans="1:36" x14ac:dyDescent="0.25">
      <c r="A2050" s="1">
        <v>2024</v>
      </c>
      <c r="B2050" s="1" t="s">
        <v>31</v>
      </c>
      <c r="C2050" s="1" t="s">
        <v>32</v>
      </c>
      <c r="D2050" s="1" t="s">
        <v>33</v>
      </c>
      <c r="E2050" s="9" t="s">
        <v>2397</v>
      </c>
      <c r="F2050" s="1">
        <f>IF(VLOOKUP(G2050,Sku_Consolidated!A2:S957,{19},FALSE)="SHOWCASE", VLOOKUP(E2050,Store_Showcase!B2:C144,{2}, FALSE), IF(VLOOKUP(G2050,Sku_Consolidated!A2:S957,{19},FALSE)="VAM",VLOOKUP(E2050,Store_VAM!B2:C273,{2}, FALSE),VLOOKUP(E2050,Store_SRP!B2:C110,{2}, FALSE)))</f>
      </c>
      <c r="G2050" s="1">
        <v>61852</v>
      </c>
      <c r="H2050" s="1" t="s">
        <v>138</v>
      </c>
      <c r="I2050" s="10" t="s">
        <v>5340</v>
      </c>
      <c r="J2050" s="1">
        <f>VLOOKUP(G2050,Sku_Consolidated!A2:C957, 3, FALSE)</f>
      </c>
      <c r="K2050" s="10">
        <f>IF(J2050="PACK", I2050, 0)</f>
      </c>
      <c r="L2050" s="10">
        <f>IF(J2050="KG", I2050, I2050 * VLOOKUP(G2050,Sku_Consolidated!A2:U957,21,FALSE))</f>
      </c>
      <c r="M2050" s="10" t="s">
        <v>37</v>
      </c>
      <c r="N2050" s="11" t="s">
        <v>5341</v>
      </c>
      <c r="O2050" s="10" t="s">
        <v>5342</v>
      </c>
      <c r="P2050" s="10">
        <f>N2050 - O2050</f>
      </c>
      <c r="Q2050" s="1">
        <f>VLOOKUP(G2050,Sku_Consolidated!A2:G957,7, FALSE)</f>
      </c>
      <c r="R2050" s="1">
        <f>IF(IFERROR(VLOOKUP(E2050,Store_Showcase!B2:H144,7, FALSE), TRUE)=TRUE, IF(IFERROR(VLOOKUP(E2050,Store_SRP!B2:H110,7, FALSE), TRUE)=TRUE,VLOOKUP(E2050,Store_VAM!B2:H273,7, FALSE),VLOOKUP(E2050,Store_SRP!B2:H110,7, FALSE)), VLOOKUP(E2050,Store_Showcase!B2:H144,7, FALSE))</f>
      </c>
      <c r="S2050" s="1">
        <f>IF(IFERROR(VLOOKUP(E2050,Store_Showcase!B2:I144,8, FALSE), TRUE)=TRUE, IF(IFERROR(VLOOKUP(E2050,Store_SRP!B2:I110,8, FALSE), TRUE)=TRUE,VLOOKUP(E2050,Store_VAM!B2:I273,8, FALSE),VLOOKUP(E2050,Store_SRP!B2:I110,8, FALSE)), VLOOKUP(E2050,Store_Showcase!B2:I144,8, FALSE))</f>
      </c>
      <c r="T2050" s="1">
        <f>VLOOKUP(G2050,Sku_Consolidated!A2:R957,18,FALSE)</f>
      </c>
      <c r="U2050" s="1" t="s">
        <v>5268</v>
      </c>
      <c r="V2050" s="1">
        <f>IF(VLOOKUP(G2050,Sku_Consolidated!A2:S957,19,FALSE)="SHOWCASE", VLOOKUP(E2050,Store_Showcase!B2:L144,11, FALSE), IF(VLOOKUP(G2050,Sku_Consolidated!A2:S957,19,FALSE)="VAM",VLOOKUP(E2050,Store_VAM!B2:L273,11, FALSE),VLOOKUP(E2050,Store_SRP!B2:L110,11, FALSE)))</f>
      </c>
      <c r="W2050" s="1">
        <f>VLOOKUP(G2050,Sku_Consolidated!A2:W957,11,FALSE)</f>
      </c>
      <c r="X2050" s="1">
        <f>VLOOKUP(G2050,Sku_Consolidated!A2:H957,8,FALSE)</f>
      </c>
      <c r="Y2050" s="1">
        <f>VLOOKUP(G2050,Sku_Consolidated!A2:I957,9,FALSE)</f>
      </c>
      <c r="Z2050" s="1" t="s">
        <v>41</v>
      </c>
      <c r="AA2050" s="1">
        <f>VLOOKUP(G2050,Sku_Consolidated!A2:E957,5,FALSE)</f>
      </c>
      <c r="AB2050" s="1">
        <f>IF(VLOOKUP(G2050,Sku_Consolidated!A2:S957,19,FALSE)="SHOWCASE", VLOOKUP(E2050,Store_Showcase!B2:N144,13, FALSE), IF(VLOOKUP(G2050,Sku_Consolidated!A2:S957,19,FALSE)="VAM",VLOOKUP(E2050,Store_VAM!B2:N273,13, FALSE),VLOOKUP(E2050,Store_SRP!B2:N110,13, FALSE)))</f>
      </c>
      <c r="AC2050" s="1">
        <f>IF(IFERROR(AB2050,TRUE)=TRUE, "-","OK")</f>
      </c>
      <c r="AD2050" s="11" t="s">
        <v>37</v>
      </c>
      <c r="AE2050" s="11" t="s">
        <v>37</v>
      </c>
      <c r="AF2050" s="1">
        <f>IF(IFERROR(VLOOKUP(E2050,Store_Showcase!B2:H144,{5}, FALSE), TRUE)=TRUE, IF(IFERROR(VLOOKUP(E2050,Store_SRP!B2:H110,{5}, FALSE), TRUE)=TRUE,VLOOKUP(E2050,Store_VAM!B2:H273,{5}, FALSE),VLOOKUP(E2050,Store_SRP!B2:H110,{5}, FALSE)), VLOOKUP(E2050,Store_Showcase!B2:H144,{5}, FALSE))</f>
      </c>
      <c r="AG2050" s="1">
        <f>IF(IFERROR(VLOOKUP(E2050,Store_Showcase!B2:H144,{6}, FALSE), TRUE)=TRUE, IF(IFERROR(VLOOKUP(E2050,Store_SRP!B2:H110,{6}, FALSE), TRUE)=TRUE,VLOOKUP(E2050,Store_VAM!B2:H273,{6}, FALSE),VLOOKUP(E2050,Store_SRP!B2:H110,{6}, FALSE)), VLOOKUP(E2050,Store_Showcase!B2:H144,{6}, FALSE))</f>
      </c>
      <c r="AH2050" s="1">
        <f>VLOOKUP(G2050,Sku_Consolidated!A2:R957,18,FALSE)</f>
      </c>
      <c r="AI2050" s="1">
        <f>VLOOKUP(G2050,Sku_Consolidated!A2:S957,19,FALSE)</f>
      </c>
      <c r="AJ2050" s="1">
        <f>VLOOKUP(G2050,Sku_Consolidated!A2:T957,20,FALSE)</f>
      </c>
    </row>
    <row r="2051" spans="1:36" x14ac:dyDescent="0.25">
      <c r="A2051" s="1">
        <v>2024</v>
      </c>
      <c r="B2051" s="1" t="s">
        <v>31</v>
      </c>
      <c r="C2051" s="1" t="s">
        <v>32</v>
      </c>
      <c r="D2051" s="1" t="s">
        <v>33</v>
      </c>
      <c r="E2051" s="9" t="s">
        <v>2336</v>
      </c>
      <c r="F2051" s="1">
        <f>IF(VLOOKUP(G2051,Sku_Consolidated!A2:S957,{19},FALSE)="SHOWCASE", VLOOKUP(E2051,Store_Showcase!B2:C144,{2}, FALSE), IF(VLOOKUP(G2051,Sku_Consolidated!A2:S957,{19},FALSE)="VAM",VLOOKUP(E2051,Store_VAM!B2:C273,{2}, FALSE),VLOOKUP(E2051,Store_SRP!B2:C110,{2}, FALSE)))</f>
      </c>
      <c r="G2051" s="1">
        <v>61788</v>
      </c>
      <c r="H2051" s="1" t="s">
        <v>286</v>
      </c>
      <c r="I2051" s="10" t="s">
        <v>1209</v>
      </c>
      <c r="J2051" s="1">
        <f>VLOOKUP(G2051,Sku_Consolidated!A2:C957, 3, FALSE)</f>
      </c>
      <c r="K2051" s="10">
        <f>IF(J2051="PACK", I2051, 0)</f>
      </c>
      <c r="L2051" s="10">
        <f>IF(J2051="KG", I2051, I2051 * VLOOKUP(G2051,Sku_Consolidated!A2:U957,21,FALSE))</f>
      </c>
      <c r="M2051" s="10" t="s">
        <v>37</v>
      </c>
      <c r="N2051" s="11" t="s">
        <v>5343</v>
      </c>
      <c r="O2051" s="10" t="s">
        <v>5344</v>
      </c>
      <c r="P2051" s="10">
        <f>N2051 - O2051</f>
      </c>
      <c r="Q2051" s="1">
        <f>VLOOKUP(G2051,Sku_Consolidated!A2:G957,7, FALSE)</f>
      </c>
      <c r="R2051" s="1">
        <f>IF(IFERROR(VLOOKUP(E2051,Store_Showcase!B2:H144,7, FALSE), TRUE)=TRUE, IF(IFERROR(VLOOKUP(E2051,Store_SRP!B2:H110,7, FALSE), TRUE)=TRUE,VLOOKUP(E2051,Store_VAM!B2:H273,7, FALSE),VLOOKUP(E2051,Store_SRP!B2:H110,7, FALSE)), VLOOKUP(E2051,Store_Showcase!B2:H144,7, FALSE))</f>
      </c>
      <c r="S2051" s="1">
        <f>IF(IFERROR(VLOOKUP(E2051,Store_Showcase!B2:I144,8, FALSE), TRUE)=TRUE, IF(IFERROR(VLOOKUP(E2051,Store_SRP!B2:I110,8, FALSE), TRUE)=TRUE,VLOOKUP(E2051,Store_VAM!B2:I273,8, FALSE),VLOOKUP(E2051,Store_SRP!B2:I110,8, FALSE)), VLOOKUP(E2051,Store_Showcase!B2:I144,8, FALSE))</f>
      </c>
      <c r="T2051" s="1">
        <f>VLOOKUP(G2051,Sku_Consolidated!A2:R957,18,FALSE)</f>
      </c>
      <c r="U2051" s="1" t="s">
        <v>5345</v>
      </c>
      <c r="V2051" s="1">
        <f>IF(VLOOKUP(G2051,Sku_Consolidated!A2:S957,19,FALSE)="SHOWCASE", VLOOKUP(E2051,Store_Showcase!B2:L144,11, FALSE), IF(VLOOKUP(G2051,Sku_Consolidated!A2:S957,19,FALSE)="VAM",VLOOKUP(E2051,Store_VAM!B2:L273,11, FALSE),VLOOKUP(E2051,Store_SRP!B2:L110,11, FALSE)))</f>
      </c>
      <c r="W2051" s="1">
        <f>VLOOKUP(G2051,Sku_Consolidated!A2:W957,11,FALSE)</f>
      </c>
      <c r="X2051" s="1">
        <f>VLOOKUP(G2051,Sku_Consolidated!A2:H957,8,FALSE)</f>
      </c>
      <c r="Y2051" s="1">
        <f>VLOOKUP(G2051,Sku_Consolidated!A2:I957,9,FALSE)</f>
      </c>
      <c r="Z2051" s="1" t="s">
        <v>41</v>
      </c>
      <c r="AA2051" s="1">
        <f>VLOOKUP(G2051,Sku_Consolidated!A2:E957,5,FALSE)</f>
      </c>
      <c r="AB2051" s="1">
        <f>IF(VLOOKUP(G2051,Sku_Consolidated!A2:S957,19,FALSE)="SHOWCASE", VLOOKUP(E2051,Store_Showcase!B2:N144,13, FALSE), IF(VLOOKUP(G2051,Sku_Consolidated!A2:S957,19,FALSE)="VAM",VLOOKUP(E2051,Store_VAM!B2:N273,13, FALSE),VLOOKUP(E2051,Store_SRP!B2:N110,13, FALSE)))</f>
      </c>
      <c r="AC2051" s="1">
        <f>IF(IFERROR(AB2051,TRUE)=TRUE, "-","OK")</f>
      </c>
      <c r="AD2051" s="11" t="s">
        <v>37</v>
      </c>
      <c r="AE2051" s="11" t="s">
        <v>37</v>
      </c>
      <c r="AF2051" s="1">
        <f>IF(IFERROR(VLOOKUP(E2051,Store_Showcase!B2:H144,{5}, FALSE), TRUE)=TRUE, IF(IFERROR(VLOOKUP(E2051,Store_SRP!B2:H110,{5}, FALSE), TRUE)=TRUE,VLOOKUP(E2051,Store_VAM!B2:H273,{5}, FALSE),VLOOKUP(E2051,Store_SRP!B2:H110,{5}, FALSE)), VLOOKUP(E2051,Store_Showcase!B2:H144,{5}, FALSE))</f>
      </c>
      <c r="AG2051" s="1">
        <f>IF(IFERROR(VLOOKUP(E2051,Store_Showcase!B2:H144,{6}, FALSE), TRUE)=TRUE, IF(IFERROR(VLOOKUP(E2051,Store_SRP!B2:H110,{6}, FALSE), TRUE)=TRUE,VLOOKUP(E2051,Store_VAM!B2:H273,{6}, FALSE),VLOOKUP(E2051,Store_SRP!B2:H110,{6}, FALSE)), VLOOKUP(E2051,Store_Showcase!B2:H144,{6}, FALSE))</f>
      </c>
      <c r="AH2051" s="1">
        <f>VLOOKUP(G2051,Sku_Consolidated!A2:R957,18,FALSE)</f>
      </c>
      <c r="AI2051" s="1">
        <f>VLOOKUP(G2051,Sku_Consolidated!A2:S957,19,FALSE)</f>
      </c>
      <c r="AJ2051" s="1">
        <f>VLOOKUP(G2051,Sku_Consolidated!A2:T957,20,FALSE)</f>
      </c>
    </row>
    <row r="2052" spans="1:36" x14ac:dyDescent="0.25">
      <c r="A2052" s="1">
        <v>2024</v>
      </c>
      <c r="B2052" s="1" t="s">
        <v>31</v>
      </c>
      <c r="C2052" s="1" t="s">
        <v>32</v>
      </c>
      <c r="D2052" s="1" t="s">
        <v>33</v>
      </c>
      <c r="E2052" s="9" t="s">
        <v>2248</v>
      </c>
      <c r="F2052" s="1">
        <f>IF(VLOOKUP(G2052,Sku_Consolidated!A2:S957,{19},FALSE)="SHOWCASE", VLOOKUP(E2052,Store_Showcase!B2:C144,{2}, FALSE), IF(VLOOKUP(G2052,Sku_Consolidated!A2:S957,{19},FALSE)="VAM",VLOOKUP(E2052,Store_VAM!B2:C273,{2}, FALSE),VLOOKUP(E2052,Store_SRP!B2:C110,{2}, FALSE)))</f>
      </c>
      <c r="G2052" s="1">
        <v>61788</v>
      </c>
      <c r="H2052" s="1" t="s">
        <v>286</v>
      </c>
      <c r="I2052" s="10" t="s">
        <v>1434</v>
      </c>
      <c r="J2052" s="1">
        <f>VLOOKUP(G2052,Sku_Consolidated!A2:C957, 3, FALSE)</f>
      </c>
      <c r="K2052" s="10">
        <f>IF(J2052="PACK", I2052, 0)</f>
      </c>
      <c r="L2052" s="10">
        <f>IF(J2052="KG", I2052, I2052 * VLOOKUP(G2052,Sku_Consolidated!A2:U957,21,FALSE))</f>
      </c>
      <c r="M2052" s="10" t="s">
        <v>37</v>
      </c>
      <c r="N2052" s="11" t="s">
        <v>5346</v>
      </c>
      <c r="O2052" s="10" t="s">
        <v>5347</v>
      </c>
      <c r="P2052" s="10">
        <f>N2052 - O2052</f>
      </c>
      <c r="Q2052" s="1">
        <f>VLOOKUP(G2052,Sku_Consolidated!A2:G957,7, FALSE)</f>
      </c>
      <c r="R2052" s="1">
        <f>IF(IFERROR(VLOOKUP(E2052,Store_Showcase!B2:H144,7, FALSE), TRUE)=TRUE, IF(IFERROR(VLOOKUP(E2052,Store_SRP!B2:H110,7, FALSE), TRUE)=TRUE,VLOOKUP(E2052,Store_VAM!B2:H273,7, FALSE),VLOOKUP(E2052,Store_SRP!B2:H110,7, FALSE)), VLOOKUP(E2052,Store_Showcase!B2:H144,7, FALSE))</f>
      </c>
      <c r="S2052" s="1">
        <f>IF(IFERROR(VLOOKUP(E2052,Store_Showcase!B2:I144,8, FALSE), TRUE)=TRUE, IF(IFERROR(VLOOKUP(E2052,Store_SRP!B2:I110,8, FALSE), TRUE)=TRUE,VLOOKUP(E2052,Store_VAM!B2:I273,8, FALSE),VLOOKUP(E2052,Store_SRP!B2:I110,8, FALSE)), VLOOKUP(E2052,Store_Showcase!B2:I144,8, FALSE))</f>
      </c>
      <c r="T2052" s="1">
        <f>VLOOKUP(G2052,Sku_Consolidated!A2:R957,18,FALSE)</f>
      </c>
      <c r="U2052" s="1" t="s">
        <v>5348</v>
      </c>
      <c r="V2052" s="1">
        <f>IF(VLOOKUP(G2052,Sku_Consolidated!A2:S957,19,FALSE)="SHOWCASE", VLOOKUP(E2052,Store_Showcase!B2:L144,11, FALSE), IF(VLOOKUP(G2052,Sku_Consolidated!A2:S957,19,FALSE)="VAM",VLOOKUP(E2052,Store_VAM!B2:L273,11, FALSE),VLOOKUP(E2052,Store_SRP!B2:L110,11, FALSE)))</f>
      </c>
      <c r="W2052" s="1">
        <f>VLOOKUP(G2052,Sku_Consolidated!A2:W957,11,FALSE)</f>
      </c>
      <c r="X2052" s="1">
        <f>VLOOKUP(G2052,Sku_Consolidated!A2:H957,8,FALSE)</f>
      </c>
      <c r="Y2052" s="1">
        <f>VLOOKUP(G2052,Sku_Consolidated!A2:I957,9,FALSE)</f>
      </c>
      <c r="Z2052" s="1" t="s">
        <v>41</v>
      </c>
      <c r="AA2052" s="1">
        <f>VLOOKUP(G2052,Sku_Consolidated!A2:E957,5,FALSE)</f>
      </c>
      <c r="AB2052" s="1">
        <f>IF(VLOOKUP(G2052,Sku_Consolidated!A2:S957,19,FALSE)="SHOWCASE", VLOOKUP(E2052,Store_Showcase!B2:N144,13, FALSE), IF(VLOOKUP(G2052,Sku_Consolidated!A2:S957,19,FALSE)="VAM",VLOOKUP(E2052,Store_VAM!B2:N273,13, FALSE),VLOOKUP(E2052,Store_SRP!B2:N110,13, FALSE)))</f>
      </c>
      <c r="AC2052" s="1">
        <f>IF(IFERROR(AB2052,TRUE)=TRUE, "-","OK")</f>
      </c>
      <c r="AD2052" s="11" t="s">
        <v>37</v>
      </c>
      <c r="AE2052" s="11" t="s">
        <v>37</v>
      </c>
      <c r="AF2052" s="1">
        <f>IF(IFERROR(VLOOKUP(E2052,Store_Showcase!B2:H144,{5}, FALSE), TRUE)=TRUE, IF(IFERROR(VLOOKUP(E2052,Store_SRP!B2:H110,{5}, FALSE), TRUE)=TRUE,VLOOKUP(E2052,Store_VAM!B2:H273,{5}, FALSE),VLOOKUP(E2052,Store_SRP!B2:H110,{5}, FALSE)), VLOOKUP(E2052,Store_Showcase!B2:H144,{5}, FALSE))</f>
      </c>
      <c r="AG2052" s="1">
        <f>IF(IFERROR(VLOOKUP(E2052,Store_Showcase!B2:H144,{6}, FALSE), TRUE)=TRUE, IF(IFERROR(VLOOKUP(E2052,Store_SRP!B2:H110,{6}, FALSE), TRUE)=TRUE,VLOOKUP(E2052,Store_VAM!B2:H273,{6}, FALSE),VLOOKUP(E2052,Store_SRP!B2:H110,{6}, FALSE)), VLOOKUP(E2052,Store_Showcase!B2:H144,{6}, FALSE))</f>
      </c>
      <c r="AH2052" s="1">
        <f>VLOOKUP(G2052,Sku_Consolidated!A2:R957,18,FALSE)</f>
      </c>
      <c r="AI2052" s="1">
        <f>VLOOKUP(G2052,Sku_Consolidated!A2:S957,19,FALSE)</f>
      </c>
      <c r="AJ2052" s="1">
        <f>VLOOKUP(G2052,Sku_Consolidated!A2:T957,20,FALSE)</f>
      </c>
    </row>
    <row r="2053" spans="1:36" x14ac:dyDescent="0.25">
      <c r="A2053" s="1">
        <v>2024</v>
      </c>
      <c r="B2053" s="1" t="s">
        <v>31</v>
      </c>
      <c r="C2053" s="1" t="s">
        <v>32</v>
      </c>
      <c r="D2053" s="1" t="s">
        <v>33</v>
      </c>
      <c r="E2053" s="9" t="s">
        <v>2347</v>
      </c>
      <c r="F2053" s="1">
        <f>IF(VLOOKUP(G2053,Sku_Consolidated!A2:S957,{19},FALSE)="SHOWCASE", VLOOKUP(E2053,Store_Showcase!B2:C144,{2}, FALSE), IF(VLOOKUP(G2053,Sku_Consolidated!A2:S957,{19},FALSE)="VAM",VLOOKUP(E2053,Store_VAM!B2:C273,{2}, FALSE),VLOOKUP(E2053,Store_SRP!B2:C110,{2}, FALSE)))</f>
      </c>
      <c r="G2053" s="1">
        <v>61788</v>
      </c>
      <c r="H2053" s="1" t="s">
        <v>286</v>
      </c>
      <c r="I2053" s="10" t="s">
        <v>2029</v>
      </c>
      <c r="J2053" s="1">
        <f>VLOOKUP(G2053,Sku_Consolidated!A2:C957, 3, FALSE)</f>
      </c>
      <c r="K2053" s="10">
        <f>IF(J2053="PACK", I2053, 0)</f>
      </c>
      <c r="L2053" s="10">
        <f>IF(J2053="KG", I2053, I2053 * VLOOKUP(G2053,Sku_Consolidated!A2:U957,21,FALSE))</f>
      </c>
      <c r="M2053" s="10" t="s">
        <v>37</v>
      </c>
      <c r="N2053" s="11" t="s">
        <v>5349</v>
      </c>
      <c r="O2053" s="10" t="s">
        <v>5350</v>
      </c>
      <c r="P2053" s="10">
        <f>N2053 - O2053</f>
      </c>
      <c r="Q2053" s="1">
        <f>VLOOKUP(G2053,Sku_Consolidated!A2:G957,7, FALSE)</f>
      </c>
      <c r="R2053" s="1">
        <f>IF(IFERROR(VLOOKUP(E2053,Store_Showcase!B2:H144,7, FALSE), TRUE)=TRUE, IF(IFERROR(VLOOKUP(E2053,Store_SRP!B2:H110,7, FALSE), TRUE)=TRUE,VLOOKUP(E2053,Store_VAM!B2:H273,7, FALSE),VLOOKUP(E2053,Store_SRP!B2:H110,7, FALSE)), VLOOKUP(E2053,Store_Showcase!B2:H144,7, FALSE))</f>
      </c>
      <c r="S2053" s="1">
        <f>IF(IFERROR(VLOOKUP(E2053,Store_Showcase!B2:I144,8, FALSE), TRUE)=TRUE, IF(IFERROR(VLOOKUP(E2053,Store_SRP!B2:I110,8, FALSE), TRUE)=TRUE,VLOOKUP(E2053,Store_VAM!B2:I273,8, FALSE),VLOOKUP(E2053,Store_SRP!B2:I110,8, FALSE)), VLOOKUP(E2053,Store_Showcase!B2:I144,8, FALSE))</f>
      </c>
      <c r="T2053" s="1">
        <f>VLOOKUP(G2053,Sku_Consolidated!A2:R957,18,FALSE)</f>
      </c>
      <c r="U2053" s="1" t="s">
        <v>5351</v>
      </c>
      <c r="V2053" s="1">
        <f>IF(VLOOKUP(G2053,Sku_Consolidated!A2:S957,19,FALSE)="SHOWCASE", VLOOKUP(E2053,Store_Showcase!B2:L144,11, FALSE), IF(VLOOKUP(G2053,Sku_Consolidated!A2:S957,19,FALSE)="VAM",VLOOKUP(E2053,Store_VAM!B2:L273,11, FALSE),VLOOKUP(E2053,Store_SRP!B2:L110,11, FALSE)))</f>
      </c>
      <c r="W2053" s="1">
        <f>VLOOKUP(G2053,Sku_Consolidated!A2:W957,11,FALSE)</f>
      </c>
      <c r="X2053" s="1">
        <f>VLOOKUP(G2053,Sku_Consolidated!A2:H957,8,FALSE)</f>
      </c>
      <c r="Y2053" s="1">
        <f>VLOOKUP(G2053,Sku_Consolidated!A2:I957,9,FALSE)</f>
      </c>
      <c r="Z2053" s="1" t="s">
        <v>41</v>
      </c>
      <c r="AA2053" s="1">
        <f>VLOOKUP(G2053,Sku_Consolidated!A2:E957,5,FALSE)</f>
      </c>
      <c r="AB2053" s="1">
        <f>IF(VLOOKUP(G2053,Sku_Consolidated!A2:S957,19,FALSE)="SHOWCASE", VLOOKUP(E2053,Store_Showcase!B2:N144,13, FALSE), IF(VLOOKUP(G2053,Sku_Consolidated!A2:S957,19,FALSE)="VAM",VLOOKUP(E2053,Store_VAM!B2:N273,13, FALSE),VLOOKUP(E2053,Store_SRP!B2:N110,13, FALSE)))</f>
      </c>
      <c r="AC2053" s="1">
        <f>IF(IFERROR(AB2053,TRUE)=TRUE, "-","OK")</f>
      </c>
      <c r="AD2053" s="11" t="s">
        <v>37</v>
      </c>
      <c r="AE2053" s="11" t="s">
        <v>37</v>
      </c>
      <c r="AF2053" s="1">
        <f>IF(IFERROR(VLOOKUP(E2053,Store_Showcase!B2:H144,{5}, FALSE), TRUE)=TRUE, IF(IFERROR(VLOOKUP(E2053,Store_SRP!B2:H110,{5}, FALSE), TRUE)=TRUE,VLOOKUP(E2053,Store_VAM!B2:H273,{5}, FALSE),VLOOKUP(E2053,Store_SRP!B2:H110,{5}, FALSE)), VLOOKUP(E2053,Store_Showcase!B2:H144,{5}, FALSE))</f>
      </c>
      <c r="AG2053" s="1">
        <f>IF(IFERROR(VLOOKUP(E2053,Store_Showcase!B2:H144,{6}, FALSE), TRUE)=TRUE, IF(IFERROR(VLOOKUP(E2053,Store_SRP!B2:H110,{6}, FALSE), TRUE)=TRUE,VLOOKUP(E2053,Store_VAM!B2:H273,{6}, FALSE),VLOOKUP(E2053,Store_SRP!B2:H110,{6}, FALSE)), VLOOKUP(E2053,Store_Showcase!B2:H144,{6}, FALSE))</f>
      </c>
      <c r="AH2053" s="1">
        <f>VLOOKUP(G2053,Sku_Consolidated!A2:R957,18,FALSE)</f>
      </c>
      <c r="AI2053" s="1">
        <f>VLOOKUP(G2053,Sku_Consolidated!A2:S957,19,FALSE)</f>
      </c>
      <c r="AJ2053" s="1">
        <f>VLOOKUP(G2053,Sku_Consolidated!A2:T957,20,FALSE)</f>
      </c>
    </row>
    <row r="2054" spans="1:36" x14ac:dyDescent="0.25">
      <c r="A2054" s="1">
        <v>2024</v>
      </c>
      <c r="B2054" s="1" t="s">
        <v>31</v>
      </c>
      <c r="C2054" s="1" t="s">
        <v>32</v>
      </c>
      <c r="D2054" s="1" t="s">
        <v>33</v>
      </c>
      <c r="E2054" s="9" t="s">
        <v>2386</v>
      </c>
      <c r="F2054" s="1">
        <f>IF(VLOOKUP(G2054,Sku_Consolidated!A2:S957,{19},FALSE)="SHOWCASE", VLOOKUP(E2054,Store_Showcase!B2:C144,{2}, FALSE), IF(VLOOKUP(G2054,Sku_Consolidated!A2:S957,{19},FALSE)="VAM",VLOOKUP(E2054,Store_VAM!B2:C273,{2}, FALSE),VLOOKUP(E2054,Store_SRP!B2:C110,{2}, FALSE)))</f>
      </c>
      <c r="G2054" s="1">
        <v>61788</v>
      </c>
      <c r="H2054" s="1" t="s">
        <v>286</v>
      </c>
      <c r="I2054" s="10" t="s">
        <v>5352</v>
      </c>
      <c r="J2054" s="1">
        <f>VLOOKUP(G2054,Sku_Consolidated!A2:C957, 3, FALSE)</f>
      </c>
      <c r="K2054" s="10">
        <f>IF(J2054="PACK", I2054, 0)</f>
      </c>
      <c r="L2054" s="10">
        <f>IF(J2054="KG", I2054, I2054 * VLOOKUP(G2054,Sku_Consolidated!A2:U957,21,FALSE))</f>
      </c>
      <c r="M2054" s="10" t="s">
        <v>37</v>
      </c>
      <c r="N2054" s="11" t="s">
        <v>5353</v>
      </c>
      <c r="O2054" s="10" t="s">
        <v>5354</v>
      </c>
      <c r="P2054" s="10">
        <f>N2054 - O2054</f>
      </c>
      <c r="Q2054" s="1">
        <f>VLOOKUP(G2054,Sku_Consolidated!A2:G957,7, FALSE)</f>
      </c>
      <c r="R2054" s="1">
        <f>IF(IFERROR(VLOOKUP(E2054,Store_Showcase!B2:H144,7, FALSE), TRUE)=TRUE, IF(IFERROR(VLOOKUP(E2054,Store_SRP!B2:H110,7, FALSE), TRUE)=TRUE,VLOOKUP(E2054,Store_VAM!B2:H273,7, FALSE),VLOOKUP(E2054,Store_SRP!B2:H110,7, FALSE)), VLOOKUP(E2054,Store_Showcase!B2:H144,7, FALSE))</f>
      </c>
      <c r="S2054" s="1">
        <f>IF(IFERROR(VLOOKUP(E2054,Store_Showcase!B2:I144,8, FALSE), TRUE)=TRUE, IF(IFERROR(VLOOKUP(E2054,Store_SRP!B2:I110,8, FALSE), TRUE)=TRUE,VLOOKUP(E2054,Store_VAM!B2:I273,8, FALSE),VLOOKUP(E2054,Store_SRP!B2:I110,8, FALSE)), VLOOKUP(E2054,Store_Showcase!B2:I144,8, FALSE))</f>
      </c>
      <c r="T2054" s="1">
        <f>VLOOKUP(G2054,Sku_Consolidated!A2:R957,18,FALSE)</f>
      </c>
      <c r="U2054" s="1" t="s">
        <v>5355</v>
      </c>
      <c r="V2054" s="1">
        <f>IF(VLOOKUP(G2054,Sku_Consolidated!A2:S957,19,FALSE)="SHOWCASE", VLOOKUP(E2054,Store_Showcase!B2:L144,11, FALSE), IF(VLOOKUP(G2054,Sku_Consolidated!A2:S957,19,FALSE)="VAM",VLOOKUP(E2054,Store_VAM!B2:L273,11, FALSE),VLOOKUP(E2054,Store_SRP!B2:L110,11, FALSE)))</f>
      </c>
      <c r="W2054" s="1">
        <f>VLOOKUP(G2054,Sku_Consolidated!A2:W957,11,FALSE)</f>
      </c>
      <c r="X2054" s="1">
        <f>VLOOKUP(G2054,Sku_Consolidated!A2:H957,8,FALSE)</f>
      </c>
      <c r="Y2054" s="1">
        <f>VLOOKUP(G2054,Sku_Consolidated!A2:I957,9,FALSE)</f>
      </c>
      <c r="Z2054" s="1" t="s">
        <v>41</v>
      </c>
      <c r="AA2054" s="1">
        <f>VLOOKUP(G2054,Sku_Consolidated!A2:E957,5,FALSE)</f>
      </c>
      <c r="AB2054" s="1">
        <f>IF(VLOOKUP(G2054,Sku_Consolidated!A2:S957,19,FALSE)="SHOWCASE", VLOOKUP(E2054,Store_Showcase!B2:N144,13, FALSE), IF(VLOOKUP(G2054,Sku_Consolidated!A2:S957,19,FALSE)="VAM",VLOOKUP(E2054,Store_VAM!B2:N273,13, FALSE),VLOOKUP(E2054,Store_SRP!B2:N110,13, FALSE)))</f>
      </c>
      <c r="AC2054" s="1">
        <f>IF(IFERROR(AB2054,TRUE)=TRUE, "-","OK")</f>
      </c>
      <c r="AD2054" s="11" t="s">
        <v>37</v>
      </c>
      <c r="AE2054" s="11" t="s">
        <v>37</v>
      </c>
      <c r="AF2054" s="1">
        <f>IF(IFERROR(VLOOKUP(E2054,Store_Showcase!B2:H144,{5}, FALSE), TRUE)=TRUE, IF(IFERROR(VLOOKUP(E2054,Store_SRP!B2:H110,{5}, FALSE), TRUE)=TRUE,VLOOKUP(E2054,Store_VAM!B2:H273,{5}, FALSE),VLOOKUP(E2054,Store_SRP!B2:H110,{5}, FALSE)), VLOOKUP(E2054,Store_Showcase!B2:H144,{5}, FALSE))</f>
      </c>
      <c r="AG2054" s="1">
        <f>IF(IFERROR(VLOOKUP(E2054,Store_Showcase!B2:H144,{6}, FALSE), TRUE)=TRUE, IF(IFERROR(VLOOKUP(E2054,Store_SRP!B2:H110,{6}, FALSE), TRUE)=TRUE,VLOOKUP(E2054,Store_VAM!B2:H273,{6}, FALSE),VLOOKUP(E2054,Store_SRP!B2:H110,{6}, FALSE)), VLOOKUP(E2054,Store_Showcase!B2:H144,{6}, FALSE))</f>
      </c>
      <c r="AH2054" s="1">
        <f>VLOOKUP(G2054,Sku_Consolidated!A2:R957,18,FALSE)</f>
      </c>
      <c r="AI2054" s="1">
        <f>VLOOKUP(G2054,Sku_Consolidated!A2:S957,19,FALSE)</f>
      </c>
      <c r="AJ2054" s="1">
        <f>VLOOKUP(G2054,Sku_Consolidated!A2:T957,20,FALSE)</f>
      </c>
    </row>
    <row r="2055" spans="1:36" x14ac:dyDescent="0.25">
      <c r="A2055" s="1">
        <v>2024</v>
      </c>
      <c r="B2055" s="1" t="s">
        <v>31</v>
      </c>
      <c r="C2055" s="1" t="s">
        <v>32</v>
      </c>
      <c r="D2055" s="1" t="s">
        <v>33</v>
      </c>
      <c r="E2055" s="9" t="s">
        <v>2317</v>
      </c>
      <c r="F2055" s="1">
        <f>IF(VLOOKUP(G2055,Sku_Consolidated!A2:S957,{19},FALSE)="SHOWCASE", VLOOKUP(E2055,Store_Showcase!B2:C144,{2}, FALSE), IF(VLOOKUP(G2055,Sku_Consolidated!A2:S957,{19},FALSE)="VAM",VLOOKUP(E2055,Store_VAM!B2:C273,{2}, FALSE),VLOOKUP(E2055,Store_SRP!B2:C110,{2}, FALSE)))</f>
      </c>
      <c r="G2055" s="1">
        <v>61788</v>
      </c>
      <c r="H2055" s="1" t="s">
        <v>286</v>
      </c>
      <c r="I2055" s="10" t="s">
        <v>5356</v>
      </c>
      <c r="J2055" s="1">
        <f>VLOOKUP(G2055,Sku_Consolidated!A2:C957, 3, FALSE)</f>
      </c>
      <c r="K2055" s="10">
        <f>IF(J2055="PACK", I2055, 0)</f>
      </c>
      <c r="L2055" s="10">
        <f>IF(J2055="KG", I2055, I2055 * VLOOKUP(G2055,Sku_Consolidated!A2:U957,21,FALSE))</f>
      </c>
      <c r="M2055" s="10" t="s">
        <v>37</v>
      </c>
      <c r="N2055" s="11" t="s">
        <v>5357</v>
      </c>
      <c r="O2055" s="10" t="s">
        <v>5358</v>
      </c>
      <c r="P2055" s="10">
        <f>N2055 - O2055</f>
      </c>
      <c r="Q2055" s="1">
        <f>VLOOKUP(G2055,Sku_Consolidated!A2:G957,7, FALSE)</f>
      </c>
      <c r="R2055" s="1">
        <f>IF(IFERROR(VLOOKUP(E2055,Store_Showcase!B2:H144,7, FALSE), TRUE)=TRUE, IF(IFERROR(VLOOKUP(E2055,Store_SRP!B2:H110,7, FALSE), TRUE)=TRUE,VLOOKUP(E2055,Store_VAM!B2:H273,7, FALSE),VLOOKUP(E2055,Store_SRP!B2:H110,7, FALSE)), VLOOKUP(E2055,Store_Showcase!B2:H144,7, FALSE))</f>
      </c>
      <c r="S2055" s="1">
        <f>IF(IFERROR(VLOOKUP(E2055,Store_Showcase!B2:I144,8, FALSE), TRUE)=TRUE, IF(IFERROR(VLOOKUP(E2055,Store_SRP!B2:I110,8, FALSE), TRUE)=TRUE,VLOOKUP(E2055,Store_VAM!B2:I273,8, FALSE),VLOOKUP(E2055,Store_SRP!B2:I110,8, FALSE)), VLOOKUP(E2055,Store_Showcase!B2:I144,8, FALSE))</f>
      </c>
      <c r="T2055" s="1">
        <f>VLOOKUP(G2055,Sku_Consolidated!A2:R957,18,FALSE)</f>
      </c>
      <c r="U2055" s="1" t="s">
        <v>5359</v>
      </c>
      <c r="V2055" s="1">
        <f>IF(VLOOKUP(G2055,Sku_Consolidated!A2:S957,19,FALSE)="SHOWCASE", VLOOKUP(E2055,Store_Showcase!B2:L144,11, FALSE), IF(VLOOKUP(G2055,Sku_Consolidated!A2:S957,19,FALSE)="VAM",VLOOKUP(E2055,Store_VAM!B2:L273,11, FALSE),VLOOKUP(E2055,Store_SRP!B2:L110,11, FALSE)))</f>
      </c>
      <c r="W2055" s="1">
        <f>VLOOKUP(G2055,Sku_Consolidated!A2:W957,11,FALSE)</f>
      </c>
      <c r="X2055" s="1">
        <f>VLOOKUP(G2055,Sku_Consolidated!A2:H957,8,FALSE)</f>
      </c>
      <c r="Y2055" s="1">
        <f>VLOOKUP(G2055,Sku_Consolidated!A2:I957,9,FALSE)</f>
      </c>
      <c r="Z2055" s="1" t="s">
        <v>41</v>
      </c>
      <c r="AA2055" s="1">
        <f>VLOOKUP(G2055,Sku_Consolidated!A2:E957,5,FALSE)</f>
      </c>
      <c r="AB2055" s="1">
        <f>IF(VLOOKUP(G2055,Sku_Consolidated!A2:S957,19,FALSE)="SHOWCASE", VLOOKUP(E2055,Store_Showcase!B2:N144,13, FALSE), IF(VLOOKUP(G2055,Sku_Consolidated!A2:S957,19,FALSE)="VAM",VLOOKUP(E2055,Store_VAM!B2:N273,13, FALSE),VLOOKUP(E2055,Store_SRP!B2:N110,13, FALSE)))</f>
      </c>
      <c r="AC2055" s="1">
        <f>IF(IFERROR(AB2055,TRUE)=TRUE, "-","OK")</f>
      </c>
      <c r="AD2055" s="11" t="s">
        <v>37</v>
      </c>
      <c r="AE2055" s="11" t="s">
        <v>37</v>
      </c>
      <c r="AF2055" s="1">
        <f>IF(IFERROR(VLOOKUP(E2055,Store_Showcase!B2:H144,{5}, FALSE), TRUE)=TRUE, IF(IFERROR(VLOOKUP(E2055,Store_SRP!B2:H110,{5}, FALSE), TRUE)=TRUE,VLOOKUP(E2055,Store_VAM!B2:H273,{5}, FALSE),VLOOKUP(E2055,Store_SRP!B2:H110,{5}, FALSE)), VLOOKUP(E2055,Store_Showcase!B2:H144,{5}, FALSE))</f>
      </c>
      <c r="AG2055" s="1">
        <f>IF(IFERROR(VLOOKUP(E2055,Store_Showcase!B2:H144,{6}, FALSE), TRUE)=TRUE, IF(IFERROR(VLOOKUP(E2055,Store_SRP!B2:H110,{6}, FALSE), TRUE)=TRUE,VLOOKUP(E2055,Store_VAM!B2:H273,{6}, FALSE),VLOOKUP(E2055,Store_SRP!B2:H110,{6}, FALSE)), VLOOKUP(E2055,Store_Showcase!B2:H144,{6}, FALSE))</f>
      </c>
      <c r="AH2055" s="1">
        <f>VLOOKUP(G2055,Sku_Consolidated!A2:R957,18,FALSE)</f>
      </c>
      <c r="AI2055" s="1">
        <f>VLOOKUP(G2055,Sku_Consolidated!A2:S957,19,FALSE)</f>
      </c>
      <c r="AJ2055" s="1">
        <f>VLOOKUP(G2055,Sku_Consolidated!A2:T957,20,FALSE)</f>
      </c>
    </row>
    <row r="2056" spans="1:36" x14ac:dyDescent="0.25">
      <c r="A2056" s="1">
        <v>2024</v>
      </c>
      <c r="B2056" s="1" t="s">
        <v>31</v>
      </c>
      <c r="C2056" s="1" t="s">
        <v>32</v>
      </c>
      <c r="D2056" s="1" t="s">
        <v>33</v>
      </c>
      <c r="E2056" s="9" t="s">
        <v>2397</v>
      </c>
      <c r="F2056" s="1">
        <f>IF(VLOOKUP(G2056,Sku_Consolidated!A2:S957,{19},FALSE)="SHOWCASE", VLOOKUP(E2056,Store_Showcase!B2:C144,{2}, FALSE), IF(VLOOKUP(G2056,Sku_Consolidated!A2:S957,{19},FALSE)="VAM",VLOOKUP(E2056,Store_VAM!B2:C273,{2}, FALSE),VLOOKUP(E2056,Store_SRP!B2:C110,{2}, FALSE)))</f>
      </c>
      <c r="G2056" s="1">
        <v>61788</v>
      </c>
      <c r="H2056" s="1" t="s">
        <v>286</v>
      </c>
      <c r="I2056" s="10" t="s">
        <v>5360</v>
      </c>
      <c r="J2056" s="1">
        <f>VLOOKUP(G2056,Sku_Consolidated!A2:C957, 3, FALSE)</f>
      </c>
      <c r="K2056" s="10">
        <f>IF(J2056="PACK", I2056, 0)</f>
      </c>
      <c r="L2056" s="10">
        <f>IF(J2056="KG", I2056, I2056 * VLOOKUP(G2056,Sku_Consolidated!A2:U957,21,FALSE))</f>
      </c>
      <c r="M2056" s="10" t="s">
        <v>37</v>
      </c>
      <c r="N2056" s="11" t="s">
        <v>5361</v>
      </c>
      <c r="O2056" s="10" t="s">
        <v>5362</v>
      </c>
      <c r="P2056" s="10">
        <f>N2056 - O2056</f>
      </c>
      <c r="Q2056" s="1">
        <f>VLOOKUP(G2056,Sku_Consolidated!A2:G957,7, FALSE)</f>
      </c>
      <c r="R2056" s="1">
        <f>IF(IFERROR(VLOOKUP(E2056,Store_Showcase!B2:H144,7, FALSE), TRUE)=TRUE, IF(IFERROR(VLOOKUP(E2056,Store_SRP!B2:H110,7, FALSE), TRUE)=TRUE,VLOOKUP(E2056,Store_VAM!B2:H273,7, FALSE),VLOOKUP(E2056,Store_SRP!B2:H110,7, FALSE)), VLOOKUP(E2056,Store_Showcase!B2:H144,7, FALSE))</f>
      </c>
      <c r="S2056" s="1">
        <f>IF(IFERROR(VLOOKUP(E2056,Store_Showcase!B2:I144,8, FALSE), TRUE)=TRUE, IF(IFERROR(VLOOKUP(E2056,Store_SRP!B2:I110,8, FALSE), TRUE)=TRUE,VLOOKUP(E2056,Store_VAM!B2:I273,8, FALSE),VLOOKUP(E2056,Store_SRP!B2:I110,8, FALSE)), VLOOKUP(E2056,Store_Showcase!B2:I144,8, FALSE))</f>
      </c>
      <c r="T2056" s="1">
        <f>VLOOKUP(G2056,Sku_Consolidated!A2:R957,18,FALSE)</f>
      </c>
      <c r="U2056" s="1" t="s">
        <v>5363</v>
      </c>
      <c r="V2056" s="1">
        <f>IF(VLOOKUP(G2056,Sku_Consolidated!A2:S957,19,FALSE)="SHOWCASE", VLOOKUP(E2056,Store_Showcase!B2:L144,11, FALSE), IF(VLOOKUP(G2056,Sku_Consolidated!A2:S957,19,FALSE)="VAM",VLOOKUP(E2056,Store_VAM!B2:L273,11, FALSE),VLOOKUP(E2056,Store_SRP!B2:L110,11, FALSE)))</f>
      </c>
      <c r="W2056" s="1">
        <f>VLOOKUP(G2056,Sku_Consolidated!A2:W957,11,FALSE)</f>
      </c>
      <c r="X2056" s="1">
        <f>VLOOKUP(G2056,Sku_Consolidated!A2:H957,8,FALSE)</f>
      </c>
      <c r="Y2056" s="1">
        <f>VLOOKUP(G2056,Sku_Consolidated!A2:I957,9,FALSE)</f>
      </c>
      <c r="Z2056" s="1" t="s">
        <v>41</v>
      </c>
      <c r="AA2056" s="1">
        <f>VLOOKUP(G2056,Sku_Consolidated!A2:E957,5,FALSE)</f>
      </c>
      <c r="AB2056" s="1">
        <f>IF(VLOOKUP(G2056,Sku_Consolidated!A2:S957,19,FALSE)="SHOWCASE", VLOOKUP(E2056,Store_Showcase!B2:N144,13, FALSE), IF(VLOOKUP(G2056,Sku_Consolidated!A2:S957,19,FALSE)="VAM",VLOOKUP(E2056,Store_VAM!B2:N273,13, FALSE),VLOOKUP(E2056,Store_SRP!B2:N110,13, FALSE)))</f>
      </c>
      <c r="AC2056" s="1">
        <f>IF(IFERROR(AB2056,TRUE)=TRUE, "-","OK")</f>
      </c>
      <c r="AD2056" s="11" t="s">
        <v>37</v>
      </c>
      <c r="AE2056" s="11" t="s">
        <v>37</v>
      </c>
      <c r="AF2056" s="1">
        <f>IF(IFERROR(VLOOKUP(E2056,Store_Showcase!B2:H144,{5}, FALSE), TRUE)=TRUE, IF(IFERROR(VLOOKUP(E2056,Store_SRP!B2:H110,{5}, FALSE), TRUE)=TRUE,VLOOKUP(E2056,Store_VAM!B2:H273,{5}, FALSE),VLOOKUP(E2056,Store_SRP!B2:H110,{5}, FALSE)), VLOOKUP(E2056,Store_Showcase!B2:H144,{5}, FALSE))</f>
      </c>
      <c r="AG2056" s="1">
        <f>IF(IFERROR(VLOOKUP(E2056,Store_Showcase!B2:H144,{6}, FALSE), TRUE)=TRUE, IF(IFERROR(VLOOKUP(E2056,Store_SRP!B2:H110,{6}, FALSE), TRUE)=TRUE,VLOOKUP(E2056,Store_VAM!B2:H273,{6}, FALSE),VLOOKUP(E2056,Store_SRP!B2:H110,{6}, FALSE)), VLOOKUP(E2056,Store_Showcase!B2:H144,{6}, FALSE))</f>
      </c>
      <c r="AH2056" s="1">
        <f>VLOOKUP(G2056,Sku_Consolidated!A2:R957,18,FALSE)</f>
      </c>
      <c r="AI2056" s="1">
        <f>VLOOKUP(G2056,Sku_Consolidated!A2:S957,19,FALSE)</f>
      </c>
      <c r="AJ2056" s="1">
        <f>VLOOKUP(G2056,Sku_Consolidated!A2:T957,20,FALSE)</f>
      </c>
    </row>
    <row r="2057" spans="1:36" x14ac:dyDescent="0.25">
      <c r="A2057" s="1">
        <v>2024</v>
      </c>
      <c r="B2057" s="1" t="s">
        <v>31</v>
      </c>
      <c r="C2057" s="1" t="s">
        <v>32</v>
      </c>
      <c r="D2057" s="1" t="s">
        <v>33</v>
      </c>
      <c r="E2057" s="9" t="s">
        <v>2248</v>
      </c>
      <c r="F2057" s="1">
        <f>IF(VLOOKUP(G2057,Sku_Consolidated!A2:S957,{19},FALSE)="SHOWCASE", VLOOKUP(E2057,Store_Showcase!B2:C144,{2}, FALSE), IF(VLOOKUP(G2057,Sku_Consolidated!A2:S957,{19},FALSE)="VAM",VLOOKUP(E2057,Store_VAM!B2:C273,{2}, FALSE),VLOOKUP(E2057,Store_SRP!B2:C110,{2}, FALSE)))</f>
      </c>
      <c r="G2057" s="1">
        <v>91832</v>
      </c>
      <c r="H2057" s="1" t="s">
        <v>1686</v>
      </c>
      <c r="I2057" s="10" t="s">
        <v>1729</v>
      </c>
      <c r="J2057" s="1">
        <f>VLOOKUP(G2057,Sku_Consolidated!A2:C957, 3, FALSE)</f>
      </c>
      <c r="K2057" s="10">
        <f>IF(J2057="PACK", I2057, 0)</f>
      </c>
      <c r="L2057" s="10">
        <f>IF(J2057="KG", I2057, I2057 * VLOOKUP(G2057,Sku_Consolidated!A2:U957,21,FALSE))</f>
      </c>
      <c r="M2057" s="10" t="s">
        <v>37</v>
      </c>
      <c r="N2057" s="11" t="s">
        <v>5364</v>
      </c>
      <c r="O2057" s="10" t="s">
        <v>5365</v>
      </c>
      <c r="P2057" s="10">
        <f>N2057 - O2057</f>
      </c>
      <c r="Q2057" s="1">
        <f>VLOOKUP(G2057,Sku_Consolidated!A2:G957,7, FALSE)</f>
      </c>
      <c r="R2057" s="1">
        <f>IF(IFERROR(VLOOKUP(E2057,Store_Showcase!B2:H144,7, FALSE), TRUE)=TRUE, IF(IFERROR(VLOOKUP(E2057,Store_SRP!B2:H110,7, FALSE), TRUE)=TRUE,VLOOKUP(E2057,Store_VAM!B2:H273,7, FALSE),VLOOKUP(E2057,Store_SRP!B2:H110,7, FALSE)), VLOOKUP(E2057,Store_Showcase!B2:H144,7, FALSE))</f>
      </c>
      <c r="S2057" s="1">
        <f>IF(IFERROR(VLOOKUP(E2057,Store_Showcase!B2:I144,8, FALSE), TRUE)=TRUE, IF(IFERROR(VLOOKUP(E2057,Store_SRP!B2:I110,8, FALSE), TRUE)=TRUE,VLOOKUP(E2057,Store_VAM!B2:I273,8, FALSE),VLOOKUP(E2057,Store_SRP!B2:I110,8, FALSE)), VLOOKUP(E2057,Store_Showcase!B2:I144,8, FALSE))</f>
      </c>
      <c r="T2057" s="1">
        <f>VLOOKUP(G2057,Sku_Consolidated!A2:R957,18,FALSE)</f>
      </c>
      <c r="U2057" s="1" t="s">
        <v>5366</v>
      </c>
      <c r="V2057" s="1">
        <f>IF(VLOOKUP(G2057,Sku_Consolidated!A2:S957,19,FALSE)="SHOWCASE", VLOOKUP(E2057,Store_Showcase!B2:L144,11, FALSE), IF(VLOOKUP(G2057,Sku_Consolidated!A2:S957,19,FALSE)="VAM",VLOOKUP(E2057,Store_VAM!B2:L273,11, FALSE),VLOOKUP(E2057,Store_SRP!B2:L110,11, FALSE)))</f>
      </c>
      <c r="W2057" s="1">
        <f>VLOOKUP(G2057,Sku_Consolidated!A2:W957,11,FALSE)</f>
      </c>
      <c r="X2057" s="1">
        <f>VLOOKUP(G2057,Sku_Consolidated!A2:H957,8,FALSE)</f>
      </c>
      <c r="Y2057" s="1">
        <f>VLOOKUP(G2057,Sku_Consolidated!A2:I957,9,FALSE)</f>
      </c>
      <c r="Z2057" s="1" t="s">
        <v>41</v>
      </c>
      <c r="AA2057" s="1">
        <f>VLOOKUP(G2057,Sku_Consolidated!A2:E957,5,FALSE)</f>
      </c>
      <c r="AB2057" s="1">
        <f>IF(VLOOKUP(G2057,Sku_Consolidated!A2:S957,19,FALSE)="SHOWCASE", VLOOKUP(E2057,Store_Showcase!B2:N144,13, FALSE), IF(VLOOKUP(G2057,Sku_Consolidated!A2:S957,19,FALSE)="VAM",VLOOKUP(E2057,Store_VAM!B2:N273,13, FALSE),VLOOKUP(E2057,Store_SRP!B2:N110,13, FALSE)))</f>
      </c>
      <c r="AC2057" s="1">
        <f>IF(IFERROR(AB2057,TRUE)=TRUE, "-","OK")</f>
      </c>
      <c r="AD2057" s="11" t="s">
        <v>37</v>
      </c>
      <c r="AE2057" s="11" t="s">
        <v>37</v>
      </c>
      <c r="AF2057" s="1">
        <f>IF(IFERROR(VLOOKUP(E2057,Store_Showcase!B2:H144,{5}, FALSE), TRUE)=TRUE, IF(IFERROR(VLOOKUP(E2057,Store_SRP!B2:H110,{5}, FALSE), TRUE)=TRUE,VLOOKUP(E2057,Store_VAM!B2:H273,{5}, FALSE),VLOOKUP(E2057,Store_SRP!B2:H110,{5}, FALSE)), VLOOKUP(E2057,Store_Showcase!B2:H144,{5}, FALSE))</f>
      </c>
      <c r="AG2057" s="1">
        <f>IF(IFERROR(VLOOKUP(E2057,Store_Showcase!B2:H144,{6}, FALSE), TRUE)=TRUE, IF(IFERROR(VLOOKUP(E2057,Store_SRP!B2:H110,{6}, FALSE), TRUE)=TRUE,VLOOKUP(E2057,Store_VAM!B2:H273,{6}, FALSE),VLOOKUP(E2057,Store_SRP!B2:H110,{6}, FALSE)), VLOOKUP(E2057,Store_Showcase!B2:H144,{6}, FALSE))</f>
      </c>
      <c r="AH2057" s="1">
        <f>VLOOKUP(G2057,Sku_Consolidated!A2:R957,18,FALSE)</f>
      </c>
      <c r="AI2057" s="1">
        <f>VLOOKUP(G2057,Sku_Consolidated!A2:S957,19,FALSE)</f>
      </c>
      <c r="AJ2057" s="1">
        <f>VLOOKUP(G2057,Sku_Consolidated!A2:T957,20,FALSE)</f>
      </c>
    </row>
    <row r="2058" spans="1:36" x14ac:dyDescent="0.25">
      <c r="A2058" s="1">
        <v>2024</v>
      </c>
      <c r="B2058" s="1" t="s">
        <v>31</v>
      </c>
      <c r="C2058" s="1" t="s">
        <v>32</v>
      </c>
      <c r="D2058" s="1" t="s">
        <v>33</v>
      </c>
      <c r="E2058" s="9" t="s">
        <v>2248</v>
      </c>
      <c r="F2058" s="1">
        <f>IF(VLOOKUP(G2058,Sku_Consolidated!A2:S957,{19},FALSE)="SHOWCASE", VLOOKUP(E2058,Store_Showcase!B2:C144,{2}, FALSE), IF(VLOOKUP(G2058,Sku_Consolidated!A2:S957,{19},FALSE)="VAM",VLOOKUP(E2058,Store_VAM!B2:C273,{2}, FALSE),VLOOKUP(E2058,Store_SRP!B2:C110,{2}, FALSE)))</f>
      </c>
      <c r="G2058" s="1">
        <v>91836</v>
      </c>
      <c r="H2058" s="1" t="s">
        <v>4687</v>
      </c>
      <c r="I2058" s="10" t="s">
        <v>127</v>
      </c>
      <c r="J2058" s="1">
        <f>VLOOKUP(G2058,Sku_Consolidated!A2:C957, 3, FALSE)</f>
      </c>
      <c r="K2058" s="10">
        <f>IF(J2058="PACK", I2058, 0)</f>
      </c>
      <c r="L2058" s="10">
        <f>IF(J2058="KG", I2058, I2058 * VLOOKUP(G2058,Sku_Consolidated!A2:U957,21,FALSE))</f>
      </c>
      <c r="M2058" s="10" t="s">
        <v>37</v>
      </c>
      <c r="N2058" s="11" t="s">
        <v>5367</v>
      </c>
      <c r="O2058" s="10" t="s">
        <v>5368</v>
      </c>
      <c r="P2058" s="10">
        <f>N2058 - O2058</f>
      </c>
      <c r="Q2058" s="1">
        <f>VLOOKUP(G2058,Sku_Consolidated!A2:G957,7, FALSE)</f>
      </c>
      <c r="R2058" s="1">
        <f>IF(IFERROR(VLOOKUP(E2058,Store_Showcase!B2:H144,7, FALSE), TRUE)=TRUE, IF(IFERROR(VLOOKUP(E2058,Store_SRP!B2:H110,7, FALSE), TRUE)=TRUE,VLOOKUP(E2058,Store_VAM!B2:H273,7, FALSE),VLOOKUP(E2058,Store_SRP!B2:H110,7, FALSE)), VLOOKUP(E2058,Store_Showcase!B2:H144,7, FALSE))</f>
      </c>
      <c r="S2058" s="1">
        <f>IF(IFERROR(VLOOKUP(E2058,Store_Showcase!B2:I144,8, FALSE), TRUE)=TRUE, IF(IFERROR(VLOOKUP(E2058,Store_SRP!B2:I110,8, FALSE), TRUE)=TRUE,VLOOKUP(E2058,Store_VAM!B2:I273,8, FALSE),VLOOKUP(E2058,Store_SRP!B2:I110,8, FALSE)), VLOOKUP(E2058,Store_Showcase!B2:I144,8, FALSE))</f>
      </c>
      <c r="T2058" s="1">
        <f>VLOOKUP(G2058,Sku_Consolidated!A2:R957,18,FALSE)</f>
      </c>
      <c r="U2058" s="1" t="s">
        <v>5366</v>
      </c>
      <c r="V2058" s="1">
        <f>IF(VLOOKUP(G2058,Sku_Consolidated!A2:S957,19,FALSE)="SHOWCASE", VLOOKUP(E2058,Store_Showcase!B2:L144,11, FALSE), IF(VLOOKUP(G2058,Sku_Consolidated!A2:S957,19,FALSE)="VAM",VLOOKUP(E2058,Store_VAM!B2:L273,11, FALSE),VLOOKUP(E2058,Store_SRP!B2:L110,11, FALSE)))</f>
      </c>
      <c r="W2058" s="1">
        <f>VLOOKUP(G2058,Sku_Consolidated!A2:W957,11,FALSE)</f>
      </c>
      <c r="X2058" s="1">
        <f>VLOOKUP(G2058,Sku_Consolidated!A2:H957,8,FALSE)</f>
      </c>
      <c r="Y2058" s="1">
        <f>VLOOKUP(G2058,Sku_Consolidated!A2:I957,9,FALSE)</f>
      </c>
      <c r="Z2058" s="1" t="s">
        <v>41</v>
      </c>
      <c r="AA2058" s="1">
        <f>VLOOKUP(G2058,Sku_Consolidated!A2:E957,5,FALSE)</f>
      </c>
      <c r="AB2058" s="1">
        <f>IF(VLOOKUP(G2058,Sku_Consolidated!A2:S957,19,FALSE)="SHOWCASE", VLOOKUP(E2058,Store_Showcase!B2:N144,13, FALSE), IF(VLOOKUP(G2058,Sku_Consolidated!A2:S957,19,FALSE)="VAM",VLOOKUP(E2058,Store_VAM!B2:N273,13, FALSE),VLOOKUP(E2058,Store_SRP!B2:N110,13, FALSE)))</f>
      </c>
      <c r="AC2058" s="1">
        <f>IF(IFERROR(AB2058,TRUE)=TRUE, "-","OK")</f>
      </c>
      <c r="AD2058" s="11" t="s">
        <v>37</v>
      </c>
      <c r="AE2058" s="11" t="s">
        <v>37</v>
      </c>
      <c r="AF2058" s="1">
        <f>IF(IFERROR(VLOOKUP(E2058,Store_Showcase!B2:H144,{5}, FALSE), TRUE)=TRUE, IF(IFERROR(VLOOKUP(E2058,Store_SRP!B2:H110,{5}, FALSE), TRUE)=TRUE,VLOOKUP(E2058,Store_VAM!B2:H273,{5}, FALSE),VLOOKUP(E2058,Store_SRP!B2:H110,{5}, FALSE)), VLOOKUP(E2058,Store_Showcase!B2:H144,{5}, FALSE))</f>
      </c>
      <c r="AG2058" s="1">
        <f>IF(IFERROR(VLOOKUP(E2058,Store_Showcase!B2:H144,{6}, FALSE), TRUE)=TRUE, IF(IFERROR(VLOOKUP(E2058,Store_SRP!B2:H110,{6}, FALSE), TRUE)=TRUE,VLOOKUP(E2058,Store_VAM!B2:H273,{6}, FALSE),VLOOKUP(E2058,Store_SRP!B2:H110,{6}, FALSE)), VLOOKUP(E2058,Store_Showcase!B2:H144,{6}, FALSE))</f>
      </c>
      <c r="AH2058" s="1">
        <f>VLOOKUP(G2058,Sku_Consolidated!A2:R957,18,FALSE)</f>
      </c>
      <c r="AI2058" s="1">
        <f>VLOOKUP(G2058,Sku_Consolidated!A2:S957,19,FALSE)</f>
      </c>
      <c r="AJ2058" s="1">
        <f>VLOOKUP(G2058,Sku_Consolidated!A2:T957,20,FALSE)</f>
      </c>
    </row>
    <row r="2059" spans="1:36" x14ac:dyDescent="0.25">
      <c r="A2059" s="1">
        <v>2024</v>
      </c>
      <c r="B2059" s="1" t="s">
        <v>31</v>
      </c>
      <c r="C2059" s="1" t="s">
        <v>32</v>
      </c>
      <c r="D2059" s="1" t="s">
        <v>33</v>
      </c>
      <c r="E2059" s="9" t="s">
        <v>2386</v>
      </c>
      <c r="F2059" s="1">
        <f>IF(VLOOKUP(G2059,Sku_Consolidated!A2:S957,{19},FALSE)="SHOWCASE", VLOOKUP(E2059,Store_Showcase!B2:C144,{2}, FALSE), IF(VLOOKUP(G2059,Sku_Consolidated!A2:S957,{19},FALSE)="VAM",VLOOKUP(E2059,Store_VAM!B2:C273,{2}, FALSE),VLOOKUP(E2059,Store_SRP!B2:C110,{2}, FALSE)))</f>
      </c>
      <c r="G2059" s="1">
        <v>91831</v>
      </c>
      <c r="H2059" s="1" t="s">
        <v>3719</v>
      </c>
      <c r="I2059" s="10" t="s">
        <v>161</v>
      </c>
      <c r="J2059" s="1">
        <f>VLOOKUP(G2059,Sku_Consolidated!A2:C957, 3, FALSE)</f>
      </c>
      <c r="K2059" s="10">
        <f>IF(J2059="PACK", I2059, 0)</f>
      </c>
      <c r="L2059" s="10">
        <f>IF(J2059="KG", I2059, I2059 * VLOOKUP(G2059,Sku_Consolidated!A2:U957,21,FALSE))</f>
      </c>
      <c r="M2059" s="10" t="s">
        <v>37</v>
      </c>
      <c r="N2059" s="11" t="s">
        <v>5369</v>
      </c>
      <c r="O2059" s="10" t="s">
        <v>5370</v>
      </c>
      <c r="P2059" s="10">
        <f>N2059 - O2059</f>
      </c>
      <c r="Q2059" s="1">
        <f>VLOOKUP(G2059,Sku_Consolidated!A2:G957,7, FALSE)</f>
      </c>
      <c r="R2059" s="1">
        <f>IF(IFERROR(VLOOKUP(E2059,Store_Showcase!B2:H144,7, FALSE), TRUE)=TRUE, IF(IFERROR(VLOOKUP(E2059,Store_SRP!B2:H110,7, FALSE), TRUE)=TRUE,VLOOKUP(E2059,Store_VAM!B2:H273,7, FALSE),VLOOKUP(E2059,Store_SRP!B2:H110,7, FALSE)), VLOOKUP(E2059,Store_Showcase!B2:H144,7, FALSE))</f>
      </c>
      <c r="S2059" s="1">
        <f>IF(IFERROR(VLOOKUP(E2059,Store_Showcase!B2:I144,8, FALSE), TRUE)=TRUE, IF(IFERROR(VLOOKUP(E2059,Store_SRP!B2:I110,8, FALSE), TRUE)=TRUE,VLOOKUP(E2059,Store_VAM!B2:I273,8, FALSE),VLOOKUP(E2059,Store_SRP!B2:I110,8, FALSE)), VLOOKUP(E2059,Store_Showcase!B2:I144,8, FALSE))</f>
      </c>
      <c r="T2059" s="1">
        <f>VLOOKUP(G2059,Sku_Consolidated!A2:R957,18,FALSE)</f>
      </c>
      <c r="U2059" s="1" t="s">
        <v>5371</v>
      </c>
      <c r="V2059" s="1">
        <f>IF(VLOOKUP(G2059,Sku_Consolidated!A2:S957,19,FALSE)="SHOWCASE", VLOOKUP(E2059,Store_Showcase!B2:L144,11, FALSE), IF(VLOOKUP(G2059,Sku_Consolidated!A2:S957,19,FALSE)="VAM",VLOOKUP(E2059,Store_VAM!B2:L273,11, FALSE),VLOOKUP(E2059,Store_SRP!B2:L110,11, FALSE)))</f>
      </c>
      <c r="W2059" s="1">
        <f>VLOOKUP(G2059,Sku_Consolidated!A2:W957,11,FALSE)</f>
      </c>
      <c r="X2059" s="1">
        <f>VLOOKUP(G2059,Sku_Consolidated!A2:H957,8,FALSE)</f>
      </c>
      <c r="Y2059" s="1">
        <f>VLOOKUP(G2059,Sku_Consolidated!A2:I957,9,FALSE)</f>
      </c>
      <c r="Z2059" s="1" t="s">
        <v>41</v>
      </c>
      <c r="AA2059" s="1">
        <f>VLOOKUP(G2059,Sku_Consolidated!A2:E957,5,FALSE)</f>
      </c>
      <c r="AB2059" s="1">
        <f>IF(VLOOKUP(G2059,Sku_Consolidated!A2:S957,19,FALSE)="SHOWCASE", VLOOKUP(E2059,Store_Showcase!B2:N144,13, FALSE), IF(VLOOKUP(G2059,Sku_Consolidated!A2:S957,19,FALSE)="VAM",VLOOKUP(E2059,Store_VAM!B2:N273,13, FALSE),VLOOKUP(E2059,Store_SRP!B2:N110,13, FALSE)))</f>
      </c>
      <c r="AC2059" s="1">
        <f>IF(IFERROR(AB2059,TRUE)=TRUE, "-","OK")</f>
      </c>
      <c r="AD2059" s="11" t="s">
        <v>37</v>
      </c>
      <c r="AE2059" s="11" t="s">
        <v>37</v>
      </c>
      <c r="AF2059" s="1">
        <f>IF(IFERROR(VLOOKUP(E2059,Store_Showcase!B2:H144,{5}, FALSE), TRUE)=TRUE, IF(IFERROR(VLOOKUP(E2059,Store_SRP!B2:H110,{5}, FALSE), TRUE)=TRUE,VLOOKUP(E2059,Store_VAM!B2:H273,{5}, FALSE),VLOOKUP(E2059,Store_SRP!B2:H110,{5}, FALSE)), VLOOKUP(E2059,Store_Showcase!B2:H144,{5}, FALSE))</f>
      </c>
      <c r="AG2059" s="1">
        <f>IF(IFERROR(VLOOKUP(E2059,Store_Showcase!B2:H144,{6}, FALSE), TRUE)=TRUE, IF(IFERROR(VLOOKUP(E2059,Store_SRP!B2:H110,{6}, FALSE), TRUE)=TRUE,VLOOKUP(E2059,Store_VAM!B2:H273,{6}, FALSE),VLOOKUP(E2059,Store_SRP!B2:H110,{6}, FALSE)), VLOOKUP(E2059,Store_Showcase!B2:H144,{6}, FALSE))</f>
      </c>
      <c r="AH2059" s="1">
        <f>VLOOKUP(G2059,Sku_Consolidated!A2:R957,18,FALSE)</f>
      </c>
      <c r="AI2059" s="1">
        <f>VLOOKUP(G2059,Sku_Consolidated!A2:S957,19,FALSE)</f>
      </c>
      <c r="AJ2059" s="1">
        <f>VLOOKUP(G2059,Sku_Consolidated!A2:T957,20,FALSE)</f>
      </c>
    </row>
    <row r="2060" spans="1:36" x14ac:dyDescent="0.25">
      <c r="A2060" s="1">
        <v>2024</v>
      </c>
      <c r="B2060" s="1" t="s">
        <v>31</v>
      </c>
      <c r="C2060" s="1" t="s">
        <v>32</v>
      </c>
      <c r="D2060" s="1" t="s">
        <v>33</v>
      </c>
      <c r="E2060" s="9" t="s">
        <v>2386</v>
      </c>
      <c r="F2060" s="1">
        <f>IF(VLOOKUP(G2060,Sku_Consolidated!A2:S957,{19},FALSE)="SHOWCASE", VLOOKUP(E2060,Store_Showcase!B2:C144,{2}, FALSE), IF(VLOOKUP(G2060,Sku_Consolidated!A2:S957,{19},FALSE)="VAM",VLOOKUP(E2060,Store_VAM!B2:C273,{2}, FALSE),VLOOKUP(E2060,Store_SRP!B2:C110,{2}, FALSE)))</f>
      </c>
      <c r="G2060" s="1">
        <v>91834</v>
      </c>
      <c r="H2060" s="1" t="s">
        <v>5372</v>
      </c>
      <c r="I2060" s="10" t="s">
        <v>2659</v>
      </c>
      <c r="J2060" s="1">
        <f>VLOOKUP(G2060,Sku_Consolidated!A2:C957, 3, FALSE)</f>
      </c>
      <c r="K2060" s="10">
        <f>IF(J2060="PACK", I2060, 0)</f>
      </c>
      <c r="L2060" s="10">
        <f>IF(J2060="KG", I2060, I2060 * VLOOKUP(G2060,Sku_Consolidated!A2:U957,21,FALSE))</f>
      </c>
      <c r="M2060" s="10" t="s">
        <v>37</v>
      </c>
      <c r="N2060" s="11" t="s">
        <v>5373</v>
      </c>
      <c r="O2060" s="10" t="s">
        <v>5374</v>
      </c>
      <c r="P2060" s="10">
        <f>N2060 - O2060</f>
      </c>
      <c r="Q2060" s="1">
        <f>VLOOKUP(G2060,Sku_Consolidated!A2:G957,7, FALSE)</f>
      </c>
      <c r="R2060" s="1">
        <f>IF(IFERROR(VLOOKUP(E2060,Store_Showcase!B2:H144,7, FALSE), TRUE)=TRUE, IF(IFERROR(VLOOKUP(E2060,Store_SRP!B2:H110,7, FALSE), TRUE)=TRUE,VLOOKUP(E2060,Store_VAM!B2:H273,7, FALSE),VLOOKUP(E2060,Store_SRP!B2:H110,7, FALSE)), VLOOKUP(E2060,Store_Showcase!B2:H144,7, FALSE))</f>
      </c>
      <c r="S2060" s="1">
        <f>IF(IFERROR(VLOOKUP(E2060,Store_Showcase!B2:I144,8, FALSE), TRUE)=TRUE, IF(IFERROR(VLOOKUP(E2060,Store_SRP!B2:I110,8, FALSE), TRUE)=TRUE,VLOOKUP(E2060,Store_VAM!B2:I273,8, FALSE),VLOOKUP(E2060,Store_SRP!B2:I110,8, FALSE)), VLOOKUP(E2060,Store_Showcase!B2:I144,8, FALSE))</f>
      </c>
      <c r="T2060" s="1">
        <f>VLOOKUP(G2060,Sku_Consolidated!A2:R957,18,FALSE)</f>
      </c>
      <c r="U2060" s="1" t="s">
        <v>5371</v>
      </c>
      <c r="V2060" s="1">
        <f>IF(VLOOKUP(G2060,Sku_Consolidated!A2:S957,19,FALSE)="SHOWCASE", VLOOKUP(E2060,Store_Showcase!B2:L144,11, FALSE), IF(VLOOKUP(G2060,Sku_Consolidated!A2:S957,19,FALSE)="VAM",VLOOKUP(E2060,Store_VAM!B2:L273,11, FALSE),VLOOKUP(E2060,Store_SRP!B2:L110,11, FALSE)))</f>
      </c>
      <c r="W2060" s="1">
        <f>VLOOKUP(G2060,Sku_Consolidated!A2:W957,11,FALSE)</f>
      </c>
      <c r="X2060" s="1">
        <f>VLOOKUP(G2060,Sku_Consolidated!A2:H957,8,FALSE)</f>
      </c>
      <c r="Y2060" s="1">
        <f>VLOOKUP(G2060,Sku_Consolidated!A2:I957,9,FALSE)</f>
      </c>
      <c r="Z2060" s="1" t="s">
        <v>41</v>
      </c>
      <c r="AA2060" s="1">
        <f>VLOOKUP(G2060,Sku_Consolidated!A2:E957,5,FALSE)</f>
      </c>
      <c r="AB2060" s="1">
        <f>IF(VLOOKUP(G2060,Sku_Consolidated!A2:S957,19,FALSE)="SHOWCASE", VLOOKUP(E2060,Store_Showcase!B2:N144,13, FALSE), IF(VLOOKUP(G2060,Sku_Consolidated!A2:S957,19,FALSE)="VAM",VLOOKUP(E2060,Store_VAM!B2:N273,13, FALSE),VLOOKUP(E2060,Store_SRP!B2:N110,13, FALSE)))</f>
      </c>
      <c r="AC2060" s="1">
        <f>IF(IFERROR(AB2060,TRUE)=TRUE, "-","OK")</f>
      </c>
      <c r="AD2060" s="11" t="s">
        <v>37</v>
      </c>
      <c r="AE2060" s="11" t="s">
        <v>37</v>
      </c>
      <c r="AF2060" s="1">
        <f>IF(IFERROR(VLOOKUP(E2060,Store_Showcase!B2:H144,{5}, FALSE), TRUE)=TRUE, IF(IFERROR(VLOOKUP(E2060,Store_SRP!B2:H110,{5}, FALSE), TRUE)=TRUE,VLOOKUP(E2060,Store_VAM!B2:H273,{5}, FALSE),VLOOKUP(E2060,Store_SRP!B2:H110,{5}, FALSE)), VLOOKUP(E2060,Store_Showcase!B2:H144,{5}, FALSE))</f>
      </c>
      <c r="AG2060" s="1">
        <f>IF(IFERROR(VLOOKUP(E2060,Store_Showcase!B2:H144,{6}, FALSE), TRUE)=TRUE, IF(IFERROR(VLOOKUP(E2060,Store_SRP!B2:H110,{6}, FALSE), TRUE)=TRUE,VLOOKUP(E2060,Store_VAM!B2:H273,{6}, FALSE),VLOOKUP(E2060,Store_SRP!B2:H110,{6}, FALSE)), VLOOKUP(E2060,Store_Showcase!B2:H144,{6}, FALSE))</f>
      </c>
      <c r="AH2060" s="1">
        <f>VLOOKUP(G2060,Sku_Consolidated!A2:R957,18,FALSE)</f>
      </c>
      <c r="AI2060" s="1">
        <f>VLOOKUP(G2060,Sku_Consolidated!A2:S957,19,FALSE)</f>
      </c>
      <c r="AJ2060" s="1">
        <f>VLOOKUP(G2060,Sku_Consolidated!A2:T957,20,FALSE)</f>
      </c>
    </row>
    <row r="2061" spans="1:36" x14ac:dyDescent="0.25">
      <c r="A2061" s="1">
        <v>2024</v>
      </c>
      <c r="B2061" s="1" t="s">
        <v>31</v>
      </c>
      <c r="C2061" s="1" t="s">
        <v>32</v>
      </c>
      <c r="D2061" s="1" t="s">
        <v>33</v>
      </c>
      <c r="E2061" s="9" t="s">
        <v>2336</v>
      </c>
      <c r="F2061" s="1">
        <f>IF(VLOOKUP(G2061,Sku_Consolidated!A2:S957,{19},FALSE)="SHOWCASE", VLOOKUP(E2061,Store_Showcase!B2:C144,{2}, FALSE), IF(VLOOKUP(G2061,Sku_Consolidated!A2:S957,{19},FALSE)="VAM",VLOOKUP(E2061,Store_VAM!B2:C273,{2}, FALSE),VLOOKUP(E2061,Store_SRP!B2:C110,{2}, FALSE)))</f>
      </c>
      <c r="G2061" s="1">
        <v>14266</v>
      </c>
      <c r="H2061" s="1" t="s">
        <v>1433</v>
      </c>
      <c r="I2061" s="10" t="s">
        <v>3584</v>
      </c>
      <c r="J2061" s="1">
        <f>VLOOKUP(G2061,Sku_Consolidated!A2:C957, 3, FALSE)</f>
      </c>
      <c r="K2061" s="10">
        <f>IF(J2061="PACK", I2061, 0)</f>
      </c>
      <c r="L2061" s="10">
        <f>IF(J2061="KG", I2061, I2061 * VLOOKUP(G2061,Sku_Consolidated!A2:U957,21,FALSE))</f>
      </c>
      <c r="M2061" s="10" t="s">
        <v>37</v>
      </c>
      <c r="N2061" s="11" t="s">
        <v>5375</v>
      </c>
      <c r="O2061" s="10" t="s">
        <v>5376</v>
      </c>
      <c r="P2061" s="10">
        <f>N2061 - O2061</f>
      </c>
      <c r="Q2061" s="1">
        <f>VLOOKUP(G2061,Sku_Consolidated!A2:G957,7, FALSE)</f>
      </c>
      <c r="R2061" s="1">
        <f>IF(IFERROR(VLOOKUP(E2061,Store_Showcase!B2:H144,7, FALSE), TRUE)=TRUE, IF(IFERROR(VLOOKUP(E2061,Store_SRP!B2:H110,7, FALSE), TRUE)=TRUE,VLOOKUP(E2061,Store_VAM!B2:H273,7, FALSE),VLOOKUP(E2061,Store_SRP!B2:H110,7, FALSE)), VLOOKUP(E2061,Store_Showcase!B2:H144,7, FALSE))</f>
      </c>
      <c r="S2061" s="1">
        <f>IF(IFERROR(VLOOKUP(E2061,Store_Showcase!B2:I144,8, FALSE), TRUE)=TRUE, IF(IFERROR(VLOOKUP(E2061,Store_SRP!B2:I110,8, FALSE), TRUE)=TRUE,VLOOKUP(E2061,Store_VAM!B2:I273,8, FALSE),VLOOKUP(E2061,Store_SRP!B2:I110,8, FALSE)), VLOOKUP(E2061,Store_Showcase!B2:I144,8, FALSE))</f>
      </c>
      <c r="T2061" s="1">
        <f>VLOOKUP(G2061,Sku_Consolidated!A2:R957,18,FALSE)</f>
      </c>
      <c r="U2061" s="1" t="s">
        <v>5377</v>
      </c>
      <c r="V2061" s="1">
        <f>IF(VLOOKUP(G2061,Sku_Consolidated!A2:S957,19,FALSE)="SHOWCASE", VLOOKUP(E2061,Store_Showcase!B2:L144,11, FALSE), IF(VLOOKUP(G2061,Sku_Consolidated!A2:S957,19,FALSE)="VAM",VLOOKUP(E2061,Store_VAM!B2:L273,11, FALSE),VLOOKUP(E2061,Store_SRP!B2:L110,11, FALSE)))</f>
      </c>
      <c r="W2061" s="1">
        <f>VLOOKUP(G2061,Sku_Consolidated!A2:W957,11,FALSE)</f>
      </c>
      <c r="X2061" s="1">
        <f>VLOOKUP(G2061,Sku_Consolidated!A2:H957,8,FALSE)</f>
      </c>
      <c r="Y2061" s="1">
        <f>VLOOKUP(G2061,Sku_Consolidated!A2:I957,9,FALSE)</f>
      </c>
      <c r="Z2061" s="1" t="s">
        <v>41</v>
      </c>
      <c r="AA2061" s="1">
        <f>VLOOKUP(G2061,Sku_Consolidated!A2:E957,5,FALSE)</f>
      </c>
      <c r="AB2061" s="1">
        <f>IF(VLOOKUP(G2061,Sku_Consolidated!A2:S957,19,FALSE)="SHOWCASE", VLOOKUP(E2061,Store_Showcase!B2:N144,13, FALSE), IF(VLOOKUP(G2061,Sku_Consolidated!A2:S957,19,FALSE)="VAM",VLOOKUP(E2061,Store_VAM!B2:N273,13, FALSE),VLOOKUP(E2061,Store_SRP!B2:N110,13, FALSE)))</f>
      </c>
      <c r="AC2061" s="1">
        <f>IF(IFERROR(AB2061,TRUE)=TRUE, "-","OK")</f>
      </c>
      <c r="AD2061" s="11" t="s">
        <v>37</v>
      </c>
      <c r="AE2061" s="11" t="s">
        <v>37</v>
      </c>
      <c r="AF2061" s="1">
        <f>IF(IFERROR(VLOOKUP(E2061,Store_Showcase!B2:H144,{5}, FALSE), TRUE)=TRUE, IF(IFERROR(VLOOKUP(E2061,Store_SRP!B2:H110,{5}, FALSE), TRUE)=TRUE,VLOOKUP(E2061,Store_VAM!B2:H273,{5}, FALSE),VLOOKUP(E2061,Store_SRP!B2:H110,{5}, FALSE)), VLOOKUP(E2061,Store_Showcase!B2:H144,{5}, FALSE))</f>
      </c>
      <c r="AG2061" s="1">
        <f>IF(IFERROR(VLOOKUP(E2061,Store_Showcase!B2:H144,{6}, FALSE), TRUE)=TRUE, IF(IFERROR(VLOOKUP(E2061,Store_SRP!B2:H110,{6}, FALSE), TRUE)=TRUE,VLOOKUP(E2061,Store_VAM!B2:H273,{6}, FALSE),VLOOKUP(E2061,Store_SRP!B2:H110,{6}, FALSE)), VLOOKUP(E2061,Store_Showcase!B2:H144,{6}, FALSE))</f>
      </c>
      <c r="AH2061" s="1">
        <f>VLOOKUP(G2061,Sku_Consolidated!A2:R957,18,FALSE)</f>
      </c>
      <c r="AI2061" s="1">
        <f>VLOOKUP(G2061,Sku_Consolidated!A2:S957,19,FALSE)</f>
      </c>
      <c r="AJ2061" s="1">
        <f>VLOOKUP(G2061,Sku_Consolidated!A2:T957,20,FALSE)</f>
      </c>
    </row>
    <row r="2062" spans="1:36" x14ac:dyDescent="0.25">
      <c r="A2062" s="1">
        <v>2024</v>
      </c>
      <c r="B2062" s="1" t="s">
        <v>31</v>
      </c>
      <c r="C2062" s="1" t="s">
        <v>32</v>
      </c>
      <c r="D2062" s="1" t="s">
        <v>33</v>
      </c>
      <c r="E2062" s="9" t="s">
        <v>2336</v>
      </c>
      <c r="F2062" s="1">
        <f>IF(VLOOKUP(G2062,Sku_Consolidated!A2:S957,{19},FALSE)="SHOWCASE", VLOOKUP(E2062,Store_Showcase!B2:C144,{2}, FALSE), IF(VLOOKUP(G2062,Sku_Consolidated!A2:S957,{19},FALSE)="VAM",VLOOKUP(E2062,Store_VAM!B2:C273,{2}, FALSE),VLOOKUP(E2062,Store_SRP!B2:C110,{2}, FALSE)))</f>
      </c>
      <c r="G2062" s="1">
        <v>14267</v>
      </c>
      <c r="H2062" s="1" t="s">
        <v>1438</v>
      </c>
      <c r="I2062" s="10" t="s">
        <v>5378</v>
      </c>
      <c r="J2062" s="1">
        <f>VLOOKUP(G2062,Sku_Consolidated!A2:C957, 3, FALSE)</f>
      </c>
      <c r="K2062" s="10">
        <f>IF(J2062="PACK", I2062, 0)</f>
      </c>
      <c r="L2062" s="10">
        <f>IF(J2062="KG", I2062, I2062 * VLOOKUP(G2062,Sku_Consolidated!A2:U957,21,FALSE))</f>
      </c>
      <c r="M2062" s="10" t="s">
        <v>37</v>
      </c>
      <c r="N2062" s="11" t="s">
        <v>5379</v>
      </c>
      <c r="O2062" s="10" t="s">
        <v>5380</v>
      </c>
      <c r="P2062" s="10">
        <f>N2062 - O2062</f>
      </c>
      <c r="Q2062" s="1">
        <f>VLOOKUP(G2062,Sku_Consolidated!A2:G957,7, FALSE)</f>
      </c>
      <c r="R2062" s="1">
        <f>IF(IFERROR(VLOOKUP(E2062,Store_Showcase!B2:H144,7, FALSE), TRUE)=TRUE, IF(IFERROR(VLOOKUP(E2062,Store_SRP!B2:H110,7, FALSE), TRUE)=TRUE,VLOOKUP(E2062,Store_VAM!B2:H273,7, FALSE),VLOOKUP(E2062,Store_SRP!B2:H110,7, FALSE)), VLOOKUP(E2062,Store_Showcase!B2:H144,7, FALSE))</f>
      </c>
      <c r="S2062" s="1">
        <f>IF(IFERROR(VLOOKUP(E2062,Store_Showcase!B2:I144,8, FALSE), TRUE)=TRUE, IF(IFERROR(VLOOKUP(E2062,Store_SRP!B2:I110,8, FALSE), TRUE)=TRUE,VLOOKUP(E2062,Store_VAM!B2:I273,8, FALSE),VLOOKUP(E2062,Store_SRP!B2:I110,8, FALSE)), VLOOKUP(E2062,Store_Showcase!B2:I144,8, FALSE))</f>
      </c>
      <c r="T2062" s="1">
        <f>VLOOKUP(G2062,Sku_Consolidated!A2:R957,18,FALSE)</f>
      </c>
      <c r="U2062" s="1" t="s">
        <v>5377</v>
      </c>
      <c r="V2062" s="1">
        <f>IF(VLOOKUP(G2062,Sku_Consolidated!A2:S957,19,FALSE)="SHOWCASE", VLOOKUP(E2062,Store_Showcase!B2:L144,11, FALSE), IF(VLOOKUP(G2062,Sku_Consolidated!A2:S957,19,FALSE)="VAM",VLOOKUP(E2062,Store_VAM!B2:L273,11, FALSE),VLOOKUP(E2062,Store_SRP!B2:L110,11, FALSE)))</f>
      </c>
      <c r="W2062" s="1">
        <f>VLOOKUP(G2062,Sku_Consolidated!A2:W957,11,FALSE)</f>
      </c>
      <c r="X2062" s="1">
        <f>VLOOKUP(G2062,Sku_Consolidated!A2:H957,8,FALSE)</f>
      </c>
      <c r="Y2062" s="1">
        <f>VLOOKUP(G2062,Sku_Consolidated!A2:I957,9,FALSE)</f>
      </c>
      <c r="Z2062" s="1" t="s">
        <v>41</v>
      </c>
      <c r="AA2062" s="1">
        <f>VLOOKUP(G2062,Sku_Consolidated!A2:E957,5,FALSE)</f>
      </c>
      <c r="AB2062" s="1">
        <f>IF(VLOOKUP(G2062,Sku_Consolidated!A2:S957,19,FALSE)="SHOWCASE", VLOOKUP(E2062,Store_Showcase!B2:N144,13, FALSE), IF(VLOOKUP(G2062,Sku_Consolidated!A2:S957,19,FALSE)="VAM",VLOOKUP(E2062,Store_VAM!B2:N273,13, FALSE),VLOOKUP(E2062,Store_SRP!B2:N110,13, FALSE)))</f>
      </c>
      <c r="AC2062" s="1">
        <f>IF(IFERROR(AB2062,TRUE)=TRUE, "-","OK")</f>
      </c>
      <c r="AD2062" s="11" t="s">
        <v>37</v>
      </c>
      <c r="AE2062" s="11" t="s">
        <v>37</v>
      </c>
      <c r="AF2062" s="1">
        <f>IF(IFERROR(VLOOKUP(E2062,Store_Showcase!B2:H144,{5}, FALSE), TRUE)=TRUE, IF(IFERROR(VLOOKUP(E2062,Store_SRP!B2:H110,{5}, FALSE), TRUE)=TRUE,VLOOKUP(E2062,Store_VAM!B2:H273,{5}, FALSE),VLOOKUP(E2062,Store_SRP!B2:H110,{5}, FALSE)), VLOOKUP(E2062,Store_Showcase!B2:H144,{5}, FALSE))</f>
      </c>
      <c r="AG2062" s="1">
        <f>IF(IFERROR(VLOOKUP(E2062,Store_Showcase!B2:H144,{6}, FALSE), TRUE)=TRUE, IF(IFERROR(VLOOKUP(E2062,Store_SRP!B2:H110,{6}, FALSE), TRUE)=TRUE,VLOOKUP(E2062,Store_VAM!B2:H273,{6}, FALSE),VLOOKUP(E2062,Store_SRP!B2:H110,{6}, FALSE)), VLOOKUP(E2062,Store_Showcase!B2:H144,{6}, FALSE))</f>
      </c>
      <c r="AH2062" s="1">
        <f>VLOOKUP(G2062,Sku_Consolidated!A2:R957,18,FALSE)</f>
      </c>
      <c r="AI2062" s="1">
        <f>VLOOKUP(G2062,Sku_Consolidated!A2:S957,19,FALSE)</f>
      </c>
      <c r="AJ2062" s="1">
        <f>VLOOKUP(G2062,Sku_Consolidated!A2:T957,20,FALSE)</f>
      </c>
    </row>
    <row r="2063" spans="1:36" x14ac:dyDescent="0.25">
      <c r="A2063" s="1">
        <v>2024</v>
      </c>
      <c r="B2063" s="1" t="s">
        <v>31</v>
      </c>
      <c r="C2063" s="1" t="s">
        <v>32</v>
      </c>
      <c r="D2063" s="1" t="s">
        <v>33</v>
      </c>
      <c r="E2063" s="9" t="s">
        <v>2336</v>
      </c>
      <c r="F2063" s="1">
        <f>IF(VLOOKUP(G2063,Sku_Consolidated!A2:S957,{19},FALSE)="SHOWCASE", VLOOKUP(E2063,Store_Showcase!B2:C144,{2}, FALSE), IF(VLOOKUP(G2063,Sku_Consolidated!A2:S957,{19},FALSE)="VAM",VLOOKUP(E2063,Store_VAM!B2:C273,{2}, FALSE),VLOOKUP(E2063,Store_SRP!B2:C110,{2}, FALSE)))</f>
      </c>
      <c r="G2063" s="1">
        <v>14268</v>
      </c>
      <c r="H2063" s="1" t="s">
        <v>1442</v>
      </c>
      <c r="I2063" s="10" t="s">
        <v>5381</v>
      </c>
      <c r="J2063" s="1">
        <f>VLOOKUP(G2063,Sku_Consolidated!A2:C957, 3, FALSE)</f>
      </c>
      <c r="K2063" s="10">
        <f>IF(J2063="PACK", I2063, 0)</f>
      </c>
      <c r="L2063" s="10">
        <f>IF(J2063="KG", I2063, I2063 * VLOOKUP(G2063,Sku_Consolidated!A2:U957,21,FALSE))</f>
      </c>
      <c r="M2063" s="10" t="s">
        <v>37</v>
      </c>
      <c r="N2063" s="11" t="s">
        <v>5382</v>
      </c>
      <c r="O2063" s="10" t="s">
        <v>5383</v>
      </c>
      <c r="P2063" s="10">
        <f>N2063 - O2063</f>
      </c>
      <c r="Q2063" s="1">
        <f>VLOOKUP(G2063,Sku_Consolidated!A2:G957,7, FALSE)</f>
      </c>
      <c r="R2063" s="1">
        <f>IF(IFERROR(VLOOKUP(E2063,Store_Showcase!B2:H144,7, FALSE), TRUE)=TRUE, IF(IFERROR(VLOOKUP(E2063,Store_SRP!B2:H110,7, FALSE), TRUE)=TRUE,VLOOKUP(E2063,Store_VAM!B2:H273,7, FALSE),VLOOKUP(E2063,Store_SRP!B2:H110,7, FALSE)), VLOOKUP(E2063,Store_Showcase!B2:H144,7, FALSE))</f>
      </c>
      <c r="S2063" s="1">
        <f>IF(IFERROR(VLOOKUP(E2063,Store_Showcase!B2:I144,8, FALSE), TRUE)=TRUE, IF(IFERROR(VLOOKUP(E2063,Store_SRP!B2:I110,8, FALSE), TRUE)=TRUE,VLOOKUP(E2063,Store_VAM!B2:I273,8, FALSE),VLOOKUP(E2063,Store_SRP!B2:I110,8, FALSE)), VLOOKUP(E2063,Store_Showcase!B2:I144,8, FALSE))</f>
      </c>
      <c r="T2063" s="1">
        <f>VLOOKUP(G2063,Sku_Consolidated!A2:R957,18,FALSE)</f>
      </c>
      <c r="U2063" s="1" t="s">
        <v>5377</v>
      </c>
      <c r="V2063" s="1">
        <f>IF(VLOOKUP(G2063,Sku_Consolidated!A2:S957,19,FALSE)="SHOWCASE", VLOOKUP(E2063,Store_Showcase!B2:L144,11, FALSE), IF(VLOOKUP(G2063,Sku_Consolidated!A2:S957,19,FALSE)="VAM",VLOOKUP(E2063,Store_VAM!B2:L273,11, FALSE),VLOOKUP(E2063,Store_SRP!B2:L110,11, FALSE)))</f>
      </c>
      <c r="W2063" s="1">
        <f>VLOOKUP(G2063,Sku_Consolidated!A2:W957,11,FALSE)</f>
      </c>
      <c r="X2063" s="1">
        <f>VLOOKUP(G2063,Sku_Consolidated!A2:H957,8,FALSE)</f>
      </c>
      <c r="Y2063" s="1">
        <f>VLOOKUP(G2063,Sku_Consolidated!A2:I957,9,FALSE)</f>
      </c>
      <c r="Z2063" s="1" t="s">
        <v>41</v>
      </c>
      <c r="AA2063" s="1">
        <f>VLOOKUP(G2063,Sku_Consolidated!A2:E957,5,FALSE)</f>
      </c>
      <c r="AB2063" s="1">
        <f>IF(VLOOKUP(G2063,Sku_Consolidated!A2:S957,19,FALSE)="SHOWCASE", VLOOKUP(E2063,Store_Showcase!B2:N144,13, FALSE), IF(VLOOKUP(G2063,Sku_Consolidated!A2:S957,19,FALSE)="VAM",VLOOKUP(E2063,Store_VAM!B2:N273,13, FALSE),VLOOKUP(E2063,Store_SRP!B2:N110,13, FALSE)))</f>
      </c>
      <c r="AC2063" s="1">
        <f>IF(IFERROR(AB2063,TRUE)=TRUE, "-","OK")</f>
      </c>
      <c r="AD2063" s="11" t="s">
        <v>37</v>
      </c>
      <c r="AE2063" s="11" t="s">
        <v>37</v>
      </c>
      <c r="AF2063" s="1">
        <f>IF(IFERROR(VLOOKUP(E2063,Store_Showcase!B2:H144,{5}, FALSE), TRUE)=TRUE, IF(IFERROR(VLOOKUP(E2063,Store_SRP!B2:H110,{5}, FALSE), TRUE)=TRUE,VLOOKUP(E2063,Store_VAM!B2:H273,{5}, FALSE),VLOOKUP(E2063,Store_SRP!B2:H110,{5}, FALSE)), VLOOKUP(E2063,Store_Showcase!B2:H144,{5}, FALSE))</f>
      </c>
      <c r="AG2063" s="1">
        <f>IF(IFERROR(VLOOKUP(E2063,Store_Showcase!B2:H144,{6}, FALSE), TRUE)=TRUE, IF(IFERROR(VLOOKUP(E2063,Store_SRP!B2:H110,{6}, FALSE), TRUE)=TRUE,VLOOKUP(E2063,Store_VAM!B2:H273,{6}, FALSE),VLOOKUP(E2063,Store_SRP!B2:H110,{6}, FALSE)), VLOOKUP(E2063,Store_Showcase!B2:H144,{6}, FALSE))</f>
      </c>
      <c r="AH2063" s="1">
        <f>VLOOKUP(G2063,Sku_Consolidated!A2:R957,18,FALSE)</f>
      </c>
      <c r="AI2063" s="1">
        <f>VLOOKUP(G2063,Sku_Consolidated!A2:S957,19,FALSE)</f>
      </c>
      <c r="AJ2063" s="1">
        <f>VLOOKUP(G2063,Sku_Consolidated!A2:T957,20,FALSE)</f>
      </c>
    </row>
    <row r="2064" spans="1:36" x14ac:dyDescent="0.25">
      <c r="A2064" s="1">
        <v>2024</v>
      </c>
      <c r="B2064" s="1" t="s">
        <v>31</v>
      </c>
      <c r="C2064" s="1" t="s">
        <v>32</v>
      </c>
      <c r="D2064" s="1" t="s">
        <v>33</v>
      </c>
      <c r="E2064" s="9" t="s">
        <v>2336</v>
      </c>
      <c r="F2064" s="1">
        <f>IF(VLOOKUP(G2064,Sku_Consolidated!A2:S957,{19},FALSE)="SHOWCASE", VLOOKUP(E2064,Store_Showcase!B2:C144,{2}, FALSE), IF(VLOOKUP(G2064,Sku_Consolidated!A2:S957,{19},FALSE)="VAM",VLOOKUP(E2064,Store_VAM!B2:C273,{2}, FALSE),VLOOKUP(E2064,Store_SRP!B2:C110,{2}, FALSE)))</f>
      </c>
      <c r="G2064" s="1">
        <v>14275</v>
      </c>
      <c r="H2064" s="1" t="s">
        <v>1454</v>
      </c>
      <c r="I2064" s="10" t="s">
        <v>5384</v>
      </c>
      <c r="J2064" s="1">
        <f>VLOOKUP(G2064,Sku_Consolidated!A2:C957, 3, FALSE)</f>
      </c>
      <c r="K2064" s="10">
        <f>IF(J2064="PACK", I2064, 0)</f>
      </c>
      <c r="L2064" s="10">
        <f>IF(J2064="KG", I2064, I2064 * VLOOKUP(G2064,Sku_Consolidated!A2:U957,21,FALSE))</f>
      </c>
      <c r="M2064" s="10" t="s">
        <v>37</v>
      </c>
      <c r="N2064" s="11" t="s">
        <v>5385</v>
      </c>
      <c r="O2064" s="10" t="s">
        <v>5386</v>
      </c>
      <c r="P2064" s="10">
        <f>N2064 - O2064</f>
      </c>
      <c r="Q2064" s="1">
        <f>VLOOKUP(G2064,Sku_Consolidated!A2:G957,7, FALSE)</f>
      </c>
      <c r="R2064" s="1">
        <f>IF(IFERROR(VLOOKUP(E2064,Store_Showcase!B2:H144,7, FALSE), TRUE)=TRUE, IF(IFERROR(VLOOKUP(E2064,Store_SRP!B2:H110,7, FALSE), TRUE)=TRUE,VLOOKUP(E2064,Store_VAM!B2:H273,7, FALSE),VLOOKUP(E2064,Store_SRP!B2:H110,7, FALSE)), VLOOKUP(E2064,Store_Showcase!B2:H144,7, FALSE))</f>
      </c>
      <c r="S2064" s="1">
        <f>IF(IFERROR(VLOOKUP(E2064,Store_Showcase!B2:I144,8, FALSE), TRUE)=TRUE, IF(IFERROR(VLOOKUP(E2064,Store_SRP!B2:I110,8, FALSE), TRUE)=TRUE,VLOOKUP(E2064,Store_VAM!B2:I273,8, FALSE),VLOOKUP(E2064,Store_SRP!B2:I110,8, FALSE)), VLOOKUP(E2064,Store_Showcase!B2:I144,8, FALSE))</f>
      </c>
      <c r="T2064" s="1">
        <f>VLOOKUP(G2064,Sku_Consolidated!A2:R957,18,FALSE)</f>
      </c>
      <c r="U2064" s="1" t="s">
        <v>5377</v>
      </c>
      <c r="V2064" s="1">
        <f>IF(VLOOKUP(G2064,Sku_Consolidated!A2:S957,19,FALSE)="SHOWCASE", VLOOKUP(E2064,Store_Showcase!B2:L144,11, FALSE), IF(VLOOKUP(G2064,Sku_Consolidated!A2:S957,19,FALSE)="VAM",VLOOKUP(E2064,Store_VAM!B2:L273,11, FALSE),VLOOKUP(E2064,Store_SRP!B2:L110,11, FALSE)))</f>
      </c>
      <c r="W2064" s="1">
        <f>VLOOKUP(G2064,Sku_Consolidated!A2:W957,11,FALSE)</f>
      </c>
      <c r="X2064" s="1">
        <f>VLOOKUP(G2064,Sku_Consolidated!A2:H957,8,FALSE)</f>
      </c>
      <c r="Y2064" s="1">
        <f>VLOOKUP(G2064,Sku_Consolidated!A2:I957,9,FALSE)</f>
      </c>
      <c r="Z2064" s="1" t="s">
        <v>41</v>
      </c>
      <c r="AA2064" s="1">
        <f>VLOOKUP(G2064,Sku_Consolidated!A2:E957,5,FALSE)</f>
      </c>
      <c r="AB2064" s="1">
        <f>IF(VLOOKUP(G2064,Sku_Consolidated!A2:S957,19,FALSE)="SHOWCASE", VLOOKUP(E2064,Store_Showcase!B2:N144,13, FALSE), IF(VLOOKUP(G2064,Sku_Consolidated!A2:S957,19,FALSE)="VAM",VLOOKUP(E2064,Store_VAM!B2:N273,13, FALSE),VLOOKUP(E2064,Store_SRP!B2:N110,13, FALSE)))</f>
      </c>
      <c r="AC2064" s="1">
        <f>IF(IFERROR(AB2064,TRUE)=TRUE, "-","OK")</f>
      </c>
      <c r="AD2064" s="11" t="s">
        <v>37</v>
      </c>
      <c r="AE2064" s="11" t="s">
        <v>37</v>
      </c>
      <c r="AF2064" s="1">
        <f>IF(IFERROR(VLOOKUP(E2064,Store_Showcase!B2:H144,{5}, FALSE), TRUE)=TRUE, IF(IFERROR(VLOOKUP(E2064,Store_SRP!B2:H110,{5}, FALSE), TRUE)=TRUE,VLOOKUP(E2064,Store_VAM!B2:H273,{5}, FALSE),VLOOKUP(E2064,Store_SRP!B2:H110,{5}, FALSE)), VLOOKUP(E2064,Store_Showcase!B2:H144,{5}, FALSE))</f>
      </c>
      <c r="AG2064" s="1">
        <f>IF(IFERROR(VLOOKUP(E2064,Store_Showcase!B2:H144,{6}, FALSE), TRUE)=TRUE, IF(IFERROR(VLOOKUP(E2064,Store_SRP!B2:H110,{6}, FALSE), TRUE)=TRUE,VLOOKUP(E2064,Store_VAM!B2:H273,{6}, FALSE),VLOOKUP(E2064,Store_SRP!B2:H110,{6}, FALSE)), VLOOKUP(E2064,Store_Showcase!B2:H144,{6}, FALSE))</f>
      </c>
      <c r="AH2064" s="1">
        <f>VLOOKUP(G2064,Sku_Consolidated!A2:R957,18,FALSE)</f>
      </c>
      <c r="AI2064" s="1">
        <f>VLOOKUP(G2064,Sku_Consolidated!A2:S957,19,FALSE)</f>
      </c>
      <c r="AJ2064" s="1">
        <f>VLOOKUP(G2064,Sku_Consolidated!A2:T957,20,FALSE)</f>
      </c>
    </row>
    <row r="2065" spans="1:36" x14ac:dyDescent="0.25">
      <c r="A2065" s="1">
        <v>2024</v>
      </c>
      <c r="B2065" s="1" t="s">
        <v>31</v>
      </c>
      <c r="C2065" s="1" t="s">
        <v>32</v>
      </c>
      <c r="D2065" s="1" t="s">
        <v>33</v>
      </c>
      <c r="E2065" s="9" t="s">
        <v>2336</v>
      </c>
      <c r="F2065" s="1">
        <f>IF(VLOOKUP(G2065,Sku_Consolidated!A2:S957,{19},FALSE)="SHOWCASE", VLOOKUP(E2065,Store_Showcase!B2:C144,{2}, FALSE), IF(VLOOKUP(G2065,Sku_Consolidated!A2:S957,{19},FALSE)="VAM",VLOOKUP(E2065,Store_VAM!B2:C273,{2}, FALSE),VLOOKUP(E2065,Store_SRP!B2:C110,{2}, FALSE)))</f>
      </c>
      <c r="G2065" s="1">
        <v>14280</v>
      </c>
      <c r="H2065" s="1" t="s">
        <v>1458</v>
      </c>
      <c r="I2065" s="10" t="s">
        <v>5387</v>
      </c>
      <c r="J2065" s="1">
        <f>VLOOKUP(G2065,Sku_Consolidated!A2:C957, 3, FALSE)</f>
      </c>
      <c r="K2065" s="10">
        <f>IF(J2065="PACK", I2065, 0)</f>
      </c>
      <c r="L2065" s="10">
        <f>IF(J2065="KG", I2065, I2065 * VLOOKUP(G2065,Sku_Consolidated!A2:U957,21,FALSE))</f>
      </c>
      <c r="M2065" s="10" t="s">
        <v>37</v>
      </c>
      <c r="N2065" s="11" t="s">
        <v>5388</v>
      </c>
      <c r="O2065" s="10" t="s">
        <v>5389</v>
      </c>
      <c r="P2065" s="10">
        <f>N2065 - O2065</f>
      </c>
      <c r="Q2065" s="1">
        <f>VLOOKUP(G2065,Sku_Consolidated!A2:G957,7, FALSE)</f>
      </c>
      <c r="R2065" s="1">
        <f>IF(IFERROR(VLOOKUP(E2065,Store_Showcase!B2:H144,7, FALSE), TRUE)=TRUE, IF(IFERROR(VLOOKUP(E2065,Store_SRP!B2:H110,7, FALSE), TRUE)=TRUE,VLOOKUP(E2065,Store_VAM!B2:H273,7, FALSE),VLOOKUP(E2065,Store_SRP!B2:H110,7, FALSE)), VLOOKUP(E2065,Store_Showcase!B2:H144,7, FALSE))</f>
      </c>
      <c r="S2065" s="1">
        <f>IF(IFERROR(VLOOKUP(E2065,Store_Showcase!B2:I144,8, FALSE), TRUE)=TRUE, IF(IFERROR(VLOOKUP(E2065,Store_SRP!B2:I110,8, FALSE), TRUE)=TRUE,VLOOKUP(E2065,Store_VAM!B2:I273,8, FALSE),VLOOKUP(E2065,Store_SRP!B2:I110,8, FALSE)), VLOOKUP(E2065,Store_Showcase!B2:I144,8, FALSE))</f>
      </c>
      <c r="T2065" s="1">
        <f>VLOOKUP(G2065,Sku_Consolidated!A2:R957,18,FALSE)</f>
      </c>
      <c r="U2065" s="1" t="s">
        <v>5377</v>
      </c>
      <c r="V2065" s="1">
        <f>IF(VLOOKUP(G2065,Sku_Consolidated!A2:S957,19,FALSE)="SHOWCASE", VLOOKUP(E2065,Store_Showcase!B2:L144,11, FALSE), IF(VLOOKUP(G2065,Sku_Consolidated!A2:S957,19,FALSE)="VAM",VLOOKUP(E2065,Store_VAM!B2:L273,11, FALSE),VLOOKUP(E2065,Store_SRP!B2:L110,11, FALSE)))</f>
      </c>
      <c r="W2065" s="1">
        <f>VLOOKUP(G2065,Sku_Consolidated!A2:W957,11,FALSE)</f>
      </c>
      <c r="X2065" s="1">
        <f>VLOOKUP(G2065,Sku_Consolidated!A2:H957,8,FALSE)</f>
      </c>
      <c r="Y2065" s="1">
        <f>VLOOKUP(G2065,Sku_Consolidated!A2:I957,9,FALSE)</f>
      </c>
      <c r="Z2065" s="1" t="s">
        <v>41</v>
      </c>
      <c r="AA2065" s="1">
        <f>VLOOKUP(G2065,Sku_Consolidated!A2:E957,5,FALSE)</f>
      </c>
      <c r="AB2065" s="1">
        <f>IF(VLOOKUP(G2065,Sku_Consolidated!A2:S957,19,FALSE)="SHOWCASE", VLOOKUP(E2065,Store_Showcase!B2:N144,13, FALSE), IF(VLOOKUP(G2065,Sku_Consolidated!A2:S957,19,FALSE)="VAM",VLOOKUP(E2065,Store_VAM!B2:N273,13, FALSE),VLOOKUP(E2065,Store_SRP!B2:N110,13, FALSE)))</f>
      </c>
      <c r="AC2065" s="1">
        <f>IF(IFERROR(AB2065,TRUE)=TRUE, "-","OK")</f>
      </c>
      <c r="AD2065" s="11" t="s">
        <v>37</v>
      </c>
      <c r="AE2065" s="11" t="s">
        <v>37</v>
      </c>
      <c r="AF2065" s="1">
        <f>IF(IFERROR(VLOOKUP(E2065,Store_Showcase!B2:H144,{5}, FALSE), TRUE)=TRUE, IF(IFERROR(VLOOKUP(E2065,Store_SRP!B2:H110,{5}, FALSE), TRUE)=TRUE,VLOOKUP(E2065,Store_VAM!B2:H273,{5}, FALSE),VLOOKUP(E2065,Store_SRP!B2:H110,{5}, FALSE)), VLOOKUP(E2065,Store_Showcase!B2:H144,{5}, FALSE))</f>
      </c>
      <c r="AG2065" s="1">
        <f>IF(IFERROR(VLOOKUP(E2065,Store_Showcase!B2:H144,{6}, FALSE), TRUE)=TRUE, IF(IFERROR(VLOOKUP(E2065,Store_SRP!B2:H110,{6}, FALSE), TRUE)=TRUE,VLOOKUP(E2065,Store_VAM!B2:H273,{6}, FALSE),VLOOKUP(E2065,Store_SRP!B2:H110,{6}, FALSE)), VLOOKUP(E2065,Store_Showcase!B2:H144,{6}, FALSE))</f>
      </c>
      <c r="AH2065" s="1">
        <f>VLOOKUP(G2065,Sku_Consolidated!A2:R957,18,FALSE)</f>
      </c>
      <c r="AI2065" s="1">
        <f>VLOOKUP(G2065,Sku_Consolidated!A2:S957,19,FALSE)</f>
      </c>
      <c r="AJ2065" s="1">
        <f>VLOOKUP(G2065,Sku_Consolidated!A2:T957,20,FALSE)</f>
      </c>
    </row>
    <row r="2066" spans="1:36" x14ac:dyDescent="0.25">
      <c r="A2066" s="1">
        <v>2024</v>
      </c>
      <c r="B2066" s="1" t="s">
        <v>31</v>
      </c>
      <c r="C2066" s="1" t="s">
        <v>32</v>
      </c>
      <c r="D2066" s="1" t="s">
        <v>33</v>
      </c>
      <c r="E2066" s="9" t="s">
        <v>2336</v>
      </c>
      <c r="F2066" s="1">
        <f>IF(VLOOKUP(G2066,Sku_Consolidated!A2:S957,{19},FALSE)="SHOWCASE", VLOOKUP(E2066,Store_Showcase!B2:C144,{2}, FALSE), IF(VLOOKUP(G2066,Sku_Consolidated!A2:S957,{19},FALSE)="VAM",VLOOKUP(E2066,Store_VAM!B2:C273,{2}, FALSE),VLOOKUP(E2066,Store_SRP!B2:C110,{2}, FALSE)))</f>
      </c>
      <c r="G2066" s="1">
        <v>14281</v>
      </c>
      <c r="H2066" s="1" t="s">
        <v>1621</v>
      </c>
      <c r="I2066" s="10" t="s">
        <v>5390</v>
      </c>
      <c r="J2066" s="1">
        <f>VLOOKUP(G2066,Sku_Consolidated!A2:C957, 3, FALSE)</f>
      </c>
      <c r="K2066" s="10">
        <f>IF(J2066="PACK", I2066, 0)</f>
      </c>
      <c r="L2066" s="10">
        <f>IF(J2066="KG", I2066, I2066 * VLOOKUP(G2066,Sku_Consolidated!A2:U957,21,FALSE))</f>
      </c>
      <c r="M2066" s="10" t="s">
        <v>37</v>
      </c>
      <c r="N2066" s="11" t="s">
        <v>5391</v>
      </c>
      <c r="O2066" s="10" t="s">
        <v>5392</v>
      </c>
      <c r="P2066" s="10">
        <f>N2066 - O2066</f>
      </c>
      <c r="Q2066" s="1">
        <f>VLOOKUP(G2066,Sku_Consolidated!A2:G957,7, FALSE)</f>
      </c>
      <c r="R2066" s="1">
        <f>IF(IFERROR(VLOOKUP(E2066,Store_Showcase!B2:H144,7, FALSE), TRUE)=TRUE, IF(IFERROR(VLOOKUP(E2066,Store_SRP!B2:H110,7, FALSE), TRUE)=TRUE,VLOOKUP(E2066,Store_VAM!B2:H273,7, FALSE),VLOOKUP(E2066,Store_SRP!B2:H110,7, FALSE)), VLOOKUP(E2066,Store_Showcase!B2:H144,7, FALSE))</f>
      </c>
      <c r="S2066" s="1">
        <f>IF(IFERROR(VLOOKUP(E2066,Store_Showcase!B2:I144,8, FALSE), TRUE)=TRUE, IF(IFERROR(VLOOKUP(E2066,Store_SRP!B2:I110,8, FALSE), TRUE)=TRUE,VLOOKUP(E2066,Store_VAM!B2:I273,8, FALSE),VLOOKUP(E2066,Store_SRP!B2:I110,8, FALSE)), VLOOKUP(E2066,Store_Showcase!B2:I144,8, FALSE))</f>
      </c>
      <c r="T2066" s="1">
        <f>VLOOKUP(G2066,Sku_Consolidated!A2:R957,18,FALSE)</f>
      </c>
      <c r="U2066" s="1" t="s">
        <v>5377</v>
      </c>
      <c r="V2066" s="1">
        <f>IF(VLOOKUP(G2066,Sku_Consolidated!A2:S957,19,FALSE)="SHOWCASE", VLOOKUP(E2066,Store_Showcase!B2:L144,11, FALSE), IF(VLOOKUP(G2066,Sku_Consolidated!A2:S957,19,FALSE)="VAM",VLOOKUP(E2066,Store_VAM!B2:L273,11, FALSE),VLOOKUP(E2066,Store_SRP!B2:L110,11, FALSE)))</f>
      </c>
      <c r="W2066" s="1">
        <f>VLOOKUP(G2066,Sku_Consolidated!A2:W957,11,FALSE)</f>
      </c>
      <c r="X2066" s="1">
        <f>VLOOKUP(G2066,Sku_Consolidated!A2:H957,8,FALSE)</f>
      </c>
      <c r="Y2066" s="1">
        <f>VLOOKUP(G2066,Sku_Consolidated!A2:I957,9,FALSE)</f>
      </c>
      <c r="Z2066" s="1" t="s">
        <v>41</v>
      </c>
      <c r="AA2066" s="1">
        <f>VLOOKUP(G2066,Sku_Consolidated!A2:E957,5,FALSE)</f>
      </c>
      <c r="AB2066" s="1">
        <f>IF(VLOOKUP(G2066,Sku_Consolidated!A2:S957,19,FALSE)="SHOWCASE", VLOOKUP(E2066,Store_Showcase!B2:N144,13, FALSE), IF(VLOOKUP(G2066,Sku_Consolidated!A2:S957,19,FALSE)="VAM",VLOOKUP(E2066,Store_VAM!B2:N273,13, FALSE),VLOOKUP(E2066,Store_SRP!B2:N110,13, FALSE)))</f>
      </c>
      <c r="AC2066" s="1">
        <f>IF(IFERROR(AB2066,TRUE)=TRUE, "-","OK")</f>
      </c>
      <c r="AD2066" s="11" t="s">
        <v>37</v>
      </c>
      <c r="AE2066" s="11" t="s">
        <v>37</v>
      </c>
      <c r="AF2066" s="1">
        <f>IF(IFERROR(VLOOKUP(E2066,Store_Showcase!B2:H144,{5}, FALSE), TRUE)=TRUE, IF(IFERROR(VLOOKUP(E2066,Store_SRP!B2:H110,{5}, FALSE), TRUE)=TRUE,VLOOKUP(E2066,Store_VAM!B2:H273,{5}, FALSE),VLOOKUP(E2066,Store_SRP!B2:H110,{5}, FALSE)), VLOOKUP(E2066,Store_Showcase!B2:H144,{5}, FALSE))</f>
      </c>
      <c r="AG2066" s="1">
        <f>IF(IFERROR(VLOOKUP(E2066,Store_Showcase!B2:H144,{6}, FALSE), TRUE)=TRUE, IF(IFERROR(VLOOKUP(E2066,Store_SRP!B2:H110,{6}, FALSE), TRUE)=TRUE,VLOOKUP(E2066,Store_VAM!B2:H273,{6}, FALSE),VLOOKUP(E2066,Store_SRP!B2:H110,{6}, FALSE)), VLOOKUP(E2066,Store_Showcase!B2:H144,{6}, FALSE))</f>
      </c>
      <c r="AH2066" s="1">
        <f>VLOOKUP(G2066,Sku_Consolidated!A2:R957,18,FALSE)</f>
      </c>
      <c r="AI2066" s="1">
        <f>VLOOKUP(G2066,Sku_Consolidated!A2:S957,19,FALSE)</f>
      </c>
      <c r="AJ2066" s="1">
        <f>VLOOKUP(G2066,Sku_Consolidated!A2:T957,20,FALSE)</f>
      </c>
    </row>
    <row r="2067" spans="1:36" x14ac:dyDescent="0.25">
      <c r="A2067" s="1">
        <v>2024</v>
      </c>
      <c r="B2067" s="1" t="s">
        <v>31</v>
      </c>
      <c r="C2067" s="1" t="s">
        <v>32</v>
      </c>
      <c r="D2067" s="1" t="s">
        <v>33</v>
      </c>
      <c r="E2067" s="9" t="s">
        <v>2336</v>
      </c>
      <c r="F2067" s="1">
        <f>IF(VLOOKUP(G2067,Sku_Consolidated!A2:S957,{19},FALSE)="SHOWCASE", VLOOKUP(E2067,Store_Showcase!B2:C144,{2}, FALSE), IF(VLOOKUP(G2067,Sku_Consolidated!A2:S957,{19},FALSE)="VAM",VLOOKUP(E2067,Store_VAM!B2:C273,{2}, FALSE),VLOOKUP(E2067,Store_SRP!B2:C110,{2}, FALSE)))</f>
      </c>
      <c r="G2067" s="1">
        <v>17032</v>
      </c>
      <c r="H2067" s="1" t="s">
        <v>2128</v>
      </c>
      <c r="I2067" s="10" t="s">
        <v>2671</v>
      </c>
      <c r="J2067" s="1">
        <f>VLOOKUP(G2067,Sku_Consolidated!A2:C957, 3, FALSE)</f>
      </c>
      <c r="K2067" s="10">
        <f>IF(J2067="PACK", I2067, 0)</f>
      </c>
      <c r="L2067" s="10">
        <f>IF(J2067="KG", I2067, I2067 * VLOOKUP(G2067,Sku_Consolidated!A2:U957,21,FALSE))</f>
      </c>
      <c r="M2067" s="10" t="s">
        <v>37</v>
      </c>
      <c r="N2067" s="11" t="s">
        <v>5393</v>
      </c>
      <c r="O2067" s="10" t="s">
        <v>5394</v>
      </c>
      <c r="P2067" s="10">
        <f>N2067 - O2067</f>
      </c>
      <c r="Q2067" s="1">
        <f>VLOOKUP(G2067,Sku_Consolidated!A2:G957,7, FALSE)</f>
      </c>
      <c r="R2067" s="1">
        <f>IF(IFERROR(VLOOKUP(E2067,Store_Showcase!B2:H144,7, FALSE), TRUE)=TRUE, IF(IFERROR(VLOOKUP(E2067,Store_SRP!B2:H110,7, FALSE), TRUE)=TRUE,VLOOKUP(E2067,Store_VAM!B2:H273,7, FALSE),VLOOKUP(E2067,Store_SRP!B2:H110,7, FALSE)), VLOOKUP(E2067,Store_Showcase!B2:H144,7, FALSE))</f>
      </c>
      <c r="S2067" s="1">
        <f>IF(IFERROR(VLOOKUP(E2067,Store_Showcase!B2:I144,8, FALSE), TRUE)=TRUE, IF(IFERROR(VLOOKUP(E2067,Store_SRP!B2:I110,8, FALSE), TRUE)=TRUE,VLOOKUP(E2067,Store_VAM!B2:I273,8, FALSE),VLOOKUP(E2067,Store_SRP!B2:I110,8, FALSE)), VLOOKUP(E2067,Store_Showcase!B2:I144,8, FALSE))</f>
      </c>
      <c r="T2067" s="1">
        <f>VLOOKUP(G2067,Sku_Consolidated!A2:R957,18,FALSE)</f>
      </c>
      <c r="U2067" s="1" t="s">
        <v>5377</v>
      </c>
      <c r="V2067" s="1">
        <f>IF(VLOOKUP(G2067,Sku_Consolidated!A2:S957,19,FALSE)="SHOWCASE", VLOOKUP(E2067,Store_Showcase!B2:L144,11, FALSE), IF(VLOOKUP(G2067,Sku_Consolidated!A2:S957,19,FALSE)="VAM",VLOOKUP(E2067,Store_VAM!B2:L273,11, FALSE),VLOOKUP(E2067,Store_SRP!B2:L110,11, FALSE)))</f>
      </c>
      <c r="W2067" s="1">
        <f>VLOOKUP(G2067,Sku_Consolidated!A2:W957,11,FALSE)</f>
      </c>
      <c r="X2067" s="1">
        <f>VLOOKUP(G2067,Sku_Consolidated!A2:H957,8,FALSE)</f>
      </c>
      <c r="Y2067" s="1">
        <f>VLOOKUP(G2067,Sku_Consolidated!A2:I957,9,FALSE)</f>
      </c>
      <c r="Z2067" s="1" t="s">
        <v>41</v>
      </c>
      <c r="AA2067" s="1">
        <f>VLOOKUP(G2067,Sku_Consolidated!A2:E957,5,FALSE)</f>
      </c>
      <c r="AB2067" s="1">
        <f>IF(VLOOKUP(G2067,Sku_Consolidated!A2:S957,19,FALSE)="SHOWCASE", VLOOKUP(E2067,Store_Showcase!B2:N144,13, FALSE), IF(VLOOKUP(G2067,Sku_Consolidated!A2:S957,19,FALSE)="VAM",VLOOKUP(E2067,Store_VAM!B2:N273,13, FALSE),VLOOKUP(E2067,Store_SRP!B2:N110,13, FALSE)))</f>
      </c>
      <c r="AC2067" s="1">
        <f>IF(IFERROR(AB2067,TRUE)=TRUE, "-","OK")</f>
      </c>
      <c r="AD2067" s="11" t="s">
        <v>37</v>
      </c>
      <c r="AE2067" s="11" t="s">
        <v>37</v>
      </c>
      <c r="AF2067" s="1">
        <f>IF(IFERROR(VLOOKUP(E2067,Store_Showcase!B2:H144,{5}, FALSE), TRUE)=TRUE, IF(IFERROR(VLOOKUP(E2067,Store_SRP!B2:H110,{5}, FALSE), TRUE)=TRUE,VLOOKUP(E2067,Store_VAM!B2:H273,{5}, FALSE),VLOOKUP(E2067,Store_SRP!B2:H110,{5}, FALSE)), VLOOKUP(E2067,Store_Showcase!B2:H144,{5}, FALSE))</f>
      </c>
      <c r="AG2067" s="1">
        <f>IF(IFERROR(VLOOKUP(E2067,Store_Showcase!B2:H144,{6}, FALSE), TRUE)=TRUE, IF(IFERROR(VLOOKUP(E2067,Store_SRP!B2:H110,{6}, FALSE), TRUE)=TRUE,VLOOKUP(E2067,Store_VAM!B2:H273,{6}, FALSE),VLOOKUP(E2067,Store_SRP!B2:H110,{6}, FALSE)), VLOOKUP(E2067,Store_Showcase!B2:H144,{6}, FALSE))</f>
      </c>
      <c r="AH2067" s="1">
        <f>VLOOKUP(G2067,Sku_Consolidated!A2:R957,18,FALSE)</f>
      </c>
      <c r="AI2067" s="1">
        <f>VLOOKUP(G2067,Sku_Consolidated!A2:S957,19,FALSE)</f>
      </c>
      <c r="AJ2067" s="1">
        <f>VLOOKUP(G2067,Sku_Consolidated!A2:T957,20,FALSE)</f>
      </c>
    </row>
    <row r="2068" spans="1:36" x14ac:dyDescent="0.25">
      <c r="A2068" s="1">
        <v>2024</v>
      </c>
      <c r="B2068" s="1" t="s">
        <v>31</v>
      </c>
      <c r="C2068" s="1" t="s">
        <v>32</v>
      </c>
      <c r="D2068" s="1" t="s">
        <v>33</v>
      </c>
      <c r="E2068" s="9" t="s">
        <v>2248</v>
      </c>
      <c r="F2068" s="1">
        <f>IF(VLOOKUP(G2068,Sku_Consolidated!A2:S957,{19},FALSE)="SHOWCASE", VLOOKUP(E2068,Store_Showcase!B2:C144,{2}, FALSE), IF(VLOOKUP(G2068,Sku_Consolidated!A2:S957,{19},FALSE)="VAM",VLOOKUP(E2068,Store_VAM!B2:C273,{2}, FALSE),VLOOKUP(E2068,Store_SRP!B2:C110,{2}, FALSE)))</f>
      </c>
      <c r="G2068" s="1">
        <v>14266</v>
      </c>
      <c r="H2068" s="1" t="s">
        <v>1433</v>
      </c>
      <c r="I2068" s="10" t="s">
        <v>1429</v>
      </c>
      <c r="J2068" s="1">
        <f>VLOOKUP(G2068,Sku_Consolidated!A2:C957, 3, FALSE)</f>
      </c>
      <c r="K2068" s="10">
        <f>IF(J2068="PACK", I2068, 0)</f>
      </c>
      <c r="L2068" s="10">
        <f>IF(J2068="KG", I2068, I2068 * VLOOKUP(G2068,Sku_Consolidated!A2:U957,21,FALSE))</f>
      </c>
      <c r="M2068" s="10" t="s">
        <v>37</v>
      </c>
      <c r="N2068" s="11" t="s">
        <v>5395</v>
      </c>
      <c r="O2068" s="10" t="s">
        <v>5396</v>
      </c>
      <c r="P2068" s="10">
        <f>N2068 - O2068</f>
      </c>
      <c r="Q2068" s="1">
        <f>VLOOKUP(G2068,Sku_Consolidated!A2:G957,7, FALSE)</f>
      </c>
      <c r="R2068" s="1">
        <f>IF(IFERROR(VLOOKUP(E2068,Store_Showcase!B2:H144,7, FALSE), TRUE)=TRUE, IF(IFERROR(VLOOKUP(E2068,Store_SRP!B2:H110,7, FALSE), TRUE)=TRUE,VLOOKUP(E2068,Store_VAM!B2:H273,7, FALSE),VLOOKUP(E2068,Store_SRP!B2:H110,7, FALSE)), VLOOKUP(E2068,Store_Showcase!B2:H144,7, FALSE))</f>
      </c>
      <c r="S2068" s="1">
        <f>IF(IFERROR(VLOOKUP(E2068,Store_Showcase!B2:I144,8, FALSE), TRUE)=TRUE, IF(IFERROR(VLOOKUP(E2068,Store_SRP!B2:I110,8, FALSE), TRUE)=TRUE,VLOOKUP(E2068,Store_VAM!B2:I273,8, FALSE),VLOOKUP(E2068,Store_SRP!B2:I110,8, FALSE)), VLOOKUP(E2068,Store_Showcase!B2:I144,8, FALSE))</f>
      </c>
      <c r="T2068" s="1">
        <f>VLOOKUP(G2068,Sku_Consolidated!A2:R957,18,FALSE)</f>
      </c>
      <c r="U2068" s="1" t="s">
        <v>5397</v>
      </c>
      <c r="V2068" s="1">
        <f>IF(VLOOKUP(G2068,Sku_Consolidated!A2:S957,19,FALSE)="SHOWCASE", VLOOKUP(E2068,Store_Showcase!B2:L144,11, FALSE), IF(VLOOKUP(G2068,Sku_Consolidated!A2:S957,19,FALSE)="VAM",VLOOKUP(E2068,Store_VAM!B2:L273,11, FALSE),VLOOKUP(E2068,Store_SRP!B2:L110,11, FALSE)))</f>
      </c>
      <c r="W2068" s="1">
        <f>VLOOKUP(G2068,Sku_Consolidated!A2:W957,11,FALSE)</f>
      </c>
      <c r="X2068" s="1">
        <f>VLOOKUP(G2068,Sku_Consolidated!A2:H957,8,FALSE)</f>
      </c>
      <c r="Y2068" s="1">
        <f>VLOOKUP(G2068,Sku_Consolidated!A2:I957,9,FALSE)</f>
      </c>
      <c r="Z2068" s="1" t="s">
        <v>41</v>
      </c>
      <c r="AA2068" s="1">
        <f>VLOOKUP(G2068,Sku_Consolidated!A2:E957,5,FALSE)</f>
      </c>
      <c r="AB2068" s="1">
        <f>IF(VLOOKUP(G2068,Sku_Consolidated!A2:S957,19,FALSE)="SHOWCASE", VLOOKUP(E2068,Store_Showcase!B2:N144,13, FALSE), IF(VLOOKUP(G2068,Sku_Consolidated!A2:S957,19,FALSE)="VAM",VLOOKUP(E2068,Store_VAM!B2:N273,13, FALSE),VLOOKUP(E2068,Store_SRP!B2:N110,13, FALSE)))</f>
      </c>
      <c r="AC2068" s="1">
        <f>IF(IFERROR(AB2068,TRUE)=TRUE, "-","OK")</f>
      </c>
      <c r="AD2068" s="11" t="s">
        <v>37</v>
      </c>
      <c r="AE2068" s="11" t="s">
        <v>37</v>
      </c>
      <c r="AF2068" s="1">
        <f>IF(IFERROR(VLOOKUP(E2068,Store_Showcase!B2:H144,{5}, FALSE), TRUE)=TRUE, IF(IFERROR(VLOOKUP(E2068,Store_SRP!B2:H110,{5}, FALSE), TRUE)=TRUE,VLOOKUP(E2068,Store_VAM!B2:H273,{5}, FALSE),VLOOKUP(E2068,Store_SRP!B2:H110,{5}, FALSE)), VLOOKUP(E2068,Store_Showcase!B2:H144,{5}, FALSE))</f>
      </c>
      <c r="AG2068" s="1">
        <f>IF(IFERROR(VLOOKUP(E2068,Store_Showcase!B2:H144,{6}, FALSE), TRUE)=TRUE, IF(IFERROR(VLOOKUP(E2068,Store_SRP!B2:H110,{6}, FALSE), TRUE)=TRUE,VLOOKUP(E2068,Store_VAM!B2:H273,{6}, FALSE),VLOOKUP(E2068,Store_SRP!B2:H110,{6}, FALSE)), VLOOKUP(E2068,Store_Showcase!B2:H144,{6}, FALSE))</f>
      </c>
      <c r="AH2068" s="1">
        <f>VLOOKUP(G2068,Sku_Consolidated!A2:R957,18,FALSE)</f>
      </c>
      <c r="AI2068" s="1">
        <f>VLOOKUP(G2068,Sku_Consolidated!A2:S957,19,FALSE)</f>
      </c>
      <c r="AJ2068" s="1">
        <f>VLOOKUP(G2068,Sku_Consolidated!A2:T957,20,FALSE)</f>
      </c>
    </row>
    <row r="2069" spans="1:36" x14ac:dyDescent="0.25">
      <c r="A2069" s="1">
        <v>2024</v>
      </c>
      <c r="B2069" s="1" t="s">
        <v>31</v>
      </c>
      <c r="C2069" s="1" t="s">
        <v>32</v>
      </c>
      <c r="D2069" s="1" t="s">
        <v>33</v>
      </c>
      <c r="E2069" s="9" t="s">
        <v>2248</v>
      </c>
      <c r="F2069" s="1">
        <f>IF(VLOOKUP(G2069,Sku_Consolidated!A2:S957,{19},FALSE)="SHOWCASE", VLOOKUP(E2069,Store_Showcase!B2:C144,{2}, FALSE), IF(VLOOKUP(G2069,Sku_Consolidated!A2:S957,{19},FALSE)="VAM",VLOOKUP(E2069,Store_VAM!B2:C273,{2}, FALSE),VLOOKUP(E2069,Store_SRP!B2:C110,{2}, FALSE)))</f>
      </c>
      <c r="G2069" s="1">
        <v>14267</v>
      </c>
      <c r="H2069" s="1" t="s">
        <v>1438</v>
      </c>
      <c r="I2069" s="10" t="s">
        <v>5398</v>
      </c>
      <c r="J2069" s="1">
        <f>VLOOKUP(G2069,Sku_Consolidated!A2:C957, 3, FALSE)</f>
      </c>
      <c r="K2069" s="10">
        <f>IF(J2069="PACK", I2069, 0)</f>
      </c>
      <c r="L2069" s="10">
        <f>IF(J2069="KG", I2069, I2069 * VLOOKUP(G2069,Sku_Consolidated!A2:U957,21,FALSE))</f>
      </c>
      <c r="M2069" s="10" t="s">
        <v>37</v>
      </c>
      <c r="N2069" s="11" t="s">
        <v>5399</v>
      </c>
      <c r="O2069" s="10" t="s">
        <v>5400</v>
      </c>
      <c r="P2069" s="10">
        <f>N2069 - O2069</f>
      </c>
      <c r="Q2069" s="1">
        <f>VLOOKUP(G2069,Sku_Consolidated!A2:G957,7, FALSE)</f>
      </c>
      <c r="R2069" s="1">
        <f>IF(IFERROR(VLOOKUP(E2069,Store_Showcase!B2:H144,7, FALSE), TRUE)=TRUE, IF(IFERROR(VLOOKUP(E2069,Store_SRP!B2:H110,7, FALSE), TRUE)=TRUE,VLOOKUP(E2069,Store_VAM!B2:H273,7, FALSE),VLOOKUP(E2069,Store_SRP!B2:H110,7, FALSE)), VLOOKUP(E2069,Store_Showcase!B2:H144,7, FALSE))</f>
      </c>
      <c r="S2069" s="1">
        <f>IF(IFERROR(VLOOKUP(E2069,Store_Showcase!B2:I144,8, FALSE), TRUE)=TRUE, IF(IFERROR(VLOOKUP(E2069,Store_SRP!B2:I110,8, FALSE), TRUE)=TRUE,VLOOKUP(E2069,Store_VAM!B2:I273,8, FALSE),VLOOKUP(E2069,Store_SRP!B2:I110,8, FALSE)), VLOOKUP(E2069,Store_Showcase!B2:I144,8, FALSE))</f>
      </c>
      <c r="T2069" s="1">
        <f>VLOOKUP(G2069,Sku_Consolidated!A2:R957,18,FALSE)</f>
      </c>
      <c r="U2069" s="1" t="s">
        <v>5397</v>
      </c>
      <c r="V2069" s="1">
        <f>IF(VLOOKUP(G2069,Sku_Consolidated!A2:S957,19,FALSE)="SHOWCASE", VLOOKUP(E2069,Store_Showcase!B2:L144,11, FALSE), IF(VLOOKUP(G2069,Sku_Consolidated!A2:S957,19,FALSE)="VAM",VLOOKUP(E2069,Store_VAM!B2:L273,11, FALSE),VLOOKUP(E2069,Store_SRP!B2:L110,11, FALSE)))</f>
      </c>
      <c r="W2069" s="1">
        <f>VLOOKUP(G2069,Sku_Consolidated!A2:W957,11,FALSE)</f>
      </c>
      <c r="X2069" s="1">
        <f>VLOOKUP(G2069,Sku_Consolidated!A2:H957,8,FALSE)</f>
      </c>
      <c r="Y2069" s="1">
        <f>VLOOKUP(G2069,Sku_Consolidated!A2:I957,9,FALSE)</f>
      </c>
      <c r="Z2069" s="1" t="s">
        <v>41</v>
      </c>
      <c r="AA2069" s="1">
        <f>VLOOKUP(G2069,Sku_Consolidated!A2:E957,5,FALSE)</f>
      </c>
      <c r="AB2069" s="1">
        <f>IF(VLOOKUP(G2069,Sku_Consolidated!A2:S957,19,FALSE)="SHOWCASE", VLOOKUP(E2069,Store_Showcase!B2:N144,13, FALSE), IF(VLOOKUP(G2069,Sku_Consolidated!A2:S957,19,FALSE)="VAM",VLOOKUP(E2069,Store_VAM!B2:N273,13, FALSE),VLOOKUP(E2069,Store_SRP!B2:N110,13, FALSE)))</f>
      </c>
      <c r="AC2069" s="1">
        <f>IF(IFERROR(AB2069,TRUE)=TRUE, "-","OK")</f>
      </c>
      <c r="AD2069" s="11" t="s">
        <v>37</v>
      </c>
      <c r="AE2069" s="11" t="s">
        <v>37</v>
      </c>
      <c r="AF2069" s="1">
        <f>IF(IFERROR(VLOOKUP(E2069,Store_Showcase!B2:H144,{5}, FALSE), TRUE)=TRUE, IF(IFERROR(VLOOKUP(E2069,Store_SRP!B2:H110,{5}, FALSE), TRUE)=TRUE,VLOOKUP(E2069,Store_VAM!B2:H273,{5}, FALSE),VLOOKUP(E2069,Store_SRP!B2:H110,{5}, FALSE)), VLOOKUP(E2069,Store_Showcase!B2:H144,{5}, FALSE))</f>
      </c>
      <c r="AG2069" s="1">
        <f>IF(IFERROR(VLOOKUP(E2069,Store_Showcase!B2:H144,{6}, FALSE), TRUE)=TRUE, IF(IFERROR(VLOOKUP(E2069,Store_SRP!B2:H110,{6}, FALSE), TRUE)=TRUE,VLOOKUP(E2069,Store_VAM!B2:H273,{6}, FALSE),VLOOKUP(E2069,Store_SRP!B2:H110,{6}, FALSE)), VLOOKUP(E2069,Store_Showcase!B2:H144,{6}, FALSE))</f>
      </c>
      <c r="AH2069" s="1">
        <f>VLOOKUP(G2069,Sku_Consolidated!A2:R957,18,FALSE)</f>
      </c>
      <c r="AI2069" s="1">
        <f>VLOOKUP(G2069,Sku_Consolidated!A2:S957,19,FALSE)</f>
      </c>
      <c r="AJ2069" s="1">
        <f>VLOOKUP(G2069,Sku_Consolidated!A2:T957,20,FALSE)</f>
      </c>
    </row>
    <row r="2070" spans="1:36" x14ac:dyDescent="0.25">
      <c r="A2070" s="1">
        <v>2024</v>
      </c>
      <c r="B2070" s="1" t="s">
        <v>31</v>
      </c>
      <c r="C2070" s="1" t="s">
        <v>32</v>
      </c>
      <c r="D2070" s="1" t="s">
        <v>33</v>
      </c>
      <c r="E2070" s="9" t="s">
        <v>2248</v>
      </c>
      <c r="F2070" s="1">
        <f>IF(VLOOKUP(G2070,Sku_Consolidated!A2:S957,{19},FALSE)="SHOWCASE", VLOOKUP(E2070,Store_Showcase!B2:C144,{2}, FALSE), IF(VLOOKUP(G2070,Sku_Consolidated!A2:S957,{19},FALSE)="VAM",VLOOKUP(E2070,Store_VAM!B2:C273,{2}, FALSE),VLOOKUP(E2070,Store_SRP!B2:C110,{2}, FALSE)))</f>
      </c>
      <c r="G2070" s="1">
        <v>14268</v>
      </c>
      <c r="H2070" s="1" t="s">
        <v>1442</v>
      </c>
      <c r="I2070" s="10" t="s">
        <v>5092</v>
      </c>
      <c r="J2070" s="1">
        <f>VLOOKUP(G2070,Sku_Consolidated!A2:C957, 3, FALSE)</f>
      </c>
      <c r="K2070" s="10">
        <f>IF(J2070="PACK", I2070, 0)</f>
      </c>
      <c r="L2070" s="10">
        <f>IF(J2070="KG", I2070, I2070 * VLOOKUP(G2070,Sku_Consolidated!A2:U957,21,FALSE))</f>
      </c>
      <c r="M2070" s="10" t="s">
        <v>37</v>
      </c>
      <c r="N2070" s="11" t="s">
        <v>5401</v>
      </c>
      <c r="O2070" s="10" t="s">
        <v>5402</v>
      </c>
      <c r="P2070" s="10">
        <f>N2070 - O2070</f>
      </c>
      <c r="Q2070" s="1">
        <f>VLOOKUP(G2070,Sku_Consolidated!A2:G957,7, FALSE)</f>
      </c>
      <c r="R2070" s="1">
        <f>IF(IFERROR(VLOOKUP(E2070,Store_Showcase!B2:H144,7, FALSE), TRUE)=TRUE, IF(IFERROR(VLOOKUP(E2070,Store_SRP!B2:H110,7, FALSE), TRUE)=TRUE,VLOOKUP(E2070,Store_VAM!B2:H273,7, FALSE),VLOOKUP(E2070,Store_SRP!B2:H110,7, FALSE)), VLOOKUP(E2070,Store_Showcase!B2:H144,7, FALSE))</f>
      </c>
      <c r="S2070" s="1">
        <f>IF(IFERROR(VLOOKUP(E2070,Store_Showcase!B2:I144,8, FALSE), TRUE)=TRUE, IF(IFERROR(VLOOKUP(E2070,Store_SRP!B2:I110,8, FALSE), TRUE)=TRUE,VLOOKUP(E2070,Store_VAM!B2:I273,8, FALSE),VLOOKUP(E2070,Store_SRP!B2:I110,8, FALSE)), VLOOKUP(E2070,Store_Showcase!B2:I144,8, FALSE))</f>
      </c>
      <c r="T2070" s="1">
        <f>VLOOKUP(G2070,Sku_Consolidated!A2:R957,18,FALSE)</f>
      </c>
      <c r="U2070" s="1" t="s">
        <v>5397</v>
      </c>
      <c r="V2070" s="1">
        <f>IF(VLOOKUP(G2070,Sku_Consolidated!A2:S957,19,FALSE)="SHOWCASE", VLOOKUP(E2070,Store_Showcase!B2:L144,11, FALSE), IF(VLOOKUP(G2070,Sku_Consolidated!A2:S957,19,FALSE)="VAM",VLOOKUP(E2070,Store_VAM!B2:L273,11, FALSE),VLOOKUP(E2070,Store_SRP!B2:L110,11, FALSE)))</f>
      </c>
      <c r="W2070" s="1">
        <f>VLOOKUP(G2070,Sku_Consolidated!A2:W957,11,FALSE)</f>
      </c>
      <c r="X2070" s="1">
        <f>VLOOKUP(G2070,Sku_Consolidated!A2:H957,8,FALSE)</f>
      </c>
      <c r="Y2070" s="1">
        <f>VLOOKUP(G2070,Sku_Consolidated!A2:I957,9,FALSE)</f>
      </c>
      <c r="Z2070" s="1" t="s">
        <v>41</v>
      </c>
      <c r="AA2070" s="1">
        <f>VLOOKUP(G2070,Sku_Consolidated!A2:E957,5,FALSE)</f>
      </c>
      <c r="AB2070" s="1">
        <f>IF(VLOOKUP(G2070,Sku_Consolidated!A2:S957,19,FALSE)="SHOWCASE", VLOOKUP(E2070,Store_Showcase!B2:N144,13, FALSE), IF(VLOOKUP(G2070,Sku_Consolidated!A2:S957,19,FALSE)="VAM",VLOOKUP(E2070,Store_VAM!B2:N273,13, FALSE),VLOOKUP(E2070,Store_SRP!B2:N110,13, FALSE)))</f>
      </c>
      <c r="AC2070" s="1">
        <f>IF(IFERROR(AB2070,TRUE)=TRUE, "-","OK")</f>
      </c>
      <c r="AD2070" s="11" t="s">
        <v>37</v>
      </c>
      <c r="AE2070" s="11" t="s">
        <v>37</v>
      </c>
      <c r="AF2070" s="1">
        <f>IF(IFERROR(VLOOKUP(E2070,Store_Showcase!B2:H144,{5}, FALSE), TRUE)=TRUE, IF(IFERROR(VLOOKUP(E2070,Store_SRP!B2:H110,{5}, FALSE), TRUE)=TRUE,VLOOKUP(E2070,Store_VAM!B2:H273,{5}, FALSE),VLOOKUP(E2070,Store_SRP!B2:H110,{5}, FALSE)), VLOOKUP(E2070,Store_Showcase!B2:H144,{5}, FALSE))</f>
      </c>
      <c r="AG2070" s="1">
        <f>IF(IFERROR(VLOOKUP(E2070,Store_Showcase!B2:H144,{6}, FALSE), TRUE)=TRUE, IF(IFERROR(VLOOKUP(E2070,Store_SRP!B2:H110,{6}, FALSE), TRUE)=TRUE,VLOOKUP(E2070,Store_VAM!B2:H273,{6}, FALSE),VLOOKUP(E2070,Store_SRP!B2:H110,{6}, FALSE)), VLOOKUP(E2070,Store_Showcase!B2:H144,{6}, FALSE))</f>
      </c>
      <c r="AH2070" s="1">
        <f>VLOOKUP(G2070,Sku_Consolidated!A2:R957,18,FALSE)</f>
      </c>
      <c r="AI2070" s="1">
        <f>VLOOKUP(G2070,Sku_Consolidated!A2:S957,19,FALSE)</f>
      </c>
      <c r="AJ2070" s="1">
        <f>VLOOKUP(G2070,Sku_Consolidated!A2:T957,20,FALSE)</f>
      </c>
    </row>
    <row r="2071" spans="1:36" x14ac:dyDescent="0.25">
      <c r="A2071" s="1">
        <v>2024</v>
      </c>
      <c r="B2071" s="1" t="s">
        <v>31</v>
      </c>
      <c r="C2071" s="1" t="s">
        <v>32</v>
      </c>
      <c r="D2071" s="1" t="s">
        <v>33</v>
      </c>
      <c r="E2071" s="9" t="s">
        <v>2248</v>
      </c>
      <c r="F2071" s="1">
        <f>IF(VLOOKUP(G2071,Sku_Consolidated!A2:S957,{19},FALSE)="SHOWCASE", VLOOKUP(E2071,Store_Showcase!B2:C144,{2}, FALSE), IF(VLOOKUP(G2071,Sku_Consolidated!A2:S957,{19},FALSE)="VAM",VLOOKUP(E2071,Store_VAM!B2:C273,{2}, FALSE),VLOOKUP(E2071,Store_SRP!B2:C110,{2}, FALSE)))</f>
      </c>
      <c r="G2071" s="1">
        <v>14269</v>
      </c>
      <c r="H2071" s="1" t="s">
        <v>1446</v>
      </c>
      <c r="I2071" s="10" t="s">
        <v>1084</v>
      </c>
      <c r="J2071" s="1">
        <f>VLOOKUP(G2071,Sku_Consolidated!A2:C957, 3, FALSE)</f>
      </c>
      <c r="K2071" s="10">
        <f>IF(J2071="PACK", I2071, 0)</f>
      </c>
      <c r="L2071" s="10">
        <f>IF(J2071="KG", I2071, I2071 * VLOOKUP(G2071,Sku_Consolidated!A2:U957,21,FALSE))</f>
      </c>
      <c r="M2071" s="10" t="s">
        <v>37</v>
      </c>
      <c r="N2071" s="11" t="s">
        <v>5403</v>
      </c>
      <c r="O2071" s="10" t="s">
        <v>5404</v>
      </c>
      <c r="P2071" s="10">
        <f>N2071 - O2071</f>
      </c>
      <c r="Q2071" s="1">
        <f>VLOOKUP(G2071,Sku_Consolidated!A2:G957,7, FALSE)</f>
      </c>
      <c r="R2071" s="1">
        <f>IF(IFERROR(VLOOKUP(E2071,Store_Showcase!B2:H144,7, FALSE), TRUE)=TRUE, IF(IFERROR(VLOOKUP(E2071,Store_SRP!B2:H110,7, FALSE), TRUE)=TRUE,VLOOKUP(E2071,Store_VAM!B2:H273,7, FALSE),VLOOKUP(E2071,Store_SRP!B2:H110,7, FALSE)), VLOOKUP(E2071,Store_Showcase!B2:H144,7, FALSE))</f>
      </c>
      <c r="S2071" s="1">
        <f>IF(IFERROR(VLOOKUP(E2071,Store_Showcase!B2:I144,8, FALSE), TRUE)=TRUE, IF(IFERROR(VLOOKUP(E2071,Store_SRP!B2:I110,8, FALSE), TRUE)=TRUE,VLOOKUP(E2071,Store_VAM!B2:I273,8, FALSE),VLOOKUP(E2071,Store_SRP!B2:I110,8, FALSE)), VLOOKUP(E2071,Store_Showcase!B2:I144,8, FALSE))</f>
      </c>
      <c r="T2071" s="1">
        <f>VLOOKUP(G2071,Sku_Consolidated!A2:R957,18,FALSE)</f>
      </c>
      <c r="U2071" s="1" t="s">
        <v>5397</v>
      </c>
      <c r="V2071" s="1">
        <f>IF(VLOOKUP(G2071,Sku_Consolidated!A2:S957,19,FALSE)="SHOWCASE", VLOOKUP(E2071,Store_Showcase!B2:L144,11, FALSE), IF(VLOOKUP(G2071,Sku_Consolidated!A2:S957,19,FALSE)="VAM",VLOOKUP(E2071,Store_VAM!B2:L273,11, FALSE),VLOOKUP(E2071,Store_SRP!B2:L110,11, FALSE)))</f>
      </c>
      <c r="W2071" s="1">
        <f>VLOOKUP(G2071,Sku_Consolidated!A2:W957,11,FALSE)</f>
      </c>
      <c r="X2071" s="1">
        <f>VLOOKUP(G2071,Sku_Consolidated!A2:H957,8,FALSE)</f>
      </c>
      <c r="Y2071" s="1">
        <f>VLOOKUP(G2071,Sku_Consolidated!A2:I957,9,FALSE)</f>
      </c>
      <c r="Z2071" s="1" t="s">
        <v>41</v>
      </c>
      <c r="AA2071" s="1">
        <f>VLOOKUP(G2071,Sku_Consolidated!A2:E957,5,FALSE)</f>
      </c>
      <c r="AB2071" s="1">
        <f>IF(VLOOKUP(G2071,Sku_Consolidated!A2:S957,19,FALSE)="SHOWCASE", VLOOKUP(E2071,Store_Showcase!B2:N144,13, FALSE), IF(VLOOKUP(G2071,Sku_Consolidated!A2:S957,19,FALSE)="VAM",VLOOKUP(E2071,Store_VAM!B2:N273,13, FALSE),VLOOKUP(E2071,Store_SRP!B2:N110,13, FALSE)))</f>
      </c>
      <c r="AC2071" s="1">
        <f>IF(IFERROR(AB2071,TRUE)=TRUE, "-","OK")</f>
      </c>
      <c r="AD2071" s="11" t="s">
        <v>37</v>
      </c>
      <c r="AE2071" s="11" t="s">
        <v>37</v>
      </c>
      <c r="AF2071" s="1">
        <f>IF(IFERROR(VLOOKUP(E2071,Store_Showcase!B2:H144,{5}, FALSE), TRUE)=TRUE, IF(IFERROR(VLOOKUP(E2071,Store_SRP!B2:H110,{5}, FALSE), TRUE)=TRUE,VLOOKUP(E2071,Store_VAM!B2:H273,{5}, FALSE),VLOOKUP(E2071,Store_SRP!B2:H110,{5}, FALSE)), VLOOKUP(E2071,Store_Showcase!B2:H144,{5}, FALSE))</f>
      </c>
      <c r="AG2071" s="1">
        <f>IF(IFERROR(VLOOKUP(E2071,Store_Showcase!B2:H144,{6}, FALSE), TRUE)=TRUE, IF(IFERROR(VLOOKUP(E2071,Store_SRP!B2:H110,{6}, FALSE), TRUE)=TRUE,VLOOKUP(E2071,Store_VAM!B2:H273,{6}, FALSE),VLOOKUP(E2071,Store_SRP!B2:H110,{6}, FALSE)), VLOOKUP(E2071,Store_Showcase!B2:H144,{6}, FALSE))</f>
      </c>
      <c r="AH2071" s="1">
        <f>VLOOKUP(G2071,Sku_Consolidated!A2:R957,18,FALSE)</f>
      </c>
      <c r="AI2071" s="1">
        <f>VLOOKUP(G2071,Sku_Consolidated!A2:S957,19,FALSE)</f>
      </c>
      <c r="AJ2071" s="1">
        <f>VLOOKUP(G2071,Sku_Consolidated!A2:T957,20,FALSE)</f>
      </c>
    </row>
    <row r="2072" spans="1:36" x14ac:dyDescent="0.25">
      <c r="A2072" s="1">
        <v>2024</v>
      </c>
      <c r="B2072" s="1" t="s">
        <v>31</v>
      </c>
      <c r="C2072" s="1" t="s">
        <v>32</v>
      </c>
      <c r="D2072" s="1" t="s">
        <v>33</v>
      </c>
      <c r="E2072" s="9" t="s">
        <v>2248</v>
      </c>
      <c r="F2072" s="1">
        <f>IF(VLOOKUP(G2072,Sku_Consolidated!A2:S957,{19},FALSE)="SHOWCASE", VLOOKUP(E2072,Store_Showcase!B2:C144,{2}, FALSE), IF(VLOOKUP(G2072,Sku_Consolidated!A2:S957,{19},FALSE)="VAM",VLOOKUP(E2072,Store_VAM!B2:C273,{2}, FALSE),VLOOKUP(E2072,Store_SRP!B2:C110,{2}, FALSE)))</f>
      </c>
      <c r="G2072" s="1">
        <v>14270</v>
      </c>
      <c r="H2072" s="1" t="s">
        <v>1450</v>
      </c>
      <c r="I2072" s="10" t="s">
        <v>5405</v>
      </c>
      <c r="J2072" s="1">
        <f>VLOOKUP(G2072,Sku_Consolidated!A2:C957, 3, FALSE)</f>
      </c>
      <c r="K2072" s="10">
        <f>IF(J2072="PACK", I2072, 0)</f>
      </c>
      <c r="L2072" s="10">
        <f>IF(J2072="KG", I2072, I2072 * VLOOKUP(G2072,Sku_Consolidated!A2:U957,21,FALSE))</f>
      </c>
      <c r="M2072" s="10" t="s">
        <v>37</v>
      </c>
      <c r="N2072" s="11" t="s">
        <v>5406</v>
      </c>
      <c r="O2072" s="10" t="s">
        <v>5407</v>
      </c>
      <c r="P2072" s="10">
        <f>N2072 - O2072</f>
      </c>
      <c r="Q2072" s="1">
        <f>VLOOKUP(G2072,Sku_Consolidated!A2:G957,7, FALSE)</f>
      </c>
      <c r="R2072" s="1">
        <f>IF(IFERROR(VLOOKUP(E2072,Store_Showcase!B2:H144,7, FALSE), TRUE)=TRUE, IF(IFERROR(VLOOKUP(E2072,Store_SRP!B2:H110,7, FALSE), TRUE)=TRUE,VLOOKUP(E2072,Store_VAM!B2:H273,7, FALSE),VLOOKUP(E2072,Store_SRP!B2:H110,7, FALSE)), VLOOKUP(E2072,Store_Showcase!B2:H144,7, FALSE))</f>
      </c>
      <c r="S2072" s="1">
        <f>IF(IFERROR(VLOOKUP(E2072,Store_Showcase!B2:I144,8, FALSE), TRUE)=TRUE, IF(IFERROR(VLOOKUP(E2072,Store_SRP!B2:I110,8, FALSE), TRUE)=TRUE,VLOOKUP(E2072,Store_VAM!B2:I273,8, FALSE),VLOOKUP(E2072,Store_SRP!B2:I110,8, FALSE)), VLOOKUP(E2072,Store_Showcase!B2:I144,8, FALSE))</f>
      </c>
      <c r="T2072" s="1">
        <f>VLOOKUP(G2072,Sku_Consolidated!A2:R957,18,FALSE)</f>
      </c>
      <c r="U2072" s="1" t="s">
        <v>5397</v>
      </c>
      <c r="V2072" s="1">
        <f>IF(VLOOKUP(G2072,Sku_Consolidated!A2:S957,19,FALSE)="SHOWCASE", VLOOKUP(E2072,Store_Showcase!B2:L144,11, FALSE), IF(VLOOKUP(G2072,Sku_Consolidated!A2:S957,19,FALSE)="VAM",VLOOKUP(E2072,Store_VAM!B2:L273,11, FALSE),VLOOKUP(E2072,Store_SRP!B2:L110,11, FALSE)))</f>
      </c>
      <c r="W2072" s="1">
        <f>VLOOKUP(G2072,Sku_Consolidated!A2:W957,11,FALSE)</f>
      </c>
      <c r="X2072" s="1">
        <f>VLOOKUP(G2072,Sku_Consolidated!A2:H957,8,FALSE)</f>
      </c>
      <c r="Y2072" s="1">
        <f>VLOOKUP(G2072,Sku_Consolidated!A2:I957,9,FALSE)</f>
      </c>
      <c r="Z2072" s="1" t="s">
        <v>41</v>
      </c>
      <c r="AA2072" s="1">
        <f>VLOOKUP(G2072,Sku_Consolidated!A2:E957,5,FALSE)</f>
      </c>
      <c r="AB2072" s="1">
        <f>IF(VLOOKUP(G2072,Sku_Consolidated!A2:S957,19,FALSE)="SHOWCASE", VLOOKUP(E2072,Store_Showcase!B2:N144,13, FALSE), IF(VLOOKUP(G2072,Sku_Consolidated!A2:S957,19,FALSE)="VAM",VLOOKUP(E2072,Store_VAM!B2:N273,13, FALSE),VLOOKUP(E2072,Store_SRP!B2:N110,13, FALSE)))</f>
      </c>
      <c r="AC2072" s="1">
        <f>IF(IFERROR(AB2072,TRUE)=TRUE, "-","OK")</f>
      </c>
      <c r="AD2072" s="11" t="s">
        <v>37</v>
      </c>
      <c r="AE2072" s="11" t="s">
        <v>37</v>
      </c>
      <c r="AF2072" s="1">
        <f>IF(IFERROR(VLOOKUP(E2072,Store_Showcase!B2:H144,{5}, FALSE), TRUE)=TRUE, IF(IFERROR(VLOOKUP(E2072,Store_SRP!B2:H110,{5}, FALSE), TRUE)=TRUE,VLOOKUP(E2072,Store_VAM!B2:H273,{5}, FALSE),VLOOKUP(E2072,Store_SRP!B2:H110,{5}, FALSE)), VLOOKUP(E2072,Store_Showcase!B2:H144,{5}, FALSE))</f>
      </c>
      <c r="AG2072" s="1">
        <f>IF(IFERROR(VLOOKUP(E2072,Store_Showcase!B2:H144,{6}, FALSE), TRUE)=TRUE, IF(IFERROR(VLOOKUP(E2072,Store_SRP!B2:H110,{6}, FALSE), TRUE)=TRUE,VLOOKUP(E2072,Store_VAM!B2:H273,{6}, FALSE),VLOOKUP(E2072,Store_SRP!B2:H110,{6}, FALSE)), VLOOKUP(E2072,Store_Showcase!B2:H144,{6}, FALSE))</f>
      </c>
      <c r="AH2072" s="1">
        <f>VLOOKUP(G2072,Sku_Consolidated!A2:R957,18,FALSE)</f>
      </c>
      <c r="AI2072" s="1">
        <f>VLOOKUP(G2072,Sku_Consolidated!A2:S957,19,FALSE)</f>
      </c>
      <c r="AJ2072" s="1">
        <f>VLOOKUP(G2072,Sku_Consolidated!A2:T957,20,FALSE)</f>
      </c>
    </row>
    <row r="2073" spans="1:36" x14ac:dyDescent="0.25">
      <c r="A2073" s="1">
        <v>2024</v>
      </c>
      <c r="B2073" s="1" t="s">
        <v>31</v>
      </c>
      <c r="C2073" s="1" t="s">
        <v>32</v>
      </c>
      <c r="D2073" s="1" t="s">
        <v>33</v>
      </c>
      <c r="E2073" s="9" t="s">
        <v>2248</v>
      </c>
      <c r="F2073" s="1">
        <f>IF(VLOOKUP(G2073,Sku_Consolidated!A2:S957,{19},FALSE)="SHOWCASE", VLOOKUP(E2073,Store_Showcase!B2:C144,{2}, FALSE), IF(VLOOKUP(G2073,Sku_Consolidated!A2:S957,{19},FALSE)="VAM",VLOOKUP(E2073,Store_VAM!B2:C273,{2}, FALSE),VLOOKUP(E2073,Store_SRP!B2:C110,{2}, FALSE)))</f>
      </c>
      <c r="G2073" s="1">
        <v>14271</v>
      </c>
      <c r="H2073" s="1" t="s">
        <v>2854</v>
      </c>
      <c r="I2073" s="10" t="s">
        <v>2908</v>
      </c>
      <c r="J2073" s="1">
        <f>VLOOKUP(G2073,Sku_Consolidated!A2:C957, 3, FALSE)</f>
      </c>
      <c r="K2073" s="10">
        <f>IF(J2073="PACK", I2073, 0)</f>
      </c>
      <c r="L2073" s="10">
        <f>IF(J2073="KG", I2073, I2073 * VLOOKUP(G2073,Sku_Consolidated!A2:U957,21,FALSE))</f>
      </c>
      <c r="M2073" s="10" t="s">
        <v>37</v>
      </c>
      <c r="N2073" s="11" t="s">
        <v>5408</v>
      </c>
      <c r="O2073" s="10" t="s">
        <v>5409</v>
      </c>
      <c r="P2073" s="10">
        <f>N2073 - O2073</f>
      </c>
      <c r="Q2073" s="1">
        <f>VLOOKUP(G2073,Sku_Consolidated!A2:G957,7, FALSE)</f>
      </c>
      <c r="R2073" s="1">
        <f>IF(IFERROR(VLOOKUP(E2073,Store_Showcase!B2:H144,7, FALSE), TRUE)=TRUE, IF(IFERROR(VLOOKUP(E2073,Store_SRP!B2:H110,7, FALSE), TRUE)=TRUE,VLOOKUP(E2073,Store_VAM!B2:H273,7, FALSE),VLOOKUP(E2073,Store_SRP!B2:H110,7, FALSE)), VLOOKUP(E2073,Store_Showcase!B2:H144,7, FALSE))</f>
      </c>
      <c r="S2073" s="1">
        <f>IF(IFERROR(VLOOKUP(E2073,Store_Showcase!B2:I144,8, FALSE), TRUE)=TRUE, IF(IFERROR(VLOOKUP(E2073,Store_SRP!B2:I110,8, FALSE), TRUE)=TRUE,VLOOKUP(E2073,Store_VAM!B2:I273,8, FALSE),VLOOKUP(E2073,Store_SRP!B2:I110,8, FALSE)), VLOOKUP(E2073,Store_Showcase!B2:I144,8, FALSE))</f>
      </c>
      <c r="T2073" s="1">
        <f>VLOOKUP(G2073,Sku_Consolidated!A2:R957,18,FALSE)</f>
      </c>
      <c r="U2073" s="1" t="s">
        <v>5397</v>
      </c>
      <c r="V2073" s="1">
        <f>IF(VLOOKUP(G2073,Sku_Consolidated!A2:S957,19,FALSE)="SHOWCASE", VLOOKUP(E2073,Store_Showcase!B2:L144,11, FALSE), IF(VLOOKUP(G2073,Sku_Consolidated!A2:S957,19,FALSE)="VAM",VLOOKUP(E2073,Store_VAM!B2:L273,11, FALSE),VLOOKUP(E2073,Store_SRP!B2:L110,11, FALSE)))</f>
      </c>
      <c r="W2073" s="1">
        <f>VLOOKUP(G2073,Sku_Consolidated!A2:W957,11,FALSE)</f>
      </c>
      <c r="X2073" s="1">
        <f>VLOOKUP(G2073,Sku_Consolidated!A2:H957,8,FALSE)</f>
      </c>
      <c r="Y2073" s="1">
        <f>VLOOKUP(G2073,Sku_Consolidated!A2:I957,9,FALSE)</f>
      </c>
      <c r="Z2073" s="1" t="s">
        <v>41</v>
      </c>
      <c r="AA2073" s="1">
        <f>VLOOKUP(G2073,Sku_Consolidated!A2:E957,5,FALSE)</f>
      </c>
      <c r="AB2073" s="1">
        <f>IF(VLOOKUP(G2073,Sku_Consolidated!A2:S957,19,FALSE)="SHOWCASE", VLOOKUP(E2073,Store_Showcase!B2:N144,13, FALSE), IF(VLOOKUP(G2073,Sku_Consolidated!A2:S957,19,FALSE)="VAM",VLOOKUP(E2073,Store_VAM!B2:N273,13, FALSE),VLOOKUP(E2073,Store_SRP!B2:N110,13, FALSE)))</f>
      </c>
      <c r="AC2073" s="1">
        <f>IF(IFERROR(AB2073,TRUE)=TRUE, "-","OK")</f>
      </c>
      <c r="AD2073" s="11" t="s">
        <v>37</v>
      </c>
      <c r="AE2073" s="11" t="s">
        <v>37</v>
      </c>
      <c r="AF2073" s="1">
        <f>IF(IFERROR(VLOOKUP(E2073,Store_Showcase!B2:H144,{5}, FALSE), TRUE)=TRUE, IF(IFERROR(VLOOKUP(E2073,Store_SRP!B2:H110,{5}, FALSE), TRUE)=TRUE,VLOOKUP(E2073,Store_VAM!B2:H273,{5}, FALSE),VLOOKUP(E2073,Store_SRP!B2:H110,{5}, FALSE)), VLOOKUP(E2073,Store_Showcase!B2:H144,{5}, FALSE))</f>
      </c>
      <c r="AG2073" s="1">
        <f>IF(IFERROR(VLOOKUP(E2073,Store_Showcase!B2:H144,{6}, FALSE), TRUE)=TRUE, IF(IFERROR(VLOOKUP(E2073,Store_SRP!B2:H110,{6}, FALSE), TRUE)=TRUE,VLOOKUP(E2073,Store_VAM!B2:H273,{6}, FALSE),VLOOKUP(E2073,Store_SRP!B2:H110,{6}, FALSE)), VLOOKUP(E2073,Store_Showcase!B2:H144,{6}, FALSE))</f>
      </c>
      <c r="AH2073" s="1">
        <f>VLOOKUP(G2073,Sku_Consolidated!A2:R957,18,FALSE)</f>
      </c>
      <c r="AI2073" s="1">
        <f>VLOOKUP(G2073,Sku_Consolidated!A2:S957,19,FALSE)</f>
      </c>
      <c r="AJ2073" s="1">
        <f>VLOOKUP(G2073,Sku_Consolidated!A2:T957,20,FALSE)</f>
      </c>
    </row>
    <row r="2074" spans="1:36" x14ac:dyDescent="0.25">
      <c r="A2074" s="1">
        <v>2024</v>
      </c>
      <c r="B2074" s="1" t="s">
        <v>31</v>
      </c>
      <c r="C2074" s="1" t="s">
        <v>32</v>
      </c>
      <c r="D2074" s="1" t="s">
        <v>33</v>
      </c>
      <c r="E2074" s="9" t="s">
        <v>2248</v>
      </c>
      <c r="F2074" s="1">
        <f>IF(VLOOKUP(G2074,Sku_Consolidated!A2:S957,{19},FALSE)="SHOWCASE", VLOOKUP(E2074,Store_Showcase!B2:C144,{2}, FALSE), IF(VLOOKUP(G2074,Sku_Consolidated!A2:S957,{19},FALSE)="VAM",VLOOKUP(E2074,Store_VAM!B2:C273,{2}, FALSE),VLOOKUP(E2074,Store_SRP!B2:C110,{2}, FALSE)))</f>
      </c>
      <c r="G2074" s="1">
        <v>14275</v>
      </c>
      <c r="H2074" s="1" t="s">
        <v>1454</v>
      </c>
      <c r="I2074" s="10" t="s">
        <v>5410</v>
      </c>
      <c r="J2074" s="1">
        <f>VLOOKUP(G2074,Sku_Consolidated!A2:C957, 3, FALSE)</f>
      </c>
      <c r="K2074" s="10">
        <f>IF(J2074="PACK", I2074, 0)</f>
      </c>
      <c r="L2074" s="10">
        <f>IF(J2074="KG", I2074, I2074 * VLOOKUP(G2074,Sku_Consolidated!A2:U957,21,FALSE))</f>
      </c>
      <c r="M2074" s="10" t="s">
        <v>37</v>
      </c>
      <c r="N2074" s="11" t="s">
        <v>5411</v>
      </c>
      <c r="O2074" s="10" t="s">
        <v>5412</v>
      </c>
      <c r="P2074" s="10">
        <f>N2074 - O2074</f>
      </c>
      <c r="Q2074" s="1">
        <f>VLOOKUP(G2074,Sku_Consolidated!A2:G957,7, FALSE)</f>
      </c>
      <c r="R2074" s="1">
        <f>IF(IFERROR(VLOOKUP(E2074,Store_Showcase!B2:H144,7, FALSE), TRUE)=TRUE, IF(IFERROR(VLOOKUP(E2074,Store_SRP!B2:H110,7, FALSE), TRUE)=TRUE,VLOOKUP(E2074,Store_VAM!B2:H273,7, FALSE),VLOOKUP(E2074,Store_SRP!B2:H110,7, FALSE)), VLOOKUP(E2074,Store_Showcase!B2:H144,7, FALSE))</f>
      </c>
      <c r="S2074" s="1">
        <f>IF(IFERROR(VLOOKUP(E2074,Store_Showcase!B2:I144,8, FALSE), TRUE)=TRUE, IF(IFERROR(VLOOKUP(E2074,Store_SRP!B2:I110,8, FALSE), TRUE)=TRUE,VLOOKUP(E2074,Store_VAM!B2:I273,8, FALSE),VLOOKUP(E2074,Store_SRP!B2:I110,8, FALSE)), VLOOKUP(E2074,Store_Showcase!B2:I144,8, FALSE))</f>
      </c>
      <c r="T2074" s="1">
        <f>VLOOKUP(G2074,Sku_Consolidated!A2:R957,18,FALSE)</f>
      </c>
      <c r="U2074" s="1" t="s">
        <v>5397</v>
      </c>
      <c r="V2074" s="1">
        <f>IF(VLOOKUP(G2074,Sku_Consolidated!A2:S957,19,FALSE)="SHOWCASE", VLOOKUP(E2074,Store_Showcase!B2:L144,11, FALSE), IF(VLOOKUP(G2074,Sku_Consolidated!A2:S957,19,FALSE)="VAM",VLOOKUP(E2074,Store_VAM!B2:L273,11, FALSE),VLOOKUP(E2074,Store_SRP!B2:L110,11, FALSE)))</f>
      </c>
      <c r="W2074" s="1">
        <f>VLOOKUP(G2074,Sku_Consolidated!A2:W957,11,FALSE)</f>
      </c>
      <c r="X2074" s="1">
        <f>VLOOKUP(G2074,Sku_Consolidated!A2:H957,8,FALSE)</f>
      </c>
      <c r="Y2074" s="1">
        <f>VLOOKUP(G2074,Sku_Consolidated!A2:I957,9,FALSE)</f>
      </c>
      <c r="Z2074" s="1" t="s">
        <v>41</v>
      </c>
      <c r="AA2074" s="1">
        <f>VLOOKUP(G2074,Sku_Consolidated!A2:E957,5,FALSE)</f>
      </c>
      <c r="AB2074" s="1">
        <f>IF(VLOOKUP(G2074,Sku_Consolidated!A2:S957,19,FALSE)="SHOWCASE", VLOOKUP(E2074,Store_Showcase!B2:N144,13, FALSE), IF(VLOOKUP(G2074,Sku_Consolidated!A2:S957,19,FALSE)="VAM",VLOOKUP(E2074,Store_VAM!B2:N273,13, FALSE),VLOOKUP(E2074,Store_SRP!B2:N110,13, FALSE)))</f>
      </c>
      <c r="AC2074" s="1">
        <f>IF(IFERROR(AB2074,TRUE)=TRUE, "-","OK")</f>
      </c>
      <c r="AD2074" s="11" t="s">
        <v>37</v>
      </c>
      <c r="AE2074" s="11" t="s">
        <v>37</v>
      </c>
      <c r="AF2074" s="1">
        <f>IF(IFERROR(VLOOKUP(E2074,Store_Showcase!B2:H144,{5}, FALSE), TRUE)=TRUE, IF(IFERROR(VLOOKUP(E2074,Store_SRP!B2:H110,{5}, FALSE), TRUE)=TRUE,VLOOKUP(E2074,Store_VAM!B2:H273,{5}, FALSE),VLOOKUP(E2074,Store_SRP!B2:H110,{5}, FALSE)), VLOOKUP(E2074,Store_Showcase!B2:H144,{5}, FALSE))</f>
      </c>
      <c r="AG2074" s="1">
        <f>IF(IFERROR(VLOOKUP(E2074,Store_Showcase!B2:H144,{6}, FALSE), TRUE)=TRUE, IF(IFERROR(VLOOKUP(E2074,Store_SRP!B2:H110,{6}, FALSE), TRUE)=TRUE,VLOOKUP(E2074,Store_VAM!B2:H273,{6}, FALSE),VLOOKUP(E2074,Store_SRP!B2:H110,{6}, FALSE)), VLOOKUP(E2074,Store_Showcase!B2:H144,{6}, FALSE))</f>
      </c>
      <c r="AH2074" s="1">
        <f>VLOOKUP(G2074,Sku_Consolidated!A2:R957,18,FALSE)</f>
      </c>
      <c r="AI2074" s="1">
        <f>VLOOKUP(G2074,Sku_Consolidated!A2:S957,19,FALSE)</f>
      </c>
      <c r="AJ2074" s="1">
        <f>VLOOKUP(G2074,Sku_Consolidated!A2:T957,20,FALSE)</f>
      </c>
    </row>
    <row r="2075" spans="1:36" x14ac:dyDescent="0.25">
      <c r="A2075" s="1">
        <v>2024</v>
      </c>
      <c r="B2075" s="1" t="s">
        <v>31</v>
      </c>
      <c r="C2075" s="1" t="s">
        <v>32</v>
      </c>
      <c r="D2075" s="1" t="s">
        <v>33</v>
      </c>
      <c r="E2075" s="9" t="s">
        <v>2248</v>
      </c>
      <c r="F2075" s="1">
        <f>IF(VLOOKUP(G2075,Sku_Consolidated!A2:S957,{19},FALSE)="SHOWCASE", VLOOKUP(E2075,Store_Showcase!B2:C144,{2}, FALSE), IF(VLOOKUP(G2075,Sku_Consolidated!A2:S957,{19},FALSE)="VAM",VLOOKUP(E2075,Store_VAM!B2:C273,{2}, FALSE),VLOOKUP(E2075,Store_SRP!B2:C110,{2}, FALSE)))</f>
      </c>
      <c r="G2075" s="1">
        <v>14280</v>
      </c>
      <c r="H2075" s="1" t="s">
        <v>1458</v>
      </c>
      <c r="I2075" s="10" t="s">
        <v>5413</v>
      </c>
      <c r="J2075" s="1">
        <f>VLOOKUP(G2075,Sku_Consolidated!A2:C957, 3, FALSE)</f>
      </c>
      <c r="K2075" s="10">
        <f>IF(J2075="PACK", I2075, 0)</f>
      </c>
      <c r="L2075" s="10">
        <f>IF(J2075="KG", I2075, I2075 * VLOOKUP(G2075,Sku_Consolidated!A2:U957,21,FALSE))</f>
      </c>
      <c r="M2075" s="10" t="s">
        <v>37</v>
      </c>
      <c r="N2075" s="11" t="s">
        <v>5414</v>
      </c>
      <c r="O2075" s="10" t="s">
        <v>5415</v>
      </c>
      <c r="P2075" s="10">
        <f>N2075 - O2075</f>
      </c>
      <c r="Q2075" s="1">
        <f>VLOOKUP(G2075,Sku_Consolidated!A2:G957,7, FALSE)</f>
      </c>
      <c r="R2075" s="1">
        <f>IF(IFERROR(VLOOKUP(E2075,Store_Showcase!B2:H144,7, FALSE), TRUE)=TRUE, IF(IFERROR(VLOOKUP(E2075,Store_SRP!B2:H110,7, FALSE), TRUE)=TRUE,VLOOKUP(E2075,Store_VAM!B2:H273,7, FALSE),VLOOKUP(E2075,Store_SRP!B2:H110,7, FALSE)), VLOOKUP(E2075,Store_Showcase!B2:H144,7, FALSE))</f>
      </c>
      <c r="S2075" s="1">
        <f>IF(IFERROR(VLOOKUP(E2075,Store_Showcase!B2:I144,8, FALSE), TRUE)=TRUE, IF(IFERROR(VLOOKUP(E2075,Store_SRP!B2:I110,8, FALSE), TRUE)=TRUE,VLOOKUP(E2075,Store_VAM!B2:I273,8, FALSE),VLOOKUP(E2075,Store_SRP!B2:I110,8, FALSE)), VLOOKUP(E2075,Store_Showcase!B2:I144,8, FALSE))</f>
      </c>
      <c r="T2075" s="1">
        <f>VLOOKUP(G2075,Sku_Consolidated!A2:R957,18,FALSE)</f>
      </c>
      <c r="U2075" s="1" t="s">
        <v>5397</v>
      </c>
      <c r="V2075" s="1">
        <f>IF(VLOOKUP(G2075,Sku_Consolidated!A2:S957,19,FALSE)="SHOWCASE", VLOOKUP(E2075,Store_Showcase!B2:L144,11, FALSE), IF(VLOOKUP(G2075,Sku_Consolidated!A2:S957,19,FALSE)="VAM",VLOOKUP(E2075,Store_VAM!B2:L273,11, FALSE),VLOOKUP(E2075,Store_SRP!B2:L110,11, FALSE)))</f>
      </c>
      <c r="W2075" s="1">
        <f>VLOOKUP(G2075,Sku_Consolidated!A2:W957,11,FALSE)</f>
      </c>
      <c r="X2075" s="1">
        <f>VLOOKUP(G2075,Sku_Consolidated!A2:H957,8,FALSE)</f>
      </c>
      <c r="Y2075" s="1">
        <f>VLOOKUP(G2075,Sku_Consolidated!A2:I957,9,FALSE)</f>
      </c>
      <c r="Z2075" s="1" t="s">
        <v>41</v>
      </c>
      <c r="AA2075" s="1">
        <f>VLOOKUP(G2075,Sku_Consolidated!A2:E957,5,FALSE)</f>
      </c>
      <c r="AB2075" s="1">
        <f>IF(VLOOKUP(G2075,Sku_Consolidated!A2:S957,19,FALSE)="SHOWCASE", VLOOKUP(E2075,Store_Showcase!B2:N144,13, FALSE), IF(VLOOKUP(G2075,Sku_Consolidated!A2:S957,19,FALSE)="VAM",VLOOKUP(E2075,Store_VAM!B2:N273,13, FALSE),VLOOKUP(E2075,Store_SRP!B2:N110,13, FALSE)))</f>
      </c>
      <c r="AC2075" s="1">
        <f>IF(IFERROR(AB2075,TRUE)=TRUE, "-","OK")</f>
      </c>
      <c r="AD2075" s="11" t="s">
        <v>37</v>
      </c>
      <c r="AE2075" s="11" t="s">
        <v>37</v>
      </c>
      <c r="AF2075" s="1">
        <f>IF(IFERROR(VLOOKUP(E2075,Store_Showcase!B2:H144,{5}, FALSE), TRUE)=TRUE, IF(IFERROR(VLOOKUP(E2075,Store_SRP!B2:H110,{5}, FALSE), TRUE)=TRUE,VLOOKUP(E2075,Store_VAM!B2:H273,{5}, FALSE),VLOOKUP(E2075,Store_SRP!B2:H110,{5}, FALSE)), VLOOKUP(E2075,Store_Showcase!B2:H144,{5}, FALSE))</f>
      </c>
      <c r="AG2075" s="1">
        <f>IF(IFERROR(VLOOKUP(E2075,Store_Showcase!B2:H144,{6}, FALSE), TRUE)=TRUE, IF(IFERROR(VLOOKUP(E2075,Store_SRP!B2:H110,{6}, FALSE), TRUE)=TRUE,VLOOKUP(E2075,Store_VAM!B2:H273,{6}, FALSE),VLOOKUP(E2075,Store_SRP!B2:H110,{6}, FALSE)), VLOOKUP(E2075,Store_Showcase!B2:H144,{6}, FALSE))</f>
      </c>
      <c r="AH2075" s="1">
        <f>VLOOKUP(G2075,Sku_Consolidated!A2:R957,18,FALSE)</f>
      </c>
      <c r="AI2075" s="1">
        <f>VLOOKUP(G2075,Sku_Consolidated!A2:S957,19,FALSE)</f>
      </c>
      <c r="AJ2075" s="1">
        <f>VLOOKUP(G2075,Sku_Consolidated!A2:T957,20,FALSE)</f>
      </c>
    </row>
    <row r="2076" spans="1:36" x14ac:dyDescent="0.25">
      <c r="A2076" s="1">
        <v>2024</v>
      </c>
      <c r="B2076" s="1" t="s">
        <v>31</v>
      </c>
      <c r="C2076" s="1" t="s">
        <v>32</v>
      </c>
      <c r="D2076" s="1" t="s">
        <v>33</v>
      </c>
      <c r="E2076" s="9" t="s">
        <v>2248</v>
      </c>
      <c r="F2076" s="1">
        <f>IF(VLOOKUP(G2076,Sku_Consolidated!A2:S957,{19},FALSE)="SHOWCASE", VLOOKUP(E2076,Store_Showcase!B2:C144,{2}, FALSE), IF(VLOOKUP(G2076,Sku_Consolidated!A2:S957,{19},FALSE)="VAM",VLOOKUP(E2076,Store_VAM!B2:C273,{2}, FALSE),VLOOKUP(E2076,Store_SRP!B2:C110,{2}, FALSE)))</f>
      </c>
      <c r="G2076" s="1">
        <v>14281</v>
      </c>
      <c r="H2076" s="1" t="s">
        <v>1621</v>
      </c>
      <c r="I2076" s="10" t="s">
        <v>3375</v>
      </c>
      <c r="J2076" s="1">
        <f>VLOOKUP(G2076,Sku_Consolidated!A2:C957, 3, FALSE)</f>
      </c>
      <c r="K2076" s="10">
        <f>IF(J2076="PACK", I2076, 0)</f>
      </c>
      <c r="L2076" s="10">
        <f>IF(J2076="KG", I2076, I2076 * VLOOKUP(G2076,Sku_Consolidated!A2:U957,21,FALSE))</f>
      </c>
      <c r="M2076" s="10" t="s">
        <v>37</v>
      </c>
      <c r="N2076" s="11" t="s">
        <v>5416</v>
      </c>
      <c r="O2076" s="10" t="s">
        <v>5417</v>
      </c>
      <c r="P2076" s="10">
        <f>N2076 - O2076</f>
      </c>
      <c r="Q2076" s="1">
        <f>VLOOKUP(G2076,Sku_Consolidated!A2:G957,7, FALSE)</f>
      </c>
      <c r="R2076" s="1">
        <f>IF(IFERROR(VLOOKUP(E2076,Store_Showcase!B2:H144,7, FALSE), TRUE)=TRUE, IF(IFERROR(VLOOKUP(E2076,Store_SRP!B2:H110,7, FALSE), TRUE)=TRUE,VLOOKUP(E2076,Store_VAM!B2:H273,7, FALSE),VLOOKUP(E2076,Store_SRP!B2:H110,7, FALSE)), VLOOKUP(E2076,Store_Showcase!B2:H144,7, FALSE))</f>
      </c>
      <c r="S2076" s="1">
        <f>IF(IFERROR(VLOOKUP(E2076,Store_Showcase!B2:I144,8, FALSE), TRUE)=TRUE, IF(IFERROR(VLOOKUP(E2076,Store_SRP!B2:I110,8, FALSE), TRUE)=TRUE,VLOOKUP(E2076,Store_VAM!B2:I273,8, FALSE),VLOOKUP(E2076,Store_SRP!B2:I110,8, FALSE)), VLOOKUP(E2076,Store_Showcase!B2:I144,8, FALSE))</f>
      </c>
      <c r="T2076" s="1">
        <f>VLOOKUP(G2076,Sku_Consolidated!A2:R957,18,FALSE)</f>
      </c>
      <c r="U2076" s="1" t="s">
        <v>5397</v>
      </c>
      <c r="V2076" s="1">
        <f>IF(VLOOKUP(G2076,Sku_Consolidated!A2:S957,19,FALSE)="SHOWCASE", VLOOKUP(E2076,Store_Showcase!B2:L144,11, FALSE), IF(VLOOKUP(G2076,Sku_Consolidated!A2:S957,19,FALSE)="VAM",VLOOKUP(E2076,Store_VAM!B2:L273,11, FALSE),VLOOKUP(E2076,Store_SRP!B2:L110,11, FALSE)))</f>
      </c>
      <c r="W2076" s="1">
        <f>VLOOKUP(G2076,Sku_Consolidated!A2:W957,11,FALSE)</f>
      </c>
      <c r="X2076" s="1">
        <f>VLOOKUP(G2076,Sku_Consolidated!A2:H957,8,FALSE)</f>
      </c>
      <c r="Y2076" s="1">
        <f>VLOOKUP(G2076,Sku_Consolidated!A2:I957,9,FALSE)</f>
      </c>
      <c r="Z2076" s="1" t="s">
        <v>41</v>
      </c>
      <c r="AA2076" s="1">
        <f>VLOOKUP(G2076,Sku_Consolidated!A2:E957,5,FALSE)</f>
      </c>
      <c r="AB2076" s="1">
        <f>IF(VLOOKUP(G2076,Sku_Consolidated!A2:S957,19,FALSE)="SHOWCASE", VLOOKUP(E2076,Store_Showcase!B2:N144,13, FALSE), IF(VLOOKUP(G2076,Sku_Consolidated!A2:S957,19,FALSE)="VAM",VLOOKUP(E2076,Store_VAM!B2:N273,13, FALSE),VLOOKUP(E2076,Store_SRP!B2:N110,13, FALSE)))</f>
      </c>
      <c r="AC2076" s="1">
        <f>IF(IFERROR(AB2076,TRUE)=TRUE, "-","OK")</f>
      </c>
      <c r="AD2076" s="11" t="s">
        <v>37</v>
      </c>
      <c r="AE2076" s="11" t="s">
        <v>37</v>
      </c>
      <c r="AF2076" s="1">
        <f>IF(IFERROR(VLOOKUP(E2076,Store_Showcase!B2:H144,{5}, FALSE), TRUE)=TRUE, IF(IFERROR(VLOOKUP(E2076,Store_SRP!B2:H110,{5}, FALSE), TRUE)=TRUE,VLOOKUP(E2076,Store_VAM!B2:H273,{5}, FALSE),VLOOKUP(E2076,Store_SRP!B2:H110,{5}, FALSE)), VLOOKUP(E2076,Store_Showcase!B2:H144,{5}, FALSE))</f>
      </c>
      <c r="AG2076" s="1">
        <f>IF(IFERROR(VLOOKUP(E2076,Store_Showcase!B2:H144,{6}, FALSE), TRUE)=TRUE, IF(IFERROR(VLOOKUP(E2076,Store_SRP!B2:H110,{6}, FALSE), TRUE)=TRUE,VLOOKUP(E2076,Store_VAM!B2:H273,{6}, FALSE),VLOOKUP(E2076,Store_SRP!B2:H110,{6}, FALSE)), VLOOKUP(E2076,Store_Showcase!B2:H144,{6}, FALSE))</f>
      </c>
      <c r="AH2076" s="1">
        <f>VLOOKUP(G2076,Sku_Consolidated!A2:R957,18,FALSE)</f>
      </c>
      <c r="AI2076" s="1">
        <f>VLOOKUP(G2076,Sku_Consolidated!A2:S957,19,FALSE)</f>
      </c>
      <c r="AJ2076" s="1">
        <f>VLOOKUP(G2076,Sku_Consolidated!A2:T957,20,FALSE)</f>
      </c>
    </row>
    <row r="2077" spans="1:36" x14ac:dyDescent="0.25">
      <c r="A2077" s="1">
        <v>2024</v>
      </c>
      <c r="B2077" s="1" t="s">
        <v>31</v>
      </c>
      <c r="C2077" s="1" t="s">
        <v>32</v>
      </c>
      <c r="D2077" s="1" t="s">
        <v>33</v>
      </c>
      <c r="E2077" s="9" t="s">
        <v>2248</v>
      </c>
      <c r="F2077" s="1">
        <f>IF(VLOOKUP(G2077,Sku_Consolidated!A2:S957,{19},FALSE)="SHOWCASE", VLOOKUP(E2077,Store_Showcase!B2:C144,{2}, FALSE), IF(VLOOKUP(G2077,Sku_Consolidated!A2:S957,{19},FALSE)="VAM",VLOOKUP(E2077,Store_VAM!B2:C273,{2}, FALSE),VLOOKUP(E2077,Store_SRP!B2:C110,{2}, FALSE)))</f>
      </c>
      <c r="G2077" s="1">
        <v>14282</v>
      </c>
      <c r="H2077" s="1" t="s">
        <v>2121</v>
      </c>
      <c r="I2077" s="10" t="s">
        <v>1474</v>
      </c>
      <c r="J2077" s="1">
        <f>VLOOKUP(G2077,Sku_Consolidated!A2:C957, 3, FALSE)</f>
      </c>
      <c r="K2077" s="10">
        <f>IF(J2077="PACK", I2077, 0)</f>
      </c>
      <c r="L2077" s="10">
        <f>IF(J2077="KG", I2077, I2077 * VLOOKUP(G2077,Sku_Consolidated!A2:U957,21,FALSE))</f>
      </c>
      <c r="M2077" s="10" t="s">
        <v>37</v>
      </c>
      <c r="N2077" s="11" t="s">
        <v>5418</v>
      </c>
      <c r="O2077" s="10" t="s">
        <v>5419</v>
      </c>
      <c r="P2077" s="10">
        <f>N2077 - O2077</f>
      </c>
      <c r="Q2077" s="1">
        <f>VLOOKUP(G2077,Sku_Consolidated!A2:G957,7, FALSE)</f>
      </c>
      <c r="R2077" s="1">
        <f>IF(IFERROR(VLOOKUP(E2077,Store_Showcase!B2:H144,7, FALSE), TRUE)=TRUE, IF(IFERROR(VLOOKUP(E2077,Store_SRP!B2:H110,7, FALSE), TRUE)=TRUE,VLOOKUP(E2077,Store_VAM!B2:H273,7, FALSE),VLOOKUP(E2077,Store_SRP!B2:H110,7, FALSE)), VLOOKUP(E2077,Store_Showcase!B2:H144,7, FALSE))</f>
      </c>
      <c r="S2077" s="1">
        <f>IF(IFERROR(VLOOKUP(E2077,Store_Showcase!B2:I144,8, FALSE), TRUE)=TRUE, IF(IFERROR(VLOOKUP(E2077,Store_SRP!B2:I110,8, FALSE), TRUE)=TRUE,VLOOKUP(E2077,Store_VAM!B2:I273,8, FALSE),VLOOKUP(E2077,Store_SRP!B2:I110,8, FALSE)), VLOOKUP(E2077,Store_Showcase!B2:I144,8, FALSE))</f>
      </c>
      <c r="T2077" s="1">
        <f>VLOOKUP(G2077,Sku_Consolidated!A2:R957,18,FALSE)</f>
      </c>
      <c r="U2077" s="1" t="s">
        <v>5397</v>
      </c>
      <c r="V2077" s="1">
        <f>IF(VLOOKUP(G2077,Sku_Consolidated!A2:S957,19,FALSE)="SHOWCASE", VLOOKUP(E2077,Store_Showcase!B2:L144,11, FALSE), IF(VLOOKUP(G2077,Sku_Consolidated!A2:S957,19,FALSE)="VAM",VLOOKUP(E2077,Store_VAM!B2:L273,11, FALSE),VLOOKUP(E2077,Store_SRP!B2:L110,11, FALSE)))</f>
      </c>
      <c r="W2077" s="1">
        <f>VLOOKUP(G2077,Sku_Consolidated!A2:W957,11,FALSE)</f>
      </c>
      <c r="X2077" s="1">
        <f>VLOOKUP(G2077,Sku_Consolidated!A2:H957,8,FALSE)</f>
      </c>
      <c r="Y2077" s="1">
        <f>VLOOKUP(G2077,Sku_Consolidated!A2:I957,9,FALSE)</f>
      </c>
      <c r="Z2077" s="1" t="s">
        <v>41</v>
      </c>
      <c r="AA2077" s="1">
        <f>VLOOKUP(G2077,Sku_Consolidated!A2:E957,5,FALSE)</f>
      </c>
      <c r="AB2077" s="1">
        <f>IF(VLOOKUP(G2077,Sku_Consolidated!A2:S957,19,FALSE)="SHOWCASE", VLOOKUP(E2077,Store_Showcase!B2:N144,13, FALSE), IF(VLOOKUP(G2077,Sku_Consolidated!A2:S957,19,FALSE)="VAM",VLOOKUP(E2077,Store_VAM!B2:N273,13, FALSE),VLOOKUP(E2077,Store_SRP!B2:N110,13, FALSE)))</f>
      </c>
      <c r="AC2077" s="1">
        <f>IF(IFERROR(AB2077,TRUE)=TRUE, "-","OK")</f>
      </c>
      <c r="AD2077" s="11" t="s">
        <v>37</v>
      </c>
      <c r="AE2077" s="11" t="s">
        <v>37</v>
      </c>
      <c r="AF2077" s="1">
        <f>IF(IFERROR(VLOOKUP(E2077,Store_Showcase!B2:H144,{5}, FALSE), TRUE)=TRUE, IF(IFERROR(VLOOKUP(E2077,Store_SRP!B2:H110,{5}, FALSE), TRUE)=TRUE,VLOOKUP(E2077,Store_VAM!B2:H273,{5}, FALSE),VLOOKUP(E2077,Store_SRP!B2:H110,{5}, FALSE)), VLOOKUP(E2077,Store_Showcase!B2:H144,{5}, FALSE))</f>
      </c>
      <c r="AG2077" s="1">
        <f>IF(IFERROR(VLOOKUP(E2077,Store_Showcase!B2:H144,{6}, FALSE), TRUE)=TRUE, IF(IFERROR(VLOOKUP(E2077,Store_SRP!B2:H110,{6}, FALSE), TRUE)=TRUE,VLOOKUP(E2077,Store_VAM!B2:H273,{6}, FALSE),VLOOKUP(E2077,Store_SRP!B2:H110,{6}, FALSE)), VLOOKUP(E2077,Store_Showcase!B2:H144,{6}, FALSE))</f>
      </c>
      <c r="AH2077" s="1">
        <f>VLOOKUP(G2077,Sku_Consolidated!A2:R957,18,FALSE)</f>
      </c>
      <c r="AI2077" s="1">
        <f>VLOOKUP(G2077,Sku_Consolidated!A2:S957,19,FALSE)</f>
      </c>
      <c r="AJ2077" s="1">
        <f>VLOOKUP(G2077,Sku_Consolidated!A2:T957,20,FALSE)</f>
      </c>
    </row>
    <row r="2078" spans="1:36" x14ac:dyDescent="0.25">
      <c r="A2078" s="1">
        <v>2024</v>
      </c>
      <c r="B2078" s="1" t="s">
        <v>31</v>
      </c>
      <c r="C2078" s="1" t="s">
        <v>32</v>
      </c>
      <c r="D2078" s="1" t="s">
        <v>33</v>
      </c>
      <c r="E2078" s="9" t="s">
        <v>2347</v>
      </c>
      <c r="F2078" s="1">
        <f>IF(VLOOKUP(G2078,Sku_Consolidated!A2:S957,{19},FALSE)="SHOWCASE", VLOOKUP(E2078,Store_Showcase!B2:C144,{2}, FALSE), IF(VLOOKUP(G2078,Sku_Consolidated!A2:S957,{19},FALSE)="VAM",VLOOKUP(E2078,Store_VAM!B2:C273,{2}, FALSE),VLOOKUP(E2078,Store_SRP!B2:C110,{2}, FALSE)))</f>
      </c>
      <c r="G2078" s="1">
        <v>14266</v>
      </c>
      <c r="H2078" s="1" t="s">
        <v>1433</v>
      </c>
      <c r="I2078" s="10" t="s">
        <v>5420</v>
      </c>
      <c r="J2078" s="1">
        <f>VLOOKUP(G2078,Sku_Consolidated!A2:C957, 3, FALSE)</f>
      </c>
      <c r="K2078" s="10">
        <f>IF(J2078="PACK", I2078, 0)</f>
      </c>
      <c r="L2078" s="10">
        <f>IF(J2078="KG", I2078, I2078 * VLOOKUP(G2078,Sku_Consolidated!A2:U957,21,FALSE))</f>
      </c>
      <c r="M2078" s="10" t="s">
        <v>37</v>
      </c>
      <c r="N2078" s="11" t="s">
        <v>5421</v>
      </c>
      <c r="O2078" s="10" t="s">
        <v>5422</v>
      </c>
      <c r="P2078" s="10">
        <f>N2078 - O2078</f>
      </c>
      <c r="Q2078" s="1">
        <f>VLOOKUP(G2078,Sku_Consolidated!A2:G957,7, FALSE)</f>
      </c>
      <c r="R2078" s="1">
        <f>IF(IFERROR(VLOOKUP(E2078,Store_Showcase!B2:H144,7, FALSE), TRUE)=TRUE, IF(IFERROR(VLOOKUP(E2078,Store_SRP!B2:H110,7, FALSE), TRUE)=TRUE,VLOOKUP(E2078,Store_VAM!B2:H273,7, FALSE),VLOOKUP(E2078,Store_SRP!B2:H110,7, FALSE)), VLOOKUP(E2078,Store_Showcase!B2:H144,7, FALSE))</f>
      </c>
      <c r="S2078" s="1">
        <f>IF(IFERROR(VLOOKUP(E2078,Store_Showcase!B2:I144,8, FALSE), TRUE)=TRUE, IF(IFERROR(VLOOKUP(E2078,Store_SRP!B2:I110,8, FALSE), TRUE)=TRUE,VLOOKUP(E2078,Store_VAM!B2:I273,8, FALSE),VLOOKUP(E2078,Store_SRP!B2:I110,8, FALSE)), VLOOKUP(E2078,Store_Showcase!B2:I144,8, FALSE))</f>
      </c>
      <c r="T2078" s="1">
        <f>VLOOKUP(G2078,Sku_Consolidated!A2:R957,18,FALSE)</f>
      </c>
      <c r="U2078" s="1" t="s">
        <v>5423</v>
      </c>
      <c r="V2078" s="1">
        <f>IF(VLOOKUP(G2078,Sku_Consolidated!A2:S957,19,FALSE)="SHOWCASE", VLOOKUP(E2078,Store_Showcase!B2:L144,11, FALSE), IF(VLOOKUP(G2078,Sku_Consolidated!A2:S957,19,FALSE)="VAM",VLOOKUP(E2078,Store_VAM!B2:L273,11, FALSE),VLOOKUP(E2078,Store_SRP!B2:L110,11, FALSE)))</f>
      </c>
      <c r="W2078" s="1">
        <f>VLOOKUP(G2078,Sku_Consolidated!A2:W957,11,FALSE)</f>
      </c>
      <c r="X2078" s="1">
        <f>VLOOKUP(G2078,Sku_Consolidated!A2:H957,8,FALSE)</f>
      </c>
      <c r="Y2078" s="1">
        <f>VLOOKUP(G2078,Sku_Consolidated!A2:I957,9,FALSE)</f>
      </c>
      <c r="Z2078" s="1" t="s">
        <v>41</v>
      </c>
      <c r="AA2078" s="1">
        <f>VLOOKUP(G2078,Sku_Consolidated!A2:E957,5,FALSE)</f>
      </c>
      <c r="AB2078" s="1">
        <f>IF(VLOOKUP(G2078,Sku_Consolidated!A2:S957,19,FALSE)="SHOWCASE", VLOOKUP(E2078,Store_Showcase!B2:N144,13, FALSE), IF(VLOOKUP(G2078,Sku_Consolidated!A2:S957,19,FALSE)="VAM",VLOOKUP(E2078,Store_VAM!B2:N273,13, FALSE),VLOOKUP(E2078,Store_SRP!B2:N110,13, FALSE)))</f>
      </c>
      <c r="AC2078" s="1">
        <f>IF(IFERROR(AB2078,TRUE)=TRUE, "-","OK")</f>
      </c>
      <c r="AD2078" s="11" t="s">
        <v>37</v>
      </c>
      <c r="AE2078" s="11" t="s">
        <v>37</v>
      </c>
      <c r="AF2078" s="1">
        <f>IF(IFERROR(VLOOKUP(E2078,Store_Showcase!B2:H144,{5}, FALSE), TRUE)=TRUE, IF(IFERROR(VLOOKUP(E2078,Store_SRP!B2:H110,{5}, FALSE), TRUE)=TRUE,VLOOKUP(E2078,Store_VAM!B2:H273,{5}, FALSE),VLOOKUP(E2078,Store_SRP!B2:H110,{5}, FALSE)), VLOOKUP(E2078,Store_Showcase!B2:H144,{5}, FALSE))</f>
      </c>
      <c r="AG2078" s="1">
        <f>IF(IFERROR(VLOOKUP(E2078,Store_Showcase!B2:H144,{6}, FALSE), TRUE)=TRUE, IF(IFERROR(VLOOKUP(E2078,Store_SRP!B2:H110,{6}, FALSE), TRUE)=TRUE,VLOOKUP(E2078,Store_VAM!B2:H273,{6}, FALSE),VLOOKUP(E2078,Store_SRP!B2:H110,{6}, FALSE)), VLOOKUP(E2078,Store_Showcase!B2:H144,{6}, FALSE))</f>
      </c>
      <c r="AH2078" s="1">
        <f>VLOOKUP(G2078,Sku_Consolidated!A2:R957,18,FALSE)</f>
      </c>
      <c r="AI2078" s="1">
        <f>VLOOKUP(G2078,Sku_Consolidated!A2:S957,19,FALSE)</f>
      </c>
      <c r="AJ2078" s="1">
        <f>VLOOKUP(G2078,Sku_Consolidated!A2:T957,20,FALSE)</f>
      </c>
    </row>
    <row r="2079" spans="1:36" x14ac:dyDescent="0.25">
      <c r="A2079" s="1">
        <v>2024</v>
      </c>
      <c r="B2079" s="1" t="s">
        <v>31</v>
      </c>
      <c r="C2079" s="1" t="s">
        <v>32</v>
      </c>
      <c r="D2079" s="1" t="s">
        <v>33</v>
      </c>
      <c r="E2079" s="9" t="s">
        <v>2347</v>
      </c>
      <c r="F2079" s="1">
        <f>IF(VLOOKUP(G2079,Sku_Consolidated!A2:S957,{19},FALSE)="SHOWCASE", VLOOKUP(E2079,Store_Showcase!B2:C144,{2}, FALSE), IF(VLOOKUP(G2079,Sku_Consolidated!A2:S957,{19},FALSE)="VAM",VLOOKUP(E2079,Store_VAM!B2:C273,{2}, FALSE),VLOOKUP(E2079,Store_SRP!B2:C110,{2}, FALSE)))</f>
      </c>
      <c r="G2079" s="1">
        <v>14267</v>
      </c>
      <c r="H2079" s="1" t="s">
        <v>1438</v>
      </c>
      <c r="I2079" s="10" t="s">
        <v>5424</v>
      </c>
      <c r="J2079" s="1">
        <f>VLOOKUP(G2079,Sku_Consolidated!A2:C957, 3, FALSE)</f>
      </c>
      <c r="K2079" s="10">
        <f>IF(J2079="PACK", I2079, 0)</f>
      </c>
      <c r="L2079" s="10">
        <f>IF(J2079="KG", I2079, I2079 * VLOOKUP(G2079,Sku_Consolidated!A2:U957,21,FALSE))</f>
      </c>
      <c r="M2079" s="10" t="s">
        <v>37</v>
      </c>
      <c r="N2079" s="11" t="s">
        <v>5425</v>
      </c>
      <c r="O2079" s="10" t="s">
        <v>5426</v>
      </c>
      <c r="P2079" s="10">
        <f>N2079 - O2079</f>
      </c>
      <c r="Q2079" s="1">
        <f>VLOOKUP(G2079,Sku_Consolidated!A2:G957,7, FALSE)</f>
      </c>
      <c r="R2079" s="1">
        <f>IF(IFERROR(VLOOKUP(E2079,Store_Showcase!B2:H144,7, FALSE), TRUE)=TRUE, IF(IFERROR(VLOOKUP(E2079,Store_SRP!B2:H110,7, FALSE), TRUE)=TRUE,VLOOKUP(E2079,Store_VAM!B2:H273,7, FALSE),VLOOKUP(E2079,Store_SRP!B2:H110,7, FALSE)), VLOOKUP(E2079,Store_Showcase!B2:H144,7, FALSE))</f>
      </c>
      <c r="S2079" s="1">
        <f>IF(IFERROR(VLOOKUP(E2079,Store_Showcase!B2:I144,8, FALSE), TRUE)=TRUE, IF(IFERROR(VLOOKUP(E2079,Store_SRP!B2:I110,8, FALSE), TRUE)=TRUE,VLOOKUP(E2079,Store_VAM!B2:I273,8, FALSE),VLOOKUP(E2079,Store_SRP!B2:I110,8, FALSE)), VLOOKUP(E2079,Store_Showcase!B2:I144,8, FALSE))</f>
      </c>
      <c r="T2079" s="1">
        <f>VLOOKUP(G2079,Sku_Consolidated!A2:R957,18,FALSE)</f>
      </c>
      <c r="U2079" s="1" t="s">
        <v>5423</v>
      </c>
      <c r="V2079" s="1">
        <f>IF(VLOOKUP(G2079,Sku_Consolidated!A2:S957,19,FALSE)="SHOWCASE", VLOOKUP(E2079,Store_Showcase!B2:L144,11, FALSE), IF(VLOOKUP(G2079,Sku_Consolidated!A2:S957,19,FALSE)="VAM",VLOOKUP(E2079,Store_VAM!B2:L273,11, FALSE),VLOOKUP(E2079,Store_SRP!B2:L110,11, FALSE)))</f>
      </c>
      <c r="W2079" s="1">
        <f>VLOOKUP(G2079,Sku_Consolidated!A2:W957,11,FALSE)</f>
      </c>
      <c r="X2079" s="1">
        <f>VLOOKUP(G2079,Sku_Consolidated!A2:H957,8,FALSE)</f>
      </c>
      <c r="Y2079" s="1">
        <f>VLOOKUP(G2079,Sku_Consolidated!A2:I957,9,FALSE)</f>
      </c>
      <c r="Z2079" s="1" t="s">
        <v>41</v>
      </c>
      <c r="AA2079" s="1">
        <f>VLOOKUP(G2079,Sku_Consolidated!A2:E957,5,FALSE)</f>
      </c>
      <c r="AB2079" s="1">
        <f>IF(VLOOKUP(G2079,Sku_Consolidated!A2:S957,19,FALSE)="SHOWCASE", VLOOKUP(E2079,Store_Showcase!B2:N144,13, FALSE), IF(VLOOKUP(G2079,Sku_Consolidated!A2:S957,19,FALSE)="VAM",VLOOKUP(E2079,Store_VAM!B2:N273,13, FALSE),VLOOKUP(E2079,Store_SRP!B2:N110,13, FALSE)))</f>
      </c>
      <c r="AC2079" s="1">
        <f>IF(IFERROR(AB2079,TRUE)=TRUE, "-","OK")</f>
      </c>
      <c r="AD2079" s="11" t="s">
        <v>37</v>
      </c>
      <c r="AE2079" s="11" t="s">
        <v>37</v>
      </c>
      <c r="AF2079" s="1">
        <f>IF(IFERROR(VLOOKUP(E2079,Store_Showcase!B2:H144,{5}, FALSE), TRUE)=TRUE, IF(IFERROR(VLOOKUP(E2079,Store_SRP!B2:H110,{5}, FALSE), TRUE)=TRUE,VLOOKUP(E2079,Store_VAM!B2:H273,{5}, FALSE),VLOOKUP(E2079,Store_SRP!B2:H110,{5}, FALSE)), VLOOKUP(E2079,Store_Showcase!B2:H144,{5}, FALSE))</f>
      </c>
      <c r="AG2079" s="1">
        <f>IF(IFERROR(VLOOKUP(E2079,Store_Showcase!B2:H144,{6}, FALSE), TRUE)=TRUE, IF(IFERROR(VLOOKUP(E2079,Store_SRP!B2:H110,{6}, FALSE), TRUE)=TRUE,VLOOKUP(E2079,Store_VAM!B2:H273,{6}, FALSE),VLOOKUP(E2079,Store_SRP!B2:H110,{6}, FALSE)), VLOOKUP(E2079,Store_Showcase!B2:H144,{6}, FALSE))</f>
      </c>
      <c r="AH2079" s="1">
        <f>VLOOKUP(G2079,Sku_Consolidated!A2:R957,18,FALSE)</f>
      </c>
      <c r="AI2079" s="1">
        <f>VLOOKUP(G2079,Sku_Consolidated!A2:S957,19,FALSE)</f>
      </c>
      <c r="AJ2079" s="1">
        <f>VLOOKUP(G2079,Sku_Consolidated!A2:T957,20,FALSE)</f>
      </c>
    </row>
    <row r="2080" spans="1:36" x14ac:dyDescent="0.25">
      <c r="A2080" s="1">
        <v>2024</v>
      </c>
      <c r="B2080" s="1" t="s">
        <v>31</v>
      </c>
      <c r="C2080" s="1" t="s">
        <v>32</v>
      </c>
      <c r="D2080" s="1" t="s">
        <v>33</v>
      </c>
      <c r="E2080" s="9" t="s">
        <v>2347</v>
      </c>
      <c r="F2080" s="1">
        <f>IF(VLOOKUP(G2080,Sku_Consolidated!A2:S957,{19},FALSE)="SHOWCASE", VLOOKUP(E2080,Store_Showcase!B2:C144,{2}, FALSE), IF(VLOOKUP(G2080,Sku_Consolidated!A2:S957,{19},FALSE)="VAM",VLOOKUP(E2080,Store_VAM!B2:C273,{2}, FALSE),VLOOKUP(E2080,Store_SRP!B2:C110,{2}, FALSE)))</f>
      </c>
      <c r="G2080" s="1">
        <v>14268</v>
      </c>
      <c r="H2080" s="1" t="s">
        <v>1442</v>
      </c>
      <c r="I2080" s="10" t="s">
        <v>5427</v>
      </c>
      <c r="J2080" s="1">
        <f>VLOOKUP(G2080,Sku_Consolidated!A2:C957, 3, FALSE)</f>
      </c>
      <c r="K2080" s="10">
        <f>IF(J2080="PACK", I2080, 0)</f>
      </c>
      <c r="L2080" s="10">
        <f>IF(J2080="KG", I2080, I2080 * VLOOKUP(G2080,Sku_Consolidated!A2:U957,21,FALSE))</f>
      </c>
      <c r="M2080" s="10" t="s">
        <v>37</v>
      </c>
      <c r="N2080" s="11" t="s">
        <v>5428</v>
      </c>
      <c r="O2080" s="10" t="s">
        <v>5429</v>
      </c>
      <c r="P2080" s="10">
        <f>N2080 - O2080</f>
      </c>
      <c r="Q2080" s="1">
        <f>VLOOKUP(G2080,Sku_Consolidated!A2:G957,7, FALSE)</f>
      </c>
      <c r="R2080" s="1">
        <f>IF(IFERROR(VLOOKUP(E2080,Store_Showcase!B2:H144,7, FALSE), TRUE)=TRUE, IF(IFERROR(VLOOKUP(E2080,Store_SRP!B2:H110,7, FALSE), TRUE)=TRUE,VLOOKUP(E2080,Store_VAM!B2:H273,7, FALSE),VLOOKUP(E2080,Store_SRP!B2:H110,7, FALSE)), VLOOKUP(E2080,Store_Showcase!B2:H144,7, FALSE))</f>
      </c>
      <c r="S2080" s="1">
        <f>IF(IFERROR(VLOOKUP(E2080,Store_Showcase!B2:I144,8, FALSE), TRUE)=TRUE, IF(IFERROR(VLOOKUP(E2080,Store_SRP!B2:I110,8, FALSE), TRUE)=TRUE,VLOOKUP(E2080,Store_VAM!B2:I273,8, FALSE),VLOOKUP(E2080,Store_SRP!B2:I110,8, FALSE)), VLOOKUP(E2080,Store_Showcase!B2:I144,8, FALSE))</f>
      </c>
      <c r="T2080" s="1">
        <f>VLOOKUP(G2080,Sku_Consolidated!A2:R957,18,FALSE)</f>
      </c>
      <c r="U2080" s="1" t="s">
        <v>5423</v>
      </c>
      <c r="V2080" s="1">
        <f>IF(VLOOKUP(G2080,Sku_Consolidated!A2:S957,19,FALSE)="SHOWCASE", VLOOKUP(E2080,Store_Showcase!B2:L144,11, FALSE), IF(VLOOKUP(G2080,Sku_Consolidated!A2:S957,19,FALSE)="VAM",VLOOKUP(E2080,Store_VAM!B2:L273,11, FALSE),VLOOKUP(E2080,Store_SRP!B2:L110,11, FALSE)))</f>
      </c>
      <c r="W2080" s="1">
        <f>VLOOKUP(G2080,Sku_Consolidated!A2:W957,11,FALSE)</f>
      </c>
      <c r="X2080" s="1">
        <f>VLOOKUP(G2080,Sku_Consolidated!A2:H957,8,FALSE)</f>
      </c>
      <c r="Y2080" s="1">
        <f>VLOOKUP(G2080,Sku_Consolidated!A2:I957,9,FALSE)</f>
      </c>
      <c r="Z2080" s="1" t="s">
        <v>41</v>
      </c>
      <c r="AA2080" s="1">
        <f>VLOOKUP(G2080,Sku_Consolidated!A2:E957,5,FALSE)</f>
      </c>
      <c r="AB2080" s="1">
        <f>IF(VLOOKUP(G2080,Sku_Consolidated!A2:S957,19,FALSE)="SHOWCASE", VLOOKUP(E2080,Store_Showcase!B2:N144,13, FALSE), IF(VLOOKUP(G2080,Sku_Consolidated!A2:S957,19,FALSE)="VAM",VLOOKUP(E2080,Store_VAM!B2:N273,13, FALSE),VLOOKUP(E2080,Store_SRP!B2:N110,13, FALSE)))</f>
      </c>
      <c r="AC2080" s="1">
        <f>IF(IFERROR(AB2080,TRUE)=TRUE, "-","OK")</f>
      </c>
      <c r="AD2080" s="11" t="s">
        <v>37</v>
      </c>
      <c r="AE2080" s="11" t="s">
        <v>37</v>
      </c>
      <c r="AF2080" s="1">
        <f>IF(IFERROR(VLOOKUP(E2080,Store_Showcase!B2:H144,{5}, FALSE), TRUE)=TRUE, IF(IFERROR(VLOOKUP(E2080,Store_SRP!B2:H110,{5}, FALSE), TRUE)=TRUE,VLOOKUP(E2080,Store_VAM!B2:H273,{5}, FALSE),VLOOKUP(E2080,Store_SRP!B2:H110,{5}, FALSE)), VLOOKUP(E2080,Store_Showcase!B2:H144,{5}, FALSE))</f>
      </c>
      <c r="AG2080" s="1">
        <f>IF(IFERROR(VLOOKUP(E2080,Store_Showcase!B2:H144,{6}, FALSE), TRUE)=TRUE, IF(IFERROR(VLOOKUP(E2080,Store_SRP!B2:H110,{6}, FALSE), TRUE)=TRUE,VLOOKUP(E2080,Store_VAM!B2:H273,{6}, FALSE),VLOOKUP(E2080,Store_SRP!B2:H110,{6}, FALSE)), VLOOKUP(E2080,Store_Showcase!B2:H144,{6}, FALSE))</f>
      </c>
      <c r="AH2080" s="1">
        <f>VLOOKUP(G2080,Sku_Consolidated!A2:R957,18,FALSE)</f>
      </c>
      <c r="AI2080" s="1">
        <f>VLOOKUP(G2080,Sku_Consolidated!A2:S957,19,FALSE)</f>
      </c>
      <c r="AJ2080" s="1">
        <f>VLOOKUP(G2080,Sku_Consolidated!A2:T957,20,FALSE)</f>
      </c>
    </row>
    <row r="2081" spans="1:36" x14ac:dyDescent="0.25">
      <c r="A2081" s="1">
        <v>2024</v>
      </c>
      <c r="B2081" s="1" t="s">
        <v>31</v>
      </c>
      <c r="C2081" s="1" t="s">
        <v>32</v>
      </c>
      <c r="D2081" s="1" t="s">
        <v>33</v>
      </c>
      <c r="E2081" s="9" t="s">
        <v>2347</v>
      </c>
      <c r="F2081" s="1">
        <f>IF(VLOOKUP(G2081,Sku_Consolidated!A2:S957,{19},FALSE)="SHOWCASE", VLOOKUP(E2081,Store_Showcase!B2:C144,{2}, FALSE), IF(VLOOKUP(G2081,Sku_Consolidated!A2:S957,{19},FALSE)="VAM",VLOOKUP(E2081,Store_VAM!B2:C273,{2}, FALSE),VLOOKUP(E2081,Store_SRP!B2:C110,{2}, FALSE)))</f>
      </c>
      <c r="G2081" s="1">
        <v>14269</v>
      </c>
      <c r="H2081" s="1" t="s">
        <v>1446</v>
      </c>
      <c r="I2081" s="10" t="s">
        <v>5430</v>
      </c>
      <c r="J2081" s="1">
        <f>VLOOKUP(G2081,Sku_Consolidated!A2:C957, 3, FALSE)</f>
      </c>
      <c r="K2081" s="10">
        <f>IF(J2081="PACK", I2081, 0)</f>
      </c>
      <c r="L2081" s="10">
        <f>IF(J2081="KG", I2081, I2081 * VLOOKUP(G2081,Sku_Consolidated!A2:U957,21,FALSE))</f>
      </c>
      <c r="M2081" s="10" t="s">
        <v>37</v>
      </c>
      <c r="N2081" s="11" t="s">
        <v>5431</v>
      </c>
      <c r="O2081" s="10" t="s">
        <v>5432</v>
      </c>
      <c r="P2081" s="10">
        <f>N2081 - O2081</f>
      </c>
      <c r="Q2081" s="1">
        <f>VLOOKUP(G2081,Sku_Consolidated!A2:G957,7, FALSE)</f>
      </c>
      <c r="R2081" s="1">
        <f>IF(IFERROR(VLOOKUP(E2081,Store_Showcase!B2:H144,7, FALSE), TRUE)=TRUE, IF(IFERROR(VLOOKUP(E2081,Store_SRP!B2:H110,7, FALSE), TRUE)=TRUE,VLOOKUP(E2081,Store_VAM!B2:H273,7, FALSE),VLOOKUP(E2081,Store_SRP!B2:H110,7, FALSE)), VLOOKUP(E2081,Store_Showcase!B2:H144,7, FALSE))</f>
      </c>
      <c r="S2081" s="1">
        <f>IF(IFERROR(VLOOKUP(E2081,Store_Showcase!B2:I144,8, FALSE), TRUE)=TRUE, IF(IFERROR(VLOOKUP(E2081,Store_SRP!B2:I110,8, FALSE), TRUE)=TRUE,VLOOKUP(E2081,Store_VAM!B2:I273,8, FALSE),VLOOKUP(E2081,Store_SRP!B2:I110,8, FALSE)), VLOOKUP(E2081,Store_Showcase!B2:I144,8, FALSE))</f>
      </c>
      <c r="T2081" s="1">
        <f>VLOOKUP(G2081,Sku_Consolidated!A2:R957,18,FALSE)</f>
      </c>
      <c r="U2081" s="1" t="s">
        <v>5423</v>
      </c>
      <c r="V2081" s="1">
        <f>IF(VLOOKUP(G2081,Sku_Consolidated!A2:S957,19,FALSE)="SHOWCASE", VLOOKUP(E2081,Store_Showcase!B2:L144,11, FALSE), IF(VLOOKUP(G2081,Sku_Consolidated!A2:S957,19,FALSE)="VAM",VLOOKUP(E2081,Store_VAM!B2:L273,11, FALSE),VLOOKUP(E2081,Store_SRP!B2:L110,11, FALSE)))</f>
      </c>
      <c r="W2081" s="1">
        <f>VLOOKUP(G2081,Sku_Consolidated!A2:W957,11,FALSE)</f>
      </c>
      <c r="X2081" s="1">
        <f>VLOOKUP(G2081,Sku_Consolidated!A2:H957,8,FALSE)</f>
      </c>
      <c r="Y2081" s="1">
        <f>VLOOKUP(G2081,Sku_Consolidated!A2:I957,9,FALSE)</f>
      </c>
      <c r="Z2081" s="1" t="s">
        <v>41</v>
      </c>
      <c r="AA2081" s="1">
        <f>VLOOKUP(G2081,Sku_Consolidated!A2:E957,5,FALSE)</f>
      </c>
      <c r="AB2081" s="1">
        <f>IF(VLOOKUP(G2081,Sku_Consolidated!A2:S957,19,FALSE)="SHOWCASE", VLOOKUP(E2081,Store_Showcase!B2:N144,13, FALSE), IF(VLOOKUP(G2081,Sku_Consolidated!A2:S957,19,FALSE)="VAM",VLOOKUP(E2081,Store_VAM!B2:N273,13, FALSE),VLOOKUP(E2081,Store_SRP!B2:N110,13, FALSE)))</f>
      </c>
      <c r="AC2081" s="1">
        <f>IF(IFERROR(AB2081,TRUE)=TRUE, "-","OK")</f>
      </c>
      <c r="AD2081" s="11" t="s">
        <v>37</v>
      </c>
      <c r="AE2081" s="11" t="s">
        <v>37</v>
      </c>
      <c r="AF2081" s="1">
        <f>IF(IFERROR(VLOOKUP(E2081,Store_Showcase!B2:H144,{5}, FALSE), TRUE)=TRUE, IF(IFERROR(VLOOKUP(E2081,Store_SRP!B2:H110,{5}, FALSE), TRUE)=TRUE,VLOOKUP(E2081,Store_VAM!B2:H273,{5}, FALSE),VLOOKUP(E2081,Store_SRP!B2:H110,{5}, FALSE)), VLOOKUP(E2081,Store_Showcase!B2:H144,{5}, FALSE))</f>
      </c>
      <c r="AG2081" s="1">
        <f>IF(IFERROR(VLOOKUP(E2081,Store_Showcase!B2:H144,{6}, FALSE), TRUE)=TRUE, IF(IFERROR(VLOOKUP(E2081,Store_SRP!B2:H110,{6}, FALSE), TRUE)=TRUE,VLOOKUP(E2081,Store_VAM!B2:H273,{6}, FALSE),VLOOKUP(E2081,Store_SRP!B2:H110,{6}, FALSE)), VLOOKUP(E2081,Store_Showcase!B2:H144,{6}, FALSE))</f>
      </c>
      <c r="AH2081" s="1">
        <f>VLOOKUP(G2081,Sku_Consolidated!A2:R957,18,FALSE)</f>
      </c>
      <c r="AI2081" s="1">
        <f>VLOOKUP(G2081,Sku_Consolidated!A2:S957,19,FALSE)</f>
      </c>
      <c r="AJ2081" s="1">
        <f>VLOOKUP(G2081,Sku_Consolidated!A2:T957,20,FALSE)</f>
      </c>
    </row>
    <row r="2082" spans="1:36" x14ac:dyDescent="0.25">
      <c r="A2082" s="1">
        <v>2024</v>
      </c>
      <c r="B2082" s="1" t="s">
        <v>31</v>
      </c>
      <c r="C2082" s="1" t="s">
        <v>32</v>
      </c>
      <c r="D2082" s="1" t="s">
        <v>33</v>
      </c>
      <c r="E2082" s="9" t="s">
        <v>2347</v>
      </c>
      <c r="F2082" s="1">
        <f>IF(VLOOKUP(G2082,Sku_Consolidated!A2:S957,{19},FALSE)="SHOWCASE", VLOOKUP(E2082,Store_Showcase!B2:C144,{2}, FALSE), IF(VLOOKUP(G2082,Sku_Consolidated!A2:S957,{19},FALSE)="VAM",VLOOKUP(E2082,Store_VAM!B2:C273,{2}, FALSE),VLOOKUP(E2082,Store_SRP!B2:C110,{2}, FALSE)))</f>
      </c>
      <c r="G2082" s="1">
        <v>14270</v>
      </c>
      <c r="H2082" s="1" t="s">
        <v>1450</v>
      </c>
      <c r="I2082" s="10" t="s">
        <v>4217</v>
      </c>
      <c r="J2082" s="1">
        <f>VLOOKUP(G2082,Sku_Consolidated!A2:C957, 3, FALSE)</f>
      </c>
      <c r="K2082" s="10">
        <f>IF(J2082="PACK", I2082, 0)</f>
      </c>
      <c r="L2082" s="10">
        <f>IF(J2082="KG", I2082, I2082 * VLOOKUP(G2082,Sku_Consolidated!A2:U957,21,FALSE))</f>
      </c>
      <c r="M2082" s="10" t="s">
        <v>37</v>
      </c>
      <c r="N2082" s="11" t="s">
        <v>5433</v>
      </c>
      <c r="O2082" s="10" t="s">
        <v>5434</v>
      </c>
      <c r="P2082" s="10">
        <f>N2082 - O2082</f>
      </c>
      <c r="Q2082" s="1">
        <f>VLOOKUP(G2082,Sku_Consolidated!A2:G957,7, FALSE)</f>
      </c>
      <c r="R2082" s="1">
        <f>IF(IFERROR(VLOOKUP(E2082,Store_Showcase!B2:H144,7, FALSE), TRUE)=TRUE, IF(IFERROR(VLOOKUP(E2082,Store_SRP!B2:H110,7, FALSE), TRUE)=TRUE,VLOOKUP(E2082,Store_VAM!B2:H273,7, FALSE),VLOOKUP(E2082,Store_SRP!B2:H110,7, FALSE)), VLOOKUP(E2082,Store_Showcase!B2:H144,7, FALSE))</f>
      </c>
      <c r="S2082" s="1">
        <f>IF(IFERROR(VLOOKUP(E2082,Store_Showcase!B2:I144,8, FALSE), TRUE)=TRUE, IF(IFERROR(VLOOKUP(E2082,Store_SRP!B2:I110,8, FALSE), TRUE)=TRUE,VLOOKUP(E2082,Store_VAM!B2:I273,8, FALSE),VLOOKUP(E2082,Store_SRP!B2:I110,8, FALSE)), VLOOKUP(E2082,Store_Showcase!B2:I144,8, FALSE))</f>
      </c>
      <c r="T2082" s="1">
        <f>VLOOKUP(G2082,Sku_Consolidated!A2:R957,18,FALSE)</f>
      </c>
      <c r="U2082" s="1" t="s">
        <v>5423</v>
      </c>
      <c r="V2082" s="1">
        <f>IF(VLOOKUP(G2082,Sku_Consolidated!A2:S957,19,FALSE)="SHOWCASE", VLOOKUP(E2082,Store_Showcase!B2:L144,11, FALSE), IF(VLOOKUP(G2082,Sku_Consolidated!A2:S957,19,FALSE)="VAM",VLOOKUP(E2082,Store_VAM!B2:L273,11, FALSE),VLOOKUP(E2082,Store_SRP!B2:L110,11, FALSE)))</f>
      </c>
      <c r="W2082" s="1">
        <f>VLOOKUP(G2082,Sku_Consolidated!A2:W957,11,FALSE)</f>
      </c>
      <c r="X2082" s="1">
        <f>VLOOKUP(G2082,Sku_Consolidated!A2:H957,8,FALSE)</f>
      </c>
      <c r="Y2082" s="1">
        <f>VLOOKUP(G2082,Sku_Consolidated!A2:I957,9,FALSE)</f>
      </c>
      <c r="Z2082" s="1" t="s">
        <v>41</v>
      </c>
      <c r="AA2082" s="1">
        <f>VLOOKUP(G2082,Sku_Consolidated!A2:E957,5,FALSE)</f>
      </c>
      <c r="AB2082" s="1">
        <f>IF(VLOOKUP(G2082,Sku_Consolidated!A2:S957,19,FALSE)="SHOWCASE", VLOOKUP(E2082,Store_Showcase!B2:N144,13, FALSE), IF(VLOOKUP(G2082,Sku_Consolidated!A2:S957,19,FALSE)="VAM",VLOOKUP(E2082,Store_VAM!B2:N273,13, FALSE),VLOOKUP(E2082,Store_SRP!B2:N110,13, FALSE)))</f>
      </c>
      <c r="AC2082" s="1">
        <f>IF(IFERROR(AB2082,TRUE)=TRUE, "-","OK")</f>
      </c>
      <c r="AD2082" s="11" t="s">
        <v>37</v>
      </c>
      <c r="AE2082" s="11" t="s">
        <v>37</v>
      </c>
      <c r="AF2082" s="1">
        <f>IF(IFERROR(VLOOKUP(E2082,Store_Showcase!B2:H144,{5}, FALSE), TRUE)=TRUE, IF(IFERROR(VLOOKUP(E2082,Store_SRP!B2:H110,{5}, FALSE), TRUE)=TRUE,VLOOKUP(E2082,Store_VAM!B2:H273,{5}, FALSE),VLOOKUP(E2082,Store_SRP!B2:H110,{5}, FALSE)), VLOOKUP(E2082,Store_Showcase!B2:H144,{5}, FALSE))</f>
      </c>
      <c r="AG2082" s="1">
        <f>IF(IFERROR(VLOOKUP(E2082,Store_Showcase!B2:H144,{6}, FALSE), TRUE)=TRUE, IF(IFERROR(VLOOKUP(E2082,Store_SRP!B2:H110,{6}, FALSE), TRUE)=TRUE,VLOOKUP(E2082,Store_VAM!B2:H273,{6}, FALSE),VLOOKUP(E2082,Store_SRP!B2:H110,{6}, FALSE)), VLOOKUP(E2082,Store_Showcase!B2:H144,{6}, FALSE))</f>
      </c>
      <c r="AH2082" s="1">
        <f>VLOOKUP(G2082,Sku_Consolidated!A2:R957,18,FALSE)</f>
      </c>
      <c r="AI2082" s="1">
        <f>VLOOKUP(G2082,Sku_Consolidated!A2:S957,19,FALSE)</f>
      </c>
      <c r="AJ2082" s="1">
        <f>VLOOKUP(G2082,Sku_Consolidated!A2:T957,20,FALSE)</f>
      </c>
    </row>
    <row r="2083" spans="1:36" x14ac:dyDescent="0.25">
      <c r="A2083" s="1">
        <v>2024</v>
      </c>
      <c r="B2083" s="1" t="s">
        <v>31</v>
      </c>
      <c r="C2083" s="1" t="s">
        <v>32</v>
      </c>
      <c r="D2083" s="1" t="s">
        <v>33</v>
      </c>
      <c r="E2083" s="9" t="s">
        <v>2347</v>
      </c>
      <c r="F2083" s="1">
        <f>IF(VLOOKUP(G2083,Sku_Consolidated!A2:S957,{19},FALSE)="SHOWCASE", VLOOKUP(E2083,Store_Showcase!B2:C144,{2}, FALSE), IF(VLOOKUP(G2083,Sku_Consolidated!A2:S957,{19},FALSE)="VAM",VLOOKUP(E2083,Store_VAM!B2:C273,{2}, FALSE),VLOOKUP(E2083,Store_SRP!B2:C110,{2}, FALSE)))</f>
      </c>
      <c r="G2083" s="1">
        <v>14271</v>
      </c>
      <c r="H2083" s="1" t="s">
        <v>2854</v>
      </c>
      <c r="I2083" s="10" t="s">
        <v>643</v>
      </c>
      <c r="J2083" s="1">
        <f>VLOOKUP(G2083,Sku_Consolidated!A2:C957, 3, FALSE)</f>
      </c>
      <c r="K2083" s="10">
        <f>IF(J2083="PACK", I2083, 0)</f>
      </c>
      <c r="L2083" s="10">
        <f>IF(J2083="KG", I2083, I2083 * VLOOKUP(G2083,Sku_Consolidated!A2:U957,21,FALSE))</f>
      </c>
      <c r="M2083" s="10" t="s">
        <v>37</v>
      </c>
      <c r="N2083" s="11" t="s">
        <v>5435</v>
      </c>
      <c r="O2083" s="10" t="s">
        <v>5436</v>
      </c>
      <c r="P2083" s="10">
        <f>N2083 - O2083</f>
      </c>
      <c r="Q2083" s="1">
        <f>VLOOKUP(G2083,Sku_Consolidated!A2:G957,7, FALSE)</f>
      </c>
      <c r="R2083" s="1">
        <f>IF(IFERROR(VLOOKUP(E2083,Store_Showcase!B2:H144,7, FALSE), TRUE)=TRUE, IF(IFERROR(VLOOKUP(E2083,Store_SRP!B2:H110,7, FALSE), TRUE)=TRUE,VLOOKUP(E2083,Store_VAM!B2:H273,7, FALSE),VLOOKUP(E2083,Store_SRP!B2:H110,7, FALSE)), VLOOKUP(E2083,Store_Showcase!B2:H144,7, FALSE))</f>
      </c>
      <c r="S2083" s="1">
        <f>IF(IFERROR(VLOOKUP(E2083,Store_Showcase!B2:I144,8, FALSE), TRUE)=TRUE, IF(IFERROR(VLOOKUP(E2083,Store_SRP!B2:I110,8, FALSE), TRUE)=TRUE,VLOOKUP(E2083,Store_VAM!B2:I273,8, FALSE),VLOOKUP(E2083,Store_SRP!B2:I110,8, FALSE)), VLOOKUP(E2083,Store_Showcase!B2:I144,8, FALSE))</f>
      </c>
      <c r="T2083" s="1">
        <f>VLOOKUP(G2083,Sku_Consolidated!A2:R957,18,FALSE)</f>
      </c>
      <c r="U2083" s="1" t="s">
        <v>5423</v>
      </c>
      <c r="V2083" s="1">
        <f>IF(VLOOKUP(G2083,Sku_Consolidated!A2:S957,19,FALSE)="SHOWCASE", VLOOKUP(E2083,Store_Showcase!B2:L144,11, FALSE), IF(VLOOKUP(G2083,Sku_Consolidated!A2:S957,19,FALSE)="VAM",VLOOKUP(E2083,Store_VAM!B2:L273,11, FALSE),VLOOKUP(E2083,Store_SRP!B2:L110,11, FALSE)))</f>
      </c>
      <c r="W2083" s="1">
        <f>VLOOKUP(G2083,Sku_Consolidated!A2:W957,11,FALSE)</f>
      </c>
      <c r="X2083" s="1">
        <f>VLOOKUP(G2083,Sku_Consolidated!A2:H957,8,FALSE)</f>
      </c>
      <c r="Y2083" s="1">
        <f>VLOOKUP(G2083,Sku_Consolidated!A2:I957,9,FALSE)</f>
      </c>
      <c r="Z2083" s="1" t="s">
        <v>41</v>
      </c>
      <c r="AA2083" s="1">
        <f>VLOOKUP(G2083,Sku_Consolidated!A2:E957,5,FALSE)</f>
      </c>
      <c r="AB2083" s="1">
        <f>IF(VLOOKUP(G2083,Sku_Consolidated!A2:S957,19,FALSE)="SHOWCASE", VLOOKUP(E2083,Store_Showcase!B2:N144,13, FALSE), IF(VLOOKUP(G2083,Sku_Consolidated!A2:S957,19,FALSE)="VAM",VLOOKUP(E2083,Store_VAM!B2:N273,13, FALSE),VLOOKUP(E2083,Store_SRP!B2:N110,13, FALSE)))</f>
      </c>
      <c r="AC2083" s="1">
        <f>IF(IFERROR(AB2083,TRUE)=TRUE, "-","OK")</f>
      </c>
      <c r="AD2083" s="11" t="s">
        <v>37</v>
      </c>
      <c r="AE2083" s="11" t="s">
        <v>37</v>
      </c>
      <c r="AF2083" s="1">
        <f>IF(IFERROR(VLOOKUP(E2083,Store_Showcase!B2:H144,{5}, FALSE), TRUE)=TRUE, IF(IFERROR(VLOOKUP(E2083,Store_SRP!B2:H110,{5}, FALSE), TRUE)=TRUE,VLOOKUP(E2083,Store_VAM!B2:H273,{5}, FALSE),VLOOKUP(E2083,Store_SRP!B2:H110,{5}, FALSE)), VLOOKUP(E2083,Store_Showcase!B2:H144,{5}, FALSE))</f>
      </c>
      <c r="AG2083" s="1">
        <f>IF(IFERROR(VLOOKUP(E2083,Store_Showcase!B2:H144,{6}, FALSE), TRUE)=TRUE, IF(IFERROR(VLOOKUP(E2083,Store_SRP!B2:H110,{6}, FALSE), TRUE)=TRUE,VLOOKUP(E2083,Store_VAM!B2:H273,{6}, FALSE),VLOOKUP(E2083,Store_SRP!B2:H110,{6}, FALSE)), VLOOKUP(E2083,Store_Showcase!B2:H144,{6}, FALSE))</f>
      </c>
      <c r="AH2083" s="1">
        <f>VLOOKUP(G2083,Sku_Consolidated!A2:R957,18,FALSE)</f>
      </c>
      <c r="AI2083" s="1">
        <f>VLOOKUP(G2083,Sku_Consolidated!A2:S957,19,FALSE)</f>
      </c>
      <c r="AJ2083" s="1">
        <f>VLOOKUP(G2083,Sku_Consolidated!A2:T957,20,FALSE)</f>
      </c>
    </row>
    <row r="2084" spans="1:36" x14ac:dyDescent="0.25">
      <c r="A2084" s="1">
        <v>2024</v>
      </c>
      <c r="B2084" s="1" t="s">
        <v>31</v>
      </c>
      <c r="C2084" s="1" t="s">
        <v>32</v>
      </c>
      <c r="D2084" s="1" t="s">
        <v>33</v>
      </c>
      <c r="E2084" s="9" t="s">
        <v>2347</v>
      </c>
      <c r="F2084" s="1">
        <f>IF(VLOOKUP(G2084,Sku_Consolidated!A2:S957,{19},FALSE)="SHOWCASE", VLOOKUP(E2084,Store_Showcase!B2:C144,{2}, FALSE), IF(VLOOKUP(G2084,Sku_Consolidated!A2:S957,{19},FALSE)="VAM",VLOOKUP(E2084,Store_VAM!B2:C273,{2}, FALSE),VLOOKUP(E2084,Store_SRP!B2:C110,{2}, FALSE)))</f>
      </c>
      <c r="G2084" s="1">
        <v>14275</v>
      </c>
      <c r="H2084" s="1" t="s">
        <v>1454</v>
      </c>
      <c r="I2084" s="10" t="s">
        <v>5437</v>
      </c>
      <c r="J2084" s="1">
        <f>VLOOKUP(G2084,Sku_Consolidated!A2:C957, 3, FALSE)</f>
      </c>
      <c r="K2084" s="10">
        <f>IF(J2084="PACK", I2084, 0)</f>
      </c>
      <c r="L2084" s="10">
        <f>IF(J2084="KG", I2084, I2084 * VLOOKUP(G2084,Sku_Consolidated!A2:U957,21,FALSE))</f>
      </c>
      <c r="M2084" s="10" t="s">
        <v>37</v>
      </c>
      <c r="N2084" s="11" t="s">
        <v>5438</v>
      </c>
      <c r="O2084" s="10" t="s">
        <v>5439</v>
      </c>
      <c r="P2084" s="10">
        <f>N2084 - O2084</f>
      </c>
      <c r="Q2084" s="1">
        <f>VLOOKUP(G2084,Sku_Consolidated!A2:G957,7, FALSE)</f>
      </c>
      <c r="R2084" s="1">
        <f>IF(IFERROR(VLOOKUP(E2084,Store_Showcase!B2:H144,7, FALSE), TRUE)=TRUE, IF(IFERROR(VLOOKUP(E2084,Store_SRP!B2:H110,7, FALSE), TRUE)=TRUE,VLOOKUP(E2084,Store_VAM!B2:H273,7, FALSE),VLOOKUP(E2084,Store_SRP!B2:H110,7, FALSE)), VLOOKUP(E2084,Store_Showcase!B2:H144,7, FALSE))</f>
      </c>
      <c r="S2084" s="1">
        <f>IF(IFERROR(VLOOKUP(E2084,Store_Showcase!B2:I144,8, FALSE), TRUE)=TRUE, IF(IFERROR(VLOOKUP(E2084,Store_SRP!B2:I110,8, FALSE), TRUE)=TRUE,VLOOKUP(E2084,Store_VAM!B2:I273,8, FALSE),VLOOKUP(E2084,Store_SRP!B2:I110,8, FALSE)), VLOOKUP(E2084,Store_Showcase!B2:I144,8, FALSE))</f>
      </c>
      <c r="T2084" s="1">
        <f>VLOOKUP(G2084,Sku_Consolidated!A2:R957,18,FALSE)</f>
      </c>
      <c r="U2084" s="1" t="s">
        <v>5423</v>
      </c>
      <c r="V2084" s="1">
        <f>IF(VLOOKUP(G2084,Sku_Consolidated!A2:S957,19,FALSE)="SHOWCASE", VLOOKUP(E2084,Store_Showcase!B2:L144,11, FALSE), IF(VLOOKUP(G2084,Sku_Consolidated!A2:S957,19,FALSE)="VAM",VLOOKUP(E2084,Store_VAM!B2:L273,11, FALSE),VLOOKUP(E2084,Store_SRP!B2:L110,11, FALSE)))</f>
      </c>
      <c r="W2084" s="1">
        <f>VLOOKUP(G2084,Sku_Consolidated!A2:W957,11,FALSE)</f>
      </c>
      <c r="X2084" s="1">
        <f>VLOOKUP(G2084,Sku_Consolidated!A2:H957,8,FALSE)</f>
      </c>
      <c r="Y2084" s="1">
        <f>VLOOKUP(G2084,Sku_Consolidated!A2:I957,9,FALSE)</f>
      </c>
      <c r="Z2084" s="1" t="s">
        <v>41</v>
      </c>
      <c r="AA2084" s="1">
        <f>VLOOKUP(G2084,Sku_Consolidated!A2:E957,5,FALSE)</f>
      </c>
      <c r="AB2084" s="1">
        <f>IF(VLOOKUP(G2084,Sku_Consolidated!A2:S957,19,FALSE)="SHOWCASE", VLOOKUP(E2084,Store_Showcase!B2:N144,13, FALSE), IF(VLOOKUP(G2084,Sku_Consolidated!A2:S957,19,FALSE)="VAM",VLOOKUP(E2084,Store_VAM!B2:N273,13, FALSE),VLOOKUP(E2084,Store_SRP!B2:N110,13, FALSE)))</f>
      </c>
      <c r="AC2084" s="1">
        <f>IF(IFERROR(AB2084,TRUE)=TRUE, "-","OK")</f>
      </c>
      <c r="AD2084" s="11" t="s">
        <v>37</v>
      </c>
      <c r="AE2084" s="11" t="s">
        <v>37</v>
      </c>
      <c r="AF2084" s="1">
        <f>IF(IFERROR(VLOOKUP(E2084,Store_Showcase!B2:H144,{5}, FALSE), TRUE)=TRUE, IF(IFERROR(VLOOKUP(E2084,Store_SRP!B2:H110,{5}, FALSE), TRUE)=TRUE,VLOOKUP(E2084,Store_VAM!B2:H273,{5}, FALSE),VLOOKUP(E2084,Store_SRP!B2:H110,{5}, FALSE)), VLOOKUP(E2084,Store_Showcase!B2:H144,{5}, FALSE))</f>
      </c>
      <c r="AG2084" s="1">
        <f>IF(IFERROR(VLOOKUP(E2084,Store_Showcase!B2:H144,{6}, FALSE), TRUE)=TRUE, IF(IFERROR(VLOOKUP(E2084,Store_SRP!B2:H110,{6}, FALSE), TRUE)=TRUE,VLOOKUP(E2084,Store_VAM!B2:H273,{6}, FALSE),VLOOKUP(E2084,Store_SRP!B2:H110,{6}, FALSE)), VLOOKUP(E2084,Store_Showcase!B2:H144,{6}, FALSE))</f>
      </c>
      <c r="AH2084" s="1">
        <f>VLOOKUP(G2084,Sku_Consolidated!A2:R957,18,FALSE)</f>
      </c>
      <c r="AI2084" s="1">
        <f>VLOOKUP(G2084,Sku_Consolidated!A2:S957,19,FALSE)</f>
      </c>
      <c r="AJ2084" s="1">
        <f>VLOOKUP(G2084,Sku_Consolidated!A2:T957,20,FALSE)</f>
      </c>
    </row>
    <row r="2085" spans="1:36" x14ac:dyDescent="0.25">
      <c r="A2085" s="1">
        <v>2024</v>
      </c>
      <c r="B2085" s="1" t="s">
        <v>31</v>
      </c>
      <c r="C2085" s="1" t="s">
        <v>32</v>
      </c>
      <c r="D2085" s="1" t="s">
        <v>33</v>
      </c>
      <c r="E2085" s="9" t="s">
        <v>2347</v>
      </c>
      <c r="F2085" s="1">
        <f>IF(VLOOKUP(G2085,Sku_Consolidated!A2:S957,{19},FALSE)="SHOWCASE", VLOOKUP(E2085,Store_Showcase!B2:C144,{2}, FALSE), IF(VLOOKUP(G2085,Sku_Consolidated!A2:S957,{19},FALSE)="VAM",VLOOKUP(E2085,Store_VAM!B2:C273,{2}, FALSE),VLOOKUP(E2085,Store_SRP!B2:C110,{2}, FALSE)))</f>
      </c>
      <c r="G2085" s="1">
        <v>14280</v>
      </c>
      <c r="H2085" s="1" t="s">
        <v>1458</v>
      </c>
      <c r="I2085" s="10" t="s">
        <v>5440</v>
      </c>
      <c r="J2085" s="1">
        <f>VLOOKUP(G2085,Sku_Consolidated!A2:C957, 3, FALSE)</f>
      </c>
      <c r="K2085" s="10">
        <f>IF(J2085="PACK", I2085, 0)</f>
      </c>
      <c r="L2085" s="10">
        <f>IF(J2085="KG", I2085, I2085 * VLOOKUP(G2085,Sku_Consolidated!A2:U957,21,FALSE))</f>
      </c>
      <c r="M2085" s="10" t="s">
        <v>37</v>
      </c>
      <c r="N2085" s="11" t="s">
        <v>5441</v>
      </c>
      <c r="O2085" s="10" t="s">
        <v>5442</v>
      </c>
      <c r="P2085" s="10">
        <f>N2085 - O2085</f>
      </c>
      <c r="Q2085" s="1">
        <f>VLOOKUP(G2085,Sku_Consolidated!A2:G957,7, FALSE)</f>
      </c>
      <c r="R2085" s="1">
        <f>IF(IFERROR(VLOOKUP(E2085,Store_Showcase!B2:H144,7, FALSE), TRUE)=TRUE, IF(IFERROR(VLOOKUP(E2085,Store_SRP!B2:H110,7, FALSE), TRUE)=TRUE,VLOOKUP(E2085,Store_VAM!B2:H273,7, FALSE),VLOOKUP(E2085,Store_SRP!B2:H110,7, FALSE)), VLOOKUP(E2085,Store_Showcase!B2:H144,7, FALSE))</f>
      </c>
      <c r="S2085" s="1">
        <f>IF(IFERROR(VLOOKUP(E2085,Store_Showcase!B2:I144,8, FALSE), TRUE)=TRUE, IF(IFERROR(VLOOKUP(E2085,Store_SRP!B2:I110,8, FALSE), TRUE)=TRUE,VLOOKUP(E2085,Store_VAM!B2:I273,8, FALSE),VLOOKUP(E2085,Store_SRP!B2:I110,8, FALSE)), VLOOKUP(E2085,Store_Showcase!B2:I144,8, FALSE))</f>
      </c>
      <c r="T2085" s="1">
        <f>VLOOKUP(G2085,Sku_Consolidated!A2:R957,18,FALSE)</f>
      </c>
      <c r="U2085" s="1" t="s">
        <v>5423</v>
      </c>
      <c r="V2085" s="1">
        <f>IF(VLOOKUP(G2085,Sku_Consolidated!A2:S957,19,FALSE)="SHOWCASE", VLOOKUP(E2085,Store_Showcase!B2:L144,11, FALSE), IF(VLOOKUP(G2085,Sku_Consolidated!A2:S957,19,FALSE)="VAM",VLOOKUP(E2085,Store_VAM!B2:L273,11, FALSE),VLOOKUP(E2085,Store_SRP!B2:L110,11, FALSE)))</f>
      </c>
      <c r="W2085" s="1">
        <f>VLOOKUP(G2085,Sku_Consolidated!A2:W957,11,FALSE)</f>
      </c>
      <c r="X2085" s="1">
        <f>VLOOKUP(G2085,Sku_Consolidated!A2:H957,8,FALSE)</f>
      </c>
      <c r="Y2085" s="1">
        <f>VLOOKUP(G2085,Sku_Consolidated!A2:I957,9,FALSE)</f>
      </c>
      <c r="Z2085" s="1" t="s">
        <v>41</v>
      </c>
      <c r="AA2085" s="1">
        <f>VLOOKUP(G2085,Sku_Consolidated!A2:E957,5,FALSE)</f>
      </c>
      <c r="AB2085" s="1">
        <f>IF(VLOOKUP(G2085,Sku_Consolidated!A2:S957,19,FALSE)="SHOWCASE", VLOOKUP(E2085,Store_Showcase!B2:N144,13, FALSE), IF(VLOOKUP(G2085,Sku_Consolidated!A2:S957,19,FALSE)="VAM",VLOOKUP(E2085,Store_VAM!B2:N273,13, FALSE),VLOOKUP(E2085,Store_SRP!B2:N110,13, FALSE)))</f>
      </c>
      <c r="AC2085" s="1">
        <f>IF(IFERROR(AB2085,TRUE)=TRUE, "-","OK")</f>
      </c>
      <c r="AD2085" s="11" t="s">
        <v>37</v>
      </c>
      <c r="AE2085" s="11" t="s">
        <v>37</v>
      </c>
      <c r="AF2085" s="1">
        <f>IF(IFERROR(VLOOKUP(E2085,Store_Showcase!B2:H144,{5}, FALSE), TRUE)=TRUE, IF(IFERROR(VLOOKUP(E2085,Store_SRP!B2:H110,{5}, FALSE), TRUE)=TRUE,VLOOKUP(E2085,Store_VAM!B2:H273,{5}, FALSE),VLOOKUP(E2085,Store_SRP!B2:H110,{5}, FALSE)), VLOOKUP(E2085,Store_Showcase!B2:H144,{5}, FALSE))</f>
      </c>
      <c r="AG2085" s="1">
        <f>IF(IFERROR(VLOOKUP(E2085,Store_Showcase!B2:H144,{6}, FALSE), TRUE)=TRUE, IF(IFERROR(VLOOKUP(E2085,Store_SRP!B2:H110,{6}, FALSE), TRUE)=TRUE,VLOOKUP(E2085,Store_VAM!B2:H273,{6}, FALSE),VLOOKUP(E2085,Store_SRP!B2:H110,{6}, FALSE)), VLOOKUP(E2085,Store_Showcase!B2:H144,{6}, FALSE))</f>
      </c>
      <c r="AH2085" s="1">
        <f>VLOOKUP(G2085,Sku_Consolidated!A2:R957,18,FALSE)</f>
      </c>
      <c r="AI2085" s="1">
        <f>VLOOKUP(G2085,Sku_Consolidated!A2:S957,19,FALSE)</f>
      </c>
      <c r="AJ2085" s="1">
        <f>VLOOKUP(G2085,Sku_Consolidated!A2:T957,20,FALSE)</f>
      </c>
    </row>
    <row r="2086" spans="1:36" x14ac:dyDescent="0.25">
      <c r="A2086" s="1">
        <v>2024</v>
      </c>
      <c r="B2086" s="1" t="s">
        <v>31</v>
      </c>
      <c r="C2086" s="1" t="s">
        <v>32</v>
      </c>
      <c r="D2086" s="1" t="s">
        <v>33</v>
      </c>
      <c r="E2086" s="9" t="s">
        <v>2347</v>
      </c>
      <c r="F2086" s="1">
        <f>IF(VLOOKUP(G2086,Sku_Consolidated!A2:S957,{19},FALSE)="SHOWCASE", VLOOKUP(E2086,Store_Showcase!B2:C144,{2}, FALSE), IF(VLOOKUP(G2086,Sku_Consolidated!A2:S957,{19},FALSE)="VAM",VLOOKUP(E2086,Store_VAM!B2:C273,{2}, FALSE),VLOOKUP(E2086,Store_SRP!B2:C110,{2}, FALSE)))</f>
      </c>
      <c r="G2086" s="1">
        <v>14281</v>
      </c>
      <c r="H2086" s="1" t="s">
        <v>1621</v>
      </c>
      <c r="I2086" s="10" t="s">
        <v>312</v>
      </c>
      <c r="J2086" s="1">
        <f>VLOOKUP(G2086,Sku_Consolidated!A2:C957, 3, FALSE)</f>
      </c>
      <c r="K2086" s="10">
        <f>IF(J2086="PACK", I2086, 0)</f>
      </c>
      <c r="L2086" s="10">
        <f>IF(J2086="KG", I2086, I2086 * VLOOKUP(G2086,Sku_Consolidated!A2:U957,21,FALSE))</f>
      </c>
      <c r="M2086" s="10" t="s">
        <v>37</v>
      </c>
      <c r="N2086" s="11" t="s">
        <v>5443</v>
      </c>
      <c r="O2086" s="10" t="s">
        <v>5444</v>
      </c>
      <c r="P2086" s="10">
        <f>N2086 - O2086</f>
      </c>
      <c r="Q2086" s="1">
        <f>VLOOKUP(G2086,Sku_Consolidated!A2:G957,7, FALSE)</f>
      </c>
      <c r="R2086" s="1">
        <f>IF(IFERROR(VLOOKUP(E2086,Store_Showcase!B2:H144,7, FALSE), TRUE)=TRUE, IF(IFERROR(VLOOKUP(E2086,Store_SRP!B2:H110,7, FALSE), TRUE)=TRUE,VLOOKUP(E2086,Store_VAM!B2:H273,7, FALSE),VLOOKUP(E2086,Store_SRP!B2:H110,7, FALSE)), VLOOKUP(E2086,Store_Showcase!B2:H144,7, FALSE))</f>
      </c>
      <c r="S2086" s="1">
        <f>IF(IFERROR(VLOOKUP(E2086,Store_Showcase!B2:I144,8, FALSE), TRUE)=TRUE, IF(IFERROR(VLOOKUP(E2086,Store_SRP!B2:I110,8, FALSE), TRUE)=TRUE,VLOOKUP(E2086,Store_VAM!B2:I273,8, FALSE),VLOOKUP(E2086,Store_SRP!B2:I110,8, FALSE)), VLOOKUP(E2086,Store_Showcase!B2:I144,8, FALSE))</f>
      </c>
      <c r="T2086" s="1">
        <f>VLOOKUP(G2086,Sku_Consolidated!A2:R957,18,FALSE)</f>
      </c>
      <c r="U2086" s="1" t="s">
        <v>5423</v>
      </c>
      <c r="V2086" s="1">
        <f>IF(VLOOKUP(G2086,Sku_Consolidated!A2:S957,19,FALSE)="SHOWCASE", VLOOKUP(E2086,Store_Showcase!B2:L144,11, FALSE), IF(VLOOKUP(G2086,Sku_Consolidated!A2:S957,19,FALSE)="VAM",VLOOKUP(E2086,Store_VAM!B2:L273,11, FALSE),VLOOKUP(E2086,Store_SRP!B2:L110,11, FALSE)))</f>
      </c>
      <c r="W2086" s="1">
        <f>VLOOKUP(G2086,Sku_Consolidated!A2:W957,11,FALSE)</f>
      </c>
      <c r="X2086" s="1">
        <f>VLOOKUP(G2086,Sku_Consolidated!A2:H957,8,FALSE)</f>
      </c>
      <c r="Y2086" s="1">
        <f>VLOOKUP(G2086,Sku_Consolidated!A2:I957,9,FALSE)</f>
      </c>
      <c r="Z2086" s="1" t="s">
        <v>41</v>
      </c>
      <c r="AA2086" s="1">
        <f>VLOOKUP(G2086,Sku_Consolidated!A2:E957,5,FALSE)</f>
      </c>
      <c r="AB2086" s="1">
        <f>IF(VLOOKUP(G2086,Sku_Consolidated!A2:S957,19,FALSE)="SHOWCASE", VLOOKUP(E2086,Store_Showcase!B2:N144,13, FALSE), IF(VLOOKUP(G2086,Sku_Consolidated!A2:S957,19,FALSE)="VAM",VLOOKUP(E2086,Store_VAM!B2:N273,13, FALSE),VLOOKUP(E2086,Store_SRP!B2:N110,13, FALSE)))</f>
      </c>
      <c r="AC2086" s="1">
        <f>IF(IFERROR(AB2086,TRUE)=TRUE, "-","OK")</f>
      </c>
      <c r="AD2086" s="11" t="s">
        <v>37</v>
      </c>
      <c r="AE2086" s="11" t="s">
        <v>37</v>
      </c>
      <c r="AF2086" s="1">
        <f>IF(IFERROR(VLOOKUP(E2086,Store_Showcase!B2:H144,{5}, FALSE), TRUE)=TRUE, IF(IFERROR(VLOOKUP(E2086,Store_SRP!B2:H110,{5}, FALSE), TRUE)=TRUE,VLOOKUP(E2086,Store_VAM!B2:H273,{5}, FALSE),VLOOKUP(E2086,Store_SRP!B2:H110,{5}, FALSE)), VLOOKUP(E2086,Store_Showcase!B2:H144,{5}, FALSE))</f>
      </c>
      <c r="AG2086" s="1">
        <f>IF(IFERROR(VLOOKUP(E2086,Store_Showcase!B2:H144,{6}, FALSE), TRUE)=TRUE, IF(IFERROR(VLOOKUP(E2086,Store_SRP!B2:H110,{6}, FALSE), TRUE)=TRUE,VLOOKUP(E2086,Store_VAM!B2:H273,{6}, FALSE),VLOOKUP(E2086,Store_SRP!B2:H110,{6}, FALSE)), VLOOKUP(E2086,Store_Showcase!B2:H144,{6}, FALSE))</f>
      </c>
      <c r="AH2086" s="1">
        <f>VLOOKUP(G2086,Sku_Consolidated!A2:R957,18,FALSE)</f>
      </c>
      <c r="AI2086" s="1">
        <f>VLOOKUP(G2086,Sku_Consolidated!A2:S957,19,FALSE)</f>
      </c>
      <c r="AJ2086" s="1">
        <f>VLOOKUP(G2086,Sku_Consolidated!A2:T957,20,FALSE)</f>
      </c>
    </row>
    <row r="2087" spans="1:36" x14ac:dyDescent="0.25">
      <c r="A2087" s="1">
        <v>2024</v>
      </c>
      <c r="B2087" s="1" t="s">
        <v>31</v>
      </c>
      <c r="C2087" s="1" t="s">
        <v>32</v>
      </c>
      <c r="D2087" s="1" t="s">
        <v>33</v>
      </c>
      <c r="E2087" s="9" t="s">
        <v>2347</v>
      </c>
      <c r="F2087" s="1">
        <f>IF(VLOOKUP(G2087,Sku_Consolidated!A2:S957,{19},FALSE)="SHOWCASE", VLOOKUP(E2087,Store_Showcase!B2:C144,{2}, FALSE), IF(VLOOKUP(G2087,Sku_Consolidated!A2:S957,{19},FALSE)="VAM",VLOOKUP(E2087,Store_VAM!B2:C273,{2}, FALSE),VLOOKUP(E2087,Store_SRP!B2:C110,{2}, FALSE)))</f>
      </c>
      <c r="G2087" s="1">
        <v>14282</v>
      </c>
      <c r="H2087" s="1" t="s">
        <v>2121</v>
      </c>
      <c r="I2087" s="10" t="s">
        <v>5445</v>
      </c>
      <c r="J2087" s="1">
        <f>VLOOKUP(G2087,Sku_Consolidated!A2:C957, 3, FALSE)</f>
      </c>
      <c r="K2087" s="10">
        <f>IF(J2087="PACK", I2087, 0)</f>
      </c>
      <c r="L2087" s="10">
        <f>IF(J2087="KG", I2087, I2087 * VLOOKUP(G2087,Sku_Consolidated!A2:U957,21,FALSE))</f>
      </c>
      <c r="M2087" s="10" t="s">
        <v>37</v>
      </c>
      <c r="N2087" s="11" t="s">
        <v>5446</v>
      </c>
      <c r="O2087" s="10" t="s">
        <v>5447</v>
      </c>
      <c r="P2087" s="10">
        <f>N2087 - O2087</f>
      </c>
      <c r="Q2087" s="1">
        <f>VLOOKUP(G2087,Sku_Consolidated!A2:G957,7, FALSE)</f>
      </c>
      <c r="R2087" s="1">
        <f>IF(IFERROR(VLOOKUP(E2087,Store_Showcase!B2:H144,7, FALSE), TRUE)=TRUE, IF(IFERROR(VLOOKUP(E2087,Store_SRP!B2:H110,7, FALSE), TRUE)=TRUE,VLOOKUP(E2087,Store_VAM!B2:H273,7, FALSE),VLOOKUP(E2087,Store_SRP!B2:H110,7, FALSE)), VLOOKUP(E2087,Store_Showcase!B2:H144,7, FALSE))</f>
      </c>
      <c r="S2087" s="1">
        <f>IF(IFERROR(VLOOKUP(E2087,Store_Showcase!B2:I144,8, FALSE), TRUE)=TRUE, IF(IFERROR(VLOOKUP(E2087,Store_SRP!B2:I110,8, FALSE), TRUE)=TRUE,VLOOKUP(E2087,Store_VAM!B2:I273,8, FALSE),VLOOKUP(E2087,Store_SRP!B2:I110,8, FALSE)), VLOOKUP(E2087,Store_Showcase!B2:I144,8, FALSE))</f>
      </c>
      <c r="T2087" s="1">
        <f>VLOOKUP(G2087,Sku_Consolidated!A2:R957,18,FALSE)</f>
      </c>
      <c r="U2087" s="1" t="s">
        <v>5423</v>
      </c>
      <c r="V2087" s="1">
        <f>IF(VLOOKUP(G2087,Sku_Consolidated!A2:S957,19,FALSE)="SHOWCASE", VLOOKUP(E2087,Store_Showcase!B2:L144,11, FALSE), IF(VLOOKUP(G2087,Sku_Consolidated!A2:S957,19,FALSE)="VAM",VLOOKUP(E2087,Store_VAM!B2:L273,11, FALSE),VLOOKUP(E2087,Store_SRP!B2:L110,11, FALSE)))</f>
      </c>
      <c r="W2087" s="1">
        <f>VLOOKUP(G2087,Sku_Consolidated!A2:W957,11,FALSE)</f>
      </c>
      <c r="X2087" s="1">
        <f>VLOOKUP(G2087,Sku_Consolidated!A2:H957,8,FALSE)</f>
      </c>
      <c r="Y2087" s="1">
        <f>VLOOKUP(G2087,Sku_Consolidated!A2:I957,9,FALSE)</f>
      </c>
      <c r="Z2087" s="1" t="s">
        <v>41</v>
      </c>
      <c r="AA2087" s="1">
        <f>VLOOKUP(G2087,Sku_Consolidated!A2:E957,5,FALSE)</f>
      </c>
      <c r="AB2087" s="1">
        <f>IF(VLOOKUP(G2087,Sku_Consolidated!A2:S957,19,FALSE)="SHOWCASE", VLOOKUP(E2087,Store_Showcase!B2:N144,13, FALSE), IF(VLOOKUP(G2087,Sku_Consolidated!A2:S957,19,FALSE)="VAM",VLOOKUP(E2087,Store_VAM!B2:N273,13, FALSE),VLOOKUP(E2087,Store_SRP!B2:N110,13, FALSE)))</f>
      </c>
      <c r="AC2087" s="1">
        <f>IF(IFERROR(AB2087,TRUE)=TRUE, "-","OK")</f>
      </c>
      <c r="AD2087" s="11" t="s">
        <v>37</v>
      </c>
      <c r="AE2087" s="11" t="s">
        <v>37</v>
      </c>
      <c r="AF2087" s="1">
        <f>IF(IFERROR(VLOOKUP(E2087,Store_Showcase!B2:H144,{5}, FALSE), TRUE)=TRUE, IF(IFERROR(VLOOKUP(E2087,Store_SRP!B2:H110,{5}, FALSE), TRUE)=TRUE,VLOOKUP(E2087,Store_VAM!B2:H273,{5}, FALSE),VLOOKUP(E2087,Store_SRP!B2:H110,{5}, FALSE)), VLOOKUP(E2087,Store_Showcase!B2:H144,{5}, FALSE))</f>
      </c>
      <c r="AG2087" s="1">
        <f>IF(IFERROR(VLOOKUP(E2087,Store_Showcase!B2:H144,{6}, FALSE), TRUE)=TRUE, IF(IFERROR(VLOOKUP(E2087,Store_SRP!B2:H110,{6}, FALSE), TRUE)=TRUE,VLOOKUP(E2087,Store_VAM!B2:H273,{6}, FALSE),VLOOKUP(E2087,Store_SRP!B2:H110,{6}, FALSE)), VLOOKUP(E2087,Store_Showcase!B2:H144,{6}, FALSE))</f>
      </c>
      <c r="AH2087" s="1">
        <f>VLOOKUP(G2087,Sku_Consolidated!A2:R957,18,FALSE)</f>
      </c>
      <c r="AI2087" s="1">
        <f>VLOOKUP(G2087,Sku_Consolidated!A2:S957,19,FALSE)</f>
      </c>
      <c r="AJ2087" s="1">
        <f>VLOOKUP(G2087,Sku_Consolidated!A2:T957,20,FALSE)</f>
      </c>
    </row>
    <row r="2088" spans="1:36" x14ac:dyDescent="0.25">
      <c r="A2088" s="1">
        <v>2024</v>
      </c>
      <c r="B2088" s="1" t="s">
        <v>31</v>
      </c>
      <c r="C2088" s="1" t="s">
        <v>32</v>
      </c>
      <c r="D2088" s="1" t="s">
        <v>33</v>
      </c>
      <c r="E2088" s="9" t="s">
        <v>2347</v>
      </c>
      <c r="F2088" s="1">
        <f>IF(VLOOKUP(G2088,Sku_Consolidated!A2:S957,{19},FALSE)="SHOWCASE", VLOOKUP(E2088,Store_Showcase!B2:C144,{2}, FALSE), IF(VLOOKUP(G2088,Sku_Consolidated!A2:S957,{19},FALSE)="VAM",VLOOKUP(E2088,Store_VAM!B2:C273,{2}, FALSE),VLOOKUP(E2088,Store_SRP!B2:C110,{2}, FALSE)))</f>
      </c>
      <c r="G2088" s="1">
        <v>14283</v>
      </c>
      <c r="H2088" s="1" t="s">
        <v>2866</v>
      </c>
      <c r="I2088" s="10" t="s">
        <v>1357</v>
      </c>
      <c r="J2088" s="1">
        <f>VLOOKUP(G2088,Sku_Consolidated!A2:C957, 3, FALSE)</f>
      </c>
      <c r="K2088" s="10">
        <f>IF(J2088="PACK", I2088, 0)</f>
      </c>
      <c r="L2088" s="10">
        <f>IF(J2088="KG", I2088, I2088 * VLOOKUP(G2088,Sku_Consolidated!A2:U957,21,FALSE))</f>
      </c>
      <c r="M2088" s="10" t="s">
        <v>37</v>
      </c>
      <c r="N2088" s="11" t="s">
        <v>5448</v>
      </c>
      <c r="O2088" s="10" t="s">
        <v>5449</v>
      </c>
      <c r="P2088" s="10">
        <f>N2088 - O2088</f>
      </c>
      <c r="Q2088" s="1">
        <f>VLOOKUP(G2088,Sku_Consolidated!A2:G957,7, FALSE)</f>
      </c>
      <c r="R2088" s="1">
        <f>IF(IFERROR(VLOOKUP(E2088,Store_Showcase!B2:H144,7, FALSE), TRUE)=TRUE, IF(IFERROR(VLOOKUP(E2088,Store_SRP!B2:H110,7, FALSE), TRUE)=TRUE,VLOOKUP(E2088,Store_VAM!B2:H273,7, FALSE),VLOOKUP(E2088,Store_SRP!B2:H110,7, FALSE)), VLOOKUP(E2088,Store_Showcase!B2:H144,7, FALSE))</f>
      </c>
      <c r="S2088" s="1">
        <f>IF(IFERROR(VLOOKUP(E2088,Store_Showcase!B2:I144,8, FALSE), TRUE)=TRUE, IF(IFERROR(VLOOKUP(E2088,Store_SRP!B2:I110,8, FALSE), TRUE)=TRUE,VLOOKUP(E2088,Store_VAM!B2:I273,8, FALSE),VLOOKUP(E2088,Store_SRP!B2:I110,8, FALSE)), VLOOKUP(E2088,Store_Showcase!B2:I144,8, FALSE))</f>
      </c>
      <c r="T2088" s="1">
        <f>VLOOKUP(G2088,Sku_Consolidated!A2:R957,18,FALSE)</f>
      </c>
      <c r="U2088" s="1" t="s">
        <v>5423</v>
      </c>
      <c r="V2088" s="1">
        <f>IF(VLOOKUP(G2088,Sku_Consolidated!A2:S957,19,FALSE)="SHOWCASE", VLOOKUP(E2088,Store_Showcase!B2:L144,11, FALSE), IF(VLOOKUP(G2088,Sku_Consolidated!A2:S957,19,FALSE)="VAM",VLOOKUP(E2088,Store_VAM!B2:L273,11, FALSE),VLOOKUP(E2088,Store_SRP!B2:L110,11, FALSE)))</f>
      </c>
      <c r="W2088" s="1">
        <f>VLOOKUP(G2088,Sku_Consolidated!A2:W957,11,FALSE)</f>
      </c>
      <c r="X2088" s="1">
        <f>VLOOKUP(G2088,Sku_Consolidated!A2:H957,8,FALSE)</f>
      </c>
      <c r="Y2088" s="1">
        <f>VLOOKUP(G2088,Sku_Consolidated!A2:I957,9,FALSE)</f>
      </c>
      <c r="Z2088" s="1" t="s">
        <v>41</v>
      </c>
      <c r="AA2088" s="1">
        <f>VLOOKUP(G2088,Sku_Consolidated!A2:E957,5,FALSE)</f>
      </c>
      <c r="AB2088" s="1">
        <f>IF(VLOOKUP(G2088,Sku_Consolidated!A2:S957,19,FALSE)="SHOWCASE", VLOOKUP(E2088,Store_Showcase!B2:N144,13, FALSE), IF(VLOOKUP(G2088,Sku_Consolidated!A2:S957,19,FALSE)="VAM",VLOOKUP(E2088,Store_VAM!B2:N273,13, FALSE),VLOOKUP(E2088,Store_SRP!B2:N110,13, FALSE)))</f>
      </c>
      <c r="AC2088" s="1">
        <f>IF(IFERROR(AB2088,TRUE)=TRUE, "-","OK")</f>
      </c>
      <c r="AD2088" s="11" t="s">
        <v>37</v>
      </c>
      <c r="AE2088" s="11" t="s">
        <v>37</v>
      </c>
      <c r="AF2088" s="1">
        <f>IF(IFERROR(VLOOKUP(E2088,Store_Showcase!B2:H144,{5}, FALSE), TRUE)=TRUE, IF(IFERROR(VLOOKUP(E2088,Store_SRP!B2:H110,{5}, FALSE), TRUE)=TRUE,VLOOKUP(E2088,Store_VAM!B2:H273,{5}, FALSE),VLOOKUP(E2088,Store_SRP!B2:H110,{5}, FALSE)), VLOOKUP(E2088,Store_Showcase!B2:H144,{5}, FALSE))</f>
      </c>
      <c r="AG2088" s="1">
        <f>IF(IFERROR(VLOOKUP(E2088,Store_Showcase!B2:H144,{6}, FALSE), TRUE)=TRUE, IF(IFERROR(VLOOKUP(E2088,Store_SRP!B2:H110,{6}, FALSE), TRUE)=TRUE,VLOOKUP(E2088,Store_VAM!B2:H273,{6}, FALSE),VLOOKUP(E2088,Store_SRP!B2:H110,{6}, FALSE)), VLOOKUP(E2088,Store_Showcase!B2:H144,{6}, FALSE))</f>
      </c>
      <c r="AH2088" s="1">
        <f>VLOOKUP(G2088,Sku_Consolidated!A2:R957,18,FALSE)</f>
      </c>
      <c r="AI2088" s="1">
        <f>VLOOKUP(G2088,Sku_Consolidated!A2:S957,19,FALSE)</f>
      </c>
      <c r="AJ2088" s="1">
        <f>VLOOKUP(G2088,Sku_Consolidated!A2:T957,20,FALSE)</f>
      </c>
    </row>
    <row r="2089" spans="1:36" x14ac:dyDescent="0.25">
      <c r="A2089" s="1">
        <v>2024</v>
      </c>
      <c r="B2089" s="1" t="s">
        <v>31</v>
      </c>
      <c r="C2089" s="1" t="s">
        <v>32</v>
      </c>
      <c r="D2089" s="1" t="s">
        <v>33</v>
      </c>
      <c r="E2089" s="9" t="s">
        <v>2386</v>
      </c>
      <c r="F2089" s="1">
        <f>IF(VLOOKUP(G2089,Sku_Consolidated!A2:S957,{19},FALSE)="SHOWCASE", VLOOKUP(E2089,Store_Showcase!B2:C144,{2}, FALSE), IF(VLOOKUP(G2089,Sku_Consolidated!A2:S957,{19},FALSE)="VAM",VLOOKUP(E2089,Store_VAM!B2:C273,{2}, FALSE),VLOOKUP(E2089,Store_SRP!B2:C110,{2}, FALSE)))</f>
      </c>
      <c r="G2089" s="1">
        <v>14266</v>
      </c>
      <c r="H2089" s="1" t="s">
        <v>1433</v>
      </c>
      <c r="I2089" s="10" t="s">
        <v>5450</v>
      </c>
      <c r="J2089" s="1">
        <f>VLOOKUP(G2089,Sku_Consolidated!A2:C957, 3, FALSE)</f>
      </c>
      <c r="K2089" s="10">
        <f>IF(J2089="PACK", I2089, 0)</f>
      </c>
      <c r="L2089" s="10">
        <f>IF(J2089="KG", I2089, I2089 * VLOOKUP(G2089,Sku_Consolidated!A2:U957,21,FALSE))</f>
      </c>
      <c r="M2089" s="10" t="s">
        <v>37</v>
      </c>
      <c r="N2089" s="11" t="s">
        <v>5451</v>
      </c>
      <c r="O2089" s="10" t="s">
        <v>5452</v>
      </c>
      <c r="P2089" s="10">
        <f>N2089 - O2089</f>
      </c>
      <c r="Q2089" s="1">
        <f>VLOOKUP(G2089,Sku_Consolidated!A2:G957,7, FALSE)</f>
      </c>
      <c r="R2089" s="1">
        <f>IF(IFERROR(VLOOKUP(E2089,Store_Showcase!B2:H144,7, FALSE), TRUE)=TRUE, IF(IFERROR(VLOOKUP(E2089,Store_SRP!B2:H110,7, FALSE), TRUE)=TRUE,VLOOKUP(E2089,Store_VAM!B2:H273,7, FALSE),VLOOKUP(E2089,Store_SRP!B2:H110,7, FALSE)), VLOOKUP(E2089,Store_Showcase!B2:H144,7, FALSE))</f>
      </c>
      <c r="S2089" s="1">
        <f>IF(IFERROR(VLOOKUP(E2089,Store_Showcase!B2:I144,8, FALSE), TRUE)=TRUE, IF(IFERROR(VLOOKUP(E2089,Store_SRP!B2:I110,8, FALSE), TRUE)=TRUE,VLOOKUP(E2089,Store_VAM!B2:I273,8, FALSE),VLOOKUP(E2089,Store_SRP!B2:I110,8, FALSE)), VLOOKUP(E2089,Store_Showcase!B2:I144,8, FALSE))</f>
      </c>
      <c r="T2089" s="1">
        <f>VLOOKUP(G2089,Sku_Consolidated!A2:R957,18,FALSE)</f>
      </c>
      <c r="U2089" s="1" t="s">
        <v>5453</v>
      </c>
      <c r="V2089" s="1">
        <f>IF(VLOOKUP(G2089,Sku_Consolidated!A2:S957,19,FALSE)="SHOWCASE", VLOOKUP(E2089,Store_Showcase!B2:L144,11, FALSE), IF(VLOOKUP(G2089,Sku_Consolidated!A2:S957,19,FALSE)="VAM",VLOOKUP(E2089,Store_VAM!B2:L273,11, FALSE),VLOOKUP(E2089,Store_SRP!B2:L110,11, FALSE)))</f>
      </c>
      <c r="W2089" s="1">
        <f>VLOOKUP(G2089,Sku_Consolidated!A2:W957,11,FALSE)</f>
      </c>
      <c r="X2089" s="1">
        <f>VLOOKUP(G2089,Sku_Consolidated!A2:H957,8,FALSE)</f>
      </c>
      <c r="Y2089" s="1">
        <f>VLOOKUP(G2089,Sku_Consolidated!A2:I957,9,FALSE)</f>
      </c>
      <c r="Z2089" s="1" t="s">
        <v>41</v>
      </c>
      <c r="AA2089" s="1">
        <f>VLOOKUP(G2089,Sku_Consolidated!A2:E957,5,FALSE)</f>
      </c>
      <c r="AB2089" s="1">
        <f>IF(VLOOKUP(G2089,Sku_Consolidated!A2:S957,19,FALSE)="SHOWCASE", VLOOKUP(E2089,Store_Showcase!B2:N144,13, FALSE), IF(VLOOKUP(G2089,Sku_Consolidated!A2:S957,19,FALSE)="VAM",VLOOKUP(E2089,Store_VAM!B2:N273,13, FALSE),VLOOKUP(E2089,Store_SRP!B2:N110,13, FALSE)))</f>
      </c>
      <c r="AC2089" s="1">
        <f>IF(IFERROR(AB2089,TRUE)=TRUE, "-","OK")</f>
      </c>
      <c r="AD2089" s="11" t="s">
        <v>37</v>
      </c>
      <c r="AE2089" s="11" t="s">
        <v>37</v>
      </c>
      <c r="AF2089" s="1">
        <f>IF(IFERROR(VLOOKUP(E2089,Store_Showcase!B2:H144,{5}, FALSE), TRUE)=TRUE, IF(IFERROR(VLOOKUP(E2089,Store_SRP!B2:H110,{5}, FALSE), TRUE)=TRUE,VLOOKUP(E2089,Store_VAM!B2:H273,{5}, FALSE),VLOOKUP(E2089,Store_SRP!B2:H110,{5}, FALSE)), VLOOKUP(E2089,Store_Showcase!B2:H144,{5}, FALSE))</f>
      </c>
      <c r="AG2089" s="1">
        <f>IF(IFERROR(VLOOKUP(E2089,Store_Showcase!B2:H144,{6}, FALSE), TRUE)=TRUE, IF(IFERROR(VLOOKUP(E2089,Store_SRP!B2:H110,{6}, FALSE), TRUE)=TRUE,VLOOKUP(E2089,Store_VAM!B2:H273,{6}, FALSE),VLOOKUP(E2089,Store_SRP!B2:H110,{6}, FALSE)), VLOOKUP(E2089,Store_Showcase!B2:H144,{6}, FALSE))</f>
      </c>
      <c r="AH2089" s="1">
        <f>VLOOKUP(G2089,Sku_Consolidated!A2:R957,18,FALSE)</f>
      </c>
      <c r="AI2089" s="1">
        <f>VLOOKUP(G2089,Sku_Consolidated!A2:S957,19,FALSE)</f>
      </c>
      <c r="AJ2089" s="1">
        <f>VLOOKUP(G2089,Sku_Consolidated!A2:T957,20,FALSE)</f>
      </c>
    </row>
    <row r="2090" spans="1:36" x14ac:dyDescent="0.25">
      <c r="A2090" s="1">
        <v>2024</v>
      </c>
      <c r="B2090" s="1" t="s">
        <v>31</v>
      </c>
      <c r="C2090" s="1" t="s">
        <v>32</v>
      </c>
      <c r="D2090" s="1" t="s">
        <v>33</v>
      </c>
      <c r="E2090" s="9" t="s">
        <v>2386</v>
      </c>
      <c r="F2090" s="1">
        <f>IF(VLOOKUP(G2090,Sku_Consolidated!A2:S957,{19},FALSE)="SHOWCASE", VLOOKUP(E2090,Store_Showcase!B2:C144,{2}, FALSE), IF(VLOOKUP(G2090,Sku_Consolidated!A2:S957,{19},FALSE)="VAM",VLOOKUP(E2090,Store_VAM!B2:C273,{2}, FALSE),VLOOKUP(E2090,Store_SRP!B2:C110,{2}, FALSE)))</f>
      </c>
      <c r="G2090" s="1">
        <v>14267</v>
      </c>
      <c r="H2090" s="1" t="s">
        <v>1438</v>
      </c>
      <c r="I2090" s="10" t="s">
        <v>2843</v>
      </c>
      <c r="J2090" s="1">
        <f>VLOOKUP(G2090,Sku_Consolidated!A2:C957, 3, FALSE)</f>
      </c>
      <c r="K2090" s="10">
        <f>IF(J2090="PACK", I2090, 0)</f>
      </c>
      <c r="L2090" s="10">
        <f>IF(J2090="KG", I2090, I2090 * VLOOKUP(G2090,Sku_Consolidated!A2:U957,21,FALSE))</f>
      </c>
      <c r="M2090" s="10" t="s">
        <v>37</v>
      </c>
      <c r="N2090" s="11" t="s">
        <v>5454</v>
      </c>
      <c r="O2090" s="10" t="s">
        <v>5455</v>
      </c>
      <c r="P2090" s="10">
        <f>N2090 - O2090</f>
      </c>
      <c r="Q2090" s="1">
        <f>VLOOKUP(G2090,Sku_Consolidated!A2:G957,7, FALSE)</f>
      </c>
      <c r="R2090" s="1">
        <f>IF(IFERROR(VLOOKUP(E2090,Store_Showcase!B2:H144,7, FALSE), TRUE)=TRUE, IF(IFERROR(VLOOKUP(E2090,Store_SRP!B2:H110,7, FALSE), TRUE)=TRUE,VLOOKUP(E2090,Store_VAM!B2:H273,7, FALSE),VLOOKUP(E2090,Store_SRP!B2:H110,7, FALSE)), VLOOKUP(E2090,Store_Showcase!B2:H144,7, FALSE))</f>
      </c>
      <c r="S2090" s="1">
        <f>IF(IFERROR(VLOOKUP(E2090,Store_Showcase!B2:I144,8, FALSE), TRUE)=TRUE, IF(IFERROR(VLOOKUP(E2090,Store_SRP!B2:I110,8, FALSE), TRUE)=TRUE,VLOOKUP(E2090,Store_VAM!B2:I273,8, FALSE),VLOOKUP(E2090,Store_SRP!B2:I110,8, FALSE)), VLOOKUP(E2090,Store_Showcase!B2:I144,8, FALSE))</f>
      </c>
      <c r="T2090" s="1">
        <f>VLOOKUP(G2090,Sku_Consolidated!A2:R957,18,FALSE)</f>
      </c>
      <c r="U2090" s="1" t="s">
        <v>5453</v>
      </c>
      <c r="V2090" s="1">
        <f>IF(VLOOKUP(G2090,Sku_Consolidated!A2:S957,19,FALSE)="SHOWCASE", VLOOKUP(E2090,Store_Showcase!B2:L144,11, FALSE), IF(VLOOKUP(G2090,Sku_Consolidated!A2:S957,19,FALSE)="VAM",VLOOKUP(E2090,Store_VAM!B2:L273,11, FALSE),VLOOKUP(E2090,Store_SRP!B2:L110,11, FALSE)))</f>
      </c>
      <c r="W2090" s="1">
        <f>VLOOKUP(G2090,Sku_Consolidated!A2:W957,11,FALSE)</f>
      </c>
      <c r="X2090" s="1">
        <f>VLOOKUP(G2090,Sku_Consolidated!A2:H957,8,FALSE)</f>
      </c>
      <c r="Y2090" s="1">
        <f>VLOOKUP(G2090,Sku_Consolidated!A2:I957,9,FALSE)</f>
      </c>
      <c r="Z2090" s="1" t="s">
        <v>41</v>
      </c>
      <c r="AA2090" s="1">
        <f>VLOOKUP(G2090,Sku_Consolidated!A2:E957,5,FALSE)</f>
      </c>
      <c r="AB2090" s="1">
        <f>IF(VLOOKUP(G2090,Sku_Consolidated!A2:S957,19,FALSE)="SHOWCASE", VLOOKUP(E2090,Store_Showcase!B2:N144,13, FALSE), IF(VLOOKUP(G2090,Sku_Consolidated!A2:S957,19,FALSE)="VAM",VLOOKUP(E2090,Store_VAM!B2:N273,13, FALSE),VLOOKUP(E2090,Store_SRP!B2:N110,13, FALSE)))</f>
      </c>
      <c r="AC2090" s="1">
        <f>IF(IFERROR(AB2090,TRUE)=TRUE, "-","OK")</f>
      </c>
      <c r="AD2090" s="11" t="s">
        <v>37</v>
      </c>
      <c r="AE2090" s="11" t="s">
        <v>37</v>
      </c>
      <c r="AF2090" s="1">
        <f>IF(IFERROR(VLOOKUP(E2090,Store_Showcase!B2:H144,{5}, FALSE), TRUE)=TRUE, IF(IFERROR(VLOOKUP(E2090,Store_SRP!B2:H110,{5}, FALSE), TRUE)=TRUE,VLOOKUP(E2090,Store_VAM!B2:H273,{5}, FALSE),VLOOKUP(E2090,Store_SRP!B2:H110,{5}, FALSE)), VLOOKUP(E2090,Store_Showcase!B2:H144,{5}, FALSE))</f>
      </c>
      <c r="AG2090" s="1">
        <f>IF(IFERROR(VLOOKUP(E2090,Store_Showcase!B2:H144,{6}, FALSE), TRUE)=TRUE, IF(IFERROR(VLOOKUP(E2090,Store_SRP!B2:H110,{6}, FALSE), TRUE)=TRUE,VLOOKUP(E2090,Store_VAM!B2:H273,{6}, FALSE),VLOOKUP(E2090,Store_SRP!B2:H110,{6}, FALSE)), VLOOKUP(E2090,Store_Showcase!B2:H144,{6}, FALSE))</f>
      </c>
      <c r="AH2090" s="1">
        <f>VLOOKUP(G2090,Sku_Consolidated!A2:R957,18,FALSE)</f>
      </c>
      <c r="AI2090" s="1">
        <f>VLOOKUP(G2090,Sku_Consolidated!A2:S957,19,FALSE)</f>
      </c>
      <c r="AJ2090" s="1">
        <f>VLOOKUP(G2090,Sku_Consolidated!A2:T957,20,FALSE)</f>
      </c>
    </row>
    <row r="2091" spans="1:36" x14ac:dyDescent="0.25">
      <c r="A2091" s="1">
        <v>2024</v>
      </c>
      <c r="B2091" s="1" t="s">
        <v>31</v>
      </c>
      <c r="C2091" s="1" t="s">
        <v>32</v>
      </c>
      <c r="D2091" s="1" t="s">
        <v>33</v>
      </c>
      <c r="E2091" s="9" t="s">
        <v>2386</v>
      </c>
      <c r="F2091" s="1">
        <f>IF(VLOOKUP(G2091,Sku_Consolidated!A2:S957,{19},FALSE)="SHOWCASE", VLOOKUP(E2091,Store_Showcase!B2:C144,{2}, FALSE), IF(VLOOKUP(G2091,Sku_Consolidated!A2:S957,{19},FALSE)="VAM",VLOOKUP(E2091,Store_VAM!B2:C273,{2}, FALSE),VLOOKUP(E2091,Store_SRP!B2:C110,{2}, FALSE)))</f>
      </c>
      <c r="G2091" s="1">
        <v>14268</v>
      </c>
      <c r="H2091" s="1" t="s">
        <v>1442</v>
      </c>
      <c r="I2091" s="10" t="s">
        <v>5456</v>
      </c>
      <c r="J2091" s="1">
        <f>VLOOKUP(G2091,Sku_Consolidated!A2:C957, 3, FALSE)</f>
      </c>
      <c r="K2091" s="10">
        <f>IF(J2091="PACK", I2091, 0)</f>
      </c>
      <c r="L2091" s="10">
        <f>IF(J2091="KG", I2091, I2091 * VLOOKUP(G2091,Sku_Consolidated!A2:U957,21,FALSE))</f>
      </c>
      <c r="M2091" s="10" t="s">
        <v>37</v>
      </c>
      <c r="N2091" s="11" t="s">
        <v>5457</v>
      </c>
      <c r="O2091" s="10" t="s">
        <v>5458</v>
      </c>
      <c r="P2091" s="10">
        <f>N2091 - O2091</f>
      </c>
      <c r="Q2091" s="1">
        <f>VLOOKUP(G2091,Sku_Consolidated!A2:G957,7, FALSE)</f>
      </c>
      <c r="R2091" s="1">
        <f>IF(IFERROR(VLOOKUP(E2091,Store_Showcase!B2:H144,7, FALSE), TRUE)=TRUE, IF(IFERROR(VLOOKUP(E2091,Store_SRP!B2:H110,7, FALSE), TRUE)=TRUE,VLOOKUP(E2091,Store_VAM!B2:H273,7, FALSE),VLOOKUP(E2091,Store_SRP!B2:H110,7, FALSE)), VLOOKUP(E2091,Store_Showcase!B2:H144,7, FALSE))</f>
      </c>
      <c r="S2091" s="1">
        <f>IF(IFERROR(VLOOKUP(E2091,Store_Showcase!B2:I144,8, FALSE), TRUE)=TRUE, IF(IFERROR(VLOOKUP(E2091,Store_SRP!B2:I110,8, FALSE), TRUE)=TRUE,VLOOKUP(E2091,Store_VAM!B2:I273,8, FALSE),VLOOKUP(E2091,Store_SRP!B2:I110,8, FALSE)), VLOOKUP(E2091,Store_Showcase!B2:I144,8, FALSE))</f>
      </c>
      <c r="T2091" s="1">
        <f>VLOOKUP(G2091,Sku_Consolidated!A2:R957,18,FALSE)</f>
      </c>
      <c r="U2091" s="1" t="s">
        <v>5453</v>
      </c>
      <c r="V2091" s="1">
        <f>IF(VLOOKUP(G2091,Sku_Consolidated!A2:S957,19,FALSE)="SHOWCASE", VLOOKUP(E2091,Store_Showcase!B2:L144,11, FALSE), IF(VLOOKUP(G2091,Sku_Consolidated!A2:S957,19,FALSE)="VAM",VLOOKUP(E2091,Store_VAM!B2:L273,11, FALSE),VLOOKUP(E2091,Store_SRP!B2:L110,11, FALSE)))</f>
      </c>
      <c r="W2091" s="1">
        <f>VLOOKUP(G2091,Sku_Consolidated!A2:W957,11,FALSE)</f>
      </c>
      <c r="X2091" s="1">
        <f>VLOOKUP(G2091,Sku_Consolidated!A2:H957,8,FALSE)</f>
      </c>
      <c r="Y2091" s="1">
        <f>VLOOKUP(G2091,Sku_Consolidated!A2:I957,9,FALSE)</f>
      </c>
      <c r="Z2091" s="1" t="s">
        <v>41</v>
      </c>
      <c r="AA2091" s="1">
        <f>VLOOKUP(G2091,Sku_Consolidated!A2:E957,5,FALSE)</f>
      </c>
      <c r="AB2091" s="1">
        <f>IF(VLOOKUP(G2091,Sku_Consolidated!A2:S957,19,FALSE)="SHOWCASE", VLOOKUP(E2091,Store_Showcase!B2:N144,13, FALSE), IF(VLOOKUP(G2091,Sku_Consolidated!A2:S957,19,FALSE)="VAM",VLOOKUP(E2091,Store_VAM!B2:N273,13, FALSE),VLOOKUP(E2091,Store_SRP!B2:N110,13, FALSE)))</f>
      </c>
      <c r="AC2091" s="1">
        <f>IF(IFERROR(AB2091,TRUE)=TRUE, "-","OK")</f>
      </c>
      <c r="AD2091" s="11" t="s">
        <v>37</v>
      </c>
      <c r="AE2091" s="11" t="s">
        <v>37</v>
      </c>
      <c r="AF2091" s="1">
        <f>IF(IFERROR(VLOOKUP(E2091,Store_Showcase!B2:H144,{5}, FALSE), TRUE)=TRUE, IF(IFERROR(VLOOKUP(E2091,Store_SRP!B2:H110,{5}, FALSE), TRUE)=TRUE,VLOOKUP(E2091,Store_VAM!B2:H273,{5}, FALSE),VLOOKUP(E2091,Store_SRP!B2:H110,{5}, FALSE)), VLOOKUP(E2091,Store_Showcase!B2:H144,{5}, FALSE))</f>
      </c>
      <c r="AG2091" s="1">
        <f>IF(IFERROR(VLOOKUP(E2091,Store_Showcase!B2:H144,{6}, FALSE), TRUE)=TRUE, IF(IFERROR(VLOOKUP(E2091,Store_SRP!B2:H110,{6}, FALSE), TRUE)=TRUE,VLOOKUP(E2091,Store_VAM!B2:H273,{6}, FALSE),VLOOKUP(E2091,Store_SRP!B2:H110,{6}, FALSE)), VLOOKUP(E2091,Store_Showcase!B2:H144,{6}, FALSE))</f>
      </c>
      <c r="AH2091" s="1">
        <f>VLOOKUP(G2091,Sku_Consolidated!A2:R957,18,FALSE)</f>
      </c>
      <c r="AI2091" s="1">
        <f>VLOOKUP(G2091,Sku_Consolidated!A2:S957,19,FALSE)</f>
      </c>
      <c r="AJ2091" s="1">
        <f>VLOOKUP(G2091,Sku_Consolidated!A2:T957,20,FALSE)</f>
      </c>
    </row>
    <row r="2092" spans="1:36" x14ac:dyDescent="0.25">
      <c r="A2092" s="1">
        <v>2024</v>
      </c>
      <c r="B2092" s="1" t="s">
        <v>31</v>
      </c>
      <c r="C2092" s="1" t="s">
        <v>32</v>
      </c>
      <c r="D2092" s="1" t="s">
        <v>33</v>
      </c>
      <c r="E2092" s="9" t="s">
        <v>2386</v>
      </c>
      <c r="F2092" s="1">
        <f>IF(VLOOKUP(G2092,Sku_Consolidated!A2:S957,{19},FALSE)="SHOWCASE", VLOOKUP(E2092,Store_Showcase!B2:C144,{2}, FALSE), IF(VLOOKUP(G2092,Sku_Consolidated!A2:S957,{19},FALSE)="VAM",VLOOKUP(E2092,Store_VAM!B2:C273,{2}, FALSE),VLOOKUP(E2092,Store_SRP!B2:C110,{2}, FALSE)))</f>
      </c>
      <c r="G2092" s="1">
        <v>14269</v>
      </c>
      <c r="H2092" s="1" t="s">
        <v>1446</v>
      </c>
      <c r="I2092" s="10" t="s">
        <v>1111</v>
      </c>
      <c r="J2092" s="1">
        <f>VLOOKUP(G2092,Sku_Consolidated!A2:C957, 3, FALSE)</f>
      </c>
      <c r="K2092" s="10">
        <f>IF(J2092="PACK", I2092, 0)</f>
      </c>
      <c r="L2092" s="10">
        <f>IF(J2092="KG", I2092, I2092 * VLOOKUP(G2092,Sku_Consolidated!A2:U957,21,FALSE))</f>
      </c>
      <c r="M2092" s="10" t="s">
        <v>37</v>
      </c>
      <c r="N2092" s="11" t="s">
        <v>5459</v>
      </c>
      <c r="O2092" s="10" t="s">
        <v>5460</v>
      </c>
      <c r="P2092" s="10">
        <f>N2092 - O2092</f>
      </c>
      <c r="Q2092" s="1">
        <f>VLOOKUP(G2092,Sku_Consolidated!A2:G957,7, FALSE)</f>
      </c>
      <c r="R2092" s="1">
        <f>IF(IFERROR(VLOOKUP(E2092,Store_Showcase!B2:H144,7, FALSE), TRUE)=TRUE, IF(IFERROR(VLOOKUP(E2092,Store_SRP!B2:H110,7, FALSE), TRUE)=TRUE,VLOOKUP(E2092,Store_VAM!B2:H273,7, FALSE),VLOOKUP(E2092,Store_SRP!B2:H110,7, FALSE)), VLOOKUP(E2092,Store_Showcase!B2:H144,7, FALSE))</f>
      </c>
      <c r="S2092" s="1">
        <f>IF(IFERROR(VLOOKUP(E2092,Store_Showcase!B2:I144,8, FALSE), TRUE)=TRUE, IF(IFERROR(VLOOKUP(E2092,Store_SRP!B2:I110,8, FALSE), TRUE)=TRUE,VLOOKUP(E2092,Store_VAM!B2:I273,8, FALSE),VLOOKUP(E2092,Store_SRP!B2:I110,8, FALSE)), VLOOKUP(E2092,Store_Showcase!B2:I144,8, FALSE))</f>
      </c>
      <c r="T2092" s="1">
        <f>VLOOKUP(G2092,Sku_Consolidated!A2:R957,18,FALSE)</f>
      </c>
      <c r="U2092" s="1" t="s">
        <v>5453</v>
      </c>
      <c r="V2092" s="1">
        <f>IF(VLOOKUP(G2092,Sku_Consolidated!A2:S957,19,FALSE)="SHOWCASE", VLOOKUP(E2092,Store_Showcase!B2:L144,11, FALSE), IF(VLOOKUP(G2092,Sku_Consolidated!A2:S957,19,FALSE)="VAM",VLOOKUP(E2092,Store_VAM!B2:L273,11, FALSE),VLOOKUP(E2092,Store_SRP!B2:L110,11, FALSE)))</f>
      </c>
      <c r="W2092" s="1">
        <f>VLOOKUP(G2092,Sku_Consolidated!A2:W957,11,FALSE)</f>
      </c>
      <c r="X2092" s="1">
        <f>VLOOKUP(G2092,Sku_Consolidated!A2:H957,8,FALSE)</f>
      </c>
      <c r="Y2092" s="1">
        <f>VLOOKUP(G2092,Sku_Consolidated!A2:I957,9,FALSE)</f>
      </c>
      <c r="Z2092" s="1" t="s">
        <v>41</v>
      </c>
      <c r="AA2092" s="1">
        <f>VLOOKUP(G2092,Sku_Consolidated!A2:E957,5,FALSE)</f>
      </c>
      <c r="AB2092" s="1">
        <f>IF(VLOOKUP(G2092,Sku_Consolidated!A2:S957,19,FALSE)="SHOWCASE", VLOOKUP(E2092,Store_Showcase!B2:N144,13, FALSE), IF(VLOOKUP(G2092,Sku_Consolidated!A2:S957,19,FALSE)="VAM",VLOOKUP(E2092,Store_VAM!B2:N273,13, FALSE),VLOOKUP(E2092,Store_SRP!B2:N110,13, FALSE)))</f>
      </c>
      <c r="AC2092" s="1">
        <f>IF(IFERROR(AB2092,TRUE)=TRUE, "-","OK")</f>
      </c>
      <c r="AD2092" s="11" t="s">
        <v>37</v>
      </c>
      <c r="AE2092" s="11" t="s">
        <v>37</v>
      </c>
      <c r="AF2092" s="1">
        <f>IF(IFERROR(VLOOKUP(E2092,Store_Showcase!B2:H144,{5}, FALSE), TRUE)=TRUE, IF(IFERROR(VLOOKUP(E2092,Store_SRP!B2:H110,{5}, FALSE), TRUE)=TRUE,VLOOKUP(E2092,Store_VAM!B2:H273,{5}, FALSE),VLOOKUP(E2092,Store_SRP!B2:H110,{5}, FALSE)), VLOOKUP(E2092,Store_Showcase!B2:H144,{5}, FALSE))</f>
      </c>
      <c r="AG2092" s="1">
        <f>IF(IFERROR(VLOOKUP(E2092,Store_Showcase!B2:H144,{6}, FALSE), TRUE)=TRUE, IF(IFERROR(VLOOKUP(E2092,Store_SRP!B2:H110,{6}, FALSE), TRUE)=TRUE,VLOOKUP(E2092,Store_VAM!B2:H273,{6}, FALSE),VLOOKUP(E2092,Store_SRP!B2:H110,{6}, FALSE)), VLOOKUP(E2092,Store_Showcase!B2:H144,{6}, FALSE))</f>
      </c>
      <c r="AH2092" s="1">
        <f>VLOOKUP(G2092,Sku_Consolidated!A2:R957,18,FALSE)</f>
      </c>
      <c r="AI2092" s="1">
        <f>VLOOKUP(G2092,Sku_Consolidated!A2:S957,19,FALSE)</f>
      </c>
      <c r="AJ2092" s="1">
        <f>VLOOKUP(G2092,Sku_Consolidated!A2:T957,20,FALSE)</f>
      </c>
    </row>
    <row r="2093" spans="1:36" x14ac:dyDescent="0.25">
      <c r="A2093" s="1">
        <v>2024</v>
      </c>
      <c r="B2093" s="1" t="s">
        <v>31</v>
      </c>
      <c r="C2093" s="1" t="s">
        <v>32</v>
      </c>
      <c r="D2093" s="1" t="s">
        <v>33</v>
      </c>
      <c r="E2093" s="9" t="s">
        <v>2386</v>
      </c>
      <c r="F2093" s="1">
        <f>IF(VLOOKUP(G2093,Sku_Consolidated!A2:S957,{19},FALSE)="SHOWCASE", VLOOKUP(E2093,Store_Showcase!B2:C144,{2}, FALSE), IF(VLOOKUP(G2093,Sku_Consolidated!A2:S957,{19},FALSE)="VAM",VLOOKUP(E2093,Store_VAM!B2:C273,{2}, FALSE),VLOOKUP(E2093,Store_SRP!B2:C110,{2}, FALSE)))</f>
      </c>
      <c r="G2093" s="1">
        <v>14275</v>
      </c>
      <c r="H2093" s="1" t="s">
        <v>1454</v>
      </c>
      <c r="I2093" s="10" t="s">
        <v>5461</v>
      </c>
      <c r="J2093" s="1">
        <f>VLOOKUP(G2093,Sku_Consolidated!A2:C957, 3, FALSE)</f>
      </c>
      <c r="K2093" s="10">
        <f>IF(J2093="PACK", I2093, 0)</f>
      </c>
      <c r="L2093" s="10">
        <f>IF(J2093="KG", I2093, I2093 * VLOOKUP(G2093,Sku_Consolidated!A2:U957,21,FALSE))</f>
      </c>
      <c r="M2093" s="10" t="s">
        <v>37</v>
      </c>
      <c r="N2093" s="11" t="s">
        <v>5462</v>
      </c>
      <c r="O2093" s="10" t="s">
        <v>5463</v>
      </c>
      <c r="P2093" s="10">
        <f>N2093 - O2093</f>
      </c>
      <c r="Q2093" s="1">
        <f>VLOOKUP(G2093,Sku_Consolidated!A2:G957,7, FALSE)</f>
      </c>
      <c r="R2093" s="1">
        <f>IF(IFERROR(VLOOKUP(E2093,Store_Showcase!B2:H144,7, FALSE), TRUE)=TRUE, IF(IFERROR(VLOOKUP(E2093,Store_SRP!B2:H110,7, FALSE), TRUE)=TRUE,VLOOKUP(E2093,Store_VAM!B2:H273,7, FALSE),VLOOKUP(E2093,Store_SRP!B2:H110,7, FALSE)), VLOOKUP(E2093,Store_Showcase!B2:H144,7, FALSE))</f>
      </c>
      <c r="S2093" s="1">
        <f>IF(IFERROR(VLOOKUP(E2093,Store_Showcase!B2:I144,8, FALSE), TRUE)=TRUE, IF(IFERROR(VLOOKUP(E2093,Store_SRP!B2:I110,8, FALSE), TRUE)=TRUE,VLOOKUP(E2093,Store_VAM!B2:I273,8, FALSE),VLOOKUP(E2093,Store_SRP!B2:I110,8, FALSE)), VLOOKUP(E2093,Store_Showcase!B2:I144,8, FALSE))</f>
      </c>
      <c r="T2093" s="1">
        <f>VLOOKUP(G2093,Sku_Consolidated!A2:R957,18,FALSE)</f>
      </c>
      <c r="U2093" s="1" t="s">
        <v>5453</v>
      </c>
      <c r="V2093" s="1">
        <f>IF(VLOOKUP(G2093,Sku_Consolidated!A2:S957,19,FALSE)="SHOWCASE", VLOOKUP(E2093,Store_Showcase!B2:L144,11, FALSE), IF(VLOOKUP(G2093,Sku_Consolidated!A2:S957,19,FALSE)="VAM",VLOOKUP(E2093,Store_VAM!B2:L273,11, FALSE),VLOOKUP(E2093,Store_SRP!B2:L110,11, FALSE)))</f>
      </c>
      <c r="W2093" s="1">
        <f>VLOOKUP(G2093,Sku_Consolidated!A2:W957,11,FALSE)</f>
      </c>
      <c r="X2093" s="1">
        <f>VLOOKUP(G2093,Sku_Consolidated!A2:H957,8,FALSE)</f>
      </c>
      <c r="Y2093" s="1">
        <f>VLOOKUP(G2093,Sku_Consolidated!A2:I957,9,FALSE)</f>
      </c>
      <c r="Z2093" s="1" t="s">
        <v>41</v>
      </c>
      <c r="AA2093" s="1">
        <f>VLOOKUP(G2093,Sku_Consolidated!A2:E957,5,FALSE)</f>
      </c>
      <c r="AB2093" s="1">
        <f>IF(VLOOKUP(G2093,Sku_Consolidated!A2:S957,19,FALSE)="SHOWCASE", VLOOKUP(E2093,Store_Showcase!B2:N144,13, FALSE), IF(VLOOKUP(G2093,Sku_Consolidated!A2:S957,19,FALSE)="VAM",VLOOKUP(E2093,Store_VAM!B2:N273,13, FALSE),VLOOKUP(E2093,Store_SRP!B2:N110,13, FALSE)))</f>
      </c>
      <c r="AC2093" s="1">
        <f>IF(IFERROR(AB2093,TRUE)=TRUE, "-","OK")</f>
      </c>
      <c r="AD2093" s="11" t="s">
        <v>37</v>
      </c>
      <c r="AE2093" s="11" t="s">
        <v>37</v>
      </c>
      <c r="AF2093" s="1">
        <f>IF(IFERROR(VLOOKUP(E2093,Store_Showcase!B2:H144,{5}, FALSE), TRUE)=TRUE, IF(IFERROR(VLOOKUP(E2093,Store_SRP!B2:H110,{5}, FALSE), TRUE)=TRUE,VLOOKUP(E2093,Store_VAM!B2:H273,{5}, FALSE),VLOOKUP(E2093,Store_SRP!B2:H110,{5}, FALSE)), VLOOKUP(E2093,Store_Showcase!B2:H144,{5}, FALSE))</f>
      </c>
      <c r="AG2093" s="1">
        <f>IF(IFERROR(VLOOKUP(E2093,Store_Showcase!B2:H144,{6}, FALSE), TRUE)=TRUE, IF(IFERROR(VLOOKUP(E2093,Store_SRP!B2:H110,{6}, FALSE), TRUE)=TRUE,VLOOKUP(E2093,Store_VAM!B2:H273,{6}, FALSE),VLOOKUP(E2093,Store_SRP!B2:H110,{6}, FALSE)), VLOOKUP(E2093,Store_Showcase!B2:H144,{6}, FALSE))</f>
      </c>
      <c r="AH2093" s="1">
        <f>VLOOKUP(G2093,Sku_Consolidated!A2:R957,18,FALSE)</f>
      </c>
      <c r="AI2093" s="1">
        <f>VLOOKUP(G2093,Sku_Consolidated!A2:S957,19,FALSE)</f>
      </c>
      <c r="AJ2093" s="1">
        <f>VLOOKUP(G2093,Sku_Consolidated!A2:T957,20,FALSE)</f>
      </c>
    </row>
    <row r="2094" spans="1:36" x14ac:dyDescent="0.25">
      <c r="A2094" s="1">
        <v>2024</v>
      </c>
      <c r="B2094" s="1" t="s">
        <v>31</v>
      </c>
      <c r="C2094" s="1" t="s">
        <v>32</v>
      </c>
      <c r="D2094" s="1" t="s">
        <v>33</v>
      </c>
      <c r="E2094" s="9" t="s">
        <v>2386</v>
      </c>
      <c r="F2094" s="1">
        <f>IF(VLOOKUP(G2094,Sku_Consolidated!A2:S957,{19},FALSE)="SHOWCASE", VLOOKUP(E2094,Store_Showcase!B2:C144,{2}, FALSE), IF(VLOOKUP(G2094,Sku_Consolidated!A2:S957,{19},FALSE)="VAM",VLOOKUP(E2094,Store_VAM!B2:C273,{2}, FALSE),VLOOKUP(E2094,Store_SRP!B2:C110,{2}, FALSE)))</f>
      </c>
      <c r="G2094" s="1">
        <v>14280</v>
      </c>
      <c r="H2094" s="1" t="s">
        <v>1458</v>
      </c>
      <c r="I2094" s="10" t="s">
        <v>5464</v>
      </c>
      <c r="J2094" s="1">
        <f>VLOOKUP(G2094,Sku_Consolidated!A2:C957, 3, FALSE)</f>
      </c>
      <c r="K2094" s="10">
        <f>IF(J2094="PACK", I2094, 0)</f>
      </c>
      <c r="L2094" s="10">
        <f>IF(J2094="KG", I2094, I2094 * VLOOKUP(G2094,Sku_Consolidated!A2:U957,21,FALSE))</f>
      </c>
      <c r="M2094" s="10" t="s">
        <v>37</v>
      </c>
      <c r="N2094" s="11" t="s">
        <v>5465</v>
      </c>
      <c r="O2094" s="10" t="s">
        <v>5466</v>
      </c>
      <c r="P2094" s="10">
        <f>N2094 - O2094</f>
      </c>
      <c r="Q2094" s="1">
        <f>VLOOKUP(G2094,Sku_Consolidated!A2:G957,7, FALSE)</f>
      </c>
      <c r="R2094" s="1">
        <f>IF(IFERROR(VLOOKUP(E2094,Store_Showcase!B2:H144,7, FALSE), TRUE)=TRUE, IF(IFERROR(VLOOKUP(E2094,Store_SRP!B2:H110,7, FALSE), TRUE)=TRUE,VLOOKUP(E2094,Store_VAM!B2:H273,7, FALSE),VLOOKUP(E2094,Store_SRP!B2:H110,7, FALSE)), VLOOKUP(E2094,Store_Showcase!B2:H144,7, FALSE))</f>
      </c>
      <c r="S2094" s="1">
        <f>IF(IFERROR(VLOOKUP(E2094,Store_Showcase!B2:I144,8, FALSE), TRUE)=TRUE, IF(IFERROR(VLOOKUP(E2094,Store_SRP!B2:I110,8, FALSE), TRUE)=TRUE,VLOOKUP(E2094,Store_VAM!B2:I273,8, FALSE),VLOOKUP(E2094,Store_SRP!B2:I110,8, FALSE)), VLOOKUP(E2094,Store_Showcase!B2:I144,8, FALSE))</f>
      </c>
      <c r="T2094" s="1">
        <f>VLOOKUP(G2094,Sku_Consolidated!A2:R957,18,FALSE)</f>
      </c>
      <c r="U2094" s="1" t="s">
        <v>5453</v>
      </c>
      <c r="V2094" s="1">
        <f>IF(VLOOKUP(G2094,Sku_Consolidated!A2:S957,19,FALSE)="SHOWCASE", VLOOKUP(E2094,Store_Showcase!B2:L144,11, FALSE), IF(VLOOKUP(G2094,Sku_Consolidated!A2:S957,19,FALSE)="VAM",VLOOKUP(E2094,Store_VAM!B2:L273,11, FALSE),VLOOKUP(E2094,Store_SRP!B2:L110,11, FALSE)))</f>
      </c>
      <c r="W2094" s="1">
        <f>VLOOKUP(G2094,Sku_Consolidated!A2:W957,11,FALSE)</f>
      </c>
      <c r="X2094" s="1">
        <f>VLOOKUP(G2094,Sku_Consolidated!A2:H957,8,FALSE)</f>
      </c>
      <c r="Y2094" s="1">
        <f>VLOOKUP(G2094,Sku_Consolidated!A2:I957,9,FALSE)</f>
      </c>
      <c r="Z2094" s="1" t="s">
        <v>41</v>
      </c>
      <c r="AA2094" s="1">
        <f>VLOOKUP(G2094,Sku_Consolidated!A2:E957,5,FALSE)</f>
      </c>
      <c r="AB2094" s="1">
        <f>IF(VLOOKUP(G2094,Sku_Consolidated!A2:S957,19,FALSE)="SHOWCASE", VLOOKUP(E2094,Store_Showcase!B2:N144,13, FALSE), IF(VLOOKUP(G2094,Sku_Consolidated!A2:S957,19,FALSE)="VAM",VLOOKUP(E2094,Store_VAM!B2:N273,13, FALSE),VLOOKUP(E2094,Store_SRP!B2:N110,13, FALSE)))</f>
      </c>
      <c r="AC2094" s="1">
        <f>IF(IFERROR(AB2094,TRUE)=TRUE, "-","OK")</f>
      </c>
      <c r="AD2094" s="11" t="s">
        <v>37</v>
      </c>
      <c r="AE2094" s="11" t="s">
        <v>37</v>
      </c>
      <c r="AF2094" s="1">
        <f>IF(IFERROR(VLOOKUP(E2094,Store_Showcase!B2:H144,{5}, FALSE), TRUE)=TRUE, IF(IFERROR(VLOOKUP(E2094,Store_SRP!B2:H110,{5}, FALSE), TRUE)=TRUE,VLOOKUP(E2094,Store_VAM!B2:H273,{5}, FALSE),VLOOKUP(E2094,Store_SRP!B2:H110,{5}, FALSE)), VLOOKUP(E2094,Store_Showcase!B2:H144,{5}, FALSE))</f>
      </c>
      <c r="AG2094" s="1">
        <f>IF(IFERROR(VLOOKUP(E2094,Store_Showcase!B2:H144,{6}, FALSE), TRUE)=TRUE, IF(IFERROR(VLOOKUP(E2094,Store_SRP!B2:H110,{6}, FALSE), TRUE)=TRUE,VLOOKUP(E2094,Store_VAM!B2:H273,{6}, FALSE),VLOOKUP(E2094,Store_SRP!B2:H110,{6}, FALSE)), VLOOKUP(E2094,Store_Showcase!B2:H144,{6}, FALSE))</f>
      </c>
      <c r="AH2094" s="1">
        <f>VLOOKUP(G2094,Sku_Consolidated!A2:R957,18,FALSE)</f>
      </c>
      <c r="AI2094" s="1">
        <f>VLOOKUP(G2094,Sku_Consolidated!A2:S957,19,FALSE)</f>
      </c>
      <c r="AJ2094" s="1">
        <f>VLOOKUP(G2094,Sku_Consolidated!A2:T957,20,FALSE)</f>
      </c>
    </row>
    <row r="2095" spans="1:36" x14ac:dyDescent="0.25">
      <c r="A2095" s="1">
        <v>2024</v>
      </c>
      <c r="B2095" s="1" t="s">
        <v>31</v>
      </c>
      <c r="C2095" s="1" t="s">
        <v>32</v>
      </c>
      <c r="D2095" s="1" t="s">
        <v>33</v>
      </c>
      <c r="E2095" s="9" t="s">
        <v>2386</v>
      </c>
      <c r="F2095" s="1">
        <f>IF(VLOOKUP(G2095,Sku_Consolidated!A2:S957,{19},FALSE)="SHOWCASE", VLOOKUP(E2095,Store_Showcase!B2:C144,{2}, FALSE), IF(VLOOKUP(G2095,Sku_Consolidated!A2:S957,{19},FALSE)="VAM",VLOOKUP(E2095,Store_VAM!B2:C273,{2}, FALSE),VLOOKUP(E2095,Store_SRP!B2:C110,{2}, FALSE)))</f>
      </c>
      <c r="G2095" s="1">
        <v>14281</v>
      </c>
      <c r="H2095" s="1" t="s">
        <v>1621</v>
      </c>
      <c r="I2095" s="10" t="s">
        <v>5467</v>
      </c>
      <c r="J2095" s="1">
        <f>VLOOKUP(G2095,Sku_Consolidated!A2:C957, 3, FALSE)</f>
      </c>
      <c r="K2095" s="10">
        <f>IF(J2095="PACK", I2095, 0)</f>
      </c>
      <c r="L2095" s="10">
        <f>IF(J2095="KG", I2095, I2095 * VLOOKUP(G2095,Sku_Consolidated!A2:U957,21,FALSE))</f>
      </c>
      <c r="M2095" s="10" t="s">
        <v>37</v>
      </c>
      <c r="N2095" s="11" t="s">
        <v>5468</v>
      </c>
      <c r="O2095" s="10" t="s">
        <v>5469</v>
      </c>
      <c r="P2095" s="10">
        <f>N2095 - O2095</f>
      </c>
      <c r="Q2095" s="1">
        <f>VLOOKUP(G2095,Sku_Consolidated!A2:G957,7, FALSE)</f>
      </c>
      <c r="R2095" s="1">
        <f>IF(IFERROR(VLOOKUP(E2095,Store_Showcase!B2:H144,7, FALSE), TRUE)=TRUE, IF(IFERROR(VLOOKUP(E2095,Store_SRP!B2:H110,7, FALSE), TRUE)=TRUE,VLOOKUP(E2095,Store_VAM!B2:H273,7, FALSE),VLOOKUP(E2095,Store_SRP!B2:H110,7, FALSE)), VLOOKUP(E2095,Store_Showcase!B2:H144,7, FALSE))</f>
      </c>
      <c r="S2095" s="1">
        <f>IF(IFERROR(VLOOKUP(E2095,Store_Showcase!B2:I144,8, FALSE), TRUE)=TRUE, IF(IFERROR(VLOOKUP(E2095,Store_SRP!B2:I110,8, FALSE), TRUE)=TRUE,VLOOKUP(E2095,Store_VAM!B2:I273,8, FALSE),VLOOKUP(E2095,Store_SRP!B2:I110,8, FALSE)), VLOOKUP(E2095,Store_Showcase!B2:I144,8, FALSE))</f>
      </c>
      <c r="T2095" s="1">
        <f>VLOOKUP(G2095,Sku_Consolidated!A2:R957,18,FALSE)</f>
      </c>
      <c r="U2095" s="1" t="s">
        <v>5453</v>
      </c>
      <c r="V2095" s="1">
        <f>IF(VLOOKUP(G2095,Sku_Consolidated!A2:S957,19,FALSE)="SHOWCASE", VLOOKUP(E2095,Store_Showcase!B2:L144,11, FALSE), IF(VLOOKUP(G2095,Sku_Consolidated!A2:S957,19,FALSE)="VAM",VLOOKUP(E2095,Store_VAM!B2:L273,11, FALSE),VLOOKUP(E2095,Store_SRP!B2:L110,11, FALSE)))</f>
      </c>
      <c r="W2095" s="1">
        <f>VLOOKUP(G2095,Sku_Consolidated!A2:W957,11,FALSE)</f>
      </c>
      <c r="X2095" s="1">
        <f>VLOOKUP(G2095,Sku_Consolidated!A2:H957,8,FALSE)</f>
      </c>
      <c r="Y2095" s="1">
        <f>VLOOKUP(G2095,Sku_Consolidated!A2:I957,9,FALSE)</f>
      </c>
      <c r="Z2095" s="1" t="s">
        <v>41</v>
      </c>
      <c r="AA2095" s="1">
        <f>VLOOKUP(G2095,Sku_Consolidated!A2:E957,5,FALSE)</f>
      </c>
      <c r="AB2095" s="1">
        <f>IF(VLOOKUP(G2095,Sku_Consolidated!A2:S957,19,FALSE)="SHOWCASE", VLOOKUP(E2095,Store_Showcase!B2:N144,13, FALSE), IF(VLOOKUP(G2095,Sku_Consolidated!A2:S957,19,FALSE)="VAM",VLOOKUP(E2095,Store_VAM!B2:N273,13, FALSE),VLOOKUP(E2095,Store_SRP!B2:N110,13, FALSE)))</f>
      </c>
      <c r="AC2095" s="1">
        <f>IF(IFERROR(AB2095,TRUE)=TRUE, "-","OK")</f>
      </c>
      <c r="AD2095" s="11" t="s">
        <v>37</v>
      </c>
      <c r="AE2095" s="11" t="s">
        <v>37</v>
      </c>
      <c r="AF2095" s="1">
        <f>IF(IFERROR(VLOOKUP(E2095,Store_Showcase!B2:H144,{5}, FALSE), TRUE)=TRUE, IF(IFERROR(VLOOKUP(E2095,Store_SRP!B2:H110,{5}, FALSE), TRUE)=TRUE,VLOOKUP(E2095,Store_VAM!B2:H273,{5}, FALSE),VLOOKUP(E2095,Store_SRP!B2:H110,{5}, FALSE)), VLOOKUP(E2095,Store_Showcase!B2:H144,{5}, FALSE))</f>
      </c>
      <c r="AG2095" s="1">
        <f>IF(IFERROR(VLOOKUP(E2095,Store_Showcase!B2:H144,{6}, FALSE), TRUE)=TRUE, IF(IFERROR(VLOOKUP(E2095,Store_SRP!B2:H110,{6}, FALSE), TRUE)=TRUE,VLOOKUP(E2095,Store_VAM!B2:H273,{6}, FALSE),VLOOKUP(E2095,Store_SRP!B2:H110,{6}, FALSE)), VLOOKUP(E2095,Store_Showcase!B2:H144,{6}, FALSE))</f>
      </c>
      <c r="AH2095" s="1">
        <f>VLOOKUP(G2095,Sku_Consolidated!A2:R957,18,FALSE)</f>
      </c>
      <c r="AI2095" s="1">
        <f>VLOOKUP(G2095,Sku_Consolidated!A2:S957,19,FALSE)</f>
      </c>
      <c r="AJ2095" s="1">
        <f>VLOOKUP(G2095,Sku_Consolidated!A2:T957,20,FALSE)</f>
      </c>
    </row>
    <row r="2096" spans="1:36" x14ac:dyDescent="0.25">
      <c r="A2096" s="1">
        <v>2024</v>
      </c>
      <c r="B2096" s="1" t="s">
        <v>31</v>
      </c>
      <c r="C2096" s="1" t="s">
        <v>32</v>
      </c>
      <c r="D2096" s="1" t="s">
        <v>33</v>
      </c>
      <c r="E2096" s="9" t="s">
        <v>2386</v>
      </c>
      <c r="F2096" s="1">
        <f>IF(VLOOKUP(G2096,Sku_Consolidated!A2:S957,{19},FALSE)="SHOWCASE", VLOOKUP(E2096,Store_Showcase!B2:C144,{2}, FALSE), IF(VLOOKUP(G2096,Sku_Consolidated!A2:S957,{19},FALSE)="VAM",VLOOKUP(E2096,Store_VAM!B2:C273,{2}, FALSE),VLOOKUP(E2096,Store_SRP!B2:C110,{2}, FALSE)))</f>
      </c>
      <c r="G2096" s="1">
        <v>16639</v>
      </c>
      <c r="H2096" s="1" t="s">
        <v>1462</v>
      </c>
      <c r="I2096" s="10" t="s">
        <v>5470</v>
      </c>
      <c r="J2096" s="1">
        <f>VLOOKUP(G2096,Sku_Consolidated!A2:C957, 3, FALSE)</f>
      </c>
      <c r="K2096" s="10">
        <f>IF(J2096="PACK", I2096, 0)</f>
      </c>
      <c r="L2096" s="10">
        <f>IF(J2096="KG", I2096, I2096 * VLOOKUP(G2096,Sku_Consolidated!A2:U957,21,FALSE))</f>
      </c>
      <c r="M2096" s="10" t="s">
        <v>37</v>
      </c>
      <c r="N2096" s="11" t="s">
        <v>5471</v>
      </c>
      <c r="O2096" s="10" t="s">
        <v>5472</v>
      </c>
      <c r="P2096" s="10">
        <f>N2096 - O2096</f>
      </c>
      <c r="Q2096" s="1">
        <f>VLOOKUP(G2096,Sku_Consolidated!A2:G957,7, FALSE)</f>
      </c>
      <c r="R2096" s="1">
        <f>IF(IFERROR(VLOOKUP(E2096,Store_Showcase!B2:H144,7, FALSE), TRUE)=TRUE, IF(IFERROR(VLOOKUP(E2096,Store_SRP!B2:H110,7, FALSE), TRUE)=TRUE,VLOOKUP(E2096,Store_VAM!B2:H273,7, FALSE),VLOOKUP(E2096,Store_SRP!B2:H110,7, FALSE)), VLOOKUP(E2096,Store_Showcase!B2:H144,7, FALSE))</f>
      </c>
      <c r="S2096" s="1">
        <f>IF(IFERROR(VLOOKUP(E2096,Store_Showcase!B2:I144,8, FALSE), TRUE)=TRUE, IF(IFERROR(VLOOKUP(E2096,Store_SRP!B2:I110,8, FALSE), TRUE)=TRUE,VLOOKUP(E2096,Store_VAM!B2:I273,8, FALSE),VLOOKUP(E2096,Store_SRP!B2:I110,8, FALSE)), VLOOKUP(E2096,Store_Showcase!B2:I144,8, FALSE))</f>
      </c>
      <c r="T2096" s="1">
        <f>VLOOKUP(G2096,Sku_Consolidated!A2:R957,18,FALSE)</f>
      </c>
      <c r="U2096" s="1" t="s">
        <v>5453</v>
      </c>
      <c r="V2096" s="1">
        <f>IF(VLOOKUP(G2096,Sku_Consolidated!A2:S957,19,FALSE)="SHOWCASE", VLOOKUP(E2096,Store_Showcase!B2:L144,11, FALSE), IF(VLOOKUP(G2096,Sku_Consolidated!A2:S957,19,FALSE)="VAM",VLOOKUP(E2096,Store_VAM!B2:L273,11, FALSE),VLOOKUP(E2096,Store_SRP!B2:L110,11, FALSE)))</f>
      </c>
      <c r="W2096" s="1">
        <f>VLOOKUP(G2096,Sku_Consolidated!A2:W957,11,FALSE)</f>
      </c>
      <c r="X2096" s="1">
        <f>VLOOKUP(G2096,Sku_Consolidated!A2:H957,8,FALSE)</f>
      </c>
      <c r="Y2096" s="1">
        <f>VLOOKUP(G2096,Sku_Consolidated!A2:I957,9,FALSE)</f>
      </c>
      <c r="Z2096" s="1" t="s">
        <v>41</v>
      </c>
      <c r="AA2096" s="1">
        <f>VLOOKUP(G2096,Sku_Consolidated!A2:E957,5,FALSE)</f>
      </c>
      <c r="AB2096" s="1">
        <f>IF(VLOOKUP(G2096,Sku_Consolidated!A2:S957,19,FALSE)="SHOWCASE", VLOOKUP(E2096,Store_Showcase!B2:N144,13, FALSE), IF(VLOOKUP(G2096,Sku_Consolidated!A2:S957,19,FALSE)="VAM",VLOOKUP(E2096,Store_VAM!B2:N273,13, FALSE),VLOOKUP(E2096,Store_SRP!B2:N110,13, FALSE)))</f>
      </c>
      <c r="AC2096" s="1">
        <f>IF(IFERROR(AB2096,TRUE)=TRUE, "-","OK")</f>
      </c>
      <c r="AD2096" s="11" t="s">
        <v>37</v>
      </c>
      <c r="AE2096" s="11" t="s">
        <v>37</v>
      </c>
      <c r="AF2096" s="1">
        <f>IF(IFERROR(VLOOKUP(E2096,Store_Showcase!B2:H144,{5}, FALSE), TRUE)=TRUE, IF(IFERROR(VLOOKUP(E2096,Store_SRP!B2:H110,{5}, FALSE), TRUE)=TRUE,VLOOKUP(E2096,Store_VAM!B2:H273,{5}, FALSE),VLOOKUP(E2096,Store_SRP!B2:H110,{5}, FALSE)), VLOOKUP(E2096,Store_Showcase!B2:H144,{5}, FALSE))</f>
      </c>
      <c r="AG2096" s="1">
        <f>IF(IFERROR(VLOOKUP(E2096,Store_Showcase!B2:H144,{6}, FALSE), TRUE)=TRUE, IF(IFERROR(VLOOKUP(E2096,Store_SRP!B2:H110,{6}, FALSE), TRUE)=TRUE,VLOOKUP(E2096,Store_VAM!B2:H273,{6}, FALSE),VLOOKUP(E2096,Store_SRP!B2:H110,{6}, FALSE)), VLOOKUP(E2096,Store_Showcase!B2:H144,{6}, FALSE))</f>
      </c>
      <c r="AH2096" s="1">
        <f>VLOOKUP(G2096,Sku_Consolidated!A2:R957,18,FALSE)</f>
      </c>
      <c r="AI2096" s="1">
        <f>VLOOKUP(G2096,Sku_Consolidated!A2:S957,19,FALSE)</f>
      </c>
      <c r="AJ2096" s="1">
        <f>VLOOKUP(G2096,Sku_Consolidated!A2:T957,20,FALSE)</f>
      </c>
    </row>
    <row r="2097" spans="1:36" x14ac:dyDescent="0.25">
      <c r="A2097" s="1">
        <v>2024</v>
      </c>
      <c r="B2097" s="1" t="s">
        <v>31</v>
      </c>
      <c r="C2097" s="1" t="s">
        <v>32</v>
      </c>
      <c r="D2097" s="1" t="s">
        <v>33</v>
      </c>
      <c r="E2097" s="9" t="s">
        <v>2317</v>
      </c>
      <c r="F2097" s="1">
        <f>IF(VLOOKUP(G2097,Sku_Consolidated!A2:S957,{19},FALSE)="SHOWCASE", VLOOKUP(E2097,Store_Showcase!B2:C144,{2}, FALSE), IF(VLOOKUP(G2097,Sku_Consolidated!A2:S957,{19},FALSE)="VAM",VLOOKUP(E2097,Store_VAM!B2:C273,{2}, FALSE),VLOOKUP(E2097,Store_SRP!B2:C110,{2}, FALSE)))</f>
      </c>
      <c r="G2097" s="1">
        <v>14266</v>
      </c>
      <c r="H2097" s="1" t="s">
        <v>1433</v>
      </c>
      <c r="I2097" s="10" t="s">
        <v>4051</v>
      </c>
      <c r="J2097" s="1">
        <f>VLOOKUP(G2097,Sku_Consolidated!A2:C957, 3, FALSE)</f>
      </c>
      <c r="K2097" s="10">
        <f>IF(J2097="PACK", I2097, 0)</f>
      </c>
      <c r="L2097" s="10">
        <f>IF(J2097="KG", I2097, I2097 * VLOOKUP(G2097,Sku_Consolidated!A2:U957,21,FALSE))</f>
      </c>
      <c r="M2097" s="10" t="s">
        <v>37</v>
      </c>
      <c r="N2097" s="11" t="s">
        <v>5473</v>
      </c>
      <c r="O2097" s="10" t="s">
        <v>5474</v>
      </c>
      <c r="P2097" s="10">
        <f>N2097 - O2097</f>
      </c>
      <c r="Q2097" s="1">
        <f>VLOOKUP(G2097,Sku_Consolidated!A2:G957,7, FALSE)</f>
      </c>
      <c r="R2097" s="1">
        <f>IF(IFERROR(VLOOKUP(E2097,Store_Showcase!B2:H144,7, FALSE), TRUE)=TRUE, IF(IFERROR(VLOOKUP(E2097,Store_SRP!B2:H110,7, FALSE), TRUE)=TRUE,VLOOKUP(E2097,Store_VAM!B2:H273,7, FALSE),VLOOKUP(E2097,Store_SRP!B2:H110,7, FALSE)), VLOOKUP(E2097,Store_Showcase!B2:H144,7, FALSE))</f>
      </c>
      <c r="S2097" s="1">
        <f>IF(IFERROR(VLOOKUP(E2097,Store_Showcase!B2:I144,8, FALSE), TRUE)=TRUE, IF(IFERROR(VLOOKUP(E2097,Store_SRP!B2:I110,8, FALSE), TRUE)=TRUE,VLOOKUP(E2097,Store_VAM!B2:I273,8, FALSE),VLOOKUP(E2097,Store_SRP!B2:I110,8, FALSE)), VLOOKUP(E2097,Store_Showcase!B2:I144,8, FALSE))</f>
      </c>
      <c r="T2097" s="1">
        <f>VLOOKUP(G2097,Sku_Consolidated!A2:R957,18,FALSE)</f>
      </c>
      <c r="U2097" s="1" t="s">
        <v>5475</v>
      </c>
      <c r="V2097" s="1">
        <f>IF(VLOOKUP(G2097,Sku_Consolidated!A2:S957,19,FALSE)="SHOWCASE", VLOOKUP(E2097,Store_Showcase!B2:L144,11, FALSE), IF(VLOOKUP(G2097,Sku_Consolidated!A2:S957,19,FALSE)="VAM",VLOOKUP(E2097,Store_VAM!B2:L273,11, FALSE),VLOOKUP(E2097,Store_SRP!B2:L110,11, FALSE)))</f>
      </c>
      <c r="W2097" s="1">
        <f>VLOOKUP(G2097,Sku_Consolidated!A2:W957,11,FALSE)</f>
      </c>
      <c r="X2097" s="1">
        <f>VLOOKUP(G2097,Sku_Consolidated!A2:H957,8,FALSE)</f>
      </c>
      <c r="Y2097" s="1">
        <f>VLOOKUP(G2097,Sku_Consolidated!A2:I957,9,FALSE)</f>
      </c>
      <c r="Z2097" s="1" t="s">
        <v>41</v>
      </c>
      <c r="AA2097" s="1">
        <f>VLOOKUP(G2097,Sku_Consolidated!A2:E957,5,FALSE)</f>
      </c>
      <c r="AB2097" s="1">
        <f>IF(VLOOKUP(G2097,Sku_Consolidated!A2:S957,19,FALSE)="SHOWCASE", VLOOKUP(E2097,Store_Showcase!B2:N144,13, FALSE), IF(VLOOKUP(G2097,Sku_Consolidated!A2:S957,19,FALSE)="VAM",VLOOKUP(E2097,Store_VAM!B2:N273,13, FALSE),VLOOKUP(E2097,Store_SRP!B2:N110,13, FALSE)))</f>
      </c>
      <c r="AC2097" s="1">
        <f>IF(IFERROR(AB2097,TRUE)=TRUE, "-","OK")</f>
      </c>
      <c r="AD2097" s="11" t="s">
        <v>37</v>
      </c>
      <c r="AE2097" s="11" t="s">
        <v>37</v>
      </c>
      <c r="AF2097" s="1">
        <f>IF(IFERROR(VLOOKUP(E2097,Store_Showcase!B2:H144,{5}, FALSE), TRUE)=TRUE, IF(IFERROR(VLOOKUP(E2097,Store_SRP!B2:H110,{5}, FALSE), TRUE)=TRUE,VLOOKUP(E2097,Store_VAM!B2:H273,{5}, FALSE),VLOOKUP(E2097,Store_SRP!B2:H110,{5}, FALSE)), VLOOKUP(E2097,Store_Showcase!B2:H144,{5}, FALSE))</f>
      </c>
      <c r="AG2097" s="1">
        <f>IF(IFERROR(VLOOKUP(E2097,Store_Showcase!B2:H144,{6}, FALSE), TRUE)=TRUE, IF(IFERROR(VLOOKUP(E2097,Store_SRP!B2:H110,{6}, FALSE), TRUE)=TRUE,VLOOKUP(E2097,Store_VAM!B2:H273,{6}, FALSE),VLOOKUP(E2097,Store_SRP!B2:H110,{6}, FALSE)), VLOOKUP(E2097,Store_Showcase!B2:H144,{6}, FALSE))</f>
      </c>
      <c r="AH2097" s="1">
        <f>VLOOKUP(G2097,Sku_Consolidated!A2:R957,18,FALSE)</f>
      </c>
      <c r="AI2097" s="1">
        <f>VLOOKUP(G2097,Sku_Consolidated!A2:S957,19,FALSE)</f>
      </c>
      <c r="AJ2097" s="1">
        <f>VLOOKUP(G2097,Sku_Consolidated!A2:T957,20,FALSE)</f>
      </c>
    </row>
    <row r="2098" spans="1:36" x14ac:dyDescent="0.25">
      <c r="A2098" s="1">
        <v>2024</v>
      </c>
      <c r="B2098" s="1" t="s">
        <v>31</v>
      </c>
      <c r="C2098" s="1" t="s">
        <v>32</v>
      </c>
      <c r="D2098" s="1" t="s">
        <v>33</v>
      </c>
      <c r="E2098" s="9" t="s">
        <v>2317</v>
      </c>
      <c r="F2098" s="1">
        <f>IF(VLOOKUP(G2098,Sku_Consolidated!A2:S957,{19},FALSE)="SHOWCASE", VLOOKUP(E2098,Store_Showcase!B2:C144,{2}, FALSE), IF(VLOOKUP(G2098,Sku_Consolidated!A2:S957,{19},FALSE)="VAM",VLOOKUP(E2098,Store_VAM!B2:C273,{2}, FALSE),VLOOKUP(E2098,Store_SRP!B2:C110,{2}, FALSE)))</f>
      </c>
      <c r="G2098" s="1">
        <v>14267</v>
      </c>
      <c r="H2098" s="1" t="s">
        <v>1438</v>
      </c>
      <c r="I2098" s="10" t="s">
        <v>5476</v>
      </c>
      <c r="J2098" s="1">
        <f>VLOOKUP(G2098,Sku_Consolidated!A2:C957, 3, FALSE)</f>
      </c>
      <c r="K2098" s="10">
        <f>IF(J2098="PACK", I2098, 0)</f>
      </c>
      <c r="L2098" s="10">
        <f>IF(J2098="KG", I2098, I2098 * VLOOKUP(G2098,Sku_Consolidated!A2:U957,21,FALSE))</f>
      </c>
      <c r="M2098" s="10" t="s">
        <v>37</v>
      </c>
      <c r="N2098" s="11" t="s">
        <v>5477</v>
      </c>
      <c r="O2098" s="10" t="s">
        <v>5478</v>
      </c>
      <c r="P2098" s="10">
        <f>N2098 - O2098</f>
      </c>
      <c r="Q2098" s="1">
        <f>VLOOKUP(G2098,Sku_Consolidated!A2:G957,7, FALSE)</f>
      </c>
      <c r="R2098" s="1">
        <f>IF(IFERROR(VLOOKUP(E2098,Store_Showcase!B2:H144,7, FALSE), TRUE)=TRUE, IF(IFERROR(VLOOKUP(E2098,Store_SRP!B2:H110,7, FALSE), TRUE)=TRUE,VLOOKUP(E2098,Store_VAM!B2:H273,7, FALSE),VLOOKUP(E2098,Store_SRP!B2:H110,7, FALSE)), VLOOKUP(E2098,Store_Showcase!B2:H144,7, FALSE))</f>
      </c>
      <c r="S2098" s="1">
        <f>IF(IFERROR(VLOOKUP(E2098,Store_Showcase!B2:I144,8, FALSE), TRUE)=TRUE, IF(IFERROR(VLOOKUP(E2098,Store_SRP!B2:I110,8, FALSE), TRUE)=TRUE,VLOOKUP(E2098,Store_VAM!B2:I273,8, FALSE),VLOOKUP(E2098,Store_SRP!B2:I110,8, FALSE)), VLOOKUP(E2098,Store_Showcase!B2:I144,8, FALSE))</f>
      </c>
      <c r="T2098" s="1">
        <f>VLOOKUP(G2098,Sku_Consolidated!A2:R957,18,FALSE)</f>
      </c>
      <c r="U2098" s="1" t="s">
        <v>5475</v>
      </c>
      <c r="V2098" s="1">
        <f>IF(VLOOKUP(G2098,Sku_Consolidated!A2:S957,19,FALSE)="SHOWCASE", VLOOKUP(E2098,Store_Showcase!B2:L144,11, FALSE), IF(VLOOKUP(G2098,Sku_Consolidated!A2:S957,19,FALSE)="VAM",VLOOKUP(E2098,Store_VAM!B2:L273,11, FALSE),VLOOKUP(E2098,Store_SRP!B2:L110,11, FALSE)))</f>
      </c>
      <c r="W2098" s="1">
        <f>VLOOKUP(G2098,Sku_Consolidated!A2:W957,11,FALSE)</f>
      </c>
      <c r="X2098" s="1">
        <f>VLOOKUP(G2098,Sku_Consolidated!A2:H957,8,FALSE)</f>
      </c>
      <c r="Y2098" s="1">
        <f>VLOOKUP(G2098,Sku_Consolidated!A2:I957,9,FALSE)</f>
      </c>
      <c r="Z2098" s="1" t="s">
        <v>41</v>
      </c>
      <c r="AA2098" s="1">
        <f>VLOOKUP(G2098,Sku_Consolidated!A2:E957,5,FALSE)</f>
      </c>
      <c r="AB2098" s="1">
        <f>IF(VLOOKUP(G2098,Sku_Consolidated!A2:S957,19,FALSE)="SHOWCASE", VLOOKUP(E2098,Store_Showcase!B2:N144,13, FALSE), IF(VLOOKUP(G2098,Sku_Consolidated!A2:S957,19,FALSE)="VAM",VLOOKUP(E2098,Store_VAM!B2:N273,13, FALSE),VLOOKUP(E2098,Store_SRP!B2:N110,13, FALSE)))</f>
      </c>
      <c r="AC2098" s="1">
        <f>IF(IFERROR(AB2098,TRUE)=TRUE, "-","OK")</f>
      </c>
      <c r="AD2098" s="11" t="s">
        <v>37</v>
      </c>
      <c r="AE2098" s="11" t="s">
        <v>37</v>
      </c>
      <c r="AF2098" s="1">
        <f>IF(IFERROR(VLOOKUP(E2098,Store_Showcase!B2:H144,{5}, FALSE), TRUE)=TRUE, IF(IFERROR(VLOOKUP(E2098,Store_SRP!B2:H110,{5}, FALSE), TRUE)=TRUE,VLOOKUP(E2098,Store_VAM!B2:H273,{5}, FALSE),VLOOKUP(E2098,Store_SRP!B2:H110,{5}, FALSE)), VLOOKUP(E2098,Store_Showcase!B2:H144,{5}, FALSE))</f>
      </c>
      <c r="AG2098" s="1">
        <f>IF(IFERROR(VLOOKUP(E2098,Store_Showcase!B2:H144,{6}, FALSE), TRUE)=TRUE, IF(IFERROR(VLOOKUP(E2098,Store_SRP!B2:H110,{6}, FALSE), TRUE)=TRUE,VLOOKUP(E2098,Store_VAM!B2:H273,{6}, FALSE),VLOOKUP(E2098,Store_SRP!B2:H110,{6}, FALSE)), VLOOKUP(E2098,Store_Showcase!B2:H144,{6}, FALSE))</f>
      </c>
      <c r="AH2098" s="1">
        <f>VLOOKUP(G2098,Sku_Consolidated!A2:R957,18,FALSE)</f>
      </c>
      <c r="AI2098" s="1">
        <f>VLOOKUP(G2098,Sku_Consolidated!A2:S957,19,FALSE)</f>
      </c>
      <c r="AJ2098" s="1">
        <f>VLOOKUP(G2098,Sku_Consolidated!A2:T957,20,FALSE)</f>
      </c>
    </row>
    <row r="2099" spans="1:36" x14ac:dyDescent="0.25">
      <c r="A2099" s="1">
        <v>2024</v>
      </c>
      <c r="B2099" s="1" t="s">
        <v>31</v>
      </c>
      <c r="C2099" s="1" t="s">
        <v>32</v>
      </c>
      <c r="D2099" s="1" t="s">
        <v>33</v>
      </c>
      <c r="E2099" s="9" t="s">
        <v>2317</v>
      </c>
      <c r="F2099" s="1">
        <f>IF(VLOOKUP(G2099,Sku_Consolidated!A2:S957,{19},FALSE)="SHOWCASE", VLOOKUP(E2099,Store_Showcase!B2:C144,{2}, FALSE), IF(VLOOKUP(G2099,Sku_Consolidated!A2:S957,{19},FALSE)="VAM",VLOOKUP(E2099,Store_VAM!B2:C273,{2}, FALSE),VLOOKUP(E2099,Store_SRP!B2:C110,{2}, FALSE)))</f>
      </c>
      <c r="G2099" s="1">
        <v>14268</v>
      </c>
      <c r="H2099" s="1" t="s">
        <v>1442</v>
      </c>
      <c r="I2099" s="10" t="s">
        <v>2830</v>
      </c>
      <c r="J2099" s="1">
        <f>VLOOKUP(G2099,Sku_Consolidated!A2:C957, 3, FALSE)</f>
      </c>
      <c r="K2099" s="10">
        <f>IF(J2099="PACK", I2099, 0)</f>
      </c>
      <c r="L2099" s="10">
        <f>IF(J2099="KG", I2099, I2099 * VLOOKUP(G2099,Sku_Consolidated!A2:U957,21,FALSE))</f>
      </c>
      <c r="M2099" s="10" t="s">
        <v>37</v>
      </c>
      <c r="N2099" s="11" t="s">
        <v>5479</v>
      </c>
      <c r="O2099" s="10" t="s">
        <v>5480</v>
      </c>
      <c r="P2099" s="10">
        <f>N2099 - O2099</f>
      </c>
      <c r="Q2099" s="1">
        <f>VLOOKUP(G2099,Sku_Consolidated!A2:G957,7, FALSE)</f>
      </c>
      <c r="R2099" s="1">
        <f>IF(IFERROR(VLOOKUP(E2099,Store_Showcase!B2:H144,7, FALSE), TRUE)=TRUE, IF(IFERROR(VLOOKUP(E2099,Store_SRP!B2:H110,7, FALSE), TRUE)=TRUE,VLOOKUP(E2099,Store_VAM!B2:H273,7, FALSE),VLOOKUP(E2099,Store_SRP!B2:H110,7, FALSE)), VLOOKUP(E2099,Store_Showcase!B2:H144,7, FALSE))</f>
      </c>
      <c r="S2099" s="1">
        <f>IF(IFERROR(VLOOKUP(E2099,Store_Showcase!B2:I144,8, FALSE), TRUE)=TRUE, IF(IFERROR(VLOOKUP(E2099,Store_SRP!B2:I110,8, FALSE), TRUE)=TRUE,VLOOKUP(E2099,Store_VAM!B2:I273,8, FALSE),VLOOKUP(E2099,Store_SRP!B2:I110,8, FALSE)), VLOOKUP(E2099,Store_Showcase!B2:I144,8, FALSE))</f>
      </c>
      <c r="T2099" s="1">
        <f>VLOOKUP(G2099,Sku_Consolidated!A2:R957,18,FALSE)</f>
      </c>
      <c r="U2099" s="1" t="s">
        <v>5475</v>
      </c>
      <c r="V2099" s="1">
        <f>IF(VLOOKUP(G2099,Sku_Consolidated!A2:S957,19,FALSE)="SHOWCASE", VLOOKUP(E2099,Store_Showcase!B2:L144,11, FALSE), IF(VLOOKUP(G2099,Sku_Consolidated!A2:S957,19,FALSE)="VAM",VLOOKUP(E2099,Store_VAM!B2:L273,11, FALSE),VLOOKUP(E2099,Store_SRP!B2:L110,11, FALSE)))</f>
      </c>
      <c r="W2099" s="1">
        <f>VLOOKUP(G2099,Sku_Consolidated!A2:W957,11,FALSE)</f>
      </c>
      <c r="X2099" s="1">
        <f>VLOOKUP(G2099,Sku_Consolidated!A2:H957,8,FALSE)</f>
      </c>
      <c r="Y2099" s="1">
        <f>VLOOKUP(G2099,Sku_Consolidated!A2:I957,9,FALSE)</f>
      </c>
      <c r="Z2099" s="1" t="s">
        <v>41</v>
      </c>
      <c r="AA2099" s="1">
        <f>VLOOKUP(G2099,Sku_Consolidated!A2:E957,5,FALSE)</f>
      </c>
      <c r="AB2099" s="1">
        <f>IF(VLOOKUP(G2099,Sku_Consolidated!A2:S957,19,FALSE)="SHOWCASE", VLOOKUP(E2099,Store_Showcase!B2:N144,13, FALSE), IF(VLOOKUP(G2099,Sku_Consolidated!A2:S957,19,FALSE)="VAM",VLOOKUP(E2099,Store_VAM!B2:N273,13, FALSE),VLOOKUP(E2099,Store_SRP!B2:N110,13, FALSE)))</f>
      </c>
      <c r="AC2099" s="1">
        <f>IF(IFERROR(AB2099,TRUE)=TRUE, "-","OK")</f>
      </c>
      <c r="AD2099" s="11" t="s">
        <v>37</v>
      </c>
      <c r="AE2099" s="11" t="s">
        <v>37</v>
      </c>
      <c r="AF2099" s="1">
        <f>IF(IFERROR(VLOOKUP(E2099,Store_Showcase!B2:H144,{5}, FALSE), TRUE)=TRUE, IF(IFERROR(VLOOKUP(E2099,Store_SRP!B2:H110,{5}, FALSE), TRUE)=TRUE,VLOOKUP(E2099,Store_VAM!B2:H273,{5}, FALSE),VLOOKUP(E2099,Store_SRP!B2:H110,{5}, FALSE)), VLOOKUP(E2099,Store_Showcase!B2:H144,{5}, FALSE))</f>
      </c>
      <c r="AG2099" s="1">
        <f>IF(IFERROR(VLOOKUP(E2099,Store_Showcase!B2:H144,{6}, FALSE), TRUE)=TRUE, IF(IFERROR(VLOOKUP(E2099,Store_SRP!B2:H110,{6}, FALSE), TRUE)=TRUE,VLOOKUP(E2099,Store_VAM!B2:H273,{6}, FALSE),VLOOKUP(E2099,Store_SRP!B2:H110,{6}, FALSE)), VLOOKUP(E2099,Store_Showcase!B2:H144,{6}, FALSE))</f>
      </c>
      <c r="AH2099" s="1">
        <f>VLOOKUP(G2099,Sku_Consolidated!A2:R957,18,FALSE)</f>
      </c>
      <c r="AI2099" s="1">
        <f>VLOOKUP(G2099,Sku_Consolidated!A2:S957,19,FALSE)</f>
      </c>
      <c r="AJ2099" s="1">
        <f>VLOOKUP(G2099,Sku_Consolidated!A2:T957,20,FALSE)</f>
      </c>
    </row>
    <row r="2100" spans="1:36" x14ac:dyDescent="0.25">
      <c r="A2100" s="1">
        <v>2024</v>
      </c>
      <c r="B2100" s="1" t="s">
        <v>31</v>
      </c>
      <c r="C2100" s="1" t="s">
        <v>32</v>
      </c>
      <c r="D2100" s="1" t="s">
        <v>33</v>
      </c>
      <c r="E2100" s="9" t="s">
        <v>2317</v>
      </c>
      <c r="F2100" s="1">
        <f>IF(VLOOKUP(G2100,Sku_Consolidated!A2:S957,{19},FALSE)="SHOWCASE", VLOOKUP(E2100,Store_Showcase!B2:C144,{2}, FALSE), IF(VLOOKUP(G2100,Sku_Consolidated!A2:S957,{19},FALSE)="VAM",VLOOKUP(E2100,Store_VAM!B2:C273,{2}, FALSE),VLOOKUP(E2100,Store_SRP!B2:C110,{2}, FALSE)))</f>
      </c>
      <c r="G2100" s="1">
        <v>14269</v>
      </c>
      <c r="H2100" s="1" t="s">
        <v>1446</v>
      </c>
      <c r="I2100" s="10" t="s">
        <v>5481</v>
      </c>
      <c r="J2100" s="1">
        <f>VLOOKUP(G2100,Sku_Consolidated!A2:C957, 3, FALSE)</f>
      </c>
      <c r="K2100" s="10">
        <f>IF(J2100="PACK", I2100, 0)</f>
      </c>
      <c r="L2100" s="10">
        <f>IF(J2100="KG", I2100, I2100 * VLOOKUP(G2100,Sku_Consolidated!A2:U957,21,FALSE))</f>
      </c>
      <c r="M2100" s="10" t="s">
        <v>37</v>
      </c>
      <c r="N2100" s="11" t="s">
        <v>5482</v>
      </c>
      <c r="O2100" s="10" t="s">
        <v>5483</v>
      </c>
      <c r="P2100" s="10">
        <f>N2100 - O2100</f>
      </c>
      <c r="Q2100" s="1">
        <f>VLOOKUP(G2100,Sku_Consolidated!A2:G957,7, FALSE)</f>
      </c>
      <c r="R2100" s="1">
        <f>IF(IFERROR(VLOOKUP(E2100,Store_Showcase!B2:H144,7, FALSE), TRUE)=TRUE, IF(IFERROR(VLOOKUP(E2100,Store_SRP!B2:H110,7, FALSE), TRUE)=TRUE,VLOOKUP(E2100,Store_VAM!B2:H273,7, FALSE),VLOOKUP(E2100,Store_SRP!B2:H110,7, FALSE)), VLOOKUP(E2100,Store_Showcase!B2:H144,7, FALSE))</f>
      </c>
      <c r="S2100" s="1">
        <f>IF(IFERROR(VLOOKUP(E2100,Store_Showcase!B2:I144,8, FALSE), TRUE)=TRUE, IF(IFERROR(VLOOKUP(E2100,Store_SRP!B2:I110,8, FALSE), TRUE)=TRUE,VLOOKUP(E2100,Store_VAM!B2:I273,8, FALSE),VLOOKUP(E2100,Store_SRP!B2:I110,8, FALSE)), VLOOKUP(E2100,Store_Showcase!B2:I144,8, FALSE))</f>
      </c>
      <c r="T2100" s="1">
        <f>VLOOKUP(G2100,Sku_Consolidated!A2:R957,18,FALSE)</f>
      </c>
      <c r="U2100" s="1" t="s">
        <v>5475</v>
      </c>
      <c r="V2100" s="1">
        <f>IF(VLOOKUP(G2100,Sku_Consolidated!A2:S957,19,FALSE)="SHOWCASE", VLOOKUP(E2100,Store_Showcase!B2:L144,11, FALSE), IF(VLOOKUP(G2100,Sku_Consolidated!A2:S957,19,FALSE)="VAM",VLOOKUP(E2100,Store_VAM!B2:L273,11, FALSE),VLOOKUP(E2100,Store_SRP!B2:L110,11, FALSE)))</f>
      </c>
      <c r="W2100" s="1">
        <f>VLOOKUP(G2100,Sku_Consolidated!A2:W957,11,FALSE)</f>
      </c>
      <c r="X2100" s="1">
        <f>VLOOKUP(G2100,Sku_Consolidated!A2:H957,8,FALSE)</f>
      </c>
      <c r="Y2100" s="1">
        <f>VLOOKUP(G2100,Sku_Consolidated!A2:I957,9,FALSE)</f>
      </c>
      <c r="Z2100" s="1" t="s">
        <v>41</v>
      </c>
      <c r="AA2100" s="1">
        <f>VLOOKUP(G2100,Sku_Consolidated!A2:E957,5,FALSE)</f>
      </c>
      <c r="AB2100" s="1">
        <f>IF(VLOOKUP(G2100,Sku_Consolidated!A2:S957,19,FALSE)="SHOWCASE", VLOOKUP(E2100,Store_Showcase!B2:N144,13, FALSE), IF(VLOOKUP(G2100,Sku_Consolidated!A2:S957,19,FALSE)="VAM",VLOOKUP(E2100,Store_VAM!B2:N273,13, FALSE),VLOOKUP(E2100,Store_SRP!B2:N110,13, FALSE)))</f>
      </c>
      <c r="AC2100" s="1">
        <f>IF(IFERROR(AB2100,TRUE)=TRUE, "-","OK")</f>
      </c>
      <c r="AD2100" s="11" t="s">
        <v>37</v>
      </c>
      <c r="AE2100" s="11" t="s">
        <v>37</v>
      </c>
      <c r="AF2100" s="1">
        <f>IF(IFERROR(VLOOKUP(E2100,Store_Showcase!B2:H144,{5}, FALSE), TRUE)=TRUE, IF(IFERROR(VLOOKUP(E2100,Store_SRP!B2:H110,{5}, FALSE), TRUE)=TRUE,VLOOKUP(E2100,Store_VAM!B2:H273,{5}, FALSE),VLOOKUP(E2100,Store_SRP!B2:H110,{5}, FALSE)), VLOOKUP(E2100,Store_Showcase!B2:H144,{5}, FALSE))</f>
      </c>
      <c r="AG2100" s="1">
        <f>IF(IFERROR(VLOOKUP(E2100,Store_Showcase!B2:H144,{6}, FALSE), TRUE)=TRUE, IF(IFERROR(VLOOKUP(E2100,Store_SRP!B2:H110,{6}, FALSE), TRUE)=TRUE,VLOOKUP(E2100,Store_VAM!B2:H273,{6}, FALSE),VLOOKUP(E2100,Store_SRP!B2:H110,{6}, FALSE)), VLOOKUP(E2100,Store_Showcase!B2:H144,{6}, FALSE))</f>
      </c>
      <c r="AH2100" s="1">
        <f>VLOOKUP(G2100,Sku_Consolidated!A2:R957,18,FALSE)</f>
      </c>
      <c r="AI2100" s="1">
        <f>VLOOKUP(G2100,Sku_Consolidated!A2:S957,19,FALSE)</f>
      </c>
      <c r="AJ2100" s="1">
        <f>VLOOKUP(G2100,Sku_Consolidated!A2:T957,20,FALSE)</f>
      </c>
    </row>
    <row r="2101" spans="1:36" x14ac:dyDescent="0.25">
      <c r="A2101" s="1">
        <v>2024</v>
      </c>
      <c r="B2101" s="1" t="s">
        <v>31</v>
      </c>
      <c r="C2101" s="1" t="s">
        <v>32</v>
      </c>
      <c r="D2101" s="1" t="s">
        <v>33</v>
      </c>
      <c r="E2101" s="9" t="s">
        <v>2317</v>
      </c>
      <c r="F2101" s="1">
        <f>IF(VLOOKUP(G2101,Sku_Consolidated!A2:S957,{19},FALSE)="SHOWCASE", VLOOKUP(E2101,Store_Showcase!B2:C144,{2}, FALSE), IF(VLOOKUP(G2101,Sku_Consolidated!A2:S957,{19},FALSE)="VAM",VLOOKUP(E2101,Store_VAM!B2:C273,{2}, FALSE),VLOOKUP(E2101,Store_SRP!B2:C110,{2}, FALSE)))</f>
      </c>
      <c r="G2101" s="1">
        <v>14270</v>
      </c>
      <c r="H2101" s="1" t="s">
        <v>1450</v>
      </c>
      <c r="I2101" s="10" t="s">
        <v>5484</v>
      </c>
      <c r="J2101" s="1">
        <f>VLOOKUP(G2101,Sku_Consolidated!A2:C957, 3, FALSE)</f>
      </c>
      <c r="K2101" s="10">
        <f>IF(J2101="PACK", I2101, 0)</f>
      </c>
      <c r="L2101" s="10">
        <f>IF(J2101="KG", I2101, I2101 * VLOOKUP(G2101,Sku_Consolidated!A2:U957,21,FALSE))</f>
      </c>
      <c r="M2101" s="10" t="s">
        <v>37</v>
      </c>
      <c r="N2101" s="11" t="s">
        <v>5485</v>
      </c>
      <c r="O2101" s="10" t="s">
        <v>5486</v>
      </c>
      <c r="P2101" s="10">
        <f>N2101 - O2101</f>
      </c>
      <c r="Q2101" s="1">
        <f>VLOOKUP(G2101,Sku_Consolidated!A2:G957,7, FALSE)</f>
      </c>
      <c r="R2101" s="1">
        <f>IF(IFERROR(VLOOKUP(E2101,Store_Showcase!B2:H144,7, FALSE), TRUE)=TRUE, IF(IFERROR(VLOOKUP(E2101,Store_SRP!B2:H110,7, FALSE), TRUE)=TRUE,VLOOKUP(E2101,Store_VAM!B2:H273,7, FALSE),VLOOKUP(E2101,Store_SRP!B2:H110,7, FALSE)), VLOOKUP(E2101,Store_Showcase!B2:H144,7, FALSE))</f>
      </c>
      <c r="S2101" s="1">
        <f>IF(IFERROR(VLOOKUP(E2101,Store_Showcase!B2:I144,8, FALSE), TRUE)=TRUE, IF(IFERROR(VLOOKUP(E2101,Store_SRP!B2:I110,8, FALSE), TRUE)=TRUE,VLOOKUP(E2101,Store_VAM!B2:I273,8, FALSE),VLOOKUP(E2101,Store_SRP!B2:I110,8, FALSE)), VLOOKUP(E2101,Store_Showcase!B2:I144,8, FALSE))</f>
      </c>
      <c r="T2101" s="1">
        <f>VLOOKUP(G2101,Sku_Consolidated!A2:R957,18,FALSE)</f>
      </c>
      <c r="U2101" s="1" t="s">
        <v>5475</v>
      </c>
      <c r="V2101" s="1">
        <f>IF(VLOOKUP(G2101,Sku_Consolidated!A2:S957,19,FALSE)="SHOWCASE", VLOOKUP(E2101,Store_Showcase!B2:L144,11, FALSE), IF(VLOOKUP(G2101,Sku_Consolidated!A2:S957,19,FALSE)="VAM",VLOOKUP(E2101,Store_VAM!B2:L273,11, FALSE),VLOOKUP(E2101,Store_SRP!B2:L110,11, FALSE)))</f>
      </c>
      <c r="W2101" s="1">
        <f>VLOOKUP(G2101,Sku_Consolidated!A2:W957,11,FALSE)</f>
      </c>
      <c r="X2101" s="1">
        <f>VLOOKUP(G2101,Sku_Consolidated!A2:H957,8,FALSE)</f>
      </c>
      <c r="Y2101" s="1">
        <f>VLOOKUP(G2101,Sku_Consolidated!A2:I957,9,FALSE)</f>
      </c>
      <c r="Z2101" s="1" t="s">
        <v>41</v>
      </c>
      <c r="AA2101" s="1">
        <f>VLOOKUP(G2101,Sku_Consolidated!A2:E957,5,FALSE)</f>
      </c>
      <c r="AB2101" s="1">
        <f>IF(VLOOKUP(G2101,Sku_Consolidated!A2:S957,19,FALSE)="SHOWCASE", VLOOKUP(E2101,Store_Showcase!B2:N144,13, FALSE), IF(VLOOKUP(G2101,Sku_Consolidated!A2:S957,19,FALSE)="VAM",VLOOKUP(E2101,Store_VAM!B2:N273,13, FALSE),VLOOKUP(E2101,Store_SRP!B2:N110,13, FALSE)))</f>
      </c>
      <c r="AC2101" s="1">
        <f>IF(IFERROR(AB2101,TRUE)=TRUE, "-","OK")</f>
      </c>
      <c r="AD2101" s="11" t="s">
        <v>37</v>
      </c>
      <c r="AE2101" s="11" t="s">
        <v>37</v>
      </c>
      <c r="AF2101" s="1">
        <f>IF(IFERROR(VLOOKUP(E2101,Store_Showcase!B2:H144,{5}, FALSE), TRUE)=TRUE, IF(IFERROR(VLOOKUP(E2101,Store_SRP!B2:H110,{5}, FALSE), TRUE)=TRUE,VLOOKUP(E2101,Store_VAM!B2:H273,{5}, FALSE),VLOOKUP(E2101,Store_SRP!B2:H110,{5}, FALSE)), VLOOKUP(E2101,Store_Showcase!B2:H144,{5}, FALSE))</f>
      </c>
      <c r="AG2101" s="1">
        <f>IF(IFERROR(VLOOKUP(E2101,Store_Showcase!B2:H144,{6}, FALSE), TRUE)=TRUE, IF(IFERROR(VLOOKUP(E2101,Store_SRP!B2:H110,{6}, FALSE), TRUE)=TRUE,VLOOKUP(E2101,Store_VAM!B2:H273,{6}, FALSE),VLOOKUP(E2101,Store_SRP!B2:H110,{6}, FALSE)), VLOOKUP(E2101,Store_Showcase!B2:H144,{6}, FALSE))</f>
      </c>
      <c r="AH2101" s="1">
        <f>VLOOKUP(G2101,Sku_Consolidated!A2:R957,18,FALSE)</f>
      </c>
      <c r="AI2101" s="1">
        <f>VLOOKUP(G2101,Sku_Consolidated!A2:S957,19,FALSE)</f>
      </c>
      <c r="AJ2101" s="1">
        <f>VLOOKUP(G2101,Sku_Consolidated!A2:T957,20,FALSE)</f>
      </c>
    </row>
    <row r="2102" spans="1:36" x14ac:dyDescent="0.25">
      <c r="A2102" s="1">
        <v>2024</v>
      </c>
      <c r="B2102" s="1" t="s">
        <v>31</v>
      </c>
      <c r="C2102" s="1" t="s">
        <v>32</v>
      </c>
      <c r="D2102" s="1" t="s">
        <v>33</v>
      </c>
      <c r="E2102" s="9" t="s">
        <v>2317</v>
      </c>
      <c r="F2102" s="1">
        <f>IF(VLOOKUP(G2102,Sku_Consolidated!A2:S957,{19},FALSE)="SHOWCASE", VLOOKUP(E2102,Store_Showcase!B2:C144,{2}, FALSE), IF(VLOOKUP(G2102,Sku_Consolidated!A2:S957,{19},FALSE)="VAM",VLOOKUP(E2102,Store_VAM!B2:C273,{2}, FALSE),VLOOKUP(E2102,Store_SRP!B2:C110,{2}, FALSE)))</f>
      </c>
      <c r="G2102" s="1">
        <v>14275</v>
      </c>
      <c r="H2102" s="1" t="s">
        <v>1454</v>
      </c>
      <c r="I2102" s="10" t="s">
        <v>5487</v>
      </c>
      <c r="J2102" s="1">
        <f>VLOOKUP(G2102,Sku_Consolidated!A2:C957, 3, FALSE)</f>
      </c>
      <c r="K2102" s="10">
        <f>IF(J2102="PACK", I2102, 0)</f>
      </c>
      <c r="L2102" s="10">
        <f>IF(J2102="KG", I2102, I2102 * VLOOKUP(G2102,Sku_Consolidated!A2:U957,21,FALSE))</f>
      </c>
      <c r="M2102" s="10" t="s">
        <v>37</v>
      </c>
      <c r="N2102" s="11" t="s">
        <v>5488</v>
      </c>
      <c r="O2102" s="10" t="s">
        <v>5489</v>
      </c>
      <c r="P2102" s="10">
        <f>N2102 - O2102</f>
      </c>
      <c r="Q2102" s="1">
        <f>VLOOKUP(G2102,Sku_Consolidated!A2:G957,7, FALSE)</f>
      </c>
      <c r="R2102" s="1">
        <f>IF(IFERROR(VLOOKUP(E2102,Store_Showcase!B2:H144,7, FALSE), TRUE)=TRUE, IF(IFERROR(VLOOKUP(E2102,Store_SRP!B2:H110,7, FALSE), TRUE)=TRUE,VLOOKUP(E2102,Store_VAM!B2:H273,7, FALSE),VLOOKUP(E2102,Store_SRP!B2:H110,7, FALSE)), VLOOKUP(E2102,Store_Showcase!B2:H144,7, FALSE))</f>
      </c>
      <c r="S2102" s="1">
        <f>IF(IFERROR(VLOOKUP(E2102,Store_Showcase!B2:I144,8, FALSE), TRUE)=TRUE, IF(IFERROR(VLOOKUP(E2102,Store_SRP!B2:I110,8, FALSE), TRUE)=TRUE,VLOOKUP(E2102,Store_VAM!B2:I273,8, FALSE),VLOOKUP(E2102,Store_SRP!B2:I110,8, FALSE)), VLOOKUP(E2102,Store_Showcase!B2:I144,8, FALSE))</f>
      </c>
      <c r="T2102" s="1">
        <f>VLOOKUP(G2102,Sku_Consolidated!A2:R957,18,FALSE)</f>
      </c>
      <c r="U2102" s="1" t="s">
        <v>5475</v>
      </c>
      <c r="V2102" s="1">
        <f>IF(VLOOKUP(G2102,Sku_Consolidated!A2:S957,19,FALSE)="SHOWCASE", VLOOKUP(E2102,Store_Showcase!B2:L144,11, FALSE), IF(VLOOKUP(G2102,Sku_Consolidated!A2:S957,19,FALSE)="VAM",VLOOKUP(E2102,Store_VAM!B2:L273,11, FALSE),VLOOKUP(E2102,Store_SRP!B2:L110,11, FALSE)))</f>
      </c>
      <c r="W2102" s="1">
        <f>VLOOKUP(G2102,Sku_Consolidated!A2:W957,11,FALSE)</f>
      </c>
      <c r="X2102" s="1">
        <f>VLOOKUP(G2102,Sku_Consolidated!A2:H957,8,FALSE)</f>
      </c>
      <c r="Y2102" s="1">
        <f>VLOOKUP(G2102,Sku_Consolidated!A2:I957,9,FALSE)</f>
      </c>
      <c r="Z2102" s="1" t="s">
        <v>41</v>
      </c>
      <c r="AA2102" s="1">
        <f>VLOOKUP(G2102,Sku_Consolidated!A2:E957,5,FALSE)</f>
      </c>
      <c r="AB2102" s="1">
        <f>IF(VLOOKUP(G2102,Sku_Consolidated!A2:S957,19,FALSE)="SHOWCASE", VLOOKUP(E2102,Store_Showcase!B2:N144,13, FALSE), IF(VLOOKUP(G2102,Sku_Consolidated!A2:S957,19,FALSE)="VAM",VLOOKUP(E2102,Store_VAM!B2:N273,13, FALSE),VLOOKUP(E2102,Store_SRP!B2:N110,13, FALSE)))</f>
      </c>
      <c r="AC2102" s="1">
        <f>IF(IFERROR(AB2102,TRUE)=TRUE, "-","OK")</f>
      </c>
      <c r="AD2102" s="11" t="s">
        <v>37</v>
      </c>
      <c r="AE2102" s="11" t="s">
        <v>37</v>
      </c>
      <c r="AF2102" s="1">
        <f>IF(IFERROR(VLOOKUP(E2102,Store_Showcase!B2:H144,{5}, FALSE), TRUE)=TRUE, IF(IFERROR(VLOOKUP(E2102,Store_SRP!B2:H110,{5}, FALSE), TRUE)=TRUE,VLOOKUP(E2102,Store_VAM!B2:H273,{5}, FALSE),VLOOKUP(E2102,Store_SRP!B2:H110,{5}, FALSE)), VLOOKUP(E2102,Store_Showcase!B2:H144,{5}, FALSE))</f>
      </c>
      <c r="AG2102" s="1">
        <f>IF(IFERROR(VLOOKUP(E2102,Store_Showcase!B2:H144,{6}, FALSE), TRUE)=TRUE, IF(IFERROR(VLOOKUP(E2102,Store_SRP!B2:H110,{6}, FALSE), TRUE)=TRUE,VLOOKUP(E2102,Store_VAM!B2:H273,{6}, FALSE),VLOOKUP(E2102,Store_SRP!B2:H110,{6}, FALSE)), VLOOKUP(E2102,Store_Showcase!B2:H144,{6}, FALSE))</f>
      </c>
      <c r="AH2102" s="1">
        <f>VLOOKUP(G2102,Sku_Consolidated!A2:R957,18,FALSE)</f>
      </c>
      <c r="AI2102" s="1">
        <f>VLOOKUP(G2102,Sku_Consolidated!A2:S957,19,FALSE)</f>
      </c>
      <c r="AJ2102" s="1">
        <f>VLOOKUP(G2102,Sku_Consolidated!A2:T957,20,FALSE)</f>
      </c>
    </row>
    <row r="2103" spans="1:36" x14ac:dyDescent="0.25">
      <c r="A2103" s="1">
        <v>2024</v>
      </c>
      <c r="B2103" s="1" t="s">
        <v>31</v>
      </c>
      <c r="C2103" s="1" t="s">
        <v>32</v>
      </c>
      <c r="D2103" s="1" t="s">
        <v>33</v>
      </c>
      <c r="E2103" s="9" t="s">
        <v>2317</v>
      </c>
      <c r="F2103" s="1">
        <f>IF(VLOOKUP(G2103,Sku_Consolidated!A2:S957,{19},FALSE)="SHOWCASE", VLOOKUP(E2103,Store_Showcase!B2:C144,{2}, FALSE), IF(VLOOKUP(G2103,Sku_Consolidated!A2:S957,{19},FALSE)="VAM",VLOOKUP(E2103,Store_VAM!B2:C273,{2}, FALSE),VLOOKUP(E2103,Store_SRP!B2:C110,{2}, FALSE)))</f>
      </c>
      <c r="G2103" s="1">
        <v>14280</v>
      </c>
      <c r="H2103" s="1" t="s">
        <v>1458</v>
      </c>
      <c r="I2103" s="10" t="s">
        <v>5490</v>
      </c>
      <c r="J2103" s="1">
        <f>VLOOKUP(G2103,Sku_Consolidated!A2:C957, 3, FALSE)</f>
      </c>
      <c r="K2103" s="10">
        <f>IF(J2103="PACK", I2103, 0)</f>
      </c>
      <c r="L2103" s="10">
        <f>IF(J2103="KG", I2103, I2103 * VLOOKUP(G2103,Sku_Consolidated!A2:U957,21,FALSE))</f>
      </c>
      <c r="M2103" s="10" t="s">
        <v>37</v>
      </c>
      <c r="N2103" s="11" t="s">
        <v>5491</v>
      </c>
      <c r="O2103" s="10" t="s">
        <v>5492</v>
      </c>
      <c r="P2103" s="10">
        <f>N2103 - O2103</f>
      </c>
      <c r="Q2103" s="1">
        <f>VLOOKUP(G2103,Sku_Consolidated!A2:G957,7, FALSE)</f>
      </c>
      <c r="R2103" s="1">
        <f>IF(IFERROR(VLOOKUP(E2103,Store_Showcase!B2:H144,7, FALSE), TRUE)=TRUE, IF(IFERROR(VLOOKUP(E2103,Store_SRP!B2:H110,7, FALSE), TRUE)=TRUE,VLOOKUP(E2103,Store_VAM!B2:H273,7, FALSE),VLOOKUP(E2103,Store_SRP!B2:H110,7, FALSE)), VLOOKUP(E2103,Store_Showcase!B2:H144,7, FALSE))</f>
      </c>
      <c r="S2103" s="1">
        <f>IF(IFERROR(VLOOKUP(E2103,Store_Showcase!B2:I144,8, FALSE), TRUE)=TRUE, IF(IFERROR(VLOOKUP(E2103,Store_SRP!B2:I110,8, FALSE), TRUE)=TRUE,VLOOKUP(E2103,Store_VAM!B2:I273,8, FALSE),VLOOKUP(E2103,Store_SRP!B2:I110,8, FALSE)), VLOOKUP(E2103,Store_Showcase!B2:I144,8, FALSE))</f>
      </c>
      <c r="T2103" s="1">
        <f>VLOOKUP(G2103,Sku_Consolidated!A2:R957,18,FALSE)</f>
      </c>
      <c r="U2103" s="1" t="s">
        <v>5475</v>
      </c>
      <c r="V2103" s="1">
        <f>IF(VLOOKUP(G2103,Sku_Consolidated!A2:S957,19,FALSE)="SHOWCASE", VLOOKUP(E2103,Store_Showcase!B2:L144,11, FALSE), IF(VLOOKUP(G2103,Sku_Consolidated!A2:S957,19,FALSE)="VAM",VLOOKUP(E2103,Store_VAM!B2:L273,11, FALSE),VLOOKUP(E2103,Store_SRP!B2:L110,11, FALSE)))</f>
      </c>
      <c r="W2103" s="1">
        <f>VLOOKUP(G2103,Sku_Consolidated!A2:W957,11,FALSE)</f>
      </c>
      <c r="X2103" s="1">
        <f>VLOOKUP(G2103,Sku_Consolidated!A2:H957,8,FALSE)</f>
      </c>
      <c r="Y2103" s="1">
        <f>VLOOKUP(G2103,Sku_Consolidated!A2:I957,9,FALSE)</f>
      </c>
      <c r="Z2103" s="1" t="s">
        <v>41</v>
      </c>
      <c r="AA2103" s="1">
        <f>VLOOKUP(G2103,Sku_Consolidated!A2:E957,5,FALSE)</f>
      </c>
      <c r="AB2103" s="1">
        <f>IF(VLOOKUP(G2103,Sku_Consolidated!A2:S957,19,FALSE)="SHOWCASE", VLOOKUP(E2103,Store_Showcase!B2:N144,13, FALSE), IF(VLOOKUP(G2103,Sku_Consolidated!A2:S957,19,FALSE)="VAM",VLOOKUP(E2103,Store_VAM!B2:N273,13, FALSE),VLOOKUP(E2103,Store_SRP!B2:N110,13, FALSE)))</f>
      </c>
      <c r="AC2103" s="1">
        <f>IF(IFERROR(AB2103,TRUE)=TRUE, "-","OK")</f>
      </c>
      <c r="AD2103" s="11" t="s">
        <v>37</v>
      </c>
      <c r="AE2103" s="11" t="s">
        <v>37</v>
      </c>
      <c r="AF2103" s="1">
        <f>IF(IFERROR(VLOOKUP(E2103,Store_Showcase!B2:H144,{5}, FALSE), TRUE)=TRUE, IF(IFERROR(VLOOKUP(E2103,Store_SRP!B2:H110,{5}, FALSE), TRUE)=TRUE,VLOOKUP(E2103,Store_VAM!B2:H273,{5}, FALSE),VLOOKUP(E2103,Store_SRP!B2:H110,{5}, FALSE)), VLOOKUP(E2103,Store_Showcase!B2:H144,{5}, FALSE))</f>
      </c>
      <c r="AG2103" s="1">
        <f>IF(IFERROR(VLOOKUP(E2103,Store_Showcase!B2:H144,{6}, FALSE), TRUE)=TRUE, IF(IFERROR(VLOOKUP(E2103,Store_SRP!B2:H110,{6}, FALSE), TRUE)=TRUE,VLOOKUP(E2103,Store_VAM!B2:H273,{6}, FALSE),VLOOKUP(E2103,Store_SRP!B2:H110,{6}, FALSE)), VLOOKUP(E2103,Store_Showcase!B2:H144,{6}, FALSE))</f>
      </c>
      <c r="AH2103" s="1">
        <f>VLOOKUP(G2103,Sku_Consolidated!A2:R957,18,FALSE)</f>
      </c>
      <c r="AI2103" s="1">
        <f>VLOOKUP(G2103,Sku_Consolidated!A2:S957,19,FALSE)</f>
      </c>
      <c r="AJ2103" s="1">
        <f>VLOOKUP(G2103,Sku_Consolidated!A2:T957,20,FALSE)</f>
      </c>
    </row>
    <row r="2104" spans="1:36" x14ac:dyDescent="0.25">
      <c r="A2104" s="1">
        <v>2024</v>
      </c>
      <c r="B2104" s="1" t="s">
        <v>31</v>
      </c>
      <c r="C2104" s="1" t="s">
        <v>32</v>
      </c>
      <c r="D2104" s="1" t="s">
        <v>33</v>
      </c>
      <c r="E2104" s="9" t="s">
        <v>2317</v>
      </c>
      <c r="F2104" s="1">
        <f>IF(VLOOKUP(G2104,Sku_Consolidated!A2:S957,{19},FALSE)="SHOWCASE", VLOOKUP(E2104,Store_Showcase!B2:C144,{2}, FALSE), IF(VLOOKUP(G2104,Sku_Consolidated!A2:S957,{19},FALSE)="VAM",VLOOKUP(E2104,Store_VAM!B2:C273,{2}, FALSE),VLOOKUP(E2104,Store_SRP!B2:C110,{2}, FALSE)))</f>
      </c>
      <c r="G2104" s="1">
        <v>14281</v>
      </c>
      <c r="H2104" s="1" t="s">
        <v>1621</v>
      </c>
      <c r="I2104" s="10" t="s">
        <v>5493</v>
      </c>
      <c r="J2104" s="1">
        <f>VLOOKUP(G2104,Sku_Consolidated!A2:C957, 3, FALSE)</f>
      </c>
      <c r="K2104" s="10">
        <f>IF(J2104="PACK", I2104, 0)</f>
      </c>
      <c r="L2104" s="10">
        <f>IF(J2104="KG", I2104, I2104 * VLOOKUP(G2104,Sku_Consolidated!A2:U957,21,FALSE))</f>
      </c>
      <c r="M2104" s="10" t="s">
        <v>37</v>
      </c>
      <c r="N2104" s="11" t="s">
        <v>5494</v>
      </c>
      <c r="O2104" s="10" t="s">
        <v>5495</v>
      </c>
      <c r="P2104" s="10">
        <f>N2104 - O2104</f>
      </c>
      <c r="Q2104" s="1">
        <f>VLOOKUP(G2104,Sku_Consolidated!A2:G957,7, FALSE)</f>
      </c>
      <c r="R2104" s="1">
        <f>IF(IFERROR(VLOOKUP(E2104,Store_Showcase!B2:H144,7, FALSE), TRUE)=TRUE, IF(IFERROR(VLOOKUP(E2104,Store_SRP!B2:H110,7, FALSE), TRUE)=TRUE,VLOOKUP(E2104,Store_VAM!B2:H273,7, FALSE),VLOOKUP(E2104,Store_SRP!B2:H110,7, FALSE)), VLOOKUP(E2104,Store_Showcase!B2:H144,7, FALSE))</f>
      </c>
      <c r="S2104" s="1">
        <f>IF(IFERROR(VLOOKUP(E2104,Store_Showcase!B2:I144,8, FALSE), TRUE)=TRUE, IF(IFERROR(VLOOKUP(E2104,Store_SRP!B2:I110,8, FALSE), TRUE)=TRUE,VLOOKUP(E2104,Store_VAM!B2:I273,8, FALSE),VLOOKUP(E2104,Store_SRP!B2:I110,8, FALSE)), VLOOKUP(E2104,Store_Showcase!B2:I144,8, FALSE))</f>
      </c>
      <c r="T2104" s="1">
        <f>VLOOKUP(G2104,Sku_Consolidated!A2:R957,18,FALSE)</f>
      </c>
      <c r="U2104" s="1" t="s">
        <v>5475</v>
      </c>
      <c r="V2104" s="1">
        <f>IF(VLOOKUP(G2104,Sku_Consolidated!A2:S957,19,FALSE)="SHOWCASE", VLOOKUP(E2104,Store_Showcase!B2:L144,11, FALSE), IF(VLOOKUP(G2104,Sku_Consolidated!A2:S957,19,FALSE)="VAM",VLOOKUP(E2104,Store_VAM!B2:L273,11, FALSE),VLOOKUP(E2104,Store_SRP!B2:L110,11, FALSE)))</f>
      </c>
      <c r="W2104" s="1">
        <f>VLOOKUP(G2104,Sku_Consolidated!A2:W957,11,FALSE)</f>
      </c>
      <c r="X2104" s="1">
        <f>VLOOKUP(G2104,Sku_Consolidated!A2:H957,8,FALSE)</f>
      </c>
      <c r="Y2104" s="1">
        <f>VLOOKUP(G2104,Sku_Consolidated!A2:I957,9,FALSE)</f>
      </c>
      <c r="Z2104" s="1" t="s">
        <v>41</v>
      </c>
      <c r="AA2104" s="1">
        <f>VLOOKUP(G2104,Sku_Consolidated!A2:E957,5,FALSE)</f>
      </c>
      <c r="AB2104" s="1">
        <f>IF(VLOOKUP(G2104,Sku_Consolidated!A2:S957,19,FALSE)="SHOWCASE", VLOOKUP(E2104,Store_Showcase!B2:N144,13, FALSE), IF(VLOOKUP(G2104,Sku_Consolidated!A2:S957,19,FALSE)="VAM",VLOOKUP(E2104,Store_VAM!B2:N273,13, FALSE),VLOOKUP(E2104,Store_SRP!B2:N110,13, FALSE)))</f>
      </c>
      <c r="AC2104" s="1">
        <f>IF(IFERROR(AB2104,TRUE)=TRUE, "-","OK")</f>
      </c>
      <c r="AD2104" s="11" t="s">
        <v>37</v>
      </c>
      <c r="AE2104" s="11" t="s">
        <v>37</v>
      </c>
      <c r="AF2104" s="1">
        <f>IF(IFERROR(VLOOKUP(E2104,Store_Showcase!B2:H144,{5}, FALSE), TRUE)=TRUE, IF(IFERROR(VLOOKUP(E2104,Store_SRP!B2:H110,{5}, FALSE), TRUE)=TRUE,VLOOKUP(E2104,Store_VAM!B2:H273,{5}, FALSE),VLOOKUP(E2104,Store_SRP!B2:H110,{5}, FALSE)), VLOOKUP(E2104,Store_Showcase!B2:H144,{5}, FALSE))</f>
      </c>
      <c r="AG2104" s="1">
        <f>IF(IFERROR(VLOOKUP(E2104,Store_Showcase!B2:H144,{6}, FALSE), TRUE)=TRUE, IF(IFERROR(VLOOKUP(E2104,Store_SRP!B2:H110,{6}, FALSE), TRUE)=TRUE,VLOOKUP(E2104,Store_VAM!B2:H273,{6}, FALSE),VLOOKUP(E2104,Store_SRP!B2:H110,{6}, FALSE)), VLOOKUP(E2104,Store_Showcase!B2:H144,{6}, FALSE))</f>
      </c>
      <c r="AH2104" s="1">
        <f>VLOOKUP(G2104,Sku_Consolidated!A2:R957,18,FALSE)</f>
      </c>
      <c r="AI2104" s="1">
        <f>VLOOKUP(G2104,Sku_Consolidated!A2:S957,19,FALSE)</f>
      </c>
      <c r="AJ2104" s="1">
        <f>VLOOKUP(G2104,Sku_Consolidated!A2:T957,20,FALSE)</f>
      </c>
    </row>
    <row r="2105" spans="1:36" x14ac:dyDescent="0.25">
      <c r="A2105" s="1">
        <v>2024</v>
      </c>
      <c r="B2105" s="1" t="s">
        <v>31</v>
      </c>
      <c r="C2105" s="1" t="s">
        <v>32</v>
      </c>
      <c r="D2105" s="1" t="s">
        <v>33</v>
      </c>
      <c r="E2105" s="9" t="s">
        <v>2408</v>
      </c>
      <c r="F2105" s="1">
        <f>IF(VLOOKUP(G2105,Sku_Consolidated!A2:S957,{19},FALSE)="SHOWCASE", VLOOKUP(E2105,Store_Showcase!B2:C144,{2}, FALSE), IF(VLOOKUP(G2105,Sku_Consolidated!A2:S957,{19},FALSE)="VAM",VLOOKUP(E2105,Store_VAM!B2:C273,{2}, FALSE),VLOOKUP(E2105,Store_SRP!B2:C110,{2}, FALSE)))</f>
      </c>
      <c r="G2105" s="1">
        <v>14266</v>
      </c>
      <c r="H2105" s="1" t="s">
        <v>1433</v>
      </c>
      <c r="I2105" s="10" t="s">
        <v>5496</v>
      </c>
      <c r="J2105" s="1">
        <f>VLOOKUP(G2105,Sku_Consolidated!A2:C957, 3, FALSE)</f>
      </c>
      <c r="K2105" s="10">
        <f>IF(J2105="PACK", I2105, 0)</f>
      </c>
      <c r="L2105" s="10">
        <f>IF(J2105="KG", I2105, I2105 * VLOOKUP(G2105,Sku_Consolidated!A2:U957,21,FALSE))</f>
      </c>
      <c r="M2105" s="10" t="s">
        <v>37</v>
      </c>
      <c r="N2105" s="11" t="s">
        <v>5497</v>
      </c>
      <c r="O2105" s="10" t="s">
        <v>5498</v>
      </c>
      <c r="P2105" s="10">
        <f>N2105 - O2105</f>
      </c>
      <c r="Q2105" s="1">
        <f>VLOOKUP(G2105,Sku_Consolidated!A2:G957,7, FALSE)</f>
      </c>
      <c r="R2105" s="1">
        <f>IF(IFERROR(VLOOKUP(E2105,Store_Showcase!B2:H144,7, FALSE), TRUE)=TRUE, IF(IFERROR(VLOOKUP(E2105,Store_SRP!B2:H110,7, FALSE), TRUE)=TRUE,VLOOKUP(E2105,Store_VAM!B2:H273,7, FALSE),VLOOKUP(E2105,Store_SRP!B2:H110,7, FALSE)), VLOOKUP(E2105,Store_Showcase!B2:H144,7, FALSE))</f>
      </c>
      <c r="S2105" s="1">
        <f>IF(IFERROR(VLOOKUP(E2105,Store_Showcase!B2:I144,8, FALSE), TRUE)=TRUE, IF(IFERROR(VLOOKUP(E2105,Store_SRP!B2:I110,8, FALSE), TRUE)=TRUE,VLOOKUP(E2105,Store_VAM!B2:I273,8, FALSE),VLOOKUP(E2105,Store_SRP!B2:I110,8, FALSE)), VLOOKUP(E2105,Store_Showcase!B2:I144,8, FALSE))</f>
      </c>
      <c r="T2105" s="1">
        <f>VLOOKUP(G2105,Sku_Consolidated!A2:R957,18,FALSE)</f>
      </c>
      <c r="U2105" s="1" t="s">
        <v>5499</v>
      </c>
      <c r="V2105" s="1">
        <f>IF(VLOOKUP(G2105,Sku_Consolidated!A2:S957,19,FALSE)="SHOWCASE", VLOOKUP(E2105,Store_Showcase!B2:L144,11, FALSE), IF(VLOOKUP(G2105,Sku_Consolidated!A2:S957,19,FALSE)="VAM",VLOOKUP(E2105,Store_VAM!B2:L273,11, FALSE),VLOOKUP(E2105,Store_SRP!B2:L110,11, FALSE)))</f>
      </c>
      <c r="W2105" s="1">
        <f>VLOOKUP(G2105,Sku_Consolidated!A2:W957,11,FALSE)</f>
      </c>
      <c r="X2105" s="1">
        <f>VLOOKUP(G2105,Sku_Consolidated!A2:H957,8,FALSE)</f>
      </c>
      <c r="Y2105" s="1">
        <f>VLOOKUP(G2105,Sku_Consolidated!A2:I957,9,FALSE)</f>
      </c>
      <c r="Z2105" s="1" t="s">
        <v>41</v>
      </c>
      <c r="AA2105" s="1">
        <f>VLOOKUP(G2105,Sku_Consolidated!A2:E957,5,FALSE)</f>
      </c>
      <c r="AB2105" s="1">
        <f>IF(VLOOKUP(G2105,Sku_Consolidated!A2:S957,19,FALSE)="SHOWCASE", VLOOKUP(E2105,Store_Showcase!B2:N144,13, FALSE), IF(VLOOKUP(G2105,Sku_Consolidated!A2:S957,19,FALSE)="VAM",VLOOKUP(E2105,Store_VAM!B2:N273,13, FALSE),VLOOKUP(E2105,Store_SRP!B2:N110,13, FALSE)))</f>
      </c>
      <c r="AC2105" s="1">
        <f>IF(IFERROR(AB2105,TRUE)=TRUE, "-","OK")</f>
      </c>
      <c r="AD2105" s="11" t="s">
        <v>37</v>
      </c>
      <c r="AE2105" s="11" t="s">
        <v>37</v>
      </c>
      <c r="AF2105" s="1">
        <f>IF(IFERROR(VLOOKUP(E2105,Store_Showcase!B2:H144,{5}, FALSE), TRUE)=TRUE, IF(IFERROR(VLOOKUP(E2105,Store_SRP!B2:H110,{5}, FALSE), TRUE)=TRUE,VLOOKUP(E2105,Store_VAM!B2:H273,{5}, FALSE),VLOOKUP(E2105,Store_SRP!B2:H110,{5}, FALSE)), VLOOKUP(E2105,Store_Showcase!B2:H144,{5}, FALSE))</f>
      </c>
      <c r="AG2105" s="1">
        <f>IF(IFERROR(VLOOKUP(E2105,Store_Showcase!B2:H144,{6}, FALSE), TRUE)=TRUE, IF(IFERROR(VLOOKUP(E2105,Store_SRP!B2:H110,{6}, FALSE), TRUE)=TRUE,VLOOKUP(E2105,Store_VAM!B2:H273,{6}, FALSE),VLOOKUP(E2105,Store_SRP!B2:H110,{6}, FALSE)), VLOOKUP(E2105,Store_Showcase!B2:H144,{6}, FALSE))</f>
      </c>
      <c r="AH2105" s="1">
        <f>VLOOKUP(G2105,Sku_Consolidated!A2:R957,18,FALSE)</f>
      </c>
      <c r="AI2105" s="1">
        <f>VLOOKUP(G2105,Sku_Consolidated!A2:S957,19,FALSE)</f>
      </c>
      <c r="AJ2105" s="1">
        <f>VLOOKUP(G2105,Sku_Consolidated!A2:T957,20,FALSE)</f>
      </c>
    </row>
    <row r="2106" spans="1:36" x14ac:dyDescent="0.25">
      <c r="A2106" s="1">
        <v>2024</v>
      </c>
      <c r="B2106" s="1" t="s">
        <v>31</v>
      </c>
      <c r="C2106" s="1" t="s">
        <v>32</v>
      </c>
      <c r="D2106" s="1" t="s">
        <v>33</v>
      </c>
      <c r="E2106" s="9" t="s">
        <v>2408</v>
      </c>
      <c r="F2106" s="1">
        <f>IF(VLOOKUP(G2106,Sku_Consolidated!A2:S957,{19},FALSE)="SHOWCASE", VLOOKUP(E2106,Store_Showcase!B2:C144,{2}, FALSE), IF(VLOOKUP(G2106,Sku_Consolidated!A2:S957,{19},FALSE)="VAM",VLOOKUP(E2106,Store_VAM!B2:C273,{2}, FALSE),VLOOKUP(E2106,Store_SRP!B2:C110,{2}, FALSE)))</f>
      </c>
      <c r="G2106" s="1">
        <v>14267</v>
      </c>
      <c r="H2106" s="1" t="s">
        <v>1438</v>
      </c>
      <c r="I2106" s="10" t="s">
        <v>5500</v>
      </c>
      <c r="J2106" s="1">
        <f>VLOOKUP(G2106,Sku_Consolidated!A2:C957, 3, FALSE)</f>
      </c>
      <c r="K2106" s="10">
        <f>IF(J2106="PACK", I2106, 0)</f>
      </c>
      <c r="L2106" s="10">
        <f>IF(J2106="KG", I2106, I2106 * VLOOKUP(G2106,Sku_Consolidated!A2:U957,21,FALSE))</f>
      </c>
      <c r="M2106" s="10" t="s">
        <v>37</v>
      </c>
      <c r="N2106" s="11" t="s">
        <v>5501</v>
      </c>
      <c r="O2106" s="10" t="s">
        <v>5502</v>
      </c>
      <c r="P2106" s="10">
        <f>N2106 - O2106</f>
      </c>
      <c r="Q2106" s="1">
        <f>VLOOKUP(G2106,Sku_Consolidated!A2:G957,7, FALSE)</f>
      </c>
      <c r="R2106" s="1">
        <f>IF(IFERROR(VLOOKUP(E2106,Store_Showcase!B2:H144,7, FALSE), TRUE)=TRUE, IF(IFERROR(VLOOKUP(E2106,Store_SRP!B2:H110,7, FALSE), TRUE)=TRUE,VLOOKUP(E2106,Store_VAM!B2:H273,7, FALSE),VLOOKUP(E2106,Store_SRP!B2:H110,7, FALSE)), VLOOKUP(E2106,Store_Showcase!B2:H144,7, FALSE))</f>
      </c>
      <c r="S2106" s="1">
        <f>IF(IFERROR(VLOOKUP(E2106,Store_Showcase!B2:I144,8, FALSE), TRUE)=TRUE, IF(IFERROR(VLOOKUP(E2106,Store_SRP!B2:I110,8, FALSE), TRUE)=TRUE,VLOOKUP(E2106,Store_VAM!B2:I273,8, FALSE),VLOOKUP(E2106,Store_SRP!B2:I110,8, FALSE)), VLOOKUP(E2106,Store_Showcase!B2:I144,8, FALSE))</f>
      </c>
      <c r="T2106" s="1">
        <f>VLOOKUP(G2106,Sku_Consolidated!A2:R957,18,FALSE)</f>
      </c>
      <c r="U2106" s="1" t="s">
        <v>5499</v>
      </c>
      <c r="V2106" s="1">
        <f>IF(VLOOKUP(G2106,Sku_Consolidated!A2:S957,19,FALSE)="SHOWCASE", VLOOKUP(E2106,Store_Showcase!B2:L144,11, FALSE), IF(VLOOKUP(G2106,Sku_Consolidated!A2:S957,19,FALSE)="VAM",VLOOKUP(E2106,Store_VAM!B2:L273,11, FALSE),VLOOKUP(E2106,Store_SRP!B2:L110,11, FALSE)))</f>
      </c>
      <c r="W2106" s="1">
        <f>VLOOKUP(G2106,Sku_Consolidated!A2:W957,11,FALSE)</f>
      </c>
      <c r="X2106" s="1">
        <f>VLOOKUP(G2106,Sku_Consolidated!A2:H957,8,FALSE)</f>
      </c>
      <c r="Y2106" s="1">
        <f>VLOOKUP(G2106,Sku_Consolidated!A2:I957,9,FALSE)</f>
      </c>
      <c r="Z2106" s="1" t="s">
        <v>41</v>
      </c>
      <c r="AA2106" s="1">
        <f>VLOOKUP(G2106,Sku_Consolidated!A2:E957,5,FALSE)</f>
      </c>
      <c r="AB2106" s="1">
        <f>IF(VLOOKUP(G2106,Sku_Consolidated!A2:S957,19,FALSE)="SHOWCASE", VLOOKUP(E2106,Store_Showcase!B2:N144,13, FALSE), IF(VLOOKUP(G2106,Sku_Consolidated!A2:S957,19,FALSE)="VAM",VLOOKUP(E2106,Store_VAM!B2:N273,13, FALSE),VLOOKUP(E2106,Store_SRP!B2:N110,13, FALSE)))</f>
      </c>
      <c r="AC2106" s="1">
        <f>IF(IFERROR(AB2106,TRUE)=TRUE, "-","OK")</f>
      </c>
      <c r="AD2106" s="11" t="s">
        <v>37</v>
      </c>
      <c r="AE2106" s="11" t="s">
        <v>37</v>
      </c>
      <c r="AF2106" s="1">
        <f>IF(IFERROR(VLOOKUP(E2106,Store_Showcase!B2:H144,{5}, FALSE), TRUE)=TRUE, IF(IFERROR(VLOOKUP(E2106,Store_SRP!B2:H110,{5}, FALSE), TRUE)=TRUE,VLOOKUP(E2106,Store_VAM!B2:H273,{5}, FALSE),VLOOKUP(E2106,Store_SRP!B2:H110,{5}, FALSE)), VLOOKUP(E2106,Store_Showcase!B2:H144,{5}, FALSE))</f>
      </c>
      <c r="AG2106" s="1">
        <f>IF(IFERROR(VLOOKUP(E2106,Store_Showcase!B2:H144,{6}, FALSE), TRUE)=TRUE, IF(IFERROR(VLOOKUP(E2106,Store_SRP!B2:H110,{6}, FALSE), TRUE)=TRUE,VLOOKUP(E2106,Store_VAM!B2:H273,{6}, FALSE),VLOOKUP(E2106,Store_SRP!B2:H110,{6}, FALSE)), VLOOKUP(E2106,Store_Showcase!B2:H144,{6}, FALSE))</f>
      </c>
      <c r="AH2106" s="1">
        <f>VLOOKUP(G2106,Sku_Consolidated!A2:R957,18,FALSE)</f>
      </c>
      <c r="AI2106" s="1">
        <f>VLOOKUP(G2106,Sku_Consolidated!A2:S957,19,FALSE)</f>
      </c>
      <c r="AJ2106" s="1">
        <f>VLOOKUP(G2106,Sku_Consolidated!A2:T957,20,FALSE)</f>
      </c>
    </row>
    <row r="2107" spans="1:36" x14ac:dyDescent="0.25">
      <c r="A2107" s="1">
        <v>2024</v>
      </c>
      <c r="B2107" s="1" t="s">
        <v>31</v>
      </c>
      <c r="C2107" s="1" t="s">
        <v>32</v>
      </c>
      <c r="D2107" s="1" t="s">
        <v>33</v>
      </c>
      <c r="E2107" s="9" t="s">
        <v>2408</v>
      </c>
      <c r="F2107" s="1">
        <f>IF(VLOOKUP(G2107,Sku_Consolidated!A2:S957,{19},FALSE)="SHOWCASE", VLOOKUP(E2107,Store_Showcase!B2:C144,{2}, FALSE), IF(VLOOKUP(G2107,Sku_Consolidated!A2:S957,{19},FALSE)="VAM",VLOOKUP(E2107,Store_VAM!B2:C273,{2}, FALSE),VLOOKUP(E2107,Store_SRP!B2:C110,{2}, FALSE)))</f>
      </c>
      <c r="G2107" s="1">
        <v>14268</v>
      </c>
      <c r="H2107" s="1" t="s">
        <v>1442</v>
      </c>
      <c r="I2107" s="10" t="s">
        <v>1236</v>
      </c>
      <c r="J2107" s="1">
        <f>VLOOKUP(G2107,Sku_Consolidated!A2:C957, 3, FALSE)</f>
      </c>
      <c r="K2107" s="10">
        <f>IF(J2107="PACK", I2107, 0)</f>
      </c>
      <c r="L2107" s="10">
        <f>IF(J2107="KG", I2107, I2107 * VLOOKUP(G2107,Sku_Consolidated!A2:U957,21,FALSE))</f>
      </c>
      <c r="M2107" s="10" t="s">
        <v>37</v>
      </c>
      <c r="N2107" s="11" t="s">
        <v>5503</v>
      </c>
      <c r="O2107" s="10" t="s">
        <v>5504</v>
      </c>
      <c r="P2107" s="10">
        <f>N2107 - O2107</f>
      </c>
      <c r="Q2107" s="1">
        <f>VLOOKUP(G2107,Sku_Consolidated!A2:G957,7, FALSE)</f>
      </c>
      <c r="R2107" s="1">
        <f>IF(IFERROR(VLOOKUP(E2107,Store_Showcase!B2:H144,7, FALSE), TRUE)=TRUE, IF(IFERROR(VLOOKUP(E2107,Store_SRP!B2:H110,7, FALSE), TRUE)=TRUE,VLOOKUP(E2107,Store_VAM!B2:H273,7, FALSE),VLOOKUP(E2107,Store_SRP!B2:H110,7, FALSE)), VLOOKUP(E2107,Store_Showcase!B2:H144,7, FALSE))</f>
      </c>
      <c r="S2107" s="1">
        <f>IF(IFERROR(VLOOKUP(E2107,Store_Showcase!B2:I144,8, FALSE), TRUE)=TRUE, IF(IFERROR(VLOOKUP(E2107,Store_SRP!B2:I110,8, FALSE), TRUE)=TRUE,VLOOKUP(E2107,Store_VAM!B2:I273,8, FALSE),VLOOKUP(E2107,Store_SRP!B2:I110,8, FALSE)), VLOOKUP(E2107,Store_Showcase!B2:I144,8, FALSE))</f>
      </c>
      <c r="T2107" s="1">
        <f>VLOOKUP(G2107,Sku_Consolidated!A2:R957,18,FALSE)</f>
      </c>
      <c r="U2107" s="1" t="s">
        <v>5499</v>
      </c>
      <c r="V2107" s="1">
        <f>IF(VLOOKUP(G2107,Sku_Consolidated!A2:S957,19,FALSE)="SHOWCASE", VLOOKUP(E2107,Store_Showcase!B2:L144,11, FALSE), IF(VLOOKUP(G2107,Sku_Consolidated!A2:S957,19,FALSE)="VAM",VLOOKUP(E2107,Store_VAM!B2:L273,11, FALSE),VLOOKUP(E2107,Store_SRP!B2:L110,11, FALSE)))</f>
      </c>
      <c r="W2107" s="1">
        <f>VLOOKUP(G2107,Sku_Consolidated!A2:W957,11,FALSE)</f>
      </c>
      <c r="X2107" s="1">
        <f>VLOOKUP(G2107,Sku_Consolidated!A2:H957,8,FALSE)</f>
      </c>
      <c r="Y2107" s="1">
        <f>VLOOKUP(G2107,Sku_Consolidated!A2:I957,9,FALSE)</f>
      </c>
      <c r="Z2107" s="1" t="s">
        <v>41</v>
      </c>
      <c r="AA2107" s="1">
        <f>VLOOKUP(G2107,Sku_Consolidated!A2:E957,5,FALSE)</f>
      </c>
      <c r="AB2107" s="1">
        <f>IF(VLOOKUP(G2107,Sku_Consolidated!A2:S957,19,FALSE)="SHOWCASE", VLOOKUP(E2107,Store_Showcase!B2:N144,13, FALSE), IF(VLOOKUP(G2107,Sku_Consolidated!A2:S957,19,FALSE)="VAM",VLOOKUP(E2107,Store_VAM!B2:N273,13, FALSE),VLOOKUP(E2107,Store_SRP!B2:N110,13, FALSE)))</f>
      </c>
      <c r="AC2107" s="1">
        <f>IF(IFERROR(AB2107,TRUE)=TRUE, "-","OK")</f>
      </c>
      <c r="AD2107" s="11" t="s">
        <v>37</v>
      </c>
      <c r="AE2107" s="11" t="s">
        <v>37</v>
      </c>
      <c r="AF2107" s="1">
        <f>IF(IFERROR(VLOOKUP(E2107,Store_Showcase!B2:H144,{5}, FALSE), TRUE)=TRUE, IF(IFERROR(VLOOKUP(E2107,Store_SRP!B2:H110,{5}, FALSE), TRUE)=TRUE,VLOOKUP(E2107,Store_VAM!B2:H273,{5}, FALSE),VLOOKUP(E2107,Store_SRP!B2:H110,{5}, FALSE)), VLOOKUP(E2107,Store_Showcase!B2:H144,{5}, FALSE))</f>
      </c>
      <c r="AG2107" s="1">
        <f>IF(IFERROR(VLOOKUP(E2107,Store_Showcase!B2:H144,{6}, FALSE), TRUE)=TRUE, IF(IFERROR(VLOOKUP(E2107,Store_SRP!B2:H110,{6}, FALSE), TRUE)=TRUE,VLOOKUP(E2107,Store_VAM!B2:H273,{6}, FALSE),VLOOKUP(E2107,Store_SRP!B2:H110,{6}, FALSE)), VLOOKUP(E2107,Store_Showcase!B2:H144,{6}, FALSE))</f>
      </c>
      <c r="AH2107" s="1">
        <f>VLOOKUP(G2107,Sku_Consolidated!A2:R957,18,FALSE)</f>
      </c>
      <c r="AI2107" s="1">
        <f>VLOOKUP(G2107,Sku_Consolidated!A2:S957,19,FALSE)</f>
      </c>
      <c r="AJ2107" s="1">
        <f>VLOOKUP(G2107,Sku_Consolidated!A2:T957,20,FALSE)</f>
      </c>
    </row>
    <row r="2108" spans="1:36" x14ac:dyDescent="0.25">
      <c r="A2108" s="1">
        <v>2024</v>
      </c>
      <c r="B2108" s="1" t="s">
        <v>31</v>
      </c>
      <c r="C2108" s="1" t="s">
        <v>32</v>
      </c>
      <c r="D2108" s="1" t="s">
        <v>33</v>
      </c>
      <c r="E2108" s="9" t="s">
        <v>2408</v>
      </c>
      <c r="F2108" s="1">
        <f>IF(VLOOKUP(G2108,Sku_Consolidated!A2:S957,{19},FALSE)="SHOWCASE", VLOOKUP(E2108,Store_Showcase!B2:C144,{2}, FALSE), IF(VLOOKUP(G2108,Sku_Consolidated!A2:S957,{19},FALSE)="VAM",VLOOKUP(E2108,Store_VAM!B2:C273,{2}, FALSE),VLOOKUP(E2108,Store_SRP!B2:C110,{2}, FALSE)))</f>
      </c>
      <c r="G2108" s="1">
        <v>14269</v>
      </c>
      <c r="H2108" s="1" t="s">
        <v>1446</v>
      </c>
      <c r="I2108" s="10" t="s">
        <v>5505</v>
      </c>
      <c r="J2108" s="1">
        <f>VLOOKUP(G2108,Sku_Consolidated!A2:C957, 3, FALSE)</f>
      </c>
      <c r="K2108" s="10">
        <f>IF(J2108="PACK", I2108, 0)</f>
      </c>
      <c r="L2108" s="10">
        <f>IF(J2108="KG", I2108, I2108 * VLOOKUP(G2108,Sku_Consolidated!A2:U957,21,FALSE))</f>
      </c>
      <c r="M2108" s="10" t="s">
        <v>37</v>
      </c>
      <c r="N2108" s="11" t="s">
        <v>5506</v>
      </c>
      <c r="O2108" s="10" t="s">
        <v>5507</v>
      </c>
      <c r="P2108" s="10">
        <f>N2108 - O2108</f>
      </c>
      <c r="Q2108" s="1">
        <f>VLOOKUP(G2108,Sku_Consolidated!A2:G957,7, FALSE)</f>
      </c>
      <c r="R2108" s="1">
        <f>IF(IFERROR(VLOOKUP(E2108,Store_Showcase!B2:H144,7, FALSE), TRUE)=TRUE, IF(IFERROR(VLOOKUP(E2108,Store_SRP!B2:H110,7, FALSE), TRUE)=TRUE,VLOOKUP(E2108,Store_VAM!B2:H273,7, FALSE),VLOOKUP(E2108,Store_SRP!B2:H110,7, FALSE)), VLOOKUP(E2108,Store_Showcase!B2:H144,7, FALSE))</f>
      </c>
      <c r="S2108" s="1">
        <f>IF(IFERROR(VLOOKUP(E2108,Store_Showcase!B2:I144,8, FALSE), TRUE)=TRUE, IF(IFERROR(VLOOKUP(E2108,Store_SRP!B2:I110,8, FALSE), TRUE)=TRUE,VLOOKUP(E2108,Store_VAM!B2:I273,8, FALSE),VLOOKUP(E2108,Store_SRP!B2:I110,8, FALSE)), VLOOKUP(E2108,Store_Showcase!B2:I144,8, FALSE))</f>
      </c>
      <c r="T2108" s="1">
        <f>VLOOKUP(G2108,Sku_Consolidated!A2:R957,18,FALSE)</f>
      </c>
      <c r="U2108" s="1" t="s">
        <v>5499</v>
      </c>
      <c r="V2108" s="1">
        <f>IF(VLOOKUP(G2108,Sku_Consolidated!A2:S957,19,FALSE)="SHOWCASE", VLOOKUP(E2108,Store_Showcase!B2:L144,11, FALSE), IF(VLOOKUP(G2108,Sku_Consolidated!A2:S957,19,FALSE)="VAM",VLOOKUP(E2108,Store_VAM!B2:L273,11, FALSE),VLOOKUP(E2108,Store_SRP!B2:L110,11, FALSE)))</f>
      </c>
      <c r="W2108" s="1">
        <f>VLOOKUP(G2108,Sku_Consolidated!A2:W957,11,FALSE)</f>
      </c>
      <c r="X2108" s="1">
        <f>VLOOKUP(G2108,Sku_Consolidated!A2:H957,8,FALSE)</f>
      </c>
      <c r="Y2108" s="1">
        <f>VLOOKUP(G2108,Sku_Consolidated!A2:I957,9,FALSE)</f>
      </c>
      <c r="Z2108" s="1" t="s">
        <v>41</v>
      </c>
      <c r="AA2108" s="1">
        <f>VLOOKUP(G2108,Sku_Consolidated!A2:E957,5,FALSE)</f>
      </c>
      <c r="AB2108" s="1">
        <f>IF(VLOOKUP(G2108,Sku_Consolidated!A2:S957,19,FALSE)="SHOWCASE", VLOOKUP(E2108,Store_Showcase!B2:N144,13, FALSE), IF(VLOOKUP(G2108,Sku_Consolidated!A2:S957,19,FALSE)="VAM",VLOOKUP(E2108,Store_VAM!B2:N273,13, FALSE),VLOOKUP(E2108,Store_SRP!B2:N110,13, FALSE)))</f>
      </c>
      <c r="AC2108" s="1">
        <f>IF(IFERROR(AB2108,TRUE)=TRUE, "-","OK")</f>
      </c>
      <c r="AD2108" s="11" t="s">
        <v>37</v>
      </c>
      <c r="AE2108" s="11" t="s">
        <v>37</v>
      </c>
      <c r="AF2108" s="1">
        <f>IF(IFERROR(VLOOKUP(E2108,Store_Showcase!B2:H144,{5}, FALSE), TRUE)=TRUE, IF(IFERROR(VLOOKUP(E2108,Store_SRP!B2:H110,{5}, FALSE), TRUE)=TRUE,VLOOKUP(E2108,Store_VAM!B2:H273,{5}, FALSE),VLOOKUP(E2108,Store_SRP!B2:H110,{5}, FALSE)), VLOOKUP(E2108,Store_Showcase!B2:H144,{5}, FALSE))</f>
      </c>
      <c r="AG2108" s="1">
        <f>IF(IFERROR(VLOOKUP(E2108,Store_Showcase!B2:H144,{6}, FALSE), TRUE)=TRUE, IF(IFERROR(VLOOKUP(E2108,Store_SRP!B2:H110,{6}, FALSE), TRUE)=TRUE,VLOOKUP(E2108,Store_VAM!B2:H273,{6}, FALSE),VLOOKUP(E2108,Store_SRP!B2:H110,{6}, FALSE)), VLOOKUP(E2108,Store_Showcase!B2:H144,{6}, FALSE))</f>
      </c>
      <c r="AH2108" s="1">
        <f>VLOOKUP(G2108,Sku_Consolidated!A2:R957,18,FALSE)</f>
      </c>
      <c r="AI2108" s="1">
        <f>VLOOKUP(G2108,Sku_Consolidated!A2:S957,19,FALSE)</f>
      </c>
      <c r="AJ2108" s="1">
        <f>VLOOKUP(G2108,Sku_Consolidated!A2:T957,20,FALSE)</f>
      </c>
    </row>
    <row r="2109" spans="1:36" x14ac:dyDescent="0.25">
      <c r="A2109" s="1">
        <v>2024</v>
      </c>
      <c r="B2109" s="1" t="s">
        <v>31</v>
      </c>
      <c r="C2109" s="1" t="s">
        <v>32</v>
      </c>
      <c r="D2109" s="1" t="s">
        <v>33</v>
      </c>
      <c r="E2109" s="9" t="s">
        <v>2408</v>
      </c>
      <c r="F2109" s="1">
        <f>IF(VLOOKUP(G2109,Sku_Consolidated!A2:S957,{19},FALSE)="SHOWCASE", VLOOKUP(E2109,Store_Showcase!B2:C144,{2}, FALSE), IF(VLOOKUP(G2109,Sku_Consolidated!A2:S957,{19},FALSE)="VAM",VLOOKUP(E2109,Store_VAM!B2:C273,{2}, FALSE),VLOOKUP(E2109,Store_SRP!B2:C110,{2}, FALSE)))</f>
      </c>
      <c r="G2109" s="1">
        <v>14270</v>
      </c>
      <c r="H2109" s="1" t="s">
        <v>1450</v>
      </c>
      <c r="I2109" s="10" t="s">
        <v>5508</v>
      </c>
      <c r="J2109" s="1">
        <f>VLOOKUP(G2109,Sku_Consolidated!A2:C957, 3, FALSE)</f>
      </c>
      <c r="K2109" s="10">
        <f>IF(J2109="PACK", I2109, 0)</f>
      </c>
      <c r="L2109" s="10">
        <f>IF(J2109="KG", I2109, I2109 * VLOOKUP(G2109,Sku_Consolidated!A2:U957,21,FALSE))</f>
      </c>
      <c r="M2109" s="10" t="s">
        <v>37</v>
      </c>
      <c r="N2109" s="11" t="s">
        <v>5509</v>
      </c>
      <c r="O2109" s="10" t="s">
        <v>5510</v>
      </c>
      <c r="P2109" s="10">
        <f>N2109 - O2109</f>
      </c>
      <c r="Q2109" s="1">
        <f>VLOOKUP(G2109,Sku_Consolidated!A2:G957,7, FALSE)</f>
      </c>
      <c r="R2109" s="1">
        <f>IF(IFERROR(VLOOKUP(E2109,Store_Showcase!B2:H144,7, FALSE), TRUE)=TRUE, IF(IFERROR(VLOOKUP(E2109,Store_SRP!B2:H110,7, FALSE), TRUE)=TRUE,VLOOKUP(E2109,Store_VAM!B2:H273,7, FALSE),VLOOKUP(E2109,Store_SRP!B2:H110,7, FALSE)), VLOOKUP(E2109,Store_Showcase!B2:H144,7, FALSE))</f>
      </c>
      <c r="S2109" s="1">
        <f>IF(IFERROR(VLOOKUP(E2109,Store_Showcase!B2:I144,8, FALSE), TRUE)=TRUE, IF(IFERROR(VLOOKUP(E2109,Store_SRP!B2:I110,8, FALSE), TRUE)=TRUE,VLOOKUP(E2109,Store_VAM!B2:I273,8, FALSE),VLOOKUP(E2109,Store_SRP!B2:I110,8, FALSE)), VLOOKUP(E2109,Store_Showcase!B2:I144,8, FALSE))</f>
      </c>
      <c r="T2109" s="1">
        <f>VLOOKUP(G2109,Sku_Consolidated!A2:R957,18,FALSE)</f>
      </c>
      <c r="U2109" s="1" t="s">
        <v>5499</v>
      </c>
      <c r="V2109" s="1">
        <f>IF(VLOOKUP(G2109,Sku_Consolidated!A2:S957,19,FALSE)="SHOWCASE", VLOOKUP(E2109,Store_Showcase!B2:L144,11, FALSE), IF(VLOOKUP(G2109,Sku_Consolidated!A2:S957,19,FALSE)="VAM",VLOOKUP(E2109,Store_VAM!B2:L273,11, FALSE),VLOOKUP(E2109,Store_SRP!B2:L110,11, FALSE)))</f>
      </c>
      <c r="W2109" s="1">
        <f>VLOOKUP(G2109,Sku_Consolidated!A2:W957,11,FALSE)</f>
      </c>
      <c r="X2109" s="1">
        <f>VLOOKUP(G2109,Sku_Consolidated!A2:H957,8,FALSE)</f>
      </c>
      <c r="Y2109" s="1">
        <f>VLOOKUP(G2109,Sku_Consolidated!A2:I957,9,FALSE)</f>
      </c>
      <c r="Z2109" s="1" t="s">
        <v>41</v>
      </c>
      <c r="AA2109" s="1">
        <f>VLOOKUP(G2109,Sku_Consolidated!A2:E957,5,FALSE)</f>
      </c>
      <c r="AB2109" s="1">
        <f>IF(VLOOKUP(G2109,Sku_Consolidated!A2:S957,19,FALSE)="SHOWCASE", VLOOKUP(E2109,Store_Showcase!B2:N144,13, FALSE), IF(VLOOKUP(G2109,Sku_Consolidated!A2:S957,19,FALSE)="VAM",VLOOKUP(E2109,Store_VAM!B2:N273,13, FALSE),VLOOKUP(E2109,Store_SRP!B2:N110,13, FALSE)))</f>
      </c>
      <c r="AC2109" s="1">
        <f>IF(IFERROR(AB2109,TRUE)=TRUE, "-","OK")</f>
      </c>
      <c r="AD2109" s="11" t="s">
        <v>37</v>
      </c>
      <c r="AE2109" s="11" t="s">
        <v>37</v>
      </c>
      <c r="AF2109" s="1">
        <f>IF(IFERROR(VLOOKUP(E2109,Store_Showcase!B2:H144,{5}, FALSE), TRUE)=TRUE, IF(IFERROR(VLOOKUP(E2109,Store_SRP!B2:H110,{5}, FALSE), TRUE)=TRUE,VLOOKUP(E2109,Store_VAM!B2:H273,{5}, FALSE),VLOOKUP(E2109,Store_SRP!B2:H110,{5}, FALSE)), VLOOKUP(E2109,Store_Showcase!B2:H144,{5}, FALSE))</f>
      </c>
      <c r="AG2109" s="1">
        <f>IF(IFERROR(VLOOKUP(E2109,Store_Showcase!B2:H144,{6}, FALSE), TRUE)=TRUE, IF(IFERROR(VLOOKUP(E2109,Store_SRP!B2:H110,{6}, FALSE), TRUE)=TRUE,VLOOKUP(E2109,Store_VAM!B2:H273,{6}, FALSE),VLOOKUP(E2109,Store_SRP!B2:H110,{6}, FALSE)), VLOOKUP(E2109,Store_Showcase!B2:H144,{6}, FALSE))</f>
      </c>
      <c r="AH2109" s="1">
        <f>VLOOKUP(G2109,Sku_Consolidated!A2:R957,18,FALSE)</f>
      </c>
      <c r="AI2109" s="1">
        <f>VLOOKUP(G2109,Sku_Consolidated!A2:S957,19,FALSE)</f>
      </c>
      <c r="AJ2109" s="1">
        <f>VLOOKUP(G2109,Sku_Consolidated!A2:T957,20,FALSE)</f>
      </c>
    </row>
    <row r="2110" spans="1:36" x14ac:dyDescent="0.25">
      <c r="A2110" s="1">
        <v>2024</v>
      </c>
      <c r="B2110" s="1" t="s">
        <v>31</v>
      </c>
      <c r="C2110" s="1" t="s">
        <v>32</v>
      </c>
      <c r="D2110" s="1" t="s">
        <v>33</v>
      </c>
      <c r="E2110" s="9" t="s">
        <v>2408</v>
      </c>
      <c r="F2110" s="1">
        <f>IF(VLOOKUP(G2110,Sku_Consolidated!A2:S957,{19},FALSE)="SHOWCASE", VLOOKUP(E2110,Store_Showcase!B2:C144,{2}, FALSE), IF(VLOOKUP(G2110,Sku_Consolidated!A2:S957,{19},FALSE)="VAM",VLOOKUP(E2110,Store_VAM!B2:C273,{2}, FALSE),VLOOKUP(E2110,Store_SRP!B2:C110,{2}, FALSE)))</f>
      </c>
      <c r="G2110" s="1">
        <v>14275</v>
      </c>
      <c r="H2110" s="1" t="s">
        <v>1454</v>
      </c>
      <c r="I2110" s="10" t="s">
        <v>2183</v>
      </c>
      <c r="J2110" s="1">
        <f>VLOOKUP(G2110,Sku_Consolidated!A2:C957, 3, FALSE)</f>
      </c>
      <c r="K2110" s="10">
        <f>IF(J2110="PACK", I2110, 0)</f>
      </c>
      <c r="L2110" s="10">
        <f>IF(J2110="KG", I2110, I2110 * VLOOKUP(G2110,Sku_Consolidated!A2:U957,21,FALSE))</f>
      </c>
      <c r="M2110" s="10" t="s">
        <v>37</v>
      </c>
      <c r="N2110" s="11" t="s">
        <v>5511</v>
      </c>
      <c r="O2110" s="10" t="s">
        <v>5512</v>
      </c>
      <c r="P2110" s="10">
        <f>N2110 - O2110</f>
      </c>
      <c r="Q2110" s="1">
        <f>VLOOKUP(G2110,Sku_Consolidated!A2:G957,7, FALSE)</f>
      </c>
      <c r="R2110" s="1">
        <f>IF(IFERROR(VLOOKUP(E2110,Store_Showcase!B2:H144,7, FALSE), TRUE)=TRUE, IF(IFERROR(VLOOKUP(E2110,Store_SRP!B2:H110,7, FALSE), TRUE)=TRUE,VLOOKUP(E2110,Store_VAM!B2:H273,7, FALSE),VLOOKUP(E2110,Store_SRP!B2:H110,7, FALSE)), VLOOKUP(E2110,Store_Showcase!B2:H144,7, FALSE))</f>
      </c>
      <c r="S2110" s="1">
        <f>IF(IFERROR(VLOOKUP(E2110,Store_Showcase!B2:I144,8, FALSE), TRUE)=TRUE, IF(IFERROR(VLOOKUP(E2110,Store_SRP!B2:I110,8, FALSE), TRUE)=TRUE,VLOOKUP(E2110,Store_VAM!B2:I273,8, FALSE),VLOOKUP(E2110,Store_SRP!B2:I110,8, FALSE)), VLOOKUP(E2110,Store_Showcase!B2:I144,8, FALSE))</f>
      </c>
      <c r="T2110" s="1">
        <f>VLOOKUP(G2110,Sku_Consolidated!A2:R957,18,FALSE)</f>
      </c>
      <c r="U2110" s="1" t="s">
        <v>5499</v>
      </c>
      <c r="V2110" s="1">
        <f>IF(VLOOKUP(G2110,Sku_Consolidated!A2:S957,19,FALSE)="SHOWCASE", VLOOKUP(E2110,Store_Showcase!B2:L144,11, FALSE), IF(VLOOKUP(G2110,Sku_Consolidated!A2:S957,19,FALSE)="VAM",VLOOKUP(E2110,Store_VAM!B2:L273,11, FALSE),VLOOKUP(E2110,Store_SRP!B2:L110,11, FALSE)))</f>
      </c>
      <c r="W2110" s="1">
        <f>VLOOKUP(G2110,Sku_Consolidated!A2:W957,11,FALSE)</f>
      </c>
      <c r="X2110" s="1">
        <f>VLOOKUP(G2110,Sku_Consolidated!A2:H957,8,FALSE)</f>
      </c>
      <c r="Y2110" s="1">
        <f>VLOOKUP(G2110,Sku_Consolidated!A2:I957,9,FALSE)</f>
      </c>
      <c r="Z2110" s="1" t="s">
        <v>41</v>
      </c>
      <c r="AA2110" s="1">
        <f>VLOOKUP(G2110,Sku_Consolidated!A2:E957,5,FALSE)</f>
      </c>
      <c r="AB2110" s="1">
        <f>IF(VLOOKUP(G2110,Sku_Consolidated!A2:S957,19,FALSE)="SHOWCASE", VLOOKUP(E2110,Store_Showcase!B2:N144,13, FALSE), IF(VLOOKUP(G2110,Sku_Consolidated!A2:S957,19,FALSE)="VAM",VLOOKUP(E2110,Store_VAM!B2:N273,13, FALSE),VLOOKUP(E2110,Store_SRP!B2:N110,13, FALSE)))</f>
      </c>
      <c r="AC2110" s="1">
        <f>IF(IFERROR(AB2110,TRUE)=TRUE, "-","OK")</f>
      </c>
      <c r="AD2110" s="11" t="s">
        <v>37</v>
      </c>
      <c r="AE2110" s="11" t="s">
        <v>37</v>
      </c>
      <c r="AF2110" s="1">
        <f>IF(IFERROR(VLOOKUP(E2110,Store_Showcase!B2:H144,{5}, FALSE), TRUE)=TRUE, IF(IFERROR(VLOOKUP(E2110,Store_SRP!B2:H110,{5}, FALSE), TRUE)=TRUE,VLOOKUP(E2110,Store_VAM!B2:H273,{5}, FALSE),VLOOKUP(E2110,Store_SRP!B2:H110,{5}, FALSE)), VLOOKUP(E2110,Store_Showcase!B2:H144,{5}, FALSE))</f>
      </c>
      <c r="AG2110" s="1">
        <f>IF(IFERROR(VLOOKUP(E2110,Store_Showcase!B2:H144,{6}, FALSE), TRUE)=TRUE, IF(IFERROR(VLOOKUP(E2110,Store_SRP!B2:H110,{6}, FALSE), TRUE)=TRUE,VLOOKUP(E2110,Store_VAM!B2:H273,{6}, FALSE),VLOOKUP(E2110,Store_SRP!B2:H110,{6}, FALSE)), VLOOKUP(E2110,Store_Showcase!B2:H144,{6}, FALSE))</f>
      </c>
      <c r="AH2110" s="1">
        <f>VLOOKUP(G2110,Sku_Consolidated!A2:R957,18,FALSE)</f>
      </c>
      <c r="AI2110" s="1">
        <f>VLOOKUP(G2110,Sku_Consolidated!A2:S957,19,FALSE)</f>
      </c>
      <c r="AJ2110" s="1">
        <f>VLOOKUP(G2110,Sku_Consolidated!A2:T957,20,FALSE)</f>
      </c>
    </row>
    <row r="2111" spans="1:36" x14ac:dyDescent="0.25">
      <c r="A2111" s="1">
        <v>2024</v>
      </c>
      <c r="B2111" s="1" t="s">
        <v>31</v>
      </c>
      <c r="C2111" s="1" t="s">
        <v>32</v>
      </c>
      <c r="D2111" s="1" t="s">
        <v>33</v>
      </c>
      <c r="E2111" s="9" t="s">
        <v>2408</v>
      </c>
      <c r="F2111" s="1">
        <f>IF(VLOOKUP(G2111,Sku_Consolidated!A2:S957,{19},FALSE)="SHOWCASE", VLOOKUP(E2111,Store_Showcase!B2:C144,{2}, FALSE), IF(VLOOKUP(G2111,Sku_Consolidated!A2:S957,{19},FALSE)="VAM",VLOOKUP(E2111,Store_VAM!B2:C273,{2}, FALSE),VLOOKUP(E2111,Store_SRP!B2:C110,{2}, FALSE)))</f>
      </c>
      <c r="G2111" s="1">
        <v>14280</v>
      </c>
      <c r="H2111" s="1" t="s">
        <v>1458</v>
      </c>
      <c r="I2111" s="10" t="s">
        <v>750</v>
      </c>
      <c r="J2111" s="1">
        <f>VLOOKUP(G2111,Sku_Consolidated!A2:C957, 3, FALSE)</f>
      </c>
      <c r="K2111" s="10">
        <f>IF(J2111="PACK", I2111, 0)</f>
      </c>
      <c r="L2111" s="10">
        <f>IF(J2111="KG", I2111, I2111 * VLOOKUP(G2111,Sku_Consolidated!A2:U957,21,FALSE))</f>
      </c>
      <c r="M2111" s="10" t="s">
        <v>37</v>
      </c>
      <c r="N2111" s="11" t="s">
        <v>5513</v>
      </c>
      <c r="O2111" s="10" t="s">
        <v>5514</v>
      </c>
      <c r="P2111" s="10">
        <f>N2111 - O2111</f>
      </c>
      <c r="Q2111" s="1">
        <f>VLOOKUP(G2111,Sku_Consolidated!A2:G957,7, FALSE)</f>
      </c>
      <c r="R2111" s="1">
        <f>IF(IFERROR(VLOOKUP(E2111,Store_Showcase!B2:H144,7, FALSE), TRUE)=TRUE, IF(IFERROR(VLOOKUP(E2111,Store_SRP!B2:H110,7, FALSE), TRUE)=TRUE,VLOOKUP(E2111,Store_VAM!B2:H273,7, FALSE),VLOOKUP(E2111,Store_SRP!B2:H110,7, FALSE)), VLOOKUP(E2111,Store_Showcase!B2:H144,7, FALSE))</f>
      </c>
      <c r="S2111" s="1">
        <f>IF(IFERROR(VLOOKUP(E2111,Store_Showcase!B2:I144,8, FALSE), TRUE)=TRUE, IF(IFERROR(VLOOKUP(E2111,Store_SRP!B2:I110,8, FALSE), TRUE)=TRUE,VLOOKUP(E2111,Store_VAM!B2:I273,8, FALSE),VLOOKUP(E2111,Store_SRP!B2:I110,8, FALSE)), VLOOKUP(E2111,Store_Showcase!B2:I144,8, FALSE))</f>
      </c>
      <c r="T2111" s="1">
        <f>VLOOKUP(G2111,Sku_Consolidated!A2:R957,18,FALSE)</f>
      </c>
      <c r="U2111" s="1" t="s">
        <v>5499</v>
      </c>
      <c r="V2111" s="1">
        <f>IF(VLOOKUP(G2111,Sku_Consolidated!A2:S957,19,FALSE)="SHOWCASE", VLOOKUP(E2111,Store_Showcase!B2:L144,11, FALSE), IF(VLOOKUP(G2111,Sku_Consolidated!A2:S957,19,FALSE)="VAM",VLOOKUP(E2111,Store_VAM!B2:L273,11, FALSE),VLOOKUP(E2111,Store_SRP!B2:L110,11, FALSE)))</f>
      </c>
      <c r="W2111" s="1">
        <f>VLOOKUP(G2111,Sku_Consolidated!A2:W957,11,FALSE)</f>
      </c>
      <c r="X2111" s="1">
        <f>VLOOKUP(G2111,Sku_Consolidated!A2:H957,8,FALSE)</f>
      </c>
      <c r="Y2111" s="1">
        <f>VLOOKUP(G2111,Sku_Consolidated!A2:I957,9,FALSE)</f>
      </c>
      <c r="Z2111" s="1" t="s">
        <v>41</v>
      </c>
      <c r="AA2111" s="1">
        <f>VLOOKUP(G2111,Sku_Consolidated!A2:E957,5,FALSE)</f>
      </c>
      <c r="AB2111" s="1">
        <f>IF(VLOOKUP(G2111,Sku_Consolidated!A2:S957,19,FALSE)="SHOWCASE", VLOOKUP(E2111,Store_Showcase!B2:N144,13, FALSE), IF(VLOOKUP(G2111,Sku_Consolidated!A2:S957,19,FALSE)="VAM",VLOOKUP(E2111,Store_VAM!B2:N273,13, FALSE),VLOOKUP(E2111,Store_SRP!B2:N110,13, FALSE)))</f>
      </c>
      <c r="AC2111" s="1">
        <f>IF(IFERROR(AB2111,TRUE)=TRUE, "-","OK")</f>
      </c>
      <c r="AD2111" s="11" t="s">
        <v>37</v>
      </c>
      <c r="AE2111" s="11" t="s">
        <v>37</v>
      </c>
      <c r="AF2111" s="1">
        <f>IF(IFERROR(VLOOKUP(E2111,Store_Showcase!B2:H144,{5}, FALSE), TRUE)=TRUE, IF(IFERROR(VLOOKUP(E2111,Store_SRP!B2:H110,{5}, FALSE), TRUE)=TRUE,VLOOKUP(E2111,Store_VAM!B2:H273,{5}, FALSE),VLOOKUP(E2111,Store_SRP!B2:H110,{5}, FALSE)), VLOOKUP(E2111,Store_Showcase!B2:H144,{5}, FALSE))</f>
      </c>
      <c r="AG2111" s="1">
        <f>IF(IFERROR(VLOOKUP(E2111,Store_Showcase!B2:H144,{6}, FALSE), TRUE)=TRUE, IF(IFERROR(VLOOKUP(E2111,Store_SRP!B2:H110,{6}, FALSE), TRUE)=TRUE,VLOOKUP(E2111,Store_VAM!B2:H273,{6}, FALSE),VLOOKUP(E2111,Store_SRP!B2:H110,{6}, FALSE)), VLOOKUP(E2111,Store_Showcase!B2:H144,{6}, FALSE))</f>
      </c>
      <c r="AH2111" s="1">
        <f>VLOOKUP(G2111,Sku_Consolidated!A2:R957,18,FALSE)</f>
      </c>
      <c r="AI2111" s="1">
        <f>VLOOKUP(G2111,Sku_Consolidated!A2:S957,19,FALSE)</f>
      </c>
      <c r="AJ2111" s="1">
        <f>VLOOKUP(G2111,Sku_Consolidated!A2:T957,20,FALSE)</f>
      </c>
    </row>
    <row r="2112" spans="1:36" x14ac:dyDescent="0.25">
      <c r="A2112" s="1">
        <v>2024</v>
      </c>
      <c r="B2112" s="1" t="s">
        <v>31</v>
      </c>
      <c r="C2112" s="1" t="s">
        <v>32</v>
      </c>
      <c r="D2112" s="1" t="s">
        <v>33</v>
      </c>
      <c r="E2112" s="9" t="s">
        <v>2408</v>
      </c>
      <c r="F2112" s="1">
        <f>IF(VLOOKUP(G2112,Sku_Consolidated!A2:S957,{19},FALSE)="SHOWCASE", VLOOKUP(E2112,Store_Showcase!B2:C144,{2}, FALSE), IF(VLOOKUP(G2112,Sku_Consolidated!A2:S957,{19},FALSE)="VAM",VLOOKUP(E2112,Store_VAM!B2:C273,{2}, FALSE),VLOOKUP(E2112,Store_SRP!B2:C110,{2}, FALSE)))</f>
      </c>
      <c r="G2112" s="1">
        <v>14281</v>
      </c>
      <c r="H2112" s="1" t="s">
        <v>1621</v>
      </c>
      <c r="I2112" s="10" t="s">
        <v>4068</v>
      </c>
      <c r="J2112" s="1">
        <f>VLOOKUP(G2112,Sku_Consolidated!A2:C957, 3, FALSE)</f>
      </c>
      <c r="K2112" s="10">
        <f>IF(J2112="PACK", I2112, 0)</f>
      </c>
      <c r="L2112" s="10">
        <f>IF(J2112="KG", I2112, I2112 * VLOOKUP(G2112,Sku_Consolidated!A2:U957,21,FALSE))</f>
      </c>
      <c r="M2112" s="10" t="s">
        <v>37</v>
      </c>
      <c r="N2112" s="11" t="s">
        <v>5515</v>
      </c>
      <c r="O2112" s="10" t="s">
        <v>5516</v>
      </c>
      <c r="P2112" s="10">
        <f>N2112 - O2112</f>
      </c>
      <c r="Q2112" s="1">
        <f>VLOOKUP(G2112,Sku_Consolidated!A2:G957,7, FALSE)</f>
      </c>
      <c r="R2112" s="1">
        <f>IF(IFERROR(VLOOKUP(E2112,Store_Showcase!B2:H144,7, FALSE), TRUE)=TRUE, IF(IFERROR(VLOOKUP(E2112,Store_SRP!B2:H110,7, FALSE), TRUE)=TRUE,VLOOKUP(E2112,Store_VAM!B2:H273,7, FALSE),VLOOKUP(E2112,Store_SRP!B2:H110,7, FALSE)), VLOOKUP(E2112,Store_Showcase!B2:H144,7, FALSE))</f>
      </c>
      <c r="S2112" s="1">
        <f>IF(IFERROR(VLOOKUP(E2112,Store_Showcase!B2:I144,8, FALSE), TRUE)=TRUE, IF(IFERROR(VLOOKUP(E2112,Store_SRP!B2:I110,8, FALSE), TRUE)=TRUE,VLOOKUP(E2112,Store_VAM!B2:I273,8, FALSE),VLOOKUP(E2112,Store_SRP!B2:I110,8, FALSE)), VLOOKUP(E2112,Store_Showcase!B2:I144,8, FALSE))</f>
      </c>
      <c r="T2112" s="1">
        <f>VLOOKUP(G2112,Sku_Consolidated!A2:R957,18,FALSE)</f>
      </c>
      <c r="U2112" s="1" t="s">
        <v>5499</v>
      </c>
      <c r="V2112" s="1">
        <f>IF(VLOOKUP(G2112,Sku_Consolidated!A2:S957,19,FALSE)="SHOWCASE", VLOOKUP(E2112,Store_Showcase!B2:L144,11, FALSE), IF(VLOOKUP(G2112,Sku_Consolidated!A2:S957,19,FALSE)="VAM",VLOOKUP(E2112,Store_VAM!B2:L273,11, FALSE),VLOOKUP(E2112,Store_SRP!B2:L110,11, FALSE)))</f>
      </c>
      <c r="W2112" s="1">
        <f>VLOOKUP(G2112,Sku_Consolidated!A2:W957,11,FALSE)</f>
      </c>
      <c r="X2112" s="1">
        <f>VLOOKUP(G2112,Sku_Consolidated!A2:H957,8,FALSE)</f>
      </c>
      <c r="Y2112" s="1">
        <f>VLOOKUP(G2112,Sku_Consolidated!A2:I957,9,FALSE)</f>
      </c>
      <c r="Z2112" s="1" t="s">
        <v>41</v>
      </c>
      <c r="AA2112" s="1">
        <f>VLOOKUP(G2112,Sku_Consolidated!A2:E957,5,FALSE)</f>
      </c>
      <c r="AB2112" s="1">
        <f>IF(VLOOKUP(G2112,Sku_Consolidated!A2:S957,19,FALSE)="SHOWCASE", VLOOKUP(E2112,Store_Showcase!B2:N144,13, FALSE), IF(VLOOKUP(G2112,Sku_Consolidated!A2:S957,19,FALSE)="VAM",VLOOKUP(E2112,Store_VAM!B2:N273,13, FALSE),VLOOKUP(E2112,Store_SRP!B2:N110,13, FALSE)))</f>
      </c>
      <c r="AC2112" s="1">
        <f>IF(IFERROR(AB2112,TRUE)=TRUE, "-","OK")</f>
      </c>
      <c r="AD2112" s="11" t="s">
        <v>37</v>
      </c>
      <c r="AE2112" s="11" t="s">
        <v>37</v>
      </c>
      <c r="AF2112" s="1">
        <f>IF(IFERROR(VLOOKUP(E2112,Store_Showcase!B2:H144,{5}, FALSE), TRUE)=TRUE, IF(IFERROR(VLOOKUP(E2112,Store_SRP!B2:H110,{5}, FALSE), TRUE)=TRUE,VLOOKUP(E2112,Store_VAM!B2:H273,{5}, FALSE),VLOOKUP(E2112,Store_SRP!B2:H110,{5}, FALSE)), VLOOKUP(E2112,Store_Showcase!B2:H144,{5}, FALSE))</f>
      </c>
      <c r="AG2112" s="1">
        <f>IF(IFERROR(VLOOKUP(E2112,Store_Showcase!B2:H144,{6}, FALSE), TRUE)=TRUE, IF(IFERROR(VLOOKUP(E2112,Store_SRP!B2:H110,{6}, FALSE), TRUE)=TRUE,VLOOKUP(E2112,Store_VAM!B2:H273,{6}, FALSE),VLOOKUP(E2112,Store_SRP!B2:H110,{6}, FALSE)), VLOOKUP(E2112,Store_Showcase!B2:H144,{6}, FALSE))</f>
      </c>
      <c r="AH2112" s="1">
        <f>VLOOKUP(G2112,Sku_Consolidated!A2:R957,18,FALSE)</f>
      </c>
      <c r="AI2112" s="1">
        <f>VLOOKUP(G2112,Sku_Consolidated!A2:S957,19,FALSE)</f>
      </c>
      <c r="AJ2112" s="1">
        <f>VLOOKUP(G2112,Sku_Consolidated!A2:T957,20,FALSE)</f>
      </c>
    </row>
    <row r="2113" spans="1:36" x14ac:dyDescent="0.25">
      <c r="A2113" s="1">
        <v>2024</v>
      </c>
      <c r="B2113" s="1" t="s">
        <v>31</v>
      </c>
      <c r="C2113" s="1" t="s">
        <v>32</v>
      </c>
      <c r="D2113" s="1" t="s">
        <v>33</v>
      </c>
      <c r="E2113" s="9" t="s">
        <v>2397</v>
      </c>
      <c r="F2113" s="1">
        <f>IF(VLOOKUP(G2113,Sku_Consolidated!A2:S957,{19},FALSE)="SHOWCASE", VLOOKUP(E2113,Store_Showcase!B2:C144,{2}, FALSE), IF(VLOOKUP(G2113,Sku_Consolidated!A2:S957,{19},FALSE)="VAM",VLOOKUP(E2113,Store_VAM!B2:C273,{2}, FALSE),VLOOKUP(E2113,Store_SRP!B2:C110,{2}, FALSE)))</f>
      </c>
      <c r="G2113" s="1">
        <v>14266</v>
      </c>
      <c r="H2113" s="1" t="s">
        <v>1433</v>
      </c>
      <c r="I2113" s="10" t="s">
        <v>5517</v>
      </c>
      <c r="J2113" s="1">
        <f>VLOOKUP(G2113,Sku_Consolidated!A2:C957, 3, FALSE)</f>
      </c>
      <c r="K2113" s="10">
        <f>IF(J2113="PACK", I2113, 0)</f>
      </c>
      <c r="L2113" s="10">
        <f>IF(J2113="KG", I2113, I2113 * VLOOKUP(G2113,Sku_Consolidated!A2:U957,21,FALSE))</f>
      </c>
      <c r="M2113" s="10" t="s">
        <v>37</v>
      </c>
      <c r="N2113" s="11" t="s">
        <v>5518</v>
      </c>
      <c r="O2113" s="10" t="s">
        <v>5519</v>
      </c>
      <c r="P2113" s="10">
        <f>N2113 - O2113</f>
      </c>
      <c r="Q2113" s="1">
        <f>VLOOKUP(G2113,Sku_Consolidated!A2:G957,7, FALSE)</f>
      </c>
      <c r="R2113" s="1">
        <f>IF(IFERROR(VLOOKUP(E2113,Store_Showcase!B2:H144,7, FALSE), TRUE)=TRUE, IF(IFERROR(VLOOKUP(E2113,Store_SRP!B2:H110,7, FALSE), TRUE)=TRUE,VLOOKUP(E2113,Store_VAM!B2:H273,7, FALSE),VLOOKUP(E2113,Store_SRP!B2:H110,7, FALSE)), VLOOKUP(E2113,Store_Showcase!B2:H144,7, FALSE))</f>
      </c>
      <c r="S2113" s="1">
        <f>IF(IFERROR(VLOOKUP(E2113,Store_Showcase!B2:I144,8, FALSE), TRUE)=TRUE, IF(IFERROR(VLOOKUP(E2113,Store_SRP!B2:I110,8, FALSE), TRUE)=TRUE,VLOOKUP(E2113,Store_VAM!B2:I273,8, FALSE),VLOOKUP(E2113,Store_SRP!B2:I110,8, FALSE)), VLOOKUP(E2113,Store_Showcase!B2:I144,8, FALSE))</f>
      </c>
      <c r="T2113" s="1">
        <f>VLOOKUP(G2113,Sku_Consolidated!A2:R957,18,FALSE)</f>
      </c>
      <c r="U2113" s="1" t="s">
        <v>5520</v>
      </c>
      <c r="V2113" s="1">
        <f>IF(VLOOKUP(G2113,Sku_Consolidated!A2:S957,19,FALSE)="SHOWCASE", VLOOKUP(E2113,Store_Showcase!B2:L144,11, FALSE), IF(VLOOKUP(G2113,Sku_Consolidated!A2:S957,19,FALSE)="VAM",VLOOKUP(E2113,Store_VAM!B2:L273,11, FALSE),VLOOKUP(E2113,Store_SRP!B2:L110,11, FALSE)))</f>
      </c>
      <c r="W2113" s="1">
        <f>VLOOKUP(G2113,Sku_Consolidated!A2:W957,11,FALSE)</f>
      </c>
      <c r="X2113" s="1">
        <f>VLOOKUP(G2113,Sku_Consolidated!A2:H957,8,FALSE)</f>
      </c>
      <c r="Y2113" s="1">
        <f>VLOOKUP(G2113,Sku_Consolidated!A2:I957,9,FALSE)</f>
      </c>
      <c r="Z2113" s="1" t="s">
        <v>41</v>
      </c>
      <c r="AA2113" s="1">
        <f>VLOOKUP(G2113,Sku_Consolidated!A2:E957,5,FALSE)</f>
      </c>
      <c r="AB2113" s="1">
        <f>IF(VLOOKUP(G2113,Sku_Consolidated!A2:S957,19,FALSE)="SHOWCASE", VLOOKUP(E2113,Store_Showcase!B2:N144,13, FALSE), IF(VLOOKUP(G2113,Sku_Consolidated!A2:S957,19,FALSE)="VAM",VLOOKUP(E2113,Store_VAM!B2:N273,13, FALSE),VLOOKUP(E2113,Store_SRP!B2:N110,13, FALSE)))</f>
      </c>
      <c r="AC2113" s="1">
        <f>IF(IFERROR(AB2113,TRUE)=TRUE, "-","OK")</f>
      </c>
      <c r="AD2113" s="11" t="s">
        <v>37</v>
      </c>
      <c r="AE2113" s="11" t="s">
        <v>37</v>
      </c>
      <c r="AF2113" s="1">
        <f>IF(IFERROR(VLOOKUP(E2113,Store_Showcase!B2:H144,{5}, FALSE), TRUE)=TRUE, IF(IFERROR(VLOOKUP(E2113,Store_SRP!B2:H110,{5}, FALSE), TRUE)=TRUE,VLOOKUP(E2113,Store_VAM!B2:H273,{5}, FALSE),VLOOKUP(E2113,Store_SRP!B2:H110,{5}, FALSE)), VLOOKUP(E2113,Store_Showcase!B2:H144,{5}, FALSE))</f>
      </c>
      <c r="AG2113" s="1">
        <f>IF(IFERROR(VLOOKUP(E2113,Store_Showcase!B2:H144,{6}, FALSE), TRUE)=TRUE, IF(IFERROR(VLOOKUP(E2113,Store_SRP!B2:H110,{6}, FALSE), TRUE)=TRUE,VLOOKUP(E2113,Store_VAM!B2:H273,{6}, FALSE),VLOOKUP(E2113,Store_SRP!B2:H110,{6}, FALSE)), VLOOKUP(E2113,Store_Showcase!B2:H144,{6}, FALSE))</f>
      </c>
      <c r="AH2113" s="1">
        <f>VLOOKUP(G2113,Sku_Consolidated!A2:R957,18,FALSE)</f>
      </c>
      <c r="AI2113" s="1">
        <f>VLOOKUP(G2113,Sku_Consolidated!A2:S957,19,FALSE)</f>
      </c>
      <c r="AJ2113" s="1">
        <f>VLOOKUP(G2113,Sku_Consolidated!A2:T957,20,FALSE)</f>
      </c>
    </row>
    <row r="2114" spans="1:36" x14ac:dyDescent="0.25">
      <c r="A2114" s="1">
        <v>2024</v>
      </c>
      <c r="B2114" s="1" t="s">
        <v>31</v>
      </c>
      <c r="C2114" s="1" t="s">
        <v>32</v>
      </c>
      <c r="D2114" s="1" t="s">
        <v>33</v>
      </c>
      <c r="E2114" s="9" t="s">
        <v>2397</v>
      </c>
      <c r="F2114" s="1">
        <f>IF(VLOOKUP(G2114,Sku_Consolidated!A2:S957,{19},FALSE)="SHOWCASE", VLOOKUP(E2114,Store_Showcase!B2:C144,{2}, FALSE), IF(VLOOKUP(G2114,Sku_Consolidated!A2:S957,{19},FALSE)="VAM",VLOOKUP(E2114,Store_VAM!B2:C273,{2}, FALSE),VLOOKUP(E2114,Store_SRP!B2:C110,{2}, FALSE)))</f>
      </c>
      <c r="G2114" s="1">
        <v>14267</v>
      </c>
      <c r="H2114" s="1" t="s">
        <v>1438</v>
      </c>
      <c r="I2114" s="10" t="s">
        <v>5521</v>
      </c>
      <c r="J2114" s="1">
        <f>VLOOKUP(G2114,Sku_Consolidated!A2:C957, 3, FALSE)</f>
      </c>
      <c r="K2114" s="10">
        <f>IF(J2114="PACK", I2114, 0)</f>
      </c>
      <c r="L2114" s="10">
        <f>IF(J2114="KG", I2114, I2114 * VLOOKUP(G2114,Sku_Consolidated!A2:U957,21,FALSE))</f>
      </c>
      <c r="M2114" s="10" t="s">
        <v>37</v>
      </c>
      <c r="N2114" s="11" t="s">
        <v>5522</v>
      </c>
      <c r="O2114" s="10" t="s">
        <v>5523</v>
      </c>
      <c r="P2114" s="10">
        <f>N2114 - O2114</f>
      </c>
      <c r="Q2114" s="1">
        <f>VLOOKUP(G2114,Sku_Consolidated!A2:G957,7, FALSE)</f>
      </c>
      <c r="R2114" s="1">
        <f>IF(IFERROR(VLOOKUP(E2114,Store_Showcase!B2:H144,7, FALSE), TRUE)=TRUE, IF(IFERROR(VLOOKUP(E2114,Store_SRP!B2:H110,7, FALSE), TRUE)=TRUE,VLOOKUP(E2114,Store_VAM!B2:H273,7, FALSE),VLOOKUP(E2114,Store_SRP!B2:H110,7, FALSE)), VLOOKUP(E2114,Store_Showcase!B2:H144,7, FALSE))</f>
      </c>
      <c r="S2114" s="1">
        <f>IF(IFERROR(VLOOKUP(E2114,Store_Showcase!B2:I144,8, FALSE), TRUE)=TRUE, IF(IFERROR(VLOOKUP(E2114,Store_SRP!B2:I110,8, FALSE), TRUE)=TRUE,VLOOKUP(E2114,Store_VAM!B2:I273,8, FALSE),VLOOKUP(E2114,Store_SRP!B2:I110,8, FALSE)), VLOOKUP(E2114,Store_Showcase!B2:I144,8, FALSE))</f>
      </c>
      <c r="T2114" s="1">
        <f>VLOOKUP(G2114,Sku_Consolidated!A2:R957,18,FALSE)</f>
      </c>
      <c r="U2114" s="1" t="s">
        <v>5520</v>
      </c>
      <c r="V2114" s="1">
        <f>IF(VLOOKUP(G2114,Sku_Consolidated!A2:S957,19,FALSE)="SHOWCASE", VLOOKUP(E2114,Store_Showcase!B2:L144,11, FALSE), IF(VLOOKUP(G2114,Sku_Consolidated!A2:S957,19,FALSE)="VAM",VLOOKUP(E2114,Store_VAM!B2:L273,11, FALSE),VLOOKUP(E2114,Store_SRP!B2:L110,11, FALSE)))</f>
      </c>
      <c r="W2114" s="1">
        <f>VLOOKUP(G2114,Sku_Consolidated!A2:W957,11,FALSE)</f>
      </c>
      <c r="X2114" s="1">
        <f>VLOOKUP(G2114,Sku_Consolidated!A2:H957,8,FALSE)</f>
      </c>
      <c r="Y2114" s="1">
        <f>VLOOKUP(G2114,Sku_Consolidated!A2:I957,9,FALSE)</f>
      </c>
      <c r="Z2114" s="1" t="s">
        <v>41</v>
      </c>
      <c r="AA2114" s="1">
        <f>VLOOKUP(G2114,Sku_Consolidated!A2:E957,5,FALSE)</f>
      </c>
      <c r="AB2114" s="1">
        <f>IF(VLOOKUP(G2114,Sku_Consolidated!A2:S957,19,FALSE)="SHOWCASE", VLOOKUP(E2114,Store_Showcase!B2:N144,13, FALSE), IF(VLOOKUP(G2114,Sku_Consolidated!A2:S957,19,FALSE)="VAM",VLOOKUP(E2114,Store_VAM!B2:N273,13, FALSE),VLOOKUP(E2114,Store_SRP!B2:N110,13, FALSE)))</f>
      </c>
      <c r="AC2114" s="1">
        <f>IF(IFERROR(AB2114,TRUE)=TRUE, "-","OK")</f>
      </c>
      <c r="AD2114" s="11" t="s">
        <v>37</v>
      </c>
      <c r="AE2114" s="11" t="s">
        <v>37</v>
      </c>
      <c r="AF2114" s="1">
        <f>IF(IFERROR(VLOOKUP(E2114,Store_Showcase!B2:H144,{5}, FALSE), TRUE)=TRUE, IF(IFERROR(VLOOKUP(E2114,Store_SRP!B2:H110,{5}, FALSE), TRUE)=TRUE,VLOOKUP(E2114,Store_VAM!B2:H273,{5}, FALSE),VLOOKUP(E2114,Store_SRP!B2:H110,{5}, FALSE)), VLOOKUP(E2114,Store_Showcase!B2:H144,{5}, FALSE))</f>
      </c>
      <c r="AG2114" s="1">
        <f>IF(IFERROR(VLOOKUP(E2114,Store_Showcase!B2:H144,{6}, FALSE), TRUE)=TRUE, IF(IFERROR(VLOOKUP(E2114,Store_SRP!B2:H110,{6}, FALSE), TRUE)=TRUE,VLOOKUP(E2114,Store_VAM!B2:H273,{6}, FALSE),VLOOKUP(E2114,Store_SRP!B2:H110,{6}, FALSE)), VLOOKUP(E2114,Store_Showcase!B2:H144,{6}, FALSE))</f>
      </c>
      <c r="AH2114" s="1">
        <f>VLOOKUP(G2114,Sku_Consolidated!A2:R957,18,FALSE)</f>
      </c>
      <c r="AI2114" s="1">
        <f>VLOOKUP(G2114,Sku_Consolidated!A2:S957,19,FALSE)</f>
      </c>
      <c r="AJ2114" s="1">
        <f>VLOOKUP(G2114,Sku_Consolidated!A2:T957,20,FALSE)</f>
      </c>
    </row>
    <row r="2115" spans="1:36" x14ac:dyDescent="0.25">
      <c r="A2115" s="1">
        <v>2024</v>
      </c>
      <c r="B2115" s="1" t="s">
        <v>31</v>
      </c>
      <c r="C2115" s="1" t="s">
        <v>32</v>
      </c>
      <c r="D2115" s="1" t="s">
        <v>33</v>
      </c>
      <c r="E2115" s="9" t="s">
        <v>2397</v>
      </c>
      <c r="F2115" s="1">
        <f>IF(VLOOKUP(G2115,Sku_Consolidated!A2:S957,{19},FALSE)="SHOWCASE", VLOOKUP(E2115,Store_Showcase!B2:C144,{2}, FALSE), IF(VLOOKUP(G2115,Sku_Consolidated!A2:S957,{19},FALSE)="VAM",VLOOKUP(E2115,Store_VAM!B2:C273,{2}, FALSE),VLOOKUP(E2115,Store_SRP!B2:C110,{2}, FALSE)))</f>
      </c>
      <c r="G2115" s="1">
        <v>14268</v>
      </c>
      <c r="H2115" s="1" t="s">
        <v>1442</v>
      </c>
      <c r="I2115" s="10" t="s">
        <v>2919</v>
      </c>
      <c r="J2115" s="1">
        <f>VLOOKUP(G2115,Sku_Consolidated!A2:C957, 3, FALSE)</f>
      </c>
      <c r="K2115" s="10">
        <f>IF(J2115="PACK", I2115, 0)</f>
      </c>
      <c r="L2115" s="10">
        <f>IF(J2115="KG", I2115, I2115 * VLOOKUP(G2115,Sku_Consolidated!A2:U957,21,FALSE))</f>
      </c>
      <c r="M2115" s="10" t="s">
        <v>37</v>
      </c>
      <c r="N2115" s="11" t="s">
        <v>5524</v>
      </c>
      <c r="O2115" s="10" t="s">
        <v>5525</v>
      </c>
      <c r="P2115" s="10">
        <f>N2115 - O2115</f>
      </c>
      <c r="Q2115" s="1">
        <f>VLOOKUP(G2115,Sku_Consolidated!A2:G957,7, FALSE)</f>
      </c>
      <c r="R2115" s="1">
        <f>IF(IFERROR(VLOOKUP(E2115,Store_Showcase!B2:H144,7, FALSE), TRUE)=TRUE, IF(IFERROR(VLOOKUP(E2115,Store_SRP!B2:H110,7, FALSE), TRUE)=TRUE,VLOOKUP(E2115,Store_VAM!B2:H273,7, FALSE),VLOOKUP(E2115,Store_SRP!B2:H110,7, FALSE)), VLOOKUP(E2115,Store_Showcase!B2:H144,7, FALSE))</f>
      </c>
      <c r="S2115" s="1">
        <f>IF(IFERROR(VLOOKUP(E2115,Store_Showcase!B2:I144,8, FALSE), TRUE)=TRUE, IF(IFERROR(VLOOKUP(E2115,Store_SRP!B2:I110,8, FALSE), TRUE)=TRUE,VLOOKUP(E2115,Store_VAM!B2:I273,8, FALSE),VLOOKUP(E2115,Store_SRP!B2:I110,8, FALSE)), VLOOKUP(E2115,Store_Showcase!B2:I144,8, FALSE))</f>
      </c>
      <c r="T2115" s="1">
        <f>VLOOKUP(G2115,Sku_Consolidated!A2:R957,18,FALSE)</f>
      </c>
      <c r="U2115" s="1" t="s">
        <v>5520</v>
      </c>
      <c r="V2115" s="1">
        <f>IF(VLOOKUP(G2115,Sku_Consolidated!A2:S957,19,FALSE)="SHOWCASE", VLOOKUP(E2115,Store_Showcase!B2:L144,11, FALSE), IF(VLOOKUP(G2115,Sku_Consolidated!A2:S957,19,FALSE)="VAM",VLOOKUP(E2115,Store_VAM!B2:L273,11, FALSE),VLOOKUP(E2115,Store_SRP!B2:L110,11, FALSE)))</f>
      </c>
      <c r="W2115" s="1">
        <f>VLOOKUP(G2115,Sku_Consolidated!A2:W957,11,FALSE)</f>
      </c>
      <c r="X2115" s="1">
        <f>VLOOKUP(G2115,Sku_Consolidated!A2:H957,8,FALSE)</f>
      </c>
      <c r="Y2115" s="1">
        <f>VLOOKUP(G2115,Sku_Consolidated!A2:I957,9,FALSE)</f>
      </c>
      <c r="Z2115" s="1" t="s">
        <v>41</v>
      </c>
      <c r="AA2115" s="1">
        <f>VLOOKUP(G2115,Sku_Consolidated!A2:E957,5,FALSE)</f>
      </c>
      <c r="AB2115" s="1">
        <f>IF(VLOOKUP(G2115,Sku_Consolidated!A2:S957,19,FALSE)="SHOWCASE", VLOOKUP(E2115,Store_Showcase!B2:N144,13, FALSE), IF(VLOOKUP(G2115,Sku_Consolidated!A2:S957,19,FALSE)="VAM",VLOOKUP(E2115,Store_VAM!B2:N273,13, FALSE),VLOOKUP(E2115,Store_SRP!B2:N110,13, FALSE)))</f>
      </c>
      <c r="AC2115" s="1">
        <f>IF(IFERROR(AB2115,TRUE)=TRUE, "-","OK")</f>
      </c>
      <c r="AD2115" s="11" t="s">
        <v>37</v>
      </c>
      <c r="AE2115" s="11" t="s">
        <v>37</v>
      </c>
      <c r="AF2115" s="1">
        <f>IF(IFERROR(VLOOKUP(E2115,Store_Showcase!B2:H144,{5}, FALSE), TRUE)=TRUE, IF(IFERROR(VLOOKUP(E2115,Store_SRP!B2:H110,{5}, FALSE), TRUE)=TRUE,VLOOKUP(E2115,Store_VAM!B2:H273,{5}, FALSE),VLOOKUP(E2115,Store_SRP!B2:H110,{5}, FALSE)), VLOOKUP(E2115,Store_Showcase!B2:H144,{5}, FALSE))</f>
      </c>
      <c r="AG2115" s="1">
        <f>IF(IFERROR(VLOOKUP(E2115,Store_Showcase!B2:H144,{6}, FALSE), TRUE)=TRUE, IF(IFERROR(VLOOKUP(E2115,Store_SRP!B2:H110,{6}, FALSE), TRUE)=TRUE,VLOOKUP(E2115,Store_VAM!B2:H273,{6}, FALSE),VLOOKUP(E2115,Store_SRP!B2:H110,{6}, FALSE)), VLOOKUP(E2115,Store_Showcase!B2:H144,{6}, FALSE))</f>
      </c>
      <c r="AH2115" s="1">
        <f>VLOOKUP(G2115,Sku_Consolidated!A2:R957,18,FALSE)</f>
      </c>
      <c r="AI2115" s="1">
        <f>VLOOKUP(G2115,Sku_Consolidated!A2:S957,19,FALSE)</f>
      </c>
      <c r="AJ2115" s="1">
        <f>VLOOKUP(G2115,Sku_Consolidated!A2:T957,20,FALSE)</f>
      </c>
    </row>
    <row r="2116" spans="1:36" x14ac:dyDescent="0.25">
      <c r="A2116" s="1">
        <v>2024</v>
      </c>
      <c r="B2116" s="1" t="s">
        <v>31</v>
      </c>
      <c r="C2116" s="1" t="s">
        <v>32</v>
      </c>
      <c r="D2116" s="1" t="s">
        <v>33</v>
      </c>
      <c r="E2116" s="9" t="s">
        <v>2397</v>
      </c>
      <c r="F2116" s="1">
        <f>IF(VLOOKUP(G2116,Sku_Consolidated!A2:S957,{19},FALSE)="SHOWCASE", VLOOKUP(E2116,Store_Showcase!B2:C144,{2}, FALSE), IF(VLOOKUP(G2116,Sku_Consolidated!A2:S957,{19},FALSE)="VAM",VLOOKUP(E2116,Store_VAM!B2:C273,{2}, FALSE),VLOOKUP(E2116,Store_SRP!B2:C110,{2}, FALSE)))</f>
      </c>
      <c r="G2116" s="1">
        <v>14270</v>
      </c>
      <c r="H2116" s="1" t="s">
        <v>1450</v>
      </c>
      <c r="I2116" s="10" t="s">
        <v>5526</v>
      </c>
      <c r="J2116" s="1">
        <f>VLOOKUP(G2116,Sku_Consolidated!A2:C957, 3, FALSE)</f>
      </c>
      <c r="K2116" s="10">
        <f>IF(J2116="PACK", I2116, 0)</f>
      </c>
      <c r="L2116" s="10">
        <f>IF(J2116="KG", I2116, I2116 * VLOOKUP(G2116,Sku_Consolidated!A2:U957,21,FALSE))</f>
      </c>
      <c r="M2116" s="10" t="s">
        <v>37</v>
      </c>
      <c r="N2116" s="11" t="s">
        <v>5527</v>
      </c>
      <c r="O2116" s="10" t="s">
        <v>5528</v>
      </c>
      <c r="P2116" s="10">
        <f>N2116 - O2116</f>
      </c>
      <c r="Q2116" s="1">
        <f>VLOOKUP(G2116,Sku_Consolidated!A2:G957,7, FALSE)</f>
      </c>
      <c r="R2116" s="1">
        <f>IF(IFERROR(VLOOKUP(E2116,Store_Showcase!B2:H144,7, FALSE), TRUE)=TRUE, IF(IFERROR(VLOOKUP(E2116,Store_SRP!B2:H110,7, FALSE), TRUE)=TRUE,VLOOKUP(E2116,Store_VAM!B2:H273,7, FALSE),VLOOKUP(E2116,Store_SRP!B2:H110,7, FALSE)), VLOOKUP(E2116,Store_Showcase!B2:H144,7, FALSE))</f>
      </c>
      <c r="S2116" s="1">
        <f>IF(IFERROR(VLOOKUP(E2116,Store_Showcase!B2:I144,8, FALSE), TRUE)=TRUE, IF(IFERROR(VLOOKUP(E2116,Store_SRP!B2:I110,8, FALSE), TRUE)=TRUE,VLOOKUP(E2116,Store_VAM!B2:I273,8, FALSE),VLOOKUP(E2116,Store_SRP!B2:I110,8, FALSE)), VLOOKUP(E2116,Store_Showcase!B2:I144,8, FALSE))</f>
      </c>
      <c r="T2116" s="1">
        <f>VLOOKUP(G2116,Sku_Consolidated!A2:R957,18,FALSE)</f>
      </c>
      <c r="U2116" s="1" t="s">
        <v>5520</v>
      </c>
      <c r="V2116" s="1">
        <f>IF(VLOOKUP(G2116,Sku_Consolidated!A2:S957,19,FALSE)="SHOWCASE", VLOOKUP(E2116,Store_Showcase!B2:L144,11, FALSE), IF(VLOOKUP(G2116,Sku_Consolidated!A2:S957,19,FALSE)="VAM",VLOOKUP(E2116,Store_VAM!B2:L273,11, FALSE),VLOOKUP(E2116,Store_SRP!B2:L110,11, FALSE)))</f>
      </c>
      <c r="W2116" s="1">
        <f>VLOOKUP(G2116,Sku_Consolidated!A2:W957,11,FALSE)</f>
      </c>
      <c r="X2116" s="1">
        <f>VLOOKUP(G2116,Sku_Consolidated!A2:H957,8,FALSE)</f>
      </c>
      <c r="Y2116" s="1">
        <f>VLOOKUP(G2116,Sku_Consolidated!A2:I957,9,FALSE)</f>
      </c>
      <c r="Z2116" s="1" t="s">
        <v>41</v>
      </c>
      <c r="AA2116" s="1">
        <f>VLOOKUP(G2116,Sku_Consolidated!A2:E957,5,FALSE)</f>
      </c>
      <c r="AB2116" s="1">
        <f>IF(VLOOKUP(G2116,Sku_Consolidated!A2:S957,19,FALSE)="SHOWCASE", VLOOKUP(E2116,Store_Showcase!B2:N144,13, FALSE), IF(VLOOKUP(G2116,Sku_Consolidated!A2:S957,19,FALSE)="VAM",VLOOKUP(E2116,Store_VAM!B2:N273,13, FALSE),VLOOKUP(E2116,Store_SRP!B2:N110,13, FALSE)))</f>
      </c>
      <c r="AC2116" s="1">
        <f>IF(IFERROR(AB2116,TRUE)=TRUE, "-","OK")</f>
      </c>
      <c r="AD2116" s="11" t="s">
        <v>37</v>
      </c>
      <c r="AE2116" s="11" t="s">
        <v>37</v>
      </c>
      <c r="AF2116" s="1">
        <f>IF(IFERROR(VLOOKUP(E2116,Store_Showcase!B2:H144,{5}, FALSE), TRUE)=TRUE, IF(IFERROR(VLOOKUP(E2116,Store_SRP!B2:H110,{5}, FALSE), TRUE)=TRUE,VLOOKUP(E2116,Store_VAM!B2:H273,{5}, FALSE),VLOOKUP(E2116,Store_SRP!B2:H110,{5}, FALSE)), VLOOKUP(E2116,Store_Showcase!B2:H144,{5}, FALSE))</f>
      </c>
      <c r="AG2116" s="1">
        <f>IF(IFERROR(VLOOKUP(E2116,Store_Showcase!B2:H144,{6}, FALSE), TRUE)=TRUE, IF(IFERROR(VLOOKUP(E2116,Store_SRP!B2:H110,{6}, FALSE), TRUE)=TRUE,VLOOKUP(E2116,Store_VAM!B2:H273,{6}, FALSE),VLOOKUP(E2116,Store_SRP!B2:H110,{6}, FALSE)), VLOOKUP(E2116,Store_Showcase!B2:H144,{6}, FALSE))</f>
      </c>
      <c r="AH2116" s="1">
        <f>VLOOKUP(G2116,Sku_Consolidated!A2:R957,18,FALSE)</f>
      </c>
      <c r="AI2116" s="1">
        <f>VLOOKUP(G2116,Sku_Consolidated!A2:S957,19,FALSE)</f>
      </c>
      <c r="AJ2116" s="1">
        <f>VLOOKUP(G2116,Sku_Consolidated!A2:T957,20,FALSE)</f>
      </c>
    </row>
    <row r="2117" spans="1:36" x14ac:dyDescent="0.25">
      <c r="A2117" s="1">
        <v>2024</v>
      </c>
      <c r="B2117" s="1" t="s">
        <v>31</v>
      </c>
      <c r="C2117" s="1" t="s">
        <v>32</v>
      </c>
      <c r="D2117" s="1" t="s">
        <v>33</v>
      </c>
      <c r="E2117" s="9" t="s">
        <v>2397</v>
      </c>
      <c r="F2117" s="1">
        <f>IF(VLOOKUP(G2117,Sku_Consolidated!A2:S957,{19},FALSE)="SHOWCASE", VLOOKUP(E2117,Store_Showcase!B2:C144,{2}, FALSE), IF(VLOOKUP(G2117,Sku_Consolidated!A2:S957,{19},FALSE)="VAM",VLOOKUP(E2117,Store_VAM!B2:C273,{2}, FALSE),VLOOKUP(E2117,Store_SRP!B2:C110,{2}, FALSE)))</f>
      </c>
      <c r="G2117" s="1">
        <v>14271</v>
      </c>
      <c r="H2117" s="1" t="s">
        <v>2854</v>
      </c>
      <c r="I2117" s="10" t="s">
        <v>4710</v>
      </c>
      <c r="J2117" s="1">
        <f>VLOOKUP(G2117,Sku_Consolidated!A2:C957, 3, FALSE)</f>
      </c>
      <c r="K2117" s="10">
        <f>IF(J2117="PACK", I2117, 0)</f>
      </c>
      <c r="L2117" s="10">
        <f>IF(J2117="KG", I2117, I2117 * VLOOKUP(G2117,Sku_Consolidated!A2:U957,21,FALSE))</f>
      </c>
      <c r="M2117" s="10" t="s">
        <v>37</v>
      </c>
      <c r="N2117" s="11" t="s">
        <v>5529</v>
      </c>
      <c r="O2117" s="10" t="s">
        <v>5530</v>
      </c>
      <c r="P2117" s="10">
        <f>N2117 - O2117</f>
      </c>
      <c r="Q2117" s="1">
        <f>VLOOKUP(G2117,Sku_Consolidated!A2:G957,7, FALSE)</f>
      </c>
      <c r="R2117" s="1">
        <f>IF(IFERROR(VLOOKUP(E2117,Store_Showcase!B2:H144,7, FALSE), TRUE)=TRUE, IF(IFERROR(VLOOKUP(E2117,Store_SRP!B2:H110,7, FALSE), TRUE)=TRUE,VLOOKUP(E2117,Store_VAM!B2:H273,7, FALSE),VLOOKUP(E2117,Store_SRP!B2:H110,7, FALSE)), VLOOKUP(E2117,Store_Showcase!B2:H144,7, FALSE))</f>
      </c>
      <c r="S2117" s="1">
        <f>IF(IFERROR(VLOOKUP(E2117,Store_Showcase!B2:I144,8, FALSE), TRUE)=TRUE, IF(IFERROR(VLOOKUP(E2117,Store_SRP!B2:I110,8, FALSE), TRUE)=TRUE,VLOOKUP(E2117,Store_VAM!B2:I273,8, FALSE),VLOOKUP(E2117,Store_SRP!B2:I110,8, FALSE)), VLOOKUP(E2117,Store_Showcase!B2:I144,8, FALSE))</f>
      </c>
      <c r="T2117" s="1">
        <f>VLOOKUP(G2117,Sku_Consolidated!A2:R957,18,FALSE)</f>
      </c>
      <c r="U2117" s="1" t="s">
        <v>5520</v>
      </c>
      <c r="V2117" s="1">
        <f>IF(VLOOKUP(G2117,Sku_Consolidated!A2:S957,19,FALSE)="SHOWCASE", VLOOKUP(E2117,Store_Showcase!B2:L144,11, FALSE), IF(VLOOKUP(G2117,Sku_Consolidated!A2:S957,19,FALSE)="VAM",VLOOKUP(E2117,Store_VAM!B2:L273,11, FALSE),VLOOKUP(E2117,Store_SRP!B2:L110,11, FALSE)))</f>
      </c>
      <c r="W2117" s="1">
        <f>VLOOKUP(G2117,Sku_Consolidated!A2:W957,11,FALSE)</f>
      </c>
      <c r="X2117" s="1">
        <f>VLOOKUP(G2117,Sku_Consolidated!A2:H957,8,FALSE)</f>
      </c>
      <c r="Y2117" s="1">
        <f>VLOOKUP(G2117,Sku_Consolidated!A2:I957,9,FALSE)</f>
      </c>
      <c r="Z2117" s="1" t="s">
        <v>41</v>
      </c>
      <c r="AA2117" s="1">
        <f>VLOOKUP(G2117,Sku_Consolidated!A2:E957,5,FALSE)</f>
      </c>
      <c r="AB2117" s="1">
        <f>IF(VLOOKUP(G2117,Sku_Consolidated!A2:S957,19,FALSE)="SHOWCASE", VLOOKUP(E2117,Store_Showcase!B2:N144,13, FALSE), IF(VLOOKUP(G2117,Sku_Consolidated!A2:S957,19,FALSE)="VAM",VLOOKUP(E2117,Store_VAM!B2:N273,13, FALSE),VLOOKUP(E2117,Store_SRP!B2:N110,13, FALSE)))</f>
      </c>
      <c r="AC2117" s="1">
        <f>IF(IFERROR(AB2117,TRUE)=TRUE, "-","OK")</f>
      </c>
      <c r="AD2117" s="11" t="s">
        <v>37</v>
      </c>
      <c r="AE2117" s="11" t="s">
        <v>37</v>
      </c>
      <c r="AF2117" s="1">
        <f>IF(IFERROR(VLOOKUP(E2117,Store_Showcase!B2:H144,{5}, FALSE), TRUE)=TRUE, IF(IFERROR(VLOOKUP(E2117,Store_SRP!B2:H110,{5}, FALSE), TRUE)=TRUE,VLOOKUP(E2117,Store_VAM!B2:H273,{5}, FALSE),VLOOKUP(E2117,Store_SRP!B2:H110,{5}, FALSE)), VLOOKUP(E2117,Store_Showcase!B2:H144,{5}, FALSE))</f>
      </c>
      <c r="AG2117" s="1">
        <f>IF(IFERROR(VLOOKUP(E2117,Store_Showcase!B2:H144,{6}, FALSE), TRUE)=TRUE, IF(IFERROR(VLOOKUP(E2117,Store_SRP!B2:H110,{6}, FALSE), TRUE)=TRUE,VLOOKUP(E2117,Store_VAM!B2:H273,{6}, FALSE),VLOOKUP(E2117,Store_SRP!B2:H110,{6}, FALSE)), VLOOKUP(E2117,Store_Showcase!B2:H144,{6}, FALSE))</f>
      </c>
      <c r="AH2117" s="1">
        <f>VLOOKUP(G2117,Sku_Consolidated!A2:R957,18,FALSE)</f>
      </c>
      <c r="AI2117" s="1">
        <f>VLOOKUP(G2117,Sku_Consolidated!A2:S957,19,FALSE)</f>
      </c>
      <c r="AJ2117" s="1">
        <f>VLOOKUP(G2117,Sku_Consolidated!A2:T957,20,FALSE)</f>
      </c>
    </row>
    <row r="2118" spans="1:36" x14ac:dyDescent="0.25">
      <c r="A2118" s="1">
        <v>2024</v>
      </c>
      <c r="B2118" s="1" t="s">
        <v>31</v>
      </c>
      <c r="C2118" s="1" t="s">
        <v>32</v>
      </c>
      <c r="D2118" s="1" t="s">
        <v>33</v>
      </c>
      <c r="E2118" s="9" t="s">
        <v>2397</v>
      </c>
      <c r="F2118" s="1">
        <f>IF(VLOOKUP(G2118,Sku_Consolidated!A2:S957,{19},FALSE)="SHOWCASE", VLOOKUP(E2118,Store_Showcase!B2:C144,{2}, FALSE), IF(VLOOKUP(G2118,Sku_Consolidated!A2:S957,{19},FALSE)="VAM",VLOOKUP(E2118,Store_VAM!B2:C273,{2}, FALSE),VLOOKUP(E2118,Store_SRP!B2:C110,{2}, FALSE)))</f>
      </c>
      <c r="G2118" s="1">
        <v>14275</v>
      </c>
      <c r="H2118" s="1" t="s">
        <v>1454</v>
      </c>
      <c r="I2118" s="10" t="s">
        <v>5531</v>
      </c>
      <c r="J2118" s="1">
        <f>VLOOKUP(G2118,Sku_Consolidated!A2:C957, 3, FALSE)</f>
      </c>
      <c r="K2118" s="10">
        <f>IF(J2118="PACK", I2118, 0)</f>
      </c>
      <c r="L2118" s="10">
        <f>IF(J2118="KG", I2118, I2118 * VLOOKUP(G2118,Sku_Consolidated!A2:U957,21,FALSE))</f>
      </c>
      <c r="M2118" s="10" t="s">
        <v>37</v>
      </c>
      <c r="N2118" s="11" t="s">
        <v>5532</v>
      </c>
      <c r="O2118" s="10" t="s">
        <v>5533</v>
      </c>
      <c r="P2118" s="10">
        <f>N2118 - O2118</f>
      </c>
      <c r="Q2118" s="1">
        <f>VLOOKUP(G2118,Sku_Consolidated!A2:G957,7, FALSE)</f>
      </c>
      <c r="R2118" s="1">
        <f>IF(IFERROR(VLOOKUP(E2118,Store_Showcase!B2:H144,7, FALSE), TRUE)=TRUE, IF(IFERROR(VLOOKUP(E2118,Store_SRP!B2:H110,7, FALSE), TRUE)=TRUE,VLOOKUP(E2118,Store_VAM!B2:H273,7, FALSE),VLOOKUP(E2118,Store_SRP!B2:H110,7, FALSE)), VLOOKUP(E2118,Store_Showcase!B2:H144,7, FALSE))</f>
      </c>
      <c r="S2118" s="1">
        <f>IF(IFERROR(VLOOKUP(E2118,Store_Showcase!B2:I144,8, FALSE), TRUE)=TRUE, IF(IFERROR(VLOOKUP(E2118,Store_SRP!B2:I110,8, FALSE), TRUE)=TRUE,VLOOKUP(E2118,Store_VAM!B2:I273,8, FALSE),VLOOKUP(E2118,Store_SRP!B2:I110,8, FALSE)), VLOOKUP(E2118,Store_Showcase!B2:I144,8, FALSE))</f>
      </c>
      <c r="T2118" s="1">
        <f>VLOOKUP(G2118,Sku_Consolidated!A2:R957,18,FALSE)</f>
      </c>
      <c r="U2118" s="1" t="s">
        <v>5520</v>
      </c>
      <c r="V2118" s="1">
        <f>IF(VLOOKUP(G2118,Sku_Consolidated!A2:S957,19,FALSE)="SHOWCASE", VLOOKUP(E2118,Store_Showcase!B2:L144,11, FALSE), IF(VLOOKUP(G2118,Sku_Consolidated!A2:S957,19,FALSE)="VAM",VLOOKUP(E2118,Store_VAM!B2:L273,11, FALSE),VLOOKUP(E2118,Store_SRP!B2:L110,11, FALSE)))</f>
      </c>
      <c r="W2118" s="1">
        <f>VLOOKUP(G2118,Sku_Consolidated!A2:W957,11,FALSE)</f>
      </c>
      <c r="X2118" s="1">
        <f>VLOOKUP(G2118,Sku_Consolidated!A2:H957,8,FALSE)</f>
      </c>
      <c r="Y2118" s="1">
        <f>VLOOKUP(G2118,Sku_Consolidated!A2:I957,9,FALSE)</f>
      </c>
      <c r="Z2118" s="1" t="s">
        <v>41</v>
      </c>
      <c r="AA2118" s="1">
        <f>VLOOKUP(G2118,Sku_Consolidated!A2:E957,5,FALSE)</f>
      </c>
      <c r="AB2118" s="1">
        <f>IF(VLOOKUP(G2118,Sku_Consolidated!A2:S957,19,FALSE)="SHOWCASE", VLOOKUP(E2118,Store_Showcase!B2:N144,13, FALSE), IF(VLOOKUP(G2118,Sku_Consolidated!A2:S957,19,FALSE)="VAM",VLOOKUP(E2118,Store_VAM!B2:N273,13, FALSE),VLOOKUP(E2118,Store_SRP!B2:N110,13, FALSE)))</f>
      </c>
      <c r="AC2118" s="1">
        <f>IF(IFERROR(AB2118,TRUE)=TRUE, "-","OK")</f>
      </c>
      <c r="AD2118" s="11" t="s">
        <v>37</v>
      </c>
      <c r="AE2118" s="11" t="s">
        <v>37</v>
      </c>
      <c r="AF2118" s="1">
        <f>IF(IFERROR(VLOOKUP(E2118,Store_Showcase!B2:H144,{5}, FALSE), TRUE)=TRUE, IF(IFERROR(VLOOKUP(E2118,Store_SRP!B2:H110,{5}, FALSE), TRUE)=TRUE,VLOOKUP(E2118,Store_VAM!B2:H273,{5}, FALSE),VLOOKUP(E2118,Store_SRP!B2:H110,{5}, FALSE)), VLOOKUP(E2118,Store_Showcase!B2:H144,{5}, FALSE))</f>
      </c>
      <c r="AG2118" s="1">
        <f>IF(IFERROR(VLOOKUP(E2118,Store_Showcase!B2:H144,{6}, FALSE), TRUE)=TRUE, IF(IFERROR(VLOOKUP(E2118,Store_SRP!B2:H110,{6}, FALSE), TRUE)=TRUE,VLOOKUP(E2118,Store_VAM!B2:H273,{6}, FALSE),VLOOKUP(E2118,Store_SRP!B2:H110,{6}, FALSE)), VLOOKUP(E2118,Store_Showcase!B2:H144,{6}, FALSE))</f>
      </c>
      <c r="AH2118" s="1">
        <f>VLOOKUP(G2118,Sku_Consolidated!A2:R957,18,FALSE)</f>
      </c>
      <c r="AI2118" s="1">
        <f>VLOOKUP(G2118,Sku_Consolidated!A2:S957,19,FALSE)</f>
      </c>
      <c r="AJ2118" s="1">
        <f>VLOOKUP(G2118,Sku_Consolidated!A2:T957,20,FALSE)</f>
      </c>
    </row>
    <row r="2119" spans="1:36" x14ac:dyDescent="0.25">
      <c r="A2119" s="1">
        <v>2024</v>
      </c>
      <c r="B2119" s="1" t="s">
        <v>31</v>
      </c>
      <c r="C2119" s="1" t="s">
        <v>32</v>
      </c>
      <c r="D2119" s="1" t="s">
        <v>33</v>
      </c>
      <c r="E2119" s="9" t="s">
        <v>2397</v>
      </c>
      <c r="F2119" s="1">
        <f>IF(VLOOKUP(G2119,Sku_Consolidated!A2:S957,{19},FALSE)="SHOWCASE", VLOOKUP(E2119,Store_Showcase!B2:C144,{2}, FALSE), IF(VLOOKUP(G2119,Sku_Consolidated!A2:S957,{19},FALSE)="VAM",VLOOKUP(E2119,Store_VAM!B2:C273,{2}, FALSE),VLOOKUP(E2119,Store_SRP!B2:C110,{2}, FALSE)))</f>
      </c>
      <c r="G2119" s="1">
        <v>14280</v>
      </c>
      <c r="H2119" s="1" t="s">
        <v>1458</v>
      </c>
      <c r="I2119" s="10" t="s">
        <v>5534</v>
      </c>
      <c r="J2119" s="1">
        <f>VLOOKUP(G2119,Sku_Consolidated!A2:C957, 3, FALSE)</f>
      </c>
      <c r="K2119" s="10">
        <f>IF(J2119="PACK", I2119, 0)</f>
      </c>
      <c r="L2119" s="10">
        <f>IF(J2119="KG", I2119, I2119 * VLOOKUP(G2119,Sku_Consolidated!A2:U957,21,FALSE))</f>
      </c>
      <c r="M2119" s="10" t="s">
        <v>37</v>
      </c>
      <c r="N2119" s="11" t="s">
        <v>5535</v>
      </c>
      <c r="O2119" s="10" t="s">
        <v>5536</v>
      </c>
      <c r="P2119" s="10">
        <f>N2119 - O2119</f>
      </c>
      <c r="Q2119" s="1">
        <f>VLOOKUP(G2119,Sku_Consolidated!A2:G957,7, FALSE)</f>
      </c>
      <c r="R2119" s="1">
        <f>IF(IFERROR(VLOOKUP(E2119,Store_Showcase!B2:H144,7, FALSE), TRUE)=TRUE, IF(IFERROR(VLOOKUP(E2119,Store_SRP!B2:H110,7, FALSE), TRUE)=TRUE,VLOOKUP(E2119,Store_VAM!B2:H273,7, FALSE),VLOOKUP(E2119,Store_SRP!B2:H110,7, FALSE)), VLOOKUP(E2119,Store_Showcase!B2:H144,7, FALSE))</f>
      </c>
      <c r="S2119" s="1">
        <f>IF(IFERROR(VLOOKUP(E2119,Store_Showcase!B2:I144,8, FALSE), TRUE)=TRUE, IF(IFERROR(VLOOKUP(E2119,Store_SRP!B2:I110,8, FALSE), TRUE)=TRUE,VLOOKUP(E2119,Store_VAM!B2:I273,8, FALSE),VLOOKUP(E2119,Store_SRP!B2:I110,8, FALSE)), VLOOKUP(E2119,Store_Showcase!B2:I144,8, FALSE))</f>
      </c>
      <c r="T2119" s="1">
        <f>VLOOKUP(G2119,Sku_Consolidated!A2:R957,18,FALSE)</f>
      </c>
      <c r="U2119" s="1" t="s">
        <v>5520</v>
      </c>
      <c r="V2119" s="1">
        <f>IF(VLOOKUP(G2119,Sku_Consolidated!A2:S957,19,FALSE)="SHOWCASE", VLOOKUP(E2119,Store_Showcase!B2:L144,11, FALSE), IF(VLOOKUP(G2119,Sku_Consolidated!A2:S957,19,FALSE)="VAM",VLOOKUP(E2119,Store_VAM!B2:L273,11, FALSE),VLOOKUP(E2119,Store_SRP!B2:L110,11, FALSE)))</f>
      </c>
      <c r="W2119" s="1">
        <f>VLOOKUP(G2119,Sku_Consolidated!A2:W957,11,FALSE)</f>
      </c>
      <c r="X2119" s="1">
        <f>VLOOKUP(G2119,Sku_Consolidated!A2:H957,8,FALSE)</f>
      </c>
      <c r="Y2119" s="1">
        <f>VLOOKUP(G2119,Sku_Consolidated!A2:I957,9,FALSE)</f>
      </c>
      <c r="Z2119" s="1" t="s">
        <v>41</v>
      </c>
      <c r="AA2119" s="1">
        <f>VLOOKUP(G2119,Sku_Consolidated!A2:E957,5,FALSE)</f>
      </c>
      <c r="AB2119" s="1">
        <f>IF(VLOOKUP(G2119,Sku_Consolidated!A2:S957,19,FALSE)="SHOWCASE", VLOOKUP(E2119,Store_Showcase!B2:N144,13, FALSE), IF(VLOOKUP(G2119,Sku_Consolidated!A2:S957,19,FALSE)="VAM",VLOOKUP(E2119,Store_VAM!B2:N273,13, FALSE),VLOOKUP(E2119,Store_SRP!B2:N110,13, FALSE)))</f>
      </c>
      <c r="AC2119" s="1">
        <f>IF(IFERROR(AB2119,TRUE)=TRUE, "-","OK")</f>
      </c>
      <c r="AD2119" s="11" t="s">
        <v>37</v>
      </c>
      <c r="AE2119" s="11" t="s">
        <v>37</v>
      </c>
      <c r="AF2119" s="1">
        <f>IF(IFERROR(VLOOKUP(E2119,Store_Showcase!B2:H144,{5}, FALSE), TRUE)=TRUE, IF(IFERROR(VLOOKUP(E2119,Store_SRP!B2:H110,{5}, FALSE), TRUE)=TRUE,VLOOKUP(E2119,Store_VAM!B2:H273,{5}, FALSE),VLOOKUP(E2119,Store_SRP!B2:H110,{5}, FALSE)), VLOOKUP(E2119,Store_Showcase!B2:H144,{5}, FALSE))</f>
      </c>
      <c r="AG2119" s="1">
        <f>IF(IFERROR(VLOOKUP(E2119,Store_Showcase!B2:H144,{6}, FALSE), TRUE)=TRUE, IF(IFERROR(VLOOKUP(E2119,Store_SRP!B2:H110,{6}, FALSE), TRUE)=TRUE,VLOOKUP(E2119,Store_VAM!B2:H273,{6}, FALSE),VLOOKUP(E2119,Store_SRP!B2:H110,{6}, FALSE)), VLOOKUP(E2119,Store_Showcase!B2:H144,{6}, FALSE))</f>
      </c>
      <c r="AH2119" s="1">
        <f>VLOOKUP(G2119,Sku_Consolidated!A2:R957,18,FALSE)</f>
      </c>
      <c r="AI2119" s="1">
        <f>VLOOKUP(G2119,Sku_Consolidated!A2:S957,19,FALSE)</f>
      </c>
      <c r="AJ2119" s="1">
        <f>VLOOKUP(G2119,Sku_Consolidated!A2:T957,20,FALSE)</f>
      </c>
    </row>
    <row r="2120" spans="1:36" x14ac:dyDescent="0.25">
      <c r="A2120" s="1">
        <v>2024</v>
      </c>
      <c r="B2120" s="1" t="s">
        <v>31</v>
      </c>
      <c r="C2120" s="1" t="s">
        <v>32</v>
      </c>
      <c r="D2120" s="1" t="s">
        <v>33</v>
      </c>
      <c r="E2120" s="9" t="s">
        <v>2397</v>
      </c>
      <c r="F2120" s="1">
        <f>IF(VLOOKUP(G2120,Sku_Consolidated!A2:S957,{19},FALSE)="SHOWCASE", VLOOKUP(E2120,Store_Showcase!B2:C144,{2}, FALSE), IF(VLOOKUP(G2120,Sku_Consolidated!A2:S957,{19},FALSE)="VAM",VLOOKUP(E2120,Store_VAM!B2:C273,{2}, FALSE),VLOOKUP(E2120,Store_SRP!B2:C110,{2}, FALSE)))</f>
      </c>
      <c r="G2120" s="1">
        <v>14283</v>
      </c>
      <c r="H2120" s="1" t="s">
        <v>2866</v>
      </c>
      <c r="I2120" s="10" t="s">
        <v>741</v>
      </c>
      <c r="J2120" s="1">
        <f>VLOOKUP(G2120,Sku_Consolidated!A2:C957, 3, FALSE)</f>
      </c>
      <c r="K2120" s="10">
        <f>IF(J2120="PACK", I2120, 0)</f>
      </c>
      <c r="L2120" s="10">
        <f>IF(J2120="KG", I2120, I2120 * VLOOKUP(G2120,Sku_Consolidated!A2:U957,21,FALSE))</f>
      </c>
      <c r="M2120" s="10" t="s">
        <v>37</v>
      </c>
      <c r="N2120" s="11" t="s">
        <v>5537</v>
      </c>
      <c r="O2120" s="10" t="s">
        <v>5538</v>
      </c>
      <c r="P2120" s="10">
        <f>N2120 - O2120</f>
      </c>
      <c r="Q2120" s="1">
        <f>VLOOKUP(G2120,Sku_Consolidated!A2:G957,7, FALSE)</f>
      </c>
      <c r="R2120" s="1">
        <f>IF(IFERROR(VLOOKUP(E2120,Store_Showcase!B2:H144,7, FALSE), TRUE)=TRUE, IF(IFERROR(VLOOKUP(E2120,Store_SRP!B2:H110,7, FALSE), TRUE)=TRUE,VLOOKUP(E2120,Store_VAM!B2:H273,7, FALSE),VLOOKUP(E2120,Store_SRP!B2:H110,7, FALSE)), VLOOKUP(E2120,Store_Showcase!B2:H144,7, FALSE))</f>
      </c>
      <c r="S2120" s="1">
        <f>IF(IFERROR(VLOOKUP(E2120,Store_Showcase!B2:I144,8, FALSE), TRUE)=TRUE, IF(IFERROR(VLOOKUP(E2120,Store_SRP!B2:I110,8, FALSE), TRUE)=TRUE,VLOOKUP(E2120,Store_VAM!B2:I273,8, FALSE),VLOOKUP(E2120,Store_SRP!B2:I110,8, FALSE)), VLOOKUP(E2120,Store_Showcase!B2:I144,8, FALSE))</f>
      </c>
      <c r="T2120" s="1">
        <f>VLOOKUP(G2120,Sku_Consolidated!A2:R957,18,FALSE)</f>
      </c>
      <c r="U2120" s="1" t="s">
        <v>5520</v>
      </c>
      <c r="V2120" s="1">
        <f>IF(VLOOKUP(G2120,Sku_Consolidated!A2:S957,19,FALSE)="SHOWCASE", VLOOKUP(E2120,Store_Showcase!B2:L144,11, FALSE), IF(VLOOKUP(G2120,Sku_Consolidated!A2:S957,19,FALSE)="VAM",VLOOKUP(E2120,Store_VAM!B2:L273,11, FALSE),VLOOKUP(E2120,Store_SRP!B2:L110,11, FALSE)))</f>
      </c>
      <c r="W2120" s="1">
        <f>VLOOKUP(G2120,Sku_Consolidated!A2:W957,11,FALSE)</f>
      </c>
      <c r="X2120" s="1">
        <f>VLOOKUP(G2120,Sku_Consolidated!A2:H957,8,FALSE)</f>
      </c>
      <c r="Y2120" s="1">
        <f>VLOOKUP(G2120,Sku_Consolidated!A2:I957,9,FALSE)</f>
      </c>
      <c r="Z2120" s="1" t="s">
        <v>41</v>
      </c>
      <c r="AA2120" s="1">
        <f>VLOOKUP(G2120,Sku_Consolidated!A2:E957,5,FALSE)</f>
      </c>
      <c r="AB2120" s="1">
        <f>IF(VLOOKUP(G2120,Sku_Consolidated!A2:S957,19,FALSE)="SHOWCASE", VLOOKUP(E2120,Store_Showcase!B2:N144,13, FALSE), IF(VLOOKUP(G2120,Sku_Consolidated!A2:S957,19,FALSE)="VAM",VLOOKUP(E2120,Store_VAM!B2:N273,13, FALSE),VLOOKUP(E2120,Store_SRP!B2:N110,13, FALSE)))</f>
      </c>
      <c r="AC2120" s="1">
        <f>IF(IFERROR(AB2120,TRUE)=TRUE, "-","OK")</f>
      </c>
      <c r="AD2120" s="11" t="s">
        <v>37</v>
      </c>
      <c r="AE2120" s="11" t="s">
        <v>37</v>
      </c>
      <c r="AF2120" s="1">
        <f>IF(IFERROR(VLOOKUP(E2120,Store_Showcase!B2:H144,{5}, FALSE), TRUE)=TRUE, IF(IFERROR(VLOOKUP(E2120,Store_SRP!B2:H110,{5}, FALSE), TRUE)=TRUE,VLOOKUP(E2120,Store_VAM!B2:H273,{5}, FALSE),VLOOKUP(E2120,Store_SRP!B2:H110,{5}, FALSE)), VLOOKUP(E2120,Store_Showcase!B2:H144,{5}, FALSE))</f>
      </c>
      <c r="AG2120" s="1">
        <f>IF(IFERROR(VLOOKUP(E2120,Store_Showcase!B2:H144,{6}, FALSE), TRUE)=TRUE, IF(IFERROR(VLOOKUP(E2120,Store_SRP!B2:H110,{6}, FALSE), TRUE)=TRUE,VLOOKUP(E2120,Store_VAM!B2:H273,{6}, FALSE),VLOOKUP(E2120,Store_SRP!B2:H110,{6}, FALSE)), VLOOKUP(E2120,Store_Showcase!B2:H144,{6}, FALSE))</f>
      </c>
      <c r="AH2120" s="1">
        <f>VLOOKUP(G2120,Sku_Consolidated!A2:R957,18,FALSE)</f>
      </c>
      <c r="AI2120" s="1">
        <f>VLOOKUP(G2120,Sku_Consolidated!A2:S957,19,FALSE)</f>
      </c>
      <c r="AJ2120" s="1">
        <f>VLOOKUP(G2120,Sku_Consolidated!A2:T957,20,FALSE)</f>
      </c>
    </row>
    <row r="2121" spans="1:36" x14ac:dyDescent="0.25">
      <c r="A2121" s="1">
        <v>2024</v>
      </c>
      <c r="B2121" s="1" t="s">
        <v>31</v>
      </c>
      <c r="C2121" s="1" t="s">
        <v>32</v>
      </c>
      <c r="D2121" s="1" t="s">
        <v>33</v>
      </c>
      <c r="E2121" s="9" t="s">
        <v>2276</v>
      </c>
      <c r="F2121" s="1">
        <f>IF(VLOOKUP(G2121,Sku_Consolidated!A2:S957,{19},FALSE)="SHOWCASE", VLOOKUP(E2121,Store_Showcase!B2:C144,{2}, FALSE), IF(VLOOKUP(G2121,Sku_Consolidated!A2:S957,{19},FALSE)="VAM",VLOOKUP(E2121,Store_VAM!B2:C273,{2}, FALSE),VLOOKUP(E2121,Store_SRP!B2:C110,{2}, FALSE)))</f>
      </c>
      <c r="G2121" s="1">
        <v>61719</v>
      </c>
      <c r="H2121" s="1" t="s">
        <v>35</v>
      </c>
      <c r="I2121" s="10" t="s">
        <v>5539</v>
      </c>
      <c r="J2121" s="1">
        <f>VLOOKUP(G2121,Sku_Consolidated!A2:C957, 3, FALSE)</f>
      </c>
      <c r="K2121" s="10">
        <f>IF(J2121="PACK", I2121, 0)</f>
      </c>
      <c r="L2121" s="10">
        <f>IF(J2121="KG", I2121, I2121 * VLOOKUP(G2121,Sku_Consolidated!A2:U957,21,FALSE))</f>
      </c>
      <c r="M2121" s="10" t="s">
        <v>37</v>
      </c>
      <c r="N2121" s="11" t="s">
        <v>5540</v>
      </c>
      <c r="O2121" s="10" t="s">
        <v>5541</v>
      </c>
      <c r="P2121" s="10">
        <f>N2121 - O2121</f>
      </c>
      <c r="Q2121" s="1">
        <f>VLOOKUP(G2121,Sku_Consolidated!A2:G957,7, FALSE)</f>
      </c>
      <c r="R2121" s="1">
        <f>IF(IFERROR(VLOOKUP(E2121,Store_Showcase!B2:H144,7, FALSE), TRUE)=TRUE, IF(IFERROR(VLOOKUP(E2121,Store_SRP!B2:H110,7, FALSE), TRUE)=TRUE,VLOOKUP(E2121,Store_VAM!B2:H273,7, FALSE),VLOOKUP(E2121,Store_SRP!B2:H110,7, FALSE)), VLOOKUP(E2121,Store_Showcase!B2:H144,7, FALSE))</f>
      </c>
      <c r="S2121" s="1">
        <f>IF(IFERROR(VLOOKUP(E2121,Store_Showcase!B2:I144,8, FALSE), TRUE)=TRUE, IF(IFERROR(VLOOKUP(E2121,Store_SRP!B2:I110,8, FALSE), TRUE)=TRUE,VLOOKUP(E2121,Store_VAM!B2:I273,8, FALSE),VLOOKUP(E2121,Store_SRP!B2:I110,8, FALSE)), VLOOKUP(E2121,Store_Showcase!B2:I144,8, FALSE))</f>
      </c>
      <c r="T2121" s="1">
        <f>VLOOKUP(G2121,Sku_Consolidated!A2:R957,18,FALSE)</f>
      </c>
      <c r="U2121" s="1" t="s">
        <v>5542</v>
      </c>
      <c r="V2121" s="1">
        <f>IF(VLOOKUP(G2121,Sku_Consolidated!A2:S957,19,FALSE)="SHOWCASE", VLOOKUP(E2121,Store_Showcase!B2:L144,11, FALSE), IF(VLOOKUP(G2121,Sku_Consolidated!A2:S957,19,FALSE)="VAM",VLOOKUP(E2121,Store_VAM!B2:L273,11, FALSE),VLOOKUP(E2121,Store_SRP!B2:L110,11, FALSE)))</f>
      </c>
      <c r="W2121" s="1">
        <f>VLOOKUP(G2121,Sku_Consolidated!A2:W957,11,FALSE)</f>
      </c>
      <c r="X2121" s="1">
        <f>VLOOKUP(G2121,Sku_Consolidated!A2:H957,8,FALSE)</f>
      </c>
      <c r="Y2121" s="1">
        <f>VLOOKUP(G2121,Sku_Consolidated!A2:I957,9,FALSE)</f>
      </c>
      <c r="Z2121" s="1" t="s">
        <v>41</v>
      </c>
      <c r="AA2121" s="1">
        <f>VLOOKUP(G2121,Sku_Consolidated!A2:E957,5,FALSE)</f>
      </c>
      <c r="AB2121" s="1">
        <f>IF(VLOOKUP(G2121,Sku_Consolidated!A2:S957,19,FALSE)="SHOWCASE", VLOOKUP(E2121,Store_Showcase!B2:N144,13, FALSE), IF(VLOOKUP(G2121,Sku_Consolidated!A2:S957,19,FALSE)="VAM",VLOOKUP(E2121,Store_VAM!B2:N273,13, FALSE),VLOOKUP(E2121,Store_SRP!B2:N110,13, FALSE)))</f>
      </c>
      <c r="AC2121" s="1">
        <f>IF(IFERROR(AB2121,TRUE)=TRUE, "-","OK")</f>
      </c>
      <c r="AD2121" s="11" t="s">
        <v>37</v>
      </c>
      <c r="AE2121" s="11" t="s">
        <v>37</v>
      </c>
      <c r="AF2121" s="1">
        <f>IF(IFERROR(VLOOKUP(E2121,Store_Showcase!B2:H144,{5}, FALSE), TRUE)=TRUE, IF(IFERROR(VLOOKUP(E2121,Store_SRP!B2:H110,{5}, FALSE), TRUE)=TRUE,VLOOKUP(E2121,Store_VAM!B2:H273,{5}, FALSE),VLOOKUP(E2121,Store_SRP!B2:H110,{5}, FALSE)), VLOOKUP(E2121,Store_Showcase!B2:H144,{5}, FALSE))</f>
      </c>
      <c r="AG2121" s="1">
        <f>IF(IFERROR(VLOOKUP(E2121,Store_Showcase!B2:H144,{6}, FALSE), TRUE)=TRUE, IF(IFERROR(VLOOKUP(E2121,Store_SRP!B2:H110,{6}, FALSE), TRUE)=TRUE,VLOOKUP(E2121,Store_VAM!B2:H273,{6}, FALSE),VLOOKUP(E2121,Store_SRP!B2:H110,{6}, FALSE)), VLOOKUP(E2121,Store_Showcase!B2:H144,{6}, FALSE))</f>
      </c>
      <c r="AH2121" s="1">
        <f>VLOOKUP(G2121,Sku_Consolidated!A2:R957,18,FALSE)</f>
      </c>
      <c r="AI2121" s="1">
        <f>VLOOKUP(G2121,Sku_Consolidated!A2:S957,19,FALSE)</f>
      </c>
      <c r="AJ2121" s="1">
        <f>VLOOKUP(G2121,Sku_Consolidated!A2:T957,20,FALSE)</f>
      </c>
    </row>
    <row r="2122" spans="1:36" x14ac:dyDescent="0.25">
      <c r="A2122" s="1">
        <v>2024</v>
      </c>
      <c r="B2122" s="1" t="s">
        <v>31</v>
      </c>
      <c r="C2122" s="1" t="s">
        <v>32</v>
      </c>
      <c r="D2122" s="1" t="s">
        <v>33</v>
      </c>
      <c r="E2122" s="9" t="s">
        <v>2276</v>
      </c>
      <c r="F2122" s="1">
        <f>IF(VLOOKUP(G2122,Sku_Consolidated!A2:S957,{19},FALSE)="SHOWCASE", VLOOKUP(E2122,Store_Showcase!B2:C144,{2}, FALSE), IF(VLOOKUP(G2122,Sku_Consolidated!A2:S957,{19},FALSE)="VAM",VLOOKUP(E2122,Store_VAM!B2:C273,{2}, FALSE),VLOOKUP(E2122,Store_SRP!B2:C110,{2}, FALSE)))</f>
      </c>
      <c r="G2122" s="1">
        <v>61721</v>
      </c>
      <c r="H2122" s="1" t="s">
        <v>42</v>
      </c>
      <c r="I2122" s="10" t="s">
        <v>5543</v>
      </c>
      <c r="J2122" s="1">
        <f>VLOOKUP(G2122,Sku_Consolidated!A2:C957, 3, FALSE)</f>
      </c>
      <c r="K2122" s="10">
        <f>IF(J2122="PACK", I2122, 0)</f>
      </c>
      <c r="L2122" s="10">
        <f>IF(J2122="KG", I2122, I2122 * VLOOKUP(G2122,Sku_Consolidated!A2:U957,21,FALSE))</f>
      </c>
      <c r="M2122" s="10" t="s">
        <v>37</v>
      </c>
      <c r="N2122" s="11" t="s">
        <v>5544</v>
      </c>
      <c r="O2122" s="10" t="s">
        <v>5545</v>
      </c>
      <c r="P2122" s="10">
        <f>N2122 - O2122</f>
      </c>
      <c r="Q2122" s="1">
        <f>VLOOKUP(G2122,Sku_Consolidated!A2:G957,7, FALSE)</f>
      </c>
      <c r="R2122" s="1">
        <f>IF(IFERROR(VLOOKUP(E2122,Store_Showcase!B2:H144,7, FALSE), TRUE)=TRUE, IF(IFERROR(VLOOKUP(E2122,Store_SRP!B2:H110,7, FALSE), TRUE)=TRUE,VLOOKUP(E2122,Store_VAM!B2:H273,7, FALSE),VLOOKUP(E2122,Store_SRP!B2:H110,7, FALSE)), VLOOKUP(E2122,Store_Showcase!B2:H144,7, FALSE))</f>
      </c>
      <c r="S2122" s="1">
        <f>IF(IFERROR(VLOOKUP(E2122,Store_Showcase!B2:I144,8, FALSE), TRUE)=TRUE, IF(IFERROR(VLOOKUP(E2122,Store_SRP!B2:I110,8, FALSE), TRUE)=TRUE,VLOOKUP(E2122,Store_VAM!B2:I273,8, FALSE),VLOOKUP(E2122,Store_SRP!B2:I110,8, FALSE)), VLOOKUP(E2122,Store_Showcase!B2:I144,8, FALSE))</f>
      </c>
      <c r="T2122" s="1">
        <f>VLOOKUP(G2122,Sku_Consolidated!A2:R957,18,FALSE)</f>
      </c>
      <c r="U2122" s="1" t="s">
        <v>5542</v>
      </c>
      <c r="V2122" s="1">
        <f>IF(VLOOKUP(G2122,Sku_Consolidated!A2:S957,19,FALSE)="SHOWCASE", VLOOKUP(E2122,Store_Showcase!B2:L144,11, FALSE), IF(VLOOKUP(G2122,Sku_Consolidated!A2:S957,19,FALSE)="VAM",VLOOKUP(E2122,Store_VAM!B2:L273,11, FALSE),VLOOKUP(E2122,Store_SRP!B2:L110,11, FALSE)))</f>
      </c>
      <c r="W2122" s="1">
        <f>VLOOKUP(G2122,Sku_Consolidated!A2:W957,11,FALSE)</f>
      </c>
      <c r="X2122" s="1">
        <f>VLOOKUP(G2122,Sku_Consolidated!A2:H957,8,FALSE)</f>
      </c>
      <c r="Y2122" s="1">
        <f>VLOOKUP(G2122,Sku_Consolidated!A2:I957,9,FALSE)</f>
      </c>
      <c r="Z2122" s="1" t="s">
        <v>41</v>
      </c>
      <c r="AA2122" s="1">
        <f>VLOOKUP(G2122,Sku_Consolidated!A2:E957,5,FALSE)</f>
      </c>
      <c r="AB2122" s="1">
        <f>IF(VLOOKUP(G2122,Sku_Consolidated!A2:S957,19,FALSE)="SHOWCASE", VLOOKUP(E2122,Store_Showcase!B2:N144,13, FALSE), IF(VLOOKUP(G2122,Sku_Consolidated!A2:S957,19,FALSE)="VAM",VLOOKUP(E2122,Store_VAM!B2:N273,13, FALSE),VLOOKUP(E2122,Store_SRP!B2:N110,13, FALSE)))</f>
      </c>
      <c r="AC2122" s="1">
        <f>IF(IFERROR(AB2122,TRUE)=TRUE, "-","OK")</f>
      </c>
      <c r="AD2122" s="11" t="s">
        <v>37</v>
      </c>
      <c r="AE2122" s="11" t="s">
        <v>37</v>
      </c>
      <c r="AF2122" s="1">
        <f>IF(IFERROR(VLOOKUP(E2122,Store_Showcase!B2:H144,{5}, FALSE), TRUE)=TRUE, IF(IFERROR(VLOOKUP(E2122,Store_SRP!B2:H110,{5}, FALSE), TRUE)=TRUE,VLOOKUP(E2122,Store_VAM!B2:H273,{5}, FALSE),VLOOKUP(E2122,Store_SRP!B2:H110,{5}, FALSE)), VLOOKUP(E2122,Store_Showcase!B2:H144,{5}, FALSE))</f>
      </c>
      <c r="AG2122" s="1">
        <f>IF(IFERROR(VLOOKUP(E2122,Store_Showcase!B2:H144,{6}, FALSE), TRUE)=TRUE, IF(IFERROR(VLOOKUP(E2122,Store_SRP!B2:H110,{6}, FALSE), TRUE)=TRUE,VLOOKUP(E2122,Store_VAM!B2:H273,{6}, FALSE),VLOOKUP(E2122,Store_SRP!B2:H110,{6}, FALSE)), VLOOKUP(E2122,Store_Showcase!B2:H144,{6}, FALSE))</f>
      </c>
      <c r="AH2122" s="1">
        <f>VLOOKUP(G2122,Sku_Consolidated!A2:R957,18,FALSE)</f>
      </c>
      <c r="AI2122" s="1">
        <f>VLOOKUP(G2122,Sku_Consolidated!A2:S957,19,FALSE)</f>
      </c>
      <c r="AJ2122" s="1">
        <f>VLOOKUP(G2122,Sku_Consolidated!A2:T957,20,FALSE)</f>
      </c>
    </row>
    <row r="2123" spans="1:36" x14ac:dyDescent="0.25">
      <c r="A2123" s="1">
        <v>2024</v>
      </c>
      <c r="B2123" s="1" t="s">
        <v>31</v>
      </c>
      <c r="C2123" s="1" t="s">
        <v>32</v>
      </c>
      <c r="D2123" s="1" t="s">
        <v>33</v>
      </c>
      <c r="E2123" s="9" t="s">
        <v>2276</v>
      </c>
      <c r="F2123" s="1">
        <f>IF(VLOOKUP(G2123,Sku_Consolidated!A2:S957,{19},FALSE)="SHOWCASE", VLOOKUP(E2123,Store_Showcase!B2:C144,{2}, FALSE), IF(VLOOKUP(G2123,Sku_Consolidated!A2:S957,{19},FALSE)="VAM",VLOOKUP(E2123,Store_VAM!B2:C273,{2}, FALSE),VLOOKUP(E2123,Store_SRP!B2:C110,{2}, FALSE)))</f>
      </c>
      <c r="G2123" s="1">
        <v>61722</v>
      </c>
      <c r="H2123" s="1" t="s">
        <v>46</v>
      </c>
      <c r="I2123" s="10" t="s">
        <v>5546</v>
      </c>
      <c r="J2123" s="1">
        <f>VLOOKUP(G2123,Sku_Consolidated!A2:C957, 3, FALSE)</f>
      </c>
      <c r="K2123" s="10">
        <f>IF(J2123="PACK", I2123, 0)</f>
      </c>
      <c r="L2123" s="10">
        <f>IF(J2123="KG", I2123, I2123 * VLOOKUP(G2123,Sku_Consolidated!A2:U957,21,FALSE))</f>
      </c>
      <c r="M2123" s="10" t="s">
        <v>37</v>
      </c>
      <c r="N2123" s="11" t="s">
        <v>5547</v>
      </c>
      <c r="O2123" s="10" t="s">
        <v>5548</v>
      </c>
      <c r="P2123" s="10">
        <f>N2123 - O2123</f>
      </c>
      <c r="Q2123" s="1">
        <f>VLOOKUP(G2123,Sku_Consolidated!A2:G957,7, FALSE)</f>
      </c>
      <c r="R2123" s="1">
        <f>IF(IFERROR(VLOOKUP(E2123,Store_Showcase!B2:H144,7, FALSE), TRUE)=TRUE, IF(IFERROR(VLOOKUP(E2123,Store_SRP!B2:H110,7, FALSE), TRUE)=TRUE,VLOOKUP(E2123,Store_VAM!B2:H273,7, FALSE),VLOOKUP(E2123,Store_SRP!B2:H110,7, FALSE)), VLOOKUP(E2123,Store_Showcase!B2:H144,7, FALSE))</f>
      </c>
      <c r="S2123" s="1">
        <f>IF(IFERROR(VLOOKUP(E2123,Store_Showcase!B2:I144,8, FALSE), TRUE)=TRUE, IF(IFERROR(VLOOKUP(E2123,Store_SRP!B2:I110,8, FALSE), TRUE)=TRUE,VLOOKUP(E2123,Store_VAM!B2:I273,8, FALSE),VLOOKUP(E2123,Store_SRP!B2:I110,8, FALSE)), VLOOKUP(E2123,Store_Showcase!B2:I144,8, FALSE))</f>
      </c>
      <c r="T2123" s="1">
        <f>VLOOKUP(G2123,Sku_Consolidated!A2:R957,18,FALSE)</f>
      </c>
      <c r="U2123" s="1" t="s">
        <v>5542</v>
      </c>
      <c r="V2123" s="1">
        <f>IF(VLOOKUP(G2123,Sku_Consolidated!A2:S957,19,FALSE)="SHOWCASE", VLOOKUP(E2123,Store_Showcase!B2:L144,11, FALSE), IF(VLOOKUP(G2123,Sku_Consolidated!A2:S957,19,FALSE)="VAM",VLOOKUP(E2123,Store_VAM!B2:L273,11, FALSE),VLOOKUP(E2123,Store_SRP!B2:L110,11, FALSE)))</f>
      </c>
      <c r="W2123" s="1">
        <f>VLOOKUP(G2123,Sku_Consolidated!A2:W957,11,FALSE)</f>
      </c>
      <c r="X2123" s="1">
        <f>VLOOKUP(G2123,Sku_Consolidated!A2:H957,8,FALSE)</f>
      </c>
      <c r="Y2123" s="1">
        <f>VLOOKUP(G2123,Sku_Consolidated!A2:I957,9,FALSE)</f>
      </c>
      <c r="Z2123" s="1" t="s">
        <v>41</v>
      </c>
      <c r="AA2123" s="1">
        <f>VLOOKUP(G2123,Sku_Consolidated!A2:E957,5,FALSE)</f>
      </c>
      <c r="AB2123" s="1">
        <f>IF(VLOOKUP(G2123,Sku_Consolidated!A2:S957,19,FALSE)="SHOWCASE", VLOOKUP(E2123,Store_Showcase!B2:N144,13, FALSE), IF(VLOOKUP(G2123,Sku_Consolidated!A2:S957,19,FALSE)="VAM",VLOOKUP(E2123,Store_VAM!B2:N273,13, FALSE),VLOOKUP(E2123,Store_SRP!B2:N110,13, FALSE)))</f>
      </c>
      <c r="AC2123" s="1">
        <f>IF(IFERROR(AB2123,TRUE)=TRUE, "-","OK")</f>
      </c>
      <c r="AD2123" s="11" t="s">
        <v>37</v>
      </c>
      <c r="AE2123" s="11" t="s">
        <v>37</v>
      </c>
      <c r="AF2123" s="1">
        <f>IF(IFERROR(VLOOKUP(E2123,Store_Showcase!B2:H144,{5}, FALSE), TRUE)=TRUE, IF(IFERROR(VLOOKUP(E2123,Store_SRP!B2:H110,{5}, FALSE), TRUE)=TRUE,VLOOKUP(E2123,Store_VAM!B2:H273,{5}, FALSE),VLOOKUP(E2123,Store_SRP!B2:H110,{5}, FALSE)), VLOOKUP(E2123,Store_Showcase!B2:H144,{5}, FALSE))</f>
      </c>
      <c r="AG2123" s="1">
        <f>IF(IFERROR(VLOOKUP(E2123,Store_Showcase!B2:H144,{6}, FALSE), TRUE)=TRUE, IF(IFERROR(VLOOKUP(E2123,Store_SRP!B2:H110,{6}, FALSE), TRUE)=TRUE,VLOOKUP(E2123,Store_VAM!B2:H273,{6}, FALSE),VLOOKUP(E2123,Store_SRP!B2:H110,{6}, FALSE)), VLOOKUP(E2123,Store_Showcase!B2:H144,{6}, FALSE))</f>
      </c>
      <c r="AH2123" s="1">
        <f>VLOOKUP(G2123,Sku_Consolidated!A2:R957,18,FALSE)</f>
      </c>
      <c r="AI2123" s="1">
        <f>VLOOKUP(G2123,Sku_Consolidated!A2:S957,19,FALSE)</f>
      </c>
      <c r="AJ2123" s="1">
        <f>VLOOKUP(G2123,Sku_Consolidated!A2:T957,20,FALSE)</f>
      </c>
    </row>
    <row r="2124" spans="1:36" x14ac:dyDescent="0.25">
      <c r="A2124" s="1">
        <v>2024</v>
      </c>
      <c r="B2124" s="1" t="s">
        <v>31</v>
      </c>
      <c r="C2124" s="1" t="s">
        <v>32</v>
      </c>
      <c r="D2124" s="1" t="s">
        <v>33</v>
      </c>
      <c r="E2124" s="9" t="s">
        <v>2276</v>
      </c>
      <c r="F2124" s="1">
        <f>IF(VLOOKUP(G2124,Sku_Consolidated!A2:S957,{19},FALSE)="SHOWCASE", VLOOKUP(E2124,Store_Showcase!B2:C144,{2}, FALSE), IF(VLOOKUP(G2124,Sku_Consolidated!A2:S957,{19},FALSE)="VAM",VLOOKUP(E2124,Store_VAM!B2:C273,{2}, FALSE),VLOOKUP(E2124,Store_SRP!B2:C110,{2}, FALSE)))</f>
      </c>
      <c r="G2124" s="1">
        <v>61723</v>
      </c>
      <c r="H2124" s="1" t="s">
        <v>207</v>
      </c>
      <c r="I2124" s="10" t="s">
        <v>367</v>
      </c>
      <c r="J2124" s="1">
        <f>VLOOKUP(G2124,Sku_Consolidated!A2:C957, 3, FALSE)</f>
      </c>
      <c r="K2124" s="10">
        <f>IF(J2124="PACK", I2124, 0)</f>
      </c>
      <c r="L2124" s="10">
        <f>IF(J2124="KG", I2124, I2124 * VLOOKUP(G2124,Sku_Consolidated!A2:U957,21,FALSE))</f>
      </c>
      <c r="M2124" s="10" t="s">
        <v>37</v>
      </c>
      <c r="N2124" s="11" t="s">
        <v>5549</v>
      </c>
      <c r="O2124" s="10" t="s">
        <v>5550</v>
      </c>
      <c r="P2124" s="10">
        <f>N2124 - O2124</f>
      </c>
      <c r="Q2124" s="1">
        <f>VLOOKUP(G2124,Sku_Consolidated!A2:G957,7, FALSE)</f>
      </c>
      <c r="R2124" s="1">
        <f>IF(IFERROR(VLOOKUP(E2124,Store_Showcase!B2:H144,7, FALSE), TRUE)=TRUE, IF(IFERROR(VLOOKUP(E2124,Store_SRP!B2:H110,7, FALSE), TRUE)=TRUE,VLOOKUP(E2124,Store_VAM!B2:H273,7, FALSE),VLOOKUP(E2124,Store_SRP!B2:H110,7, FALSE)), VLOOKUP(E2124,Store_Showcase!B2:H144,7, FALSE))</f>
      </c>
      <c r="S2124" s="1">
        <f>IF(IFERROR(VLOOKUP(E2124,Store_Showcase!B2:I144,8, FALSE), TRUE)=TRUE, IF(IFERROR(VLOOKUP(E2124,Store_SRP!B2:I110,8, FALSE), TRUE)=TRUE,VLOOKUP(E2124,Store_VAM!B2:I273,8, FALSE),VLOOKUP(E2124,Store_SRP!B2:I110,8, FALSE)), VLOOKUP(E2124,Store_Showcase!B2:I144,8, FALSE))</f>
      </c>
      <c r="T2124" s="1">
        <f>VLOOKUP(G2124,Sku_Consolidated!A2:R957,18,FALSE)</f>
      </c>
      <c r="U2124" s="1" t="s">
        <v>5542</v>
      </c>
      <c r="V2124" s="1">
        <f>IF(VLOOKUP(G2124,Sku_Consolidated!A2:S957,19,FALSE)="SHOWCASE", VLOOKUP(E2124,Store_Showcase!B2:L144,11, FALSE), IF(VLOOKUP(G2124,Sku_Consolidated!A2:S957,19,FALSE)="VAM",VLOOKUP(E2124,Store_VAM!B2:L273,11, FALSE),VLOOKUP(E2124,Store_SRP!B2:L110,11, FALSE)))</f>
      </c>
      <c r="W2124" s="1">
        <f>VLOOKUP(G2124,Sku_Consolidated!A2:W957,11,FALSE)</f>
      </c>
      <c r="X2124" s="1">
        <f>VLOOKUP(G2124,Sku_Consolidated!A2:H957,8,FALSE)</f>
      </c>
      <c r="Y2124" s="1">
        <f>VLOOKUP(G2124,Sku_Consolidated!A2:I957,9,FALSE)</f>
      </c>
      <c r="Z2124" s="1" t="s">
        <v>41</v>
      </c>
      <c r="AA2124" s="1">
        <f>VLOOKUP(G2124,Sku_Consolidated!A2:E957,5,FALSE)</f>
      </c>
      <c r="AB2124" s="1">
        <f>IF(VLOOKUP(G2124,Sku_Consolidated!A2:S957,19,FALSE)="SHOWCASE", VLOOKUP(E2124,Store_Showcase!B2:N144,13, FALSE), IF(VLOOKUP(G2124,Sku_Consolidated!A2:S957,19,FALSE)="VAM",VLOOKUP(E2124,Store_VAM!B2:N273,13, FALSE),VLOOKUP(E2124,Store_SRP!B2:N110,13, FALSE)))</f>
      </c>
      <c r="AC2124" s="1">
        <f>IF(IFERROR(AB2124,TRUE)=TRUE, "-","OK")</f>
      </c>
      <c r="AD2124" s="11" t="s">
        <v>37</v>
      </c>
      <c r="AE2124" s="11" t="s">
        <v>37</v>
      </c>
      <c r="AF2124" s="1">
        <f>IF(IFERROR(VLOOKUP(E2124,Store_Showcase!B2:H144,{5}, FALSE), TRUE)=TRUE, IF(IFERROR(VLOOKUP(E2124,Store_SRP!B2:H110,{5}, FALSE), TRUE)=TRUE,VLOOKUP(E2124,Store_VAM!B2:H273,{5}, FALSE),VLOOKUP(E2124,Store_SRP!B2:H110,{5}, FALSE)), VLOOKUP(E2124,Store_Showcase!B2:H144,{5}, FALSE))</f>
      </c>
      <c r="AG2124" s="1">
        <f>IF(IFERROR(VLOOKUP(E2124,Store_Showcase!B2:H144,{6}, FALSE), TRUE)=TRUE, IF(IFERROR(VLOOKUP(E2124,Store_SRP!B2:H110,{6}, FALSE), TRUE)=TRUE,VLOOKUP(E2124,Store_VAM!B2:H273,{6}, FALSE),VLOOKUP(E2124,Store_SRP!B2:H110,{6}, FALSE)), VLOOKUP(E2124,Store_Showcase!B2:H144,{6}, FALSE))</f>
      </c>
      <c r="AH2124" s="1">
        <f>VLOOKUP(G2124,Sku_Consolidated!A2:R957,18,FALSE)</f>
      </c>
      <c r="AI2124" s="1">
        <f>VLOOKUP(G2124,Sku_Consolidated!A2:S957,19,FALSE)</f>
      </c>
      <c r="AJ2124" s="1">
        <f>VLOOKUP(G2124,Sku_Consolidated!A2:T957,20,FALSE)</f>
      </c>
    </row>
    <row r="2125" spans="1:36" x14ac:dyDescent="0.25">
      <c r="A2125" s="1">
        <v>2024</v>
      </c>
      <c r="B2125" s="1" t="s">
        <v>31</v>
      </c>
      <c r="C2125" s="1" t="s">
        <v>32</v>
      </c>
      <c r="D2125" s="1" t="s">
        <v>33</v>
      </c>
      <c r="E2125" s="9" t="s">
        <v>2276</v>
      </c>
      <c r="F2125" s="1">
        <f>IF(VLOOKUP(G2125,Sku_Consolidated!A2:S957,{19},FALSE)="SHOWCASE", VLOOKUP(E2125,Store_Showcase!B2:C144,{2}, FALSE), IF(VLOOKUP(G2125,Sku_Consolidated!A2:S957,{19},FALSE)="VAM",VLOOKUP(E2125,Store_VAM!B2:C273,{2}, FALSE),VLOOKUP(E2125,Store_SRP!B2:C110,{2}, FALSE)))</f>
      </c>
      <c r="G2125" s="1">
        <v>61724</v>
      </c>
      <c r="H2125" s="1" t="s">
        <v>50</v>
      </c>
      <c r="I2125" s="10" t="s">
        <v>5551</v>
      </c>
      <c r="J2125" s="1">
        <f>VLOOKUP(G2125,Sku_Consolidated!A2:C957, 3, FALSE)</f>
      </c>
      <c r="K2125" s="10">
        <f>IF(J2125="PACK", I2125, 0)</f>
      </c>
      <c r="L2125" s="10">
        <f>IF(J2125="KG", I2125, I2125 * VLOOKUP(G2125,Sku_Consolidated!A2:U957,21,FALSE))</f>
      </c>
      <c r="M2125" s="10" t="s">
        <v>37</v>
      </c>
      <c r="N2125" s="11" t="s">
        <v>5552</v>
      </c>
      <c r="O2125" s="10" t="s">
        <v>5553</v>
      </c>
      <c r="P2125" s="10">
        <f>N2125 - O2125</f>
      </c>
      <c r="Q2125" s="1">
        <f>VLOOKUP(G2125,Sku_Consolidated!A2:G957,7, FALSE)</f>
      </c>
      <c r="R2125" s="1">
        <f>IF(IFERROR(VLOOKUP(E2125,Store_Showcase!B2:H144,7, FALSE), TRUE)=TRUE, IF(IFERROR(VLOOKUP(E2125,Store_SRP!B2:H110,7, FALSE), TRUE)=TRUE,VLOOKUP(E2125,Store_VAM!B2:H273,7, FALSE),VLOOKUP(E2125,Store_SRP!B2:H110,7, FALSE)), VLOOKUP(E2125,Store_Showcase!B2:H144,7, FALSE))</f>
      </c>
      <c r="S2125" s="1">
        <f>IF(IFERROR(VLOOKUP(E2125,Store_Showcase!B2:I144,8, FALSE), TRUE)=TRUE, IF(IFERROR(VLOOKUP(E2125,Store_SRP!B2:I110,8, FALSE), TRUE)=TRUE,VLOOKUP(E2125,Store_VAM!B2:I273,8, FALSE),VLOOKUP(E2125,Store_SRP!B2:I110,8, FALSE)), VLOOKUP(E2125,Store_Showcase!B2:I144,8, FALSE))</f>
      </c>
      <c r="T2125" s="1">
        <f>VLOOKUP(G2125,Sku_Consolidated!A2:R957,18,FALSE)</f>
      </c>
      <c r="U2125" s="1" t="s">
        <v>5542</v>
      </c>
      <c r="V2125" s="1">
        <f>IF(VLOOKUP(G2125,Sku_Consolidated!A2:S957,19,FALSE)="SHOWCASE", VLOOKUP(E2125,Store_Showcase!B2:L144,11, FALSE), IF(VLOOKUP(G2125,Sku_Consolidated!A2:S957,19,FALSE)="VAM",VLOOKUP(E2125,Store_VAM!B2:L273,11, FALSE),VLOOKUP(E2125,Store_SRP!B2:L110,11, FALSE)))</f>
      </c>
      <c r="W2125" s="1">
        <f>VLOOKUP(G2125,Sku_Consolidated!A2:W957,11,FALSE)</f>
      </c>
      <c r="X2125" s="1">
        <f>VLOOKUP(G2125,Sku_Consolidated!A2:H957,8,FALSE)</f>
      </c>
      <c r="Y2125" s="1">
        <f>VLOOKUP(G2125,Sku_Consolidated!A2:I957,9,FALSE)</f>
      </c>
      <c r="Z2125" s="1" t="s">
        <v>41</v>
      </c>
      <c r="AA2125" s="1">
        <f>VLOOKUP(G2125,Sku_Consolidated!A2:E957,5,FALSE)</f>
      </c>
      <c r="AB2125" s="1">
        <f>IF(VLOOKUP(G2125,Sku_Consolidated!A2:S957,19,FALSE)="SHOWCASE", VLOOKUP(E2125,Store_Showcase!B2:N144,13, FALSE), IF(VLOOKUP(G2125,Sku_Consolidated!A2:S957,19,FALSE)="VAM",VLOOKUP(E2125,Store_VAM!B2:N273,13, FALSE),VLOOKUP(E2125,Store_SRP!B2:N110,13, FALSE)))</f>
      </c>
      <c r="AC2125" s="1">
        <f>IF(IFERROR(AB2125,TRUE)=TRUE, "-","OK")</f>
      </c>
      <c r="AD2125" s="11" t="s">
        <v>37</v>
      </c>
      <c r="AE2125" s="11" t="s">
        <v>37</v>
      </c>
      <c r="AF2125" s="1">
        <f>IF(IFERROR(VLOOKUP(E2125,Store_Showcase!B2:H144,{5}, FALSE), TRUE)=TRUE, IF(IFERROR(VLOOKUP(E2125,Store_SRP!B2:H110,{5}, FALSE), TRUE)=TRUE,VLOOKUP(E2125,Store_VAM!B2:H273,{5}, FALSE),VLOOKUP(E2125,Store_SRP!B2:H110,{5}, FALSE)), VLOOKUP(E2125,Store_Showcase!B2:H144,{5}, FALSE))</f>
      </c>
      <c r="AG2125" s="1">
        <f>IF(IFERROR(VLOOKUP(E2125,Store_Showcase!B2:H144,{6}, FALSE), TRUE)=TRUE, IF(IFERROR(VLOOKUP(E2125,Store_SRP!B2:H110,{6}, FALSE), TRUE)=TRUE,VLOOKUP(E2125,Store_VAM!B2:H273,{6}, FALSE),VLOOKUP(E2125,Store_SRP!B2:H110,{6}, FALSE)), VLOOKUP(E2125,Store_Showcase!B2:H144,{6}, FALSE))</f>
      </c>
      <c r="AH2125" s="1">
        <f>VLOOKUP(G2125,Sku_Consolidated!A2:R957,18,FALSE)</f>
      </c>
      <c r="AI2125" s="1">
        <f>VLOOKUP(G2125,Sku_Consolidated!A2:S957,19,FALSE)</f>
      </c>
      <c r="AJ2125" s="1">
        <f>VLOOKUP(G2125,Sku_Consolidated!A2:T957,20,FALSE)</f>
      </c>
    </row>
    <row r="2126" spans="1:36" x14ac:dyDescent="0.25">
      <c r="A2126" s="1">
        <v>2024</v>
      </c>
      <c r="B2126" s="1" t="s">
        <v>31</v>
      </c>
      <c r="C2126" s="1" t="s">
        <v>32</v>
      </c>
      <c r="D2126" s="1" t="s">
        <v>33</v>
      </c>
      <c r="E2126" s="9" t="s">
        <v>2276</v>
      </c>
      <c r="F2126" s="1">
        <f>IF(VLOOKUP(G2126,Sku_Consolidated!A2:S957,{19},FALSE)="SHOWCASE", VLOOKUP(E2126,Store_Showcase!B2:C144,{2}, FALSE), IF(VLOOKUP(G2126,Sku_Consolidated!A2:S957,{19},FALSE)="VAM",VLOOKUP(E2126,Store_VAM!B2:C273,{2}, FALSE),VLOOKUP(E2126,Store_SRP!B2:C110,{2}, FALSE)))</f>
      </c>
      <c r="G2126" s="1">
        <v>61732</v>
      </c>
      <c r="H2126" s="1" t="s">
        <v>211</v>
      </c>
      <c r="I2126" s="10" t="s">
        <v>161</v>
      </c>
      <c r="J2126" s="1">
        <f>VLOOKUP(G2126,Sku_Consolidated!A2:C957, 3, FALSE)</f>
      </c>
      <c r="K2126" s="10">
        <f>IF(J2126="PACK", I2126, 0)</f>
      </c>
      <c r="L2126" s="10">
        <f>IF(J2126="KG", I2126, I2126 * VLOOKUP(G2126,Sku_Consolidated!A2:U957,21,FALSE))</f>
      </c>
      <c r="M2126" s="10" t="s">
        <v>37</v>
      </c>
      <c r="N2126" s="11" t="s">
        <v>5554</v>
      </c>
      <c r="O2126" s="10" t="s">
        <v>5555</v>
      </c>
      <c r="P2126" s="10">
        <f>N2126 - O2126</f>
      </c>
      <c r="Q2126" s="1">
        <f>VLOOKUP(G2126,Sku_Consolidated!A2:G957,7, FALSE)</f>
      </c>
      <c r="R2126" s="1">
        <f>IF(IFERROR(VLOOKUP(E2126,Store_Showcase!B2:H144,7, FALSE), TRUE)=TRUE, IF(IFERROR(VLOOKUP(E2126,Store_SRP!B2:H110,7, FALSE), TRUE)=TRUE,VLOOKUP(E2126,Store_VAM!B2:H273,7, FALSE),VLOOKUP(E2126,Store_SRP!B2:H110,7, FALSE)), VLOOKUP(E2126,Store_Showcase!B2:H144,7, FALSE))</f>
      </c>
      <c r="S2126" s="1">
        <f>IF(IFERROR(VLOOKUP(E2126,Store_Showcase!B2:I144,8, FALSE), TRUE)=TRUE, IF(IFERROR(VLOOKUP(E2126,Store_SRP!B2:I110,8, FALSE), TRUE)=TRUE,VLOOKUP(E2126,Store_VAM!B2:I273,8, FALSE),VLOOKUP(E2126,Store_SRP!B2:I110,8, FALSE)), VLOOKUP(E2126,Store_Showcase!B2:I144,8, FALSE))</f>
      </c>
      <c r="T2126" s="1">
        <f>VLOOKUP(G2126,Sku_Consolidated!A2:R957,18,FALSE)</f>
      </c>
      <c r="U2126" s="1" t="s">
        <v>5542</v>
      </c>
      <c r="V2126" s="1">
        <f>IF(VLOOKUP(G2126,Sku_Consolidated!A2:S957,19,FALSE)="SHOWCASE", VLOOKUP(E2126,Store_Showcase!B2:L144,11, FALSE), IF(VLOOKUP(G2126,Sku_Consolidated!A2:S957,19,FALSE)="VAM",VLOOKUP(E2126,Store_VAM!B2:L273,11, FALSE),VLOOKUP(E2126,Store_SRP!B2:L110,11, FALSE)))</f>
      </c>
      <c r="W2126" s="1">
        <f>VLOOKUP(G2126,Sku_Consolidated!A2:W957,11,FALSE)</f>
      </c>
      <c r="X2126" s="1">
        <f>VLOOKUP(G2126,Sku_Consolidated!A2:H957,8,FALSE)</f>
      </c>
      <c r="Y2126" s="1">
        <f>VLOOKUP(G2126,Sku_Consolidated!A2:I957,9,FALSE)</f>
      </c>
      <c r="Z2126" s="1" t="s">
        <v>41</v>
      </c>
      <c r="AA2126" s="1">
        <f>VLOOKUP(G2126,Sku_Consolidated!A2:E957,5,FALSE)</f>
      </c>
      <c r="AB2126" s="1">
        <f>IF(VLOOKUP(G2126,Sku_Consolidated!A2:S957,19,FALSE)="SHOWCASE", VLOOKUP(E2126,Store_Showcase!B2:N144,13, FALSE), IF(VLOOKUP(G2126,Sku_Consolidated!A2:S957,19,FALSE)="VAM",VLOOKUP(E2126,Store_VAM!B2:N273,13, FALSE),VLOOKUP(E2126,Store_SRP!B2:N110,13, FALSE)))</f>
      </c>
      <c r="AC2126" s="1">
        <f>IF(IFERROR(AB2126,TRUE)=TRUE, "-","OK")</f>
      </c>
      <c r="AD2126" s="11" t="s">
        <v>37</v>
      </c>
      <c r="AE2126" s="11" t="s">
        <v>37</v>
      </c>
      <c r="AF2126" s="1">
        <f>IF(IFERROR(VLOOKUP(E2126,Store_Showcase!B2:H144,{5}, FALSE), TRUE)=TRUE, IF(IFERROR(VLOOKUP(E2126,Store_SRP!B2:H110,{5}, FALSE), TRUE)=TRUE,VLOOKUP(E2126,Store_VAM!B2:H273,{5}, FALSE),VLOOKUP(E2126,Store_SRP!B2:H110,{5}, FALSE)), VLOOKUP(E2126,Store_Showcase!B2:H144,{5}, FALSE))</f>
      </c>
      <c r="AG2126" s="1">
        <f>IF(IFERROR(VLOOKUP(E2126,Store_Showcase!B2:H144,{6}, FALSE), TRUE)=TRUE, IF(IFERROR(VLOOKUP(E2126,Store_SRP!B2:H110,{6}, FALSE), TRUE)=TRUE,VLOOKUP(E2126,Store_VAM!B2:H273,{6}, FALSE),VLOOKUP(E2126,Store_SRP!B2:H110,{6}, FALSE)), VLOOKUP(E2126,Store_Showcase!B2:H144,{6}, FALSE))</f>
      </c>
      <c r="AH2126" s="1">
        <f>VLOOKUP(G2126,Sku_Consolidated!A2:R957,18,FALSE)</f>
      </c>
      <c r="AI2126" s="1">
        <f>VLOOKUP(G2126,Sku_Consolidated!A2:S957,19,FALSE)</f>
      </c>
      <c r="AJ2126" s="1">
        <f>VLOOKUP(G2126,Sku_Consolidated!A2:T957,20,FALSE)</f>
      </c>
    </row>
    <row r="2127" spans="1:36" x14ac:dyDescent="0.25">
      <c r="A2127" s="1">
        <v>2024</v>
      </c>
      <c r="B2127" s="1" t="s">
        <v>31</v>
      </c>
      <c r="C2127" s="1" t="s">
        <v>32</v>
      </c>
      <c r="D2127" s="1" t="s">
        <v>33</v>
      </c>
      <c r="E2127" s="9" t="s">
        <v>2276</v>
      </c>
      <c r="F2127" s="1">
        <f>IF(VLOOKUP(G2127,Sku_Consolidated!A2:S957,{19},FALSE)="SHOWCASE", VLOOKUP(E2127,Store_Showcase!B2:C144,{2}, FALSE), IF(VLOOKUP(G2127,Sku_Consolidated!A2:S957,{19},FALSE)="VAM",VLOOKUP(E2127,Store_VAM!B2:C273,{2}, FALSE),VLOOKUP(E2127,Store_SRP!B2:C110,{2}, FALSE)))</f>
      </c>
      <c r="G2127" s="1">
        <v>61733</v>
      </c>
      <c r="H2127" s="1" t="s">
        <v>58</v>
      </c>
      <c r="I2127" s="10" t="s">
        <v>5556</v>
      </c>
      <c r="J2127" s="1">
        <f>VLOOKUP(G2127,Sku_Consolidated!A2:C957, 3, FALSE)</f>
      </c>
      <c r="K2127" s="10">
        <f>IF(J2127="PACK", I2127, 0)</f>
      </c>
      <c r="L2127" s="10">
        <f>IF(J2127="KG", I2127, I2127 * VLOOKUP(G2127,Sku_Consolidated!A2:U957,21,FALSE))</f>
      </c>
      <c r="M2127" s="10" t="s">
        <v>37</v>
      </c>
      <c r="N2127" s="11" t="s">
        <v>5557</v>
      </c>
      <c r="O2127" s="10" t="s">
        <v>5558</v>
      </c>
      <c r="P2127" s="10">
        <f>N2127 - O2127</f>
      </c>
      <c r="Q2127" s="1">
        <f>VLOOKUP(G2127,Sku_Consolidated!A2:G957,7, FALSE)</f>
      </c>
      <c r="R2127" s="1">
        <f>IF(IFERROR(VLOOKUP(E2127,Store_Showcase!B2:H144,7, FALSE), TRUE)=TRUE, IF(IFERROR(VLOOKUP(E2127,Store_SRP!B2:H110,7, FALSE), TRUE)=TRUE,VLOOKUP(E2127,Store_VAM!B2:H273,7, FALSE),VLOOKUP(E2127,Store_SRP!B2:H110,7, FALSE)), VLOOKUP(E2127,Store_Showcase!B2:H144,7, FALSE))</f>
      </c>
      <c r="S2127" s="1">
        <f>IF(IFERROR(VLOOKUP(E2127,Store_Showcase!B2:I144,8, FALSE), TRUE)=TRUE, IF(IFERROR(VLOOKUP(E2127,Store_SRP!B2:I110,8, FALSE), TRUE)=TRUE,VLOOKUP(E2127,Store_VAM!B2:I273,8, FALSE),VLOOKUP(E2127,Store_SRP!B2:I110,8, FALSE)), VLOOKUP(E2127,Store_Showcase!B2:I144,8, FALSE))</f>
      </c>
      <c r="T2127" s="1">
        <f>VLOOKUP(G2127,Sku_Consolidated!A2:R957,18,FALSE)</f>
      </c>
      <c r="U2127" s="1" t="s">
        <v>5542</v>
      </c>
      <c r="V2127" s="1">
        <f>IF(VLOOKUP(G2127,Sku_Consolidated!A2:S957,19,FALSE)="SHOWCASE", VLOOKUP(E2127,Store_Showcase!B2:L144,11, FALSE), IF(VLOOKUP(G2127,Sku_Consolidated!A2:S957,19,FALSE)="VAM",VLOOKUP(E2127,Store_VAM!B2:L273,11, FALSE),VLOOKUP(E2127,Store_SRP!B2:L110,11, FALSE)))</f>
      </c>
      <c r="W2127" s="1">
        <f>VLOOKUP(G2127,Sku_Consolidated!A2:W957,11,FALSE)</f>
      </c>
      <c r="X2127" s="1">
        <f>VLOOKUP(G2127,Sku_Consolidated!A2:H957,8,FALSE)</f>
      </c>
      <c r="Y2127" s="1">
        <f>VLOOKUP(G2127,Sku_Consolidated!A2:I957,9,FALSE)</f>
      </c>
      <c r="Z2127" s="1" t="s">
        <v>41</v>
      </c>
      <c r="AA2127" s="1">
        <f>VLOOKUP(G2127,Sku_Consolidated!A2:E957,5,FALSE)</f>
      </c>
      <c r="AB2127" s="1">
        <f>IF(VLOOKUP(G2127,Sku_Consolidated!A2:S957,19,FALSE)="SHOWCASE", VLOOKUP(E2127,Store_Showcase!B2:N144,13, FALSE), IF(VLOOKUP(G2127,Sku_Consolidated!A2:S957,19,FALSE)="VAM",VLOOKUP(E2127,Store_VAM!B2:N273,13, FALSE),VLOOKUP(E2127,Store_SRP!B2:N110,13, FALSE)))</f>
      </c>
      <c r="AC2127" s="1">
        <f>IF(IFERROR(AB2127,TRUE)=TRUE, "-","OK")</f>
      </c>
      <c r="AD2127" s="11" t="s">
        <v>37</v>
      </c>
      <c r="AE2127" s="11" t="s">
        <v>37</v>
      </c>
      <c r="AF2127" s="1">
        <f>IF(IFERROR(VLOOKUP(E2127,Store_Showcase!B2:H144,{5}, FALSE), TRUE)=TRUE, IF(IFERROR(VLOOKUP(E2127,Store_SRP!B2:H110,{5}, FALSE), TRUE)=TRUE,VLOOKUP(E2127,Store_VAM!B2:H273,{5}, FALSE),VLOOKUP(E2127,Store_SRP!B2:H110,{5}, FALSE)), VLOOKUP(E2127,Store_Showcase!B2:H144,{5}, FALSE))</f>
      </c>
      <c r="AG2127" s="1">
        <f>IF(IFERROR(VLOOKUP(E2127,Store_Showcase!B2:H144,{6}, FALSE), TRUE)=TRUE, IF(IFERROR(VLOOKUP(E2127,Store_SRP!B2:H110,{6}, FALSE), TRUE)=TRUE,VLOOKUP(E2127,Store_VAM!B2:H273,{6}, FALSE),VLOOKUP(E2127,Store_SRP!B2:H110,{6}, FALSE)), VLOOKUP(E2127,Store_Showcase!B2:H144,{6}, FALSE))</f>
      </c>
      <c r="AH2127" s="1">
        <f>VLOOKUP(G2127,Sku_Consolidated!A2:R957,18,FALSE)</f>
      </c>
      <c r="AI2127" s="1">
        <f>VLOOKUP(G2127,Sku_Consolidated!A2:S957,19,FALSE)</f>
      </c>
      <c r="AJ2127" s="1">
        <f>VLOOKUP(G2127,Sku_Consolidated!A2:T957,20,FALSE)</f>
      </c>
    </row>
    <row r="2128" spans="1:36" x14ac:dyDescent="0.25">
      <c r="A2128" s="1">
        <v>2024</v>
      </c>
      <c r="B2128" s="1" t="s">
        <v>31</v>
      </c>
      <c r="C2128" s="1" t="s">
        <v>32</v>
      </c>
      <c r="D2128" s="1" t="s">
        <v>33</v>
      </c>
      <c r="E2128" s="9" t="s">
        <v>2276</v>
      </c>
      <c r="F2128" s="1">
        <f>IF(VLOOKUP(G2128,Sku_Consolidated!A2:S957,{19},FALSE)="SHOWCASE", VLOOKUP(E2128,Store_Showcase!B2:C144,{2}, FALSE), IF(VLOOKUP(G2128,Sku_Consolidated!A2:S957,{19},FALSE)="VAM",VLOOKUP(E2128,Store_VAM!B2:C273,{2}, FALSE),VLOOKUP(E2128,Store_SRP!B2:C110,{2}, FALSE)))</f>
      </c>
      <c r="G2128" s="1">
        <v>61734</v>
      </c>
      <c r="H2128" s="1" t="s">
        <v>62</v>
      </c>
      <c r="I2128" s="10" t="s">
        <v>5559</v>
      </c>
      <c r="J2128" s="1">
        <f>VLOOKUP(G2128,Sku_Consolidated!A2:C957, 3, FALSE)</f>
      </c>
      <c r="K2128" s="10">
        <f>IF(J2128="PACK", I2128, 0)</f>
      </c>
      <c r="L2128" s="10">
        <f>IF(J2128="KG", I2128, I2128 * VLOOKUP(G2128,Sku_Consolidated!A2:U957,21,FALSE))</f>
      </c>
      <c r="M2128" s="10" t="s">
        <v>37</v>
      </c>
      <c r="N2128" s="11" t="s">
        <v>5560</v>
      </c>
      <c r="O2128" s="10" t="s">
        <v>5561</v>
      </c>
      <c r="P2128" s="10">
        <f>N2128 - O2128</f>
      </c>
      <c r="Q2128" s="1">
        <f>VLOOKUP(G2128,Sku_Consolidated!A2:G957,7, FALSE)</f>
      </c>
      <c r="R2128" s="1">
        <f>IF(IFERROR(VLOOKUP(E2128,Store_Showcase!B2:H144,7, FALSE), TRUE)=TRUE, IF(IFERROR(VLOOKUP(E2128,Store_SRP!B2:H110,7, FALSE), TRUE)=TRUE,VLOOKUP(E2128,Store_VAM!B2:H273,7, FALSE),VLOOKUP(E2128,Store_SRP!B2:H110,7, FALSE)), VLOOKUP(E2128,Store_Showcase!B2:H144,7, FALSE))</f>
      </c>
      <c r="S2128" s="1">
        <f>IF(IFERROR(VLOOKUP(E2128,Store_Showcase!B2:I144,8, FALSE), TRUE)=TRUE, IF(IFERROR(VLOOKUP(E2128,Store_SRP!B2:I110,8, FALSE), TRUE)=TRUE,VLOOKUP(E2128,Store_VAM!B2:I273,8, FALSE),VLOOKUP(E2128,Store_SRP!B2:I110,8, FALSE)), VLOOKUP(E2128,Store_Showcase!B2:I144,8, FALSE))</f>
      </c>
      <c r="T2128" s="1">
        <f>VLOOKUP(G2128,Sku_Consolidated!A2:R957,18,FALSE)</f>
      </c>
      <c r="U2128" s="1" t="s">
        <v>5542</v>
      </c>
      <c r="V2128" s="1">
        <f>IF(VLOOKUP(G2128,Sku_Consolidated!A2:S957,19,FALSE)="SHOWCASE", VLOOKUP(E2128,Store_Showcase!B2:L144,11, FALSE), IF(VLOOKUP(G2128,Sku_Consolidated!A2:S957,19,FALSE)="VAM",VLOOKUP(E2128,Store_VAM!B2:L273,11, FALSE),VLOOKUP(E2128,Store_SRP!B2:L110,11, FALSE)))</f>
      </c>
      <c r="W2128" s="1">
        <f>VLOOKUP(G2128,Sku_Consolidated!A2:W957,11,FALSE)</f>
      </c>
      <c r="X2128" s="1">
        <f>VLOOKUP(G2128,Sku_Consolidated!A2:H957,8,FALSE)</f>
      </c>
      <c r="Y2128" s="1">
        <f>VLOOKUP(G2128,Sku_Consolidated!A2:I957,9,FALSE)</f>
      </c>
      <c r="Z2128" s="1" t="s">
        <v>41</v>
      </c>
      <c r="AA2128" s="1">
        <f>VLOOKUP(G2128,Sku_Consolidated!A2:E957,5,FALSE)</f>
      </c>
      <c r="AB2128" s="1">
        <f>IF(VLOOKUP(G2128,Sku_Consolidated!A2:S957,19,FALSE)="SHOWCASE", VLOOKUP(E2128,Store_Showcase!B2:N144,13, FALSE), IF(VLOOKUP(G2128,Sku_Consolidated!A2:S957,19,FALSE)="VAM",VLOOKUP(E2128,Store_VAM!B2:N273,13, FALSE),VLOOKUP(E2128,Store_SRP!B2:N110,13, FALSE)))</f>
      </c>
      <c r="AC2128" s="1">
        <f>IF(IFERROR(AB2128,TRUE)=TRUE, "-","OK")</f>
      </c>
      <c r="AD2128" s="11" t="s">
        <v>37</v>
      </c>
      <c r="AE2128" s="11" t="s">
        <v>37</v>
      </c>
      <c r="AF2128" s="1">
        <f>IF(IFERROR(VLOOKUP(E2128,Store_Showcase!B2:H144,{5}, FALSE), TRUE)=TRUE, IF(IFERROR(VLOOKUP(E2128,Store_SRP!B2:H110,{5}, FALSE), TRUE)=TRUE,VLOOKUP(E2128,Store_VAM!B2:H273,{5}, FALSE),VLOOKUP(E2128,Store_SRP!B2:H110,{5}, FALSE)), VLOOKUP(E2128,Store_Showcase!B2:H144,{5}, FALSE))</f>
      </c>
      <c r="AG2128" s="1">
        <f>IF(IFERROR(VLOOKUP(E2128,Store_Showcase!B2:H144,{6}, FALSE), TRUE)=TRUE, IF(IFERROR(VLOOKUP(E2128,Store_SRP!B2:H110,{6}, FALSE), TRUE)=TRUE,VLOOKUP(E2128,Store_VAM!B2:H273,{6}, FALSE),VLOOKUP(E2128,Store_SRP!B2:H110,{6}, FALSE)), VLOOKUP(E2128,Store_Showcase!B2:H144,{6}, FALSE))</f>
      </c>
      <c r="AH2128" s="1">
        <f>VLOOKUP(G2128,Sku_Consolidated!A2:R957,18,FALSE)</f>
      </c>
      <c r="AI2128" s="1">
        <f>VLOOKUP(G2128,Sku_Consolidated!A2:S957,19,FALSE)</f>
      </c>
      <c r="AJ2128" s="1">
        <f>VLOOKUP(G2128,Sku_Consolidated!A2:T957,20,FALSE)</f>
      </c>
    </row>
    <row r="2129" spans="1:36" x14ac:dyDescent="0.25">
      <c r="A2129" s="1">
        <v>2024</v>
      </c>
      <c r="B2129" s="1" t="s">
        <v>31</v>
      </c>
      <c r="C2129" s="1" t="s">
        <v>32</v>
      </c>
      <c r="D2129" s="1" t="s">
        <v>33</v>
      </c>
      <c r="E2129" s="9" t="s">
        <v>2276</v>
      </c>
      <c r="F2129" s="1">
        <f>IF(VLOOKUP(G2129,Sku_Consolidated!A2:S957,{19},FALSE)="SHOWCASE", VLOOKUP(E2129,Store_Showcase!B2:C144,{2}, FALSE), IF(VLOOKUP(G2129,Sku_Consolidated!A2:S957,{19},FALSE)="VAM",VLOOKUP(E2129,Store_VAM!B2:C273,{2}, FALSE),VLOOKUP(E2129,Store_SRP!B2:C110,{2}, FALSE)))</f>
      </c>
      <c r="G2129" s="1">
        <v>61735</v>
      </c>
      <c r="H2129" s="1" t="s">
        <v>66</v>
      </c>
      <c r="I2129" s="10" t="s">
        <v>5562</v>
      </c>
      <c r="J2129" s="1">
        <f>VLOOKUP(G2129,Sku_Consolidated!A2:C957, 3, FALSE)</f>
      </c>
      <c r="K2129" s="10">
        <f>IF(J2129="PACK", I2129, 0)</f>
      </c>
      <c r="L2129" s="10">
        <f>IF(J2129="KG", I2129, I2129 * VLOOKUP(G2129,Sku_Consolidated!A2:U957,21,FALSE))</f>
      </c>
      <c r="M2129" s="10" t="s">
        <v>37</v>
      </c>
      <c r="N2129" s="11" t="s">
        <v>5563</v>
      </c>
      <c r="O2129" s="10" t="s">
        <v>5564</v>
      </c>
      <c r="P2129" s="10">
        <f>N2129 - O2129</f>
      </c>
      <c r="Q2129" s="1">
        <f>VLOOKUP(G2129,Sku_Consolidated!A2:G957,7, FALSE)</f>
      </c>
      <c r="R2129" s="1">
        <f>IF(IFERROR(VLOOKUP(E2129,Store_Showcase!B2:H144,7, FALSE), TRUE)=TRUE, IF(IFERROR(VLOOKUP(E2129,Store_SRP!B2:H110,7, FALSE), TRUE)=TRUE,VLOOKUP(E2129,Store_VAM!B2:H273,7, FALSE),VLOOKUP(E2129,Store_SRP!B2:H110,7, FALSE)), VLOOKUP(E2129,Store_Showcase!B2:H144,7, FALSE))</f>
      </c>
      <c r="S2129" s="1">
        <f>IF(IFERROR(VLOOKUP(E2129,Store_Showcase!B2:I144,8, FALSE), TRUE)=TRUE, IF(IFERROR(VLOOKUP(E2129,Store_SRP!B2:I110,8, FALSE), TRUE)=TRUE,VLOOKUP(E2129,Store_VAM!B2:I273,8, FALSE),VLOOKUP(E2129,Store_SRP!B2:I110,8, FALSE)), VLOOKUP(E2129,Store_Showcase!B2:I144,8, FALSE))</f>
      </c>
      <c r="T2129" s="1">
        <f>VLOOKUP(G2129,Sku_Consolidated!A2:R957,18,FALSE)</f>
      </c>
      <c r="U2129" s="1" t="s">
        <v>5542</v>
      </c>
      <c r="V2129" s="1">
        <f>IF(VLOOKUP(G2129,Sku_Consolidated!A2:S957,19,FALSE)="SHOWCASE", VLOOKUP(E2129,Store_Showcase!B2:L144,11, FALSE), IF(VLOOKUP(G2129,Sku_Consolidated!A2:S957,19,FALSE)="VAM",VLOOKUP(E2129,Store_VAM!B2:L273,11, FALSE),VLOOKUP(E2129,Store_SRP!B2:L110,11, FALSE)))</f>
      </c>
      <c r="W2129" s="1">
        <f>VLOOKUP(G2129,Sku_Consolidated!A2:W957,11,FALSE)</f>
      </c>
      <c r="X2129" s="1">
        <f>VLOOKUP(G2129,Sku_Consolidated!A2:H957,8,FALSE)</f>
      </c>
      <c r="Y2129" s="1">
        <f>VLOOKUP(G2129,Sku_Consolidated!A2:I957,9,FALSE)</f>
      </c>
      <c r="Z2129" s="1" t="s">
        <v>41</v>
      </c>
      <c r="AA2129" s="1">
        <f>VLOOKUP(G2129,Sku_Consolidated!A2:E957,5,FALSE)</f>
      </c>
      <c r="AB2129" s="1">
        <f>IF(VLOOKUP(G2129,Sku_Consolidated!A2:S957,19,FALSE)="SHOWCASE", VLOOKUP(E2129,Store_Showcase!B2:N144,13, FALSE), IF(VLOOKUP(G2129,Sku_Consolidated!A2:S957,19,FALSE)="VAM",VLOOKUP(E2129,Store_VAM!B2:N273,13, FALSE),VLOOKUP(E2129,Store_SRP!B2:N110,13, FALSE)))</f>
      </c>
      <c r="AC2129" s="1">
        <f>IF(IFERROR(AB2129,TRUE)=TRUE, "-","OK")</f>
      </c>
      <c r="AD2129" s="11" t="s">
        <v>37</v>
      </c>
      <c r="AE2129" s="11" t="s">
        <v>37</v>
      </c>
      <c r="AF2129" s="1">
        <f>IF(IFERROR(VLOOKUP(E2129,Store_Showcase!B2:H144,{5}, FALSE), TRUE)=TRUE, IF(IFERROR(VLOOKUP(E2129,Store_SRP!B2:H110,{5}, FALSE), TRUE)=TRUE,VLOOKUP(E2129,Store_VAM!B2:H273,{5}, FALSE),VLOOKUP(E2129,Store_SRP!B2:H110,{5}, FALSE)), VLOOKUP(E2129,Store_Showcase!B2:H144,{5}, FALSE))</f>
      </c>
      <c r="AG2129" s="1">
        <f>IF(IFERROR(VLOOKUP(E2129,Store_Showcase!B2:H144,{6}, FALSE), TRUE)=TRUE, IF(IFERROR(VLOOKUP(E2129,Store_SRP!B2:H110,{6}, FALSE), TRUE)=TRUE,VLOOKUP(E2129,Store_VAM!B2:H273,{6}, FALSE),VLOOKUP(E2129,Store_SRP!B2:H110,{6}, FALSE)), VLOOKUP(E2129,Store_Showcase!B2:H144,{6}, FALSE))</f>
      </c>
      <c r="AH2129" s="1">
        <f>VLOOKUP(G2129,Sku_Consolidated!A2:R957,18,FALSE)</f>
      </c>
      <c r="AI2129" s="1">
        <f>VLOOKUP(G2129,Sku_Consolidated!A2:S957,19,FALSE)</f>
      </c>
      <c r="AJ2129" s="1">
        <f>VLOOKUP(G2129,Sku_Consolidated!A2:T957,20,FALSE)</f>
      </c>
    </row>
    <row r="2130" spans="1:36" x14ac:dyDescent="0.25">
      <c r="A2130" s="1">
        <v>2024</v>
      </c>
      <c r="B2130" s="1" t="s">
        <v>31</v>
      </c>
      <c r="C2130" s="1" t="s">
        <v>32</v>
      </c>
      <c r="D2130" s="1" t="s">
        <v>33</v>
      </c>
      <c r="E2130" s="9" t="s">
        <v>2276</v>
      </c>
      <c r="F2130" s="1">
        <f>IF(VLOOKUP(G2130,Sku_Consolidated!A2:S957,{19},FALSE)="SHOWCASE", VLOOKUP(E2130,Store_Showcase!B2:C144,{2}, FALSE), IF(VLOOKUP(G2130,Sku_Consolidated!A2:S957,{19},FALSE)="VAM",VLOOKUP(E2130,Store_VAM!B2:C273,{2}, FALSE),VLOOKUP(E2130,Store_SRP!B2:C110,{2}, FALSE)))</f>
      </c>
      <c r="G2130" s="1">
        <v>61736</v>
      </c>
      <c r="H2130" s="1" t="s">
        <v>224</v>
      </c>
      <c r="I2130" s="10" t="s">
        <v>2674</v>
      </c>
      <c r="J2130" s="1">
        <f>VLOOKUP(G2130,Sku_Consolidated!A2:C957, 3, FALSE)</f>
      </c>
      <c r="K2130" s="10">
        <f>IF(J2130="PACK", I2130, 0)</f>
      </c>
      <c r="L2130" s="10">
        <f>IF(J2130="KG", I2130, I2130 * VLOOKUP(G2130,Sku_Consolidated!A2:U957,21,FALSE))</f>
      </c>
      <c r="M2130" s="10" t="s">
        <v>37</v>
      </c>
      <c r="N2130" s="11" t="s">
        <v>5565</v>
      </c>
      <c r="O2130" s="10" t="s">
        <v>5566</v>
      </c>
      <c r="P2130" s="10">
        <f>N2130 - O2130</f>
      </c>
      <c r="Q2130" s="1">
        <f>VLOOKUP(G2130,Sku_Consolidated!A2:G957,7, FALSE)</f>
      </c>
      <c r="R2130" s="1">
        <f>IF(IFERROR(VLOOKUP(E2130,Store_Showcase!B2:H144,7, FALSE), TRUE)=TRUE, IF(IFERROR(VLOOKUP(E2130,Store_SRP!B2:H110,7, FALSE), TRUE)=TRUE,VLOOKUP(E2130,Store_VAM!B2:H273,7, FALSE),VLOOKUP(E2130,Store_SRP!B2:H110,7, FALSE)), VLOOKUP(E2130,Store_Showcase!B2:H144,7, FALSE))</f>
      </c>
      <c r="S2130" s="1">
        <f>IF(IFERROR(VLOOKUP(E2130,Store_Showcase!B2:I144,8, FALSE), TRUE)=TRUE, IF(IFERROR(VLOOKUP(E2130,Store_SRP!B2:I110,8, FALSE), TRUE)=TRUE,VLOOKUP(E2130,Store_VAM!B2:I273,8, FALSE),VLOOKUP(E2130,Store_SRP!B2:I110,8, FALSE)), VLOOKUP(E2130,Store_Showcase!B2:I144,8, FALSE))</f>
      </c>
      <c r="T2130" s="1">
        <f>VLOOKUP(G2130,Sku_Consolidated!A2:R957,18,FALSE)</f>
      </c>
      <c r="U2130" s="1" t="s">
        <v>5542</v>
      </c>
      <c r="V2130" s="1">
        <f>IF(VLOOKUP(G2130,Sku_Consolidated!A2:S957,19,FALSE)="SHOWCASE", VLOOKUP(E2130,Store_Showcase!B2:L144,11, FALSE), IF(VLOOKUP(G2130,Sku_Consolidated!A2:S957,19,FALSE)="VAM",VLOOKUP(E2130,Store_VAM!B2:L273,11, FALSE),VLOOKUP(E2130,Store_SRP!B2:L110,11, FALSE)))</f>
      </c>
      <c r="W2130" s="1">
        <f>VLOOKUP(G2130,Sku_Consolidated!A2:W957,11,FALSE)</f>
      </c>
      <c r="X2130" s="1">
        <f>VLOOKUP(G2130,Sku_Consolidated!A2:H957,8,FALSE)</f>
      </c>
      <c r="Y2130" s="1">
        <f>VLOOKUP(G2130,Sku_Consolidated!A2:I957,9,FALSE)</f>
      </c>
      <c r="Z2130" s="1" t="s">
        <v>41</v>
      </c>
      <c r="AA2130" s="1">
        <f>VLOOKUP(G2130,Sku_Consolidated!A2:E957,5,FALSE)</f>
      </c>
      <c r="AB2130" s="1">
        <f>IF(VLOOKUP(G2130,Sku_Consolidated!A2:S957,19,FALSE)="SHOWCASE", VLOOKUP(E2130,Store_Showcase!B2:N144,13, FALSE), IF(VLOOKUP(G2130,Sku_Consolidated!A2:S957,19,FALSE)="VAM",VLOOKUP(E2130,Store_VAM!B2:N273,13, FALSE),VLOOKUP(E2130,Store_SRP!B2:N110,13, FALSE)))</f>
      </c>
      <c r="AC2130" s="1">
        <f>IF(IFERROR(AB2130,TRUE)=TRUE, "-","OK")</f>
      </c>
      <c r="AD2130" s="11" t="s">
        <v>37</v>
      </c>
      <c r="AE2130" s="11" t="s">
        <v>37</v>
      </c>
      <c r="AF2130" s="1">
        <f>IF(IFERROR(VLOOKUP(E2130,Store_Showcase!B2:H144,{5}, FALSE), TRUE)=TRUE, IF(IFERROR(VLOOKUP(E2130,Store_SRP!B2:H110,{5}, FALSE), TRUE)=TRUE,VLOOKUP(E2130,Store_VAM!B2:H273,{5}, FALSE),VLOOKUP(E2130,Store_SRP!B2:H110,{5}, FALSE)), VLOOKUP(E2130,Store_Showcase!B2:H144,{5}, FALSE))</f>
      </c>
      <c r="AG2130" s="1">
        <f>IF(IFERROR(VLOOKUP(E2130,Store_Showcase!B2:H144,{6}, FALSE), TRUE)=TRUE, IF(IFERROR(VLOOKUP(E2130,Store_SRP!B2:H110,{6}, FALSE), TRUE)=TRUE,VLOOKUP(E2130,Store_VAM!B2:H273,{6}, FALSE),VLOOKUP(E2130,Store_SRP!B2:H110,{6}, FALSE)), VLOOKUP(E2130,Store_Showcase!B2:H144,{6}, FALSE))</f>
      </c>
      <c r="AH2130" s="1">
        <f>VLOOKUP(G2130,Sku_Consolidated!A2:R957,18,FALSE)</f>
      </c>
      <c r="AI2130" s="1">
        <f>VLOOKUP(G2130,Sku_Consolidated!A2:S957,19,FALSE)</f>
      </c>
      <c r="AJ2130" s="1">
        <f>VLOOKUP(G2130,Sku_Consolidated!A2:T957,20,FALSE)</f>
      </c>
    </row>
    <row r="2131" spans="1:36" x14ac:dyDescent="0.25">
      <c r="A2131" s="1">
        <v>2024</v>
      </c>
      <c r="B2131" s="1" t="s">
        <v>31</v>
      </c>
      <c r="C2131" s="1" t="s">
        <v>32</v>
      </c>
      <c r="D2131" s="1" t="s">
        <v>33</v>
      </c>
      <c r="E2131" s="9" t="s">
        <v>2276</v>
      </c>
      <c r="F2131" s="1">
        <f>IF(VLOOKUP(G2131,Sku_Consolidated!A2:S957,{19},FALSE)="SHOWCASE", VLOOKUP(E2131,Store_Showcase!B2:C144,{2}, FALSE), IF(VLOOKUP(G2131,Sku_Consolidated!A2:S957,{19},FALSE)="VAM",VLOOKUP(E2131,Store_VAM!B2:C273,{2}, FALSE),VLOOKUP(E2131,Store_SRP!B2:C110,{2}, FALSE)))</f>
      </c>
      <c r="G2131" s="1">
        <v>61737</v>
      </c>
      <c r="H2131" s="1" t="s">
        <v>70</v>
      </c>
      <c r="I2131" s="10" t="s">
        <v>5567</v>
      </c>
      <c r="J2131" s="1">
        <f>VLOOKUP(G2131,Sku_Consolidated!A2:C957, 3, FALSE)</f>
      </c>
      <c r="K2131" s="10">
        <f>IF(J2131="PACK", I2131, 0)</f>
      </c>
      <c r="L2131" s="10">
        <f>IF(J2131="KG", I2131, I2131 * VLOOKUP(G2131,Sku_Consolidated!A2:U957,21,FALSE))</f>
      </c>
      <c r="M2131" s="10" t="s">
        <v>37</v>
      </c>
      <c r="N2131" s="11" t="s">
        <v>5568</v>
      </c>
      <c r="O2131" s="10" t="s">
        <v>5569</v>
      </c>
      <c r="P2131" s="10">
        <f>N2131 - O2131</f>
      </c>
      <c r="Q2131" s="1">
        <f>VLOOKUP(G2131,Sku_Consolidated!A2:G957,7, FALSE)</f>
      </c>
      <c r="R2131" s="1">
        <f>IF(IFERROR(VLOOKUP(E2131,Store_Showcase!B2:H144,7, FALSE), TRUE)=TRUE, IF(IFERROR(VLOOKUP(E2131,Store_SRP!B2:H110,7, FALSE), TRUE)=TRUE,VLOOKUP(E2131,Store_VAM!B2:H273,7, FALSE),VLOOKUP(E2131,Store_SRP!B2:H110,7, FALSE)), VLOOKUP(E2131,Store_Showcase!B2:H144,7, FALSE))</f>
      </c>
      <c r="S2131" s="1">
        <f>IF(IFERROR(VLOOKUP(E2131,Store_Showcase!B2:I144,8, FALSE), TRUE)=TRUE, IF(IFERROR(VLOOKUP(E2131,Store_SRP!B2:I110,8, FALSE), TRUE)=TRUE,VLOOKUP(E2131,Store_VAM!B2:I273,8, FALSE),VLOOKUP(E2131,Store_SRP!B2:I110,8, FALSE)), VLOOKUP(E2131,Store_Showcase!B2:I144,8, FALSE))</f>
      </c>
      <c r="T2131" s="1">
        <f>VLOOKUP(G2131,Sku_Consolidated!A2:R957,18,FALSE)</f>
      </c>
      <c r="U2131" s="1" t="s">
        <v>5542</v>
      </c>
      <c r="V2131" s="1">
        <f>IF(VLOOKUP(G2131,Sku_Consolidated!A2:S957,19,FALSE)="SHOWCASE", VLOOKUP(E2131,Store_Showcase!B2:L144,11, FALSE), IF(VLOOKUP(G2131,Sku_Consolidated!A2:S957,19,FALSE)="VAM",VLOOKUP(E2131,Store_VAM!B2:L273,11, FALSE),VLOOKUP(E2131,Store_SRP!B2:L110,11, FALSE)))</f>
      </c>
      <c r="W2131" s="1">
        <f>VLOOKUP(G2131,Sku_Consolidated!A2:W957,11,FALSE)</f>
      </c>
      <c r="X2131" s="1">
        <f>VLOOKUP(G2131,Sku_Consolidated!A2:H957,8,FALSE)</f>
      </c>
      <c r="Y2131" s="1">
        <f>VLOOKUP(G2131,Sku_Consolidated!A2:I957,9,FALSE)</f>
      </c>
      <c r="Z2131" s="1" t="s">
        <v>41</v>
      </c>
      <c r="AA2131" s="1">
        <f>VLOOKUP(G2131,Sku_Consolidated!A2:E957,5,FALSE)</f>
      </c>
      <c r="AB2131" s="1">
        <f>IF(VLOOKUP(G2131,Sku_Consolidated!A2:S957,19,FALSE)="SHOWCASE", VLOOKUP(E2131,Store_Showcase!B2:N144,13, FALSE), IF(VLOOKUP(G2131,Sku_Consolidated!A2:S957,19,FALSE)="VAM",VLOOKUP(E2131,Store_VAM!B2:N273,13, FALSE),VLOOKUP(E2131,Store_SRP!B2:N110,13, FALSE)))</f>
      </c>
      <c r="AC2131" s="1">
        <f>IF(IFERROR(AB2131,TRUE)=TRUE, "-","OK")</f>
      </c>
      <c r="AD2131" s="11" t="s">
        <v>37</v>
      </c>
      <c r="AE2131" s="11" t="s">
        <v>37</v>
      </c>
      <c r="AF2131" s="1">
        <f>IF(IFERROR(VLOOKUP(E2131,Store_Showcase!B2:H144,{5}, FALSE), TRUE)=TRUE, IF(IFERROR(VLOOKUP(E2131,Store_SRP!B2:H110,{5}, FALSE), TRUE)=TRUE,VLOOKUP(E2131,Store_VAM!B2:H273,{5}, FALSE),VLOOKUP(E2131,Store_SRP!B2:H110,{5}, FALSE)), VLOOKUP(E2131,Store_Showcase!B2:H144,{5}, FALSE))</f>
      </c>
      <c r="AG2131" s="1">
        <f>IF(IFERROR(VLOOKUP(E2131,Store_Showcase!B2:H144,{6}, FALSE), TRUE)=TRUE, IF(IFERROR(VLOOKUP(E2131,Store_SRP!B2:H110,{6}, FALSE), TRUE)=TRUE,VLOOKUP(E2131,Store_VAM!B2:H273,{6}, FALSE),VLOOKUP(E2131,Store_SRP!B2:H110,{6}, FALSE)), VLOOKUP(E2131,Store_Showcase!B2:H144,{6}, FALSE))</f>
      </c>
      <c r="AH2131" s="1">
        <f>VLOOKUP(G2131,Sku_Consolidated!A2:R957,18,FALSE)</f>
      </c>
      <c r="AI2131" s="1">
        <f>VLOOKUP(G2131,Sku_Consolidated!A2:S957,19,FALSE)</f>
      </c>
      <c r="AJ2131" s="1">
        <f>VLOOKUP(G2131,Sku_Consolidated!A2:T957,20,FALSE)</f>
      </c>
    </row>
    <row r="2132" spans="1:36" x14ac:dyDescent="0.25">
      <c r="A2132" s="1">
        <v>2024</v>
      </c>
      <c r="B2132" s="1" t="s">
        <v>31</v>
      </c>
      <c r="C2132" s="1" t="s">
        <v>32</v>
      </c>
      <c r="D2132" s="1" t="s">
        <v>33</v>
      </c>
      <c r="E2132" s="9" t="s">
        <v>2276</v>
      </c>
      <c r="F2132" s="1">
        <f>IF(VLOOKUP(G2132,Sku_Consolidated!A2:S957,{19},FALSE)="SHOWCASE", VLOOKUP(E2132,Store_Showcase!B2:C144,{2}, FALSE), IF(VLOOKUP(G2132,Sku_Consolidated!A2:S957,{19},FALSE)="VAM",VLOOKUP(E2132,Store_VAM!B2:C273,{2}, FALSE),VLOOKUP(E2132,Store_SRP!B2:C110,{2}, FALSE)))</f>
      </c>
      <c r="G2132" s="1">
        <v>61742</v>
      </c>
      <c r="H2132" s="1" t="s">
        <v>78</v>
      </c>
      <c r="I2132" s="10" t="s">
        <v>1229</v>
      </c>
      <c r="J2132" s="1">
        <f>VLOOKUP(G2132,Sku_Consolidated!A2:C957, 3, FALSE)</f>
      </c>
      <c r="K2132" s="10">
        <f>IF(J2132="PACK", I2132, 0)</f>
      </c>
      <c r="L2132" s="10">
        <f>IF(J2132="KG", I2132, I2132 * VLOOKUP(G2132,Sku_Consolidated!A2:U957,21,FALSE))</f>
      </c>
      <c r="M2132" s="10" t="s">
        <v>37</v>
      </c>
      <c r="N2132" s="11" t="s">
        <v>5570</v>
      </c>
      <c r="O2132" s="10" t="s">
        <v>5571</v>
      </c>
      <c r="P2132" s="10">
        <f>N2132 - O2132</f>
      </c>
      <c r="Q2132" s="1">
        <f>VLOOKUP(G2132,Sku_Consolidated!A2:G957,7, FALSE)</f>
      </c>
      <c r="R2132" s="1">
        <f>IF(IFERROR(VLOOKUP(E2132,Store_Showcase!B2:H144,7, FALSE), TRUE)=TRUE, IF(IFERROR(VLOOKUP(E2132,Store_SRP!B2:H110,7, FALSE), TRUE)=TRUE,VLOOKUP(E2132,Store_VAM!B2:H273,7, FALSE),VLOOKUP(E2132,Store_SRP!B2:H110,7, FALSE)), VLOOKUP(E2132,Store_Showcase!B2:H144,7, FALSE))</f>
      </c>
      <c r="S2132" s="1">
        <f>IF(IFERROR(VLOOKUP(E2132,Store_Showcase!B2:I144,8, FALSE), TRUE)=TRUE, IF(IFERROR(VLOOKUP(E2132,Store_SRP!B2:I110,8, FALSE), TRUE)=TRUE,VLOOKUP(E2132,Store_VAM!B2:I273,8, FALSE),VLOOKUP(E2132,Store_SRP!B2:I110,8, FALSE)), VLOOKUP(E2132,Store_Showcase!B2:I144,8, FALSE))</f>
      </c>
      <c r="T2132" s="1">
        <f>VLOOKUP(G2132,Sku_Consolidated!A2:R957,18,FALSE)</f>
      </c>
      <c r="U2132" s="1" t="s">
        <v>5542</v>
      </c>
      <c r="V2132" s="1">
        <f>IF(VLOOKUP(G2132,Sku_Consolidated!A2:S957,19,FALSE)="SHOWCASE", VLOOKUP(E2132,Store_Showcase!B2:L144,11, FALSE), IF(VLOOKUP(G2132,Sku_Consolidated!A2:S957,19,FALSE)="VAM",VLOOKUP(E2132,Store_VAM!B2:L273,11, FALSE),VLOOKUP(E2132,Store_SRP!B2:L110,11, FALSE)))</f>
      </c>
      <c r="W2132" s="1">
        <f>VLOOKUP(G2132,Sku_Consolidated!A2:W957,11,FALSE)</f>
      </c>
      <c r="X2132" s="1">
        <f>VLOOKUP(G2132,Sku_Consolidated!A2:H957,8,FALSE)</f>
      </c>
      <c r="Y2132" s="1">
        <f>VLOOKUP(G2132,Sku_Consolidated!A2:I957,9,FALSE)</f>
      </c>
      <c r="Z2132" s="1" t="s">
        <v>41</v>
      </c>
      <c r="AA2132" s="1">
        <f>VLOOKUP(G2132,Sku_Consolidated!A2:E957,5,FALSE)</f>
      </c>
      <c r="AB2132" s="1">
        <f>IF(VLOOKUP(G2132,Sku_Consolidated!A2:S957,19,FALSE)="SHOWCASE", VLOOKUP(E2132,Store_Showcase!B2:N144,13, FALSE), IF(VLOOKUP(G2132,Sku_Consolidated!A2:S957,19,FALSE)="VAM",VLOOKUP(E2132,Store_VAM!B2:N273,13, FALSE),VLOOKUP(E2132,Store_SRP!B2:N110,13, FALSE)))</f>
      </c>
      <c r="AC2132" s="1">
        <f>IF(IFERROR(AB2132,TRUE)=TRUE, "-","OK")</f>
      </c>
      <c r="AD2132" s="11" t="s">
        <v>37</v>
      </c>
      <c r="AE2132" s="11" t="s">
        <v>37</v>
      </c>
      <c r="AF2132" s="1">
        <f>IF(IFERROR(VLOOKUP(E2132,Store_Showcase!B2:H144,{5}, FALSE), TRUE)=TRUE, IF(IFERROR(VLOOKUP(E2132,Store_SRP!B2:H110,{5}, FALSE), TRUE)=TRUE,VLOOKUP(E2132,Store_VAM!B2:H273,{5}, FALSE),VLOOKUP(E2132,Store_SRP!B2:H110,{5}, FALSE)), VLOOKUP(E2132,Store_Showcase!B2:H144,{5}, FALSE))</f>
      </c>
      <c r="AG2132" s="1">
        <f>IF(IFERROR(VLOOKUP(E2132,Store_Showcase!B2:H144,{6}, FALSE), TRUE)=TRUE, IF(IFERROR(VLOOKUP(E2132,Store_SRP!B2:H110,{6}, FALSE), TRUE)=TRUE,VLOOKUP(E2132,Store_VAM!B2:H273,{6}, FALSE),VLOOKUP(E2132,Store_SRP!B2:H110,{6}, FALSE)), VLOOKUP(E2132,Store_Showcase!B2:H144,{6}, FALSE))</f>
      </c>
      <c r="AH2132" s="1">
        <f>VLOOKUP(G2132,Sku_Consolidated!A2:R957,18,FALSE)</f>
      </c>
      <c r="AI2132" s="1">
        <f>VLOOKUP(G2132,Sku_Consolidated!A2:S957,19,FALSE)</f>
      </c>
      <c r="AJ2132" s="1">
        <f>VLOOKUP(G2132,Sku_Consolidated!A2:T957,20,FALSE)</f>
      </c>
    </row>
    <row r="2133" spans="1:36" x14ac:dyDescent="0.25">
      <c r="A2133" s="1">
        <v>2024</v>
      </c>
      <c r="B2133" s="1" t="s">
        <v>31</v>
      </c>
      <c r="C2133" s="1" t="s">
        <v>32</v>
      </c>
      <c r="D2133" s="1" t="s">
        <v>33</v>
      </c>
      <c r="E2133" s="9" t="s">
        <v>2276</v>
      </c>
      <c r="F2133" s="1">
        <f>IF(VLOOKUP(G2133,Sku_Consolidated!A2:S957,{19},FALSE)="SHOWCASE", VLOOKUP(E2133,Store_Showcase!B2:C144,{2}, FALSE), IF(VLOOKUP(G2133,Sku_Consolidated!A2:S957,{19},FALSE)="VAM",VLOOKUP(E2133,Store_VAM!B2:C273,{2}, FALSE),VLOOKUP(E2133,Store_SRP!B2:C110,{2}, FALSE)))</f>
      </c>
      <c r="G2133" s="1">
        <v>61744</v>
      </c>
      <c r="H2133" s="1" t="s">
        <v>82</v>
      </c>
      <c r="I2133" s="10" t="s">
        <v>622</v>
      </c>
      <c r="J2133" s="1">
        <f>VLOOKUP(G2133,Sku_Consolidated!A2:C957, 3, FALSE)</f>
      </c>
      <c r="K2133" s="10">
        <f>IF(J2133="PACK", I2133, 0)</f>
      </c>
      <c r="L2133" s="10">
        <f>IF(J2133="KG", I2133, I2133 * VLOOKUP(G2133,Sku_Consolidated!A2:U957,21,FALSE))</f>
      </c>
      <c r="M2133" s="10" t="s">
        <v>37</v>
      </c>
      <c r="N2133" s="11" t="s">
        <v>5572</v>
      </c>
      <c r="O2133" s="10" t="s">
        <v>5573</v>
      </c>
      <c r="P2133" s="10">
        <f>N2133 - O2133</f>
      </c>
      <c r="Q2133" s="1">
        <f>VLOOKUP(G2133,Sku_Consolidated!A2:G957,7, FALSE)</f>
      </c>
      <c r="R2133" s="1">
        <f>IF(IFERROR(VLOOKUP(E2133,Store_Showcase!B2:H144,7, FALSE), TRUE)=TRUE, IF(IFERROR(VLOOKUP(E2133,Store_SRP!B2:H110,7, FALSE), TRUE)=TRUE,VLOOKUP(E2133,Store_VAM!B2:H273,7, FALSE),VLOOKUP(E2133,Store_SRP!B2:H110,7, FALSE)), VLOOKUP(E2133,Store_Showcase!B2:H144,7, FALSE))</f>
      </c>
      <c r="S2133" s="1">
        <f>IF(IFERROR(VLOOKUP(E2133,Store_Showcase!B2:I144,8, FALSE), TRUE)=TRUE, IF(IFERROR(VLOOKUP(E2133,Store_SRP!B2:I110,8, FALSE), TRUE)=TRUE,VLOOKUP(E2133,Store_VAM!B2:I273,8, FALSE),VLOOKUP(E2133,Store_SRP!B2:I110,8, FALSE)), VLOOKUP(E2133,Store_Showcase!B2:I144,8, FALSE))</f>
      </c>
      <c r="T2133" s="1">
        <f>VLOOKUP(G2133,Sku_Consolidated!A2:R957,18,FALSE)</f>
      </c>
      <c r="U2133" s="1" t="s">
        <v>5542</v>
      </c>
      <c r="V2133" s="1">
        <f>IF(VLOOKUP(G2133,Sku_Consolidated!A2:S957,19,FALSE)="SHOWCASE", VLOOKUP(E2133,Store_Showcase!B2:L144,11, FALSE), IF(VLOOKUP(G2133,Sku_Consolidated!A2:S957,19,FALSE)="VAM",VLOOKUP(E2133,Store_VAM!B2:L273,11, FALSE),VLOOKUP(E2133,Store_SRP!B2:L110,11, FALSE)))</f>
      </c>
      <c r="W2133" s="1">
        <f>VLOOKUP(G2133,Sku_Consolidated!A2:W957,11,FALSE)</f>
      </c>
      <c r="X2133" s="1">
        <f>VLOOKUP(G2133,Sku_Consolidated!A2:H957,8,FALSE)</f>
      </c>
      <c r="Y2133" s="1">
        <f>VLOOKUP(G2133,Sku_Consolidated!A2:I957,9,FALSE)</f>
      </c>
      <c r="Z2133" s="1" t="s">
        <v>41</v>
      </c>
      <c r="AA2133" s="1">
        <f>VLOOKUP(G2133,Sku_Consolidated!A2:E957,5,FALSE)</f>
      </c>
      <c r="AB2133" s="1">
        <f>IF(VLOOKUP(G2133,Sku_Consolidated!A2:S957,19,FALSE)="SHOWCASE", VLOOKUP(E2133,Store_Showcase!B2:N144,13, FALSE), IF(VLOOKUP(G2133,Sku_Consolidated!A2:S957,19,FALSE)="VAM",VLOOKUP(E2133,Store_VAM!B2:N273,13, FALSE),VLOOKUP(E2133,Store_SRP!B2:N110,13, FALSE)))</f>
      </c>
      <c r="AC2133" s="1">
        <f>IF(IFERROR(AB2133,TRUE)=TRUE, "-","OK")</f>
      </c>
      <c r="AD2133" s="11" t="s">
        <v>37</v>
      </c>
      <c r="AE2133" s="11" t="s">
        <v>37</v>
      </c>
      <c r="AF2133" s="1">
        <f>IF(IFERROR(VLOOKUP(E2133,Store_Showcase!B2:H144,{5}, FALSE), TRUE)=TRUE, IF(IFERROR(VLOOKUP(E2133,Store_SRP!B2:H110,{5}, FALSE), TRUE)=TRUE,VLOOKUP(E2133,Store_VAM!B2:H273,{5}, FALSE),VLOOKUP(E2133,Store_SRP!B2:H110,{5}, FALSE)), VLOOKUP(E2133,Store_Showcase!B2:H144,{5}, FALSE))</f>
      </c>
      <c r="AG2133" s="1">
        <f>IF(IFERROR(VLOOKUP(E2133,Store_Showcase!B2:H144,{6}, FALSE), TRUE)=TRUE, IF(IFERROR(VLOOKUP(E2133,Store_SRP!B2:H110,{6}, FALSE), TRUE)=TRUE,VLOOKUP(E2133,Store_VAM!B2:H273,{6}, FALSE),VLOOKUP(E2133,Store_SRP!B2:H110,{6}, FALSE)), VLOOKUP(E2133,Store_Showcase!B2:H144,{6}, FALSE))</f>
      </c>
      <c r="AH2133" s="1">
        <f>VLOOKUP(G2133,Sku_Consolidated!A2:R957,18,FALSE)</f>
      </c>
      <c r="AI2133" s="1">
        <f>VLOOKUP(G2133,Sku_Consolidated!A2:S957,19,FALSE)</f>
      </c>
      <c r="AJ2133" s="1">
        <f>VLOOKUP(G2133,Sku_Consolidated!A2:T957,20,FALSE)</f>
      </c>
    </row>
    <row r="2134" spans="1:36" x14ac:dyDescent="0.25">
      <c r="A2134" s="1">
        <v>2024</v>
      </c>
      <c r="B2134" s="1" t="s">
        <v>31</v>
      </c>
      <c r="C2134" s="1" t="s">
        <v>32</v>
      </c>
      <c r="D2134" s="1" t="s">
        <v>33</v>
      </c>
      <c r="E2134" s="9" t="s">
        <v>2276</v>
      </c>
      <c r="F2134" s="1">
        <f>IF(VLOOKUP(G2134,Sku_Consolidated!A2:S957,{19},FALSE)="SHOWCASE", VLOOKUP(E2134,Store_Showcase!B2:C144,{2}, FALSE), IF(VLOOKUP(G2134,Sku_Consolidated!A2:S957,{19},FALSE)="VAM",VLOOKUP(E2134,Store_VAM!B2:C273,{2}, FALSE),VLOOKUP(E2134,Store_SRP!B2:C110,{2}, FALSE)))</f>
      </c>
      <c r="G2134" s="1">
        <v>61755</v>
      </c>
      <c r="H2134" s="1" t="s">
        <v>86</v>
      </c>
      <c r="I2134" s="10" t="s">
        <v>5574</v>
      </c>
      <c r="J2134" s="1">
        <f>VLOOKUP(G2134,Sku_Consolidated!A2:C957, 3, FALSE)</f>
      </c>
      <c r="K2134" s="10">
        <f>IF(J2134="PACK", I2134, 0)</f>
      </c>
      <c r="L2134" s="10">
        <f>IF(J2134="KG", I2134, I2134 * VLOOKUP(G2134,Sku_Consolidated!A2:U957,21,FALSE))</f>
      </c>
      <c r="M2134" s="10" t="s">
        <v>37</v>
      </c>
      <c r="N2134" s="11" t="s">
        <v>5575</v>
      </c>
      <c r="O2134" s="10" t="s">
        <v>5576</v>
      </c>
      <c r="P2134" s="10">
        <f>N2134 - O2134</f>
      </c>
      <c r="Q2134" s="1">
        <f>VLOOKUP(G2134,Sku_Consolidated!A2:G957,7, FALSE)</f>
      </c>
      <c r="R2134" s="1">
        <f>IF(IFERROR(VLOOKUP(E2134,Store_Showcase!B2:H144,7, FALSE), TRUE)=TRUE, IF(IFERROR(VLOOKUP(E2134,Store_SRP!B2:H110,7, FALSE), TRUE)=TRUE,VLOOKUP(E2134,Store_VAM!B2:H273,7, FALSE),VLOOKUP(E2134,Store_SRP!B2:H110,7, FALSE)), VLOOKUP(E2134,Store_Showcase!B2:H144,7, FALSE))</f>
      </c>
      <c r="S2134" s="1">
        <f>IF(IFERROR(VLOOKUP(E2134,Store_Showcase!B2:I144,8, FALSE), TRUE)=TRUE, IF(IFERROR(VLOOKUP(E2134,Store_SRP!B2:I110,8, FALSE), TRUE)=TRUE,VLOOKUP(E2134,Store_VAM!B2:I273,8, FALSE),VLOOKUP(E2134,Store_SRP!B2:I110,8, FALSE)), VLOOKUP(E2134,Store_Showcase!B2:I144,8, FALSE))</f>
      </c>
      <c r="T2134" s="1">
        <f>VLOOKUP(G2134,Sku_Consolidated!A2:R957,18,FALSE)</f>
      </c>
      <c r="U2134" s="1" t="s">
        <v>5542</v>
      </c>
      <c r="V2134" s="1">
        <f>IF(VLOOKUP(G2134,Sku_Consolidated!A2:S957,19,FALSE)="SHOWCASE", VLOOKUP(E2134,Store_Showcase!B2:L144,11, FALSE), IF(VLOOKUP(G2134,Sku_Consolidated!A2:S957,19,FALSE)="VAM",VLOOKUP(E2134,Store_VAM!B2:L273,11, FALSE),VLOOKUP(E2134,Store_SRP!B2:L110,11, FALSE)))</f>
      </c>
      <c r="W2134" s="1">
        <f>VLOOKUP(G2134,Sku_Consolidated!A2:W957,11,FALSE)</f>
      </c>
      <c r="X2134" s="1">
        <f>VLOOKUP(G2134,Sku_Consolidated!A2:H957,8,FALSE)</f>
      </c>
      <c r="Y2134" s="1">
        <f>VLOOKUP(G2134,Sku_Consolidated!A2:I957,9,FALSE)</f>
      </c>
      <c r="Z2134" s="1" t="s">
        <v>41</v>
      </c>
      <c r="AA2134" s="1">
        <f>VLOOKUP(G2134,Sku_Consolidated!A2:E957,5,FALSE)</f>
      </c>
      <c r="AB2134" s="1">
        <f>IF(VLOOKUP(G2134,Sku_Consolidated!A2:S957,19,FALSE)="SHOWCASE", VLOOKUP(E2134,Store_Showcase!B2:N144,13, FALSE), IF(VLOOKUP(G2134,Sku_Consolidated!A2:S957,19,FALSE)="VAM",VLOOKUP(E2134,Store_VAM!B2:N273,13, FALSE),VLOOKUP(E2134,Store_SRP!B2:N110,13, FALSE)))</f>
      </c>
      <c r="AC2134" s="1">
        <f>IF(IFERROR(AB2134,TRUE)=TRUE, "-","OK")</f>
      </c>
      <c r="AD2134" s="11" t="s">
        <v>37</v>
      </c>
      <c r="AE2134" s="11" t="s">
        <v>37</v>
      </c>
      <c r="AF2134" s="1">
        <f>IF(IFERROR(VLOOKUP(E2134,Store_Showcase!B2:H144,{5}, FALSE), TRUE)=TRUE, IF(IFERROR(VLOOKUP(E2134,Store_SRP!B2:H110,{5}, FALSE), TRUE)=TRUE,VLOOKUP(E2134,Store_VAM!B2:H273,{5}, FALSE),VLOOKUP(E2134,Store_SRP!B2:H110,{5}, FALSE)), VLOOKUP(E2134,Store_Showcase!B2:H144,{5}, FALSE))</f>
      </c>
      <c r="AG2134" s="1">
        <f>IF(IFERROR(VLOOKUP(E2134,Store_Showcase!B2:H144,{6}, FALSE), TRUE)=TRUE, IF(IFERROR(VLOOKUP(E2134,Store_SRP!B2:H110,{6}, FALSE), TRUE)=TRUE,VLOOKUP(E2134,Store_VAM!B2:H273,{6}, FALSE),VLOOKUP(E2134,Store_SRP!B2:H110,{6}, FALSE)), VLOOKUP(E2134,Store_Showcase!B2:H144,{6}, FALSE))</f>
      </c>
      <c r="AH2134" s="1">
        <f>VLOOKUP(G2134,Sku_Consolidated!A2:R957,18,FALSE)</f>
      </c>
      <c r="AI2134" s="1">
        <f>VLOOKUP(G2134,Sku_Consolidated!A2:S957,19,FALSE)</f>
      </c>
      <c r="AJ2134" s="1">
        <f>VLOOKUP(G2134,Sku_Consolidated!A2:T957,20,FALSE)</f>
      </c>
    </row>
    <row r="2135" spans="1:36" x14ac:dyDescent="0.25">
      <c r="A2135" s="1">
        <v>2024</v>
      </c>
      <c r="B2135" s="1" t="s">
        <v>31</v>
      </c>
      <c r="C2135" s="1" t="s">
        <v>32</v>
      </c>
      <c r="D2135" s="1" t="s">
        <v>33</v>
      </c>
      <c r="E2135" s="9" t="s">
        <v>2276</v>
      </c>
      <c r="F2135" s="1">
        <f>IF(VLOOKUP(G2135,Sku_Consolidated!A2:S957,{19},FALSE)="SHOWCASE", VLOOKUP(E2135,Store_Showcase!B2:C144,{2}, FALSE), IF(VLOOKUP(G2135,Sku_Consolidated!A2:S957,{19},FALSE)="VAM",VLOOKUP(E2135,Store_VAM!B2:C273,{2}, FALSE),VLOOKUP(E2135,Store_SRP!B2:C110,{2}, FALSE)))</f>
      </c>
      <c r="G2135" s="1">
        <v>61757</v>
      </c>
      <c r="H2135" s="1" t="s">
        <v>349</v>
      </c>
      <c r="I2135" s="10" t="s">
        <v>1345</v>
      </c>
      <c r="J2135" s="1">
        <f>VLOOKUP(G2135,Sku_Consolidated!A2:C957, 3, FALSE)</f>
      </c>
      <c r="K2135" s="10">
        <f>IF(J2135="PACK", I2135, 0)</f>
      </c>
      <c r="L2135" s="10">
        <f>IF(J2135="KG", I2135, I2135 * VLOOKUP(G2135,Sku_Consolidated!A2:U957,21,FALSE))</f>
      </c>
      <c r="M2135" s="10" t="s">
        <v>37</v>
      </c>
      <c r="N2135" s="11" t="s">
        <v>5577</v>
      </c>
      <c r="O2135" s="10" t="s">
        <v>5578</v>
      </c>
      <c r="P2135" s="10">
        <f>N2135 - O2135</f>
      </c>
      <c r="Q2135" s="1">
        <f>VLOOKUP(G2135,Sku_Consolidated!A2:G957,7, FALSE)</f>
      </c>
      <c r="R2135" s="1">
        <f>IF(IFERROR(VLOOKUP(E2135,Store_Showcase!B2:H144,7, FALSE), TRUE)=TRUE, IF(IFERROR(VLOOKUP(E2135,Store_SRP!B2:H110,7, FALSE), TRUE)=TRUE,VLOOKUP(E2135,Store_VAM!B2:H273,7, FALSE),VLOOKUP(E2135,Store_SRP!B2:H110,7, FALSE)), VLOOKUP(E2135,Store_Showcase!B2:H144,7, FALSE))</f>
      </c>
      <c r="S2135" s="1">
        <f>IF(IFERROR(VLOOKUP(E2135,Store_Showcase!B2:I144,8, FALSE), TRUE)=TRUE, IF(IFERROR(VLOOKUP(E2135,Store_SRP!B2:I110,8, FALSE), TRUE)=TRUE,VLOOKUP(E2135,Store_VAM!B2:I273,8, FALSE),VLOOKUP(E2135,Store_SRP!B2:I110,8, FALSE)), VLOOKUP(E2135,Store_Showcase!B2:I144,8, FALSE))</f>
      </c>
      <c r="T2135" s="1">
        <f>VLOOKUP(G2135,Sku_Consolidated!A2:R957,18,FALSE)</f>
      </c>
      <c r="U2135" s="1" t="s">
        <v>5542</v>
      </c>
      <c r="V2135" s="1">
        <f>IF(VLOOKUP(G2135,Sku_Consolidated!A2:S957,19,FALSE)="SHOWCASE", VLOOKUP(E2135,Store_Showcase!B2:L144,11, FALSE), IF(VLOOKUP(G2135,Sku_Consolidated!A2:S957,19,FALSE)="VAM",VLOOKUP(E2135,Store_VAM!B2:L273,11, FALSE),VLOOKUP(E2135,Store_SRP!B2:L110,11, FALSE)))</f>
      </c>
      <c r="W2135" s="1">
        <f>VLOOKUP(G2135,Sku_Consolidated!A2:W957,11,FALSE)</f>
      </c>
      <c r="X2135" s="1">
        <f>VLOOKUP(G2135,Sku_Consolidated!A2:H957,8,FALSE)</f>
      </c>
      <c r="Y2135" s="1">
        <f>VLOOKUP(G2135,Sku_Consolidated!A2:I957,9,FALSE)</f>
      </c>
      <c r="Z2135" s="1" t="s">
        <v>41</v>
      </c>
      <c r="AA2135" s="1">
        <f>VLOOKUP(G2135,Sku_Consolidated!A2:E957,5,FALSE)</f>
      </c>
      <c r="AB2135" s="1">
        <f>IF(VLOOKUP(G2135,Sku_Consolidated!A2:S957,19,FALSE)="SHOWCASE", VLOOKUP(E2135,Store_Showcase!B2:N144,13, FALSE), IF(VLOOKUP(G2135,Sku_Consolidated!A2:S957,19,FALSE)="VAM",VLOOKUP(E2135,Store_VAM!B2:N273,13, FALSE),VLOOKUP(E2135,Store_SRP!B2:N110,13, FALSE)))</f>
      </c>
      <c r="AC2135" s="1">
        <f>IF(IFERROR(AB2135,TRUE)=TRUE, "-","OK")</f>
      </c>
      <c r="AD2135" s="11" t="s">
        <v>37</v>
      </c>
      <c r="AE2135" s="11" t="s">
        <v>37</v>
      </c>
      <c r="AF2135" s="1">
        <f>IF(IFERROR(VLOOKUP(E2135,Store_Showcase!B2:H144,{5}, FALSE), TRUE)=TRUE, IF(IFERROR(VLOOKUP(E2135,Store_SRP!B2:H110,{5}, FALSE), TRUE)=TRUE,VLOOKUP(E2135,Store_VAM!B2:H273,{5}, FALSE),VLOOKUP(E2135,Store_SRP!B2:H110,{5}, FALSE)), VLOOKUP(E2135,Store_Showcase!B2:H144,{5}, FALSE))</f>
      </c>
      <c r="AG2135" s="1">
        <f>IF(IFERROR(VLOOKUP(E2135,Store_Showcase!B2:H144,{6}, FALSE), TRUE)=TRUE, IF(IFERROR(VLOOKUP(E2135,Store_SRP!B2:H110,{6}, FALSE), TRUE)=TRUE,VLOOKUP(E2135,Store_VAM!B2:H273,{6}, FALSE),VLOOKUP(E2135,Store_SRP!B2:H110,{6}, FALSE)), VLOOKUP(E2135,Store_Showcase!B2:H144,{6}, FALSE))</f>
      </c>
      <c r="AH2135" s="1">
        <f>VLOOKUP(G2135,Sku_Consolidated!A2:R957,18,FALSE)</f>
      </c>
      <c r="AI2135" s="1">
        <f>VLOOKUP(G2135,Sku_Consolidated!A2:S957,19,FALSE)</f>
      </c>
      <c r="AJ2135" s="1">
        <f>VLOOKUP(G2135,Sku_Consolidated!A2:T957,20,FALSE)</f>
      </c>
    </row>
    <row r="2136" spans="1:36" x14ac:dyDescent="0.25">
      <c r="A2136" s="1">
        <v>2024</v>
      </c>
      <c r="B2136" s="1" t="s">
        <v>31</v>
      </c>
      <c r="C2136" s="1" t="s">
        <v>32</v>
      </c>
      <c r="D2136" s="1" t="s">
        <v>33</v>
      </c>
      <c r="E2136" s="9" t="s">
        <v>2276</v>
      </c>
      <c r="F2136" s="1">
        <f>IF(VLOOKUP(G2136,Sku_Consolidated!A2:S957,{19},FALSE)="SHOWCASE", VLOOKUP(E2136,Store_Showcase!B2:C144,{2}, FALSE), IF(VLOOKUP(G2136,Sku_Consolidated!A2:S957,{19},FALSE)="VAM",VLOOKUP(E2136,Store_VAM!B2:C273,{2}, FALSE),VLOOKUP(E2136,Store_SRP!B2:C110,{2}, FALSE)))</f>
      </c>
      <c r="G2136" s="1">
        <v>61758</v>
      </c>
      <c r="H2136" s="1" t="s">
        <v>90</v>
      </c>
      <c r="I2136" s="10" t="s">
        <v>5579</v>
      </c>
      <c r="J2136" s="1">
        <f>VLOOKUP(G2136,Sku_Consolidated!A2:C957, 3, FALSE)</f>
      </c>
      <c r="K2136" s="10">
        <f>IF(J2136="PACK", I2136, 0)</f>
      </c>
      <c r="L2136" s="10">
        <f>IF(J2136="KG", I2136, I2136 * VLOOKUP(G2136,Sku_Consolidated!A2:U957,21,FALSE))</f>
      </c>
      <c r="M2136" s="10" t="s">
        <v>37</v>
      </c>
      <c r="N2136" s="11" t="s">
        <v>5580</v>
      </c>
      <c r="O2136" s="10" t="s">
        <v>5581</v>
      </c>
      <c r="P2136" s="10">
        <f>N2136 - O2136</f>
      </c>
      <c r="Q2136" s="1">
        <f>VLOOKUP(G2136,Sku_Consolidated!A2:G957,7, FALSE)</f>
      </c>
      <c r="R2136" s="1">
        <f>IF(IFERROR(VLOOKUP(E2136,Store_Showcase!B2:H144,7, FALSE), TRUE)=TRUE, IF(IFERROR(VLOOKUP(E2136,Store_SRP!B2:H110,7, FALSE), TRUE)=TRUE,VLOOKUP(E2136,Store_VAM!B2:H273,7, FALSE),VLOOKUP(E2136,Store_SRP!B2:H110,7, FALSE)), VLOOKUP(E2136,Store_Showcase!B2:H144,7, FALSE))</f>
      </c>
      <c r="S2136" s="1">
        <f>IF(IFERROR(VLOOKUP(E2136,Store_Showcase!B2:I144,8, FALSE), TRUE)=TRUE, IF(IFERROR(VLOOKUP(E2136,Store_SRP!B2:I110,8, FALSE), TRUE)=TRUE,VLOOKUP(E2136,Store_VAM!B2:I273,8, FALSE),VLOOKUP(E2136,Store_SRP!B2:I110,8, FALSE)), VLOOKUP(E2136,Store_Showcase!B2:I144,8, FALSE))</f>
      </c>
      <c r="T2136" s="1">
        <f>VLOOKUP(G2136,Sku_Consolidated!A2:R957,18,FALSE)</f>
      </c>
      <c r="U2136" s="1" t="s">
        <v>5542</v>
      </c>
      <c r="V2136" s="1">
        <f>IF(VLOOKUP(G2136,Sku_Consolidated!A2:S957,19,FALSE)="SHOWCASE", VLOOKUP(E2136,Store_Showcase!B2:L144,11, FALSE), IF(VLOOKUP(G2136,Sku_Consolidated!A2:S957,19,FALSE)="VAM",VLOOKUP(E2136,Store_VAM!B2:L273,11, FALSE),VLOOKUP(E2136,Store_SRP!B2:L110,11, FALSE)))</f>
      </c>
      <c r="W2136" s="1">
        <f>VLOOKUP(G2136,Sku_Consolidated!A2:W957,11,FALSE)</f>
      </c>
      <c r="X2136" s="1">
        <f>VLOOKUP(G2136,Sku_Consolidated!A2:H957,8,FALSE)</f>
      </c>
      <c r="Y2136" s="1">
        <f>VLOOKUP(G2136,Sku_Consolidated!A2:I957,9,FALSE)</f>
      </c>
      <c r="Z2136" s="1" t="s">
        <v>41</v>
      </c>
      <c r="AA2136" s="1">
        <f>VLOOKUP(G2136,Sku_Consolidated!A2:E957,5,FALSE)</f>
      </c>
      <c r="AB2136" s="1">
        <f>IF(VLOOKUP(G2136,Sku_Consolidated!A2:S957,19,FALSE)="SHOWCASE", VLOOKUP(E2136,Store_Showcase!B2:N144,13, FALSE), IF(VLOOKUP(G2136,Sku_Consolidated!A2:S957,19,FALSE)="VAM",VLOOKUP(E2136,Store_VAM!B2:N273,13, FALSE),VLOOKUP(E2136,Store_SRP!B2:N110,13, FALSE)))</f>
      </c>
      <c r="AC2136" s="1">
        <f>IF(IFERROR(AB2136,TRUE)=TRUE, "-","OK")</f>
      </c>
      <c r="AD2136" s="11" t="s">
        <v>37</v>
      </c>
      <c r="AE2136" s="11" t="s">
        <v>37</v>
      </c>
      <c r="AF2136" s="1">
        <f>IF(IFERROR(VLOOKUP(E2136,Store_Showcase!B2:H144,{5}, FALSE), TRUE)=TRUE, IF(IFERROR(VLOOKUP(E2136,Store_SRP!B2:H110,{5}, FALSE), TRUE)=TRUE,VLOOKUP(E2136,Store_VAM!B2:H273,{5}, FALSE),VLOOKUP(E2136,Store_SRP!B2:H110,{5}, FALSE)), VLOOKUP(E2136,Store_Showcase!B2:H144,{5}, FALSE))</f>
      </c>
      <c r="AG2136" s="1">
        <f>IF(IFERROR(VLOOKUP(E2136,Store_Showcase!B2:H144,{6}, FALSE), TRUE)=TRUE, IF(IFERROR(VLOOKUP(E2136,Store_SRP!B2:H110,{6}, FALSE), TRUE)=TRUE,VLOOKUP(E2136,Store_VAM!B2:H273,{6}, FALSE),VLOOKUP(E2136,Store_SRP!B2:H110,{6}, FALSE)), VLOOKUP(E2136,Store_Showcase!B2:H144,{6}, FALSE))</f>
      </c>
      <c r="AH2136" s="1">
        <f>VLOOKUP(G2136,Sku_Consolidated!A2:R957,18,FALSE)</f>
      </c>
      <c r="AI2136" s="1">
        <f>VLOOKUP(G2136,Sku_Consolidated!A2:S957,19,FALSE)</f>
      </c>
      <c r="AJ2136" s="1">
        <f>VLOOKUP(G2136,Sku_Consolidated!A2:T957,20,FALSE)</f>
      </c>
    </row>
    <row r="2137" spans="1:36" x14ac:dyDescent="0.25">
      <c r="A2137" s="1">
        <v>2024</v>
      </c>
      <c r="B2137" s="1" t="s">
        <v>31</v>
      </c>
      <c r="C2137" s="1" t="s">
        <v>32</v>
      </c>
      <c r="D2137" s="1" t="s">
        <v>33</v>
      </c>
      <c r="E2137" s="9" t="s">
        <v>2276</v>
      </c>
      <c r="F2137" s="1">
        <f>IF(VLOOKUP(G2137,Sku_Consolidated!A2:S957,{19},FALSE)="SHOWCASE", VLOOKUP(E2137,Store_Showcase!B2:C144,{2}, FALSE), IF(VLOOKUP(G2137,Sku_Consolidated!A2:S957,{19},FALSE)="VAM",VLOOKUP(E2137,Store_VAM!B2:C273,{2}, FALSE),VLOOKUP(E2137,Store_SRP!B2:C110,{2}, FALSE)))</f>
      </c>
      <c r="G2137" s="1">
        <v>61759</v>
      </c>
      <c r="H2137" s="1" t="s">
        <v>94</v>
      </c>
      <c r="I2137" s="10" t="s">
        <v>5582</v>
      </c>
      <c r="J2137" s="1">
        <f>VLOOKUP(G2137,Sku_Consolidated!A2:C957, 3, FALSE)</f>
      </c>
      <c r="K2137" s="10">
        <f>IF(J2137="PACK", I2137, 0)</f>
      </c>
      <c r="L2137" s="10">
        <f>IF(J2137="KG", I2137, I2137 * VLOOKUP(G2137,Sku_Consolidated!A2:U957,21,FALSE))</f>
      </c>
      <c r="M2137" s="10" t="s">
        <v>37</v>
      </c>
      <c r="N2137" s="11" t="s">
        <v>5583</v>
      </c>
      <c r="O2137" s="10" t="s">
        <v>5584</v>
      </c>
      <c r="P2137" s="10">
        <f>N2137 - O2137</f>
      </c>
      <c r="Q2137" s="1">
        <f>VLOOKUP(G2137,Sku_Consolidated!A2:G957,7, FALSE)</f>
      </c>
      <c r="R2137" s="1">
        <f>IF(IFERROR(VLOOKUP(E2137,Store_Showcase!B2:H144,7, FALSE), TRUE)=TRUE, IF(IFERROR(VLOOKUP(E2137,Store_SRP!B2:H110,7, FALSE), TRUE)=TRUE,VLOOKUP(E2137,Store_VAM!B2:H273,7, FALSE),VLOOKUP(E2137,Store_SRP!B2:H110,7, FALSE)), VLOOKUP(E2137,Store_Showcase!B2:H144,7, FALSE))</f>
      </c>
      <c r="S2137" s="1">
        <f>IF(IFERROR(VLOOKUP(E2137,Store_Showcase!B2:I144,8, FALSE), TRUE)=TRUE, IF(IFERROR(VLOOKUP(E2137,Store_SRP!B2:I110,8, FALSE), TRUE)=TRUE,VLOOKUP(E2137,Store_VAM!B2:I273,8, FALSE),VLOOKUP(E2137,Store_SRP!B2:I110,8, FALSE)), VLOOKUP(E2137,Store_Showcase!B2:I144,8, FALSE))</f>
      </c>
      <c r="T2137" s="1">
        <f>VLOOKUP(G2137,Sku_Consolidated!A2:R957,18,FALSE)</f>
      </c>
      <c r="U2137" s="1" t="s">
        <v>5542</v>
      </c>
      <c r="V2137" s="1">
        <f>IF(VLOOKUP(G2137,Sku_Consolidated!A2:S957,19,FALSE)="SHOWCASE", VLOOKUP(E2137,Store_Showcase!B2:L144,11, FALSE), IF(VLOOKUP(G2137,Sku_Consolidated!A2:S957,19,FALSE)="VAM",VLOOKUP(E2137,Store_VAM!B2:L273,11, FALSE),VLOOKUP(E2137,Store_SRP!B2:L110,11, FALSE)))</f>
      </c>
      <c r="W2137" s="1">
        <f>VLOOKUP(G2137,Sku_Consolidated!A2:W957,11,FALSE)</f>
      </c>
      <c r="X2137" s="1">
        <f>VLOOKUP(G2137,Sku_Consolidated!A2:H957,8,FALSE)</f>
      </c>
      <c r="Y2137" s="1">
        <f>VLOOKUP(G2137,Sku_Consolidated!A2:I957,9,FALSE)</f>
      </c>
      <c r="Z2137" s="1" t="s">
        <v>41</v>
      </c>
      <c r="AA2137" s="1">
        <f>VLOOKUP(G2137,Sku_Consolidated!A2:E957,5,FALSE)</f>
      </c>
      <c r="AB2137" s="1">
        <f>IF(VLOOKUP(G2137,Sku_Consolidated!A2:S957,19,FALSE)="SHOWCASE", VLOOKUP(E2137,Store_Showcase!B2:N144,13, FALSE), IF(VLOOKUP(G2137,Sku_Consolidated!A2:S957,19,FALSE)="VAM",VLOOKUP(E2137,Store_VAM!B2:N273,13, FALSE),VLOOKUP(E2137,Store_SRP!B2:N110,13, FALSE)))</f>
      </c>
      <c r="AC2137" s="1">
        <f>IF(IFERROR(AB2137,TRUE)=TRUE, "-","OK")</f>
      </c>
      <c r="AD2137" s="11" t="s">
        <v>37</v>
      </c>
      <c r="AE2137" s="11" t="s">
        <v>37</v>
      </c>
      <c r="AF2137" s="1">
        <f>IF(IFERROR(VLOOKUP(E2137,Store_Showcase!B2:H144,{5}, FALSE), TRUE)=TRUE, IF(IFERROR(VLOOKUP(E2137,Store_SRP!B2:H110,{5}, FALSE), TRUE)=TRUE,VLOOKUP(E2137,Store_VAM!B2:H273,{5}, FALSE),VLOOKUP(E2137,Store_SRP!B2:H110,{5}, FALSE)), VLOOKUP(E2137,Store_Showcase!B2:H144,{5}, FALSE))</f>
      </c>
      <c r="AG2137" s="1">
        <f>IF(IFERROR(VLOOKUP(E2137,Store_Showcase!B2:H144,{6}, FALSE), TRUE)=TRUE, IF(IFERROR(VLOOKUP(E2137,Store_SRP!B2:H110,{6}, FALSE), TRUE)=TRUE,VLOOKUP(E2137,Store_VAM!B2:H273,{6}, FALSE),VLOOKUP(E2137,Store_SRP!B2:H110,{6}, FALSE)), VLOOKUP(E2137,Store_Showcase!B2:H144,{6}, FALSE))</f>
      </c>
      <c r="AH2137" s="1">
        <f>VLOOKUP(G2137,Sku_Consolidated!A2:R957,18,FALSE)</f>
      </c>
      <c r="AI2137" s="1">
        <f>VLOOKUP(G2137,Sku_Consolidated!A2:S957,19,FALSE)</f>
      </c>
      <c r="AJ2137" s="1">
        <f>VLOOKUP(G2137,Sku_Consolidated!A2:T957,20,FALSE)</f>
      </c>
    </row>
    <row r="2138" spans="1:36" x14ac:dyDescent="0.25">
      <c r="A2138" s="1">
        <v>2024</v>
      </c>
      <c r="B2138" s="1" t="s">
        <v>31</v>
      </c>
      <c r="C2138" s="1" t="s">
        <v>32</v>
      </c>
      <c r="D2138" s="1" t="s">
        <v>33</v>
      </c>
      <c r="E2138" s="9" t="s">
        <v>2276</v>
      </c>
      <c r="F2138" s="1">
        <f>IF(VLOOKUP(G2138,Sku_Consolidated!A2:S957,{19},FALSE)="SHOWCASE", VLOOKUP(E2138,Store_Showcase!B2:C144,{2}, FALSE), IF(VLOOKUP(G2138,Sku_Consolidated!A2:S957,{19},FALSE)="VAM",VLOOKUP(E2138,Store_VAM!B2:C273,{2}, FALSE),VLOOKUP(E2138,Store_SRP!B2:C110,{2}, FALSE)))</f>
      </c>
      <c r="G2138" s="1">
        <v>61760</v>
      </c>
      <c r="H2138" s="1" t="s">
        <v>98</v>
      </c>
      <c r="I2138" s="10" t="s">
        <v>4982</v>
      </c>
      <c r="J2138" s="1">
        <f>VLOOKUP(G2138,Sku_Consolidated!A2:C957, 3, FALSE)</f>
      </c>
      <c r="K2138" s="10">
        <f>IF(J2138="PACK", I2138, 0)</f>
      </c>
      <c r="L2138" s="10">
        <f>IF(J2138="KG", I2138, I2138 * VLOOKUP(G2138,Sku_Consolidated!A2:U957,21,FALSE))</f>
      </c>
      <c r="M2138" s="10" t="s">
        <v>37</v>
      </c>
      <c r="N2138" s="11" t="s">
        <v>5585</v>
      </c>
      <c r="O2138" s="10" t="s">
        <v>5586</v>
      </c>
      <c r="P2138" s="10">
        <f>N2138 - O2138</f>
      </c>
      <c r="Q2138" s="1">
        <f>VLOOKUP(G2138,Sku_Consolidated!A2:G957,7, FALSE)</f>
      </c>
      <c r="R2138" s="1">
        <f>IF(IFERROR(VLOOKUP(E2138,Store_Showcase!B2:H144,7, FALSE), TRUE)=TRUE, IF(IFERROR(VLOOKUP(E2138,Store_SRP!B2:H110,7, FALSE), TRUE)=TRUE,VLOOKUP(E2138,Store_VAM!B2:H273,7, FALSE),VLOOKUP(E2138,Store_SRP!B2:H110,7, FALSE)), VLOOKUP(E2138,Store_Showcase!B2:H144,7, FALSE))</f>
      </c>
      <c r="S2138" s="1">
        <f>IF(IFERROR(VLOOKUP(E2138,Store_Showcase!B2:I144,8, FALSE), TRUE)=TRUE, IF(IFERROR(VLOOKUP(E2138,Store_SRP!B2:I110,8, FALSE), TRUE)=TRUE,VLOOKUP(E2138,Store_VAM!B2:I273,8, FALSE),VLOOKUP(E2138,Store_SRP!B2:I110,8, FALSE)), VLOOKUP(E2138,Store_Showcase!B2:I144,8, FALSE))</f>
      </c>
      <c r="T2138" s="1">
        <f>VLOOKUP(G2138,Sku_Consolidated!A2:R957,18,FALSE)</f>
      </c>
      <c r="U2138" s="1" t="s">
        <v>5542</v>
      </c>
      <c r="V2138" s="1">
        <f>IF(VLOOKUP(G2138,Sku_Consolidated!A2:S957,19,FALSE)="SHOWCASE", VLOOKUP(E2138,Store_Showcase!B2:L144,11, FALSE), IF(VLOOKUP(G2138,Sku_Consolidated!A2:S957,19,FALSE)="VAM",VLOOKUP(E2138,Store_VAM!B2:L273,11, FALSE),VLOOKUP(E2138,Store_SRP!B2:L110,11, FALSE)))</f>
      </c>
      <c r="W2138" s="1">
        <f>VLOOKUP(G2138,Sku_Consolidated!A2:W957,11,FALSE)</f>
      </c>
      <c r="X2138" s="1">
        <f>VLOOKUP(G2138,Sku_Consolidated!A2:H957,8,FALSE)</f>
      </c>
      <c r="Y2138" s="1">
        <f>VLOOKUP(G2138,Sku_Consolidated!A2:I957,9,FALSE)</f>
      </c>
      <c r="Z2138" s="1" t="s">
        <v>41</v>
      </c>
      <c r="AA2138" s="1">
        <f>VLOOKUP(G2138,Sku_Consolidated!A2:E957,5,FALSE)</f>
      </c>
      <c r="AB2138" s="1">
        <f>IF(VLOOKUP(G2138,Sku_Consolidated!A2:S957,19,FALSE)="SHOWCASE", VLOOKUP(E2138,Store_Showcase!B2:N144,13, FALSE), IF(VLOOKUP(G2138,Sku_Consolidated!A2:S957,19,FALSE)="VAM",VLOOKUP(E2138,Store_VAM!B2:N273,13, FALSE),VLOOKUP(E2138,Store_SRP!B2:N110,13, FALSE)))</f>
      </c>
      <c r="AC2138" s="1">
        <f>IF(IFERROR(AB2138,TRUE)=TRUE, "-","OK")</f>
      </c>
      <c r="AD2138" s="11" t="s">
        <v>37</v>
      </c>
      <c r="AE2138" s="11" t="s">
        <v>37</v>
      </c>
      <c r="AF2138" s="1">
        <f>IF(IFERROR(VLOOKUP(E2138,Store_Showcase!B2:H144,{5}, FALSE), TRUE)=TRUE, IF(IFERROR(VLOOKUP(E2138,Store_SRP!B2:H110,{5}, FALSE), TRUE)=TRUE,VLOOKUP(E2138,Store_VAM!B2:H273,{5}, FALSE),VLOOKUP(E2138,Store_SRP!B2:H110,{5}, FALSE)), VLOOKUP(E2138,Store_Showcase!B2:H144,{5}, FALSE))</f>
      </c>
      <c r="AG2138" s="1">
        <f>IF(IFERROR(VLOOKUP(E2138,Store_Showcase!B2:H144,{6}, FALSE), TRUE)=TRUE, IF(IFERROR(VLOOKUP(E2138,Store_SRP!B2:H110,{6}, FALSE), TRUE)=TRUE,VLOOKUP(E2138,Store_VAM!B2:H273,{6}, FALSE),VLOOKUP(E2138,Store_SRP!B2:H110,{6}, FALSE)), VLOOKUP(E2138,Store_Showcase!B2:H144,{6}, FALSE))</f>
      </c>
      <c r="AH2138" s="1">
        <f>VLOOKUP(G2138,Sku_Consolidated!A2:R957,18,FALSE)</f>
      </c>
      <c r="AI2138" s="1">
        <f>VLOOKUP(G2138,Sku_Consolidated!A2:S957,19,FALSE)</f>
      </c>
      <c r="AJ2138" s="1">
        <f>VLOOKUP(G2138,Sku_Consolidated!A2:T957,20,FALSE)</f>
      </c>
    </row>
    <row r="2139" spans="1:36" x14ac:dyDescent="0.25">
      <c r="A2139" s="1">
        <v>2024</v>
      </c>
      <c r="B2139" s="1" t="s">
        <v>31</v>
      </c>
      <c r="C2139" s="1" t="s">
        <v>32</v>
      </c>
      <c r="D2139" s="1" t="s">
        <v>33</v>
      </c>
      <c r="E2139" s="9" t="s">
        <v>2276</v>
      </c>
      <c r="F2139" s="1">
        <f>IF(VLOOKUP(G2139,Sku_Consolidated!A2:S957,{19},FALSE)="SHOWCASE", VLOOKUP(E2139,Store_Showcase!B2:C144,{2}, FALSE), IF(VLOOKUP(G2139,Sku_Consolidated!A2:S957,{19},FALSE)="VAM",VLOOKUP(E2139,Store_VAM!B2:C273,{2}, FALSE),VLOOKUP(E2139,Store_SRP!B2:C110,{2}, FALSE)))</f>
      </c>
      <c r="G2139" s="1">
        <v>61761</v>
      </c>
      <c r="H2139" s="1" t="s">
        <v>524</v>
      </c>
      <c r="I2139" s="10" t="s">
        <v>5587</v>
      </c>
      <c r="J2139" s="1">
        <f>VLOOKUP(G2139,Sku_Consolidated!A2:C957, 3, FALSE)</f>
      </c>
      <c r="K2139" s="10">
        <f>IF(J2139="PACK", I2139, 0)</f>
      </c>
      <c r="L2139" s="10">
        <f>IF(J2139="KG", I2139, I2139 * VLOOKUP(G2139,Sku_Consolidated!A2:U957,21,FALSE))</f>
      </c>
      <c r="M2139" s="10" t="s">
        <v>37</v>
      </c>
      <c r="N2139" s="11" t="s">
        <v>5588</v>
      </c>
      <c r="O2139" s="10" t="s">
        <v>5589</v>
      </c>
      <c r="P2139" s="10">
        <f>N2139 - O2139</f>
      </c>
      <c r="Q2139" s="1">
        <f>VLOOKUP(G2139,Sku_Consolidated!A2:G957,7, FALSE)</f>
      </c>
      <c r="R2139" s="1">
        <f>IF(IFERROR(VLOOKUP(E2139,Store_Showcase!B2:H144,7, FALSE), TRUE)=TRUE, IF(IFERROR(VLOOKUP(E2139,Store_SRP!B2:H110,7, FALSE), TRUE)=TRUE,VLOOKUP(E2139,Store_VAM!B2:H273,7, FALSE),VLOOKUP(E2139,Store_SRP!B2:H110,7, FALSE)), VLOOKUP(E2139,Store_Showcase!B2:H144,7, FALSE))</f>
      </c>
      <c r="S2139" s="1">
        <f>IF(IFERROR(VLOOKUP(E2139,Store_Showcase!B2:I144,8, FALSE), TRUE)=TRUE, IF(IFERROR(VLOOKUP(E2139,Store_SRP!B2:I110,8, FALSE), TRUE)=TRUE,VLOOKUP(E2139,Store_VAM!B2:I273,8, FALSE),VLOOKUP(E2139,Store_SRP!B2:I110,8, FALSE)), VLOOKUP(E2139,Store_Showcase!B2:I144,8, FALSE))</f>
      </c>
      <c r="T2139" s="1">
        <f>VLOOKUP(G2139,Sku_Consolidated!A2:R957,18,FALSE)</f>
      </c>
      <c r="U2139" s="1" t="s">
        <v>5542</v>
      </c>
      <c r="V2139" s="1">
        <f>IF(VLOOKUP(G2139,Sku_Consolidated!A2:S957,19,FALSE)="SHOWCASE", VLOOKUP(E2139,Store_Showcase!B2:L144,11, FALSE), IF(VLOOKUP(G2139,Sku_Consolidated!A2:S957,19,FALSE)="VAM",VLOOKUP(E2139,Store_VAM!B2:L273,11, FALSE),VLOOKUP(E2139,Store_SRP!B2:L110,11, FALSE)))</f>
      </c>
      <c r="W2139" s="1">
        <f>VLOOKUP(G2139,Sku_Consolidated!A2:W957,11,FALSE)</f>
      </c>
      <c r="X2139" s="1">
        <f>VLOOKUP(G2139,Sku_Consolidated!A2:H957,8,FALSE)</f>
      </c>
      <c r="Y2139" s="1">
        <f>VLOOKUP(G2139,Sku_Consolidated!A2:I957,9,FALSE)</f>
      </c>
      <c r="Z2139" s="1" t="s">
        <v>41</v>
      </c>
      <c r="AA2139" s="1">
        <f>VLOOKUP(G2139,Sku_Consolidated!A2:E957,5,FALSE)</f>
      </c>
      <c r="AB2139" s="1">
        <f>IF(VLOOKUP(G2139,Sku_Consolidated!A2:S957,19,FALSE)="SHOWCASE", VLOOKUP(E2139,Store_Showcase!B2:N144,13, FALSE), IF(VLOOKUP(G2139,Sku_Consolidated!A2:S957,19,FALSE)="VAM",VLOOKUP(E2139,Store_VAM!B2:N273,13, FALSE),VLOOKUP(E2139,Store_SRP!B2:N110,13, FALSE)))</f>
      </c>
      <c r="AC2139" s="1">
        <f>IF(IFERROR(AB2139,TRUE)=TRUE, "-","OK")</f>
      </c>
      <c r="AD2139" s="11" t="s">
        <v>37</v>
      </c>
      <c r="AE2139" s="11" t="s">
        <v>37</v>
      </c>
      <c r="AF2139" s="1">
        <f>IF(IFERROR(VLOOKUP(E2139,Store_Showcase!B2:H144,{5}, FALSE), TRUE)=TRUE, IF(IFERROR(VLOOKUP(E2139,Store_SRP!B2:H110,{5}, FALSE), TRUE)=TRUE,VLOOKUP(E2139,Store_VAM!B2:H273,{5}, FALSE),VLOOKUP(E2139,Store_SRP!B2:H110,{5}, FALSE)), VLOOKUP(E2139,Store_Showcase!B2:H144,{5}, FALSE))</f>
      </c>
      <c r="AG2139" s="1">
        <f>IF(IFERROR(VLOOKUP(E2139,Store_Showcase!B2:H144,{6}, FALSE), TRUE)=TRUE, IF(IFERROR(VLOOKUP(E2139,Store_SRP!B2:H110,{6}, FALSE), TRUE)=TRUE,VLOOKUP(E2139,Store_VAM!B2:H273,{6}, FALSE),VLOOKUP(E2139,Store_SRP!B2:H110,{6}, FALSE)), VLOOKUP(E2139,Store_Showcase!B2:H144,{6}, FALSE))</f>
      </c>
      <c r="AH2139" s="1">
        <f>VLOOKUP(G2139,Sku_Consolidated!A2:R957,18,FALSE)</f>
      </c>
      <c r="AI2139" s="1">
        <f>VLOOKUP(G2139,Sku_Consolidated!A2:S957,19,FALSE)</f>
      </c>
      <c r="AJ2139" s="1">
        <f>VLOOKUP(G2139,Sku_Consolidated!A2:T957,20,FALSE)</f>
      </c>
    </row>
    <row r="2140" spans="1:36" x14ac:dyDescent="0.25">
      <c r="A2140" s="1">
        <v>2024</v>
      </c>
      <c r="B2140" s="1" t="s">
        <v>31</v>
      </c>
      <c r="C2140" s="1" t="s">
        <v>32</v>
      </c>
      <c r="D2140" s="1" t="s">
        <v>33</v>
      </c>
      <c r="E2140" s="9" t="s">
        <v>2276</v>
      </c>
      <c r="F2140" s="1">
        <f>IF(VLOOKUP(G2140,Sku_Consolidated!A2:S957,{19},FALSE)="SHOWCASE", VLOOKUP(E2140,Store_Showcase!B2:C144,{2}, FALSE), IF(VLOOKUP(G2140,Sku_Consolidated!A2:S957,{19},FALSE)="VAM",VLOOKUP(E2140,Store_VAM!B2:C273,{2}, FALSE),VLOOKUP(E2140,Store_SRP!B2:C110,{2}, FALSE)))</f>
      </c>
      <c r="G2140" s="1">
        <v>61781</v>
      </c>
      <c r="H2140" s="1" t="s">
        <v>102</v>
      </c>
      <c r="I2140" s="10" t="s">
        <v>5590</v>
      </c>
      <c r="J2140" s="1">
        <f>VLOOKUP(G2140,Sku_Consolidated!A2:C957, 3, FALSE)</f>
      </c>
      <c r="K2140" s="10">
        <f>IF(J2140="PACK", I2140, 0)</f>
      </c>
      <c r="L2140" s="10">
        <f>IF(J2140="KG", I2140, I2140 * VLOOKUP(G2140,Sku_Consolidated!A2:U957,21,FALSE))</f>
      </c>
      <c r="M2140" s="10" t="s">
        <v>37</v>
      </c>
      <c r="N2140" s="11" t="s">
        <v>5591</v>
      </c>
      <c r="O2140" s="10" t="s">
        <v>5592</v>
      </c>
      <c r="P2140" s="10">
        <f>N2140 - O2140</f>
      </c>
      <c r="Q2140" s="1">
        <f>VLOOKUP(G2140,Sku_Consolidated!A2:G957,7, FALSE)</f>
      </c>
      <c r="R2140" s="1">
        <f>IF(IFERROR(VLOOKUP(E2140,Store_Showcase!B2:H144,7, FALSE), TRUE)=TRUE, IF(IFERROR(VLOOKUP(E2140,Store_SRP!B2:H110,7, FALSE), TRUE)=TRUE,VLOOKUP(E2140,Store_VAM!B2:H273,7, FALSE),VLOOKUP(E2140,Store_SRP!B2:H110,7, FALSE)), VLOOKUP(E2140,Store_Showcase!B2:H144,7, FALSE))</f>
      </c>
      <c r="S2140" s="1">
        <f>IF(IFERROR(VLOOKUP(E2140,Store_Showcase!B2:I144,8, FALSE), TRUE)=TRUE, IF(IFERROR(VLOOKUP(E2140,Store_SRP!B2:I110,8, FALSE), TRUE)=TRUE,VLOOKUP(E2140,Store_VAM!B2:I273,8, FALSE),VLOOKUP(E2140,Store_SRP!B2:I110,8, FALSE)), VLOOKUP(E2140,Store_Showcase!B2:I144,8, FALSE))</f>
      </c>
      <c r="T2140" s="1">
        <f>VLOOKUP(G2140,Sku_Consolidated!A2:R957,18,FALSE)</f>
      </c>
      <c r="U2140" s="1" t="s">
        <v>5542</v>
      </c>
      <c r="V2140" s="1">
        <f>IF(VLOOKUP(G2140,Sku_Consolidated!A2:S957,19,FALSE)="SHOWCASE", VLOOKUP(E2140,Store_Showcase!B2:L144,11, FALSE), IF(VLOOKUP(G2140,Sku_Consolidated!A2:S957,19,FALSE)="VAM",VLOOKUP(E2140,Store_VAM!B2:L273,11, FALSE),VLOOKUP(E2140,Store_SRP!B2:L110,11, FALSE)))</f>
      </c>
      <c r="W2140" s="1">
        <f>VLOOKUP(G2140,Sku_Consolidated!A2:W957,11,FALSE)</f>
      </c>
      <c r="X2140" s="1">
        <f>VLOOKUP(G2140,Sku_Consolidated!A2:H957,8,FALSE)</f>
      </c>
      <c r="Y2140" s="1">
        <f>VLOOKUP(G2140,Sku_Consolidated!A2:I957,9,FALSE)</f>
      </c>
      <c r="Z2140" s="1" t="s">
        <v>41</v>
      </c>
      <c r="AA2140" s="1">
        <f>VLOOKUP(G2140,Sku_Consolidated!A2:E957,5,FALSE)</f>
      </c>
      <c r="AB2140" s="1">
        <f>IF(VLOOKUP(G2140,Sku_Consolidated!A2:S957,19,FALSE)="SHOWCASE", VLOOKUP(E2140,Store_Showcase!B2:N144,13, FALSE), IF(VLOOKUP(G2140,Sku_Consolidated!A2:S957,19,FALSE)="VAM",VLOOKUP(E2140,Store_VAM!B2:N273,13, FALSE),VLOOKUP(E2140,Store_SRP!B2:N110,13, FALSE)))</f>
      </c>
      <c r="AC2140" s="1">
        <f>IF(IFERROR(AB2140,TRUE)=TRUE, "-","OK")</f>
      </c>
      <c r="AD2140" s="11" t="s">
        <v>37</v>
      </c>
      <c r="AE2140" s="11" t="s">
        <v>37</v>
      </c>
      <c r="AF2140" s="1">
        <f>IF(IFERROR(VLOOKUP(E2140,Store_Showcase!B2:H144,{5}, FALSE), TRUE)=TRUE, IF(IFERROR(VLOOKUP(E2140,Store_SRP!B2:H110,{5}, FALSE), TRUE)=TRUE,VLOOKUP(E2140,Store_VAM!B2:H273,{5}, FALSE),VLOOKUP(E2140,Store_SRP!B2:H110,{5}, FALSE)), VLOOKUP(E2140,Store_Showcase!B2:H144,{5}, FALSE))</f>
      </c>
      <c r="AG2140" s="1">
        <f>IF(IFERROR(VLOOKUP(E2140,Store_Showcase!B2:H144,{6}, FALSE), TRUE)=TRUE, IF(IFERROR(VLOOKUP(E2140,Store_SRP!B2:H110,{6}, FALSE), TRUE)=TRUE,VLOOKUP(E2140,Store_VAM!B2:H273,{6}, FALSE),VLOOKUP(E2140,Store_SRP!B2:H110,{6}, FALSE)), VLOOKUP(E2140,Store_Showcase!B2:H144,{6}, FALSE))</f>
      </c>
      <c r="AH2140" s="1">
        <f>VLOOKUP(G2140,Sku_Consolidated!A2:R957,18,FALSE)</f>
      </c>
      <c r="AI2140" s="1">
        <f>VLOOKUP(G2140,Sku_Consolidated!A2:S957,19,FALSE)</f>
      </c>
      <c r="AJ2140" s="1">
        <f>VLOOKUP(G2140,Sku_Consolidated!A2:T957,20,FALSE)</f>
      </c>
    </row>
    <row r="2141" spans="1:36" x14ac:dyDescent="0.25">
      <c r="A2141" s="1">
        <v>2024</v>
      </c>
      <c r="B2141" s="1" t="s">
        <v>31</v>
      </c>
      <c r="C2141" s="1" t="s">
        <v>32</v>
      </c>
      <c r="D2141" s="1" t="s">
        <v>33</v>
      </c>
      <c r="E2141" s="9" t="s">
        <v>2276</v>
      </c>
      <c r="F2141" s="1">
        <f>IF(VLOOKUP(G2141,Sku_Consolidated!A2:S957,{19},FALSE)="SHOWCASE", VLOOKUP(E2141,Store_Showcase!B2:C144,{2}, FALSE), IF(VLOOKUP(G2141,Sku_Consolidated!A2:S957,{19},FALSE)="VAM",VLOOKUP(E2141,Store_VAM!B2:C273,{2}, FALSE),VLOOKUP(E2141,Store_SRP!B2:C110,{2}, FALSE)))</f>
      </c>
      <c r="G2141" s="1">
        <v>61786</v>
      </c>
      <c r="H2141" s="1" t="s">
        <v>106</v>
      </c>
      <c r="I2141" s="10" t="s">
        <v>3460</v>
      </c>
      <c r="J2141" s="1">
        <f>VLOOKUP(G2141,Sku_Consolidated!A2:C957, 3, FALSE)</f>
      </c>
      <c r="K2141" s="10">
        <f>IF(J2141="PACK", I2141, 0)</f>
      </c>
      <c r="L2141" s="10">
        <f>IF(J2141="KG", I2141, I2141 * VLOOKUP(G2141,Sku_Consolidated!A2:U957,21,FALSE))</f>
      </c>
      <c r="M2141" s="10" t="s">
        <v>37</v>
      </c>
      <c r="N2141" s="11" t="s">
        <v>5593</v>
      </c>
      <c r="O2141" s="10" t="s">
        <v>5594</v>
      </c>
      <c r="P2141" s="10">
        <f>N2141 - O2141</f>
      </c>
      <c r="Q2141" s="1">
        <f>VLOOKUP(G2141,Sku_Consolidated!A2:G957,7, FALSE)</f>
      </c>
      <c r="R2141" s="1">
        <f>IF(IFERROR(VLOOKUP(E2141,Store_Showcase!B2:H144,7, FALSE), TRUE)=TRUE, IF(IFERROR(VLOOKUP(E2141,Store_SRP!B2:H110,7, FALSE), TRUE)=TRUE,VLOOKUP(E2141,Store_VAM!B2:H273,7, FALSE),VLOOKUP(E2141,Store_SRP!B2:H110,7, FALSE)), VLOOKUP(E2141,Store_Showcase!B2:H144,7, FALSE))</f>
      </c>
      <c r="S2141" s="1">
        <f>IF(IFERROR(VLOOKUP(E2141,Store_Showcase!B2:I144,8, FALSE), TRUE)=TRUE, IF(IFERROR(VLOOKUP(E2141,Store_SRP!B2:I110,8, FALSE), TRUE)=TRUE,VLOOKUP(E2141,Store_VAM!B2:I273,8, FALSE),VLOOKUP(E2141,Store_SRP!B2:I110,8, FALSE)), VLOOKUP(E2141,Store_Showcase!B2:I144,8, FALSE))</f>
      </c>
      <c r="T2141" s="1">
        <f>VLOOKUP(G2141,Sku_Consolidated!A2:R957,18,FALSE)</f>
      </c>
      <c r="U2141" s="1" t="s">
        <v>5542</v>
      </c>
      <c r="V2141" s="1">
        <f>IF(VLOOKUP(G2141,Sku_Consolidated!A2:S957,19,FALSE)="SHOWCASE", VLOOKUP(E2141,Store_Showcase!B2:L144,11, FALSE), IF(VLOOKUP(G2141,Sku_Consolidated!A2:S957,19,FALSE)="VAM",VLOOKUP(E2141,Store_VAM!B2:L273,11, FALSE),VLOOKUP(E2141,Store_SRP!B2:L110,11, FALSE)))</f>
      </c>
      <c r="W2141" s="1">
        <f>VLOOKUP(G2141,Sku_Consolidated!A2:W957,11,FALSE)</f>
      </c>
      <c r="X2141" s="1">
        <f>VLOOKUP(G2141,Sku_Consolidated!A2:H957,8,FALSE)</f>
      </c>
      <c r="Y2141" s="1">
        <f>VLOOKUP(G2141,Sku_Consolidated!A2:I957,9,FALSE)</f>
      </c>
      <c r="Z2141" s="1" t="s">
        <v>41</v>
      </c>
      <c r="AA2141" s="1">
        <f>VLOOKUP(G2141,Sku_Consolidated!A2:E957,5,FALSE)</f>
      </c>
      <c r="AB2141" s="1">
        <f>IF(VLOOKUP(G2141,Sku_Consolidated!A2:S957,19,FALSE)="SHOWCASE", VLOOKUP(E2141,Store_Showcase!B2:N144,13, FALSE), IF(VLOOKUP(G2141,Sku_Consolidated!A2:S957,19,FALSE)="VAM",VLOOKUP(E2141,Store_VAM!B2:N273,13, FALSE),VLOOKUP(E2141,Store_SRP!B2:N110,13, FALSE)))</f>
      </c>
      <c r="AC2141" s="1">
        <f>IF(IFERROR(AB2141,TRUE)=TRUE, "-","OK")</f>
      </c>
      <c r="AD2141" s="11" t="s">
        <v>37</v>
      </c>
      <c r="AE2141" s="11" t="s">
        <v>37</v>
      </c>
      <c r="AF2141" s="1">
        <f>IF(IFERROR(VLOOKUP(E2141,Store_Showcase!B2:H144,{5}, FALSE), TRUE)=TRUE, IF(IFERROR(VLOOKUP(E2141,Store_SRP!B2:H110,{5}, FALSE), TRUE)=TRUE,VLOOKUP(E2141,Store_VAM!B2:H273,{5}, FALSE),VLOOKUP(E2141,Store_SRP!B2:H110,{5}, FALSE)), VLOOKUP(E2141,Store_Showcase!B2:H144,{5}, FALSE))</f>
      </c>
      <c r="AG2141" s="1">
        <f>IF(IFERROR(VLOOKUP(E2141,Store_Showcase!B2:H144,{6}, FALSE), TRUE)=TRUE, IF(IFERROR(VLOOKUP(E2141,Store_SRP!B2:H110,{6}, FALSE), TRUE)=TRUE,VLOOKUP(E2141,Store_VAM!B2:H273,{6}, FALSE),VLOOKUP(E2141,Store_SRP!B2:H110,{6}, FALSE)), VLOOKUP(E2141,Store_Showcase!B2:H144,{6}, FALSE))</f>
      </c>
      <c r="AH2141" s="1">
        <f>VLOOKUP(G2141,Sku_Consolidated!A2:R957,18,FALSE)</f>
      </c>
      <c r="AI2141" s="1">
        <f>VLOOKUP(G2141,Sku_Consolidated!A2:S957,19,FALSE)</f>
      </c>
      <c r="AJ2141" s="1">
        <f>VLOOKUP(G2141,Sku_Consolidated!A2:T957,20,FALSE)</f>
      </c>
    </row>
    <row r="2142" spans="1:36" x14ac:dyDescent="0.25">
      <c r="A2142" s="1">
        <v>2024</v>
      </c>
      <c r="B2142" s="1" t="s">
        <v>31</v>
      </c>
      <c r="C2142" s="1" t="s">
        <v>32</v>
      </c>
      <c r="D2142" s="1" t="s">
        <v>33</v>
      </c>
      <c r="E2142" s="9" t="s">
        <v>2276</v>
      </c>
      <c r="F2142" s="1">
        <f>IF(VLOOKUP(G2142,Sku_Consolidated!A2:S957,{19},FALSE)="SHOWCASE", VLOOKUP(E2142,Store_Showcase!B2:C144,{2}, FALSE), IF(VLOOKUP(G2142,Sku_Consolidated!A2:S957,{19},FALSE)="VAM",VLOOKUP(E2142,Store_VAM!B2:C273,{2}, FALSE),VLOOKUP(E2142,Store_SRP!B2:C110,{2}, FALSE)))</f>
      </c>
      <c r="G2142" s="1">
        <v>61820</v>
      </c>
      <c r="H2142" s="1" t="s">
        <v>114</v>
      </c>
      <c r="I2142" s="10" t="s">
        <v>5595</v>
      </c>
      <c r="J2142" s="1">
        <f>VLOOKUP(G2142,Sku_Consolidated!A2:C957, 3, FALSE)</f>
      </c>
      <c r="K2142" s="10">
        <f>IF(J2142="PACK", I2142, 0)</f>
      </c>
      <c r="L2142" s="10">
        <f>IF(J2142="KG", I2142, I2142 * VLOOKUP(G2142,Sku_Consolidated!A2:U957,21,FALSE))</f>
      </c>
      <c r="M2142" s="10" t="s">
        <v>37</v>
      </c>
      <c r="N2142" s="11" t="s">
        <v>5596</v>
      </c>
      <c r="O2142" s="10" t="s">
        <v>5597</v>
      </c>
      <c r="P2142" s="10">
        <f>N2142 - O2142</f>
      </c>
      <c r="Q2142" s="1">
        <f>VLOOKUP(G2142,Sku_Consolidated!A2:G957,7, FALSE)</f>
      </c>
      <c r="R2142" s="1">
        <f>IF(IFERROR(VLOOKUP(E2142,Store_Showcase!B2:H144,7, FALSE), TRUE)=TRUE, IF(IFERROR(VLOOKUP(E2142,Store_SRP!B2:H110,7, FALSE), TRUE)=TRUE,VLOOKUP(E2142,Store_VAM!B2:H273,7, FALSE),VLOOKUP(E2142,Store_SRP!B2:H110,7, FALSE)), VLOOKUP(E2142,Store_Showcase!B2:H144,7, FALSE))</f>
      </c>
      <c r="S2142" s="1">
        <f>IF(IFERROR(VLOOKUP(E2142,Store_Showcase!B2:I144,8, FALSE), TRUE)=TRUE, IF(IFERROR(VLOOKUP(E2142,Store_SRP!B2:I110,8, FALSE), TRUE)=TRUE,VLOOKUP(E2142,Store_VAM!B2:I273,8, FALSE),VLOOKUP(E2142,Store_SRP!B2:I110,8, FALSE)), VLOOKUP(E2142,Store_Showcase!B2:I144,8, FALSE))</f>
      </c>
      <c r="T2142" s="1">
        <f>VLOOKUP(G2142,Sku_Consolidated!A2:R957,18,FALSE)</f>
      </c>
      <c r="U2142" s="1" t="s">
        <v>5542</v>
      </c>
      <c r="V2142" s="1">
        <f>IF(VLOOKUP(G2142,Sku_Consolidated!A2:S957,19,FALSE)="SHOWCASE", VLOOKUP(E2142,Store_Showcase!B2:L144,11, FALSE), IF(VLOOKUP(G2142,Sku_Consolidated!A2:S957,19,FALSE)="VAM",VLOOKUP(E2142,Store_VAM!B2:L273,11, FALSE),VLOOKUP(E2142,Store_SRP!B2:L110,11, FALSE)))</f>
      </c>
      <c r="W2142" s="1">
        <f>VLOOKUP(G2142,Sku_Consolidated!A2:W957,11,FALSE)</f>
      </c>
      <c r="X2142" s="1">
        <f>VLOOKUP(G2142,Sku_Consolidated!A2:H957,8,FALSE)</f>
      </c>
      <c r="Y2142" s="1">
        <f>VLOOKUP(G2142,Sku_Consolidated!A2:I957,9,FALSE)</f>
      </c>
      <c r="Z2142" s="1" t="s">
        <v>41</v>
      </c>
      <c r="AA2142" s="1">
        <f>VLOOKUP(G2142,Sku_Consolidated!A2:E957,5,FALSE)</f>
      </c>
      <c r="AB2142" s="1">
        <f>IF(VLOOKUP(G2142,Sku_Consolidated!A2:S957,19,FALSE)="SHOWCASE", VLOOKUP(E2142,Store_Showcase!B2:N144,13, FALSE), IF(VLOOKUP(G2142,Sku_Consolidated!A2:S957,19,FALSE)="VAM",VLOOKUP(E2142,Store_VAM!B2:N273,13, FALSE),VLOOKUP(E2142,Store_SRP!B2:N110,13, FALSE)))</f>
      </c>
      <c r="AC2142" s="1">
        <f>IF(IFERROR(AB2142,TRUE)=TRUE, "-","OK")</f>
      </c>
      <c r="AD2142" s="11" t="s">
        <v>37</v>
      </c>
      <c r="AE2142" s="11" t="s">
        <v>37</v>
      </c>
      <c r="AF2142" s="1">
        <f>IF(IFERROR(VLOOKUP(E2142,Store_Showcase!B2:H144,{5}, FALSE), TRUE)=TRUE, IF(IFERROR(VLOOKUP(E2142,Store_SRP!B2:H110,{5}, FALSE), TRUE)=TRUE,VLOOKUP(E2142,Store_VAM!B2:H273,{5}, FALSE),VLOOKUP(E2142,Store_SRP!B2:H110,{5}, FALSE)), VLOOKUP(E2142,Store_Showcase!B2:H144,{5}, FALSE))</f>
      </c>
      <c r="AG2142" s="1">
        <f>IF(IFERROR(VLOOKUP(E2142,Store_Showcase!B2:H144,{6}, FALSE), TRUE)=TRUE, IF(IFERROR(VLOOKUP(E2142,Store_SRP!B2:H110,{6}, FALSE), TRUE)=TRUE,VLOOKUP(E2142,Store_VAM!B2:H273,{6}, FALSE),VLOOKUP(E2142,Store_SRP!B2:H110,{6}, FALSE)), VLOOKUP(E2142,Store_Showcase!B2:H144,{6}, FALSE))</f>
      </c>
      <c r="AH2142" s="1">
        <f>VLOOKUP(G2142,Sku_Consolidated!A2:R957,18,FALSE)</f>
      </c>
      <c r="AI2142" s="1">
        <f>VLOOKUP(G2142,Sku_Consolidated!A2:S957,19,FALSE)</f>
      </c>
      <c r="AJ2142" s="1">
        <f>VLOOKUP(G2142,Sku_Consolidated!A2:T957,20,FALSE)</f>
      </c>
    </row>
    <row r="2143" spans="1:36" x14ac:dyDescent="0.25">
      <c r="A2143" s="1">
        <v>2024</v>
      </c>
      <c r="B2143" s="1" t="s">
        <v>31</v>
      </c>
      <c r="C2143" s="1" t="s">
        <v>32</v>
      </c>
      <c r="D2143" s="1" t="s">
        <v>33</v>
      </c>
      <c r="E2143" s="9" t="s">
        <v>2276</v>
      </c>
      <c r="F2143" s="1">
        <f>IF(VLOOKUP(G2143,Sku_Consolidated!A2:S957,{19},FALSE)="SHOWCASE", VLOOKUP(E2143,Store_Showcase!B2:C144,{2}, FALSE), IF(VLOOKUP(G2143,Sku_Consolidated!A2:S957,{19},FALSE)="VAM",VLOOKUP(E2143,Store_VAM!B2:C273,{2}, FALSE),VLOOKUP(E2143,Store_SRP!B2:C110,{2}, FALSE)))</f>
      </c>
      <c r="G2143" s="1">
        <v>61833</v>
      </c>
      <c r="H2143" s="1" t="s">
        <v>118</v>
      </c>
      <c r="I2143" s="10" t="s">
        <v>5598</v>
      </c>
      <c r="J2143" s="1">
        <f>VLOOKUP(G2143,Sku_Consolidated!A2:C957, 3, FALSE)</f>
      </c>
      <c r="K2143" s="10">
        <f>IF(J2143="PACK", I2143, 0)</f>
      </c>
      <c r="L2143" s="10">
        <f>IF(J2143="KG", I2143, I2143 * VLOOKUP(G2143,Sku_Consolidated!A2:U957,21,FALSE))</f>
      </c>
      <c r="M2143" s="10" t="s">
        <v>37</v>
      </c>
      <c r="N2143" s="11" t="s">
        <v>5599</v>
      </c>
      <c r="O2143" s="10" t="s">
        <v>5600</v>
      </c>
      <c r="P2143" s="10">
        <f>N2143 - O2143</f>
      </c>
      <c r="Q2143" s="1">
        <f>VLOOKUP(G2143,Sku_Consolidated!A2:G957,7, FALSE)</f>
      </c>
      <c r="R2143" s="1">
        <f>IF(IFERROR(VLOOKUP(E2143,Store_Showcase!B2:H144,7, FALSE), TRUE)=TRUE, IF(IFERROR(VLOOKUP(E2143,Store_SRP!B2:H110,7, FALSE), TRUE)=TRUE,VLOOKUP(E2143,Store_VAM!B2:H273,7, FALSE),VLOOKUP(E2143,Store_SRP!B2:H110,7, FALSE)), VLOOKUP(E2143,Store_Showcase!B2:H144,7, FALSE))</f>
      </c>
      <c r="S2143" s="1">
        <f>IF(IFERROR(VLOOKUP(E2143,Store_Showcase!B2:I144,8, FALSE), TRUE)=TRUE, IF(IFERROR(VLOOKUP(E2143,Store_SRP!B2:I110,8, FALSE), TRUE)=TRUE,VLOOKUP(E2143,Store_VAM!B2:I273,8, FALSE),VLOOKUP(E2143,Store_SRP!B2:I110,8, FALSE)), VLOOKUP(E2143,Store_Showcase!B2:I144,8, FALSE))</f>
      </c>
      <c r="T2143" s="1">
        <f>VLOOKUP(G2143,Sku_Consolidated!A2:R957,18,FALSE)</f>
      </c>
      <c r="U2143" s="1" t="s">
        <v>5542</v>
      </c>
      <c r="V2143" s="1">
        <f>IF(VLOOKUP(G2143,Sku_Consolidated!A2:S957,19,FALSE)="SHOWCASE", VLOOKUP(E2143,Store_Showcase!B2:L144,11, FALSE), IF(VLOOKUP(G2143,Sku_Consolidated!A2:S957,19,FALSE)="VAM",VLOOKUP(E2143,Store_VAM!B2:L273,11, FALSE),VLOOKUP(E2143,Store_SRP!B2:L110,11, FALSE)))</f>
      </c>
      <c r="W2143" s="1">
        <f>VLOOKUP(G2143,Sku_Consolidated!A2:W957,11,FALSE)</f>
      </c>
      <c r="X2143" s="1">
        <f>VLOOKUP(G2143,Sku_Consolidated!A2:H957,8,FALSE)</f>
      </c>
      <c r="Y2143" s="1">
        <f>VLOOKUP(G2143,Sku_Consolidated!A2:I957,9,FALSE)</f>
      </c>
      <c r="Z2143" s="1" t="s">
        <v>41</v>
      </c>
      <c r="AA2143" s="1">
        <f>VLOOKUP(G2143,Sku_Consolidated!A2:E957,5,FALSE)</f>
      </c>
      <c r="AB2143" s="1">
        <f>IF(VLOOKUP(G2143,Sku_Consolidated!A2:S957,19,FALSE)="SHOWCASE", VLOOKUP(E2143,Store_Showcase!B2:N144,13, FALSE), IF(VLOOKUP(G2143,Sku_Consolidated!A2:S957,19,FALSE)="VAM",VLOOKUP(E2143,Store_VAM!B2:N273,13, FALSE),VLOOKUP(E2143,Store_SRP!B2:N110,13, FALSE)))</f>
      </c>
      <c r="AC2143" s="1">
        <f>IF(IFERROR(AB2143,TRUE)=TRUE, "-","OK")</f>
      </c>
      <c r="AD2143" s="11" t="s">
        <v>37</v>
      </c>
      <c r="AE2143" s="11" t="s">
        <v>37</v>
      </c>
      <c r="AF2143" s="1">
        <f>IF(IFERROR(VLOOKUP(E2143,Store_Showcase!B2:H144,{5}, FALSE), TRUE)=TRUE, IF(IFERROR(VLOOKUP(E2143,Store_SRP!B2:H110,{5}, FALSE), TRUE)=TRUE,VLOOKUP(E2143,Store_VAM!B2:H273,{5}, FALSE),VLOOKUP(E2143,Store_SRP!B2:H110,{5}, FALSE)), VLOOKUP(E2143,Store_Showcase!B2:H144,{5}, FALSE))</f>
      </c>
      <c r="AG2143" s="1">
        <f>IF(IFERROR(VLOOKUP(E2143,Store_Showcase!B2:H144,{6}, FALSE), TRUE)=TRUE, IF(IFERROR(VLOOKUP(E2143,Store_SRP!B2:H110,{6}, FALSE), TRUE)=TRUE,VLOOKUP(E2143,Store_VAM!B2:H273,{6}, FALSE),VLOOKUP(E2143,Store_SRP!B2:H110,{6}, FALSE)), VLOOKUP(E2143,Store_Showcase!B2:H144,{6}, FALSE))</f>
      </c>
      <c r="AH2143" s="1">
        <f>VLOOKUP(G2143,Sku_Consolidated!A2:R957,18,FALSE)</f>
      </c>
      <c r="AI2143" s="1">
        <f>VLOOKUP(G2143,Sku_Consolidated!A2:S957,19,FALSE)</f>
      </c>
      <c r="AJ2143" s="1">
        <f>VLOOKUP(G2143,Sku_Consolidated!A2:T957,20,FALSE)</f>
      </c>
    </row>
    <row r="2144" spans="1:36" x14ac:dyDescent="0.25">
      <c r="A2144" s="1">
        <v>2024</v>
      </c>
      <c r="B2144" s="1" t="s">
        <v>31</v>
      </c>
      <c r="C2144" s="1" t="s">
        <v>32</v>
      </c>
      <c r="D2144" s="1" t="s">
        <v>33</v>
      </c>
      <c r="E2144" s="9" t="s">
        <v>2276</v>
      </c>
      <c r="F2144" s="1">
        <f>IF(VLOOKUP(G2144,Sku_Consolidated!A2:S957,{19},FALSE)="SHOWCASE", VLOOKUP(E2144,Store_Showcase!B2:C144,{2}, FALSE), IF(VLOOKUP(G2144,Sku_Consolidated!A2:S957,{19},FALSE)="VAM",VLOOKUP(E2144,Store_VAM!B2:C273,{2}, FALSE),VLOOKUP(E2144,Store_SRP!B2:C110,{2}, FALSE)))</f>
      </c>
      <c r="G2144" s="1">
        <v>61834</v>
      </c>
      <c r="H2144" s="1" t="s">
        <v>379</v>
      </c>
      <c r="I2144" s="10" t="s">
        <v>5601</v>
      </c>
      <c r="J2144" s="1">
        <f>VLOOKUP(G2144,Sku_Consolidated!A2:C957, 3, FALSE)</f>
      </c>
      <c r="K2144" s="10">
        <f>IF(J2144="PACK", I2144, 0)</f>
      </c>
      <c r="L2144" s="10">
        <f>IF(J2144="KG", I2144, I2144 * VLOOKUP(G2144,Sku_Consolidated!A2:U957,21,FALSE))</f>
      </c>
      <c r="M2144" s="10" t="s">
        <v>37</v>
      </c>
      <c r="N2144" s="11" t="s">
        <v>5602</v>
      </c>
      <c r="O2144" s="10" t="s">
        <v>5603</v>
      </c>
      <c r="P2144" s="10">
        <f>N2144 - O2144</f>
      </c>
      <c r="Q2144" s="1">
        <f>VLOOKUP(G2144,Sku_Consolidated!A2:G957,7, FALSE)</f>
      </c>
      <c r="R2144" s="1">
        <f>IF(IFERROR(VLOOKUP(E2144,Store_Showcase!B2:H144,7, FALSE), TRUE)=TRUE, IF(IFERROR(VLOOKUP(E2144,Store_SRP!B2:H110,7, FALSE), TRUE)=TRUE,VLOOKUP(E2144,Store_VAM!B2:H273,7, FALSE),VLOOKUP(E2144,Store_SRP!B2:H110,7, FALSE)), VLOOKUP(E2144,Store_Showcase!B2:H144,7, FALSE))</f>
      </c>
      <c r="S2144" s="1">
        <f>IF(IFERROR(VLOOKUP(E2144,Store_Showcase!B2:I144,8, FALSE), TRUE)=TRUE, IF(IFERROR(VLOOKUP(E2144,Store_SRP!B2:I110,8, FALSE), TRUE)=TRUE,VLOOKUP(E2144,Store_VAM!B2:I273,8, FALSE),VLOOKUP(E2144,Store_SRP!B2:I110,8, FALSE)), VLOOKUP(E2144,Store_Showcase!B2:I144,8, FALSE))</f>
      </c>
      <c r="T2144" s="1">
        <f>VLOOKUP(G2144,Sku_Consolidated!A2:R957,18,FALSE)</f>
      </c>
      <c r="U2144" s="1" t="s">
        <v>5542</v>
      </c>
      <c r="V2144" s="1">
        <f>IF(VLOOKUP(G2144,Sku_Consolidated!A2:S957,19,FALSE)="SHOWCASE", VLOOKUP(E2144,Store_Showcase!B2:L144,11, FALSE), IF(VLOOKUP(G2144,Sku_Consolidated!A2:S957,19,FALSE)="VAM",VLOOKUP(E2144,Store_VAM!B2:L273,11, FALSE),VLOOKUP(E2144,Store_SRP!B2:L110,11, FALSE)))</f>
      </c>
      <c r="W2144" s="1">
        <f>VLOOKUP(G2144,Sku_Consolidated!A2:W957,11,FALSE)</f>
      </c>
      <c r="X2144" s="1">
        <f>VLOOKUP(G2144,Sku_Consolidated!A2:H957,8,FALSE)</f>
      </c>
      <c r="Y2144" s="1">
        <f>VLOOKUP(G2144,Sku_Consolidated!A2:I957,9,FALSE)</f>
      </c>
      <c r="Z2144" s="1" t="s">
        <v>41</v>
      </c>
      <c r="AA2144" s="1">
        <f>VLOOKUP(G2144,Sku_Consolidated!A2:E957,5,FALSE)</f>
      </c>
      <c r="AB2144" s="1">
        <f>IF(VLOOKUP(G2144,Sku_Consolidated!A2:S957,19,FALSE)="SHOWCASE", VLOOKUP(E2144,Store_Showcase!B2:N144,13, FALSE), IF(VLOOKUP(G2144,Sku_Consolidated!A2:S957,19,FALSE)="VAM",VLOOKUP(E2144,Store_VAM!B2:N273,13, FALSE),VLOOKUP(E2144,Store_SRP!B2:N110,13, FALSE)))</f>
      </c>
      <c r="AC2144" s="1">
        <f>IF(IFERROR(AB2144,TRUE)=TRUE, "-","OK")</f>
      </c>
      <c r="AD2144" s="11" t="s">
        <v>37</v>
      </c>
      <c r="AE2144" s="11" t="s">
        <v>37</v>
      </c>
      <c r="AF2144" s="1">
        <f>IF(IFERROR(VLOOKUP(E2144,Store_Showcase!B2:H144,{5}, FALSE), TRUE)=TRUE, IF(IFERROR(VLOOKUP(E2144,Store_SRP!B2:H110,{5}, FALSE), TRUE)=TRUE,VLOOKUP(E2144,Store_VAM!B2:H273,{5}, FALSE),VLOOKUP(E2144,Store_SRP!B2:H110,{5}, FALSE)), VLOOKUP(E2144,Store_Showcase!B2:H144,{5}, FALSE))</f>
      </c>
      <c r="AG2144" s="1">
        <f>IF(IFERROR(VLOOKUP(E2144,Store_Showcase!B2:H144,{6}, FALSE), TRUE)=TRUE, IF(IFERROR(VLOOKUP(E2144,Store_SRP!B2:H110,{6}, FALSE), TRUE)=TRUE,VLOOKUP(E2144,Store_VAM!B2:H273,{6}, FALSE),VLOOKUP(E2144,Store_SRP!B2:H110,{6}, FALSE)), VLOOKUP(E2144,Store_Showcase!B2:H144,{6}, FALSE))</f>
      </c>
      <c r="AH2144" s="1">
        <f>VLOOKUP(G2144,Sku_Consolidated!A2:R957,18,FALSE)</f>
      </c>
      <c r="AI2144" s="1">
        <f>VLOOKUP(G2144,Sku_Consolidated!A2:S957,19,FALSE)</f>
      </c>
      <c r="AJ2144" s="1">
        <f>VLOOKUP(G2144,Sku_Consolidated!A2:T957,20,FALSE)</f>
      </c>
    </row>
    <row r="2145" spans="1:36" x14ac:dyDescent="0.25">
      <c r="A2145" s="1">
        <v>2024</v>
      </c>
      <c r="B2145" s="1" t="s">
        <v>31</v>
      </c>
      <c r="C2145" s="1" t="s">
        <v>32</v>
      </c>
      <c r="D2145" s="1" t="s">
        <v>33</v>
      </c>
      <c r="E2145" s="9" t="s">
        <v>2276</v>
      </c>
      <c r="F2145" s="1">
        <f>IF(VLOOKUP(G2145,Sku_Consolidated!A2:S957,{19},FALSE)="SHOWCASE", VLOOKUP(E2145,Store_Showcase!B2:C144,{2}, FALSE), IF(VLOOKUP(G2145,Sku_Consolidated!A2:S957,{19},FALSE)="VAM",VLOOKUP(E2145,Store_VAM!B2:C273,{2}, FALSE),VLOOKUP(E2145,Store_SRP!B2:C110,{2}, FALSE)))</f>
      </c>
      <c r="G2145" s="1">
        <v>61835</v>
      </c>
      <c r="H2145" s="1" t="s">
        <v>680</v>
      </c>
      <c r="I2145" s="10" t="s">
        <v>1604</v>
      </c>
      <c r="J2145" s="1">
        <f>VLOOKUP(G2145,Sku_Consolidated!A2:C957, 3, FALSE)</f>
      </c>
      <c r="K2145" s="10">
        <f>IF(J2145="PACK", I2145, 0)</f>
      </c>
      <c r="L2145" s="10">
        <f>IF(J2145="KG", I2145, I2145 * VLOOKUP(G2145,Sku_Consolidated!A2:U957,21,FALSE))</f>
      </c>
      <c r="M2145" s="10" t="s">
        <v>37</v>
      </c>
      <c r="N2145" s="11" t="s">
        <v>5604</v>
      </c>
      <c r="O2145" s="10" t="s">
        <v>5605</v>
      </c>
      <c r="P2145" s="10">
        <f>N2145 - O2145</f>
      </c>
      <c r="Q2145" s="1">
        <f>VLOOKUP(G2145,Sku_Consolidated!A2:G957,7, FALSE)</f>
      </c>
      <c r="R2145" s="1">
        <f>IF(IFERROR(VLOOKUP(E2145,Store_Showcase!B2:H144,7, FALSE), TRUE)=TRUE, IF(IFERROR(VLOOKUP(E2145,Store_SRP!B2:H110,7, FALSE), TRUE)=TRUE,VLOOKUP(E2145,Store_VAM!B2:H273,7, FALSE),VLOOKUP(E2145,Store_SRP!B2:H110,7, FALSE)), VLOOKUP(E2145,Store_Showcase!B2:H144,7, FALSE))</f>
      </c>
      <c r="S2145" s="1">
        <f>IF(IFERROR(VLOOKUP(E2145,Store_Showcase!B2:I144,8, FALSE), TRUE)=TRUE, IF(IFERROR(VLOOKUP(E2145,Store_SRP!B2:I110,8, FALSE), TRUE)=TRUE,VLOOKUP(E2145,Store_VAM!B2:I273,8, FALSE),VLOOKUP(E2145,Store_SRP!B2:I110,8, FALSE)), VLOOKUP(E2145,Store_Showcase!B2:I144,8, FALSE))</f>
      </c>
      <c r="T2145" s="1">
        <f>VLOOKUP(G2145,Sku_Consolidated!A2:R957,18,FALSE)</f>
      </c>
      <c r="U2145" s="1" t="s">
        <v>5542</v>
      </c>
      <c r="V2145" s="1">
        <f>IF(VLOOKUP(G2145,Sku_Consolidated!A2:S957,19,FALSE)="SHOWCASE", VLOOKUP(E2145,Store_Showcase!B2:L144,11, FALSE), IF(VLOOKUP(G2145,Sku_Consolidated!A2:S957,19,FALSE)="VAM",VLOOKUP(E2145,Store_VAM!B2:L273,11, FALSE),VLOOKUP(E2145,Store_SRP!B2:L110,11, FALSE)))</f>
      </c>
      <c r="W2145" s="1">
        <f>VLOOKUP(G2145,Sku_Consolidated!A2:W957,11,FALSE)</f>
      </c>
      <c r="X2145" s="1">
        <f>VLOOKUP(G2145,Sku_Consolidated!A2:H957,8,FALSE)</f>
      </c>
      <c r="Y2145" s="1">
        <f>VLOOKUP(G2145,Sku_Consolidated!A2:I957,9,FALSE)</f>
      </c>
      <c r="Z2145" s="1" t="s">
        <v>41</v>
      </c>
      <c r="AA2145" s="1">
        <f>VLOOKUP(G2145,Sku_Consolidated!A2:E957,5,FALSE)</f>
      </c>
      <c r="AB2145" s="1">
        <f>IF(VLOOKUP(G2145,Sku_Consolidated!A2:S957,19,FALSE)="SHOWCASE", VLOOKUP(E2145,Store_Showcase!B2:N144,13, FALSE), IF(VLOOKUP(G2145,Sku_Consolidated!A2:S957,19,FALSE)="VAM",VLOOKUP(E2145,Store_VAM!B2:N273,13, FALSE),VLOOKUP(E2145,Store_SRP!B2:N110,13, FALSE)))</f>
      </c>
      <c r="AC2145" s="1">
        <f>IF(IFERROR(AB2145,TRUE)=TRUE, "-","OK")</f>
      </c>
      <c r="AD2145" s="11" t="s">
        <v>37</v>
      </c>
      <c r="AE2145" s="11" t="s">
        <v>37</v>
      </c>
      <c r="AF2145" s="1">
        <f>IF(IFERROR(VLOOKUP(E2145,Store_Showcase!B2:H144,{5}, FALSE), TRUE)=TRUE, IF(IFERROR(VLOOKUP(E2145,Store_SRP!B2:H110,{5}, FALSE), TRUE)=TRUE,VLOOKUP(E2145,Store_VAM!B2:H273,{5}, FALSE),VLOOKUP(E2145,Store_SRP!B2:H110,{5}, FALSE)), VLOOKUP(E2145,Store_Showcase!B2:H144,{5}, FALSE))</f>
      </c>
      <c r="AG2145" s="1">
        <f>IF(IFERROR(VLOOKUP(E2145,Store_Showcase!B2:H144,{6}, FALSE), TRUE)=TRUE, IF(IFERROR(VLOOKUP(E2145,Store_SRP!B2:H110,{6}, FALSE), TRUE)=TRUE,VLOOKUP(E2145,Store_VAM!B2:H273,{6}, FALSE),VLOOKUP(E2145,Store_SRP!B2:H110,{6}, FALSE)), VLOOKUP(E2145,Store_Showcase!B2:H144,{6}, FALSE))</f>
      </c>
      <c r="AH2145" s="1">
        <f>VLOOKUP(G2145,Sku_Consolidated!A2:R957,18,FALSE)</f>
      </c>
      <c r="AI2145" s="1">
        <f>VLOOKUP(G2145,Sku_Consolidated!A2:S957,19,FALSE)</f>
      </c>
      <c r="AJ2145" s="1">
        <f>VLOOKUP(G2145,Sku_Consolidated!A2:T957,20,FALSE)</f>
      </c>
    </row>
    <row r="2146" spans="1:36" x14ac:dyDescent="0.25">
      <c r="A2146" s="1">
        <v>2024</v>
      </c>
      <c r="B2146" s="1" t="s">
        <v>31</v>
      </c>
      <c r="C2146" s="1" t="s">
        <v>32</v>
      </c>
      <c r="D2146" s="1" t="s">
        <v>33</v>
      </c>
      <c r="E2146" s="9" t="s">
        <v>2276</v>
      </c>
      <c r="F2146" s="1">
        <f>IF(VLOOKUP(G2146,Sku_Consolidated!A2:S957,{19},FALSE)="SHOWCASE", VLOOKUP(E2146,Store_Showcase!B2:C144,{2}, FALSE), IF(VLOOKUP(G2146,Sku_Consolidated!A2:S957,{19},FALSE)="VAM",VLOOKUP(E2146,Store_VAM!B2:C273,{2}, FALSE),VLOOKUP(E2146,Store_SRP!B2:C110,{2}, FALSE)))</f>
      </c>
      <c r="G2146" s="1">
        <v>61840</v>
      </c>
      <c r="H2146" s="1" t="s">
        <v>171</v>
      </c>
      <c r="I2146" s="10" t="s">
        <v>5606</v>
      </c>
      <c r="J2146" s="1">
        <f>VLOOKUP(G2146,Sku_Consolidated!A2:C957, 3, FALSE)</f>
      </c>
      <c r="K2146" s="10">
        <f>IF(J2146="PACK", I2146, 0)</f>
      </c>
      <c r="L2146" s="10">
        <f>IF(J2146="KG", I2146, I2146 * VLOOKUP(G2146,Sku_Consolidated!A2:U957,21,FALSE))</f>
      </c>
      <c r="M2146" s="10" t="s">
        <v>37</v>
      </c>
      <c r="N2146" s="11" t="s">
        <v>5607</v>
      </c>
      <c r="O2146" s="10" t="s">
        <v>5608</v>
      </c>
      <c r="P2146" s="10">
        <f>N2146 - O2146</f>
      </c>
      <c r="Q2146" s="1">
        <f>VLOOKUP(G2146,Sku_Consolidated!A2:G957,7, FALSE)</f>
      </c>
      <c r="R2146" s="1">
        <f>IF(IFERROR(VLOOKUP(E2146,Store_Showcase!B2:H144,7, FALSE), TRUE)=TRUE, IF(IFERROR(VLOOKUP(E2146,Store_SRP!B2:H110,7, FALSE), TRUE)=TRUE,VLOOKUP(E2146,Store_VAM!B2:H273,7, FALSE),VLOOKUP(E2146,Store_SRP!B2:H110,7, FALSE)), VLOOKUP(E2146,Store_Showcase!B2:H144,7, FALSE))</f>
      </c>
      <c r="S2146" s="1">
        <f>IF(IFERROR(VLOOKUP(E2146,Store_Showcase!B2:I144,8, FALSE), TRUE)=TRUE, IF(IFERROR(VLOOKUP(E2146,Store_SRP!B2:I110,8, FALSE), TRUE)=TRUE,VLOOKUP(E2146,Store_VAM!B2:I273,8, FALSE),VLOOKUP(E2146,Store_SRP!B2:I110,8, FALSE)), VLOOKUP(E2146,Store_Showcase!B2:I144,8, FALSE))</f>
      </c>
      <c r="T2146" s="1">
        <f>VLOOKUP(G2146,Sku_Consolidated!A2:R957,18,FALSE)</f>
      </c>
      <c r="U2146" s="1" t="s">
        <v>5542</v>
      </c>
      <c r="V2146" s="1">
        <f>IF(VLOOKUP(G2146,Sku_Consolidated!A2:S957,19,FALSE)="SHOWCASE", VLOOKUP(E2146,Store_Showcase!B2:L144,11, FALSE), IF(VLOOKUP(G2146,Sku_Consolidated!A2:S957,19,FALSE)="VAM",VLOOKUP(E2146,Store_VAM!B2:L273,11, FALSE),VLOOKUP(E2146,Store_SRP!B2:L110,11, FALSE)))</f>
      </c>
      <c r="W2146" s="1">
        <f>VLOOKUP(G2146,Sku_Consolidated!A2:W957,11,FALSE)</f>
      </c>
      <c r="X2146" s="1">
        <f>VLOOKUP(G2146,Sku_Consolidated!A2:H957,8,FALSE)</f>
      </c>
      <c r="Y2146" s="1">
        <f>VLOOKUP(G2146,Sku_Consolidated!A2:I957,9,FALSE)</f>
      </c>
      <c r="Z2146" s="1" t="s">
        <v>41</v>
      </c>
      <c r="AA2146" s="1">
        <f>VLOOKUP(G2146,Sku_Consolidated!A2:E957,5,FALSE)</f>
      </c>
      <c r="AB2146" s="1">
        <f>IF(VLOOKUP(G2146,Sku_Consolidated!A2:S957,19,FALSE)="SHOWCASE", VLOOKUP(E2146,Store_Showcase!B2:N144,13, FALSE), IF(VLOOKUP(G2146,Sku_Consolidated!A2:S957,19,FALSE)="VAM",VLOOKUP(E2146,Store_VAM!B2:N273,13, FALSE),VLOOKUP(E2146,Store_SRP!B2:N110,13, FALSE)))</f>
      </c>
      <c r="AC2146" s="1">
        <f>IF(IFERROR(AB2146,TRUE)=TRUE, "-","OK")</f>
      </c>
      <c r="AD2146" s="11" t="s">
        <v>37</v>
      </c>
      <c r="AE2146" s="11" t="s">
        <v>37</v>
      </c>
      <c r="AF2146" s="1">
        <f>IF(IFERROR(VLOOKUP(E2146,Store_Showcase!B2:H144,{5}, FALSE), TRUE)=TRUE, IF(IFERROR(VLOOKUP(E2146,Store_SRP!B2:H110,{5}, FALSE), TRUE)=TRUE,VLOOKUP(E2146,Store_VAM!B2:H273,{5}, FALSE),VLOOKUP(E2146,Store_SRP!B2:H110,{5}, FALSE)), VLOOKUP(E2146,Store_Showcase!B2:H144,{5}, FALSE))</f>
      </c>
      <c r="AG2146" s="1">
        <f>IF(IFERROR(VLOOKUP(E2146,Store_Showcase!B2:H144,{6}, FALSE), TRUE)=TRUE, IF(IFERROR(VLOOKUP(E2146,Store_SRP!B2:H110,{6}, FALSE), TRUE)=TRUE,VLOOKUP(E2146,Store_VAM!B2:H273,{6}, FALSE),VLOOKUP(E2146,Store_SRP!B2:H110,{6}, FALSE)), VLOOKUP(E2146,Store_Showcase!B2:H144,{6}, FALSE))</f>
      </c>
      <c r="AH2146" s="1">
        <f>VLOOKUP(G2146,Sku_Consolidated!A2:R957,18,FALSE)</f>
      </c>
      <c r="AI2146" s="1">
        <f>VLOOKUP(G2146,Sku_Consolidated!A2:S957,19,FALSE)</f>
      </c>
      <c r="AJ2146" s="1">
        <f>VLOOKUP(G2146,Sku_Consolidated!A2:T957,20,FALSE)</f>
      </c>
    </row>
    <row r="2147" spans="1:36" x14ac:dyDescent="0.25">
      <c r="A2147" s="1">
        <v>2024</v>
      </c>
      <c r="B2147" s="1" t="s">
        <v>31</v>
      </c>
      <c r="C2147" s="1" t="s">
        <v>32</v>
      </c>
      <c r="D2147" s="1" t="s">
        <v>33</v>
      </c>
      <c r="E2147" s="9" t="s">
        <v>2276</v>
      </c>
      <c r="F2147" s="1">
        <f>IF(VLOOKUP(G2147,Sku_Consolidated!A2:S957,{19},FALSE)="SHOWCASE", VLOOKUP(E2147,Store_Showcase!B2:C144,{2}, FALSE), IF(VLOOKUP(G2147,Sku_Consolidated!A2:S957,{19},FALSE)="VAM",VLOOKUP(E2147,Store_VAM!B2:C273,{2}, FALSE),VLOOKUP(E2147,Store_SRP!B2:C110,{2}, FALSE)))</f>
      </c>
      <c r="G2147" s="1">
        <v>61841</v>
      </c>
      <c r="H2147" s="1" t="s">
        <v>122</v>
      </c>
      <c r="I2147" s="10" t="s">
        <v>5609</v>
      </c>
      <c r="J2147" s="1">
        <f>VLOOKUP(G2147,Sku_Consolidated!A2:C957, 3, FALSE)</f>
      </c>
      <c r="K2147" s="10">
        <f>IF(J2147="PACK", I2147, 0)</f>
      </c>
      <c r="L2147" s="10">
        <f>IF(J2147="KG", I2147, I2147 * VLOOKUP(G2147,Sku_Consolidated!A2:U957,21,FALSE))</f>
      </c>
      <c r="M2147" s="10" t="s">
        <v>37</v>
      </c>
      <c r="N2147" s="11" t="s">
        <v>5610</v>
      </c>
      <c r="O2147" s="10" t="s">
        <v>5611</v>
      </c>
      <c r="P2147" s="10">
        <f>N2147 - O2147</f>
      </c>
      <c r="Q2147" s="1">
        <f>VLOOKUP(G2147,Sku_Consolidated!A2:G957,7, FALSE)</f>
      </c>
      <c r="R2147" s="1">
        <f>IF(IFERROR(VLOOKUP(E2147,Store_Showcase!B2:H144,7, FALSE), TRUE)=TRUE, IF(IFERROR(VLOOKUP(E2147,Store_SRP!B2:H110,7, FALSE), TRUE)=TRUE,VLOOKUP(E2147,Store_VAM!B2:H273,7, FALSE),VLOOKUP(E2147,Store_SRP!B2:H110,7, FALSE)), VLOOKUP(E2147,Store_Showcase!B2:H144,7, FALSE))</f>
      </c>
      <c r="S2147" s="1">
        <f>IF(IFERROR(VLOOKUP(E2147,Store_Showcase!B2:I144,8, FALSE), TRUE)=TRUE, IF(IFERROR(VLOOKUP(E2147,Store_SRP!B2:I110,8, FALSE), TRUE)=TRUE,VLOOKUP(E2147,Store_VAM!B2:I273,8, FALSE),VLOOKUP(E2147,Store_SRP!B2:I110,8, FALSE)), VLOOKUP(E2147,Store_Showcase!B2:I144,8, FALSE))</f>
      </c>
      <c r="T2147" s="1">
        <f>VLOOKUP(G2147,Sku_Consolidated!A2:R957,18,FALSE)</f>
      </c>
      <c r="U2147" s="1" t="s">
        <v>5542</v>
      </c>
      <c r="V2147" s="1">
        <f>IF(VLOOKUP(G2147,Sku_Consolidated!A2:S957,19,FALSE)="SHOWCASE", VLOOKUP(E2147,Store_Showcase!B2:L144,11, FALSE), IF(VLOOKUP(G2147,Sku_Consolidated!A2:S957,19,FALSE)="VAM",VLOOKUP(E2147,Store_VAM!B2:L273,11, FALSE),VLOOKUP(E2147,Store_SRP!B2:L110,11, FALSE)))</f>
      </c>
      <c r="W2147" s="1">
        <f>VLOOKUP(G2147,Sku_Consolidated!A2:W957,11,FALSE)</f>
      </c>
      <c r="X2147" s="1">
        <f>VLOOKUP(G2147,Sku_Consolidated!A2:H957,8,FALSE)</f>
      </c>
      <c r="Y2147" s="1">
        <f>VLOOKUP(G2147,Sku_Consolidated!A2:I957,9,FALSE)</f>
      </c>
      <c r="Z2147" s="1" t="s">
        <v>41</v>
      </c>
      <c r="AA2147" s="1">
        <f>VLOOKUP(G2147,Sku_Consolidated!A2:E957,5,FALSE)</f>
      </c>
      <c r="AB2147" s="1">
        <f>IF(VLOOKUP(G2147,Sku_Consolidated!A2:S957,19,FALSE)="SHOWCASE", VLOOKUP(E2147,Store_Showcase!B2:N144,13, FALSE), IF(VLOOKUP(G2147,Sku_Consolidated!A2:S957,19,FALSE)="VAM",VLOOKUP(E2147,Store_VAM!B2:N273,13, FALSE),VLOOKUP(E2147,Store_SRP!B2:N110,13, FALSE)))</f>
      </c>
      <c r="AC2147" s="1">
        <f>IF(IFERROR(AB2147,TRUE)=TRUE, "-","OK")</f>
      </c>
      <c r="AD2147" s="11" t="s">
        <v>37</v>
      </c>
      <c r="AE2147" s="11" t="s">
        <v>37</v>
      </c>
      <c r="AF2147" s="1">
        <f>IF(IFERROR(VLOOKUP(E2147,Store_Showcase!B2:H144,{5}, FALSE), TRUE)=TRUE, IF(IFERROR(VLOOKUP(E2147,Store_SRP!B2:H110,{5}, FALSE), TRUE)=TRUE,VLOOKUP(E2147,Store_VAM!B2:H273,{5}, FALSE),VLOOKUP(E2147,Store_SRP!B2:H110,{5}, FALSE)), VLOOKUP(E2147,Store_Showcase!B2:H144,{5}, FALSE))</f>
      </c>
      <c r="AG2147" s="1">
        <f>IF(IFERROR(VLOOKUP(E2147,Store_Showcase!B2:H144,{6}, FALSE), TRUE)=TRUE, IF(IFERROR(VLOOKUP(E2147,Store_SRP!B2:H110,{6}, FALSE), TRUE)=TRUE,VLOOKUP(E2147,Store_VAM!B2:H273,{6}, FALSE),VLOOKUP(E2147,Store_SRP!B2:H110,{6}, FALSE)), VLOOKUP(E2147,Store_Showcase!B2:H144,{6}, FALSE))</f>
      </c>
      <c r="AH2147" s="1">
        <f>VLOOKUP(G2147,Sku_Consolidated!A2:R957,18,FALSE)</f>
      </c>
      <c r="AI2147" s="1">
        <f>VLOOKUP(G2147,Sku_Consolidated!A2:S957,19,FALSE)</f>
      </c>
      <c r="AJ2147" s="1">
        <f>VLOOKUP(G2147,Sku_Consolidated!A2:T957,20,FALSE)</f>
      </c>
    </row>
    <row r="2148" spans="1:36" x14ac:dyDescent="0.25">
      <c r="A2148" s="1">
        <v>2024</v>
      </c>
      <c r="B2148" s="1" t="s">
        <v>31</v>
      </c>
      <c r="C2148" s="1" t="s">
        <v>32</v>
      </c>
      <c r="D2148" s="1" t="s">
        <v>33</v>
      </c>
      <c r="E2148" s="9" t="s">
        <v>2276</v>
      </c>
      <c r="F2148" s="1">
        <f>IF(VLOOKUP(G2148,Sku_Consolidated!A2:S957,{19},FALSE)="SHOWCASE", VLOOKUP(E2148,Store_Showcase!B2:C144,{2}, FALSE), IF(VLOOKUP(G2148,Sku_Consolidated!A2:S957,{19},FALSE)="VAM",VLOOKUP(E2148,Store_VAM!B2:C273,{2}, FALSE),VLOOKUP(E2148,Store_SRP!B2:C110,{2}, FALSE)))</f>
      </c>
      <c r="G2148" s="1">
        <v>61844</v>
      </c>
      <c r="H2148" s="1" t="s">
        <v>178</v>
      </c>
      <c r="I2148" s="10" t="s">
        <v>208</v>
      </c>
      <c r="J2148" s="1">
        <f>VLOOKUP(G2148,Sku_Consolidated!A2:C957, 3, FALSE)</f>
      </c>
      <c r="K2148" s="10">
        <f>IF(J2148="PACK", I2148, 0)</f>
      </c>
      <c r="L2148" s="10">
        <f>IF(J2148="KG", I2148, I2148 * VLOOKUP(G2148,Sku_Consolidated!A2:U957,21,FALSE))</f>
      </c>
      <c r="M2148" s="10" t="s">
        <v>37</v>
      </c>
      <c r="N2148" s="11" t="s">
        <v>5612</v>
      </c>
      <c r="O2148" s="10" t="s">
        <v>5613</v>
      </c>
      <c r="P2148" s="10">
        <f>N2148 - O2148</f>
      </c>
      <c r="Q2148" s="1">
        <f>VLOOKUP(G2148,Sku_Consolidated!A2:G957,7, FALSE)</f>
      </c>
      <c r="R2148" s="1">
        <f>IF(IFERROR(VLOOKUP(E2148,Store_Showcase!B2:H144,7, FALSE), TRUE)=TRUE, IF(IFERROR(VLOOKUP(E2148,Store_SRP!B2:H110,7, FALSE), TRUE)=TRUE,VLOOKUP(E2148,Store_VAM!B2:H273,7, FALSE),VLOOKUP(E2148,Store_SRP!B2:H110,7, FALSE)), VLOOKUP(E2148,Store_Showcase!B2:H144,7, FALSE))</f>
      </c>
      <c r="S2148" s="1">
        <f>IF(IFERROR(VLOOKUP(E2148,Store_Showcase!B2:I144,8, FALSE), TRUE)=TRUE, IF(IFERROR(VLOOKUP(E2148,Store_SRP!B2:I110,8, FALSE), TRUE)=TRUE,VLOOKUP(E2148,Store_VAM!B2:I273,8, FALSE),VLOOKUP(E2148,Store_SRP!B2:I110,8, FALSE)), VLOOKUP(E2148,Store_Showcase!B2:I144,8, FALSE))</f>
      </c>
      <c r="T2148" s="1">
        <f>VLOOKUP(G2148,Sku_Consolidated!A2:R957,18,FALSE)</f>
      </c>
      <c r="U2148" s="1" t="s">
        <v>5542</v>
      </c>
      <c r="V2148" s="1">
        <f>IF(VLOOKUP(G2148,Sku_Consolidated!A2:S957,19,FALSE)="SHOWCASE", VLOOKUP(E2148,Store_Showcase!B2:L144,11, FALSE), IF(VLOOKUP(G2148,Sku_Consolidated!A2:S957,19,FALSE)="VAM",VLOOKUP(E2148,Store_VAM!B2:L273,11, FALSE),VLOOKUP(E2148,Store_SRP!B2:L110,11, FALSE)))</f>
      </c>
      <c r="W2148" s="1">
        <f>VLOOKUP(G2148,Sku_Consolidated!A2:W957,11,FALSE)</f>
      </c>
      <c r="X2148" s="1">
        <f>VLOOKUP(G2148,Sku_Consolidated!A2:H957,8,FALSE)</f>
      </c>
      <c r="Y2148" s="1">
        <f>VLOOKUP(G2148,Sku_Consolidated!A2:I957,9,FALSE)</f>
      </c>
      <c r="Z2148" s="1" t="s">
        <v>41</v>
      </c>
      <c r="AA2148" s="1">
        <f>VLOOKUP(G2148,Sku_Consolidated!A2:E957,5,FALSE)</f>
      </c>
      <c r="AB2148" s="1">
        <f>IF(VLOOKUP(G2148,Sku_Consolidated!A2:S957,19,FALSE)="SHOWCASE", VLOOKUP(E2148,Store_Showcase!B2:N144,13, FALSE), IF(VLOOKUP(G2148,Sku_Consolidated!A2:S957,19,FALSE)="VAM",VLOOKUP(E2148,Store_VAM!B2:N273,13, FALSE),VLOOKUP(E2148,Store_SRP!B2:N110,13, FALSE)))</f>
      </c>
      <c r="AC2148" s="1">
        <f>IF(IFERROR(AB2148,TRUE)=TRUE, "-","OK")</f>
      </c>
      <c r="AD2148" s="11" t="s">
        <v>37</v>
      </c>
      <c r="AE2148" s="11" t="s">
        <v>37</v>
      </c>
      <c r="AF2148" s="1">
        <f>IF(IFERROR(VLOOKUP(E2148,Store_Showcase!B2:H144,{5}, FALSE), TRUE)=TRUE, IF(IFERROR(VLOOKUP(E2148,Store_SRP!B2:H110,{5}, FALSE), TRUE)=TRUE,VLOOKUP(E2148,Store_VAM!B2:H273,{5}, FALSE),VLOOKUP(E2148,Store_SRP!B2:H110,{5}, FALSE)), VLOOKUP(E2148,Store_Showcase!B2:H144,{5}, FALSE))</f>
      </c>
      <c r="AG2148" s="1">
        <f>IF(IFERROR(VLOOKUP(E2148,Store_Showcase!B2:H144,{6}, FALSE), TRUE)=TRUE, IF(IFERROR(VLOOKUP(E2148,Store_SRP!B2:H110,{6}, FALSE), TRUE)=TRUE,VLOOKUP(E2148,Store_VAM!B2:H273,{6}, FALSE),VLOOKUP(E2148,Store_SRP!B2:H110,{6}, FALSE)), VLOOKUP(E2148,Store_Showcase!B2:H144,{6}, FALSE))</f>
      </c>
      <c r="AH2148" s="1">
        <f>VLOOKUP(G2148,Sku_Consolidated!A2:R957,18,FALSE)</f>
      </c>
      <c r="AI2148" s="1">
        <f>VLOOKUP(G2148,Sku_Consolidated!A2:S957,19,FALSE)</f>
      </c>
      <c r="AJ2148" s="1">
        <f>VLOOKUP(G2148,Sku_Consolidated!A2:T957,20,FALSE)</f>
      </c>
    </row>
    <row r="2149" spans="1:36" x14ac:dyDescent="0.25">
      <c r="A2149" s="1">
        <v>2024</v>
      </c>
      <c r="B2149" s="1" t="s">
        <v>31</v>
      </c>
      <c r="C2149" s="1" t="s">
        <v>32</v>
      </c>
      <c r="D2149" s="1" t="s">
        <v>33</v>
      </c>
      <c r="E2149" s="9" t="s">
        <v>2276</v>
      </c>
      <c r="F2149" s="1">
        <f>IF(VLOOKUP(G2149,Sku_Consolidated!A2:S957,{19},FALSE)="SHOWCASE", VLOOKUP(E2149,Store_Showcase!B2:C144,{2}, FALSE), IF(VLOOKUP(G2149,Sku_Consolidated!A2:S957,{19},FALSE)="VAM",VLOOKUP(E2149,Store_VAM!B2:C273,{2}, FALSE),VLOOKUP(E2149,Store_SRP!B2:C110,{2}, FALSE)))</f>
      </c>
      <c r="G2149" s="1">
        <v>61845</v>
      </c>
      <c r="H2149" s="1" t="s">
        <v>130</v>
      </c>
      <c r="I2149" s="10" t="s">
        <v>1396</v>
      </c>
      <c r="J2149" s="1">
        <f>VLOOKUP(G2149,Sku_Consolidated!A2:C957, 3, FALSE)</f>
      </c>
      <c r="K2149" s="10">
        <f>IF(J2149="PACK", I2149, 0)</f>
      </c>
      <c r="L2149" s="10">
        <f>IF(J2149="KG", I2149, I2149 * VLOOKUP(G2149,Sku_Consolidated!A2:U957,21,FALSE))</f>
      </c>
      <c r="M2149" s="10" t="s">
        <v>37</v>
      </c>
      <c r="N2149" s="11" t="s">
        <v>5614</v>
      </c>
      <c r="O2149" s="10" t="s">
        <v>5615</v>
      </c>
      <c r="P2149" s="10">
        <f>N2149 - O2149</f>
      </c>
      <c r="Q2149" s="1">
        <f>VLOOKUP(G2149,Sku_Consolidated!A2:G957,7, FALSE)</f>
      </c>
      <c r="R2149" s="1">
        <f>IF(IFERROR(VLOOKUP(E2149,Store_Showcase!B2:H144,7, FALSE), TRUE)=TRUE, IF(IFERROR(VLOOKUP(E2149,Store_SRP!B2:H110,7, FALSE), TRUE)=TRUE,VLOOKUP(E2149,Store_VAM!B2:H273,7, FALSE),VLOOKUP(E2149,Store_SRP!B2:H110,7, FALSE)), VLOOKUP(E2149,Store_Showcase!B2:H144,7, FALSE))</f>
      </c>
      <c r="S2149" s="1">
        <f>IF(IFERROR(VLOOKUP(E2149,Store_Showcase!B2:I144,8, FALSE), TRUE)=TRUE, IF(IFERROR(VLOOKUP(E2149,Store_SRP!B2:I110,8, FALSE), TRUE)=TRUE,VLOOKUP(E2149,Store_VAM!B2:I273,8, FALSE),VLOOKUP(E2149,Store_SRP!B2:I110,8, FALSE)), VLOOKUP(E2149,Store_Showcase!B2:I144,8, FALSE))</f>
      </c>
      <c r="T2149" s="1">
        <f>VLOOKUP(G2149,Sku_Consolidated!A2:R957,18,FALSE)</f>
      </c>
      <c r="U2149" s="1" t="s">
        <v>5542</v>
      </c>
      <c r="V2149" s="1">
        <f>IF(VLOOKUP(G2149,Sku_Consolidated!A2:S957,19,FALSE)="SHOWCASE", VLOOKUP(E2149,Store_Showcase!B2:L144,11, FALSE), IF(VLOOKUP(G2149,Sku_Consolidated!A2:S957,19,FALSE)="VAM",VLOOKUP(E2149,Store_VAM!B2:L273,11, FALSE),VLOOKUP(E2149,Store_SRP!B2:L110,11, FALSE)))</f>
      </c>
      <c r="W2149" s="1">
        <f>VLOOKUP(G2149,Sku_Consolidated!A2:W957,11,FALSE)</f>
      </c>
      <c r="X2149" s="1">
        <f>VLOOKUP(G2149,Sku_Consolidated!A2:H957,8,FALSE)</f>
      </c>
      <c r="Y2149" s="1">
        <f>VLOOKUP(G2149,Sku_Consolidated!A2:I957,9,FALSE)</f>
      </c>
      <c r="Z2149" s="1" t="s">
        <v>41</v>
      </c>
      <c r="AA2149" s="1">
        <f>VLOOKUP(G2149,Sku_Consolidated!A2:E957,5,FALSE)</f>
      </c>
      <c r="AB2149" s="1">
        <f>IF(VLOOKUP(G2149,Sku_Consolidated!A2:S957,19,FALSE)="SHOWCASE", VLOOKUP(E2149,Store_Showcase!B2:N144,13, FALSE), IF(VLOOKUP(G2149,Sku_Consolidated!A2:S957,19,FALSE)="VAM",VLOOKUP(E2149,Store_VAM!B2:N273,13, FALSE),VLOOKUP(E2149,Store_SRP!B2:N110,13, FALSE)))</f>
      </c>
      <c r="AC2149" s="1">
        <f>IF(IFERROR(AB2149,TRUE)=TRUE, "-","OK")</f>
      </c>
      <c r="AD2149" s="11" t="s">
        <v>37</v>
      </c>
      <c r="AE2149" s="11" t="s">
        <v>37</v>
      </c>
      <c r="AF2149" s="1">
        <f>IF(IFERROR(VLOOKUP(E2149,Store_Showcase!B2:H144,{5}, FALSE), TRUE)=TRUE, IF(IFERROR(VLOOKUP(E2149,Store_SRP!B2:H110,{5}, FALSE), TRUE)=TRUE,VLOOKUP(E2149,Store_VAM!B2:H273,{5}, FALSE),VLOOKUP(E2149,Store_SRP!B2:H110,{5}, FALSE)), VLOOKUP(E2149,Store_Showcase!B2:H144,{5}, FALSE))</f>
      </c>
      <c r="AG2149" s="1">
        <f>IF(IFERROR(VLOOKUP(E2149,Store_Showcase!B2:H144,{6}, FALSE), TRUE)=TRUE, IF(IFERROR(VLOOKUP(E2149,Store_SRP!B2:H110,{6}, FALSE), TRUE)=TRUE,VLOOKUP(E2149,Store_VAM!B2:H273,{6}, FALSE),VLOOKUP(E2149,Store_SRP!B2:H110,{6}, FALSE)), VLOOKUP(E2149,Store_Showcase!B2:H144,{6}, FALSE))</f>
      </c>
      <c r="AH2149" s="1">
        <f>VLOOKUP(G2149,Sku_Consolidated!A2:R957,18,FALSE)</f>
      </c>
      <c r="AI2149" s="1">
        <f>VLOOKUP(G2149,Sku_Consolidated!A2:S957,19,FALSE)</f>
      </c>
      <c r="AJ2149" s="1">
        <f>VLOOKUP(G2149,Sku_Consolidated!A2:T957,20,FALSE)</f>
      </c>
    </row>
    <row r="2150" spans="1:36" x14ac:dyDescent="0.25">
      <c r="A2150" s="1">
        <v>2024</v>
      </c>
      <c r="B2150" s="1" t="s">
        <v>31</v>
      </c>
      <c r="C2150" s="1" t="s">
        <v>32</v>
      </c>
      <c r="D2150" s="1" t="s">
        <v>33</v>
      </c>
      <c r="E2150" s="9" t="s">
        <v>2276</v>
      </c>
      <c r="F2150" s="1">
        <f>IF(VLOOKUP(G2150,Sku_Consolidated!A2:S957,{19},FALSE)="SHOWCASE", VLOOKUP(E2150,Store_Showcase!B2:C144,{2}, FALSE), IF(VLOOKUP(G2150,Sku_Consolidated!A2:S957,{19},FALSE)="VAM",VLOOKUP(E2150,Store_VAM!B2:C273,{2}, FALSE),VLOOKUP(E2150,Store_SRP!B2:C110,{2}, FALSE)))</f>
      </c>
      <c r="G2150" s="1">
        <v>61850</v>
      </c>
      <c r="H2150" s="1" t="s">
        <v>134</v>
      </c>
      <c r="I2150" s="10" t="s">
        <v>3580</v>
      </c>
      <c r="J2150" s="1">
        <f>VLOOKUP(G2150,Sku_Consolidated!A2:C957, 3, FALSE)</f>
      </c>
      <c r="K2150" s="10">
        <f>IF(J2150="PACK", I2150, 0)</f>
      </c>
      <c r="L2150" s="10">
        <f>IF(J2150="KG", I2150, I2150 * VLOOKUP(G2150,Sku_Consolidated!A2:U957,21,FALSE))</f>
      </c>
      <c r="M2150" s="10" t="s">
        <v>37</v>
      </c>
      <c r="N2150" s="11" t="s">
        <v>5616</v>
      </c>
      <c r="O2150" s="10" t="s">
        <v>5617</v>
      </c>
      <c r="P2150" s="10">
        <f>N2150 - O2150</f>
      </c>
      <c r="Q2150" s="1">
        <f>VLOOKUP(G2150,Sku_Consolidated!A2:G957,7, FALSE)</f>
      </c>
      <c r="R2150" s="1">
        <f>IF(IFERROR(VLOOKUP(E2150,Store_Showcase!B2:H144,7, FALSE), TRUE)=TRUE, IF(IFERROR(VLOOKUP(E2150,Store_SRP!B2:H110,7, FALSE), TRUE)=TRUE,VLOOKUP(E2150,Store_VAM!B2:H273,7, FALSE),VLOOKUP(E2150,Store_SRP!B2:H110,7, FALSE)), VLOOKUP(E2150,Store_Showcase!B2:H144,7, FALSE))</f>
      </c>
      <c r="S2150" s="1">
        <f>IF(IFERROR(VLOOKUP(E2150,Store_Showcase!B2:I144,8, FALSE), TRUE)=TRUE, IF(IFERROR(VLOOKUP(E2150,Store_SRP!B2:I110,8, FALSE), TRUE)=TRUE,VLOOKUP(E2150,Store_VAM!B2:I273,8, FALSE),VLOOKUP(E2150,Store_SRP!B2:I110,8, FALSE)), VLOOKUP(E2150,Store_Showcase!B2:I144,8, FALSE))</f>
      </c>
      <c r="T2150" s="1">
        <f>VLOOKUP(G2150,Sku_Consolidated!A2:R957,18,FALSE)</f>
      </c>
      <c r="U2150" s="1" t="s">
        <v>5542</v>
      </c>
      <c r="V2150" s="1">
        <f>IF(VLOOKUP(G2150,Sku_Consolidated!A2:S957,19,FALSE)="SHOWCASE", VLOOKUP(E2150,Store_Showcase!B2:L144,11, FALSE), IF(VLOOKUP(G2150,Sku_Consolidated!A2:S957,19,FALSE)="VAM",VLOOKUP(E2150,Store_VAM!B2:L273,11, FALSE),VLOOKUP(E2150,Store_SRP!B2:L110,11, FALSE)))</f>
      </c>
      <c r="W2150" s="1">
        <f>VLOOKUP(G2150,Sku_Consolidated!A2:W957,11,FALSE)</f>
      </c>
      <c r="X2150" s="1">
        <f>VLOOKUP(G2150,Sku_Consolidated!A2:H957,8,FALSE)</f>
      </c>
      <c r="Y2150" s="1">
        <f>VLOOKUP(G2150,Sku_Consolidated!A2:I957,9,FALSE)</f>
      </c>
      <c r="Z2150" s="1" t="s">
        <v>41</v>
      </c>
      <c r="AA2150" s="1">
        <f>VLOOKUP(G2150,Sku_Consolidated!A2:E957,5,FALSE)</f>
      </c>
      <c r="AB2150" s="1">
        <f>IF(VLOOKUP(G2150,Sku_Consolidated!A2:S957,19,FALSE)="SHOWCASE", VLOOKUP(E2150,Store_Showcase!B2:N144,13, FALSE), IF(VLOOKUP(G2150,Sku_Consolidated!A2:S957,19,FALSE)="VAM",VLOOKUP(E2150,Store_VAM!B2:N273,13, FALSE),VLOOKUP(E2150,Store_SRP!B2:N110,13, FALSE)))</f>
      </c>
      <c r="AC2150" s="1">
        <f>IF(IFERROR(AB2150,TRUE)=TRUE, "-","OK")</f>
      </c>
      <c r="AD2150" s="11" t="s">
        <v>37</v>
      </c>
      <c r="AE2150" s="11" t="s">
        <v>37</v>
      </c>
      <c r="AF2150" s="1">
        <f>IF(IFERROR(VLOOKUP(E2150,Store_Showcase!B2:H144,{5}, FALSE), TRUE)=TRUE, IF(IFERROR(VLOOKUP(E2150,Store_SRP!B2:H110,{5}, FALSE), TRUE)=TRUE,VLOOKUP(E2150,Store_VAM!B2:H273,{5}, FALSE),VLOOKUP(E2150,Store_SRP!B2:H110,{5}, FALSE)), VLOOKUP(E2150,Store_Showcase!B2:H144,{5}, FALSE))</f>
      </c>
      <c r="AG2150" s="1">
        <f>IF(IFERROR(VLOOKUP(E2150,Store_Showcase!B2:H144,{6}, FALSE), TRUE)=TRUE, IF(IFERROR(VLOOKUP(E2150,Store_SRP!B2:H110,{6}, FALSE), TRUE)=TRUE,VLOOKUP(E2150,Store_VAM!B2:H273,{6}, FALSE),VLOOKUP(E2150,Store_SRP!B2:H110,{6}, FALSE)), VLOOKUP(E2150,Store_Showcase!B2:H144,{6}, FALSE))</f>
      </c>
      <c r="AH2150" s="1">
        <f>VLOOKUP(G2150,Sku_Consolidated!A2:R957,18,FALSE)</f>
      </c>
      <c r="AI2150" s="1">
        <f>VLOOKUP(G2150,Sku_Consolidated!A2:S957,19,FALSE)</f>
      </c>
      <c r="AJ2150" s="1">
        <f>VLOOKUP(G2150,Sku_Consolidated!A2:T957,20,FALSE)</f>
      </c>
    </row>
    <row r="2151" spans="1:36" x14ac:dyDescent="0.25">
      <c r="A2151" s="1">
        <v>2024</v>
      </c>
      <c r="B2151" s="1" t="s">
        <v>31</v>
      </c>
      <c r="C2151" s="1" t="s">
        <v>32</v>
      </c>
      <c r="D2151" s="1" t="s">
        <v>33</v>
      </c>
      <c r="E2151" s="9" t="s">
        <v>2276</v>
      </c>
      <c r="F2151" s="1">
        <f>IF(VLOOKUP(G2151,Sku_Consolidated!A2:S957,{19},FALSE)="SHOWCASE", VLOOKUP(E2151,Store_Showcase!B2:C144,{2}, FALSE), IF(VLOOKUP(G2151,Sku_Consolidated!A2:S957,{19},FALSE)="VAM",VLOOKUP(E2151,Store_VAM!B2:C273,{2}, FALSE),VLOOKUP(E2151,Store_SRP!B2:C110,{2}, FALSE)))</f>
      </c>
      <c r="G2151" s="1">
        <v>61852</v>
      </c>
      <c r="H2151" s="1" t="s">
        <v>138</v>
      </c>
      <c r="I2151" s="10" t="s">
        <v>5290</v>
      </c>
      <c r="J2151" s="1">
        <f>VLOOKUP(G2151,Sku_Consolidated!A2:C957, 3, FALSE)</f>
      </c>
      <c r="K2151" s="10">
        <f>IF(J2151="PACK", I2151, 0)</f>
      </c>
      <c r="L2151" s="10">
        <f>IF(J2151="KG", I2151, I2151 * VLOOKUP(G2151,Sku_Consolidated!A2:U957,21,FALSE))</f>
      </c>
      <c r="M2151" s="10" t="s">
        <v>37</v>
      </c>
      <c r="N2151" s="11" t="s">
        <v>5618</v>
      </c>
      <c r="O2151" s="10" t="s">
        <v>5619</v>
      </c>
      <c r="P2151" s="10">
        <f>N2151 - O2151</f>
      </c>
      <c r="Q2151" s="1">
        <f>VLOOKUP(G2151,Sku_Consolidated!A2:G957,7, FALSE)</f>
      </c>
      <c r="R2151" s="1">
        <f>IF(IFERROR(VLOOKUP(E2151,Store_Showcase!B2:H144,7, FALSE), TRUE)=TRUE, IF(IFERROR(VLOOKUP(E2151,Store_SRP!B2:H110,7, FALSE), TRUE)=TRUE,VLOOKUP(E2151,Store_VAM!B2:H273,7, FALSE),VLOOKUP(E2151,Store_SRP!B2:H110,7, FALSE)), VLOOKUP(E2151,Store_Showcase!B2:H144,7, FALSE))</f>
      </c>
      <c r="S2151" s="1">
        <f>IF(IFERROR(VLOOKUP(E2151,Store_Showcase!B2:I144,8, FALSE), TRUE)=TRUE, IF(IFERROR(VLOOKUP(E2151,Store_SRP!B2:I110,8, FALSE), TRUE)=TRUE,VLOOKUP(E2151,Store_VAM!B2:I273,8, FALSE),VLOOKUP(E2151,Store_SRP!B2:I110,8, FALSE)), VLOOKUP(E2151,Store_Showcase!B2:I144,8, FALSE))</f>
      </c>
      <c r="T2151" s="1">
        <f>VLOOKUP(G2151,Sku_Consolidated!A2:R957,18,FALSE)</f>
      </c>
      <c r="U2151" s="1" t="s">
        <v>5542</v>
      </c>
      <c r="V2151" s="1">
        <f>IF(VLOOKUP(G2151,Sku_Consolidated!A2:S957,19,FALSE)="SHOWCASE", VLOOKUP(E2151,Store_Showcase!B2:L144,11, FALSE), IF(VLOOKUP(G2151,Sku_Consolidated!A2:S957,19,FALSE)="VAM",VLOOKUP(E2151,Store_VAM!B2:L273,11, FALSE),VLOOKUP(E2151,Store_SRP!B2:L110,11, FALSE)))</f>
      </c>
      <c r="W2151" s="1">
        <f>VLOOKUP(G2151,Sku_Consolidated!A2:W957,11,FALSE)</f>
      </c>
      <c r="X2151" s="1">
        <f>VLOOKUP(G2151,Sku_Consolidated!A2:H957,8,FALSE)</f>
      </c>
      <c r="Y2151" s="1">
        <f>VLOOKUP(G2151,Sku_Consolidated!A2:I957,9,FALSE)</f>
      </c>
      <c r="Z2151" s="1" t="s">
        <v>41</v>
      </c>
      <c r="AA2151" s="1">
        <f>VLOOKUP(G2151,Sku_Consolidated!A2:E957,5,FALSE)</f>
      </c>
      <c r="AB2151" s="1">
        <f>IF(VLOOKUP(G2151,Sku_Consolidated!A2:S957,19,FALSE)="SHOWCASE", VLOOKUP(E2151,Store_Showcase!B2:N144,13, FALSE), IF(VLOOKUP(G2151,Sku_Consolidated!A2:S957,19,FALSE)="VAM",VLOOKUP(E2151,Store_VAM!B2:N273,13, FALSE),VLOOKUP(E2151,Store_SRP!B2:N110,13, FALSE)))</f>
      </c>
      <c r="AC2151" s="1">
        <f>IF(IFERROR(AB2151,TRUE)=TRUE, "-","OK")</f>
      </c>
      <c r="AD2151" s="11" t="s">
        <v>37</v>
      </c>
      <c r="AE2151" s="11" t="s">
        <v>37</v>
      </c>
      <c r="AF2151" s="1">
        <f>IF(IFERROR(VLOOKUP(E2151,Store_Showcase!B2:H144,{5}, FALSE), TRUE)=TRUE, IF(IFERROR(VLOOKUP(E2151,Store_SRP!B2:H110,{5}, FALSE), TRUE)=TRUE,VLOOKUP(E2151,Store_VAM!B2:H273,{5}, FALSE),VLOOKUP(E2151,Store_SRP!B2:H110,{5}, FALSE)), VLOOKUP(E2151,Store_Showcase!B2:H144,{5}, FALSE))</f>
      </c>
      <c r="AG2151" s="1">
        <f>IF(IFERROR(VLOOKUP(E2151,Store_Showcase!B2:H144,{6}, FALSE), TRUE)=TRUE, IF(IFERROR(VLOOKUP(E2151,Store_SRP!B2:H110,{6}, FALSE), TRUE)=TRUE,VLOOKUP(E2151,Store_VAM!B2:H273,{6}, FALSE),VLOOKUP(E2151,Store_SRP!B2:H110,{6}, FALSE)), VLOOKUP(E2151,Store_Showcase!B2:H144,{6}, FALSE))</f>
      </c>
      <c r="AH2151" s="1">
        <f>VLOOKUP(G2151,Sku_Consolidated!A2:R957,18,FALSE)</f>
      </c>
      <c r="AI2151" s="1">
        <f>VLOOKUP(G2151,Sku_Consolidated!A2:S957,19,FALSE)</f>
      </c>
      <c r="AJ2151" s="1">
        <f>VLOOKUP(G2151,Sku_Consolidated!A2:T957,20,FALSE)</f>
      </c>
    </row>
    <row r="2152" spans="1:36" x14ac:dyDescent="0.25">
      <c r="A2152" s="1">
        <v>2024</v>
      </c>
      <c r="B2152" s="1" t="s">
        <v>31</v>
      </c>
      <c r="C2152" s="1" t="s">
        <v>32</v>
      </c>
      <c r="D2152" s="1" t="s">
        <v>33</v>
      </c>
      <c r="E2152" s="9" t="s">
        <v>2303</v>
      </c>
      <c r="F2152" s="1">
        <f>IF(VLOOKUP(G2152,Sku_Consolidated!A2:S957,{19},FALSE)="SHOWCASE", VLOOKUP(E2152,Store_Showcase!B2:C144,{2}, FALSE), IF(VLOOKUP(G2152,Sku_Consolidated!A2:S957,{19},FALSE)="VAM",VLOOKUP(E2152,Store_VAM!B2:C273,{2}, FALSE),VLOOKUP(E2152,Store_SRP!B2:C110,{2}, FALSE)))</f>
      </c>
      <c r="G2152" s="1">
        <v>61719</v>
      </c>
      <c r="H2152" s="1" t="s">
        <v>35</v>
      </c>
      <c r="I2152" s="10" t="s">
        <v>5620</v>
      </c>
      <c r="J2152" s="1">
        <f>VLOOKUP(G2152,Sku_Consolidated!A2:C957, 3, FALSE)</f>
      </c>
      <c r="K2152" s="10">
        <f>IF(J2152="PACK", I2152, 0)</f>
      </c>
      <c r="L2152" s="10">
        <f>IF(J2152="KG", I2152, I2152 * VLOOKUP(G2152,Sku_Consolidated!A2:U957,21,FALSE))</f>
      </c>
      <c r="M2152" s="10" t="s">
        <v>37</v>
      </c>
      <c r="N2152" s="11" t="s">
        <v>5621</v>
      </c>
      <c r="O2152" s="10" t="s">
        <v>5622</v>
      </c>
      <c r="P2152" s="10">
        <f>N2152 - O2152</f>
      </c>
      <c r="Q2152" s="1">
        <f>VLOOKUP(G2152,Sku_Consolidated!A2:G957,7, FALSE)</f>
      </c>
      <c r="R2152" s="1">
        <f>IF(IFERROR(VLOOKUP(E2152,Store_Showcase!B2:H144,7, FALSE), TRUE)=TRUE, IF(IFERROR(VLOOKUP(E2152,Store_SRP!B2:H110,7, FALSE), TRUE)=TRUE,VLOOKUP(E2152,Store_VAM!B2:H273,7, FALSE),VLOOKUP(E2152,Store_SRP!B2:H110,7, FALSE)), VLOOKUP(E2152,Store_Showcase!B2:H144,7, FALSE))</f>
      </c>
      <c r="S2152" s="1">
        <f>IF(IFERROR(VLOOKUP(E2152,Store_Showcase!B2:I144,8, FALSE), TRUE)=TRUE, IF(IFERROR(VLOOKUP(E2152,Store_SRP!B2:I110,8, FALSE), TRUE)=TRUE,VLOOKUP(E2152,Store_VAM!B2:I273,8, FALSE),VLOOKUP(E2152,Store_SRP!B2:I110,8, FALSE)), VLOOKUP(E2152,Store_Showcase!B2:I144,8, FALSE))</f>
      </c>
      <c r="T2152" s="1">
        <f>VLOOKUP(G2152,Sku_Consolidated!A2:R957,18,FALSE)</f>
      </c>
      <c r="U2152" s="1" t="s">
        <v>5623</v>
      </c>
      <c r="V2152" s="1">
        <f>IF(VLOOKUP(G2152,Sku_Consolidated!A2:S957,19,FALSE)="SHOWCASE", VLOOKUP(E2152,Store_Showcase!B2:L144,11, FALSE), IF(VLOOKUP(G2152,Sku_Consolidated!A2:S957,19,FALSE)="VAM",VLOOKUP(E2152,Store_VAM!B2:L273,11, FALSE),VLOOKUP(E2152,Store_SRP!B2:L110,11, FALSE)))</f>
      </c>
      <c r="W2152" s="1">
        <f>VLOOKUP(G2152,Sku_Consolidated!A2:W957,11,FALSE)</f>
      </c>
      <c r="X2152" s="1">
        <f>VLOOKUP(G2152,Sku_Consolidated!A2:H957,8,FALSE)</f>
      </c>
      <c r="Y2152" s="1">
        <f>VLOOKUP(G2152,Sku_Consolidated!A2:I957,9,FALSE)</f>
      </c>
      <c r="Z2152" s="1" t="s">
        <v>41</v>
      </c>
      <c r="AA2152" s="1">
        <f>VLOOKUP(G2152,Sku_Consolidated!A2:E957,5,FALSE)</f>
      </c>
      <c r="AB2152" s="1">
        <f>IF(VLOOKUP(G2152,Sku_Consolidated!A2:S957,19,FALSE)="SHOWCASE", VLOOKUP(E2152,Store_Showcase!B2:N144,13, FALSE), IF(VLOOKUP(G2152,Sku_Consolidated!A2:S957,19,FALSE)="VAM",VLOOKUP(E2152,Store_VAM!B2:N273,13, FALSE),VLOOKUP(E2152,Store_SRP!B2:N110,13, FALSE)))</f>
      </c>
      <c r="AC2152" s="1">
        <f>IF(IFERROR(AB2152,TRUE)=TRUE, "-","OK")</f>
      </c>
      <c r="AD2152" s="11" t="s">
        <v>37</v>
      </c>
      <c r="AE2152" s="11" t="s">
        <v>37</v>
      </c>
      <c r="AF2152" s="1">
        <f>IF(IFERROR(VLOOKUP(E2152,Store_Showcase!B2:H144,{5}, FALSE), TRUE)=TRUE, IF(IFERROR(VLOOKUP(E2152,Store_SRP!B2:H110,{5}, FALSE), TRUE)=TRUE,VLOOKUP(E2152,Store_VAM!B2:H273,{5}, FALSE),VLOOKUP(E2152,Store_SRP!B2:H110,{5}, FALSE)), VLOOKUP(E2152,Store_Showcase!B2:H144,{5}, FALSE))</f>
      </c>
      <c r="AG2152" s="1">
        <f>IF(IFERROR(VLOOKUP(E2152,Store_Showcase!B2:H144,{6}, FALSE), TRUE)=TRUE, IF(IFERROR(VLOOKUP(E2152,Store_SRP!B2:H110,{6}, FALSE), TRUE)=TRUE,VLOOKUP(E2152,Store_VAM!B2:H273,{6}, FALSE),VLOOKUP(E2152,Store_SRP!B2:H110,{6}, FALSE)), VLOOKUP(E2152,Store_Showcase!B2:H144,{6}, FALSE))</f>
      </c>
      <c r="AH2152" s="1">
        <f>VLOOKUP(G2152,Sku_Consolidated!A2:R957,18,FALSE)</f>
      </c>
      <c r="AI2152" s="1">
        <f>VLOOKUP(G2152,Sku_Consolidated!A2:S957,19,FALSE)</f>
      </c>
      <c r="AJ2152" s="1">
        <f>VLOOKUP(G2152,Sku_Consolidated!A2:T957,20,FALSE)</f>
      </c>
    </row>
    <row r="2153" spans="1:36" x14ac:dyDescent="0.25">
      <c r="A2153" s="1">
        <v>2024</v>
      </c>
      <c r="B2153" s="1" t="s">
        <v>31</v>
      </c>
      <c r="C2153" s="1" t="s">
        <v>32</v>
      </c>
      <c r="D2153" s="1" t="s">
        <v>33</v>
      </c>
      <c r="E2153" s="9" t="s">
        <v>2303</v>
      </c>
      <c r="F2153" s="1">
        <f>IF(VLOOKUP(G2153,Sku_Consolidated!A2:S957,{19},FALSE)="SHOWCASE", VLOOKUP(E2153,Store_Showcase!B2:C144,{2}, FALSE), IF(VLOOKUP(G2153,Sku_Consolidated!A2:S957,{19},FALSE)="VAM",VLOOKUP(E2153,Store_VAM!B2:C273,{2}, FALSE),VLOOKUP(E2153,Store_SRP!B2:C110,{2}, FALSE)))</f>
      </c>
      <c r="G2153" s="1">
        <v>61721</v>
      </c>
      <c r="H2153" s="1" t="s">
        <v>42</v>
      </c>
      <c r="I2153" s="10" t="s">
        <v>148</v>
      </c>
      <c r="J2153" s="1">
        <f>VLOOKUP(G2153,Sku_Consolidated!A2:C957, 3, FALSE)</f>
      </c>
      <c r="K2153" s="10">
        <f>IF(J2153="PACK", I2153, 0)</f>
      </c>
      <c r="L2153" s="10">
        <f>IF(J2153="KG", I2153, I2153 * VLOOKUP(G2153,Sku_Consolidated!A2:U957,21,FALSE))</f>
      </c>
      <c r="M2153" s="10" t="s">
        <v>37</v>
      </c>
      <c r="N2153" s="11" t="s">
        <v>5624</v>
      </c>
      <c r="O2153" s="10" t="s">
        <v>5625</v>
      </c>
      <c r="P2153" s="10">
        <f>N2153 - O2153</f>
      </c>
      <c r="Q2153" s="1">
        <f>VLOOKUP(G2153,Sku_Consolidated!A2:G957,7, FALSE)</f>
      </c>
      <c r="R2153" s="1">
        <f>IF(IFERROR(VLOOKUP(E2153,Store_Showcase!B2:H144,7, FALSE), TRUE)=TRUE, IF(IFERROR(VLOOKUP(E2153,Store_SRP!B2:H110,7, FALSE), TRUE)=TRUE,VLOOKUP(E2153,Store_VAM!B2:H273,7, FALSE),VLOOKUP(E2153,Store_SRP!B2:H110,7, FALSE)), VLOOKUP(E2153,Store_Showcase!B2:H144,7, FALSE))</f>
      </c>
      <c r="S2153" s="1">
        <f>IF(IFERROR(VLOOKUP(E2153,Store_Showcase!B2:I144,8, FALSE), TRUE)=TRUE, IF(IFERROR(VLOOKUP(E2153,Store_SRP!B2:I110,8, FALSE), TRUE)=TRUE,VLOOKUP(E2153,Store_VAM!B2:I273,8, FALSE),VLOOKUP(E2153,Store_SRP!B2:I110,8, FALSE)), VLOOKUP(E2153,Store_Showcase!B2:I144,8, FALSE))</f>
      </c>
      <c r="T2153" s="1">
        <f>VLOOKUP(G2153,Sku_Consolidated!A2:R957,18,FALSE)</f>
      </c>
      <c r="U2153" s="1" t="s">
        <v>5623</v>
      </c>
      <c r="V2153" s="1">
        <f>IF(VLOOKUP(G2153,Sku_Consolidated!A2:S957,19,FALSE)="SHOWCASE", VLOOKUP(E2153,Store_Showcase!B2:L144,11, FALSE), IF(VLOOKUP(G2153,Sku_Consolidated!A2:S957,19,FALSE)="VAM",VLOOKUP(E2153,Store_VAM!B2:L273,11, FALSE),VLOOKUP(E2153,Store_SRP!B2:L110,11, FALSE)))</f>
      </c>
      <c r="W2153" s="1">
        <f>VLOOKUP(G2153,Sku_Consolidated!A2:W957,11,FALSE)</f>
      </c>
      <c r="X2153" s="1">
        <f>VLOOKUP(G2153,Sku_Consolidated!A2:H957,8,FALSE)</f>
      </c>
      <c r="Y2153" s="1">
        <f>VLOOKUP(G2153,Sku_Consolidated!A2:I957,9,FALSE)</f>
      </c>
      <c r="Z2153" s="1" t="s">
        <v>41</v>
      </c>
      <c r="AA2153" s="1">
        <f>VLOOKUP(G2153,Sku_Consolidated!A2:E957,5,FALSE)</f>
      </c>
      <c r="AB2153" s="1">
        <f>IF(VLOOKUP(G2153,Sku_Consolidated!A2:S957,19,FALSE)="SHOWCASE", VLOOKUP(E2153,Store_Showcase!B2:N144,13, FALSE), IF(VLOOKUP(G2153,Sku_Consolidated!A2:S957,19,FALSE)="VAM",VLOOKUP(E2153,Store_VAM!B2:N273,13, FALSE),VLOOKUP(E2153,Store_SRP!B2:N110,13, FALSE)))</f>
      </c>
      <c r="AC2153" s="1">
        <f>IF(IFERROR(AB2153,TRUE)=TRUE, "-","OK")</f>
      </c>
      <c r="AD2153" s="11" t="s">
        <v>37</v>
      </c>
      <c r="AE2153" s="11" t="s">
        <v>37</v>
      </c>
      <c r="AF2153" s="1">
        <f>IF(IFERROR(VLOOKUP(E2153,Store_Showcase!B2:H144,{5}, FALSE), TRUE)=TRUE, IF(IFERROR(VLOOKUP(E2153,Store_SRP!B2:H110,{5}, FALSE), TRUE)=TRUE,VLOOKUP(E2153,Store_VAM!B2:H273,{5}, FALSE),VLOOKUP(E2153,Store_SRP!B2:H110,{5}, FALSE)), VLOOKUP(E2153,Store_Showcase!B2:H144,{5}, FALSE))</f>
      </c>
      <c r="AG2153" s="1">
        <f>IF(IFERROR(VLOOKUP(E2153,Store_Showcase!B2:H144,{6}, FALSE), TRUE)=TRUE, IF(IFERROR(VLOOKUP(E2153,Store_SRP!B2:H110,{6}, FALSE), TRUE)=TRUE,VLOOKUP(E2153,Store_VAM!B2:H273,{6}, FALSE),VLOOKUP(E2153,Store_SRP!B2:H110,{6}, FALSE)), VLOOKUP(E2153,Store_Showcase!B2:H144,{6}, FALSE))</f>
      </c>
      <c r="AH2153" s="1">
        <f>VLOOKUP(G2153,Sku_Consolidated!A2:R957,18,FALSE)</f>
      </c>
      <c r="AI2153" s="1">
        <f>VLOOKUP(G2153,Sku_Consolidated!A2:S957,19,FALSE)</f>
      </c>
      <c r="AJ2153" s="1">
        <f>VLOOKUP(G2153,Sku_Consolidated!A2:T957,20,FALSE)</f>
      </c>
    </row>
    <row r="2154" spans="1:36" x14ac:dyDescent="0.25">
      <c r="A2154" s="1">
        <v>2024</v>
      </c>
      <c r="B2154" s="1" t="s">
        <v>31</v>
      </c>
      <c r="C2154" s="1" t="s">
        <v>32</v>
      </c>
      <c r="D2154" s="1" t="s">
        <v>33</v>
      </c>
      <c r="E2154" s="9" t="s">
        <v>2303</v>
      </c>
      <c r="F2154" s="1">
        <f>IF(VLOOKUP(G2154,Sku_Consolidated!A2:S957,{19},FALSE)="SHOWCASE", VLOOKUP(E2154,Store_Showcase!B2:C144,{2}, FALSE), IF(VLOOKUP(G2154,Sku_Consolidated!A2:S957,{19},FALSE)="VAM",VLOOKUP(E2154,Store_VAM!B2:C273,{2}, FALSE),VLOOKUP(E2154,Store_SRP!B2:C110,{2}, FALSE)))</f>
      </c>
      <c r="G2154" s="1">
        <v>61722</v>
      </c>
      <c r="H2154" s="1" t="s">
        <v>46</v>
      </c>
      <c r="I2154" s="10" t="s">
        <v>5626</v>
      </c>
      <c r="J2154" s="1">
        <f>VLOOKUP(G2154,Sku_Consolidated!A2:C957, 3, FALSE)</f>
      </c>
      <c r="K2154" s="10">
        <f>IF(J2154="PACK", I2154, 0)</f>
      </c>
      <c r="L2154" s="10">
        <f>IF(J2154="KG", I2154, I2154 * VLOOKUP(G2154,Sku_Consolidated!A2:U957,21,FALSE))</f>
      </c>
      <c r="M2154" s="10" t="s">
        <v>37</v>
      </c>
      <c r="N2154" s="11" t="s">
        <v>5627</v>
      </c>
      <c r="O2154" s="10" t="s">
        <v>5628</v>
      </c>
      <c r="P2154" s="10">
        <f>N2154 - O2154</f>
      </c>
      <c r="Q2154" s="1">
        <f>VLOOKUP(G2154,Sku_Consolidated!A2:G957,7, FALSE)</f>
      </c>
      <c r="R2154" s="1">
        <f>IF(IFERROR(VLOOKUP(E2154,Store_Showcase!B2:H144,7, FALSE), TRUE)=TRUE, IF(IFERROR(VLOOKUP(E2154,Store_SRP!B2:H110,7, FALSE), TRUE)=TRUE,VLOOKUP(E2154,Store_VAM!B2:H273,7, FALSE),VLOOKUP(E2154,Store_SRP!B2:H110,7, FALSE)), VLOOKUP(E2154,Store_Showcase!B2:H144,7, FALSE))</f>
      </c>
      <c r="S2154" s="1">
        <f>IF(IFERROR(VLOOKUP(E2154,Store_Showcase!B2:I144,8, FALSE), TRUE)=TRUE, IF(IFERROR(VLOOKUP(E2154,Store_SRP!B2:I110,8, FALSE), TRUE)=TRUE,VLOOKUP(E2154,Store_VAM!B2:I273,8, FALSE),VLOOKUP(E2154,Store_SRP!B2:I110,8, FALSE)), VLOOKUP(E2154,Store_Showcase!B2:I144,8, FALSE))</f>
      </c>
      <c r="T2154" s="1">
        <f>VLOOKUP(G2154,Sku_Consolidated!A2:R957,18,FALSE)</f>
      </c>
      <c r="U2154" s="1" t="s">
        <v>5623</v>
      </c>
      <c r="V2154" s="1">
        <f>IF(VLOOKUP(G2154,Sku_Consolidated!A2:S957,19,FALSE)="SHOWCASE", VLOOKUP(E2154,Store_Showcase!B2:L144,11, FALSE), IF(VLOOKUP(G2154,Sku_Consolidated!A2:S957,19,FALSE)="VAM",VLOOKUP(E2154,Store_VAM!B2:L273,11, FALSE),VLOOKUP(E2154,Store_SRP!B2:L110,11, FALSE)))</f>
      </c>
      <c r="W2154" s="1">
        <f>VLOOKUP(G2154,Sku_Consolidated!A2:W957,11,FALSE)</f>
      </c>
      <c r="X2154" s="1">
        <f>VLOOKUP(G2154,Sku_Consolidated!A2:H957,8,FALSE)</f>
      </c>
      <c r="Y2154" s="1">
        <f>VLOOKUP(G2154,Sku_Consolidated!A2:I957,9,FALSE)</f>
      </c>
      <c r="Z2154" s="1" t="s">
        <v>41</v>
      </c>
      <c r="AA2154" s="1">
        <f>VLOOKUP(G2154,Sku_Consolidated!A2:E957,5,FALSE)</f>
      </c>
      <c r="AB2154" s="1">
        <f>IF(VLOOKUP(G2154,Sku_Consolidated!A2:S957,19,FALSE)="SHOWCASE", VLOOKUP(E2154,Store_Showcase!B2:N144,13, FALSE), IF(VLOOKUP(G2154,Sku_Consolidated!A2:S957,19,FALSE)="VAM",VLOOKUP(E2154,Store_VAM!B2:N273,13, FALSE),VLOOKUP(E2154,Store_SRP!B2:N110,13, FALSE)))</f>
      </c>
      <c r="AC2154" s="1">
        <f>IF(IFERROR(AB2154,TRUE)=TRUE, "-","OK")</f>
      </c>
      <c r="AD2154" s="11" t="s">
        <v>37</v>
      </c>
      <c r="AE2154" s="11" t="s">
        <v>37</v>
      </c>
      <c r="AF2154" s="1">
        <f>IF(IFERROR(VLOOKUP(E2154,Store_Showcase!B2:H144,{5}, FALSE), TRUE)=TRUE, IF(IFERROR(VLOOKUP(E2154,Store_SRP!B2:H110,{5}, FALSE), TRUE)=TRUE,VLOOKUP(E2154,Store_VAM!B2:H273,{5}, FALSE),VLOOKUP(E2154,Store_SRP!B2:H110,{5}, FALSE)), VLOOKUP(E2154,Store_Showcase!B2:H144,{5}, FALSE))</f>
      </c>
      <c r="AG2154" s="1">
        <f>IF(IFERROR(VLOOKUP(E2154,Store_Showcase!B2:H144,{6}, FALSE), TRUE)=TRUE, IF(IFERROR(VLOOKUP(E2154,Store_SRP!B2:H110,{6}, FALSE), TRUE)=TRUE,VLOOKUP(E2154,Store_VAM!B2:H273,{6}, FALSE),VLOOKUP(E2154,Store_SRP!B2:H110,{6}, FALSE)), VLOOKUP(E2154,Store_Showcase!B2:H144,{6}, FALSE))</f>
      </c>
      <c r="AH2154" s="1">
        <f>VLOOKUP(G2154,Sku_Consolidated!A2:R957,18,FALSE)</f>
      </c>
      <c r="AI2154" s="1">
        <f>VLOOKUP(G2154,Sku_Consolidated!A2:S957,19,FALSE)</f>
      </c>
      <c r="AJ2154" s="1">
        <f>VLOOKUP(G2154,Sku_Consolidated!A2:T957,20,FALSE)</f>
      </c>
    </row>
    <row r="2155" spans="1:36" x14ac:dyDescent="0.25">
      <c r="A2155" s="1">
        <v>2024</v>
      </c>
      <c r="B2155" s="1" t="s">
        <v>31</v>
      </c>
      <c r="C2155" s="1" t="s">
        <v>32</v>
      </c>
      <c r="D2155" s="1" t="s">
        <v>33</v>
      </c>
      <c r="E2155" s="9" t="s">
        <v>2303</v>
      </c>
      <c r="F2155" s="1">
        <f>IF(VLOOKUP(G2155,Sku_Consolidated!A2:S957,{19},FALSE)="SHOWCASE", VLOOKUP(E2155,Store_Showcase!B2:C144,{2}, FALSE), IF(VLOOKUP(G2155,Sku_Consolidated!A2:S957,{19},FALSE)="VAM",VLOOKUP(E2155,Store_VAM!B2:C273,{2}, FALSE),VLOOKUP(E2155,Store_SRP!B2:C110,{2}, FALSE)))</f>
      </c>
      <c r="G2155" s="1">
        <v>61732</v>
      </c>
      <c r="H2155" s="1" t="s">
        <v>211</v>
      </c>
      <c r="I2155" s="10" t="s">
        <v>5629</v>
      </c>
      <c r="J2155" s="1">
        <f>VLOOKUP(G2155,Sku_Consolidated!A2:C957, 3, FALSE)</f>
      </c>
      <c r="K2155" s="10">
        <f>IF(J2155="PACK", I2155, 0)</f>
      </c>
      <c r="L2155" s="10">
        <f>IF(J2155="KG", I2155, I2155 * VLOOKUP(G2155,Sku_Consolidated!A2:U957,21,FALSE))</f>
      </c>
      <c r="M2155" s="10" t="s">
        <v>37</v>
      </c>
      <c r="N2155" s="11" t="s">
        <v>5630</v>
      </c>
      <c r="O2155" s="10" t="s">
        <v>5631</v>
      </c>
      <c r="P2155" s="10">
        <f>N2155 - O2155</f>
      </c>
      <c r="Q2155" s="1">
        <f>VLOOKUP(G2155,Sku_Consolidated!A2:G957,7, FALSE)</f>
      </c>
      <c r="R2155" s="1">
        <f>IF(IFERROR(VLOOKUP(E2155,Store_Showcase!B2:H144,7, FALSE), TRUE)=TRUE, IF(IFERROR(VLOOKUP(E2155,Store_SRP!B2:H110,7, FALSE), TRUE)=TRUE,VLOOKUP(E2155,Store_VAM!B2:H273,7, FALSE),VLOOKUP(E2155,Store_SRP!B2:H110,7, FALSE)), VLOOKUP(E2155,Store_Showcase!B2:H144,7, FALSE))</f>
      </c>
      <c r="S2155" s="1">
        <f>IF(IFERROR(VLOOKUP(E2155,Store_Showcase!B2:I144,8, FALSE), TRUE)=TRUE, IF(IFERROR(VLOOKUP(E2155,Store_SRP!B2:I110,8, FALSE), TRUE)=TRUE,VLOOKUP(E2155,Store_VAM!B2:I273,8, FALSE),VLOOKUP(E2155,Store_SRP!B2:I110,8, FALSE)), VLOOKUP(E2155,Store_Showcase!B2:I144,8, FALSE))</f>
      </c>
      <c r="T2155" s="1">
        <f>VLOOKUP(G2155,Sku_Consolidated!A2:R957,18,FALSE)</f>
      </c>
      <c r="U2155" s="1" t="s">
        <v>5623</v>
      </c>
      <c r="V2155" s="1">
        <f>IF(VLOOKUP(G2155,Sku_Consolidated!A2:S957,19,FALSE)="SHOWCASE", VLOOKUP(E2155,Store_Showcase!B2:L144,11, FALSE), IF(VLOOKUP(G2155,Sku_Consolidated!A2:S957,19,FALSE)="VAM",VLOOKUP(E2155,Store_VAM!B2:L273,11, FALSE),VLOOKUP(E2155,Store_SRP!B2:L110,11, FALSE)))</f>
      </c>
      <c r="W2155" s="1">
        <f>VLOOKUP(G2155,Sku_Consolidated!A2:W957,11,FALSE)</f>
      </c>
      <c r="X2155" s="1">
        <f>VLOOKUP(G2155,Sku_Consolidated!A2:H957,8,FALSE)</f>
      </c>
      <c r="Y2155" s="1">
        <f>VLOOKUP(G2155,Sku_Consolidated!A2:I957,9,FALSE)</f>
      </c>
      <c r="Z2155" s="1" t="s">
        <v>41</v>
      </c>
      <c r="AA2155" s="1">
        <f>VLOOKUP(G2155,Sku_Consolidated!A2:E957,5,FALSE)</f>
      </c>
      <c r="AB2155" s="1">
        <f>IF(VLOOKUP(G2155,Sku_Consolidated!A2:S957,19,FALSE)="SHOWCASE", VLOOKUP(E2155,Store_Showcase!B2:N144,13, FALSE), IF(VLOOKUP(G2155,Sku_Consolidated!A2:S957,19,FALSE)="VAM",VLOOKUP(E2155,Store_VAM!B2:N273,13, FALSE),VLOOKUP(E2155,Store_SRP!B2:N110,13, FALSE)))</f>
      </c>
      <c r="AC2155" s="1">
        <f>IF(IFERROR(AB2155,TRUE)=TRUE, "-","OK")</f>
      </c>
      <c r="AD2155" s="11" t="s">
        <v>37</v>
      </c>
      <c r="AE2155" s="11" t="s">
        <v>37</v>
      </c>
      <c r="AF2155" s="1">
        <f>IF(IFERROR(VLOOKUP(E2155,Store_Showcase!B2:H144,{5}, FALSE), TRUE)=TRUE, IF(IFERROR(VLOOKUP(E2155,Store_SRP!B2:H110,{5}, FALSE), TRUE)=TRUE,VLOOKUP(E2155,Store_VAM!B2:H273,{5}, FALSE),VLOOKUP(E2155,Store_SRP!B2:H110,{5}, FALSE)), VLOOKUP(E2155,Store_Showcase!B2:H144,{5}, FALSE))</f>
      </c>
      <c r="AG2155" s="1">
        <f>IF(IFERROR(VLOOKUP(E2155,Store_Showcase!B2:H144,{6}, FALSE), TRUE)=TRUE, IF(IFERROR(VLOOKUP(E2155,Store_SRP!B2:H110,{6}, FALSE), TRUE)=TRUE,VLOOKUP(E2155,Store_VAM!B2:H273,{6}, FALSE),VLOOKUP(E2155,Store_SRP!B2:H110,{6}, FALSE)), VLOOKUP(E2155,Store_Showcase!B2:H144,{6}, FALSE))</f>
      </c>
      <c r="AH2155" s="1">
        <f>VLOOKUP(G2155,Sku_Consolidated!A2:R957,18,FALSE)</f>
      </c>
      <c r="AI2155" s="1">
        <f>VLOOKUP(G2155,Sku_Consolidated!A2:S957,19,FALSE)</f>
      </c>
      <c r="AJ2155" s="1">
        <f>VLOOKUP(G2155,Sku_Consolidated!A2:T957,20,FALSE)</f>
      </c>
    </row>
    <row r="2156" spans="1:36" x14ac:dyDescent="0.25">
      <c r="A2156" s="1">
        <v>2024</v>
      </c>
      <c r="B2156" s="1" t="s">
        <v>31</v>
      </c>
      <c r="C2156" s="1" t="s">
        <v>32</v>
      </c>
      <c r="D2156" s="1" t="s">
        <v>33</v>
      </c>
      <c r="E2156" s="9" t="s">
        <v>2303</v>
      </c>
      <c r="F2156" s="1">
        <f>IF(VLOOKUP(G2156,Sku_Consolidated!A2:S957,{19},FALSE)="SHOWCASE", VLOOKUP(E2156,Store_Showcase!B2:C144,{2}, FALSE), IF(VLOOKUP(G2156,Sku_Consolidated!A2:S957,{19},FALSE)="VAM",VLOOKUP(E2156,Store_VAM!B2:C273,{2}, FALSE),VLOOKUP(E2156,Store_SRP!B2:C110,{2}, FALSE)))</f>
      </c>
      <c r="G2156" s="1">
        <v>61733</v>
      </c>
      <c r="H2156" s="1" t="s">
        <v>58</v>
      </c>
      <c r="I2156" s="10" t="s">
        <v>5187</v>
      </c>
      <c r="J2156" s="1">
        <f>VLOOKUP(G2156,Sku_Consolidated!A2:C957, 3, FALSE)</f>
      </c>
      <c r="K2156" s="10">
        <f>IF(J2156="PACK", I2156, 0)</f>
      </c>
      <c r="L2156" s="10">
        <f>IF(J2156="KG", I2156, I2156 * VLOOKUP(G2156,Sku_Consolidated!A2:U957,21,FALSE))</f>
      </c>
      <c r="M2156" s="10" t="s">
        <v>37</v>
      </c>
      <c r="N2156" s="11" t="s">
        <v>5632</v>
      </c>
      <c r="O2156" s="10" t="s">
        <v>5633</v>
      </c>
      <c r="P2156" s="10">
        <f>N2156 - O2156</f>
      </c>
      <c r="Q2156" s="1">
        <f>VLOOKUP(G2156,Sku_Consolidated!A2:G957,7, FALSE)</f>
      </c>
      <c r="R2156" s="1">
        <f>IF(IFERROR(VLOOKUP(E2156,Store_Showcase!B2:H144,7, FALSE), TRUE)=TRUE, IF(IFERROR(VLOOKUP(E2156,Store_SRP!B2:H110,7, FALSE), TRUE)=TRUE,VLOOKUP(E2156,Store_VAM!B2:H273,7, FALSE),VLOOKUP(E2156,Store_SRP!B2:H110,7, FALSE)), VLOOKUP(E2156,Store_Showcase!B2:H144,7, FALSE))</f>
      </c>
      <c r="S2156" s="1">
        <f>IF(IFERROR(VLOOKUP(E2156,Store_Showcase!B2:I144,8, FALSE), TRUE)=TRUE, IF(IFERROR(VLOOKUP(E2156,Store_SRP!B2:I110,8, FALSE), TRUE)=TRUE,VLOOKUP(E2156,Store_VAM!B2:I273,8, FALSE),VLOOKUP(E2156,Store_SRP!B2:I110,8, FALSE)), VLOOKUP(E2156,Store_Showcase!B2:I144,8, FALSE))</f>
      </c>
      <c r="T2156" s="1">
        <f>VLOOKUP(G2156,Sku_Consolidated!A2:R957,18,FALSE)</f>
      </c>
      <c r="U2156" s="1" t="s">
        <v>5623</v>
      </c>
      <c r="V2156" s="1">
        <f>IF(VLOOKUP(G2156,Sku_Consolidated!A2:S957,19,FALSE)="SHOWCASE", VLOOKUP(E2156,Store_Showcase!B2:L144,11, FALSE), IF(VLOOKUP(G2156,Sku_Consolidated!A2:S957,19,FALSE)="VAM",VLOOKUP(E2156,Store_VAM!B2:L273,11, FALSE),VLOOKUP(E2156,Store_SRP!B2:L110,11, FALSE)))</f>
      </c>
      <c r="W2156" s="1">
        <f>VLOOKUP(G2156,Sku_Consolidated!A2:W957,11,FALSE)</f>
      </c>
      <c r="X2156" s="1">
        <f>VLOOKUP(G2156,Sku_Consolidated!A2:H957,8,FALSE)</f>
      </c>
      <c r="Y2156" s="1">
        <f>VLOOKUP(G2156,Sku_Consolidated!A2:I957,9,FALSE)</f>
      </c>
      <c r="Z2156" s="1" t="s">
        <v>41</v>
      </c>
      <c r="AA2156" s="1">
        <f>VLOOKUP(G2156,Sku_Consolidated!A2:E957,5,FALSE)</f>
      </c>
      <c r="AB2156" s="1">
        <f>IF(VLOOKUP(G2156,Sku_Consolidated!A2:S957,19,FALSE)="SHOWCASE", VLOOKUP(E2156,Store_Showcase!B2:N144,13, FALSE), IF(VLOOKUP(G2156,Sku_Consolidated!A2:S957,19,FALSE)="VAM",VLOOKUP(E2156,Store_VAM!B2:N273,13, FALSE),VLOOKUP(E2156,Store_SRP!B2:N110,13, FALSE)))</f>
      </c>
      <c r="AC2156" s="1">
        <f>IF(IFERROR(AB2156,TRUE)=TRUE, "-","OK")</f>
      </c>
      <c r="AD2156" s="11" t="s">
        <v>37</v>
      </c>
      <c r="AE2156" s="11" t="s">
        <v>37</v>
      </c>
      <c r="AF2156" s="1">
        <f>IF(IFERROR(VLOOKUP(E2156,Store_Showcase!B2:H144,{5}, FALSE), TRUE)=TRUE, IF(IFERROR(VLOOKUP(E2156,Store_SRP!B2:H110,{5}, FALSE), TRUE)=TRUE,VLOOKUP(E2156,Store_VAM!B2:H273,{5}, FALSE),VLOOKUP(E2156,Store_SRP!B2:H110,{5}, FALSE)), VLOOKUP(E2156,Store_Showcase!B2:H144,{5}, FALSE))</f>
      </c>
      <c r="AG2156" s="1">
        <f>IF(IFERROR(VLOOKUP(E2156,Store_Showcase!B2:H144,{6}, FALSE), TRUE)=TRUE, IF(IFERROR(VLOOKUP(E2156,Store_SRP!B2:H110,{6}, FALSE), TRUE)=TRUE,VLOOKUP(E2156,Store_VAM!B2:H273,{6}, FALSE),VLOOKUP(E2156,Store_SRP!B2:H110,{6}, FALSE)), VLOOKUP(E2156,Store_Showcase!B2:H144,{6}, FALSE))</f>
      </c>
      <c r="AH2156" s="1">
        <f>VLOOKUP(G2156,Sku_Consolidated!A2:R957,18,FALSE)</f>
      </c>
      <c r="AI2156" s="1">
        <f>VLOOKUP(G2156,Sku_Consolidated!A2:S957,19,FALSE)</f>
      </c>
      <c r="AJ2156" s="1">
        <f>VLOOKUP(G2156,Sku_Consolidated!A2:T957,20,FALSE)</f>
      </c>
    </row>
    <row r="2157" spans="1:36" x14ac:dyDescent="0.25">
      <c r="A2157" s="1">
        <v>2024</v>
      </c>
      <c r="B2157" s="1" t="s">
        <v>31</v>
      </c>
      <c r="C2157" s="1" t="s">
        <v>32</v>
      </c>
      <c r="D2157" s="1" t="s">
        <v>33</v>
      </c>
      <c r="E2157" s="9" t="s">
        <v>2303</v>
      </c>
      <c r="F2157" s="1">
        <f>IF(VLOOKUP(G2157,Sku_Consolidated!A2:S957,{19},FALSE)="SHOWCASE", VLOOKUP(E2157,Store_Showcase!B2:C144,{2}, FALSE), IF(VLOOKUP(G2157,Sku_Consolidated!A2:S957,{19},FALSE)="VAM",VLOOKUP(E2157,Store_VAM!B2:C273,{2}, FALSE),VLOOKUP(E2157,Store_SRP!B2:C110,{2}, FALSE)))</f>
      </c>
      <c r="G2157" s="1">
        <v>61735</v>
      </c>
      <c r="H2157" s="1" t="s">
        <v>66</v>
      </c>
      <c r="I2157" s="10" t="s">
        <v>1880</v>
      </c>
      <c r="J2157" s="1">
        <f>VLOOKUP(G2157,Sku_Consolidated!A2:C957, 3, FALSE)</f>
      </c>
      <c r="K2157" s="10">
        <f>IF(J2157="PACK", I2157, 0)</f>
      </c>
      <c r="L2157" s="10">
        <f>IF(J2157="KG", I2157, I2157 * VLOOKUP(G2157,Sku_Consolidated!A2:U957,21,FALSE))</f>
      </c>
      <c r="M2157" s="10" t="s">
        <v>37</v>
      </c>
      <c r="N2157" s="11" t="s">
        <v>5634</v>
      </c>
      <c r="O2157" s="10" t="s">
        <v>5635</v>
      </c>
      <c r="P2157" s="10">
        <f>N2157 - O2157</f>
      </c>
      <c r="Q2157" s="1">
        <f>VLOOKUP(G2157,Sku_Consolidated!A2:G957,7, FALSE)</f>
      </c>
      <c r="R2157" s="1">
        <f>IF(IFERROR(VLOOKUP(E2157,Store_Showcase!B2:H144,7, FALSE), TRUE)=TRUE, IF(IFERROR(VLOOKUP(E2157,Store_SRP!B2:H110,7, FALSE), TRUE)=TRUE,VLOOKUP(E2157,Store_VAM!B2:H273,7, FALSE),VLOOKUP(E2157,Store_SRP!B2:H110,7, FALSE)), VLOOKUP(E2157,Store_Showcase!B2:H144,7, FALSE))</f>
      </c>
      <c r="S2157" s="1">
        <f>IF(IFERROR(VLOOKUP(E2157,Store_Showcase!B2:I144,8, FALSE), TRUE)=TRUE, IF(IFERROR(VLOOKUP(E2157,Store_SRP!B2:I110,8, FALSE), TRUE)=TRUE,VLOOKUP(E2157,Store_VAM!B2:I273,8, FALSE),VLOOKUP(E2157,Store_SRP!B2:I110,8, FALSE)), VLOOKUP(E2157,Store_Showcase!B2:I144,8, FALSE))</f>
      </c>
      <c r="T2157" s="1">
        <f>VLOOKUP(G2157,Sku_Consolidated!A2:R957,18,FALSE)</f>
      </c>
      <c r="U2157" s="1" t="s">
        <v>5623</v>
      </c>
      <c r="V2157" s="1">
        <f>IF(VLOOKUP(G2157,Sku_Consolidated!A2:S957,19,FALSE)="SHOWCASE", VLOOKUP(E2157,Store_Showcase!B2:L144,11, FALSE), IF(VLOOKUP(G2157,Sku_Consolidated!A2:S957,19,FALSE)="VAM",VLOOKUP(E2157,Store_VAM!B2:L273,11, FALSE),VLOOKUP(E2157,Store_SRP!B2:L110,11, FALSE)))</f>
      </c>
      <c r="W2157" s="1">
        <f>VLOOKUP(G2157,Sku_Consolidated!A2:W957,11,FALSE)</f>
      </c>
      <c r="X2157" s="1">
        <f>VLOOKUP(G2157,Sku_Consolidated!A2:H957,8,FALSE)</f>
      </c>
      <c r="Y2157" s="1">
        <f>VLOOKUP(G2157,Sku_Consolidated!A2:I957,9,FALSE)</f>
      </c>
      <c r="Z2157" s="1" t="s">
        <v>41</v>
      </c>
      <c r="AA2157" s="1">
        <f>VLOOKUP(G2157,Sku_Consolidated!A2:E957,5,FALSE)</f>
      </c>
      <c r="AB2157" s="1">
        <f>IF(VLOOKUP(G2157,Sku_Consolidated!A2:S957,19,FALSE)="SHOWCASE", VLOOKUP(E2157,Store_Showcase!B2:N144,13, FALSE), IF(VLOOKUP(G2157,Sku_Consolidated!A2:S957,19,FALSE)="VAM",VLOOKUP(E2157,Store_VAM!B2:N273,13, FALSE),VLOOKUP(E2157,Store_SRP!B2:N110,13, FALSE)))</f>
      </c>
      <c r="AC2157" s="1">
        <f>IF(IFERROR(AB2157,TRUE)=TRUE, "-","OK")</f>
      </c>
      <c r="AD2157" s="11" t="s">
        <v>37</v>
      </c>
      <c r="AE2157" s="11" t="s">
        <v>37</v>
      </c>
      <c r="AF2157" s="1">
        <f>IF(IFERROR(VLOOKUP(E2157,Store_Showcase!B2:H144,{5}, FALSE), TRUE)=TRUE, IF(IFERROR(VLOOKUP(E2157,Store_SRP!B2:H110,{5}, FALSE), TRUE)=TRUE,VLOOKUP(E2157,Store_VAM!B2:H273,{5}, FALSE),VLOOKUP(E2157,Store_SRP!B2:H110,{5}, FALSE)), VLOOKUP(E2157,Store_Showcase!B2:H144,{5}, FALSE))</f>
      </c>
      <c r="AG2157" s="1">
        <f>IF(IFERROR(VLOOKUP(E2157,Store_Showcase!B2:H144,{6}, FALSE), TRUE)=TRUE, IF(IFERROR(VLOOKUP(E2157,Store_SRP!B2:H110,{6}, FALSE), TRUE)=TRUE,VLOOKUP(E2157,Store_VAM!B2:H273,{6}, FALSE),VLOOKUP(E2157,Store_SRP!B2:H110,{6}, FALSE)), VLOOKUP(E2157,Store_Showcase!B2:H144,{6}, FALSE))</f>
      </c>
      <c r="AH2157" s="1">
        <f>VLOOKUP(G2157,Sku_Consolidated!A2:R957,18,FALSE)</f>
      </c>
      <c r="AI2157" s="1">
        <f>VLOOKUP(G2157,Sku_Consolidated!A2:S957,19,FALSE)</f>
      </c>
      <c r="AJ2157" s="1">
        <f>VLOOKUP(G2157,Sku_Consolidated!A2:T957,20,FALSE)</f>
      </c>
    </row>
    <row r="2158" spans="1:36" x14ac:dyDescent="0.25">
      <c r="A2158" s="1">
        <v>2024</v>
      </c>
      <c r="B2158" s="1" t="s">
        <v>31</v>
      </c>
      <c r="C2158" s="1" t="s">
        <v>32</v>
      </c>
      <c r="D2158" s="1" t="s">
        <v>33</v>
      </c>
      <c r="E2158" s="9" t="s">
        <v>2303</v>
      </c>
      <c r="F2158" s="1">
        <f>IF(VLOOKUP(G2158,Sku_Consolidated!A2:S957,{19},FALSE)="SHOWCASE", VLOOKUP(E2158,Store_Showcase!B2:C144,{2}, FALSE), IF(VLOOKUP(G2158,Sku_Consolidated!A2:S957,{19},FALSE)="VAM",VLOOKUP(E2158,Store_VAM!B2:C273,{2}, FALSE),VLOOKUP(E2158,Store_SRP!B2:C110,{2}, FALSE)))</f>
      </c>
      <c r="G2158" s="1">
        <v>61737</v>
      </c>
      <c r="H2158" s="1" t="s">
        <v>70</v>
      </c>
      <c r="I2158" s="10" t="s">
        <v>4525</v>
      </c>
      <c r="J2158" s="1">
        <f>VLOOKUP(G2158,Sku_Consolidated!A2:C957, 3, FALSE)</f>
      </c>
      <c r="K2158" s="10">
        <f>IF(J2158="PACK", I2158, 0)</f>
      </c>
      <c r="L2158" s="10">
        <f>IF(J2158="KG", I2158, I2158 * VLOOKUP(G2158,Sku_Consolidated!A2:U957,21,FALSE))</f>
      </c>
      <c r="M2158" s="10" t="s">
        <v>37</v>
      </c>
      <c r="N2158" s="11" t="s">
        <v>5636</v>
      </c>
      <c r="O2158" s="10" t="s">
        <v>5637</v>
      </c>
      <c r="P2158" s="10">
        <f>N2158 - O2158</f>
      </c>
      <c r="Q2158" s="1">
        <f>VLOOKUP(G2158,Sku_Consolidated!A2:G957,7, FALSE)</f>
      </c>
      <c r="R2158" s="1">
        <f>IF(IFERROR(VLOOKUP(E2158,Store_Showcase!B2:H144,7, FALSE), TRUE)=TRUE, IF(IFERROR(VLOOKUP(E2158,Store_SRP!B2:H110,7, FALSE), TRUE)=TRUE,VLOOKUP(E2158,Store_VAM!B2:H273,7, FALSE),VLOOKUP(E2158,Store_SRP!B2:H110,7, FALSE)), VLOOKUP(E2158,Store_Showcase!B2:H144,7, FALSE))</f>
      </c>
      <c r="S2158" s="1">
        <f>IF(IFERROR(VLOOKUP(E2158,Store_Showcase!B2:I144,8, FALSE), TRUE)=TRUE, IF(IFERROR(VLOOKUP(E2158,Store_SRP!B2:I110,8, FALSE), TRUE)=TRUE,VLOOKUP(E2158,Store_VAM!B2:I273,8, FALSE),VLOOKUP(E2158,Store_SRP!B2:I110,8, FALSE)), VLOOKUP(E2158,Store_Showcase!B2:I144,8, FALSE))</f>
      </c>
      <c r="T2158" s="1">
        <f>VLOOKUP(G2158,Sku_Consolidated!A2:R957,18,FALSE)</f>
      </c>
      <c r="U2158" s="1" t="s">
        <v>5623</v>
      </c>
      <c r="V2158" s="1">
        <f>IF(VLOOKUP(G2158,Sku_Consolidated!A2:S957,19,FALSE)="SHOWCASE", VLOOKUP(E2158,Store_Showcase!B2:L144,11, FALSE), IF(VLOOKUP(G2158,Sku_Consolidated!A2:S957,19,FALSE)="VAM",VLOOKUP(E2158,Store_VAM!B2:L273,11, FALSE),VLOOKUP(E2158,Store_SRP!B2:L110,11, FALSE)))</f>
      </c>
      <c r="W2158" s="1">
        <f>VLOOKUP(G2158,Sku_Consolidated!A2:W957,11,FALSE)</f>
      </c>
      <c r="X2158" s="1">
        <f>VLOOKUP(G2158,Sku_Consolidated!A2:H957,8,FALSE)</f>
      </c>
      <c r="Y2158" s="1">
        <f>VLOOKUP(G2158,Sku_Consolidated!A2:I957,9,FALSE)</f>
      </c>
      <c r="Z2158" s="1" t="s">
        <v>41</v>
      </c>
      <c r="AA2158" s="1">
        <f>VLOOKUP(G2158,Sku_Consolidated!A2:E957,5,FALSE)</f>
      </c>
      <c r="AB2158" s="1">
        <f>IF(VLOOKUP(G2158,Sku_Consolidated!A2:S957,19,FALSE)="SHOWCASE", VLOOKUP(E2158,Store_Showcase!B2:N144,13, FALSE), IF(VLOOKUP(G2158,Sku_Consolidated!A2:S957,19,FALSE)="VAM",VLOOKUP(E2158,Store_VAM!B2:N273,13, FALSE),VLOOKUP(E2158,Store_SRP!B2:N110,13, FALSE)))</f>
      </c>
      <c r="AC2158" s="1">
        <f>IF(IFERROR(AB2158,TRUE)=TRUE, "-","OK")</f>
      </c>
      <c r="AD2158" s="11" t="s">
        <v>37</v>
      </c>
      <c r="AE2158" s="11" t="s">
        <v>37</v>
      </c>
      <c r="AF2158" s="1">
        <f>IF(IFERROR(VLOOKUP(E2158,Store_Showcase!B2:H144,{5}, FALSE), TRUE)=TRUE, IF(IFERROR(VLOOKUP(E2158,Store_SRP!B2:H110,{5}, FALSE), TRUE)=TRUE,VLOOKUP(E2158,Store_VAM!B2:H273,{5}, FALSE),VLOOKUP(E2158,Store_SRP!B2:H110,{5}, FALSE)), VLOOKUP(E2158,Store_Showcase!B2:H144,{5}, FALSE))</f>
      </c>
      <c r="AG2158" s="1">
        <f>IF(IFERROR(VLOOKUP(E2158,Store_Showcase!B2:H144,{6}, FALSE), TRUE)=TRUE, IF(IFERROR(VLOOKUP(E2158,Store_SRP!B2:H110,{6}, FALSE), TRUE)=TRUE,VLOOKUP(E2158,Store_VAM!B2:H273,{6}, FALSE),VLOOKUP(E2158,Store_SRP!B2:H110,{6}, FALSE)), VLOOKUP(E2158,Store_Showcase!B2:H144,{6}, FALSE))</f>
      </c>
      <c r="AH2158" s="1">
        <f>VLOOKUP(G2158,Sku_Consolidated!A2:R957,18,FALSE)</f>
      </c>
      <c r="AI2158" s="1">
        <f>VLOOKUP(G2158,Sku_Consolidated!A2:S957,19,FALSE)</f>
      </c>
      <c r="AJ2158" s="1">
        <f>VLOOKUP(G2158,Sku_Consolidated!A2:T957,20,FALSE)</f>
      </c>
    </row>
    <row r="2159" spans="1:36" x14ac:dyDescent="0.25">
      <c r="A2159" s="1">
        <v>2024</v>
      </c>
      <c r="B2159" s="1" t="s">
        <v>31</v>
      </c>
      <c r="C2159" s="1" t="s">
        <v>32</v>
      </c>
      <c r="D2159" s="1" t="s">
        <v>33</v>
      </c>
      <c r="E2159" s="9" t="s">
        <v>2303</v>
      </c>
      <c r="F2159" s="1">
        <f>IF(VLOOKUP(G2159,Sku_Consolidated!A2:S957,{19},FALSE)="SHOWCASE", VLOOKUP(E2159,Store_Showcase!B2:C144,{2}, FALSE), IF(VLOOKUP(G2159,Sku_Consolidated!A2:S957,{19},FALSE)="VAM",VLOOKUP(E2159,Store_VAM!B2:C273,{2}, FALSE),VLOOKUP(E2159,Store_SRP!B2:C110,{2}, FALSE)))</f>
      </c>
      <c r="G2159" s="1">
        <v>61742</v>
      </c>
      <c r="H2159" s="1" t="s">
        <v>78</v>
      </c>
      <c r="I2159" s="10" t="s">
        <v>3766</v>
      </c>
      <c r="J2159" s="1">
        <f>VLOOKUP(G2159,Sku_Consolidated!A2:C957, 3, FALSE)</f>
      </c>
      <c r="K2159" s="10">
        <f>IF(J2159="PACK", I2159, 0)</f>
      </c>
      <c r="L2159" s="10">
        <f>IF(J2159="KG", I2159, I2159 * VLOOKUP(G2159,Sku_Consolidated!A2:U957,21,FALSE))</f>
      </c>
      <c r="M2159" s="10" t="s">
        <v>37</v>
      </c>
      <c r="N2159" s="11" t="s">
        <v>5638</v>
      </c>
      <c r="O2159" s="10" t="s">
        <v>5639</v>
      </c>
      <c r="P2159" s="10">
        <f>N2159 - O2159</f>
      </c>
      <c r="Q2159" s="1">
        <f>VLOOKUP(G2159,Sku_Consolidated!A2:G957,7, FALSE)</f>
      </c>
      <c r="R2159" s="1">
        <f>IF(IFERROR(VLOOKUP(E2159,Store_Showcase!B2:H144,7, FALSE), TRUE)=TRUE, IF(IFERROR(VLOOKUP(E2159,Store_SRP!B2:H110,7, FALSE), TRUE)=TRUE,VLOOKUP(E2159,Store_VAM!B2:H273,7, FALSE),VLOOKUP(E2159,Store_SRP!B2:H110,7, FALSE)), VLOOKUP(E2159,Store_Showcase!B2:H144,7, FALSE))</f>
      </c>
      <c r="S2159" s="1">
        <f>IF(IFERROR(VLOOKUP(E2159,Store_Showcase!B2:I144,8, FALSE), TRUE)=TRUE, IF(IFERROR(VLOOKUP(E2159,Store_SRP!B2:I110,8, FALSE), TRUE)=TRUE,VLOOKUP(E2159,Store_VAM!B2:I273,8, FALSE),VLOOKUP(E2159,Store_SRP!B2:I110,8, FALSE)), VLOOKUP(E2159,Store_Showcase!B2:I144,8, FALSE))</f>
      </c>
      <c r="T2159" s="1">
        <f>VLOOKUP(G2159,Sku_Consolidated!A2:R957,18,FALSE)</f>
      </c>
      <c r="U2159" s="1" t="s">
        <v>5623</v>
      </c>
      <c r="V2159" s="1">
        <f>IF(VLOOKUP(G2159,Sku_Consolidated!A2:S957,19,FALSE)="SHOWCASE", VLOOKUP(E2159,Store_Showcase!B2:L144,11, FALSE), IF(VLOOKUP(G2159,Sku_Consolidated!A2:S957,19,FALSE)="VAM",VLOOKUP(E2159,Store_VAM!B2:L273,11, FALSE),VLOOKUP(E2159,Store_SRP!B2:L110,11, FALSE)))</f>
      </c>
      <c r="W2159" s="1">
        <f>VLOOKUP(G2159,Sku_Consolidated!A2:W957,11,FALSE)</f>
      </c>
      <c r="X2159" s="1">
        <f>VLOOKUP(G2159,Sku_Consolidated!A2:H957,8,FALSE)</f>
      </c>
      <c r="Y2159" s="1">
        <f>VLOOKUP(G2159,Sku_Consolidated!A2:I957,9,FALSE)</f>
      </c>
      <c r="Z2159" s="1" t="s">
        <v>41</v>
      </c>
      <c r="AA2159" s="1">
        <f>VLOOKUP(G2159,Sku_Consolidated!A2:E957,5,FALSE)</f>
      </c>
      <c r="AB2159" s="1">
        <f>IF(VLOOKUP(G2159,Sku_Consolidated!A2:S957,19,FALSE)="SHOWCASE", VLOOKUP(E2159,Store_Showcase!B2:N144,13, FALSE), IF(VLOOKUP(G2159,Sku_Consolidated!A2:S957,19,FALSE)="VAM",VLOOKUP(E2159,Store_VAM!B2:N273,13, FALSE),VLOOKUP(E2159,Store_SRP!B2:N110,13, FALSE)))</f>
      </c>
      <c r="AC2159" s="1">
        <f>IF(IFERROR(AB2159,TRUE)=TRUE, "-","OK")</f>
      </c>
      <c r="AD2159" s="11" t="s">
        <v>37</v>
      </c>
      <c r="AE2159" s="11" t="s">
        <v>37</v>
      </c>
      <c r="AF2159" s="1">
        <f>IF(IFERROR(VLOOKUP(E2159,Store_Showcase!B2:H144,{5}, FALSE), TRUE)=TRUE, IF(IFERROR(VLOOKUP(E2159,Store_SRP!B2:H110,{5}, FALSE), TRUE)=TRUE,VLOOKUP(E2159,Store_VAM!B2:H273,{5}, FALSE),VLOOKUP(E2159,Store_SRP!B2:H110,{5}, FALSE)), VLOOKUP(E2159,Store_Showcase!B2:H144,{5}, FALSE))</f>
      </c>
      <c r="AG2159" s="1">
        <f>IF(IFERROR(VLOOKUP(E2159,Store_Showcase!B2:H144,{6}, FALSE), TRUE)=TRUE, IF(IFERROR(VLOOKUP(E2159,Store_SRP!B2:H110,{6}, FALSE), TRUE)=TRUE,VLOOKUP(E2159,Store_VAM!B2:H273,{6}, FALSE),VLOOKUP(E2159,Store_SRP!B2:H110,{6}, FALSE)), VLOOKUP(E2159,Store_Showcase!B2:H144,{6}, FALSE))</f>
      </c>
      <c r="AH2159" s="1">
        <f>VLOOKUP(G2159,Sku_Consolidated!A2:R957,18,FALSE)</f>
      </c>
      <c r="AI2159" s="1">
        <f>VLOOKUP(G2159,Sku_Consolidated!A2:S957,19,FALSE)</f>
      </c>
      <c r="AJ2159" s="1">
        <f>VLOOKUP(G2159,Sku_Consolidated!A2:T957,20,FALSE)</f>
      </c>
    </row>
    <row r="2160" spans="1:36" x14ac:dyDescent="0.25">
      <c r="A2160" s="1">
        <v>2024</v>
      </c>
      <c r="B2160" s="1" t="s">
        <v>31</v>
      </c>
      <c r="C2160" s="1" t="s">
        <v>32</v>
      </c>
      <c r="D2160" s="1" t="s">
        <v>33</v>
      </c>
      <c r="E2160" s="9" t="s">
        <v>2303</v>
      </c>
      <c r="F2160" s="1">
        <f>IF(VLOOKUP(G2160,Sku_Consolidated!A2:S957,{19},FALSE)="SHOWCASE", VLOOKUP(E2160,Store_Showcase!B2:C144,{2}, FALSE), IF(VLOOKUP(G2160,Sku_Consolidated!A2:S957,{19},FALSE)="VAM",VLOOKUP(E2160,Store_VAM!B2:C273,{2}, FALSE),VLOOKUP(E2160,Store_SRP!B2:C110,{2}, FALSE)))</f>
      </c>
      <c r="G2160" s="1">
        <v>61744</v>
      </c>
      <c r="H2160" s="1" t="s">
        <v>82</v>
      </c>
      <c r="I2160" s="10" t="s">
        <v>1638</v>
      </c>
      <c r="J2160" s="1">
        <f>VLOOKUP(G2160,Sku_Consolidated!A2:C957, 3, FALSE)</f>
      </c>
      <c r="K2160" s="10">
        <f>IF(J2160="PACK", I2160, 0)</f>
      </c>
      <c r="L2160" s="10">
        <f>IF(J2160="KG", I2160, I2160 * VLOOKUP(G2160,Sku_Consolidated!A2:U957,21,FALSE))</f>
      </c>
      <c r="M2160" s="10" t="s">
        <v>37</v>
      </c>
      <c r="N2160" s="11" t="s">
        <v>5640</v>
      </c>
      <c r="O2160" s="10" t="s">
        <v>5641</v>
      </c>
      <c r="P2160" s="10">
        <f>N2160 - O2160</f>
      </c>
      <c r="Q2160" s="1">
        <f>VLOOKUP(G2160,Sku_Consolidated!A2:G957,7, FALSE)</f>
      </c>
      <c r="R2160" s="1">
        <f>IF(IFERROR(VLOOKUP(E2160,Store_Showcase!B2:H144,7, FALSE), TRUE)=TRUE, IF(IFERROR(VLOOKUP(E2160,Store_SRP!B2:H110,7, FALSE), TRUE)=TRUE,VLOOKUP(E2160,Store_VAM!B2:H273,7, FALSE),VLOOKUP(E2160,Store_SRP!B2:H110,7, FALSE)), VLOOKUP(E2160,Store_Showcase!B2:H144,7, FALSE))</f>
      </c>
      <c r="S2160" s="1">
        <f>IF(IFERROR(VLOOKUP(E2160,Store_Showcase!B2:I144,8, FALSE), TRUE)=TRUE, IF(IFERROR(VLOOKUP(E2160,Store_SRP!B2:I110,8, FALSE), TRUE)=TRUE,VLOOKUP(E2160,Store_VAM!B2:I273,8, FALSE),VLOOKUP(E2160,Store_SRP!B2:I110,8, FALSE)), VLOOKUP(E2160,Store_Showcase!B2:I144,8, FALSE))</f>
      </c>
      <c r="T2160" s="1">
        <f>VLOOKUP(G2160,Sku_Consolidated!A2:R957,18,FALSE)</f>
      </c>
      <c r="U2160" s="1" t="s">
        <v>5623</v>
      </c>
      <c r="V2160" s="1">
        <f>IF(VLOOKUP(G2160,Sku_Consolidated!A2:S957,19,FALSE)="SHOWCASE", VLOOKUP(E2160,Store_Showcase!B2:L144,11, FALSE), IF(VLOOKUP(G2160,Sku_Consolidated!A2:S957,19,FALSE)="VAM",VLOOKUP(E2160,Store_VAM!B2:L273,11, FALSE),VLOOKUP(E2160,Store_SRP!B2:L110,11, FALSE)))</f>
      </c>
      <c r="W2160" s="1">
        <f>VLOOKUP(G2160,Sku_Consolidated!A2:W957,11,FALSE)</f>
      </c>
      <c r="X2160" s="1">
        <f>VLOOKUP(G2160,Sku_Consolidated!A2:H957,8,FALSE)</f>
      </c>
      <c r="Y2160" s="1">
        <f>VLOOKUP(G2160,Sku_Consolidated!A2:I957,9,FALSE)</f>
      </c>
      <c r="Z2160" s="1" t="s">
        <v>41</v>
      </c>
      <c r="AA2160" s="1">
        <f>VLOOKUP(G2160,Sku_Consolidated!A2:E957,5,FALSE)</f>
      </c>
      <c r="AB2160" s="1">
        <f>IF(VLOOKUP(G2160,Sku_Consolidated!A2:S957,19,FALSE)="SHOWCASE", VLOOKUP(E2160,Store_Showcase!B2:N144,13, FALSE), IF(VLOOKUP(G2160,Sku_Consolidated!A2:S957,19,FALSE)="VAM",VLOOKUP(E2160,Store_VAM!B2:N273,13, FALSE),VLOOKUP(E2160,Store_SRP!B2:N110,13, FALSE)))</f>
      </c>
      <c r="AC2160" s="1">
        <f>IF(IFERROR(AB2160,TRUE)=TRUE, "-","OK")</f>
      </c>
      <c r="AD2160" s="11" t="s">
        <v>37</v>
      </c>
      <c r="AE2160" s="11" t="s">
        <v>37</v>
      </c>
      <c r="AF2160" s="1">
        <f>IF(IFERROR(VLOOKUP(E2160,Store_Showcase!B2:H144,{5}, FALSE), TRUE)=TRUE, IF(IFERROR(VLOOKUP(E2160,Store_SRP!B2:H110,{5}, FALSE), TRUE)=TRUE,VLOOKUP(E2160,Store_VAM!B2:H273,{5}, FALSE),VLOOKUP(E2160,Store_SRP!B2:H110,{5}, FALSE)), VLOOKUP(E2160,Store_Showcase!B2:H144,{5}, FALSE))</f>
      </c>
      <c r="AG2160" s="1">
        <f>IF(IFERROR(VLOOKUP(E2160,Store_Showcase!B2:H144,{6}, FALSE), TRUE)=TRUE, IF(IFERROR(VLOOKUP(E2160,Store_SRP!B2:H110,{6}, FALSE), TRUE)=TRUE,VLOOKUP(E2160,Store_VAM!B2:H273,{6}, FALSE),VLOOKUP(E2160,Store_SRP!B2:H110,{6}, FALSE)), VLOOKUP(E2160,Store_Showcase!B2:H144,{6}, FALSE))</f>
      </c>
      <c r="AH2160" s="1">
        <f>VLOOKUP(G2160,Sku_Consolidated!A2:R957,18,FALSE)</f>
      </c>
      <c r="AI2160" s="1">
        <f>VLOOKUP(G2160,Sku_Consolidated!A2:S957,19,FALSE)</f>
      </c>
      <c r="AJ2160" s="1">
        <f>VLOOKUP(G2160,Sku_Consolidated!A2:T957,20,FALSE)</f>
      </c>
    </row>
    <row r="2161" spans="1:36" x14ac:dyDescent="0.25">
      <c r="A2161" s="1">
        <v>2024</v>
      </c>
      <c r="B2161" s="1" t="s">
        <v>31</v>
      </c>
      <c r="C2161" s="1" t="s">
        <v>32</v>
      </c>
      <c r="D2161" s="1" t="s">
        <v>33</v>
      </c>
      <c r="E2161" s="9" t="s">
        <v>2303</v>
      </c>
      <c r="F2161" s="1">
        <f>IF(VLOOKUP(G2161,Sku_Consolidated!A2:S957,{19},FALSE)="SHOWCASE", VLOOKUP(E2161,Store_Showcase!B2:C144,{2}, FALSE), IF(VLOOKUP(G2161,Sku_Consolidated!A2:S957,{19},FALSE)="VAM",VLOOKUP(E2161,Store_VAM!B2:C273,{2}, FALSE),VLOOKUP(E2161,Store_SRP!B2:C110,{2}, FALSE)))</f>
      </c>
      <c r="G2161" s="1">
        <v>61749</v>
      </c>
      <c r="H2161" s="1" t="s">
        <v>154</v>
      </c>
      <c r="I2161" s="10" t="s">
        <v>562</v>
      </c>
      <c r="J2161" s="1">
        <f>VLOOKUP(G2161,Sku_Consolidated!A2:C957, 3, FALSE)</f>
      </c>
      <c r="K2161" s="10">
        <f>IF(J2161="PACK", I2161, 0)</f>
      </c>
      <c r="L2161" s="10">
        <f>IF(J2161="KG", I2161, I2161 * VLOOKUP(G2161,Sku_Consolidated!A2:U957,21,FALSE))</f>
      </c>
      <c r="M2161" s="10" t="s">
        <v>37</v>
      </c>
      <c r="N2161" s="11" t="s">
        <v>5642</v>
      </c>
      <c r="O2161" s="10" t="s">
        <v>5643</v>
      </c>
      <c r="P2161" s="10">
        <f>N2161 - O2161</f>
      </c>
      <c r="Q2161" s="1">
        <f>VLOOKUP(G2161,Sku_Consolidated!A2:G957,7, FALSE)</f>
      </c>
      <c r="R2161" s="1">
        <f>IF(IFERROR(VLOOKUP(E2161,Store_Showcase!B2:H144,7, FALSE), TRUE)=TRUE, IF(IFERROR(VLOOKUP(E2161,Store_SRP!B2:H110,7, FALSE), TRUE)=TRUE,VLOOKUP(E2161,Store_VAM!B2:H273,7, FALSE),VLOOKUP(E2161,Store_SRP!B2:H110,7, FALSE)), VLOOKUP(E2161,Store_Showcase!B2:H144,7, FALSE))</f>
      </c>
      <c r="S2161" s="1">
        <f>IF(IFERROR(VLOOKUP(E2161,Store_Showcase!B2:I144,8, FALSE), TRUE)=TRUE, IF(IFERROR(VLOOKUP(E2161,Store_SRP!B2:I110,8, FALSE), TRUE)=TRUE,VLOOKUP(E2161,Store_VAM!B2:I273,8, FALSE),VLOOKUP(E2161,Store_SRP!B2:I110,8, FALSE)), VLOOKUP(E2161,Store_Showcase!B2:I144,8, FALSE))</f>
      </c>
      <c r="T2161" s="1">
        <f>VLOOKUP(G2161,Sku_Consolidated!A2:R957,18,FALSE)</f>
      </c>
      <c r="U2161" s="1" t="s">
        <v>5623</v>
      </c>
      <c r="V2161" s="1">
        <f>IF(VLOOKUP(G2161,Sku_Consolidated!A2:S957,19,FALSE)="SHOWCASE", VLOOKUP(E2161,Store_Showcase!B2:L144,11, FALSE), IF(VLOOKUP(G2161,Sku_Consolidated!A2:S957,19,FALSE)="VAM",VLOOKUP(E2161,Store_VAM!B2:L273,11, FALSE),VLOOKUP(E2161,Store_SRP!B2:L110,11, FALSE)))</f>
      </c>
      <c r="W2161" s="1">
        <f>VLOOKUP(G2161,Sku_Consolidated!A2:W957,11,FALSE)</f>
      </c>
      <c r="X2161" s="1">
        <f>VLOOKUP(G2161,Sku_Consolidated!A2:H957,8,FALSE)</f>
      </c>
      <c r="Y2161" s="1">
        <f>VLOOKUP(G2161,Sku_Consolidated!A2:I957,9,FALSE)</f>
      </c>
      <c r="Z2161" s="1" t="s">
        <v>41</v>
      </c>
      <c r="AA2161" s="1">
        <f>VLOOKUP(G2161,Sku_Consolidated!A2:E957,5,FALSE)</f>
      </c>
      <c r="AB2161" s="1">
        <f>IF(VLOOKUP(G2161,Sku_Consolidated!A2:S957,19,FALSE)="SHOWCASE", VLOOKUP(E2161,Store_Showcase!B2:N144,13, FALSE), IF(VLOOKUP(G2161,Sku_Consolidated!A2:S957,19,FALSE)="VAM",VLOOKUP(E2161,Store_VAM!B2:N273,13, FALSE),VLOOKUP(E2161,Store_SRP!B2:N110,13, FALSE)))</f>
      </c>
      <c r="AC2161" s="1">
        <f>IF(IFERROR(AB2161,TRUE)=TRUE, "-","OK")</f>
      </c>
      <c r="AD2161" s="11" t="s">
        <v>37</v>
      </c>
      <c r="AE2161" s="11" t="s">
        <v>37</v>
      </c>
      <c r="AF2161" s="1">
        <f>IF(IFERROR(VLOOKUP(E2161,Store_Showcase!B2:H144,{5}, FALSE), TRUE)=TRUE, IF(IFERROR(VLOOKUP(E2161,Store_SRP!B2:H110,{5}, FALSE), TRUE)=TRUE,VLOOKUP(E2161,Store_VAM!B2:H273,{5}, FALSE),VLOOKUP(E2161,Store_SRP!B2:H110,{5}, FALSE)), VLOOKUP(E2161,Store_Showcase!B2:H144,{5}, FALSE))</f>
      </c>
      <c r="AG2161" s="1">
        <f>IF(IFERROR(VLOOKUP(E2161,Store_Showcase!B2:H144,{6}, FALSE), TRUE)=TRUE, IF(IFERROR(VLOOKUP(E2161,Store_SRP!B2:H110,{6}, FALSE), TRUE)=TRUE,VLOOKUP(E2161,Store_VAM!B2:H273,{6}, FALSE),VLOOKUP(E2161,Store_SRP!B2:H110,{6}, FALSE)), VLOOKUP(E2161,Store_Showcase!B2:H144,{6}, FALSE))</f>
      </c>
      <c r="AH2161" s="1">
        <f>VLOOKUP(G2161,Sku_Consolidated!A2:R957,18,FALSE)</f>
      </c>
      <c r="AI2161" s="1">
        <f>VLOOKUP(G2161,Sku_Consolidated!A2:S957,19,FALSE)</f>
      </c>
      <c r="AJ2161" s="1">
        <f>VLOOKUP(G2161,Sku_Consolidated!A2:T957,20,FALSE)</f>
      </c>
    </row>
    <row r="2162" spans="1:36" x14ac:dyDescent="0.25">
      <c r="A2162" s="1">
        <v>2024</v>
      </c>
      <c r="B2162" s="1" t="s">
        <v>31</v>
      </c>
      <c r="C2162" s="1" t="s">
        <v>32</v>
      </c>
      <c r="D2162" s="1" t="s">
        <v>33</v>
      </c>
      <c r="E2162" s="9" t="s">
        <v>2303</v>
      </c>
      <c r="F2162" s="1">
        <f>IF(VLOOKUP(G2162,Sku_Consolidated!A2:S957,{19},FALSE)="SHOWCASE", VLOOKUP(E2162,Store_Showcase!B2:C144,{2}, FALSE), IF(VLOOKUP(G2162,Sku_Consolidated!A2:S957,{19},FALSE)="VAM",VLOOKUP(E2162,Store_VAM!B2:C273,{2}, FALSE),VLOOKUP(E2162,Store_SRP!B2:C110,{2}, FALSE)))</f>
      </c>
      <c r="G2162" s="1">
        <v>61755</v>
      </c>
      <c r="H2162" s="1" t="s">
        <v>86</v>
      </c>
      <c r="I2162" s="10" t="s">
        <v>5644</v>
      </c>
      <c r="J2162" s="1">
        <f>VLOOKUP(G2162,Sku_Consolidated!A2:C957, 3, FALSE)</f>
      </c>
      <c r="K2162" s="10">
        <f>IF(J2162="PACK", I2162, 0)</f>
      </c>
      <c r="L2162" s="10">
        <f>IF(J2162="KG", I2162, I2162 * VLOOKUP(G2162,Sku_Consolidated!A2:U957,21,FALSE))</f>
      </c>
      <c r="M2162" s="10" t="s">
        <v>37</v>
      </c>
      <c r="N2162" s="11" t="s">
        <v>5645</v>
      </c>
      <c r="O2162" s="10" t="s">
        <v>5646</v>
      </c>
      <c r="P2162" s="10">
        <f>N2162 - O2162</f>
      </c>
      <c r="Q2162" s="1">
        <f>VLOOKUP(G2162,Sku_Consolidated!A2:G957,7, FALSE)</f>
      </c>
      <c r="R2162" s="1">
        <f>IF(IFERROR(VLOOKUP(E2162,Store_Showcase!B2:H144,7, FALSE), TRUE)=TRUE, IF(IFERROR(VLOOKUP(E2162,Store_SRP!B2:H110,7, FALSE), TRUE)=TRUE,VLOOKUP(E2162,Store_VAM!B2:H273,7, FALSE),VLOOKUP(E2162,Store_SRP!B2:H110,7, FALSE)), VLOOKUP(E2162,Store_Showcase!B2:H144,7, FALSE))</f>
      </c>
      <c r="S2162" s="1">
        <f>IF(IFERROR(VLOOKUP(E2162,Store_Showcase!B2:I144,8, FALSE), TRUE)=TRUE, IF(IFERROR(VLOOKUP(E2162,Store_SRP!B2:I110,8, FALSE), TRUE)=TRUE,VLOOKUP(E2162,Store_VAM!B2:I273,8, FALSE),VLOOKUP(E2162,Store_SRP!B2:I110,8, FALSE)), VLOOKUP(E2162,Store_Showcase!B2:I144,8, FALSE))</f>
      </c>
      <c r="T2162" s="1">
        <f>VLOOKUP(G2162,Sku_Consolidated!A2:R957,18,FALSE)</f>
      </c>
      <c r="U2162" s="1" t="s">
        <v>5623</v>
      </c>
      <c r="V2162" s="1">
        <f>IF(VLOOKUP(G2162,Sku_Consolidated!A2:S957,19,FALSE)="SHOWCASE", VLOOKUP(E2162,Store_Showcase!B2:L144,11, FALSE), IF(VLOOKUP(G2162,Sku_Consolidated!A2:S957,19,FALSE)="VAM",VLOOKUP(E2162,Store_VAM!B2:L273,11, FALSE),VLOOKUP(E2162,Store_SRP!B2:L110,11, FALSE)))</f>
      </c>
      <c r="W2162" s="1">
        <f>VLOOKUP(G2162,Sku_Consolidated!A2:W957,11,FALSE)</f>
      </c>
      <c r="X2162" s="1">
        <f>VLOOKUP(G2162,Sku_Consolidated!A2:H957,8,FALSE)</f>
      </c>
      <c r="Y2162" s="1">
        <f>VLOOKUP(G2162,Sku_Consolidated!A2:I957,9,FALSE)</f>
      </c>
      <c r="Z2162" s="1" t="s">
        <v>41</v>
      </c>
      <c r="AA2162" s="1">
        <f>VLOOKUP(G2162,Sku_Consolidated!A2:E957,5,FALSE)</f>
      </c>
      <c r="AB2162" s="1">
        <f>IF(VLOOKUP(G2162,Sku_Consolidated!A2:S957,19,FALSE)="SHOWCASE", VLOOKUP(E2162,Store_Showcase!B2:N144,13, FALSE), IF(VLOOKUP(G2162,Sku_Consolidated!A2:S957,19,FALSE)="VAM",VLOOKUP(E2162,Store_VAM!B2:N273,13, FALSE),VLOOKUP(E2162,Store_SRP!B2:N110,13, FALSE)))</f>
      </c>
      <c r="AC2162" s="1">
        <f>IF(IFERROR(AB2162,TRUE)=TRUE, "-","OK")</f>
      </c>
      <c r="AD2162" s="11" t="s">
        <v>37</v>
      </c>
      <c r="AE2162" s="11" t="s">
        <v>37</v>
      </c>
      <c r="AF2162" s="1">
        <f>IF(IFERROR(VLOOKUP(E2162,Store_Showcase!B2:H144,{5}, FALSE), TRUE)=TRUE, IF(IFERROR(VLOOKUP(E2162,Store_SRP!B2:H110,{5}, FALSE), TRUE)=TRUE,VLOOKUP(E2162,Store_VAM!B2:H273,{5}, FALSE),VLOOKUP(E2162,Store_SRP!B2:H110,{5}, FALSE)), VLOOKUP(E2162,Store_Showcase!B2:H144,{5}, FALSE))</f>
      </c>
      <c r="AG2162" s="1">
        <f>IF(IFERROR(VLOOKUP(E2162,Store_Showcase!B2:H144,{6}, FALSE), TRUE)=TRUE, IF(IFERROR(VLOOKUP(E2162,Store_SRP!B2:H110,{6}, FALSE), TRUE)=TRUE,VLOOKUP(E2162,Store_VAM!B2:H273,{6}, FALSE),VLOOKUP(E2162,Store_SRP!B2:H110,{6}, FALSE)), VLOOKUP(E2162,Store_Showcase!B2:H144,{6}, FALSE))</f>
      </c>
      <c r="AH2162" s="1">
        <f>VLOOKUP(G2162,Sku_Consolidated!A2:R957,18,FALSE)</f>
      </c>
      <c r="AI2162" s="1">
        <f>VLOOKUP(G2162,Sku_Consolidated!A2:S957,19,FALSE)</f>
      </c>
      <c r="AJ2162" s="1">
        <f>VLOOKUP(G2162,Sku_Consolidated!A2:T957,20,FALSE)</f>
      </c>
    </row>
    <row r="2163" spans="1:36" x14ac:dyDescent="0.25">
      <c r="A2163" s="1">
        <v>2024</v>
      </c>
      <c r="B2163" s="1" t="s">
        <v>31</v>
      </c>
      <c r="C2163" s="1" t="s">
        <v>32</v>
      </c>
      <c r="D2163" s="1" t="s">
        <v>33</v>
      </c>
      <c r="E2163" s="9" t="s">
        <v>2303</v>
      </c>
      <c r="F2163" s="1">
        <f>IF(VLOOKUP(G2163,Sku_Consolidated!A2:S957,{19},FALSE)="SHOWCASE", VLOOKUP(E2163,Store_Showcase!B2:C144,{2}, FALSE), IF(VLOOKUP(G2163,Sku_Consolidated!A2:S957,{19},FALSE)="VAM",VLOOKUP(E2163,Store_VAM!B2:C273,{2}, FALSE),VLOOKUP(E2163,Store_SRP!B2:C110,{2}, FALSE)))</f>
      </c>
      <c r="G2163" s="1">
        <v>61781</v>
      </c>
      <c r="H2163" s="1" t="s">
        <v>102</v>
      </c>
      <c r="I2163" s="10" t="s">
        <v>3238</v>
      </c>
      <c r="J2163" s="1">
        <f>VLOOKUP(G2163,Sku_Consolidated!A2:C957, 3, FALSE)</f>
      </c>
      <c r="K2163" s="10">
        <f>IF(J2163="PACK", I2163, 0)</f>
      </c>
      <c r="L2163" s="10">
        <f>IF(J2163="KG", I2163, I2163 * VLOOKUP(G2163,Sku_Consolidated!A2:U957,21,FALSE))</f>
      </c>
      <c r="M2163" s="10" t="s">
        <v>37</v>
      </c>
      <c r="N2163" s="11" t="s">
        <v>5647</v>
      </c>
      <c r="O2163" s="10" t="s">
        <v>5648</v>
      </c>
      <c r="P2163" s="10">
        <f>N2163 - O2163</f>
      </c>
      <c r="Q2163" s="1">
        <f>VLOOKUP(G2163,Sku_Consolidated!A2:G957,7, FALSE)</f>
      </c>
      <c r="R2163" s="1">
        <f>IF(IFERROR(VLOOKUP(E2163,Store_Showcase!B2:H144,7, FALSE), TRUE)=TRUE, IF(IFERROR(VLOOKUP(E2163,Store_SRP!B2:H110,7, FALSE), TRUE)=TRUE,VLOOKUP(E2163,Store_VAM!B2:H273,7, FALSE),VLOOKUP(E2163,Store_SRP!B2:H110,7, FALSE)), VLOOKUP(E2163,Store_Showcase!B2:H144,7, FALSE))</f>
      </c>
      <c r="S2163" s="1">
        <f>IF(IFERROR(VLOOKUP(E2163,Store_Showcase!B2:I144,8, FALSE), TRUE)=TRUE, IF(IFERROR(VLOOKUP(E2163,Store_SRP!B2:I110,8, FALSE), TRUE)=TRUE,VLOOKUP(E2163,Store_VAM!B2:I273,8, FALSE),VLOOKUP(E2163,Store_SRP!B2:I110,8, FALSE)), VLOOKUP(E2163,Store_Showcase!B2:I144,8, FALSE))</f>
      </c>
      <c r="T2163" s="1">
        <f>VLOOKUP(G2163,Sku_Consolidated!A2:R957,18,FALSE)</f>
      </c>
      <c r="U2163" s="1" t="s">
        <v>5623</v>
      </c>
      <c r="V2163" s="1">
        <f>IF(VLOOKUP(G2163,Sku_Consolidated!A2:S957,19,FALSE)="SHOWCASE", VLOOKUP(E2163,Store_Showcase!B2:L144,11, FALSE), IF(VLOOKUP(G2163,Sku_Consolidated!A2:S957,19,FALSE)="VAM",VLOOKUP(E2163,Store_VAM!B2:L273,11, FALSE),VLOOKUP(E2163,Store_SRP!B2:L110,11, FALSE)))</f>
      </c>
      <c r="W2163" s="1">
        <f>VLOOKUP(G2163,Sku_Consolidated!A2:W957,11,FALSE)</f>
      </c>
      <c r="X2163" s="1">
        <f>VLOOKUP(G2163,Sku_Consolidated!A2:H957,8,FALSE)</f>
      </c>
      <c r="Y2163" s="1">
        <f>VLOOKUP(G2163,Sku_Consolidated!A2:I957,9,FALSE)</f>
      </c>
      <c r="Z2163" s="1" t="s">
        <v>41</v>
      </c>
      <c r="AA2163" s="1">
        <f>VLOOKUP(G2163,Sku_Consolidated!A2:E957,5,FALSE)</f>
      </c>
      <c r="AB2163" s="1">
        <f>IF(VLOOKUP(G2163,Sku_Consolidated!A2:S957,19,FALSE)="SHOWCASE", VLOOKUP(E2163,Store_Showcase!B2:N144,13, FALSE), IF(VLOOKUP(G2163,Sku_Consolidated!A2:S957,19,FALSE)="VAM",VLOOKUP(E2163,Store_VAM!B2:N273,13, FALSE),VLOOKUP(E2163,Store_SRP!B2:N110,13, FALSE)))</f>
      </c>
      <c r="AC2163" s="1">
        <f>IF(IFERROR(AB2163,TRUE)=TRUE, "-","OK")</f>
      </c>
      <c r="AD2163" s="11" t="s">
        <v>37</v>
      </c>
      <c r="AE2163" s="11" t="s">
        <v>37</v>
      </c>
      <c r="AF2163" s="1">
        <f>IF(IFERROR(VLOOKUP(E2163,Store_Showcase!B2:H144,{5}, FALSE), TRUE)=TRUE, IF(IFERROR(VLOOKUP(E2163,Store_SRP!B2:H110,{5}, FALSE), TRUE)=TRUE,VLOOKUP(E2163,Store_VAM!B2:H273,{5}, FALSE),VLOOKUP(E2163,Store_SRP!B2:H110,{5}, FALSE)), VLOOKUP(E2163,Store_Showcase!B2:H144,{5}, FALSE))</f>
      </c>
      <c r="AG2163" s="1">
        <f>IF(IFERROR(VLOOKUP(E2163,Store_Showcase!B2:H144,{6}, FALSE), TRUE)=TRUE, IF(IFERROR(VLOOKUP(E2163,Store_SRP!B2:H110,{6}, FALSE), TRUE)=TRUE,VLOOKUP(E2163,Store_VAM!B2:H273,{6}, FALSE),VLOOKUP(E2163,Store_SRP!B2:H110,{6}, FALSE)), VLOOKUP(E2163,Store_Showcase!B2:H144,{6}, FALSE))</f>
      </c>
      <c r="AH2163" s="1">
        <f>VLOOKUP(G2163,Sku_Consolidated!A2:R957,18,FALSE)</f>
      </c>
      <c r="AI2163" s="1">
        <f>VLOOKUP(G2163,Sku_Consolidated!A2:S957,19,FALSE)</f>
      </c>
      <c r="AJ2163" s="1">
        <f>VLOOKUP(G2163,Sku_Consolidated!A2:T957,20,FALSE)</f>
      </c>
    </row>
    <row r="2164" spans="1:36" x14ac:dyDescent="0.25">
      <c r="A2164" s="1">
        <v>2024</v>
      </c>
      <c r="B2164" s="1" t="s">
        <v>31</v>
      </c>
      <c r="C2164" s="1" t="s">
        <v>32</v>
      </c>
      <c r="D2164" s="1" t="s">
        <v>33</v>
      </c>
      <c r="E2164" s="9" t="s">
        <v>2303</v>
      </c>
      <c r="F2164" s="1">
        <f>IF(VLOOKUP(G2164,Sku_Consolidated!A2:S957,{19},FALSE)="SHOWCASE", VLOOKUP(E2164,Store_Showcase!B2:C144,{2}, FALSE), IF(VLOOKUP(G2164,Sku_Consolidated!A2:S957,{19},FALSE)="VAM",VLOOKUP(E2164,Store_VAM!B2:C273,{2}, FALSE),VLOOKUP(E2164,Store_SRP!B2:C110,{2}, FALSE)))</f>
      </c>
      <c r="G2164" s="1">
        <v>61833</v>
      </c>
      <c r="H2164" s="1" t="s">
        <v>118</v>
      </c>
      <c r="I2164" s="10" t="s">
        <v>1493</v>
      </c>
      <c r="J2164" s="1">
        <f>VLOOKUP(G2164,Sku_Consolidated!A2:C957, 3, FALSE)</f>
      </c>
      <c r="K2164" s="10">
        <f>IF(J2164="PACK", I2164, 0)</f>
      </c>
      <c r="L2164" s="10">
        <f>IF(J2164="KG", I2164, I2164 * VLOOKUP(G2164,Sku_Consolidated!A2:U957,21,FALSE))</f>
      </c>
      <c r="M2164" s="10" t="s">
        <v>37</v>
      </c>
      <c r="N2164" s="11" t="s">
        <v>5649</v>
      </c>
      <c r="O2164" s="10" t="s">
        <v>5650</v>
      </c>
      <c r="P2164" s="10">
        <f>N2164 - O2164</f>
      </c>
      <c r="Q2164" s="1">
        <f>VLOOKUP(G2164,Sku_Consolidated!A2:G957,7, FALSE)</f>
      </c>
      <c r="R2164" s="1">
        <f>IF(IFERROR(VLOOKUP(E2164,Store_Showcase!B2:H144,7, FALSE), TRUE)=TRUE, IF(IFERROR(VLOOKUP(E2164,Store_SRP!B2:H110,7, FALSE), TRUE)=TRUE,VLOOKUP(E2164,Store_VAM!B2:H273,7, FALSE),VLOOKUP(E2164,Store_SRP!B2:H110,7, FALSE)), VLOOKUP(E2164,Store_Showcase!B2:H144,7, FALSE))</f>
      </c>
      <c r="S2164" s="1">
        <f>IF(IFERROR(VLOOKUP(E2164,Store_Showcase!B2:I144,8, FALSE), TRUE)=TRUE, IF(IFERROR(VLOOKUP(E2164,Store_SRP!B2:I110,8, FALSE), TRUE)=TRUE,VLOOKUP(E2164,Store_VAM!B2:I273,8, FALSE),VLOOKUP(E2164,Store_SRP!B2:I110,8, FALSE)), VLOOKUP(E2164,Store_Showcase!B2:I144,8, FALSE))</f>
      </c>
      <c r="T2164" s="1">
        <f>VLOOKUP(G2164,Sku_Consolidated!A2:R957,18,FALSE)</f>
      </c>
      <c r="U2164" s="1" t="s">
        <v>5623</v>
      </c>
      <c r="V2164" s="1">
        <f>IF(VLOOKUP(G2164,Sku_Consolidated!A2:S957,19,FALSE)="SHOWCASE", VLOOKUP(E2164,Store_Showcase!B2:L144,11, FALSE), IF(VLOOKUP(G2164,Sku_Consolidated!A2:S957,19,FALSE)="VAM",VLOOKUP(E2164,Store_VAM!B2:L273,11, FALSE),VLOOKUP(E2164,Store_SRP!B2:L110,11, FALSE)))</f>
      </c>
      <c r="W2164" s="1">
        <f>VLOOKUP(G2164,Sku_Consolidated!A2:W957,11,FALSE)</f>
      </c>
      <c r="X2164" s="1">
        <f>VLOOKUP(G2164,Sku_Consolidated!A2:H957,8,FALSE)</f>
      </c>
      <c r="Y2164" s="1">
        <f>VLOOKUP(G2164,Sku_Consolidated!A2:I957,9,FALSE)</f>
      </c>
      <c r="Z2164" s="1" t="s">
        <v>41</v>
      </c>
      <c r="AA2164" s="1">
        <f>VLOOKUP(G2164,Sku_Consolidated!A2:E957,5,FALSE)</f>
      </c>
      <c r="AB2164" s="1">
        <f>IF(VLOOKUP(G2164,Sku_Consolidated!A2:S957,19,FALSE)="SHOWCASE", VLOOKUP(E2164,Store_Showcase!B2:N144,13, FALSE), IF(VLOOKUP(G2164,Sku_Consolidated!A2:S957,19,FALSE)="VAM",VLOOKUP(E2164,Store_VAM!B2:N273,13, FALSE),VLOOKUP(E2164,Store_SRP!B2:N110,13, FALSE)))</f>
      </c>
      <c r="AC2164" s="1">
        <f>IF(IFERROR(AB2164,TRUE)=TRUE, "-","OK")</f>
      </c>
      <c r="AD2164" s="11" t="s">
        <v>37</v>
      </c>
      <c r="AE2164" s="11" t="s">
        <v>37</v>
      </c>
      <c r="AF2164" s="1">
        <f>IF(IFERROR(VLOOKUP(E2164,Store_Showcase!B2:H144,{5}, FALSE), TRUE)=TRUE, IF(IFERROR(VLOOKUP(E2164,Store_SRP!B2:H110,{5}, FALSE), TRUE)=TRUE,VLOOKUP(E2164,Store_VAM!B2:H273,{5}, FALSE),VLOOKUP(E2164,Store_SRP!B2:H110,{5}, FALSE)), VLOOKUP(E2164,Store_Showcase!B2:H144,{5}, FALSE))</f>
      </c>
      <c r="AG2164" s="1">
        <f>IF(IFERROR(VLOOKUP(E2164,Store_Showcase!B2:H144,{6}, FALSE), TRUE)=TRUE, IF(IFERROR(VLOOKUP(E2164,Store_SRP!B2:H110,{6}, FALSE), TRUE)=TRUE,VLOOKUP(E2164,Store_VAM!B2:H273,{6}, FALSE),VLOOKUP(E2164,Store_SRP!B2:H110,{6}, FALSE)), VLOOKUP(E2164,Store_Showcase!B2:H144,{6}, FALSE))</f>
      </c>
      <c r="AH2164" s="1">
        <f>VLOOKUP(G2164,Sku_Consolidated!A2:R957,18,FALSE)</f>
      </c>
      <c r="AI2164" s="1">
        <f>VLOOKUP(G2164,Sku_Consolidated!A2:S957,19,FALSE)</f>
      </c>
      <c r="AJ2164" s="1">
        <f>VLOOKUP(G2164,Sku_Consolidated!A2:T957,20,FALSE)</f>
      </c>
    </row>
    <row r="2165" spans="1:36" x14ac:dyDescent="0.25">
      <c r="A2165" s="1">
        <v>2024</v>
      </c>
      <c r="B2165" s="1" t="s">
        <v>31</v>
      </c>
      <c r="C2165" s="1" t="s">
        <v>32</v>
      </c>
      <c r="D2165" s="1" t="s">
        <v>33</v>
      </c>
      <c r="E2165" s="9" t="s">
        <v>2303</v>
      </c>
      <c r="F2165" s="1">
        <f>IF(VLOOKUP(G2165,Sku_Consolidated!A2:S957,{19},FALSE)="SHOWCASE", VLOOKUP(E2165,Store_Showcase!B2:C144,{2}, FALSE), IF(VLOOKUP(G2165,Sku_Consolidated!A2:S957,{19},FALSE)="VAM",VLOOKUP(E2165,Store_VAM!B2:C273,{2}, FALSE),VLOOKUP(E2165,Store_SRP!B2:C110,{2}, FALSE)))</f>
      </c>
      <c r="G2165" s="1">
        <v>61834</v>
      </c>
      <c r="H2165" s="1" t="s">
        <v>379</v>
      </c>
      <c r="I2165" s="10" t="s">
        <v>3333</v>
      </c>
      <c r="J2165" s="1">
        <f>VLOOKUP(G2165,Sku_Consolidated!A2:C957, 3, FALSE)</f>
      </c>
      <c r="K2165" s="10">
        <f>IF(J2165="PACK", I2165, 0)</f>
      </c>
      <c r="L2165" s="10">
        <f>IF(J2165="KG", I2165, I2165 * VLOOKUP(G2165,Sku_Consolidated!A2:U957,21,FALSE))</f>
      </c>
      <c r="M2165" s="10" t="s">
        <v>37</v>
      </c>
      <c r="N2165" s="11" t="s">
        <v>5651</v>
      </c>
      <c r="O2165" s="10" t="s">
        <v>5652</v>
      </c>
      <c r="P2165" s="10">
        <f>N2165 - O2165</f>
      </c>
      <c r="Q2165" s="1">
        <f>VLOOKUP(G2165,Sku_Consolidated!A2:G957,7, FALSE)</f>
      </c>
      <c r="R2165" s="1">
        <f>IF(IFERROR(VLOOKUP(E2165,Store_Showcase!B2:H144,7, FALSE), TRUE)=TRUE, IF(IFERROR(VLOOKUP(E2165,Store_SRP!B2:H110,7, FALSE), TRUE)=TRUE,VLOOKUP(E2165,Store_VAM!B2:H273,7, FALSE),VLOOKUP(E2165,Store_SRP!B2:H110,7, FALSE)), VLOOKUP(E2165,Store_Showcase!B2:H144,7, FALSE))</f>
      </c>
      <c r="S2165" s="1">
        <f>IF(IFERROR(VLOOKUP(E2165,Store_Showcase!B2:I144,8, FALSE), TRUE)=TRUE, IF(IFERROR(VLOOKUP(E2165,Store_SRP!B2:I110,8, FALSE), TRUE)=TRUE,VLOOKUP(E2165,Store_VAM!B2:I273,8, FALSE),VLOOKUP(E2165,Store_SRP!B2:I110,8, FALSE)), VLOOKUP(E2165,Store_Showcase!B2:I144,8, FALSE))</f>
      </c>
      <c r="T2165" s="1">
        <f>VLOOKUP(G2165,Sku_Consolidated!A2:R957,18,FALSE)</f>
      </c>
      <c r="U2165" s="1" t="s">
        <v>5623</v>
      </c>
      <c r="V2165" s="1">
        <f>IF(VLOOKUP(G2165,Sku_Consolidated!A2:S957,19,FALSE)="SHOWCASE", VLOOKUP(E2165,Store_Showcase!B2:L144,11, FALSE), IF(VLOOKUP(G2165,Sku_Consolidated!A2:S957,19,FALSE)="VAM",VLOOKUP(E2165,Store_VAM!B2:L273,11, FALSE),VLOOKUP(E2165,Store_SRP!B2:L110,11, FALSE)))</f>
      </c>
      <c r="W2165" s="1">
        <f>VLOOKUP(G2165,Sku_Consolidated!A2:W957,11,FALSE)</f>
      </c>
      <c r="X2165" s="1">
        <f>VLOOKUP(G2165,Sku_Consolidated!A2:H957,8,FALSE)</f>
      </c>
      <c r="Y2165" s="1">
        <f>VLOOKUP(G2165,Sku_Consolidated!A2:I957,9,FALSE)</f>
      </c>
      <c r="Z2165" s="1" t="s">
        <v>41</v>
      </c>
      <c r="AA2165" s="1">
        <f>VLOOKUP(G2165,Sku_Consolidated!A2:E957,5,FALSE)</f>
      </c>
      <c r="AB2165" s="1">
        <f>IF(VLOOKUP(G2165,Sku_Consolidated!A2:S957,19,FALSE)="SHOWCASE", VLOOKUP(E2165,Store_Showcase!B2:N144,13, FALSE), IF(VLOOKUP(G2165,Sku_Consolidated!A2:S957,19,FALSE)="VAM",VLOOKUP(E2165,Store_VAM!B2:N273,13, FALSE),VLOOKUP(E2165,Store_SRP!B2:N110,13, FALSE)))</f>
      </c>
      <c r="AC2165" s="1">
        <f>IF(IFERROR(AB2165,TRUE)=TRUE, "-","OK")</f>
      </c>
      <c r="AD2165" s="11" t="s">
        <v>37</v>
      </c>
      <c r="AE2165" s="11" t="s">
        <v>37</v>
      </c>
      <c r="AF2165" s="1">
        <f>IF(IFERROR(VLOOKUP(E2165,Store_Showcase!B2:H144,{5}, FALSE), TRUE)=TRUE, IF(IFERROR(VLOOKUP(E2165,Store_SRP!B2:H110,{5}, FALSE), TRUE)=TRUE,VLOOKUP(E2165,Store_VAM!B2:H273,{5}, FALSE),VLOOKUP(E2165,Store_SRP!B2:H110,{5}, FALSE)), VLOOKUP(E2165,Store_Showcase!B2:H144,{5}, FALSE))</f>
      </c>
      <c r="AG2165" s="1">
        <f>IF(IFERROR(VLOOKUP(E2165,Store_Showcase!B2:H144,{6}, FALSE), TRUE)=TRUE, IF(IFERROR(VLOOKUP(E2165,Store_SRP!B2:H110,{6}, FALSE), TRUE)=TRUE,VLOOKUP(E2165,Store_VAM!B2:H273,{6}, FALSE),VLOOKUP(E2165,Store_SRP!B2:H110,{6}, FALSE)), VLOOKUP(E2165,Store_Showcase!B2:H144,{6}, FALSE))</f>
      </c>
      <c r="AH2165" s="1">
        <f>VLOOKUP(G2165,Sku_Consolidated!A2:R957,18,FALSE)</f>
      </c>
      <c r="AI2165" s="1">
        <f>VLOOKUP(G2165,Sku_Consolidated!A2:S957,19,FALSE)</f>
      </c>
      <c r="AJ2165" s="1">
        <f>VLOOKUP(G2165,Sku_Consolidated!A2:T957,20,FALSE)</f>
      </c>
    </row>
    <row r="2166" spans="1:36" x14ac:dyDescent="0.25">
      <c r="A2166" s="1">
        <v>2024</v>
      </c>
      <c r="B2166" s="1" t="s">
        <v>31</v>
      </c>
      <c r="C2166" s="1" t="s">
        <v>32</v>
      </c>
      <c r="D2166" s="1" t="s">
        <v>33</v>
      </c>
      <c r="E2166" s="9" t="s">
        <v>2303</v>
      </c>
      <c r="F2166" s="1">
        <f>IF(VLOOKUP(G2166,Sku_Consolidated!A2:S957,{19},FALSE)="SHOWCASE", VLOOKUP(E2166,Store_Showcase!B2:C144,{2}, FALSE), IF(VLOOKUP(G2166,Sku_Consolidated!A2:S957,{19},FALSE)="VAM",VLOOKUP(E2166,Store_VAM!B2:C273,{2}, FALSE),VLOOKUP(E2166,Store_SRP!B2:C110,{2}, FALSE)))</f>
      </c>
      <c r="G2166" s="1">
        <v>61845</v>
      </c>
      <c r="H2166" s="1" t="s">
        <v>130</v>
      </c>
      <c r="I2166" s="10" t="s">
        <v>630</v>
      </c>
      <c r="J2166" s="1">
        <f>VLOOKUP(G2166,Sku_Consolidated!A2:C957, 3, FALSE)</f>
      </c>
      <c r="K2166" s="10">
        <f>IF(J2166="PACK", I2166, 0)</f>
      </c>
      <c r="L2166" s="10">
        <f>IF(J2166="KG", I2166, I2166 * VLOOKUP(G2166,Sku_Consolidated!A2:U957,21,FALSE))</f>
      </c>
      <c r="M2166" s="10" t="s">
        <v>37</v>
      </c>
      <c r="N2166" s="11" t="s">
        <v>5653</v>
      </c>
      <c r="O2166" s="10" t="s">
        <v>5654</v>
      </c>
      <c r="P2166" s="10">
        <f>N2166 - O2166</f>
      </c>
      <c r="Q2166" s="1">
        <f>VLOOKUP(G2166,Sku_Consolidated!A2:G957,7, FALSE)</f>
      </c>
      <c r="R2166" s="1">
        <f>IF(IFERROR(VLOOKUP(E2166,Store_Showcase!B2:H144,7, FALSE), TRUE)=TRUE, IF(IFERROR(VLOOKUP(E2166,Store_SRP!B2:H110,7, FALSE), TRUE)=TRUE,VLOOKUP(E2166,Store_VAM!B2:H273,7, FALSE),VLOOKUP(E2166,Store_SRP!B2:H110,7, FALSE)), VLOOKUP(E2166,Store_Showcase!B2:H144,7, FALSE))</f>
      </c>
      <c r="S2166" s="1">
        <f>IF(IFERROR(VLOOKUP(E2166,Store_Showcase!B2:I144,8, FALSE), TRUE)=TRUE, IF(IFERROR(VLOOKUP(E2166,Store_SRP!B2:I110,8, FALSE), TRUE)=TRUE,VLOOKUP(E2166,Store_VAM!B2:I273,8, FALSE),VLOOKUP(E2166,Store_SRP!B2:I110,8, FALSE)), VLOOKUP(E2166,Store_Showcase!B2:I144,8, FALSE))</f>
      </c>
      <c r="T2166" s="1">
        <f>VLOOKUP(G2166,Sku_Consolidated!A2:R957,18,FALSE)</f>
      </c>
      <c r="U2166" s="1" t="s">
        <v>5623</v>
      </c>
      <c r="V2166" s="1">
        <f>IF(VLOOKUP(G2166,Sku_Consolidated!A2:S957,19,FALSE)="SHOWCASE", VLOOKUP(E2166,Store_Showcase!B2:L144,11, FALSE), IF(VLOOKUP(G2166,Sku_Consolidated!A2:S957,19,FALSE)="VAM",VLOOKUP(E2166,Store_VAM!B2:L273,11, FALSE),VLOOKUP(E2166,Store_SRP!B2:L110,11, FALSE)))</f>
      </c>
      <c r="W2166" s="1">
        <f>VLOOKUP(G2166,Sku_Consolidated!A2:W957,11,FALSE)</f>
      </c>
      <c r="X2166" s="1">
        <f>VLOOKUP(G2166,Sku_Consolidated!A2:H957,8,FALSE)</f>
      </c>
      <c r="Y2166" s="1">
        <f>VLOOKUP(G2166,Sku_Consolidated!A2:I957,9,FALSE)</f>
      </c>
      <c r="Z2166" s="1" t="s">
        <v>41</v>
      </c>
      <c r="AA2166" s="1">
        <f>VLOOKUP(G2166,Sku_Consolidated!A2:E957,5,FALSE)</f>
      </c>
      <c r="AB2166" s="1">
        <f>IF(VLOOKUP(G2166,Sku_Consolidated!A2:S957,19,FALSE)="SHOWCASE", VLOOKUP(E2166,Store_Showcase!B2:N144,13, FALSE), IF(VLOOKUP(G2166,Sku_Consolidated!A2:S957,19,FALSE)="VAM",VLOOKUP(E2166,Store_VAM!B2:N273,13, FALSE),VLOOKUP(E2166,Store_SRP!B2:N110,13, FALSE)))</f>
      </c>
      <c r="AC2166" s="1">
        <f>IF(IFERROR(AB2166,TRUE)=TRUE, "-","OK")</f>
      </c>
      <c r="AD2166" s="11" t="s">
        <v>37</v>
      </c>
      <c r="AE2166" s="11" t="s">
        <v>37</v>
      </c>
      <c r="AF2166" s="1">
        <f>IF(IFERROR(VLOOKUP(E2166,Store_Showcase!B2:H144,{5}, FALSE), TRUE)=TRUE, IF(IFERROR(VLOOKUP(E2166,Store_SRP!B2:H110,{5}, FALSE), TRUE)=TRUE,VLOOKUP(E2166,Store_VAM!B2:H273,{5}, FALSE),VLOOKUP(E2166,Store_SRP!B2:H110,{5}, FALSE)), VLOOKUP(E2166,Store_Showcase!B2:H144,{5}, FALSE))</f>
      </c>
      <c r="AG2166" s="1">
        <f>IF(IFERROR(VLOOKUP(E2166,Store_Showcase!B2:H144,{6}, FALSE), TRUE)=TRUE, IF(IFERROR(VLOOKUP(E2166,Store_SRP!B2:H110,{6}, FALSE), TRUE)=TRUE,VLOOKUP(E2166,Store_VAM!B2:H273,{6}, FALSE),VLOOKUP(E2166,Store_SRP!B2:H110,{6}, FALSE)), VLOOKUP(E2166,Store_Showcase!B2:H144,{6}, FALSE))</f>
      </c>
      <c r="AH2166" s="1">
        <f>VLOOKUP(G2166,Sku_Consolidated!A2:R957,18,FALSE)</f>
      </c>
      <c r="AI2166" s="1">
        <f>VLOOKUP(G2166,Sku_Consolidated!A2:S957,19,FALSE)</f>
      </c>
      <c r="AJ2166" s="1">
        <f>VLOOKUP(G2166,Sku_Consolidated!A2:T957,20,FALSE)</f>
      </c>
    </row>
    <row r="2167" spans="1:36" x14ac:dyDescent="0.25">
      <c r="A2167" s="1">
        <v>2024</v>
      </c>
      <c r="B2167" s="1" t="s">
        <v>31</v>
      </c>
      <c r="C2167" s="1" t="s">
        <v>32</v>
      </c>
      <c r="D2167" s="1" t="s">
        <v>33</v>
      </c>
      <c r="E2167" s="9" t="s">
        <v>2303</v>
      </c>
      <c r="F2167" s="1">
        <f>IF(VLOOKUP(G2167,Sku_Consolidated!A2:S957,{19},FALSE)="SHOWCASE", VLOOKUP(E2167,Store_Showcase!B2:C144,{2}, FALSE), IF(VLOOKUP(G2167,Sku_Consolidated!A2:S957,{19},FALSE)="VAM",VLOOKUP(E2167,Store_VAM!B2:C273,{2}, FALSE),VLOOKUP(E2167,Store_SRP!B2:C110,{2}, FALSE)))</f>
      </c>
      <c r="G2167" s="1">
        <v>61850</v>
      </c>
      <c r="H2167" s="1" t="s">
        <v>134</v>
      </c>
      <c r="I2167" s="10" t="s">
        <v>1555</v>
      </c>
      <c r="J2167" s="1">
        <f>VLOOKUP(G2167,Sku_Consolidated!A2:C957, 3, FALSE)</f>
      </c>
      <c r="K2167" s="10">
        <f>IF(J2167="PACK", I2167, 0)</f>
      </c>
      <c r="L2167" s="10">
        <f>IF(J2167="KG", I2167, I2167 * VLOOKUP(G2167,Sku_Consolidated!A2:U957,21,FALSE))</f>
      </c>
      <c r="M2167" s="10" t="s">
        <v>37</v>
      </c>
      <c r="N2167" s="11" t="s">
        <v>5655</v>
      </c>
      <c r="O2167" s="10" t="s">
        <v>5656</v>
      </c>
      <c r="P2167" s="10">
        <f>N2167 - O2167</f>
      </c>
      <c r="Q2167" s="1">
        <f>VLOOKUP(G2167,Sku_Consolidated!A2:G957,7, FALSE)</f>
      </c>
      <c r="R2167" s="1">
        <f>IF(IFERROR(VLOOKUP(E2167,Store_Showcase!B2:H144,7, FALSE), TRUE)=TRUE, IF(IFERROR(VLOOKUP(E2167,Store_SRP!B2:H110,7, FALSE), TRUE)=TRUE,VLOOKUP(E2167,Store_VAM!B2:H273,7, FALSE),VLOOKUP(E2167,Store_SRP!B2:H110,7, FALSE)), VLOOKUP(E2167,Store_Showcase!B2:H144,7, FALSE))</f>
      </c>
      <c r="S2167" s="1">
        <f>IF(IFERROR(VLOOKUP(E2167,Store_Showcase!B2:I144,8, FALSE), TRUE)=TRUE, IF(IFERROR(VLOOKUP(E2167,Store_SRP!B2:I110,8, FALSE), TRUE)=TRUE,VLOOKUP(E2167,Store_VAM!B2:I273,8, FALSE),VLOOKUP(E2167,Store_SRP!B2:I110,8, FALSE)), VLOOKUP(E2167,Store_Showcase!B2:I144,8, FALSE))</f>
      </c>
      <c r="T2167" s="1">
        <f>VLOOKUP(G2167,Sku_Consolidated!A2:R957,18,FALSE)</f>
      </c>
      <c r="U2167" s="1" t="s">
        <v>5623</v>
      </c>
      <c r="V2167" s="1">
        <f>IF(VLOOKUP(G2167,Sku_Consolidated!A2:S957,19,FALSE)="SHOWCASE", VLOOKUP(E2167,Store_Showcase!B2:L144,11, FALSE), IF(VLOOKUP(G2167,Sku_Consolidated!A2:S957,19,FALSE)="VAM",VLOOKUP(E2167,Store_VAM!B2:L273,11, FALSE),VLOOKUP(E2167,Store_SRP!B2:L110,11, FALSE)))</f>
      </c>
      <c r="W2167" s="1">
        <f>VLOOKUP(G2167,Sku_Consolidated!A2:W957,11,FALSE)</f>
      </c>
      <c r="X2167" s="1">
        <f>VLOOKUP(G2167,Sku_Consolidated!A2:H957,8,FALSE)</f>
      </c>
      <c r="Y2167" s="1">
        <f>VLOOKUP(G2167,Sku_Consolidated!A2:I957,9,FALSE)</f>
      </c>
      <c r="Z2167" s="1" t="s">
        <v>41</v>
      </c>
      <c r="AA2167" s="1">
        <f>VLOOKUP(G2167,Sku_Consolidated!A2:E957,5,FALSE)</f>
      </c>
      <c r="AB2167" s="1">
        <f>IF(VLOOKUP(G2167,Sku_Consolidated!A2:S957,19,FALSE)="SHOWCASE", VLOOKUP(E2167,Store_Showcase!B2:N144,13, FALSE), IF(VLOOKUP(G2167,Sku_Consolidated!A2:S957,19,FALSE)="VAM",VLOOKUP(E2167,Store_VAM!B2:N273,13, FALSE),VLOOKUP(E2167,Store_SRP!B2:N110,13, FALSE)))</f>
      </c>
      <c r="AC2167" s="1">
        <f>IF(IFERROR(AB2167,TRUE)=TRUE, "-","OK")</f>
      </c>
      <c r="AD2167" s="11" t="s">
        <v>37</v>
      </c>
      <c r="AE2167" s="11" t="s">
        <v>37</v>
      </c>
      <c r="AF2167" s="1">
        <f>IF(IFERROR(VLOOKUP(E2167,Store_Showcase!B2:H144,{5}, FALSE), TRUE)=TRUE, IF(IFERROR(VLOOKUP(E2167,Store_SRP!B2:H110,{5}, FALSE), TRUE)=TRUE,VLOOKUP(E2167,Store_VAM!B2:H273,{5}, FALSE),VLOOKUP(E2167,Store_SRP!B2:H110,{5}, FALSE)), VLOOKUP(E2167,Store_Showcase!B2:H144,{5}, FALSE))</f>
      </c>
      <c r="AG2167" s="1">
        <f>IF(IFERROR(VLOOKUP(E2167,Store_Showcase!B2:H144,{6}, FALSE), TRUE)=TRUE, IF(IFERROR(VLOOKUP(E2167,Store_SRP!B2:H110,{6}, FALSE), TRUE)=TRUE,VLOOKUP(E2167,Store_VAM!B2:H273,{6}, FALSE),VLOOKUP(E2167,Store_SRP!B2:H110,{6}, FALSE)), VLOOKUP(E2167,Store_Showcase!B2:H144,{6}, FALSE))</f>
      </c>
      <c r="AH2167" s="1">
        <f>VLOOKUP(G2167,Sku_Consolidated!A2:R957,18,FALSE)</f>
      </c>
      <c r="AI2167" s="1">
        <f>VLOOKUP(G2167,Sku_Consolidated!A2:S957,19,FALSE)</f>
      </c>
      <c r="AJ2167" s="1">
        <f>VLOOKUP(G2167,Sku_Consolidated!A2:T957,20,FALSE)</f>
      </c>
    </row>
    <row r="2168" spans="1:36" x14ac:dyDescent="0.25">
      <c r="A2168" s="1">
        <v>2024</v>
      </c>
      <c r="B2168" s="1" t="s">
        <v>31</v>
      </c>
      <c r="C2168" s="1" t="s">
        <v>32</v>
      </c>
      <c r="D2168" s="1" t="s">
        <v>33</v>
      </c>
      <c r="E2168" s="9" t="s">
        <v>2303</v>
      </c>
      <c r="F2168" s="1">
        <f>IF(VLOOKUP(G2168,Sku_Consolidated!A2:S957,{19},FALSE)="SHOWCASE", VLOOKUP(E2168,Store_Showcase!B2:C144,{2}, FALSE), IF(VLOOKUP(G2168,Sku_Consolidated!A2:S957,{19},FALSE)="VAM",VLOOKUP(E2168,Store_VAM!B2:C273,{2}, FALSE),VLOOKUP(E2168,Store_SRP!B2:C110,{2}, FALSE)))</f>
      </c>
      <c r="G2168" s="1">
        <v>61852</v>
      </c>
      <c r="H2168" s="1" t="s">
        <v>138</v>
      </c>
      <c r="I2168" s="10" t="s">
        <v>5657</v>
      </c>
      <c r="J2168" s="1">
        <f>VLOOKUP(G2168,Sku_Consolidated!A2:C957, 3, FALSE)</f>
      </c>
      <c r="K2168" s="10">
        <f>IF(J2168="PACK", I2168, 0)</f>
      </c>
      <c r="L2168" s="10">
        <f>IF(J2168="KG", I2168, I2168 * VLOOKUP(G2168,Sku_Consolidated!A2:U957,21,FALSE))</f>
      </c>
      <c r="M2168" s="10" t="s">
        <v>37</v>
      </c>
      <c r="N2168" s="11" t="s">
        <v>5658</v>
      </c>
      <c r="O2168" s="10" t="s">
        <v>5659</v>
      </c>
      <c r="P2168" s="10">
        <f>N2168 - O2168</f>
      </c>
      <c r="Q2168" s="1">
        <f>VLOOKUP(G2168,Sku_Consolidated!A2:G957,7, FALSE)</f>
      </c>
      <c r="R2168" s="1">
        <f>IF(IFERROR(VLOOKUP(E2168,Store_Showcase!B2:H144,7, FALSE), TRUE)=TRUE, IF(IFERROR(VLOOKUP(E2168,Store_SRP!B2:H110,7, FALSE), TRUE)=TRUE,VLOOKUP(E2168,Store_VAM!B2:H273,7, FALSE),VLOOKUP(E2168,Store_SRP!B2:H110,7, FALSE)), VLOOKUP(E2168,Store_Showcase!B2:H144,7, FALSE))</f>
      </c>
      <c r="S2168" s="1">
        <f>IF(IFERROR(VLOOKUP(E2168,Store_Showcase!B2:I144,8, FALSE), TRUE)=TRUE, IF(IFERROR(VLOOKUP(E2168,Store_SRP!B2:I110,8, FALSE), TRUE)=TRUE,VLOOKUP(E2168,Store_VAM!B2:I273,8, FALSE),VLOOKUP(E2168,Store_SRP!B2:I110,8, FALSE)), VLOOKUP(E2168,Store_Showcase!B2:I144,8, FALSE))</f>
      </c>
      <c r="T2168" s="1">
        <f>VLOOKUP(G2168,Sku_Consolidated!A2:R957,18,FALSE)</f>
      </c>
      <c r="U2168" s="1" t="s">
        <v>5623</v>
      </c>
      <c r="V2168" s="1">
        <f>IF(VLOOKUP(G2168,Sku_Consolidated!A2:S957,19,FALSE)="SHOWCASE", VLOOKUP(E2168,Store_Showcase!B2:L144,11, FALSE), IF(VLOOKUP(G2168,Sku_Consolidated!A2:S957,19,FALSE)="VAM",VLOOKUP(E2168,Store_VAM!B2:L273,11, FALSE),VLOOKUP(E2168,Store_SRP!B2:L110,11, FALSE)))</f>
      </c>
      <c r="W2168" s="1">
        <f>VLOOKUP(G2168,Sku_Consolidated!A2:W957,11,FALSE)</f>
      </c>
      <c r="X2168" s="1">
        <f>VLOOKUP(G2168,Sku_Consolidated!A2:H957,8,FALSE)</f>
      </c>
      <c r="Y2168" s="1">
        <f>VLOOKUP(G2168,Sku_Consolidated!A2:I957,9,FALSE)</f>
      </c>
      <c r="Z2168" s="1" t="s">
        <v>41</v>
      </c>
      <c r="AA2168" s="1">
        <f>VLOOKUP(G2168,Sku_Consolidated!A2:E957,5,FALSE)</f>
      </c>
      <c r="AB2168" s="1">
        <f>IF(VLOOKUP(G2168,Sku_Consolidated!A2:S957,19,FALSE)="SHOWCASE", VLOOKUP(E2168,Store_Showcase!B2:N144,13, FALSE), IF(VLOOKUP(G2168,Sku_Consolidated!A2:S957,19,FALSE)="VAM",VLOOKUP(E2168,Store_VAM!B2:N273,13, FALSE),VLOOKUP(E2168,Store_SRP!B2:N110,13, FALSE)))</f>
      </c>
      <c r="AC2168" s="1">
        <f>IF(IFERROR(AB2168,TRUE)=TRUE, "-","OK")</f>
      </c>
      <c r="AD2168" s="11" t="s">
        <v>37</v>
      </c>
      <c r="AE2168" s="11" t="s">
        <v>37</v>
      </c>
      <c r="AF2168" s="1">
        <f>IF(IFERROR(VLOOKUP(E2168,Store_Showcase!B2:H144,{5}, FALSE), TRUE)=TRUE, IF(IFERROR(VLOOKUP(E2168,Store_SRP!B2:H110,{5}, FALSE), TRUE)=TRUE,VLOOKUP(E2168,Store_VAM!B2:H273,{5}, FALSE),VLOOKUP(E2168,Store_SRP!B2:H110,{5}, FALSE)), VLOOKUP(E2168,Store_Showcase!B2:H144,{5}, FALSE))</f>
      </c>
      <c r="AG2168" s="1">
        <f>IF(IFERROR(VLOOKUP(E2168,Store_Showcase!B2:H144,{6}, FALSE), TRUE)=TRUE, IF(IFERROR(VLOOKUP(E2168,Store_SRP!B2:H110,{6}, FALSE), TRUE)=TRUE,VLOOKUP(E2168,Store_VAM!B2:H273,{6}, FALSE),VLOOKUP(E2168,Store_SRP!B2:H110,{6}, FALSE)), VLOOKUP(E2168,Store_Showcase!B2:H144,{6}, FALSE))</f>
      </c>
      <c r="AH2168" s="1">
        <f>VLOOKUP(G2168,Sku_Consolidated!A2:R957,18,FALSE)</f>
      </c>
      <c r="AI2168" s="1">
        <f>VLOOKUP(G2168,Sku_Consolidated!A2:S957,19,FALSE)</f>
      </c>
      <c r="AJ2168" s="1">
        <f>VLOOKUP(G2168,Sku_Consolidated!A2:T957,20,FALSE)</f>
      </c>
    </row>
    <row r="2169" spans="1:36" x14ac:dyDescent="0.25">
      <c r="A2169" s="1">
        <v>2024</v>
      </c>
      <c r="B2169" s="1" t="s">
        <v>31</v>
      </c>
      <c r="C2169" s="1" t="s">
        <v>32</v>
      </c>
      <c r="D2169" s="1" t="s">
        <v>33</v>
      </c>
      <c r="E2169" s="9" t="s">
        <v>2380</v>
      </c>
      <c r="F2169" s="1">
        <f>IF(VLOOKUP(G2169,Sku_Consolidated!A2:S957,{19},FALSE)="SHOWCASE", VLOOKUP(E2169,Store_Showcase!B2:C144,{2}, FALSE), IF(VLOOKUP(G2169,Sku_Consolidated!A2:S957,{19},FALSE)="VAM",VLOOKUP(E2169,Store_VAM!B2:C273,{2}, FALSE),VLOOKUP(E2169,Store_SRP!B2:C110,{2}, FALSE)))</f>
      </c>
      <c r="G2169" s="1">
        <v>61719</v>
      </c>
      <c r="H2169" s="1" t="s">
        <v>35</v>
      </c>
      <c r="I2169" s="10" t="s">
        <v>4783</v>
      </c>
      <c r="J2169" s="1">
        <f>VLOOKUP(G2169,Sku_Consolidated!A2:C957, 3, FALSE)</f>
      </c>
      <c r="K2169" s="10">
        <f>IF(J2169="PACK", I2169, 0)</f>
      </c>
      <c r="L2169" s="10">
        <f>IF(J2169="KG", I2169, I2169 * VLOOKUP(G2169,Sku_Consolidated!A2:U957,21,FALSE))</f>
      </c>
      <c r="M2169" s="10" t="s">
        <v>37</v>
      </c>
      <c r="N2169" s="11" t="s">
        <v>5660</v>
      </c>
      <c r="O2169" s="10" t="s">
        <v>5661</v>
      </c>
      <c r="P2169" s="10">
        <f>N2169 - O2169</f>
      </c>
      <c r="Q2169" s="1">
        <f>VLOOKUP(G2169,Sku_Consolidated!A2:G957,7, FALSE)</f>
      </c>
      <c r="R2169" s="1">
        <f>IF(IFERROR(VLOOKUP(E2169,Store_Showcase!B2:H144,7, FALSE), TRUE)=TRUE, IF(IFERROR(VLOOKUP(E2169,Store_SRP!B2:H110,7, FALSE), TRUE)=TRUE,VLOOKUP(E2169,Store_VAM!B2:H273,7, FALSE),VLOOKUP(E2169,Store_SRP!B2:H110,7, FALSE)), VLOOKUP(E2169,Store_Showcase!B2:H144,7, FALSE))</f>
      </c>
      <c r="S2169" s="1">
        <f>IF(IFERROR(VLOOKUP(E2169,Store_Showcase!B2:I144,8, FALSE), TRUE)=TRUE, IF(IFERROR(VLOOKUP(E2169,Store_SRP!B2:I110,8, FALSE), TRUE)=TRUE,VLOOKUP(E2169,Store_VAM!B2:I273,8, FALSE),VLOOKUP(E2169,Store_SRP!B2:I110,8, FALSE)), VLOOKUP(E2169,Store_Showcase!B2:I144,8, FALSE))</f>
      </c>
      <c r="T2169" s="1">
        <f>VLOOKUP(G2169,Sku_Consolidated!A2:R957,18,FALSE)</f>
      </c>
      <c r="U2169" s="1" t="s">
        <v>5662</v>
      </c>
      <c r="V2169" s="1">
        <f>IF(VLOOKUP(G2169,Sku_Consolidated!A2:S957,19,FALSE)="SHOWCASE", VLOOKUP(E2169,Store_Showcase!B2:L144,11, FALSE), IF(VLOOKUP(G2169,Sku_Consolidated!A2:S957,19,FALSE)="VAM",VLOOKUP(E2169,Store_VAM!B2:L273,11, FALSE),VLOOKUP(E2169,Store_SRP!B2:L110,11, FALSE)))</f>
      </c>
      <c r="W2169" s="1">
        <f>VLOOKUP(G2169,Sku_Consolidated!A2:W957,11,FALSE)</f>
      </c>
      <c r="X2169" s="1">
        <f>VLOOKUP(G2169,Sku_Consolidated!A2:H957,8,FALSE)</f>
      </c>
      <c r="Y2169" s="1">
        <f>VLOOKUP(G2169,Sku_Consolidated!A2:I957,9,FALSE)</f>
      </c>
      <c r="Z2169" s="1" t="s">
        <v>41</v>
      </c>
      <c r="AA2169" s="1">
        <f>VLOOKUP(G2169,Sku_Consolidated!A2:E957,5,FALSE)</f>
      </c>
      <c r="AB2169" s="1">
        <f>IF(VLOOKUP(G2169,Sku_Consolidated!A2:S957,19,FALSE)="SHOWCASE", VLOOKUP(E2169,Store_Showcase!B2:N144,13, FALSE), IF(VLOOKUP(G2169,Sku_Consolidated!A2:S957,19,FALSE)="VAM",VLOOKUP(E2169,Store_VAM!B2:N273,13, FALSE),VLOOKUP(E2169,Store_SRP!B2:N110,13, FALSE)))</f>
      </c>
      <c r="AC2169" s="1">
        <f>IF(IFERROR(AB2169,TRUE)=TRUE, "-","OK")</f>
      </c>
      <c r="AD2169" s="11" t="s">
        <v>37</v>
      </c>
      <c r="AE2169" s="11" t="s">
        <v>37</v>
      </c>
      <c r="AF2169" s="1">
        <f>IF(IFERROR(VLOOKUP(E2169,Store_Showcase!B2:H144,{5}, FALSE), TRUE)=TRUE, IF(IFERROR(VLOOKUP(E2169,Store_SRP!B2:H110,{5}, FALSE), TRUE)=TRUE,VLOOKUP(E2169,Store_VAM!B2:H273,{5}, FALSE),VLOOKUP(E2169,Store_SRP!B2:H110,{5}, FALSE)), VLOOKUP(E2169,Store_Showcase!B2:H144,{5}, FALSE))</f>
      </c>
      <c r="AG2169" s="1">
        <f>IF(IFERROR(VLOOKUP(E2169,Store_Showcase!B2:H144,{6}, FALSE), TRUE)=TRUE, IF(IFERROR(VLOOKUP(E2169,Store_SRP!B2:H110,{6}, FALSE), TRUE)=TRUE,VLOOKUP(E2169,Store_VAM!B2:H273,{6}, FALSE),VLOOKUP(E2169,Store_SRP!B2:H110,{6}, FALSE)), VLOOKUP(E2169,Store_Showcase!B2:H144,{6}, FALSE))</f>
      </c>
      <c r="AH2169" s="1">
        <f>VLOOKUP(G2169,Sku_Consolidated!A2:R957,18,FALSE)</f>
      </c>
      <c r="AI2169" s="1">
        <f>VLOOKUP(G2169,Sku_Consolidated!A2:S957,19,FALSE)</f>
      </c>
      <c r="AJ2169" s="1">
        <f>VLOOKUP(G2169,Sku_Consolidated!A2:T957,20,FALSE)</f>
      </c>
    </row>
    <row r="2170" spans="1:36" x14ac:dyDescent="0.25">
      <c r="A2170" s="1">
        <v>2024</v>
      </c>
      <c r="B2170" s="1" t="s">
        <v>31</v>
      </c>
      <c r="C2170" s="1" t="s">
        <v>32</v>
      </c>
      <c r="D2170" s="1" t="s">
        <v>33</v>
      </c>
      <c r="E2170" s="9" t="s">
        <v>2380</v>
      </c>
      <c r="F2170" s="1">
        <f>IF(VLOOKUP(G2170,Sku_Consolidated!A2:S957,{19},FALSE)="SHOWCASE", VLOOKUP(E2170,Store_Showcase!B2:C144,{2}, FALSE), IF(VLOOKUP(G2170,Sku_Consolidated!A2:S957,{19},FALSE)="VAM",VLOOKUP(E2170,Store_VAM!B2:C273,{2}, FALSE),VLOOKUP(E2170,Store_SRP!B2:C110,{2}, FALSE)))</f>
      </c>
      <c r="G2170" s="1">
        <v>61720</v>
      </c>
      <c r="H2170" s="1" t="s">
        <v>143</v>
      </c>
      <c r="I2170" s="10" t="s">
        <v>5663</v>
      </c>
      <c r="J2170" s="1">
        <f>VLOOKUP(G2170,Sku_Consolidated!A2:C957, 3, FALSE)</f>
      </c>
      <c r="K2170" s="10">
        <f>IF(J2170="PACK", I2170, 0)</f>
      </c>
      <c r="L2170" s="10">
        <f>IF(J2170="KG", I2170, I2170 * VLOOKUP(G2170,Sku_Consolidated!A2:U957,21,FALSE))</f>
      </c>
      <c r="M2170" s="10" t="s">
        <v>37</v>
      </c>
      <c r="N2170" s="11" t="s">
        <v>5664</v>
      </c>
      <c r="O2170" s="10" t="s">
        <v>5665</v>
      </c>
      <c r="P2170" s="10">
        <f>N2170 - O2170</f>
      </c>
      <c r="Q2170" s="1">
        <f>VLOOKUP(G2170,Sku_Consolidated!A2:G957,7, FALSE)</f>
      </c>
      <c r="R2170" s="1">
        <f>IF(IFERROR(VLOOKUP(E2170,Store_Showcase!B2:H144,7, FALSE), TRUE)=TRUE, IF(IFERROR(VLOOKUP(E2170,Store_SRP!B2:H110,7, FALSE), TRUE)=TRUE,VLOOKUP(E2170,Store_VAM!B2:H273,7, FALSE),VLOOKUP(E2170,Store_SRP!B2:H110,7, FALSE)), VLOOKUP(E2170,Store_Showcase!B2:H144,7, FALSE))</f>
      </c>
      <c r="S2170" s="1">
        <f>IF(IFERROR(VLOOKUP(E2170,Store_Showcase!B2:I144,8, FALSE), TRUE)=TRUE, IF(IFERROR(VLOOKUP(E2170,Store_SRP!B2:I110,8, FALSE), TRUE)=TRUE,VLOOKUP(E2170,Store_VAM!B2:I273,8, FALSE),VLOOKUP(E2170,Store_SRP!B2:I110,8, FALSE)), VLOOKUP(E2170,Store_Showcase!B2:I144,8, FALSE))</f>
      </c>
      <c r="T2170" s="1">
        <f>VLOOKUP(G2170,Sku_Consolidated!A2:R957,18,FALSE)</f>
      </c>
      <c r="U2170" s="1" t="s">
        <v>5662</v>
      </c>
      <c r="V2170" s="1">
        <f>IF(VLOOKUP(G2170,Sku_Consolidated!A2:S957,19,FALSE)="SHOWCASE", VLOOKUP(E2170,Store_Showcase!B2:L144,11, FALSE), IF(VLOOKUP(G2170,Sku_Consolidated!A2:S957,19,FALSE)="VAM",VLOOKUP(E2170,Store_VAM!B2:L273,11, FALSE),VLOOKUP(E2170,Store_SRP!B2:L110,11, FALSE)))</f>
      </c>
      <c r="W2170" s="1">
        <f>VLOOKUP(G2170,Sku_Consolidated!A2:W957,11,FALSE)</f>
      </c>
      <c r="X2170" s="1">
        <f>VLOOKUP(G2170,Sku_Consolidated!A2:H957,8,FALSE)</f>
      </c>
      <c r="Y2170" s="1">
        <f>VLOOKUP(G2170,Sku_Consolidated!A2:I957,9,FALSE)</f>
      </c>
      <c r="Z2170" s="1" t="s">
        <v>41</v>
      </c>
      <c r="AA2170" s="1">
        <f>VLOOKUP(G2170,Sku_Consolidated!A2:E957,5,FALSE)</f>
      </c>
      <c r="AB2170" s="1">
        <f>IF(VLOOKUP(G2170,Sku_Consolidated!A2:S957,19,FALSE)="SHOWCASE", VLOOKUP(E2170,Store_Showcase!B2:N144,13, FALSE), IF(VLOOKUP(G2170,Sku_Consolidated!A2:S957,19,FALSE)="VAM",VLOOKUP(E2170,Store_VAM!B2:N273,13, FALSE),VLOOKUP(E2170,Store_SRP!B2:N110,13, FALSE)))</f>
      </c>
      <c r="AC2170" s="1">
        <f>IF(IFERROR(AB2170,TRUE)=TRUE, "-","OK")</f>
      </c>
      <c r="AD2170" s="11" t="s">
        <v>37</v>
      </c>
      <c r="AE2170" s="11" t="s">
        <v>37</v>
      </c>
      <c r="AF2170" s="1">
        <f>IF(IFERROR(VLOOKUP(E2170,Store_Showcase!B2:H144,{5}, FALSE), TRUE)=TRUE, IF(IFERROR(VLOOKUP(E2170,Store_SRP!B2:H110,{5}, FALSE), TRUE)=TRUE,VLOOKUP(E2170,Store_VAM!B2:H273,{5}, FALSE),VLOOKUP(E2170,Store_SRP!B2:H110,{5}, FALSE)), VLOOKUP(E2170,Store_Showcase!B2:H144,{5}, FALSE))</f>
      </c>
      <c r="AG2170" s="1">
        <f>IF(IFERROR(VLOOKUP(E2170,Store_Showcase!B2:H144,{6}, FALSE), TRUE)=TRUE, IF(IFERROR(VLOOKUP(E2170,Store_SRP!B2:H110,{6}, FALSE), TRUE)=TRUE,VLOOKUP(E2170,Store_VAM!B2:H273,{6}, FALSE),VLOOKUP(E2170,Store_SRP!B2:H110,{6}, FALSE)), VLOOKUP(E2170,Store_Showcase!B2:H144,{6}, FALSE))</f>
      </c>
      <c r="AH2170" s="1">
        <f>VLOOKUP(G2170,Sku_Consolidated!A2:R957,18,FALSE)</f>
      </c>
      <c r="AI2170" s="1">
        <f>VLOOKUP(G2170,Sku_Consolidated!A2:S957,19,FALSE)</f>
      </c>
      <c r="AJ2170" s="1">
        <f>VLOOKUP(G2170,Sku_Consolidated!A2:T957,20,FALSE)</f>
      </c>
    </row>
    <row r="2171" spans="1:36" x14ac:dyDescent="0.25">
      <c r="A2171" s="1">
        <v>2024</v>
      </c>
      <c r="B2171" s="1" t="s">
        <v>31</v>
      </c>
      <c r="C2171" s="1" t="s">
        <v>32</v>
      </c>
      <c r="D2171" s="1" t="s">
        <v>33</v>
      </c>
      <c r="E2171" s="9" t="s">
        <v>2380</v>
      </c>
      <c r="F2171" s="1">
        <f>IF(VLOOKUP(G2171,Sku_Consolidated!A2:S957,{19},FALSE)="SHOWCASE", VLOOKUP(E2171,Store_Showcase!B2:C144,{2}, FALSE), IF(VLOOKUP(G2171,Sku_Consolidated!A2:S957,{19},FALSE)="VAM",VLOOKUP(E2171,Store_VAM!B2:C273,{2}, FALSE),VLOOKUP(E2171,Store_SRP!B2:C110,{2}, FALSE)))</f>
      </c>
      <c r="G2171" s="1">
        <v>61721</v>
      </c>
      <c r="H2171" s="1" t="s">
        <v>42</v>
      </c>
      <c r="I2171" s="10" t="s">
        <v>933</v>
      </c>
      <c r="J2171" s="1">
        <f>VLOOKUP(G2171,Sku_Consolidated!A2:C957, 3, FALSE)</f>
      </c>
      <c r="K2171" s="10">
        <f>IF(J2171="PACK", I2171, 0)</f>
      </c>
      <c r="L2171" s="10">
        <f>IF(J2171="KG", I2171, I2171 * VLOOKUP(G2171,Sku_Consolidated!A2:U957,21,FALSE))</f>
      </c>
      <c r="M2171" s="10" t="s">
        <v>37</v>
      </c>
      <c r="N2171" s="11" t="s">
        <v>5666</v>
      </c>
      <c r="O2171" s="10" t="s">
        <v>5667</v>
      </c>
      <c r="P2171" s="10">
        <f>N2171 - O2171</f>
      </c>
      <c r="Q2171" s="1">
        <f>VLOOKUP(G2171,Sku_Consolidated!A2:G957,7, FALSE)</f>
      </c>
      <c r="R2171" s="1">
        <f>IF(IFERROR(VLOOKUP(E2171,Store_Showcase!B2:H144,7, FALSE), TRUE)=TRUE, IF(IFERROR(VLOOKUP(E2171,Store_SRP!B2:H110,7, FALSE), TRUE)=TRUE,VLOOKUP(E2171,Store_VAM!B2:H273,7, FALSE),VLOOKUP(E2171,Store_SRP!B2:H110,7, FALSE)), VLOOKUP(E2171,Store_Showcase!B2:H144,7, FALSE))</f>
      </c>
      <c r="S2171" s="1">
        <f>IF(IFERROR(VLOOKUP(E2171,Store_Showcase!B2:I144,8, FALSE), TRUE)=TRUE, IF(IFERROR(VLOOKUP(E2171,Store_SRP!B2:I110,8, FALSE), TRUE)=TRUE,VLOOKUP(E2171,Store_VAM!B2:I273,8, FALSE),VLOOKUP(E2171,Store_SRP!B2:I110,8, FALSE)), VLOOKUP(E2171,Store_Showcase!B2:I144,8, FALSE))</f>
      </c>
      <c r="T2171" s="1">
        <f>VLOOKUP(G2171,Sku_Consolidated!A2:R957,18,FALSE)</f>
      </c>
      <c r="U2171" s="1" t="s">
        <v>5662</v>
      </c>
      <c r="V2171" s="1">
        <f>IF(VLOOKUP(G2171,Sku_Consolidated!A2:S957,19,FALSE)="SHOWCASE", VLOOKUP(E2171,Store_Showcase!B2:L144,11, FALSE), IF(VLOOKUP(G2171,Sku_Consolidated!A2:S957,19,FALSE)="VAM",VLOOKUP(E2171,Store_VAM!B2:L273,11, FALSE),VLOOKUP(E2171,Store_SRP!B2:L110,11, FALSE)))</f>
      </c>
      <c r="W2171" s="1">
        <f>VLOOKUP(G2171,Sku_Consolidated!A2:W957,11,FALSE)</f>
      </c>
      <c r="X2171" s="1">
        <f>VLOOKUP(G2171,Sku_Consolidated!A2:H957,8,FALSE)</f>
      </c>
      <c r="Y2171" s="1">
        <f>VLOOKUP(G2171,Sku_Consolidated!A2:I957,9,FALSE)</f>
      </c>
      <c r="Z2171" s="1" t="s">
        <v>41</v>
      </c>
      <c r="AA2171" s="1">
        <f>VLOOKUP(G2171,Sku_Consolidated!A2:E957,5,FALSE)</f>
      </c>
      <c r="AB2171" s="1">
        <f>IF(VLOOKUP(G2171,Sku_Consolidated!A2:S957,19,FALSE)="SHOWCASE", VLOOKUP(E2171,Store_Showcase!B2:N144,13, FALSE), IF(VLOOKUP(G2171,Sku_Consolidated!A2:S957,19,FALSE)="VAM",VLOOKUP(E2171,Store_VAM!B2:N273,13, FALSE),VLOOKUP(E2171,Store_SRP!B2:N110,13, FALSE)))</f>
      </c>
      <c r="AC2171" s="1">
        <f>IF(IFERROR(AB2171,TRUE)=TRUE, "-","OK")</f>
      </c>
      <c r="AD2171" s="11" t="s">
        <v>37</v>
      </c>
      <c r="AE2171" s="11" t="s">
        <v>37</v>
      </c>
      <c r="AF2171" s="1">
        <f>IF(IFERROR(VLOOKUP(E2171,Store_Showcase!B2:H144,{5}, FALSE), TRUE)=TRUE, IF(IFERROR(VLOOKUP(E2171,Store_SRP!B2:H110,{5}, FALSE), TRUE)=TRUE,VLOOKUP(E2171,Store_VAM!B2:H273,{5}, FALSE),VLOOKUP(E2171,Store_SRP!B2:H110,{5}, FALSE)), VLOOKUP(E2171,Store_Showcase!B2:H144,{5}, FALSE))</f>
      </c>
      <c r="AG2171" s="1">
        <f>IF(IFERROR(VLOOKUP(E2171,Store_Showcase!B2:H144,{6}, FALSE), TRUE)=TRUE, IF(IFERROR(VLOOKUP(E2171,Store_SRP!B2:H110,{6}, FALSE), TRUE)=TRUE,VLOOKUP(E2171,Store_VAM!B2:H273,{6}, FALSE),VLOOKUP(E2171,Store_SRP!B2:H110,{6}, FALSE)), VLOOKUP(E2171,Store_Showcase!B2:H144,{6}, FALSE))</f>
      </c>
      <c r="AH2171" s="1">
        <f>VLOOKUP(G2171,Sku_Consolidated!A2:R957,18,FALSE)</f>
      </c>
      <c r="AI2171" s="1">
        <f>VLOOKUP(G2171,Sku_Consolidated!A2:S957,19,FALSE)</f>
      </c>
      <c r="AJ2171" s="1">
        <f>VLOOKUP(G2171,Sku_Consolidated!A2:T957,20,FALSE)</f>
      </c>
    </row>
    <row r="2172" spans="1:36" x14ac:dyDescent="0.25">
      <c r="A2172" s="1">
        <v>2024</v>
      </c>
      <c r="B2172" s="1" t="s">
        <v>31</v>
      </c>
      <c r="C2172" s="1" t="s">
        <v>32</v>
      </c>
      <c r="D2172" s="1" t="s">
        <v>33</v>
      </c>
      <c r="E2172" s="9" t="s">
        <v>2380</v>
      </c>
      <c r="F2172" s="1">
        <f>IF(VLOOKUP(G2172,Sku_Consolidated!A2:S957,{19},FALSE)="SHOWCASE", VLOOKUP(E2172,Store_Showcase!B2:C144,{2}, FALSE), IF(VLOOKUP(G2172,Sku_Consolidated!A2:S957,{19},FALSE)="VAM",VLOOKUP(E2172,Store_VAM!B2:C273,{2}, FALSE),VLOOKUP(E2172,Store_SRP!B2:C110,{2}, FALSE)))</f>
      </c>
      <c r="G2172" s="1">
        <v>61722</v>
      </c>
      <c r="H2172" s="1" t="s">
        <v>46</v>
      </c>
      <c r="I2172" s="10" t="s">
        <v>5668</v>
      </c>
      <c r="J2172" s="1">
        <f>VLOOKUP(G2172,Sku_Consolidated!A2:C957, 3, FALSE)</f>
      </c>
      <c r="K2172" s="10">
        <f>IF(J2172="PACK", I2172, 0)</f>
      </c>
      <c r="L2172" s="10">
        <f>IF(J2172="KG", I2172, I2172 * VLOOKUP(G2172,Sku_Consolidated!A2:U957,21,FALSE))</f>
      </c>
      <c r="M2172" s="10" t="s">
        <v>37</v>
      </c>
      <c r="N2172" s="11" t="s">
        <v>5669</v>
      </c>
      <c r="O2172" s="10" t="s">
        <v>5670</v>
      </c>
      <c r="P2172" s="10">
        <f>N2172 - O2172</f>
      </c>
      <c r="Q2172" s="1">
        <f>VLOOKUP(G2172,Sku_Consolidated!A2:G957,7, FALSE)</f>
      </c>
      <c r="R2172" s="1">
        <f>IF(IFERROR(VLOOKUP(E2172,Store_Showcase!B2:H144,7, FALSE), TRUE)=TRUE, IF(IFERROR(VLOOKUP(E2172,Store_SRP!B2:H110,7, FALSE), TRUE)=TRUE,VLOOKUP(E2172,Store_VAM!B2:H273,7, FALSE),VLOOKUP(E2172,Store_SRP!B2:H110,7, FALSE)), VLOOKUP(E2172,Store_Showcase!B2:H144,7, FALSE))</f>
      </c>
      <c r="S2172" s="1">
        <f>IF(IFERROR(VLOOKUP(E2172,Store_Showcase!B2:I144,8, FALSE), TRUE)=TRUE, IF(IFERROR(VLOOKUP(E2172,Store_SRP!B2:I110,8, FALSE), TRUE)=TRUE,VLOOKUP(E2172,Store_VAM!B2:I273,8, FALSE),VLOOKUP(E2172,Store_SRP!B2:I110,8, FALSE)), VLOOKUP(E2172,Store_Showcase!B2:I144,8, FALSE))</f>
      </c>
      <c r="T2172" s="1">
        <f>VLOOKUP(G2172,Sku_Consolidated!A2:R957,18,FALSE)</f>
      </c>
      <c r="U2172" s="1" t="s">
        <v>5662</v>
      </c>
      <c r="V2172" s="1">
        <f>IF(VLOOKUP(G2172,Sku_Consolidated!A2:S957,19,FALSE)="SHOWCASE", VLOOKUP(E2172,Store_Showcase!B2:L144,11, FALSE), IF(VLOOKUP(G2172,Sku_Consolidated!A2:S957,19,FALSE)="VAM",VLOOKUP(E2172,Store_VAM!B2:L273,11, FALSE),VLOOKUP(E2172,Store_SRP!B2:L110,11, FALSE)))</f>
      </c>
      <c r="W2172" s="1">
        <f>VLOOKUP(G2172,Sku_Consolidated!A2:W957,11,FALSE)</f>
      </c>
      <c r="X2172" s="1">
        <f>VLOOKUP(G2172,Sku_Consolidated!A2:H957,8,FALSE)</f>
      </c>
      <c r="Y2172" s="1">
        <f>VLOOKUP(G2172,Sku_Consolidated!A2:I957,9,FALSE)</f>
      </c>
      <c r="Z2172" s="1" t="s">
        <v>41</v>
      </c>
      <c r="AA2172" s="1">
        <f>VLOOKUP(G2172,Sku_Consolidated!A2:E957,5,FALSE)</f>
      </c>
      <c r="AB2172" s="1">
        <f>IF(VLOOKUP(G2172,Sku_Consolidated!A2:S957,19,FALSE)="SHOWCASE", VLOOKUP(E2172,Store_Showcase!B2:N144,13, FALSE), IF(VLOOKUP(G2172,Sku_Consolidated!A2:S957,19,FALSE)="VAM",VLOOKUP(E2172,Store_VAM!B2:N273,13, FALSE),VLOOKUP(E2172,Store_SRP!B2:N110,13, FALSE)))</f>
      </c>
      <c r="AC2172" s="1">
        <f>IF(IFERROR(AB2172,TRUE)=TRUE, "-","OK")</f>
      </c>
      <c r="AD2172" s="11" t="s">
        <v>37</v>
      </c>
      <c r="AE2172" s="11" t="s">
        <v>37</v>
      </c>
      <c r="AF2172" s="1">
        <f>IF(IFERROR(VLOOKUP(E2172,Store_Showcase!B2:H144,{5}, FALSE), TRUE)=TRUE, IF(IFERROR(VLOOKUP(E2172,Store_SRP!B2:H110,{5}, FALSE), TRUE)=TRUE,VLOOKUP(E2172,Store_VAM!B2:H273,{5}, FALSE),VLOOKUP(E2172,Store_SRP!B2:H110,{5}, FALSE)), VLOOKUP(E2172,Store_Showcase!B2:H144,{5}, FALSE))</f>
      </c>
      <c r="AG2172" s="1">
        <f>IF(IFERROR(VLOOKUP(E2172,Store_Showcase!B2:H144,{6}, FALSE), TRUE)=TRUE, IF(IFERROR(VLOOKUP(E2172,Store_SRP!B2:H110,{6}, FALSE), TRUE)=TRUE,VLOOKUP(E2172,Store_VAM!B2:H273,{6}, FALSE),VLOOKUP(E2172,Store_SRP!B2:H110,{6}, FALSE)), VLOOKUP(E2172,Store_Showcase!B2:H144,{6}, FALSE))</f>
      </c>
      <c r="AH2172" s="1">
        <f>VLOOKUP(G2172,Sku_Consolidated!A2:R957,18,FALSE)</f>
      </c>
      <c r="AI2172" s="1">
        <f>VLOOKUP(G2172,Sku_Consolidated!A2:S957,19,FALSE)</f>
      </c>
      <c r="AJ2172" s="1">
        <f>VLOOKUP(G2172,Sku_Consolidated!A2:T957,20,FALSE)</f>
      </c>
    </row>
    <row r="2173" spans="1:36" x14ac:dyDescent="0.25">
      <c r="A2173" s="1">
        <v>2024</v>
      </c>
      <c r="B2173" s="1" t="s">
        <v>31</v>
      </c>
      <c r="C2173" s="1" t="s">
        <v>32</v>
      </c>
      <c r="D2173" s="1" t="s">
        <v>33</v>
      </c>
      <c r="E2173" s="9" t="s">
        <v>2380</v>
      </c>
      <c r="F2173" s="1">
        <f>IF(VLOOKUP(G2173,Sku_Consolidated!A2:S957,{19},FALSE)="SHOWCASE", VLOOKUP(E2173,Store_Showcase!B2:C144,{2}, FALSE), IF(VLOOKUP(G2173,Sku_Consolidated!A2:S957,{19},FALSE)="VAM",VLOOKUP(E2173,Store_VAM!B2:C273,{2}, FALSE),VLOOKUP(E2173,Store_SRP!B2:C110,{2}, FALSE)))</f>
      </c>
      <c r="G2173" s="1">
        <v>61733</v>
      </c>
      <c r="H2173" s="1" t="s">
        <v>58</v>
      </c>
      <c r="I2173" s="10" t="s">
        <v>5671</v>
      </c>
      <c r="J2173" s="1">
        <f>VLOOKUP(G2173,Sku_Consolidated!A2:C957, 3, FALSE)</f>
      </c>
      <c r="K2173" s="10">
        <f>IF(J2173="PACK", I2173, 0)</f>
      </c>
      <c r="L2173" s="10">
        <f>IF(J2173="KG", I2173, I2173 * VLOOKUP(G2173,Sku_Consolidated!A2:U957,21,FALSE))</f>
      </c>
      <c r="M2173" s="10" t="s">
        <v>37</v>
      </c>
      <c r="N2173" s="11" t="s">
        <v>5672</v>
      </c>
      <c r="O2173" s="10" t="s">
        <v>5673</v>
      </c>
      <c r="P2173" s="10">
        <f>N2173 - O2173</f>
      </c>
      <c r="Q2173" s="1">
        <f>VLOOKUP(G2173,Sku_Consolidated!A2:G957,7, FALSE)</f>
      </c>
      <c r="R2173" s="1">
        <f>IF(IFERROR(VLOOKUP(E2173,Store_Showcase!B2:H144,7, FALSE), TRUE)=TRUE, IF(IFERROR(VLOOKUP(E2173,Store_SRP!B2:H110,7, FALSE), TRUE)=TRUE,VLOOKUP(E2173,Store_VAM!B2:H273,7, FALSE),VLOOKUP(E2173,Store_SRP!B2:H110,7, FALSE)), VLOOKUP(E2173,Store_Showcase!B2:H144,7, FALSE))</f>
      </c>
      <c r="S2173" s="1">
        <f>IF(IFERROR(VLOOKUP(E2173,Store_Showcase!B2:I144,8, FALSE), TRUE)=TRUE, IF(IFERROR(VLOOKUP(E2173,Store_SRP!B2:I110,8, FALSE), TRUE)=TRUE,VLOOKUP(E2173,Store_VAM!B2:I273,8, FALSE),VLOOKUP(E2173,Store_SRP!B2:I110,8, FALSE)), VLOOKUP(E2173,Store_Showcase!B2:I144,8, FALSE))</f>
      </c>
      <c r="T2173" s="1">
        <f>VLOOKUP(G2173,Sku_Consolidated!A2:R957,18,FALSE)</f>
      </c>
      <c r="U2173" s="1" t="s">
        <v>5662</v>
      </c>
      <c r="V2173" s="1">
        <f>IF(VLOOKUP(G2173,Sku_Consolidated!A2:S957,19,FALSE)="SHOWCASE", VLOOKUP(E2173,Store_Showcase!B2:L144,11, FALSE), IF(VLOOKUP(G2173,Sku_Consolidated!A2:S957,19,FALSE)="VAM",VLOOKUP(E2173,Store_VAM!B2:L273,11, FALSE),VLOOKUP(E2173,Store_SRP!B2:L110,11, FALSE)))</f>
      </c>
      <c r="W2173" s="1">
        <f>VLOOKUP(G2173,Sku_Consolidated!A2:W957,11,FALSE)</f>
      </c>
      <c r="X2173" s="1">
        <f>VLOOKUP(G2173,Sku_Consolidated!A2:H957,8,FALSE)</f>
      </c>
      <c r="Y2173" s="1">
        <f>VLOOKUP(G2173,Sku_Consolidated!A2:I957,9,FALSE)</f>
      </c>
      <c r="Z2173" s="1" t="s">
        <v>41</v>
      </c>
      <c r="AA2173" s="1">
        <f>VLOOKUP(G2173,Sku_Consolidated!A2:E957,5,FALSE)</f>
      </c>
      <c r="AB2173" s="1">
        <f>IF(VLOOKUP(G2173,Sku_Consolidated!A2:S957,19,FALSE)="SHOWCASE", VLOOKUP(E2173,Store_Showcase!B2:N144,13, FALSE), IF(VLOOKUP(G2173,Sku_Consolidated!A2:S957,19,FALSE)="VAM",VLOOKUP(E2173,Store_VAM!B2:N273,13, FALSE),VLOOKUP(E2173,Store_SRP!B2:N110,13, FALSE)))</f>
      </c>
      <c r="AC2173" s="1">
        <f>IF(IFERROR(AB2173,TRUE)=TRUE, "-","OK")</f>
      </c>
      <c r="AD2173" s="11" t="s">
        <v>37</v>
      </c>
      <c r="AE2173" s="11" t="s">
        <v>37</v>
      </c>
      <c r="AF2173" s="1">
        <f>IF(IFERROR(VLOOKUP(E2173,Store_Showcase!B2:H144,{5}, FALSE), TRUE)=TRUE, IF(IFERROR(VLOOKUP(E2173,Store_SRP!B2:H110,{5}, FALSE), TRUE)=TRUE,VLOOKUP(E2173,Store_VAM!B2:H273,{5}, FALSE),VLOOKUP(E2173,Store_SRP!B2:H110,{5}, FALSE)), VLOOKUP(E2173,Store_Showcase!B2:H144,{5}, FALSE))</f>
      </c>
      <c r="AG2173" s="1">
        <f>IF(IFERROR(VLOOKUP(E2173,Store_Showcase!B2:H144,{6}, FALSE), TRUE)=TRUE, IF(IFERROR(VLOOKUP(E2173,Store_SRP!B2:H110,{6}, FALSE), TRUE)=TRUE,VLOOKUP(E2173,Store_VAM!B2:H273,{6}, FALSE),VLOOKUP(E2173,Store_SRP!B2:H110,{6}, FALSE)), VLOOKUP(E2173,Store_Showcase!B2:H144,{6}, FALSE))</f>
      </c>
      <c r="AH2173" s="1">
        <f>VLOOKUP(G2173,Sku_Consolidated!A2:R957,18,FALSE)</f>
      </c>
      <c r="AI2173" s="1">
        <f>VLOOKUP(G2173,Sku_Consolidated!A2:S957,19,FALSE)</f>
      </c>
      <c r="AJ2173" s="1">
        <f>VLOOKUP(G2173,Sku_Consolidated!A2:T957,20,FALSE)</f>
      </c>
    </row>
    <row r="2174" spans="1:36" x14ac:dyDescent="0.25">
      <c r="A2174" s="1">
        <v>2024</v>
      </c>
      <c r="B2174" s="1" t="s">
        <v>31</v>
      </c>
      <c r="C2174" s="1" t="s">
        <v>32</v>
      </c>
      <c r="D2174" s="1" t="s">
        <v>33</v>
      </c>
      <c r="E2174" s="9" t="s">
        <v>2380</v>
      </c>
      <c r="F2174" s="1">
        <f>IF(VLOOKUP(G2174,Sku_Consolidated!A2:S957,{19},FALSE)="SHOWCASE", VLOOKUP(E2174,Store_Showcase!B2:C144,{2}, FALSE), IF(VLOOKUP(G2174,Sku_Consolidated!A2:S957,{19},FALSE)="VAM",VLOOKUP(E2174,Store_VAM!B2:C273,{2}, FALSE),VLOOKUP(E2174,Store_SRP!B2:C110,{2}, FALSE)))</f>
      </c>
      <c r="G2174" s="1">
        <v>61734</v>
      </c>
      <c r="H2174" s="1" t="s">
        <v>62</v>
      </c>
      <c r="I2174" s="10" t="s">
        <v>541</v>
      </c>
      <c r="J2174" s="1">
        <f>VLOOKUP(G2174,Sku_Consolidated!A2:C957, 3, FALSE)</f>
      </c>
      <c r="K2174" s="10">
        <f>IF(J2174="PACK", I2174, 0)</f>
      </c>
      <c r="L2174" s="10">
        <f>IF(J2174="KG", I2174, I2174 * VLOOKUP(G2174,Sku_Consolidated!A2:U957,21,FALSE))</f>
      </c>
      <c r="M2174" s="10" t="s">
        <v>37</v>
      </c>
      <c r="N2174" s="11" t="s">
        <v>5674</v>
      </c>
      <c r="O2174" s="10" t="s">
        <v>5675</v>
      </c>
      <c r="P2174" s="10">
        <f>N2174 - O2174</f>
      </c>
      <c r="Q2174" s="1">
        <f>VLOOKUP(G2174,Sku_Consolidated!A2:G957,7, FALSE)</f>
      </c>
      <c r="R2174" s="1">
        <f>IF(IFERROR(VLOOKUP(E2174,Store_Showcase!B2:H144,7, FALSE), TRUE)=TRUE, IF(IFERROR(VLOOKUP(E2174,Store_SRP!B2:H110,7, FALSE), TRUE)=TRUE,VLOOKUP(E2174,Store_VAM!B2:H273,7, FALSE),VLOOKUP(E2174,Store_SRP!B2:H110,7, FALSE)), VLOOKUP(E2174,Store_Showcase!B2:H144,7, FALSE))</f>
      </c>
      <c r="S2174" s="1">
        <f>IF(IFERROR(VLOOKUP(E2174,Store_Showcase!B2:I144,8, FALSE), TRUE)=TRUE, IF(IFERROR(VLOOKUP(E2174,Store_SRP!B2:I110,8, FALSE), TRUE)=TRUE,VLOOKUP(E2174,Store_VAM!B2:I273,8, FALSE),VLOOKUP(E2174,Store_SRP!B2:I110,8, FALSE)), VLOOKUP(E2174,Store_Showcase!B2:I144,8, FALSE))</f>
      </c>
      <c r="T2174" s="1">
        <f>VLOOKUP(G2174,Sku_Consolidated!A2:R957,18,FALSE)</f>
      </c>
      <c r="U2174" s="1" t="s">
        <v>5662</v>
      </c>
      <c r="V2174" s="1">
        <f>IF(VLOOKUP(G2174,Sku_Consolidated!A2:S957,19,FALSE)="SHOWCASE", VLOOKUP(E2174,Store_Showcase!B2:L144,11, FALSE), IF(VLOOKUP(G2174,Sku_Consolidated!A2:S957,19,FALSE)="VAM",VLOOKUP(E2174,Store_VAM!B2:L273,11, FALSE),VLOOKUP(E2174,Store_SRP!B2:L110,11, FALSE)))</f>
      </c>
      <c r="W2174" s="1">
        <f>VLOOKUP(G2174,Sku_Consolidated!A2:W957,11,FALSE)</f>
      </c>
      <c r="X2174" s="1">
        <f>VLOOKUP(G2174,Sku_Consolidated!A2:H957,8,FALSE)</f>
      </c>
      <c r="Y2174" s="1">
        <f>VLOOKUP(G2174,Sku_Consolidated!A2:I957,9,FALSE)</f>
      </c>
      <c r="Z2174" s="1" t="s">
        <v>41</v>
      </c>
      <c r="AA2174" s="1">
        <f>VLOOKUP(G2174,Sku_Consolidated!A2:E957,5,FALSE)</f>
      </c>
      <c r="AB2174" s="1">
        <f>IF(VLOOKUP(G2174,Sku_Consolidated!A2:S957,19,FALSE)="SHOWCASE", VLOOKUP(E2174,Store_Showcase!B2:N144,13, FALSE), IF(VLOOKUP(G2174,Sku_Consolidated!A2:S957,19,FALSE)="VAM",VLOOKUP(E2174,Store_VAM!B2:N273,13, FALSE),VLOOKUP(E2174,Store_SRP!B2:N110,13, FALSE)))</f>
      </c>
      <c r="AC2174" s="1">
        <f>IF(IFERROR(AB2174,TRUE)=TRUE, "-","OK")</f>
      </c>
      <c r="AD2174" s="11" t="s">
        <v>37</v>
      </c>
      <c r="AE2174" s="11" t="s">
        <v>37</v>
      </c>
      <c r="AF2174" s="1">
        <f>IF(IFERROR(VLOOKUP(E2174,Store_Showcase!B2:H144,{5}, FALSE), TRUE)=TRUE, IF(IFERROR(VLOOKUP(E2174,Store_SRP!B2:H110,{5}, FALSE), TRUE)=TRUE,VLOOKUP(E2174,Store_VAM!B2:H273,{5}, FALSE),VLOOKUP(E2174,Store_SRP!B2:H110,{5}, FALSE)), VLOOKUP(E2174,Store_Showcase!B2:H144,{5}, FALSE))</f>
      </c>
      <c r="AG2174" s="1">
        <f>IF(IFERROR(VLOOKUP(E2174,Store_Showcase!B2:H144,{6}, FALSE), TRUE)=TRUE, IF(IFERROR(VLOOKUP(E2174,Store_SRP!B2:H110,{6}, FALSE), TRUE)=TRUE,VLOOKUP(E2174,Store_VAM!B2:H273,{6}, FALSE),VLOOKUP(E2174,Store_SRP!B2:H110,{6}, FALSE)), VLOOKUP(E2174,Store_Showcase!B2:H144,{6}, FALSE))</f>
      </c>
      <c r="AH2174" s="1">
        <f>VLOOKUP(G2174,Sku_Consolidated!A2:R957,18,FALSE)</f>
      </c>
      <c r="AI2174" s="1">
        <f>VLOOKUP(G2174,Sku_Consolidated!A2:S957,19,FALSE)</f>
      </c>
      <c r="AJ2174" s="1">
        <f>VLOOKUP(G2174,Sku_Consolidated!A2:T957,20,FALSE)</f>
      </c>
    </row>
    <row r="2175" spans="1:36" x14ac:dyDescent="0.25">
      <c r="A2175" s="1">
        <v>2024</v>
      </c>
      <c r="B2175" s="1" t="s">
        <v>31</v>
      </c>
      <c r="C2175" s="1" t="s">
        <v>32</v>
      </c>
      <c r="D2175" s="1" t="s">
        <v>33</v>
      </c>
      <c r="E2175" s="9" t="s">
        <v>2380</v>
      </c>
      <c r="F2175" s="1">
        <f>IF(VLOOKUP(G2175,Sku_Consolidated!A2:S957,{19},FALSE)="SHOWCASE", VLOOKUP(E2175,Store_Showcase!B2:C144,{2}, FALSE), IF(VLOOKUP(G2175,Sku_Consolidated!A2:S957,{19},FALSE)="VAM",VLOOKUP(E2175,Store_VAM!B2:C273,{2}, FALSE),VLOOKUP(E2175,Store_SRP!B2:C110,{2}, FALSE)))</f>
      </c>
      <c r="G2175" s="1">
        <v>61735</v>
      </c>
      <c r="H2175" s="1" t="s">
        <v>66</v>
      </c>
      <c r="I2175" s="10" t="s">
        <v>3766</v>
      </c>
      <c r="J2175" s="1">
        <f>VLOOKUP(G2175,Sku_Consolidated!A2:C957, 3, FALSE)</f>
      </c>
      <c r="K2175" s="10">
        <f>IF(J2175="PACK", I2175, 0)</f>
      </c>
      <c r="L2175" s="10">
        <f>IF(J2175="KG", I2175, I2175 * VLOOKUP(G2175,Sku_Consolidated!A2:U957,21,FALSE))</f>
      </c>
      <c r="M2175" s="10" t="s">
        <v>37</v>
      </c>
      <c r="N2175" s="11" t="s">
        <v>5676</v>
      </c>
      <c r="O2175" s="10" t="s">
        <v>5677</v>
      </c>
      <c r="P2175" s="10">
        <f>N2175 - O2175</f>
      </c>
      <c r="Q2175" s="1">
        <f>VLOOKUP(G2175,Sku_Consolidated!A2:G957,7, FALSE)</f>
      </c>
      <c r="R2175" s="1">
        <f>IF(IFERROR(VLOOKUP(E2175,Store_Showcase!B2:H144,7, FALSE), TRUE)=TRUE, IF(IFERROR(VLOOKUP(E2175,Store_SRP!B2:H110,7, FALSE), TRUE)=TRUE,VLOOKUP(E2175,Store_VAM!B2:H273,7, FALSE),VLOOKUP(E2175,Store_SRP!B2:H110,7, FALSE)), VLOOKUP(E2175,Store_Showcase!B2:H144,7, FALSE))</f>
      </c>
      <c r="S2175" s="1">
        <f>IF(IFERROR(VLOOKUP(E2175,Store_Showcase!B2:I144,8, FALSE), TRUE)=TRUE, IF(IFERROR(VLOOKUP(E2175,Store_SRP!B2:I110,8, FALSE), TRUE)=TRUE,VLOOKUP(E2175,Store_VAM!B2:I273,8, FALSE),VLOOKUP(E2175,Store_SRP!B2:I110,8, FALSE)), VLOOKUP(E2175,Store_Showcase!B2:I144,8, FALSE))</f>
      </c>
      <c r="T2175" s="1">
        <f>VLOOKUP(G2175,Sku_Consolidated!A2:R957,18,FALSE)</f>
      </c>
      <c r="U2175" s="1" t="s">
        <v>5662</v>
      </c>
      <c r="V2175" s="1">
        <f>IF(VLOOKUP(G2175,Sku_Consolidated!A2:S957,19,FALSE)="SHOWCASE", VLOOKUP(E2175,Store_Showcase!B2:L144,11, FALSE), IF(VLOOKUP(G2175,Sku_Consolidated!A2:S957,19,FALSE)="VAM",VLOOKUP(E2175,Store_VAM!B2:L273,11, FALSE),VLOOKUP(E2175,Store_SRP!B2:L110,11, FALSE)))</f>
      </c>
      <c r="W2175" s="1">
        <f>VLOOKUP(G2175,Sku_Consolidated!A2:W957,11,FALSE)</f>
      </c>
      <c r="X2175" s="1">
        <f>VLOOKUP(G2175,Sku_Consolidated!A2:H957,8,FALSE)</f>
      </c>
      <c r="Y2175" s="1">
        <f>VLOOKUP(G2175,Sku_Consolidated!A2:I957,9,FALSE)</f>
      </c>
      <c r="Z2175" s="1" t="s">
        <v>41</v>
      </c>
      <c r="AA2175" s="1">
        <f>VLOOKUP(G2175,Sku_Consolidated!A2:E957,5,FALSE)</f>
      </c>
      <c r="AB2175" s="1">
        <f>IF(VLOOKUP(G2175,Sku_Consolidated!A2:S957,19,FALSE)="SHOWCASE", VLOOKUP(E2175,Store_Showcase!B2:N144,13, FALSE), IF(VLOOKUP(G2175,Sku_Consolidated!A2:S957,19,FALSE)="VAM",VLOOKUP(E2175,Store_VAM!B2:N273,13, FALSE),VLOOKUP(E2175,Store_SRP!B2:N110,13, FALSE)))</f>
      </c>
      <c r="AC2175" s="1">
        <f>IF(IFERROR(AB2175,TRUE)=TRUE, "-","OK")</f>
      </c>
      <c r="AD2175" s="11" t="s">
        <v>37</v>
      </c>
      <c r="AE2175" s="11" t="s">
        <v>37</v>
      </c>
      <c r="AF2175" s="1">
        <f>IF(IFERROR(VLOOKUP(E2175,Store_Showcase!B2:H144,{5}, FALSE), TRUE)=TRUE, IF(IFERROR(VLOOKUP(E2175,Store_SRP!B2:H110,{5}, FALSE), TRUE)=TRUE,VLOOKUP(E2175,Store_VAM!B2:H273,{5}, FALSE),VLOOKUP(E2175,Store_SRP!B2:H110,{5}, FALSE)), VLOOKUP(E2175,Store_Showcase!B2:H144,{5}, FALSE))</f>
      </c>
      <c r="AG2175" s="1">
        <f>IF(IFERROR(VLOOKUP(E2175,Store_Showcase!B2:H144,{6}, FALSE), TRUE)=TRUE, IF(IFERROR(VLOOKUP(E2175,Store_SRP!B2:H110,{6}, FALSE), TRUE)=TRUE,VLOOKUP(E2175,Store_VAM!B2:H273,{6}, FALSE),VLOOKUP(E2175,Store_SRP!B2:H110,{6}, FALSE)), VLOOKUP(E2175,Store_Showcase!B2:H144,{6}, FALSE))</f>
      </c>
      <c r="AH2175" s="1">
        <f>VLOOKUP(G2175,Sku_Consolidated!A2:R957,18,FALSE)</f>
      </c>
      <c r="AI2175" s="1">
        <f>VLOOKUP(G2175,Sku_Consolidated!A2:S957,19,FALSE)</f>
      </c>
      <c r="AJ2175" s="1">
        <f>VLOOKUP(G2175,Sku_Consolidated!A2:T957,20,FALSE)</f>
      </c>
    </row>
    <row r="2176" spans="1:36" x14ac:dyDescent="0.25">
      <c r="A2176" s="1">
        <v>2024</v>
      </c>
      <c r="B2176" s="1" t="s">
        <v>31</v>
      </c>
      <c r="C2176" s="1" t="s">
        <v>32</v>
      </c>
      <c r="D2176" s="1" t="s">
        <v>33</v>
      </c>
      <c r="E2176" s="9" t="s">
        <v>2380</v>
      </c>
      <c r="F2176" s="1">
        <f>IF(VLOOKUP(G2176,Sku_Consolidated!A2:S957,{19},FALSE)="SHOWCASE", VLOOKUP(E2176,Store_Showcase!B2:C144,{2}, FALSE), IF(VLOOKUP(G2176,Sku_Consolidated!A2:S957,{19},FALSE)="VAM",VLOOKUP(E2176,Store_VAM!B2:C273,{2}, FALSE),VLOOKUP(E2176,Store_SRP!B2:C110,{2}, FALSE)))</f>
      </c>
      <c r="G2176" s="1">
        <v>61737</v>
      </c>
      <c r="H2176" s="1" t="s">
        <v>70</v>
      </c>
      <c r="I2176" s="10" t="s">
        <v>5678</v>
      </c>
      <c r="J2176" s="1">
        <f>VLOOKUP(G2176,Sku_Consolidated!A2:C957, 3, FALSE)</f>
      </c>
      <c r="K2176" s="10">
        <f>IF(J2176="PACK", I2176, 0)</f>
      </c>
      <c r="L2176" s="10">
        <f>IF(J2176="KG", I2176, I2176 * VLOOKUP(G2176,Sku_Consolidated!A2:U957,21,FALSE))</f>
      </c>
      <c r="M2176" s="10" t="s">
        <v>37</v>
      </c>
      <c r="N2176" s="11" t="s">
        <v>5679</v>
      </c>
      <c r="O2176" s="10" t="s">
        <v>5680</v>
      </c>
      <c r="P2176" s="10">
        <f>N2176 - O2176</f>
      </c>
      <c r="Q2176" s="1">
        <f>VLOOKUP(G2176,Sku_Consolidated!A2:G957,7, FALSE)</f>
      </c>
      <c r="R2176" s="1">
        <f>IF(IFERROR(VLOOKUP(E2176,Store_Showcase!B2:H144,7, FALSE), TRUE)=TRUE, IF(IFERROR(VLOOKUP(E2176,Store_SRP!B2:H110,7, FALSE), TRUE)=TRUE,VLOOKUP(E2176,Store_VAM!B2:H273,7, FALSE),VLOOKUP(E2176,Store_SRP!B2:H110,7, FALSE)), VLOOKUP(E2176,Store_Showcase!B2:H144,7, FALSE))</f>
      </c>
      <c r="S2176" s="1">
        <f>IF(IFERROR(VLOOKUP(E2176,Store_Showcase!B2:I144,8, FALSE), TRUE)=TRUE, IF(IFERROR(VLOOKUP(E2176,Store_SRP!B2:I110,8, FALSE), TRUE)=TRUE,VLOOKUP(E2176,Store_VAM!B2:I273,8, FALSE),VLOOKUP(E2176,Store_SRP!B2:I110,8, FALSE)), VLOOKUP(E2176,Store_Showcase!B2:I144,8, FALSE))</f>
      </c>
      <c r="T2176" s="1">
        <f>VLOOKUP(G2176,Sku_Consolidated!A2:R957,18,FALSE)</f>
      </c>
      <c r="U2176" s="1" t="s">
        <v>5662</v>
      </c>
      <c r="V2176" s="1">
        <f>IF(VLOOKUP(G2176,Sku_Consolidated!A2:S957,19,FALSE)="SHOWCASE", VLOOKUP(E2176,Store_Showcase!B2:L144,11, FALSE), IF(VLOOKUP(G2176,Sku_Consolidated!A2:S957,19,FALSE)="VAM",VLOOKUP(E2176,Store_VAM!B2:L273,11, FALSE),VLOOKUP(E2176,Store_SRP!B2:L110,11, FALSE)))</f>
      </c>
      <c r="W2176" s="1">
        <f>VLOOKUP(G2176,Sku_Consolidated!A2:W957,11,FALSE)</f>
      </c>
      <c r="X2176" s="1">
        <f>VLOOKUP(G2176,Sku_Consolidated!A2:H957,8,FALSE)</f>
      </c>
      <c r="Y2176" s="1">
        <f>VLOOKUP(G2176,Sku_Consolidated!A2:I957,9,FALSE)</f>
      </c>
      <c r="Z2176" s="1" t="s">
        <v>41</v>
      </c>
      <c r="AA2176" s="1">
        <f>VLOOKUP(G2176,Sku_Consolidated!A2:E957,5,FALSE)</f>
      </c>
      <c r="AB2176" s="1">
        <f>IF(VLOOKUP(G2176,Sku_Consolidated!A2:S957,19,FALSE)="SHOWCASE", VLOOKUP(E2176,Store_Showcase!B2:N144,13, FALSE), IF(VLOOKUP(G2176,Sku_Consolidated!A2:S957,19,FALSE)="VAM",VLOOKUP(E2176,Store_VAM!B2:N273,13, FALSE),VLOOKUP(E2176,Store_SRP!B2:N110,13, FALSE)))</f>
      </c>
      <c r="AC2176" s="1">
        <f>IF(IFERROR(AB2176,TRUE)=TRUE, "-","OK")</f>
      </c>
      <c r="AD2176" s="11" t="s">
        <v>37</v>
      </c>
      <c r="AE2176" s="11" t="s">
        <v>37</v>
      </c>
      <c r="AF2176" s="1">
        <f>IF(IFERROR(VLOOKUP(E2176,Store_Showcase!B2:H144,{5}, FALSE), TRUE)=TRUE, IF(IFERROR(VLOOKUP(E2176,Store_SRP!B2:H110,{5}, FALSE), TRUE)=TRUE,VLOOKUP(E2176,Store_VAM!B2:H273,{5}, FALSE),VLOOKUP(E2176,Store_SRP!B2:H110,{5}, FALSE)), VLOOKUP(E2176,Store_Showcase!B2:H144,{5}, FALSE))</f>
      </c>
      <c r="AG2176" s="1">
        <f>IF(IFERROR(VLOOKUP(E2176,Store_Showcase!B2:H144,{6}, FALSE), TRUE)=TRUE, IF(IFERROR(VLOOKUP(E2176,Store_SRP!B2:H110,{6}, FALSE), TRUE)=TRUE,VLOOKUP(E2176,Store_VAM!B2:H273,{6}, FALSE),VLOOKUP(E2176,Store_SRP!B2:H110,{6}, FALSE)), VLOOKUP(E2176,Store_Showcase!B2:H144,{6}, FALSE))</f>
      </c>
      <c r="AH2176" s="1">
        <f>VLOOKUP(G2176,Sku_Consolidated!A2:R957,18,FALSE)</f>
      </c>
      <c r="AI2176" s="1">
        <f>VLOOKUP(G2176,Sku_Consolidated!A2:S957,19,FALSE)</f>
      </c>
      <c r="AJ2176" s="1">
        <f>VLOOKUP(G2176,Sku_Consolidated!A2:T957,20,FALSE)</f>
      </c>
    </row>
    <row r="2177" spans="1:36" x14ac:dyDescent="0.25">
      <c r="A2177" s="1">
        <v>2024</v>
      </c>
      <c r="B2177" s="1" t="s">
        <v>31</v>
      </c>
      <c r="C2177" s="1" t="s">
        <v>32</v>
      </c>
      <c r="D2177" s="1" t="s">
        <v>33</v>
      </c>
      <c r="E2177" s="9" t="s">
        <v>2380</v>
      </c>
      <c r="F2177" s="1">
        <f>IF(VLOOKUP(G2177,Sku_Consolidated!A2:S957,{19},FALSE)="SHOWCASE", VLOOKUP(E2177,Store_Showcase!B2:C144,{2}, FALSE), IF(VLOOKUP(G2177,Sku_Consolidated!A2:S957,{19},FALSE)="VAM",VLOOKUP(E2177,Store_VAM!B2:C273,{2}, FALSE),VLOOKUP(E2177,Store_SRP!B2:C110,{2}, FALSE)))</f>
      </c>
      <c r="G2177" s="1">
        <v>61739</v>
      </c>
      <c r="H2177" s="1" t="s">
        <v>74</v>
      </c>
      <c r="I2177" s="10" t="s">
        <v>2225</v>
      </c>
      <c r="J2177" s="1">
        <f>VLOOKUP(G2177,Sku_Consolidated!A2:C957, 3, FALSE)</f>
      </c>
      <c r="K2177" s="10">
        <f>IF(J2177="PACK", I2177, 0)</f>
      </c>
      <c r="L2177" s="10">
        <f>IF(J2177="KG", I2177, I2177 * VLOOKUP(G2177,Sku_Consolidated!A2:U957,21,FALSE))</f>
      </c>
      <c r="M2177" s="10" t="s">
        <v>37</v>
      </c>
      <c r="N2177" s="11" t="s">
        <v>5681</v>
      </c>
      <c r="O2177" s="10" t="s">
        <v>5682</v>
      </c>
      <c r="P2177" s="10">
        <f>N2177 - O2177</f>
      </c>
      <c r="Q2177" s="1">
        <f>VLOOKUP(G2177,Sku_Consolidated!A2:G957,7, FALSE)</f>
      </c>
      <c r="R2177" s="1">
        <f>IF(IFERROR(VLOOKUP(E2177,Store_Showcase!B2:H144,7, FALSE), TRUE)=TRUE, IF(IFERROR(VLOOKUP(E2177,Store_SRP!B2:H110,7, FALSE), TRUE)=TRUE,VLOOKUP(E2177,Store_VAM!B2:H273,7, FALSE),VLOOKUP(E2177,Store_SRP!B2:H110,7, FALSE)), VLOOKUP(E2177,Store_Showcase!B2:H144,7, FALSE))</f>
      </c>
      <c r="S2177" s="1">
        <f>IF(IFERROR(VLOOKUP(E2177,Store_Showcase!B2:I144,8, FALSE), TRUE)=TRUE, IF(IFERROR(VLOOKUP(E2177,Store_SRP!B2:I110,8, FALSE), TRUE)=TRUE,VLOOKUP(E2177,Store_VAM!B2:I273,8, FALSE),VLOOKUP(E2177,Store_SRP!B2:I110,8, FALSE)), VLOOKUP(E2177,Store_Showcase!B2:I144,8, FALSE))</f>
      </c>
      <c r="T2177" s="1">
        <f>VLOOKUP(G2177,Sku_Consolidated!A2:R957,18,FALSE)</f>
      </c>
      <c r="U2177" s="1" t="s">
        <v>5662</v>
      </c>
      <c r="V2177" s="1">
        <f>IF(VLOOKUP(G2177,Sku_Consolidated!A2:S957,19,FALSE)="SHOWCASE", VLOOKUP(E2177,Store_Showcase!B2:L144,11, FALSE), IF(VLOOKUP(G2177,Sku_Consolidated!A2:S957,19,FALSE)="VAM",VLOOKUP(E2177,Store_VAM!B2:L273,11, FALSE),VLOOKUP(E2177,Store_SRP!B2:L110,11, FALSE)))</f>
      </c>
      <c r="W2177" s="1">
        <f>VLOOKUP(G2177,Sku_Consolidated!A2:W957,11,FALSE)</f>
      </c>
      <c r="X2177" s="1">
        <f>VLOOKUP(G2177,Sku_Consolidated!A2:H957,8,FALSE)</f>
      </c>
      <c r="Y2177" s="1">
        <f>VLOOKUP(G2177,Sku_Consolidated!A2:I957,9,FALSE)</f>
      </c>
      <c r="Z2177" s="1" t="s">
        <v>41</v>
      </c>
      <c r="AA2177" s="1">
        <f>VLOOKUP(G2177,Sku_Consolidated!A2:E957,5,FALSE)</f>
      </c>
      <c r="AB2177" s="1">
        <f>IF(VLOOKUP(G2177,Sku_Consolidated!A2:S957,19,FALSE)="SHOWCASE", VLOOKUP(E2177,Store_Showcase!B2:N144,13, FALSE), IF(VLOOKUP(G2177,Sku_Consolidated!A2:S957,19,FALSE)="VAM",VLOOKUP(E2177,Store_VAM!B2:N273,13, FALSE),VLOOKUP(E2177,Store_SRP!B2:N110,13, FALSE)))</f>
      </c>
      <c r="AC2177" s="1">
        <f>IF(IFERROR(AB2177,TRUE)=TRUE, "-","OK")</f>
      </c>
      <c r="AD2177" s="11" t="s">
        <v>37</v>
      </c>
      <c r="AE2177" s="11" t="s">
        <v>37</v>
      </c>
      <c r="AF2177" s="1">
        <f>IF(IFERROR(VLOOKUP(E2177,Store_Showcase!B2:H144,{5}, FALSE), TRUE)=TRUE, IF(IFERROR(VLOOKUP(E2177,Store_SRP!B2:H110,{5}, FALSE), TRUE)=TRUE,VLOOKUP(E2177,Store_VAM!B2:H273,{5}, FALSE),VLOOKUP(E2177,Store_SRP!B2:H110,{5}, FALSE)), VLOOKUP(E2177,Store_Showcase!B2:H144,{5}, FALSE))</f>
      </c>
      <c r="AG2177" s="1">
        <f>IF(IFERROR(VLOOKUP(E2177,Store_Showcase!B2:H144,{6}, FALSE), TRUE)=TRUE, IF(IFERROR(VLOOKUP(E2177,Store_SRP!B2:H110,{6}, FALSE), TRUE)=TRUE,VLOOKUP(E2177,Store_VAM!B2:H273,{6}, FALSE),VLOOKUP(E2177,Store_SRP!B2:H110,{6}, FALSE)), VLOOKUP(E2177,Store_Showcase!B2:H144,{6}, FALSE))</f>
      </c>
      <c r="AH2177" s="1">
        <f>VLOOKUP(G2177,Sku_Consolidated!A2:R957,18,FALSE)</f>
      </c>
      <c r="AI2177" s="1">
        <f>VLOOKUP(G2177,Sku_Consolidated!A2:S957,19,FALSE)</f>
      </c>
      <c r="AJ2177" s="1">
        <f>VLOOKUP(G2177,Sku_Consolidated!A2:T957,20,FALSE)</f>
      </c>
    </row>
    <row r="2178" spans="1:36" x14ac:dyDescent="0.25">
      <c r="A2178" s="1">
        <v>2024</v>
      </c>
      <c r="B2178" s="1" t="s">
        <v>31</v>
      </c>
      <c r="C2178" s="1" t="s">
        <v>32</v>
      </c>
      <c r="D2178" s="1" t="s">
        <v>33</v>
      </c>
      <c r="E2178" s="9" t="s">
        <v>2380</v>
      </c>
      <c r="F2178" s="1">
        <f>IF(VLOOKUP(G2178,Sku_Consolidated!A2:S957,{19},FALSE)="SHOWCASE", VLOOKUP(E2178,Store_Showcase!B2:C144,{2}, FALSE), IF(VLOOKUP(G2178,Sku_Consolidated!A2:S957,{19},FALSE)="VAM",VLOOKUP(E2178,Store_VAM!B2:C273,{2}, FALSE),VLOOKUP(E2178,Store_SRP!B2:C110,{2}, FALSE)))</f>
      </c>
      <c r="G2178" s="1">
        <v>61742</v>
      </c>
      <c r="H2178" s="1" t="s">
        <v>78</v>
      </c>
      <c r="I2178" s="10" t="s">
        <v>225</v>
      </c>
      <c r="J2178" s="1">
        <f>VLOOKUP(G2178,Sku_Consolidated!A2:C957, 3, FALSE)</f>
      </c>
      <c r="K2178" s="10">
        <f>IF(J2178="PACK", I2178, 0)</f>
      </c>
      <c r="L2178" s="10">
        <f>IF(J2178="KG", I2178, I2178 * VLOOKUP(G2178,Sku_Consolidated!A2:U957,21,FALSE))</f>
      </c>
      <c r="M2178" s="10" t="s">
        <v>37</v>
      </c>
      <c r="N2178" s="11" t="s">
        <v>5683</v>
      </c>
      <c r="O2178" s="10" t="s">
        <v>5684</v>
      </c>
      <c r="P2178" s="10">
        <f>N2178 - O2178</f>
      </c>
      <c r="Q2178" s="1">
        <f>VLOOKUP(G2178,Sku_Consolidated!A2:G957,7, FALSE)</f>
      </c>
      <c r="R2178" s="1">
        <f>IF(IFERROR(VLOOKUP(E2178,Store_Showcase!B2:H144,7, FALSE), TRUE)=TRUE, IF(IFERROR(VLOOKUP(E2178,Store_SRP!B2:H110,7, FALSE), TRUE)=TRUE,VLOOKUP(E2178,Store_VAM!B2:H273,7, FALSE),VLOOKUP(E2178,Store_SRP!B2:H110,7, FALSE)), VLOOKUP(E2178,Store_Showcase!B2:H144,7, FALSE))</f>
      </c>
      <c r="S2178" s="1">
        <f>IF(IFERROR(VLOOKUP(E2178,Store_Showcase!B2:I144,8, FALSE), TRUE)=TRUE, IF(IFERROR(VLOOKUP(E2178,Store_SRP!B2:I110,8, FALSE), TRUE)=TRUE,VLOOKUP(E2178,Store_VAM!B2:I273,8, FALSE),VLOOKUP(E2178,Store_SRP!B2:I110,8, FALSE)), VLOOKUP(E2178,Store_Showcase!B2:I144,8, FALSE))</f>
      </c>
      <c r="T2178" s="1">
        <f>VLOOKUP(G2178,Sku_Consolidated!A2:R957,18,FALSE)</f>
      </c>
      <c r="U2178" s="1" t="s">
        <v>5662</v>
      </c>
      <c r="V2178" s="1">
        <f>IF(VLOOKUP(G2178,Sku_Consolidated!A2:S957,19,FALSE)="SHOWCASE", VLOOKUP(E2178,Store_Showcase!B2:L144,11, FALSE), IF(VLOOKUP(G2178,Sku_Consolidated!A2:S957,19,FALSE)="VAM",VLOOKUP(E2178,Store_VAM!B2:L273,11, FALSE),VLOOKUP(E2178,Store_SRP!B2:L110,11, FALSE)))</f>
      </c>
      <c r="W2178" s="1">
        <f>VLOOKUP(G2178,Sku_Consolidated!A2:W957,11,FALSE)</f>
      </c>
      <c r="X2178" s="1">
        <f>VLOOKUP(G2178,Sku_Consolidated!A2:H957,8,FALSE)</f>
      </c>
      <c r="Y2178" s="1">
        <f>VLOOKUP(G2178,Sku_Consolidated!A2:I957,9,FALSE)</f>
      </c>
      <c r="Z2178" s="1" t="s">
        <v>41</v>
      </c>
      <c r="AA2178" s="1">
        <f>VLOOKUP(G2178,Sku_Consolidated!A2:E957,5,FALSE)</f>
      </c>
      <c r="AB2178" s="1">
        <f>IF(VLOOKUP(G2178,Sku_Consolidated!A2:S957,19,FALSE)="SHOWCASE", VLOOKUP(E2178,Store_Showcase!B2:N144,13, FALSE), IF(VLOOKUP(G2178,Sku_Consolidated!A2:S957,19,FALSE)="VAM",VLOOKUP(E2178,Store_VAM!B2:N273,13, FALSE),VLOOKUP(E2178,Store_SRP!B2:N110,13, FALSE)))</f>
      </c>
      <c r="AC2178" s="1">
        <f>IF(IFERROR(AB2178,TRUE)=TRUE, "-","OK")</f>
      </c>
      <c r="AD2178" s="11" t="s">
        <v>37</v>
      </c>
      <c r="AE2178" s="11" t="s">
        <v>37</v>
      </c>
      <c r="AF2178" s="1">
        <f>IF(IFERROR(VLOOKUP(E2178,Store_Showcase!B2:H144,{5}, FALSE), TRUE)=TRUE, IF(IFERROR(VLOOKUP(E2178,Store_SRP!B2:H110,{5}, FALSE), TRUE)=TRUE,VLOOKUP(E2178,Store_VAM!B2:H273,{5}, FALSE),VLOOKUP(E2178,Store_SRP!B2:H110,{5}, FALSE)), VLOOKUP(E2178,Store_Showcase!B2:H144,{5}, FALSE))</f>
      </c>
      <c r="AG2178" s="1">
        <f>IF(IFERROR(VLOOKUP(E2178,Store_Showcase!B2:H144,{6}, FALSE), TRUE)=TRUE, IF(IFERROR(VLOOKUP(E2178,Store_SRP!B2:H110,{6}, FALSE), TRUE)=TRUE,VLOOKUP(E2178,Store_VAM!B2:H273,{6}, FALSE),VLOOKUP(E2178,Store_SRP!B2:H110,{6}, FALSE)), VLOOKUP(E2178,Store_Showcase!B2:H144,{6}, FALSE))</f>
      </c>
      <c r="AH2178" s="1">
        <f>VLOOKUP(G2178,Sku_Consolidated!A2:R957,18,FALSE)</f>
      </c>
      <c r="AI2178" s="1">
        <f>VLOOKUP(G2178,Sku_Consolidated!A2:S957,19,FALSE)</f>
      </c>
      <c r="AJ2178" s="1">
        <f>VLOOKUP(G2178,Sku_Consolidated!A2:T957,20,FALSE)</f>
      </c>
    </row>
    <row r="2179" spans="1:36" x14ac:dyDescent="0.25">
      <c r="A2179" s="1">
        <v>2024</v>
      </c>
      <c r="B2179" s="1" t="s">
        <v>31</v>
      </c>
      <c r="C2179" s="1" t="s">
        <v>32</v>
      </c>
      <c r="D2179" s="1" t="s">
        <v>33</v>
      </c>
      <c r="E2179" s="9" t="s">
        <v>2380</v>
      </c>
      <c r="F2179" s="1">
        <f>IF(VLOOKUP(G2179,Sku_Consolidated!A2:S957,{19},FALSE)="SHOWCASE", VLOOKUP(E2179,Store_Showcase!B2:C144,{2}, FALSE), IF(VLOOKUP(G2179,Sku_Consolidated!A2:S957,{19},FALSE)="VAM",VLOOKUP(E2179,Store_VAM!B2:C273,{2}, FALSE),VLOOKUP(E2179,Store_SRP!B2:C110,{2}, FALSE)))</f>
      </c>
      <c r="G2179" s="1">
        <v>61744</v>
      </c>
      <c r="H2179" s="1" t="s">
        <v>82</v>
      </c>
      <c r="I2179" s="10" t="s">
        <v>417</v>
      </c>
      <c r="J2179" s="1">
        <f>VLOOKUP(G2179,Sku_Consolidated!A2:C957, 3, FALSE)</f>
      </c>
      <c r="K2179" s="10">
        <f>IF(J2179="PACK", I2179, 0)</f>
      </c>
      <c r="L2179" s="10">
        <f>IF(J2179="KG", I2179, I2179 * VLOOKUP(G2179,Sku_Consolidated!A2:U957,21,FALSE))</f>
      </c>
      <c r="M2179" s="10" t="s">
        <v>37</v>
      </c>
      <c r="N2179" s="11" t="s">
        <v>5685</v>
      </c>
      <c r="O2179" s="10" t="s">
        <v>5686</v>
      </c>
      <c r="P2179" s="10">
        <f>N2179 - O2179</f>
      </c>
      <c r="Q2179" s="1">
        <f>VLOOKUP(G2179,Sku_Consolidated!A2:G957,7, FALSE)</f>
      </c>
      <c r="R2179" s="1">
        <f>IF(IFERROR(VLOOKUP(E2179,Store_Showcase!B2:H144,7, FALSE), TRUE)=TRUE, IF(IFERROR(VLOOKUP(E2179,Store_SRP!B2:H110,7, FALSE), TRUE)=TRUE,VLOOKUP(E2179,Store_VAM!B2:H273,7, FALSE),VLOOKUP(E2179,Store_SRP!B2:H110,7, FALSE)), VLOOKUP(E2179,Store_Showcase!B2:H144,7, FALSE))</f>
      </c>
      <c r="S2179" s="1">
        <f>IF(IFERROR(VLOOKUP(E2179,Store_Showcase!B2:I144,8, FALSE), TRUE)=TRUE, IF(IFERROR(VLOOKUP(E2179,Store_SRP!B2:I110,8, FALSE), TRUE)=TRUE,VLOOKUP(E2179,Store_VAM!B2:I273,8, FALSE),VLOOKUP(E2179,Store_SRP!B2:I110,8, FALSE)), VLOOKUP(E2179,Store_Showcase!B2:I144,8, FALSE))</f>
      </c>
      <c r="T2179" s="1">
        <f>VLOOKUP(G2179,Sku_Consolidated!A2:R957,18,FALSE)</f>
      </c>
      <c r="U2179" s="1" t="s">
        <v>5662</v>
      </c>
      <c r="V2179" s="1">
        <f>IF(VLOOKUP(G2179,Sku_Consolidated!A2:S957,19,FALSE)="SHOWCASE", VLOOKUP(E2179,Store_Showcase!B2:L144,11, FALSE), IF(VLOOKUP(G2179,Sku_Consolidated!A2:S957,19,FALSE)="VAM",VLOOKUP(E2179,Store_VAM!B2:L273,11, FALSE),VLOOKUP(E2179,Store_SRP!B2:L110,11, FALSE)))</f>
      </c>
      <c r="W2179" s="1">
        <f>VLOOKUP(G2179,Sku_Consolidated!A2:W957,11,FALSE)</f>
      </c>
      <c r="X2179" s="1">
        <f>VLOOKUP(G2179,Sku_Consolidated!A2:H957,8,FALSE)</f>
      </c>
      <c r="Y2179" s="1">
        <f>VLOOKUP(G2179,Sku_Consolidated!A2:I957,9,FALSE)</f>
      </c>
      <c r="Z2179" s="1" t="s">
        <v>41</v>
      </c>
      <c r="AA2179" s="1">
        <f>VLOOKUP(G2179,Sku_Consolidated!A2:E957,5,FALSE)</f>
      </c>
      <c r="AB2179" s="1">
        <f>IF(VLOOKUP(G2179,Sku_Consolidated!A2:S957,19,FALSE)="SHOWCASE", VLOOKUP(E2179,Store_Showcase!B2:N144,13, FALSE), IF(VLOOKUP(G2179,Sku_Consolidated!A2:S957,19,FALSE)="VAM",VLOOKUP(E2179,Store_VAM!B2:N273,13, FALSE),VLOOKUP(E2179,Store_SRP!B2:N110,13, FALSE)))</f>
      </c>
      <c r="AC2179" s="1">
        <f>IF(IFERROR(AB2179,TRUE)=TRUE, "-","OK")</f>
      </c>
      <c r="AD2179" s="11" t="s">
        <v>37</v>
      </c>
      <c r="AE2179" s="11" t="s">
        <v>37</v>
      </c>
      <c r="AF2179" s="1">
        <f>IF(IFERROR(VLOOKUP(E2179,Store_Showcase!B2:H144,{5}, FALSE), TRUE)=TRUE, IF(IFERROR(VLOOKUP(E2179,Store_SRP!B2:H110,{5}, FALSE), TRUE)=TRUE,VLOOKUP(E2179,Store_VAM!B2:H273,{5}, FALSE),VLOOKUP(E2179,Store_SRP!B2:H110,{5}, FALSE)), VLOOKUP(E2179,Store_Showcase!B2:H144,{5}, FALSE))</f>
      </c>
      <c r="AG2179" s="1">
        <f>IF(IFERROR(VLOOKUP(E2179,Store_Showcase!B2:H144,{6}, FALSE), TRUE)=TRUE, IF(IFERROR(VLOOKUP(E2179,Store_SRP!B2:H110,{6}, FALSE), TRUE)=TRUE,VLOOKUP(E2179,Store_VAM!B2:H273,{6}, FALSE),VLOOKUP(E2179,Store_SRP!B2:H110,{6}, FALSE)), VLOOKUP(E2179,Store_Showcase!B2:H144,{6}, FALSE))</f>
      </c>
      <c r="AH2179" s="1">
        <f>VLOOKUP(G2179,Sku_Consolidated!A2:R957,18,FALSE)</f>
      </c>
      <c r="AI2179" s="1">
        <f>VLOOKUP(G2179,Sku_Consolidated!A2:S957,19,FALSE)</f>
      </c>
      <c r="AJ2179" s="1">
        <f>VLOOKUP(G2179,Sku_Consolidated!A2:T957,20,FALSE)</f>
      </c>
    </row>
    <row r="2180" spans="1:36" x14ac:dyDescent="0.25">
      <c r="A2180" s="1">
        <v>2024</v>
      </c>
      <c r="B2180" s="1" t="s">
        <v>31</v>
      </c>
      <c r="C2180" s="1" t="s">
        <v>32</v>
      </c>
      <c r="D2180" s="1" t="s">
        <v>33</v>
      </c>
      <c r="E2180" s="9" t="s">
        <v>2380</v>
      </c>
      <c r="F2180" s="1">
        <f>IF(VLOOKUP(G2180,Sku_Consolidated!A2:S957,{19},FALSE)="SHOWCASE", VLOOKUP(E2180,Store_Showcase!B2:C144,{2}, FALSE), IF(VLOOKUP(G2180,Sku_Consolidated!A2:S957,{19},FALSE)="VAM",VLOOKUP(E2180,Store_VAM!B2:C273,{2}, FALSE),VLOOKUP(E2180,Store_SRP!B2:C110,{2}, FALSE)))</f>
      </c>
      <c r="G2180" s="1">
        <v>61755</v>
      </c>
      <c r="H2180" s="1" t="s">
        <v>86</v>
      </c>
      <c r="I2180" s="10" t="s">
        <v>4939</v>
      </c>
      <c r="J2180" s="1">
        <f>VLOOKUP(G2180,Sku_Consolidated!A2:C957, 3, FALSE)</f>
      </c>
      <c r="K2180" s="10">
        <f>IF(J2180="PACK", I2180, 0)</f>
      </c>
      <c r="L2180" s="10">
        <f>IF(J2180="KG", I2180, I2180 * VLOOKUP(G2180,Sku_Consolidated!A2:U957,21,FALSE))</f>
      </c>
      <c r="M2180" s="10" t="s">
        <v>37</v>
      </c>
      <c r="N2180" s="11" t="s">
        <v>5687</v>
      </c>
      <c r="O2180" s="10" t="s">
        <v>5688</v>
      </c>
      <c r="P2180" s="10">
        <f>N2180 - O2180</f>
      </c>
      <c r="Q2180" s="1">
        <f>VLOOKUP(G2180,Sku_Consolidated!A2:G957,7, FALSE)</f>
      </c>
      <c r="R2180" s="1">
        <f>IF(IFERROR(VLOOKUP(E2180,Store_Showcase!B2:H144,7, FALSE), TRUE)=TRUE, IF(IFERROR(VLOOKUP(E2180,Store_SRP!B2:H110,7, FALSE), TRUE)=TRUE,VLOOKUP(E2180,Store_VAM!B2:H273,7, FALSE),VLOOKUP(E2180,Store_SRP!B2:H110,7, FALSE)), VLOOKUP(E2180,Store_Showcase!B2:H144,7, FALSE))</f>
      </c>
      <c r="S2180" s="1">
        <f>IF(IFERROR(VLOOKUP(E2180,Store_Showcase!B2:I144,8, FALSE), TRUE)=TRUE, IF(IFERROR(VLOOKUP(E2180,Store_SRP!B2:I110,8, FALSE), TRUE)=TRUE,VLOOKUP(E2180,Store_VAM!B2:I273,8, FALSE),VLOOKUP(E2180,Store_SRP!B2:I110,8, FALSE)), VLOOKUP(E2180,Store_Showcase!B2:I144,8, FALSE))</f>
      </c>
      <c r="T2180" s="1">
        <f>VLOOKUP(G2180,Sku_Consolidated!A2:R957,18,FALSE)</f>
      </c>
      <c r="U2180" s="1" t="s">
        <v>5662</v>
      </c>
      <c r="V2180" s="1">
        <f>IF(VLOOKUP(G2180,Sku_Consolidated!A2:S957,19,FALSE)="SHOWCASE", VLOOKUP(E2180,Store_Showcase!B2:L144,11, FALSE), IF(VLOOKUP(G2180,Sku_Consolidated!A2:S957,19,FALSE)="VAM",VLOOKUP(E2180,Store_VAM!B2:L273,11, FALSE),VLOOKUP(E2180,Store_SRP!B2:L110,11, FALSE)))</f>
      </c>
      <c r="W2180" s="1">
        <f>VLOOKUP(G2180,Sku_Consolidated!A2:W957,11,FALSE)</f>
      </c>
      <c r="X2180" s="1">
        <f>VLOOKUP(G2180,Sku_Consolidated!A2:H957,8,FALSE)</f>
      </c>
      <c r="Y2180" s="1">
        <f>VLOOKUP(G2180,Sku_Consolidated!A2:I957,9,FALSE)</f>
      </c>
      <c r="Z2180" s="1" t="s">
        <v>41</v>
      </c>
      <c r="AA2180" s="1">
        <f>VLOOKUP(G2180,Sku_Consolidated!A2:E957,5,FALSE)</f>
      </c>
      <c r="AB2180" s="1">
        <f>IF(VLOOKUP(G2180,Sku_Consolidated!A2:S957,19,FALSE)="SHOWCASE", VLOOKUP(E2180,Store_Showcase!B2:N144,13, FALSE), IF(VLOOKUP(G2180,Sku_Consolidated!A2:S957,19,FALSE)="VAM",VLOOKUP(E2180,Store_VAM!B2:N273,13, FALSE),VLOOKUP(E2180,Store_SRP!B2:N110,13, FALSE)))</f>
      </c>
      <c r="AC2180" s="1">
        <f>IF(IFERROR(AB2180,TRUE)=TRUE, "-","OK")</f>
      </c>
      <c r="AD2180" s="11" t="s">
        <v>37</v>
      </c>
      <c r="AE2180" s="11" t="s">
        <v>37</v>
      </c>
      <c r="AF2180" s="1">
        <f>IF(IFERROR(VLOOKUP(E2180,Store_Showcase!B2:H144,{5}, FALSE), TRUE)=TRUE, IF(IFERROR(VLOOKUP(E2180,Store_SRP!B2:H110,{5}, FALSE), TRUE)=TRUE,VLOOKUP(E2180,Store_VAM!B2:H273,{5}, FALSE),VLOOKUP(E2180,Store_SRP!B2:H110,{5}, FALSE)), VLOOKUP(E2180,Store_Showcase!B2:H144,{5}, FALSE))</f>
      </c>
      <c r="AG2180" s="1">
        <f>IF(IFERROR(VLOOKUP(E2180,Store_Showcase!B2:H144,{6}, FALSE), TRUE)=TRUE, IF(IFERROR(VLOOKUP(E2180,Store_SRP!B2:H110,{6}, FALSE), TRUE)=TRUE,VLOOKUP(E2180,Store_VAM!B2:H273,{6}, FALSE),VLOOKUP(E2180,Store_SRP!B2:H110,{6}, FALSE)), VLOOKUP(E2180,Store_Showcase!B2:H144,{6}, FALSE))</f>
      </c>
      <c r="AH2180" s="1">
        <f>VLOOKUP(G2180,Sku_Consolidated!A2:R957,18,FALSE)</f>
      </c>
      <c r="AI2180" s="1">
        <f>VLOOKUP(G2180,Sku_Consolidated!A2:S957,19,FALSE)</f>
      </c>
      <c r="AJ2180" s="1">
        <f>VLOOKUP(G2180,Sku_Consolidated!A2:T957,20,FALSE)</f>
      </c>
    </row>
    <row r="2181" spans="1:36" x14ac:dyDescent="0.25">
      <c r="A2181" s="1">
        <v>2024</v>
      </c>
      <c r="B2181" s="1" t="s">
        <v>31</v>
      </c>
      <c r="C2181" s="1" t="s">
        <v>32</v>
      </c>
      <c r="D2181" s="1" t="s">
        <v>33</v>
      </c>
      <c r="E2181" s="9" t="s">
        <v>2380</v>
      </c>
      <c r="F2181" s="1">
        <f>IF(VLOOKUP(G2181,Sku_Consolidated!A2:S957,{19},FALSE)="SHOWCASE", VLOOKUP(E2181,Store_Showcase!B2:C144,{2}, FALSE), IF(VLOOKUP(G2181,Sku_Consolidated!A2:S957,{19},FALSE)="VAM",VLOOKUP(E2181,Store_VAM!B2:C273,{2}, FALSE),VLOOKUP(E2181,Store_SRP!B2:C110,{2}, FALSE)))</f>
      </c>
      <c r="G2181" s="1">
        <v>61757</v>
      </c>
      <c r="H2181" s="1" t="s">
        <v>349</v>
      </c>
      <c r="I2181" s="10" t="s">
        <v>741</v>
      </c>
      <c r="J2181" s="1">
        <f>VLOOKUP(G2181,Sku_Consolidated!A2:C957, 3, FALSE)</f>
      </c>
      <c r="K2181" s="10">
        <f>IF(J2181="PACK", I2181, 0)</f>
      </c>
      <c r="L2181" s="10">
        <f>IF(J2181="KG", I2181, I2181 * VLOOKUP(G2181,Sku_Consolidated!A2:U957,21,FALSE))</f>
      </c>
      <c r="M2181" s="10" t="s">
        <v>37</v>
      </c>
      <c r="N2181" s="11" t="s">
        <v>3680</v>
      </c>
      <c r="O2181" s="10" t="s">
        <v>5689</v>
      </c>
      <c r="P2181" s="10">
        <f>N2181 - O2181</f>
      </c>
      <c r="Q2181" s="1">
        <f>VLOOKUP(G2181,Sku_Consolidated!A2:G957,7, FALSE)</f>
      </c>
      <c r="R2181" s="1">
        <f>IF(IFERROR(VLOOKUP(E2181,Store_Showcase!B2:H144,7, FALSE), TRUE)=TRUE, IF(IFERROR(VLOOKUP(E2181,Store_SRP!B2:H110,7, FALSE), TRUE)=TRUE,VLOOKUP(E2181,Store_VAM!B2:H273,7, FALSE),VLOOKUP(E2181,Store_SRP!B2:H110,7, FALSE)), VLOOKUP(E2181,Store_Showcase!B2:H144,7, FALSE))</f>
      </c>
      <c r="S2181" s="1">
        <f>IF(IFERROR(VLOOKUP(E2181,Store_Showcase!B2:I144,8, FALSE), TRUE)=TRUE, IF(IFERROR(VLOOKUP(E2181,Store_SRP!B2:I110,8, FALSE), TRUE)=TRUE,VLOOKUP(E2181,Store_VAM!B2:I273,8, FALSE),VLOOKUP(E2181,Store_SRP!B2:I110,8, FALSE)), VLOOKUP(E2181,Store_Showcase!B2:I144,8, FALSE))</f>
      </c>
      <c r="T2181" s="1">
        <f>VLOOKUP(G2181,Sku_Consolidated!A2:R957,18,FALSE)</f>
      </c>
      <c r="U2181" s="1" t="s">
        <v>5662</v>
      </c>
      <c r="V2181" s="1">
        <f>IF(VLOOKUP(G2181,Sku_Consolidated!A2:S957,19,FALSE)="SHOWCASE", VLOOKUP(E2181,Store_Showcase!B2:L144,11, FALSE), IF(VLOOKUP(G2181,Sku_Consolidated!A2:S957,19,FALSE)="VAM",VLOOKUP(E2181,Store_VAM!B2:L273,11, FALSE),VLOOKUP(E2181,Store_SRP!B2:L110,11, FALSE)))</f>
      </c>
      <c r="W2181" s="1">
        <f>VLOOKUP(G2181,Sku_Consolidated!A2:W957,11,FALSE)</f>
      </c>
      <c r="X2181" s="1">
        <f>VLOOKUP(G2181,Sku_Consolidated!A2:H957,8,FALSE)</f>
      </c>
      <c r="Y2181" s="1">
        <f>VLOOKUP(G2181,Sku_Consolidated!A2:I957,9,FALSE)</f>
      </c>
      <c r="Z2181" s="1" t="s">
        <v>41</v>
      </c>
      <c r="AA2181" s="1">
        <f>VLOOKUP(G2181,Sku_Consolidated!A2:E957,5,FALSE)</f>
      </c>
      <c r="AB2181" s="1">
        <f>IF(VLOOKUP(G2181,Sku_Consolidated!A2:S957,19,FALSE)="SHOWCASE", VLOOKUP(E2181,Store_Showcase!B2:N144,13, FALSE), IF(VLOOKUP(G2181,Sku_Consolidated!A2:S957,19,FALSE)="VAM",VLOOKUP(E2181,Store_VAM!B2:N273,13, FALSE),VLOOKUP(E2181,Store_SRP!B2:N110,13, FALSE)))</f>
      </c>
      <c r="AC2181" s="1">
        <f>IF(IFERROR(AB2181,TRUE)=TRUE, "-","OK")</f>
      </c>
      <c r="AD2181" s="11" t="s">
        <v>37</v>
      </c>
      <c r="AE2181" s="11" t="s">
        <v>37</v>
      </c>
      <c r="AF2181" s="1">
        <f>IF(IFERROR(VLOOKUP(E2181,Store_Showcase!B2:H144,{5}, FALSE), TRUE)=TRUE, IF(IFERROR(VLOOKUP(E2181,Store_SRP!B2:H110,{5}, FALSE), TRUE)=TRUE,VLOOKUP(E2181,Store_VAM!B2:H273,{5}, FALSE),VLOOKUP(E2181,Store_SRP!B2:H110,{5}, FALSE)), VLOOKUP(E2181,Store_Showcase!B2:H144,{5}, FALSE))</f>
      </c>
      <c r="AG2181" s="1">
        <f>IF(IFERROR(VLOOKUP(E2181,Store_Showcase!B2:H144,{6}, FALSE), TRUE)=TRUE, IF(IFERROR(VLOOKUP(E2181,Store_SRP!B2:H110,{6}, FALSE), TRUE)=TRUE,VLOOKUP(E2181,Store_VAM!B2:H273,{6}, FALSE),VLOOKUP(E2181,Store_SRP!B2:H110,{6}, FALSE)), VLOOKUP(E2181,Store_Showcase!B2:H144,{6}, FALSE))</f>
      </c>
      <c r="AH2181" s="1">
        <f>VLOOKUP(G2181,Sku_Consolidated!A2:R957,18,FALSE)</f>
      </c>
      <c r="AI2181" s="1">
        <f>VLOOKUP(G2181,Sku_Consolidated!A2:S957,19,FALSE)</f>
      </c>
      <c r="AJ2181" s="1">
        <f>VLOOKUP(G2181,Sku_Consolidated!A2:T957,20,FALSE)</f>
      </c>
    </row>
    <row r="2182" spans="1:36" x14ac:dyDescent="0.25">
      <c r="A2182" s="1">
        <v>2024</v>
      </c>
      <c r="B2182" s="1" t="s">
        <v>31</v>
      </c>
      <c r="C2182" s="1" t="s">
        <v>32</v>
      </c>
      <c r="D2182" s="1" t="s">
        <v>33</v>
      </c>
      <c r="E2182" s="9" t="s">
        <v>2380</v>
      </c>
      <c r="F2182" s="1">
        <f>IF(VLOOKUP(G2182,Sku_Consolidated!A2:S957,{19},FALSE)="SHOWCASE", VLOOKUP(E2182,Store_Showcase!B2:C144,{2}, FALSE), IF(VLOOKUP(G2182,Sku_Consolidated!A2:S957,{19},FALSE)="VAM",VLOOKUP(E2182,Store_VAM!B2:C273,{2}, FALSE),VLOOKUP(E2182,Store_SRP!B2:C110,{2}, FALSE)))</f>
      </c>
      <c r="G2182" s="1">
        <v>61758</v>
      </c>
      <c r="H2182" s="1" t="s">
        <v>90</v>
      </c>
      <c r="I2182" s="10" t="s">
        <v>1209</v>
      </c>
      <c r="J2182" s="1">
        <f>VLOOKUP(G2182,Sku_Consolidated!A2:C957, 3, FALSE)</f>
      </c>
      <c r="K2182" s="10">
        <f>IF(J2182="PACK", I2182, 0)</f>
      </c>
      <c r="L2182" s="10">
        <f>IF(J2182="KG", I2182, I2182 * VLOOKUP(G2182,Sku_Consolidated!A2:U957,21,FALSE))</f>
      </c>
      <c r="M2182" s="10" t="s">
        <v>37</v>
      </c>
      <c r="N2182" s="11" t="s">
        <v>5690</v>
      </c>
      <c r="O2182" s="10" t="s">
        <v>5691</v>
      </c>
      <c r="P2182" s="10">
        <f>N2182 - O2182</f>
      </c>
      <c r="Q2182" s="1">
        <f>VLOOKUP(G2182,Sku_Consolidated!A2:G957,7, FALSE)</f>
      </c>
      <c r="R2182" s="1">
        <f>IF(IFERROR(VLOOKUP(E2182,Store_Showcase!B2:H144,7, FALSE), TRUE)=TRUE, IF(IFERROR(VLOOKUP(E2182,Store_SRP!B2:H110,7, FALSE), TRUE)=TRUE,VLOOKUP(E2182,Store_VAM!B2:H273,7, FALSE),VLOOKUP(E2182,Store_SRP!B2:H110,7, FALSE)), VLOOKUP(E2182,Store_Showcase!B2:H144,7, FALSE))</f>
      </c>
      <c r="S2182" s="1">
        <f>IF(IFERROR(VLOOKUP(E2182,Store_Showcase!B2:I144,8, FALSE), TRUE)=TRUE, IF(IFERROR(VLOOKUP(E2182,Store_SRP!B2:I110,8, FALSE), TRUE)=TRUE,VLOOKUP(E2182,Store_VAM!B2:I273,8, FALSE),VLOOKUP(E2182,Store_SRP!B2:I110,8, FALSE)), VLOOKUP(E2182,Store_Showcase!B2:I144,8, FALSE))</f>
      </c>
      <c r="T2182" s="1">
        <f>VLOOKUP(G2182,Sku_Consolidated!A2:R957,18,FALSE)</f>
      </c>
      <c r="U2182" s="1" t="s">
        <v>5662</v>
      </c>
      <c r="V2182" s="1">
        <f>IF(VLOOKUP(G2182,Sku_Consolidated!A2:S957,19,FALSE)="SHOWCASE", VLOOKUP(E2182,Store_Showcase!B2:L144,11, FALSE), IF(VLOOKUP(G2182,Sku_Consolidated!A2:S957,19,FALSE)="VAM",VLOOKUP(E2182,Store_VAM!B2:L273,11, FALSE),VLOOKUP(E2182,Store_SRP!B2:L110,11, FALSE)))</f>
      </c>
      <c r="W2182" s="1">
        <f>VLOOKUP(G2182,Sku_Consolidated!A2:W957,11,FALSE)</f>
      </c>
      <c r="X2182" s="1">
        <f>VLOOKUP(G2182,Sku_Consolidated!A2:H957,8,FALSE)</f>
      </c>
      <c r="Y2182" s="1">
        <f>VLOOKUP(G2182,Sku_Consolidated!A2:I957,9,FALSE)</f>
      </c>
      <c r="Z2182" s="1" t="s">
        <v>41</v>
      </c>
      <c r="AA2182" s="1">
        <f>VLOOKUP(G2182,Sku_Consolidated!A2:E957,5,FALSE)</f>
      </c>
      <c r="AB2182" s="1">
        <f>IF(VLOOKUP(G2182,Sku_Consolidated!A2:S957,19,FALSE)="SHOWCASE", VLOOKUP(E2182,Store_Showcase!B2:N144,13, FALSE), IF(VLOOKUP(G2182,Sku_Consolidated!A2:S957,19,FALSE)="VAM",VLOOKUP(E2182,Store_VAM!B2:N273,13, FALSE),VLOOKUP(E2182,Store_SRP!B2:N110,13, FALSE)))</f>
      </c>
      <c r="AC2182" s="1">
        <f>IF(IFERROR(AB2182,TRUE)=TRUE, "-","OK")</f>
      </c>
      <c r="AD2182" s="11" t="s">
        <v>37</v>
      </c>
      <c r="AE2182" s="11" t="s">
        <v>37</v>
      </c>
      <c r="AF2182" s="1">
        <f>IF(IFERROR(VLOOKUP(E2182,Store_Showcase!B2:H144,{5}, FALSE), TRUE)=TRUE, IF(IFERROR(VLOOKUP(E2182,Store_SRP!B2:H110,{5}, FALSE), TRUE)=TRUE,VLOOKUP(E2182,Store_VAM!B2:H273,{5}, FALSE),VLOOKUP(E2182,Store_SRP!B2:H110,{5}, FALSE)), VLOOKUP(E2182,Store_Showcase!B2:H144,{5}, FALSE))</f>
      </c>
      <c r="AG2182" s="1">
        <f>IF(IFERROR(VLOOKUP(E2182,Store_Showcase!B2:H144,{6}, FALSE), TRUE)=TRUE, IF(IFERROR(VLOOKUP(E2182,Store_SRP!B2:H110,{6}, FALSE), TRUE)=TRUE,VLOOKUP(E2182,Store_VAM!B2:H273,{6}, FALSE),VLOOKUP(E2182,Store_SRP!B2:H110,{6}, FALSE)), VLOOKUP(E2182,Store_Showcase!B2:H144,{6}, FALSE))</f>
      </c>
      <c r="AH2182" s="1">
        <f>VLOOKUP(G2182,Sku_Consolidated!A2:R957,18,FALSE)</f>
      </c>
      <c r="AI2182" s="1">
        <f>VLOOKUP(G2182,Sku_Consolidated!A2:S957,19,FALSE)</f>
      </c>
      <c r="AJ2182" s="1">
        <f>VLOOKUP(G2182,Sku_Consolidated!A2:T957,20,FALSE)</f>
      </c>
    </row>
    <row r="2183" spans="1:36" x14ac:dyDescent="0.25">
      <c r="A2183" s="1">
        <v>2024</v>
      </c>
      <c r="B2183" s="1" t="s">
        <v>31</v>
      </c>
      <c r="C2183" s="1" t="s">
        <v>32</v>
      </c>
      <c r="D2183" s="1" t="s">
        <v>33</v>
      </c>
      <c r="E2183" s="9" t="s">
        <v>2380</v>
      </c>
      <c r="F2183" s="1">
        <f>IF(VLOOKUP(G2183,Sku_Consolidated!A2:S957,{19},FALSE)="SHOWCASE", VLOOKUP(E2183,Store_Showcase!B2:C144,{2}, FALSE), IF(VLOOKUP(G2183,Sku_Consolidated!A2:S957,{19},FALSE)="VAM",VLOOKUP(E2183,Store_VAM!B2:C273,{2}, FALSE),VLOOKUP(E2183,Store_SRP!B2:C110,{2}, FALSE)))</f>
      </c>
      <c r="G2183" s="1">
        <v>61759</v>
      </c>
      <c r="H2183" s="1" t="s">
        <v>94</v>
      </c>
      <c r="I2183" s="10" t="s">
        <v>3828</v>
      </c>
      <c r="J2183" s="1">
        <f>VLOOKUP(G2183,Sku_Consolidated!A2:C957, 3, FALSE)</f>
      </c>
      <c r="K2183" s="10">
        <f>IF(J2183="PACK", I2183, 0)</f>
      </c>
      <c r="L2183" s="10">
        <f>IF(J2183="KG", I2183, I2183 * VLOOKUP(G2183,Sku_Consolidated!A2:U957,21,FALSE))</f>
      </c>
      <c r="M2183" s="10" t="s">
        <v>37</v>
      </c>
      <c r="N2183" s="11" t="s">
        <v>5692</v>
      </c>
      <c r="O2183" s="10" t="s">
        <v>5693</v>
      </c>
      <c r="P2183" s="10">
        <f>N2183 - O2183</f>
      </c>
      <c r="Q2183" s="1">
        <f>VLOOKUP(G2183,Sku_Consolidated!A2:G957,7, FALSE)</f>
      </c>
      <c r="R2183" s="1">
        <f>IF(IFERROR(VLOOKUP(E2183,Store_Showcase!B2:H144,7, FALSE), TRUE)=TRUE, IF(IFERROR(VLOOKUP(E2183,Store_SRP!B2:H110,7, FALSE), TRUE)=TRUE,VLOOKUP(E2183,Store_VAM!B2:H273,7, FALSE),VLOOKUP(E2183,Store_SRP!B2:H110,7, FALSE)), VLOOKUP(E2183,Store_Showcase!B2:H144,7, FALSE))</f>
      </c>
      <c r="S2183" s="1">
        <f>IF(IFERROR(VLOOKUP(E2183,Store_Showcase!B2:I144,8, FALSE), TRUE)=TRUE, IF(IFERROR(VLOOKUP(E2183,Store_SRP!B2:I110,8, FALSE), TRUE)=TRUE,VLOOKUP(E2183,Store_VAM!B2:I273,8, FALSE),VLOOKUP(E2183,Store_SRP!B2:I110,8, FALSE)), VLOOKUP(E2183,Store_Showcase!B2:I144,8, FALSE))</f>
      </c>
      <c r="T2183" s="1">
        <f>VLOOKUP(G2183,Sku_Consolidated!A2:R957,18,FALSE)</f>
      </c>
      <c r="U2183" s="1" t="s">
        <v>5662</v>
      </c>
      <c r="V2183" s="1">
        <f>IF(VLOOKUP(G2183,Sku_Consolidated!A2:S957,19,FALSE)="SHOWCASE", VLOOKUP(E2183,Store_Showcase!B2:L144,11, FALSE), IF(VLOOKUP(G2183,Sku_Consolidated!A2:S957,19,FALSE)="VAM",VLOOKUP(E2183,Store_VAM!B2:L273,11, FALSE),VLOOKUP(E2183,Store_SRP!B2:L110,11, FALSE)))</f>
      </c>
      <c r="W2183" s="1">
        <f>VLOOKUP(G2183,Sku_Consolidated!A2:W957,11,FALSE)</f>
      </c>
      <c r="X2183" s="1">
        <f>VLOOKUP(G2183,Sku_Consolidated!A2:H957,8,FALSE)</f>
      </c>
      <c r="Y2183" s="1">
        <f>VLOOKUP(G2183,Sku_Consolidated!A2:I957,9,FALSE)</f>
      </c>
      <c r="Z2183" s="1" t="s">
        <v>41</v>
      </c>
      <c r="AA2183" s="1">
        <f>VLOOKUP(G2183,Sku_Consolidated!A2:E957,5,FALSE)</f>
      </c>
      <c r="AB2183" s="1">
        <f>IF(VLOOKUP(G2183,Sku_Consolidated!A2:S957,19,FALSE)="SHOWCASE", VLOOKUP(E2183,Store_Showcase!B2:N144,13, FALSE), IF(VLOOKUP(G2183,Sku_Consolidated!A2:S957,19,FALSE)="VAM",VLOOKUP(E2183,Store_VAM!B2:N273,13, FALSE),VLOOKUP(E2183,Store_SRP!B2:N110,13, FALSE)))</f>
      </c>
      <c r="AC2183" s="1">
        <f>IF(IFERROR(AB2183,TRUE)=TRUE, "-","OK")</f>
      </c>
      <c r="AD2183" s="11" t="s">
        <v>37</v>
      </c>
      <c r="AE2183" s="11" t="s">
        <v>37</v>
      </c>
      <c r="AF2183" s="1">
        <f>IF(IFERROR(VLOOKUP(E2183,Store_Showcase!B2:H144,{5}, FALSE), TRUE)=TRUE, IF(IFERROR(VLOOKUP(E2183,Store_SRP!B2:H110,{5}, FALSE), TRUE)=TRUE,VLOOKUP(E2183,Store_VAM!B2:H273,{5}, FALSE),VLOOKUP(E2183,Store_SRP!B2:H110,{5}, FALSE)), VLOOKUP(E2183,Store_Showcase!B2:H144,{5}, FALSE))</f>
      </c>
      <c r="AG2183" s="1">
        <f>IF(IFERROR(VLOOKUP(E2183,Store_Showcase!B2:H144,{6}, FALSE), TRUE)=TRUE, IF(IFERROR(VLOOKUP(E2183,Store_SRP!B2:H110,{6}, FALSE), TRUE)=TRUE,VLOOKUP(E2183,Store_VAM!B2:H273,{6}, FALSE),VLOOKUP(E2183,Store_SRP!B2:H110,{6}, FALSE)), VLOOKUP(E2183,Store_Showcase!B2:H144,{6}, FALSE))</f>
      </c>
      <c r="AH2183" s="1">
        <f>VLOOKUP(G2183,Sku_Consolidated!A2:R957,18,FALSE)</f>
      </c>
      <c r="AI2183" s="1">
        <f>VLOOKUP(G2183,Sku_Consolidated!A2:S957,19,FALSE)</f>
      </c>
      <c r="AJ2183" s="1">
        <f>VLOOKUP(G2183,Sku_Consolidated!A2:T957,20,FALSE)</f>
      </c>
    </row>
    <row r="2184" spans="1:36" x14ac:dyDescent="0.25">
      <c r="A2184" s="1">
        <v>2024</v>
      </c>
      <c r="B2184" s="1" t="s">
        <v>31</v>
      </c>
      <c r="C2184" s="1" t="s">
        <v>32</v>
      </c>
      <c r="D2184" s="1" t="s">
        <v>33</v>
      </c>
      <c r="E2184" s="9" t="s">
        <v>2380</v>
      </c>
      <c r="F2184" s="1">
        <f>IF(VLOOKUP(G2184,Sku_Consolidated!A2:S957,{19},FALSE)="SHOWCASE", VLOOKUP(E2184,Store_Showcase!B2:C144,{2}, FALSE), IF(VLOOKUP(G2184,Sku_Consolidated!A2:S957,{19},FALSE)="VAM",VLOOKUP(E2184,Store_VAM!B2:C273,{2}, FALSE),VLOOKUP(E2184,Store_SRP!B2:C110,{2}, FALSE)))</f>
      </c>
      <c r="G2184" s="1">
        <v>61761</v>
      </c>
      <c r="H2184" s="1" t="s">
        <v>524</v>
      </c>
      <c r="I2184" s="10" t="s">
        <v>3092</v>
      </c>
      <c r="J2184" s="1">
        <f>VLOOKUP(G2184,Sku_Consolidated!A2:C957, 3, FALSE)</f>
      </c>
      <c r="K2184" s="10">
        <f>IF(J2184="PACK", I2184, 0)</f>
      </c>
      <c r="L2184" s="10">
        <f>IF(J2184="KG", I2184, I2184 * VLOOKUP(G2184,Sku_Consolidated!A2:U957,21,FALSE))</f>
      </c>
      <c r="M2184" s="10" t="s">
        <v>37</v>
      </c>
      <c r="N2184" s="11" t="s">
        <v>5694</v>
      </c>
      <c r="O2184" s="10" t="s">
        <v>5695</v>
      </c>
      <c r="P2184" s="10">
        <f>N2184 - O2184</f>
      </c>
      <c r="Q2184" s="1">
        <f>VLOOKUP(G2184,Sku_Consolidated!A2:G957,7, FALSE)</f>
      </c>
      <c r="R2184" s="1">
        <f>IF(IFERROR(VLOOKUP(E2184,Store_Showcase!B2:H144,7, FALSE), TRUE)=TRUE, IF(IFERROR(VLOOKUP(E2184,Store_SRP!B2:H110,7, FALSE), TRUE)=TRUE,VLOOKUP(E2184,Store_VAM!B2:H273,7, FALSE),VLOOKUP(E2184,Store_SRP!B2:H110,7, FALSE)), VLOOKUP(E2184,Store_Showcase!B2:H144,7, FALSE))</f>
      </c>
      <c r="S2184" s="1">
        <f>IF(IFERROR(VLOOKUP(E2184,Store_Showcase!B2:I144,8, FALSE), TRUE)=TRUE, IF(IFERROR(VLOOKUP(E2184,Store_SRP!B2:I110,8, FALSE), TRUE)=TRUE,VLOOKUP(E2184,Store_VAM!B2:I273,8, FALSE),VLOOKUP(E2184,Store_SRP!B2:I110,8, FALSE)), VLOOKUP(E2184,Store_Showcase!B2:I144,8, FALSE))</f>
      </c>
      <c r="T2184" s="1">
        <f>VLOOKUP(G2184,Sku_Consolidated!A2:R957,18,FALSE)</f>
      </c>
      <c r="U2184" s="1" t="s">
        <v>5662</v>
      </c>
      <c r="V2184" s="1">
        <f>IF(VLOOKUP(G2184,Sku_Consolidated!A2:S957,19,FALSE)="SHOWCASE", VLOOKUP(E2184,Store_Showcase!B2:L144,11, FALSE), IF(VLOOKUP(G2184,Sku_Consolidated!A2:S957,19,FALSE)="VAM",VLOOKUP(E2184,Store_VAM!B2:L273,11, FALSE),VLOOKUP(E2184,Store_SRP!B2:L110,11, FALSE)))</f>
      </c>
      <c r="W2184" s="1">
        <f>VLOOKUP(G2184,Sku_Consolidated!A2:W957,11,FALSE)</f>
      </c>
      <c r="X2184" s="1">
        <f>VLOOKUP(G2184,Sku_Consolidated!A2:H957,8,FALSE)</f>
      </c>
      <c r="Y2184" s="1">
        <f>VLOOKUP(G2184,Sku_Consolidated!A2:I957,9,FALSE)</f>
      </c>
      <c r="Z2184" s="1" t="s">
        <v>41</v>
      </c>
      <c r="AA2184" s="1">
        <f>VLOOKUP(G2184,Sku_Consolidated!A2:E957,5,FALSE)</f>
      </c>
      <c r="AB2184" s="1">
        <f>IF(VLOOKUP(G2184,Sku_Consolidated!A2:S957,19,FALSE)="SHOWCASE", VLOOKUP(E2184,Store_Showcase!B2:N144,13, FALSE), IF(VLOOKUP(G2184,Sku_Consolidated!A2:S957,19,FALSE)="VAM",VLOOKUP(E2184,Store_VAM!B2:N273,13, FALSE),VLOOKUP(E2184,Store_SRP!B2:N110,13, FALSE)))</f>
      </c>
      <c r="AC2184" s="1">
        <f>IF(IFERROR(AB2184,TRUE)=TRUE, "-","OK")</f>
      </c>
      <c r="AD2184" s="11" t="s">
        <v>37</v>
      </c>
      <c r="AE2184" s="11" t="s">
        <v>37</v>
      </c>
      <c r="AF2184" s="1">
        <f>IF(IFERROR(VLOOKUP(E2184,Store_Showcase!B2:H144,{5}, FALSE), TRUE)=TRUE, IF(IFERROR(VLOOKUP(E2184,Store_SRP!B2:H110,{5}, FALSE), TRUE)=TRUE,VLOOKUP(E2184,Store_VAM!B2:H273,{5}, FALSE),VLOOKUP(E2184,Store_SRP!B2:H110,{5}, FALSE)), VLOOKUP(E2184,Store_Showcase!B2:H144,{5}, FALSE))</f>
      </c>
      <c r="AG2184" s="1">
        <f>IF(IFERROR(VLOOKUP(E2184,Store_Showcase!B2:H144,{6}, FALSE), TRUE)=TRUE, IF(IFERROR(VLOOKUP(E2184,Store_SRP!B2:H110,{6}, FALSE), TRUE)=TRUE,VLOOKUP(E2184,Store_VAM!B2:H273,{6}, FALSE),VLOOKUP(E2184,Store_SRP!B2:H110,{6}, FALSE)), VLOOKUP(E2184,Store_Showcase!B2:H144,{6}, FALSE))</f>
      </c>
      <c r="AH2184" s="1">
        <f>VLOOKUP(G2184,Sku_Consolidated!A2:R957,18,FALSE)</f>
      </c>
      <c r="AI2184" s="1">
        <f>VLOOKUP(G2184,Sku_Consolidated!A2:S957,19,FALSE)</f>
      </c>
      <c r="AJ2184" s="1">
        <f>VLOOKUP(G2184,Sku_Consolidated!A2:T957,20,FALSE)</f>
      </c>
    </row>
    <row r="2185" spans="1:36" x14ac:dyDescent="0.25">
      <c r="A2185" s="1">
        <v>2024</v>
      </c>
      <c r="B2185" s="1" t="s">
        <v>31</v>
      </c>
      <c r="C2185" s="1" t="s">
        <v>32</v>
      </c>
      <c r="D2185" s="1" t="s">
        <v>33</v>
      </c>
      <c r="E2185" s="9" t="s">
        <v>2380</v>
      </c>
      <c r="F2185" s="1">
        <f>IF(VLOOKUP(G2185,Sku_Consolidated!A2:S957,{19},FALSE)="SHOWCASE", VLOOKUP(E2185,Store_Showcase!B2:C144,{2}, FALSE), IF(VLOOKUP(G2185,Sku_Consolidated!A2:S957,{19},FALSE)="VAM",VLOOKUP(E2185,Store_VAM!B2:C273,{2}, FALSE),VLOOKUP(E2185,Store_SRP!B2:C110,{2}, FALSE)))</f>
      </c>
      <c r="G2185" s="1">
        <v>61762</v>
      </c>
      <c r="H2185" s="1" t="s">
        <v>252</v>
      </c>
      <c r="I2185" s="10" t="s">
        <v>4055</v>
      </c>
      <c r="J2185" s="1">
        <f>VLOOKUP(G2185,Sku_Consolidated!A2:C957, 3, FALSE)</f>
      </c>
      <c r="K2185" s="10">
        <f>IF(J2185="PACK", I2185, 0)</f>
      </c>
      <c r="L2185" s="10">
        <f>IF(J2185="KG", I2185, I2185 * VLOOKUP(G2185,Sku_Consolidated!A2:U957,21,FALSE))</f>
      </c>
      <c r="M2185" s="10" t="s">
        <v>37</v>
      </c>
      <c r="N2185" s="11" t="s">
        <v>5696</v>
      </c>
      <c r="O2185" s="10" t="s">
        <v>5697</v>
      </c>
      <c r="P2185" s="10">
        <f>N2185 - O2185</f>
      </c>
      <c r="Q2185" s="1">
        <f>VLOOKUP(G2185,Sku_Consolidated!A2:G957,7, FALSE)</f>
      </c>
      <c r="R2185" s="1">
        <f>IF(IFERROR(VLOOKUP(E2185,Store_Showcase!B2:H144,7, FALSE), TRUE)=TRUE, IF(IFERROR(VLOOKUP(E2185,Store_SRP!B2:H110,7, FALSE), TRUE)=TRUE,VLOOKUP(E2185,Store_VAM!B2:H273,7, FALSE),VLOOKUP(E2185,Store_SRP!B2:H110,7, FALSE)), VLOOKUP(E2185,Store_Showcase!B2:H144,7, FALSE))</f>
      </c>
      <c r="S2185" s="1">
        <f>IF(IFERROR(VLOOKUP(E2185,Store_Showcase!B2:I144,8, FALSE), TRUE)=TRUE, IF(IFERROR(VLOOKUP(E2185,Store_SRP!B2:I110,8, FALSE), TRUE)=TRUE,VLOOKUP(E2185,Store_VAM!B2:I273,8, FALSE),VLOOKUP(E2185,Store_SRP!B2:I110,8, FALSE)), VLOOKUP(E2185,Store_Showcase!B2:I144,8, FALSE))</f>
      </c>
      <c r="T2185" s="1">
        <f>VLOOKUP(G2185,Sku_Consolidated!A2:R957,18,FALSE)</f>
      </c>
      <c r="U2185" s="1" t="s">
        <v>5662</v>
      </c>
      <c r="V2185" s="1">
        <f>IF(VLOOKUP(G2185,Sku_Consolidated!A2:S957,19,FALSE)="SHOWCASE", VLOOKUP(E2185,Store_Showcase!B2:L144,11, FALSE), IF(VLOOKUP(G2185,Sku_Consolidated!A2:S957,19,FALSE)="VAM",VLOOKUP(E2185,Store_VAM!B2:L273,11, FALSE),VLOOKUP(E2185,Store_SRP!B2:L110,11, FALSE)))</f>
      </c>
      <c r="W2185" s="1">
        <f>VLOOKUP(G2185,Sku_Consolidated!A2:W957,11,FALSE)</f>
      </c>
      <c r="X2185" s="1">
        <f>VLOOKUP(G2185,Sku_Consolidated!A2:H957,8,FALSE)</f>
      </c>
      <c r="Y2185" s="1">
        <f>VLOOKUP(G2185,Sku_Consolidated!A2:I957,9,FALSE)</f>
      </c>
      <c r="Z2185" s="1" t="s">
        <v>41</v>
      </c>
      <c r="AA2185" s="1">
        <f>VLOOKUP(G2185,Sku_Consolidated!A2:E957,5,FALSE)</f>
      </c>
      <c r="AB2185" s="1">
        <f>IF(VLOOKUP(G2185,Sku_Consolidated!A2:S957,19,FALSE)="SHOWCASE", VLOOKUP(E2185,Store_Showcase!B2:N144,13, FALSE), IF(VLOOKUP(G2185,Sku_Consolidated!A2:S957,19,FALSE)="VAM",VLOOKUP(E2185,Store_VAM!B2:N273,13, FALSE),VLOOKUP(E2185,Store_SRP!B2:N110,13, FALSE)))</f>
      </c>
      <c r="AC2185" s="1">
        <f>IF(IFERROR(AB2185,TRUE)=TRUE, "-","OK")</f>
      </c>
      <c r="AD2185" s="11" t="s">
        <v>37</v>
      </c>
      <c r="AE2185" s="11" t="s">
        <v>37</v>
      </c>
      <c r="AF2185" s="1">
        <f>IF(IFERROR(VLOOKUP(E2185,Store_Showcase!B2:H144,{5}, FALSE), TRUE)=TRUE, IF(IFERROR(VLOOKUP(E2185,Store_SRP!B2:H110,{5}, FALSE), TRUE)=TRUE,VLOOKUP(E2185,Store_VAM!B2:H273,{5}, FALSE),VLOOKUP(E2185,Store_SRP!B2:H110,{5}, FALSE)), VLOOKUP(E2185,Store_Showcase!B2:H144,{5}, FALSE))</f>
      </c>
      <c r="AG2185" s="1">
        <f>IF(IFERROR(VLOOKUP(E2185,Store_Showcase!B2:H144,{6}, FALSE), TRUE)=TRUE, IF(IFERROR(VLOOKUP(E2185,Store_SRP!B2:H110,{6}, FALSE), TRUE)=TRUE,VLOOKUP(E2185,Store_VAM!B2:H273,{6}, FALSE),VLOOKUP(E2185,Store_SRP!B2:H110,{6}, FALSE)), VLOOKUP(E2185,Store_Showcase!B2:H144,{6}, FALSE))</f>
      </c>
      <c r="AH2185" s="1">
        <f>VLOOKUP(G2185,Sku_Consolidated!A2:R957,18,FALSE)</f>
      </c>
      <c r="AI2185" s="1">
        <f>VLOOKUP(G2185,Sku_Consolidated!A2:S957,19,FALSE)</f>
      </c>
      <c r="AJ2185" s="1">
        <f>VLOOKUP(G2185,Sku_Consolidated!A2:T957,20,FALSE)</f>
      </c>
    </row>
    <row r="2186" spans="1:36" x14ac:dyDescent="0.25">
      <c r="A2186" s="1">
        <v>2024</v>
      </c>
      <c r="B2186" s="1" t="s">
        <v>31</v>
      </c>
      <c r="C2186" s="1" t="s">
        <v>32</v>
      </c>
      <c r="D2186" s="1" t="s">
        <v>33</v>
      </c>
      <c r="E2186" s="9" t="s">
        <v>2380</v>
      </c>
      <c r="F2186" s="1">
        <f>IF(VLOOKUP(G2186,Sku_Consolidated!A2:S957,{19},FALSE)="SHOWCASE", VLOOKUP(E2186,Store_Showcase!B2:C144,{2}, FALSE), IF(VLOOKUP(G2186,Sku_Consolidated!A2:S957,{19},FALSE)="VAM",VLOOKUP(E2186,Store_VAM!B2:C273,{2}, FALSE),VLOOKUP(E2186,Store_SRP!B2:C110,{2}, FALSE)))</f>
      </c>
      <c r="G2186" s="1">
        <v>61781</v>
      </c>
      <c r="H2186" s="1" t="s">
        <v>102</v>
      </c>
      <c r="I2186" s="10" t="s">
        <v>3257</v>
      </c>
      <c r="J2186" s="1">
        <f>VLOOKUP(G2186,Sku_Consolidated!A2:C957, 3, FALSE)</f>
      </c>
      <c r="K2186" s="10">
        <f>IF(J2186="PACK", I2186, 0)</f>
      </c>
      <c r="L2186" s="10">
        <f>IF(J2186="KG", I2186, I2186 * VLOOKUP(G2186,Sku_Consolidated!A2:U957,21,FALSE))</f>
      </c>
      <c r="M2186" s="10" t="s">
        <v>37</v>
      </c>
      <c r="N2186" s="11" t="s">
        <v>5698</v>
      </c>
      <c r="O2186" s="10" t="s">
        <v>5699</v>
      </c>
      <c r="P2186" s="10">
        <f>N2186 - O2186</f>
      </c>
      <c r="Q2186" s="1">
        <f>VLOOKUP(G2186,Sku_Consolidated!A2:G957,7, FALSE)</f>
      </c>
      <c r="R2186" s="1">
        <f>IF(IFERROR(VLOOKUP(E2186,Store_Showcase!B2:H144,7, FALSE), TRUE)=TRUE, IF(IFERROR(VLOOKUP(E2186,Store_SRP!B2:H110,7, FALSE), TRUE)=TRUE,VLOOKUP(E2186,Store_VAM!B2:H273,7, FALSE),VLOOKUP(E2186,Store_SRP!B2:H110,7, FALSE)), VLOOKUP(E2186,Store_Showcase!B2:H144,7, FALSE))</f>
      </c>
      <c r="S2186" s="1">
        <f>IF(IFERROR(VLOOKUP(E2186,Store_Showcase!B2:I144,8, FALSE), TRUE)=TRUE, IF(IFERROR(VLOOKUP(E2186,Store_SRP!B2:I110,8, FALSE), TRUE)=TRUE,VLOOKUP(E2186,Store_VAM!B2:I273,8, FALSE),VLOOKUP(E2186,Store_SRP!B2:I110,8, FALSE)), VLOOKUP(E2186,Store_Showcase!B2:I144,8, FALSE))</f>
      </c>
      <c r="T2186" s="1">
        <f>VLOOKUP(G2186,Sku_Consolidated!A2:R957,18,FALSE)</f>
      </c>
      <c r="U2186" s="1" t="s">
        <v>5662</v>
      </c>
      <c r="V2186" s="1">
        <f>IF(VLOOKUP(G2186,Sku_Consolidated!A2:S957,19,FALSE)="SHOWCASE", VLOOKUP(E2186,Store_Showcase!B2:L144,11, FALSE), IF(VLOOKUP(G2186,Sku_Consolidated!A2:S957,19,FALSE)="VAM",VLOOKUP(E2186,Store_VAM!B2:L273,11, FALSE),VLOOKUP(E2186,Store_SRP!B2:L110,11, FALSE)))</f>
      </c>
      <c r="W2186" s="1">
        <f>VLOOKUP(G2186,Sku_Consolidated!A2:W957,11,FALSE)</f>
      </c>
      <c r="X2186" s="1">
        <f>VLOOKUP(G2186,Sku_Consolidated!A2:H957,8,FALSE)</f>
      </c>
      <c r="Y2186" s="1">
        <f>VLOOKUP(G2186,Sku_Consolidated!A2:I957,9,FALSE)</f>
      </c>
      <c r="Z2186" s="1" t="s">
        <v>41</v>
      </c>
      <c r="AA2186" s="1">
        <f>VLOOKUP(G2186,Sku_Consolidated!A2:E957,5,FALSE)</f>
      </c>
      <c r="AB2186" s="1">
        <f>IF(VLOOKUP(G2186,Sku_Consolidated!A2:S957,19,FALSE)="SHOWCASE", VLOOKUP(E2186,Store_Showcase!B2:N144,13, FALSE), IF(VLOOKUP(G2186,Sku_Consolidated!A2:S957,19,FALSE)="VAM",VLOOKUP(E2186,Store_VAM!B2:N273,13, FALSE),VLOOKUP(E2186,Store_SRP!B2:N110,13, FALSE)))</f>
      </c>
      <c r="AC2186" s="1">
        <f>IF(IFERROR(AB2186,TRUE)=TRUE, "-","OK")</f>
      </c>
      <c r="AD2186" s="11" t="s">
        <v>37</v>
      </c>
      <c r="AE2186" s="11" t="s">
        <v>37</v>
      </c>
      <c r="AF2186" s="1">
        <f>IF(IFERROR(VLOOKUP(E2186,Store_Showcase!B2:H144,{5}, FALSE), TRUE)=TRUE, IF(IFERROR(VLOOKUP(E2186,Store_SRP!B2:H110,{5}, FALSE), TRUE)=TRUE,VLOOKUP(E2186,Store_VAM!B2:H273,{5}, FALSE),VLOOKUP(E2186,Store_SRP!B2:H110,{5}, FALSE)), VLOOKUP(E2186,Store_Showcase!B2:H144,{5}, FALSE))</f>
      </c>
      <c r="AG2186" s="1">
        <f>IF(IFERROR(VLOOKUP(E2186,Store_Showcase!B2:H144,{6}, FALSE), TRUE)=TRUE, IF(IFERROR(VLOOKUP(E2186,Store_SRP!B2:H110,{6}, FALSE), TRUE)=TRUE,VLOOKUP(E2186,Store_VAM!B2:H273,{6}, FALSE),VLOOKUP(E2186,Store_SRP!B2:H110,{6}, FALSE)), VLOOKUP(E2186,Store_Showcase!B2:H144,{6}, FALSE))</f>
      </c>
      <c r="AH2186" s="1">
        <f>VLOOKUP(G2186,Sku_Consolidated!A2:R957,18,FALSE)</f>
      </c>
      <c r="AI2186" s="1">
        <f>VLOOKUP(G2186,Sku_Consolidated!A2:S957,19,FALSE)</f>
      </c>
      <c r="AJ2186" s="1">
        <f>VLOOKUP(G2186,Sku_Consolidated!A2:T957,20,FALSE)</f>
      </c>
    </row>
    <row r="2187" spans="1:36" x14ac:dyDescent="0.25">
      <c r="A2187" s="1">
        <v>2024</v>
      </c>
      <c r="B2187" s="1" t="s">
        <v>31</v>
      </c>
      <c r="C2187" s="1" t="s">
        <v>32</v>
      </c>
      <c r="D2187" s="1" t="s">
        <v>33</v>
      </c>
      <c r="E2187" s="9" t="s">
        <v>2380</v>
      </c>
      <c r="F2187" s="1">
        <f>IF(VLOOKUP(G2187,Sku_Consolidated!A2:S957,{19},FALSE)="SHOWCASE", VLOOKUP(E2187,Store_Showcase!B2:C144,{2}, FALSE), IF(VLOOKUP(G2187,Sku_Consolidated!A2:S957,{19},FALSE)="VAM",VLOOKUP(E2187,Store_VAM!B2:C273,{2}, FALSE),VLOOKUP(E2187,Store_SRP!B2:C110,{2}, FALSE)))</f>
      </c>
      <c r="G2187" s="1">
        <v>61787</v>
      </c>
      <c r="H2187" s="1" t="s">
        <v>110</v>
      </c>
      <c r="I2187" s="10" t="s">
        <v>201</v>
      </c>
      <c r="J2187" s="1">
        <f>VLOOKUP(G2187,Sku_Consolidated!A2:C957, 3, FALSE)</f>
      </c>
      <c r="K2187" s="10">
        <f>IF(J2187="PACK", I2187, 0)</f>
      </c>
      <c r="L2187" s="10">
        <f>IF(J2187="KG", I2187, I2187 * VLOOKUP(G2187,Sku_Consolidated!A2:U957,21,FALSE))</f>
      </c>
      <c r="M2187" s="10" t="s">
        <v>37</v>
      </c>
      <c r="N2187" s="11" t="s">
        <v>5700</v>
      </c>
      <c r="O2187" s="10" t="s">
        <v>5701</v>
      </c>
      <c r="P2187" s="10">
        <f>N2187 - O2187</f>
      </c>
      <c r="Q2187" s="1">
        <f>VLOOKUP(G2187,Sku_Consolidated!A2:G957,7, FALSE)</f>
      </c>
      <c r="R2187" s="1">
        <f>IF(IFERROR(VLOOKUP(E2187,Store_Showcase!B2:H144,7, FALSE), TRUE)=TRUE, IF(IFERROR(VLOOKUP(E2187,Store_SRP!B2:H110,7, FALSE), TRUE)=TRUE,VLOOKUP(E2187,Store_VAM!B2:H273,7, FALSE),VLOOKUP(E2187,Store_SRP!B2:H110,7, FALSE)), VLOOKUP(E2187,Store_Showcase!B2:H144,7, FALSE))</f>
      </c>
      <c r="S2187" s="1">
        <f>IF(IFERROR(VLOOKUP(E2187,Store_Showcase!B2:I144,8, FALSE), TRUE)=TRUE, IF(IFERROR(VLOOKUP(E2187,Store_SRP!B2:I110,8, FALSE), TRUE)=TRUE,VLOOKUP(E2187,Store_VAM!B2:I273,8, FALSE),VLOOKUP(E2187,Store_SRP!B2:I110,8, FALSE)), VLOOKUP(E2187,Store_Showcase!B2:I144,8, FALSE))</f>
      </c>
      <c r="T2187" s="1">
        <f>VLOOKUP(G2187,Sku_Consolidated!A2:R957,18,FALSE)</f>
      </c>
      <c r="U2187" s="1" t="s">
        <v>5662</v>
      </c>
      <c r="V2187" s="1">
        <f>IF(VLOOKUP(G2187,Sku_Consolidated!A2:S957,19,FALSE)="SHOWCASE", VLOOKUP(E2187,Store_Showcase!B2:L144,11, FALSE), IF(VLOOKUP(G2187,Sku_Consolidated!A2:S957,19,FALSE)="VAM",VLOOKUP(E2187,Store_VAM!B2:L273,11, FALSE),VLOOKUP(E2187,Store_SRP!B2:L110,11, FALSE)))</f>
      </c>
      <c r="W2187" s="1">
        <f>VLOOKUP(G2187,Sku_Consolidated!A2:W957,11,FALSE)</f>
      </c>
      <c r="X2187" s="1">
        <f>VLOOKUP(G2187,Sku_Consolidated!A2:H957,8,FALSE)</f>
      </c>
      <c r="Y2187" s="1">
        <f>VLOOKUP(G2187,Sku_Consolidated!A2:I957,9,FALSE)</f>
      </c>
      <c r="Z2187" s="1" t="s">
        <v>41</v>
      </c>
      <c r="AA2187" s="1">
        <f>VLOOKUP(G2187,Sku_Consolidated!A2:E957,5,FALSE)</f>
      </c>
      <c r="AB2187" s="1">
        <f>IF(VLOOKUP(G2187,Sku_Consolidated!A2:S957,19,FALSE)="SHOWCASE", VLOOKUP(E2187,Store_Showcase!B2:N144,13, FALSE), IF(VLOOKUP(G2187,Sku_Consolidated!A2:S957,19,FALSE)="VAM",VLOOKUP(E2187,Store_VAM!B2:N273,13, FALSE),VLOOKUP(E2187,Store_SRP!B2:N110,13, FALSE)))</f>
      </c>
      <c r="AC2187" s="1">
        <f>IF(IFERROR(AB2187,TRUE)=TRUE, "-","OK")</f>
      </c>
      <c r="AD2187" s="11" t="s">
        <v>37</v>
      </c>
      <c r="AE2187" s="11" t="s">
        <v>37</v>
      </c>
      <c r="AF2187" s="1">
        <f>IF(IFERROR(VLOOKUP(E2187,Store_Showcase!B2:H144,{5}, FALSE), TRUE)=TRUE, IF(IFERROR(VLOOKUP(E2187,Store_SRP!B2:H110,{5}, FALSE), TRUE)=TRUE,VLOOKUP(E2187,Store_VAM!B2:H273,{5}, FALSE),VLOOKUP(E2187,Store_SRP!B2:H110,{5}, FALSE)), VLOOKUP(E2187,Store_Showcase!B2:H144,{5}, FALSE))</f>
      </c>
      <c r="AG2187" s="1">
        <f>IF(IFERROR(VLOOKUP(E2187,Store_Showcase!B2:H144,{6}, FALSE), TRUE)=TRUE, IF(IFERROR(VLOOKUP(E2187,Store_SRP!B2:H110,{6}, FALSE), TRUE)=TRUE,VLOOKUP(E2187,Store_VAM!B2:H273,{6}, FALSE),VLOOKUP(E2187,Store_SRP!B2:H110,{6}, FALSE)), VLOOKUP(E2187,Store_Showcase!B2:H144,{6}, FALSE))</f>
      </c>
      <c r="AH2187" s="1">
        <f>VLOOKUP(G2187,Sku_Consolidated!A2:R957,18,FALSE)</f>
      </c>
      <c r="AI2187" s="1">
        <f>VLOOKUP(G2187,Sku_Consolidated!A2:S957,19,FALSE)</f>
      </c>
      <c r="AJ2187" s="1">
        <f>VLOOKUP(G2187,Sku_Consolidated!A2:T957,20,FALSE)</f>
      </c>
    </row>
    <row r="2188" spans="1:36" x14ac:dyDescent="0.25">
      <c r="A2188" s="1">
        <v>2024</v>
      </c>
      <c r="B2188" s="1" t="s">
        <v>31</v>
      </c>
      <c r="C2188" s="1" t="s">
        <v>32</v>
      </c>
      <c r="D2188" s="1" t="s">
        <v>33</v>
      </c>
      <c r="E2188" s="9" t="s">
        <v>2380</v>
      </c>
      <c r="F2188" s="1">
        <f>IF(VLOOKUP(G2188,Sku_Consolidated!A2:S957,{19},FALSE)="SHOWCASE", VLOOKUP(E2188,Store_Showcase!B2:C144,{2}, FALSE), IF(VLOOKUP(G2188,Sku_Consolidated!A2:S957,{19},FALSE)="VAM",VLOOKUP(E2188,Store_VAM!B2:C273,{2}, FALSE),VLOOKUP(E2188,Store_SRP!B2:C110,{2}, FALSE)))</f>
      </c>
      <c r="G2188" s="1">
        <v>61834</v>
      </c>
      <c r="H2188" s="1" t="s">
        <v>379</v>
      </c>
      <c r="I2188" s="10" t="s">
        <v>4982</v>
      </c>
      <c r="J2188" s="1">
        <f>VLOOKUP(G2188,Sku_Consolidated!A2:C957, 3, FALSE)</f>
      </c>
      <c r="K2188" s="10">
        <f>IF(J2188="PACK", I2188, 0)</f>
      </c>
      <c r="L2188" s="10">
        <f>IF(J2188="KG", I2188, I2188 * VLOOKUP(G2188,Sku_Consolidated!A2:U957,21,FALSE))</f>
      </c>
      <c r="M2188" s="10" t="s">
        <v>37</v>
      </c>
      <c r="N2188" s="11" t="s">
        <v>5702</v>
      </c>
      <c r="O2188" s="10" t="s">
        <v>5703</v>
      </c>
      <c r="P2188" s="10">
        <f>N2188 - O2188</f>
      </c>
      <c r="Q2188" s="1">
        <f>VLOOKUP(G2188,Sku_Consolidated!A2:G957,7, FALSE)</f>
      </c>
      <c r="R2188" s="1">
        <f>IF(IFERROR(VLOOKUP(E2188,Store_Showcase!B2:H144,7, FALSE), TRUE)=TRUE, IF(IFERROR(VLOOKUP(E2188,Store_SRP!B2:H110,7, FALSE), TRUE)=TRUE,VLOOKUP(E2188,Store_VAM!B2:H273,7, FALSE),VLOOKUP(E2188,Store_SRP!B2:H110,7, FALSE)), VLOOKUP(E2188,Store_Showcase!B2:H144,7, FALSE))</f>
      </c>
      <c r="S2188" s="1">
        <f>IF(IFERROR(VLOOKUP(E2188,Store_Showcase!B2:I144,8, FALSE), TRUE)=TRUE, IF(IFERROR(VLOOKUP(E2188,Store_SRP!B2:I110,8, FALSE), TRUE)=TRUE,VLOOKUP(E2188,Store_VAM!B2:I273,8, FALSE),VLOOKUP(E2188,Store_SRP!B2:I110,8, FALSE)), VLOOKUP(E2188,Store_Showcase!B2:I144,8, FALSE))</f>
      </c>
      <c r="T2188" s="1">
        <f>VLOOKUP(G2188,Sku_Consolidated!A2:R957,18,FALSE)</f>
      </c>
      <c r="U2188" s="1" t="s">
        <v>5662</v>
      </c>
      <c r="V2188" s="1">
        <f>IF(VLOOKUP(G2188,Sku_Consolidated!A2:S957,19,FALSE)="SHOWCASE", VLOOKUP(E2188,Store_Showcase!B2:L144,11, FALSE), IF(VLOOKUP(G2188,Sku_Consolidated!A2:S957,19,FALSE)="VAM",VLOOKUP(E2188,Store_VAM!B2:L273,11, FALSE),VLOOKUP(E2188,Store_SRP!B2:L110,11, FALSE)))</f>
      </c>
      <c r="W2188" s="1">
        <f>VLOOKUP(G2188,Sku_Consolidated!A2:W957,11,FALSE)</f>
      </c>
      <c r="X2188" s="1">
        <f>VLOOKUP(G2188,Sku_Consolidated!A2:H957,8,FALSE)</f>
      </c>
      <c r="Y2188" s="1">
        <f>VLOOKUP(G2188,Sku_Consolidated!A2:I957,9,FALSE)</f>
      </c>
      <c r="Z2188" s="1" t="s">
        <v>41</v>
      </c>
      <c r="AA2188" s="1">
        <f>VLOOKUP(G2188,Sku_Consolidated!A2:E957,5,FALSE)</f>
      </c>
      <c r="AB2188" s="1">
        <f>IF(VLOOKUP(G2188,Sku_Consolidated!A2:S957,19,FALSE)="SHOWCASE", VLOOKUP(E2188,Store_Showcase!B2:N144,13, FALSE), IF(VLOOKUP(G2188,Sku_Consolidated!A2:S957,19,FALSE)="VAM",VLOOKUP(E2188,Store_VAM!B2:N273,13, FALSE),VLOOKUP(E2188,Store_SRP!B2:N110,13, FALSE)))</f>
      </c>
      <c r="AC2188" s="1">
        <f>IF(IFERROR(AB2188,TRUE)=TRUE, "-","OK")</f>
      </c>
      <c r="AD2188" s="11" t="s">
        <v>37</v>
      </c>
      <c r="AE2188" s="11" t="s">
        <v>37</v>
      </c>
      <c r="AF2188" s="1">
        <f>IF(IFERROR(VLOOKUP(E2188,Store_Showcase!B2:H144,{5}, FALSE), TRUE)=TRUE, IF(IFERROR(VLOOKUP(E2188,Store_SRP!B2:H110,{5}, FALSE), TRUE)=TRUE,VLOOKUP(E2188,Store_VAM!B2:H273,{5}, FALSE),VLOOKUP(E2188,Store_SRP!B2:H110,{5}, FALSE)), VLOOKUP(E2188,Store_Showcase!B2:H144,{5}, FALSE))</f>
      </c>
      <c r="AG2188" s="1">
        <f>IF(IFERROR(VLOOKUP(E2188,Store_Showcase!B2:H144,{6}, FALSE), TRUE)=TRUE, IF(IFERROR(VLOOKUP(E2188,Store_SRP!B2:H110,{6}, FALSE), TRUE)=TRUE,VLOOKUP(E2188,Store_VAM!B2:H273,{6}, FALSE),VLOOKUP(E2188,Store_SRP!B2:H110,{6}, FALSE)), VLOOKUP(E2188,Store_Showcase!B2:H144,{6}, FALSE))</f>
      </c>
      <c r="AH2188" s="1">
        <f>VLOOKUP(G2188,Sku_Consolidated!A2:R957,18,FALSE)</f>
      </c>
      <c r="AI2188" s="1">
        <f>VLOOKUP(G2188,Sku_Consolidated!A2:S957,19,FALSE)</f>
      </c>
      <c r="AJ2188" s="1">
        <f>VLOOKUP(G2188,Sku_Consolidated!A2:T957,20,FALSE)</f>
      </c>
    </row>
    <row r="2189" spans="1:36" x14ac:dyDescent="0.25">
      <c r="A2189" s="1">
        <v>2024</v>
      </c>
      <c r="B2189" s="1" t="s">
        <v>31</v>
      </c>
      <c r="C2189" s="1" t="s">
        <v>32</v>
      </c>
      <c r="D2189" s="1" t="s">
        <v>33</v>
      </c>
      <c r="E2189" s="9" t="s">
        <v>2380</v>
      </c>
      <c r="F2189" s="1">
        <f>IF(VLOOKUP(G2189,Sku_Consolidated!A2:S957,{19},FALSE)="SHOWCASE", VLOOKUP(E2189,Store_Showcase!B2:C144,{2}, FALSE), IF(VLOOKUP(G2189,Sku_Consolidated!A2:S957,{19},FALSE)="VAM",VLOOKUP(E2189,Store_VAM!B2:C273,{2}, FALSE),VLOOKUP(E2189,Store_SRP!B2:C110,{2}, FALSE)))</f>
      </c>
      <c r="G2189" s="1">
        <v>61840</v>
      </c>
      <c r="H2189" s="1" t="s">
        <v>171</v>
      </c>
      <c r="I2189" s="10" t="s">
        <v>640</v>
      </c>
      <c r="J2189" s="1">
        <f>VLOOKUP(G2189,Sku_Consolidated!A2:C957, 3, FALSE)</f>
      </c>
      <c r="K2189" s="10">
        <f>IF(J2189="PACK", I2189, 0)</f>
      </c>
      <c r="L2189" s="10">
        <f>IF(J2189="KG", I2189, I2189 * VLOOKUP(G2189,Sku_Consolidated!A2:U957,21,FALSE))</f>
      </c>
      <c r="M2189" s="10" t="s">
        <v>37</v>
      </c>
      <c r="N2189" s="11" t="s">
        <v>5704</v>
      </c>
      <c r="O2189" s="10" t="s">
        <v>5705</v>
      </c>
      <c r="P2189" s="10">
        <f>N2189 - O2189</f>
      </c>
      <c r="Q2189" s="1">
        <f>VLOOKUP(G2189,Sku_Consolidated!A2:G957,7, FALSE)</f>
      </c>
      <c r="R2189" s="1">
        <f>IF(IFERROR(VLOOKUP(E2189,Store_Showcase!B2:H144,7, FALSE), TRUE)=TRUE, IF(IFERROR(VLOOKUP(E2189,Store_SRP!B2:H110,7, FALSE), TRUE)=TRUE,VLOOKUP(E2189,Store_VAM!B2:H273,7, FALSE),VLOOKUP(E2189,Store_SRP!B2:H110,7, FALSE)), VLOOKUP(E2189,Store_Showcase!B2:H144,7, FALSE))</f>
      </c>
      <c r="S2189" s="1">
        <f>IF(IFERROR(VLOOKUP(E2189,Store_Showcase!B2:I144,8, FALSE), TRUE)=TRUE, IF(IFERROR(VLOOKUP(E2189,Store_SRP!B2:I110,8, FALSE), TRUE)=TRUE,VLOOKUP(E2189,Store_VAM!B2:I273,8, FALSE),VLOOKUP(E2189,Store_SRP!B2:I110,8, FALSE)), VLOOKUP(E2189,Store_Showcase!B2:I144,8, FALSE))</f>
      </c>
      <c r="T2189" s="1">
        <f>VLOOKUP(G2189,Sku_Consolidated!A2:R957,18,FALSE)</f>
      </c>
      <c r="U2189" s="1" t="s">
        <v>5662</v>
      </c>
      <c r="V2189" s="1">
        <f>IF(VLOOKUP(G2189,Sku_Consolidated!A2:S957,19,FALSE)="SHOWCASE", VLOOKUP(E2189,Store_Showcase!B2:L144,11, FALSE), IF(VLOOKUP(G2189,Sku_Consolidated!A2:S957,19,FALSE)="VAM",VLOOKUP(E2189,Store_VAM!B2:L273,11, FALSE),VLOOKUP(E2189,Store_SRP!B2:L110,11, FALSE)))</f>
      </c>
      <c r="W2189" s="1">
        <f>VLOOKUP(G2189,Sku_Consolidated!A2:W957,11,FALSE)</f>
      </c>
      <c r="X2189" s="1">
        <f>VLOOKUP(G2189,Sku_Consolidated!A2:H957,8,FALSE)</f>
      </c>
      <c r="Y2189" s="1">
        <f>VLOOKUP(G2189,Sku_Consolidated!A2:I957,9,FALSE)</f>
      </c>
      <c r="Z2189" s="1" t="s">
        <v>41</v>
      </c>
      <c r="AA2189" s="1">
        <f>VLOOKUP(G2189,Sku_Consolidated!A2:E957,5,FALSE)</f>
      </c>
      <c r="AB2189" s="1">
        <f>IF(VLOOKUP(G2189,Sku_Consolidated!A2:S957,19,FALSE)="SHOWCASE", VLOOKUP(E2189,Store_Showcase!B2:N144,13, FALSE), IF(VLOOKUP(G2189,Sku_Consolidated!A2:S957,19,FALSE)="VAM",VLOOKUP(E2189,Store_VAM!B2:N273,13, FALSE),VLOOKUP(E2189,Store_SRP!B2:N110,13, FALSE)))</f>
      </c>
      <c r="AC2189" s="1">
        <f>IF(IFERROR(AB2189,TRUE)=TRUE, "-","OK")</f>
      </c>
      <c r="AD2189" s="11" t="s">
        <v>37</v>
      </c>
      <c r="AE2189" s="11" t="s">
        <v>37</v>
      </c>
      <c r="AF2189" s="1">
        <f>IF(IFERROR(VLOOKUP(E2189,Store_Showcase!B2:H144,{5}, FALSE), TRUE)=TRUE, IF(IFERROR(VLOOKUP(E2189,Store_SRP!B2:H110,{5}, FALSE), TRUE)=TRUE,VLOOKUP(E2189,Store_VAM!B2:H273,{5}, FALSE),VLOOKUP(E2189,Store_SRP!B2:H110,{5}, FALSE)), VLOOKUP(E2189,Store_Showcase!B2:H144,{5}, FALSE))</f>
      </c>
      <c r="AG2189" s="1">
        <f>IF(IFERROR(VLOOKUP(E2189,Store_Showcase!B2:H144,{6}, FALSE), TRUE)=TRUE, IF(IFERROR(VLOOKUP(E2189,Store_SRP!B2:H110,{6}, FALSE), TRUE)=TRUE,VLOOKUP(E2189,Store_VAM!B2:H273,{6}, FALSE),VLOOKUP(E2189,Store_SRP!B2:H110,{6}, FALSE)), VLOOKUP(E2189,Store_Showcase!B2:H144,{6}, FALSE))</f>
      </c>
      <c r="AH2189" s="1">
        <f>VLOOKUP(G2189,Sku_Consolidated!A2:R957,18,FALSE)</f>
      </c>
      <c r="AI2189" s="1">
        <f>VLOOKUP(G2189,Sku_Consolidated!A2:S957,19,FALSE)</f>
      </c>
      <c r="AJ2189" s="1">
        <f>VLOOKUP(G2189,Sku_Consolidated!A2:T957,20,FALSE)</f>
      </c>
    </row>
    <row r="2190" spans="1:36" x14ac:dyDescent="0.25">
      <c r="A2190" s="1">
        <v>2024</v>
      </c>
      <c r="B2190" s="1" t="s">
        <v>31</v>
      </c>
      <c r="C2190" s="1" t="s">
        <v>32</v>
      </c>
      <c r="D2190" s="1" t="s">
        <v>33</v>
      </c>
      <c r="E2190" s="9" t="s">
        <v>2380</v>
      </c>
      <c r="F2190" s="1">
        <f>IF(VLOOKUP(G2190,Sku_Consolidated!A2:S957,{19},FALSE)="SHOWCASE", VLOOKUP(E2190,Store_Showcase!B2:C144,{2}, FALSE), IF(VLOOKUP(G2190,Sku_Consolidated!A2:S957,{19},FALSE)="VAM",VLOOKUP(E2190,Store_VAM!B2:C273,{2}, FALSE),VLOOKUP(E2190,Store_SRP!B2:C110,{2}, FALSE)))</f>
      </c>
      <c r="G2190" s="1">
        <v>61841</v>
      </c>
      <c r="H2190" s="1" t="s">
        <v>122</v>
      </c>
      <c r="I2190" s="10" t="s">
        <v>1745</v>
      </c>
      <c r="J2190" s="1">
        <f>VLOOKUP(G2190,Sku_Consolidated!A2:C957, 3, FALSE)</f>
      </c>
      <c r="K2190" s="10">
        <f>IF(J2190="PACK", I2190, 0)</f>
      </c>
      <c r="L2190" s="10">
        <f>IF(J2190="KG", I2190, I2190 * VLOOKUP(G2190,Sku_Consolidated!A2:U957,21,FALSE))</f>
      </c>
      <c r="M2190" s="10" t="s">
        <v>37</v>
      </c>
      <c r="N2190" s="11" t="s">
        <v>5706</v>
      </c>
      <c r="O2190" s="10" t="s">
        <v>5707</v>
      </c>
      <c r="P2190" s="10">
        <f>N2190 - O2190</f>
      </c>
      <c r="Q2190" s="1">
        <f>VLOOKUP(G2190,Sku_Consolidated!A2:G957,7, FALSE)</f>
      </c>
      <c r="R2190" s="1">
        <f>IF(IFERROR(VLOOKUP(E2190,Store_Showcase!B2:H144,7, FALSE), TRUE)=TRUE, IF(IFERROR(VLOOKUP(E2190,Store_SRP!B2:H110,7, FALSE), TRUE)=TRUE,VLOOKUP(E2190,Store_VAM!B2:H273,7, FALSE),VLOOKUP(E2190,Store_SRP!B2:H110,7, FALSE)), VLOOKUP(E2190,Store_Showcase!B2:H144,7, FALSE))</f>
      </c>
      <c r="S2190" s="1">
        <f>IF(IFERROR(VLOOKUP(E2190,Store_Showcase!B2:I144,8, FALSE), TRUE)=TRUE, IF(IFERROR(VLOOKUP(E2190,Store_SRP!B2:I110,8, FALSE), TRUE)=TRUE,VLOOKUP(E2190,Store_VAM!B2:I273,8, FALSE),VLOOKUP(E2190,Store_SRP!B2:I110,8, FALSE)), VLOOKUP(E2190,Store_Showcase!B2:I144,8, FALSE))</f>
      </c>
      <c r="T2190" s="1">
        <f>VLOOKUP(G2190,Sku_Consolidated!A2:R957,18,FALSE)</f>
      </c>
      <c r="U2190" s="1" t="s">
        <v>5662</v>
      </c>
      <c r="V2190" s="1">
        <f>IF(VLOOKUP(G2190,Sku_Consolidated!A2:S957,19,FALSE)="SHOWCASE", VLOOKUP(E2190,Store_Showcase!B2:L144,11, FALSE), IF(VLOOKUP(G2190,Sku_Consolidated!A2:S957,19,FALSE)="VAM",VLOOKUP(E2190,Store_VAM!B2:L273,11, FALSE),VLOOKUP(E2190,Store_SRP!B2:L110,11, FALSE)))</f>
      </c>
      <c r="W2190" s="1">
        <f>VLOOKUP(G2190,Sku_Consolidated!A2:W957,11,FALSE)</f>
      </c>
      <c r="X2190" s="1">
        <f>VLOOKUP(G2190,Sku_Consolidated!A2:H957,8,FALSE)</f>
      </c>
      <c r="Y2190" s="1">
        <f>VLOOKUP(G2190,Sku_Consolidated!A2:I957,9,FALSE)</f>
      </c>
      <c r="Z2190" s="1" t="s">
        <v>41</v>
      </c>
      <c r="AA2190" s="1">
        <f>VLOOKUP(G2190,Sku_Consolidated!A2:E957,5,FALSE)</f>
      </c>
      <c r="AB2190" s="1">
        <f>IF(VLOOKUP(G2190,Sku_Consolidated!A2:S957,19,FALSE)="SHOWCASE", VLOOKUP(E2190,Store_Showcase!B2:N144,13, FALSE), IF(VLOOKUP(G2190,Sku_Consolidated!A2:S957,19,FALSE)="VAM",VLOOKUP(E2190,Store_VAM!B2:N273,13, FALSE),VLOOKUP(E2190,Store_SRP!B2:N110,13, FALSE)))</f>
      </c>
      <c r="AC2190" s="1">
        <f>IF(IFERROR(AB2190,TRUE)=TRUE, "-","OK")</f>
      </c>
      <c r="AD2190" s="11" t="s">
        <v>37</v>
      </c>
      <c r="AE2190" s="11" t="s">
        <v>37</v>
      </c>
      <c r="AF2190" s="1">
        <f>IF(IFERROR(VLOOKUP(E2190,Store_Showcase!B2:H144,{5}, FALSE), TRUE)=TRUE, IF(IFERROR(VLOOKUP(E2190,Store_SRP!B2:H110,{5}, FALSE), TRUE)=TRUE,VLOOKUP(E2190,Store_VAM!B2:H273,{5}, FALSE),VLOOKUP(E2190,Store_SRP!B2:H110,{5}, FALSE)), VLOOKUP(E2190,Store_Showcase!B2:H144,{5}, FALSE))</f>
      </c>
      <c r="AG2190" s="1">
        <f>IF(IFERROR(VLOOKUP(E2190,Store_Showcase!B2:H144,{6}, FALSE), TRUE)=TRUE, IF(IFERROR(VLOOKUP(E2190,Store_SRP!B2:H110,{6}, FALSE), TRUE)=TRUE,VLOOKUP(E2190,Store_VAM!B2:H273,{6}, FALSE),VLOOKUP(E2190,Store_SRP!B2:H110,{6}, FALSE)), VLOOKUP(E2190,Store_Showcase!B2:H144,{6}, FALSE))</f>
      </c>
      <c r="AH2190" s="1">
        <f>VLOOKUP(G2190,Sku_Consolidated!A2:R957,18,FALSE)</f>
      </c>
      <c r="AI2190" s="1">
        <f>VLOOKUP(G2190,Sku_Consolidated!A2:S957,19,FALSE)</f>
      </c>
      <c r="AJ2190" s="1">
        <f>VLOOKUP(G2190,Sku_Consolidated!A2:T957,20,FALSE)</f>
      </c>
    </row>
    <row r="2191" spans="1:36" x14ac:dyDescent="0.25">
      <c r="A2191" s="1">
        <v>2024</v>
      </c>
      <c r="B2191" s="1" t="s">
        <v>31</v>
      </c>
      <c r="C2191" s="1" t="s">
        <v>32</v>
      </c>
      <c r="D2191" s="1" t="s">
        <v>33</v>
      </c>
      <c r="E2191" s="9" t="s">
        <v>2380</v>
      </c>
      <c r="F2191" s="1">
        <f>IF(VLOOKUP(G2191,Sku_Consolidated!A2:S957,{19},FALSE)="SHOWCASE", VLOOKUP(E2191,Store_Showcase!B2:C144,{2}, FALSE), IF(VLOOKUP(G2191,Sku_Consolidated!A2:S957,{19},FALSE)="VAM",VLOOKUP(E2191,Store_VAM!B2:C273,{2}, FALSE),VLOOKUP(E2191,Store_SRP!B2:C110,{2}, FALSE)))</f>
      </c>
      <c r="G2191" s="1">
        <v>61842</v>
      </c>
      <c r="H2191" s="1" t="s">
        <v>126</v>
      </c>
      <c r="I2191" s="10" t="s">
        <v>3460</v>
      </c>
      <c r="J2191" s="1">
        <f>VLOOKUP(G2191,Sku_Consolidated!A2:C957, 3, FALSE)</f>
      </c>
      <c r="K2191" s="10">
        <f>IF(J2191="PACK", I2191, 0)</f>
      </c>
      <c r="L2191" s="10">
        <f>IF(J2191="KG", I2191, I2191 * VLOOKUP(G2191,Sku_Consolidated!A2:U957,21,FALSE))</f>
      </c>
      <c r="M2191" s="10" t="s">
        <v>37</v>
      </c>
      <c r="N2191" s="11" t="s">
        <v>5708</v>
      </c>
      <c r="O2191" s="10" t="s">
        <v>5709</v>
      </c>
      <c r="P2191" s="10">
        <f>N2191 - O2191</f>
      </c>
      <c r="Q2191" s="1">
        <f>VLOOKUP(G2191,Sku_Consolidated!A2:G957,7, FALSE)</f>
      </c>
      <c r="R2191" s="1">
        <f>IF(IFERROR(VLOOKUP(E2191,Store_Showcase!B2:H144,7, FALSE), TRUE)=TRUE, IF(IFERROR(VLOOKUP(E2191,Store_SRP!B2:H110,7, FALSE), TRUE)=TRUE,VLOOKUP(E2191,Store_VAM!B2:H273,7, FALSE),VLOOKUP(E2191,Store_SRP!B2:H110,7, FALSE)), VLOOKUP(E2191,Store_Showcase!B2:H144,7, FALSE))</f>
      </c>
      <c r="S2191" s="1">
        <f>IF(IFERROR(VLOOKUP(E2191,Store_Showcase!B2:I144,8, FALSE), TRUE)=TRUE, IF(IFERROR(VLOOKUP(E2191,Store_SRP!B2:I110,8, FALSE), TRUE)=TRUE,VLOOKUP(E2191,Store_VAM!B2:I273,8, FALSE),VLOOKUP(E2191,Store_SRP!B2:I110,8, FALSE)), VLOOKUP(E2191,Store_Showcase!B2:I144,8, FALSE))</f>
      </c>
      <c r="T2191" s="1">
        <f>VLOOKUP(G2191,Sku_Consolidated!A2:R957,18,FALSE)</f>
      </c>
      <c r="U2191" s="1" t="s">
        <v>5662</v>
      </c>
      <c r="V2191" s="1">
        <f>IF(VLOOKUP(G2191,Sku_Consolidated!A2:S957,19,FALSE)="SHOWCASE", VLOOKUP(E2191,Store_Showcase!B2:L144,11, FALSE), IF(VLOOKUP(G2191,Sku_Consolidated!A2:S957,19,FALSE)="VAM",VLOOKUP(E2191,Store_VAM!B2:L273,11, FALSE),VLOOKUP(E2191,Store_SRP!B2:L110,11, FALSE)))</f>
      </c>
      <c r="W2191" s="1">
        <f>VLOOKUP(G2191,Sku_Consolidated!A2:W957,11,FALSE)</f>
      </c>
      <c r="X2191" s="1">
        <f>VLOOKUP(G2191,Sku_Consolidated!A2:H957,8,FALSE)</f>
      </c>
      <c r="Y2191" s="1">
        <f>VLOOKUP(G2191,Sku_Consolidated!A2:I957,9,FALSE)</f>
      </c>
      <c r="Z2191" s="1" t="s">
        <v>41</v>
      </c>
      <c r="AA2191" s="1">
        <f>VLOOKUP(G2191,Sku_Consolidated!A2:E957,5,FALSE)</f>
      </c>
      <c r="AB2191" s="1">
        <f>IF(VLOOKUP(G2191,Sku_Consolidated!A2:S957,19,FALSE)="SHOWCASE", VLOOKUP(E2191,Store_Showcase!B2:N144,13, FALSE), IF(VLOOKUP(G2191,Sku_Consolidated!A2:S957,19,FALSE)="VAM",VLOOKUP(E2191,Store_VAM!B2:N273,13, FALSE),VLOOKUP(E2191,Store_SRP!B2:N110,13, FALSE)))</f>
      </c>
      <c r="AC2191" s="1">
        <f>IF(IFERROR(AB2191,TRUE)=TRUE, "-","OK")</f>
      </c>
      <c r="AD2191" s="11" t="s">
        <v>37</v>
      </c>
      <c r="AE2191" s="11" t="s">
        <v>37</v>
      </c>
      <c r="AF2191" s="1">
        <f>IF(IFERROR(VLOOKUP(E2191,Store_Showcase!B2:H144,{5}, FALSE), TRUE)=TRUE, IF(IFERROR(VLOOKUP(E2191,Store_SRP!B2:H110,{5}, FALSE), TRUE)=TRUE,VLOOKUP(E2191,Store_VAM!B2:H273,{5}, FALSE),VLOOKUP(E2191,Store_SRP!B2:H110,{5}, FALSE)), VLOOKUP(E2191,Store_Showcase!B2:H144,{5}, FALSE))</f>
      </c>
      <c r="AG2191" s="1">
        <f>IF(IFERROR(VLOOKUP(E2191,Store_Showcase!B2:H144,{6}, FALSE), TRUE)=TRUE, IF(IFERROR(VLOOKUP(E2191,Store_SRP!B2:H110,{6}, FALSE), TRUE)=TRUE,VLOOKUP(E2191,Store_VAM!B2:H273,{6}, FALSE),VLOOKUP(E2191,Store_SRP!B2:H110,{6}, FALSE)), VLOOKUP(E2191,Store_Showcase!B2:H144,{6}, FALSE))</f>
      </c>
      <c r="AH2191" s="1">
        <f>VLOOKUP(G2191,Sku_Consolidated!A2:R957,18,FALSE)</f>
      </c>
      <c r="AI2191" s="1">
        <f>VLOOKUP(G2191,Sku_Consolidated!A2:S957,19,FALSE)</f>
      </c>
      <c r="AJ2191" s="1">
        <f>VLOOKUP(G2191,Sku_Consolidated!A2:T957,20,FALSE)</f>
      </c>
    </row>
    <row r="2192" spans="1:36" x14ac:dyDescent="0.25">
      <c r="A2192" s="1">
        <v>2024</v>
      </c>
      <c r="B2192" s="1" t="s">
        <v>31</v>
      </c>
      <c r="C2192" s="1" t="s">
        <v>32</v>
      </c>
      <c r="D2192" s="1" t="s">
        <v>33</v>
      </c>
      <c r="E2192" s="9" t="s">
        <v>2380</v>
      </c>
      <c r="F2192" s="1">
        <f>IF(VLOOKUP(G2192,Sku_Consolidated!A2:S957,{19},FALSE)="SHOWCASE", VLOOKUP(E2192,Store_Showcase!B2:C144,{2}, FALSE), IF(VLOOKUP(G2192,Sku_Consolidated!A2:S957,{19},FALSE)="VAM",VLOOKUP(E2192,Store_VAM!B2:C273,{2}, FALSE),VLOOKUP(E2192,Store_SRP!B2:C110,{2}, FALSE)))</f>
      </c>
      <c r="G2192" s="1">
        <v>61844</v>
      </c>
      <c r="H2192" s="1" t="s">
        <v>178</v>
      </c>
      <c r="I2192" s="10" t="s">
        <v>1604</v>
      </c>
      <c r="J2192" s="1">
        <f>VLOOKUP(G2192,Sku_Consolidated!A2:C957, 3, FALSE)</f>
      </c>
      <c r="K2192" s="10">
        <f>IF(J2192="PACK", I2192, 0)</f>
      </c>
      <c r="L2192" s="10">
        <f>IF(J2192="KG", I2192, I2192 * VLOOKUP(G2192,Sku_Consolidated!A2:U957,21,FALSE))</f>
      </c>
      <c r="M2192" s="10" t="s">
        <v>37</v>
      </c>
      <c r="N2192" s="11" t="s">
        <v>5710</v>
      </c>
      <c r="O2192" s="10" t="s">
        <v>5711</v>
      </c>
      <c r="P2192" s="10">
        <f>N2192 - O2192</f>
      </c>
      <c r="Q2192" s="1">
        <f>VLOOKUP(G2192,Sku_Consolidated!A2:G957,7, FALSE)</f>
      </c>
      <c r="R2192" s="1">
        <f>IF(IFERROR(VLOOKUP(E2192,Store_Showcase!B2:H144,7, FALSE), TRUE)=TRUE, IF(IFERROR(VLOOKUP(E2192,Store_SRP!B2:H110,7, FALSE), TRUE)=TRUE,VLOOKUP(E2192,Store_VAM!B2:H273,7, FALSE),VLOOKUP(E2192,Store_SRP!B2:H110,7, FALSE)), VLOOKUP(E2192,Store_Showcase!B2:H144,7, FALSE))</f>
      </c>
      <c r="S2192" s="1">
        <f>IF(IFERROR(VLOOKUP(E2192,Store_Showcase!B2:I144,8, FALSE), TRUE)=TRUE, IF(IFERROR(VLOOKUP(E2192,Store_SRP!B2:I110,8, FALSE), TRUE)=TRUE,VLOOKUP(E2192,Store_VAM!B2:I273,8, FALSE),VLOOKUP(E2192,Store_SRP!B2:I110,8, FALSE)), VLOOKUP(E2192,Store_Showcase!B2:I144,8, FALSE))</f>
      </c>
      <c r="T2192" s="1">
        <f>VLOOKUP(G2192,Sku_Consolidated!A2:R957,18,FALSE)</f>
      </c>
      <c r="U2192" s="1" t="s">
        <v>5662</v>
      </c>
      <c r="V2192" s="1">
        <f>IF(VLOOKUP(G2192,Sku_Consolidated!A2:S957,19,FALSE)="SHOWCASE", VLOOKUP(E2192,Store_Showcase!B2:L144,11, FALSE), IF(VLOOKUP(G2192,Sku_Consolidated!A2:S957,19,FALSE)="VAM",VLOOKUP(E2192,Store_VAM!B2:L273,11, FALSE),VLOOKUP(E2192,Store_SRP!B2:L110,11, FALSE)))</f>
      </c>
      <c r="W2192" s="1">
        <f>VLOOKUP(G2192,Sku_Consolidated!A2:W957,11,FALSE)</f>
      </c>
      <c r="X2192" s="1">
        <f>VLOOKUP(G2192,Sku_Consolidated!A2:H957,8,FALSE)</f>
      </c>
      <c r="Y2192" s="1">
        <f>VLOOKUP(G2192,Sku_Consolidated!A2:I957,9,FALSE)</f>
      </c>
      <c r="Z2192" s="1" t="s">
        <v>41</v>
      </c>
      <c r="AA2192" s="1">
        <f>VLOOKUP(G2192,Sku_Consolidated!A2:E957,5,FALSE)</f>
      </c>
      <c r="AB2192" s="1">
        <f>IF(VLOOKUP(G2192,Sku_Consolidated!A2:S957,19,FALSE)="SHOWCASE", VLOOKUP(E2192,Store_Showcase!B2:N144,13, FALSE), IF(VLOOKUP(G2192,Sku_Consolidated!A2:S957,19,FALSE)="VAM",VLOOKUP(E2192,Store_VAM!B2:N273,13, FALSE),VLOOKUP(E2192,Store_SRP!B2:N110,13, FALSE)))</f>
      </c>
      <c r="AC2192" s="1">
        <f>IF(IFERROR(AB2192,TRUE)=TRUE, "-","OK")</f>
      </c>
      <c r="AD2192" s="11" t="s">
        <v>37</v>
      </c>
      <c r="AE2192" s="11" t="s">
        <v>37</v>
      </c>
      <c r="AF2192" s="1">
        <f>IF(IFERROR(VLOOKUP(E2192,Store_Showcase!B2:H144,{5}, FALSE), TRUE)=TRUE, IF(IFERROR(VLOOKUP(E2192,Store_SRP!B2:H110,{5}, FALSE), TRUE)=TRUE,VLOOKUP(E2192,Store_VAM!B2:H273,{5}, FALSE),VLOOKUP(E2192,Store_SRP!B2:H110,{5}, FALSE)), VLOOKUP(E2192,Store_Showcase!B2:H144,{5}, FALSE))</f>
      </c>
      <c r="AG2192" s="1">
        <f>IF(IFERROR(VLOOKUP(E2192,Store_Showcase!B2:H144,{6}, FALSE), TRUE)=TRUE, IF(IFERROR(VLOOKUP(E2192,Store_SRP!B2:H110,{6}, FALSE), TRUE)=TRUE,VLOOKUP(E2192,Store_VAM!B2:H273,{6}, FALSE),VLOOKUP(E2192,Store_SRP!B2:H110,{6}, FALSE)), VLOOKUP(E2192,Store_Showcase!B2:H144,{6}, FALSE))</f>
      </c>
      <c r="AH2192" s="1">
        <f>VLOOKUP(G2192,Sku_Consolidated!A2:R957,18,FALSE)</f>
      </c>
      <c r="AI2192" s="1">
        <f>VLOOKUP(G2192,Sku_Consolidated!A2:S957,19,FALSE)</f>
      </c>
      <c r="AJ2192" s="1">
        <f>VLOOKUP(G2192,Sku_Consolidated!A2:T957,20,FALSE)</f>
      </c>
    </row>
    <row r="2193" spans="1:36" x14ac:dyDescent="0.25">
      <c r="A2193" s="1">
        <v>2024</v>
      </c>
      <c r="B2193" s="1" t="s">
        <v>31</v>
      </c>
      <c r="C2193" s="1" t="s">
        <v>32</v>
      </c>
      <c r="D2193" s="1" t="s">
        <v>33</v>
      </c>
      <c r="E2193" s="9" t="s">
        <v>2380</v>
      </c>
      <c r="F2193" s="1">
        <f>IF(VLOOKUP(G2193,Sku_Consolidated!A2:S957,{19},FALSE)="SHOWCASE", VLOOKUP(E2193,Store_Showcase!B2:C144,{2}, FALSE), IF(VLOOKUP(G2193,Sku_Consolidated!A2:S957,{19},FALSE)="VAM",VLOOKUP(E2193,Store_VAM!B2:C273,{2}, FALSE),VLOOKUP(E2193,Store_SRP!B2:C110,{2}, FALSE)))</f>
      </c>
      <c r="G2193" s="1">
        <v>61845</v>
      </c>
      <c r="H2193" s="1" t="s">
        <v>130</v>
      </c>
      <c r="I2193" s="10" t="s">
        <v>866</v>
      </c>
      <c r="J2193" s="1">
        <f>VLOOKUP(G2193,Sku_Consolidated!A2:C957, 3, FALSE)</f>
      </c>
      <c r="K2193" s="10">
        <f>IF(J2193="PACK", I2193, 0)</f>
      </c>
      <c r="L2193" s="10">
        <f>IF(J2193="KG", I2193, I2193 * VLOOKUP(G2193,Sku_Consolidated!A2:U957,21,FALSE))</f>
      </c>
      <c r="M2193" s="10" t="s">
        <v>37</v>
      </c>
      <c r="N2193" s="11" t="s">
        <v>5712</v>
      </c>
      <c r="O2193" s="10" t="s">
        <v>5713</v>
      </c>
      <c r="P2193" s="10">
        <f>N2193 - O2193</f>
      </c>
      <c r="Q2193" s="1">
        <f>VLOOKUP(G2193,Sku_Consolidated!A2:G957,7, FALSE)</f>
      </c>
      <c r="R2193" s="1">
        <f>IF(IFERROR(VLOOKUP(E2193,Store_Showcase!B2:H144,7, FALSE), TRUE)=TRUE, IF(IFERROR(VLOOKUP(E2193,Store_SRP!B2:H110,7, FALSE), TRUE)=TRUE,VLOOKUP(E2193,Store_VAM!B2:H273,7, FALSE),VLOOKUP(E2193,Store_SRP!B2:H110,7, FALSE)), VLOOKUP(E2193,Store_Showcase!B2:H144,7, FALSE))</f>
      </c>
      <c r="S2193" s="1">
        <f>IF(IFERROR(VLOOKUP(E2193,Store_Showcase!B2:I144,8, FALSE), TRUE)=TRUE, IF(IFERROR(VLOOKUP(E2193,Store_SRP!B2:I110,8, FALSE), TRUE)=TRUE,VLOOKUP(E2193,Store_VAM!B2:I273,8, FALSE),VLOOKUP(E2193,Store_SRP!B2:I110,8, FALSE)), VLOOKUP(E2193,Store_Showcase!B2:I144,8, FALSE))</f>
      </c>
      <c r="T2193" s="1">
        <f>VLOOKUP(G2193,Sku_Consolidated!A2:R957,18,FALSE)</f>
      </c>
      <c r="U2193" s="1" t="s">
        <v>5662</v>
      </c>
      <c r="V2193" s="1">
        <f>IF(VLOOKUP(G2193,Sku_Consolidated!A2:S957,19,FALSE)="SHOWCASE", VLOOKUP(E2193,Store_Showcase!B2:L144,11, FALSE), IF(VLOOKUP(G2193,Sku_Consolidated!A2:S957,19,FALSE)="VAM",VLOOKUP(E2193,Store_VAM!B2:L273,11, FALSE),VLOOKUP(E2193,Store_SRP!B2:L110,11, FALSE)))</f>
      </c>
      <c r="W2193" s="1">
        <f>VLOOKUP(G2193,Sku_Consolidated!A2:W957,11,FALSE)</f>
      </c>
      <c r="X2193" s="1">
        <f>VLOOKUP(G2193,Sku_Consolidated!A2:H957,8,FALSE)</f>
      </c>
      <c r="Y2193" s="1">
        <f>VLOOKUP(G2193,Sku_Consolidated!A2:I957,9,FALSE)</f>
      </c>
      <c r="Z2193" s="1" t="s">
        <v>41</v>
      </c>
      <c r="AA2193" s="1">
        <f>VLOOKUP(G2193,Sku_Consolidated!A2:E957,5,FALSE)</f>
      </c>
      <c r="AB2193" s="1">
        <f>IF(VLOOKUP(G2193,Sku_Consolidated!A2:S957,19,FALSE)="SHOWCASE", VLOOKUP(E2193,Store_Showcase!B2:N144,13, FALSE), IF(VLOOKUP(G2193,Sku_Consolidated!A2:S957,19,FALSE)="VAM",VLOOKUP(E2193,Store_VAM!B2:N273,13, FALSE),VLOOKUP(E2193,Store_SRP!B2:N110,13, FALSE)))</f>
      </c>
      <c r="AC2193" s="1">
        <f>IF(IFERROR(AB2193,TRUE)=TRUE, "-","OK")</f>
      </c>
      <c r="AD2193" s="11" t="s">
        <v>37</v>
      </c>
      <c r="AE2193" s="11" t="s">
        <v>37</v>
      </c>
      <c r="AF2193" s="1">
        <f>IF(IFERROR(VLOOKUP(E2193,Store_Showcase!B2:H144,{5}, FALSE), TRUE)=TRUE, IF(IFERROR(VLOOKUP(E2193,Store_SRP!B2:H110,{5}, FALSE), TRUE)=TRUE,VLOOKUP(E2193,Store_VAM!B2:H273,{5}, FALSE),VLOOKUP(E2193,Store_SRP!B2:H110,{5}, FALSE)), VLOOKUP(E2193,Store_Showcase!B2:H144,{5}, FALSE))</f>
      </c>
      <c r="AG2193" s="1">
        <f>IF(IFERROR(VLOOKUP(E2193,Store_Showcase!B2:H144,{6}, FALSE), TRUE)=TRUE, IF(IFERROR(VLOOKUP(E2193,Store_SRP!B2:H110,{6}, FALSE), TRUE)=TRUE,VLOOKUP(E2193,Store_VAM!B2:H273,{6}, FALSE),VLOOKUP(E2193,Store_SRP!B2:H110,{6}, FALSE)), VLOOKUP(E2193,Store_Showcase!B2:H144,{6}, FALSE))</f>
      </c>
      <c r="AH2193" s="1">
        <f>VLOOKUP(G2193,Sku_Consolidated!A2:R957,18,FALSE)</f>
      </c>
      <c r="AI2193" s="1">
        <f>VLOOKUP(G2193,Sku_Consolidated!A2:S957,19,FALSE)</f>
      </c>
      <c r="AJ2193" s="1">
        <f>VLOOKUP(G2193,Sku_Consolidated!A2:T957,20,FALSE)</f>
      </c>
    </row>
    <row r="2194" spans="1:36" x14ac:dyDescent="0.25">
      <c r="A2194" s="1">
        <v>2024</v>
      </c>
      <c r="B2194" s="1" t="s">
        <v>31</v>
      </c>
      <c r="C2194" s="1" t="s">
        <v>32</v>
      </c>
      <c r="D2194" s="1" t="s">
        <v>33</v>
      </c>
      <c r="E2194" s="9" t="s">
        <v>2380</v>
      </c>
      <c r="F2194" s="1">
        <f>IF(VLOOKUP(G2194,Sku_Consolidated!A2:S957,{19},FALSE)="SHOWCASE", VLOOKUP(E2194,Store_Showcase!B2:C144,{2}, FALSE), IF(VLOOKUP(G2194,Sku_Consolidated!A2:S957,{19},FALSE)="VAM",VLOOKUP(E2194,Store_VAM!B2:C273,{2}, FALSE),VLOOKUP(E2194,Store_SRP!B2:C110,{2}, FALSE)))</f>
      </c>
      <c r="G2194" s="1">
        <v>61850</v>
      </c>
      <c r="H2194" s="1" t="s">
        <v>134</v>
      </c>
      <c r="I2194" s="10" t="s">
        <v>4318</v>
      </c>
      <c r="J2194" s="1">
        <f>VLOOKUP(G2194,Sku_Consolidated!A2:C957, 3, FALSE)</f>
      </c>
      <c r="K2194" s="10">
        <f>IF(J2194="PACK", I2194, 0)</f>
      </c>
      <c r="L2194" s="10">
        <f>IF(J2194="KG", I2194, I2194 * VLOOKUP(G2194,Sku_Consolidated!A2:U957,21,FALSE))</f>
      </c>
      <c r="M2194" s="10" t="s">
        <v>37</v>
      </c>
      <c r="N2194" s="11" t="s">
        <v>5714</v>
      </c>
      <c r="O2194" s="10" t="s">
        <v>5715</v>
      </c>
      <c r="P2194" s="10">
        <f>N2194 - O2194</f>
      </c>
      <c r="Q2194" s="1">
        <f>VLOOKUP(G2194,Sku_Consolidated!A2:G957,7, FALSE)</f>
      </c>
      <c r="R2194" s="1">
        <f>IF(IFERROR(VLOOKUP(E2194,Store_Showcase!B2:H144,7, FALSE), TRUE)=TRUE, IF(IFERROR(VLOOKUP(E2194,Store_SRP!B2:H110,7, FALSE), TRUE)=TRUE,VLOOKUP(E2194,Store_VAM!B2:H273,7, FALSE),VLOOKUP(E2194,Store_SRP!B2:H110,7, FALSE)), VLOOKUP(E2194,Store_Showcase!B2:H144,7, FALSE))</f>
      </c>
      <c r="S2194" s="1">
        <f>IF(IFERROR(VLOOKUP(E2194,Store_Showcase!B2:I144,8, FALSE), TRUE)=TRUE, IF(IFERROR(VLOOKUP(E2194,Store_SRP!B2:I110,8, FALSE), TRUE)=TRUE,VLOOKUP(E2194,Store_VAM!B2:I273,8, FALSE),VLOOKUP(E2194,Store_SRP!B2:I110,8, FALSE)), VLOOKUP(E2194,Store_Showcase!B2:I144,8, FALSE))</f>
      </c>
      <c r="T2194" s="1">
        <f>VLOOKUP(G2194,Sku_Consolidated!A2:R957,18,FALSE)</f>
      </c>
      <c r="U2194" s="1" t="s">
        <v>5662</v>
      </c>
      <c r="V2194" s="1">
        <f>IF(VLOOKUP(G2194,Sku_Consolidated!A2:S957,19,FALSE)="SHOWCASE", VLOOKUP(E2194,Store_Showcase!B2:L144,11, FALSE), IF(VLOOKUP(G2194,Sku_Consolidated!A2:S957,19,FALSE)="VAM",VLOOKUP(E2194,Store_VAM!B2:L273,11, FALSE),VLOOKUP(E2194,Store_SRP!B2:L110,11, FALSE)))</f>
      </c>
      <c r="W2194" s="1">
        <f>VLOOKUP(G2194,Sku_Consolidated!A2:W957,11,FALSE)</f>
      </c>
      <c r="X2194" s="1">
        <f>VLOOKUP(G2194,Sku_Consolidated!A2:H957,8,FALSE)</f>
      </c>
      <c r="Y2194" s="1">
        <f>VLOOKUP(G2194,Sku_Consolidated!A2:I957,9,FALSE)</f>
      </c>
      <c r="Z2194" s="1" t="s">
        <v>41</v>
      </c>
      <c r="AA2194" s="1">
        <f>VLOOKUP(G2194,Sku_Consolidated!A2:E957,5,FALSE)</f>
      </c>
      <c r="AB2194" s="1">
        <f>IF(VLOOKUP(G2194,Sku_Consolidated!A2:S957,19,FALSE)="SHOWCASE", VLOOKUP(E2194,Store_Showcase!B2:N144,13, FALSE), IF(VLOOKUP(G2194,Sku_Consolidated!A2:S957,19,FALSE)="VAM",VLOOKUP(E2194,Store_VAM!B2:N273,13, FALSE),VLOOKUP(E2194,Store_SRP!B2:N110,13, FALSE)))</f>
      </c>
      <c r="AC2194" s="1">
        <f>IF(IFERROR(AB2194,TRUE)=TRUE, "-","OK")</f>
      </c>
      <c r="AD2194" s="11" t="s">
        <v>37</v>
      </c>
      <c r="AE2194" s="11" t="s">
        <v>37</v>
      </c>
      <c r="AF2194" s="1">
        <f>IF(IFERROR(VLOOKUP(E2194,Store_Showcase!B2:H144,{5}, FALSE), TRUE)=TRUE, IF(IFERROR(VLOOKUP(E2194,Store_SRP!B2:H110,{5}, FALSE), TRUE)=TRUE,VLOOKUP(E2194,Store_VAM!B2:H273,{5}, FALSE),VLOOKUP(E2194,Store_SRP!B2:H110,{5}, FALSE)), VLOOKUP(E2194,Store_Showcase!B2:H144,{5}, FALSE))</f>
      </c>
      <c r="AG2194" s="1">
        <f>IF(IFERROR(VLOOKUP(E2194,Store_Showcase!B2:H144,{6}, FALSE), TRUE)=TRUE, IF(IFERROR(VLOOKUP(E2194,Store_SRP!B2:H110,{6}, FALSE), TRUE)=TRUE,VLOOKUP(E2194,Store_VAM!B2:H273,{6}, FALSE),VLOOKUP(E2194,Store_SRP!B2:H110,{6}, FALSE)), VLOOKUP(E2194,Store_Showcase!B2:H144,{6}, FALSE))</f>
      </c>
      <c r="AH2194" s="1">
        <f>VLOOKUP(G2194,Sku_Consolidated!A2:R957,18,FALSE)</f>
      </c>
      <c r="AI2194" s="1">
        <f>VLOOKUP(G2194,Sku_Consolidated!A2:S957,19,FALSE)</f>
      </c>
      <c r="AJ2194" s="1">
        <f>VLOOKUP(G2194,Sku_Consolidated!A2:T957,20,FALSE)</f>
      </c>
    </row>
    <row r="2195" spans="1:36" x14ac:dyDescent="0.25">
      <c r="A2195" s="1">
        <v>2024</v>
      </c>
      <c r="B2195" s="1" t="s">
        <v>31</v>
      </c>
      <c r="C2195" s="1" t="s">
        <v>32</v>
      </c>
      <c r="D2195" s="1" t="s">
        <v>33</v>
      </c>
      <c r="E2195" s="9" t="s">
        <v>2380</v>
      </c>
      <c r="F2195" s="1">
        <f>IF(VLOOKUP(G2195,Sku_Consolidated!A2:S957,{19},FALSE)="SHOWCASE", VLOOKUP(E2195,Store_Showcase!B2:C144,{2}, FALSE), IF(VLOOKUP(G2195,Sku_Consolidated!A2:S957,{19},FALSE)="VAM",VLOOKUP(E2195,Store_VAM!B2:C273,{2}, FALSE),VLOOKUP(E2195,Store_SRP!B2:C110,{2}, FALSE)))</f>
      </c>
      <c r="G2195" s="1">
        <v>61852</v>
      </c>
      <c r="H2195" s="1" t="s">
        <v>138</v>
      </c>
      <c r="I2195" s="10" t="s">
        <v>5716</v>
      </c>
      <c r="J2195" s="1">
        <f>VLOOKUP(G2195,Sku_Consolidated!A2:C957, 3, FALSE)</f>
      </c>
      <c r="K2195" s="10">
        <f>IF(J2195="PACK", I2195, 0)</f>
      </c>
      <c r="L2195" s="10">
        <f>IF(J2195="KG", I2195, I2195 * VLOOKUP(G2195,Sku_Consolidated!A2:U957,21,FALSE))</f>
      </c>
      <c r="M2195" s="10" t="s">
        <v>37</v>
      </c>
      <c r="N2195" s="11" t="s">
        <v>5717</v>
      </c>
      <c r="O2195" s="10" t="s">
        <v>5718</v>
      </c>
      <c r="P2195" s="10">
        <f>N2195 - O2195</f>
      </c>
      <c r="Q2195" s="1">
        <f>VLOOKUP(G2195,Sku_Consolidated!A2:G957,7, FALSE)</f>
      </c>
      <c r="R2195" s="1">
        <f>IF(IFERROR(VLOOKUP(E2195,Store_Showcase!B2:H144,7, FALSE), TRUE)=TRUE, IF(IFERROR(VLOOKUP(E2195,Store_SRP!B2:H110,7, FALSE), TRUE)=TRUE,VLOOKUP(E2195,Store_VAM!B2:H273,7, FALSE),VLOOKUP(E2195,Store_SRP!B2:H110,7, FALSE)), VLOOKUP(E2195,Store_Showcase!B2:H144,7, FALSE))</f>
      </c>
      <c r="S2195" s="1">
        <f>IF(IFERROR(VLOOKUP(E2195,Store_Showcase!B2:I144,8, FALSE), TRUE)=TRUE, IF(IFERROR(VLOOKUP(E2195,Store_SRP!B2:I110,8, FALSE), TRUE)=TRUE,VLOOKUP(E2195,Store_VAM!B2:I273,8, FALSE),VLOOKUP(E2195,Store_SRP!B2:I110,8, FALSE)), VLOOKUP(E2195,Store_Showcase!B2:I144,8, FALSE))</f>
      </c>
      <c r="T2195" s="1">
        <f>VLOOKUP(G2195,Sku_Consolidated!A2:R957,18,FALSE)</f>
      </c>
      <c r="U2195" s="1" t="s">
        <v>5662</v>
      </c>
      <c r="V2195" s="1">
        <f>IF(VLOOKUP(G2195,Sku_Consolidated!A2:S957,19,FALSE)="SHOWCASE", VLOOKUP(E2195,Store_Showcase!B2:L144,11, FALSE), IF(VLOOKUP(G2195,Sku_Consolidated!A2:S957,19,FALSE)="VAM",VLOOKUP(E2195,Store_VAM!B2:L273,11, FALSE),VLOOKUP(E2195,Store_SRP!B2:L110,11, FALSE)))</f>
      </c>
      <c r="W2195" s="1">
        <f>VLOOKUP(G2195,Sku_Consolidated!A2:W957,11,FALSE)</f>
      </c>
      <c r="X2195" s="1">
        <f>VLOOKUP(G2195,Sku_Consolidated!A2:H957,8,FALSE)</f>
      </c>
      <c r="Y2195" s="1">
        <f>VLOOKUP(G2195,Sku_Consolidated!A2:I957,9,FALSE)</f>
      </c>
      <c r="Z2195" s="1" t="s">
        <v>41</v>
      </c>
      <c r="AA2195" s="1">
        <f>VLOOKUP(G2195,Sku_Consolidated!A2:E957,5,FALSE)</f>
      </c>
      <c r="AB2195" s="1">
        <f>IF(VLOOKUP(G2195,Sku_Consolidated!A2:S957,19,FALSE)="SHOWCASE", VLOOKUP(E2195,Store_Showcase!B2:N144,13, FALSE), IF(VLOOKUP(G2195,Sku_Consolidated!A2:S957,19,FALSE)="VAM",VLOOKUP(E2195,Store_VAM!B2:N273,13, FALSE),VLOOKUP(E2195,Store_SRP!B2:N110,13, FALSE)))</f>
      </c>
      <c r="AC2195" s="1">
        <f>IF(IFERROR(AB2195,TRUE)=TRUE, "-","OK")</f>
      </c>
      <c r="AD2195" s="11" t="s">
        <v>37</v>
      </c>
      <c r="AE2195" s="11" t="s">
        <v>37</v>
      </c>
      <c r="AF2195" s="1">
        <f>IF(IFERROR(VLOOKUP(E2195,Store_Showcase!B2:H144,{5}, FALSE), TRUE)=TRUE, IF(IFERROR(VLOOKUP(E2195,Store_SRP!B2:H110,{5}, FALSE), TRUE)=TRUE,VLOOKUP(E2195,Store_VAM!B2:H273,{5}, FALSE),VLOOKUP(E2195,Store_SRP!B2:H110,{5}, FALSE)), VLOOKUP(E2195,Store_Showcase!B2:H144,{5}, FALSE))</f>
      </c>
      <c r="AG2195" s="1">
        <f>IF(IFERROR(VLOOKUP(E2195,Store_Showcase!B2:H144,{6}, FALSE), TRUE)=TRUE, IF(IFERROR(VLOOKUP(E2195,Store_SRP!B2:H110,{6}, FALSE), TRUE)=TRUE,VLOOKUP(E2195,Store_VAM!B2:H273,{6}, FALSE),VLOOKUP(E2195,Store_SRP!B2:H110,{6}, FALSE)), VLOOKUP(E2195,Store_Showcase!B2:H144,{6}, FALSE))</f>
      </c>
      <c r="AH2195" s="1">
        <f>VLOOKUP(G2195,Sku_Consolidated!A2:R957,18,FALSE)</f>
      </c>
      <c r="AI2195" s="1">
        <f>VLOOKUP(G2195,Sku_Consolidated!A2:S957,19,FALSE)</f>
      </c>
      <c r="AJ2195" s="1">
        <f>VLOOKUP(G2195,Sku_Consolidated!A2:T957,20,FALSE)</f>
      </c>
    </row>
    <row r="2196" spans="1:36" x14ac:dyDescent="0.25">
      <c r="A2196" s="1">
        <v>2024</v>
      </c>
      <c r="B2196" s="1" t="s">
        <v>31</v>
      </c>
      <c r="C2196" s="1" t="s">
        <v>32</v>
      </c>
      <c r="D2196" s="1" t="s">
        <v>33</v>
      </c>
      <c r="E2196" s="9" t="s">
        <v>2416</v>
      </c>
      <c r="F2196" s="1">
        <f>IF(VLOOKUP(G2196,Sku_Consolidated!A2:S957,{19},FALSE)="SHOWCASE", VLOOKUP(E2196,Store_Showcase!B2:C144,{2}, FALSE), IF(VLOOKUP(G2196,Sku_Consolidated!A2:S957,{19},FALSE)="VAM",VLOOKUP(E2196,Store_VAM!B2:C273,{2}, FALSE),VLOOKUP(E2196,Store_SRP!B2:C110,{2}, FALSE)))</f>
      </c>
      <c r="G2196" s="1">
        <v>10008</v>
      </c>
      <c r="H2196" s="1" t="s">
        <v>304</v>
      </c>
      <c r="I2196" s="10" t="s">
        <v>5356</v>
      </c>
      <c r="J2196" s="1">
        <f>VLOOKUP(G2196,Sku_Consolidated!A2:C957, 3, FALSE)</f>
      </c>
      <c r="K2196" s="10">
        <f>IF(J2196="PACK", I2196, 0)</f>
      </c>
      <c r="L2196" s="10">
        <f>IF(J2196="KG", I2196, I2196 * VLOOKUP(G2196,Sku_Consolidated!A2:U957,21,FALSE))</f>
      </c>
      <c r="M2196" s="10" t="s">
        <v>37</v>
      </c>
      <c r="N2196" s="11" t="s">
        <v>5719</v>
      </c>
      <c r="O2196" s="10" t="s">
        <v>5720</v>
      </c>
      <c r="P2196" s="10">
        <f>N2196 - O2196</f>
      </c>
      <c r="Q2196" s="1">
        <f>VLOOKUP(G2196,Sku_Consolidated!A2:G957,7, FALSE)</f>
      </c>
      <c r="R2196" s="1">
        <f>IF(IFERROR(VLOOKUP(E2196,Store_Showcase!B2:H144,7, FALSE), TRUE)=TRUE, IF(IFERROR(VLOOKUP(E2196,Store_SRP!B2:H110,7, FALSE), TRUE)=TRUE,VLOOKUP(E2196,Store_VAM!B2:H273,7, FALSE),VLOOKUP(E2196,Store_SRP!B2:H110,7, FALSE)), VLOOKUP(E2196,Store_Showcase!B2:H144,7, FALSE))</f>
      </c>
      <c r="S2196" s="1">
        <f>IF(IFERROR(VLOOKUP(E2196,Store_Showcase!B2:I144,8, FALSE), TRUE)=TRUE, IF(IFERROR(VLOOKUP(E2196,Store_SRP!B2:I110,8, FALSE), TRUE)=TRUE,VLOOKUP(E2196,Store_VAM!B2:I273,8, FALSE),VLOOKUP(E2196,Store_SRP!B2:I110,8, FALSE)), VLOOKUP(E2196,Store_Showcase!B2:I144,8, FALSE))</f>
      </c>
      <c r="T2196" s="1">
        <f>VLOOKUP(G2196,Sku_Consolidated!A2:R957,18,FALSE)</f>
      </c>
      <c r="U2196" s="1" t="s">
        <v>5721</v>
      </c>
      <c r="V2196" s="1">
        <f>IF(VLOOKUP(G2196,Sku_Consolidated!A2:S957,19,FALSE)="SHOWCASE", VLOOKUP(E2196,Store_Showcase!B2:L144,11, FALSE), IF(VLOOKUP(G2196,Sku_Consolidated!A2:S957,19,FALSE)="VAM",VLOOKUP(E2196,Store_VAM!B2:L273,11, FALSE),VLOOKUP(E2196,Store_SRP!B2:L110,11, FALSE)))</f>
      </c>
      <c r="W2196" s="1">
        <f>VLOOKUP(G2196,Sku_Consolidated!A2:W957,11,FALSE)</f>
      </c>
      <c r="X2196" s="1">
        <f>VLOOKUP(G2196,Sku_Consolidated!A2:H957,8,FALSE)</f>
      </c>
      <c r="Y2196" s="1">
        <f>VLOOKUP(G2196,Sku_Consolidated!A2:I957,9,FALSE)</f>
      </c>
      <c r="Z2196" s="1" t="s">
        <v>41</v>
      </c>
      <c r="AA2196" s="1">
        <f>VLOOKUP(G2196,Sku_Consolidated!A2:E957,5,FALSE)</f>
      </c>
      <c r="AB2196" s="1">
        <f>IF(VLOOKUP(G2196,Sku_Consolidated!A2:S957,19,FALSE)="SHOWCASE", VLOOKUP(E2196,Store_Showcase!B2:N144,13, FALSE), IF(VLOOKUP(G2196,Sku_Consolidated!A2:S957,19,FALSE)="VAM",VLOOKUP(E2196,Store_VAM!B2:N273,13, FALSE),VLOOKUP(E2196,Store_SRP!B2:N110,13, FALSE)))</f>
      </c>
      <c r="AC2196" s="1">
        <f>IF(IFERROR(AB2196,TRUE)=TRUE, "-","OK")</f>
      </c>
      <c r="AD2196" s="11" t="s">
        <v>37</v>
      </c>
      <c r="AE2196" s="11" t="s">
        <v>37</v>
      </c>
      <c r="AF2196" s="1">
        <f>IF(IFERROR(VLOOKUP(E2196,Store_Showcase!B2:H144,{5}, FALSE), TRUE)=TRUE, IF(IFERROR(VLOOKUP(E2196,Store_SRP!B2:H110,{5}, FALSE), TRUE)=TRUE,VLOOKUP(E2196,Store_VAM!B2:H273,{5}, FALSE),VLOOKUP(E2196,Store_SRP!B2:H110,{5}, FALSE)), VLOOKUP(E2196,Store_Showcase!B2:H144,{5}, FALSE))</f>
      </c>
      <c r="AG2196" s="1">
        <f>IF(IFERROR(VLOOKUP(E2196,Store_Showcase!B2:H144,{6}, FALSE), TRUE)=TRUE, IF(IFERROR(VLOOKUP(E2196,Store_SRP!B2:H110,{6}, FALSE), TRUE)=TRUE,VLOOKUP(E2196,Store_VAM!B2:H273,{6}, FALSE),VLOOKUP(E2196,Store_SRP!B2:H110,{6}, FALSE)), VLOOKUP(E2196,Store_Showcase!B2:H144,{6}, FALSE))</f>
      </c>
      <c r="AH2196" s="1">
        <f>VLOOKUP(G2196,Sku_Consolidated!A2:R957,18,FALSE)</f>
      </c>
      <c r="AI2196" s="1">
        <f>VLOOKUP(G2196,Sku_Consolidated!A2:S957,19,FALSE)</f>
      </c>
      <c r="AJ2196" s="1">
        <f>VLOOKUP(G2196,Sku_Consolidated!A2:T957,20,FALSE)</f>
      </c>
    </row>
    <row r="2197" spans="1:36" x14ac:dyDescent="0.25">
      <c r="A2197" s="1">
        <v>2024</v>
      </c>
      <c r="B2197" s="1" t="s">
        <v>31</v>
      </c>
      <c r="C2197" s="1" t="s">
        <v>32</v>
      </c>
      <c r="D2197" s="1" t="s">
        <v>33</v>
      </c>
      <c r="E2197" s="9" t="s">
        <v>2416</v>
      </c>
      <c r="F2197" s="1">
        <f>IF(VLOOKUP(G2197,Sku_Consolidated!A2:S957,{19},FALSE)="SHOWCASE", VLOOKUP(E2197,Store_Showcase!B2:C144,{2}, FALSE), IF(VLOOKUP(G2197,Sku_Consolidated!A2:S957,{19},FALSE)="VAM",VLOOKUP(E2197,Store_VAM!B2:C273,{2}, FALSE),VLOOKUP(E2197,Store_SRP!B2:C110,{2}, FALSE)))</f>
      </c>
      <c r="G2197" s="1">
        <v>61719</v>
      </c>
      <c r="H2197" s="1" t="s">
        <v>35</v>
      </c>
      <c r="I2197" s="10" t="s">
        <v>5722</v>
      </c>
      <c r="J2197" s="1">
        <f>VLOOKUP(G2197,Sku_Consolidated!A2:C957, 3, FALSE)</f>
      </c>
      <c r="K2197" s="10">
        <f>IF(J2197="PACK", I2197, 0)</f>
      </c>
      <c r="L2197" s="10">
        <f>IF(J2197="KG", I2197, I2197 * VLOOKUP(G2197,Sku_Consolidated!A2:U957,21,FALSE))</f>
      </c>
      <c r="M2197" s="10" t="s">
        <v>37</v>
      </c>
      <c r="N2197" s="11" t="s">
        <v>5723</v>
      </c>
      <c r="O2197" s="10" t="s">
        <v>5724</v>
      </c>
      <c r="P2197" s="10">
        <f>N2197 - O2197</f>
      </c>
      <c r="Q2197" s="1">
        <f>VLOOKUP(G2197,Sku_Consolidated!A2:G957,7, FALSE)</f>
      </c>
      <c r="R2197" s="1">
        <f>IF(IFERROR(VLOOKUP(E2197,Store_Showcase!B2:H144,7, FALSE), TRUE)=TRUE, IF(IFERROR(VLOOKUP(E2197,Store_SRP!B2:H110,7, FALSE), TRUE)=TRUE,VLOOKUP(E2197,Store_VAM!B2:H273,7, FALSE),VLOOKUP(E2197,Store_SRP!B2:H110,7, FALSE)), VLOOKUP(E2197,Store_Showcase!B2:H144,7, FALSE))</f>
      </c>
      <c r="S2197" s="1">
        <f>IF(IFERROR(VLOOKUP(E2197,Store_Showcase!B2:I144,8, FALSE), TRUE)=TRUE, IF(IFERROR(VLOOKUP(E2197,Store_SRP!B2:I110,8, FALSE), TRUE)=TRUE,VLOOKUP(E2197,Store_VAM!B2:I273,8, FALSE),VLOOKUP(E2197,Store_SRP!B2:I110,8, FALSE)), VLOOKUP(E2197,Store_Showcase!B2:I144,8, FALSE))</f>
      </c>
      <c r="T2197" s="1">
        <f>VLOOKUP(G2197,Sku_Consolidated!A2:R957,18,FALSE)</f>
      </c>
      <c r="U2197" s="1" t="s">
        <v>5721</v>
      </c>
      <c r="V2197" s="1">
        <f>IF(VLOOKUP(G2197,Sku_Consolidated!A2:S957,19,FALSE)="SHOWCASE", VLOOKUP(E2197,Store_Showcase!B2:L144,11, FALSE), IF(VLOOKUP(G2197,Sku_Consolidated!A2:S957,19,FALSE)="VAM",VLOOKUP(E2197,Store_VAM!B2:L273,11, FALSE),VLOOKUP(E2197,Store_SRP!B2:L110,11, FALSE)))</f>
      </c>
      <c r="W2197" s="1">
        <f>VLOOKUP(G2197,Sku_Consolidated!A2:W957,11,FALSE)</f>
      </c>
      <c r="X2197" s="1">
        <f>VLOOKUP(G2197,Sku_Consolidated!A2:H957,8,FALSE)</f>
      </c>
      <c r="Y2197" s="1">
        <f>VLOOKUP(G2197,Sku_Consolidated!A2:I957,9,FALSE)</f>
      </c>
      <c r="Z2197" s="1" t="s">
        <v>41</v>
      </c>
      <c r="AA2197" s="1">
        <f>VLOOKUP(G2197,Sku_Consolidated!A2:E957,5,FALSE)</f>
      </c>
      <c r="AB2197" s="1">
        <f>IF(VLOOKUP(G2197,Sku_Consolidated!A2:S957,19,FALSE)="SHOWCASE", VLOOKUP(E2197,Store_Showcase!B2:N144,13, FALSE), IF(VLOOKUP(G2197,Sku_Consolidated!A2:S957,19,FALSE)="VAM",VLOOKUP(E2197,Store_VAM!B2:N273,13, FALSE),VLOOKUP(E2197,Store_SRP!B2:N110,13, FALSE)))</f>
      </c>
      <c r="AC2197" s="1">
        <f>IF(IFERROR(AB2197,TRUE)=TRUE, "-","OK")</f>
      </c>
      <c r="AD2197" s="11" t="s">
        <v>37</v>
      </c>
      <c r="AE2197" s="11" t="s">
        <v>37</v>
      </c>
      <c r="AF2197" s="1">
        <f>IF(IFERROR(VLOOKUP(E2197,Store_Showcase!B2:H144,{5}, FALSE), TRUE)=TRUE, IF(IFERROR(VLOOKUP(E2197,Store_SRP!B2:H110,{5}, FALSE), TRUE)=TRUE,VLOOKUP(E2197,Store_VAM!B2:H273,{5}, FALSE),VLOOKUP(E2197,Store_SRP!B2:H110,{5}, FALSE)), VLOOKUP(E2197,Store_Showcase!B2:H144,{5}, FALSE))</f>
      </c>
      <c r="AG2197" s="1">
        <f>IF(IFERROR(VLOOKUP(E2197,Store_Showcase!B2:H144,{6}, FALSE), TRUE)=TRUE, IF(IFERROR(VLOOKUP(E2197,Store_SRP!B2:H110,{6}, FALSE), TRUE)=TRUE,VLOOKUP(E2197,Store_VAM!B2:H273,{6}, FALSE),VLOOKUP(E2197,Store_SRP!B2:H110,{6}, FALSE)), VLOOKUP(E2197,Store_Showcase!B2:H144,{6}, FALSE))</f>
      </c>
      <c r="AH2197" s="1">
        <f>VLOOKUP(G2197,Sku_Consolidated!A2:R957,18,FALSE)</f>
      </c>
      <c r="AI2197" s="1">
        <f>VLOOKUP(G2197,Sku_Consolidated!A2:S957,19,FALSE)</f>
      </c>
      <c r="AJ2197" s="1">
        <f>VLOOKUP(G2197,Sku_Consolidated!A2:T957,20,FALSE)</f>
      </c>
    </row>
    <row r="2198" spans="1:36" x14ac:dyDescent="0.25">
      <c r="A2198" s="1">
        <v>2024</v>
      </c>
      <c r="B2198" s="1" t="s">
        <v>31</v>
      </c>
      <c r="C2198" s="1" t="s">
        <v>32</v>
      </c>
      <c r="D2198" s="1" t="s">
        <v>33</v>
      </c>
      <c r="E2198" s="9" t="s">
        <v>2416</v>
      </c>
      <c r="F2198" s="1">
        <f>IF(VLOOKUP(G2198,Sku_Consolidated!A2:S957,{19},FALSE)="SHOWCASE", VLOOKUP(E2198,Store_Showcase!B2:C144,{2}, FALSE), IF(VLOOKUP(G2198,Sku_Consolidated!A2:S957,{19},FALSE)="VAM",VLOOKUP(E2198,Store_VAM!B2:C273,{2}, FALSE),VLOOKUP(E2198,Store_SRP!B2:C110,{2}, FALSE)))</f>
      </c>
      <c r="G2198" s="1">
        <v>61721</v>
      </c>
      <c r="H2198" s="1" t="s">
        <v>42</v>
      </c>
      <c r="I2198" s="10" t="s">
        <v>1800</v>
      </c>
      <c r="J2198" s="1">
        <f>VLOOKUP(G2198,Sku_Consolidated!A2:C957, 3, FALSE)</f>
      </c>
      <c r="K2198" s="10">
        <f>IF(J2198="PACK", I2198, 0)</f>
      </c>
      <c r="L2198" s="10">
        <f>IF(J2198="KG", I2198, I2198 * VLOOKUP(G2198,Sku_Consolidated!A2:U957,21,FALSE))</f>
      </c>
      <c r="M2198" s="10" t="s">
        <v>37</v>
      </c>
      <c r="N2198" s="11" t="s">
        <v>5725</v>
      </c>
      <c r="O2198" s="10" t="s">
        <v>5726</v>
      </c>
      <c r="P2198" s="10">
        <f>N2198 - O2198</f>
      </c>
      <c r="Q2198" s="1">
        <f>VLOOKUP(G2198,Sku_Consolidated!A2:G957,7, FALSE)</f>
      </c>
      <c r="R2198" s="1">
        <f>IF(IFERROR(VLOOKUP(E2198,Store_Showcase!B2:H144,7, FALSE), TRUE)=TRUE, IF(IFERROR(VLOOKUP(E2198,Store_SRP!B2:H110,7, FALSE), TRUE)=TRUE,VLOOKUP(E2198,Store_VAM!B2:H273,7, FALSE),VLOOKUP(E2198,Store_SRP!B2:H110,7, FALSE)), VLOOKUP(E2198,Store_Showcase!B2:H144,7, FALSE))</f>
      </c>
      <c r="S2198" s="1">
        <f>IF(IFERROR(VLOOKUP(E2198,Store_Showcase!B2:I144,8, FALSE), TRUE)=TRUE, IF(IFERROR(VLOOKUP(E2198,Store_SRP!B2:I110,8, FALSE), TRUE)=TRUE,VLOOKUP(E2198,Store_VAM!B2:I273,8, FALSE),VLOOKUP(E2198,Store_SRP!B2:I110,8, FALSE)), VLOOKUP(E2198,Store_Showcase!B2:I144,8, FALSE))</f>
      </c>
      <c r="T2198" s="1">
        <f>VLOOKUP(G2198,Sku_Consolidated!A2:R957,18,FALSE)</f>
      </c>
      <c r="U2198" s="1" t="s">
        <v>5721</v>
      </c>
      <c r="V2198" s="1">
        <f>IF(VLOOKUP(G2198,Sku_Consolidated!A2:S957,19,FALSE)="SHOWCASE", VLOOKUP(E2198,Store_Showcase!B2:L144,11, FALSE), IF(VLOOKUP(G2198,Sku_Consolidated!A2:S957,19,FALSE)="VAM",VLOOKUP(E2198,Store_VAM!B2:L273,11, FALSE),VLOOKUP(E2198,Store_SRP!B2:L110,11, FALSE)))</f>
      </c>
      <c r="W2198" s="1">
        <f>VLOOKUP(G2198,Sku_Consolidated!A2:W957,11,FALSE)</f>
      </c>
      <c r="X2198" s="1">
        <f>VLOOKUP(G2198,Sku_Consolidated!A2:H957,8,FALSE)</f>
      </c>
      <c r="Y2198" s="1">
        <f>VLOOKUP(G2198,Sku_Consolidated!A2:I957,9,FALSE)</f>
      </c>
      <c r="Z2198" s="1" t="s">
        <v>41</v>
      </c>
      <c r="AA2198" s="1">
        <f>VLOOKUP(G2198,Sku_Consolidated!A2:E957,5,FALSE)</f>
      </c>
      <c r="AB2198" s="1">
        <f>IF(VLOOKUP(G2198,Sku_Consolidated!A2:S957,19,FALSE)="SHOWCASE", VLOOKUP(E2198,Store_Showcase!B2:N144,13, FALSE), IF(VLOOKUP(G2198,Sku_Consolidated!A2:S957,19,FALSE)="VAM",VLOOKUP(E2198,Store_VAM!B2:N273,13, FALSE),VLOOKUP(E2198,Store_SRP!B2:N110,13, FALSE)))</f>
      </c>
      <c r="AC2198" s="1">
        <f>IF(IFERROR(AB2198,TRUE)=TRUE, "-","OK")</f>
      </c>
      <c r="AD2198" s="11" t="s">
        <v>37</v>
      </c>
      <c r="AE2198" s="11" t="s">
        <v>37</v>
      </c>
      <c r="AF2198" s="1">
        <f>IF(IFERROR(VLOOKUP(E2198,Store_Showcase!B2:H144,{5}, FALSE), TRUE)=TRUE, IF(IFERROR(VLOOKUP(E2198,Store_SRP!B2:H110,{5}, FALSE), TRUE)=TRUE,VLOOKUP(E2198,Store_VAM!B2:H273,{5}, FALSE),VLOOKUP(E2198,Store_SRP!B2:H110,{5}, FALSE)), VLOOKUP(E2198,Store_Showcase!B2:H144,{5}, FALSE))</f>
      </c>
      <c r="AG2198" s="1">
        <f>IF(IFERROR(VLOOKUP(E2198,Store_Showcase!B2:H144,{6}, FALSE), TRUE)=TRUE, IF(IFERROR(VLOOKUP(E2198,Store_SRP!B2:H110,{6}, FALSE), TRUE)=TRUE,VLOOKUP(E2198,Store_VAM!B2:H273,{6}, FALSE),VLOOKUP(E2198,Store_SRP!B2:H110,{6}, FALSE)), VLOOKUP(E2198,Store_Showcase!B2:H144,{6}, FALSE))</f>
      </c>
      <c r="AH2198" s="1">
        <f>VLOOKUP(G2198,Sku_Consolidated!A2:R957,18,FALSE)</f>
      </c>
      <c r="AI2198" s="1">
        <f>VLOOKUP(G2198,Sku_Consolidated!A2:S957,19,FALSE)</f>
      </c>
      <c r="AJ2198" s="1">
        <f>VLOOKUP(G2198,Sku_Consolidated!A2:T957,20,FALSE)</f>
      </c>
    </row>
    <row r="2199" spans="1:36" x14ac:dyDescent="0.25">
      <c r="A2199" s="1">
        <v>2024</v>
      </c>
      <c r="B2199" s="1" t="s">
        <v>31</v>
      </c>
      <c r="C2199" s="1" t="s">
        <v>32</v>
      </c>
      <c r="D2199" s="1" t="s">
        <v>33</v>
      </c>
      <c r="E2199" s="9" t="s">
        <v>2416</v>
      </c>
      <c r="F2199" s="1">
        <f>IF(VLOOKUP(G2199,Sku_Consolidated!A2:S957,{19},FALSE)="SHOWCASE", VLOOKUP(E2199,Store_Showcase!B2:C144,{2}, FALSE), IF(VLOOKUP(G2199,Sku_Consolidated!A2:S957,{19},FALSE)="VAM",VLOOKUP(E2199,Store_VAM!B2:C273,{2}, FALSE),VLOOKUP(E2199,Store_SRP!B2:C110,{2}, FALSE)))</f>
      </c>
      <c r="G2199" s="1">
        <v>61722</v>
      </c>
      <c r="H2199" s="1" t="s">
        <v>46</v>
      </c>
      <c r="I2199" s="10" t="s">
        <v>5727</v>
      </c>
      <c r="J2199" s="1">
        <f>VLOOKUP(G2199,Sku_Consolidated!A2:C957, 3, FALSE)</f>
      </c>
      <c r="K2199" s="10">
        <f>IF(J2199="PACK", I2199, 0)</f>
      </c>
      <c r="L2199" s="10">
        <f>IF(J2199="KG", I2199, I2199 * VLOOKUP(G2199,Sku_Consolidated!A2:U957,21,FALSE))</f>
      </c>
      <c r="M2199" s="10" t="s">
        <v>37</v>
      </c>
      <c r="N2199" s="11" t="s">
        <v>5728</v>
      </c>
      <c r="O2199" s="10" t="s">
        <v>5729</v>
      </c>
      <c r="P2199" s="10">
        <f>N2199 - O2199</f>
      </c>
      <c r="Q2199" s="1">
        <f>VLOOKUP(G2199,Sku_Consolidated!A2:G957,7, FALSE)</f>
      </c>
      <c r="R2199" s="1">
        <f>IF(IFERROR(VLOOKUP(E2199,Store_Showcase!B2:H144,7, FALSE), TRUE)=TRUE, IF(IFERROR(VLOOKUP(E2199,Store_SRP!B2:H110,7, FALSE), TRUE)=TRUE,VLOOKUP(E2199,Store_VAM!B2:H273,7, FALSE),VLOOKUP(E2199,Store_SRP!B2:H110,7, FALSE)), VLOOKUP(E2199,Store_Showcase!B2:H144,7, FALSE))</f>
      </c>
      <c r="S2199" s="1">
        <f>IF(IFERROR(VLOOKUP(E2199,Store_Showcase!B2:I144,8, FALSE), TRUE)=TRUE, IF(IFERROR(VLOOKUP(E2199,Store_SRP!B2:I110,8, FALSE), TRUE)=TRUE,VLOOKUP(E2199,Store_VAM!B2:I273,8, FALSE),VLOOKUP(E2199,Store_SRP!B2:I110,8, FALSE)), VLOOKUP(E2199,Store_Showcase!B2:I144,8, FALSE))</f>
      </c>
      <c r="T2199" s="1">
        <f>VLOOKUP(G2199,Sku_Consolidated!A2:R957,18,FALSE)</f>
      </c>
      <c r="U2199" s="1" t="s">
        <v>5721</v>
      </c>
      <c r="V2199" s="1">
        <f>IF(VLOOKUP(G2199,Sku_Consolidated!A2:S957,19,FALSE)="SHOWCASE", VLOOKUP(E2199,Store_Showcase!B2:L144,11, FALSE), IF(VLOOKUP(G2199,Sku_Consolidated!A2:S957,19,FALSE)="VAM",VLOOKUP(E2199,Store_VAM!B2:L273,11, FALSE),VLOOKUP(E2199,Store_SRP!B2:L110,11, FALSE)))</f>
      </c>
      <c r="W2199" s="1">
        <f>VLOOKUP(G2199,Sku_Consolidated!A2:W957,11,FALSE)</f>
      </c>
      <c r="X2199" s="1">
        <f>VLOOKUP(G2199,Sku_Consolidated!A2:H957,8,FALSE)</f>
      </c>
      <c r="Y2199" s="1">
        <f>VLOOKUP(G2199,Sku_Consolidated!A2:I957,9,FALSE)</f>
      </c>
      <c r="Z2199" s="1" t="s">
        <v>41</v>
      </c>
      <c r="AA2199" s="1">
        <f>VLOOKUP(G2199,Sku_Consolidated!A2:E957,5,FALSE)</f>
      </c>
      <c r="AB2199" s="1">
        <f>IF(VLOOKUP(G2199,Sku_Consolidated!A2:S957,19,FALSE)="SHOWCASE", VLOOKUP(E2199,Store_Showcase!B2:N144,13, FALSE), IF(VLOOKUP(G2199,Sku_Consolidated!A2:S957,19,FALSE)="VAM",VLOOKUP(E2199,Store_VAM!B2:N273,13, FALSE),VLOOKUP(E2199,Store_SRP!B2:N110,13, FALSE)))</f>
      </c>
      <c r="AC2199" s="1">
        <f>IF(IFERROR(AB2199,TRUE)=TRUE, "-","OK")</f>
      </c>
      <c r="AD2199" s="11" t="s">
        <v>37</v>
      </c>
      <c r="AE2199" s="11" t="s">
        <v>37</v>
      </c>
      <c r="AF2199" s="1">
        <f>IF(IFERROR(VLOOKUP(E2199,Store_Showcase!B2:H144,{5}, FALSE), TRUE)=TRUE, IF(IFERROR(VLOOKUP(E2199,Store_SRP!B2:H110,{5}, FALSE), TRUE)=TRUE,VLOOKUP(E2199,Store_VAM!B2:H273,{5}, FALSE),VLOOKUP(E2199,Store_SRP!B2:H110,{5}, FALSE)), VLOOKUP(E2199,Store_Showcase!B2:H144,{5}, FALSE))</f>
      </c>
      <c r="AG2199" s="1">
        <f>IF(IFERROR(VLOOKUP(E2199,Store_Showcase!B2:H144,{6}, FALSE), TRUE)=TRUE, IF(IFERROR(VLOOKUP(E2199,Store_SRP!B2:H110,{6}, FALSE), TRUE)=TRUE,VLOOKUP(E2199,Store_VAM!B2:H273,{6}, FALSE),VLOOKUP(E2199,Store_SRP!B2:H110,{6}, FALSE)), VLOOKUP(E2199,Store_Showcase!B2:H144,{6}, FALSE))</f>
      </c>
      <c r="AH2199" s="1">
        <f>VLOOKUP(G2199,Sku_Consolidated!A2:R957,18,FALSE)</f>
      </c>
      <c r="AI2199" s="1">
        <f>VLOOKUP(G2199,Sku_Consolidated!A2:S957,19,FALSE)</f>
      </c>
      <c r="AJ2199" s="1">
        <f>VLOOKUP(G2199,Sku_Consolidated!A2:T957,20,FALSE)</f>
      </c>
    </row>
    <row r="2200" spans="1:36" x14ac:dyDescent="0.25">
      <c r="A2200" s="1">
        <v>2024</v>
      </c>
      <c r="B2200" s="1" t="s">
        <v>31</v>
      </c>
      <c r="C2200" s="1" t="s">
        <v>32</v>
      </c>
      <c r="D2200" s="1" t="s">
        <v>33</v>
      </c>
      <c r="E2200" s="9" t="s">
        <v>2416</v>
      </c>
      <c r="F2200" s="1">
        <f>IF(VLOOKUP(G2200,Sku_Consolidated!A2:S957,{19},FALSE)="SHOWCASE", VLOOKUP(E2200,Store_Showcase!B2:C144,{2}, FALSE), IF(VLOOKUP(G2200,Sku_Consolidated!A2:S957,{19},FALSE)="VAM",VLOOKUP(E2200,Store_VAM!B2:C273,{2}, FALSE),VLOOKUP(E2200,Store_SRP!B2:C110,{2}, FALSE)))</f>
      </c>
      <c r="G2200" s="1">
        <v>61723</v>
      </c>
      <c r="H2200" s="1" t="s">
        <v>207</v>
      </c>
      <c r="I2200" s="10" t="s">
        <v>5730</v>
      </c>
      <c r="J2200" s="1">
        <f>VLOOKUP(G2200,Sku_Consolidated!A2:C957, 3, FALSE)</f>
      </c>
      <c r="K2200" s="10">
        <f>IF(J2200="PACK", I2200, 0)</f>
      </c>
      <c r="L2200" s="10">
        <f>IF(J2200="KG", I2200, I2200 * VLOOKUP(G2200,Sku_Consolidated!A2:U957,21,FALSE))</f>
      </c>
      <c r="M2200" s="10" t="s">
        <v>37</v>
      </c>
      <c r="N2200" s="11" t="s">
        <v>5731</v>
      </c>
      <c r="O2200" s="10" t="s">
        <v>5732</v>
      </c>
      <c r="P2200" s="10">
        <f>N2200 - O2200</f>
      </c>
      <c r="Q2200" s="1">
        <f>VLOOKUP(G2200,Sku_Consolidated!A2:G957,7, FALSE)</f>
      </c>
      <c r="R2200" s="1">
        <f>IF(IFERROR(VLOOKUP(E2200,Store_Showcase!B2:H144,7, FALSE), TRUE)=TRUE, IF(IFERROR(VLOOKUP(E2200,Store_SRP!B2:H110,7, FALSE), TRUE)=TRUE,VLOOKUP(E2200,Store_VAM!B2:H273,7, FALSE),VLOOKUP(E2200,Store_SRP!B2:H110,7, FALSE)), VLOOKUP(E2200,Store_Showcase!B2:H144,7, FALSE))</f>
      </c>
      <c r="S2200" s="1">
        <f>IF(IFERROR(VLOOKUP(E2200,Store_Showcase!B2:I144,8, FALSE), TRUE)=TRUE, IF(IFERROR(VLOOKUP(E2200,Store_SRP!B2:I110,8, FALSE), TRUE)=TRUE,VLOOKUP(E2200,Store_VAM!B2:I273,8, FALSE),VLOOKUP(E2200,Store_SRP!B2:I110,8, FALSE)), VLOOKUP(E2200,Store_Showcase!B2:I144,8, FALSE))</f>
      </c>
      <c r="T2200" s="1">
        <f>VLOOKUP(G2200,Sku_Consolidated!A2:R957,18,FALSE)</f>
      </c>
      <c r="U2200" s="1" t="s">
        <v>5721</v>
      </c>
      <c r="V2200" s="1">
        <f>IF(VLOOKUP(G2200,Sku_Consolidated!A2:S957,19,FALSE)="SHOWCASE", VLOOKUP(E2200,Store_Showcase!B2:L144,11, FALSE), IF(VLOOKUP(G2200,Sku_Consolidated!A2:S957,19,FALSE)="VAM",VLOOKUP(E2200,Store_VAM!B2:L273,11, FALSE),VLOOKUP(E2200,Store_SRP!B2:L110,11, FALSE)))</f>
      </c>
      <c r="W2200" s="1">
        <f>VLOOKUP(G2200,Sku_Consolidated!A2:W957,11,FALSE)</f>
      </c>
      <c r="X2200" s="1">
        <f>VLOOKUP(G2200,Sku_Consolidated!A2:H957,8,FALSE)</f>
      </c>
      <c r="Y2200" s="1">
        <f>VLOOKUP(G2200,Sku_Consolidated!A2:I957,9,FALSE)</f>
      </c>
      <c r="Z2200" s="1" t="s">
        <v>41</v>
      </c>
      <c r="AA2200" s="1">
        <f>VLOOKUP(G2200,Sku_Consolidated!A2:E957,5,FALSE)</f>
      </c>
      <c r="AB2200" s="1">
        <f>IF(VLOOKUP(G2200,Sku_Consolidated!A2:S957,19,FALSE)="SHOWCASE", VLOOKUP(E2200,Store_Showcase!B2:N144,13, FALSE), IF(VLOOKUP(G2200,Sku_Consolidated!A2:S957,19,FALSE)="VAM",VLOOKUP(E2200,Store_VAM!B2:N273,13, FALSE),VLOOKUP(E2200,Store_SRP!B2:N110,13, FALSE)))</f>
      </c>
      <c r="AC2200" s="1">
        <f>IF(IFERROR(AB2200,TRUE)=TRUE, "-","OK")</f>
      </c>
      <c r="AD2200" s="11" t="s">
        <v>37</v>
      </c>
      <c r="AE2200" s="11" t="s">
        <v>37</v>
      </c>
      <c r="AF2200" s="1">
        <f>IF(IFERROR(VLOOKUP(E2200,Store_Showcase!B2:H144,{5}, FALSE), TRUE)=TRUE, IF(IFERROR(VLOOKUP(E2200,Store_SRP!B2:H110,{5}, FALSE), TRUE)=TRUE,VLOOKUP(E2200,Store_VAM!B2:H273,{5}, FALSE),VLOOKUP(E2200,Store_SRP!B2:H110,{5}, FALSE)), VLOOKUP(E2200,Store_Showcase!B2:H144,{5}, FALSE))</f>
      </c>
      <c r="AG2200" s="1">
        <f>IF(IFERROR(VLOOKUP(E2200,Store_Showcase!B2:H144,{6}, FALSE), TRUE)=TRUE, IF(IFERROR(VLOOKUP(E2200,Store_SRP!B2:H110,{6}, FALSE), TRUE)=TRUE,VLOOKUP(E2200,Store_VAM!B2:H273,{6}, FALSE),VLOOKUP(E2200,Store_SRP!B2:H110,{6}, FALSE)), VLOOKUP(E2200,Store_Showcase!B2:H144,{6}, FALSE))</f>
      </c>
      <c r="AH2200" s="1">
        <f>VLOOKUP(G2200,Sku_Consolidated!A2:R957,18,FALSE)</f>
      </c>
      <c r="AI2200" s="1">
        <f>VLOOKUP(G2200,Sku_Consolidated!A2:S957,19,FALSE)</f>
      </c>
      <c r="AJ2200" s="1">
        <f>VLOOKUP(G2200,Sku_Consolidated!A2:T957,20,FALSE)</f>
      </c>
    </row>
    <row r="2201" spans="1:36" x14ac:dyDescent="0.25">
      <c r="A2201" s="1">
        <v>2024</v>
      </c>
      <c r="B2201" s="1" t="s">
        <v>31</v>
      </c>
      <c r="C2201" s="1" t="s">
        <v>32</v>
      </c>
      <c r="D2201" s="1" t="s">
        <v>33</v>
      </c>
      <c r="E2201" s="9" t="s">
        <v>2416</v>
      </c>
      <c r="F2201" s="1">
        <f>IF(VLOOKUP(G2201,Sku_Consolidated!A2:S957,{19},FALSE)="SHOWCASE", VLOOKUP(E2201,Store_Showcase!B2:C144,{2}, FALSE), IF(VLOOKUP(G2201,Sku_Consolidated!A2:S957,{19},FALSE)="VAM",VLOOKUP(E2201,Store_VAM!B2:C273,{2}, FALSE),VLOOKUP(E2201,Store_SRP!B2:C110,{2}, FALSE)))</f>
      </c>
      <c r="G2201" s="1">
        <v>61732</v>
      </c>
      <c r="H2201" s="1" t="s">
        <v>211</v>
      </c>
      <c r="I2201" s="10" t="s">
        <v>5733</v>
      </c>
      <c r="J2201" s="1">
        <f>VLOOKUP(G2201,Sku_Consolidated!A2:C957, 3, FALSE)</f>
      </c>
      <c r="K2201" s="10">
        <f>IF(J2201="PACK", I2201, 0)</f>
      </c>
      <c r="L2201" s="10">
        <f>IF(J2201="KG", I2201, I2201 * VLOOKUP(G2201,Sku_Consolidated!A2:U957,21,FALSE))</f>
      </c>
      <c r="M2201" s="10" t="s">
        <v>37</v>
      </c>
      <c r="N2201" s="11" t="s">
        <v>5734</v>
      </c>
      <c r="O2201" s="10" t="s">
        <v>5735</v>
      </c>
      <c r="P2201" s="10">
        <f>N2201 - O2201</f>
      </c>
      <c r="Q2201" s="1">
        <f>VLOOKUP(G2201,Sku_Consolidated!A2:G957,7, FALSE)</f>
      </c>
      <c r="R2201" s="1">
        <f>IF(IFERROR(VLOOKUP(E2201,Store_Showcase!B2:H144,7, FALSE), TRUE)=TRUE, IF(IFERROR(VLOOKUP(E2201,Store_SRP!B2:H110,7, FALSE), TRUE)=TRUE,VLOOKUP(E2201,Store_VAM!B2:H273,7, FALSE),VLOOKUP(E2201,Store_SRP!B2:H110,7, FALSE)), VLOOKUP(E2201,Store_Showcase!B2:H144,7, FALSE))</f>
      </c>
      <c r="S2201" s="1">
        <f>IF(IFERROR(VLOOKUP(E2201,Store_Showcase!B2:I144,8, FALSE), TRUE)=TRUE, IF(IFERROR(VLOOKUP(E2201,Store_SRP!B2:I110,8, FALSE), TRUE)=TRUE,VLOOKUP(E2201,Store_VAM!B2:I273,8, FALSE),VLOOKUP(E2201,Store_SRP!B2:I110,8, FALSE)), VLOOKUP(E2201,Store_Showcase!B2:I144,8, FALSE))</f>
      </c>
      <c r="T2201" s="1">
        <f>VLOOKUP(G2201,Sku_Consolidated!A2:R957,18,FALSE)</f>
      </c>
      <c r="U2201" s="1" t="s">
        <v>5721</v>
      </c>
      <c r="V2201" s="1">
        <f>IF(VLOOKUP(G2201,Sku_Consolidated!A2:S957,19,FALSE)="SHOWCASE", VLOOKUP(E2201,Store_Showcase!B2:L144,11, FALSE), IF(VLOOKUP(G2201,Sku_Consolidated!A2:S957,19,FALSE)="VAM",VLOOKUP(E2201,Store_VAM!B2:L273,11, FALSE),VLOOKUP(E2201,Store_SRP!B2:L110,11, FALSE)))</f>
      </c>
      <c r="W2201" s="1">
        <f>VLOOKUP(G2201,Sku_Consolidated!A2:W957,11,FALSE)</f>
      </c>
      <c r="X2201" s="1">
        <f>VLOOKUP(G2201,Sku_Consolidated!A2:H957,8,FALSE)</f>
      </c>
      <c r="Y2201" s="1">
        <f>VLOOKUP(G2201,Sku_Consolidated!A2:I957,9,FALSE)</f>
      </c>
      <c r="Z2201" s="1" t="s">
        <v>41</v>
      </c>
      <c r="AA2201" s="1">
        <f>VLOOKUP(G2201,Sku_Consolidated!A2:E957,5,FALSE)</f>
      </c>
      <c r="AB2201" s="1">
        <f>IF(VLOOKUP(G2201,Sku_Consolidated!A2:S957,19,FALSE)="SHOWCASE", VLOOKUP(E2201,Store_Showcase!B2:N144,13, FALSE), IF(VLOOKUP(G2201,Sku_Consolidated!A2:S957,19,FALSE)="VAM",VLOOKUP(E2201,Store_VAM!B2:N273,13, FALSE),VLOOKUP(E2201,Store_SRP!B2:N110,13, FALSE)))</f>
      </c>
      <c r="AC2201" s="1">
        <f>IF(IFERROR(AB2201,TRUE)=TRUE, "-","OK")</f>
      </c>
      <c r="AD2201" s="11" t="s">
        <v>37</v>
      </c>
      <c r="AE2201" s="11" t="s">
        <v>37</v>
      </c>
      <c r="AF2201" s="1">
        <f>IF(IFERROR(VLOOKUP(E2201,Store_Showcase!B2:H144,{5}, FALSE), TRUE)=TRUE, IF(IFERROR(VLOOKUP(E2201,Store_SRP!B2:H110,{5}, FALSE), TRUE)=TRUE,VLOOKUP(E2201,Store_VAM!B2:H273,{5}, FALSE),VLOOKUP(E2201,Store_SRP!B2:H110,{5}, FALSE)), VLOOKUP(E2201,Store_Showcase!B2:H144,{5}, FALSE))</f>
      </c>
      <c r="AG2201" s="1">
        <f>IF(IFERROR(VLOOKUP(E2201,Store_Showcase!B2:H144,{6}, FALSE), TRUE)=TRUE, IF(IFERROR(VLOOKUP(E2201,Store_SRP!B2:H110,{6}, FALSE), TRUE)=TRUE,VLOOKUP(E2201,Store_VAM!B2:H273,{6}, FALSE),VLOOKUP(E2201,Store_SRP!B2:H110,{6}, FALSE)), VLOOKUP(E2201,Store_Showcase!B2:H144,{6}, FALSE))</f>
      </c>
      <c r="AH2201" s="1">
        <f>VLOOKUP(G2201,Sku_Consolidated!A2:R957,18,FALSE)</f>
      </c>
      <c r="AI2201" s="1">
        <f>VLOOKUP(G2201,Sku_Consolidated!A2:S957,19,FALSE)</f>
      </c>
      <c r="AJ2201" s="1">
        <f>VLOOKUP(G2201,Sku_Consolidated!A2:T957,20,FALSE)</f>
      </c>
    </row>
    <row r="2202" spans="1:36" x14ac:dyDescent="0.25">
      <c r="A2202" s="1">
        <v>2024</v>
      </c>
      <c r="B2202" s="1" t="s">
        <v>31</v>
      </c>
      <c r="C2202" s="1" t="s">
        <v>32</v>
      </c>
      <c r="D2202" s="1" t="s">
        <v>33</v>
      </c>
      <c r="E2202" s="9" t="s">
        <v>2416</v>
      </c>
      <c r="F2202" s="1">
        <f>IF(VLOOKUP(G2202,Sku_Consolidated!A2:S957,{19},FALSE)="SHOWCASE", VLOOKUP(E2202,Store_Showcase!B2:C144,{2}, FALSE), IF(VLOOKUP(G2202,Sku_Consolidated!A2:S957,{19},FALSE)="VAM",VLOOKUP(E2202,Store_VAM!B2:C273,{2}, FALSE),VLOOKUP(E2202,Store_SRP!B2:C110,{2}, FALSE)))</f>
      </c>
      <c r="G2202" s="1">
        <v>61733</v>
      </c>
      <c r="H2202" s="1" t="s">
        <v>58</v>
      </c>
      <c r="I2202" s="10" t="s">
        <v>5736</v>
      </c>
      <c r="J2202" s="1">
        <f>VLOOKUP(G2202,Sku_Consolidated!A2:C957, 3, FALSE)</f>
      </c>
      <c r="K2202" s="10">
        <f>IF(J2202="PACK", I2202, 0)</f>
      </c>
      <c r="L2202" s="10">
        <f>IF(J2202="KG", I2202, I2202 * VLOOKUP(G2202,Sku_Consolidated!A2:U957,21,FALSE))</f>
      </c>
      <c r="M2202" s="10" t="s">
        <v>37</v>
      </c>
      <c r="N2202" s="11" t="s">
        <v>5737</v>
      </c>
      <c r="O2202" s="10" t="s">
        <v>5738</v>
      </c>
      <c r="P2202" s="10">
        <f>N2202 - O2202</f>
      </c>
      <c r="Q2202" s="1">
        <f>VLOOKUP(G2202,Sku_Consolidated!A2:G957,7, FALSE)</f>
      </c>
      <c r="R2202" s="1">
        <f>IF(IFERROR(VLOOKUP(E2202,Store_Showcase!B2:H144,7, FALSE), TRUE)=TRUE, IF(IFERROR(VLOOKUP(E2202,Store_SRP!B2:H110,7, FALSE), TRUE)=TRUE,VLOOKUP(E2202,Store_VAM!B2:H273,7, FALSE),VLOOKUP(E2202,Store_SRP!B2:H110,7, FALSE)), VLOOKUP(E2202,Store_Showcase!B2:H144,7, FALSE))</f>
      </c>
      <c r="S2202" s="1">
        <f>IF(IFERROR(VLOOKUP(E2202,Store_Showcase!B2:I144,8, FALSE), TRUE)=TRUE, IF(IFERROR(VLOOKUP(E2202,Store_SRP!B2:I110,8, FALSE), TRUE)=TRUE,VLOOKUP(E2202,Store_VAM!B2:I273,8, FALSE),VLOOKUP(E2202,Store_SRP!B2:I110,8, FALSE)), VLOOKUP(E2202,Store_Showcase!B2:I144,8, FALSE))</f>
      </c>
      <c r="T2202" s="1">
        <f>VLOOKUP(G2202,Sku_Consolidated!A2:R957,18,FALSE)</f>
      </c>
      <c r="U2202" s="1" t="s">
        <v>5721</v>
      </c>
      <c r="V2202" s="1">
        <f>IF(VLOOKUP(G2202,Sku_Consolidated!A2:S957,19,FALSE)="SHOWCASE", VLOOKUP(E2202,Store_Showcase!B2:L144,11, FALSE), IF(VLOOKUP(G2202,Sku_Consolidated!A2:S957,19,FALSE)="VAM",VLOOKUP(E2202,Store_VAM!B2:L273,11, FALSE),VLOOKUP(E2202,Store_SRP!B2:L110,11, FALSE)))</f>
      </c>
      <c r="W2202" s="1">
        <f>VLOOKUP(G2202,Sku_Consolidated!A2:W957,11,FALSE)</f>
      </c>
      <c r="X2202" s="1">
        <f>VLOOKUP(G2202,Sku_Consolidated!A2:H957,8,FALSE)</f>
      </c>
      <c r="Y2202" s="1">
        <f>VLOOKUP(G2202,Sku_Consolidated!A2:I957,9,FALSE)</f>
      </c>
      <c r="Z2202" s="1" t="s">
        <v>41</v>
      </c>
      <c r="AA2202" s="1">
        <f>VLOOKUP(G2202,Sku_Consolidated!A2:E957,5,FALSE)</f>
      </c>
      <c r="AB2202" s="1">
        <f>IF(VLOOKUP(G2202,Sku_Consolidated!A2:S957,19,FALSE)="SHOWCASE", VLOOKUP(E2202,Store_Showcase!B2:N144,13, FALSE), IF(VLOOKUP(G2202,Sku_Consolidated!A2:S957,19,FALSE)="VAM",VLOOKUP(E2202,Store_VAM!B2:N273,13, FALSE),VLOOKUP(E2202,Store_SRP!B2:N110,13, FALSE)))</f>
      </c>
      <c r="AC2202" s="1">
        <f>IF(IFERROR(AB2202,TRUE)=TRUE, "-","OK")</f>
      </c>
      <c r="AD2202" s="11" t="s">
        <v>37</v>
      </c>
      <c r="AE2202" s="11" t="s">
        <v>37</v>
      </c>
      <c r="AF2202" s="1">
        <f>IF(IFERROR(VLOOKUP(E2202,Store_Showcase!B2:H144,{5}, FALSE), TRUE)=TRUE, IF(IFERROR(VLOOKUP(E2202,Store_SRP!B2:H110,{5}, FALSE), TRUE)=TRUE,VLOOKUP(E2202,Store_VAM!B2:H273,{5}, FALSE),VLOOKUP(E2202,Store_SRP!B2:H110,{5}, FALSE)), VLOOKUP(E2202,Store_Showcase!B2:H144,{5}, FALSE))</f>
      </c>
      <c r="AG2202" s="1">
        <f>IF(IFERROR(VLOOKUP(E2202,Store_Showcase!B2:H144,{6}, FALSE), TRUE)=TRUE, IF(IFERROR(VLOOKUP(E2202,Store_SRP!B2:H110,{6}, FALSE), TRUE)=TRUE,VLOOKUP(E2202,Store_VAM!B2:H273,{6}, FALSE),VLOOKUP(E2202,Store_SRP!B2:H110,{6}, FALSE)), VLOOKUP(E2202,Store_Showcase!B2:H144,{6}, FALSE))</f>
      </c>
      <c r="AH2202" s="1">
        <f>VLOOKUP(G2202,Sku_Consolidated!A2:R957,18,FALSE)</f>
      </c>
      <c r="AI2202" s="1">
        <f>VLOOKUP(G2202,Sku_Consolidated!A2:S957,19,FALSE)</f>
      </c>
      <c r="AJ2202" s="1">
        <f>VLOOKUP(G2202,Sku_Consolidated!A2:T957,20,FALSE)</f>
      </c>
    </row>
    <row r="2203" spans="1:36" x14ac:dyDescent="0.25">
      <c r="A2203" s="1">
        <v>2024</v>
      </c>
      <c r="B2203" s="1" t="s">
        <v>31</v>
      </c>
      <c r="C2203" s="1" t="s">
        <v>32</v>
      </c>
      <c r="D2203" s="1" t="s">
        <v>33</v>
      </c>
      <c r="E2203" s="9" t="s">
        <v>2416</v>
      </c>
      <c r="F2203" s="1">
        <f>IF(VLOOKUP(G2203,Sku_Consolidated!A2:S957,{19},FALSE)="SHOWCASE", VLOOKUP(E2203,Store_Showcase!B2:C144,{2}, FALSE), IF(VLOOKUP(G2203,Sku_Consolidated!A2:S957,{19},FALSE)="VAM",VLOOKUP(E2203,Store_VAM!B2:C273,{2}, FALSE),VLOOKUP(E2203,Store_SRP!B2:C110,{2}, FALSE)))</f>
      </c>
      <c r="G2203" s="1">
        <v>61734</v>
      </c>
      <c r="H2203" s="1" t="s">
        <v>62</v>
      </c>
      <c r="I2203" s="10" t="s">
        <v>5739</v>
      </c>
      <c r="J2203" s="1">
        <f>VLOOKUP(G2203,Sku_Consolidated!A2:C957, 3, FALSE)</f>
      </c>
      <c r="K2203" s="10">
        <f>IF(J2203="PACK", I2203, 0)</f>
      </c>
      <c r="L2203" s="10">
        <f>IF(J2203="KG", I2203, I2203 * VLOOKUP(G2203,Sku_Consolidated!A2:U957,21,FALSE))</f>
      </c>
      <c r="M2203" s="10" t="s">
        <v>37</v>
      </c>
      <c r="N2203" s="11" t="s">
        <v>5740</v>
      </c>
      <c r="O2203" s="10" t="s">
        <v>5741</v>
      </c>
      <c r="P2203" s="10">
        <f>N2203 - O2203</f>
      </c>
      <c r="Q2203" s="1">
        <f>VLOOKUP(G2203,Sku_Consolidated!A2:G957,7, FALSE)</f>
      </c>
      <c r="R2203" s="1">
        <f>IF(IFERROR(VLOOKUP(E2203,Store_Showcase!B2:H144,7, FALSE), TRUE)=TRUE, IF(IFERROR(VLOOKUP(E2203,Store_SRP!B2:H110,7, FALSE), TRUE)=TRUE,VLOOKUP(E2203,Store_VAM!B2:H273,7, FALSE),VLOOKUP(E2203,Store_SRP!B2:H110,7, FALSE)), VLOOKUP(E2203,Store_Showcase!B2:H144,7, FALSE))</f>
      </c>
      <c r="S2203" s="1">
        <f>IF(IFERROR(VLOOKUP(E2203,Store_Showcase!B2:I144,8, FALSE), TRUE)=TRUE, IF(IFERROR(VLOOKUP(E2203,Store_SRP!B2:I110,8, FALSE), TRUE)=TRUE,VLOOKUP(E2203,Store_VAM!B2:I273,8, FALSE),VLOOKUP(E2203,Store_SRP!B2:I110,8, FALSE)), VLOOKUP(E2203,Store_Showcase!B2:I144,8, FALSE))</f>
      </c>
      <c r="T2203" s="1">
        <f>VLOOKUP(G2203,Sku_Consolidated!A2:R957,18,FALSE)</f>
      </c>
      <c r="U2203" s="1" t="s">
        <v>5721</v>
      </c>
      <c r="V2203" s="1">
        <f>IF(VLOOKUP(G2203,Sku_Consolidated!A2:S957,19,FALSE)="SHOWCASE", VLOOKUP(E2203,Store_Showcase!B2:L144,11, FALSE), IF(VLOOKUP(G2203,Sku_Consolidated!A2:S957,19,FALSE)="VAM",VLOOKUP(E2203,Store_VAM!B2:L273,11, FALSE),VLOOKUP(E2203,Store_SRP!B2:L110,11, FALSE)))</f>
      </c>
      <c r="W2203" s="1">
        <f>VLOOKUP(G2203,Sku_Consolidated!A2:W957,11,FALSE)</f>
      </c>
      <c r="X2203" s="1">
        <f>VLOOKUP(G2203,Sku_Consolidated!A2:H957,8,FALSE)</f>
      </c>
      <c r="Y2203" s="1">
        <f>VLOOKUP(G2203,Sku_Consolidated!A2:I957,9,FALSE)</f>
      </c>
      <c r="Z2203" s="1" t="s">
        <v>41</v>
      </c>
      <c r="AA2203" s="1">
        <f>VLOOKUP(G2203,Sku_Consolidated!A2:E957,5,FALSE)</f>
      </c>
      <c r="AB2203" s="1">
        <f>IF(VLOOKUP(G2203,Sku_Consolidated!A2:S957,19,FALSE)="SHOWCASE", VLOOKUP(E2203,Store_Showcase!B2:N144,13, FALSE), IF(VLOOKUP(G2203,Sku_Consolidated!A2:S957,19,FALSE)="VAM",VLOOKUP(E2203,Store_VAM!B2:N273,13, FALSE),VLOOKUP(E2203,Store_SRP!B2:N110,13, FALSE)))</f>
      </c>
      <c r="AC2203" s="1">
        <f>IF(IFERROR(AB2203,TRUE)=TRUE, "-","OK")</f>
      </c>
      <c r="AD2203" s="11" t="s">
        <v>37</v>
      </c>
      <c r="AE2203" s="11" t="s">
        <v>37</v>
      </c>
      <c r="AF2203" s="1">
        <f>IF(IFERROR(VLOOKUP(E2203,Store_Showcase!B2:H144,{5}, FALSE), TRUE)=TRUE, IF(IFERROR(VLOOKUP(E2203,Store_SRP!B2:H110,{5}, FALSE), TRUE)=TRUE,VLOOKUP(E2203,Store_VAM!B2:H273,{5}, FALSE),VLOOKUP(E2203,Store_SRP!B2:H110,{5}, FALSE)), VLOOKUP(E2203,Store_Showcase!B2:H144,{5}, FALSE))</f>
      </c>
      <c r="AG2203" s="1">
        <f>IF(IFERROR(VLOOKUP(E2203,Store_Showcase!B2:H144,{6}, FALSE), TRUE)=TRUE, IF(IFERROR(VLOOKUP(E2203,Store_SRP!B2:H110,{6}, FALSE), TRUE)=TRUE,VLOOKUP(E2203,Store_VAM!B2:H273,{6}, FALSE),VLOOKUP(E2203,Store_SRP!B2:H110,{6}, FALSE)), VLOOKUP(E2203,Store_Showcase!B2:H144,{6}, FALSE))</f>
      </c>
      <c r="AH2203" s="1">
        <f>VLOOKUP(G2203,Sku_Consolidated!A2:R957,18,FALSE)</f>
      </c>
      <c r="AI2203" s="1">
        <f>VLOOKUP(G2203,Sku_Consolidated!A2:S957,19,FALSE)</f>
      </c>
      <c r="AJ2203" s="1">
        <f>VLOOKUP(G2203,Sku_Consolidated!A2:T957,20,FALSE)</f>
      </c>
    </row>
    <row r="2204" spans="1:36" x14ac:dyDescent="0.25">
      <c r="A2204" s="1">
        <v>2024</v>
      </c>
      <c r="B2204" s="1" t="s">
        <v>31</v>
      </c>
      <c r="C2204" s="1" t="s">
        <v>32</v>
      </c>
      <c r="D2204" s="1" t="s">
        <v>33</v>
      </c>
      <c r="E2204" s="9" t="s">
        <v>2416</v>
      </c>
      <c r="F2204" s="1">
        <f>IF(VLOOKUP(G2204,Sku_Consolidated!A2:S957,{19},FALSE)="SHOWCASE", VLOOKUP(E2204,Store_Showcase!B2:C144,{2}, FALSE), IF(VLOOKUP(G2204,Sku_Consolidated!A2:S957,{19},FALSE)="VAM",VLOOKUP(E2204,Store_VAM!B2:C273,{2}, FALSE),VLOOKUP(E2204,Store_SRP!B2:C110,{2}, FALSE)))</f>
      </c>
      <c r="G2204" s="1">
        <v>61735</v>
      </c>
      <c r="H2204" s="1" t="s">
        <v>66</v>
      </c>
      <c r="I2204" s="10" t="s">
        <v>5742</v>
      </c>
      <c r="J2204" s="1">
        <f>VLOOKUP(G2204,Sku_Consolidated!A2:C957, 3, FALSE)</f>
      </c>
      <c r="K2204" s="10">
        <f>IF(J2204="PACK", I2204, 0)</f>
      </c>
      <c r="L2204" s="10">
        <f>IF(J2204="KG", I2204, I2204 * VLOOKUP(G2204,Sku_Consolidated!A2:U957,21,FALSE))</f>
      </c>
      <c r="M2204" s="10" t="s">
        <v>37</v>
      </c>
      <c r="N2204" s="11" t="s">
        <v>5743</v>
      </c>
      <c r="O2204" s="10" t="s">
        <v>5744</v>
      </c>
      <c r="P2204" s="10">
        <f>N2204 - O2204</f>
      </c>
      <c r="Q2204" s="1">
        <f>VLOOKUP(G2204,Sku_Consolidated!A2:G957,7, FALSE)</f>
      </c>
      <c r="R2204" s="1">
        <f>IF(IFERROR(VLOOKUP(E2204,Store_Showcase!B2:H144,7, FALSE), TRUE)=TRUE, IF(IFERROR(VLOOKUP(E2204,Store_SRP!B2:H110,7, FALSE), TRUE)=TRUE,VLOOKUP(E2204,Store_VAM!B2:H273,7, FALSE),VLOOKUP(E2204,Store_SRP!B2:H110,7, FALSE)), VLOOKUP(E2204,Store_Showcase!B2:H144,7, FALSE))</f>
      </c>
      <c r="S2204" s="1">
        <f>IF(IFERROR(VLOOKUP(E2204,Store_Showcase!B2:I144,8, FALSE), TRUE)=TRUE, IF(IFERROR(VLOOKUP(E2204,Store_SRP!B2:I110,8, FALSE), TRUE)=TRUE,VLOOKUP(E2204,Store_VAM!B2:I273,8, FALSE),VLOOKUP(E2204,Store_SRP!B2:I110,8, FALSE)), VLOOKUP(E2204,Store_Showcase!B2:I144,8, FALSE))</f>
      </c>
      <c r="T2204" s="1">
        <f>VLOOKUP(G2204,Sku_Consolidated!A2:R957,18,FALSE)</f>
      </c>
      <c r="U2204" s="1" t="s">
        <v>5721</v>
      </c>
      <c r="V2204" s="1">
        <f>IF(VLOOKUP(G2204,Sku_Consolidated!A2:S957,19,FALSE)="SHOWCASE", VLOOKUP(E2204,Store_Showcase!B2:L144,11, FALSE), IF(VLOOKUP(G2204,Sku_Consolidated!A2:S957,19,FALSE)="VAM",VLOOKUP(E2204,Store_VAM!B2:L273,11, FALSE),VLOOKUP(E2204,Store_SRP!B2:L110,11, FALSE)))</f>
      </c>
      <c r="W2204" s="1">
        <f>VLOOKUP(G2204,Sku_Consolidated!A2:W957,11,FALSE)</f>
      </c>
      <c r="X2204" s="1">
        <f>VLOOKUP(G2204,Sku_Consolidated!A2:H957,8,FALSE)</f>
      </c>
      <c r="Y2204" s="1">
        <f>VLOOKUP(G2204,Sku_Consolidated!A2:I957,9,FALSE)</f>
      </c>
      <c r="Z2204" s="1" t="s">
        <v>41</v>
      </c>
      <c r="AA2204" s="1">
        <f>VLOOKUP(G2204,Sku_Consolidated!A2:E957,5,FALSE)</f>
      </c>
      <c r="AB2204" s="1">
        <f>IF(VLOOKUP(G2204,Sku_Consolidated!A2:S957,19,FALSE)="SHOWCASE", VLOOKUP(E2204,Store_Showcase!B2:N144,13, FALSE), IF(VLOOKUP(G2204,Sku_Consolidated!A2:S957,19,FALSE)="VAM",VLOOKUP(E2204,Store_VAM!B2:N273,13, FALSE),VLOOKUP(E2204,Store_SRP!B2:N110,13, FALSE)))</f>
      </c>
      <c r="AC2204" s="1">
        <f>IF(IFERROR(AB2204,TRUE)=TRUE, "-","OK")</f>
      </c>
      <c r="AD2204" s="11" t="s">
        <v>37</v>
      </c>
      <c r="AE2204" s="11" t="s">
        <v>37</v>
      </c>
      <c r="AF2204" s="1">
        <f>IF(IFERROR(VLOOKUP(E2204,Store_Showcase!B2:H144,{5}, FALSE), TRUE)=TRUE, IF(IFERROR(VLOOKUP(E2204,Store_SRP!B2:H110,{5}, FALSE), TRUE)=TRUE,VLOOKUP(E2204,Store_VAM!B2:H273,{5}, FALSE),VLOOKUP(E2204,Store_SRP!B2:H110,{5}, FALSE)), VLOOKUP(E2204,Store_Showcase!B2:H144,{5}, FALSE))</f>
      </c>
      <c r="AG2204" s="1">
        <f>IF(IFERROR(VLOOKUP(E2204,Store_Showcase!B2:H144,{6}, FALSE), TRUE)=TRUE, IF(IFERROR(VLOOKUP(E2204,Store_SRP!B2:H110,{6}, FALSE), TRUE)=TRUE,VLOOKUP(E2204,Store_VAM!B2:H273,{6}, FALSE),VLOOKUP(E2204,Store_SRP!B2:H110,{6}, FALSE)), VLOOKUP(E2204,Store_Showcase!B2:H144,{6}, FALSE))</f>
      </c>
      <c r="AH2204" s="1">
        <f>VLOOKUP(G2204,Sku_Consolidated!A2:R957,18,FALSE)</f>
      </c>
      <c r="AI2204" s="1">
        <f>VLOOKUP(G2204,Sku_Consolidated!A2:S957,19,FALSE)</f>
      </c>
      <c r="AJ2204" s="1">
        <f>VLOOKUP(G2204,Sku_Consolidated!A2:T957,20,FALSE)</f>
      </c>
    </row>
    <row r="2205" spans="1:36" x14ac:dyDescent="0.25">
      <c r="A2205" s="1">
        <v>2024</v>
      </c>
      <c r="B2205" s="1" t="s">
        <v>31</v>
      </c>
      <c r="C2205" s="1" t="s">
        <v>32</v>
      </c>
      <c r="D2205" s="1" t="s">
        <v>33</v>
      </c>
      <c r="E2205" s="9" t="s">
        <v>2416</v>
      </c>
      <c r="F2205" s="1">
        <f>IF(VLOOKUP(G2205,Sku_Consolidated!A2:S957,{19},FALSE)="SHOWCASE", VLOOKUP(E2205,Store_Showcase!B2:C144,{2}, FALSE), IF(VLOOKUP(G2205,Sku_Consolidated!A2:S957,{19},FALSE)="VAM",VLOOKUP(E2205,Store_VAM!B2:C273,{2}, FALSE),VLOOKUP(E2205,Store_SRP!B2:C110,{2}, FALSE)))</f>
      </c>
      <c r="G2205" s="1">
        <v>61736</v>
      </c>
      <c r="H2205" s="1" t="s">
        <v>224</v>
      </c>
      <c r="I2205" s="10" t="s">
        <v>649</v>
      </c>
      <c r="J2205" s="1">
        <f>VLOOKUP(G2205,Sku_Consolidated!A2:C957, 3, FALSE)</f>
      </c>
      <c r="K2205" s="10">
        <f>IF(J2205="PACK", I2205, 0)</f>
      </c>
      <c r="L2205" s="10">
        <f>IF(J2205="KG", I2205, I2205 * VLOOKUP(G2205,Sku_Consolidated!A2:U957,21,FALSE))</f>
      </c>
      <c r="M2205" s="10" t="s">
        <v>37</v>
      </c>
      <c r="N2205" s="11" t="s">
        <v>368</v>
      </c>
      <c r="O2205" s="10" t="s">
        <v>369</v>
      </c>
      <c r="P2205" s="10">
        <f>N2205 - O2205</f>
      </c>
      <c r="Q2205" s="1">
        <f>VLOOKUP(G2205,Sku_Consolidated!A2:G957,7, FALSE)</f>
      </c>
      <c r="R2205" s="1">
        <f>IF(IFERROR(VLOOKUP(E2205,Store_Showcase!B2:H144,7, FALSE), TRUE)=TRUE, IF(IFERROR(VLOOKUP(E2205,Store_SRP!B2:H110,7, FALSE), TRUE)=TRUE,VLOOKUP(E2205,Store_VAM!B2:H273,7, FALSE),VLOOKUP(E2205,Store_SRP!B2:H110,7, FALSE)), VLOOKUP(E2205,Store_Showcase!B2:H144,7, FALSE))</f>
      </c>
      <c r="S2205" s="1">
        <f>IF(IFERROR(VLOOKUP(E2205,Store_Showcase!B2:I144,8, FALSE), TRUE)=TRUE, IF(IFERROR(VLOOKUP(E2205,Store_SRP!B2:I110,8, FALSE), TRUE)=TRUE,VLOOKUP(E2205,Store_VAM!B2:I273,8, FALSE),VLOOKUP(E2205,Store_SRP!B2:I110,8, FALSE)), VLOOKUP(E2205,Store_Showcase!B2:I144,8, FALSE))</f>
      </c>
      <c r="T2205" s="1">
        <f>VLOOKUP(G2205,Sku_Consolidated!A2:R957,18,FALSE)</f>
      </c>
      <c r="U2205" s="1" t="s">
        <v>5721</v>
      </c>
      <c r="V2205" s="1">
        <f>IF(VLOOKUP(G2205,Sku_Consolidated!A2:S957,19,FALSE)="SHOWCASE", VLOOKUP(E2205,Store_Showcase!B2:L144,11, FALSE), IF(VLOOKUP(G2205,Sku_Consolidated!A2:S957,19,FALSE)="VAM",VLOOKUP(E2205,Store_VAM!B2:L273,11, FALSE),VLOOKUP(E2205,Store_SRP!B2:L110,11, FALSE)))</f>
      </c>
      <c r="W2205" s="1">
        <f>VLOOKUP(G2205,Sku_Consolidated!A2:W957,11,FALSE)</f>
      </c>
      <c r="X2205" s="1">
        <f>VLOOKUP(G2205,Sku_Consolidated!A2:H957,8,FALSE)</f>
      </c>
      <c r="Y2205" s="1">
        <f>VLOOKUP(G2205,Sku_Consolidated!A2:I957,9,FALSE)</f>
      </c>
      <c r="Z2205" s="1" t="s">
        <v>41</v>
      </c>
      <c r="AA2205" s="1">
        <f>VLOOKUP(G2205,Sku_Consolidated!A2:E957,5,FALSE)</f>
      </c>
      <c r="AB2205" s="1">
        <f>IF(VLOOKUP(G2205,Sku_Consolidated!A2:S957,19,FALSE)="SHOWCASE", VLOOKUP(E2205,Store_Showcase!B2:N144,13, FALSE), IF(VLOOKUP(G2205,Sku_Consolidated!A2:S957,19,FALSE)="VAM",VLOOKUP(E2205,Store_VAM!B2:N273,13, FALSE),VLOOKUP(E2205,Store_SRP!B2:N110,13, FALSE)))</f>
      </c>
      <c r="AC2205" s="1">
        <f>IF(IFERROR(AB2205,TRUE)=TRUE, "-","OK")</f>
      </c>
      <c r="AD2205" s="11" t="s">
        <v>37</v>
      </c>
      <c r="AE2205" s="11" t="s">
        <v>37</v>
      </c>
      <c r="AF2205" s="1">
        <f>IF(IFERROR(VLOOKUP(E2205,Store_Showcase!B2:H144,{5}, FALSE), TRUE)=TRUE, IF(IFERROR(VLOOKUP(E2205,Store_SRP!B2:H110,{5}, FALSE), TRUE)=TRUE,VLOOKUP(E2205,Store_VAM!B2:H273,{5}, FALSE),VLOOKUP(E2205,Store_SRP!B2:H110,{5}, FALSE)), VLOOKUP(E2205,Store_Showcase!B2:H144,{5}, FALSE))</f>
      </c>
      <c r="AG2205" s="1">
        <f>IF(IFERROR(VLOOKUP(E2205,Store_Showcase!B2:H144,{6}, FALSE), TRUE)=TRUE, IF(IFERROR(VLOOKUP(E2205,Store_SRP!B2:H110,{6}, FALSE), TRUE)=TRUE,VLOOKUP(E2205,Store_VAM!B2:H273,{6}, FALSE),VLOOKUP(E2205,Store_SRP!B2:H110,{6}, FALSE)), VLOOKUP(E2205,Store_Showcase!B2:H144,{6}, FALSE))</f>
      </c>
      <c r="AH2205" s="1">
        <f>VLOOKUP(G2205,Sku_Consolidated!A2:R957,18,FALSE)</f>
      </c>
      <c r="AI2205" s="1">
        <f>VLOOKUP(G2205,Sku_Consolidated!A2:S957,19,FALSE)</f>
      </c>
      <c r="AJ2205" s="1">
        <f>VLOOKUP(G2205,Sku_Consolidated!A2:T957,20,FALSE)</f>
      </c>
    </row>
    <row r="2206" spans="1:36" x14ac:dyDescent="0.25">
      <c r="A2206" s="1">
        <v>2024</v>
      </c>
      <c r="B2206" s="1" t="s">
        <v>31</v>
      </c>
      <c r="C2206" s="1" t="s">
        <v>32</v>
      </c>
      <c r="D2206" s="1" t="s">
        <v>33</v>
      </c>
      <c r="E2206" s="9" t="s">
        <v>2416</v>
      </c>
      <c r="F2206" s="1">
        <f>IF(VLOOKUP(G2206,Sku_Consolidated!A2:S957,{19},FALSE)="SHOWCASE", VLOOKUP(E2206,Store_Showcase!B2:C144,{2}, FALSE), IF(VLOOKUP(G2206,Sku_Consolidated!A2:S957,{19},FALSE)="VAM",VLOOKUP(E2206,Store_VAM!B2:C273,{2}, FALSE),VLOOKUP(E2206,Store_SRP!B2:C110,{2}, FALSE)))</f>
      </c>
      <c r="G2206" s="1">
        <v>61737</v>
      </c>
      <c r="H2206" s="1" t="s">
        <v>70</v>
      </c>
      <c r="I2206" s="10" t="s">
        <v>2132</v>
      </c>
      <c r="J2206" s="1">
        <f>VLOOKUP(G2206,Sku_Consolidated!A2:C957, 3, FALSE)</f>
      </c>
      <c r="K2206" s="10">
        <f>IF(J2206="PACK", I2206, 0)</f>
      </c>
      <c r="L2206" s="10">
        <f>IF(J2206="KG", I2206, I2206 * VLOOKUP(G2206,Sku_Consolidated!A2:U957,21,FALSE))</f>
      </c>
      <c r="M2206" s="10" t="s">
        <v>37</v>
      </c>
      <c r="N2206" s="11" t="s">
        <v>5745</v>
      </c>
      <c r="O2206" s="10" t="s">
        <v>5746</v>
      </c>
      <c r="P2206" s="10">
        <f>N2206 - O2206</f>
      </c>
      <c r="Q2206" s="1">
        <f>VLOOKUP(G2206,Sku_Consolidated!A2:G957,7, FALSE)</f>
      </c>
      <c r="R2206" s="1">
        <f>IF(IFERROR(VLOOKUP(E2206,Store_Showcase!B2:H144,7, FALSE), TRUE)=TRUE, IF(IFERROR(VLOOKUP(E2206,Store_SRP!B2:H110,7, FALSE), TRUE)=TRUE,VLOOKUP(E2206,Store_VAM!B2:H273,7, FALSE),VLOOKUP(E2206,Store_SRP!B2:H110,7, FALSE)), VLOOKUP(E2206,Store_Showcase!B2:H144,7, FALSE))</f>
      </c>
      <c r="S2206" s="1">
        <f>IF(IFERROR(VLOOKUP(E2206,Store_Showcase!B2:I144,8, FALSE), TRUE)=TRUE, IF(IFERROR(VLOOKUP(E2206,Store_SRP!B2:I110,8, FALSE), TRUE)=TRUE,VLOOKUP(E2206,Store_VAM!B2:I273,8, FALSE),VLOOKUP(E2206,Store_SRP!B2:I110,8, FALSE)), VLOOKUP(E2206,Store_Showcase!B2:I144,8, FALSE))</f>
      </c>
      <c r="T2206" s="1">
        <f>VLOOKUP(G2206,Sku_Consolidated!A2:R957,18,FALSE)</f>
      </c>
      <c r="U2206" s="1" t="s">
        <v>5721</v>
      </c>
      <c r="V2206" s="1">
        <f>IF(VLOOKUP(G2206,Sku_Consolidated!A2:S957,19,FALSE)="SHOWCASE", VLOOKUP(E2206,Store_Showcase!B2:L144,11, FALSE), IF(VLOOKUP(G2206,Sku_Consolidated!A2:S957,19,FALSE)="VAM",VLOOKUP(E2206,Store_VAM!B2:L273,11, FALSE),VLOOKUP(E2206,Store_SRP!B2:L110,11, FALSE)))</f>
      </c>
      <c r="W2206" s="1">
        <f>VLOOKUP(G2206,Sku_Consolidated!A2:W957,11,FALSE)</f>
      </c>
      <c r="X2206" s="1">
        <f>VLOOKUP(G2206,Sku_Consolidated!A2:H957,8,FALSE)</f>
      </c>
      <c r="Y2206" s="1">
        <f>VLOOKUP(G2206,Sku_Consolidated!A2:I957,9,FALSE)</f>
      </c>
      <c r="Z2206" s="1" t="s">
        <v>41</v>
      </c>
      <c r="AA2206" s="1">
        <f>VLOOKUP(G2206,Sku_Consolidated!A2:E957,5,FALSE)</f>
      </c>
      <c r="AB2206" s="1">
        <f>IF(VLOOKUP(G2206,Sku_Consolidated!A2:S957,19,FALSE)="SHOWCASE", VLOOKUP(E2206,Store_Showcase!B2:N144,13, FALSE), IF(VLOOKUP(G2206,Sku_Consolidated!A2:S957,19,FALSE)="VAM",VLOOKUP(E2206,Store_VAM!B2:N273,13, FALSE),VLOOKUP(E2206,Store_SRP!B2:N110,13, FALSE)))</f>
      </c>
      <c r="AC2206" s="1">
        <f>IF(IFERROR(AB2206,TRUE)=TRUE, "-","OK")</f>
      </c>
      <c r="AD2206" s="11" t="s">
        <v>37</v>
      </c>
      <c r="AE2206" s="11" t="s">
        <v>37</v>
      </c>
      <c r="AF2206" s="1">
        <f>IF(IFERROR(VLOOKUP(E2206,Store_Showcase!B2:H144,{5}, FALSE), TRUE)=TRUE, IF(IFERROR(VLOOKUP(E2206,Store_SRP!B2:H110,{5}, FALSE), TRUE)=TRUE,VLOOKUP(E2206,Store_VAM!B2:H273,{5}, FALSE),VLOOKUP(E2206,Store_SRP!B2:H110,{5}, FALSE)), VLOOKUP(E2206,Store_Showcase!B2:H144,{5}, FALSE))</f>
      </c>
      <c r="AG2206" s="1">
        <f>IF(IFERROR(VLOOKUP(E2206,Store_Showcase!B2:H144,{6}, FALSE), TRUE)=TRUE, IF(IFERROR(VLOOKUP(E2206,Store_SRP!B2:H110,{6}, FALSE), TRUE)=TRUE,VLOOKUP(E2206,Store_VAM!B2:H273,{6}, FALSE),VLOOKUP(E2206,Store_SRP!B2:H110,{6}, FALSE)), VLOOKUP(E2206,Store_Showcase!B2:H144,{6}, FALSE))</f>
      </c>
      <c r="AH2206" s="1">
        <f>VLOOKUP(G2206,Sku_Consolidated!A2:R957,18,FALSE)</f>
      </c>
      <c r="AI2206" s="1">
        <f>VLOOKUP(G2206,Sku_Consolidated!A2:S957,19,FALSE)</f>
      </c>
      <c r="AJ2206" s="1">
        <f>VLOOKUP(G2206,Sku_Consolidated!A2:T957,20,FALSE)</f>
      </c>
    </row>
    <row r="2207" spans="1:36" x14ac:dyDescent="0.25">
      <c r="A2207" s="1">
        <v>2024</v>
      </c>
      <c r="B2207" s="1" t="s">
        <v>31</v>
      </c>
      <c r="C2207" s="1" t="s">
        <v>32</v>
      </c>
      <c r="D2207" s="1" t="s">
        <v>33</v>
      </c>
      <c r="E2207" s="9" t="s">
        <v>2416</v>
      </c>
      <c r="F2207" s="1">
        <f>IF(VLOOKUP(G2207,Sku_Consolidated!A2:S957,{19},FALSE)="SHOWCASE", VLOOKUP(E2207,Store_Showcase!B2:C144,{2}, FALSE), IF(VLOOKUP(G2207,Sku_Consolidated!A2:S957,{19},FALSE)="VAM",VLOOKUP(E2207,Store_VAM!B2:C273,{2}, FALSE),VLOOKUP(E2207,Store_SRP!B2:C110,{2}, FALSE)))</f>
      </c>
      <c r="G2207" s="1">
        <v>61742</v>
      </c>
      <c r="H2207" s="1" t="s">
        <v>78</v>
      </c>
      <c r="I2207" s="10" t="s">
        <v>5716</v>
      </c>
      <c r="J2207" s="1">
        <f>VLOOKUP(G2207,Sku_Consolidated!A2:C957, 3, FALSE)</f>
      </c>
      <c r="K2207" s="10">
        <f>IF(J2207="PACK", I2207, 0)</f>
      </c>
      <c r="L2207" s="10">
        <f>IF(J2207="KG", I2207, I2207 * VLOOKUP(G2207,Sku_Consolidated!A2:U957,21,FALSE))</f>
      </c>
      <c r="M2207" s="10" t="s">
        <v>37</v>
      </c>
      <c r="N2207" s="11" t="s">
        <v>5747</v>
      </c>
      <c r="O2207" s="10" t="s">
        <v>5748</v>
      </c>
      <c r="P2207" s="10">
        <f>N2207 - O2207</f>
      </c>
      <c r="Q2207" s="1">
        <f>VLOOKUP(G2207,Sku_Consolidated!A2:G957,7, FALSE)</f>
      </c>
      <c r="R2207" s="1">
        <f>IF(IFERROR(VLOOKUP(E2207,Store_Showcase!B2:H144,7, FALSE), TRUE)=TRUE, IF(IFERROR(VLOOKUP(E2207,Store_SRP!B2:H110,7, FALSE), TRUE)=TRUE,VLOOKUP(E2207,Store_VAM!B2:H273,7, FALSE),VLOOKUP(E2207,Store_SRP!B2:H110,7, FALSE)), VLOOKUP(E2207,Store_Showcase!B2:H144,7, FALSE))</f>
      </c>
      <c r="S2207" s="1">
        <f>IF(IFERROR(VLOOKUP(E2207,Store_Showcase!B2:I144,8, FALSE), TRUE)=TRUE, IF(IFERROR(VLOOKUP(E2207,Store_SRP!B2:I110,8, FALSE), TRUE)=TRUE,VLOOKUP(E2207,Store_VAM!B2:I273,8, FALSE),VLOOKUP(E2207,Store_SRP!B2:I110,8, FALSE)), VLOOKUP(E2207,Store_Showcase!B2:I144,8, FALSE))</f>
      </c>
      <c r="T2207" s="1">
        <f>VLOOKUP(G2207,Sku_Consolidated!A2:R957,18,FALSE)</f>
      </c>
      <c r="U2207" s="1" t="s">
        <v>5721</v>
      </c>
      <c r="V2207" s="1">
        <f>IF(VLOOKUP(G2207,Sku_Consolidated!A2:S957,19,FALSE)="SHOWCASE", VLOOKUP(E2207,Store_Showcase!B2:L144,11, FALSE), IF(VLOOKUP(G2207,Sku_Consolidated!A2:S957,19,FALSE)="VAM",VLOOKUP(E2207,Store_VAM!B2:L273,11, FALSE),VLOOKUP(E2207,Store_SRP!B2:L110,11, FALSE)))</f>
      </c>
      <c r="W2207" s="1">
        <f>VLOOKUP(G2207,Sku_Consolidated!A2:W957,11,FALSE)</f>
      </c>
      <c r="X2207" s="1">
        <f>VLOOKUP(G2207,Sku_Consolidated!A2:H957,8,FALSE)</f>
      </c>
      <c r="Y2207" s="1">
        <f>VLOOKUP(G2207,Sku_Consolidated!A2:I957,9,FALSE)</f>
      </c>
      <c r="Z2207" s="1" t="s">
        <v>41</v>
      </c>
      <c r="AA2207" s="1">
        <f>VLOOKUP(G2207,Sku_Consolidated!A2:E957,5,FALSE)</f>
      </c>
      <c r="AB2207" s="1">
        <f>IF(VLOOKUP(G2207,Sku_Consolidated!A2:S957,19,FALSE)="SHOWCASE", VLOOKUP(E2207,Store_Showcase!B2:N144,13, FALSE), IF(VLOOKUP(G2207,Sku_Consolidated!A2:S957,19,FALSE)="VAM",VLOOKUP(E2207,Store_VAM!B2:N273,13, FALSE),VLOOKUP(E2207,Store_SRP!B2:N110,13, FALSE)))</f>
      </c>
      <c r="AC2207" s="1">
        <f>IF(IFERROR(AB2207,TRUE)=TRUE, "-","OK")</f>
      </c>
      <c r="AD2207" s="11" t="s">
        <v>37</v>
      </c>
      <c r="AE2207" s="11" t="s">
        <v>37</v>
      </c>
      <c r="AF2207" s="1">
        <f>IF(IFERROR(VLOOKUP(E2207,Store_Showcase!B2:H144,{5}, FALSE), TRUE)=TRUE, IF(IFERROR(VLOOKUP(E2207,Store_SRP!B2:H110,{5}, FALSE), TRUE)=TRUE,VLOOKUP(E2207,Store_VAM!B2:H273,{5}, FALSE),VLOOKUP(E2207,Store_SRP!B2:H110,{5}, FALSE)), VLOOKUP(E2207,Store_Showcase!B2:H144,{5}, FALSE))</f>
      </c>
      <c r="AG2207" s="1">
        <f>IF(IFERROR(VLOOKUP(E2207,Store_Showcase!B2:H144,{6}, FALSE), TRUE)=TRUE, IF(IFERROR(VLOOKUP(E2207,Store_SRP!B2:H110,{6}, FALSE), TRUE)=TRUE,VLOOKUP(E2207,Store_VAM!B2:H273,{6}, FALSE),VLOOKUP(E2207,Store_SRP!B2:H110,{6}, FALSE)), VLOOKUP(E2207,Store_Showcase!B2:H144,{6}, FALSE))</f>
      </c>
      <c r="AH2207" s="1">
        <f>VLOOKUP(G2207,Sku_Consolidated!A2:R957,18,FALSE)</f>
      </c>
      <c r="AI2207" s="1">
        <f>VLOOKUP(G2207,Sku_Consolidated!A2:S957,19,FALSE)</f>
      </c>
      <c r="AJ2207" s="1">
        <f>VLOOKUP(G2207,Sku_Consolidated!A2:T957,20,FALSE)</f>
      </c>
    </row>
    <row r="2208" spans="1:36" x14ac:dyDescent="0.25">
      <c r="A2208" s="1">
        <v>2024</v>
      </c>
      <c r="B2208" s="1" t="s">
        <v>31</v>
      </c>
      <c r="C2208" s="1" t="s">
        <v>32</v>
      </c>
      <c r="D2208" s="1" t="s">
        <v>33</v>
      </c>
      <c r="E2208" s="9" t="s">
        <v>2416</v>
      </c>
      <c r="F2208" s="1">
        <f>IF(VLOOKUP(G2208,Sku_Consolidated!A2:S957,{19},FALSE)="SHOWCASE", VLOOKUP(E2208,Store_Showcase!B2:C144,{2}, FALSE), IF(VLOOKUP(G2208,Sku_Consolidated!A2:S957,{19},FALSE)="VAM",VLOOKUP(E2208,Store_VAM!B2:C273,{2}, FALSE),VLOOKUP(E2208,Store_SRP!B2:C110,{2}, FALSE)))</f>
      </c>
      <c r="G2208" s="1">
        <v>61749</v>
      </c>
      <c r="H2208" s="1" t="s">
        <v>154</v>
      </c>
      <c r="I2208" s="10" t="s">
        <v>3738</v>
      </c>
      <c r="J2208" s="1">
        <f>VLOOKUP(G2208,Sku_Consolidated!A2:C957, 3, FALSE)</f>
      </c>
      <c r="K2208" s="10">
        <f>IF(J2208="PACK", I2208, 0)</f>
      </c>
      <c r="L2208" s="10">
        <f>IF(J2208="KG", I2208, I2208 * VLOOKUP(G2208,Sku_Consolidated!A2:U957,21,FALSE))</f>
      </c>
      <c r="M2208" s="10" t="s">
        <v>37</v>
      </c>
      <c r="N2208" s="11" t="s">
        <v>5749</v>
      </c>
      <c r="O2208" s="10" t="s">
        <v>5750</v>
      </c>
      <c r="P2208" s="10">
        <f>N2208 - O2208</f>
      </c>
      <c r="Q2208" s="1">
        <f>VLOOKUP(G2208,Sku_Consolidated!A2:G957,7, FALSE)</f>
      </c>
      <c r="R2208" s="1">
        <f>IF(IFERROR(VLOOKUP(E2208,Store_Showcase!B2:H144,7, FALSE), TRUE)=TRUE, IF(IFERROR(VLOOKUP(E2208,Store_SRP!B2:H110,7, FALSE), TRUE)=TRUE,VLOOKUP(E2208,Store_VAM!B2:H273,7, FALSE),VLOOKUP(E2208,Store_SRP!B2:H110,7, FALSE)), VLOOKUP(E2208,Store_Showcase!B2:H144,7, FALSE))</f>
      </c>
      <c r="S2208" s="1">
        <f>IF(IFERROR(VLOOKUP(E2208,Store_Showcase!B2:I144,8, FALSE), TRUE)=TRUE, IF(IFERROR(VLOOKUP(E2208,Store_SRP!B2:I110,8, FALSE), TRUE)=TRUE,VLOOKUP(E2208,Store_VAM!B2:I273,8, FALSE),VLOOKUP(E2208,Store_SRP!B2:I110,8, FALSE)), VLOOKUP(E2208,Store_Showcase!B2:I144,8, FALSE))</f>
      </c>
      <c r="T2208" s="1">
        <f>VLOOKUP(G2208,Sku_Consolidated!A2:R957,18,FALSE)</f>
      </c>
      <c r="U2208" s="1" t="s">
        <v>5721</v>
      </c>
      <c r="V2208" s="1">
        <f>IF(VLOOKUP(G2208,Sku_Consolidated!A2:S957,19,FALSE)="SHOWCASE", VLOOKUP(E2208,Store_Showcase!B2:L144,11, FALSE), IF(VLOOKUP(G2208,Sku_Consolidated!A2:S957,19,FALSE)="VAM",VLOOKUP(E2208,Store_VAM!B2:L273,11, FALSE),VLOOKUP(E2208,Store_SRP!B2:L110,11, FALSE)))</f>
      </c>
      <c r="W2208" s="1">
        <f>VLOOKUP(G2208,Sku_Consolidated!A2:W957,11,FALSE)</f>
      </c>
      <c r="X2208" s="1">
        <f>VLOOKUP(G2208,Sku_Consolidated!A2:H957,8,FALSE)</f>
      </c>
      <c r="Y2208" s="1">
        <f>VLOOKUP(G2208,Sku_Consolidated!A2:I957,9,FALSE)</f>
      </c>
      <c r="Z2208" s="1" t="s">
        <v>41</v>
      </c>
      <c r="AA2208" s="1">
        <f>VLOOKUP(G2208,Sku_Consolidated!A2:E957,5,FALSE)</f>
      </c>
      <c r="AB2208" s="1">
        <f>IF(VLOOKUP(G2208,Sku_Consolidated!A2:S957,19,FALSE)="SHOWCASE", VLOOKUP(E2208,Store_Showcase!B2:N144,13, FALSE), IF(VLOOKUP(G2208,Sku_Consolidated!A2:S957,19,FALSE)="VAM",VLOOKUP(E2208,Store_VAM!B2:N273,13, FALSE),VLOOKUP(E2208,Store_SRP!B2:N110,13, FALSE)))</f>
      </c>
      <c r="AC2208" s="1">
        <f>IF(IFERROR(AB2208,TRUE)=TRUE, "-","OK")</f>
      </c>
      <c r="AD2208" s="11" t="s">
        <v>37</v>
      </c>
      <c r="AE2208" s="11" t="s">
        <v>37</v>
      </c>
      <c r="AF2208" s="1">
        <f>IF(IFERROR(VLOOKUP(E2208,Store_Showcase!B2:H144,{5}, FALSE), TRUE)=TRUE, IF(IFERROR(VLOOKUP(E2208,Store_SRP!B2:H110,{5}, FALSE), TRUE)=TRUE,VLOOKUP(E2208,Store_VAM!B2:H273,{5}, FALSE),VLOOKUP(E2208,Store_SRP!B2:H110,{5}, FALSE)), VLOOKUP(E2208,Store_Showcase!B2:H144,{5}, FALSE))</f>
      </c>
      <c r="AG2208" s="1">
        <f>IF(IFERROR(VLOOKUP(E2208,Store_Showcase!B2:H144,{6}, FALSE), TRUE)=TRUE, IF(IFERROR(VLOOKUP(E2208,Store_SRP!B2:H110,{6}, FALSE), TRUE)=TRUE,VLOOKUP(E2208,Store_VAM!B2:H273,{6}, FALSE),VLOOKUP(E2208,Store_SRP!B2:H110,{6}, FALSE)), VLOOKUP(E2208,Store_Showcase!B2:H144,{6}, FALSE))</f>
      </c>
      <c r="AH2208" s="1">
        <f>VLOOKUP(G2208,Sku_Consolidated!A2:R957,18,FALSE)</f>
      </c>
      <c r="AI2208" s="1">
        <f>VLOOKUP(G2208,Sku_Consolidated!A2:S957,19,FALSE)</f>
      </c>
      <c r="AJ2208" s="1">
        <f>VLOOKUP(G2208,Sku_Consolidated!A2:T957,20,FALSE)</f>
      </c>
    </row>
    <row r="2209" spans="1:36" x14ac:dyDescent="0.25">
      <c r="A2209" s="1">
        <v>2024</v>
      </c>
      <c r="B2209" s="1" t="s">
        <v>31</v>
      </c>
      <c r="C2209" s="1" t="s">
        <v>32</v>
      </c>
      <c r="D2209" s="1" t="s">
        <v>33</v>
      </c>
      <c r="E2209" s="9" t="s">
        <v>2416</v>
      </c>
      <c r="F2209" s="1">
        <f>IF(VLOOKUP(G2209,Sku_Consolidated!A2:S957,{19},FALSE)="SHOWCASE", VLOOKUP(E2209,Store_Showcase!B2:C144,{2}, FALSE), IF(VLOOKUP(G2209,Sku_Consolidated!A2:S957,{19},FALSE)="VAM",VLOOKUP(E2209,Store_VAM!B2:C273,{2}, FALSE),VLOOKUP(E2209,Store_SRP!B2:C110,{2}, FALSE)))</f>
      </c>
      <c r="G2209" s="1">
        <v>61755</v>
      </c>
      <c r="H2209" s="1" t="s">
        <v>86</v>
      </c>
      <c r="I2209" s="10" t="s">
        <v>5751</v>
      </c>
      <c r="J2209" s="1">
        <f>VLOOKUP(G2209,Sku_Consolidated!A2:C957, 3, FALSE)</f>
      </c>
      <c r="K2209" s="10">
        <f>IF(J2209="PACK", I2209, 0)</f>
      </c>
      <c r="L2209" s="10">
        <f>IF(J2209="KG", I2209, I2209 * VLOOKUP(G2209,Sku_Consolidated!A2:U957,21,FALSE))</f>
      </c>
      <c r="M2209" s="10" t="s">
        <v>37</v>
      </c>
      <c r="N2209" s="11" t="s">
        <v>5752</v>
      </c>
      <c r="O2209" s="10" t="s">
        <v>5753</v>
      </c>
      <c r="P2209" s="10">
        <f>N2209 - O2209</f>
      </c>
      <c r="Q2209" s="1">
        <f>VLOOKUP(G2209,Sku_Consolidated!A2:G957,7, FALSE)</f>
      </c>
      <c r="R2209" s="1">
        <f>IF(IFERROR(VLOOKUP(E2209,Store_Showcase!B2:H144,7, FALSE), TRUE)=TRUE, IF(IFERROR(VLOOKUP(E2209,Store_SRP!B2:H110,7, FALSE), TRUE)=TRUE,VLOOKUP(E2209,Store_VAM!B2:H273,7, FALSE),VLOOKUP(E2209,Store_SRP!B2:H110,7, FALSE)), VLOOKUP(E2209,Store_Showcase!B2:H144,7, FALSE))</f>
      </c>
      <c r="S2209" s="1">
        <f>IF(IFERROR(VLOOKUP(E2209,Store_Showcase!B2:I144,8, FALSE), TRUE)=TRUE, IF(IFERROR(VLOOKUP(E2209,Store_SRP!B2:I110,8, FALSE), TRUE)=TRUE,VLOOKUP(E2209,Store_VAM!B2:I273,8, FALSE),VLOOKUP(E2209,Store_SRP!B2:I110,8, FALSE)), VLOOKUP(E2209,Store_Showcase!B2:I144,8, FALSE))</f>
      </c>
      <c r="T2209" s="1">
        <f>VLOOKUP(G2209,Sku_Consolidated!A2:R957,18,FALSE)</f>
      </c>
      <c r="U2209" s="1" t="s">
        <v>5721</v>
      </c>
      <c r="V2209" s="1">
        <f>IF(VLOOKUP(G2209,Sku_Consolidated!A2:S957,19,FALSE)="SHOWCASE", VLOOKUP(E2209,Store_Showcase!B2:L144,11, FALSE), IF(VLOOKUP(G2209,Sku_Consolidated!A2:S957,19,FALSE)="VAM",VLOOKUP(E2209,Store_VAM!B2:L273,11, FALSE),VLOOKUP(E2209,Store_SRP!B2:L110,11, FALSE)))</f>
      </c>
      <c r="W2209" s="1">
        <f>VLOOKUP(G2209,Sku_Consolidated!A2:W957,11,FALSE)</f>
      </c>
      <c r="X2209" s="1">
        <f>VLOOKUP(G2209,Sku_Consolidated!A2:H957,8,FALSE)</f>
      </c>
      <c r="Y2209" s="1">
        <f>VLOOKUP(G2209,Sku_Consolidated!A2:I957,9,FALSE)</f>
      </c>
      <c r="Z2209" s="1" t="s">
        <v>41</v>
      </c>
      <c r="AA2209" s="1">
        <f>VLOOKUP(G2209,Sku_Consolidated!A2:E957,5,FALSE)</f>
      </c>
      <c r="AB2209" s="1">
        <f>IF(VLOOKUP(G2209,Sku_Consolidated!A2:S957,19,FALSE)="SHOWCASE", VLOOKUP(E2209,Store_Showcase!B2:N144,13, FALSE), IF(VLOOKUP(G2209,Sku_Consolidated!A2:S957,19,FALSE)="VAM",VLOOKUP(E2209,Store_VAM!B2:N273,13, FALSE),VLOOKUP(E2209,Store_SRP!B2:N110,13, FALSE)))</f>
      </c>
      <c r="AC2209" s="1">
        <f>IF(IFERROR(AB2209,TRUE)=TRUE, "-","OK")</f>
      </c>
      <c r="AD2209" s="11" t="s">
        <v>37</v>
      </c>
      <c r="AE2209" s="11" t="s">
        <v>37</v>
      </c>
      <c r="AF2209" s="1">
        <f>IF(IFERROR(VLOOKUP(E2209,Store_Showcase!B2:H144,{5}, FALSE), TRUE)=TRUE, IF(IFERROR(VLOOKUP(E2209,Store_SRP!B2:H110,{5}, FALSE), TRUE)=TRUE,VLOOKUP(E2209,Store_VAM!B2:H273,{5}, FALSE),VLOOKUP(E2209,Store_SRP!B2:H110,{5}, FALSE)), VLOOKUP(E2209,Store_Showcase!B2:H144,{5}, FALSE))</f>
      </c>
      <c r="AG2209" s="1">
        <f>IF(IFERROR(VLOOKUP(E2209,Store_Showcase!B2:H144,{6}, FALSE), TRUE)=TRUE, IF(IFERROR(VLOOKUP(E2209,Store_SRP!B2:H110,{6}, FALSE), TRUE)=TRUE,VLOOKUP(E2209,Store_VAM!B2:H273,{6}, FALSE),VLOOKUP(E2209,Store_SRP!B2:H110,{6}, FALSE)), VLOOKUP(E2209,Store_Showcase!B2:H144,{6}, FALSE))</f>
      </c>
      <c r="AH2209" s="1">
        <f>VLOOKUP(G2209,Sku_Consolidated!A2:R957,18,FALSE)</f>
      </c>
      <c r="AI2209" s="1">
        <f>VLOOKUP(G2209,Sku_Consolidated!A2:S957,19,FALSE)</f>
      </c>
      <c r="AJ2209" s="1">
        <f>VLOOKUP(G2209,Sku_Consolidated!A2:T957,20,FALSE)</f>
      </c>
    </row>
    <row r="2210" spans="1:36" x14ac:dyDescent="0.25">
      <c r="A2210" s="1">
        <v>2024</v>
      </c>
      <c r="B2210" s="1" t="s">
        <v>31</v>
      </c>
      <c r="C2210" s="1" t="s">
        <v>32</v>
      </c>
      <c r="D2210" s="1" t="s">
        <v>33</v>
      </c>
      <c r="E2210" s="9" t="s">
        <v>2416</v>
      </c>
      <c r="F2210" s="1">
        <f>IF(VLOOKUP(G2210,Sku_Consolidated!A2:S957,{19},FALSE)="SHOWCASE", VLOOKUP(E2210,Store_Showcase!B2:C144,{2}, FALSE), IF(VLOOKUP(G2210,Sku_Consolidated!A2:S957,{19},FALSE)="VAM",VLOOKUP(E2210,Store_VAM!B2:C273,{2}, FALSE),VLOOKUP(E2210,Store_SRP!B2:C110,{2}, FALSE)))</f>
      </c>
      <c r="G2210" s="1">
        <v>61758</v>
      </c>
      <c r="H2210" s="1" t="s">
        <v>90</v>
      </c>
      <c r="I2210" s="10" t="s">
        <v>5754</v>
      </c>
      <c r="J2210" s="1">
        <f>VLOOKUP(G2210,Sku_Consolidated!A2:C957, 3, FALSE)</f>
      </c>
      <c r="K2210" s="10">
        <f>IF(J2210="PACK", I2210, 0)</f>
      </c>
      <c r="L2210" s="10">
        <f>IF(J2210="KG", I2210, I2210 * VLOOKUP(G2210,Sku_Consolidated!A2:U957,21,FALSE))</f>
      </c>
      <c r="M2210" s="10" t="s">
        <v>37</v>
      </c>
      <c r="N2210" s="11" t="s">
        <v>5755</v>
      </c>
      <c r="O2210" s="10" t="s">
        <v>5756</v>
      </c>
      <c r="P2210" s="10">
        <f>N2210 - O2210</f>
      </c>
      <c r="Q2210" s="1">
        <f>VLOOKUP(G2210,Sku_Consolidated!A2:G957,7, FALSE)</f>
      </c>
      <c r="R2210" s="1">
        <f>IF(IFERROR(VLOOKUP(E2210,Store_Showcase!B2:H144,7, FALSE), TRUE)=TRUE, IF(IFERROR(VLOOKUP(E2210,Store_SRP!B2:H110,7, FALSE), TRUE)=TRUE,VLOOKUP(E2210,Store_VAM!B2:H273,7, FALSE),VLOOKUP(E2210,Store_SRP!B2:H110,7, FALSE)), VLOOKUP(E2210,Store_Showcase!B2:H144,7, FALSE))</f>
      </c>
      <c r="S2210" s="1">
        <f>IF(IFERROR(VLOOKUP(E2210,Store_Showcase!B2:I144,8, FALSE), TRUE)=TRUE, IF(IFERROR(VLOOKUP(E2210,Store_SRP!B2:I110,8, FALSE), TRUE)=TRUE,VLOOKUP(E2210,Store_VAM!B2:I273,8, FALSE),VLOOKUP(E2210,Store_SRP!B2:I110,8, FALSE)), VLOOKUP(E2210,Store_Showcase!B2:I144,8, FALSE))</f>
      </c>
      <c r="T2210" s="1">
        <f>VLOOKUP(G2210,Sku_Consolidated!A2:R957,18,FALSE)</f>
      </c>
      <c r="U2210" s="1" t="s">
        <v>5721</v>
      </c>
      <c r="V2210" s="1">
        <f>IF(VLOOKUP(G2210,Sku_Consolidated!A2:S957,19,FALSE)="SHOWCASE", VLOOKUP(E2210,Store_Showcase!B2:L144,11, FALSE), IF(VLOOKUP(G2210,Sku_Consolidated!A2:S957,19,FALSE)="VAM",VLOOKUP(E2210,Store_VAM!B2:L273,11, FALSE),VLOOKUP(E2210,Store_SRP!B2:L110,11, FALSE)))</f>
      </c>
      <c r="W2210" s="1">
        <f>VLOOKUP(G2210,Sku_Consolidated!A2:W957,11,FALSE)</f>
      </c>
      <c r="X2210" s="1">
        <f>VLOOKUP(G2210,Sku_Consolidated!A2:H957,8,FALSE)</f>
      </c>
      <c r="Y2210" s="1">
        <f>VLOOKUP(G2210,Sku_Consolidated!A2:I957,9,FALSE)</f>
      </c>
      <c r="Z2210" s="1" t="s">
        <v>41</v>
      </c>
      <c r="AA2210" s="1">
        <f>VLOOKUP(G2210,Sku_Consolidated!A2:E957,5,FALSE)</f>
      </c>
      <c r="AB2210" s="1">
        <f>IF(VLOOKUP(G2210,Sku_Consolidated!A2:S957,19,FALSE)="SHOWCASE", VLOOKUP(E2210,Store_Showcase!B2:N144,13, FALSE), IF(VLOOKUP(G2210,Sku_Consolidated!A2:S957,19,FALSE)="VAM",VLOOKUP(E2210,Store_VAM!B2:N273,13, FALSE),VLOOKUP(E2210,Store_SRP!B2:N110,13, FALSE)))</f>
      </c>
      <c r="AC2210" s="1">
        <f>IF(IFERROR(AB2210,TRUE)=TRUE, "-","OK")</f>
      </c>
      <c r="AD2210" s="11" t="s">
        <v>37</v>
      </c>
      <c r="AE2210" s="11" t="s">
        <v>37</v>
      </c>
      <c r="AF2210" s="1">
        <f>IF(IFERROR(VLOOKUP(E2210,Store_Showcase!B2:H144,{5}, FALSE), TRUE)=TRUE, IF(IFERROR(VLOOKUP(E2210,Store_SRP!B2:H110,{5}, FALSE), TRUE)=TRUE,VLOOKUP(E2210,Store_VAM!B2:H273,{5}, FALSE),VLOOKUP(E2210,Store_SRP!B2:H110,{5}, FALSE)), VLOOKUP(E2210,Store_Showcase!B2:H144,{5}, FALSE))</f>
      </c>
      <c r="AG2210" s="1">
        <f>IF(IFERROR(VLOOKUP(E2210,Store_Showcase!B2:H144,{6}, FALSE), TRUE)=TRUE, IF(IFERROR(VLOOKUP(E2210,Store_SRP!B2:H110,{6}, FALSE), TRUE)=TRUE,VLOOKUP(E2210,Store_VAM!B2:H273,{6}, FALSE),VLOOKUP(E2210,Store_SRP!B2:H110,{6}, FALSE)), VLOOKUP(E2210,Store_Showcase!B2:H144,{6}, FALSE))</f>
      </c>
      <c r="AH2210" s="1">
        <f>VLOOKUP(G2210,Sku_Consolidated!A2:R957,18,FALSE)</f>
      </c>
      <c r="AI2210" s="1">
        <f>VLOOKUP(G2210,Sku_Consolidated!A2:S957,19,FALSE)</f>
      </c>
      <c r="AJ2210" s="1">
        <f>VLOOKUP(G2210,Sku_Consolidated!A2:T957,20,FALSE)</f>
      </c>
    </row>
    <row r="2211" spans="1:36" x14ac:dyDescent="0.25">
      <c r="A2211" s="1">
        <v>2024</v>
      </c>
      <c r="B2211" s="1" t="s">
        <v>31</v>
      </c>
      <c r="C2211" s="1" t="s">
        <v>32</v>
      </c>
      <c r="D2211" s="1" t="s">
        <v>33</v>
      </c>
      <c r="E2211" s="9" t="s">
        <v>2416</v>
      </c>
      <c r="F2211" s="1">
        <f>IF(VLOOKUP(G2211,Sku_Consolidated!A2:S957,{19},FALSE)="SHOWCASE", VLOOKUP(E2211,Store_Showcase!B2:C144,{2}, FALSE), IF(VLOOKUP(G2211,Sku_Consolidated!A2:S957,{19},FALSE)="VAM",VLOOKUP(E2211,Store_VAM!B2:C273,{2}, FALSE),VLOOKUP(E2211,Store_SRP!B2:C110,{2}, FALSE)))</f>
      </c>
      <c r="G2211" s="1">
        <v>61759</v>
      </c>
      <c r="H2211" s="1" t="s">
        <v>94</v>
      </c>
      <c r="I2211" s="10" t="s">
        <v>2583</v>
      </c>
      <c r="J2211" s="1">
        <f>VLOOKUP(G2211,Sku_Consolidated!A2:C957, 3, FALSE)</f>
      </c>
      <c r="K2211" s="10">
        <f>IF(J2211="PACK", I2211, 0)</f>
      </c>
      <c r="L2211" s="10">
        <f>IF(J2211="KG", I2211, I2211 * VLOOKUP(G2211,Sku_Consolidated!A2:U957,21,FALSE))</f>
      </c>
      <c r="M2211" s="10" t="s">
        <v>37</v>
      </c>
      <c r="N2211" s="11" t="s">
        <v>5757</v>
      </c>
      <c r="O2211" s="10" t="s">
        <v>5758</v>
      </c>
      <c r="P2211" s="10">
        <f>N2211 - O2211</f>
      </c>
      <c r="Q2211" s="1">
        <f>VLOOKUP(G2211,Sku_Consolidated!A2:G957,7, FALSE)</f>
      </c>
      <c r="R2211" s="1">
        <f>IF(IFERROR(VLOOKUP(E2211,Store_Showcase!B2:H144,7, FALSE), TRUE)=TRUE, IF(IFERROR(VLOOKUP(E2211,Store_SRP!B2:H110,7, FALSE), TRUE)=TRUE,VLOOKUP(E2211,Store_VAM!B2:H273,7, FALSE),VLOOKUP(E2211,Store_SRP!B2:H110,7, FALSE)), VLOOKUP(E2211,Store_Showcase!B2:H144,7, FALSE))</f>
      </c>
      <c r="S2211" s="1">
        <f>IF(IFERROR(VLOOKUP(E2211,Store_Showcase!B2:I144,8, FALSE), TRUE)=TRUE, IF(IFERROR(VLOOKUP(E2211,Store_SRP!B2:I110,8, FALSE), TRUE)=TRUE,VLOOKUP(E2211,Store_VAM!B2:I273,8, FALSE),VLOOKUP(E2211,Store_SRP!B2:I110,8, FALSE)), VLOOKUP(E2211,Store_Showcase!B2:I144,8, FALSE))</f>
      </c>
      <c r="T2211" s="1">
        <f>VLOOKUP(G2211,Sku_Consolidated!A2:R957,18,FALSE)</f>
      </c>
      <c r="U2211" s="1" t="s">
        <v>5721</v>
      </c>
      <c r="V2211" s="1">
        <f>IF(VLOOKUP(G2211,Sku_Consolidated!A2:S957,19,FALSE)="SHOWCASE", VLOOKUP(E2211,Store_Showcase!B2:L144,11, FALSE), IF(VLOOKUP(G2211,Sku_Consolidated!A2:S957,19,FALSE)="VAM",VLOOKUP(E2211,Store_VAM!B2:L273,11, FALSE),VLOOKUP(E2211,Store_SRP!B2:L110,11, FALSE)))</f>
      </c>
      <c r="W2211" s="1">
        <f>VLOOKUP(G2211,Sku_Consolidated!A2:W957,11,FALSE)</f>
      </c>
      <c r="X2211" s="1">
        <f>VLOOKUP(G2211,Sku_Consolidated!A2:H957,8,FALSE)</f>
      </c>
      <c r="Y2211" s="1">
        <f>VLOOKUP(G2211,Sku_Consolidated!A2:I957,9,FALSE)</f>
      </c>
      <c r="Z2211" s="1" t="s">
        <v>41</v>
      </c>
      <c r="AA2211" s="1">
        <f>VLOOKUP(G2211,Sku_Consolidated!A2:E957,5,FALSE)</f>
      </c>
      <c r="AB2211" s="1">
        <f>IF(VLOOKUP(G2211,Sku_Consolidated!A2:S957,19,FALSE)="SHOWCASE", VLOOKUP(E2211,Store_Showcase!B2:N144,13, FALSE), IF(VLOOKUP(G2211,Sku_Consolidated!A2:S957,19,FALSE)="VAM",VLOOKUP(E2211,Store_VAM!B2:N273,13, FALSE),VLOOKUP(E2211,Store_SRP!B2:N110,13, FALSE)))</f>
      </c>
      <c r="AC2211" s="1">
        <f>IF(IFERROR(AB2211,TRUE)=TRUE, "-","OK")</f>
      </c>
      <c r="AD2211" s="11" t="s">
        <v>37</v>
      </c>
      <c r="AE2211" s="11" t="s">
        <v>37</v>
      </c>
      <c r="AF2211" s="1">
        <f>IF(IFERROR(VLOOKUP(E2211,Store_Showcase!B2:H144,{5}, FALSE), TRUE)=TRUE, IF(IFERROR(VLOOKUP(E2211,Store_SRP!B2:H110,{5}, FALSE), TRUE)=TRUE,VLOOKUP(E2211,Store_VAM!B2:H273,{5}, FALSE),VLOOKUP(E2211,Store_SRP!B2:H110,{5}, FALSE)), VLOOKUP(E2211,Store_Showcase!B2:H144,{5}, FALSE))</f>
      </c>
      <c r="AG2211" s="1">
        <f>IF(IFERROR(VLOOKUP(E2211,Store_Showcase!B2:H144,{6}, FALSE), TRUE)=TRUE, IF(IFERROR(VLOOKUP(E2211,Store_SRP!B2:H110,{6}, FALSE), TRUE)=TRUE,VLOOKUP(E2211,Store_VAM!B2:H273,{6}, FALSE),VLOOKUP(E2211,Store_SRP!B2:H110,{6}, FALSE)), VLOOKUP(E2211,Store_Showcase!B2:H144,{6}, FALSE))</f>
      </c>
      <c r="AH2211" s="1">
        <f>VLOOKUP(G2211,Sku_Consolidated!A2:R957,18,FALSE)</f>
      </c>
      <c r="AI2211" s="1">
        <f>VLOOKUP(G2211,Sku_Consolidated!A2:S957,19,FALSE)</f>
      </c>
      <c r="AJ2211" s="1">
        <f>VLOOKUP(G2211,Sku_Consolidated!A2:T957,20,FALSE)</f>
      </c>
    </row>
    <row r="2212" spans="1:36" x14ac:dyDescent="0.25">
      <c r="A2212" s="1">
        <v>2024</v>
      </c>
      <c r="B2212" s="1" t="s">
        <v>31</v>
      </c>
      <c r="C2212" s="1" t="s">
        <v>32</v>
      </c>
      <c r="D2212" s="1" t="s">
        <v>33</v>
      </c>
      <c r="E2212" s="9" t="s">
        <v>2416</v>
      </c>
      <c r="F2212" s="1">
        <f>IF(VLOOKUP(G2212,Sku_Consolidated!A2:S957,{19},FALSE)="SHOWCASE", VLOOKUP(E2212,Store_Showcase!B2:C144,{2}, FALSE), IF(VLOOKUP(G2212,Sku_Consolidated!A2:S957,{19},FALSE)="VAM",VLOOKUP(E2212,Store_VAM!B2:C273,{2}, FALSE),VLOOKUP(E2212,Store_SRP!B2:C110,{2}, FALSE)))</f>
      </c>
      <c r="G2212" s="1">
        <v>61760</v>
      </c>
      <c r="H2212" s="1" t="s">
        <v>98</v>
      </c>
      <c r="I2212" s="10" t="s">
        <v>5759</v>
      </c>
      <c r="J2212" s="1">
        <f>VLOOKUP(G2212,Sku_Consolidated!A2:C957, 3, FALSE)</f>
      </c>
      <c r="K2212" s="10">
        <f>IF(J2212="PACK", I2212, 0)</f>
      </c>
      <c r="L2212" s="10">
        <f>IF(J2212="KG", I2212, I2212 * VLOOKUP(G2212,Sku_Consolidated!A2:U957,21,FALSE))</f>
      </c>
      <c r="M2212" s="10" t="s">
        <v>37</v>
      </c>
      <c r="N2212" s="11" t="s">
        <v>5760</v>
      </c>
      <c r="O2212" s="10" t="s">
        <v>5761</v>
      </c>
      <c r="P2212" s="10">
        <f>N2212 - O2212</f>
      </c>
      <c r="Q2212" s="1">
        <f>VLOOKUP(G2212,Sku_Consolidated!A2:G957,7, FALSE)</f>
      </c>
      <c r="R2212" s="1">
        <f>IF(IFERROR(VLOOKUP(E2212,Store_Showcase!B2:H144,7, FALSE), TRUE)=TRUE, IF(IFERROR(VLOOKUP(E2212,Store_SRP!B2:H110,7, FALSE), TRUE)=TRUE,VLOOKUP(E2212,Store_VAM!B2:H273,7, FALSE),VLOOKUP(E2212,Store_SRP!B2:H110,7, FALSE)), VLOOKUP(E2212,Store_Showcase!B2:H144,7, FALSE))</f>
      </c>
      <c r="S2212" s="1">
        <f>IF(IFERROR(VLOOKUP(E2212,Store_Showcase!B2:I144,8, FALSE), TRUE)=TRUE, IF(IFERROR(VLOOKUP(E2212,Store_SRP!B2:I110,8, FALSE), TRUE)=TRUE,VLOOKUP(E2212,Store_VAM!B2:I273,8, FALSE),VLOOKUP(E2212,Store_SRP!B2:I110,8, FALSE)), VLOOKUP(E2212,Store_Showcase!B2:I144,8, FALSE))</f>
      </c>
      <c r="T2212" s="1">
        <f>VLOOKUP(G2212,Sku_Consolidated!A2:R957,18,FALSE)</f>
      </c>
      <c r="U2212" s="1" t="s">
        <v>5721</v>
      </c>
      <c r="V2212" s="1">
        <f>IF(VLOOKUP(G2212,Sku_Consolidated!A2:S957,19,FALSE)="SHOWCASE", VLOOKUP(E2212,Store_Showcase!B2:L144,11, FALSE), IF(VLOOKUP(G2212,Sku_Consolidated!A2:S957,19,FALSE)="VAM",VLOOKUP(E2212,Store_VAM!B2:L273,11, FALSE),VLOOKUP(E2212,Store_SRP!B2:L110,11, FALSE)))</f>
      </c>
      <c r="W2212" s="1">
        <f>VLOOKUP(G2212,Sku_Consolidated!A2:W957,11,FALSE)</f>
      </c>
      <c r="X2212" s="1">
        <f>VLOOKUP(G2212,Sku_Consolidated!A2:H957,8,FALSE)</f>
      </c>
      <c r="Y2212" s="1">
        <f>VLOOKUP(G2212,Sku_Consolidated!A2:I957,9,FALSE)</f>
      </c>
      <c r="Z2212" s="1" t="s">
        <v>41</v>
      </c>
      <c r="AA2212" s="1">
        <f>VLOOKUP(G2212,Sku_Consolidated!A2:E957,5,FALSE)</f>
      </c>
      <c r="AB2212" s="1">
        <f>IF(VLOOKUP(G2212,Sku_Consolidated!A2:S957,19,FALSE)="SHOWCASE", VLOOKUP(E2212,Store_Showcase!B2:N144,13, FALSE), IF(VLOOKUP(G2212,Sku_Consolidated!A2:S957,19,FALSE)="VAM",VLOOKUP(E2212,Store_VAM!B2:N273,13, FALSE),VLOOKUP(E2212,Store_SRP!B2:N110,13, FALSE)))</f>
      </c>
      <c r="AC2212" s="1">
        <f>IF(IFERROR(AB2212,TRUE)=TRUE, "-","OK")</f>
      </c>
      <c r="AD2212" s="11" t="s">
        <v>37</v>
      </c>
      <c r="AE2212" s="11" t="s">
        <v>37</v>
      </c>
      <c r="AF2212" s="1">
        <f>IF(IFERROR(VLOOKUP(E2212,Store_Showcase!B2:H144,{5}, FALSE), TRUE)=TRUE, IF(IFERROR(VLOOKUP(E2212,Store_SRP!B2:H110,{5}, FALSE), TRUE)=TRUE,VLOOKUP(E2212,Store_VAM!B2:H273,{5}, FALSE),VLOOKUP(E2212,Store_SRP!B2:H110,{5}, FALSE)), VLOOKUP(E2212,Store_Showcase!B2:H144,{5}, FALSE))</f>
      </c>
      <c r="AG2212" s="1">
        <f>IF(IFERROR(VLOOKUP(E2212,Store_Showcase!B2:H144,{6}, FALSE), TRUE)=TRUE, IF(IFERROR(VLOOKUP(E2212,Store_SRP!B2:H110,{6}, FALSE), TRUE)=TRUE,VLOOKUP(E2212,Store_VAM!B2:H273,{6}, FALSE),VLOOKUP(E2212,Store_SRP!B2:H110,{6}, FALSE)), VLOOKUP(E2212,Store_Showcase!B2:H144,{6}, FALSE))</f>
      </c>
      <c r="AH2212" s="1">
        <f>VLOOKUP(G2212,Sku_Consolidated!A2:R957,18,FALSE)</f>
      </c>
      <c r="AI2212" s="1">
        <f>VLOOKUP(G2212,Sku_Consolidated!A2:S957,19,FALSE)</f>
      </c>
      <c r="AJ2212" s="1">
        <f>VLOOKUP(G2212,Sku_Consolidated!A2:T957,20,FALSE)</f>
      </c>
    </row>
    <row r="2213" spans="1:36" x14ac:dyDescent="0.25">
      <c r="A2213" s="1">
        <v>2024</v>
      </c>
      <c r="B2213" s="1" t="s">
        <v>31</v>
      </c>
      <c r="C2213" s="1" t="s">
        <v>32</v>
      </c>
      <c r="D2213" s="1" t="s">
        <v>33</v>
      </c>
      <c r="E2213" s="9" t="s">
        <v>2416</v>
      </c>
      <c r="F2213" s="1">
        <f>IF(VLOOKUP(G2213,Sku_Consolidated!A2:S957,{19},FALSE)="SHOWCASE", VLOOKUP(E2213,Store_Showcase!B2:C144,{2}, FALSE), IF(VLOOKUP(G2213,Sku_Consolidated!A2:S957,{19},FALSE)="VAM",VLOOKUP(E2213,Store_VAM!B2:C273,{2}, FALSE),VLOOKUP(E2213,Store_SRP!B2:C110,{2}, FALSE)))</f>
      </c>
      <c r="G2213" s="1">
        <v>61762</v>
      </c>
      <c r="H2213" s="1" t="s">
        <v>252</v>
      </c>
      <c r="I2213" s="10" t="s">
        <v>5762</v>
      </c>
      <c r="J2213" s="1">
        <f>VLOOKUP(G2213,Sku_Consolidated!A2:C957, 3, FALSE)</f>
      </c>
      <c r="K2213" s="10">
        <f>IF(J2213="PACK", I2213, 0)</f>
      </c>
      <c r="L2213" s="10">
        <f>IF(J2213="KG", I2213, I2213 * VLOOKUP(G2213,Sku_Consolidated!A2:U957,21,FALSE))</f>
      </c>
      <c r="M2213" s="10" t="s">
        <v>37</v>
      </c>
      <c r="N2213" s="11" t="s">
        <v>5763</v>
      </c>
      <c r="O2213" s="10" t="s">
        <v>5764</v>
      </c>
      <c r="P2213" s="10">
        <f>N2213 - O2213</f>
      </c>
      <c r="Q2213" s="1">
        <f>VLOOKUP(G2213,Sku_Consolidated!A2:G957,7, FALSE)</f>
      </c>
      <c r="R2213" s="1">
        <f>IF(IFERROR(VLOOKUP(E2213,Store_Showcase!B2:H144,7, FALSE), TRUE)=TRUE, IF(IFERROR(VLOOKUP(E2213,Store_SRP!B2:H110,7, FALSE), TRUE)=TRUE,VLOOKUP(E2213,Store_VAM!B2:H273,7, FALSE),VLOOKUP(E2213,Store_SRP!B2:H110,7, FALSE)), VLOOKUP(E2213,Store_Showcase!B2:H144,7, FALSE))</f>
      </c>
      <c r="S2213" s="1">
        <f>IF(IFERROR(VLOOKUP(E2213,Store_Showcase!B2:I144,8, FALSE), TRUE)=TRUE, IF(IFERROR(VLOOKUP(E2213,Store_SRP!B2:I110,8, FALSE), TRUE)=TRUE,VLOOKUP(E2213,Store_VAM!B2:I273,8, FALSE),VLOOKUP(E2213,Store_SRP!B2:I110,8, FALSE)), VLOOKUP(E2213,Store_Showcase!B2:I144,8, FALSE))</f>
      </c>
      <c r="T2213" s="1">
        <f>VLOOKUP(G2213,Sku_Consolidated!A2:R957,18,FALSE)</f>
      </c>
      <c r="U2213" s="1" t="s">
        <v>5721</v>
      </c>
      <c r="V2213" s="1">
        <f>IF(VLOOKUP(G2213,Sku_Consolidated!A2:S957,19,FALSE)="SHOWCASE", VLOOKUP(E2213,Store_Showcase!B2:L144,11, FALSE), IF(VLOOKUP(G2213,Sku_Consolidated!A2:S957,19,FALSE)="VAM",VLOOKUP(E2213,Store_VAM!B2:L273,11, FALSE),VLOOKUP(E2213,Store_SRP!B2:L110,11, FALSE)))</f>
      </c>
      <c r="W2213" s="1">
        <f>VLOOKUP(G2213,Sku_Consolidated!A2:W957,11,FALSE)</f>
      </c>
      <c r="X2213" s="1">
        <f>VLOOKUP(G2213,Sku_Consolidated!A2:H957,8,FALSE)</f>
      </c>
      <c r="Y2213" s="1">
        <f>VLOOKUP(G2213,Sku_Consolidated!A2:I957,9,FALSE)</f>
      </c>
      <c r="Z2213" s="1" t="s">
        <v>41</v>
      </c>
      <c r="AA2213" s="1">
        <f>VLOOKUP(G2213,Sku_Consolidated!A2:E957,5,FALSE)</f>
      </c>
      <c r="AB2213" s="1">
        <f>IF(VLOOKUP(G2213,Sku_Consolidated!A2:S957,19,FALSE)="SHOWCASE", VLOOKUP(E2213,Store_Showcase!B2:N144,13, FALSE), IF(VLOOKUP(G2213,Sku_Consolidated!A2:S957,19,FALSE)="VAM",VLOOKUP(E2213,Store_VAM!B2:N273,13, FALSE),VLOOKUP(E2213,Store_SRP!B2:N110,13, FALSE)))</f>
      </c>
      <c r="AC2213" s="1">
        <f>IF(IFERROR(AB2213,TRUE)=TRUE, "-","OK")</f>
      </c>
      <c r="AD2213" s="11" t="s">
        <v>37</v>
      </c>
      <c r="AE2213" s="11" t="s">
        <v>37</v>
      </c>
      <c r="AF2213" s="1">
        <f>IF(IFERROR(VLOOKUP(E2213,Store_Showcase!B2:H144,{5}, FALSE), TRUE)=TRUE, IF(IFERROR(VLOOKUP(E2213,Store_SRP!B2:H110,{5}, FALSE), TRUE)=TRUE,VLOOKUP(E2213,Store_VAM!B2:H273,{5}, FALSE),VLOOKUP(E2213,Store_SRP!B2:H110,{5}, FALSE)), VLOOKUP(E2213,Store_Showcase!B2:H144,{5}, FALSE))</f>
      </c>
      <c r="AG2213" s="1">
        <f>IF(IFERROR(VLOOKUP(E2213,Store_Showcase!B2:H144,{6}, FALSE), TRUE)=TRUE, IF(IFERROR(VLOOKUP(E2213,Store_SRP!B2:H110,{6}, FALSE), TRUE)=TRUE,VLOOKUP(E2213,Store_VAM!B2:H273,{6}, FALSE),VLOOKUP(E2213,Store_SRP!B2:H110,{6}, FALSE)), VLOOKUP(E2213,Store_Showcase!B2:H144,{6}, FALSE))</f>
      </c>
      <c r="AH2213" s="1">
        <f>VLOOKUP(G2213,Sku_Consolidated!A2:R957,18,FALSE)</f>
      </c>
      <c r="AI2213" s="1">
        <f>VLOOKUP(G2213,Sku_Consolidated!A2:S957,19,FALSE)</f>
      </c>
      <c r="AJ2213" s="1">
        <f>VLOOKUP(G2213,Sku_Consolidated!A2:T957,20,FALSE)</f>
      </c>
    </row>
    <row r="2214" spans="1:36" x14ac:dyDescent="0.25">
      <c r="A2214" s="1">
        <v>2024</v>
      </c>
      <c r="B2214" s="1" t="s">
        <v>31</v>
      </c>
      <c r="C2214" s="1" t="s">
        <v>32</v>
      </c>
      <c r="D2214" s="1" t="s">
        <v>33</v>
      </c>
      <c r="E2214" s="9" t="s">
        <v>2416</v>
      </c>
      <c r="F2214" s="1">
        <f>IF(VLOOKUP(G2214,Sku_Consolidated!A2:S957,{19},FALSE)="SHOWCASE", VLOOKUP(E2214,Store_Showcase!B2:C144,{2}, FALSE), IF(VLOOKUP(G2214,Sku_Consolidated!A2:S957,{19},FALSE)="VAM",VLOOKUP(E2214,Store_VAM!B2:C273,{2}, FALSE),VLOOKUP(E2214,Store_SRP!B2:C110,{2}, FALSE)))</f>
      </c>
      <c r="G2214" s="1">
        <v>61781</v>
      </c>
      <c r="H2214" s="1" t="s">
        <v>102</v>
      </c>
      <c r="I2214" s="10" t="s">
        <v>5765</v>
      </c>
      <c r="J2214" s="1">
        <f>VLOOKUP(G2214,Sku_Consolidated!A2:C957, 3, FALSE)</f>
      </c>
      <c r="K2214" s="10">
        <f>IF(J2214="PACK", I2214, 0)</f>
      </c>
      <c r="L2214" s="10">
        <f>IF(J2214="KG", I2214, I2214 * VLOOKUP(G2214,Sku_Consolidated!A2:U957,21,FALSE))</f>
      </c>
      <c r="M2214" s="10" t="s">
        <v>37</v>
      </c>
      <c r="N2214" s="11" t="s">
        <v>5766</v>
      </c>
      <c r="O2214" s="10" t="s">
        <v>5767</v>
      </c>
      <c r="P2214" s="10">
        <f>N2214 - O2214</f>
      </c>
      <c r="Q2214" s="1">
        <f>VLOOKUP(G2214,Sku_Consolidated!A2:G957,7, FALSE)</f>
      </c>
      <c r="R2214" s="1">
        <f>IF(IFERROR(VLOOKUP(E2214,Store_Showcase!B2:H144,7, FALSE), TRUE)=TRUE, IF(IFERROR(VLOOKUP(E2214,Store_SRP!B2:H110,7, FALSE), TRUE)=TRUE,VLOOKUP(E2214,Store_VAM!B2:H273,7, FALSE),VLOOKUP(E2214,Store_SRP!B2:H110,7, FALSE)), VLOOKUP(E2214,Store_Showcase!B2:H144,7, FALSE))</f>
      </c>
      <c r="S2214" s="1">
        <f>IF(IFERROR(VLOOKUP(E2214,Store_Showcase!B2:I144,8, FALSE), TRUE)=TRUE, IF(IFERROR(VLOOKUP(E2214,Store_SRP!B2:I110,8, FALSE), TRUE)=TRUE,VLOOKUP(E2214,Store_VAM!B2:I273,8, FALSE),VLOOKUP(E2214,Store_SRP!B2:I110,8, FALSE)), VLOOKUP(E2214,Store_Showcase!B2:I144,8, FALSE))</f>
      </c>
      <c r="T2214" s="1">
        <f>VLOOKUP(G2214,Sku_Consolidated!A2:R957,18,FALSE)</f>
      </c>
      <c r="U2214" s="1" t="s">
        <v>5721</v>
      </c>
      <c r="V2214" s="1">
        <f>IF(VLOOKUP(G2214,Sku_Consolidated!A2:S957,19,FALSE)="SHOWCASE", VLOOKUP(E2214,Store_Showcase!B2:L144,11, FALSE), IF(VLOOKUP(G2214,Sku_Consolidated!A2:S957,19,FALSE)="VAM",VLOOKUP(E2214,Store_VAM!B2:L273,11, FALSE),VLOOKUP(E2214,Store_SRP!B2:L110,11, FALSE)))</f>
      </c>
      <c r="W2214" s="1">
        <f>VLOOKUP(G2214,Sku_Consolidated!A2:W957,11,FALSE)</f>
      </c>
      <c r="X2214" s="1">
        <f>VLOOKUP(G2214,Sku_Consolidated!A2:H957,8,FALSE)</f>
      </c>
      <c r="Y2214" s="1">
        <f>VLOOKUP(G2214,Sku_Consolidated!A2:I957,9,FALSE)</f>
      </c>
      <c r="Z2214" s="1" t="s">
        <v>41</v>
      </c>
      <c r="AA2214" s="1">
        <f>VLOOKUP(G2214,Sku_Consolidated!A2:E957,5,FALSE)</f>
      </c>
      <c r="AB2214" s="1">
        <f>IF(VLOOKUP(G2214,Sku_Consolidated!A2:S957,19,FALSE)="SHOWCASE", VLOOKUP(E2214,Store_Showcase!B2:N144,13, FALSE), IF(VLOOKUP(G2214,Sku_Consolidated!A2:S957,19,FALSE)="VAM",VLOOKUP(E2214,Store_VAM!B2:N273,13, FALSE),VLOOKUP(E2214,Store_SRP!B2:N110,13, FALSE)))</f>
      </c>
      <c r="AC2214" s="1">
        <f>IF(IFERROR(AB2214,TRUE)=TRUE, "-","OK")</f>
      </c>
      <c r="AD2214" s="11" t="s">
        <v>37</v>
      </c>
      <c r="AE2214" s="11" t="s">
        <v>37</v>
      </c>
      <c r="AF2214" s="1">
        <f>IF(IFERROR(VLOOKUP(E2214,Store_Showcase!B2:H144,{5}, FALSE), TRUE)=TRUE, IF(IFERROR(VLOOKUP(E2214,Store_SRP!B2:H110,{5}, FALSE), TRUE)=TRUE,VLOOKUP(E2214,Store_VAM!B2:H273,{5}, FALSE),VLOOKUP(E2214,Store_SRP!B2:H110,{5}, FALSE)), VLOOKUP(E2214,Store_Showcase!B2:H144,{5}, FALSE))</f>
      </c>
      <c r="AG2214" s="1">
        <f>IF(IFERROR(VLOOKUP(E2214,Store_Showcase!B2:H144,{6}, FALSE), TRUE)=TRUE, IF(IFERROR(VLOOKUP(E2214,Store_SRP!B2:H110,{6}, FALSE), TRUE)=TRUE,VLOOKUP(E2214,Store_VAM!B2:H273,{6}, FALSE),VLOOKUP(E2214,Store_SRP!B2:H110,{6}, FALSE)), VLOOKUP(E2214,Store_Showcase!B2:H144,{6}, FALSE))</f>
      </c>
      <c r="AH2214" s="1">
        <f>VLOOKUP(G2214,Sku_Consolidated!A2:R957,18,FALSE)</f>
      </c>
      <c r="AI2214" s="1">
        <f>VLOOKUP(G2214,Sku_Consolidated!A2:S957,19,FALSE)</f>
      </c>
      <c r="AJ2214" s="1">
        <f>VLOOKUP(G2214,Sku_Consolidated!A2:T957,20,FALSE)</f>
      </c>
    </row>
    <row r="2215" spans="1:36" x14ac:dyDescent="0.25">
      <c r="A2215" s="1">
        <v>2024</v>
      </c>
      <c r="B2215" s="1" t="s">
        <v>31</v>
      </c>
      <c r="C2215" s="1" t="s">
        <v>32</v>
      </c>
      <c r="D2215" s="1" t="s">
        <v>33</v>
      </c>
      <c r="E2215" s="9" t="s">
        <v>2416</v>
      </c>
      <c r="F2215" s="1">
        <f>IF(VLOOKUP(G2215,Sku_Consolidated!A2:S957,{19},FALSE)="SHOWCASE", VLOOKUP(E2215,Store_Showcase!B2:C144,{2}, FALSE), IF(VLOOKUP(G2215,Sku_Consolidated!A2:S957,{19},FALSE)="VAM",VLOOKUP(E2215,Store_VAM!B2:C273,{2}, FALSE),VLOOKUP(E2215,Store_SRP!B2:C110,{2}, FALSE)))</f>
      </c>
      <c r="G2215" s="1">
        <v>61786</v>
      </c>
      <c r="H2215" s="1" t="s">
        <v>106</v>
      </c>
      <c r="I2215" s="10" t="s">
        <v>1604</v>
      </c>
      <c r="J2215" s="1">
        <f>VLOOKUP(G2215,Sku_Consolidated!A2:C957, 3, FALSE)</f>
      </c>
      <c r="K2215" s="10">
        <f>IF(J2215="PACK", I2215, 0)</f>
      </c>
      <c r="L2215" s="10">
        <f>IF(J2215="KG", I2215, I2215 * VLOOKUP(G2215,Sku_Consolidated!A2:U957,21,FALSE))</f>
      </c>
      <c r="M2215" s="10" t="s">
        <v>37</v>
      </c>
      <c r="N2215" s="11" t="s">
        <v>5768</v>
      </c>
      <c r="O2215" s="10" t="s">
        <v>5769</v>
      </c>
      <c r="P2215" s="10">
        <f>N2215 - O2215</f>
      </c>
      <c r="Q2215" s="1">
        <f>VLOOKUP(G2215,Sku_Consolidated!A2:G957,7, FALSE)</f>
      </c>
      <c r="R2215" s="1">
        <f>IF(IFERROR(VLOOKUP(E2215,Store_Showcase!B2:H144,7, FALSE), TRUE)=TRUE, IF(IFERROR(VLOOKUP(E2215,Store_SRP!B2:H110,7, FALSE), TRUE)=TRUE,VLOOKUP(E2215,Store_VAM!B2:H273,7, FALSE),VLOOKUP(E2215,Store_SRP!B2:H110,7, FALSE)), VLOOKUP(E2215,Store_Showcase!B2:H144,7, FALSE))</f>
      </c>
      <c r="S2215" s="1">
        <f>IF(IFERROR(VLOOKUP(E2215,Store_Showcase!B2:I144,8, FALSE), TRUE)=TRUE, IF(IFERROR(VLOOKUP(E2215,Store_SRP!B2:I110,8, FALSE), TRUE)=TRUE,VLOOKUP(E2215,Store_VAM!B2:I273,8, FALSE),VLOOKUP(E2215,Store_SRP!B2:I110,8, FALSE)), VLOOKUP(E2215,Store_Showcase!B2:I144,8, FALSE))</f>
      </c>
      <c r="T2215" s="1">
        <f>VLOOKUP(G2215,Sku_Consolidated!A2:R957,18,FALSE)</f>
      </c>
      <c r="U2215" s="1" t="s">
        <v>5721</v>
      </c>
      <c r="V2215" s="1">
        <f>IF(VLOOKUP(G2215,Sku_Consolidated!A2:S957,19,FALSE)="SHOWCASE", VLOOKUP(E2215,Store_Showcase!B2:L144,11, FALSE), IF(VLOOKUP(G2215,Sku_Consolidated!A2:S957,19,FALSE)="VAM",VLOOKUP(E2215,Store_VAM!B2:L273,11, FALSE),VLOOKUP(E2215,Store_SRP!B2:L110,11, FALSE)))</f>
      </c>
      <c r="W2215" s="1">
        <f>VLOOKUP(G2215,Sku_Consolidated!A2:W957,11,FALSE)</f>
      </c>
      <c r="X2215" s="1">
        <f>VLOOKUP(G2215,Sku_Consolidated!A2:H957,8,FALSE)</f>
      </c>
      <c r="Y2215" s="1">
        <f>VLOOKUP(G2215,Sku_Consolidated!A2:I957,9,FALSE)</f>
      </c>
      <c r="Z2215" s="1" t="s">
        <v>41</v>
      </c>
      <c r="AA2215" s="1">
        <f>VLOOKUP(G2215,Sku_Consolidated!A2:E957,5,FALSE)</f>
      </c>
      <c r="AB2215" s="1">
        <f>IF(VLOOKUP(G2215,Sku_Consolidated!A2:S957,19,FALSE)="SHOWCASE", VLOOKUP(E2215,Store_Showcase!B2:N144,13, FALSE), IF(VLOOKUP(G2215,Sku_Consolidated!A2:S957,19,FALSE)="VAM",VLOOKUP(E2215,Store_VAM!B2:N273,13, FALSE),VLOOKUP(E2215,Store_SRP!B2:N110,13, FALSE)))</f>
      </c>
      <c r="AC2215" s="1">
        <f>IF(IFERROR(AB2215,TRUE)=TRUE, "-","OK")</f>
      </c>
      <c r="AD2215" s="11" t="s">
        <v>37</v>
      </c>
      <c r="AE2215" s="11" t="s">
        <v>37</v>
      </c>
      <c r="AF2215" s="1">
        <f>IF(IFERROR(VLOOKUP(E2215,Store_Showcase!B2:H144,{5}, FALSE), TRUE)=TRUE, IF(IFERROR(VLOOKUP(E2215,Store_SRP!B2:H110,{5}, FALSE), TRUE)=TRUE,VLOOKUP(E2215,Store_VAM!B2:H273,{5}, FALSE),VLOOKUP(E2215,Store_SRP!B2:H110,{5}, FALSE)), VLOOKUP(E2215,Store_Showcase!B2:H144,{5}, FALSE))</f>
      </c>
      <c r="AG2215" s="1">
        <f>IF(IFERROR(VLOOKUP(E2215,Store_Showcase!B2:H144,{6}, FALSE), TRUE)=TRUE, IF(IFERROR(VLOOKUP(E2215,Store_SRP!B2:H110,{6}, FALSE), TRUE)=TRUE,VLOOKUP(E2215,Store_VAM!B2:H273,{6}, FALSE),VLOOKUP(E2215,Store_SRP!B2:H110,{6}, FALSE)), VLOOKUP(E2215,Store_Showcase!B2:H144,{6}, FALSE))</f>
      </c>
      <c r="AH2215" s="1">
        <f>VLOOKUP(G2215,Sku_Consolidated!A2:R957,18,FALSE)</f>
      </c>
      <c r="AI2215" s="1">
        <f>VLOOKUP(G2215,Sku_Consolidated!A2:S957,19,FALSE)</f>
      </c>
      <c r="AJ2215" s="1">
        <f>VLOOKUP(G2215,Sku_Consolidated!A2:T957,20,FALSE)</f>
      </c>
    </row>
    <row r="2216" spans="1:36" x14ac:dyDescent="0.25">
      <c r="A2216" s="1">
        <v>2024</v>
      </c>
      <c r="B2216" s="1" t="s">
        <v>31</v>
      </c>
      <c r="C2216" s="1" t="s">
        <v>32</v>
      </c>
      <c r="D2216" s="1" t="s">
        <v>33</v>
      </c>
      <c r="E2216" s="9" t="s">
        <v>2416</v>
      </c>
      <c r="F2216" s="1">
        <f>IF(VLOOKUP(G2216,Sku_Consolidated!A2:S957,{19},FALSE)="SHOWCASE", VLOOKUP(E2216,Store_Showcase!B2:C144,{2}, FALSE), IF(VLOOKUP(G2216,Sku_Consolidated!A2:S957,{19},FALSE)="VAM",VLOOKUP(E2216,Store_VAM!B2:C273,{2}, FALSE),VLOOKUP(E2216,Store_SRP!B2:C110,{2}, FALSE)))</f>
      </c>
      <c r="G2216" s="1">
        <v>61820</v>
      </c>
      <c r="H2216" s="1" t="s">
        <v>114</v>
      </c>
      <c r="I2216" s="10" t="s">
        <v>571</v>
      </c>
      <c r="J2216" s="1">
        <f>VLOOKUP(G2216,Sku_Consolidated!A2:C957, 3, FALSE)</f>
      </c>
      <c r="K2216" s="10">
        <f>IF(J2216="PACK", I2216, 0)</f>
      </c>
      <c r="L2216" s="10">
        <f>IF(J2216="KG", I2216, I2216 * VLOOKUP(G2216,Sku_Consolidated!A2:U957,21,FALSE))</f>
      </c>
      <c r="M2216" s="10" t="s">
        <v>37</v>
      </c>
      <c r="N2216" s="11" t="s">
        <v>5770</v>
      </c>
      <c r="O2216" s="10" t="s">
        <v>5771</v>
      </c>
      <c r="P2216" s="10">
        <f>N2216 - O2216</f>
      </c>
      <c r="Q2216" s="1">
        <f>VLOOKUP(G2216,Sku_Consolidated!A2:G957,7, FALSE)</f>
      </c>
      <c r="R2216" s="1">
        <f>IF(IFERROR(VLOOKUP(E2216,Store_Showcase!B2:H144,7, FALSE), TRUE)=TRUE, IF(IFERROR(VLOOKUP(E2216,Store_SRP!B2:H110,7, FALSE), TRUE)=TRUE,VLOOKUP(E2216,Store_VAM!B2:H273,7, FALSE),VLOOKUP(E2216,Store_SRP!B2:H110,7, FALSE)), VLOOKUP(E2216,Store_Showcase!B2:H144,7, FALSE))</f>
      </c>
      <c r="S2216" s="1">
        <f>IF(IFERROR(VLOOKUP(E2216,Store_Showcase!B2:I144,8, FALSE), TRUE)=TRUE, IF(IFERROR(VLOOKUP(E2216,Store_SRP!B2:I110,8, FALSE), TRUE)=TRUE,VLOOKUP(E2216,Store_VAM!B2:I273,8, FALSE),VLOOKUP(E2216,Store_SRP!B2:I110,8, FALSE)), VLOOKUP(E2216,Store_Showcase!B2:I144,8, FALSE))</f>
      </c>
      <c r="T2216" s="1">
        <f>VLOOKUP(G2216,Sku_Consolidated!A2:R957,18,FALSE)</f>
      </c>
      <c r="U2216" s="1" t="s">
        <v>5721</v>
      </c>
      <c r="V2216" s="1">
        <f>IF(VLOOKUP(G2216,Sku_Consolidated!A2:S957,19,FALSE)="SHOWCASE", VLOOKUP(E2216,Store_Showcase!B2:L144,11, FALSE), IF(VLOOKUP(G2216,Sku_Consolidated!A2:S957,19,FALSE)="VAM",VLOOKUP(E2216,Store_VAM!B2:L273,11, FALSE),VLOOKUP(E2216,Store_SRP!B2:L110,11, FALSE)))</f>
      </c>
      <c r="W2216" s="1">
        <f>VLOOKUP(G2216,Sku_Consolidated!A2:W957,11,FALSE)</f>
      </c>
      <c r="X2216" s="1">
        <f>VLOOKUP(G2216,Sku_Consolidated!A2:H957,8,FALSE)</f>
      </c>
      <c r="Y2216" s="1">
        <f>VLOOKUP(G2216,Sku_Consolidated!A2:I957,9,FALSE)</f>
      </c>
      <c r="Z2216" s="1" t="s">
        <v>41</v>
      </c>
      <c r="AA2216" s="1">
        <f>VLOOKUP(G2216,Sku_Consolidated!A2:E957,5,FALSE)</f>
      </c>
      <c r="AB2216" s="1">
        <f>IF(VLOOKUP(G2216,Sku_Consolidated!A2:S957,19,FALSE)="SHOWCASE", VLOOKUP(E2216,Store_Showcase!B2:N144,13, FALSE), IF(VLOOKUP(G2216,Sku_Consolidated!A2:S957,19,FALSE)="VAM",VLOOKUP(E2216,Store_VAM!B2:N273,13, FALSE),VLOOKUP(E2216,Store_SRP!B2:N110,13, FALSE)))</f>
      </c>
      <c r="AC2216" s="1">
        <f>IF(IFERROR(AB2216,TRUE)=TRUE, "-","OK")</f>
      </c>
      <c r="AD2216" s="11" t="s">
        <v>37</v>
      </c>
      <c r="AE2216" s="11" t="s">
        <v>37</v>
      </c>
      <c r="AF2216" s="1">
        <f>IF(IFERROR(VLOOKUP(E2216,Store_Showcase!B2:H144,{5}, FALSE), TRUE)=TRUE, IF(IFERROR(VLOOKUP(E2216,Store_SRP!B2:H110,{5}, FALSE), TRUE)=TRUE,VLOOKUP(E2216,Store_VAM!B2:H273,{5}, FALSE),VLOOKUP(E2216,Store_SRP!B2:H110,{5}, FALSE)), VLOOKUP(E2216,Store_Showcase!B2:H144,{5}, FALSE))</f>
      </c>
      <c r="AG2216" s="1">
        <f>IF(IFERROR(VLOOKUP(E2216,Store_Showcase!B2:H144,{6}, FALSE), TRUE)=TRUE, IF(IFERROR(VLOOKUP(E2216,Store_SRP!B2:H110,{6}, FALSE), TRUE)=TRUE,VLOOKUP(E2216,Store_VAM!B2:H273,{6}, FALSE),VLOOKUP(E2216,Store_SRP!B2:H110,{6}, FALSE)), VLOOKUP(E2216,Store_Showcase!B2:H144,{6}, FALSE))</f>
      </c>
      <c r="AH2216" s="1">
        <f>VLOOKUP(G2216,Sku_Consolidated!A2:R957,18,FALSE)</f>
      </c>
      <c r="AI2216" s="1">
        <f>VLOOKUP(G2216,Sku_Consolidated!A2:S957,19,FALSE)</f>
      </c>
      <c r="AJ2216" s="1">
        <f>VLOOKUP(G2216,Sku_Consolidated!A2:T957,20,FALSE)</f>
      </c>
    </row>
    <row r="2217" spans="1:36" x14ac:dyDescent="0.25">
      <c r="A2217" s="1">
        <v>2024</v>
      </c>
      <c r="B2217" s="1" t="s">
        <v>31</v>
      </c>
      <c r="C2217" s="1" t="s">
        <v>32</v>
      </c>
      <c r="D2217" s="1" t="s">
        <v>33</v>
      </c>
      <c r="E2217" s="9" t="s">
        <v>2416</v>
      </c>
      <c r="F2217" s="1">
        <f>IF(VLOOKUP(G2217,Sku_Consolidated!A2:S957,{19},FALSE)="SHOWCASE", VLOOKUP(E2217,Store_Showcase!B2:C144,{2}, FALSE), IF(VLOOKUP(G2217,Sku_Consolidated!A2:S957,{19},FALSE)="VAM",VLOOKUP(E2217,Store_VAM!B2:C273,{2}, FALSE),VLOOKUP(E2217,Store_SRP!B2:C110,{2}, FALSE)))</f>
      </c>
      <c r="G2217" s="1">
        <v>61826</v>
      </c>
      <c r="H2217" s="1" t="s">
        <v>762</v>
      </c>
      <c r="I2217" s="10" t="s">
        <v>601</v>
      </c>
      <c r="J2217" s="1">
        <f>VLOOKUP(G2217,Sku_Consolidated!A2:C957, 3, FALSE)</f>
      </c>
      <c r="K2217" s="10">
        <f>IF(J2217="PACK", I2217, 0)</f>
      </c>
      <c r="L2217" s="10">
        <f>IF(J2217="KG", I2217, I2217 * VLOOKUP(G2217,Sku_Consolidated!A2:U957,21,FALSE))</f>
      </c>
      <c r="M2217" s="10" t="s">
        <v>37</v>
      </c>
      <c r="N2217" s="11" t="s">
        <v>5772</v>
      </c>
      <c r="O2217" s="10" t="s">
        <v>5773</v>
      </c>
      <c r="P2217" s="10">
        <f>N2217 - O2217</f>
      </c>
      <c r="Q2217" s="1">
        <f>VLOOKUP(G2217,Sku_Consolidated!A2:G957,7, FALSE)</f>
      </c>
      <c r="R2217" s="1">
        <f>IF(IFERROR(VLOOKUP(E2217,Store_Showcase!B2:H144,7, FALSE), TRUE)=TRUE, IF(IFERROR(VLOOKUP(E2217,Store_SRP!B2:H110,7, FALSE), TRUE)=TRUE,VLOOKUP(E2217,Store_VAM!B2:H273,7, FALSE),VLOOKUP(E2217,Store_SRP!B2:H110,7, FALSE)), VLOOKUP(E2217,Store_Showcase!B2:H144,7, FALSE))</f>
      </c>
      <c r="S2217" s="1">
        <f>IF(IFERROR(VLOOKUP(E2217,Store_Showcase!B2:I144,8, FALSE), TRUE)=TRUE, IF(IFERROR(VLOOKUP(E2217,Store_SRP!B2:I110,8, FALSE), TRUE)=TRUE,VLOOKUP(E2217,Store_VAM!B2:I273,8, FALSE),VLOOKUP(E2217,Store_SRP!B2:I110,8, FALSE)), VLOOKUP(E2217,Store_Showcase!B2:I144,8, FALSE))</f>
      </c>
      <c r="T2217" s="1">
        <f>VLOOKUP(G2217,Sku_Consolidated!A2:R957,18,FALSE)</f>
      </c>
      <c r="U2217" s="1" t="s">
        <v>5721</v>
      </c>
      <c r="V2217" s="1">
        <f>IF(VLOOKUP(G2217,Sku_Consolidated!A2:S957,19,FALSE)="SHOWCASE", VLOOKUP(E2217,Store_Showcase!B2:L144,11, FALSE), IF(VLOOKUP(G2217,Sku_Consolidated!A2:S957,19,FALSE)="VAM",VLOOKUP(E2217,Store_VAM!B2:L273,11, FALSE),VLOOKUP(E2217,Store_SRP!B2:L110,11, FALSE)))</f>
      </c>
      <c r="W2217" s="1">
        <f>VLOOKUP(G2217,Sku_Consolidated!A2:W957,11,FALSE)</f>
      </c>
      <c r="X2217" s="1">
        <f>VLOOKUP(G2217,Sku_Consolidated!A2:H957,8,FALSE)</f>
      </c>
      <c r="Y2217" s="1">
        <f>VLOOKUP(G2217,Sku_Consolidated!A2:I957,9,FALSE)</f>
      </c>
      <c r="Z2217" s="1" t="s">
        <v>41</v>
      </c>
      <c r="AA2217" s="1">
        <f>VLOOKUP(G2217,Sku_Consolidated!A2:E957,5,FALSE)</f>
      </c>
      <c r="AB2217" s="1">
        <f>IF(VLOOKUP(G2217,Sku_Consolidated!A2:S957,19,FALSE)="SHOWCASE", VLOOKUP(E2217,Store_Showcase!B2:N144,13, FALSE), IF(VLOOKUP(G2217,Sku_Consolidated!A2:S957,19,FALSE)="VAM",VLOOKUP(E2217,Store_VAM!B2:N273,13, FALSE),VLOOKUP(E2217,Store_SRP!B2:N110,13, FALSE)))</f>
      </c>
      <c r="AC2217" s="1">
        <f>IF(IFERROR(AB2217,TRUE)=TRUE, "-","OK")</f>
      </c>
      <c r="AD2217" s="11" t="s">
        <v>37</v>
      </c>
      <c r="AE2217" s="11" t="s">
        <v>37</v>
      </c>
      <c r="AF2217" s="1">
        <f>IF(IFERROR(VLOOKUP(E2217,Store_Showcase!B2:H144,{5}, FALSE), TRUE)=TRUE, IF(IFERROR(VLOOKUP(E2217,Store_SRP!B2:H110,{5}, FALSE), TRUE)=TRUE,VLOOKUP(E2217,Store_VAM!B2:H273,{5}, FALSE),VLOOKUP(E2217,Store_SRP!B2:H110,{5}, FALSE)), VLOOKUP(E2217,Store_Showcase!B2:H144,{5}, FALSE))</f>
      </c>
      <c r="AG2217" s="1">
        <f>IF(IFERROR(VLOOKUP(E2217,Store_Showcase!B2:H144,{6}, FALSE), TRUE)=TRUE, IF(IFERROR(VLOOKUP(E2217,Store_SRP!B2:H110,{6}, FALSE), TRUE)=TRUE,VLOOKUP(E2217,Store_VAM!B2:H273,{6}, FALSE),VLOOKUP(E2217,Store_SRP!B2:H110,{6}, FALSE)), VLOOKUP(E2217,Store_Showcase!B2:H144,{6}, FALSE))</f>
      </c>
      <c r="AH2217" s="1">
        <f>VLOOKUP(G2217,Sku_Consolidated!A2:R957,18,FALSE)</f>
      </c>
      <c r="AI2217" s="1">
        <f>VLOOKUP(G2217,Sku_Consolidated!A2:S957,19,FALSE)</f>
      </c>
      <c r="AJ2217" s="1">
        <f>VLOOKUP(G2217,Sku_Consolidated!A2:T957,20,FALSE)</f>
      </c>
    </row>
    <row r="2218" spans="1:36" x14ac:dyDescent="0.25">
      <c r="A2218" s="1">
        <v>2024</v>
      </c>
      <c r="B2218" s="1" t="s">
        <v>31</v>
      </c>
      <c r="C2218" s="1" t="s">
        <v>32</v>
      </c>
      <c r="D2218" s="1" t="s">
        <v>33</v>
      </c>
      <c r="E2218" s="9" t="s">
        <v>2416</v>
      </c>
      <c r="F2218" s="1">
        <f>IF(VLOOKUP(G2218,Sku_Consolidated!A2:S957,{19},FALSE)="SHOWCASE", VLOOKUP(E2218,Store_Showcase!B2:C144,{2}, FALSE), IF(VLOOKUP(G2218,Sku_Consolidated!A2:S957,{19},FALSE)="VAM",VLOOKUP(E2218,Store_VAM!B2:C273,{2}, FALSE),VLOOKUP(E2218,Store_SRP!B2:C110,{2}, FALSE)))</f>
      </c>
      <c r="G2218" s="1">
        <v>61833</v>
      </c>
      <c r="H2218" s="1" t="s">
        <v>118</v>
      </c>
      <c r="I2218" s="10" t="s">
        <v>5229</v>
      </c>
      <c r="J2218" s="1">
        <f>VLOOKUP(G2218,Sku_Consolidated!A2:C957, 3, FALSE)</f>
      </c>
      <c r="K2218" s="10">
        <f>IF(J2218="PACK", I2218, 0)</f>
      </c>
      <c r="L2218" s="10">
        <f>IF(J2218="KG", I2218, I2218 * VLOOKUP(G2218,Sku_Consolidated!A2:U957,21,FALSE))</f>
      </c>
      <c r="M2218" s="10" t="s">
        <v>37</v>
      </c>
      <c r="N2218" s="11" t="s">
        <v>2858</v>
      </c>
      <c r="O2218" s="10" t="s">
        <v>5774</v>
      </c>
      <c r="P2218" s="10">
        <f>N2218 - O2218</f>
      </c>
      <c r="Q2218" s="1">
        <f>VLOOKUP(G2218,Sku_Consolidated!A2:G957,7, FALSE)</f>
      </c>
      <c r="R2218" s="1">
        <f>IF(IFERROR(VLOOKUP(E2218,Store_Showcase!B2:H144,7, FALSE), TRUE)=TRUE, IF(IFERROR(VLOOKUP(E2218,Store_SRP!B2:H110,7, FALSE), TRUE)=TRUE,VLOOKUP(E2218,Store_VAM!B2:H273,7, FALSE),VLOOKUP(E2218,Store_SRP!B2:H110,7, FALSE)), VLOOKUP(E2218,Store_Showcase!B2:H144,7, FALSE))</f>
      </c>
      <c r="S2218" s="1">
        <f>IF(IFERROR(VLOOKUP(E2218,Store_Showcase!B2:I144,8, FALSE), TRUE)=TRUE, IF(IFERROR(VLOOKUP(E2218,Store_SRP!B2:I110,8, FALSE), TRUE)=TRUE,VLOOKUP(E2218,Store_VAM!B2:I273,8, FALSE),VLOOKUP(E2218,Store_SRP!B2:I110,8, FALSE)), VLOOKUP(E2218,Store_Showcase!B2:I144,8, FALSE))</f>
      </c>
      <c r="T2218" s="1">
        <f>VLOOKUP(G2218,Sku_Consolidated!A2:R957,18,FALSE)</f>
      </c>
      <c r="U2218" s="1" t="s">
        <v>5721</v>
      </c>
      <c r="V2218" s="1">
        <f>IF(VLOOKUP(G2218,Sku_Consolidated!A2:S957,19,FALSE)="SHOWCASE", VLOOKUP(E2218,Store_Showcase!B2:L144,11, FALSE), IF(VLOOKUP(G2218,Sku_Consolidated!A2:S957,19,FALSE)="VAM",VLOOKUP(E2218,Store_VAM!B2:L273,11, FALSE),VLOOKUP(E2218,Store_SRP!B2:L110,11, FALSE)))</f>
      </c>
      <c r="W2218" s="1">
        <f>VLOOKUP(G2218,Sku_Consolidated!A2:W957,11,FALSE)</f>
      </c>
      <c r="X2218" s="1">
        <f>VLOOKUP(G2218,Sku_Consolidated!A2:H957,8,FALSE)</f>
      </c>
      <c r="Y2218" s="1">
        <f>VLOOKUP(G2218,Sku_Consolidated!A2:I957,9,FALSE)</f>
      </c>
      <c r="Z2218" s="1" t="s">
        <v>41</v>
      </c>
      <c r="AA2218" s="1">
        <f>VLOOKUP(G2218,Sku_Consolidated!A2:E957,5,FALSE)</f>
      </c>
      <c r="AB2218" s="1">
        <f>IF(VLOOKUP(G2218,Sku_Consolidated!A2:S957,19,FALSE)="SHOWCASE", VLOOKUP(E2218,Store_Showcase!B2:N144,13, FALSE), IF(VLOOKUP(G2218,Sku_Consolidated!A2:S957,19,FALSE)="VAM",VLOOKUP(E2218,Store_VAM!B2:N273,13, FALSE),VLOOKUP(E2218,Store_SRP!B2:N110,13, FALSE)))</f>
      </c>
      <c r="AC2218" s="1">
        <f>IF(IFERROR(AB2218,TRUE)=TRUE, "-","OK")</f>
      </c>
      <c r="AD2218" s="11" t="s">
        <v>37</v>
      </c>
      <c r="AE2218" s="11" t="s">
        <v>37</v>
      </c>
      <c r="AF2218" s="1">
        <f>IF(IFERROR(VLOOKUP(E2218,Store_Showcase!B2:H144,{5}, FALSE), TRUE)=TRUE, IF(IFERROR(VLOOKUP(E2218,Store_SRP!B2:H110,{5}, FALSE), TRUE)=TRUE,VLOOKUP(E2218,Store_VAM!B2:H273,{5}, FALSE),VLOOKUP(E2218,Store_SRP!B2:H110,{5}, FALSE)), VLOOKUP(E2218,Store_Showcase!B2:H144,{5}, FALSE))</f>
      </c>
      <c r="AG2218" s="1">
        <f>IF(IFERROR(VLOOKUP(E2218,Store_Showcase!B2:H144,{6}, FALSE), TRUE)=TRUE, IF(IFERROR(VLOOKUP(E2218,Store_SRP!B2:H110,{6}, FALSE), TRUE)=TRUE,VLOOKUP(E2218,Store_VAM!B2:H273,{6}, FALSE),VLOOKUP(E2218,Store_SRP!B2:H110,{6}, FALSE)), VLOOKUP(E2218,Store_Showcase!B2:H144,{6}, FALSE))</f>
      </c>
      <c r="AH2218" s="1">
        <f>VLOOKUP(G2218,Sku_Consolidated!A2:R957,18,FALSE)</f>
      </c>
      <c r="AI2218" s="1">
        <f>VLOOKUP(G2218,Sku_Consolidated!A2:S957,19,FALSE)</f>
      </c>
      <c r="AJ2218" s="1">
        <f>VLOOKUP(G2218,Sku_Consolidated!A2:T957,20,FALSE)</f>
      </c>
    </row>
    <row r="2219" spans="1:36" x14ac:dyDescent="0.25">
      <c r="A2219" s="1">
        <v>2024</v>
      </c>
      <c r="B2219" s="1" t="s">
        <v>31</v>
      </c>
      <c r="C2219" s="1" t="s">
        <v>32</v>
      </c>
      <c r="D2219" s="1" t="s">
        <v>33</v>
      </c>
      <c r="E2219" s="9" t="s">
        <v>2416</v>
      </c>
      <c r="F2219" s="1">
        <f>IF(VLOOKUP(G2219,Sku_Consolidated!A2:S957,{19},FALSE)="SHOWCASE", VLOOKUP(E2219,Store_Showcase!B2:C144,{2}, FALSE), IF(VLOOKUP(G2219,Sku_Consolidated!A2:S957,{19},FALSE)="VAM",VLOOKUP(E2219,Store_VAM!B2:C273,{2}, FALSE),VLOOKUP(E2219,Store_SRP!B2:C110,{2}, FALSE)))</f>
      </c>
      <c r="G2219" s="1">
        <v>61834</v>
      </c>
      <c r="H2219" s="1" t="s">
        <v>379</v>
      </c>
      <c r="I2219" s="10" t="s">
        <v>726</v>
      </c>
      <c r="J2219" s="1">
        <f>VLOOKUP(G2219,Sku_Consolidated!A2:C957, 3, FALSE)</f>
      </c>
      <c r="K2219" s="10">
        <f>IF(J2219="PACK", I2219, 0)</f>
      </c>
      <c r="L2219" s="10">
        <f>IF(J2219="KG", I2219, I2219 * VLOOKUP(G2219,Sku_Consolidated!A2:U957,21,FALSE))</f>
      </c>
      <c r="M2219" s="10" t="s">
        <v>37</v>
      </c>
      <c r="N2219" s="11" t="s">
        <v>5775</v>
      </c>
      <c r="O2219" s="10" t="s">
        <v>5776</v>
      </c>
      <c r="P2219" s="10">
        <f>N2219 - O2219</f>
      </c>
      <c r="Q2219" s="1">
        <f>VLOOKUP(G2219,Sku_Consolidated!A2:G957,7, FALSE)</f>
      </c>
      <c r="R2219" s="1">
        <f>IF(IFERROR(VLOOKUP(E2219,Store_Showcase!B2:H144,7, FALSE), TRUE)=TRUE, IF(IFERROR(VLOOKUP(E2219,Store_SRP!B2:H110,7, FALSE), TRUE)=TRUE,VLOOKUP(E2219,Store_VAM!B2:H273,7, FALSE),VLOOKUP(E2219,Store_SRP!B2:H110,7, FALSE)), VLOOKUP(E2219,Store_Showcase!B2:H144,7, FALSE))</f>
      </c>
      <c r="S2219" s="1">
        <f>IF(IFERROR(VLOOKUP(E2219,Store_Showcase!B2:I144,8, FALSE), TRUE)=TRUE, IF(IFERROR(VLOOKUP(E2219,Store_SRP!B2:I110,8, FALSE), TRUE)=TRUE,VLOOKUP(E2219,Store_VAM!B2:I273,8, FALSE),VLOOKUP(E2219,Store_SRP!B2:I110,8, FALSE)), VLOOKUP(E2219,Store_Showcase!B2:I144,8, FALSE))</f>
      </c>
      <c r="T2219" s="1">
        <f>VLOOKUP(G2219,Sku_Consolidated!A2:R957,18,FALSE)</f>
      </c>
      <c r="U2219" s="1" t="s">
        <v>5721</v>
      </c>
      <c r="V2219" s="1">
        <f>IF(VLOOKUP(G2219,Sku_Consolidated!A2:S957,19,FALSE)="SHOWCASE", VLOOKUP(E2219,Store_Showcase!B2:L144,11, FALSE), IF(VLOOKUP(G2219,Sku_Consolidated!A2:S957,19,FALSE)="VAM",VLOOKUP(E2219,Store_VAM!B2:L273,11, FALSE),VLOOKUP(E2219,Store_SRP!B2:L110,11, FALSE)))</f>
      </c>
      <c r="W2219" s="1">
        <f>VLOOKUP(G2219,Sku_Consolidated!A2:W957,11,FALSE)</f>
      </c>
      <c r="X2219" s="1">
        <f>VLOOKUP(G2219,Sku_Consolidated!A2:H957,8,FALSE)</f>
      </c>
      <c r="Y2219" s="1">
        <f>VLOOKUP(G2219,Sku_Consolidated!A2:I957,9,FALSE)</f>
      </c>
      <c r="Z2219" s="1" t="s">
        <v>41</v>
      </c>
      <c r="AA2219" s="1">
        <f>VLOOKUP(G2219,Sku_Consolidated!A2:E957,5,FALSE)</f>
      </c>
      <c r="AB2219" s="1">
        <f>IF(VLOOKUP(G2219,Sku_Consolidated!A2:S957,19,FALSE)="SHOWCASE", VLOOKUP(E2219,Store_Showcase!B2:N144,13, FALSE), IF(VLOOKUP(G2219,Sku_Consolidated!A2:S957,19,FALSE)="VAM",VLOOKUP(E2219,Store_VAM!B2:N273,13, FALSE),VLOOKUP(E2219,Store_SRP!B2:N110,13, FALSE)))</f>
      </c>
      <c r="AC2219" s="1">
        <f>IF(IFERROR(AB2219,TRUE)=TRUE, "-","OK")</f>
      </c>
      <c r="AD2219" s="11" t="s">
        <v>37</v>
      </c>
      <c r="AE2219" s="11" t="s">
        <v>37</v>
      </c>
      <c r="AF2219" s="1">
        <f>IF(IFERROR(VLOOKUP(E2219,Store_Showcase!B2:H144,{5}, FALSE), TRUE)=TRUE, IF(IFERROR(VLOOKUP(E2219,Store_SRP!B2:H110,{5}, FALSE), TRUE)=TRUE,VLOOKUP(E2219,Store_VAM!B2:H273,{5}, FALSE),VLOOKUP(E2219,Store_SRP!B2:H110,{5}, FALSE)), VLOOKUP(E2219,Store_Showcase!B2:H144,{5}, FALSE))</f>
      </c>
      <c r="AG2219" s="1">
        <f>IF(IFERROR(VLOOKUP(E2219,Store_Showcase!B2:H144,{6}, FALSE), TRUE)=TRUE, IF(IFERROR(VLOOKUP(E2219,Store_SRP!B2:H110,{6}, FALSE), TRUE)=TRUE,VLOOKUP(E2219,Store_VAM!B2:H273,{6}, FALSE),VLOOKUP(E2219,Store_SRP!B2:H110,{6}, FALSE)), VLOOKUP(E2219,Store_Showcase!B2:H144,{6}, FALSE))</f>
      </c>
      <c r="AH2219" s="1">
        <f>VLOOKUP(G2219,Sku_Consolidated!A2:R957,18,FALSE)</f>
      </c>
      <c r="AI2219" s="1">
        <f>VLOOKUP(G2219,Sku_Consolidated!A2:S957,19,FALSE)</f>
      </c>
      <c r="AJ2219" s="1">
        <f>VLOOKUP(G2219,Sku_Consolidated!A2:T957,20,FALSE)</f>
      </c>
    </row>
    <row r="2220" spans="1:36" x14ac:dyDescent="0.25">
      <c r="A2220" s="1">
        <v>2024</v>
      </c>
      <c r="B2220" s="1" t="s">
        <v>31</v>
      </c>
      <c r="C2220" s="1" t="s">
        <v>32</v>
      </c>
      <c r="D2220" s="1" t="s">
        <v>33</v>
      </c>
      <c r="E2220" s="9" t="s">
        <v>2416</v>
      </c>
      <c r="F2220" s="1">
        <f>IF(VLOOKUP(G2220,Sku_Consolidated!A2:S957,{19},FALSE)="SHOWCASE", VLOOKUP(E2220,Store_Showcase!B2:C144,{2}, FALSE), IF(VLOOKUP(G2220,Sku_Consolidated!A2:S957,{19},FALSE)="VAM",VLOOKUP(E2220,Store_VAM!B2:C273,{2}, FALSE),VLOOKUP(E2220,Store_SRP!B2:C110,{2}, FALSE)))</f>
      </c>
      <c r="G2220" s="1">
        <v>61840</v>
      </c>
      <c r="H2220" s="1" t="s">
        <v>171</v>
      </c>
      <c r="I2220" s="10" t="s">
        <v>5777</v>
      </c>
      <c r="J2220" s="1">
        <f>VLOOKUP(G2220,Sku_Consolidated!A2:C957, 3, FALSE)</f>
      </c>
      <c r="K2220" s="10">
        <f>IF(J2220="PACK", I2220, 0)</f>
      </c>
      <c r="L2220" s="10">
        <f>IF(J2220="KG", I2220, I2220 * VLOOKUP(G2220,Sku_Consolidated!A2:U957,21,FALSE))</f>
      </c>
      <c r="M2220" s="10" t="s">
        <v>37</v>
      </c>
      <c r="N2220" s="11" t="s">
        <v>5778</v>
      </c>
      <c r="O2220" s="10" t="s">
        <v>5779</v>
      </c>
      <c r="P2220" s="10">
        <f>N2220 - O2220</f>
      </c>
      <c r="Q2220" s="1">
        <f>VLOOKUP(G2220,Sku_Consolidated!A2:G957,7, FALSE)</f>
      </c>
      <c r="R2220" s="1">
        <f>IF(IFERROR(VLOOKUP(E2220,Store_Showcase!B2:H144,7, FALSE), TRUE)=TRUE, IF(IFERROR(VLOOKUP(E2220,Store_SRP!B2:H110,7, FALSE), TRUE)=TRUE,VLOOKUP(E2220,Store_VAM!B2:H273,7, FALSE),VLOOKUP(E2220,Store_SRP!B2:H110,7, FALSE)), VLOOKUP(E2220,Store_Showcase!B2:H144,7, FALSE))</f>
      </c>
      <c r="S2220" s="1">
        <f>IF(IFERROR(VLOOKUP(E2220,Store_Showcase!B2:I144,8, FALSE), TRUE)=TRUE, IF(IFERROR(VLOOKUP(E2220,Store_SRP!B2:I110,8, FALSE), TRUE)=TRUE,VLOOKUP(E2220,Store_VAM!B2:I273,8, FALSE),VLOOKUP(E2220,Store_SRP!B2:I110,8, FALSE)), VLOOKUP(E2220,Store_Showcase!B2:I144,8, FALSE))</f>
      </c>
      <c r="T2220" s="1">
        <f>VLOOKUP(G2220,Sku_Consolidated!A2:R957,18,FALSE)</f>
      </c>
      <c r="U2220" s="1" t="s">
        <v>5721</v>
      </c>
      <c r="V2220" s="1">
        <f>IF(VLOOKUP(G2220,Sku_Consolidated!A2:S957,19,FALSE)="SHOWCASE", VLOOKUP(E2220,Store_Showcase!B2:L144,11, FALSE), IF(VLOOKUP(G2220,Sku_Consolidated!A2:S957,19,FALSE)="VAM",VLOOKUP(E2220,Store_VAM!B2:L273,11, FALSE),VLOOKUP(E2220,Store_SRP!B2:L110,11, FALSE)))</f>
      </c>
      <c r="W2220" s="1">
        <f>VLOOKUP(G2220,Sku_Consolidated!A2:W957,11,FALSE)</f>
      </c>
      <c r="X2220" s="1">
        <f>VLOOKUP(G2220,Sku_Consolidated!A2:H957,8,FALSE)</f>
      </c>
      <c r="Y2220" s="1">
        <f>VLOOKUP(G2220,Sku_Consolidated!A2:I957,9,FALSE)</f>
      </c>
      <c r="Z2220" s="1" t="s">
        <v>41</v>
      </c>
      <c r="AA2220" s="1">
        <f>VLOOKUP(G2220,Sku_Consolidated!A2:E957,5,FALSE)</f>
      </c>
      <c r="AB2220" s="1">
        <f>IF(VLOOKUP(G2220,Sku_Consolidated!A2:S957,19,FALSE)="SHOWCASE", VLOOKUP(E2220,Store_Showcase!B2:N144,13, FALSE), IF(VLOOKUP(G2220,Sku_Consolidated!A2:S957,19,FALSE)="VAM",VLOOKUP(E2220,Store_VAM!B2:N273,13, FALSE),VLOOKUP(E2220,Store_SRP!B2:N110,13, FALSE)))</f>
      </c>
      <c r="AC2220" s="1">
        <f>IF(IFERROR(AB2220,TRUE)=TRUE, "-","OK")</f>
      </c>
      <c r="AD2220" s="11" t="s">
        <v>37</v>
      </c>
      <c r="AE2220" s="11" t="s">
        <v>37</v>
      </c>
      <c r="AF2220" s="1">
        <f>IF(IFERROR(VLOOKUP(E2220,Store_Showcase!B2:H144,{5}, FALSE), TRUE)=TRUE, IF(IFERROR(VLOOKUP(E2220,Store_SRP!B2:H110,{5}, FALSE), TRUE)=TRUE,VLOOKUP(E2220,Store_VAM!B2:H273,{5}, FALSE),VLOOKUP(E2220,Store_SRP!B2:H110,{5}, FALSE)), VLOOKUP(E2220,Store_Showcase!B2:H144,{5}, FALSE))</f>
      </c>
      <c r="AG2220" s="1">
        <f>IF(IFERROR(VLOOKUP(E2220,Store_Showcase!B2:H144,{6}, FALSE), TRUE)=TRUE, IF(IFERROR(VLOOKUP(E2220,Store_SRP!B2:H110,{6}, FALSE), TRUE)=TRUE,VLOOKUP(E2220,Store_VAM!B2:H273,{6}, FALSE),VLOOKUP(E2220,Store_SRP!B2:H110,{6}, FALSE)), VLOOKUP(E2220,Store_Showcase!B2:H144,{6}, FALSE))</f>
      </c>
      <c r="AH2220" s="1">
        <f>VLOOKUP(G2220,Sku_Consolidated!A2:R957,18,FALSE)</f>
      </c>
      <c r="AI2220" s="1">
        <f>VLOOKUP(G2220,Sku_Consolidated!A2:S957,19,FALSE)</f>
      </c>
      <c r="AJ2220" s="1">
        <f>VLOOKUP(G2220,Sku_Consolidated!A2:T957,20,FALSE)</f>
      </c>
    </row>
    <row r="2221" spans="1:36" x14ac:dyDescent="0.25">
      <c r="A2221" s="1">
        <v>2024</v>
      </c>
      <c r="B2221" s="1" t="s">
        <v>31</v>
      </c>
      <c r="C2221" s="1" t="s">
        <v>32</v>
      </c>
      <c r="D2221" s="1" t="s">
        <v>33</v>
      </c>
      <c r="E2221" s="9" t="s">
        <v>2416</v>
      </c>
      <c r="F2221" s="1">
        <f>IF(VLOOKUP(G2221,Sku_Consolidated!A2:S957,{19},FALSE)="SHOWCASE", VLOOKUP(E2221,Store_Showcase!B2:C144,{2}, FALSE), IF(VLOOKUP(G2221,Sku_Consolidated!A2:S957,{19},FALSE)="VAM",VLOOKUP(E2221,Store_VAM!B2:C273,{2}, FALSE),VLOOKUP(E2221,Store_SRP!B2:C110,{2}, FALSE)))</f>
      </c>
      <c r="G2221" s="1">
        <v>61841</v>
      </c>
      <c r="H2221" s="1" t="s">
        <v>122</v>
      </c>
      <c r="I2221" s="10" t="s">
        <v>5780</v>
      </c>
      <c r="J2221" s="1">
        <f>VLOOKUP(G2221,Sku_Consolidated!A2:C957, 3, FALSE)</f>
      </c>
      <c r="K2221" s="10">
        <f>IF(J2221="PACK", I2221, 0)</f>
      </c>
      <c r="L2221" s="10">
        <f>IF(J2221="KG", I2221, I2221 * VLOOKUP(G2221,Sku_Consolidated!A2:U957,21,FALSE))</f>
      </c>
      <c r="M2221" s="10" t="s">
        <v>37</v>
      </c>
      <c r="N2221" s="11" t="s">
        <v>5781</v>
      </c>
      <c r="O2221" s="10" t="s">
        <v>5782</v>
      </c>
      <c r="P2221" s="10">
        <f>N2221 - O2221</f>
      </c>
      <c r="Q2221" s="1">
        <f>VLOOKUP(G2221,Sku_Consolidated!A2:G957,7, FALSE)</f>
      </c>
      <c r="R2221" s="1">
        <f>IF(IFERROR(VLOOKUP(E2221,Store_Showcase!B2:H144,7, FALSE), TRUE)=TRUE, IF(IFERROR(VLOOKUP(E2221,Store_SRP!B2:H110,7, FALSE), TRUE)=TRUE,VLOOKUP(E2221,Store_VAM!B2:H273,7, FALSE),VLOOKUP(E2221,Store_SRP!B2:H110,7, FALSE)), VLOOKUP(E2221,Store_Showcase!B2:H144,7, FALSE))</f>
      </c>
      <c r="S2221" s="1">
        <f>IF(IFERROR(VLOOKUP(E2221,Store_Showcase!B2:I144,8, FALSE), TRUE)=TRUE, IF(IFERROR(VLOOKUP(E2221,Store_SRP!B2:I110,8, FALSE), TRUE)=TRUE,VLOOKUP(E2221,Store_VAM!B2:I273,8, FALSE),VLOOKUP(E2221,Store_SRP!B2:I110,8, FALSE)), VLOOKUP(E2221,Store_Showcase!B2:I144,8, FALSE))</f>
      </c>
      <c r="T2221" s="1">
        <f>VLOOKUP(G2221,Sku_Consolidated!A2:R957,18,FALSE)</f>
      </c>
      <c r="U2221" s="1" t="s">
        <v>5721</v>
      </c>
      <c r="V2221" s="1">
        <f>IF(VLOOKUP(G2221,Sku_Consolidated!A2:S957,19,FALSE)="SHOWCASE", VLOOKUP(E2221,Store_Showcase!B2:L144,11, FALSE), IF(VLOOKUP(G2221,Sku_Consolidated!A2:S957,19,FALSE)="VAM",VLOOKUP(E2221,Store_VAM!B2:L273,11, FALSE),VLOOKUP(E2221,Store_SRP!B2:L110,11, FALSE)))</f>
      </c>
      <c r="W2221" s="1">
        <f>VLOOKUP(G2221,Sku_Consolidated!A2:W957,11,FALSE)</f>
      </c>
      <c r="X2221" s="1">
        <f>VLOOKUP(G2221,Sku_Consolidated!A2:H957,8,FALSE)</f>
      </c>
      <c r="Y2221" s="1">
        <f>VLOOKUP(G2221,Sku_Consolidated!A2:I957,9,FALSE)</f>
      </c>
      <c r="Z2221" s="1" t="s">
        <v>41</v>
      </c>
      <c r="AA2221" s="1">
        <f>VLOOKUP(G2221,Sku_Consolidated!A2:E957,5,FALSE)</f>
      </c>
      <c r="AB2221" s="1">
        <f>IF(VLOOKUP(G2221,Sku_Consolidated!A2:S957,19,FALSE)="SHOWCASE", VLOOKUP(E2221,Store_Showcase!B2:N144,13, FALSE), IF(VLOOKUP(G2221,Sku_Consolidated!A2:S957,19,FALSE)="VAM",VLOOKUP(E2221,Store_VAM!B2:N273,13, FALSE),VLOOKUP(E2221,Store_SRP!B2:N110,13, FALSE)))</f>
      </c>
      <c r="AC2221" s="1">
        <f>IF(IFERROR(AB2221,TRUE)=TRUE, "-","OK")</f>
      </c>
      <c r="AD2221" s="11" t="s">
        <v>37</v>
      </c>
      <c r="AE2221" s="11" t="s">
        <v>37</v>
      </c>
      <c r="AF2221" s="1">
        <f>IF(IFERROR(VLOOKUP(E2221,Store_Showcase!B2:H144,{5}, FALSE), TRUE)=TRUE, IF(IFERROR(VLOOKUP(E2221,Store_SRP!B2:H110,{5}, FALSE), TRUE)=TRUE,VLOOKUP(E2221,Store_VAM!B2:H273,{5}, FALSE),VLOOKUP(E2221,Store_SRP!B2:H110,{5}, FALSE)), VLOOKUP(E2221,Store_Showcase!B2:H144,{5}, FALSE))</f>
      </c>
      <c r="AG2221" s="1">
        <f>IF(IFERROR(VLOOKUP(E2221,Store_Showcase!B2:H144,{6}, FALSE), TRUE)=TRUE, IF(IFERROR(VLOOKUP(E2221,Store_SRP!B2:H110,{6}, FALSE), TRUE)=TRUE,VLOOKUP(E2221,Store_VAM!B2:H273,{6}, FALSE),VLOOKUP(E2221,Store_SRP!B2:H110,{6}, FALSE)), VLOOKUP(E2221,Store_Showcase!B2:H144,{6}, FALSE))</f>
      </c>
      <c r="AH2221" s="1">
        <f>VLOOKUP(G2221,Sku_Consolidated!A2:R957,18,FALSE)</f>
      </c>
      <c r="AI2221" s="1">
        <f>VLOOKUP(G2221,Sku_Consolidated!A2:S957,19,FALSE)</f>
      </c>
      <c r="AJ2221" s="1">
        <f>VLOOKUP(G2221,Sku_Consolidated!A2:T957,20,FALSE)</f>
      </c>
    </row>
    <row r="2222" spans="1:36" x14ac:dyDescent="0.25">
      <c r="A2222" s="1">
        <v>2024</v>
      </c>
      <c r="B2222" s="1" t="s">
        <v>31</v>
      </c>
      <c r="C2222" s="1" t="s">
        <v>32</v>
      </c>
      <c r="D2222" s="1" t="s">
        <v>33</v>
      </c>
      <c r="E2222" s="9" t="s">
        <v>2416</v>
      </c>
      <c r="F2222" s="1">
        <f>IF(VLOOKUP(G2222,Sku_Consolidated!A2:S957,{19},FALSE)="SHOWCASE", VLOOKUP(E2222,Store_Showcase!B2:C144,{2}, FALSE), IF(VLOOKUP(G2222,Sku_Consolidated!A2:S957,{19},FALSE)="VAM",VLOOKUP(E2222,Store_VAM!B2:C273,{2}, FALSE),VLOOKUP(E2222,Store_SRP!B2:C110,{2}, FALSE)))</f>
      </c>
      <c r="G2222" s="1">
        <v>61842</v>
      </c>
      <c r="H2222" s="1" t="s">
        <v>126</v>
      </c>
      <c r="I2222" s="10" t="s">
        <v>4058</v>
      </c>
      <c r="J2222" s="1">
        <f>VLOOKUP(G2222,Sku_Consolidated!A2:C957, 3, FALSE)</f>
      </c>
      <c r="K2222" s="10">
        <f>IF(J2222="PACK", I2222, 0)</f>
      </c>
      <c r="L2222" s="10">
        <f>IF(J2222="KG", I2222, I2222 * VLOOKUP(G2222,Sku_Consolidated!A2:U957,21,FALSE))</f>
      </c>
      <c r="M2222" s="10" t="s">
        <v>37</v>
      </c>
      <c r="N2222" s="11" t="s">
        <v>5783</v>
      </c>
      <c r="O2222" s="10" t="s">
        <v>5784</v>
      </c>
      <c r="P2222" s="10">
        <f>N2222 - O2222</f>
      </c>
      <c r="Q2222" s="1">
        <f>VLOOKUP(G2222,Sku_Consolidated!A2:G957,7, FALSE)</f>
      </c>
      <c r="R2222" s="1">
        <f>IF(IFERROR(VLOOKUP(E2222,Store_Showcase!B2:H144,7, FALSE), TRUE)=TRUE, IF(IFERROR(VLOOKUP(E2222,Store_SRP!B2:H110,7, FALSE), TRUE)=TRUE,VLOOKUP(E2222,Store_VAM!B2:H273,7, FALSE),VLOOKUP(E2222,Store_SRP!B2:H110,7, FALSE)), VLOOKUP(E2222,Store_Showcase!B2:H144,7, FALSE))</f>
      </c>
      <c r="S2222" s="1">
        <f>IF(IFERROR(VLOOKUP(E2222,Store_Showcase!B2:I144,8, FALSE), TRUE)=TRUE, IF(IFERROR(VLOOKUP(E2222,Store_SRP!B2:I110,8, FALSE), TRUE)=TRUE,VLOOKUP(E2222,Store_VAM!B2:I273,8, FALSE),VLOOKUP(E2222,Store_SRP!B2:I110,8, FALSE)), VLOOKUP(E2222,Store_Showcase!B2:I144,8, FALSE))</f>
      </c>
      <c r="T2222" s="1">
        <f>VLOOKUP(G2222,Sku_Consolidated!A2:R957,18,FALSE)</f>
      </c>
      <c r="U2222" s="1" t="s">
        <v>5721</v>
      </c>
      <c r="V2222" s="1">
        <f>IF(VLOOKUP(G2222,Sku_Consolidated!A2:S957,19,FALSE)="SHOWCASE", VLOOKUP(E2222,Store_Showcase!B2:L144,11, FALSE), IF(VLOOKUP(G2222,Sku_Consolidated!A2:S957,19,FALSE)="VAM",VLOOKUP(E2222,Store_VAM!B2:L273,11, FALSE),VLOOKUP(E2222,Store_SRP!B2:L110,11, FALSE)))</f>
      </c>
      <c r="W2222" s="1">
        <f>VLOOKUP(G2222,Sku_Consolidated!A2:W957,11,FALSE)</f>
      </c>
      <c r="X2222" s="1">
        <f>VLOOKUP(G2222,Sku_Consolidated!A2:H957,8,FALSE)</f>
      </c>
      <c r="Y2222" s="1">
        <f>VLOOKUP(G2222,Sku_Consolidated!A2:I957,9,FALSE)</f>
      </c>
      <c r="Z2222" s="1" t="s">
        <v>41</v>
      </c>
      <c r="AA2222" s="1">
        <f>VLOOKUP(G2222,Sku_Consolidated!A2:E957,5,FALSE)</f>
      </c>
      <c r="AB2222" s="1">
        <f>IF(VLOOKUP(G2222,Sku_Consolidated!A2:S957,19,FALSE)="SHOWCASE", VLOOKUP(E2222,Store_Showcase!B2:N144,13, FALSE), IF(VLOOKUP(G2222,Sku_Consolidated!A2:S957,19,FALSE)="VAM",VLOOKUP(E2222,Store_VAM!B2:N273,13, FALSE),VLOOKUP(E2222,Store_SRP!B2:N110,13, FALSE)))</f>
      </c>
      <c r="AC2222" s="1">
        <f>IF(IFERROR(AB2222,TRUE)=TRUE, "-","OK")</f>
      </c>
      <c r="AD2222" s="11" t="s">
        <v>37</v>
      </c>
      <c r="AE2222" s="11" t="s">
        <v>37</v>
      </c>
      <c r="AF2222" s="1">
        <f>IF(IFERROR(VLOOKUP(E2222,Store_Showcase!B2:H144,{5}, FALSE), TRUE)=TRUE, IF(IFERROR(VLOOKUP(E2222,Store_SRP!B2:H110,{5}, FALSE), TRUE)=TRUE,VLOOKUP(E2222,Store_VAM!B2:H273,{5}, FALSE),VLOOKUP(E2222,Store_SRP!B2:H110,{5}, FALSE)), VLOOKUP(E2222,Store_Showcase!B2:H144,{5}, FALSE))</f>
      </c>
      <c r="AG2222" s="1">
        <f>IF(IFERROR(VLOOKUP(E2222,Store_Showcase!B2:H144,{6}, FALSE), TRUE)=TRUE, IF(IFERROR(VLOOKUP(E2222,Store_SRP!B2:H110,{6}, FALSE), TRUE)=TRUE,VLOOKUP(E2222,Store_VAM!B2:H273,{6}, FALSE),VLOOKUP(E2222,Store_SRP!B2:H110,{6}, FALSE)), VLOOKUP(E2222,Store_Showcase!B2:H144,{6}, FALSE))</f>
      </c>
      <c r="AH2222" s="1">
        <f>VLOOKUP(G2222,Sku_Consolidated!A2:R957,18,FALSE)</f>
      </c>
      <c r="AI2222" s="1">
        <f>VLOOKUP(G2222,Sku_Consolidated!A2:S957,19,FALSE)</f>
      </c>
      <c r="AJ2222" s="1">
        <f>VLOOKUP(G2222,Sku_Consolidated!A2:T957,20,FALSE)</f>
      </c>
    </row>
    <row r="2223" spans="1:36" x14ac:dyDescent="0.25">
      <c r="A2223" s="1">
        <v>2024</v>
      </c>
      <c r="B2223" s="1" t="s">
        <v>31</v>
      </c>
      <c r="C2223" s="1" t="s">
        <v>32</v>
      </c>
      <c r="D2223" s="1" t="s">
        <v>33</v>
      </c>
      <c r="E2223" s="9" t="s">
        <v>2416</v>
      </c>
      <c r="F2223" s="1">
        <f>IF(VLOOKUP(G2223,Sku_Consolidated!A2:S957,{19},FALSE)="SHOWCASE", VLOOKUP(E2223,Store_Showcase!B2:C144,{2}, FALSE), IF(VLOOKUP(G2223,Sku_Consolidated!A2:S957,{19},FALSE)="VAM",VLOOKUP(E2223,Store_VAM!B2:C273,{2}, FALSE),VLOOKUP(E2223,Store_SRP!B2:C110,{2}, FALSE)))</f>
      </c>
      <c r="G2223" s="1">
        <v>61844</v>
      </c>
      <c r="H2223" s="1" t="s">
        <v>178</v>
      </c>
      <c r="I2223" s="10" t="s">
        <v>148</v>
      </c>
      <c r="J2223" s="1">
        <f>VLOOKUP(G2223,Sku_Consolidated!A2:C957, 3, FALSE)</f>
      </c>
      <c r="K2223" s="10">
        <f>IF(J2223="PACK", I2223, 0)</f>
      </c>
      <c r="L2223" s="10">
        <f>IF(J2223="KG", I2223, I2223 * VLOOKUP(G2223,Sku_Consolidated!A2:U957,21,FALSE))</f>
      </c>
      <c r="M2223" s="10" t="s">
        <v>37</v>
      </c>
      <c r="N2223" s="11" t="s">
        <v>5785</v>
      </c>
      <c r="O2223" s="10" t="s">
        <v>5786</v>
      </c>
      <c r="P2223" s="10">
        <f>N2223 - O2223</f>
      </c>
      <c r="Q2223" s="1">
        <f>VLOOKUP(G2223,Sku_Consolidated!A2:G957,7, FALSE)</f>
      </c>
      <c r="R2223" s="1">
        <f>IF(IFERROR(VLOOKUP(E2223,Store_Showcase!B2:H144,7, FALSE), TRUE)=TRUE, IF(IFERROR(VLOOKUP(E2223,Store_SRP!B2:H110,7, FALSE), TRUE)=TRUE,VLOOKUP(E2223,Store_VAM!B2:H273,7, FALSE),VLOOKUP(E2223,Store_SRP!B2:H110,7, FALSE)), VLOOKUP(E2223,Store_Showcase!B2:H144,7, FALSE))</f>
      </c>
      <c r="S2223" s="1">
        <f>IF(IFERROR(VLOOKUP(E2223,Store_Showcase!B2:I144,8, FALSE), TRUE)=TRUE, IF(IFERROR(VLOOKUP(E2223,Store_SRP!B2:I110,8, FALSE), TRUE)=TRUE,VLOOKUP(E2223,Store_VAM!B2:I273,8, FALSE),VLOOKUP(E2223,Store_SRP!B2:I110,8, FALSE)), VLOOKUP(E2223,Store_Showcase!B2:I144,8, FALSE))</f>
      </c>
      <c r="T2223" s="1">
        <f>VLOOKUP(G2223,Sku_Consolidated!A2:R957,18,FALSE)</f>
      </c>
      <c r="U2223" s="1" t="s">
        <v>5721</v>
      </c>
      <c r="V2223" s="1">
        <f>IF(VLOOKUP(G2223,Sku_Consolidated!A2:S957,19,FALSE)="SHOWCASE", VLOOKUP(E2223,Store_Showcase!B2:L144,11, FALSE), IF(VLOOKUP(G2223,Sku_Consolidated!A2:S957,19,FALSE)="VAM",VLOOKUP(E2223,Store_VAM!B2:L273,11, FALSE),VLOOKUP(E2223,Store_SRP!B2:L110,11, FALSE)))</f>
      </c>
      <c r="W2223" s="1">
        <f>VLOOKUP(G2223,Sku_Consolidated!A2:W957,11,FALSE)</f>
      </c>
      <c r="X2223" s="1">
        <f>VLOOKUP(G2223,Sku_Consolidated!A2:H957,8,FALSE)</f>
      </c>
      <c r="Y2223" s="1">
        <f>VLOOKUP(G2223,Sku_Consolidated!A2:I957,9,FALSE)</f>
      </c>
      <c r="Z2223" s="1" t="s">
        <v>41</v>
      </c>
      <c r="AA2223" s="1">
        <f>VLOOKUP(G2223,Sku_Consolidated!A2:E957,5,FALSE)</f>
      </c>
      <c r="AB2223" s="1">
        <f>IF(VLOOKUP(G2223,Sku_Consolidated!A2:S957,19,FALSE)="SHOWCASE", VLOOKUP(E2223,Store_Showcase!B2:N144,13, FALSE), IF(VLOOKUP(G2223,Sku_Consolidated!A2:S957,19,FALSE)="VAM",VLOOKUP(E2223,Store_VAM!B2:N273,13, FALSE),VLOOKUP(E2223,Store_SRP!B2:N110,13, FALSE)))</f>
      </c>
      <c r="AC2223" s="1">
        <f>IF(IFERROR(AB2223,TRUE)=TRUE, "-","OK")</f>
      </c>
      <c r="AD2223" s="11" t="s">
        <v>37</v>
      </c>
      <c r="AE2223" s="11" t="s">
        <v>37</v>
      </c>
      <c r="AF2223" s="1">
        <f>IF(IFERROR(VLOOKUP(E2223,Store_Showcase!B2:H144,{5}, FALSE), TRUE)=TRUE, IF(IFERROR(VLOOKUP(E2223,Store_SRP!B2:H110,{5}, FALSE), TRUE)=TRUE,VLOOKUP(E2223,Store_VAM!B2:H273,{5}, FALSE),VLOOKUP(E2223,Store_SRP!B2:H110,{5}, FALSE)), VLOOKUP(E2223,Store_Showcase!B2:H144,{5}, FALSE))</f>
      </c>
      <c r="AG2223" s="1">
        <f>IF(IFERROR(VLOOKUP(E2223,Store_Showcase!B2:H144,{6}, FALSE), TRUE)=TRUE, IF(IFERROR(VLOOKUP(E2223,Store_SRP!B2:H110,{6}, FALSE), TRUE)=TRUE,VLOOKUP(E2223,Store_VAM!B2:H273,{6}, FALSE),VLOOKUP(E2223,Store_SRP!B2:H110,{6}, FALSE)), VLOOKUP(E2223,Store_Showcase!B2:H144,{6}, FALSE))</f>
      </c>
      <c r="AH2223" s="1">
        <f>VLOOKUP(G2223,Sku_Consolidated!A2:R957,18,FALSE)</f>
      </c>
      <c r="AI2223" s="1">
        <f>VLOOKUP(G2223,Sku_Consolidated!A2:S957,19,FALSE)</f>
      </c>
      <c r="AJ2223" s="1">
        <f>VLOOKUP(G2223,Sku_Consolidated!A2:T957,20,FALSE)</f>
      </c>
    </row>
    <row r="2224" spans="1:36" x14ac:dyDescent="0.25">
      <c r="A2224" s="1">
        <v>2024</v>
      </c>
      <c r="B2224" s="1" t="s">
        <v>31</v>
      </c>
      <c r="C2224" s="1" t="s">
        <v>32</v>
      </c>
      <c r="D2224" s="1" t="s">
        <v>33</v>
      </c>
      <c r="E2224" s="9" t="s">
        <v>2416</v>
      </c>
      <c r="F2224" s="1">
        <f>IF(VLOOKUP(G2224,Sku_Consolidated!A2:S957,{19},FALSE)="SHOWCASE", VLOOKUP(E2224,Store_Showcase!B2:C144,{2}, FALSE), IF(VLOOKUP(G2224,Sku_Consolidated!A2:S957,{19},FALSE)="VAM",VLOOKUP(E2224,Store_VAM!B2:C273,{2}, FALSE),VLOOKUP(E2224,Store_SRP!B2:C110,{2}, FALSE)))</f>
      </c>
      <c r="G2224" s="1">
        <v>61845</v>
      </c>
      <c r="H2224" s="1" t="s">
        <v>130</v>
      </c>
      <c r="I2224" s="10" t="s">
        <v>5787</v>
      </c>
      <c r="J2224" s="1">
        <f>VLOOKUP(G2224,Sku_Consolidated!A2:C957, 3, FALSE)</f>
      </c>
      <c r="K2224" s="10">
        <f>IF(J2224="PACK", I2224, 0)</f>
      </c>
      <c r="L2224" s="10">
        <f>IF(J2224="KG", I2224, I2224 * VLOOKUP(G2224,Sku_Consolidated!A2:U957,21,FALSE))</f>
      </c>
      <c r="M2224" s="10" t="s">
        <v>37</v>
      </c>
      <c r="N2224" s="11" t="s">
        <v>5788</v>
      </c>
      <c r="O2224" s="10" t="s">
        <v>5789</v>
      </c>
      <c r="P2224" s="10">
        <f>N2224 - O2224</f>
      </c>
      <c r="Q2224" s="1">
        <f>VLOOKUP(G2224,Sku_Consolidated!A2:G957,7, FALSE)</f>
      </c>
      <c r="R2224" s="1">
        <f>IF(IFERROR(VLOOKUP(E2224,Store_Showcase!B2:H144,7, FALSE), TRUE)=TRUE, IF(IFERROR(VLOOKUP(E2224,Store_SRP!B2:H110,7, FALSE), TRUE)=TRUE,VLOOKUP(E2224,Store_VAM!B2:H273,7, FALSE),VLOOKUP(E2224,Store_SRP!B2:H110,7, FALSE)), VLOOKUP(E2224,Store_Showcase!B2:H144,7, FALSE))</f>
      </c>
      <c r="S2224" s="1">
        <f>IF(IFERROR(VLOOKUP(E2224,Store_Showcase!B2:I144,8, FALSE), TRUE)=TRUE, IF(IFERROR(VLOOKUP(E2224,Store_SRP!B2:I110,8, FALSE), TRUE)=TRUE,VLOOKUP(E2224,Store_VAM!B2:I273,8, FALSE),VLOOKUP(E2224,Store_SRP!B2:I110,8, FALSE)), VLOOKUP(E2224,Store_Showcase!B2:I144,8, FALSE))</f>
      </c>
      <c r="T2224" s="1">
        <f>VLOOKUP(G2224,Sku_Consolidated!A2:R957,18,FALSE)</f>
      </c>
      <c r="U2224" s="1" t="s">
        <v>5721</v>
      </c>
      <c r="V2224" s="1">
        <f>IF(VLOOKUP(G2224,Sku_Consolidated!A2:S957,19,FALSE)="SHOWCASE", VLOOKUP(E2224,Store_Showcase!B2:L144,11, FALSE), IF(VLOOKUP(G2224,Sku_Consolidated!A2:S957,19,FALSE)="VAM",VLOOKUP(E2224,Store_VAM!B2:L273,11, FALSE),VLOOKUP(E2224,Store_SRP!B2:L110,11, FALSE)))</f>
      </c>
      <c r="W2224" s="1">
        <f>VLOOKUP(G2224,Sku_Consolidated!A2:W957,11,FALSE)</f>
      </c>
      <c r="X2224" s="1">
        <f>VLOOKUP(G2224,Sku_Consolidated!A2:H957,8,FALSE)</f>
      </c>
      <c r="Y2224" s="1">
        <f>VLOOKUP(G2224,Sku_Consolidated!A2:I957,9,FALSE)</f>
      </c>
      <c r="Z2224" s="1" t="s">
        <v>41</v>
      </c>
      <c r="AA2224" s="1">
        <f>VLOOKUP(G2224,Sku_Consolidated!A2:E957,5,FALSE)</f>
      </c>
      <c r="AB2224" s="1">
        <f>IF(VLOOKUP(G2224,Sku_Consolidated!A2:S957,19,FALSE)="SHOWCASE", VLOOKUP(E2224,Store_Showcase!B2:N144,13, FALSE), IF(VLOOKUP(G2224,Sku_Consolidated!A2:S957,19,FALSE)="VAM",VLOOKUP(E2224,Store_VAM!B2:N273,13, FALSE),VLOOKUP(E2224,Store_SRP!B2:N110,13, FALSE)))</f>
      </c>
      <c r="AC2224" s="1">
        <f>IF(IFERROR(AB2224,TRUE)=TRUE, "-","OK")</f>
      </c>
      <c r="AD2224" s="11" t="s">
        <v>37</v>
      </c>
      <c r="AE2224" s="11" t="s">
        <v>37</v>
      </c>
      <c r="AF2224" s="1">
        <f>IF(IFERROR(VLOOKUP(E2224,Store_Showcase!B2:H144,{5}, FALSE), TRUE)=TRUE, IF(IFERROR(VLOOKUP(E2224,Store_SRP!B2:H110,{5}, FALSE), TRUE)=TRUE,VLOOKUP(E2224,Store_VAM!B2:H273,{5}, FALSE),VLOOKUP(E2224,Store_SRP!B2:H110,{5}, FALSE)), VLOOKUP(E2224,Store_Showcase!B2:H144,{5}, FALSE))</f>
      </c>
      <c r="AG2224" s="1">
        <f>IF(IFERROR(VLOOKUP(E2224,Store_Showcase!B2:H144,{6}, FALSE), TRUE)=TRUE, IF(IFERROR(VLOOKUP(E2224,Store_SRP!B2:H110,{6}, FALSE), TRUE)=TRUE,VLOOKUP(E2224,Store_VAM!B2:H273,{6}, FALSE),VLOOKUP(E2224,Store_SRP!B2:H110,{6}, FALSE)), VLOOKUP(E2224,Store_Showcase!B2:H144,{6}, FALSE))</f>
      </c>
      <c r="AH2224" s="1">
        <f>VLOOKUP(G2224,Sku_Consolidated!A2:R957,18,FALSE)</f>
      </c>
      <c r="AI2224" s="1">
        <f>VLOOKUP(G2224,Sku_Consolidated!A2:S957,19,FALSE)</f>
      </c>
      <c r="AJ2224" s="1">
        <f>VLOOKUP(G2224,Sku_Consolidated!A2:T957,20,FALSE)</f>
      </c>
    </row>
    <row r="2225" spans="1:36" x14ac:dyDescent="0.25">
      <c r="A2225" s="1">
        <v>2024</v>
      </c>
      <c r="B2225" s="1" t="s">
        <v>31</v>
      </c>
      <c r="C2225" s="1" t="s">
        <v>32</v>
      </c>
      <c r="D2225" s="1" t="s">
        <v>33</v>
      </c>
      <c r="E2225" s="9" t="s">
        <v>2416</v>
      </c>
      <c r="F2225" s="1">
        <f>IF(VLOOKUP(G2225,Sku_Consolidated!A2:S957,{19},FALSE)="SHOWCASE", VLOOKUP(E2225,Store_Showcase!B2:C144,{2}, FALSE), IF(VLOOKUP(G2225,Sku_Consolidated!A2:S957,{19},FALSE)="VAM",VLOOKUP(E2225,Store_VAM!B2:C273,{2}, FALSE),VLOOKUP(E2225,Store_SRP!B2:C110,{2}, FALSE)))</f>
      </c>
      <c r="G2225" s="1">
        <v>61850</v>
      </c>
      <c r="H2225" s="1" t="s">
        <v>134</v>
      </c>
      <c r="I2225" s="10" t="s">
        <v>723</v>
      </c>
      <c r="J2225" s="1">
        <f>VLOOKUP(G2225,Sku_Consolidated!A2:C957, 3, FALSE)</f>
      </c>
      <c r="K2225" s="10">
        <f>IF(J2225="PACK", I2225, 0)</f>
      </c>
      <c r="L2225" s="10">
        <f>IF(J2225="KG", I2225, I2225 * VLOOKUP(G2225,Sku_Consolidated!A2:U957,21,FALSE))</f>
      </c>
      <c r="M2225" s="10" t="s">
        <v>37</v>
      </c>
      <c r="N2225" s="11" t="s">
        <v>5790</v>
      </c>
      <c r="O2225" s="10" t="s">
        <v>5791</v>
      </c>
      <c r="P2225" s="10">
        <f>N2225 - O2225</f>
      </c>
      <c r="Q2225" s="1">
        <f>VLOOKUP(G2225,Sku_Consolidated!A2:G957,7, FALSE)</f>
      </c>
      <c r="R2225" s="1">
        <f>IF(IFERROR(VLOOKUP(E2225,Store_Showcase!B2:H144,7, FALSE), TRUE)=TRUE, IF(IFERROR(VLOOKUP(E2225,Store_SRP!B2:H110,7, FALSE), TRUE)=TRUE,VLOOKUP(E2225,Store_VAM!B2:H273,7, FALSE),VLOOKUP(E2225,Store_SRP!B2:H110,7, FALSE)), VLOOKUP(E2225,Store_Showcase!B2:H144,7, FALSE))</f>
      </c>
      <c r="S2225" s="1">
        <f>IF(IFERROR(VLOOKUP(E2225,Store_Showcase!B2:I144,8, FALSE), TRUE)=TRUE, IF(IFERROR(VLOOKUP(E2225,Store_SRP!B2:I110,8, FALSE), TRUE)=TRUE,VLOOKUP(E2225,Store_VAM!B2:I273,8, FALSE),VLOOKUP(E2225,Store_SRP!B2:I110,8, FALSE)), VLOOKUP(E2225,Store_Showcase!B2:I144,8, FALSE))</f>
      </c>
      <c r="T2225" s="1">
        <f>VLOOKUP(G2225,Sku_Consolidated!A2:R957,18,FALSE)</f>
      </c>
      <c r="U2225" s="1" t="s">
        <v>5721</v>
      </c>
      <c r="V2225" s="1">
        <f>IF(VLOOKUP(G2225,Sku_Consolidated!A2:S957,19,FALSE)="SHOWCASE", VLOOKUP(E2225,Store_Showcase!B2:L144,11, FALSE), IF(VLOOKUP(G2225,Sku_Consolidated!A2:S957,19,FALSE)="VAM",VLOOKUP(E2225,Store_VAM!B2:L273,11, FALSE),VLOOKUP(E2225,Store_SRP!B2:L110,11, FALSE)))</f>
      </c>
      <c r="W2225" s="1">
        <f>VLOOKUP(G2225,Sku_Consolidated!A2:W957,11,FALSE)</f>
      </c>
      <c r="X2225" s="1">
        <f>VLOOKUP(G2225,Sku_Consolidated!A2:H957,8,FALSE)</f>
      </c>
      <c r="Y2225" s="1">
        <f>VLOOKUP(G2225,Sku_Consolidated!A2:I957,9,FALSE)</f>
      </c>
      <c r="Z2225" s="1" t="s">
        <v>41</v>
      </c>
      <c r="AA2225" s="1">
        <f>VLOOKUP(G2225,Sku_Consolidated!A2:E957,5,FALSE)</f>
      </c>
      <c r="AB2225" s="1">
        <f>IF(VLOOKUP(G2225,Sku_Consolidated!A2:S957,19,FALSE)="SHOWCASE", VLOOKUP(E2225,Store_Showcase!B2:N144,13, FALSE), IF(VLOOKUP(G2225,Sku_Consolidated!A2:S957,19,FALSE)="VAM",VLOOKUP(E2225,Store_VAM!B2:N273,13, FALSE),VLOOKUP(E2225,Store_SRP!B2:N110,13, FALSE)))</f>
      </c>
      <c r="AC2225" s="1">
        <f>IF(IFERROR(AB2225,TRUE)=TRUE, "-","OK")</f>
      </c>
      <c r="AD2225" s="11" t="s">
        <v>37</v>
      </c>
      <c r="AE2225" s="11" t="s">
        <v>37</v>
      </c>
      <c r="AF2225" s="1">
        <f>IF(IFERROR(VLOOKUP(E2225,Store_Showcase!B2:H144,{5}, FALSE), TRUE)=TRUE, IF(IFERROR(VLOOKUP(E2225,Store_SRP!B2:H110,{5}, FALSE), TRUE)=TRUE,VLOOKUP(E2225,Store_VAM!B2:H273,{5}, FALSE),VLOOKUP(E2225,Store_SRP!B2:H110,{5}, FALSE)), VLOOKUP(E2225,Store_Showcase!B2:H144,{5}, FALSE))</f>
      </c>
      <c r="AG2225" s="1">
        <f>IF(IFERROR(VLOOKUP(E2225,Store_Showcase!B2:H144,{6}, FALSE), TRUE)=TRUE, IF(IFERROR(VLOOKUP(E2225,Store_SRP!B2:H110,{6}, FALSE), TRUE)=TRUE,VLOOKUP(E2225,Store_VAM!B2:H273,{6}, FALSE),VLOOKUP(E2225,Store_SRP!B2:H110,{6}, FALSE)), VLOOKUP(E2225,Store_Showcase!B2:H144,{6}, FALSE))</f>
      </c>
      <c r="AH2225" s="1">
        <f>VLOOKUP(G2225,Sku_Consolidated!A2:R957,18,FALSE)</f>
      </c>
      <c r="AI2225" s="1">
        <f>VLOOKUP(G2225,Sku_Consolidated!A2:S957,19,FALSE)</f>
      </c>
      <c r="AJ2225" s="1">
        <f>VLOOKUP(G2225,Sku_Consolidated!A2:T957,20,FALSE)</f>
      </c>
    </row>
    <row r="2226" spans="1:36" x14ac:dyDescent="0.25">
      <c r="A2226" s="1">
        <v>2024</v>
      </c>
      <c r="B2226" s="1" t="s">
        <v>31</v>
      </c>
      <c r="C2226" s="1" t="s">
        <v>32</v>
      </c>
      <c r="D2226" s="1" t="s">
        <v>33</v>
      </c>
      <c r="E2226" s="9" t="s">
        <v>2416</v>
      </c>
      <c r="F2226" s="1">
        <f>IF(VLOOKUP(G2226,Sku_Consolidated!A2:S957,{19},FALSE)="SHOWCASE", VLOOKUP(E2226,Store_Showcase!B2:C144,{2}, FALSE), IF(VLOOKUP(G2226,Sku_Consolidated!A2:S957,{19},FALSE)="VAM",VLOOKUP(E2226,Store_VAM!B2:C273,{2}, FALSE),VLOOKUP(E2226,Store_SRP!B2:C110,{2}, FALSE)))</f>
      </c>
      <c r="G2226" s="1">
        <v>61852</v>
      </c>
      <c r="H2226" s="1" t="s">
        <v>138</v>
      </c>
      <c r="I2226" s="10" t="s">
        <v>5792</v>
      </c>
      <c r="J2226" s="1">
        <f>VLOOKUP(G2226,Sku_Consolidated!A2:C957, 3, FALSE)</f>
      </c>
      <c r="K2226" s="10">
        <f>IF(J2226="PACK", I2226, 0)</f>
      </c>
      <c r="L2226" s="10">
        <f>IF(J2226="KG", I2226, I2226 * VLOOKUP(G2226,Sku_Consolidated!A2:U957,21,FALSE))</f>
      </c>
      <c r="M2226" s="10" t="s">
        <v>37</v>
      </c>
      <c r="N2226" s="11" t="s">
        <v>5793</v>
      </c>
      <c r="O2226" s="10" t="s">
        <v>5794</v>
      </c>
      <c r="P2226" s="10">
        <f>N2226 - O2226</f>
      </c>
      <c r="Q2226" s="1">
        <f>VLOOKUP(G2226,Sku_Consolidated!A2:G957,7, FALSE)</f>
      </c>
      <c r="R2226" s="1">
        <f>IF(IFERROR(VLOOKUP(E2226,Store_Showcase!B2:H144,7, FALSE), TRUE)=TRUE, IF(IFERROR(VLOOKUP(E2226,Store_SRP!B2:H110,7, FALSE), TRUE)=TRUE,VLOOKUP(E2226,Store_VAM!B2:H273,7, FALSE),VLOOKUP(E2226,Store_SRP!B2:H110,7, FALSE)), VLOOKUP(E2226,Store_Showcase!B2:H144,7, FALSE))</f>
      </c>
      <c r="S2226" s="1">
        <f>IF(IFERROR(VLOOKUP(E2226,Store_Showcase!B2:I144,8, FALSE), TRUE)=TRUE, IF(IFERROR(VLOOKUP(E2226,Store_SRP!B2:I110,8, FALSE), TRUE)=TRUE,VLOOKUP(E2226,Store_VAM!B2:I273,8, FALSE),VLOOKUP(E2226,Store_SRP!B2:I110,8, FALSE)), VLOOKUP(E2226,Store_Showcase!B2:I144,8, FALSE))</f>
      </c>
      <c r="T2226" s="1">
        <f>VLOOKUP(G2226,Sku_Consolidated!A2:R957,18,FALSE)</f>
      </c>
      <c r="U2226" s="1" t="s">
        <v>5721</v>
      </c>
      <c r="V2226" s="1">
        <f>IF(VLOOKUP(G2226,Sku_Consolidated!A2:S957,19,FALSE)="SHOWCASE", VLOOKUP(E2226,Store_Showcase!B2:L144,11, FALSE), IF(VLOOKUP(G2226,Sku_Consolidated!A2:S957,19,FALSE)="VAM",VLOOKUP(E2226,Store_VAM!B2:L273,11, FALSE),VLOOKUP(E2226,Store_SRP!B2:L110,11, FALSE)))</f>
      </c>
      <c r="W2226" s="1">
        <f>VLOOKUP(G2226,Sku_Consolidated!A2:W957,11,FALSE)</f>
      </c>
      <c r="X2226" s="1">
        <f>VLOOKUP(G2226,Sku_Consolidated!A2:H957,8,FALSE)</f>
      </c>
      <c r="Y2226" s="1">
        <f>VLOOKUP(G2226,Sku_Consolidated!A2:I957,9,FALSE)</f>
      </c>
      <c r="Z2226" s="1" t="s">
        <v>41</v>
      </c>
      <c r="AA2226" s="1">
        <f>VLOOKUP(G2226,Sku_Consolidated!A2:E957,5,FALSE)</f>
      </c>
      <c r="AB2226" s="1">
        <f>IF(VLOOKUP(G2226,Sku_Consolidated!A2:S957,19,FALSE)="SHOWCASE", VLOOKUP(E2226,Store_Showcase!B2:N144,13, FALSE), IF(VLOOKUP(G2226,Sku_Consolidated!A2:S957,19,FALSE)="VAM",VLOOKUP(E2226,Store_VAM!B2:N273,13, FALSE),VLOOKUP(E2226,Store_SRP!B2:N110,13, FALSE)))</f>
      </c>
      <c r="AC2226" s="1">
        <f>IF(IFERROR(AB2226,TRUE)=TRUE, "-","OK")</f>
      </c>
      <c r="AD2226" s="11" t="s">
        <v>37</v>
      </c>
      <c r="AE2226" s="11" t="s">
        <v>37</v>
      </c>
      <c r="AF2226" s="1">
        <f>IF(IFERROR(VLOOKUP(E2226,Store_Showcase!B2:H144,{5}, FALSE), TRUE)=TRUE, IF(IFERROR(VLOOKUP(E2226,Store_SRP!B2:H110,{5}, FALSE), TRUE)=TRUE,VLOOKUP(E2226,Store_VAM!B2:H273,{5}, FALSE),VLOOKUP(E2226,Store_SRP!B2:H110,{5}, FALSE)), VLOOKUP(E2226,Store_Showcase!B2:H144,{5}, FALSE))</f>
      </c>
      <c r="AG2226" s="1">
        <f>IF(IFERROR(VLOOKUP(E2226,Store_Showcase!B2:H144,{6}, FALSE), TRUE)=TRUE, IF(IFERROR(VLOOKUP(E2226,Store_SRP!B2:H110,{6}, FALSE), TRUE)=TRUE,VLOOKUP(E2226,Store_VAM!B2:H273,{6}, FALSE),VLOOKUP(E2226,Store_SRP!B2:H110,{6}, FALSE)), VLOOKUP(E2226,Store_Showcase!B2:H144,{6}, FALSE))</f>
      </c>
      <c r="AH2226" s="1">
        <f>VLOOKUP(G2226,Sku_Consolidated!A2:R957,18,FALSE)</f>
      </c>
      <c r="AI2226" s="1">
        <f>VLOOKUP(G2226,Sku_Consolidated!A2:S957,19,FALSE)</f>
      </c>
      <c r="AJ2226" s="1">
        <f>VLOOKUP(G2226,Sku_Consolidated!A2:T957,20,FALSE)</f>
      </c>
    </row>
    <row r="2227" spans="1:36" x14ac:dyDescent="0.25">
      <c r="A2227" s="1">
        <v>2024</v>
      </c>
      <c r="B2227" s="1" t="s">
        <v>31</v>
      </c>
      <c r="C2227" s="1" t="s">
        <v>32</v>
      </c>
      <c r="D2227" s="1" t="s">
        <v>33</v>
      </c>
      <c r="E2227" s="9" t="s">
        <v>2416</v>
      </c>
      <c r="F2227" s="1">
        <f>IF(VLOOKUP(G2227,Sku_Consolidated!A2:S957,{19},FALSE)="SHOWCASE", VLOOKUP(E2227,Store_Showcase!B2:C144,{2}, FALSE), IF(VLOOKUP(G2227,Sku_Consolidated!A2:S957,{19},FALSE)="VAM",VLOOKUP(E2227,Store_VAM!B2:C273,{2}, FALSE),VLOOKUP(E2227,Store_SRP!B2:C110,{2}, FALSE)))</f>
      </c>
      <c r="G2227" s="1">
        <v>61853</v>
      </c>
      <c r="H2227" s="1" t="s">
        <v>189</v>
      </c>
      <c r="I2227" s="10" t="s">
        <v>598</v>
      </c>
      <c r="J2227" s="1">
        <f>VLOOKUP(G2227,Sku_Consolidated!A2:C957, 3, FALSE)</f>
      </c>
      <c r="K2227" s="10">
        <f>IF(J2227="PACK", I2227, 0)</f>
      </c>
      <c r="L2227" s="10">
        <f>IF(J2227="KG", I2227, I2227 * VLOOKUP(G2227,Sku_Consolidated!A2:U957,21,FALSE))</f>
      </c>
      <c r="M2227" s="10" t="s">
        <v>37</v>
      </c>
      <c r="N2227" s="11" t="s">
        <v>5795</v>
      </c>
      <c r="O2227" s="10" t="s">
        <v>5796</v>
      </c>
      <c r="P2227" s="10">
        <f>N2227 - O2227</f>
      </c>
      <c r="Q2227" s="1">
        <f>VLOOKUP(G2227,Sku_Consolidated!A2:G957,7, FALSE)</f>
      </c>
      <c r="R2227" s="1">
        <f>IF(IFERROR(VLOOKUP(E2227,Store_Showcase!B2:H144,7, FALSE), TRUE)=TRUE, IF(IFERROR(VLOOKUP(E2227,Store_SRP!B2:H110,7, FALSE), TRUE)=TRUE,VLOOKUP(E2227,Store_VAM!B2:H273,7, FALSE),VLOOKUP(E2227,Store_SRP!B2:H110,7, FALSE)), VLOOKUP(E2227,Store_Showcase!B2:H144,7, FALSE))</f>
      </c>
      <c r="S2227" s="1">
        <f>IF(IFERROR(VLOOKUP(E2227,Store_Showcase!B2:I144,8, FALSE), TRUE)=TRUE, IF(IFERROR(VLOOKUP(E2227,Store_SRP!B2:I110,8, FALSE), TRUE)=TRUE,VLOOKUP(E2227,Store_VAM!B2:I273,8, FALSE),VLOOKUP(E2227,Store_SRP!B2:I110,8, FALSE)), VLOOKUP(E2227,Store_Showcase!B2:I144,8, FALSE))</f>
      </c>
      <c r="T2227" s="1">
        <f>VLOOKUP(G2227,Sku_Consolidated!A2:R957,18,FALSE)</f>
      </c>
      <c r="U2227" s="1" t="s">
        <v>5721</v>
      </c>
      <c r="V2227" s="1">
        <f>IF(VLOOKUP(G2227,Sku_Consolidated!A2:S957,19,FALSE)="SHOWCASE", VLOOKUP(E2227,Store_Showcase!B2:L144,11, FALSE), IF(VLOOKUP(G2227,Sku_Consolidated!A2:S957,19,FALSE)="VAM",VLOOKUP(E2227,Store_VAM!B2:L273,11, FALSE),VLOOKUP(E2227,Store_SRP!B2:L110,11, FALSE)))</f>
      </c>
      <c r="W2227" s="1">
        <f>VLOOKUP(G2227,Sku_Consolidated!A2:W957,11,FALSE)</f>
      </c>
      <c r="X2227" s="1">
        <f>VLOOKUP(G2227,Sku_Consolidated!A2:H957,8,FALSE)</f>
      </c>
      <c r="Y2227" s="1">
        <f>VLOOKUP(G2227,Sku_Consolidated!A2:I957,9,FALSE)</f>
      </c>
      <c r="Z2227" s="1" t="s">
        <v>41</v>
      </c>
      <c r="AA2227" s="1">
        <f>VLOOKUP(G2227,Sku_Consolidated!A2:E957,5,FALSE)</f>
      </c>
      <c r="AB2227" s="1">
        <f>IF(VLOOKUP(G2227,Sku_Consolidated!A2:S957,19,FALSE)="SHOWCASE", VLOOKUP(E2227,Store_Showcase!B2:N144,13, FALSE), IF(VLOOKUP(G2227,Sku_Consolidated!A2:S957,19,FALSE)="VAM",VLOOKUP(E2227,Store_VAM!B2:N273,13, FALSE),VLOOKUP(E2227,Store_SRP!B2:N110,13, FALSE)))</f>
      </c>
      <c r="AC2227" s="1">
        <f>IF(IFERROR(AB2227,TRUE)=TRUE, "-","OK")</f>
      </c>
      <c r="AD2227" s="11" t="s">
        <v>37</v>
      </c>
      <c r="AE2227" s="11" t="s">
        <v>37</v>
      </c>
      <c r="AF2227" s="1">
        <f>IF(IFERROR(VLOOKUP(E2227,Store_Showcase!B2:H144,{5}, FALSE), TRUE)=TRUE, IF(IFERROR(VLOOKUP(E2227,Store_SRP!B2:H110,{5}, FALSE), TRUE)=TRUE,VLOOKUP(E2227,Store_VAM!B2:H273,{5}, FALSE),VLOOKUP(E2227,Store_SRP!B2:H110,{5}, FALSE)), VLOOKUP(E2227,Store_Showcase!B2:H144,{5}, FALSE))</f>
      </c>
      <c r="AG2227" s="1">
        <f>IF(IFERROR(VLOOKUP(E2227,Store_Showcase!B2:H144,{6}, FALSE), TRUE)=TRUE, IF(IFERROR(VLOOKUP(E2227,Store_SRP!B2:H110,{6}, FALSE), TRUE)=TRUE,VLOOKUP(E2227,Store_VAM!B2:H273,{6}, FALSE),VLOOKUP(E2227,Store_SRP!B2:H110,{6}, FALSE)), VLOOKUP(E2227,Store_Showcase!B2:H144,{6}, FALSE))</f>
      </c>
      <c r="AH2227" s="1">
        <f>VLOOKUP(G2227,Sku_Consolidated!A2:R957,18,FALSE)</f>
      </c>
      <c r="AI2227" s="1">
        <f>VLOOKUP(G2227,Sku_Consolidated!A2:S957,19,FALSE)</f>
      </c>
      <c r="AJ2227" s="1">
        <f>VLOOKUP(G2227,Sku_Consolidated!A2:T957,20,FALSE)</f>
      </c>
    </row>
    <row r="2228" spans="1:36" x14ac:dyDescent="0.25">
      <c r="A2228" s="1">
        <v>2024</v>
      </c>
      <c r="B2228" s="1" t="s">
        <v>31</v>
      </c>
      <c r="C2228" s="1" t="s">
        <v>32</v>
      </c>
      <c r="D2228" s="1" t="s">
        <v>33</v>
      </c>
      <c r="E2228" s="9" t="s">
        <v>2416</v>
      </c>
      <c r="F2228" s="1">
        <f>IF(VLOOKUP(G2228,Sku_Consolidated!A2:S957,{19},FALSE)="SHOWCASE", VLOOKUP(E2228,Store_Showcase!B2:C144,{2}, FALSE), IF(VLOOKUP(G2228,Sku_Consolidated!A2:S957,{19},FALSE)="VAM",VLOOKUP(E2228,Store_VAM!B2:C273,{2}, FALSE),VLOOKUP(E2228,Store_SRP!B2:C110,{2}, FALSE)))</f>
      </c>
      <c r="G2228" s="1">
        <v>61869</v>
      </c>
      <c r="H2228" s="1" t="s">
        <v>1905</v>
      </c>
      <c r="I2228" s="10" t="s">
        <v>1500</v>
      </c>
      <c r="J2228" s="1">
        <f>VLOOKUP(G2228,Sku_Consolidated!A2:C957, 3, FALSE)</f>
      </c>
      <c r="K2228" s="10">
        <f>IF(J2228="PACK", I2228, 0)</f>
      </c>
      <c r="L2228" s="10">
        <f>IF(J2228="KG", I2228, I2228 * VLOOKUP(G2228,Sku_Consolidated!A2:U957,21,FALSE))</f>
      </c>
      <c r="M2228" s="10" t="s">
        <v>37</v>
      </c>
      <c r="N2228" s="11" t="s">
        <v>5797</v>
      </c>
      <c r="O2228" s="10" t="s">
        <v>5798</v>
      </c>
      <c r="P2228" s="10">
        <f>N2228 - O2228</f>
      </c>
      <c r="Q2228" s="1">
        <f>VLOOKUP(G2228,Sku_Consolidated!A2:G957,7, FALSE)</f>
      </c>
      <c r="R2228" s="1">
        <f>IF(IFERROR(VLOOKUP(E2228,Store_Showcase!B2:H144,7, FALSE), TRUE)=TRUE, IF(IFERROR(VLOOKUP(E2228,Store_SRP!B2:H110,7, FALSE), TRUE)=TRUE,VLOOKUP(E2228,Store_VAM!B2:H273,7, FALSE),VLOOKUP(E2228,Store_SRP!B2:H110,7, FALSE)), VLOOKUP(E2228,Store_Showcase!B2:H144,7, FALSE))</f>
      </c>
      <c r="S2228" s="1">
        <f>IF(IFERROR(VLOOKUP(E2228,Store_Showcase!B2:I144,8, FALSE), TRUE)=TRUE, IF(IFERROR(VLOOKUP(E2228,Store_SRP!B2:I110,8, FALSE), TRUE)=TRUE,VLOOKUP(E2228,Store_VAM!B2:I273,8, FALSE),VLOOKUP(E2228,Store_SRP!B2:I110,8, FALSE)), VLOOKUP(E2228,Store_Showcase!B2:I144,8, FALSE))</f>
      </c>
      <c r="T2228" s="1">
        <f>VLOOKUP(G2228,Sku_Consolidated!A2:R957,18,FALSE)</f>
      </c>
      <c r="U2228" s="1" t="s">
        <v>5721</v>
      </c>
      <c r="V2228" s="1">
        <f>IF(VLOOKUP(G2228,Sku_Consolidated!A2:S957,19,FALSE)="SHOWCASE", VLOOKUP(E2228,Store_Showcase!B2:L144,11, FALSE), IF(VLOOKUP(G2228,Sku_Consolidated!A2:S957,19,FALSE)="VAM",VLOOKUP(E2228,Store_VAM!B2:L273,11, FALSE),VLOOKUP(E2228,Store_SRP!B2:L110,11, FALSE)))</f>
      </c>
      <c r="W2228" s="1">
        <f>VLOOKUP(G2228,Sku_Consolidated!A2:W957,11,FALSE)</f>
      </c>
      <c r="X2228" s="1">
        <f>VLOOKUP(G2228,Sku_Consolidated!A2:H957,8,FALSE)</f>
      </c>
      <c r="Y2228" s="1">
        <f>VLOOKUP(G2228,Sku_Consolidated!A2:I957,9,FALSE)</f>
      </c>
      <c r="Z2228" s="1" t="s">
        <v>41</v>
      </c>
      <c r="AA2228" s="1">
        <f>VLOOKUP(G2228,Sku_Consolidated!A2:E957,5,FALSE)</f>
      </c>
      <c r="AB2228" s="1">
        <f>IF(VLOOKUP(G2228,Sku_Consolidated!A2:S957,19,FALSE)="SHOWCASE", VLOOKUP(E2228,Store_Showcase!B2:N144,13, FALSE), IF(VLOOKUP(G2228,Sku_Consolidated!A2:S957,19,FALSE)="VAM",VLOOKUP(E2228,Store_VAM!B2:N273,13, FALSE),VLOOKUP(E2228,Store_SRP!B2:N110,13, FALSE)))</f>
      </c>
      <c r="AC2228" s="1">
        <f>IF(IFERROR(AB2228,TRUE)=TRUE, "-","OK")</f>
      </c>
      <c r="AD2228" s="11" t="s">
        <v>37</v>
      </c>
      <c r="AE2228" s="11" t="s">
        <v>37</v>
      </c>
      <c r="AF2228" s="1">
        <f>IF(IFERROR(VLOOKUP(E2228,Store_Showcase!B2:H144,{5}, FALSE), TRUE)=TRUE, IF(IFERROR(VLOOKUP(E2228,Store_SRP!B2:H110,{5}, FALSE), TRUE)=TRUE,VLOOKUP(E2228,Store_VAM!B2:H273,{5}, FALSE),VLOOKUP(E2228,Store_SRP!B2:H110,{5}, FALSE)), VLOOKUP(E2228,Store_Showcase!B2:H144,{5}, FALSE))</f>
      </c>
      <c r="AG2228" s="1">
        <f>IF(IFERROR(VLOOKUP(E2228,Store_Showcase!B2:H144,{6}, FALSE), TRUE)=TRUE, IF(IFERROR(VLOOKUP(E2228,Store_SRP!B2:H110,{6}, FALSE), TRUE)=TRUE,VLOOKUP(E2228,Store_VAM!B2:H273,{6}, FALSE),VLOOKUP(E2228,Store_SRP!B2:H110,{6}, FALSE)), VLOOKUP(E2228,Store_Showcase!B2:H144,{6}, FALSE))</f>
      </c>
      <c r="AH2228" s="1">
        <f>VLOOKUP(G2228,Sku_Consolidated!A2:R957,18,FALSE)</f>
      </c>
      <c r="AI2228" s="1">
        <f>VLOOKUP(G2228,Sku_Consolidated!A2:S957,19,FALSE)</f>
      </c>
      <c r="AJ2228" s="1">
        <f>VLOOKUP(G2228,Sku_Consolidated!A2:T957,20,FALSE)</f>
      </c>
    </row>
    <row r="2229" spans="1:36" x14ac:dyDescent="0.25">
      <c r="A2229" s="1">
        <v>2024</v>
      </c>
      <c r="B2229" s="1" t="s">
        <v>31</v>
      </c>
      <c r="C2229" s="1" t="s">
        <v>32</v>
      </c>
      <c r="D2229" s="1" t="s">
        <v>33</v>
      </c>
      <c r="E2229" s="9" t="s">
        <v>2416</v>
      </c>
      <c r="F2229" s="1">
        <f>IF(VLOOKUP(G2229,Sku_Consolidated!A2:S957,{19},FALSE)="SHOWCASE", VLOOKUP(E2229,Store_Showcase!B2:C144,{2}, FALSE), IF(VLOOKUP(G2229,Sku_Consolidated!A2:S957,{19},FALSE)="VAM",VLOOKUP(E2229,Store_VAM!B2:C273,{2}, FALSE),VLOOKUP(E2229,Store_SRP!B2:C110,{2}, FALSE)))</f>
      </c>
      <c r="G2229" s="1">
        <v>61904</v>
      </c>
      <c r="H2229" s="1" t="s">
        <v>1232</v>
      </c>
      <c r="I2229" s="10" t="s">
        <v>300</v>
      </c>
      <c r="J2229" s="1">
        <f>VLOOKUP(G2229,Sku_Consolidated!A2:C957, 3, FALSE)</f>
      </c>
      <c r="K2229" s="10">
        <f>IF(J2229="PACK", I2229, 0)</f>
      </c>
      <c r="L2229" s="10">
        <f>IF(J2229="KG", I2229, I2229 * VLOOKUP(G2229,Sku_Consolidated!A2:U957,21,FALSE))</f>
      </c>
      <c r="M2229" s="10" t="s">
        <v>37</v>
      </c>
      <c r="N2229" s="11" t="s">
        <v>5799</v>
      </c>
      <c r="O2229" s="10" t="s">
        <v>5800</v>
      </c>
      <c r="P2229" s="10">
        <f>N2229 - O2229</f>
      </c>
      <c r="Q2229" s="1">
        <f>VLOOKUP(G2229,Sku_Consolidated!A2:G957,7, FALSE)</f>
      </c>
      <c r="R2229" s="1">
        <f>IF(IFERROR(VLOOKUP(E2229,Store_Showcase!B2:H144,7, FALSE), TRUE)=TRUE, IF(IFERROR(VLOOKUP(E2229,Store_SRP!B2:H110,7, FALSE), TRUE)=TRUE,VLOOKUP(E2229,Store_VAM!B2:H273,7, FALSE),VLOOKUP(E2229,Store_SRP!B2:H110,7, FALSE)), VLOOKUP(E2229,Store_Showcase!B2:H144,7, FALSE))</f>
      </c>
      <c r="S2229" s="1">
        <f>IF(IFERROR(VLOOKUP(E2229,Store_Showcase!B2:I144,8, FALSE), TRUE)=TRUE, IF(IFERROR(VLOOKUP(E2229,Store_SRP!B2:I110,8, FALSE), TRUE)=TRUE,VLOOKUP(E2229,Store_VAM!B2:I273,8, FALSE),VLOOKUP(E2229,Store_SRP!B2:I110,8, FALSE)), VLOOKUP(E2229,Store_Showcase!B2:I144,8, FALSE))</f>
      </c>
      <c r="T2229" s="1">
        <f>VLOOKUP(G2229,Sku_Consolidated!A2:R957,18,FALSE)</f>
      </c>
      <c r="U2229" s="1" t="s">
        <v>5721</v>
      </c>
      <c r="V2229" s="1">
        <f>IF(VLOOKUP(G2229,Sku_Consolidated!A2:S957,19,FALSE)="SHOWCASE", VLOOKUP(E2229,Store_Showcase!B2:L144,11, FALSE), IF(VLOOKUP(G2229,Sku_Consolidated!A2:S957,19,FALSE)="VAM",VLOOKUP(E2229,Store_VAM!B2:L273,11, FALSE),VLOOKUP(E2229,Store_SRP!B2:L110,11, FALSE)))</f>
      </c>
      <c r="W2229" s="1">
        <f>VLOOKUP(G2229,Sku_Consolidated!A2:W957,11,FALSE)</f>
      </c>
      <c r="X2229" s="1">
        <f>VLOOKUP(G2229,Sku_Consolidated!A2:H957,8,FALSE)</f>
      </c>
      <c r="Y2229" s="1">
        <f>VLOOKUP(G2229,Sku_Consolidated!A2:I957,9,FALSE)</f>
      </c>
      <c r="Z2229" s="1" t="s">
        <v>41</v>
      </c>
      <c r="AA2229" s="1">
        <f>VLOOKUP(G2229,Sku_Consolidated!A2:E957,5,FALSE)</f>
      </c>
      <c r="AB2229" s="1">
        <f>IF(VLOOKUP(G2229,Sku_Consolidated!A2:S957,19,FALSE)="SHOWCASE", VLOOKUP(E2229,Store_Showcase!B2:N144,13, FALSE), IF(VLOOKUP(G2229,Sku_Consolidated!A2:S957,19,FALSE)="VAM",VLOOKUP(E2229,Store_VAM!B2:N273,13, FALSE),VLOOKUP(E2229,Store_SRP!B2:N110,13, FALSE)))</f>
      </c>
      <c r="AC2229" s="1">
        <f>IF(IFERROR(AB2229,TRUE)=TRUE, "-","OK")</f>
      </c>
      <c r="AD2229" s="11" t="s">
        <v>37</v>
      </c>
      <c r="AE2229" s="11" t="s">
        <v>37</v>
      </c>
      <c r="AF2229" s="1">
        <f>IF(IFERROR(VLOOKUP(E2229,Store_Showcase!B2:H144,{5}, FALSE), TRUE)=TRUE, IF(IFERROR(VLOOKUP(E2229,Store_SRP!B2:H110,{5}, FALSE), TRUE)=TRUE,VLOOKUP(E2229,Store_VAM!B2:H273,{5}, FALSE),VLOOKUP(E2229,Store_SRP!B2:H110,{5}, FALSE)), VLOOKUP(E2229,Store_Showcase!B2:H144,{5}, FALSE))</f>
      </c>
      <c r="AG2229" s="1">
        <f>IF(IFERROR(VLOOKUP(E2229,Store_Showcase!B2:H144,{6}, FALSE), TRUE)=TRUE, IF(IFERROR(VLOOKUP(E2229,Store_SRP!B2:H110,{6}, FALSE), TRUE)=TRUE,VLOOKUP(E2229,Store_VAM!B2:H273,{6}, FALSE),VLOOKUP(E2229,Store_SRP!B2:H110,{6}, FALSE)), VLOOKUP(E2229,Store_Showcase!B2:H144,{6}, FALSE))</f>
      </c>
      <c r="AH2229" s="1">
        <f>VLOOKUP(G2229,Sku_Consolidated!A2:R957,18,FALSE)</f>
      </c>
      <c r="AI2229" s="1">
        <f>VLOOKUP(G2229,Sku_Consolidated!A2:S957,19,FALSE)</f>
      </c>
      <c r="AJ2229" s="1">
        <f>VLOOKUP(G2229,Sku_Consolidated!A2:T957,20,FALSE)</f>
      </c>
    </row>
    <row r="2230" spans="1:36" x14ac:dyDescent="0.25">
      <c r="A2230" s="1">
        <v>2024</v>
      </c>
      <c r="B2230" s="1" t="s">
        <v>31</v>
      </c>
      <c r="C2230" s="1" t="s">
        <v>32</v>
      </c>
      <c r="D2230" s="1" t="s">
        <v>33</v>
      </c>
      <c r="E2230" s="9" t="s">
        <v>5801</v>
      </c>
      <c r="F2230" s="1">
        <f>IF(VLOOKUP(G2230,Sku_Consolidated!A2:S957,{19},FALSE)="SHOWCASE", VLOOKUP(E2230,Store_Showcase!B2:C144,{2}, FALSE), IF(VLOOKUP(G2230,Sku_Consolidated!A2:S957,{19},FALSE)="VAM",VLOOKUP(E2230,Store_VAM!B2:C273,{2}, FALSE),VLOOKUP(E2230,Store_SRP!B2:C110,{2}, FALSE)))</f>
      </c>
      <c r="G2230" s="1">
        <v>61719</v>
      </c>
      <c r="H2230" s="1" t="s">
        <v>35</v>
      </c>
      <c r="I2230" s="10" t="s">
        <v>1284</v>
      </c>
      <c r="J2230" s="1">
        <f>VLOOKUP(G2230,Sku_Consolidated!A2:C957, 3, FALSE)</f>
      </c>
      <c r="K2230" s="10">
        <f>IF(J2230="PACK", I2230, 0)</f>
      </c>
      <c r="L2230" s="10">
        <f>IF(J2230="KG", I2230, I2230 * VLOOKUP(G2230,Sku_Consolidated!A2:U957,21,FALSE))</f>
      </c>
      <c r="M2230" s="10" t="s">
        <v>37</v>
      </c>
      <c r="N2230" s="11" t="s">
        <v>5802</v>
      </c>
      <c r="O2230" s="10" t="s">
        <v>5803</v>
      </c>
      <c r="P2230" s="10">
        <f>N2230 - O2230</f>
      </c>
      <c r="Q2230" s="1">
        <f>VLOOKUP(G2230,Sku_Consolidated!A2:G957,7, FALSE)</f>
      </c>
      <c r="R2230" s="1">
        <f>IF(IFERROR(VLOOKUP(E2230,Store_Showcase!B2:H144,7, FALSE), TRUE)=TRUE, IF(IFERROR(VLOOKUP(E2230,Store_SRP!B2:H110,7, FALSE), TRUE)=TRUE,VLOOKUP(E2230,Store_VAM!B2:H273,7, FALSE),VLOOKUP(E2230,Store_SRP!B2:H110,7, FALSE)), VLOOKUP(E2230,Store_Showcase!B2:H144,7, FALSE))</f>
      </c>
      <c r="S2230" s="1">
        <f>IF(IFERROR(VLOOKUP(E2230,Store_Showcase!B2:I144,8, FALSE), TRUE)=TRUE, IF(IFERROR(VLOOKUP(E2230,Store_SRP!B2:I110,8, FALSE), TRUE)=TRUE,VLOOKUP(E2230,Store_VAM!B2:I273,8, FALSE),VLOOKUP(E2230,Store_SRP!B2:I110,8, FALSE)), VLOOKUP(E2230,Store_Showcase!B2:I144,8, FALSE))</f>
      </c>
      <c r="T2230" s="1">
        <f>VLOOKUP(G2230,Sku_Consolidated!A2:R957,18,FALSE)</f>
      </c>
      <c r="U2230" s="1" t="s">
        <v>5804</v>
      </c>
      <c r="V2230" s="1">
        <f>IF(VLOOKUP(G2230,Sku_Consolidated!A2:S957,19,FALSE)="SHOWCASE", VLOOKUP(E2230,Store_Showcase!B2:L144,11, FALSE), IF(VLOOKUP(G2230,Sku_Consolidated!A2:S957,19,FALSE)="VAM",VLOOKUP(E2230,Store_VAM!B2:L273,11, FALSE),VLOOKUP(E2230,Store_SRP!B2:L110,11, FALSE)))</f>
      </c>
      <c r="W2230" s="1">
        <f>VLOOKUP(G2230,Sku_Consolidated!A2:W957,11,FALSE)</f>
      </c>
      <c r="X2230" s="1">
        <f>VLOOKUP(G2230,Sku_Consolidated!A2:H957,8,FALSE)</f>
      </c>
      <c r="Y2230" s="1">
        <f>VLOOKUP(G2230,Sku_Consolidated!A2:I957,9,FALSE)</f>
      </c>
      <c r="Z2230" s="1" t="s">
        <v>41</v>
      </c>
      <c r="AA2230" s="1">
        <f>VLOOKUP(G2230,Sku_Consolidated!A2:E957,5,FALSE)</f>
      </c>
      <c r="AB2230" s="1">
        <f>IF(VLOOKUP(G2230,Sku_Consolidated!A2:S957,19,FALSE)="SHOWCASE", VLOOKUP(E2230,Store_Showcase!B2:N144,13, FALSE), IF(VLOOKUP(G2230,Sku_Consolidated!A2:S957,19,FALSE)="VAM",VLOOKUP(E2230,Store_VAM!B2:N273,13, FALSE),VLOOKUP(E2230,Store_SRP!B2:N110,13, FALSE)))</f>
      </c>
      <c r="AC2230" s="1">
        <f>IF(IFERROR(AB2230,TRUE)=TRUE, "-","OK")</f>
      </c>
      <c r="AD2230" s="11" t="s">
        <v>37</v>
      </c>
      <c r="AE2230" s="11" t="s">
        <v>37</v>
      </c>
      <c r="AF2230" s="1">
        <f>IF(IFERROR(VLOOKUP(E2230,Store_Showcase!B2:H144,{5}, FALSE), TRUE)=TRUE, IF(IFERROR(VLOOKUP(E2230,Store_SRP!B2:H110,{5}, FALSE), TRUE)=TRUE,VLOOKUP(E2230,Store_VAM!B2:H273,{5}, FALSE),VLOOKUP(E2230,Store_SRP!B2:H110,{5}, FALSE)), VLOOKUP(E2230,Store_Showcase!B2:H144,{5}, FALSE))</f>
      </c>
      <c r="AG2230" s="1">
        <f>IF(IFERROR(VLOOKUP(E2230,Store_Showcase!B2:H144,{6}, FALSE), TRUE)=TRUE, IF(IFERROR(VLOOKUP(E2230,Store_SRP!B2:H110,{6}, FALSE), TRUE)=TRUE,VLOOKUP(E2230,Store_VAM!B2:H273,{6}, FALSE),VLOOKUP(E2230,Store_SRP!B2:H110,{6}, FALSE)), VLOOKUP(E2230,Store_Showcase!B2:H144,{6}, FALSE))</f>
      </c>
      <c r="AH2230" s="1">
        <f>VLOOKUP(G2230,Sku_Consolidated!A2:R957,18,FALSE)</f>
      </c>
      <c r="AI2230" s="1">
        <f>VLOOKUP(G2230,Sku_Consolidated!A2:S957,19,FALSE)</f>
      </c>
      <c r="AJ2230" s="1">
        <f>VLOOKUP(G2230,Sku_Consolidated!A2:T957,20,FALSE)</f>
      </c>
    </row>
    <row r="2231" spans="1:36" x14ac:dyDescent="0.25">
      <c r="A2231" s="1">
        <v>2024</v>
      </c>
      <c r="B2231" s="1" t="s">
        <v>31</v>
      </c>
      <c r="C2231" s="1" t="s">
        <v>32</v>
      </c>
      <c r="D2231" s="1" t="s">
        <v>33</v>
      </c>
      <c r="E2231" s="9" t="s">
        <v>5801</v>
      </c>
      <c r="F2231" s="1">
        <f>IF(VLOOKUP(G2231,Sku_Consolidated!A2:S957,{19},FALSE)="SHOWCASE", VLOOKUP(E2231,Store_Showcase!B2:C144,{2}, FALSE), IF(VLOOKUP(G2231,Sku_Consolidated!A2:S957,{19},FALSE)="VAM",VLOOKUP(E2231,Store_VAM!B2:C273,{2}, FALSE),VLOOKUP(E2231,Store_SRP!B2:C110,{2}, FALSE)))</f>
      </c>
      <c r="G2231" s="1">
        <v>61722</v>
      </c>
      <c r="H2231" s="1" t="s">
        <v>46</v>
      </c>
      <c r="I2231" s="10" t="s">
        <v>1573</v>
      </c>
      <c r="J2231" s="1">
        <f>VLOOKUP(G2231,Sku_Consolidated!A2:C957, 3, FALSE)</f>
      </c>
      <c r="K2231" s="10">
        <f>IF(J2231="PACK", I2231, 0)</f>
      </c>
      <c r="L2231" s="10">
        <f>IF(J2231="KG", I2231, I2231 * VLOOKUP(G2231,Sku_Consolidated!A2:U957,21,FALSE))</f>
      </c>
      <c r="M2231" s="10" t="s">
        <v>37</v>
      </c>
      <c r="N2231" s="11" t="s">
        <v>5805</v>
      </c>
      <c r="O2231" s="10" t="s">
        <v>5806</v>
      </c>
      <c r="P2231" s="10">
        <f>N2231 - O2231</f>
      </c>
      <c r="Q2231" s="1">
        <f>VLOOKUP(G2231,Sku_Consolidated!A2:G957,7, FALSE)</f>
      </c>
      <c r="R2231" s="1">
        <f>IF(IFERROR(VLOOKUP(E2231,Store_Showcase!B2:H144,7, FALSE), TRUE)=TRUE, IF(IFERROR(VLOOKUP(E2231,Store_SRP!B2:H110,7, FALSE), TRUE)=TRUE,VLOOKUP(E2231,Store_VAM!B2:H273,7, FALSE),VLOOKUP(E2231,Store_SRP!B2:H110,7, FALSE)), VLOOKUP(E2231,Store_Showcase!B2:H144,7, FALSE))</f>
      </c>
      <c r="S2231" s="1">
        <f>IF(IFERROR(VLOOKUP(E2231,Store_Showcase!B2:I144,8, FALSE), TRUE)=TRUE, IF(IFERROR(VLOOKUP(E2231,Store_SRP!B2:I110,8, FALSE), TRUE)=TRUE,VLOOKUP(E2231,Store_VAM!B2:I273,8, FALSE),VLOOKUP(E2231,Store_SRP!B2:I110,8, FALSE)), VLOOKUP(E2231,Store_Showcase!B2:I144,8, FALSE))</f>
      </c>
      <c r="T2231" s="1">
        <f>VLOOKUP(G2231,Sku_Consolidated!A2:R957,18,FALSE)</f>
      </c>
      <c r="U2231" s="1" t="s">
        <v>5804</v>
      </c>
      <c r="V2231" s="1">
        <f>IF(VLOOKUP(G2231,Sku_Consolidated!A2:S957,19,FALSE)="SHOWCASE", VLOOKUP(E2231,Store_Showcase!B2:L144,11, FALSE), IF(VLOOKUP(G2231,Sku_Consolidated!A2:S957,19,FALSE)="VAM",VLOOKUP(E2231,Store_VAM!B2:L273,11, FALSE),VLOOKUP(E2231,Store_SRP!B2:L110,11, FALSE)))</f>
      </c>
      <c r="W2231" s="1">
        <f>VLOOKUP(G2231,Sku_Consolidated!A2:W957,11,FALSE)</f>
      </c>
      <c r="X2231" s="1">
        <f>VLOOKUP(G2231,Sku_Consolidated!A2:H957,8,FALSE)</f>
      </c>
      <c r="Y2231" s="1">
        <f>VLOOKUP(G2231,Sku_Consolidated!A2:I957,9,FALSE)</f>
      </c>
      <c r="Z2231" s="1" t="s">
        <v>41</v>
      </c>
      <c r="AA2231" s="1">
        <f>VLOOKUP(G2231,Sku_Consolidated!A2:E957,5,FALSE)</f>
      </c>
      <c r="AB2231" s="1">
        <f>IF(VLOOKUP(G2231,Sku_Consolidated!A2:S957,19,FALSE)="SHOWCASE", VLOOKUP(E2231,Store_Showcase!B2:N144,13, FALSE), IF(VLOOKUP(G2231,Sku_Consolidated!A2:S957,19,FALSE)="VAM",VLOOKUP(E2231,Store_VAM!B2:N273,13, FALSE),VLOOKUP(E2231,Store_SRP!B2:N110,13, FALSE)))</f>
      </c>
      <c r="AC2231" s="1">
        <f>IF(IFERROR(AB2231,TRUE)=TRUE, "-","OK")</f>
      </c>
      <c r="AD2231" s="11" t="s">
        <v>37</v>
      </c>
      <c r="AE2231" s="11" t="s">
        <v>37</v>
      </c>
      <c r="AF2231" s="1">
        <f>IF(IFERROR(VLOOKUP(E2231,Store_Showcase!B2:H144,{5}, FALSE), TRUE)=TRUE, IF(IFERROR(VLOOKUP(E2231,Store_SRP!B2:H110,{5}, FALSE), TRUE)=TRUE,VLOOKUP(E2231,Store_VAM!B2:H273,{5}, FALSE),VLOOKUP(E2231,Store_SRP!B2:H110,{5}, FALSE)), VLOOKUP(E2231,Store_Showcase!B2:H144,{5}, FALSE))</f>
      </c>
      <c r="AG2231" s="1">
        <f>IF(IFERROR(VLOOKUP(E2231,Store_Showcase!B2:H144,{6}, FALSE), TRUE)=TRUE, IF(IFERROR(VLOOKUP(E2231,Store_SRP!B2:H110,{6}, FALSE), TRUE)=TRUE,VLOOKUP(E2231,Store_VAM!B2:H273,{6}, FALSE),VLOOKUP(E2231,Store_SRP!B2:H110,{6}, FALSE)), VLOOKUP(E2231,Store_Showcase!B2:H144,{6}, FALSE))</f>
      </c>
      <c r="AH2231" s="1">
        <f>VLOOKUP(G2231,Sku_Consolidated!A2:R957,18,FALSE)</f>
      </c>
      <c r="AI2231" s="1">
        <f>VLOOKUP(G2231,Sku_Consolidated!A2:S957,19,FALSE)</f>
      </c>
      <c r="AJ2231" s="1">
        <f>VLOOKUP(G2231,Sku_Consolidated!A2:T957,20,FALSE)</f>
      </c>
    </row>
    <row r="2232" spans="1:36" x14ac:dyDescent="0.25">
      <c r="A2232" s="1">
        <v>2024</v>
      </c>
      <c r="B2232" s="1" t="s">
        <v>31</v>
      </c>
      <c r="C2232" s="1" t="s">
        <v>32</v>
      </c>
      <c r="D2232" s="1" t="s">
        <v>33</v>
      </c>
      <c r="E2232" s="9" t="s">
        <v>5801</v>
      </c>
      <c r="F2232" s="1">
        <f>IF(VLOOKUP(G2232,Sku_Consolidated!A2:S957,{19},FALSE)="SHOWCASE", VLOOKUP(E2232,Store_Showcase!B2:C144,{2}, FALSE), IF(VLOOKUP(G2232,Sku_Consolidated!A2:S957,{19},FALSE)="VAM",VLOOKUP(E2232,Store_VAM!B2:C273,{2}, FALSE),VLOOKUP(E2232,Store_SRP!B2:C110,{2}, FALSE)))</f>
      </c>
      <c r="G2232" s="1">
        <v>61733</v>
      </c>
      <c r="H2232" s="1" t="s">
        <v>58</v>
      </c>
      <c r="I2232" s="10" t="s">
        <v>843</v>
      </c>
      <c r="J2232" s="1">
        <f>VLOOKUP(G2232,Sku_Consolidated!A2:C957, 3, FALSE)</f>
      </c>
      <c r="K2232" s="10">
        <f>IF(J2232="PACK", I2232, 0)</f>
      </c>
      <c r="L2232" s="10">
        <f>IF(J2232="KG", I2232, I2232 * VLOOKUP(G2232,Sku_Consolidated!A2:U957,21,FALSE))</f>
      </c>
      <c r="M2232" s="10" t="s">
        <v>37</v>
      </c>
      <c r="N2232" s="11" t="s">
        <v>5807</v>
      </c>
      <c r="O2232" s="10" t="s">
        <v>5808</v>
      </c>
      <c r="P2232" s="10">
        <f>N2232 - O2232</f>
      </c>
      <c r="Q2232" s="1">
        <f>VLOOKUP(G2232,Sku_Consolidated!A2:G957,7, FALSE)</f>
      </c>
      <c r="R2232" s="1">
        <f>IF(IFERROR(VLOOKUP(E2232,Store_Showcase!B2:H144,7, FALSE), TRUE)=TRUE, IF(IFERROR(VLOOKUP(E2232,Store_SRP!B2:H110,7, FALSE), TRUE)=TRUE,VLOOKUP(E2232,Store_VAM!B2:H273,7, FALSE),VLOOKUP(E2232,Store_SRP!B2:H110,7, FALSE)), VLOOKUP(E2232,Store_Showcase!B2:H144,7, FALSE))</f>
      </c>
      <c r="S2232" s="1">
        <f>IF(IFERROR(VLOOKUP(E2232,Store_Showcase!B2:I144,8, FALSE), TRUE)=TRUE, IF(IFERROR(VLOOKUP(E2232,Store_SRP!B2:I110,8, FALSE), TRUE)=TRUE,VLOOKUP(E2232,Store_VAM!B2:I273,8, FALSE),VLOOKUP(E2232,Store_SRP!B2:I110,8, FALSE)), VLOOKUP(E2232,Store_Showcase!B2:I144,8, FALSE))</f>
      </c>
      <c r="T2232" s="1">
        <f>VLOOKUP(G2232,Sku_Consolidated!A2:R957,18,FALSE)</f>
      </c>
      <c r="U2232" s="1" t="s">
        <v>5804</v>
      </c>
      <c r="V2232" s="1">
        <f>IF(VLOOKUP(G2232,Sku_Consolidated!A2:S957,19,FALSE)="SHOWCASE", VLOOKUP(E2232,Store_Showcase!B2:L144,11, FALSE), IF(VLOOKUP(G2232,Sku_Consolidated!A2:S957,19,FALSE)="VAM",VLOOKUP(E2232,Store_VAM!B2:L273,11, FALSE),VLOOKUP(E2232,Store_SRP!B2:L110,11, FALSE)))</f>
      </c>
      <c r="W2232" s="1">
        <f>VLOOKUP(G2232,Sku_Consolidated!A2:W957,11,FALSE)</f>
      </c>
      <c r="X2232" s="1">
        <f>VLOOKUP(G2232,Sku_Consolidated!A2:H957,8,FALSE)</f>
      </c>
      <c r="Y2232" s="1">
        <f>VLOOKUP(G2232,Sku_Consolidated!A2:I957,9,FALSE)</f>
      </c>
      <c r="Z2232" s="1" t="s">
        <v>41</v>
      </c>
      <c r="AA2232" s="1">
        <f>VLOOKUP(G2232,Sku_Consolidated!A2:E957,5,FALSE)</f>
      </c>
      <c r="AB2232" s="1">
        <f>IF(VLOOKUP(G2232,Sku_Consolidated!A2:S957,19,FALSE)="SHOWCASE", VLOOKUP(E2232,Store_Showcase!B2:N144,13, FALSE), IF(VLOOKUP(G2232,Sku_Consolidated!A2:S957,19,FALSE)="VAM",VLOOKUP(E2232,Store_VAM!B2:N273,13, FALSE),VLOOKUP(E2232,Store_SRP!B2:N110,13, FALSE)))</f>
      </c>
      <c r="AC2232" s="1">
        <f>IF(IFERROR(AB2232,TRUE)=TRUE, "-","OK")</f>
      </c>
      <c r="AD2232" s="11" t="s">
        <v>37</v>
      </c>
      <c r="AE2232" s="11" t="s">
        <v>37</v>
      </c>
      <c r="AF2232" s="1">
        <f>IF(IFERROR(VLOOKUP(E2232,Store_Showcase!B2:H144,{5}, FALSE), TRUE)=TRUE, IF(IFERROR(VLOOKUP(E2232,Store_SRP!B2:H110,{5}, FALSE), TRUE)=TRUE,VLOOKUP(E2232,Store_VAM!B2:H273,{5}, FALSE),VLOOKUP(E2232,Store_SRP!B2:H110,{5}, FALSE)), VLOOKUP(E2232,Store_Showcase!B2:H144,{5}, FALSE))</f>
      </c>
      <c r="AG2232" s="1">
        <f>IF(IFERROR(VLOOKUP(E2232,Store_Showcase!B2:H144,{6}, FALSE), TRUE)=TRUE, IF(IFERROR(VLOOKUP(E2232,Store_SRP!B2:H110,{6}, FALSE), TRUE)=TRUE,VLOOKUP(E2232,Store_VAM!B2:H273,{6}, FALSE),VLOOKUP(E2232,Store_SRP!B2:H110,{6}, FALSE)), VLOOKUP(E2232,Store_Showcase!B2:H144,{6}, FALSE))</f>
      </c>
      <c r="AH2232" s="1">
        <f>VLOOKUP(G2232,Sku_Consolidated!A2:R957,18,FALSE)</f>
      </c>
      <c r="AI2232" s="1">
        <f>VLOOKUP(G2232,Sku_Consolidated!A2:S957,19,FALSE)</f>
      </c>
      <c r="AJ2232" s="1">
        <f>VLOOKUP(G2232,Sku_Consolidated!A2:T957,20,FALSE)</f>
      </c>
    </row>
    <row r="2233" spans="1:36" x14ac:dyDescent="0.25">
      <c r="A2233" s="1">
        <v>2024</v>
      </c>
      <c r="B2233" s="1" t="s">
        <v>31</v>
      </c>
      <c r="C2233" s="1" t="s">
        <v>32</v>
      </c>
      <c r="D2233" s="1" t="s">
        <v>33</v>
      </c>
      <c r="E2233" s="9" t="s">
        <v>5801</v>
      </c>
      <c r="F2233" s="1">
        <f>IF(VLOOKUP(G2233,Sku_Consolidated!A2:S957,{19},FALSE)="SHOWCASE", VLOOKUP(E2233,Store_Showcase!B2:C144,{2}, FALSE), IF(VLOOKUP(G2233,Sku_Consolidated!A2:S957,{19},FALSE)="VAM",VLOOKUP(E2233,Store_VAM!B2:C273,{2}, FALSE),VLOOKUP(E2233,Store_SRP!B2:C110,{2}, FALSE)))</f>
      </c>
      <c r="G2233" s="1">
        <v>61735</v>
      </c>
      <c r="H2233" s="1" t="s">
        <v>66</v>
      </c>
      <c r="I2233" s="10" t="s">
        <v>4468</v>
      </c>
      <c r="J2233" s="1">
        <f>VLOOKUP(G2233,Sku_Consolidated!A2:C957, 3, FALSE)</f>
      </c>
      <c r="K2233" s="10">
        <f>IF(J2233="PACK", I2233, 0)</f>
      </c>
      <c r="L2233" s="10">
        <f>IF(J2233="KG", I2233, I2233 * VLOOKUP(G2233,Sku_Consolidated!A2:U957,21,FALSE))</f>
      </c>
      <c r="M2233" s="10" t="s">
        <v>37</v>
      </c>
      <c r="N2233" s="11" t="s">
        <v>5809</v>
      </c>
      <c r="O2233" s="10" t="s">
        <v>5810</v>
      </c>
      <c r="P2233" s="10">
        <f>N2233 - O2233</f>
      </c>
      <c r="Q2233" s="1">
        <f>VLOOKUP(G2233,Sku_Consolidated!A2:G957,7, FALSE)</f>
      </c>
      <c r="R2233" s="1">
        <f>IF(IFERROR(VLOOKUP(E2233,Store_Showcase!B2:H144,7, FALSE), TRUE)=TRUE, IF(IFERROR(VLOOKUP(E2233,Store_SRP!B2:H110,7, FALSE), TRUE)=TRUE,VLOOKUP(E2233,Store_VAM!B2:H273,7, FALSE),VLOOKUP(E2233,Store_SRP!B2:H110,7, FALSE)), VLOOKUP(E2233,Store_Showcase!B2:H144,7, FALSE))</f>
      </c>
      <c r="S2233" s="1">
        <f>IF(IFERROR(VLOOKUP(E2233,Store_Showcase!B2:I144,8, FALSE), TRUE)=TRUE, IF(IFERROR(VLOOKUP(E2233,Store_SRP!B2:I110,8, FALSE), TRUE)=TRUE,VLOOKUP(E2233,Store_VAM!B2:I273,8, FALSE),VLOOKUP(E2233,Store_SRP!B2:I110,8, FALSE)), VLOOKUP(E2233,Store_Showcase!B2:I144,8, FALSE))</f>
      </c>
      <c r="T2233" s="1">
        <f>VLOOKUP(G2233,Sku_Consolidated!A2:R957,18,FALSE)</f>
      </c>
      <c r="U2233" s="1" t="s">
        <v>5804</v>
      </c>
      <c r="V2233" s="1">
        <f>IF(VLOOKUP(G2233,Sku_Consolidated!A2:S957,19,FALSE)="SHOWCASE", VLOOKUP(E2233,Store_Showcase!B2:L144,11, FALSE), IF(VLOOKUP(G2233,Sku_Consolidated!A2:S957,19,FALSE)="VAM",VLOOKUP(E2233,Store_VAM!B2:L273,11, FALSE),VLOOKUP(E2233,Store_SRP!B2:L110,11, FALSE)))</f>
      </c>
      <c r="W2233" s="1">
        <f>VLOOKUP(G2233,Sku_Consolidated!A2:W957,11,FALSE)</f>
      </c>
      <c r="X2233" s="1">
        <f>VLOOKUP(G2233,Sku_Consolidated!A2:H957,8,FALSE)</f>
      </c>
      <c r="Y2233" s="1">
        <f>VLOOKUP(G2233,Sku_Consolidated!A2:I957,9,FALSE)</f>
      </c>
      <c r="Z2233" s="1" t="s">
        <v>41</v>
      </c>
      <c r="AA2233" s="1">
        <f>VLOOKUP(G2233,Sku_Consolidated!A2:E957,5,FALSE)</f>
      </c>
      <c r="AB2233" s="1">
        <f>IF(VLOOKUP(G2233,Sku_Consolidated!A2:S957,19,FALSE)="SHOWCASE", VLOOKUP(E2233,Store_Showcase!B2:N144,13, FALSE), IF(VLOOKUP(G2233,Sku_Consolidated!A2:S957,19,FALSE)="VAM",VLOOKUP(E2233,Store_VAM!B2:N273,13, FALSE),VLOOKUP(E2233,Store_SRP!B2:N110,13, FALSE)))</f>
      </c>
      <c r="AC2233" s="1">
        <f>IF(IFERROR(AB2233,TRUE)=TRUE, "-","OK")</f>
      </c>
      <c r="AD2233" s="11" t="s">
        <v>37</v>
      </c>
      <c r="AE2233" s="11" t="s">
        <v>37</v>
      </c>
      <c r="AF2233" s="1">
        <f>IF(IFERROR(VLOOKUP(E2233,Store_Showcase!B2:H144,{5}, FALSE), TRUE)=TRUE, IF(IFERROR(VLOOKUP(E2233,Store_SRP!B2:H110,{5}, FALSE), TRUE)=TRUE,VLOOKUP(E2233,Store_VAM!B2:H273,{5}, FALSE),VLOOKUP(E2233,Store_SRP!B2:H110,{5}, FALSE)), VLOOKUP(E2233,Store_Showcase!B2:H144,{5}, FALSE))</f>
      </c>
      <c r="AG2233" s="1">
        <f>IF(IFERROR(VLOOKUP(E2233,Store_Showcase!B2:H144,{6}, FALSE), TRUE)=TRUE, IF(IFERROR(VLOOKUP(E2233,Store_SRP!B2:H110,{6}, FALSE), TRUE)=TRUE,VLOOKUP(E2233,Store_VAM!B2:H273,{6}, FALSE),VLOOKUP(E2233,Store_SRP!B2:H110,{6}, FALSE)), VLOOKUP(E2233,Store_Showcase!B2:H144,{6}, FALSE))</f>
      </c>
      <c r="AH2233" s="1">
        <f>VLOOKUP(G2233,Sku_Consolidated!A2:R957,18,FALSE)</f>
      </c>
      <c r="AI2233" s="1">
        <f>VLOOKUP(G2233,Sku_Consolidated!A2:S957,19,FALSE)</f>
      </c>
      <c r="AJ2233" s="1">
        <f>VLOOKUP(G2233,Sku_Consolidated!A2:T957,20,FALSE)</f>
      </c>
    </row>
    <row r="2234" spans="1:36" x14ac:dyDescent="0.25">
      <c r="A2234" s="1">
        <v>2024</v>
      </c>
      <c r="B2234" s="1" t="s">
        <v>31</v>
      </c>
      <c r="C2234" s="1" t="s">
        <v>32</v>
      </c>
      <c r="D2234" s="1" t="s">
        <v>33</v>
      </c>
      <c r="E2234" s="9" t="s">
        <v>5801</v>
      </c>
      <c r="F2234" s="1">
        <f>IF(VLOOKUP(G2234,Sku_Consolidated!A2:S957,{19},FALSE)="SHOWCASE", VLOOKUP(E2234,Store_Showcase!B2:C144,{2}, FALSE), IF(VLOOKUP(G2234,Sku_Consolidated!A2:S957,{19},FALSE)="VAM",VLOOKUP(E2234,Store_VAM!B2:C273,{2}, FALSE),VLOOKUP(E2234,Store_SRP!B2:C110,{2}, FALSE)))</f>
      </c>
      <c r="G2234" s="1">
        <v>61744</v>
      </c>
      <c r="H2234" s="1" t="s">
        <v>82</v>
      </c>
      <c r="I2234" s="10" t="s">
        <v>1327</v>
      </c>
      <c r="J2234" s="1">
        <f>VLOOKUP(G2234,Sku_Consolidated!A2:C957, 3, FALSE)</f>
      </c>
      <c r="K2234" s="10">
        <f>IF(J2234="PACK", I2234, 0)</f>
      </c>
      <c r="L2234" s="10">
        <f>IF(J2234="KG", I2234, I2234 * VLOOKUP(G2234,Sku_Consolidated!A2:U957,21,FALSE))</f>
      </c>
      <c r="M2234" s="10" t="s">
        <v>37</v>
      </c>
      <c r="N2234" s="11" t="s">
        <v>5811</v>
      </c>
      <c r="O2234" s="10" t="s">
        <v>5812</v>
      </c>
      <c r="P2234" s="10">
        <f>N2234 - O2234</f>
      </c>
      <c r="Q2234" s="1">
        <f>VLOOKUP(G2234,Sku_Consolidated!A2:G957,7, FALSE)</f>
      </c>
      <c r="R2234" s="1">
        <f>IF(IFERROR(VLOOKUP(E2234,Store_Showcase!B2:H144,7, FALSE), TRUE)=TRUE, IF(IFERROR(VLOOKUP(E2234,Store_SRP!B2:H110,7, FALSE), TRUE)=TRUE,VLOOKUP(E2234,Store_VAM!B2:H273,7, FALSE),VLOOKUP(E2234,Store_SRP!B2:H110,7, FALSE)), VLOOKUP(E2234,Store_Showcase!B2:H144,7, FALSE))</f>
      </c>
      <c r="S2234" s="1">
        <f>IF(IFERROR(VLOOKUP(E2234,Store_Showcase!B2:I144,8, FALSE), TRUE)=TRUE, IF(IFERROR(VLOOKUP(E2234,Store_SRP!B2:I110,8, FALSE), TRUE)=TRUE,VLOOKUP(E2234,Store_VAM!B2:I273,8, FALSE),VLOOKUP(E2234,Store_SRP!B2:I110,8, FALSE)), VLOOKUP(E2234,Store_Showcase!B2:I144,8, FALSE))</f>
      </c>
      <c r="T2234" s="1">
        <f>VLOOKUP(G2234,Sku_Consolidated!A2:R957,18,FALSE)</f>
      </c>
      <c r="U2234" s="1" t="s">
        <v>5804</v>
      </c>
      <c r="V2234" s="1">
        <f>IF(VLOOKUP(G2234,Sku_Consolidated!A2:S957,19,FALSE)="SHOWCASE", VLOOKUP(E2234,Store_Showcase!B2:L144,11, FALSE), IF(VLOOKUP(G2234,Sku_Consolidated!A2:S957,19,FALSE)="VAM",VLOOKUP(E2234,Store_VAM!B2:L273,11, FALSE),VLOOKUP(E2234,Store_SRP!B2:L110,11, FALSE)))</f>
      </c>
      <c r="W2234" s="1">
        <f>VLOOKUP(G2234,Sku_Consolidated!A2:W957,11,FALSE)</f>
      </c>
      <c r="X2234" s="1">
        <f>VLOOKUP(G2234,Sku_Consolidated!A2:H957,8,FALSE)</f>
      </c>
      <c r="Y2234" s="1">
        <f>VLOOKUP(G2234,Sku_Consolidated!A2:I957,9,FALSE)</f>
      </c>
      <c r="Z2234" s="1" t="s">
        <v>41</v>
      </c>
      <c r="AA2234" s="1">
        <f>VLOOKUP(G2234,Sku_Consolidated!A2:E957,5,FALSE)</f>
      </c>
      <c r="AB2234" s="1">
        <f>IF(VLOOKUP(G2234,Sku_Consolidated!A2:S957,19,FALSE)="SHOWCASE", VLOOKUP(E2234,Store_Showcase!B2:N144,13, FALSE), IF(VLOOKUP(G2234,Sku_Consolidated!A2:S957,19,FALSE)="VAM",VLOOKUP(E2234,Store_VAM!B2:N273,13, FALSE),VLOOKUP(E2234,Store_SRP!B2:N110,13, FALSE)))</f>
      </c>
      <c r="AC2234" s="1">
        <f>IF(IFERROR(AB2234,TRUE)=TRUE, "-","OK")</f>
      </c>
      <c r="AD2234" s="11" t="s">
        <v>37</v>
      </c>
      <c r="AE2234" s="11" t="s">
        <v>37</v>
      </c>
      <c r="AF2234" s="1">
        <f>IF(IFERROR(VLOOKUP(E2234,Store_Showcase!B2:H144,{5}, FALSE), TRUE)=TRUE, IF(IFERROR(VLOOKUP(E2234,Store_SRP!B2:H110,{5}, FALSE), TRUE)=TRUE,VLOOKUP(E2234,Store_VAM!B2:H273,{5}, FALSE),VLOOKUP(E2234,Store_SRP!B2:H110,{5}, FALSE)), VLOOKUP(E2234,Store_Showcase!B2:H144,{5}, FALSE))</f>
      </c>
      <c r="AG2234" s="1">
        <f>IF(IFERROR(VLOOKUP(E2234,Store_Showcase!B2:H144,{6}, FALSE), TRUE)=TRUE, IF(IFERROR(VLOOKUP(E2234,Store_SRP!B2:H110,{6}, FALSE), TRUE)=TRUE,VLOOKUP(E2234,Store_VAM!B2:H273,{6}, FALSE),VLOOKUP(E2234,Store_SRP!B2:H110,{6}, FALSE)), VLOOKUP(E2234,Store_Showcase!B2:H144,{6}, FALSE))</f>
      </c>
      <c r="AH2234" s="1">
        <f>VLOOKUP(G2234,Sku_Consolidated!A2:R957,18,FALSE)</f>
      </c>
      <c r="AI2234" s="1">
        <f>VLOOKUP(G2234,Sku_Consolidated!A2:S957,19,FALSE)</f>
      </c>
      <c r="AJ2234" s="1">
        <f>VLOOKUP(G2234,Sku_Consolidated!A2:T957,20,FALSE)</f>
      </c>
    </row>
    <row r="2235" spans="1:36" x14ac:dyDescent="0.25">
      <c r="A2235" s="1">
        <v>2024</v>
      </c>
      <c r="B2235" s="1" t="s">
        <v>31</v>
      </c>
      <c r="C2235" s="1" t="s">
        <v>32</v>
      </c>
      <c r="D2235" s="1" t="s">
        <v>33</v>
      </c>
      <c r="E2235" s="9" t="s">
        <v>5801</v>
      </c>
      <c r="F2235" s="1">
        <f>IF(VLOOKUP(G2235,Sku_Consolidated!A2:S957,{19},FALSE)="SHOWCASE", VLOOKUP(E2235,Store_Showcase!B2:C144,{2}, FALSE), IF(VLOOKUP(G2235,Sku_Consolidated!A2:S957,{19},FALSE)="VAM",VLOOKUP(E2235,Store_VAM!B2:C273,{2}, FALSE),VLOOKUP(E2235,Store_SRP!B2:C110,{2}, FALSE)))</f>
      </c>
      <c r="G2235" s="1">
        <v>61755</v>
      </c>
      <c r="H2235" s="1" t="s">
        <v>86</v>
      </c>
      <c r="I2235" s="10" t="s">
        <v>5066</v>
      </c>
      <c r="J2235" s="1">
        <f>VLOOKUP(G2235,Sku_Consolidated!A2:C957, 3, FALSE)</f>
      </c>
      <c r="K2235" s="10">
        <f>IF(J2235="PACK", I2235, 0)</f>
      </c>
      <c r="L2235" s="10">
        <f>IF(J2235="KG", I2235, I2235 * VLOOKUP(G2235,Sku_Consolidated!A2:U957,21,FALSE))</f>
      </c>
      <c r="M2235" s="10" t="s">
        <v>37</v>
      </c>
      <c r="N2235" s="11" t="s">
        <v>5813</v>
      </c>
      <c r="O2235" s="10" t="s">
        <v>5814</v>
      </c>
      <c r="P2235" s="10">
        <f>N2235 - O2235</f>
      </c>
      <c r="Q2235" s="1">
        <f>VLOOKUP(G2235,Sku_Consolidated!A2:G957,7, FALSE)</f>
      </c>
      <c r="R2235" s="1">
        <f>IF(IFERROR(VLOOKUP(E2235,Store_Showcase!B2:H144,7, FALSE), TRUE)=TRUE, IF(IFERROR(VLOOKUP(E2235,Store_SRP!B2:H110,7, FALSE), TRUE)=TRUE,VLOOKUP(E2235,Store_VAM!B2:H273,7, FALSE),VLOOKUP(E2235,Store_SRP!B2:H110,7, FALSE)), VLOOKUP(E2235,Store_Showcase!B2:H144,7, FALSE))</f>
      </c>
      <c r="S2235" s="1">
        <f>IF(IFERROR(VLOOKUP(E2235,Store_Showcase!B2:I144,8, FALSE), TRUE)=TRUE, IF(IFERROR(VLOOKUP(E2235,Store_SRP!B2:I110,8, FALSE), TRUE)=TRUE,VLOOKUP(E2235,Store_VAM!B2:I273,8, FALSE),VLOOKUP(E2235,Store_SRP!B2:I110,8, FALSE)), VLOOKUP(E2235,Store_Showcase!B2:I144,8, FALSE))</f>
      </c>
      <c r="T2235" s="1">
        <f>VLOOKUP(G2235,Sku_Consolidated!A2:R957,18,FALSE)</f>
      </c>
      <c r="U2235" s="1" t="s">
        <v>5804</v>
      </c>
      <c r="V2235" s="1">
        <f>IF(VLOOKUP(G2235,Sku_Consolidated!A2:S957,19,FALSE)="SHOWCASE", VLOOKUP(E2235,Store_Showcase!B2:L144,11, FALSE), IF(VLOOKUP(G2235,Sku_Consolidated!A2:S957,19,FALSE)="VAM",VLOOKUP(E2235,Store_VAM!B2:L273,11, FALSE),VLOOKUP(E2235,Store_SRP!B2:L110,11, FALSE)))</f>
      </c>
      <c r="W2235" s="1">
        <f>VLOOKUP(G2235,Sku_Consolidated!A2:W957,11,FALSE)</f>
      </c>
      <c r="X2235" s="1">
        <f>VLOOKUP(G2235,Sku_Consolidated!A2:H957,8,FALSE)</f>
      </c>
      <c r="Y2235" s="1">
        <f>VLOOKUP(G2235,Sku_Consolidated!A2:I957,9,FALSE)</f>
      </c>
      <c r="Z2235" s="1" t="s">
        <v>41</v>
      </c>
      <c r="AA2235" s="1">
        <f>VLOOKUP(G2235,Sku_Consolidated!A2:E957,5,FALSE)</f>
      </c>
      <c r="AB2235" s="1">
        <f>IF(VLOOKUP(G2235,Sku_Consolidated!A2:S957,19,FALSE)="SHOWCASE", VLOOKUP(E2235,Store_Showcase!B2:N144,13, FALSE), IF(VLOOKUP(G2235,Sku_Consolidated!A2:S957,19,FALSE)="VAM",VLOOKUP(E2235,Store_VAM!B2:N273,13, FALSE),VLOOKUP(E2235,Store_SRP!B2:N110,13, FALSE)))</f>
      </c>
      <c r="AC2235" s="1">
        <f>IF(IFERROR(AB2235,TRUE)=TRUE, "-","OK")</f>
      </c>
      <c r="AD2235" s="11" t="s">
        <v>37</v>
      </c>
      <c r="AE2235" s="11" t="s">
        <v>37</v>
      </c>
      <c r="AF2235" s="1">
        <f>IF(IFERROR(VLOOKUP(E2235,Store_Showcase!B2:H144,{5}, FALSE), TRUE)=TRUE, IF(IFERROR(VLOOKUP(E2235,Store_SRP!B2:H110,{5}, FALSE), TRUE)=TRUE,VLOOKUP(E2235,Store_VAM!B2:H273,{5}, FALSE),VLOOKUP(E2235,Store_SRP!B2:H110,{5}, FALSE)), VLOOKUP(E2235,Store_Showcase!B2:H144,{5}, FALSE))</f>
      </c>
      <c r="AG2235" s="1">
        <f>IF(IFERROR(VLOOKUP(E2235,Store_Showcase!B2:H144,{6}, FALSE), TRUE)=TRUE, IF(IFERROR(VLOOKUP(E2235,Store_SRP!B2:H110,{6}, FALSE), TRUE)=TRUE,VLOOKUP(E2235,Store_VAM!B2:H273,{6}, FALSE),VLOOKUP(E2235,Store_SRP!B2:H110,{6}, FALSE)), VLOOKUP(E2235,Store_Showcase!B2:H144,{6}, FALSE))</f>
      </c>
      <c r="AH2235" s="1">
        <f>VLOOKUP(G2235,Sku_Consolidated!A2:R957,18,FALSE)</f>
      </c>
      <c r="AI2235" s="1">
        <f>VLOOKUP(G2235,Sku_Consolidated!A2:S957,19,FALSE)</f>
      </c>
      <c r="AJ2235" s="1">
        <f>VLOOKUP(G2235,Sku_Consolidated!A2:T957,20,FALSE)</f>
      </c>
    </row>
    <row r="2236" spans="1:36" x14ac:dyDescent="0.25">
      <c r="A2236" s="1">
        <v>2024</v>
      </c>
      <c r="B2236" s="1" t="s">
        <v>31</v>
      </c>
      <c r="C2236" s="1" t="s">
        <v>32</v>
      </c>
      <c r="D2236" s="1" t="s">
        <v>33</v>
      </c>
      <c r="E2236" s="9" t="s">
        <v>5801</v>
      </c>
      <c r="F2236" s="1">
        <f>IF(VLOOKUP(G2236,Sku_Consolidated!A2:S957,{19},FALSE)="SHOWCASE", VLOOKUP(E2236,Store_Showcase!B2:C144,{2}, FALSE), IF(VLOOKUP(G2236,Sku_Consolidated!A2:S957,{19},FALSE)="VAM",VLOOKUP(E2236,Store_VAM!B2:C273,{2}, FALSE),VLOOKUP(E2236,Store_SRP!B2:C110,{2}, FALSE)))</f>
      </c>
      <c r="G2236" s="1">
        <v>61757</v>
      </c>
      <c r="H2236" s="1" t="s">
        <v>349</v>
      </c>
      <c r="I2236" s="10" t="s">
        <v>5815</v>
      </c>
      <c r="J2236" s="1">
        <f>VLOOKUP(G2236,Sku_Consolidated!A2:C957, 3, FALSE)</f>
      </c>
      <c r="K2236" s="10">
        <f>IF(J2236="PACK", I2236, 0)</f>
      </c>
      <c r="L2236" s="10">
        <f>IF(J2236="KG", I2236, I2236 * VLOOKUP(G2236,Sku_Consolidated!A2:U957,21,FALSE))</f>
      </c>
      <c r="M2236" s="10" t="s">
        <v>37</v>
      </c>
      <c r="N2236" s="11" t="s">
        <v>5816</v>
      </c>
      <c r="O2236" s="10" t="s">
        <v>5817</v>
      </c>
      <c r="P2236" s="10">
        <f>N2236 - O2236</f>
      </c>
      <c r="Q2236" s="1">
        <f>VLOOKUP(G2236,Sku_Consolidated!A2:G957,7, FALSE)</f>
      </c>
      <c r="R2236" s="1">
        <f>IF(IFERROR(VLOOKUP(E2236,Store_Showcase!B2:H144,7, FALSE), TRUE)=TRUE, IF(IFERROR(VLOOKUP(E2236,Store_SRP!B2:H110,7, FALSE), TRUE)=TRUE,VLOOKUP(E2236,Store_VAM!B2:H273,7, FALSE),VLOOKUP(E2236,Store_SRP!B2:H110,7, FALSE)), VLOOKUP(E2236,Store_Showcase!B2:H144,7, FALSE))</f>
      </c>
      <c r="S2236" s="1">
        <f>IF(IFERROR(VLOOKUP(E2236,Store_Showcase!B2:I144,8, FALSE), TRUE)=TRUE, IF(IFERROR(VLOOKUP(E2236,Store_SRP!B2:I110,8, FALSE), TRUE)=TRUE,VLOOKUP(E2236,Store_VAM!B2:I273,8, FALSE),VLOOKUP(E2236,Store_SRP!B2:I110,8, FALSE)), VLOOKUP(E2236,Store_Showcase!B2:I144,8, FALSE))</f>
      </c>
      <c r="T2236" s="1">
        <f>VLOOKUP(G2236,Sku_Consolidated!A2:R957,18,FALSE)</f>
      </c>
      <c r="U2236" s="1" t="s">
        <v>5804</v>
      </c>
      <c r="V2236" s="1">
        <f>IF(VLOOKUP(G2236,Sku_Consolidated!A2:S957,19,FALSE)="SHOWCASE", VLOOKUP(E2236,Store_Showcase!B2:L144,11, FALSE), IF(VLOOKUP(G2236,Sku_Consolidated!A2:S957,19,FALSE)="VAM",VLOOKUP(E2236,Store_VAM!B2:L273,11, FALSE),VLOOKUP(E2236,Store_SRP!B2:L110,11, FALSE)))</f>
      </c>
      <c r="W2236" s="1">
        <f>VLOOKUP(G2236,Sku_Consolidated!A2:W957,11,FALSE)</f>
      </c>
      <c r="X2236" s="1">
        <f>VLOOKUP(G2236,Sku_Consolidated!A2:H957,8,FALSE)</f>
      </c>
      <c r="Y2236" s="1">
        <f>VLOOKUP(G2236,Sku_Consolidated!A2:I957,9,FALSE)</f>
      </c>
      <c r="Z2236" s="1" t="s">
        <v>41</v>
      </c>
      <c r="AA2236" s="1">
        <f>VLOOKUP(G2236,Sku_Consolidated!A2:E957,5,FALSE)</f>
      </c>
      <c r="AB2236" s="1">
        <f>IF(VLOOKUP(G2236,Sku_Consolidated!A2:S957,19,FALSE)="SHOWCASE", VLOOKUP(E2236,Store_Showcase!B2:N144,13, FALSE), IF(VLOOKUP(G2236,Sku_Consolidated!A2:S957,19,FALSE)="VAM",VLOOKUP(E2236,Store_VAM!B2:N273,13, FALSE),VLOOKUP(E2236,Store_SRP!B2:N110,13, FALSE)))</f>
      </c>
      <c r="AC2236" s="1">
        <f>IF(IFERROR(AB2236,TRUE)=TRUE, "-","OK")</f>
      </c>
      <c r="AD2236" s="11" t="s">
        <v>37</v>
      </c>
      <c r="AE2236" s="11" t="s">
        <v>37</v>
      </c>
      <c r="AF2236" s="1">
        <f>IF(IFERROR(VLOOKUP(E2236,Store_Showcase!B2:H144,{5}, FALSE), TRUE)=TRUE, IF(IFERROR(VLOOKUP(E2236,Store_SRP!B2:H110,{5}, FALSE), TRUE)=TRUE,VLOOKUP(E2236,Store_VAM!B2:H273,{5}, FALSE),VLOOKUP(E2236,Store_SRP!B2:H110,{5}, FALSE)), VLOOKUP(E2236,Store_Showcase!B2:H144,{5}, FALSE))</f>
      </c>
      <c r="AG2236" s="1">
        <f>IF(IFERROR(VLOOKUP(E2236,Store_Showcase!B2:H144,{6}, FALSE), TRUE)=TRUE, IF(IFERROR(VLOOKUP(E2236,Store_SRP!B2:H110,{6}, FALSE), TRUE)=TRUE,VLOOKUP(E2236,Store_VAM!B2:H273,{6}, FALSE),VLOOKUP(E2236,Store_SRP!B2:H110,{6}, FALSE)), VLOOKUP(E2236,Store_Showcase!B2:H144,{6}, FALSE))</f>
      </c>
      <c r="AH2236" s="1">
        <f>VLOOKUP(G2236,Sku_Consolidated!A2:R957,18,FALSE)</f>
      </c>
      <c r="AI2236" s="1">
        <f>VLOOKUP(G2236,Sku_Consolidated!A2:S957,19,FALSE)</f>
      </c>
      <c r="AJ2236" s="1">
        <f>VLOOKUP(G2236,Sku_Consolidated!A2:T957,20,FALSE)</f>
      </c>
    </row>
    <row r="2237" spans="1:36" x14ac:dyDescent="0.25">
      <c r="A2237" s="1">
        <v>2024</v>
      </c>
      <c r="B2237" s="1" t="s">
        <v>31</v>
      </c>
      <c r="C2237" s="1" t="s">
        <v>32</v>
      </c>
      <c r="D2237" s="1" t="s">
        <v>33</v>
      </c>
      <c r="E2237" s="9" t="s">
        <v>5801</v>
      </c>
      <c r="F2237" s="1">
        <f>IF(VLOOKUP(G2237,Sku_Consolidated!A2:S957,{19},FALSE)="SHOWCASE", VLOOKUP(E2237,Store_Showcase!B2:C144,{2}, FALSE), IF(VLOOKUP(G2237,Sku_Consolidated!A2:S957,{19},FALSE)="VAM",VLOOKUP(E2237,Store_VAM!B2:C273,{2}, FALSE),VLOOKUP(E2237,Store_SRP!B2:C110,{2}, FALSE)))</f>
      </c>
      <c r="G2237" s="1">
        <v>61758</v>
      </c>
      <c r="H2237" s="1" t="s">
        <v>90</v>
      </c>
      <c r="I2237" s="10" t="s">
        <v>3227</v>
      </c>
      <c r="J2237" s="1">
        <f>VLOOKUP(G2237,Sku_Consolidated!A2:C957, 3, FALSE)</f>
      </c>
      <c r="K2237" s="10">
        <f>IF(J2237="PACK", I2237, 0)</f>
      </c>
      <c r="L2237" s="10">
        <f>IF(J2237="KG", I2237, I2237 * VLOOKUP(G2237,Sku_Consolidated!A2:U957,21,FALSE))</f>
      </c>
      <c r="M2237" s="10" t="s">
        <v>37</v>
      </c>
      <c r="N2237" s="11" t="s">
        <v>5818</v>
      </c>
      <c r="O2237" s="10" t="s">
        <v>5819</v>
      </c>
      <c r="P2237" s="10">
        <f>N2237 - O2237</f>
      </c>
      <c r="Q2237" s="1">
        <f>VLOOKUP(G2237,Sku_Consolidated!A2:G957,7, FALSE)</f>
      </c>
      <c r="R2237" s="1">
        <f>IF(IFERROR(VLOOKUP(E2237,Store_Showcase!B2:H144,7, FALSE), TRUE)=TRUE, IF(IFERROR(VLOOKUP(E2237,Store_SRP!B2:H110,7, FALSE), TRUE)=TRUE,VLOOKUP(E2237,Store_VAM!B2:H273,7, FALSE),VLOOKUP(E2237,Store_SRP!B2:H110,7, FALSE)), VLOOKUP(E2237,Store_Showcase!B2:H144,7, FALSE))</f>
      </c>
      <c r="S2237" s="1">
        <f>IF(IFERROR(VLOOKUP(E2237,Store_Showcase!B2:I144,8, FALSE), TRUE)=TRUE, IF(IFERROR(VLOOKUP(E2237,Store_SRP!B2:I110,8, FALSE), TRUE)=TRUE,VLOOKUP(E2237,Store_VAM!B2:I273,8, FALSE),VLOOKUP(E2237,Store_SRP!B2:I110,8, FALSE)), VLOOKUP(E2237,Store_Showcase!B2:I144,8, FALSE))</f>
      </c>
      <c r="T2237" s="1">
        <f>VLOOKUP(G2237,Sku_Consolidated!A2:R957,18,FALSE)</f>
      </c>
      <c r="U2237" s="1" t="s">
        <v>5804</v>
      </c>
      <c r="V2237" s="1">
        <f>IF(VLOOKUP(G2237,Sku_Consolidated!A2:S957,19,FALSE)="SHOWCASE", VLOOKUP(E2237,Store_Showcase!B2:L144,11, FALSE), IF(VLOOKUP(G2237,Sku_Consolidated!A2:S957,19,FALSE)="VAM",VLOOKUP(E2237,Store_VAM!B2:L273,11, FALSE),VLOOKUP(E2237,Store_SRP!B2:L110,11, FALSE)))</f>
      </c>
      <c r="W2237" s="1">
        <f>VLOOKUP(G2237,Sku_Consolidated!A2:W957,11,FALSE)</f>
      </c>
      <c r="X2237" s="1">
        <f>VLOOKUP(G2237,Sku_Consolidated!A2:H957,8,FALSE)</f>
      </c>
      <c r="Y2237" s="1">
        <f>VLOOKUP(G2237,Sku_Consolidated!A2:I957,9,FALSE)</f>
      </c>
      <c r="Z2237" s="1" t="s">
        <v>41</v>
      </c>
      <c r="AA2237" s="1">
        <f>VLOOKUP(G2237,Sku_Consolidated!A2:E957,5,FALSE)</f>
      </c>
      <c r="AB2237" s="1">
        <f>IF(VLOOKUP(G2237,Sku_Consolidated!A2:S957,19,FALSE)="SHOWCASE", VLOOKUP(E2237,Store_Showcase!B2:N144,13, FALSE), IF(VLOOKUP(G2237,Sku_Consolidated!A2:S957,19,FALSE)="VAM",VLOOKUP(E2237,Store_VAM!B2:N273,13, FALSE),VLOOKUP(E2237,Store_SRP!B2:N110,13, FALSE)))</f>
      </c>
      <c r="AC2237" s="1">
        <f>IF(IFERROR(AB2237,TRUE)=TRUE, "-","OK")</f>
      </c>
      <c r="AD2237" s="11" t="s">
        <v>37</v>
      </c>
      <c r="AE2237" s="11" t="s">
        <v>37</v>
      </c>
      <c r="AF2237" s="1">
        <f>IF(IFERROR(VLOOKUP(E2237,Store_Showcase!B2:H144,{5}, FALSE), TRUE)=TRUE, IF(IFERROR(VLOOKUP(E2237,Store_SRP!B2:H110,{5}, FALSE), TRUE)=TRUE,VLOOKUP(E2237,Store_VAM!B2:H273,{5}, FALSE),VLOOKUP(E2237,Store_SRP!B2:H110,{5}, FALSE)), VLOOKUP(E2237,Store_Showcase!B2:H144,{5}, FALSE))</f>
      </c>
      <c r="AG2237" s="1">
        <f>IF(IFERROR(VLOOKUP(E2237,Store_Showcase!B2:H144,{6}, FALSE), TRUE)=TRUE, IF(IFERROR(VLOOKUP(E2237,Store_SRP!B2:H110,{6}, FALSE), TRUE)=TRUE,VLOOKUP(E2237,Store_VAM!B2:H273,{6}, FALSE),VLOOKUP(E2237,Store_SRP!B2:H110,{6}, FALSE)), VLOOKUP(E2237,Store_Showcase!B2:H144,{6}, FALSE))</f>
      </c>
      <c r="AH2237" s="1">
        <f>VLOOKUP(G2237,Sku_Consolidated!A2:R957,18,FALSE)</f>
      </c>
      <c r="AI2237" s="1">
        <f>VLOOKUP(G2237,Sku_Consolidated!A2:S957,19,FALSE)</f>
      </c>
      <c r="AJ2237" s="1">
        <f>VLOOKUP(G2237,Sku_Consolidated!A2:T957,20,FALSE)</f>
      </c>
    </row>
    <row r="2238" spans="1:36" x14ac:dyDescent="0.25">
      <c r="A2238" s="1">
        <v>2024</v>
      </c>
      <c r="B2238" s="1" t="s">
        <v>31</v>
      </c>
      <c r="C2238" s="1" t="s">
        <v>32</v>
      </c>
      <c r="D2238" s="1" t="s">
        <v>33</v>
      </c>
      <c r="E2238" s="9" t="s">
        <v>5801</v>
      </c>
      <c r="F2238" s="1">
        <f>IF(VLOOKUP(G2238,Sku_Consolidated!A2:S957,{19},FALSE)="SHOWCASE", VLOOKUP(E2238,Store_Showcase!B2:C144,{2}, FALSE), IF(VLOOKUP(G2238,Sku_Consolidated!A2:S957,{19},FALSE)="VAM",VLOOKUP(E2238,Store_VAM!B2:C273,{2}, FALSE),VLOOKUP(E2238,Store_SRP!B2:C110,{2}, FALSE)))</f>
      </c>
      <c r="G2238" s="1">
        <v>61759</v>
      </c>
      <c r="H2238" s="1" t="s">
        <v>94</v>
      </c>
      <c r="I2238" s="10" t="s">
        <v>4168</v>
      </c>
      <c r="J2238" s="1">
        <f>VLOOKUP(G2238,Sku_Consolidated!A2:C957, 3, FALSE)</f>
      </c>
      <c r="K2238" s="10">
        <f>IF(J2238="PACK", I2238, 0)</f>
      </c>
      <c r="L2238" s="10">
        <f>IF(J2238="KG", I2238, I2238 * VLOOKUP(G2238,Sku_Consolidated!A2:U957,21,FALSE))</f>
      </c>
      <c r="M2238" s="10" t="s">
        <v>37</v>
      </c>
      <c r="N2238" s="11" t="s">
        <v>5820</v>
      </c>
      <c r="O2238" s="10" t="s">
        <v>5821</v>
      </c>
      <c r="P2238" s="10">
        <f>N2238 - O2238</f>
      </c>
      <c r="Q2238" s="1">
        <f>VLOOKUP(G2238,Sku_Consolidated!A2:G957,7, FALSE)</f>
      </c>
      <c r="R2238" s="1">
        <f>IF(IFERROR(VLOOKUP(E2238,Store_Showcase!B2:H144,7, FALSE), TRUE)=TRUE, IF(IFERROR(VLOOKUP(E2238,Store_SRP!B2:H110,7, FALSE), TRUE)=TRUE,VLOOKUP(E2238,Store_VAM!B2:H273,7, FALSE),VLOOKUP(E2238,Store_SRP!B2:H110,7, FALSE)), VLOOKUP(E2238,Store_Showcase!B2:H144,7, FALSE))</f>
      </c>
      <c r="S2238" s="1">
        <f>IF(IFERROR(VLOOKUP(E2238,Store_Showcase!B2:I144,8, FALSE), TRUE)=TRUE, IF(IFERROR(VLOOKUP(E2238,Store_SRP!B2:I110,8, FALSE), TRUE)=TRUE,VLOOKUP(E2238,Store_VAM!B2:I273,8, FALSE),VLOOKUP(E2238,Store_SRP!B2:I110,8, FALSE)), VLOOKUP(E2238,Store_Showcase!B2:I144,8, FALSE))</f>
      </c>
      <c r="T2238" s="1">
        <f>VLOOKUP(G2238,Sku_Consolidated!A2:R957,18,FALSE)</f>
      </c>
      <c r="U2238" s="1" t="s">
        <v>5804</v>
      </c>
      <c r="V2238" s="1">
        <f>IF(VLOOKUP(G2238,Sku_Consolidated!A2:S957,19,FALSE)="SHOWCASE", VLOOKUP(E2238,Store_Showcase!B2:L144,11, FALSE), IF(VLOOKUP(G2238,Sku_Consolidated!A2:S957,19,FALSE)="VAM",VLOOKUP(E2238,Store_VAM!B2:L273,11, FALSE),VLOOKUP(E2238,Store_SRP!B2:L110,11, FALSE)))</f>
      </c>
      <c r="W2238" s="1">
        <f>VLOOKUP(G2238,Sku_Consolidated!A2:W957,11,FALSE)</f>
      </c>
      <c r="X2238" s="1">
        <f>VLOOKUP(G2238,Sku_Consolidated!A2:H957,8,FALSE)</f>
      </c>
      <c r="Y2238" s="1">
        <f>VLOOKUP(G2238,Sku_Consolidated!A2:I957,9,FALSE)</f>
      </c>
      <c r="Z2238" s="1" t="s">
        <v>41</v>
      </c>
      <c r="AA2238" s="1">
        <f>VLOOKUP(G2238,Sku_Consolidated!A2:E957,5,FALSE)</f>
      </c>
      <c r="AB2238" s="1">
        <f>IF(VLOOKUP(G2238,Sku_Consolidated!A2:S957,19,FALSE)="SHOWCASE", VLOOKUP(E2238,Store_Showcase!B2:N144,13, FALSE), IF(VLOOKUP(G2238,Sku_Consolidated!A2:S957,19,FALSE)="VAM",VLOOKUP(E2238,Store_VAM!B2:N273,13, FALSE),VLOOKUP(E2238,Store_SRP!B2:N110,13, FALSE)))</f>
      </c>
      <c r="AC2238" s="1">
        <f>IF(IFERROR(AB2238,TRUE)=TRUE, "-","OK")</f>
      </c>
      <c r="AD2238" s="11" t="s">
        <v>37</v>
      </c>
      <c r="AE2238" s="11" t="s">
        <v>37</v>
      </c>
      <c r="AF2238" s="1">
        <f>IF(IFERROR(VLOOKUP(E2238,Store_Showcase!B2:H144,{5}, FALSE), TRUE)=TRUE, IF(IFERROR(VLOOKUP(E2238,Store_SRP!B2:H110,{5}, FALSE), TRUE)=TRUE,VLOOKUP(E2238,Store_VAM!B2:H273,{5}, FALSE),VLOOKUP(E2238,Store_SRP!B2:H110,{5}, FALSE)), VLOOKUP(E2238,Store_Showcase!B2:H144,{5}, FALSE))</f>
      </c>
      <c r="AG2238" s="1">
        <f>IF(IFERROR(VLOOKUP(E2238,Store_Showcase!B2:H144,{6}, FALSE), TRUE)=TRUE, IF(IFERROR(VLOOKUP(E2238,Store_SRP!B2:H110,{6}, FALSE), TRUE)=TRUE,VLOOKUP(E2238,Store_VAM!B2:H273,{6}, FALSE),VLOOKUP(E2238,Store_SRP!B2:H110,{6}, FALSE)), VLOOKUP(E2238,Store_Showcase!B2:H144,{6}, FALSE))</f>
      </c>
      <c r="AH2238" s="1">
        <f>VLOOKUP(G2238,Sku_Consolidated!A2:R957,18,FALSE)</f>
      </c>
      <c r="AI2238" s="1">
        <f>VLOOKUP(G2238,Sku_Consolidated!A2:S957,19,FALSE)</f>
      </c>
      <c r="AJ2238" s="1">
        <f>VLOOKUP(G2238,Sku_Consolidated!A2:T957,20,FALSE)</f>
      </c>
    </row>
    <row r="2239" spans="1:36" x14ac:dyDescent="0.25">
      <c r="A2239" s="1">
        <v>2024</v>
      </c>
      <c r="B2239" s="1" t="s">
        <v>31</v>
      </c>
      <c r="C2239" s="1" t="s">
        <v>32</v>
      </c>
      <c r="D2239" s="1" t="s">
        <v>33</v>
      </c>
      <c r="E2239" s="9" t="s">
        <v>5801</v>
      </c>
      <c r="F2239" s="1">
        <f>IF(VLOOKUP(G2239,Sku_Consolidated!A2:S957,{19},FALSE)="SHOWCASE", VLOOKUP(E2239,Store_Showcase!B2:C144,{2}, FALSE), IF(VLOOKUP(G2239,Sku_Consolidated!A2:S957,{19},FALSE)="VAM",VLOOKUP(E2239,Store_VAM!B2:C273,{2}, FALSE),VLOOKUP(E2239,Store_SRP!B2:C110,{2}, FALSE)))</f>
      </c>
      <c r="G2239" s="1">
        <v>61762</v>
      </c>
      <c r="H2239" s="1" t="s">
        <v>252</v>
      </c>
      <c r="I2239" s="10" t="s">
        <v>741</v>
      </c>
      <c r="J2239" s="1">
        <f>VLOOKUP(G2239,Sku_Consolidated!A2:C957, 3, FALSE)</f>
      </c>
      <c r="K2239" s="10">
        <f>IF(J2239="PACK", I2239, 0)</f>
      </c>
      <c r="L2239" s="10">
        <f>IF(J2239="KG", I2239, I2239 * VLOOKUP(G2239,Sku_Consolidated!A2:U957,21,FALSE))</f>
      </c>
      <c r="M2239" s="10" t="s">
        <v>37</v>
      </c>
      <c r="N2239" s="11" t="s">
        <v>5822</v>
      </c>
      <c r="O2239" s="10" t="s">
        <v>5823</v>
      </c>
      <c r="P2239" s="10">
        <f>N2239 - O2239</f>
      </c>
      <c r="Q2239" s="1">
        <f>VLOOKUP(G2239,Sku_Consolidated!A2:G957,7, FALSE)</f>
      </c>
      <c r="R2239" s="1">
        <f>IF(IFERROR(VLOOKUP(E2239,Store_Showcase!B2:H144,7, FALSE), TRUE)=TRUE, IF(IFERROR(VLOOKUP(E2239,Store_SRP!B2:H110,7, FALSE), TRUE)=TRUE,VLOOKUP(E2239,Store_VAM!B2:H273,7, FALSE),VLOOKUP(E2239,Store_SRP!B2:H110,7, FALSE)), VLOOKUP(E2239,Store_Showcase!B2:H144,7, FALSE))</f>
      </c>
      <c r="S2239" s="1">
        <f>IF(IFERROR(VLOOKUP(E2239,Store_Showcase!B2:I144,8, FALSE), TRUE)=TRUE, IF(IFERROR(VLOOKUP(E2239,Store_SRP!B2:I110,8, FALSE), TRUE)=TRUE,VLOOKUP(E2239,Store_VAM!B2:I273,8, FALSE),VLOOKUP(E2239,Store_SRP!B2:I110,8, FALSE)), VLOOKUP(E2239,Store_Showcase!B2:I144,8, FALSE))</f>
      </c>
      <c r="T2239" s="1">
        <f>VLOOKUP(G2239,Sku_Consolidated!A2:R957,18,FALSE)</f>
      </c>
      <c r="U2239" s="1" t="s">
        <v>5804</v>
      </c>
      <c r="V2239" s="1">
        <f>IF(VLOOKUP(G2239,Sku_Consolidated!A2:S957,19,FALSE)="SHOWCASE", VLOOKUP(E2239,Store_Showcase!B2:L144,11, FALSE), IF(VLOOKUP(G2239,Sku_Consolidated!A2:S957,19,FALSE)="VAM",VLOOKUP(E2239,Store_VAM!B2:L273,11, FALSE),VLOOKUP(E2239,Store_SRP!B2:L110,11, FALSE)))</f>
      </c>
      <c r="W2239" s="1">
        <f>VLOOKUP(G2239,Sku_Consolidated!A2:W957,11,FALSE)</f>
      </c>
      <c r="X2239" s="1">
        <f>VLOOKUP(G2239,Sku_Consolidated!A2:H957,8,FALSE)</f>
      </c>
      <c r="Y2239" s="1">
        <f>VLOOKUP(G2239,Sku_Consolidated!A2:I957,9,FALSE)</f>
      </c>
      <c r="Z2239" s="1" t="s">
        <v>41</v>
      </c>
      <c r="AA2239" s="1">
        <f>VLOOKUP(G2239,Sku_Consolidated!A2:E957,5,FALSE)</f>
      </c>
      <c r="AB2239" s="1">
        <f>IF(VLOOKUP(G2239,Sku_Consolidated!A2:S957,19,FALSE)="SHOWCASE", VLOOKUP(E2239,Store_Showcase!B2:N144,13, FALSE), IF(VLOOKUP(G2239,Sku_Consolidated!A2:S957,19,FALSE)="VAM",VLOOKUP(E2239,Store_VAM!B2:N273,13, FALSE),VLOOKUP(E2239,Store_SRP!B2:N110,13, FALSE)))</f>
      </c>
      <c r="AC2239" s="1">
        <f>IF(IFERROR(AB2239,TRUE)=TRUE, "-","OK")</f>
      </c>
      <c r="AD2239" s="11" t="s">
        <v>37</v>
      </c>
      <c r="AE2239" s="11" t="s">
        <v>37</v>
      </c>
      <c r="AF2239" s="1">
        <f>IF(IFERROR(VLOOKUP(E2239,Store_Showcase!B2:H144,{5}, FALSE), TRUE)=TRUE, IF(IFERROR(VLOOKUP(E2239,Store_SRP!B2:H110,{5}, FALSE), TRUE)=TRUE,VLOOKUP(E2239,Store_VAM!B2:H273,{5}, FALSE),VLOOKUP(E2239,Store_SRP!B2:H110,{5}, FALSE)), VLOOKUP(E2239,Store_Showcase!B2:H144,{5}, FALSE))</f>
      </c>
      <c r="AG2239" s="1">
        <f>IF(IFERROR(VLOOKUP(E2239,Store_Showcase!B2:H144,{6}, FALSE), TRUE)=TRUE, IF(IFERROR(VLOOKUP(E2239,Store_SRP!B2:H110,{6}, FALSE), TRUE)=TRUE,VLOOKUP(E2239,Store_VAM!B2:H273,{6}, FALSE),VLOOKUP(E2239,Store_SRP!B2:H110,{6}, FALSE)), VLOOKUP(E2239,Store_Showcase!B2:H144,{6}, FALSE))</f>
      </c>
      <c r="AH2239" s="1">
        <f>VLOOKUP(G2239,Sku_Consolidated!A2:R957,18,FALSE)</f>
      </c>
      <c r="AI2239" s="1">
        <f>VLOOKUP(G2239,Sku_Consolidated!A2:S957,19,FALSE)</f>
      </c>
      <c r="AJ2239" s="1">
        <f>VLOOKUP(G2239,Sku_Consolidated!A2:T957,20,FALSE)</f>
      </c>
    </row>
    <row r="2240" spans="1:36" x14ac:dyDescent="0.25">
      <c r="A2240" s="1">
        <v>2024</v>
      </c>
      <c r="B2240" s="1" t="s">
        <v>31</v>
      </c>
      <c r="C2240" s="1" t="s">
        <v>32</v>
      </c>
      <c r="D2240" s="1" t="s">
        <v>33</v>
      </c>
      <c r="E2240" s="9" t="s">
        <v>5801</v>
      </c>
      <c r="F2240" s="1">
        <f>IF(VLOOKUP(G2240,Sku_Consolidated!A2:S957,{19},FALSE)="SHOWCASE", VLOOKUP(E2240,Store_Showcase!B2:C144,{2}, FALSE), IF(VLOOKUP(G2240,Sku_Consolidated!A2:S957,{19},FALSE)="VAM",VLOOKUP(E2240,Store_VAM!B2:C273,{2}, FALSE),VLOOKUP(E2240,Store_SRP!B2:C110,{2}, FALSE)))</f>
      </c>
      <c r="G2240" s="1">
        <v>61781</v>
      </c>
      <c r="H2240" s="1" t="s">
        <v>102</v>
      </c>
      <c r="I2240" s="10" t="s">
        <v>3777</v>
      </c>
      <c r="J2240" s="1">
        <f>VLOOKUP(G2240,Sku_Consolidated!A2:C957, 3, FALSE)</f>
      </c>
      <c r="K2240" s="10">
        <f>IF(J2240="PACK", I2240, 0)</f>
      </c>
      <c r="L2240" s="10">
        <f>IF(J2240="KG", I2240, I2240 * VLOOKUP(G2240,Sku_Consolidated!A2:U957,21,FALSE))</f>
      </c>
      <c r="M2240" s="10" t="s">
        <v>37</v>
      </c>
      <c r="N2240" s="11" t="s">
        <v>5824</v>
      </c>
      <c r="O2240" s="10" t="s">
        <v>5825</v>
      </c>
      <c r="P2240" s="10">
        <f>N2240 - O2240</f>
      </c>
      <c r="Q2240" s="1">
        <f>VLOOKUP(G2240,Sku_Consolidated!A2:G957,7, FALSE)</f>
      </c>
      <c r="R2240" s="1">
        <f>IF(IFERROR(VLOOKUP(E2240,Store_Showcase!B2:H144,7, FALSE), TRUE)=TRUE, IF(IFERROR(VLOOKUP(E2240,Store_SRP!B2:H110,7, FALSE), TRUE)=TRUE,VLOOKUP(E2240,Store_VAM!B2:H273,7, FALSE),VLOOKUP(E2240,Store_SRP!B2:H110,7, FALSE)), VLOOKUP(E2240,Store_Showcase!B2:H144,7, FALSE))</f>
      </c>
      <c r="S2240" s="1">
        <f>IF(IFERROR(VLOOKUP(E2240,Store_Showcase!B2:I144,8, FALSE), TRUE)=TRUE, IF(IFERROR(VLOOKUP(E2240,Store_SRP!B2:I110,8, FALSE), TRUE)=TRUE,VLOOKUP(E2240,Store_VAM!B2:I273,8, FALSE),VLOOKUP(E2240,Store_SRP!B2:I110,8, FALSE)), VLOOKUP(E2240,Store_Showcase!B2:I144,8, FALSE))</f>
      </c>
      <c r="T2240" s="1">
        <f>VLOOKUP(G2240,Sku_Consolidated!A2:R957,18,FALSE)</f>
      </c>
      <c r="U2240" s="1" t="s">
        <v>5804</v>
      </c>
      <c r="V2240" s="1">
        <f>IF(VLOOKUP(G2240,Sku_Consolidated!A2:S957,19,FALSE)="SHOWCASE", VLOOKUP(E2240,Store_Showcase!B2:L144,11, FALSE), IF(VLOOKUP(G2240,Sku_Consolidated!A2:S957,19,FALSE)="VAM",VLOOKUP(E2240,Store_VAM!B2:L273,11, FALSE),VLOOKUP(E2240,Store_SRP!B2:L110,11, FALSE)))</f>
      </c>
      <c r="W2240" s="1">
        <f>VLOOKUP(G2240,Sku_Consolidated!A2:W957,11,FALSE)</f>
      </c>
      <c r="X2240" s="1">
        <f>VLOOKUP(G2240,Sku_Consolidated!A2:H957,8,FALSE)</f>
      </c>
      <c r="Y2240" s="1">
        <f>VLOOKUP(G2240,Sku_Consolidated!A2:I957,9,FALSE)</f>
      </c>
      <c r="Z2240" s="1" t="s">
        <v>41</v>
      </c>
      <c r="AA2240" s="1">
        <f>VLOOKUP(G2240,Sku_Consolidated!A2:E957,5,FALSE)</f>
      </c>
      <c r="AB2240" s="1">
        <f>IF(VLOOKUP(G2240,Sku_Consolidated!A2:S957,19,FALSE)="SHOWCASE", VLOOKUP(E2240,Store_Showcase!B2:N144,13, FALSE), IF(VLOOKUP(G2240,Sku_Consolidated!A2:S957,19,FALSE)="VAM",VLOOKUP(E2240,Store_VAM!B2:N273,13, FALSE),VLOOKUP(E2240,Store_SRP!B2:N110,13, FALSE)))</f>
      </c>
      <c r="AC2240" s="1">
        <f>IF(IFERROR(AB2240,TRUE)=TRUE, "-","OK")</f>
      </c>
      <c r="AD2240" s="11" t="s">
        <v>37</v>
      </c>
      <c r="AE2240" s="11" t="s">
        <v>37</v>
      </c>
      <c r="AF2240" s="1">
        <f>IF(IFERROR(VLOOKUP(E2240,Store_Showcase!B2:H144,{5}, FALSE), TRUE)=TRUE, IF(IFERROR(VLOOKUP(E2240,Store_SRP!B2:H110,{5}, FALSE), TRUE)=TRUE,VLOOKUP(E2240,Store_VAM!B2:H273,{5}, FALSE),VLOOKUP(E2240,Store_SRP!B2:H110,{5}, FALSE)), VLOOKUP(E2240,Store_Showcase!B2:H144,{5}, FALSE))</f>
      </c>
      <c r="AG2240" s="1">
        <f>IF(IFERROR(VLOOKUP(E2240,Store_Showcase!B2:H144,{6}, FALSE), TRUE)=TRUE, IF(IFERROR(VLOOKUP(E2240,Store_SRP!B2:H110,{6}, FALSE), TRUE)=TRUE,VLOOKUP(E2240,Store_VAM!B2:H273,{6}, FALSE),VLOOKUP(E2240,Store_SRP!B2:H110,{6}, FALSE)), VLOOKUP(E2240,Store_Showcase!B2:H144,{6}, FALSE))</f>
      </c>
      <c r="AH2240" s="1">
        <f>VLOOKUP(G2240,Sku_Consolidated!A2:R957,18,FALSE)</f>
      </c>
      <c r="AI2240" s="1">
        <f>VLOOKUP(G2240,Sku_Consolidated!A2:S957,19,FALSE)</f>
      </c>
      <c r="AJ2240" s="1">
        <f>VLOOKUP(G2240,Sku_Consolidated!A2:T957,20,FALSE)</f>
      </c>
    </row>
    <row r="2241" spans="1:36" x14ac:dyDescent="0.25">
      <c r="A2241" s="1">
        <v>2024</v>
      </c>
      <c r="B2241" s="1" t="s">
        <v>31</v>
      </c>
      <c r="C2241" s="1" t="s">
        <v>32</v>
      </c>
      <c r="D2241" s="1" t="s">
        <v>33</v>
      </c>
      <c r="E2241" s="9" t="s">
        <v>5801</v>
      </c>
      <c r="F2241" s="1">
        <f>IF(VLOOKUP(G2241,Sku_Consolidated!A2:S957,{19},FALSE)="SHOWCASE", VLOOKUP(E2241,Store_Showcase!B2:C144,{2}, FALSE), IF(VLOOKUP(G2241,Sku_Consolidated!A2:S957,{19},FALSE)="VAM",VLOOKUP(E2241,Store_VAM!B2:C273,{2}, FALSE),VLOOKUP(E2241,Store_SRP!B2:C110,{2}, FALSE)))</f>
      </c>
      <c r="G2241" s="1">
        <v>61833</v>
      </c>
      <c r="H2241" s="1" t="s">
        <v>118</v>
      </c>
      <c r="I2241" s="10" t="s">
        <v>75</v>
      </c>
      <c r="J2241" s="1">
        <f>VLOOKUP(G2241,Sku_Consolidated!A2:C957, 3, FALSE)</f>
      </c>
      <c r="K2241" s="10">
        <f>IF(J2241="PACK", I2241, 0)</f>
      </c>
      <c r="L2241" s="10">
        <f>IF(J2241="KG", I2241, I2241 * VLOOKUP(G2241,Sku_Consolidated!A2:U957,21,FALSE))</f>
      </c>
      <c r="M2241" s="10" t="s">
        <v>37</v>
      </c>
      <c r="N2241" s="11" t="s">
        <v>5826</v>
      </c>
      <c r="O2241" s="10" t="s">
        <v>5827</v>
      </c>
      <c r="P2241" s="10">
        <f>N2241 - O2241</f>
      </c>
      <c r="Q2241" s="1">
        <f>VLOOKUP(G2241,Sku_Consolidated!A2:G957,7, FALSE)</f>
      </c>
      <c r="R2241" s="1">
        <f>IF(IFERROR(VLOOKUP(E2241,Store_Showcase!B2:H144,7, FALSE), TRUE)=TRUE, IF(IFERROR(VLOOKUP(E2241,Store_SRP!B2:H110,7, FALSE), TRUE)=TRUE,VLOOKUP(E2241,Store_VAM!B2:H273,7, FALSE),VLOOKUP(E2241,Store_SRP!B2:H110,7, FALSE)), VLOOKUP(E2241,Store_Showcase!B2:H144,7, FALSE))</f>
      </c>
      <c r="S2241" s="1">
        <f>IF(IFERROR(VLOOKUP(E2241,Store_Showcase!B2:I144,8, FALSE), TRUE)=TRUE, IF(IFERROR(VLOOKUP(E2241,Store_SRP!B2:I110,8, FALSE), TRUE)=TRUE,VLOOKUP(E2241,Store_VAM!B2:I273,8, FALSE),VLOOKUP(E2241,Store_SRP!B2:I110,8, FALSE)), VLOOKUP(E2241,Store_Showcase!B2:I144,8, FALSE))</f>
      </c>
      <c r="T2241" s="1">
        <f>VLOOKUP(G2241,Sku_Consolidated!A2:R957,18,FALSE)</f>
      </c>
      <c r="U2241" s="1" t="s">
        <v>5804</v>
      </c>
      <c r="V2241" s="1">
        <f>IF(VLOOKUP(G2241,Sku_Consolidated!A2:S957,19,FALSE)="SHOWCASE", VLOOKUP(E2241,Store_Showcase!B2:L144,11, FALSE), IF(VLOOKUP(G2241,Sku_Consolidated!A2:S957,19,FALSE)="VAM",VLOOKUP(E2241,Store_VAM!B2:L273,11, FALSE),VLOOKUP(E2241,Store_SRP!B2:L110,11, FALSE)))</f>
      </c>
      <c r="W2241" s="1">
        <f>VLOOKUP(G2241,Sku_Consolidated!A2:W957,11,FALSE)</f>
      </c>
      <c r="X2241" s="1">
        <f>VLOOKUP(G2241,Sku_Consolidated!A2:H957,8,FALSE)</f>
      </c>
      <c r="Y2241" s="1">
        <f>VLOOKUP(G2241,Sku_Consolidated!A2:I957,9,FALSE)</f>
      </c>
      <c r="Z2241" s="1" t="s">
        <v>41</v>
      </c>
      <c r="AA2241" s="1">
        <f>VLOOKUP(G2241,Sku_Consolidated!A2:E957,5,FALSE)</f>
      </c>
      <c r="AB2241" s="1">
        <f>IF(VLOOKUP(G2241,Sku_Consolidated!A2:S957,19,FALSE)="SHOWCASE", VLOOKUP(E2241,Store_Showcase!B2:N144,13, FALSE), IF(VLOOKUP(G2241,Sku_Consolidated!A2:S957,19,FALSE)="VAM",VLOOKUP(E2241,Store_VAM!B2:N273,13, FALSE),VLOOKUP(E2241,Store_SRP!B2:N110,13, FALSE)))</f>
      </c>
      <c r="AC2241" s="1">
        <f>IF(IFERROR(AB2241,TRUE)=TRUE, "-","OK")</f>
      </c>
      <c r="AD2241" s="11" t="s">
        <v>37</v>
      </c>
      <c r="AE2241" s="11" t="s">
        <v>37</v>
      </c>
      <c r="AF2241" s="1">
        <f>IF(IFERROR(VLOOKUP(E2241,Store_Showcase!B2:H144,{5}, FALSE), TRUE)=TRUE, IF(IFERROR(VLOOKUP(E2241,Store_SRP!B2:H110,{5}, FALSE), TRUE)=TRUE,VLOOKUP(E2241,Store_VAM!B2:H273,{5}, FALSE),VLOOKUP(E2241,Store_SRP!B2:H110,{5}, FALSE)), VLOOKUP(E2241,Store_Showcase!B2:H144,{5}, FALSE))</f>
      </c>
      <c r="AG2241" s="1">
        <f>IF(IFERROR(VLOOKUP(E2241,Store_Showcase!B2:H144,{6}, FALSE), TRUE)=TRUE, IF(IFERROR(VLOOKUP(E2241,Store_SRP!B2:H110,{6}, FALSE), TRUE)=TRUE,VLOOKUP(E2241,Store_VAM!B2:H273,{6}, FALSE),VLOOKUP(E2241,Store_SRP!B2:H110,{6}, FALSE)), VLOOKUP(E2241,Store_Showcase!B2:H144,{6}, FALSE))</f>
      </c>
      <c r="AH2241" s="1">
        <f>VLOOKUP(G2241,Sku_Consolidated!A2:R957,18,FALSE)</f>
      </c>
      <c r="AI2241" s="1">
        <f>VLOOKUP(G2241,Sku_Consolidated!A2:S957,19,FALSE)</f>
      </c>
      <c r="AJ2241" s="1">
        <f>VLOOKUP(G2241,Sku_Consolidated!A2:T957,20,FALSE)</f>
      </c>
    </row>
    <row r="2242" spans="1:36" x14ac:dyDescent="0.25">
      <c r="A2242" s="1">
        <v>2024</v>
      </c>
      <c r="B2242" s="1" t="s">
        <v>31</v>
      </c>
      <c r="C2242" s="1" t="s">
        <v>32</v>
      </c>
      <c r="D2242" s="1" t="s">
        <v>33</v>
      </c>
      <c r="E2242" s="9" t="s">
        <v>5801</v>
      </c>
      <c r="F2242" s="1">
        <f>IF(VLOOKUP(G2242,Sku_Consolidated!A2:S957,{19},FALSE)="SHOWCASE", VLOOKUP(E2242,Store_Showcase!B2:C144,{2}, FALSE), IF(VLOOKUP(G2242,Sku_Consolidated!A2:S957,{19},FALSE)="VAM",VLOOKUP(E2242,Store_VAM!B2:C273,{2}, FALSE),VLOOKUP(E2242,Store_SRP!B2:C110,{2}, FALSE)))</f>
      </c>
      <c r="G2242" s="1">
        <v>61841</v>
      </c>
      <c r="H2242" s="1" t="s">
        <v>122</v>
      </c>
      <c r="I2242" s="10" t="s">
        <v>3973</v>
      </c>
      <c r="J2242" s="1">
        <f>VLOOKUP(G2242,Sku_Consolidated!A2:C957, 3, FALSE)</f>
      </c>
      <c r="K2242" s="10">
        <f>IF(J2242="PACK", I2242, 0)</f>
      </c>
      <c r="L2242" s="10">
        <f>IF(J2242="KG", I2242, I2242 * VLOOKUP(G2242,Sku_Consolidated!A2:U957,21,FALSE))</f>
      </c>
      <c r="M2242" s="10" t="s">
        <v>37</v>
      </c>
      <c r="N2242" s="11" t="s">
        <v>5828</v>
      </c>
      <c r="O2242" s="10" t="s">
        <v>5829</v>
      </c>
      <c r="P2242" s="10">
        <f>N2242 - O2242</f>
      </c>
      <c r="Q2242" s="1">
        <f>VLOOKUP(G2242,Sku_Consolidated!A2:G957,7, FALSE)</f>
      </c>
      <c r="R2242" s="1">
        <f>IF(IFERROR(VLOOKUP(E2242,Store_Showcase!B2:H144,7, FALSE), TRUE)=TRUE, IF(IFERROR(VLOOKUP(E2242,Store_SRP!B2:H110,7, FALSE), TRUE)=TRUE,VLOOKUP(E2242,Store_VAM!B2:H273,7, FALSE),VLOOKUP(E2242,Store_SRP!B2:H110,7, FALSE)), VLOOKUP(E2242,Store_Showcase!B2:H144,7, FALSE))</f>
      </c>
      <c r="S2242" s="1">
        <f>IF(IFERROR(VLOOKUP(E2242,Store_Showcase!B2:I144,8, FALSE), TRUE)=TRUE, IF(IFERROR(VLOOKUP(E2242,Store_SRP!B2:I110,8, FALSE), TRUE)=TRUE,VLOOKUP(E2242,Store_VAM!B2:I273,8, FALSE),VLOOKUP(E2242,Store_SRP!B2:I110,8, FALSE)), VLOOKUP(E2242,Store_Showcase!B2:I144,8, FALSE))</f>
      </c>
      <c r="T2242" s="1">
        <f>VLOOKUP(G2242,Sku_Consolidated!A2:R957,18,FALSE)</f>
      </c>
      <c r="U2242" s="1" t="s">
        <v>5804</v>
      </c>
      <c r="V2242" s="1">
        <f>IF(VLOOKUP(G2242,Sku_Consolidated!A2:S957,19,FALSE)="SHOWCASE", VLOOKUP(E2242,Store_Showcase!B2:L144,11, FALSE), IF(VLOOKUP(G2242,Sku_Consolidated!A2:S957,19,FALSE)="VAM",VLOOKUP(E2242,Store_VAM!B2:L273,11, FALSE),VLOOKUP(E2242,Store_SRP!B2:L110,11, FALSE)))</f>
      </c>
      <c r="W2242" s="1">
        <f>VLOOKUP(G2242,Sku_Consolidated!A2:W957,11,FALSE)</f>
      </c>
      <c r="X2242" s="1">
        <f>VLOOKUP(G2242,Sku_Consolidated!A2:H957,8,FALSE)</f>
      </c>
      <c r="Y2242" s="1">
        <f>VLOOKUP(G2242,Sku_Consolidated!A2:I957,9,FALSE)</f>
      </c>
      <c r="Z2242" s="1" t="s">
        <v>41</v>
      </c>
      <c r="AA2242" s="1">
        <f>VLOOKUP(G2242,Sku_Consolidated!A2:E957,5,FALSE)</f>
      </c>
      <c r="AB2242" s="1">
        <f>IF(VLOOKUP(G2242,Sku_Consolidated!A2:S957,19,FALSE)="SHOWCASE", VLOOKUP(E2242,Store_Showcase!B2:N144,13, FALSE), IF(VLOOKUP(G2242,Sku_Consolidated!A2:S957,19,FALSE)="VAM",VLOOKUP(E2242,Store_VAM!B2:N273,13, FALSE),VLOOKUP(E2242,Store_SRP!B2:N110,13, FALSE)))</f>
      </c>
      <c r="AC2242" s="1">
        <f>IF(IFERROR(AB2242,TRUE)=TRUE, "-","OK")</f>
      </c>
      <c r="AD2242" s="11" t="s">
        <v>37</v>
      </c>
      <c r="AE2242" s="11" t="s">
        <v>37</v>
      </c>
      <c r="AF2242" s="1">
        <f>IF(IFERROR(VLOOKUP(E2242,Store_Showcase!B2:H144,{5}, FALSE), TRUE)=TRUE, IF(IFERROR(VLOOKUP(E2242,Store_SRP!B2:H110,{5}, FALSE), TRUE)=TRUE,VLOOKUP(E2242,Store_VAM!B2:H273,{5}, FALSE),VLOOKUP(E2242,Store_SRP!B2:H110,{5}, FALSE)), VLOOKUP(E2242,Store_Showcase!B2:H144,{5}, FALSE))</f>
      </c>
      <c r="AG2242" s="1">
        <f>IF(IFERROR(VLOOKUP(E2242,Store_Showcase!B2:H144,{6}, FALSE), TRUE)=TRUE, IF(IFERROR(VLOOKUP(E2242,Store_SRP!B2:H110,{6}, FALSE), TRUE)=TRUE,VLOOKUP(E2242,Store_VAM!B2:H273,{6}, FALSE),VLOOKUP(E2242,Store_SRP!B2:H110,{6}, FALSE)), VLOOKUP(E2242,Store_Showcase!B2:H144,{6}, FALSE))</f>
      </c>
      <c r="AH2242" s="1">
        <f>VLOOKUP(G2242,Sku_Consolidated!A2:R957,18,FALSE)</f>
      </c>
      <c r="AI2242" s="1">
        <f>VLOOKUP(G2242,Sku_Consolidated!A2:S957,19,FALSE)</f>
      </c>
      <c r="AJ2242" s="1">
        <f>VLOOKUP(G2242,Sku_Consolidated!A2:T957,20,FALSE)</f>
      </c>
    </row>
    <row r="2243" spans="1:36" x14ac:dyDescent="0.25">
      <c r="A2243" s="1">
        <v>2024</v>
      </c>
      <c r="B2243" s="1" t="s">
        <v>31</v>
      </c>
      <c r="C2243" s="1" t="s">
        <v>32</v>
      </c>
      <c r="D2243" s="1" t="s">
        <v>33</v>
      </c>
      <c r="E2243" s="9" t="s">
        <v>5801</v>
      </c>
      <c r="F2243" s="1">
        <f>IF(VLOOKUP(G2243,Sku_Consolidated!A2:S957,{19},FALSE)="SHOWCASE", VLOOKUP(E2243,Store_Showcase!B2:C144,{2}, FALSE), IF(VLOOKUP(G2243,Sku_Consolidated!A2:S957,{19},FALSE)="VAM",VLOOKUP(E2243,Store_VAM!B2:C273,{2}, FALSE),VLOOKUP(E2243,Store_SRP!B2:C110,{2}, FALSE)))</f>
      </c>
      <c r="G2243" s="1">
        <v>61852</v>
      </c>
      <c r="H2243" s="1" t="s">
        <v>138</v>
      </c>
      <c r="I2243" s="10" t="s">
        <v>5830</v>
      </c>
      <c r="J2243" s="1">
        <f>VLOOKUP(G2243,Sku_Consolidated!A2:C957, 3, FALSE)</f>
      </c>
      <c r="K2243" s="10">
        <f>IF(J2243="PACK", I2243, 0)</f>
      </c>
      <c r="L2243" s="10">
        <f>IF(J2243="KG", I2243, I2243 * VLOOKUP(G2243,Sku_Consolidated!A2:U957,21,FALSE))</f>
      </c>
      <c r="M2243" s="10" t="s">
        <v>37</v>
      </c>
      <c r="N2243" s="11" t="s">
        <v>5831</v>
      </c>
      <c r="O2243" s="10" t="s">
        <v>5832</v>
      </c>
      <c r="P2243" s="10">
        <f>N2243 - O2243</f>
      </c>
      <c r="Q2243" s="1">
        <f>VLOOKUP(G2243,Sku_Consolidated!A2:G957,7, FALSE)</f>
      </c>
      <c r="R2243" s="1">
        <f>IF(IFERROR(VLOOKUP(E2243,Store_Showcase!B2:H144,7, FALSE), TRUE)=TRUE, IF(IFERROR(VLOOKUP(E2243,Store_SRP!B2:H110,7, FALSE), TRUE)=TRUE,VLOOKUP(E2243,Store_VAM!B2:H273,7, FALSE),VLOOKUP(E2243,Store_SRP!B2:H110,7, FALSE)), VLOOKUP(E2243,Store_Showcase!B2:H144,7, FALSE))</f>
      </c>
      <c r="S2243" s="1">
        <f>IF(IFERROR(VLOOKUP(E2243,Store_Showcase!B2:I144,8, FALSE), TRUE)=TRUE, IF(IFERROR(VLOOKUP(E2243,Store_SRP!B2:I110,8, FALSE), TRUE)=TRUE,VLOOKUP(E2243,Store_VAM!B2:I273,8, FALSE),VLOOKUP(E2243,Store_SRP!B2:I110,8, FALSE)), VLOOKUP(E2243,Store_Showcase!B2:I144,8, FALSE))</f>
      </c>
      <c r="T2243" s="1">
        <f>VLOOKUP(G2243,Sku_Consolidated!A2:R957,18,FALSE)</f>
      </c>
      <c r="U2243" s="1" t="s">
        <v>5804</v>
      </c>
      <c r="V2243" s="1">
        <f>IF(VLOOKUP(G2243,Sku_Consolidated!A2:S957,19,FALSE)="SHOWCASE", VLOOKUP(E2243,Store_Showcase!B2:L144,11, FALSE), IF(VLOOKUP(G2243,Sku_Consolidated!A2:S957,19,FALSE)="VAM",VLOOKUP(E2243,Store_VAM!B2:L273,11, FALSE),VLOOKUP(E2243,Store_SRP!B2:L110,11, FALSE)))</f>
      </c>
      <c r="W2243" s="1">
        <f>VLOOKUP(G2243,Sku_Consolidated!A2:W957,11,FALSE)</f>
      </c>
      <c r="X2243" s="1">
        <f>VLOOKUP(G2243,Sku_Consolidated!A2:H957,8,FALSE)</f>
      </c>
      <c r="Y2243" s="1">
        <f>VLOOKUP(G2243,Sku_Consolidated!A2:I957,9,FALSE)</f>
      </c>
      <c r="Z2243" s="1" t="s">
        <v>41</v>
      </c>
      <c r="AA2243" s="1">
        <f>VLOOKUP(G2243,Sku_Consolidated!A2:E957,5,FALSE)</f>
      </c>
      <c r="AB2243" s="1">
        <f>IF(VLOOKUP(G2243,Sku_Consolidated!A2:S957,19,FALSE)="SHOWCASE", VLOOKUP(E2243,Store_Showcase!B2:N144,13, FALSE), IF(VLOOKUP(G2243,Sku_Consolidated!A2:S957,19,FALSE)="VAM",VLOOKUP(E2243,Store_VAM!B2:N273,13, FALSE),VLOOKUP(E2243,Store_SRP!B2:N110,13, FALSE)))</f>
      </c>
      <c r="AC2243" s="1">
        <f>IF(IFERROR(AB2243,TRUE)=TRUE, "-","OK")</f>
      </c>
      <c r="AD2243" s="11" t="s">
        <v>37</v>
      </c>
      <c r="AE2243" s="11" t="s">
        <v>37</v>
      </c>
      <c r="AF2243" s="1">
        <f>IF(IFERROR(VLOOKUP(E2243,Store_Showcase!B2:H144,{5}, FALSE), TRUE)=TRUE, IF(IFERROR(VLOOKUP(E2243,Store_SRP!B2:H110,{5}, FALSE), TRUE)=TRUE,VLOOKUP(E2243,Store_VAM!B2:H273,{5}, FALSE),VLOOKUP(E2243,Store_SRP!B2:H110,{5}, FALSE)), VLOOKUP(E2243,Store_Showcase!B2:H144,{5}, FALSE))</f>
      </c>
      <c r="AG2243" s="1">
        <f>IF(IFERROR(VLOOKUP(E2243,Store_Showcase!B2:H144,{6}, FALSE), TRUE)=TRUE, IF(IFERROR(VLOOKUP(E2243,Store_SRP!B2:H110,{6}, FALSE), TRUE)=TRUE,VLOOKUP(E2243,Store_VAM!B2:H273,{6}, FALSE),VLOOKUP(E2243,Store_SRP!B2:H110,{6}, FALSE)), VLOOKUP(E2243,Store_Showcase!B2:H144,{6}, FALSE))</f>
      </c>
      <c r="AH2243" s="1">
        <f>VLOOKUP(G2243,Sku_Consolidated!A2:R957,18,FALSE)</f>
      </c>
      <c r="AI2243" s="1">
        <f>VLOOKUP(G2243,Sku_Consolidated!A2:S957,19,FALSE)</f>
      </c>
      <c r="AJ2243" s="1">
        <f>VLOOKUP(G2243,Sku_Consolidated!A2:T957,20,FALSE)</f>
      </c>
    </row>
    <row r="2244" spans="1:36" x14ac:dyDescent="0.25">
      <c r="A2244" s="1">
        <v>2024</v>
      </c>
      <c r="B2244" s="1" t="s">
        <v>31</v>
      </c>
      <c r="C2244" s="1" t="s">
        <v>32</v>
      </c>
      <c r="D2244" s="1" t="s">
        <v>33</v>
      </c>
      <c r="E2244" s="9" t="s">
        <v>2527</v>
      </c>
      <c r="F2244" s="1">
        <f>IF(VLOOKUP(G2244,Sku_Consolidated!A2:S957,{19},FALSE)="SHOWCASE", VLOOKUP(E2244,Store_Showcase!B2:C144,{2}, FALSE), IF(VLOOKUP(G2244,Sku_Consolidated!A2:S957,{19},FALSE)="VAM",VLOOKUP(E2244,Store_VAM!B2:C273,{2}, FALSE),VLOOKUP(E2244,Store_SRP!B2:C110,{2}, FALSE)))</f>
      </c>
      <c r="G2244" s="1">
        <v>61719</v>
      </c>
      <c r="H2244" s="1" t="s">
        <v>35</v>
      </c>
      <c r="I2244" s="10" t="s">
        <v>5833</v>
      </c>
      <c r="J2244" s="1">
        <f>VLOOKUP(G2244,Sku_Consolidated!A2:C957, 3, FALSE)</f>
      </c>
      <c r="K2244" s="10">
        <f>IF(J2244="PACK", I2244, 0)</f>
      </c>
      <c r="L2244" s="10">
        <f>IF(J2244="KG", I2244, I2244 * VLOOKUP(G2244,Sku_Consolidated!A2:U957,21,FALSE))</f>
      </c>
      <c r="M2244" s="10" t="s">
        <v>37</v>
      </c>
      <c r="N2244" s="11" t="s">
        <v>5834</v>
      </c>
      <c r="O2244" s="10" t="s">
        <v>5835</v>
      </c>
      <c r="P2244" s="10">
        <f>N2244 - O2244</f>
      </c>
      <c r="Q2244" s="1">
        <f>VLOOKUP(G2244,Sku_Consolidated!A2:G957,7, FALSE)</f>
      </c>
      <c r="R2244" s="1">
        <f>IF(IFERROR(VLOOKUP(E2244,Store_Showcase!B2:H144,7, FALSE), TRUE)=TRUE, IF(IFERROR(VLOOKUP(E2244,Store_SRP!B2:H110,7, FALSE), TRUE)=TRUE,VLOOKUP(E2244,Store_VAM!B2:H273,7, FALSE),VLOOKUP(E2244,Store_SRP!B2:H110,7, FALSE)), VLOOKUP(E2244,Store_Showcase!B2:H144,7, FALSE))</f>
      </c>
      <c r="S2244" s="1">
        <f>IF(IFERROR(VLOOKUP(E2244,Store_Showcase!B2:I144,8, FALSE), TRUE)=TRUE, IF(IFERROR(VLOOKUP(E2244,Store_SRP!B2:I110,8, FALSE), TRUE)=TRUE,VLOOKUP(E2244,Store_VAM!B2:I273,8, FALSE),VLOOKUP(E2244,Store_SRP!B2:I110,8, FALSE)), VLOOKUP(E2244,Store_Showcase!B2:I144,8, FALSE))</f>
      </c>
      <c r="T2244" s="1">
        <f>VLOOKUP(G2244,Sku_Consolidated!A2:R957,18,FALSE)</f>
      </c>
      <c r="U2244" s="1" t="s">
        <v>5836</v>
      </c>
      <c r="V2244" s="1">
        <f>IF(VLOOKUP(G2244,Sku_Consolidated!A2:S957,19,FALSE)="SHOWCASE", VLOOKUP(E2244,Store_Showcase!B2:L144,11, FALSE), IF(VLOOKUP(G2244,Sku_Consolidated!A2:S957,19,FALSE)="VAM",VLOOKUP(E2244,Store_VAM!B2:L273,11, FALSE),VLOOKUP(E2244,Store_SRP!B2:L110,11, FALSE)))</f>
      </c>
      <c r="W2244" s="1">
        <f>VLOOKUP(G2244,Sku_Consolidated!A2:W957,11,FALSE)</f>
      </c>
      <c r="X2244" s="1">
        <f>VLOOKUP(G2244,Sku_Consolidated!A2:H957,8,FALSE)</f>
      </c>
      <c r="Y2244" s="1">
        <f>VLOOKUP(G2244,Sku_Consolidated!A2:I957,9,FALSE)</f>
      </c>
      <c r="Z2244" s="1" t="s">
        <v>41</v>
      </c>
      <c r="AA2244" s="1">
        <f>VLOOKUP(G2244,Sku_Consolidated!A2:E957,5,FALSE)</f>
      </c>
      <c r="AB2244" s="1">
        <f>IF(VLOOKUP(G2244,Sku_Consolidated!A2:S957,19,FALSE)="SHOWCASE", VLOOKUP(E2244,Store_Showcase!B2:N144,13, FALSE), IF(VLOOKUP(G2244,Sku_Consolidated!A2:S957,19,FALSE)="VAM",VLOOKUP(E2244,Store_VAM!B2:N273,13, FALSE),VLOOKUP(E2244,Store_SRP!B2:N110,13, FALSE)))</f>
      </c>
      <c r="AC2244" s="1">
        <f>IF(IFERROR(AB2244,TRUE)=TRUE, "-","OK")</f>
      </c>
      <c r="AD2244" s="11" t="s">
        <v>37</v>
      </c>
      <c r="AE2244" s="11" t="s">
        <v>37</v>
      </c>
      <c r="AF2244" s="1">
        <f>IF(IFERROR(VLOOKUP(E2244,Store_Showcase!B2:H144,{5}, FALSE), TRUE)=TRUE, IF(IFERROR(VLOOKUP(E2244,Store_SRP!B2:H110,{5}, FALSE), TRUE)=TRUE,VLOOKUP(E2244,Store_VAM!B2:H273,{5}, FALSE),VLOOKUP(E2244,Store_SRP!B2:H110,{5}, FALSE)), VLOOKUP(E2244,Store_Showcase!B2:H144,{5}, FALSE))</f>
      </c>
      <c r="AG2244" s="1">
        <f>IF(IFERROR(VLOOKUP(E2244,Store_Showcase!B2:H144,{6}, FALSE), TRUE)=TRUE, IF(IFERROR(VLOOKUP(E2244,Store_SRP!B2:H110,{6}, FALSE), TRUE)=TRUE,VLOOKUP(E2244,Store_VAM!B2:H273,{6}, FALSE),VLOOKUP(E2244,Store_SRP!B2:H110,{6}, FALSE)), VLOOKUP(E2244,Store_Showcase!B2:H144,{6}, FALSE))</f>
      </c>
      <c r="AH2244" s="1">
        <f>VLOOKUP(G2244,Sku_Consolidated!A2:R957,18,FALSE)</f>
      </c>
      <c r="AI2244" s="1">
        <f>VLOOKUP(G2244,Sku_Consolidated!A2:S957,19,FALSE)</f>
      </c>
      <c r="AJ2244" s="1">
        <f>VLOOKUP(G2244,Sku_Consolidated!A2:T957,20,FALSE)</f>
      </c>
    </row>
    <row r="2245" spans="1:36" x14ac:dyDescent="0.25">
      <c r="A2245" s="1">
        <v>2024</v>
      </c>
      <c r="B2245" s="1" t="s">
        <v>31</v>
      </c>
      <c r="C2245" s="1" t="s">
        <v>32</v>
      </c>
      <c r="D2245" s="1" t="s">
        <v>33</v>
      </c>
      <c r="E2245" s="9" t="s">
        <v>2527</v>
      </c>
      <c r="F2245" s="1">
        <f>IF(VLOOKUP(G2245,Sku_Consolidated!A2:S957,{19},FALSE)="SHOWCASE", VLOOKUP(E2245,Store_Showcase!B2:C144,{2}, FALSE), IF(VLOOKUP(G2245,Sku_Consolidated!A2:S957,{19},FALSE)="VAM",VLOOKUP(E2245,Store_VAM!B2:C273,{2}, FALSE),VLOOKUP(E2245,Store_SRP!B2:C110,{2}, FALSE)))</f>
      </c>
      <c r="G2245" s="1">
        <v>61721</v>
      </c>
      <c r="H2245" s="1" t="s">
        <v>42</v>
      </c>
      <c r="I2245" s="10" t="s">
        <v>5837</v>
      </c>
      <c r="J2245" s="1">
        <f>VLOOKUP(G2245,Sku_Consolidated!A2:C957, 3, FALSE)</f>
      </c>
      <c r="K2245" s="10">
        <f>IF(J2245="PACK", I2245, 0)</f>
      </c>
      <c r="L2245" s="10">
        <f>IF(J2245="KG", I2245, I2245 * VLOOKUP(G2245,Sku_Consolidated!A2:U957,21,FALSE))</f>
      </c>
      <c r="M2245" s="10" t="s">
        <v>37</v>
      </c>
      <c r="N2245" s="11" t="s">
        <v>5838</v>
      </c>
      <c r="O2245" s="10" t="s">
        <v>5839</v>
      </c>
      <c r="P2245" s="10">
        <f>N2245 - O2245</f>
      </c>
      <c r="Q2245" s="1">
        <f>VLOOKUP(G2245,Sku_Consolidated!A2:G957,7, FALSE)</f>
      </c>
      <c r="R2245" s="1">
        <f>IF(IFERROR(VLOOKUP(E2245,Store_Showcase!B2:H144,7, FALSE), TRUE)=TRUE, IF(IFERROR(VLOOKUP(E2245,Store_SRP!B2:H110,7, FALSE), TRUE)=TRUE,VLOOKUP(E2245,Store_VAM!B2:H273,7, FALSE),VLOOKUP(E2245,Store_SRP!B2:H110,7, FALSE)), VLOOKUP(E2245,Store_Showcase!B2:H144,7, FALSE))</f>
      </c>
      <c r="S2245" s="1">
        <f>IF(IFERROR(VLOOKUP(E2245,Store_Showcase!B2:I144,8, FALSE), TRUE)=TRUE, IF(IFERROR(VLOOKUP(E2245,Store_SRP!B2:I110,8, FALSE), TRUE)=TRUE,VLOOKUP(E2245,Store_VAM!B2:I273,8, FALSE),VLOOKUP(E2245,Store_SRP!B2:I110,8, FALSE)), VLOOKUP(E2245,Store_Showcase!B2:I144,8, FALSE))</f>
      </c>
      <c r="T2245" s="1">
        <f>VLOOKUP(G2245,Sku_Consolidated!A2:R957,18,FALSE)</f>
      </c>
      <c r="U2245" s="1" t="s">
        <v>5836</v>
      </c>
      <c r="V2245" s="1">
        <f>IF(VLOOKUP(G2245,Sku_Consolidated!A2:S957,19,FALSE)="SHOWCASE", VLOOKUP(E2245,Store_Showcase!B2:L144,11, FALSE), IF(VLOOKUP(G2245,Sku_Consolidated!A2:S957,19,FALSE)="VAM",VLOOKUP(E2245,Store_VAM!B2:L273,11, FALSE),VLOOKUP(E2245,Store_SRP!B2:L110,11, FALSE)))</f>
      </c>
      <c r="W2245" s="1">
        <f>VLOOKUP(G2245,Sku_Consolidated!A2:W957,11,FALSE)</f>
      </c>
      <c r="X2245" s="1">
        <f>VLOOKUP(G2245,Sku_Consolidated!A2:H957,8,FALSE)</f>
      </c>
      <c r="Y2245" s="1">
        <f>VLOOKUP(G2245,Sku_Consolidated!A2:I957,9,FALSE)</f>
      </c>
      <c r="Z2245" s="1" t="s">
        <v>41</v>
      </c>
      <c r="AA2245" s="1">
        <f>VLOOKUP(G2245,Sku_Consolidated!A2:E957,5,FALSE)</f>
      </c>
      <c r="AB2245" s="1">
        <f>IF(VLOOKUP(G2245,Sku_Consolidated!A2:S957,19,FALSE)="SHOWCASE", VLOOKUP(E2245,Store_Showcase!B2:N144,13, FALSE), IF(VLOOKUP(G2245,Sku_Consolidated!A2:S957,19,FALSE)="VAM",VLOOKUP(E2245,Store_VAM!B2:N273,13, FALSE),VLOOKUP(E2245,Store_SRP!B2:N110,13, FALSE)))</f>
      </c>
      <c r="AC2245" s="1">
        <f>IF(IFERROR(AB2245,TRUE)=TRUE, "-","OK")</f>
      </c>
      <c r="AD2245" s="11" t="s">
        <v>37</v>
      </c>
      <c r="AE2245" s="11" t="s">
        <v>37</v>
      </c>
      <c r="AF2245" s="1">
        <f>IF(IFERROR(VLOOKUP(E2245,Store_Showcase!B2:H144,{5}, FALSE), TRUE)=TRUE, IF(IFERROR(VLOOKUP(E2245,Store_SRP!B2:H110,{5}, FALSE), TRUE)=TRUE,VLOOKUP(E2245,Store_VAM!B2:H273,{5}, FALSE),VLOOKUP(E2245,Store_SRP!B2:H110,{5}, FALSE)), VLOOKUP(E2245,Store_Showcase!B2:H144,{5}, FALSE))</f>
      </c>
      <c r="AG2245" s="1">
        <f>IF(IFERROR(VLOOKUP(E2245,Store_Showcase!B2:H144,{6}, FALSE), TRUE)=TRUE, IF(IFERROR(VLOOKUP(E2245,Store_SRP!B2:H110,{6}, FALSE), TRUE)=TRUE,VLOOKUP(E2245,Store_VAM!B2:H273,{6}, FALSE),VLOOKUP(E2245,Store_SRP!B2:H110,{6}, FALSE)), VLOOKUP(E2245,Store_Showcase!B2:H144,{6}, FALSE))</f>
      </c>
      <c r="AH2245" s="1">
        <f>VLOOKUP(G2245,Sku_Consolidated!A2:R957,18,FALSE)</f>
      </c>
      <c r="AI2245" s="1">
        <f>VLOOKUP(G2245,Sku_Consolidated!A2:S957,19,FALSE)</f>
      </c>
      <c r="AJ2245" s="1">
        <f>VLOOKUP(G2245,Sku_Consolidated!A2:T957,20,FALSE)</f>
      </c>
    </row>
    <row r="2246" spans="1:36" x14ac:dyDescent="0.25">
      <c r="A2246" s="1">
        <v>2024</v>
      </c>
      <c r="B2246" s="1" t="s">
        <v>31</v>
      </c>
      <c r="C2246" s="1" t="s">
        <v>32</v>
      </c>
      <c r="D2246" s="1" t="s">
        <v>33</v>
      </c>
      <c r="E2246" s="9" t="s">
        <v>2527</v>
      </c>
      <c r="F2246" s="1">
        <f>IF(VLOOKUP(G2246,Sku_Consolidated!A2:S957,{19},FALSE)="SHOWCASE", VLOOKUP(E2246,Store_Showcase!B2:C144,{2}, FALSE), IF(VLOOKUP(G2246,Sku_Consolidated!A2:S957,{19},FALSE)="VAM",VLOOKUP(E2246,Store_VAM!B2:C273,{2}, FALSE),VLOOKUP(E2246,Store_SRP!B2:C110,{2}, FALSE)))</f>
      </c>
      <c r="G2246" s="1">
        <v>61722</v>
      </c>
      <c r="H2246" s="1" t="s">
        <v>46</v>
      </c>
      <c r="I2246" s="10" t="s">
        <v>990</v>
      </c>
      <c r="J2246" s="1">
        <f>VLOOKUP(G2246,Sku_Consolidated!A2:C957, 3, FALSE)</f>
      </c>
      <c r="K2246" s="10">
        <f>IF(J2246="PACK", I2246, 0)</f>
      </c>
      <c r="L2246" s="10">
        <f>IF(J2246="KG", I2246, I2246 * VLOOKUP(G2246,Sku_Consolidated!A2:U957,21,FALSE))</f>
      </c>
      <c r="M2246" s="10" t="s">
        <v>37</v>
      </c>
      <c r="N2246" s="11" t="s">
        <v>5840</v>
      </c>
      <c r="O2246" s="10" t="s">
        <v>5841</v>
      </c>
      <c r="P2246" s="10">
        <f>N2246 - O2246</f>
      </c>
      <c r="Q2246" s="1">
        <f>VLOOKUP(G2246,Sku_Consolidated!A2:G957,7, FALSE)</f>
      </c>
      <c r="R2246" s="1">
        <f>IF(IFERROR(VLOOKUP(E2246,Store_Showcase!B2:H144,7, FALSE), TRUE)=TRUE, IF(IFERROR(VLOOKUP(E2246,Store_SRP!B2:H110,7, FALSE), TRUE)=TRUE,VLOOKUP(E2246,Store_VAM!B2:H273,7, FALSE),VLOOKUP(E2246,Store_SRP!B2:H110,7, FALSE)), VLOOKUP(E2246,Store_Showcase!B2:H144,7, FALSE))</f>
      </c>
      <c r="S2246" s="1">
        <f>IF(IFERROR(VLOOKUP(E2246,Store_Showcase!B2:I144,8, FALSE), TRUE)=TRUE, IF(IFERROR(VLOOKUP(E2246,Store_SRP!B2:I110,8, FALSE), TRUE)=TRUE,VLOOKUP(E2246,Store_VAM!B2:I273,8, FALSE),VLOOKUP(E2246,Store_SRP!B2:I110,8, FALSE)), VLOOKUP(E2246,Store_Showcase!B2:I144,8, FALSE))</f>
      </c>
      <c r="T2246" s="1">
        <f>VLOOKUP(G2246,Sku_Consolidated!A2:R957,18,FALSE)</f>
      </c>
      <c r="U2246" s="1" t="s">
        <v>5836</v>
      </c>
      <c r="V2246" s="1">
        <f>IF(VLOOKUP(G2246,Sku_Consolidated!A2:S957,19,FALSE)="SHOWCASE", VLOOKUP(E2246,Store_Showcase!B2:L144,11, FALSE), IF(VLOOKUP(G2246,Sku_Consolidated!A2:S957,19,FALSE)="VAM",VLOOKUP(E2246,Store_VAM!B2:L273,11, FALSE),VLOOKUP(E2246,Store_SRP!B2:L110,11, FALSE)))</f>
      </c>
      <c r="W2246" s="1">
        <f>VLOOKUP(G2246,Sku_Consolidated!A2:W957,11,FALSE)</f>
      </c>
      <c r="X2246" s="1">
        <f>VLOOKUP(G2246,Sku_Consolidated!A2:H957,8,FALSE)</f>
      </c>
      <c r="Y2246" s="1">
        <f>VLOOKUP(G2246,Sku_Consolidated!A2:I957,9,FALSE)</f>
      </c>
      <c r="Z2246" s="1" t="s">
        <v>41</v>
      </c>
      <c r="AA2246" s="1">
        <f>VLOOKUP(G2246,Sku_Consolidated!A2:E957,5,FALSE)</f>
      </c>
      <c r="AB2246" s="1">
        <f>IF(VLOOKUP(G2246,Sku_Consolidated!A2:S957,19,FALSE)="SHOWCASE", VLOOKUP(E2246,Store_Showcase!B2:N144,13, FALSE), IF(VLOOKUP(G2246,Sku_Consolidated!A2:S957,19,FALSE)="VAM",VLOOKUP(E2246,Store_VAM!B2:N273,13, FALSE),VLOOKUP(E2246,Store_SRP!B2:N110,13, FALSE)))</f>
      </c>
      <c r="AC2246" s="1">
        <f>IF(IFERROR(AB2246,TRUE)=TRUE, "-","OK")</f>
      </c>
      <c r="AD2246" s="11" t="s">
        <v>37</v>
      </c>
      <c r="AE2246" s="11" t="s">
        <v>37</v>
      </c>
      <c r="AF2246" s="1">
        <f>IF(IFERROR(VLOOKUP(E2246,Store_Showcase!B2:H144,{5}, FALSE), TRUE)=TRUE, IF(IFERROR(VLOOKUP(E2246,Store_SRP!B2:H110,{5}, FALSE), TRUE)=TRUE,VLOOKUP(E2246,Store_VAM!B2:H273,{5}, FALSE),VLOOKUP(E2246,Store_SRP!B2:H110,{5}, FALSE)), VLOOKUP(E2246,Store_Showcase!B2:H144,{5}, FALSE))</f>
      </c>
      <c r="AG2246" s="1">
        <f>IF(IFERROR(VLOOKUP(E2246,Store_Showcase!B2:H144,{6}, FALSE), TRUE)=TRUE, IF(IFERROR(VLOOKUP(E2246,Store_SRP!B2:H110,{6}, FALSE), TRUE)=TRUE,VLOOKUP(E2246,Store_VAM!B2:H273,{6}, FALSE),VLOOKUP(E2246,Store_SRP!B2:H110,{6}, FALSE)), VLOOKUP(E2246,Store_Showcase!B2:H144,{6}, FALSE))</f>
      </c>
      <c r="AH2246" s="1">
        <f>VLOOKUP(G2246,Sku_Consolidated!A2:R957,18,FALSE)</f>
      </c>
      <c r="AI2246" s="1">
        <f>VLOOKUP(G2246,Sku_Consolidated!A2:S957,19,FALSE)</f>
      </c>
      <c r="AJ2246" s="1">
        <f>VLOOKUP(G2246,Sku_Consolidated!A2:T957,20,FALSE)</f>
      </c>
    </row>
    <row r="2247" spans="1:36" x14ac:dyDescent="0.25">
      <c r="A2247" s="1">
        <v>2024</v>
      </c>
      <c r="B2247" s="1" t="s">
        <v>31</v>
      </c>
      <c r="C2247" s="1" t="s">
        <v>32</v>
      </c>
      <c r="D2247" s="1" t="s">
        <v>33</v>
      </c>
      <c r="E2247" s="9" t="s">
        <v>2527</v>
      </c>
      <c r="F2247" s="1">
        <f>IF(VLOOKUP(G2247,Sku_Consolidated!A2:S957,{19},FALSE)="SHOWCASE", VLOOKUP(E2247,Store_Showcase!B2:C144,{2}, FALSE), IF(VLOOKUP(G2247,Sku_Consolidated!A2:S957,{19},FALSE)="VAM",VLOOKUP(E2247,Store_VAM!B2:C273,{2}, FALSE),VLOOKUP(E2247,Store_SRP!B2:C110,{2}, FALSE)))</f>
      </c>
      <c r="G2247" s="1">
        <v>61723</v>
      </c>
      <c r="H2247" s="1" t="s">
        <v>207</v>
      </c>
      <c r="I2247" s="10" t="s">
        <v>4506</v>
      </c>
      <c r="J2247" s="1">
        <f>VLOOKUP(G2247,Sku_Consolidated!A2:C957, 3, FALSE)</f>
      </c>
      <c r="K2247" s="10">
        <f>IF(J2247="PACK", I2247, 0)</f>
      </c>
      <c r="L2247" s="10">
        <f>IF(J2247="KG", I2247, I2247 * VLOOKUP(G2247,Sku_Consolidated!A2:U957,21,FALSE))</f>
      </c>
      <c r="M2247" s="10" t="s">
        <v>37</v>
      </c>
      <c r="N2247" s="11" t="s">
        <v>5842</v>
      </c>
      <c r="O2247" s="10" t="s">
        <v>482</v>
      </c>
      <c r="P2247" s="10">
        <f>N2247 - O2247</f>
      </c>
      <c r="Q2247" s="1">
        <f>VLOOKUP(G2247,Sku_Consolidated!A2:G957,7, FALSE)</f>
      </c>
      <c r="R2247" s="1">
        <f>IF(IFERROR(VLOOKUP(E2247,Store_Showcase!B2:H144,7, FALSE), TRUE)=TRUE, IF(IFERROR(VLOOKUP(E2247,Store_SRP!B2:H110,7, FALSE), TRUE)=TRUE,VLOOKUP(E2247,Store_VAM!B2:H273,7, FALSE),VLOOKUP(E2247,Store_SRP!B2:H110,7, FALSE)), VLOOKUP(E2247,Store_Showcase!B2:H144,7, FALSE))</f>
      </c>
      <c r="S2247" s="1">
        <f>IF(IFERROR(VLOOKUP(E2247,Store_Showcase!B2:I144,8, FALSE), TRUE)=TRUE, IF(IFERROR(VLOOKUP(E2247,Store_SRP!B2:I110,8, FALSE), TRUE)=TRUE,VLOOKUP(E2247,Store_VAM!B2:I273,8, FALSE),VLOOKUP(E2247,Store_SRP!B2:I110,8, FALSE)), VLOOKUP(E2247,Store_Showcase!B2:I144,8, FALSE))</f>
      </c>
      <c r="T2247" s="1">
        <f>VLOOKUP(G2247,Sku_Consolidated!A2:R957,18,FALSE)</f>
      </c>
      <c r="U2247" s="1" t="s">
        <v>5836</v>
      </c>
      <c r="V2247" s="1">
        <f>IF(VLOOKUP(G2247,Sku_Consolidated!A2:S957,19,FALSE)="SHOWCASE", VLOOKUP(E2247,Store_Showcase!B2:L144,11, FALSE), IF(VLOOKUP(G2247,Sku_Consolidated!A2:S957,19,FALSE)="VAM",VLOOKUP(E2247,Store_VAM!B2:L273,11, FALSE),VLOOKUP(E2247,Store_SRP!B2:L110,11, FALSE)))</f>
      </c>
      <c r="W2247" s="1">
        <f>VLOOKUP(G2247,Sku_Consolidated!A2:W957,11,FALSE)</f>
      </c>
      <c r="X2247" s="1">
        <f>VLOOKUP(G2247,Sku_Consolidated!A2:H957,8,FALSE)</f>
      </c>
      <c r="Y2247" s="1">
        <f>VLOOKUP(G2247,Sku_Consolidated!A2:I957,9,FALSE)</f>
      </c>
      <c r="Z2247" s="1" t="s">
        <v>41</v>
      </c>
      <c r="AA2247" s="1">
        <f>VLOOKUP(G2247,Sku_Consolidated!A2:E957,5,FALSE)</f>
      </c>
      <c r="AB2247" s="1">
        <f>IF(VLOOKUP(G2247,Sku_Consolidated!A2:S957,19,FALSE)="SHOWCASE", VLOOKUP(E2247,Store_Showcase!B2:N144,13, FALSE), IF(VLOOKUP(G2247,Sku_Consolidated!A2:S957,19,FALSE)="VAM",VLOOKUP(E2247,Store_VAM!B2:N273,13, FALSE),VLOOKUP(E2247,Store_SRP!B2:N110,13, FALSE)))</f>
      </c>
      <c r="AC2247" s="1">
        <f>IF(IFERROR(AB2247,TRUE)=TRUE, "-","OK")</f>
      </c>
      <c r="AD2247" s="11" t="s">
        <v>37</v>
      </c>
      <c r="AE2247" s="11" t="s">
        <v>37</v>
      </c>
      <c r="AF2247" s="1">
        <f>IF(IFERROR(VLOOKUP(E2247,Store_Showcase!B2:H144,{5}, FALSE), TRUE)=TRUE, IF(IFERROR(VLOOKUP(E2247,Store_SRP!B2:H110,{5}, FALSE), TRUE)=TRUE,VLOOKUP(E2247,Store_VAM!B2:H273,{5}, FALSE),VLOOKUP(E2247,Store_SRP!B2:H110,{5}, FALSE)), VLOOKUP(E2247,Store_Showcase!B2:H144,{5}, FALSE))</f>
      </c>
      <c r="AG2247" s="1">
        <f>IF(IFERROR(VLOOKUP(E2247,Store_Showcase!B2:H144,{6}, FALSE), TRUE)=TRUE, IF(IFERROR(VLOOKUP(E2247,Store_SRP!B2:H110,{6}, FALSE), TRUE)=TRUE,VLOOKUP(E2247,Store_VAM!B2:H273,{6}, FALSE),VLOOKUP(E2247,Store_SRP!B2:H110,{6}, FALSE)), VLOOKUP(E2247,Store_Showcase!B2:H144,{6}, FALSE))</f>
      </c>
      <c r="AH2247" s="1">
        <f>VLOOKUP(G2247,Sku_Consolidated!A2:R957,18,FALSE)</f>
      </c>
      <c r="AI2247" s="1">
        <f>VLOOKUP(G2247,Sku_Consolidated!A2:S957,19,FALSE)</f>
      </c>
      <c r="AJ2247" s="1">
        <f>VLOOKUP(G2247,Sku_Consolidated!A2:T957,20,FALSE)</f>
      </c>
    </row>
    <row r="2248" spans="1:36" x14ac:dyDescent="0.25">
      <c r="A2248" s="1">
        <v>2024</v>
      </c>
      <c r="B2248" s="1" t="s">
        <v>31</v>
      </c>
      <c r="C2248" s="1" t="s">
        <v>32</v>
      </c>
      <c r="D2248" s="1" t="s">
        <v>33</v>
      </c>
      <c r="E2248" s="9" t="s">
        <v>2527</v>
      </c>
      <c r="F2248" s="1">
        <f>IF(VLOOKUP(G2248,Sku_Consolidated!A2:S957,{19},FALSE)="SHOWCASE", VLOOKUP(E2248,Store_Showcase!B2:C144,{2}, FALSE), IF(VLOOKUP(G2248,Sku_Consolidated!A2:S957,{19},FALSE)="VAM",VLOOKUP(E2248,Store_VAM!B2:C273,{2}, FALSE),VLOOKUP(E2248,Store_SRP!B2:C110,{2}, FALSE)))</f>
      </c>
      <c r="G2248" s="1">
        <v>61724</v>
      </c>
      <c r="H2248" s="1" t="s">
        <v>50</v>
      </c>
      <c r="I2248" s="10" t="s">
        <v>1490</v>
      </c>
      <c r="J2248" s="1">
        <f>VLOOKUP(G2248,Sku_Consolidated!A2:C957, 3, FALSE)</f>
      </c>
      <c r="K2248" s="10">
        <f>IF(J2248="PACK", I2248, 0)</f>
      </c>
      <c r="L2248" s="10">
        <f>IF(J2248="KG", I2248, I2248 * VLOOKUP(G2248,Sku_Consolidated!A2:U957,21,FALSE))</f>
      </c>
      <c r="M2248" s="10" t="s">
        <v>37</v>
      </c>
      <c r="N2248" s="11" t="s">
        <v>5843</v>
      </c>
      <c r="O2248" s="10" t="s">
        <v>5844</v>
      </c>
      <c r="P2248" s="10">
        <f>N2248 - O2248</f>
      </c>
      <c r="Q2248" s="1">
        <f>VLOOKUP(G2248,Sku_Consolidated!A2:G957,7, FALSE)</f>
      </c>
      <c r="R2248" s="1">
        <f>IF(IFERROR(VLOOKUP(E2248,Store_Showcase!B2:H144,7, FALSE), TRUE)=TRUE, IF(IFERROR(VLOOKUP(E2248,Store_SRP!B2:H110,7, FALSE), TRUE)=TRUE,VLOOKUP(E2248,Store_VAM!B2:H273,7, FALSE),VLOOKUP(E2248,Store_SRP!B2:H110,7, FALSE)), VLOOKUP(E2248,Store_Showcase!B2:H144,7, FALSE))</f>
      </c>
      <c r="S2248" s="1">
        <f>IF(IFERROR(VLOOKUP(E2248,Store_Showcase!B2:I144,8, FALSE), TRUE)=TRUE, IF(IFERROR(VLOOKUP(E2248,Store_SRP!B2:I110,8, FALSE), TRUE)=TRUE,VLOOKUP(E2248,Store_VAM!B2:I273,8, FALSE),VLOOKUP(E2248,Store_SRP!B2:I110,8, FALSE)), VLOOKUP(E2248,Store_Showcase!B2:I144,8, FALSE))</f>
      </c>
      <c r="T2248" s="1">
        <f>VLOOKUP(G2248,Sku_Consolidated!A2:R957,18,FALSE)</f>
      </c>
      <c r="U2248" s="1" t="s">
        <v>5836</v>
      </c>
      <c r="V2248" s="1">
        <f>IF(VLOOKUP(G2248,Sku_Consolidated!A2:S957,19,FALSE)="SHOWCASE", VLOOKUP(E2248,Store_Showcase!B2:L144,11, FALSE), IF(VLOOKUP(G2248,Sku_Consolidated!A2:S957,19,FALSE)="VAM",VLOOKUP(E2248,Store_VAM!B2:L273,11, FALSE),VLOOKUP(E2248,Store_SRP!B2:L110,11, FALSE)))</f>
      </c>
      <c r="W2248" s="1">
        <f>VLOOKUP(G2248,Sku_Consolidated!A2:W957,11,FALSE)</f>
      </c>
      <c r="X2248" s="1">
        <f>VLOOKUP(G2248,Sku_Consolidated!A2:H957,8,FALSE)</f>
      </c>
      <c r="Y2248" s="1">
        <f>VLOOKUP(G2248,Sku_Consolidated!A2:I957,9,FALSE)</f>
      </c>
      <c r="Z2248" s="1" t="s">
        <v>41</v>
      </c>
      <c r="AA2248" s="1">
        <f>VLOOKUP(G2248,Sku_Consolidated!A2:E957,5,FALSE)</f>
      </c>
      <c r="AB2248" s="1">
        <f>IF(VLOOKUP(G2248,Sku_Consolidated!A2:S957,19,FALSE)="SHOWCASE", VLOOKUP(E2248,Store_Showcase!B2:N144,13, FALSE), IF(VLOOKUP(G2248,Sku_Consolidated!A2:S957,19,FALSE)="VAM",VLOOKUP(E2248,Store_VAM!B2:N273,13, FALSE),VLOOKUP(E2248,Store_SRP!B2:N110,13, FALSE)))</f>
      </c>
      <c r="AC2248" s="1">
        <f>IF(IFERROR(AB2248,TRUE)=TRUE, "-","OK")</f>
      </c>
      <c r="AD2248" s="11" t="s">
        <v>37</v>
      </c>
      <c r="AE2248" s="11" t="s">
        <v>37</v>
      </c>
      <c r="AF2248" s="1">
        <f>IF(IFERROR(VLOOKUP(E2248,Store_Showcase!B2:H144,{5}, FALSE), TRUE)=TRUE, IF(IFERROR(VLOOKUP(E2248,Store_SRP!B2:H110,{5}, FALSE), TRUE)=TRUE,VLOOKUP(E2248,Store_VAM!B2:H273,{5}, FALSE),VLOOKUP(E2248,Store_SRP!B2:H110,{5}, FALSE)), VLOOKUP(E2248,Store_Showcase!B2:H144,{5}, FALSE))</f>
      </c>
      <c r="AG2248" s="1">
        <f>IF(IFERROR(VLOOKUP(E2248,Store_Showcase!B2:H144,{6}, FALSE), TRUE)=TRUE, IF(IFERROR(VLOOKUP(E2248,Store_SRP!B2:H110,{6}, FALSE), TRUE)=TRUE,VLOOKUP(E2248,Store_VAM!B2:H273,{6}, FALSE),VLOOKUP(E2248,Store_SRP!B2:H110,{6}, FALSE)), VLOOKUP(E2248,Store_Showcase!B2:H144,{6}, FALSE))</f>
      </c>
      <c r="AH2248" s="1">
        <f>VLOOKUP(G2248,Sku_Consolidated!A2:R957,18,FALSE)</f>
      </c>
      <c r="AI2248" s="1">
        <f>VLOOKUP(G2248,Sku_Consolidated!A2:S957,19,FALSE)</f>
      </c>
      <c r="AJ2248" s="1">
        <f>VLOOKUP(G2248,Sku_Consolidated!A2:T957,20,FALSE)</f>
      </c>
    </row>
    <row r="2249" spans="1:36" x14ac:dyDescent="0.25">
      <c r="A2249" s="1">
        <v>2024</v>
      </c>
      <c r="B2249" s="1" t="s">
        <v>31</v>
      </c>
      <c r="C2249" s="1" t="s">
        <v>32</v>
      </c>
      <c r="D2249" s="1" t="s">
        <v>33</v>
      </c>
      <c r="E2249" s="9" t="s">
        <v>2527</v>
      </c>
      <c r="F2249" s="1">
        <f>IF(VLOOKUP(G2249,Sku_Consolidated!A2:S957,{19},FALSE)="SHOWCASE", VLOOKUP(E2249,Store_Showcase!B2:C144,{2}, FALSE), IF(VLOOKUP(G2249,Sku_Consolidated!A2:S957,{19},FALSE)="VAM",VLOOKUP(E2249,Store_VAM!B2:C273,{2}, FALSE),VLOOKUP(E2249,Store_SRP!B2:C110,{2}, FALSE)))</f>
      </c>
      <c r="G2249" s="1">
        <v>61725</v>
      </c>
      <c r="H2249" s="1" t="s">
        <v>54</v>
      </c>
      <c r="I2249" s="10" t="s">
        <v>541</v>
      </c>
      <c r="J2249" s="1">
        <f>VLOOKUP(G2249,Sku_Consolidated!A2:C957, 3, FALSE)</f>
      </c>
      <c r="K2249" s="10">
        <f>IF(J2249="PACK", I2249, 0)</f>
      </c>
      <c r="L2249" s="10">
        <f>IF(J2249="KG", I2249, I2249 * VLOOKUP(G2249,Sku_Consolidated!A2:U957,21,FALSE))</f>
      </c>
      <c r="M2249" s="10" t="s">
        <v>37</v>
      </c>
      <c r="N2249" s="11" t="s">
        <v>5845</v>
      </c>
      <c r="O2249" s="10" t="s">
        <v>5846</v>
      </c>
      <c r="P2249" s="10">
        <f>N2249 - O2249</f>
      </c>
      <c r="Q2249" s="1">
        <f>VLOOKUP(G2249,Sku_Consolidated!A2:G957,7, FALSE)</f>
      </c>
      <c r="R2249" s="1">
        <f>IF(IFERROR(VLOOKUP(E2249,Store_Showcase!B2:H144,7, FALSE), TRUE)=TRUE, IF(IFERROR(VLOOKUP(E2249,Store_SRP!B2:H110,7, FALSE), TRUE)=TRUE,VLOOKUP(E2249,Store_VAM!B2:H273,7, FALSE),VLOOKUP(E2249,Store_SRP!B2:H110,7, FALSE)), VLOOKUP(E2249,Store_Showcase!B2:H144,7, FALSE))</f>
      </c>
      <c r="S2249" s="1">
        <f>IF(IFERROR(VLOOKUP(E2249,Store_Showcase!B2:I144,8, FALSE), TRUE)=TRUE, IF(IFERROR(VLOOKUP(E2249,Store_SRP!B2:I110,8, FALSE), TRUE)=TRUE,VLOOKUP(E2249,Store_VAM!B2:I273,8, FALSE),VLOOKUP(E2249,Store_SRP!B2:I110,8, FALSE)), VLOOKUP(E2249,Store_Showcase!B2:I144,8, FALSE))</f>
      </c>
      <c r="T2249" s="1">
        <f>VLOOKUP(G2249,Sku_Consolidated!A2:R957,18,FALSE)</f>
      </c>
      <c r="U2249" s="1" t="s">
        <v>5836</v>
      </c>
      <c r="V2249" s="1">
        <f>IF(VLOOKUP(G2249,Sku_Consolidated!A2:S957,19,FALSE)="SHOWCASE", VLOOKUP(E2249,Store_Showcase!B2:L144,11, FALSE), IF(VLOOKUP(G2249,Sku_Consolidated!A2:S957,19,FALSE)="VAM",VLOOKUP(E2249,Store_VAM!B2:L273,11, FALSE),VLOOKUP(E2249,Store_SRP!B2:L110,11, FALSE)))</f>
      </c>
      <c r="W2249" s="1">
        <f>VLOOKUP(G2249,Sku_Consolidated!A2:W957,11,FALSE)</f>
      </c>
      <c r="X2249" s="1">
        <f>VLOOKUP(G2249,Sku_Consolidated!A2:H957,8,FALSE)</f>
      </c>
      <c r="Y2249" s="1">
        <f>VLOOKUP(G2249,Sku_Consolidated!A2:I957,9,FALSE)</f>
      </c>
      <c r="Z2249" s="1" t="s">
        <v>41</v>
      </c>
      <c r="AA2249" s="1">
        <f>VLOOKUP(G2249,Sku_Consolidated!A2:E957,5,FALSE)</f>
      </c>
      <c r="AB2249" s="1">
        <f>IF(VLOOKUP(G2249,Sku_Consolidated!A2:S957,19,FALSE)="SHOWCASE", VLOOKUP(E2249,Store_Showcase!B2:N144,13, FALSE), IF(VLOOKUP(G2249,Sku_Consolidated!A2:S957,19,FALSE)="VAM",VLOOKUP(E2249,Store_VAM!B2:N273,13, FALSE),VLOOKUP(E2249,Store_SRP!B2:N110,13, FALSE)))</f>
      </c>
      <c r="AC2249" s="1">
        <f>IF(IFERROR(AB2249,TRUE)=TRUE, "-","OK")</f>
      </c>
      <c r="AD2249" s="11" t="s">
        <v>37</v>
      </c>
      <c r="AE2249" s="11" t="s">
        <v>37</v>
      </c>
      <c r="AF2249" s="1">
        <f>IF(IFERROR(VLOOKUP(E2249,Store_Showcase!B2:H144,{5}, FALSE), TRUE)=TRUE, IF(IFERROR(VLOOKUP(E2249,Store_SRP!B2:H110,{5}, FALSE), TRUE)=TRUE,VLOOKUP(E2249,Store_VAM!B2:H273,{5}, FALSE),VLOOKUP(E2249,Store_SRP!B2:H110,{5}, FALSE)), VLOOKUP(E2249,Store_Showcase!B2:H144,{5}, FALSE))</f>
      </c>
      <c r="AG2249" s="1">
        <f>IF(IFERROR(VLOOKUP(E2249,Store_Showcase!B2:H144,{6}, FALSE), TRUE)=TRUE, IF(IFERROR(VLOOKUP(E2249,Store_SRP!B2:H110,{6}, FALSE), TRUE)=TRUE,VLOOKUP(E2249,Store_VAM!B2:H273,{6}, FALSE),VLOOKUP(E2249,Store_SRP!B2:H110,{6}, FALSE)), VLOOKUP(E2249,Store_Showcase!B2:H144,{6}, FALSE))</f>
      </c>
      <c r="AH2249" s="1">
        <f>VLOOKUP(G2249,Sku_Consolidated!A2:R957,18,FALSE)</f>
      </c>
      <c r="AI2249" s="1">
        <f>VLOOKUP(G2249,Sku_Consolidated!A2:S957,19,FALSE)</f>
      </c>
      <c r="AJ2249" s="1">
        <f>VLOOKUP(G2249,Sku_Consolidated!A2:T957,20,FALSE)</f>
      </c>
    </row>
    <row r="2250" spans="1:36" x14ac:dyDescent="0.25">
      <c r="A2250" s="1">
        <v>2024</v>
      </c>
      <c r="B2250" s="1" t="s">
        <v>31</v>
      </c>
      <c r="C2250" s="1" t="s">
        <v>32</v>
      </c>
      <c r="D2250" s="1" t="s">
        <v>33</v>
      </c>
      <c r="E2250" s="9" t="s">
        <v>2527</v>
      </c>
      <c r="F2250" s="1">
        <f>IF(VLOOKUP(G2250,Sku_Consolidated!A2:S957,{19},FALSE)="SHOWCASE", VLOOKUP(E2250,Store_Showcase!B2:C144,{2}, FALSE), IF(VLOOKUP(G2250,Sku_Consolidated!A2:S957,{19},FALSE)="VAM",VLOOKUP(E2250,Store_VAM!B2:C273,{2}, FALSE),VLOOKUP(E2250,Store_SRP!B2:C110,{2}, FALSE)))</f>
      </c>
      <c r="G2250" s="1">
        <v>61733</v>
      </c>
      <c r="H2250" s="1" t="s">
        <v>58</v>
      </c>
      <c r="I2250" s="10" t="s">
        <v>5847</v>
      </c>
      <c r="J2250" s="1">
        <f>VLOOKUP(G2250,Sku_Consolidated!A2:C957, 3, FALSE)</f>
      </c>
      <c r="K2250" s="10">
        <f>IF(J2250="PACK", I2250, 0)</f>
      </c>
      <c r="L2250" s="10">
        <f>IF(J2250="KG", I2250, I2250 * VLOOKUP(G2250,Sku_Consolidated!A2:U957,21,FALSE))</f>
      </c>
      <c r="M2250" s="10" t="s">
        <v>37</v>
      </c>
      <c r="N2250" s="11" t="s">
        <v>5848</v>
      </c>
      <c r="O2250" s="10" t="s">
        <v>5849</v>
      </c>
      <c r="P2250" s="10">
        <f>N2250 - O2250</f>
      </c>
      <c r="Q2250" s="1">
        <f>VLOOKUP(G2250,Sku_Consolidated!A2:G957,7, FALSE)</f>
      </c>
      <c r="R2250" s="1">
        <f>IF(IFERROR(VLOOKUP(E2250,Store_Showcase!B2:H144,7, FALSE), TRUE)=TRUE, IF(IFERROR(VLOOKUP(E2250,Store_SRP!B2:H110,7, FALSE), TRUE)=TRUE,VLOOKUP(E2250,Store_VAM!B2:H273,7, FALSE),VLOOKUP(E2250,Store_SRP!B2:H110,7, FALSE)), VLOOKUP(E2250,Store_Showcase!B2:H144,7, FALSE))</f>
      </c>
      <c r="S2250" s="1">
        <f>IF(IFERROR(VLOOKUP(E2250,Store_Showcase!B2:I144,8, FALSE), TRUE)=TRUE, IF(IFERROR(VLOOKUP(E2250,Store_SRP!B2:I110,8, FALSE), TRUE)=TRUE,VLOOKUP(E2250,Store_VAM!B2:I273,8, FALSE),VLOOKUP(E2250,Store_SRP!B2:I110,8, FALSE)), VLOOKUP(E2250,Store_Showcase!B2:I144,8, FALSE))</f>
      </c>
      <c r="T2250" s="1">
        <f>VLOOKUP(G2250,Sku_Consolidated!A2:R957,18,FALSE)</f>
      </c>
      <c r="U2250" s="1" t="s">
        <v>5836</v>
      </c>
      <c r="V2250" s="1">
        <f>IF(VLOOKUP(G2250,Sku_Consolidated!A2:S957,19,FALSE)="SHOWCASE", VLOOKUP(E2250,Store_Showcase!B2:L144,11, FALSE), IF(VLOOKUP(G2250,Sku_Consolidated!A2:S957,19,FALSE)="VAM",VLOOKUP(E2250,Store_VAM!B2:L273,11, FALSE),VLOOKUP(E2250,Store_SRP!B2:L110,11, FALSE)))</f>
      </c>
      <c r="W2250" s="1">
        <f>VLOOKUP(G2250,Sku_Consolidated!A2:W957,11,FALSE)</f>
      </c>
      <c r="X2250" s="1">
        <f>VLOOKUP(G2250,Sku_Consolidated!A2:H957,8,FALSE)</f>
      </c>
      <c r="Y2250" s="1">
        <f>VLOOKUP(G2250,Sku_Consolidated!A2:I957,9,FALSE)</f>
      </c>
      <c r="Z2250" s="1" t="s">
        <v>41</v>
      </c>
      <c r="AA2250" s="1">
        <f>VLOOKUP(G2250,Sku_Consolidated!A2:E957,5,FALSE)</f>
      </c>
      <c r="AB2250" s="1">
        <f>IF(VLOOKUP(G2250,Sku_Consolidated!A2:S957,19,FALSE)="SHOWCASE", VLOOKUP(E2250,Store_Showcase!B2:N144,13, FALSE), IF(VLOOKUP(G2250,Sku_Consolidated!A2:S957,19,FALSE)="VAM",VLOOKUP(E2250,Store_VAM!B2:N273,13, FALSE),VLOOKUP(E2250,Store_SRP!B2:N110,13, FALSE)))</f>
      </c>
      <c r="AC2250" s="1">
        <f>IF(IFERROR(AB2250,TRUE)=TRUE, "-","OK")</f>
      </c>
      <c r="AD2250" s="11" t="s">
        <v>37</v>
      </c>
      <c r="AE2250" s="11" t="s">
        <v>37</v>
      </c>
      <c r="AF2250" s="1">
        <f>IF(IFERROR(VLOOKUP(E2250,Store_Showcase!B2:H144,{5}, FALSE), TRUE)=TRUE, IF(IFERROR(VLOOKUP(E2250,Store_SRP!B2:H110,{5}, FALSE), TRUE)=TRUE,VLOOKUP(E2250,Store_VAM!B2:H273,{5}, FALSE),VLOOKUP(E2250,Store_SRP!B2:H110,{5}, FALSE)), VLOOKUP(E2250,Store_Showcase!B2:H144,{5}, FALSE))</f>
      </c>
      <c r="AG2250" s="1">
        <f>IF(IFERROR(VLOOKUP(E2250,Store_Showcase!B2:H144,{6}, FALSE), TRUE)=TRUE, IF(IFERROR(VLOOKUP(E2250,Store_SRP!B2:H110,{6}, FALSE), TRUE)=TRUE,VLOOKUP(E2250,Store_VAM!B2:H273,{6}, FALSE),VLOOKUP(E2250,Store_SRP!B2:H110,{6}, FALSE)), VLOOKUP(E2250,Store_Showcase!B2:H144,{6}, FALSE))</f>
      </c>
      <c r="AH2250" s="1">
        <f>VLOOKUP(G2250,Sku_Consolidated!A2:R957,18,FALSE)</f>
      </c>
      <c r="AI2250" s="1">
        <f>VLOOKUP(G2250,Sku_Consolidated!A2:S957,19,FALSE)</f>
      </c>
      <c r="AJ2250" s="1">
        <f>VLOOKUP(G2250,Sku_Consolidated!A2:T957,20,FALSE)</f>
      </c>
    </row>
    <row r="2251" spans="1:36" x14ac:dyDescent="0.25">
      <c r="A2251" s="1">
        <v>2024</v>
      </c>
      <c r="B2251" s="1" t="s">
        <v>31</v>
      </c>
      <c r="C2251" s="1" t="s">
        <v>32</v>
      </c>
      <c r="D2251" s="1" t="s">
        <v>33</v>
      </c>
      <c r="E2251" s="9" t="s">
        <v>2527</v>
      </c>
      <c r="F2251" s="1">
        <f>IF(VLOOKUP(G2251,Sku_Consolidated!A2:S957,{19},FALSE)="SHOWCASE", VLOOKUP(E2251,Store_Showcase!B2:C144,{2}, FALSE), IF(VLOOKUP(G2251,Sku_Consolidated!A2:S957,{19},FALSE)="VAM",VLOOKUP(E2251,Store_VAM!B2:C273,{2}, FALSE),VLOOKUP(E2251,Store_SRP!B2:C110,{2}, FALSE)))</f>
      </c>
      <c r="G2251" s="1">
        <v>61734</v>
      </c>
      <c r="H2251" s="1" t="s">
        <v>62</v>
      </c>
      <c r="I2251" s="10" t="s">
        <v>2132</v>
      </c>
      <c r="J2251" s="1">
        <f>VLOOKUP(G2251,Sku_Consolidated!A2:C957, 3, FALSE)</f>
      </c>
      <c r="K2251" s="10">
        <f>IF(J2251="PACK", I2251, 0)</f>
      </c>
      <c r="L2251" s="10">
        <f>IF(J2251="KG", I2251, I2251 * VLOOKUP(G2251,Sku_Consolidated!A2:U957,21,FALSE))</f>
      </c>
      <c r="M2251" s="10" t="s">
        <v>37</v>
      </c>
      <c r="N2251" s="11" t="s">
        <v>5850</v>
      </c>
      <c r="O2251" s="10" t="s">
        <v>5851</v>
      </c>
      <c r="P2251" s="10">
        <f>N2251 - O2251</f>
      </c>
      <c r="Q2251" s="1">
        <f>VLOOKUP(G2251,Sku_Consolidated!A2:G957,7, FALSE)</f>
      </c>
      <c r="R2251" s="1">
        <f>IF(IFERROR(VLOOKUP(E2251,Store_Showcase!B2:H144,7, FALSE), TRUE)=TRUE, IF(IFERROR(VLOOKUP(E2251,Store_SRP!B2:H110,7, FALSE), TRUE)=TRUE,VLOOKUP(E2251,Store_VAM!B2:H273,7, FALSE),VLOOKUP(E2251,Store_SRP!B2:H110,7, FALSE)), VLOOKUP(E2251,Store_Showcase!B2:H144,7, FALSE))</f>
      </c>
      <c r="S2251" s="1">
        <f>IF(IFERROR(VLOOKUP(E2251,Store_Showcase!B2:I144,8, FALSE), TRUE)=TRUE, IF(IFERROR(VLOOKUP(E2251,Store_SRP!B2:I110,8, FALSE), TRUE)=TRUE,VLOOKUP(E2251,Store_VAM!B2:I273,8, FALSE),VLOOKUP(E2251,Store_SRP!B2:I110,8, FALSE)), VLOOKUP(E2251,Store_Showcase!B2:I144,8, FALSE))</f>
      </c>
      <c r="T2251" s="1">
        <f>VLOOKUP(G2251,Sku_Consolidated!A2:R957,18,FALSE)</f>
      </c>
      <c r="U2251" s="1" t="s">
        <v>5836</v>
      </c>
      <c r="V2251" s="1">
        <f>IF(VLOOKUP(G2251,Sku_Consolidated!A2:S957,19,FALSE)="SHOWCASE", VLOOKUP(E2251,Store_Showcase!B2:L144,11, FALSE), IF(VLOOKUP(G2251,Sku_Consolidated!A2:S957,19,FALSE)="VAM",VLOOKUP(E2251,Store_VAM!B2:L273,11, FALSE),VLOOKUP(E2251,Store_SRP!B2:L110,11, FALSE)))</f>
      </c>
      <c r="W2251" s="1">
        <f>VLOOKUP(G2251,Sku_Consolidated!A2:W957,11,FALSE)</f>
      </c>
      <c r="X2251" s="1">
        <f>VLOOKUP(G2251,Sku_Consolidated!A2:H957,8,FALSE)</f>
      </c>
      <c r="Y2251" s="1">
        <f>VLOOKUP(G2251,Sku_Consolidated!A2:I957,9,FALSE)</f>
      </c>
      <c r="Z2251" s="1" t="s">
        <v>41</v>
      </c>
      <c r="AA2251" s="1">
        <f>VLOOKUP(G2251,Sku_Consolidated!A2:E957,5,FALSE)</f>
      </c>
      <c r="AB2251" s="1">
        <f>IF(VLOOKUP(G2251,Sku_Consolidated!A2:S957,19,FALSE)="SHOWCASE", VLOOKUP(E2251,Store_Showcase!B2:N144,13, FALSE), IF(VLOOKUP(G2251,Sku_Consolidated!A2:S957,19,FALSE)="VAM",VLOOKUP(E2251,Store_VAM!B2:N273,13, FALSE),VLOOKUP(E2251,Store_SRP!B2:N110,13, FALSE)))</f>
      </c>
      <c r="AC2251" s="1">
        <f>IF(IFERROR(AB2251,TRUE)=TRUE, "-","OK")</f>
      </c>
      <c r="AD2251" s="11" t="s">
        <v>37</v>
      </c>
      <c r="AE2251" s="11" t="s">
        <v>37</v>
      </c>
      <c r="AF2251" s="1">
        <f>IF(IFERROR(VLOOKUP(E2251,Store_Showcase!B2:H144,{5}, FALSE), TRUE)=TRUE, IF(IFERROR(VLOOKUP(E2251,Store_SRP!B2:H110,{5}, FALSE), TRUE)=TRUE,VLOOKUP(E2251,Store_VAM!B2:H273,{5}, FALSE),VLOOKUP(E2251,Store_SRP!B2:H110,{5}, FALSE)), VLOOKUP(E2251,Store_Showcase!B2:H144,{5}, FALSE))</f>
      </c>
      <c r="AG2251" s="1">
        <f>IF(IFERROR(VLOOKUP(E2251,Store_Showcase!B2:H144,{6}, FALSE), TRUE)=TRUE, IF(IFERROR(VLOOKUP(E2251,Store_SRP!B2:H110,{6}, FALSE), TRUE)=TRUE,VLOOKUP(E2251,Store_VAM!B2:H273,{6}, FALSE),VLOOKUP(E2251,Store_SRP!B2:H110,{6}, FALSE)), VLOOKUP(E2251,Store_Showcase!B2:H144,{6}, FALSE))</f>
      </c>
      <c r="AH2251" s="1">
        <f>VLOOKUP(G2251,Sku_Consolidated!A2:R957,18,FALSE)</f>
      </c>
      <c r="AI2251" s="1">
        <f>VLOOKUP(G2251,Sku_Consolidated!A2:S957,19,FALSE)</f>
      </c>
      <c r="AJ2251" s="1">
        <f>VLOOKUP(G2251,Sku_Consolidated!A2:T957,20,FALSE)</f>
      </c>
    </row>
    <row r="2252" spans="1:36" x14ac:dyDescent="0.25">
      <c r="A2252" s="1">
        <v>2024</v>
      </c>
      <c r="B2252" s="1" t="s">
        <v>31</v>
      </c>
      <c r="C2252" s="1" t="s">
        <v>32</v>
      </c>
      <c r="D2252" s="1" t="s">
        <v>33</v>
      </c>
      <c r="E2252" s="9" t="s">
        <v>2527</v>
      </c>
      <c r="F2252" s="1">
        <f>IF(VLOOKUP(G2252,Sku_Consolidated!A2:S957,{19},FALSE)="SHOWCASE", VLOOKUP(E2252,Store_Showcase!B2:C144,{2}, FALSE), IF(VLOOKUP(G2252,Sku_Consolidated!A2:S957,{19},FALSE)="VAM",VLOOKUP(E2252,Store_VAM!B2:C273,{2}, FALSE),VLOOKUP(E2252,Store_SRP!B2:C110,{2}, FALSE)))</f>
      </c>
      <c r="G2252" s="1">
        <v>61735</v>
      </c>
      <c r="H2252" s="1" t="s">
        <v>66</v>
      </c>
      <c r="I2252" s="10" t="s">
        <v>5852</v>
      </c>
      <c r="J2252" s="1">
        <f>VLOOKUP(G2252,Sku_Consolidated!A2:C957, 3, FALSE)</f>
      </c>
      <c r="K2252" s="10">
        <f>IF(J2252="PACK", I2252, 0)</f>
      </c>
      <c r="L2252" s="10">
        <f>IF(J2252="KG", I2252, I2252 * VLOOKUP(G2252,Sku_Consolidated!A2:U957,21,FALSE))</f>
      </c>
      <c r="M2252" s="10" t="s">
        <v>37</v>
      </c>
      <c r="N2252" s="11" t="s">
        <v>5853</v>
      </c>
      <c r="O2252" s="10" t="s">
        <v>5854</v>
      </c>
      <c r="P2252" s="10">
        <f>N2252 - O2252</f>
      </c>
      <c r="Q2252" s="1">
        <f>VLOOKUP(G2252,Sku_Consolidated!A2:G957,7, FALSE)</f>
      </c>
      <c r="R2252" s="1">
        <f>IF(IFERROR(VLOOKUP(E2252,Store_Showcase!B2:H144,7, FALSE), TRUE)=TRUE, IF(IFERROR(VLOOKUP(E2252,Store_SRP!B2:H110,7, FALSE), TRUE)=TRUE,VLOOKUP(E2252,Store_VAM!B2:H273,7, FALSE),VLOOKUP(E2252,Store_SRP!B2:H110,7, FALSE)), VLOOKUP(E2252,Store_Showcase!B2:H144,7, FALSE))</f>
      </c>
      <c r="S2252" s="1">
        <f>IF(IFERROR(VLOOKUP(E2252,Store_Showcase!B2:I144,8, FALSE), TRUE)=TRUE, IF(IFERROR(VLOOKUP(E2252,Store_SRP!B2:I110,8, FALSE), TRUE)=TRUE,VLOOKUP(E2252,Store_VAM!B2:I273,8, FALSE),VLOOKUP(E2252,Store_SRP!B2:I110,8, FALSE)), VLOOKUP(E2252,Store_Showcase!B2:I144,8, FALSE))</f>
      </c>
      <c r="T2252" s="1">
        <f>VLOOKUP(G2252,Sku_Consolidated!A2:R957,18,FALSE)</f>
      </c>
      <c r="U2252" s="1" t="s">
        <v>5836</v>
      </c>
      <c r="V2252" s="1">
        <f>IF(VLOOKUP(G2252,Sku_Consolidated!A2:S957,19,FALSE)="SHOWCASE", VLOOKUP(E2252,Store_Showcase!B2:L144,11, FALSE), IF(VLOOKUP(G2252,Sku_Consolidated!A2:S957,19,FALSE)="VAM",VLOOKUP(E2252,Store_VAM!B2:L273,11, FALSE),VLOOKUP(E2252,Store_SRP!B2:L110,11, FALSE)))</f>
      </c>
      <c r="W2252" s="1">
        <f>VLOOKUP(G2252,Sku_Consolidated!A2:W957,11,FALSE)</f>
      </c>
      <c r="X2252" s="1">
        <f>VLOOKUP(G2252,Sku_Consolidated!A2:H957,8,FALSE)</f>
      </c>
      <c r="Y2252" s="1">
        <f>VLOOKUP(G2252,Sku_Consolidated!A2:I957,9,FALSE)</f>
      </c>
      <c r="Z2252" s="1" t="s">
        <v>41</v>
      </c>
      <c r="AA2252" s="1">
        <f>VLOOKUP(G2252,Sku_Consolidated!A2:E957,5,FALSE)</f>
      </c>
      <c r="AB2252" s="1">
        <f>IF(VLOOKUP(G2252,Sku_Consolidated!A2:S957,19,FALSE)="SHOWCASE", VLOOKUP(E2252,Store_Showcase!B2:N144,13, FALSE), IF(VLOOKUP(G2252,Sku_Consolidated!A2:S957,19,FALSE)="VAM",VLOOKUP(E2252,Store_VAM!B2:N273,13, FALSE),VLOOKUP(E2252,Store_SRP!B2:N110,13, FALSE)))</f>
      </c>
      <c r="AC2252" s="1">
        <f>IF(IFERROR(AB2252,TRUE)=TRUE, "-","OK")</f>
      </c>
      <c r="AD2252" s="11" t="s">
        <v>37</v>
      </c>
      <c r="AE2252" s="11" t="s">
        <v>37</v>
      </c>
      <c r="AF2252" s="1">
        <f>IF(IFERROR(VLOOKUP(E2252,Store_Showcase!B2:H144,{5}, FALSE), TRUE)=TRUE, IF(IFERROR(VLOOKUP(E2252,Store_SRP!B2:H110,{5}, FALSE), TRUE)=TRUE,VLOOKUP(E2252,Store_VAM!B2:H273,{5}, FALSE),VLOOKUP(E2252,Store_SRP!B2:H110,{5}, FALSE)), VLOOKUP(E2252,Store_Showcase!B2:H144,{5}, FALSE))</f>
      </c>
      <c r="AG2252" s="1">
        <f>IF(IFERROR(VLOOKUP(E2252,Store_Showcase!B2:H144,{6}, FALSE), TRUE)=TRUE, IF(IFERROR(VLOOKUP(E2252,Store_SRP!B2:H110,{6}, FALSE), TRUE)=TRUE,VLOOKUP(E2252,Store_VAM!B2:H273,{6}, FALSE),VLOOKUP(E2252,Store_SRP!B2:H110,{6}, FALSE)), VLOOKUP(E2252,Store_Showcase!B2:H144,{6}, FALSE))</f>
      </c>
      <c r="AH2252" s="1">
        <f>VLOOKUP(G2252,Sku_Consolidated!A2:R957,18,FALSE)</f>
      </c>
      <c r="AI2252" s="1">
        <f>VLOOKUP(G2252,Sku_Consolidated!A2:S957,19,FALSE)</f>
      </c>
      <c r="AJ2252" s="1">
        <f>VLOOKUP(G2252,Sku_Consolidated!A2:T957,20,FALSE)</f>
      </c>
    </row>
    <row r="2253" spans="1:36" x14ac:dyDescent="0.25">
      <c r="A2253" s="1">
        <v>2024</v>
      </c>
      <c r="B2253" s="1" t="s">
        <v>31</v>
      </c>
      <c r="C2253" s="1" t="s">
        <v>32</v>
      </c>
      <c r="D2253" s="1" t="s">
        <v>33</v>
      </c>
      <c r="E2253" s="9" t="s">
        <v>2527</v>
      </c>
      <c r="F2253" s="1">
        <f>IF(VLOOKUP(G2253,Sku_Consolidated!A2:S957,{19},FALSE)="SHOWCASE", VLOOKUP(E2253,Store_Showcase!B2:C144,{2}, FALSE), IF(VLOOKUP(G2253,Sku_Consolidated!A2:S957,{19},FALSE)="VAM",VLOOKUP(E2253,Store_VAM!B2:C273,{2}, FALSE),VLOOKUP(E2253,Store_SRP!B2:C110,{2}, FALSE)))</f>
      </c>
      <c r="G2253" s="1">
        <v>61737</v>
      </c>
      <c r="H2253" s="1" t="s">
        <v>70</v>
      </c>
      <c r="I2253" s="10" t="s">
        <v>3257</v>
      </c>
      <c r="J2253" s="1">
        <f>VLOOKUP(G2253,Sku_Consolidated!A2:C957, 3, FALSE)</f>
      </c>
      <c r="K2253" s="10">
        <f>IF(J2253="PACK", I2253, 0)</f>
      </c>
      <c r="L2253" s="10">
        <f>IF(J2253="KG", I2253, I2253 * VLOOKUP(G2253,Sku_Consolidated!A2:U957,21,FALSE))</f>
      </c>
      <c r="M2253" s="10" t="s">
        <v>37</v>
      </c>
      <c r="N2253" s="11" t="s">
        <v>5855</v>
      </c>
      <c r="O2253" s="10" t="s">
        <v>5856</v>
      </c>
      <c r="P2253" s="10">
        <f>N2253 - O2253</f>
      </c>
      <c r="Q2253" s="1">
        <f>VLOOKUP(G2253,Sku_Consolidated!A2:G957,7, FALSE)</f>
      </c>
      <c r="R2253" s="1">
        <f>IF(IFERROR(VLOOKUP(E2253,Store_Showcase!B2:H144,7, FALSE), TRUE)=TRUE, IF(IFERROR(VLOOKUP(E2253,Store_SRP!B2:H110,7, FALSE), TRUE)=TRUE,VLOOKUP(E2253,Store_VAM!B2:H273,7, FALSE),VLOOKUP(E2253,Store_SRP!B2:H110,7, FALSE)), VLOOKUP(E2253,Store_Showcase!B2:H144,7, FALSE))</f>
      </c>
      <c r="S2253" s="1">
        <f>IF(IFERROR(VLOOKUP(E2253,Store_Showcase!B2:I144,8, FALSE), TRUE)=TRUE, IF(IFERROR(VLOOKUP(E2253,Store_SRP!B2:I110,8, FALSE), TRUE)=TRUE,VLOOKUP(E2253,Store_VAM!B2:I273,8, FALSE),VLOOKUP(E2253,Store_SRP!B2:I110,8, FALSE)), VLOOKUP(E2253,Store_Showcase!B2:I144,8, FALSE))</f>
      </c>
      <c r="T2253" s="1">
        <f>VLOOKUP(G2253,Sku_Consolidated!A2:R957,18,FALSE)</f>
      </c>
      <c r="U2253" s="1" t="s">
        <v>5836</v>
      </c>
      <c r="V2253" s="1">
        <f>IF(VLOOKUP(G2253,Sku_Consolidated!A2:S957,19,FALSE)="SHOWCASE", VLOOKUP(E2253,Store_Showcase!B2:L144,11, FALSE), IF(VLOOKUP(G2253,Sku_Consolidated!A2:S957,19,FALSE)="VAM",VLOOKUP(E2253,Store_VAM!B2:L273,11, FALSE),VLOOKUP(E2253,Store_SRP!B2:L110,11, FALSE)))</f>
      </c>
      <c r="W2253" s="1">
        <f>VLOOKUP(G2253,Sku_Consolidated!A2:W957,11,FALSE)</f>
      </c>
      <c r="X2253" s="1">
        <f>VLOOKUP(G2253,Sku_Consolidated!A2:H957,8,FALSE)</f>
      </c>
      <c r="Y2253" s="1">
        <f>VLOOKUP(G2253,Sku_Consolidated!A2:I957,9,FALSE)</f>
      </c>
      <c r="Z2253" s="1" t="s">
        <v>41</v>
      </c>
      <c r="AA2253" s="1">
        <f>VLOOKUP(G2253,Sku_Consolidated!A2:E957,5,FALSE)</f>
      </c>
      <c r="AB2253" s="1">
        <f>IF(VLOOKUP(G2253,Sku_Consolidated!A2:S957,19,FALSE)="SHOWCASE", VLOOKUP(E2253,Store_Showcase!B2:N144,13, FALSE), IF(VLOOKUP(G2253,Sku_Consolidated!A2:S957,19,FALSE)="VAM",VLOOKUP(E2253,Store_VAM!B2:N273,13, FALSE),VLOOKUP(E2253,Store_SRP!B2:N110,13, FALSE)))</f>
      </c>
      <c r="AC2253" s="1">
        <f>IF(IFERROR(AB2253,TRUE)=TRUE, "-","OK")</f>
      </c>
      <c r="AD2253" s="11" t="s">
        <v>37</v>
      </c>
      <c r="AE2253" s="11" t="s">
        <v>37</v>
      </c>
      <c r="AF2253" s="1">
        <f>IF(IFERROR(VLOOKUP(E2253,Store_Showcase!B2:H144,{5}, FALSE), TRUE)=TRUE, IF(IFERROR(VLOOKUP(E2253,Store_SRP!B2:H110,{5}, FALSE), TRUE)=TRUE,VLOOKUP(E2253,Store_VAM!B2:H273,{5}, FALSE),VLOOKUP(E2253,Store_SRP!B2:H110,{5}, FALSE)), VLOOKUP(E2253,Store_Showcase!B2:H144,{5}, FALSE))</f>
      </c>
      <c r="AG2253" s="1">
        <f>IF(IFERROR(VLOOKUP(E2253,Store_Showcase!B2:H144,{6}, FALSE), TRUE)=TRUE, IF(IFERROR(VLOOKUP(E2253,Store_SRP!B2:H110,{6}, FALSE), TRUE)=TRUE,VLOOKUP(E2253,Store_VAM!B2:H273,{6}, FALSE),VLOOKUP(E2253,Store_SRP!B2:H110,{6}, FALSE)), VLOOKUP(E2253,Store_Showcase!B2:H144,{6}, FALSE))</f>
      </c>
      <c r="AH2253" s="1">
        <f>VLOOKUP(G2253,Sku_Consolidated!A2:R957,18,FALSE)</f>
      </c>
      <c r="AI2253" s="1">
        <f>VLOOKUP(G2253,Sku_Consolidated!A2:S957,19,FALSE)</f>
      </c>
      <c r="AJ2253" s="1">
        <f>VLOOKUP(G2253,Sku_Consolidated!A2:T957,20,FALSE)</f>
      </c>
    </row>
    <row r="2254" spans="1:36" x14ac:dyDescent="0.25">
      <c r="A2254" s="1">
        <v>2024</v>
      </c>
      <c r="B2254" s="1" t="s">
        <v>31</v>
      </c>
      <c r="C2254" s="1" t="s">
        <v>32</v>
      </c>
      <c r="D2254" s="1" t="s">
        <v>33</v>
      </c>
      <c r="E2254" s="9" t="s">
        <v>2527</v>
      </c>
      <c r="F2254" s="1">
        <f>IF(VLOOKUP(G2254,Sku_Consolidated!A2:S957,{19},FALSE)="SHOWCASE", VLOOKUP(E2254,Store_Showcase!B2:C144,{2}, FALSE), IF(VLOOKUP(G2254,Sku_Consolidated!A2:S957,{19},FALSE)="VAM",VLOOKUP(E2254,Store_VAM!B2:C273,{2}, FALSE),VLOOKUP(E2254,Store_SRP!B2:C110,{2}, FALSE)))</f>
      </c>
      <c r="G2254" s="1">
        <v>61738</v>
      </c>
      <c r="H2254" s="1" t="s">
        <v>655</v>
      </c>
      <c r="I2254" s="10" t="s">
        <v>625</v>
      </c>
      <c r="J2254" s="1">
        <f>VLOOKUP(G2254,Sku_Consolidated!A2:C957, 3, FALSE)</f>
      </c>
      <c r="K2254" s="10">
        <f>IF(J2254="PACK", I2254, 0)</f>
      </c>
      <c r="L2254" s="10">
        <f>IF(J2254="KG", I2254, I2254 * VLOOKUP(G2254,Sku_Consolidated!A2:U957,21,FALSE))</f>
      </c>
      <c r="M2254" s="10" t="s">
        <v>37</v>
      </c>
      <c r="N2254" s="11" t="s">
        <v>5857</v>
      </c>
      <c r="O2254" s="10" t="s">
        <v>5858</v>
      </c>
      <c r="P2254" s="10">
        <f>N2254 - O2254</f>
      </c>
      <c r="Q2254" s="1">
        <f>VLOOKUP(G2254,Sku_Consolidated!A2:G957,7, FALSE)</f>
      </c>
      <c r="R2254" s="1">
        <f>IF(IFERROR(VLOOKUP(E2254,Store_Showcase!B2:H144,7, FALSE), TRUE)=TRUE, IF(IFERROR(VLOOKUP(E2254,Store_SRP!B2:H110,7, FALSE), TRUE)=TRUE,VLOOKUP(E2254,Store_VAM!B2:H273,7, FALSE),VLOOKUP(E2254,Store_SRP!B2:H110,7, FALSE)), VLOOKUP(E2254,Store_Showcase!B2:H144,7, FALSE))</f>
      </c>
      <c r="S2254" s="1">
        <f>IF(IFERROR(VLOOKUP(E2254,Store_Showcase!B2:I144,8, FALSE), TRUE)=TRUE, IF(IFERROR(VLOOKUP(E2254,Store_SRP!B2:I110,8, FALSE), TRUE)=TRUE,VLOOKUP(E2254,Store_VAM!B2:I273,8, FALSE),VLOOKUP(E2254,Store_SRP!B2:I110,8, FALSE)), VLOOKUP(E2254,Store_Showcase!B2:I144,8, FALSE))</f>
      </c>
      <c r="T2254" s="1">
        <f>VLOOKUP(G2254,Sku_Consolidated!A2:R957,18,FALSE)</f>
      </c>
      <c r="U2254" s="1" t="s">
        <v>5836</v>
      </c>
      <c r="V2254" s="1">
        <f>IF(VLOOKUP(G2254,Sku_Consolidated!A2:S957,19,FALSE)="SHOWCASE", VLOOKUP(E2254,Store_Showcase!B2:L144,11, FALSE), IF(VLOOKUP(G2254,Sku_Consolidated!A2:S957,19,FALSE)="VAM",VLOOKUP(E2254,Store_VAM!B2:L273,11, FALSE),VLOOKUP(E2254,Store_SRP!B2:L110,11, FALSE)))</f>
      </c>
      <c r="W2254" s="1">
        <f>VLOOKUP(G2254,Sku_Consolidated!A2:W957,11,FALSE)</f>
      </c>
      <c r="X2254" s="1">
        <f>VLOOKUP(G2254,Sku_Consolidated!A2:H957,8,FALSE)</f>
      </c>
      <c r="Y2254" s="1">
        <f>VLOOKUP(G2254,Sku_Consolidated!A2:I957,9,FALSE)</f>
      </c>
      <c r="Z2254" s="1" t="s">
        <v>41</v>
      </c>
      <c r="AA2254" s="1">
        <f>VLOOKUP(G2254,Sku_Consolidated!A2:E957,5,FALSE)</f>
      </c>
      <c r="AB2254" s="1">
        <f>IF(VLOOKUP(G2254,Sku_Consolidated!A2:S957,19,FALSE)="SHOWCASE", VLOOKUP(E2254,Store_Showcase!B2:N144,13, FALSE), IF(VLOOKUP(G2254,Sku_Consolidated!A2:S957,19,FALSE)="VAM",VLOOKUP(E2254,Store_VAM!B2:N273,13, FALSE),VLOOKUP(E2254,Store_SRP!B2:N110,13, FALSE)))</f>
      </c>
      <c r="AC2254" s="1">
        <f>IF(IFERROR(AB2254,TRUE)=TRUE, "-","OK")</f>
      </c>
      <c r="AD2254" s="11" t="s">
        <v>37</v>
      </c>
      <c r="AE2254" s="11" t="s">
        <v>37</v>
      </c>
      <c r="AF2254" s="1">
        <f>IF(IFERROR(VLOOKUP(E2254,Store_Showcase!B2:H144,{5}, FALSE), TRUE)=TRUE, IF(IFERROR(VLOOKUP(E2254,Store_SRP!B2:H110,{5}, FALSE), TRUE)=TRUE,VLOOKUP(E2254,Store_VAM!B2:H273,{5}, FALSE),VLOOKUP(E2254,Store_SRP!B2:H110,{5}, FALSE)), VLOOKUP(E2254,Store_Showcase!B2:H144,{5}, FALSE))</f>
      </c>
      <c r="AG2254" s="1">
        <f>IF(IFERROR(VLOOKUP(E2254,Store_Showcase!B2:H144,{6}, FALSE), TRUE)=TRUE, IF(IFERROR(VLOOKUP(E2254,Store_SRP!B2:H110,{6}, FALSE), TRUE)=TRUE,VLOOKUP(E2254,Store_VAM!B2:H273,{6}, FALSE),VLOOKUP(E2254,Store_SRP!B2:H110,{6}, FALSE)), VLOOKUP(E2254,Store_Showcase!B2:H144,{6}, FALSE))</f>
      </c>
      <c r="AH2254" s="1">
        <f>VLOOKUP(G2254,Sku_Consolidated!A2:R957,18,FALSE)</f>
      </c>
      <c r="AI2254" s="1">
        <f>VLOOKUP(G2254,Sku_Consolidated!A2:S957,19,FALSE)</f>
      </c>
      <c r="AJ2254" s="1">
        <f>VLOOKUP(G2254,Sku_Consolidated!A2:T957,20,FALSE)</f>
      </c>
    </row>
    <row r="2255" spans="1:36" x14ac:dyDescent="0.25">
      <c r="A2255" s="1">
        <v>2024</v>
      </c>
      <c r="B2255" s="1" t="s">
        <v>31</v>
      </c>
      <c r="C2255" s="1" t="s">
        <v>32</v>
      </c>
      <c r="D2255" s="1" t="s">
        <v>33</v>
      </c>
      <c r="E2255" s="9" t="s">
        <v>2527</v>
      </c>
      <c r="F2255" s="1">
        <f>IF(VLOOKUP(G2255,Sku_Consolidated!A2:S957,{19},FALSE)="SHOWCASE", VLOOKUP(E2255,Store_Showcase!B2:C144,{2}, FALSE), IF(VLOOKUP(G2255,Sku_Consolidated!A2:S957,{19},FALSE)="VAM",VLOOKUP(E2255,Store_VAM!B2:C273,{2}, FALSE),VLOOKUP(E2255,Store_SRP!B2:C110,{2}, FALSE)))</f>
      </c>
      <c r="G2255" s="1">
        <v>61739</v>
      </c>
      <c r="H2255" s="1" t="s">
        <v>74</v>
      </c>
      <c r="I2255" s="10" t="s">
        <v>1336</v>
      </c>
      <c r="J2255" s="1">
        <f>VLOOKUP(G2255,Sku_Consolidated!A2:C957, 3, FALSE)</f>
      </c>
      <c r="K2255" s="10">
        <f>IF(J2255="PACK", I2255, 0)</f>
      </c>
      <c r="L2255" s="10">
        <f>IF(J2255="KG", I2255, I2255 * VLOOKUP(G2255,Sku_Consolidated!A2:U957,21,FALSE))</f>
      </c>
      <c r="M2255" s="10" t="s">
        <v>37</v>
      </c>
      <c r="N2255" s="11" t="s">
        <v>5859</v>
      </c>
      <c r="O2255" s="10" t="s">
        <v>5860</v>
      </c>
      <c r="P2255" s="10">
        <f>N2255 - O2255</f>
      </c>
      <c r="Q2255" s="1">
        <f>VLOOKUP(G2255,Sku_Consolidated!A2:G957,7, FALSE)</f>
      </c>
      <c r="R2255" s="1">
        <f>IF(IFERROR(VLOOKUP(E2255,Store_Showcase!B2:H144,7, FALSE), TRUE)=TRUE, IF(IFERROR(VLOOKUP(E2255,Store_SRP!B2:H110,7, FALSE), TRUE)=TRUE,VLOOKUP(E2255,Store_VAM!B2:H273,7, FALSE),VLOOKUP(E2255,Store_SRP!B2:H110,7, FALSE)), VLOOKUP(E2255,Store_Showcase!B2:H144,7, FALSE))</f>
      </c>
      <c r="S2255" s="1">
        <f>IF(IFERROR(VLOOKUP(E2255,Store_Showcase!B2:I144,8, FALSE), TRUE)=TRUE, IF(IFERROR(VLOOKUP(E2255,Store_SRP!B2:I110,8, FALSE), TRUE)=TRUE,VLOOKUP(E2255,Store_VAM!B2:I273,8, FALSE),VLOOKUP(E2255,Store_SRP!B2:I110,8, FALSE)), VLOOKUP(E2255,Store_Showcase!B2:I144,8, FALSE))</f>
      </c>
      <c r="T2255" s="1">
        <f>VLOOKUP(G2255,Sku_Consolidated!A2:R957,18,FALSE)</f>
      </c>
      <c r="U2255" s="1" t="s">
        <v>5836</v>
      </c>
      <c r="V2255" s="1">
        <f>IF(VLOOKUP(G2255,Sku_Consolidated!A2:S957,19,FALSE)="SHOWCASE", VLOOKUP(E2255,Store_Showcase!B2:L144,11, FALSE), IF(VLOOKUP(G2255,Sku_Consolidated!A2:S957,19,FALSE)="VAM",VLOOKUP(E2255,Store_VAM!B2:L273,11, FALSE),VLOOKUP(E2255,Store_SRP!B2:L110,11, FALSE)))</f>
      </c>
      <c r="W2255" s="1">
        <f>VLOOKUP(G2255,Sku_Consolidated!A2:W957,11,FALSE)</f>
      </c>
      <c r="X2255" s="1">
        <f>VLOOKUP(G2255,Sku_Consolidated!A2:H957,8,FALSE)</f>
      </c>
      <c r="Y2255" s="1">
        <f>VLOOKUP(G2255,Sku_Consolidated!A2:I957,9,FALSE)</f>
      </c>
      <c r="Z2255" s="1" t="s">
        <v>41</v>
      </c>
      <c r="AA2255" s="1">
        <f>VLOOKUP(G2255,Sku_Consolidated!A2:E957,5,FALSE)</f>
      </c>
      <c r="AB2255" s="1">
        <f>IF(VLOOKUP(G2255,Sku_Consolidated!A2:S957,19,FALSE)="SHOWCASE", VLOOKUP(E2255,Store_Showcase!B2:N144,13, FALSE), IF(VLOOKUP(G2255,Sku_Consolidated!A2:S957,19,FALSE)="VAM",VLOOKUP(E2255,Store_VAM!B2:N273,13, FALSE),VLOOKUP(E2255,Store_SRP!B2:N110,13, FALSE)))</f>
      </c>
      <c r="AC2255" s="1">
        <f>IF(IFERROR(AB2255,TRUE)=TRUE, "-","OK")</f>
      </c>
      <c r="AD2255" s="11" t="s">
        <v>37</v>
      </c>
      <c r="AE2255" s="11" t="s">
        <v>37</v>
      </c>
      <c r="AF2255" s="1">
        <f>IF(IFERROR(VLOOKUP(E2255,Store_Showcase!B2:H144,{5}, FALSE), TRUE)=TRUE, IF(IFERROR(VLOOKUP(E2255,Store_SRP!B2:H110,{5}, FALSE), TRUE)=TRUE,VLOOKUP(E2255,Store_VAM!B2:H273,{5}, FALSE),VLOOKUP(E2255,Store_SRP!B2:H110,{5}, FALSE)), VLOOKUP(E2255,Store_Showcase!B2:H144,{5}, FALSE))</f>
      </c>
      <c r="AG2255" s="1">
        <f>IF(IFERROR(VLOOKUP(E2255,Store_Showcase!B2:H144,{6}, FALSE), TRUE)=TRUE, IF(IFERROR(VLOOKUP(E2255,Store_SRP!B2:H110,{6}, FALSE), TRUE)=TRUE,VLOOKUP(E2255,Store_VAM!B2:H273,{6}, FALSE),VLOOKUP(E2255,Store_SRP!B2:H110,{6}, FALSE)), VLOOKUP(E2255,Store_Showcase!B2:H144,{6}, FALSE))</f>
      </c>
      <c r="AH2255" s="1">
        <f>VLOOKUP(G2255,Sku_Consolidated!A2:R957,18,FALSE)</f>
      </c>
      <c r="AI2255" s="1">
        <f>VLOOKUP(G2255,Sku_Consolidated!A2:S957,19,FALSE)</f>
      </c>
      <c r="AJ2255" s="1">
        <f>VLOOKUP(G2255,Sku_Consolidated!A2:T957,20,FALSE)</f>
      </c>
    </row>
    <row r="2256" spans="1:36" x14ac:dyDescent="0.25">
      <c r="A2256" s="1">
        <v>2024</v>
      </c>
      <c r="B2256" s="1" t="s">
        <v>31</v>
      </c>
      <c r="C2256" s="1" t="s">
        <v>32</v>
      </c>
      <c r="D2256" s="1" t="s">
        <v>33</v>
      </c>
      <c r="E2256" s="9" t="s">
        <v>2527</v>
      </c>
      <c r="F2256" s="1">
        <f>IF(VLOOKUP(G2256,Sku_Consolidated!A2:S957,{19},FALSE)="SHOWCASE", VLOOKUP(E2256,Store_Showcase!B2:C144,{2}, FALSE), IF(VLOOKUP(G2256,Sku_Consolidated!A2:S957,{19},FALSE)="VAM",VLOOKUP(E2256,Store_VAM!B2:C273,{2}, FALSE),VLOOKUP(E2256,Store_SRP!B2:C110,{2}, FALSE)))</f>
      </c>
      <c r="G2256" s="1">
        <v>61740</v>
      </c>
      <c r="H2256" s="1" t="s">
        <v>231</v>
      </c>
      <c r="I2256" s="10" t="s">
        <v>3333</v>
      </c>
      <c r="J2256" s="1">
        <f>VLOOKUP(G2256,Sku_Consolidated!A2:C957, 3, FALSE)</f>
      </c>
      <c r="K2256" s="10">
        <f>IF(J2256="PACK", I2256, 0)</f>
      </c>
      <c r="L2256" s="10">
        <f>IF(J2256="KG", I2256, I2256 * VLOOKUP(G2256,Sku_Consolidated!A2:U957,21,FALSE))</f>
      </c>
      <c r="M2256" s="10" t="s">
        <v>37</v>
      </c>
      <c r="N2256" s="11" t="s">
        <v>5861</v>
      </c>
      <c r="O2256" s="10" t="s">
        <v>5862</v>
      </c>
      <c r="P2256" s="10">
        <f>N2256 - O2256</f>
      </c>
      <c r="Q2256" s="1">
        <f>VLOOKUP(G2256,Sku_Consolidated!A2:G957,7, FALSE)</f>
      </c>
      <c r="R2256" s="1">
        <f>IF(IFERROR(VLOOKUP(E2256,Store_Showcase!B2:H144,7, FALSE), TRUE)=TRUE, IF(IFERROR(VLOOKUP(E2256,Store_SRP!B2:H110,7, FALSE), TRUE)=TRUE,VLOOKUP(E2256,Store_VAM!B2:H273,7, FALSE),VLOOKUP(E2256,Store_SRP!B2:H110,7, FALSE)), VLOOKUP(E2256,Store_Showcase!B2:H144,7, FALSE))</f>
      </c>
      <c r="S2256" s="1">
        <f>IF(IFERROR(VLOOKUP(E2256,Store_Showcase!B2:I144,8, FALSE), TRUE)=TRUE, IF(IFERROR(VLOOKUP(E2256,Store_SRP!B2:I110,8, FALSE), TRUE)=TRUE,VLOOKUP(E2256,Store_VAM!B2:I273,8, FALSE),VLOOKUP(E2256,Store_SRP!B2:I110,8, FALSE)), VLOOKUP(E2256,Store_Showcase!B2:I144,8, FALSE))</f>
      </c>
      <c r="T2256" s="1">
        <f>VLOOKUP(G2256,Sku_Consolidated!A2:R957,18,FALSE)</f>
      </c>
      <c r="U2256" s="1" t="s">
        <v>5836</v>
      </c>
      <c r="V2256" s="1">
        <f>IF(VLOOKUP(G2256,Sku_Consolidated!A2:S957,19,FALSE)="SHOWCASE", VLOOKUP(E2256,Store_Showcase!B2:L144,11, FALSE), IF(VLOOKUP(G2256,Sku_Consolidated!A2:S957,19,FALSE)="VAM",VLOOKUP(E2256,Store_VAM!B2:L273,11, FALSE),VLOOKUP(E2256,Store_SRP!B2:L110,11, FALSE)))</f>
      </c>
      <c r="W2256" s="1">
        <f>VLOOKUP(G2256,Sku_Consolidated!A2:W957,11,FALSE)</f>
      </c>
      <c r="X2256" s="1">
        <f>VLOOKUP(G2256,Sku_Consolidated!A2:H957,8,FALSE)</f>
      </c>
      <c r="Y2256" s="1">
        <f>VLOOKUP(G2256,Sku_Consolidated!A2:I957,9,FALSE)</f>
      </c>
      <c r="Z2256" s="1" t="s">
        <v>41</v>
      </c>
      <c r="AA2256" s="1">
        <f>VLOOKUP(G2256,Sku_Consolidated!A2:E957,5,FALSE)</f>
      </c>
      <c r="AB2256" s="1">
        <f>IF(VLOOKUP(G2256,Sku_Consolidated!A2:S957,19,FALSE)="SHOWCASE", VLOOKUP(E2256,Store_Showcase!B2:N144,13, FALSE), IF(VLOOKUP(G2256,Sku_Consolidated!A2:S957,19,FALSE)="VAM",VLOOKUP(E2256,Store_VAM!B2:N273,13, FALSE),VLOOKUP(E2256,Store_SRP!B2:N110,13, FALSE)))</f>
      </c>
      <c r="AC2256" s="1">
        <f>IF(IFERROR(AB2256,TRUE)=TRUE, "-","OK")</f>
      </c>
      <c r="AD2256" s="11" t="s">
        <v>37</v>
      </c>
      <c r="AE2256" s="11" t="s">
        <v>37</v>
      </c>
      <c r="AF2256" s="1">
        <f>IF(IFERROR(VLOOKUP(E2256,Store_Showcase!B2:H144,{5}, FALSE), TRUE)=TRUE, IF(IFERROR(VLOOKUP(E2256,Store_SRP!B2:H110,{5}, FALSE), TRUE)=TRUE,VLOOKUP(E2256,Store_VAM!B2:H273,{5}, FALSE),VLOOKUP(E2256,Store_SRP!B2:H110,{5}, FALSE)), VLOOKUP(E2256,Store_Showcase!B2:H144,{5}, FALSE))</f>
      </c>
      <c r="AG2256" s="1">
        <f>IF(IFERROR(VLOOKUP(E2256,Store_Showcase!B2:H144,{6}, FALSE), TRUE)=TRUE, IF(IFERROR(VLOOKUP(E2256,Store_SRP!B2:H110,{6}, FALSE), TRUE)=TRUE,VLOOKUP(E2256,Store_VAM!B2:H273,{6}, FALSE),VLOOKUP(E2256,Store_SRP!B2:H110,{6}, FALSE)), VLOOKUP(E2256,Store_Showcase!B2:H144,{6}, FALSE))</f>
      </c>
      <c r="AH2256" s="1">
        <f>VLOOKUP(G2256,Sku_Consolidated!A2:R957,18,FALSE)</f>
      </c>
      <c r="AI2256" s="1">
        <f>VLOOKUP(G2256,Sku_Consolidated!A2:S957,19,FALSE)</f>
      </c>
      <c r="AJ2256" s="1">
        <f>VLOOKUP(G2256,Sku_Consolidated!A2:T957,20,FALSE)</f>
      </c>
    </row>
    <row r="2257" spans="1:36" x14ac:dyDescent="0.25">
      <c r="A2257" s="1">
        <v>2024</v>
      </c>
      <c r="B2257" s="1" t="s">
        <v>31</v>
      </c>
      <c r="C2257" s="1" t="s">
        <v>32</v>
      </c>
      <c r="D2257" s="1" t="s">
        <v>33</v>
      </c>
      <c r="E2257" s="9" t="s">
        <v>2527</v>
      </c>
      <c r="F2257" s="1">
        <f>IF(VLOOKUP(G2257,Sku_Consolidated!A2:S957,{19},FALSE)="SHOWCASE", VLOOKUP(E2257,Store_Showcase!B2:C144,{2}, FALSE), IF(VLOOKUP(G2257,Sku_Consolidated!A2:S957,{19},FALSE)="VAM",VLOOKUP(E2257,Store_VAM!B2:C273,{2}, FALSE),VLOOKUP(E2257,Store_SRP!B2:C110,{2}, FALSE)))</f>
      </c>
      <c r="G2257" s="1">
        <v>61742</v>
      </c>
      <c r="H2257" s="1" t="s">
        <v>78</v>
      </c>
      <c r="I2257" s="10" t="s">
        <v>5863</v>
      </c>
      <c r="J2257" s="1">
        <f>VLOOKUP(G2257,Sku_Consolidated!A2:C957, 3, FALSE)</f>
      </c>
      <c r="K2257" s="10">
        <f>IF(J2257="PACK", I2257, 0)</f>
      </c>
      <c r="L2257" s="10">
        <f>IF(J2257="KG", I2257, I2257 * VLOOKUP(G2257,Sku_Consolidated!A2:U957,21,FALSE))</f>
      </c>
      <c r="M2257" s="10" t="s">
        <v>37</v>
      </c>
      <c r="N2257" s="11" t="s">
        <v>5864</v>
      </c>
      <c r="O2257" s="10" t="s">
        <v>5865</v>
      </c>
      <c r="P2257" s="10">
        <f>N2257 - O2257</f>
      </c>
      <c r="Q2257" s="1">
        <f>VLOOKUP(G2257,Sku_Consolidated!A2:G957,7, FALSE)</f>
      </c>
      <c r="R2257" s="1">
        <f>IF(IFERROR(VLOOKUP(E2257,Store_Showcase!B2:H144,7, FALSE), TRUE)=TRUE, IF(IFERROR(VLOOKUP(E2257,Store_SRP!B2:H110,7, FALSE), TRUE)=TRUE,VLOOKUP(E2257,Store_VAM!B2:H273,7, FALSE),VLOOKUP(E2257,Store_SRP!B2:H110,7, FALSE)), VLOOKUP(E2257,Store_Showcase!B2:H144,7, FALSE))</f>
      </c>
      <c r="S2257" s="1">
        <f>IF(IFERROR(VLOOKUP(E2257,Store_Showcase!B2:I144,8, FALSE), TRUE)=TRUE, IF(IFERROR(VLOOKUP(E2257,Store_SRP!B2:I110,8, FALSE), TRUE)=TRUE,VLOOKUP(E2257,Store_VAM!B2:I273,8, FALSE),VLOOKUP(E2257,Store_SRP!B2:I110,8, FALSE)), VLOOKUP(E2257,Store_Showcase!B2:I144,8, FALSE))</f>
      </c>
      <c r="T2257" s="1">
        <f>VLOOKUP(G2257,Sku_Consolidated!A2:R957,18,FALSE)</f>
      </c>
      <c r="U2257" s="1" t="s">
        <v>5836</v>
      </c>
      <c r="V2257" s="1">
        <f>IF(VLOOKUP(G2257,Sku_Consolidated!A2:S957,19,FALSE)="SHOWCASE", VLOOKUP(E2257,Store_Showcase!B2:L144,11, FALSE), IF(VLOOKUP(G2257,Sku_Consolidated!A2:S957,19,FALSE)="VAM",VLOOKUP(E2257,Store_VAM!B2:L273,11, FALSE),VLOOKUP(E2257,Store_SRP!B2:L110,11, FALSE)))</f>
      </c>
      <c r="W2257" s="1">
        <f>VLOOKUP(G2257,Sku_Consolidated!A2:W957,11,FALSE)</f>
      </c>
      <c r="X2257" s="1">
        <f>VLOOKUP(G2257,Sku_Consolidated!A2:H957,8,FALSE)</f>
      </c>
      <c r="Y2257" s="1">
        <f>VLOOKUP(G2257,Sku_Consolidated!A2:I957,9,FALSE)</f>
      </c>
      <c r="Z2257" s="1" t="s">
        <v>41</v>
      </c>
      <c r="AA2257" s="1">
        <f>VLOOKUP(G2257,Sku_Consolidated!A2:E957,5,FALSE)</f>
      </c>
      <c r="AB2257" s="1">
        <f>IF(VLOOKUP(G2257,Sku_Consolidated!A2:S957,19,FALSE)="SHOWCASE", VLOOKUP(E2257,Store_Showcase!B2:N144,13, FALSE), IF(VLOOKUP(G2257,Sku_Consolidated!A2:S957,19,FALSE)="VAM",VLOOKUP(E2257,Store_VAM!B2:N273,13, FALSE),VLOOKUP(E2257,Store_SRP!B2:N110,13, FALSE)))</f>
      </c>
      <c r="AC2257" s="1">
        <f>IF(IFERROR(AB2257,TRUE)=TRUE, "-","OK")</f>
      </c>
      <c r="AD2257" s="11" t="s">
        <v>37</v>
      </c>
      <c r="AE2257" s="11" t="s">
        <v>37</v>
      </c>
      <c r="AF2257" s="1">
        <f>IF(IFERROR(VLOOKUP(E2257,Store_Showcase!B2:H144,{5}, FALSE), TRUE)=TRUE, IF(IFERROR(VLOOKUP(E2257,Store_SRP!B2:H110,{5}, FALSE), TRUE)=TRUE,VLOOKUP(E2257,Store_VAM!B2:H273,{5}, FALSE),VLOOKUP(E2257,Store_SRP!B2:H110,{5}, FALSE)), VLOOKUP(E2257,Store_Showcase!B2:H144,{5}, FALSE))</f>
      </c>
      <c r="AG2257" s="1">
        <f>IF(IFERROR(VLOOKUP(E2257,Store_Showcase!B2:H144,{6}, FALSE), TRUE)=TRUE, IF(IFERROR(VLOOKUP(E2257,Store_SRP!B2:H110,{6}, FALSE), TRUE)=TRUE,VLOOKUP(E2257,Store_VAM!B2:H273,{6}, FALSE),VLOOKUP(E2257,Store_SRP!B2:H110,{6}, FALSE)), VLOOKUP(E2257,Store_Showcase!B2:H144,{6}, FALSE))</f>
      </c>
      <c r="AH2257" s="1">
        <f>VLOOKUP(G2257,Sku_Consolidated!A2:R957,18,FALSE)</f>
      </c>
      <c r="AI2257" s="1">
        <f>VLOOKUP(G2257,Sku_Consolidated!A2:S957,19,FALSE)</f>
      </c>
      <c r="AJ2257" s="1">
        <f>VLOOKUP(G2257,Sku_Consolidated!A2:T957,20,FALSE)</f>
      </c>
    </row>
    <row r="2258" spans="1:36" x14ac:dyDescent="0.25">
      <c r="A2258" s="1">
        <v>2024</v>
      </c>
      <c r="B2258" s="1" t="s">
        <v>31</v>
      </c>
      <c r="C2258" s="1" t="s">
        <v>32</v>
      </c>
      <c r="D2258" s="1" t="s">
        <v>33</v>
      </c>
      <c r="E2258" s="9" t="s">
        <v>2527</v>
      </c>
      <c r="F2258" s="1">
        <f>IF(VLOOKUP(G2258,Sku_Consolidated!A2:S957,{19},FALSE)="SHOWCASE", VLOOKUP(E2258,Store_Showcase!B2:C144,{2}, FALSE), IF(VLOOKUP(G2258,Sku_Consolidated!A2:S957,{19},FALSE)="VAM",VLOOKUP(E2258,Store_VAM!B2:C273,{2}, FALSE),VLOOKUP(E2258,Store_SRP!B2:C110,{2}, FALSE)))</f>
      </c>
      <c r="G2258" s="1">
        <v>61744</v>
      </c>
      <c r="H2258" s="1" t="s">
        <v>82</v>
      </c>
      <c r="I2258" s="10" t="s">
        <v>4152</v>
      </c>
      <c r="J2258" s="1">
        <f>VLOOKUP(G2258,Sku_Consolidated!A2:C957, 3, FALSE)</f>
      </c>
      <c r="K2258" s="10">
        <f>IF(J2258="PACK", I2258, 0)</f>
      </c>
      <c r="L2258" s="10">
        <f>IF(J2258="KG", I2258, I2258 * VLOOKUP(G2258,Sku_Consolidated!A2:U957,21,FALSE))</f>
      </c>
      <c r="M2258" s="10" t="s">
        <v>37</v>
      </c>
      <c r="N2258" s="11" t="s">
        <v>5866</v>
      </c>
      <c r="O2258" s="10" t="s">
        <v>5867</v>
      </c>
      <c r="P2258" s="10">
        <f>N2258 - O2258</f>
      </c>
      <c r="Q2258" s="1">
        <f>VLOOKUP(G2258,Sku_Consolidated!A2:G957,7, FALSE)</f>
      </c>
      <c r="R2258" s="1">
        <f>IF(IFERROR(VLOOKUP(E2258,Store_Showcase!B2:H144,7, FALSE), TRUE)=TRUE, IF(IFERROR(VLOOKUP(E2258,Store_SRP!B2:H110,7, FALSE), TRUE)=TRUE,VLOOKUP(E2258,Store_VAM!B2:H273,7, FALSE),VLOOKUP(E2258,Store_SRP!B2:H110,7, FALSE)), VLOOKUP(E2258,Store_Showcase!B2:H144,7, FALSE))</f>
      </c>
      <c r="S2258" s="1">
        <f>IF(IFERROR(VLOOKUP(E2258,Store_Showcase!B2:I144,8, FALSE), TRUE)=TRUE, IF(IFERROR(VLOOKUP(E2258,Store_SRP!B2:I110,8, FALSE), TRUE)=TRUE,VLOOKUP(E2258,Store_VAM!B2:I273,8, FALSE),VLOOKUP(E2258,Store_SRP!B2:I110,8, FALSE)), VLOOKUP(E2258,Store_Showcase!B2:I144,8, FALSE))</f>
      </c>
      <c r="T2258" s="1">
        <f>VLOOKUP(G2258,Sku_Consolidated!A2:R957,18,FALSE)</f>
      </c>
      <c r="U2258" s="1" t="s">
        <v>5836</v>
      </c>
      <c r="V2258" s="1">
        <f>IF(VLOOKUP(G2258,Sku_Consolidated!A2:S957,19,FALSE)="SHOWCASE", VLOOKUP(E2258,Store_Showcase!B2:L144,11, FALSE), IF(VLOOKUP(G2258,Sku_Consolidated!A2:S957,19,FALSE)="VAM",VLOOKUP(E2258,Store_VAM!B2:L273,11, FALSE),VLOOKUP(E2258,Store_SRP!B2:L110,11, FALSE)))</f>
      </c>
      <c r="W2258" s="1">
        <f>VLOOKUP(G2258,Sku_Consolidated!A2:W957,11,FALSE)</f>
      </c>
      <c r="X2258" s="1">
        <f>VLOOKUP(G2258,Sku_Consolidated!A2:H957,8,FALSE)</f>
      </c>
      <c r="Y2258" s="1">
        <f>VLOOKUP(G2258,Sku_Consolidated!A2:I957,9,FALSE)</f>
      </c>
      <c r="Z2258" s="1" t="s">
        <v>41</v>
      </c>
      <c r="AA2258" s="1">
        <f>VLOOKUP(G2258,Sku_Consolidated!A2:E957,5,FALSE)</f>
      </c>
      <c r="AB2258" s="1">
        <f>IF(VLOOKUP(G2258,Sku_Consolidated!A2:S957,19,FALSE)="SHOWCASE", VLOOKUP(E2258,Store_Showcase!B2:N144,13, FALSE), IF(VLOOKUP(G2258,Sku_Consolidated!A2:S957,19,FALSE)="VAM",VLOOKUP(E2258,Store_VAM!B2:N273,13, FALSE),VLOOKUP(E2258,Store_SRP!B2:N110,13, FALSE)))</f>
      </c>
      <c r="AC2258" s="1">
        <f>IF(IFERROR(AB2258,TRUE)=TRUE, "-","OK")</f>
      </c>
      <c r="AD2258" s="11" t="s">
        <v>37</v>
      </c>
      <c r="AE2258" s="11" t="s">
        <v>37</v>
      </c>
      <c r="AF2258" s="1">
        <f>IF(IFERROR(VLOOKUP(E2258,Store_Showcase!B2:H144,{5}, FALSE), TRUE)=TRUE, IF(IFERROR(VLOOKUP(E2258,Store_SRP!B2:H110,{5}, FALSE), TRUE)=TRUE,VLOOKUP(E2258,Store_VAM!B2:H273,{5}, FALSE),VLOOKUP(E2258,Store_SRP!B2:H110,{5}, FALSE)), VLOOKUP(E2258,Store_Showcase!B2:H144,{5}, FALSE))</f>
      </c>
      <c r="AG2258" s="1">
        <f>IF(IFERROR(VLOOKUP(E2258,Store_Showcase!B2:H144,{6}, FALSE), TRUE)=TRUE, IF(IFERROR(VLOOKUP(E2258,Store_SRP!B2:H110,{6}, FALSE), TRUE)=TRUE,VLOOKUP(E2258,Store_VAM!B2:H273,{6}, FALSE),VLOOKUP(E2258,Store_SRP!B2:H110,{6}, FALSE)), VLOOKUP(E2258,Store_Showcase!B2:H144,{6}, FALSE))</f>
      </c>
      <c r="AH2258" s="1">
        <f>VLOOKUP(G2258,Sku_Consolidated!A2:R957,18,FALSE)</f>
      </c>
      <c r="AI2258" s="1">
        <f>VLOOKUP(G2258,Sku_Consolidated!A2:S957,19,FALSE)</f>
      </c>
      <c r="AJ2258" s="1">
        <f>VLOOKUP(G2258,Sku_Consolidated!A2:T957,20,FALSE)</f>
      </c>
    </row>
    <row r="2259" spans="1:36" x14ac:dyDescent="0.25">
      <c r="A2259" s="1">
        <v>2024</v>
      </c>
      <c r="B2259" s="1" t="s">
        <v>31</v>
      </c>
      <c r="C2259" s="1" t="s">
        <v>32</v>
      </c>
      <c r="D2259" s="1" t="s">
        <v>33</v>
      </c>
      <c r="E2259" s="9" t="s">
        <v>2527</v>
      </c>
      <c r="F2259" s="1">
        <f>IF(VLOOKUP(G2259,Sku_Consolidated!A2:S957,{19},FALSE)="SHOWCASE", VLOOKUP(E2259,Store_Showcase!B2:C144,{2}, FALSE), IF(VLOOKUP(G2259,Sku_Consolidated!A2:S957,{19},FALSE)="VAM",VLOOKUP(E2259,Store_VAM!B2:C273,{2}, FALSE),VLOOKUP(E2259,Store_SRP!B2:C110,{2}, FALSE)))</f>
      </c>
      <c r="G2259" s="1">
        <v>61749</v>
      </c>
      <c r="H2259" s="1" t="s">
        <v>154</v>
      </c>
      <c r="I2259" s="10" t="s">
        <v>4920</v>
      </c>
      <c r="J2259" s="1">
        <f>VLOOKUP(G2259,Sku_Consolidated!A2:C957, 3, FALSE)</f>
      </c>
      <c r="K2259" s="10">
        <f>IF(J2259="PACK", I2259, 0)</f>
      </c>
      <c r="L2259" s="10">
        <f>IF(J2259="KG", I2259, I2259 * VLOOKUP(G2259,Sku_Consolidated!A2:U957,21,FALSE))</f>
      </c>
      <c r="M2259" s="10" t="s">
        <v>37</v>
      </c>
      <c r="N2259" s="11" t="s">
        <v>5868</v>
      </c>
      <c r="O2259" s="10" t="s">
        <v>5869</v>
      </c>
      <c r="P2259" s="10">
        <f>N2259 - O2259</f>
      </c>
      <c r="Q2259" s="1">
        <f>VLOOKUP(G2259,Sku_Consolidated!A2:G957,7, FALSE)</f>
      </c>
      <c r="R2259" s="1">
        <f>IF(IFERROR(VLOOKUP(E2259,Store_Showcase!B2:H144,7, FALSE), TRUE)=TRUE, IF(IFERROR(VLOOKUP(E2259,Store_SRP!B2:H110,7, FALSE), TRUE)=TRUE,VLOOKUP(E2259,Store_VAM!B2:H273,7, FALSE),VLOOKUP(E2259,Store_SRP!B2:H110,7, FALSE)), VLOOKUP(E2259,Store_Showcase!B2:H144,7, FALSE))</f>
      </c>
      <c r="S2259" s="1">
        <f>IF(IFERROR(VLOOKUP(E2259,Store_Showcase!B2:I144,8, FALSE), TRUE)=TRUE, IF(IFERROR(VLOOKUP(E2259,Store_SRP!B2:I110,8, FALSE), TRUE)=TRUE,VLOOKUP(E2259,Store_VAM!B2:I273,8, FALSE),VLOOKUP(E2259,Store_SRP!B2:I110,8, FALSE)), VLOOKUP(E2259,Store_Showcase!B2:I144,8, FALSE))</f>
      </c>
      <c r="T2259" s="1">
        <f>VLOOKUP(G2259,Sku_Consolidated!A2:R957,18,FALSE)</f>
      </c>
      <c r="U2259" s="1" t="s">
        <v>5836</v>
      </c>
      <c r="V2259" s="1">
        <f>IF(VLOOKUP(G2259,Sku_Consolidated!A2:S957,19,FALSE)="SHOWCASE", VLOOKUP(E2259,Store_Showcase!B2:L144,11, FALSE), IF(VLOOKUP(G2259,Sku_Consolidated!A2:S957,19,FALSE)="VAM",VLOOKUP(E2259,Store_VAM!B2:L273,11, FALSE),VLOOKUP(E2259,Store_SRP!B2:L110,11, FALSE)))</f>
      </c>
      <c r="W2259" s="1">
        <f>VLOOKUP(G2259,Sku_Consolidated!A2:W957,11,FALSE)</f>
      </c>
      <c r="X2259" s="1">
        <f>VLOOKUP(G2259,Sku_Consolidated!A2:H957,8,FALSE)</f>
      </c>
      <c r="Y2259" s="1">
        <f>VLOOKUP(G2259,Sku_Consolidated!A2:I957,9,FALSE)</f>
      </c>
      <c r="Z2259" s="1" t="s">
        <v>41</v>
      </c>
      <c r="AA2259" s="1">
        <f>VLOOKUP(G2259,Sku_Consolidated!A2:E957,5,FALSE)</f>
      </c>
      <c r="AB2259" s="1">
        <f>IF(VLOOKUP(G2259,Sku_Consolidated!A2:S957,19,FALSE)="SHOWCASE", VLOOKUP(E2259,Store_Showcase!B2:N144,13, FALSE), IF(VLOOKUP(G2259,Sku_Consolidated!A2:S957,19,FALSE)="VAM",VLOOKUP(E2259,Store_VAM!B2:N273,13, FALSE),VLOOKUP(E2259,Store_SRP!B2:N110,13, FALSE)))</f>
      </c>
      <c r="AC2259" s="1">
        <f>IF(IFERROR(AB2259,TRUE)=TRUE, "-","OK")</f>
      </c>
      <c r="AD2259" s="11" t="s">
        <v>37</v>
      </c>
      <c r="AE2259" s="11" t="s">
        <v>37</v>
      </c>
      <c r="AF2259" s="1">
        <f>IF(IFERROR(VLOOKUP(E2259,Store_Showcase!B2:H144,{5}, FALSE), TRUE)=TRUE, IF(IFERROR(VLOOKUP(E2259,Store_SRP!B2:H110,{5}, FALSE), TRUE)=TRUE,VLOOKUP(E2259,Store_VAM!B2:H273,{5}, FALSE),VLOOKUP(E2259,Store_SRP!B2:H110,{5}, FALSE)), VLOOKUP(E2259,Store_Showcase!B2:H144,{5}, FALSE))</f>
      </c>
      <c r="AG2259" s="1">
        <f>IF(IFERROR(VLOOKUP(E2259,Store_Showcase!B2:H144,{6}, FALSE), TRUE)=TRUE, IF(IFERROR(VLOOKUP(E2259,Store_SRP!B2:H110,{6}, FALSE), TRUE)=TRUE,VLOOKUP(E2259,Store_VAM!B2:H273,{6}, FALSE),VLOOKUP(E2259,Store_SRP!B2:H110,{6}, FALSE)), VLOOKUP(E2259,Store_Showcase!B2:H144,{6}, FALSE))</f>
      </c>
      <c r="AH2259" s="1">
        <f>VLOOKUP(G2259,Sku_Consolidated!A2:R957,18,FALSE)</f>
      </c>
      <c r="AI2259" s="1">
        <f>VLOOKUP(G2259,Sku_Consolidated!A2:S957,19,FALSE)</f>
      </c>
      <c r="AJ2259" s="1">
        <f>VLOOKUP(G2259,Sku_Consolidated!A2:T957,20,FALSE)</f>
      </c>
    </row>
    <row r="2260" spans="1:36" x14ac:dyDescent="0.25">
      <c r="A2260" s="1">
        <v>2024</v>
      </c>
      <c r="B2260" s="1" t="s">
        <v>31</v>
      </c>
      <c r="C2260" s="1" t="s">
        <v>32</v>
      </c>
      <c r="D2260" s="1" t="s">
        <v>33</v>
      </c>
      <c r="E2260" s="9" t="s">
        <v>2527</v>
      </c>
      <c r="F2260" s="1">
        <f>IF(VLOOKUP(G2260,Sku_Consolidated!A2:S957,{19},FALSE)="SHOWCASE", VLOOKUP(E2260,Store_Showcase!B2:C144,{2}, FALSE), IF(VLOOKUP(G2260,Sku_Consolidated!A2:S957,{19},FALSE)="VAM",VLOOKUP(E2260,Store_VAM!B2:C273,{2}, FALSE),VLOOKUP(E2260,Store_SRP!B2:C110,{2}, FALSE)))</f>
      </c>
      <c r="G2260" s="1">
        <v>61755</v>
      </c>
      <c r="H2260" s="1" t="s">
        <v>86</v>
      </c>
      <c r="I2260" s="10" t="s">
        <v>4342</v>
      </c>
      <c r="J2260" s="1">
        <f>VLOOKUP(G2260,Sku_Consolidated!A2:C957, 3, FALSE)</f>
      </c>
      <c r="K2260" s="10">
        <f>IF(J2260="PACK", I2260, 0)</f>
      </c>
      <c r="L2260" s="10">
        <f>IF(J2260="KG", I2260, I2260 * VLOOKUP(G2260,Sku_Consolidated!A2:U957,21,FALSE))</f>
      </c>
      <c r="M2260" s="10" t="s">
        <v>37</v>
      </c>
      <c r="N2260" s="11" t="s">
        <v>5870</v>
      </c>
      <c r="O2260" s="10" t="s">
        <v>5871</v>
      </c>
      <c r="P2260" s="10">
        <f>N2260 - O2260</f>
      </c>
      <c r="Q2260" s="1">
        <f>VLOOKUP(G2260,Sku_Consolidated!A2:G957,7, FALSE)</f>
      </c>
      <c r="R2260" s="1">
        <f>IF(IFERROR(VLOOKUP(E2260,Store_Showcase!B2:H144,7, FALSE), TRUE)=TRUE, IF(IFERROR(VLOOKUP(E2260,Store_SRP!B2:H110,7, FALSE), TRUE)=TRUE,VLOOKUP(E2260,Store_VAM!B2:H273,7, FALSE),VLOOKUP(E2260,Store_SRP!B2:H110,7, FALSE)), VLOOKUP(E2260,Store_Showcase!B2:H144,7, FALSE))</f>
      </c>
      <c r="S2260" s="1">
        <f>IF(IFERROR(VLOOKUP(E2260,Store_Showcase!B2:I144,8, FALSE), TRUE)=TRUE, IF(IFERROR(VLOOKUP(E2260,Store_SRP!B2:I110,8, FALSE), TRUE)=TRUE,VLOOKUP(E2260,Store_VAM!B2:I273,8, FALSE),VLOOKUP(E2260,Store_SRP!B2:I110,8, FALSE)), VLOOKUP(E2260,Store_Showcase!B2:I144,8, FALSE))</f>
      </c>
      <c r="T2260" s="1">
        <f>VLOOKUP(G2260,Sku_Consolidated!A2:R957,18,FALSE)</f>
      </c>
      <c r="U2260" s="1" t="s">
        <v>5836</v>
      </c>
      <c r="V2260" s="1">
        <f>IF(VLOOKUP(G2260,Sku_Consolidated!A2:S957,19,FALSE)="SHOWCASE", VLOOKUP(E2260,Store_Showcase!B2:L144,11, FALSE), IF(VLOOKUP(G2260,Sku_Consolidated!A2:S957,19,FALSE)="VAM",VLOOKUP(E2260,Store_VAM!B2:L273,11, FALSE),VLOOKUP(E2260,Store_SRP!B2:L110,11, FALSE)))</f>
      </c>
      <c r="W2260" s="1">
        <f>VLOOKUP(G2260,Sku_Consolidated!A2:W957,11,FALSE)</f>
      </c>
      <c r="X2260" s="1">
        <f>VLOOKUP(G2260,Sku_Consolidated!A2:H957,8,FALSE)</f>
      </c>
      <c r="Y2260" s="1">
        <f>VLOOKUP(G2260,Sku_Consolidated!A2:I957,9,FALSE)</f>
      </c>
      <c r="Z2260" s="1" t="s">
        <v>41</v>
      </c>
      <c r="AA2260" s="1">
        <f>VLOOKUP(G2260,Sku_Consolidated!A2:E957,5,FALSE)</f>
      </c>
      <c r="AB2260" s="1">
        <f>IF(VLOOKUP(G2260,Sku_Consolidated!A2:S957,19,FALSE)="SHOWCASE", VLOOKUP(E2260,Store_Showcase!B2:N144,13, FALSE), IF(VLOOKUP(G2260,Sku_Consolidated!A2:S957,19,FALSE)="VAM",VLOOKUP(E2260,Store_VAM!B2:N273,13, FALSE),VLOOKUP(E2260,Store_SRP!B2:N110,13, FALSE)))</f>
      </c>
      <c r="AC2260" s="1">
        <f>IF(IFERROR(AB2260,TRUE)=TRUE, "-","OK")</f>
      </c>
      <c r="AD2260" s="11" t="s">
        <v>37</v>
      </c>
      <c r="AE2260" s="11" t="s">
        <v>37</v>
      </c>
      <c r="AF2260" s="1">
        <f>IF(IFERROR(VLOOKUP(E2260,Store_Showcase!B2:H144,{5}, FALSE), TRUE)=TRUE, IF(IFERROR(VLOOKUP(E2260,Store_SRP!B2:H110,{5}, FALSE), TRUE)=TRUE,VLOOKUP(E2260,Store_VAM!B2:H273,{5}, FALSE),VLOOKUP(E2260,Store_SRP!B2:H110,{5}, FALSE)), VLOOKUP(E2260,Store_Showcase!B2:H144,{5}, FALSE))</f>
      </c>
      <c r="AG2260" s="1">
        <f>IF(IFERROR(VLOOKUP(E2260,Store_Showcase!B2:H144,{6}, FALSE), TRUE)=TRUE, IF(IFERROR(VLOOKUP(E2260,Store_SRP!B2:H110,{6}, FALSE), TRUE)=TRUE,VLOOKUP(E2260,Store_VAM!B2:H273,{6}, FALSE),VLOOKUP(E2260,Store_SRP!B2:H110,{6}, FALSE)), VLOOKUP(E2260,Store_Showcase!B2:H144,{6}, FALSE))</f>
      </c>
      <c r="AH2260" s="1">
        <f>VLOOKUP(G2260,Sku_Consolidated!A2:R957,18,FALSE)</f>
      </c>
      <c r="AI2260" s="1">
        <f>VLOOKUP(G2260,Sku_Consolidated!A2:S957,19,FALSE)</f>
      </c>
      <c r="AJ2260" s="1">
        <f>VLOOKUP(G2260,Sku_Consolidated!A2:T957,20,FALSE)</f>
      </c>
    </row>
    <row r="2261" spans="1:36" x14ac:dyDescent="0.25">
      <c r="A2261" s="1">
        <v>2024</v>
      </c>
      <c r="B2261" s="1" t="s">
        <v>31</v>
      </c>
      <c r="C2261" s="1" t="s">
        <v>32</v>
      </c>
      <c r="D2261" s="1" t="s">
        <v>33</v>
      </c>
      <c r="E2261" s="9" t="s">
        <v>2527</v>
      </c>
      <c r="F2261" s="1">
        <f>IF(VLOOKUP(G2261,Sku_Consolidated!A2:S957,{19},FALSE)="SHOWCASE", VLOOKUP(E2261,Store_Showcase!B2:C144,{2}, FALSE), IF(VLOOKUP(G2261,Sku_Consolidated!A2:S957,{19},FALSE)="VAM",VLOOKUP(E2261,Store_VAM!B2:C273,{2}, FALSE),VLOOKUP(E2261,Store_SRP!B2:C110,{2}, FALSE)))</f>
      </c>
      <c r="G2261" s="1">
        <v>61757</v>
      </c>
      <c r="H2261" s="1" t="s">
        <v>349</v>
      </c>
      <c r="I2261" s="10" t="s">
        <v>1336</v>
      </c>
      <c r="J2261" s="1">
        <f>VLOOKUP(G2261,Sku_Consolidated!A2:C957, 3, FALSE)</f>
      </c>
      <c r="K2261" s="10">
        <f>IF(J2261="PACK", I2261, 0)</f>
      </c>
      <c r="L2261" s="10">
        <f>IF(J2261="KG", I2261, I2261 * VLOOKUP(G2261,Sku_Consolidated!A2:U957,21,FALSE))</f>
      </c>
      <c r="M2261" s="10" t="s">
        <v>37</v>
      </c>
      <c r="N2261" s="11" t="s">
        <v>5872</v>
      </c>
      <c r="O2261" s="10" t="s">
        <v>5873</v>
      </c>
      <c r="P2261" s="10">
        <f>N2261 - O2261</f>
      </c>
      <c r="Q2261" s="1">
        <f>VLOOKUP(G2261,Sku_Consolidated!A2:G957,7, FALSE)</f>
      </c>
      <c r="R2261" s="1">
        <f>IF(IFERROR(VLOOKUP(E2261,Store_Showcase!B2:H144,7, FALSE), TRUE)=TRUE, IF(IFERROR(VLOOKUP(E2261,Store_SRP!B2:H110,7, FALSE), TRUE)=TRUE,VLOOKUP(E2261,Store_VAM!B2:H273,7, FALSE),VLOOKUP(E2261,Store_SRP!B2:H110,7, FALSE)), VLOOKUP(E2261,Store_Showcase!B2:H144,7, FALSE))</f>
      </c>
      <c r="S2261" s="1">
        <f>IF(IFERROR(VLOOKUP(E2261,Store_Showcase!B2:I144,8, FALSE), TRUE)=TRUE, IF(IFERROR(VLOOKUP(E2261,Store_SRP!B2:I110,8, FALSE), TRUE)=TRUE,VLOOKUP(E2261,Store_VAM!B2:I273,8, FALSE),VLOOKUP(E2261,Store_SRP!B2:I110,8, FALSE)), VLOOKUP(E2261,Store_Showcase!B2:I144,8, FALSE))</f>
      </c>
      <c r="T2261" s="1">
        <f>VLOOKUP(G2261,Sku_Consolidated!A2:R957,18,FALSE)</f>
      </c>
      <c r="U2261" s="1" t="s">
        <v>5836</v>
      </c>
      <c r="V2261" s="1">
        <f>IF(VLOOKUP(G2261,Sku_Consolidated!A2:S957,19,FALSE)="SHOWCASE", VLOOKUP(E2261,Store_Showcase!B2:L144,11, FALSE), IF(VLOOKUP(G2261,Sku_Consolidated!A2:S957,19,FALSE)="VAM",VLOOKUP(E2261,Store_VAM!B2:L273,11, FALSE),VLOOKUP(E2261,Store_SRP!B2:L110,11, FALSE)))</f>
      </c>
      <c r="W2261" s="1">
        <f>VLOOKUP(G2261,Sku_Consolidated!A2:W957,11,FALSE)</f>
      </c>
      <c r="X2261" s="1">
        <f>VLOOKUP(G2261,Sku_Consolidated!A2:H957,8,FALSE)</f>
      </c>
      <c r="Y2261" s="1">
        <f>VLOOKUP(G2261,Sku_Consolidated!A2:I957,9,FALSE)</f>
      </c>
      <c r="Z2261" s="1" t="s">
        <v>41</v>
      </c>
      <c r="AA2261" s="1">
        <f>VLOOKUP(G2261,Sku_Consolidated!A2:E957,5,FALSE)</f>
      </c>
      <c r="AB2261" s="1">
        <f>IF(VLOOKUP(G2261,Sku_Consolidated!A2:S957,19,FALSE)="SHOWCASE", VLOOKUP(E2261,Store_Showcase!B2:N144,13, FALSE), IF(VLOOKUP(G2261,Sku_Consolidated!A2:S957,19,FALSE)="VAM",VLOOKUP(E2261,Store_VAM!B2:N273,13, FALSE),VLOOKUP(E2261,Store_SRP!B2:N110,13, FALSE)))</f>
      </c>
      <c r="AC2261" s="1">
        <f>IF(IFERROR(AB2261,TRUE)=TRUE, "-","OK")</f>
      </c>
      <c r="AD2261" s="11" t="s">
        <v>37</v>
      </c>
      <c r="AE2261" s="11" t="s">
        <v>37</v>
      </c>
      <c r="AF2261" s="1">
        <f>IF(IFERROR(VLOOKUP(E2261,Store_Showcase!B2:H144,{5}, FALSE), TRUE)=TRUE, IF(IFERROR(VLOOKUP(E2261,Store_SRP!B2:H110,{5}, FALSE), TRUE)=TRUE,VLOOKUP(E2261,Store_VAM!B2:H273,{5}, FALSE),VLOOKUP(E2261,Store_SRP!B2:H110,{5}, FALSE)), VLOOKUP(E2261,Store_Showcase!B2:H144,{5}, FALSE))</f>
      </c>
      <c r="AG2261" s="1">
        <f>IF(IFERROR(VLOOKUP(E2261,Store_Showcase!B2:H144,{6}, FALSE), TRUE)=TRUE, IF(IFERROR(VLOOKUP(E2261,Store_SRP!B2:H110,{6}, FALSE), TRUE)=TRUE,VLOOKUP(E2261,Store_VAM!B2:H273,{6}, FALSE),VLOOKUP(E2261,Store_SRP!B2:H110,{6}, FALSE)), VLOOKUP(E2261,Store_Showcase!B2:H144,{6}, FALSE))</f>
      </c>
      <c r="AH2261" s="1">
        <f>VLOOKUP(G2261,Sku_Consolidated!A2:R957,18,FALSE)</f>
      </c>
      <c r="AI2261" s="1">
        <f>VLOOKUP(G2261,Sku_Consolidated!A2:S957,19,FALSE)</f>
      </c>
      <c r="AJ2261" s="1">
        <f>VLOOKUP(G2261,Sku_Consolidated!A2:T957,20,FALSE)</f>
      </c>
    </row>
    <row r="2262" spans="1:36" x14ac:dyDescent="0.25">
      <c r="A2262" s="1">
        <v>2024</v>
      </c>
      <c r="B2262" s="1" t="s">
        <v>31</v>
      </c>
      <c r="C2262" s="1" t="s">
        <v>32</v>
      </c>
      <c r="D2262" s="1" t="s">
        <v>33</v>
      </c>
      <c r="E2262" s="9" t="s">
        <v>2527</v>
      </c>
      <c r="F2262" s="1">
        <f>IF(VLOOKUP(G2262,Sku_Consolidated!A2:S957,{19},FALSE)="SHOWCASE", VLOOKUP(E2262,Store_Showcase!B2:C144,{2}, FALSE), IF(VLOOKUP(G2262,Sku_Consolidated!A2:S957,{19},FALSE)="VAM",VLOOKUP(E2262,Store_VAM!B2:C273,{2}, FALSE),VLOOKUP(E2262,Store_SRP!B2:C110,{2}, FALSE)))</f>
      </c>
      <c r="G2262" s="1">
        <v>61758</v>
      </c>
      <c r="H2262" s="1" t="s">
        <v>90</v>
      </c>
      <c r="I2262" s="10" t="s">
        <v>5207</v>
      </c>
      <c r="J2262" s="1">
        <f>VLOOKUP(G2262,Sku_Consolidated!A2:C957, 3, FALSE)</f>
      </c>
      <c r="K2262" s="10">
        <f>IF(J2262="PACK", I2262, 0)</f>
      </c>
      <c r="L2262" s="10">
        <f>IF(J2262="KG", I2262, I2262 * VLOOKUP(G2262,Sku_Consolidated!A2:U957,21,FALSE))</f>
      </c>
      <c r="M2262" s="10" t="s">
        <v>37</v>
      </c>
      <c r="N2262" s="11" t="s">
        <v>5874</v>
      </c>
      <c r="O2262" s="10" t="s">
        <v>5875</v>
      </c>
      <c r="P2262" s="10">
        <f>N2262 - O2262</f>
      </c>
      <c r="Q2262" s="1">
        <f>VLOOKUP(G2262,Sku_Consolidated!A2:G957,7, FALSE)</f>
      </c>
      <c r="R2262" s="1">
        <f>IF(IFERROR(VLOOKUP(E2262,Store_Showcase!B2:H144,7, FALSE), TRUE)=TRUE, IF(IFERROR(VLOOKUP(E2262,Store_SRP!B2:H110,7, FALSE), TRUE)=TRUE,VLOOKUP(E2262,Store_VAM!B2:H273,7, FALSE),VLOOKUP(E2262,Store_SRP!B2:H110,7, FALSE)), VLOOKUP(E2262,Store_Showcase!B2:H144,7, FALSE))</f>
      </c>
      <c r="S2262" s="1">
        <f>IF(IFERROR(VLOOKUP(E2262,Store_Showcase!B2:I144,8, FALSE), TRUE)=TRUE, IF(IFERROR(VLOOKUP(E2262,Store_SRP!B2:I110,8, FALSE), TRUE)=TRUE,VLOOKUP(E2262,Store_VAM!B2:I273,8, FALSE),VLOOKUP(E2262,Store_SRP!B2:I110,8, FALSE)), VLOOKUP(E2262,Store_Showcase!B2:I144,8, FALSE))</f>
      </c>
      <c r="T2262" s="1">
        <f>VLOOKUP(G2262,Sku_Consolidated!A2:R957,18,FALSE)</f>
      </c>
      <c r="U2262" s="1" t="s">
        <v>5836</v>
      </c>
      <c r="V2262" s="1">
        <f>IF(VLOOKUP(G2262,Sku_Consolidated!A2:S957,19,FALSE)="SHOWCASE", VLOOKUP(E2262,Store_Showcase!B2:L144,11, FALSE), IF(VLOOKUP(G2262,Sku_Consolidated!A2:S957,19,FALSE)="VAM",VLOOKUP(E2262,Store_VAM!B2:L273,11, FALSE),VLOOKUP(E2262,Store_SRP!B2:L110,11, FALSE)))</f>
      </c>
      <c r="W2262" s="1">
        <f>VLOOKUP(G2262,Sku_Consolidated!A2:W957,11,FALSE)</f>
      </c>
      <c r="X2262" s="1">
        <f>VLOOKUP(G2262,Sku_Consolidated!A2:H957,8,FALSE)</f>
      </c>
      <c r="Y2262" s="1">
        <f>VLOOKUP(G2262,Sku_Consolidated!A2:I957,9,FALSE)</f>
      </c>
      <c r="Z2262" s="1" t="s">
        <v>41</v>
      </c>
      <c r="AA2262" s="1">
        <f>VLOOKUP(G2262,Sku_Consolidated!A2:E957,5,FALSE)</f>
      </c>
      <c r="AB2262" s="1">
        <f>IF(VLOOKUP(G2262,Sku_Consolidated!A2:S957,19,FALSE)="SHOWCASE", VLOOKUP(E2262,Store_Showcase!B2:N144,13, FALSE), IF(VLOOKUP(G2262,Sku_Consolidated!A2:S957,19,FALSE)="VAM",VLOOKUP(E2262,Store_VAM!B2:N273,13, FALSE),VLOOKUP(E2262,Store_SRP!B2:N110,13, FALSE)))</f>
      </c>
      <c r="AC2262" s="1">
        <f>IF(IFERROR(AB2262,TRUE)=TRUE, "-","OK")</f>
      </c>
      <c r="AD2262" s="11" t="s">
        <v>37</v>
      </c>
      <c r="AE2262" s="11" t="s">
        <v>37</v>
      </c>
      <c r="AF2262" s="1">
        <f>IF(IFERROR(VLOOKUP(E2262,Store_Showcase!B2:H144,{5}, FALSE), TRUE)=TRUE, IF(IFERROR(VLOOKUP(E2262,Store_SRP!B2:H110,{5}, FALSE), TRUE)=TRUE,VLOOKUP(E2262,Store_VAM!B2:H273,{5}, FALSE),VLOOKUP(E2262,Store_SRP!B2:H110,{5}, FALSE)), VLOOKUP(E2262,Store_Showcase!B2:H144,{5}, FALSE))</f>
      </c>
      <c r="AG2262" s="1">
        <f>IF(IFERROR(VLOOKUP(E2262,Store_Showcase!B2:H144,{6}, FALSE), TRUE)=TRUE, IF(IFERROR(VLOOKUP(E2262,Store_SRP!B2:H110,{6}, FALSE), TRUE)=TRUE,VLOOKUP(E2262,Store_VAM!B2:H273,{6}, FALSE),VLOOKUP(E2262,Store_SRP!B2:H110,{6}, FALSE)), VLOOKUP(E2262,Store_Showcase!B2:H144,{6}, FALSE))</f>
      </c>
      <c r="AH2262" s="1">
        <f>VLOOKUP(G2262,Sku_Consolidated!A2:R957,18,FALSE)</f>
      </c>
      <c r="AI2262" s="1">
        <f>VLOOKUP(G2262,Sku_Consolidated!A2:S957,19,FALSE)</f>
      </c>
      <c r="AJ2262" s="1">
        <f>VLOOKUP(G2262,Sku_Consolidated!A2:T957,20,FALSE)</f>
      </c>
    </row>
    <row r="2263" spans="1:36" x14ac:dyDescent="0.25">
      <c r="A2263" s="1">
        <v>2024</v>
      </c>
      <c r="B2263" s="1" t="s">
        <v>31</v>
      </c>
      <c r="C2263" s="1" t="s">
        <v>32</v>
      </c>
      <c r="D2263" s="1" t="s">
        <v>33</v>
      </c>
      <c r="E2263" s="9" t="s">
        <v>2527</v>
      </c>
      <c r="F2263" s="1">
        <f>IF(VLOOKUP(G2263,Sku_Consolidated!A2:S957,{19},FALSE)="SHOWCASE", VLOOKUP(E2263,Store_Showcase!B2:C144,{2}, FALSE), IF(VLOOKUP(G2263,Sku_Consolidated!A2:S957,{19},FALSE)="VAM",VLOOKUP(E2263,Store_VAM!B2:C273,{2}, FALSE),VLOOKUP(E2263,Store_SRP!B2:C110,{2}, FALSE)))</f>
      </c>
      <c r="G2263" s="1">
        <v>61759</v>
      </c>
      <c r="H2263" s="1" t="s">
        <v>94</v>
      </c>
      <c r="I2263" s="10" t="s">
        <v>5876</v>
      </c>
      <c r="J2263" s="1">
        <f>VLOOKUP(G2263,Sku_Consolidated!A2:C957, 3, FALSE)</f>
      </c>
      <c r="K2263" s="10">
        <f>IF(J2263="PACK", I2263, 0)</f>
      </c>
      <c r="L2263" s="10">
        <f>IF(J2263="KG", I2263, I2263 * VLOOKUP(G2263,Sku_Consolidated!A2:U957,21,FALSE))</f>
      </c>
      <c r="M2263" s="10" t="s">
        <v>37</v>
      </c>
      <c r="N2263" s="11" t="s">
        <v>5877</v>
      </c>
      <c r="O2263" s="10" t="s">
        <v>5878</v>
      </c>
      <c r="P2263" s="10">
        <f>N2263 - O2263</f>
      </c>
      <c r="Q2263" s="1">
        <f>VLOOKUP(G2263,Sku_Consolidated!A2:G957,7, FALSE)</f>
      </c>
      <c r="R2263" s="1">
        <f>IF(IFERROR(VLOOKUP(E2263,Store_Showcase!B2:H144,7, FALSE), TRUE)=TRUE, IF(IFERROR(VLOOKUP(E2263,Store_SRP!B2:H110,7, FALSE), TRUE)=TRUE,VLOOKUP(E2263,Store_VAM!B2:H273,7, FALSE),VLOOKUP(E2263,Store_SRP!B2:H110,7, FALSE)), VLOOKUP(E2263,Store_Showcase!B2:H144,7, FALSE))</f>
      </c>
      <c r="S2263" s="1">
        <f>IF(IFERROR(VLOOKUP(E2263,Store_Showcase!B2:I144,8, FALSE), TRUE)=TRUE, IF(IFERROR(VLOOKUP(E2263,Store_SRP!B2:I110,8, FALSE), TRUE)=TRUE,VLOOKUP(E2263,Store_VAM!B2:I273,8, FALSE),VLOOKUP(E2263,Store_SRP!B2:I110,8, FALSE)), VLOOKUP(E2263,Store_Showcase!B2:I144,8, FALSE))</f>
      </c>
      <c r="T2263" s="1">
        <f>VLOOKUP(G2263,Sku_Consolidated!A2:R957,18,FALSE)</f>
      </c>
      <c r="U2263" s="1" t="s">
        <v>5836</v>
      </c>
      <c r="V2263" s="1">
        <f>IF(VLOOKUP(G2263,Sku_Consolidated!A2:S957,19,FALSE)="SHOWCASE", VLOOKUP(E2263,Store_Showcase!B2:L144,11, FALSE), IF(VLOOKUP(G2263,Sku_Consolidated!A2:S957,19,FALSE)="VAM",VLOOKUP(E2263,Store_VAM!B2:L273,11, FALSE),VLOOKUP(E2263,Store_SRP!B2:L110,11, FALSE)))</f>
      </c>
      <c r="W2263" s="1">
        <f>VLOOKUP(G2263,Sku_Consolidated!A2:W957,11,FALSE)</f>
      </c>
      <c r="X2263" s="1">
        <f>VLOOKUP(G2263,Sku_Consolidated!A2:H957,8,FALSE)</f>
      </c>
      <c r="Y2263" s="1">
        <f>VLOOKUP(G2263,Sku_Consolidated!A2:I957,9,FALSE)</f>
      </c>
      <c r="Z2263" s="1" t="s">
        <v>41</v>
      </c>
      <c r="AA2263" s="1">
        <f>VLOOKUP(G2263,Sku_Consolidated!A2:E957,5,FALSE)</f>
      </c>
      <c r="AB2263" s="1">
        <f>IF(VLOOKUP(G2263,Sku_Consolidated!A2:S957,19,FALSE)="SHOWCASE", VLOOKUP(E2263,Store_Showcase!B2:N144,13, FALSE), IF(VLOOKUP(G2263,Sku_Consolidated!A2:S957,19,FALSE)="VAM",VLOOKUP(E2263,Store_VAM!B2:N273,13, FALSE),VLOOKUP(E2263,Store_SRP!B2:N110,13, FALSE)))</f>
      </c>
      <c r="AC2263" s="1">
        <f>IF(IFERROR(AB2263,TRUE)=TRUE, "-","OK")</f>
      </c>
      <c r="AD2263" s="11" t="s">
        <v>37</v>
      </c>
      <c r="AE2263" s="11" t="s">
        <v>37</v>
      </c>
      <c r="AF2263" s="1">
        <f>IF(IFERROR(VLOOKUP(E2263,Store_Showcase!B2:H144,{5}, FALSE), TRUE)=TRUE, IF(IFERROR(VLOOKUP(E2263,Store_SRP!B2:H110,{5}, FALSE), TRUE)=TRUE,VLOOKUP(E2263,Store_VAM!B2:H273,{5}, FALSE),VLOOKUP(E2263,Store_SRP!B2:H110,{5}, FALSE)), VLOOKUP(E2263,Store_Showcase!B2:H144,{5}, FALSE))</f>
      </c>
      <c r="AG2263" s="1">
        <f>IF(IFERROR(VLOOKUP(E2263,Store_Showcase!B2:H144,{6}, FALSE), TRUE)=TRUE, IF(IFERROR(VLOOKUP(E2263,Store_SRP!B2:H110,{6}, FALSE), TRUE)=TRUE,VLOOKUP(E2263,Store_VAM!B2:H273,{6}, FALSE),VLOOKUP(E2263,Store_SRP!B2:H110,{6}, FALSE)), VLOOKUP(E2263,Store_Showcase!B2:H144,{6}, FALSE))</f>
      </c>
      <c r="AH2263" s="1">
        <f>VLOOKUP(G2263,Sku_Consolidated!A2:R957,18,FALSE)</f>
      </c>
      <c r="AI2263" s="1">
        <f>VLOOKUP(G2263,Sku_Consolidated!A2:S957,19,FALSE)</f>
      </c>
      <c r="AJ2263" s="1">
        <f>VLOOKUP(G2263,Sku_Consolidated!A2:T957,20,FALSE)</f>
      </c>
    </row>
    <row r="2264" spans="1:36" x14ac:dyDescent="0.25">
      <c r="A2264" s="1">
        <v>2024</v>
      </c>
      <c r="B2264" s="1" t="s">
        <v>31</v>
      </c>
      <c r="C2264" s="1" t="s">
        <v>32</v>
      </c>
      <c r="D2264" s="1" t="s">
        <v>33</v>
      </c>
      <c r="E2264" s="9" t="s">
        <v>2527</v>
      </c>
      <c r="F2264" s="1">
        <f>IF(VLOOKUP(G2264,Sku_Consolidated!A2:S957,{19},FALSE)="SHOWCASE", VLOOKUP(E2264,Store_Showcase!B2:C144,{2}, FALSE), IF(VLOOKUP(G2264,Sku_Consolidated!A2:S957,{19},FALSE)="VAM",VLOOKUP(E2264,Store_VAM!B2:C273,{2}, FALSE),VLOOKUP(E2264,Store_SRP!B2:C110,{2}, FALSE)))</f>
      </c>
      <c r="G2264" s="1">
        <v>61761</v>
      </c>
      <c r="H2264" s="1" t="s">
        <v>524</v>
      </c>
      <c r="I2264" s="10" t="s">
        <v>277</v>
      </c>
      <c r="J2264" s="1">
        <f>VLOOKUP(G2264,Sku_Consolidated!A2:C957, 3, FALSE)</f>
      </c>
      <c r="K2264" s="10">
        <f>IF(J2264="PACK", I2264, 0)</f>
      </c>
      <c r="L2264" s="10">
        <f>IF(J2264="KG", I2264, I2264 * VLOOKUP(G2264,Sku_Consolidated!A2:U957,21,FALSE))</f>
      </c>
      <c r="M2264" s="10" t="s">
        <v>37</v>
      </c>
      <c r="N2264" s="11" t="s">
        <v>5879</v>
      </c>
      <c r="O2264" s="10" t="s">
        <v>5880</v>
      </c>
      <c r="P2264" s="10">
        <f>N2264 - O2264</f>
      </c>
      <c r="Q2264" s="1">
        <f>VLOOKUP(G2264,Sku_Consolidated!A2:G957,7, FALSE)</f>
      </c>
      <c r="R2264" s="1">
        <f>IF(IFERROR(VLOOKUP(E2264,Store_Showcase!B2:H144,7, FALSE), TRUE)=TRUE, IF(IFERROR(VLOOKUP(E2264,Store_SRP!B2:H110,7, FALSE), TRUE)=TRUE,VLOOKUP(E2264,Store_VAM!B2:H273,7, FALSE),VLOOKUP(E2264,Store_SRP!B2:H110,7, FALSE)), VLOOKUP(E2264,Store_Showcase!B2:H144,7, FALSE))</f>
      </c>
      <c r="S2264" s="1">
        <f>IF(IFERROR(VLOOKUP(E2264,Store_Showcase!B2:I144,8, FALSE), TRUE)=TRUE, IF(IFERROR(VLOOKUP(E2264,Store_SRP!B2:I110,8, FALSE), TRUE)=TRUE,VLOOKUP(E2264,Store_VAM!B2:I273,8, FALSE),VLOOKUP(E2264,Store_SRP!B2:I110,8, FALSE)), VLOOKUP(E2264,Store_Showcase!B2:I144,8, FALSE))</f>
      </c>
      <c r="T2264" s="1">
        <f>VLOOKUP(G2264,Sku_Consolidated!A2:R957,18,FALSE)</f>
      </c>
      <c r="U2264" s="1" t="s">
        <v>5836</v>
      </c>
      <c r="V2264" s="1">
        <f>IF(VLOOKUP(G2264,Sku_Consolidated!A2:S957,19,FALSE)="SHOWCASE", VLOOKUP(E2264,Store_Showcase!B2:L144,11, FALSE), IF(VLOOKUP(G2264,Sku_Consolidated!A2:S957,19,FALSE)="VAM",VLOOKUP(E2264,Store_VAM!B2:L273,11, FALSE),VLOOKUP(E2264,Store_SRP!B2:L110,11, FALSE)))</f>
      </c>
      <c r="W2264" s="1">
        <f>VLOOKUP(G2264,Sku_Consolidated!A2:W957,11,FALSE)</f>
      </c>
      <c r="X2264" s="1">
        <f>VLOOKUP(G2264,Sku_Consolidated!A2:H957,8,FALSE)</f>
      </c>
      <c r="Y2264" s="1">
        <f>VLOOKUP(G2264,Sku_Consolidated!A2:I957,9,FALSE)</f>
      </c>
      <c r="Z2264" s="1" t="s">
        <v>41</v>
      </c>
      <c r="AA2264" s="1">
        <f>VLOOKUP(G2264,Sku_Consolidated!A2:E957,5,FALSE)</f>
      </c>
      <c r="AB2264" s="1">
        <f>IF(VLOOKUP(G2264,Sku_Consolidated!A2:S957,19,FALSE)="SHOWCASE", VLOOKUP(E2264,Store_Showcase!B2:N144,13, FALSE), IF(VLOOKUP(G2264,Sku_Consolidated!A2:S957,19,FALSE)="VAM",VLOOKUP(E2264,Store_VAM!B2:N273,13, FALSE),VLOOKUP(E2264,Store_SRP!B2:N110,13, FALSE)))</f>
      </c>
      <c r="AC2264" s="1">
        <f>IF(IFERROR(AB2264,TRUE)=TRUE, "-","OK")</f>
      </c>
      <c r="AD2264" s="11" t="s">
        <v>37</v>
      </c>
      <c r="AE2264" s="11" t="s">
        <v>37</v>
      </c>
      <c r="AF2264" s="1">
        <f>IF(IFERROR(VLOOKUP(E2264,Store_Showcase!B2:H144,{5}, FALSE), TRUE)=TRUE, IF(IFERROR(VLOOKUP(E2264,Store_SRP!B2:H110,{5}, FALSE), TRUE)=TRUE,VLOOKUP(E2264,Store_VAM!B2:H273,{5}, FALSE),VLOOKUP(E2264,Store_SRP!B2:H110,{5}, FALSE)), VLOOKUP(E2264,Store_Showcase!B2:H144,{5}, FALSE))</f>
      </c>
      <c r="AG2264" s="1">
        <f>IF(IFERROR(VLOOKUP(E2264,Store_Showcase!B2:H144,{6}, FALSE), TRUE)=TRUE, IF(IFERROR(VLOOKUP(E2264,Store_SRP!B2:H110,{6}, FALSE), TRUE)=TRUE,VLOOKUP(E2264,Store_VAM!B2:H273,{6}, FALSE),VLOOKUP(E2264,Store_SRP!B2:H110,{6}, FALSE)), VLOOKUP(E2264,Store_Showcase!B2:H144,{6}, FALSE))</f>
      </c>
      <c r="AH2264" s="1">
        <f>VLOOKUP(G2264,Sku_Consolidated!A2:R957,18,FALSE)</f>
      </c>
      <c r="AI2264" s="1">
        <f>VLOOKUP(G2264,Sku_Consolidated!A2:S957,19,FALSE)</f>
      </c>
      <c r="AJ2264" s="1">
        <f>VLOOKUP(G2264,Sku_Consolidated!A2:T957,20,FALSE)</f>
      </c>
    </row>
    <row r="2265" spans="1:36" x14ac:dyDescent="0.25">
      <c r="A2265" s="1">
        <v>2024</v>
      </c>
      <c r="B2265" s="1" t="s">
        <v>31</v>
      </c>
      <c r="C2265" s="1" t="s">
        <v>32</v>
      </c>
      <c r="D2265" s="1" t="s">
        <v>33</v>
      </c>
      <c r="E2265" s="9" t="s">
        <v>2527</v>
      </c>
      <c r="F2265" s="1">
        <f>IF(VLOOKUP(G2265,Sku_Consolidated!A2:S957,{19},FALSE)="SHOWCASE", VLOOKUP(E2265,Store_Showcase!B2:C144,{2}, FALSE), IF(VLOOKUP(G2265,Sku_Consolidated!A2:S957,{19},FALSE)="VAM",VLOOKUP(E2265,Store_VAM!B2:C273,{2}, FALSE),VLOOKUP(E2265,Store_SRP!B2:C110,{2}, FALSE)))</f>
      </c>
      <c r="G2265" s="1">
        <v>61781</v>
      </c>
      <c r="H2265" s="1" t="s">
        <v>102</v>
      </c>
      <c r="I2265" s="10" t="s">
        <v>5881</v>
      </c>
      <c r="J2265" s="1">
        <f>VLOOKUP(G2265,Sku_Consolidated!A2:C957, 3, FALSE)</f>
      </c>
      <c r="K2265" s="10">
        <f>IF(J2265="PACK", I2265, 0)</f>
      </c>
      <c r="L2265" s="10">
        <f>IF(J2265="KG", I2265, I2265 * VLOOKUP(G2265,Sku_Consolidated!A2:U957,21,FALSE))</f>
      </c>
      <c r="M2265" s="10" t="s">
        <v>37</v>
      </c>
      <c r="N2265" s="11" t="s">
        <v>5882</v>
      </c>
      <c r="O2265" s="10" t="s">
        <v>5883</v>
      </c>
      <c r="P2265" s="10">
        <f>N2265 - O2265</f>
      </c>
      <c r="Q2265" s="1">
        <f>VLOOKUP(G2265,Sku_Consolidated!A2:G957,7, FALSE)</f>
      </c>
      <c r="R2265" s="1">
        <f>IF(IFERROR(VLOOKUP(E2265,Store_Showcase!B2:H144,7, FALSE), TRUE)=TRUE, IF(IFERROR(VLOOKUP(E2265,Store_SRP!B2:H110,7, FALSE), TRUE)=TRUE,VLOOKUP(E2265,Store_VAM!B2:H273,7, FALSE),VLOOKUP(E2265,Store_SRP!B2:H110,7, FALSE)), VLOOKUP(E2265,Store_Showcase!B2:H144,7, FALSE))</f>
      </c>
      <c r="S2265" s="1">
        <f>IF(IFERROR(VLOOKUP(E2265,Store_Showcase!B2:I144,8, FALSE), TRUE)=TRUE, IF(IFERROR(VLOOKUP(E2265,Store_SRP!B2:I110,8, FALSE), TRUE)=TRUE,VLOOKUP(E2265,Store_VAM!B2:I273,8, FALSE),VLOOKUP(E2265,Store_SRP!B2:I110,8, FALSE)), VLOOKUP(E2265,Store_Showcase!B2:I144,8, FALSE))</f>
      </c>
      <c r="T2265" s="1">
        <f>VLOOKUP(G2265,Sku_Consolidated!A2:R957,18,FALSE)</f>
      </c>
      <c r="U2265" s="1" t="s">
        <v>5836</v>
      </c>
      <c r="V2265" s="1">
        <f>IF(VLOOKUP(G2265,Sku_Consolidated!A2:S957,19,FALSE)="SHOWCASE", VLOOKUP(E2265,Store_Showcase!B2:L144,11, FALSE), IF(VLOOKUP(G2265,Sku_Consolidated!A2:S957,19,FALSE)="VAM",VLOOKUP(E2265,Store_VAM!B2:L273,11, FALSE),VLOOKUP(E2265,Store_SRP!B2:L110,11, FALSE)))</f>
      </c>
      <c r="W2265" s="1">
        <f>VLOOKUP(G2265,Sku_Consolidated!A2:W957,11,FALSE)</f>
      </c>
      <c r="X2265" s="1">
        <f>VLOOKUP(G2265,Sku_Consolidated!A2:H957,8,FALSE)</f>
      </c>
      <c r="Y2265" s="1">
        <f>VLOOKUP(G2265,Sku_Consolidated!A2:I957,9,FALSE)</f>
      </c>
      <c r="Z2265" s="1" t="s">
        <v>41</v>
      </c>
      <c r="AA2265" s="1">
        <f>VLOOKUP(G2265,Sku_Consolidated!A2:E957,5,FALSE)</f>
      </c>
      <c r="AB2265" s="1">
        <f>IF(VLOOKUP(G2265,Sku_Consolidated!A2:S957,19,FALSE)="SHOWCASE", VLOOKUP(E2265,Store_Showcase!B2:N144,13, FALSE), IF(VLOOKUP(G2265,Sku_Consolidated!A2:S957,19,FALSE)="VAM",VLOOKUP(E2265,Store_VAM!B2:N273,13, FALSE),VLOOKUP(E2265,Store_SRP!B2:N110,13, FALSE)))</f>
      </c>
      <c r="AC2265" s="1">
        <f>IF(IFERROR(AB2265,TRUE)=TRUE, "-","OK")</f>
      </c>
      <c r="AD2265" s="11" t="s">
        <v>37</v>
      </c>
      <c r="AE2265" s="11" t="s">
        <v>37</v>
      </c>
      <c r="AF2265" s="1">
        <f>IF(IFERROR(VLOOKUP(E2265,Store_Showcase!B2:H144,{5}, FALSE), TRUE)=TRUE, IF(IFERROR(VLOOKUP(E2265,Store_SRP!B2:H110,{5}, FALSE), TRUE)=TRUE,VLOOKUP(E2265,Store_VAM!B2:H273,{5}, FALSE),VLOOKUP(E2265,Store_SRP!B2:H110,{5}, FALSE)), VLOOKUP(E2265,Store_Showcase!B2:H144,{5}, FALSE))</f>
      </c>
      <c r="AG2265" s="1">
        <f>IF(IFERROR(VLOOKUP(E2265,Store_Showcase!B2:H144,{6}, FALSE), TRUE)=TRUE, IF(IFERROR(VLOOKUP(E2265,Store_SRP!B2:H110,{6}, FALSE), TRUE)=TRUE,VLOOKUP(E2265,Store_VAM!B2:H273,{6}, FALSE),VLOOKUP(E2265,Store_SRP!B2:H110,{6}, FALSE)), VLOOKUP(E2265,Store_Showcase!B2:H144,{6}, FALSE))</f>
      </c>
      <c r="AH2265" s="1">
        <f>VLOOKUP(G2265,Sku_Consolidated!A2:R957,18,FALSE)</f>
      </c>
      <c r="AI2265" s="1">
        <f>VLOOKUP(G2265,Sku_Consolidated!A2:S957,19,FALSE)</f>
      </c>
      <c r="AJ2265" s="1">
        <f>VLOOKUP(G2265,Sku_Consolidated!A2:T957,20,FALSE)</f>
      </c>
    </row>
    <row r="2266" spans="1:36" x14ac:dyDescent="0.25">
      <c r="A2266" s="1">
        <v>2024</v>
      </c>
      <c r="B2266" s="1" t="s">
        <v>31</v>
      </c>
      <c r="C2266" s="1" t="s">
        <v>32</v>
      </c>
      <c r="D2266" s="1" t="s">
        <v>33</v>
      </c>
      <c r="E2266" s="9" t="s">
        <v>2527</v>
      </c>
      <c r="F2266" s="1">
        <f>IF(VLOOKUP(G2266,Sku_Consolidated!A2:S957,{19},FALSE)="SHOWCASE", VLOOKUP(E2266,Store_Showcase!B2:C144,{2}, FALSE), IF(VLOOKUP(G2266,Sku_Consolidated!A2:S957,{19},FALSE)="VAM",VLOOKUP(E2266,Store_VAM!B2:C273,{2}, FALSE),VLOOKUP(E2266,Store_SRP!B2:C110,{2}, FALSE)))</f>
      </c>
      <c r="G2266" s="1">
        <v>61787</v>
      </c>
      <c r="H2266" s="1" t="s">
        <v>110</v>
      </c>
      <c r="I2266" s="10" t="s">
        <v>5884</v>
      </c>
      <c r="J2266" s="1">
        <f>VLOOKUP(G2266,Sku_Consolidated!A2:C957, 3, FALSE)</f>
      </c>
      <c r="K2266" s="10">
        <f>IF(J2266="PACK", I2266, 0)</f>
      </c>
      <c r="L2266" s="10">
        <f>IF(J2266="KG", I2266, I2266 * VLOOKUP(G2266,Sku_Consolidated!A2:U957,21,FALSE))</f>
      </c>
      <c r="M2266" s="10" t="s">
        <v>37</v>
      </c>
      <c r="N2266" s="11" t="s">
        <v>5885</v>
      </c>
      <c r="O2266" s="10" t="s">
        <v>5886</v>
      </c>
      <c r="P2266" s="10">
        <f>N2266 - O2266</f>
      </c>
      <c r="Q2266" s="1">
        <f>VLOOKUP(G2266,Sku_Consolidated!A2:G957,7, FALSE)</f>
      </c>
      <c r="R2266" s="1">
        <f>IF(IFERROR(VLOOKUP(E2266,Store_Showcase!B2:H144,7, FALSE), TRUE)=TRUE, IF(IFERROR(VLOOKUP(E2266,Store_SRP!B2:H110,7, FALSE), TRUE)=TRUE,VLOOKUP(E2266,Store_VAM!B2:H273,7, FALSE),VLOOKUP(E2266,Store_SRP!B2:H110,7, FALSE)), VLOOKUP(E2266,Store_Showcase!B2:H144,7, FALSE))</f>
      </c>
      <c r="S2266" s="1">
        <f>IF(IFERROR(VLOOKUP(E2266,Store_Showcase!B2:I144,8, FALSE), TRUE)=TRUE, IF(IFERROR(VLOOKUP(E2266,Store_SRP!B2:I110,8, FALSE), TRUE)=TRUE,VLOOKUP(E2266,Store_VAM!B2:I273,8, FALSE),VLOOKUP(E2266,Store_SRP!B2:I110,8, FALSE)), VLOOKUP(E2266,Store_Showcase!B2:I144,8, FALSE))</f>
      </c>
      <c r="T2266" s="1">
        <f>VLOOKUP(G2266,Sku_Consolidated!A2:R957,18,FALSE)</f>
      </c>
      <c r="U2266" s="1" t="s">
        <v>5836</v>
      </c>
      <c r="V2266" s="1">
        <f>IF(VLOOKUP(G2266,Sku_Consolidated!A2:S957,19,FALSE)="SHOWCASE", VLOOKUP(E2266,Store_Showcase!B2:L144,11, FALSE), IF(VLOOKUP(G2266,Sku_Consolidated!A2:S957,19,FALSE)="VAM",VLOOKUP(E2266,Store_VAM!B2:L273,11, FALSE),VLOOKUP(E2266,Store_SRP!B2:L110,11, FALSE)))</f>
      </c>
      <c r="W2266" s="1">
        <f>VLOOKUP(G2266,Sku_Consolidated!A2:W957,11,FALSE)</f>
      </c>
      <c r="X2266" s="1">
        <f>VLOOKUP(G2266,Sku_Consolidated!A2:H957,8,FALSE)</f>
      </c>
      <c r="Y2266" s="1">
        <f>VLOOKUP(G2266,Sku_Consolidated!A2:I957,9,FALSE)</f>
      </c>
      <c r="Z2266" s="1" t="s">
        <v>41</v>
      </c>
      <c r="AA2266" s="1">
        <f>VLOOKUP(G2266,Sku_Consolidated!A2:E957,5,FALSE)</f>
      </c>
      <c r="AB2266" s="1">
        <f>IF(VLOOKUP(G2266,Sku_Consolidated!A2:S957,19,FALSE)="SHOWCASE", VLOOKUP(E2266,Store_Showcase!B2:N144,13, FALSE), IF(VLOOKUP(G2266,Sku_Consolidated!A2:S957,19,FALSE)="VAM",VLOOKUP(E2266,Store_VAM!B2:N273,13, FALSE),VLOOKUP(E2266,Store_SRP!B2:N110,13, FALSE)))</f>
      </c>
      <c r="AC2266" s="1">
        <f>IF(IFERROR(AB2266,TRUE)=TRUE, "-","OK")</f>
      </c>
      <c r="AD2266" s="11" t="s">
        <v>37</v>
      </c>
      <c r="AE2266" s="11" t="s">
        <v>37</v>
      </c>
      <c r="AF2266" s="1">
        <f>IF(IFERROR(VLOOKUP(E2266,Store_Showcase!B2:H144,{5}, FALSE), TRUE)=TRUE, IF(IFERROR(VLOOKUP(E2266,Store_SRP!B2:H110,{5}, FALSE), TRUE)=TRUE,VLOOKUP(E2266,Store_VAM!B2:H273,{5}, FALSE),VLOOKUP(E2266,Store_SRP!B2:H110,{5}, FALSE)), VLOOKUP(E2266,Store_Showcase!B2:H144,{5}, FALSE))</f>
      </c>
      <c r="AG2266" s="1">
        <f>IF(IFERROR(VLOOKUP(E2266,Store_Showcase!B2:H144,{6}, FALSE), TRUE)=TRUE, IF(IFERROR(VLOOKUP(E2266,Store_SRP!B2:H110,{6}, FALSE), TRUE)=TRUE,VLOOKUP(E2266,Store_VAM!B2:H273,{6}, FALSE),VLOOKUP(E2266,Store_SRP!B2:H110,{6}, FALSE)), VLOOKUP(E2266,Store_Showcase!B2:H144,{6}, FALSE))</f>
      </c>
      <c r="AH2266" s="1">
        <f>VLOOKUP(G2266,Sku_Consolidated!A2:R957,18,FALSE)</f>
      </c>
      <c r="AI2266" s="1">
        <f>VLOOKUP(G2266,Sku_Consolidated!A2:S957,19,FALSE)</f>
      </c>
      <c r="AJ2266" s="1">
        <f>VLOOKUP(G2266,Sku_Consolidated!A2:T957,20,FALSE)</f>
      </c>
    </row>
    <row r="2267" spans="1:36" x14ac:dyDescent="0.25">
      <c r="A2267" s="1">
        <v>2024</v>
      </c>
      <c r="B2267" s="1" t="s">
        <v>31</v>
      </c>
      <c r="C2267" s="1" t="s">
        <v>32</v>
      </c>
      <c r="D2267" s="1" t="s">
        <v>33</v>
      </c>
      <c r="E2267" s="9" t="s">
        <v>2527</v>
      </c>
      <c r="F2267" s="1">
        <f>IF(VLOOKUP(G2267,Sku_Consolidated!A2:S957,{19},FALSE)="SHOWCASE", VLOOKUP(E2267,Store_Showcase!B2:C144,{2}, FALSE), IF(VLOOKUP(G2267,Sku_Consolidated!A2:S957,{19},FALSE)="VAM",VLOOKUP(E2267,Store_VAM!B2:C273,{2}, FALSE),VLOOKUP(E2267,Store_SRP!B2:C110,{2}, FALSE)))</f>
      </c>
      <c r="G2267" s="1">
        <v>61820</v>
      </c>
      <c r="H2267" s="1" t="s">
        <v>114</v>
      </c>
      <c r="I2267" s="10" t="s">
        <v>1803</v>
      </c>
      <c r="J2267" s="1">
        <f>VLOOKUP(G2267,Sku_Consolidated!A2:C957, 3, FALSE)</f>
      </c>
      <c r="K2267" s="10">
        <f>IF(J2267="PACK", I2267, 0)</f>
      </c>
      <c r="L2267" s="10">
        <f>IF(J2267="KG", I2267, I2267 * VLOOKUP(G2267,Sku_Consolidated!A2:U957,21,FALSE))</f>
      </c>
      <c r="M2267" s="10" t="s">
        <v>37</v>
      </c>
      <c r="N2267" s="11" t="s">
        <v>5887</v>
      </c>
      <c r="O2267" s="10" t="s">
        <v>5888</v>
      </c>
      <c r="P2267" s="10">
        <f>N2267 - O2267</f>
      </c>
      <c r="Q2267" s="1">
        <f>VLOOKUP(G2267,Sku_Consolidated!A2:G957,7, FALSE)</f>
      </c>
      <c r="R2267" s="1">
        <f>IF(IFERROR(VLOOKUP(E2267,Store_Showcase!B2:H144,7, FALSE), TRUE)=TRUE, IF(IFERROR(VLOOKUP(E2267,Store_SRP!B2:H110,7, FALSE), TRUE)=TRUE,VLOOKUP(E2267,Store_VAM!B2:H273,7, FALSE),VLOOKUP(E2267,Store_SRP!B2:H110,7, FALSE)), VLOOKUP(E2267,Store_Showcase!B2:H144,7, FALSE))</f>
      </c>
      <c r="S2267" s="1">
        <f>IF(IFERROR(VLOOKUP(E2267,Store_Showcase!B2:I144,8, FALSE), TRUE)=TRUE, IF(IFERROR(VLOOKUP(E2267,Store_SRP!B2:I110,8, FALSE), TRUE)=TRUE,VLOOKUP(E2267,Store_VAM!B2:I273,8, FALSE),VLOOKUP(E2267,Store_SRP!B2:I110,8, FALSE)), VLOOKUP(E2267,Store_Showcase!B2:I144,8, FALSE))</f>
      </c>
      <c r="T2267" s="1">
        <f>VLOOKUP(G2267,Sku_Consolidated!A2:R957,18,FALSE)</f>
      </c>
      <c r="U2267" s="1" t="s">
        <v>5836</v>
      </c>
      <c r="V2267" s="1">
        <f>IF(VLOOKUP(G2267,Sku_Consolidated!A2:S957,19,FALSE)="SHOWCASE", VLOOKUP(E2267,Store_Showcase!B2:L144,11, FALSE), IF(VLOOKUP(G2267,Sku_Consolidated!A2:S957,19,FALSE)="VAM",VLOOKUP(E2267,Store_VAM!B2:L273,11, FALSE),VLOOKUP(E2267,Store_SRP!B2:L110,11, FALSE)))</f>
      </c>
      <c r="W2267" s="1">
        <f>VLOOKUP(G2267,Sku_Consolidated!A2:W957,11,FALSE)</f>
      </c>
      <c r="X2267" s="1">
        <f>VLOOKUP(G2267,Sku_Consolidated!A2:H957,8,FALSE)</f>
      </c>
      <c r="Y2267" s="1">
        <f>VLOOKUP(G2267,Sku_Consolidated!A2:I957,9,FALSE)</f>
      </c>
      <c r="Z2267" s="1" t="s">
        <v>41</v>
      </c>
      <c r="AA2267" s="1">
        <f>VLOOKUP(G2267,Sku_Consolidated!A2:E957,5,FALSE)</f>
      </c>
      <c r="AB2267" s="1">
        <f>IF(VLOOKUP(G2267,Sku_Consolidated!A2:S957,19,FALSE)="SHOWCASE", VLOOKUP(E2267,Store_Showcase!B2:N144,13, FALSE), IF(VLOOKUP(G2267,Sku_Consolidated!A2:S957,19,FALSE)="VAM",VLOOKUP(E2267,Store_VAM!B2:N273,13, FALSE),VLOOKUP(E2267,Store_SRP!B2:N110,13, FALSE)))</f>
      </c>
      <c r="AC2267" s="1">
        <f>IF(IFERROR(AB2267,TRUE)=TRUE, "-","OK")</f>
      </c>
      <c r="AD2267" s="11" t="s">
        <v>37</v>
      </c>
      <c r="AE2267" s="11" t="s">
        <v>37</v>
      </c>
      <c r="AF2267" s="1">
        <f>IF(IFERROR(VLOOKUP(E2267,Store_Showcase!B2:H144,{5}, FALSE), TRUE)=TRUE, IF(IFERROR(VLOOKUP(E2267,Store_SRP!B2:H110,{5}, FALSE), TRUE)=TRUE,VLOOKUP(E2267,Store_VAM!B2:H273,{5}, FALSE),VLOOKUP(E2267,Store_SRP!B2:H110,{5}, FALSE)), VLOOKUP(E2267,Store_Showcase!B2:H144,{5}, FALSE))</f>
      </c>
      <c r="AG2267" s="1">
        <f>IF(IFERROR(VLOOKUP(E2267,Store_Showcase!B2:H144,{6}, FALSE), TRUE)=TRUE, IF(IFERROR(VLOOKUP(E2267,Store_SRP!B2:H110,{6}, FALSE), TRUE)=TRUE,VLOOKUP(E2267,Store_VAM!B2:H273,{6}, FALSE),VLOOKUP(E2267,Store_SRP!B2:H110,{6}, FALSE)), VLOOKUP(E2267,Store_Showcase!B2:H144,{6}, FALSE))</f>
      </c>
      <c r="AH2267" s="1">
        <f>VLOOKUP(G2267,Sku_Consolidated!A2:R957,18,FALSE)</f>
      </c>
      <c r="AI2267" s="1">
        <f>VLOOKUP(G2267,Sku_Consolidated!A2:S957,19,FALSE)</f>
      </c>
      <c r="AJ2267" s="1">
        <f>VLOOKUP(G2267,Sku_Consolidated!A2:T957,20,FALSE)</f>
      </c>
    </row>
    <row r="2268" spans="1:36" x14ac:dyDescent="0.25">
      <c r="A2268" s="1">
        <v>2024</v>
      </c>
      <c r="B2268" s="1" t="s">
        <v>31</v>
      </c>
      <c r="C2268" s="1" t="s">
        <v>32</v>
      </c>
      <c r="D2268" s="1" t="s">
        <v>33</v>
      </c>
      <c r="E2268" s="9" t="s">
        <v>2527</v>
      </c>
      <c r="F2268" s="1">
        <f>IF(VLOOKUP(G2268,Sku_Consolidated!A2:S957,{19},FALSE)="SHOWCASE", VLOOKUP(E2268,Store_Showcase!B2:C144,{2}, FALSE), IF(VLOOKUP(G2268,Sku_Consolidated!A2:S957,{19},FALSE)="VAM",VLOOKUP(E2268,Store_VAM!B2:C273,{2}, FALSE),VLOOKUP(E2268,Store_SRP!B2:C110,{2}, FALSE)))</f>
      </c>
      <c r="G2268" s="1">
        <v>61833</v>
      </c>
      <c r="H2268" s="1" t="s">
        <v>118</v>
      </c>
      <c r="I2268" s="10" t="s">
        <v>610</v>
      </c>
      <c r="J2268" s="1">
        <f>VLOOKUP(G2268,Sku_Consolidated!A2:C957, 3, FALSE)</f>
      </c>
      <c r="K2268" s="10">
        <f>IF(J2268="PACK", I2268, 0)</f>
      </c>
      <c r="L2268" s="10">
        <f>IF(J2268="KG", I2268, I2268 * VLOOKUP(G2268,Sku_Consolidated!A2:U957,21,FALSE))</f>
      </c>
      <c r="M2268" s="10" t="s">
        <v>37</v>
      </c>
      <c r="N2268" s="11" t="s">
        <v>5889</v>
      </c>
      <c r="O2268" s="10" t="s">
        <v>5890</v>
      </c>
      <c r="P2268" s="10">
        <f>N2268 - O2268</f>
      </c>
      <c r="Q2268" s="1">
        <f>VLOOKUP(G2268,Sku_Consolidated!A2:G957,7, FALSE)</f>
      </c>
      <c r="R2268" s="1">
        <f>IF(IFERROR(VLOOKUP(E2268,Store_Showcase!B2:H144,7, FALSE), TRUE)=TRUE, IF(IFERROR(VLOOKUP(E2268,Store_SRP!B2:H110,7, FALSE), TRUE)=TRUE,VLOOKUP(E2268,Store_VAM!B2:H273,7, FALSE),VLOOKUP(E2268,Store_SRP!B2:H110,7, FALSE)), VLOOKUP(E2268,Store_Showcase!B2:H144,7, FALSE))</f>
      </c>
      <c r="S2268" s="1">
        <f>IF(IFERROR(VLOOKUP(E2268,Store_Showcase!B2:I144,8, FALSE), TRUE)=TRUE, IF(IFERROR(VLOOKUP(E2268,Store_SRP!B2:I110,8, FALSE), TRUE)=TRUE,VLOOKUP(E2268,Store_VAM!B2:I273,8, FALSE),VLOOKUP(E2268,Store_SRP!B2:I110,8, FALSE)), VLOOKUP(E2268,Store_Showcase!B2:I144,8, FALSE))</f>
      </c>
      <c r="T2268" s="1">
        <f>VLOOKUP(G2268,Sku_Consolidated!A2:R957,18,FALSE)</f>
      </c>
      <c r="U2268" s="1" t="s">
        <v>5836</v>
      </c>
      <c r="V2268" s="1">
        <f>IF(VLOOKUP(G2268,Sku_Consolidated!A2:S957,19,FALSE)="SHOWCASE", VLOOKUP(E2268,Store_Showcase!B2:L144,11, FALSE), IF(VLOOKUP(G2268,Sku_Consolidated!A2:S957,19,FALSE)="VAM",VLOOKUP(E2268,Store_VAM!B2:L273,11, FALSE),VLOOKUP(E2268,Store_SRP!B2:L110,11, FALSE)))</f>
      </c>
      <c r="W2268" s="1">
        <f>VLOOKUP(G2268,Sku_Consolidated!A2:W957,11,FALSE)</f>
      </c>
      <c r="X2268" s="1">
        <f>VLOOKUP(G2268,Sku_Consolidated!A2:H957,8,FALSE)</f>
      </c>
      <c r="Y2268" s="1">
        <f>VLOOKUP(G2268,Sku_Consolidated!A2:I957,9,FALSE)</f>
      </c>
      <c r="Z2268" s="1" t="s">
        <v>41</v>
      </c>
      <c r="AA2268" s="1">
        <f>VLOOKUP(G2268,Sku_Consolidated!A2:E957,5,FALSE)</f>
      </c>
      <c r="AB2268" s="1">
        <f>IF(VLOOKUP(G2268,Sku_Consolidated!A2:S957,19,FALSE)="SHOWCASE", VLOOKUP(E2268,Store_Showcase!B2:N144,13, FALSE), IF(VLOOKUP(G2268,Sku_Consolidated!A2:S957,19,FALSE)="VAM",VLOOKUP(E2268,Store_VAM!B2:N273,13, FALSE),VLOOKUP(E2268,Store_SRP!B2:N110,13, FALSE)))</f>
      </c>
      <c r="AC2268" s="1">
        <f>IF(IFERROR(AB2268,TRUE)=TRUE, "-","OK")</f>
      </c>
      <c r="AD2268" s="11" t="s">
        <v>37</v>
      </c>
      <c r="AE2268" s="11" t="s">
        <v>37</v>
      </c>
      <c r="AF2268" s="1">
        <f>IF(IFERROR(VLOOKUP(E2268,Store_Showcase!B2:H144,{5}, FALSE), TRUE)=TRUE, IF(IFERROR(VLOOKUP(E2268,Store_SRP!B2:H110,{5}, FALSE), TRUE)=TRUE,VLOOKUP(E2268,Store_VAM!B2:H273,{5}, FALSE),VLOOKUP(E2268,Store_SRP!B2:H110,{5}, FALSE)), VLOOKUP(E2268,Store_Showcase!B2:H144,{5}, FALSE))</f>
      </c>
      <c r="AG2268" s="1">
        <f>IF(IFERROR(VLOOKUP(E2268,Store_Showcase!B2:H144,{6}, FALSE), TRUE)=TRUE, IF(IFERROR(VLOOKUP(E2268,Store_SRP!B2:H110,{6}, FALSE), TRUE)=TRUE,VLOOKUP(E2268,Store_VAM!B2:H273,{6}, FALSE),VLOOKUP(E2268,Store_SRP!B2:H110,{6}, FALSE)), VLOOKUP(E2268,Store_Showcase!B2:H144,{6}, FALSE))</f>
      </c>
      <c r="AH2268" s="1">
        <f>VLOOKUP(G2268,Sku_Consolidated!A2:R957,18,FALSE)</f>
      </c>
      <c r="AI2268" s="1">
        <f>VLOOKUP(G2268,Sku_Consolidated!A2:S957,19,FALSE)</f>
      </c>
      <c r="AJ2268" s="1">
        <f>VLOOKUP(G2268,Sku_Consolidated!A2:T957,20,FALSE)</f>
      </c>
    </row>
    <row r="2269" spans="1:36" x14ac:dyDescent="0.25">
      <c r="A2269" s="1">
        <v>2024</v>
      </c>
      <c r="B2269" s="1" t="s">
        <v>31</v>
      </c>
      <c r="C2269" s="1" t="s">
        <v>32</v>
      </c>
      <c r="D2269" s="1" t="s">
        <v>33</v>
      </c>
      <c r="E2269" s="9" t="s">
        <v>2527</v>
      </c>
      <c r="F2269" s="1">
        <f>IF(VLOOKUP(G2269,Sku_Consolidated!A2:S957,{19},FALSE)="SHOWCASE", VLOOKUP(E2269,Store_Showcase!B2:C144,{2}, FALSE), IF(VLOOKUP(G2269,Sku_Consolidated!A2:S957,{19},FALSE)="VAM",VLOOKUP(E2269,Store_VAM!B2:C273,{2}, FALSE),VLOOKUP(E2269,Store_SRP!B2:C110,{2}, FALSE)))</f>
      </c>
      <c r="G2269" s="1">
        <v>61834</v>
      </c>
      <c r="H2269" s="1" t="s">
        <v>379</v>
      </c>
      <c r="I2269" s="10" t="s">
        <v>5884</v>
      </c>
      <c r="J2269" s="1">
        <f>VLOOKUP(G2269,Sku_Consolidated!A2:C957, 3, FALSE)</f>
      </c>
      <c r="K2269" s="10">
        <f>IF(J2269="PACK", I2269, 0)</f>
      </c>
      <c r="L2269" s="10">
        <f>IF(J2269="KG", I2269, I2269 * VLOOKUP(G2269,Sku_Consolidated!A2:U957,21,FALSE))</f>
      </c>
      <c r="M2269" s="10" t="s">
        <v>37</v>
      </c>
      <c r="N2269" s="11" t="s">
        <v>5891</v>
      </c>
      <c r="O2269" s="10" t="s">
        <v>5892</v>
      </c>
      <c r="P2269" s="10">
        <f>N2269 - O2269</f>
      </c>
      <c r="Q2269" s="1">
        <f>VLOOKUP(G2269,Sku_Consolidated!A2:G957,7, FALSE)</f>
      </c>
      <c r="R2269" s="1">
        <f>IF(IFERROR(VLOOKUP(E2269,Store_Showcase!B2:H144,7, FALSE), TRUE)=TRUE, IF(IFERROR(VLOOKUP(E2269,Store_SRP!B2:H110,7, FALSE), TRUE)=TRUE,VLOOKUP(E2269,Store_VAM!B2:H273,7, FALSE),VLOOKUP(E2269,Store_SRP!B2:H110,7, FALSE)), VLOOKUP(E2269,Store_Showcase!B2:H144,7, FALSE))</f>
      </c>
      <c r="S2269" s="1">
        <f>IF(IFERROR(VLOOKUP(E2269,Store_Showcase!B2:I144,8, FALSE), TRUE)=TRUE, IF(IFERROR(VLOOKUP(E2269,Store_SRP!B2:I110,8, FALSE), TRUE)=TRUE,VLOOKUP(E2269,Store_VAM!B2:I273,8, FALSE),VLOOKUP(E2269,Store_SRP!B2:I110,8, FALSE)), VLOOKUP(E2269,Store_Showcase!B2:I144,8, FALSE))</f>
      </c>
      <c r="T2269" s="1">
        <f>VLOOKUP(G2269,Sku_Consolidated!A2:R957,18,FALSE)</f>
      </c>
      <c r="U2269" s="1" t="s">
        <v>5836</v>
      </c>
      <c r="V2269" s="1">
        <f>IF(VLOOKUP(G2269,Sku_Consolidated!A2:S957,19,FALSE)="SHOWCASE", VLOOKUP(E2269,Store_Showcase!B2:L144,11, FALSE), IF(VLOOKUP(G2269,Sku_Consolidated!A2:S957,19,FALSE)="VAM",VLOOKUP(E2269,Store_VAM!B2:L273,11, FALSE),VLOOKUP(E2269,Store_SRP!B2:L110,11, FALSE)))</f>
      </c>
      <c r="W2269" s="1">
        <f>VLOOKUP(G2269,Sku_Consolidated!A2:W957,11,FALSE)</f>
      </c>
      <c r="X2269" s="1">
        <f>VLOOKUP(G2269,Sku_Consolidated!A2:H957,8,FALSE)</f>
      </c>
      <c r="Y2269" s="1">
        <f>VLOOKUP(G2269,Sku_Consolidated!A2:I957,9,FALSE)</f>
      </c>
      <c r="Z2269" s="1" t="s">
        <v>41</v>
      </c>
      <c r="AA2269" s="1">
        <f>VLOOKUP(G2269,Sku_Consolidated!A2:E957,5,FALSE)</f>
      </c>
      <c r="AB2269" s="1">
        <f>IF(VLOOKUP(G2269,Sku_Consolidated!A2:S957,19,FALSE)="SHOWCASE", VLOOKUP(E2269,Store_Showcase!B2:N144,13, FALSE), IF(VLOOKUP(G2269,Sku_Consolidated!A2:S957,19,FALSE)="VAM",VLOOKUP(E2269,Store_VAM!B2:N273,13, FALSE),VLOOKUP(E2269,Store_SRP!B2:N110,13, FALSE)))</f>
      </c>
      <c r="AC2269" s="1">
        <f>IF(IFERROR(AB2269,TRUE)=TRUE, "-","OK")</f>
      </c>
      <c r="AD2269" s="11" t="s">
        <v>37</v>
      </c>
      <c r="AE2269" s="11" t="s">
        <v>37</v>
      </c>
      <c r="AF2269" s="1">
        <f>IF(IFERROR(VLOOKUP(E2269,Store_Showcase!B2:H144,{5}, FALSE), TRUE)=TRUE, IF(IFERROR(VLOOKUP(E2269,Store_SRP!B2:H110,{5}, FALSE), TRUE)=TRUE,VLOOKUP(E2269,Store_VAM!B2:H273,{5}, FALSE),VLOOKUP(E2269,Store_SRP!B2:H110,{5}, FALSE)), VLOOKUP(E2269,Store_Showcase!B2:H144,{5}, FALSE))</f>
      </c>
      <c r="AG2269" s="1">
        <f>IF(IFERROR(VLOOKUP(E2269,Store_Showcase!B2:H144,{6}, FALSE), TRUE)=TRUE, IF(IFERROR(VLOOKUP(E2269,Store_SRP!B2:H110,{6}, FALSE), TRUE)=TRUE,VLOOKUP(E2269,Store_VAM!B2:H273,{6}, FALSE),VLOOKUP(E2269,Store_SRP!B2:H110,{6}, FALSE)), VLOOKUP(E2269,Store_Showcase!B2:H144,{6}, FALSE))</f>
      </c>
      <c r="AH2269" s="1">
        <f>VLOOKUP(G2269,Sku_Consolidated!A2:R957,18,FALSE)</f>
      </c>
      <c r="AI2269" s="1">
        <f>VLOOKUP(G2269,Sku_Consolidated!A2:S957,19,FALSE)</f>
      </c>
      <c r="AJ2269" s="1">
        <f>VLOOKUP(G2269,Sku_Consolidated!A2:T957,20,FALSE)</f>
      </c>
    </row>
    <row r="2270" spans="1:36" x14ac:dyDescent="0.25">
      <c r="A2270" s="1">
        <v>2024</v>
      </c>
      <c r="B2270" s="1" t="s">
        <v>31</v>
      </c>
      <c r="C2270" s="1" t="s">
        <v>32</v>
      </c>
      <c r="D2270" s="1" t="s">
        <v>33</v>
      </c>
      <c r="E2270" s="9" t="s">
        <v>2527</v>
      </c>
      <c r="F2270" s="1">
        <f>IF(VLOOKUP(G2270,Sku_Consolidated!A2:S957,{19},FALSE)="SHOWCASE", VLOOKUP(E2270,Store_Showcase!B2:C144,{2}, FALSE), IF(VLOOKUP(G2270,Sku_Consolidated!A2:S957,{19},FALSE)="VAM",VLOOKUP(E2270,Store_VAM!B2:C273,{2}, FALSE),VLOOKUP(E2270,Store_SRP!B2:C110,{2}, FALSE)))</f>
      </c>
      <c r="G2270" s="1">
        <v>61835</v>
      </c>
      <c r="H2270" s="1" t="s">
        <v>680</v>
      </c>
      <c r="I2270" s="10" t="s">
        <v>3140</v>
      </c>
      <c r="J2270" s="1">
        <f>VLOOKUP(G2270,Sku_Consolidated!A2:C957, 3, FALSE)</f>
      </c>
      <c r="K2270" s="10">
        <f>IF(J2270="PACK", I2270, 0)</f>
      </c>
      <c r="L2270" s="10">
        <f>IF(J2270="KG", I2270, I2270 * VLOOKUP(G2270,Sku_Consolidated!A2:U957,21,FALSE))</f>
      </c>
      <c r="M2270" s="10" t="s">
        <v>37</v>
      </c>
      <c r="N2270" s="11" t="s">
        <v>5893</v>
      </c>
      <c r="O2270" s="10" t="s">
        <v>5894</v>
      </c>
      <c r="P2270" s="10">
        <f>N2270 - O2270</f>
      </c>
      <c r="Q2270" s="1">
        <f>VLOOKUP(G2270,Sku_Consolidated!A2:G957,7, FALSE)</f>
      </c>
      <c r="R2270" s="1">
        <f>IF(IFERROR(VLOOKUP(E2270,Store_Showcase!B2:H144,7, FALSE), TRUE)=TRUE, IF(IFERROR(VLOOKUP(E2270,Store_SRP!B2:H110,7, FALSE), TRUE)=TRUE,VLOOKUP(E2270,Store_VAM!B2:H273,7, FALSE),VLOOKUP(E2270,Store_SRP!B2:H110,7, FALSE)), VLOOKUP(E2270,Store_Showcase!B2:H144,7, FALSE))</f>
      </c>
      <c r="S2270" s="1">
        <f>IF(IFERROR(VLOOKUP(E2270,Store_Showcase!B2:I144,8, FALSE), TRUE)=TRUE, IF(IFERROR(VLOOKUP(E2270,Store_SRP!B2:I110,8, FALSE), TRUE)=TRUE,VLOOKUP(E2270,Store_VAM!B2:I273,8, FALSE),VLOOKUP(E2270,Store_SRP!B2:I110,8, FALSE)), VLOOKUP(E2270,Store_Showcase!B2:I144,8, FALSE))</f>
      </c>
      <c r="T2270" s="1">
        <f>VLOOKUP(G2270,Sku_Consolidated!A2:R957,18,FALSE)</f>
      </c>
      <c r="U2270" s="1" t="s">
        <v>5836</v>
      </c>
      <c r="V2270" s="1">
        <f>IF(VLOOKUP(G2270,Sku_Consolidated!A2:S957,19,FALSE)="SHOWCASE", VLOOKUP(E2270,Store_Showcase!B2:L144,11, FALSE), IF(VLOOKUP(G2270,Sku_Consolidated!A2:S957,19,FALSE)="VAM",VLOOKUP(E2270,Store_VAM!B2:L273,11, FALSE),VLOOKUP(E2270,Store_SRP!B2:L110,11, FALSE)))</f>
      </c>
      <c r="W2270" s="1">
        <f>VLOOKUP(G2270,Sku_Consolidated!A2:W957,11,FALSE)</f>
      </c>
      <c r="X2270" s="1">
        <f>VLOOKUP(G2270,Sku_Consolidated!A2:H957,8,FALSE)</f>
      </c>
      <c r="Y2270" s="1">
        <f>VLOOKUP(G2270,Sku_Consolidated!A2:I957,9,FALSE)</f>
      </c>
      <c r="Z2270" s="1" t="s">
        <v>41</v>
      </c>
      <c r="AA2270" s="1">
        <f>VLOOKUP(G2270,Sku_Consolidated!A2:E957,5,FALSE)</f>
      </c>
      <c r="AB2270" s="1">
        <f>IF(VLOOKUP(G2270,Sku_Consolidated!A2:S957,19,FALSE)="SHOWCASE", VLOOKUP(E2270,Store_Showcase!B2:N144,13, FALSE), IF(VLOOKUP(G2270,Sku_Consolidated!A2:S957,19,FALSE)="VAM",VLOOKUP(E2270,Store_VAM!B2:N273,13, FALSE),VLOOKUP(E2270,Store_SRP!B2:N110,13, FALSE)))</f>
      </c>
      <c r="AC2270" s="1">
        <f>IF(IFERROR(AB2270,TRUE)=TRUE, "-","OK")</f>
      </c>
      <c r="AD2270" s="11" t="s">
        <v>37</v>
      </c>
      <c r="AE2270" s="11" t="s">
        <v>37</v>
      </c>
      <c r="AF2270" s="1">
        <f>IF(IFERROR(VLOOKUP(E2270,Store_Showcase!B2:H144,{5}, FALSE), TRUE)=TRUE, IF(IFERROR(VLOOKUP(E2270,Store_SRP!B2:H110,{5}, FALSE), TRUE)=TRUE,VLOOKUP(E2270,Store_VAM!B2:H273,{5}, FALSE),VLOOKUP(E2270,Store_SRP!B2:H110,{5}, FALSE)), VLOOKUP(E2270,Store_Showcase!B2:H144,{5}, FALSE))</f>
      </c>
      <c r="AG2270" s="1">
        <f>IF(IFERROR(VLOOKUP(E2270,Store_Showcase!B2:H144,{6}, FALSE), TRUE)=TRUE, IF(IFERROR(VLOOKUP(E2270,Store_SRP!B2:H110,{6}, FALSE), TRUE)=TRUE,VLOOKUP(E2270,Store_VAM!B2:H273,{6}, FALSE),VLOOKUP(E2270,Store_SRP!B2:H110,{6}, FALSE)), VLOOKUP(E2270,Store_Showcase!B2:H144,{6}, FALSE))</f>
      </c>
      <c r="AH2270" s="1">
        <f>VLOOKUP(G2270,Sku_Consolidated!A2:R957,18,FALSE)</f>
      </c>
      <c r="AI2270" s="1">
        <f>VLOOKUP(G2270,Sku_Consolidated!A2:S957,19,FALSE)</f>
      </c>
      <c r="AJ2270" s="1">
        <f>VLOOKUP(G2270,Sku_Consolidated!A2:T957,20,FALSE)</f>
      </c>
    </row>
    <row r="2271" spans="1:36" x14ac:dyDescent="0.25">
      <c r="A2271" s="1">
        <v>2024</v>
      </c>
      <c r="B2271" s="1" t="s">
        <v>31</v>
      </c>
      <c r="C2271" s="1" t="s">
        <v>32</v>
      </c>
      <c r="D2271" s="1" t="s">
        <v>33</v>
      </c>
      <c r="E2271" s="9" t="s">
        <v>2527</v>
      </c>
      <c r="F2271" s="1">
        <f>IF(VLOOKUP(G2271,Sku_Consolidated!A2:S957,{19},FALSE)="SHOWCASE", VLOOKUP(E2271,Store_Showcase!B2:C144,{2}, FALSE), IF(VLOOKUP(G2271,Sku_Consolidated!A2:S957,{19},FALSE)="VAM",VLOOKUP(E2271,Store_VAM!B2:C273,{2}, FALSE),VLOOKUP(E2271,Store_SRP!B2:C110,{2}, FALSE)))</f>
      </c>
      <c r="G2271" s="1">
        <v>61840</v>
      </c>
      <c r="H2271" s="1" t="s">
        <v>171</v>
      </c>
      <c r="I2271" s="10" t="s">
        <v>2724</v>
      </c>
      <c r="J2271" s="1">
        <f>VLOOKUP(G2271,Sku_Consolidated!A2:C957, 3, FALSE)</f>
      </c>
      <c r="K2271" s="10">
        <f>IF(J2271="PACK", I2271, 0)</f>
      </c>
      <c r="L2271" s="10">
        <f>IF(J2271="KG", I2271, I2271 * VLOOKUP(G2271,Sku_Consolidated!A2:U957,21,FALSE))</f>
      </c>
      <c r="M2271" s="10" t="s">
        <v>37</v>
      </c>
      <c r="N2271" s="11" t="s">
        <v>5895</v>
      </c>
      <c r="O2271" s="10" t="s">
        <v>5896</v>
      </c>
      <c r="P2271" s="10">
        <f>N2271 - O2271</f>
      </c>
      <c r="Q2271" s="1">
        <f>VLOOKUP(G2271,Sku_Consolidated!A2:G957,7, FALSE)</f>
      </c>
      <c r="R2271" s="1">
        <f>IF(IFERROR(VLOOKUP(E2271,Store_Showcase!B2:H144,7, FALSE), TRUE)=TRUE, IF(IFERROR(VLOOKUP(E2271,Store_SRP!B2:H110,7, FALSE), TRUE)=TRUE,VLOOKUP(E2271,Store_VAM!B2:H273,7, FALSE),VLOOKUP(E2271,Store_SRP!B2:H110,7, FALSE)), VLOOKUP(E2271,Store_Showcase!B2:H144,7, FALSE))</f>
      </c>
      <c r="S2271" s="1">
        <f>IF(IFERROR(VLOOKUP(E2271,Store_Showcase!B2:I144,8, FALSE), TRUE)=TRUE, IF(IFERROR(VLOOKUP(E2271,Store_SRP!B2:I110,8, FALSE), TRUE)=TRUE,VLOOKUP(E2271,Store_VAM!B2:I273,8, FALSE),VLOOKUP(E2271,Store_SRP!B2:I110,8, FALSE)), VLOOKUP(E2271,Store_Showcase!B2:I144,8, FALSE))</f>
      </c>
      <c r="T2271" s="1">
        <f>VLOOKUP(G2271,Sku_Consolidated!A2:R957,18,FALSE)</f>
      </c>
      <c r="U2271" s="1" t="s">
        <v>5836</v>
      </c>
      <c r="V2271" s="1">
        <f>IF(VLOOKUP(G2271,Sku_Consolidated!A2:S957,19,FALSE)="SHOWCASE", VLOOKUP(E2271,Store_Showcase!B2:L144,11, FALSE), IF(VLOOKUP(G2271,Sku_Consolidated!A2:S957,19,FALSE)="VAM",VLOOKUP(E2271,Store_VAM!B2:L273,11, FALSE),VLOOKUP(E2271,Store_SRP!B2:L110,11, FALSE)))</f>
      </c>
      <c r="W2271" s="1">
        <f>VLOOKUP(G2271,Sku_Consolidated!A2:W957,11,FALSE)</f>
      </c>
      <c r="X2271" s="1">
        <f>VLOOKUP(G2271,Sku_Consolidated!A2:H957,8,FALSE)</f>
      </c>
      <c r="Y2271" s="1">
        <f>VLOOKUP(G2271,Sku_Consolidated!A2:I957,9,FALSE)</f>
      </c>
      <c r="Z2271" s="1" t="s">
        <v>41</v>
      </c>
      <c r="AA2271" s="1">
        <f>VLOOKUP(G2271,Sku_Consolidated!A2:E957,5,FALSE)</f>
      </c>
      <c r="AB2271" s="1">
        <f>IF(VLOOKUP(G2271,Sku_Consolidated!A2:S957,19,FALSE)="SHOWCASE", VLOOKUP(E2271,Store_Showcase!B2:N144,13, FALSE), IF(VLOOKUP(G2271,Sku_Consolidated!A2:S957,19,FALSE)="VAM",VLOOKUP(E2271,Store_VAM!B2:N273,13, FALSE),VLOOKUP(E2271,Store_SRP!B2:N110,13, FALSE)))</f>
      </c>
      <c r="AC2271" s="1">
        <f>IF(IFERROR(AB2271,TRUE)=TRUE, "-","OK")</f>
      </c>
      <c r="AD2271" s="11" t="s">
        <v>37</v>
      </c>
      <c r="AE2271" s="11" t="s">
        <v>37</v>
      </c>
      <c r="AF2271" s="1">
        <f>IF(IFERROR(VLOOKUP(E2271,Store_Showcase!B2:H144,{5}, FALSE), TRUE)=TRUE, IF(IFERROR(VLOOKUP(E2271,Store_SRP!B2:H110,{5}, FALSE), TRUE)=TRUE,VLOOKUP(E2271,Store_VAM!B2:H273,{5}, FALSE),VLOOKUP(E2271,Store_SRP!B2:H110,{5}, FALSE)), VLOOKUP(E2271,Store_Showcase!B2:H144,{5}, FALSE))</f>
      </c>
      <c r="AG2271" s="1">
        <f>IF(IFERROR(VLOOKUP(E2271,Store_Showcase!B2:H144,{6}, FALSE), TRUE)=TRUE, IF(IFERROR(VLOOKUP(E2271,Store_SRP!B2:H110,{6}, FALSE), TRUE)=TRUE,VLOOKUP(E2271,Store_VAM!B2:H273,{6}, FALSE),VLOOKUP(E2271,Store_SRP!B2:H110,{6}, FALSE)), VLOOKUP(E2271,Store_Showcase!B2:H144,{6}, FALSE))</f>
      </c>
      <c r="AH2271" s="1">
        <f>VLOOKUP(G2271,Sku_Consolidated!A2:R957,18,FALSE)</f>
      </c>
      <c r="AI2271" s="1">
        <f>VLOOKUP(G2271,Sku_Consolidated!A2:S957,19,FALSE)</f>
      </c>
      <c r="AJ2271" s="1">
        <f>VLOOKUP(G2271,Sku_Consolidated!A2:T957,20,FALSE)</f>
      </c>
    </row>
    <row r="2272" spans="1:36" x14ac:dyDescent="0.25">
      <c r="A2272" s="1">
        <v>2024</v>
      </c>
      <c r="B2272" s="1" t="s">
        <v>31</v>
      </c>
      <c r="C2272" s="1" t="s">
        <v>32</v>
      </c>
      <c r="D2272" s="1" t="s">
        <v>33</v>
      </c>
      <c r="E2272" s="9" t="s">
        <v>2527</v>
      </c>
      <c r="F2272" s="1">
        <f>IF(VLOOKUP(G2272,Sku_Consolidated!A2:S957,{19},FALSE)="SHOWCASE", VLOOKUP(E2272,Store_Showcase!B2:C144,{2}, FALSE), IF(VLOOKUP(G2272,Sku_Consolidated!A2:S957,{19},FALSE)="VAM",VLOOKUP(E2272,Store_VAM!B2:C273,{2}, FALSE),VLOOKUP(E2272,Store_SRP!B2:C110,{2}, FALSE)))</f>
      </c>
      <c r="G2272" s="1">
        <v>61841</v>
      </c>
      <c r="H2272" s="1" t="s">
        <v>122</v>
      </c>
      <c r="I2272" s="10" t="s">
        <v>1220</v>
      </c>
      <c r="J2272" s="1">
        <f>VLOOKUP(G2272,Sku_Consolidated!A2:C957, 3, FALSE)</f>
      </c>
      <c r="K2272" s="10">
        <f>IF(J2272="PACK", I2272, 0)</f>
      </c>
      <c r="L2272" s="10">
        <f>IF(J2272="KG", I2272, I2272 * VLOOKUP(G2272,Sku_Consolidated!A2:U957,21,FALSE))</f>
      </c>
      <c r="M2272" s="10" t="s">
        <v>37</v>
      </c>
      <c r="N2272" s="11" t="s">
        <v>5897</v>
      </c>
      <c r="O2272" s="10" t="s">
        <v>5898</v>
      </c>
      <c r="P2272" s="10">
        <f>N2272 - O2272</f>
      </c>
      <c r="Q2272" s="1">
        <f>VLOOKUP(G2272,Sku_Consolidated!A2:G957,7, FALSE)</f>
      </c>
      <c r="R2272" s="1">
        <f>IF(IFERROR(VLOOKUP(E2272,Store_Showcase!B2:H144,7, FALSE), TRUE)=TRUE, IF(IFERROR(VLOOKUP(E2272,Store_SRP!B2:H110,7, FALSE), TRUE)=TRUE,VLOOKUP(E2272,Store_VAM!B2:H273,7, FALSE),VLOOKUP(E2272,Store_SRP!B2:H110,7, FALSE)), VLOOKUP(E2272,Store_Showcase!B2:H144,7, FALSE))</f>
      </c>
      <c r="S2272" s="1">
        <f>IF(IFERROR(VLOOKUP(E2272,Store_Showcase!B2:I144,8, FALSE), TRUE)=TRUE, IF(IFERROR(VLOOKUP(E2272,Store_SRP!B2:I110,8, FALSE), TRUE)=TRUE,VLOOKUP(E2272,Store_VAM!B2:I273,8, FALSE),VLOOKUP(E2272,Store_SRP!B2:I110,8, FALSE)), VLOOKUP(E2272,Store_Showcase!B2:I144,8, FALSE))</f>
      </c>
      <c r="T2272" s="1">
        <f>VLOOKUP(G2272,Sku_Consolidated!A2:R957,18,FALSE)</f>
      </c>
      <c r="U2272" s="1" t="s">
        <v>5836</v>
      </c>
      <c r="V2272" s="1">
        <f>IF(VLOOKUP(G2272,Sku_Consolidated!A2:S957,19,FALSE)="SHOWCASE", VLOOKUP(E2272,Store_Showcase!B2:L144,11, FALSE), IF(VLOOKUP(G2272,Sku_Consolidated!A2:S957,19,FALSE)="VAM",VLOOKUP(E2272,Store_VAM!B2:L273,11, FALSE),VLOOKUP(E2272,Store_SRP!B2:L110,11, FALSE)))</f>
      </c>
      <c r="W2272" s="1">
        <f>VLOOKUP(G2272,Sku_Consolidated!A2:W957,11,FALSE)</f>
      </c>
      <c r="X2272" s="1">
        <f>VLOOKUP(G2272,Sku_Consolidated!A2:H957,8,FALSE)</f>
      </c>
      <c r="Y2272" s="1">
        <f>VLOOKUP(G2272,Sku_Consolidated!A2:I957,9,FALSE)</f>
      </c>
      <c r="Z2272" s="1" t="s">
        <v>41</v>
      </c>
      <c r="AA2272" s="1">
        <f>VLOOKUP(G2272,Sku_Consolidated!A2:E957,5,FALSE)</f>
      </c>
      <c r="AB2272" s="1">
        <f>IF(VLOOKUP(G2272,Sku_Consolidated!A2:S957,19,FALSE)="SHOWCASE", VLOOKUP(E2272,Store_Showcase!B2:N144,13, FALSE), IF(VLOOKUP(G2272,Sku_Consolidated!A2:S957,19,FALSE)="VAM",VLOOKUP(E2272,Store_VAM!B2:N273,13, FALSE),VLOOKUP(E2272,Store_SRP!B2:N110,13, FALSE)))</f>
      </c>
      <c r="AC2272" s="1">
        <f>IF(IFERROR(AB2272,TRUE)=TRUE, "-","OK")</f>
      </c>
      <c r="AD2272" s="11" t="s">
        <v>37</v>
      </c>
      <c r="AE2272" s="11" t="s">
        <v>37</v>
      </c>
      <c r="AF2272" s="1">
        <f>IF(IFERROR(VLOOKUP(E2272,Store_Showcase!B2:H144,{5}, FALSE), TRUE)=TRUE, IF(IFERROR(VLOOKUP(E2272,Store_SRP!B2:H110,{5}, FALSE), TRUE)=TRUE,VLOOKUP(E2272,Store_VAM!B2:H273,{5}, FALSE),VLOOKUP(E2272,Store_SRP!B2:H110,{5}, FALSE)), VLOOKUP(E2272,Store_Showcase!B2:H144,{5}, FALSE))</f>
      </c>
      <c r="AG2272" s="1">
        <f>IF(IFERROR(VLOOKUP(E2272,Store_Showcase!B2:H144,{6}, FALSE), TRUE)=TRUE, IF(IFERROR(VLOOKUP(E2272,Store_SRP!B2:H110,{6}, FALSE), TRUE)=TRUE,VLOOKUP(E2272,Store_VAM!B2:H273,{6}, FALSE),VLOOKUP(E2272,Store_SRP!B2:H110,{6}, FALSE)), VLOOKUP(E2272,Store_Showcase!B2:H144,{6}, FALSE))</f>
      </c>
      <c r="AH2272" s="1">
        <f>VLOOKUP(G2272,Sku_Consolidated!A2:R957,18,FALSE)</f>
      </c>
      <c r="AI2272" s="1">
        <f>VLOOKUP(G2272,Sku_Consolidated!A2:S957,19,FALSE)</f>
      </c>
      <c r="AJ2272" s="1">
        <f>VLOOKUP(G2272,Sku_Consolidated!A2:T957,20,FALSE)</f>
      </c>
    </row>
    <row r="2273" spans="1:36" x14ac:dyDescent="0.25">
      <c r="A2273" s="1">
        <v>2024</v>
      </c>
      <c r="B2273" s="1" t="s">
        <v>31</v>
      </c>
      <c r="C2273" s="1" t="s">
        <v>32</v>
      </c>
      <c r="D2273" s="1" t="s">
        <v>33</v>
      </c>
      <c r="E2273" s="9" t="s">
        <v>2527</v>
      </c>
      <c r="F2273" s="1">
        <f>IF(VLOOKUP(G2273,Sku_Consolidated!A2:S957,{19},FALSE)="SHOWCASE", VLOOKUP(E2273,Store_Showcase!B2:C144,{2}, FALSE), IF(VLOOKUP(G2273,Sku_Consolidated!A2:S957,{19},FALSE)="VAM",VLOOKUP(E2273,Store_VAM!B2:C273,{2}, FALSE),VLOOKUP(E2273,Store_SRP!B2:C110,{2}, FALSE)))</f>
      </c>
      <c r="G2273" s="1">
        <v>61842</v>
      </c>
      <c r="H2273" s="1" t="s">
        <v>126</v>
      </c>
      <c r="I2273" s="10" t="s">
        <v>287</v>
      </c>
      <c r="J2273" s="1">
        <f>VLOOKUP(G2273,Sku_Consolidated!A2:C957, 3, FALSE)</f>
      </c>
      <c r="K2273" s="10">
        <f>IF(J2273="PACK", I2273, 0)</f>
      </c>
      <c r="L2273" s="10">
        <f>IF(J2273="KG", I2273, I2273 * VLOOKUP(G2273,Sku_Consolidated!A2:U957,21,FALSE))</f>
      </c>
      <c r="M2273" s="10" t="s">
        <v>37</v>
      </c>
      <c r="N2273" s="11" t="s">
        <v>5899</v>
      </c>
      <c r="O2273" s="10" t="s">
        <v>5900</v>
      </c>
      <c r="P2273" s="10">
        <f>N2273 - O2273</f>
      </c>
      <c r="Q2273" s="1">
        <f>VLOOKUP(G2273,Sku_Consolidated!A2:G957,7, FALSE)</f>
      </c>
      <c r="R2273" s="1">
        <f>IF(IFERROR(VLOOKUP(E2273,Store_Showcase!B2:H144,7, FALSE), TRUE)=TRUE, IF(IFERROR(VLOOKUP(E2273,Store_SRP!B2:H110,7, FALSE), TRUE)=TRUE,VLOOKUP(E2273,Store_VAM!B2:H273,7, FALSE),VLOOKUP(E2273,Store_SRP!B2:H110,7, FALSE)), VLOOKUP(E2273,Store_Showcase!B2:H144,7, FALSE))</f>
      </c>
      <c r="S2273" s="1">
        <f>IF(IFERROR(VLOOKUP(E2273,Store_Showcase!B2:I144,8, FALSE), TRUE)=TRUE, IF(IFERROR(VLOOKUP(E2273,Store_SRP!B2:I110,8, FALSE), TRUE)=TRUE,VLOOKUP(E2273,Store_VAM!B2:I273,8, FALSE),VLOOKUP(E2273,Store_SRP!B2:I110,8, FALSE)), VLOOKUP(E2273,Store_Showcase!B2:I144,8, FALSE))</f>
      </c>
      <c r="T2273" s="1">
        <f>VLOOKUP(G2273,Sku_Consolidated!A2:R957,18,FALSE)</f>
      </c>
      <c r="U2273" s="1" t="s">
        <v>5836</v>
      </c>
      <c r="V2273" s="1">
        <f>IF(VLOOKUP(G2273,Sku_Consolidated!A2:S957,19,FALSE)="SHOWCASE", VLOOKUP(E2273,Store_Showcase!B2:L144,11, FALSE), IF(VLOOKUP(G2273,Sku_Consolidated!A2:S957,19,FALSE)="VAM",VLOOKUP(E2273,Store_VAM!B2:L273,11, FALSE),VLOOKUP(E2273,Store_SRP!B2:L110,11, FALSE)))</f>
      </c>
      <c r="W2273" s="1">
        <f>VLOOKUP(G2273,Sku_Consolidated!A2:W957,11,FALSE)</f>
      </c>
      <c r="X2273" s="1">
        <f>VLOOKUP(G2273,Sku_Consolidated!A2:H957,8,FALSE)</f>
      </c>
      <c r="Y2273" s="1">
        <f>VLOOKUP(G2273,Sku_Consolidated!A2:I957,9,FALSE)</f>
      </c>
      <c r="Z2273" s="1" t="s">
        <v>41</v>
      </c>
      <c r="AA2273" s="1">
        <f>VLOOKUP(G2273,Sku_Consolidated!A2:E957,5,FALSE)</f>
      </c>
      <c r="AB2273" s="1">
        <f>IF(VLOOKUP(G2273,Sku_Consolidated!A2:S957,19,FALSE)="SHOWCASE", VLOOKUP(E2273,Store_Showcase!B2:N144,13, FALSE), IF(VLOOKUP(G2273,Sku_Consolidated!A2:S957,19,FALSE)="VAM",VLOOKUP(E2273,Store_VAM!B2:N273,13, FALSE),VLOOKUP(E2273,Store_SRP!B2:N110,13, FALSE)))</f>
      </c>
      <c r="AC2273" s="1">
        <f>IF(IFERROR(AB2273,TRUE)=TRUE, "-","OK")</f>
      </c>
      <c r="AD2273" s="11" t="s">
        <v>37</v>
      </c>
      <c r="AE2273" s="11" t="s">
        <v>37</v>
      </c>
      <c r="AF2273" s="1">
        <f>IF(IFERROR(VLOOKUP(E2273,Store_Showcase!B2:H144,{5}, FALSE), TRUE)=TRUE, IF(IFERROR(VLOOKUP(E2273,Store_SRP!B2:H110,{5}, FALSE), TRUE)=TRUE,VLOOKUP(E2273,Store_VAM!B2:H273,{5}, FALSE),VLOOKUP(E2273,Store_SRP!B2:H110,{5}, FALSE)), VLOOKUP(E2273,Store_Showcase!B2:H144,{5}, FALSE))</f>
      </c>
      <c r="AG2273" s="1">
        <f>IF(IFERROR(VLOOKUP(E2273,Store_Showcase!B2:H144,{6}, FALSE), TRUE)=TRUE, IF(IFERROR(VLOOKUP(E2273,Store_SRP!B2:H110,{6}, FALSE), TRUE)=TRUE,VLOOKUP(E2273,Store_VAM!B2:H273,{6}, FALSE),VLOOKUP(E2273,Store_SRP!B2:H110,{6}, FALSE)), VLOOKUP(E2273,Store_Showcase!B2:H144,{6}, FALSE))</f>
      </c>
      <c r="AH2273" s="1">
        <f>VLOOKUP(G2273,Sku_Consolidated!A2:R957,18,FALSE)</f>
      </c>
      <c r="AI2273" s="1">
        <f>VLOOKUP(G2273,Sku_Consolidated!A2:S957,19,FALSE)</f>
      </c>
      <c r="AJ2273" s="1">
        <f>VLOOKUP(G2273,Sku_Consolidated!A2:T957,20,FALSE)</f>
      </c>
    </row>
    <row r="2274" spans="1:36" x14ac:dyDescent="0.25">
      <c r="A2274" s="1">
        <v>2024</v>
      </c>
      <c r="B2274" s="1" t="s">
        <v>31</v>
      </c>
      <c r="C2274" s="1" t="s">
        <v>32</v>
      </c>
      <c r="D2274" s="1" t="s">
        <v>33</v>
      </c>
      <c r="E2274" s="9" t="s">
        <v>2527</v>
      </c>
      <c r="F2274" s="1">
        <f>IF(VLOOKUP(G2274,Sku_Consolidated!A2:S957,{19},FALSE)="SHOWCASE", VLOOKUP(E2274,Store_Showcase!B2:C144,{2}, FALSE), IF(VLOOKUP(G2274,Sku_Consolidated!A2:S957,{19},FALSE)="VAM",VLOOKUP(E2274,Store_VAM!B2:C273,{2}, FALSE),VLOOKUP(E2274,Store_SRP!B2:C110,{2}, FALSE)))</f>
      </c>
      <c r="G2274" s="1">
        <v>61844</v>
      </c>
      <c r="H2274" s="1" t="s">
        <v>178</v>
      </c>
      <c r="I2274" s="10" t="s">
        <v>3532</v>
      </c>
      <c r="J2274" s="1">
        <f>VLOOKUP(G2274,Sku_Consolidated!A2:C957, 3, FALSE)</f>
      </c>
      <c r="K2274" s="10">
        <f>IF(J2274="PACK", I2274, 0)</f>
      </c>
      <c r="L2274" s="10">
        <f>IF(J2274="KG", I2274, I2274 * VLOOKUP(G2274,Sku_Consolidated!A2:U957,21,FALSE))</f>
      </c>
      <c r="M2274" s="10" t="s">
        <v>37</v>
      </c>
      <c r="N2274" s="11" t="s">
        <v>5901</v>
      </c>
      <c r="O2274" s="10" t="s">
        <v>5902</v>
      </c>
      <c r="P2274" s="10">
        <f>N2274 - O2274</f>
      </c>
      <c r="Q2274" s="1">
        <f>VLOOKUP(G2274,Sku_Consolidated!A2:G957,7, FALSE)</f>
      </c>
      <c r="R2274" s="1">
        <f>IF(IFERROR(VLOOKUP(E2274,Store_Showcase!B2:H144,7, FALSE), TRUE)=TRUE, IF(IFERROR(VLOOKUP(E2274,Store_SRP!B2:H110,7, FALSE), TRUE)=TRUE,VLOOKUP(E2274,Store_VAM!B2:H273,7, FALSE),VLOOKUP(E2274,Store_SRP!B2:H110,7, FALSE)), VLOOKUP(E2274,Store_Showcase!B2:H144,7, FALSE))</f>
      </c>
      <c r="S2274" s="1">
        <f>IF(IFERROR(VLOOKUP(E2274,Store_Showcase!B2:I144,8, FALSE), TRUE)=TRUE, IF(IFERROR(VLOOKUP(E2274,Store_SRP!B2:I110,8, FALSE), TRUE)=TRUE,VLOOKUP(E2274,Store_VAM!B2:I273,8, FALSE),VLOOKUP(E2274,Store_SRP!B2:I110,8, FALSE)), VLOOKUP(E2274,Store_Showcase!B2:I144,8, FALSE))</f>
      </c>
      <c r="T2274" s="1">
        <f>VLOOKUP(G2274,Sku_Consolidated!A2:R957,18,FALSE)</f>
      </c>
      <c r="U2274" s="1" t="s">
        <v>5836</v>
      </c>
      <c r="V2274" s="1">
        <f>IF(VLOOKUP(G2274,Sku_Consolidated!A2:S957,19,FALSE)="SHOWCASE", VLOOKUP(E2274,Store_Showcase!B2:L144,11, FALSE), IF(VLOOKUP(G2274,Sku_Consolidated!A2:S957,19,FALSE)="VAM",VLOOKUP(E2274,Store_VAM!B2:L273,11, FALSE),VLOOKUP(E2274,Store_SRP!B2:L110,11, FALSE)))</f>
      </c>
      <c r="W2274" s="1">
        <f>VLOOKUP(G2274,Sku_Consolidated!A2:W957,11,FALSE)</f>
      </c>
      <c r="X2274" s="1">
        <f>VLOOKUP(G2274,Sku_Consolidated!A2:H957,8,FALSE)</f>
      </c>
      <c r="Y2274" s="1">
        <f>VLOOKUP(G2274,Sku_Consolidated!A2:I957,9,FALSE)</f>
      </c>
      <c r="Z2274" s="1" t="s">
        <v>41</v>
      </c>
      <c r="AA2274" s="1">
        <f>VLOOKUP(G2274,Sku_Consolidated!A2:E957,5,FALSE)</f>
      </c>
      <c r="AB2274" s="1">
        <f>IF(VLOOKUP(G2274,Sku_Consolidated!A2:S957,19,FALSE)="SHOWCASE", VLOOKUP(E2274,Store_Showcase!B2:N144,13, FALSE), IF(VLOOKUP(G2274,Sku_Consolidated!A2:S957,19,FALSE)="VAM",VLOOKUP(E2274,Store_VAM!B2:N273,13, FALSE),VLOOKUP(E2274,Store_SRP!B2:N110,13, FALSE)))</f>
      </c>
      <c r="AC2274" s="1">
        <f>IF(IFERROR(AB2274,TRUE)=TRUE, "-","OK")</f>
      </c>
      <c r="AD2274" s="11" t="s">
        <v>37</v>
      </c>
      <c r="AE2274" s="11" t="s">
        <v>37</v>
      </c>
      <c r="AF2274" s="1">
        <f>IF(IFERROR(VLOOKUP(E2274,Store_Showcase!B2:H144,{5}, FALSE), TRUE)=TRUE, IF(IFERROR(VLOOKUP(E2274,Store_SRP!B2:H110,{5}, FALSE), TRUE)=TRUE,VLOOKUP(E2274,Store_VAM!B2:H273,{5}, FALSE),VLOOKUP(E2274,Store_SRP!B2:H110,{5}, FALSE)), VLOOKUP(E2274,Store_Showcase!B2:H144,{5}, FALSE))</f>
      </c>
      <c r="AG2274" s="1">
        <f>IF(IFERROR(VLOOKUP(E2274,Store_Showcase!B2:H144,{6}, FALSE), TRUE)=TRUE, IF(IFERROR(VLOOKUP(E2274,Store_SRP!B2:H110,{6}, FALSE), TRUE)=TRUE,VLOOKUP(E2274,Store_VAM!B2:H273,{6}, FALSE),VLOOKUP(E2274,Store_SRP!B2:H110,{6}, FALSE)), VLOOKUP(E2274,Store_Showcase!B2:H144,{6}, FALSE))</f>
      </c>
      <c r="AH2274" s="1">
        <f>VLOOKUP(G2274,Sku_Consolidated!A2:R957,18,FALSE)</f>
      </c>
      <c r="AI2274" s="1">
        <f>VLOOKUP(G2274,Sku_Consolidated!A2:S957,19,FALSE)</f>
      </c>
      <c r="AJ2274" s="1">
        <f>VLOOKUP(G2274,Sku_Consolidated!A2:T957,20,FALSE)</f>
      </c>
    </row>
    <row r="2275" spans="1:36" x14ac:dyDescent="0.25">
      <c r="A2275" s="1">
        <v>2024</v>
      </c>
      <c r="B2275" s="1" t="s">
        <v>31</v>
      </c>
      <c r="C2275" s="1" t="s">
        <v>32</v>
      </c>
      <c r="D2275" s="1" t="s">
        <v>33</v>
      </c>
      <c r="E2275" s="9" t="s">
        <v>2527</v>
      </c>
      <c r="F2275" s="1">
        <f>IF(VLOOKUP(G2275,Sku_Consolidated!A2:S957,{19},FALSE)="SHOWCASE", VLOOKUP(E2275,Store_Showcase!B2:C144,{2}, FALSE), IF(VLOOKUP(G2275,Sku_Consolidated!A2:S957,{19},FALSE)="VAM",VLOOKUP(E2275,Store_VAM!B2:C273,{2}, FALSE),VLOOKUP(E2275,Store_SRP!B2:C110,{2}, FALSE)))</f>
      </c>
      <c r="G2275" s="1">
        <v>61845</v>
      </c>
      <c r="H2275" s="1" t="s">
        <v>130</v>
      </c>
      <c r="I2275" s="10" t="s">
        <v>559</v>
      </c>
      <c r="J2275" s="1">
        <f>VLOOKUP(G2275,Sku_Consolidated!A2:C957, 3, FALSE)</f>
      </c>
      <c r="K2275" s="10">
        <f>IF(J2275="PACK", I2275, 0)</f>
      </c>
      <c r="L2275" s="10">
        <f>IF(J2275="KG", I2275, I2275 * VLOOKUP(G2275,Sku_Consolidated!A2:U957,21,FALSE))</f>
      </c>
      <c r="M2275" s="10" t="s">
        <v>37</v>
      </c>
      <c r="N2275" s="11" t="s">
        <v>5903</v>
      </c>
      <c r="O2275" s="10" t="s">
        <v>5904</v>
      </c>
      <c r="P2275" s="10">
        <f>N2275 - O2275</f>
      </c>
      <c r="Q2275" s="1">
        <f>VLOOKUP(G2275,Sku_Consolidated!A2:G957,7, FALSE)</f>
      </c>
      <c r="R2275" s="1">
        <f>IF(IFERROR(VLOOKUP(E2275,Store_Showcase!B2:H144,7, FALSE), TRUE)=TRUE, IF(IFERROR(VLOOKUP(E2275,Store_SRP!B2:H110,7, FALSE), TRUE)=TRUE,VLOOKUP(E2275,Store_VAM!B2:H273,7, FALSE),VLOOKUP(E2275,Store_SRP!B2:H110,7, FALSE)), VLOOKUP(E2275,Store_Showcase!B2:H144,7, FALSE))</f>
      </c>
      <c r="S2275" s="1">
        <f>IF(IFERROR(VLOOKUP(E2275,Store_Showcase!B2:I144,8, FALSE), TRUE)=TRUE, IF(IFERROR(VLOOKUP(E2275,Store_SRP!B2:I110,8, FALSE), TRUE)=TRUE,VLOOKUP(E2275,Store_VAM!B2:I273,8, FALSE),VLOOKUP(E2275,Store_SRP!B2:I110,8, FALSE)), VLOOKUP(E2275,Store_Showcase!B2:I144,8, FALSE))</f>
      </c>
      <c r="T2275" s="1">
        <f>VLOOKUP(G2275,Sku_Consolidated!A2:R957,18,FALSE)</f>
      </c>
      <c r="U2275" s="1" t="s">
        <v>5836</v>
      </c>
      <c r="V2275" s="1">
        <f>IF(VLOOKUP(G2275,Sku_Consolidated!A2:S957,19,FALSE)="SHOWCASE", VLOOKUP(E2275,Store_Showcase!B2:L144,11, FALSE), IF(VLOOKUP(G2275,Sku_Consolidated!A2:S957,19,FALSE)="VAM",VLOOKUP(E2275,Store_VAM!B2:L273,11, FALSE),VLOOKUP(E2275,Store_SRP!B2:L110,11, FALSE)))</f>
      </c>
      <c r="W2275" s="1">
        <f>VLOOKUP(G2275,Sku_Consolidated!A2:W957,11,FALSE)</f>
      </c>
      <c r="X2275" s="1">
        <f>VLOOKUP(G2275,Sku_Consolidated!A2:H957,8,FALSE)</f>
      </c>
      <c r="Y2275" s="1">
        <f>VLOOKUP(G2275,Sku_Consolidated!A2:I957,9,FALSE)</f>
      </c>
      <c r="Z2275" s="1" t="s">
        <v>41</v>
      </c>
      <c r="AA2275" s="1">
        <f>VLOOKUP(G2275,Sku_Consolidated!A2:E957,5,FALSE)</f>
      </c>
      <c r="AB2275" s="1">
        <f>IF(VLOOKUP(G2275,Sku_Consolidated!A2:S957,19,FALSE)="SHOWCASE", VLOOKUP(E2275,Store_Showcase!B2:N144,13, FALSE), IF(VLOOKUP(G2275,Sku_Consolidated!A2:S957,19,FALSE)="VAM",VLOOKUP(E2275,Store_VAM!B2:N273,13, FALSE),VLOOKUP(E2275,Store_SRP!B2:N110,13, FALSE)))</f>
      </c>
      <c r="AC2275" s="1">
        <f>IF(IFERROR(AB2275,TRUE)=TRUE, "-","OK")</f>
      </c>
      <c r="AD2275" s="11" t="s">
        <v>37</v>
      </c>
      <c r="AE2275" s="11" t="s">
        <v>37</v>
      </c>
      <c r="AF2275" s="1">
        <f>IF(IFERROR(VLOOKUP(E2275,Store_Showcase!B2:H144,{5}, FALSE), TRUE)=TRUE, IF(IFERROR(VLOOKUP(E2275,Store_SRP!B2:H110,{5}, FALSE), TRUE)=TRUE,VLOOKUP(E2275,Store_VAM!B2:H273,{5}, FALSE),VLOOKUP(E2275,Store_SRP!B2:H110,{5}, FALSE)), VLOOKUP(E2275,Store_Showcase!B2:H144,{5}, FALSE))</f>
      </c>
      <c r="AG2275" s="1">
        <f>IF(IFERROR(VLOOKUP(E2275,Store_Showcase!B2:H144,{6}, FALSE), TRUE)=TRUE, IF(IFERROR(VLOOKUP(E2275,Store_SRP!B2:H110,{6}, FALSE), TRUE)=TRUE,VLOOKUP(E2275,Store_VAM!B2:H273,{6}, FALSE),VLOOKUP(E2275,Store_SRP!B2:H110,{6}, FALSE)), VLOOKUP(E2275,Store_Showcase!B2:H144,{6}, FALSE))</f>
      </c>
      <c r="AH2275" s="1">
        <f>VLOOKUP(G2275,Sku_Consolidated!A2:R957,18,FALSE)</f>
      </c>
      <c r="AI2275" s="1">
        <f>VLOOKUP(G2275,Sku_Consolidated!A2:S957,19,FALSE)</f>
      </c>
      <c r="AJ2275" s="1">
        <f>VLOOKUP(G2275,Sku_Consolidated!A2:T957,20,FALSE)</f>
      </c>
    </row>
    <row r="2276" spans="1:36" x14ac:dyDescent="0.25">
      <c r="A2276" s="1">
        <v>2024</v>
      </c>
      <c r="B2276" s="1" t="s">
        <v>31</v>
      </c>
      <c r="C2276" s="1" t="s">
        <v>32</v>
      </c>
      <c r="D2276" s="1" t="s">
        <v>33</v>
      </c>
      <c r="E2276" s="9" t="s">
        <v>2527</v>
      </c>
      <c r="F2276" s="1">
        <f>IF(VLOOKUP(G2276,Sku_Consolidated!A2:S957,{19},FALSE)="SHOWCASE", VLOOKUP(E2276,Store_Showcase!B2:C144,{2}, FALSE), IF(VLOOKUP(G2276,Sku_Consolidated!A2:S957,{19},FALSE)="VAM",VLOOKUP(E2276,Store_VAM!B2:C273,{2}, FALSE),VLOOKUP(E2276,Store_SRP!B2:C110,{2}, FALSE)))</f>
      </c>
      <c r="G2276" s="1">
        <v>61846</v>
      </c>
      <c r="H2276" s="1" t="s">
        <v>1381</v>
      </c>
      <c r="I2276" s="10" t="s">
        <v>4055</v>
      </c>
      <c r="J2276" s="1">
        <f>VLOOKUP(G2276,Sku_Consolidated!A2:C957, 3, FALSE)</f>
      </c>
      <c r="K2276" s="10">
        <f>IF(J2276="PACK", I2276, 0)</f>
      </c>
      <c r="L2276" s="10">
        <f>IF(J2276="KG", I2276, I2276 * VLOOKUP(G2276,Sku_Consolidated!A2:U957,21,FALSE))</f>
      </c>
      <c r="M2276" s="10" t="s">
        <v>37</v>
      </c>
      <c r="N2276" s="11" t="s">
        <v>5905</v>
      </c>
      <c r="O2276" s="10" t="s">
        <v>5906</v>
      </c>
      <c r="P2276" s="10">
        <f>N2276 - O2276</f>
      </c>
      <c r="Q2276" s="1">
        <f>VLOOKUP(G2276,Sku_Consolidated!A2:G957,7, FALSE)</f>
      </c>
      <c r="R2276" s="1">
        <f>IF(IFERROR(VLOOKUP(E2276,Store_Showcase!B2:H144,7, FALSE), TRUE)=TRUE, IF(IFERROR(VLOOKUP(E2276,Store_SRP!B2:H110,7, FALSE), TRUE)=TRUE,VLOOKUP(E2276,Store_VAM!B2:H273,7, FALSE),VLOOKUP(E2276,Store_SRP!B2:H110,7, FALSE)), VLOOKUP(E2276,Store_Showcase!B2:H144,7, FALSE))</f>
      </c>
      <c r="S2276" s="1">
        <f>IF(IFERROR(VLOOKUP(E2276,Store_Showcase!B2:I144,8, FALSE), TRUE)=TRUE, IF(IFERROR(VLOOKUP(E2276,Store_SRP!B2:I110,8, FALSE), TRUE)=TRUE,VLOOKUP(E2276,Store_VAM!B2:I273,8, FALSE),VLOOKUP(E2276,Store_SRP!B2:I110,8, FALSE)), VLOOKUP(E2276,Store_Showcase!B2:I144,8, FALSE))</f>
      </c>
      <c r="T2276" s="1">
        <f>VLOOKUP(G2276,Sku_Consolidated!A2:R957,18,FALSE)</f>
      </c>
      <c r="U2276" s="1" t="s">
        <v>5836</v>
      </c>
      <c r="V2276" s="1">
        <f>IF(VLOOKUP(G2276,Sku_Consolidated!A2:S957,19,FALSE)="SHOWCASE", VLOOKUP(E2276,Store_Showcase!B2:L144,11, FALSE), IF(VLOOKUP(G2276,Sku_Consolidated!A2:S957,19,FALSE)="VAM",VLOOKUP(E2276,Store_VAM!B2:L273,11, FALSE),VLOOKUP(E2276,Store_SRP!B2:L110,11, FALSE)))</f>
      </c>
      <c r="W2276" s="1">
        <f>VLOOKUP(G2276,Sku_Consolidated!A2:W957,11,FALSE)</f>
      </c>
      <c r="X2276" s="1">
        <f>VLOOKUP(G2276,Sku_Consolidated!A2:H957,8,FALSE)</f>
      </c>
      <c r="Y2276" s="1">
        <f>VLOOKUP(G2276,Sku_Consolidated!A2:I957,9,FALSE)</f>
      </c>
      <c r="Z2276" s="1" t="s">
        <v>41</v>
      </c>
      <c r="AA2276" s="1">
        <f>VLOOKUP(G2276,Sku_Consolidated!A2:E957,5,FALSE)</f>
      </c>
      <c r="AB2276" s="1">
        <f>IF(VLOOKUP(G2276,Sku_Consolidated!A2:S957,19,FALSE)="SHOWCASE", VLOOKUP(E2276,Store_Showcase!B2:N144,13, FALSE), IF(VLOOKUP(G2276,Sku_Consolidated!A2:S957,19,FALSE)="VAM",VLOOKUP(E2276,Store_VAM!B2:N273,13, FALSE),VLOOKUP(E2276,Store_SRP!B2:N110,13, FALSE)))</f>
      </c>
      <c r="AC2276" s="1">
        <f>IF(IFERROR(AB2276,TRUE)=TRUE, "-","OK")</f>
      </c>
      <c r="AD2276" s="11" t="s">
        <v>37</v>
      </c>
      <c r="AE2276" s="11" t="s">
        <v>37</v>
      </c>
      <c r="AF2276" s="1">
        <f>IF(IFERROR(VLOOKUP(E2276,Store_Showcase!B2:H144,{5}, FALSE), TRUE)=TRUE, IF(IFERROR(VLOOKUP(E2276,Store_SRP!B2:H110,{5}, FALSE), TRUE)=TRUE,VLOOKUP(E2276,Store_VAM!B2:H273,{5}, FALSE),VLOOKUP(E2276,Store_SRP!B2:H110,{5}, FALSE)), VLOOKUP(E2276,Store_Showcase!B2:H144,{5}, FALSE))</f>
      </c>
      <c r="AG2276" s="1">
        <f>IF(IFERROR(VLOOKUP(E2276,Store_Showcase!B2:H144,{6}, FALSE), TRUE)=TRUE, IF(IFERROR(VLOOKUP(E2276,Store_SRP!B2:H110,{6}, FALSE), TRUE)=TRUE,VLOOKUP(E2276,Store_VAM!B2:H273,{6}, FALSE),VLOOKUP(E2276,Store_SRP!B2:H110,{6}, FALSE)), VLOOKUP(E2276,Store_Showcase!B2:H144,{6}, FALSE))</f>
      </c>
      <c r="AH2276" s="1">
        <f>VLOOKUP(G2276,Sku_Consolidated!A2:R957,18,FALSE)</f>
      </c>
      <c r="AI2276" s="1">
        <f>VLOOKUP(G2276,Sku_Consolidated!A2:S957,19,FALSE)</f>
      </c>
      <c r="AJ2276" s="1">
        <f>VLOOKUP(G2276,Sku_Consolidated!A2:T957,20,FALSE)</f>
      </c>
    </row>
    <row r="2277" spans="1:36" x14ac:dyDescent="0.25">
      <c r="A2277" s="1">
        <v>2024</v>
      </c>
      <c r="B2277" s="1" t="s">
        <v>31</v>
      </c>
      <c r="C2277" s="1" t="s">
        <v>32</v>
      </c>
      <c r="D2277" s="1" t="s">
        <v>33</v>
      </c>
      <c r="E2277" s="9" t="s">
        <v>2527</v>
      </c>
      <c r="F2277" s="1">
        <f>IF(VLOOKUP(G2277,Sku_Consolidated!A2:S957,{19},FALSE)="SHOWCASE", VLOOKUP(E2277,Store_Showcase!B2:C144,{2}, FALSE), IF(VLOOKUP(G2277,Sku_Consolidated!A2:S957,{19},FALSE)="VAM",VLOOKUP(E2277,Store_VAM!B2:C273,{2}, FALSE),VLOOKUP(E2277,Store_SRP!B2:C110,{2}, FALSE)))</f>
      </c>
      <c r="G2277" s="1">
        <v>61850</v>
      </c>
      <c r="H2277" s="1" t="s">
        <v>134</v>
      </c>
      <c r="I2277" s="10" t="s">
        <v>402</v>
      </c>
      <c r="J2277" s="1">
        <f>VLOOKUP(G2277,Sku_Consolidated!A2:C957, 3, FALSE)</f>
      </c>
      <c r="K2277" s="10">
        <f>IF(J2277="PACK", I2277, 0)</f>
      </c>
      <c r="L2277" s="10">
        <f>IF(J2277="KG", I2277, I2277 * VLOOKUP(G2277,Sku_Consolidated!A2:U957,21,FALSE))</f>
      </c>
      <c r="M2277" s="10" t="s">
        <v>37</v>
      </c>
      <c r="N2277" s="11" t="s">
        <v>5907</v>
      </c>
      <c r="O2277" s="10" t="s">
        <v>5908</v>
      </c>
      <c r="P2277" s="10">
        <f>N2277 - O2277</f>
      </c>
      <c r="Q2277" s="1">
        <f>VLOOKUP(G2277,Sku_Consolidated!A2:G957,7, FALSE)</f>
      </c>
      <c r="R2277" s="1">
        <f>IF(IFERROR(VLOOKUP(E2277,Store_Showcase!B2:H144,7, FALSE), TRUE)=TRUE, IF(IFERROR(VLOOKUP(E2277,Store_SRP!B2:H110,7, FALSE), TRUE)=TRUE,VLOOKUP(E2277,Store_VAM!B2:H273,7, FALSE),VLOOKUP(E2277,Store_SRP!B2:H110,7, FALSE)), VLOOKUP(E2277,Store_Showcase!B2:H144,7, FALSE))</f>
      </c>
      <c r="S2277" s="1">
        <f>IF(IFERROR(VLOOKUP(E2277,Store_Showcase!B2:I144,8, FALSE), TRUE)=TRUE, IF(IFERROR(VLOOKUP(E2277,Store_SRP!B2:I110,8, FALSE), TRUE)=TRUE,VLOOKUP(E2277,Store_VAM!B2:I273,8, FALSE),VLOOKUP(E2277,Store_SRP!B2:I110,8, FALSE)), VLOOKUP(E2277,Store_Showcase!B2:I144,8, FALSE))</f>
      </c>
      <c r="T2277" s="1">
        <f>VLOOKUP(G2277,Sku_Consolidated!A2:R957,18,FALSE)</f>
      </c>
      <c r="U2277" s="1" t="s">
        <v>5836</v>
      </c>
      <c r="V2277" s="1">
        <f>IF(VLOOKUP(G2277,Sku_Consolidated!A2:S957,19,FALSE)="SHOWCASE", VLOOKUP(E2277,Store_Showcase!B2:L144,11, FALSE), IF(VLOOKUP(G2277,Sku_Consolidated!A2:S957,19,FALSE)="VAM",VLOOKUP(E2277,Store_VAM!B2:L273,11, FALSE),VLOOKUP(E2277,Store_SRP!B2:L110,11, FALSE)))</f>
      </c>
      <c r="W2277" s="1">
        <f>VLOOKUP(G2277,Sku_Consolidated!A2:W957,11,FALSE)</f>
      </c>
      <c r="X2277" s="1">
        <f>VLOOKUP(G2277,Sku_Consolidated!A2:H957,8,FALSE)</f>
      </c>
      <c r="Y2277" s="1">
        <f>VLOOKUP(G2277,Sku_Consolidated!A2:I957,9,FALSE)</f>
      </c>
      <c r="Z2277" s="1" t="s">
        <v>41</v>
      </c>
      <c r="AA2277" s="1">
        <f>VLOOKUP(G2277,Sku_Consolidated!A2:E957,5,FALSE)</f>
      </c>
      <c r="AB2277" s="1">
        <f>IF(VLOOKUP(G2277,Sku_Consolidated!A2:S957,19,FALSE)="SHOWCASE", VLOOKUP(E2277,Store_Showcase!B2:N144,13, FALSE), IF(VLOOKUP(G2277,Sku_Consolidated!A2:S957,19,FALSE)="VAM",VLOOKUP(E2277,Store_VAM!B2:N273,13, FALSE),VLOOKUP(E2277,Store_SRP!B2:N110,13, FALSE)))</f>
      </c>
      <c r="AC2277" s="1">
        <f>IF(IFERROR(AB2277,TRUE)=TRUE, "-","OK")</f>
      </c>
      <c r="AD2277" s="11" t="s">
        <v>37</v>
      </c>
      <c r="AE2277" s="11" t="s">
        <v>37</v>
      </c>
      <c r="AF2277" s="1">
        <f>IF(IFERROR(VLOOKUP(E2277,Store_Showcase!B2:H144,{5}, FALSE), TRUE)=TRUE, IF(IFERROR(VLOOKUP(E2277,Store_SRP!B2:H110,{5}, FALSE), TRUE)=TRUE,VLOOKUP(E2277,Store_VAM!B2:H273,{5}, FALSE),VLOOKUP(E2277,Store_SRP!B2:H110,{5}, FALSE)), VLOOKUP(E2277,Store_Showcase!B2:H144,{5}, FALSE))</f>
      </c>
      <c r="AG2277" s="1">
        <f>IF(IFERROR(VLOOKUP(E2277,Store_Showcase!B2:H144,{6}, FALSE), TRUE)=TRUE, IF(IFERROR(VLOOKUP(E2277,Store_SRP!B2:H110,{6}, FALSE), TRUE)=TRUE,VLOOKUP(E2277,Store_VAM!B2:H273,{6}, FALSE),VLOOKUP(E2277,Store_SRP!B2:H110,{6}, FALSE)), VLOOKUP(E2277,Store_Showcase!B2:H144,{6}, FALSE))</f>
      </c>
      <c r="AH2277" s="1">
        <f>VLOOKUP(G2277,Sku_Consolidated!A2:R957,18,FALSE)</f>
      </c>
      <c r="AI2277" s="1">
        <f>VLOOKUP(G2277,Sku_Consolidated!A2:S957,19,FALSE)</f>
      </c>
      <c r="AJ2277" s="1">
        <f>VLOOKUP(G2277,Sku_Consolidated!A2:T957,20,FALSE)</f>
      </c>
    </row>
    <row r="2278" spans="1:36" x14ac:dyDescent="0.25">
      <c r="A2278" s="1">
        <v>2024</v>
      </c>
      <c r="B2278" s="1" t="s">
        <v>31</v>
      </c>
      <c r="C2278" s="1" t="s">
        <v>32</v>
      </c>
      <c r="D2278" s="1" t="s">
        <v>33</v>
      </c>
      <c r="E2278" s="9" t="s">
        <v>2527</v>
      </c>
      <c r="F2278" s="1">
        <f>IF(VLOOKUP(G2278,Sku_Consolidated!A2:S957,{19},FALSE)="SHOWCASE", VLOOKUP(E2278,Store_Showcase!B2:C144,{2}, FALSE), IF(VLOOKUP(G2278,Sku_Consolidated!A2:S957,{19},FALSE)="VAM",VLOOKUP(E2278,Store_VAM!B2:C273,{2}, FALSE),VLOOKUP(E2278,Store_SRP!B2:C110,{2}, FALSE)))</f>
      </c>
      <c r="G2278" s="1">
        <v>61852</v>
      </c>
      <c r="H2278" s="1" t="s">
        <v>138</v>
      </c>
      <c r="I2278" s="10" t="s">
        <v>5909</v>
      </c>
      <c r="J2278" s="1">
        <f>VLOOKUP(G2278,Sku_Consolidated!A2:C957, 3, FALSE)</f>
      </c>
      <c r="K2278" s="10">
        <f>IF(J2278="PACK", I2278, 0)</f>
      </c>
      <c r="L2278" s="10">
        <f>IF(J2278="KG", I2278, I2278 * VLOOKUP(G2278,Sku_Consolidated!A2:U957,21,FALSE))</f>
      </c>
      <c r="M2278" s="10" t="s">
        <v>37</v>
      </c>
      <c r="N2278" s="11" t="s">
        <v>5910</v>
      </c>
      <c r="O2278" s="10" t="s">
        <v>5911</v>
      </c>
      <c r="P2278" s="10">
        <f>N2278 - O2278</f>
      </c>
      <c r="Q2278" s="1">
        <f>VLOOKUP(G2278,Sku_Consolidated!A2:G957,7, FALSE)</f>
      </c>
      <c r="R2278" s="1">
        <f>IF(IFERROR(VLOOKUP(E2278,Store_Showcase!B2:H144,7, FALSE), TRUE)=TRUE, IF(IFERROR(VLOOKUP(E2278,Store_SRP!B2:H110,7, FALSE), TRUE)=TRUE,VLOOKUP(E2278,Store_VAM!B2:H273,7, FALSE),VLOOKUP(E2278,Store_SRP!B2:H110,7, FALSE)), VLOOKUP(E2278,Store_Showcase!B2:H144,7, FALSE))</f>
      </c>
      <c r="S2278" s="1">
        <f>IF(IFERROR(VLOOKUP(E2278,Store_Showcase!B2:I144,8, FALSE), TRUE)=TRUE, IF(IFERROR(VLOOKUP(E2278,Store_SRP!B2:I110,8, FALSE), TRUE)=TRUE,VLOOKUP(E2278,Store_VAM!B2:I273,8, FALSE),VLOOKUP(E2278,Store_SRP!B2:I110,8, FALSE)), VLOOKUP(E2278,Store_Showcase!B2:I144,8, FALSE))</f>
      </c>
      <c r="T2278" s="1">
        <f>VLOOKUP(G2278,Sku_Consolidated!A2:R957,18,FALSE)</f>
      </c>
      <c r="U2278" s="1" t="s">
        <v>5836</v>
      </c>
      <c r="V2278" s="1">
        <f>IF(VLOOKUP(G2278,Sku_Consolidated!A2:S957,19,FALSE)="SHOWCASE", VLOOKUP(E2278,Store_Showcase!B2:L144,11, FALSE), IF(VLOOKUP(G2278,Sku_Consolidated!A2:S957,19,FALSE)="VAM",VLOOKUP(E2278,Store_VAM!B2:L273,11, FALSE),VLOOKUP(E2278,Store_SRP!B2:L110,11, FALSE)))</f>
      </c>
      <c r="W2278" s="1">
        <f>VLOOKUP(G2278,Sku_Consolidated!A2:W957,11,FALSE)</f>
      </c>
      <c r="X2278" s="1">
        <f>VLOOKUP(G2278,Sku_Consolidated!A2:H957,8,FALSE)</f>
      </c>
      <c r="Y2278" s="1">
        <f>VLOOKUP(G2278,Sku_Consolidated!A2:I957,9,FALSE)</f>
      </c>
      <c r="Z2278" s="1" t="s">
        <v>41</v>
      </c>
      <c r="AA2278" s="1">
        <f>VLOOKUP(G2278,Sku_Consolidated!A2:E957,5,FALSE)</f>
      </c>
      <c r="AB2278" s="1">
        <f>IF(VLOOKUP(G2278,Sku_Consolidated!A2:S957,19,FALSE)="SHOWCASE", VLOOKUP(E2278,Store_Showcase!B2:N144,13, FALSE), IF(VLOOKUP(G2278,Sku_Consolidated!A2:S957,19,FALSE)="VAM",VLOOKUP(E2278,Store_VAM!B2:N273,13, FALSE),VLOOKUP(E2278,Store_SRP!B2:N110,13, FALSE)))</f>
      </c>
      <c r="AC2278" s="1">
        <f>IF(IFERROR(AB2278,TRUE)=TRUE, "-","OK")</f>
      </c>
      <c r="AD2278" s="11" t="s">
        <v>37</v>
      </c>
      <c r="AE2278" s="11" t="s">
        <v>37</v>
      </c>
      <c r="AF2278" s="1">
        <f>IF(IFERROR(VLOOKUP(E2278,Store_Showcase!B2:H144,{5}, FALSE), TRUE)=TRUE, IF(IFERROR(VLOOKUP(E2278,Store_SRP!B2:H110,{5}, FALSE), TRUE)=TRUE,VLOOKUP(E2278,Store_VAM!B2:H273,{5}, FALSE),VLOOKUP(E2278,Store_SRP!B2:H110,{5}, FALSE)), VLOOKUP(E2278,Store_Showcase!B2:H144,{5}, FALSE))</f>
      </c>
      <c r="AG2278" s="1">
        <f>IF(IFERROR(VLOOKUP(E2278,Store_Showcase!B2:H144,{6}, FALSE), TRUE)=TRUE, IF(IFERROR(VLOOKUP(E2278,Store_SRP!B2:H110,{6}, FALSE), TRUE)=TRUE,VLOOKUP(E2278,Store_VAM!B2:H273,{6}, FALSE),VLOOKUP(E2278,Store_SRP!B2:H110,{6}, FALSE)), VLOOKUP(E2278,Store_Showcase!B2:H144,{6}, FALSE))</f>
      </c>
      <c r="AH2278" s="1">
        <f>VLOOKUP(G2278,Sku_Consolidated!A2:R957,18,FALSE)</f>
      </c>
      <c r="AI2278" s="1">
        <f>VLOOKUP(G2278,Sku_Consolidated!A2:S957,19,FALSE)</f>
      </c>
      <c r="AJ2278" s="1">
        <f>VLOOKUP(G2278,Sku_Consolidated!A2:T957,20,FALSE)</f>
      </c>
    </row>
    <row r="2279" spans="1:36" x14ac:dyDescent="0.25">
      <c r="A2279" s="1">
        <v>2024</v>
      </c>
      <c r="B2279" s="1" t="s">
        <v>31</v>
      </c>
      <c r="C2279" s="1" t="s">
        <v>32</v>
      </c>
      <c r="D2279" s="1" t="s">
        <v>33</v>
      </c>
      <c r="E2279" s="9" t="s">
        <v>2527</v>
      </c>
      <c r="F2279" s="1">
        <f>IF(VLOOKUP(G2279,Sku_Consolidated!A2:S957,{19},FALSE)="SHOWCASE", VLOOKUP(E2279,Store_Showcase!B2:C144,{2}, FALSE), IF(VLOOKUP(G2279,Sku_Consolidated!A2:S957,{19},FALSE)="VAM",VLOOKUP(E2279,Store_VAM!B2:C273,{2}, FALSE),VLOOKUP(E2279,Store_SRP!B2:C110,{2}, FALSE)))</f>
      </c>
      <c r="G2279" s="1">
        <v>61853</v>
      </c>
      <c r="H2279" s="1" t="s">
        <v>189</v>
      </c>
      <c r="I2279" s="10" t="s">
        <v>1327</v>
      </c>
      <c r="J2279" s="1">
        <f>VLOOKUP(G2279,Sku_Consolidated!A2:C957, 3, FALSE)</f>
      </c>
      <c r="K2279" s="10">
        <f>IF(J2279="PACK", I2279, 0)</f>
      </c>
      <c r="L2279" s="10">
        <f>IF(J2279="KG", I2279, I2279 * VLOOKUP(G2279,Sku_Consolidated!A2:U957,21,FALSE))</f>
      </c>
      <c r="M2279" s="10" t="s">
        <v>37</v>
      </c>
      <c r="N2279" s="11" t="s">
        <v>5912</v>
      </c>
      <c r="O2279" s="10" t="s">
        <v>5913</v>
      </c>
      <c r="P2279" s="10">
        <f>N2279 - O2279</f>
      </c>
      <c r="Q2279" s="1">
        <f>VLOOKUP(G2279,Sku_Consolidated!A2:G957,7, FALSE)</f>
      </c>
      <c r="R2279" s="1">
        <f>IF(IFERROR(VLOOKUP(E2279,Store_Showcase!B2:H144,7, FALSE), TRUE)=TRUE, IF(IFERROR(VLOOKUP(E2279,Store_SRP!B2:H110,7, FALSE), TRUE)=TRUE,VLOOKUP(E2279,Store_VAM!B2:H273,7, FALSE),VLOOKUP(E2279,Store_SRP!B2:H110,7, FALSE)), VLOOKUP(E2279,Store_Showcase!B2:H144,7, FALSE))</f>
      </c>
      <c r="S2279" s="1">
        <f>IF(IFERROR(VLOOKUP(E2279,Store_Showcase!B2:I144,8, FALSE), TRUE)=TRUE, IF(IFERROR(VLOOKUP(E2279,Store_SRP!B2:I110,8, FALSE), TRUE)=TRUE,VLOOKUP(E2279,Store_VAM!B2:I273,8, FALSE),VLOOKUP(E2279,Store_SRP!B2:I110,8, FALSE)), VLOOKUP(E2279,Store_Showcase!B2:I144,8, FALSE))</f>
      </c>
      <c r="T2279" s="1">
        <f>VLOOKUP(G2279,Sku_Consolidated!A2:R957,18,FALSE)</f>
      </c>
      <c r="U2279" s="1" t="s">
        <v>5836</v>
      </c>
      <c r="V2279" s="1">
        <f>IF(VLOOKUP(G2279,Sku_Consolidated!A2:S957,19,FALSE)="SHOWCASE", VLOOKUP(E2279,Store_Showcase!B2:L144,11, FALSE), IF(VLOOKUP(G2279,Sku_Consolidated!A2:S957,19,FALSE)="VAM",VLOOKUP(E2279,Store_VAM!B2:L273,11, FALSE),VLOOKUP(E2279,Store_SRP!B2:L110,11, FALSE)))</f>
      </c>
      <c r="W2279" s="1">
        <f>VLOOKUP(G2279,Sku_Consolidated!A2:W957,11,FALSE)</f>
      </c>
      <c r="X2279" s="1">
        <f>VLOOKUP(G2279,Sku_Consolidated!A2:H957,8,FALSE)</f>
      </c>
      <c r="Y2279" s="1">
        <f>VLOOKUP(G2279,Sku_Consolidated!A2:I957,9,FALSE)</f>
      </c>
      <c r="Z2279" s="1" t="s">
        <v>41</v>
      </c>
      <c r="AA2279" s="1">
        <f>VLOOKUP(G2279,Sku_Consolidated!A2:E957,5,FALSE)</f>
      </c>
      <c r="AB2279" s="1">
        <f>IF(VLOOKUP(G2279,Sku_Consolidated!A2:S957,19,FALSE)="SHOWCASE", VLOOKUP(E2279,Store_Showcase!B2:N144,13, FALSE), IF(VLOOKUP(G2279,Sku_Consolidated!A2:S957,19,FALSE)="VAM",VLOOKUP(E2279,Store_VAM!B2:N273,13, FALSE),VLOOKUP(E2279,Store_SRP!B2:N110,13, FALSE)))</f>
      </c>
      <c r="AC2279" s="1">
        <f>IF(IFERROR(AB2279,TRUE)=TRUE, "-","OK")</f>
      </c>
      <c r="AD2279" s="11" t="s">
        <v>37</v>
      </c>
      <c r="AE2279" s="11" t="s">
        <v>37</v>
      </c>
      <c r="AF2279" s="1">
        <f>IF(IFERROR(VLOOKUP(E2279,Store_Showcase!B2:H144,{5}, FALSE), TRUE)=TRUE, IF(IFERROR(VLOOKUP(E2279,Store_SRP!B2:H110,{5}, FALSE), TRUE)=TRUE,VLOOKUP(E2279,Store_VAM!B2:H273,{5}, FALSE),VLOOKUP(E2279,Store_SRP!B2:H110,{5}, FALSE)), VLOOKUP(E2279,Store_Showcase!B2:H144,{5}, FALSE))</f>
      </c>
      <c r="AG2279" s="1">
        <f>IF(IFERROR(VLOOKUP(E2279,Store_Showcase!B2:H144,{6}, FALSE), TRUE)=TRUE, IF(IFERROR(VLOOKUP(E2279,Store_SRP!B2:H110,{6}, FALSE), TRUE)=TRUE,VLOOKUP(E2279,Store_VAM!B2:H273,{6}, FALSE),VLOOKUP(E2279,Store_SRP!B2:H110,{6}, FALSE)), VLOOKUP(E2279,Store_Showcase!B2:H144,{6}, FALSE))</f>
      </c>
      <c r="AH2279" s="1">
        <f>VLOOKUP(G2279,Sku_Consolidated!A2:R957,18,FALSE)</f>
      </c>
      <c r="AI2279" s="1">
        <f>VLOOKUP(G2279,Sku_Consolidated!A2:S957,19,FALSE)</f>
      </c>
      <c r="AJ2279" s="1">
        <f>VLOOKUP(G2279,Sku_Consolidated!A2:T957,20,FALSE)</f>
      </c>
    </row>
    <row r="2280" spans="1:36" x14ac:dyDescent="0.25">
      <c r="A2280" s="1">
        <v>2024</v>
      </c>
      <c r="B2280" s="1" t="s">
        <v>31</v>
      </c>
      <c r="C2280" s="1" t="s">
        <v>32</v>
      </c>
      <c r="D2280" s="1" t="s">
        <v>33</v>
      </c>
      <c r="E2280" s="9" t="s">
        <v>2527</v>
      </c>
      <c r="F2280" s="1">
        <f>IF(VLOOKUP(G2280,Sku_Consolidated!A2:S957,{19},FALSE)="SHOWCASE", VLOOKUP(E2280,Store_Showcase!B2:C144,{2}, FALSE), IF(VLOOKUP(G2280,Sku_Consolidated!A2:S957,{19},FALSE)="VAM",VLOOKUP(E2280,Store_VAM!B2:C273,{2}, FALSE),VLOOKUP(E2280,Store_SRP!B2:C110,{2}, FALSE)))</f>
      </c>
      <c r="G2280" s="1">
        <v>61863</v>
      </c>
      <c r="H2280" s="1" t="s">
        <v>1228</v>
      </c>
      <c r="I2280" s="10" t="s">
        <v>277</v>
      </c>
      <c r="J2280" s="1">
        <f>VLOOKUP(G2280,Sku_Consolidated!A2:C957, 3, FALSE)</f>
      </c>
      <c r="K2280" s="10">
        <f>IF(J2280="PACK", I2280, 0)</f>
      </c>
      <c r="L2280" s="10">
        <f>IF(J2280="KG", I2280, I2280 * VLOOKUP(G2280,Sku_Consolidated!A2:U957,21,FALSE))</f>
      </c>
      <c r="M2280" s="10" t="s">
        <v>37</v>
      </c>
      <c r="N2280" s="11" t="s">
        <v>5914</v>
      </c>
      <c r="O2280" s="10" t="s">
        <v>5915</v>
      </c>
      <c r="P2280" s="10">
        <f>N2280 - O2280</f>
      </c>
      <c r="Q2280" s="1">
        <f>VLOOKUP(G2280,Sku_Consolidated!A2:G957,7, FALSE)</f>
      </c>
      <c r="R2280" s="1">
        <f>IF(IFERROR(VLOOKUP(E2280,Store_Showcase!B2:H144,7, FALSE), TRUE)=TRUE, IF(IFERROR(VLOOKUP(E2280,Store_SRP!B2:H110,7, FALSE), TRUE)=TRUE,VLOOKUP(E2280,Store_VAM!B2:H273,7, FALSE),VLOOKUP(E2280,Store_SRP!B2:H110,7, FALSE)), VLOOKUP(E2280,Store_Showcase!B2:H144,7, FALSE))</f>
      </c>
      <c r="S2280" s="1">
        <f>IF(IFERROR(VLOOKUP(E2280,Store_Showcase!B2:I144,8, FALSE), TRUE)=TRUE, IF(IFERROR(VLOOKUP(E2280,Store_SRP!B2:I110,8, FALSE), TRUE)=TRUE,VLOOKUP(E2280,Store_VAM!B2:I273,8, FALSE),VLOOKUP(E2280,Store_SRP!B2:I110,8, FALSE)), VLOOKUP(E2280,Store_Showcase!B2:I144,8, FALSE))</f>
      </c>
      <c r="T2280" s="1">
        <f>VLOOKUP(G2280,Sku_Consolidated!A2:R957,18,FALSE)</f>
      </c>
      <c r="U2280" s="1" t="s">
        <v>5836</v>
      </c>
      <c r="V2280" s="1">
        <f>IF(VLOOKUP(G2280,Sku_Consolidated!A2:S957,19,FALSE)="SHOWCASE", VLOOKUP(E2280,Store_Showcase!B2:L144,11, FALSE), IF(VLOOKUP(G2280,Sku_Consolidated!A2:S957,19,FALSE)="VAM",VLOOKUP(E2280,Store_VAM!B2:L273,11, FALSE),VLOOKUP(E2280,Store_SRP!B2:L110,11, FALSE)))</f>
      </c>
      <c r="W2280" s="1">
        <f>VLOOKUP(G2280,Sku_Consolidated!A2:W957,11,FALSE)</f>
      </c>
      <c r="X2280" s="1">
        <f>VLOOKUP(G2280,Sku_Consolidated!A2:H957,8,FALSE)</f>
      </c>
      <c r="Y2280" s="1">
        <f>VLOOKUP(G2280,Sku_Consolidated!A2:I957,9,FALSE)</f>
      </c>
      <c r="Z2280" s="1" t="s">
        <v>41</v>
      </c>
      <c r="AA2280" s="1">
        <f>VLOOKUP(G2280,Sku_Consolidated!A2:E957,5,FALSE)</f>
      </c>
      <c r="AB2280" s="1">
        <f>IF(VLOOKUP(G2280,Sku_Consolidated!A2:S957,19,FALSE)="SHOWCASE", VLOOKUP(E2280,Store_Showcase!B2:N144,13, FALSE), IF(VLOOKUP(G2280,Sku_Consolidated!A2:S957,19,FALSE)="VAM",VLOOKUP(E2280,Store_VAM!B2:N273,13, FALSE),VLOOKUP(E2280,Store_SRP!B2:N110,13, FALSE)))</f>
      </c>
      <c r="AC2280" s="1">
        <f>IF(IFERROR(AB2280,TRUE)=TRUE, "-","OK")</f>
      </c>
      <c r="AD2280" s="11" t="s">
        <v>37</v>
      </c>
      <c r="AE2280" s="11" t="s">
        <v>37</v>
      </c>
      <c r="AF2280" s="1">
        <f>IF(IFERROR(VLOOKUP(E2280,Store_Showcase!B2:H144,{5}, FALSE), TRUE)=TRUE, IF(IFERROR(VLOOKUP(E2280,Store_SRP!B2:H110,{5}, FALSE), TRUE)=TRUE,VLOOKUP(E2280,Store_VAM!B2:H273,{5}, FALSE),VLOOKUP(E2280,Store_SRP!B2:H110,{5}, FALSE)), VLOOKUP(E2280,Store_Showcase!B2:H144,{5}, FALSE))</f>
      </c>
      <c r="AG2280" s="1">
        <f>IF(IFERROR(VLOOKUP(E2280,Store_Showcase!B2:H144,{6}, FALSE), TRUE)=TRUE, IF(IFERROR(VLOOKUP(E2280,Store_SRP!B2:H110,{6}, FALSE), TRUE)=TRUE,VLOOKUP(E2280,Store_VAM!B2:H273,{6}, FALSE),VLOOKUP(E2280,Store_SRP!B2:H110,{6}, FALSE)), VLOOKUP(E2280,Store_Showcase!B2:H144,{6}, FALSE))</f>
      </c>
      <c r="AH2280" s="1">
        <f>VLOOKUP(G2280,Sku_Consolidated!A2:R957,18,FALSE)</f>
      </c>
      <c r="AI2280" s="1">
        <f>VLOOKUP(G2280,Sku_Consolidated!A2:S957,19,FALSE)</f>
      </c>
      <c r="AJ2280" s="1">
        <f>VLOOKUP(G2280,Sku_Consolidated!A2:T957,20,FALSE)</f>
      </c>
    </row>
    <row r="2281" spans="1:36" x14ac:dyDescent="0.25">
      <c r="A2281" s="1">
        <v>2024</v>
      </c>
      <c r="B2281" s="1" t="s">
        <v>31</v>
      </c>
      <c r="C2281" s="1" t="s">
        <v>32</v>
      </c>
      <c r="D2281" s="1" t="s">
        <v>33</v>
      </c>
      <c r="E2281" s="9" t="s">
        <v>2527</v>
      </c>
      <c r="F2281" s="1">
        <f>IF(VLOOKUP(G2281,Sku_Consolidated!A2:S957,{19},FALSE)="SHOWCASE", VLOOKUP(E2281,Store_Showcase!B2:C144,{2}, FALSE), IF(VLOOKUP(G2281,Sku_Consolidated!A2:S957,{19},FALSE)="VAM",VLOOKUP(E2281,Store_VAM!B2:C273,{2}, FALSE),VLOOKUP(E2281,Store_SRP!B2:C110,{2}, FALSE)))</f>
      </c>
      <c r="G2281" s="1">
        <v>61904</v>
      </c>
      <c r="H2281" s="1" t="s">
        <v>1232</v>
      </c>
      <c r="I2281" s="10" t="s">
        <v>131</v>
      </c>
      <c r="J2281" s="1">
        <f>VLOOKUP(G2281,Sku_Consolidated!A2:C957, 3, FALSE)</f>
      </c>
      <c r="K2281" s="10">
        <f>IF(J2281="PACK", I2281, 0)</f>
      </c>
      <c r="L2281" s="10">
        <f>IF(J2281="KG", I2281, I2281 * VLOOKUP(G2281,Sku_Consolidated!A2:U957,21,FALSE))</f>
      </c>
      <c r="M2281" s="10" t="s">
        <v>37</v>
      </c>
      <c r="N2281" s="11" t="s">
        <v>5916</v>
      </c>
      <c r="O2281" s="10" t="s">
        <v>5917</v>
      </c>
      <c r="P2281" s="10">
        <f>N2281 - O2281</f>
      </c>
      <c r="Q2281" s="1">
        <f>VLOOKUP(G2281,Sku_Consolidated!A2:G957,7, FALSE)</f>
      </c>
      <c r="R2281" s="1">
        <f>IF(IFERROR(VLOOKUP(E2281,Store_Showcase!B2:H144,7, FALSE), TRUE)=TRUE, IF(IFERROR(VLOOKUP(E2281,Store_SRP!B2:H110,7, FALSE), TRUE)=TRUE,VLOOKUP(E2281,Store_VAM!B2:H273,7, FALSE),VLOOKUP(E2281,Store_SRP!B2:H110,7, FALSE)), VLOOKUP(E2281,Store_Showcase!B2:H144,7, FALSE))</f>
      </c>
      <c r="S2281" s="1">
        <f>IF(IFERROR(VLOOKUP(E2281,Store_Showcase!B2:I144,8, FALSE), TRUE)=TRUE, IF(IFERROR(VLOOKUP(E2281,Store_SRP!B2:I110,8, FALSE), TRUE)=TRUE,VLOOKUP(E2281,Store_VAM!B2:I273,8, FALSE),VLOOKUP(E2281,Store_SRP!B2:I110,8, FALSE)), VLOOKUP(E2281,Store_Showcase!B2:I144,8, FALSE))</f>
      </c>
      <c r="T2281" s="1">
        <f>VLOOKUP(G2281,Sku_Consolidated!A2:R957,18,FALSE)</f>
      </c>
      <c r="U2281" s="1" t="s">
        <v>5836</v>
      </c>
      <c r="V2281" s="1">
        <f>IF(VLOOKUP(G2281,Sku_Consolidated!A2:S957,19,FALSE)="SHOWCASE", VLOOKUP(E2281,Store_Showcase!B2:L144,11, FALSE), IF(VLOOKUP(G2281,Sku_Consolidated!A2:S957,19,FALSE)="VAM",VLOOKUP(E2281,Store_VAM!B2:L273,11, FALSE),VLOOKUP(E2281,Store_SRP!B2:L110,11, FALSE)))</f>
      </c>
      <c r="W2281" s="1">
        <f>VLOOKUP(G2281,Sku_Consolidated!A2:W957,11,FALSE)</f>
      </c>
      <c r="X2281" s="1">
        <f>VLOOKUP(G2281,Sku_Consolidated!A2:H957,8,FALSE)</f>
      </c>
      <c r="Y2281" s="1">
        <f>VLOOKUP(G2281,Sku_Consolidated!A2:I957,9,FALSE)</f>
      </c>
      <c r="Z2281" s="1" t="s">
        <v>41</v>
      </c>
      <c r="AA2281" s="1">
        <f>VLOOKUP(G2281,Sku_Consolidated!A2:E957,5,FALSE)</f>
      </c>
      <c r="AB2281" s="1">
        <f>IF(VLOOKUP(G2281,Sku_Consolidated!A2:S957,19,FALSE)="SHOWCASE", VLOOKUP(E2281,Store_Showcase!B2:N144,13, FALSE), IF(VLOOKUP(G2281,Sku_Consolidated!A2:S957,19,FALSE)="VAM",VLOOKUP(E2281,Store_VAM!B2:N273,13, FALSE),VLOOKUP(E2281,Store_SRP!B2:N110,13, FALSE)))</f>
      </c>
      <c r="AC2281" s="1">
        <f>IF(IFERROR(AB2281,TRUE)=TRUE, "-","OK")</f>
      </c>
      <c r="AD2281" s="11" t="s">
        <v>37</v>
      </c>
      <c r="AE2281" s="11" t="s">
        <v>37</v>
      </c>
      <c r="AF2281" s="1">
        <f>IF(IFERROR(VLOOKUP(E2281,Store_Showcase!B2:H144,{5}, FALSE), TRUE)=TRUE, IF(IFERROR(VLOOKUP(E2281,Store_SRP!B2:H110,{5}, FALSE), TRUE)=TRUE,VLOOKUP(E2281,Store_VAM!B2:H273,{5}, FALSE),VLOOKUP(E2281,Store_SRP!B2:H110,{5}, FALSE)), VLOOKUP(E2281,Store_Showcase!B2:H144,{5}, FALSE))</f>
      </c>
      <c r="AG2281" s="1">
        <f>IF(IFERROR(VLOOKUP(E2281,Store_Showcase!B2:H144,{6}, FALSE), TRUE)=TRUE, IF(IFERROR(VLOOKUP(E2281,Store_SRP!B2:H110,{6}, FALSE), TRUE)=TRUE,VLOOKUP(E2281,Store_VAM!B2:H273,{6}, FALSE),VLOOKUP(E2281,Store_SRP!B2:H110,{6}, FALSE)), VLOOKUP(E2281,Store_Showcase!B2:H144,{6}, FALSE))</f>
      </c>
      <c r="AH2281" s="1">
        <f>VLOOKUP(G2281,Sku_Consolidated!A2:R957,18,FALSE)</f>
      </c>
      <c r="AI2281" s="1">
        <f>VLOOKUP(G2281,Sku_Consolidated!A2:S957,19,FALSE)</f>
      </c>
      <c r="AJ2281" s="1">
        <f>VLOOKUP(G2281,Sku_Consolidated!A2:T957,20,FALSE)</f>
      </c>
    </row>
    <row r="2282" spans="1:36" x14ac:dyDescent="0.25">
      <c r="A2282" s="1">
        <v>2024</v>
      </c>
      <c r="B2282" s="1" t="s">
        <v>31</v>
      </c>
      <c r="C2282" s="1" t="s">
        <v>32</v>
      </c>
      <c r="D2282" s="1" t="s">
        <v>33</v>
      </c>
      <c r="E2282" s="9" t="s">
        <v>5918</v>
      </c>
      <c r="F2282" s="1">
        <f>IF(VLOOKUP(G2282,Sku_Consolidated!A2:S957,{19},FALSE)="SHOWCASE", VLOOKUP(E2282,Store_Showcase!B2:C144,{2}, FALSE), IF(VLOOKUP(G2282,Sku_Consolidated!A2:S957,{19},FALSE)="VAM",VLOOKUP(E2282,Store_VAM!B2:C273,{2}, FALSE),VLOOKUP(E2282,Store_SRP!B2:C110,{2}, FALSE)))</f>
      </c>
      <c r="G2282" s="1">
        <v>61719</v>
      </c>
      <c r="H2282" s="1" t="s">
        <v>35</v>
      </c>
      <c r="I2282" s="10" t="s">
        <v>5919</v>
      </c>
      <c r="J2282" s="1">
        <f>VLOOKUP(G2282,Sku_Consolidated!A2:C957, 3, FALSE)</f>
      </c>
      <c r="K2282" s="10">
        <f>IF(J2282="PACK", I2282, 0)</f>
      </c>
      <c r="L2282" s="10">
        <f>IF(J2282="KG", I2282, I2282 * VLOOKUP(G2282,Sku_Consolidated!A2:U957,21,FALSE))</f>
      </c>
      <c r="M2282" s="10" t="s">
        <v>37</v>
      </c>
      <c r="N2282" s="11" t="s">
        <v>5920</v>
      </c>
      <c r="O2282" s="10" t="s">
        <v>5921</v>
      </c>
      <c r="P2282" s="10">
        <f>N2282 - O2282</f>
      </c>
      <c r="Q2282" s="1">
        <f>VLOOKUP(G2282,Sku_Consolidated!A2:G957,7, FALSE)</f>
      </c>
      <c r="R2282" s="1">
        <f>IF(IFERROR(VLOOKUP(E2282,Store_Showcase!B2:H144,7, FALSE), TRUE)=TRUE, IF(IFERROR(VLOOKUP(E2282,Store_SRP!B2:H110,7, FALSE), TRUE)=TRUE,VLOOKUP(E2282,Store_VAM!B2:H273,7, FALSE),VLOOKUP(E2282,Store_SRP!B2:H110,7, FALSE)), VLOOKUP(E2282,Store_Showcase!B2:H144,7, FALSE))</f>
      </c>
      <c r="S2282" s="1">
        <f>IF(IFERROR(VLOOKUP(E2282,Store_Showcase!B2:I144,8, FALSE), TRUE)=TRUE, IF(IFERROR(VLOOKUP(E2282,Store_SRP!B2:I110,8, FALSE), TRUE)=TRUE,VLOOKUP(E2282,Store_VAM!B2:I273,8, FALSE),VLOOKUP(E2282,Store_SRP!B2:I110,8, FALSE)), VLOOKUP(E2282,Store_Showcase!B2:I144,8, FALSE))</f>
      </c>
      <c r="T2282" s="1">
        <f>VLOOKUP(G2282,Sku_Consolidated!A2:R957,18,FALSE)</f>
      </c>
      <c r="U2282" s="1" t="s">
        <v>5922</v>
      </c>
      <c r="V2282" s="1">
        <f>IF(VLOOKUP(G2282,Sku_Consolidated!A2:S957,19,FALSE)="SHOWCASE", VLOOKUP(E2282,Store_Showcase!B2:L144,11, FALSE), IF(VLOOKUP(G2282,Sku_Consolidated!A2:S957,19,FALSE)="VAM",VLOOKUP(E2282,Store_VAM!B2:L273,11, FALSE),VLOOKUP(E2282,Store_SRP!B2:L110,11, FALSE)))</f>
      </c>
      <c r="W2282" s="1">
        <f>VLOOKUP(G2282,Sku_Consolidated!A2:W957,11,FALSE)</f>
      </c>
      <c r="X2282" s="1">
        <f>VLOOKUP(G2282,Sku_Consolidated!A2:H957,8,FALSE)</f>
      </c>
      <c r="Y2282" s="1">
        <f>VLOOKUP(G2282,Sku_Consolidated!A2:I957,9,FALSE)</f>
      </c>
      <c r="Z2282" s="1" t="s">
        <v>41</v>
      </c>
      <c r="AA2282" s="1">
        <f>VLOOKUP(G2282,Sku_Consolidated!A2:E957,5,FALSE)</f>
      </c>
      <c r="AB2282" s="1">
        <f>IF(VLOOKUP(G2282,Sku_Consolidated!A2:S957,19,FALSE)="SHOWCASE", VLOOKUP(E2282,Store_Showcase!B2:N144,13, FALSE), IF(VLOOKUP(G2282,Sku_Consolidated!A2:S957,19,FALSE)="VAM",VLOOKUP(E2282,Store_VAM!B2:N273,13, FALSE),VLOOKUP(E2282,Store_SRP!B2:N110,13, FALSE)))</f>
      </c>
      <c r="AC2282" s="1">
        <f>IF(IFERROR(AB2282,TRUE)=TRUE, "-","OK")</f>
      </c>
      <c r="AD2282" s="11" t="s">
        <v>37</v>
      </c>
      <c r="AE2282" s="11" t="s">
        <v>37</v>
      </c>
      <c r="AF2282" s="1">
        <f>IF(IFERROR(VLOOKUP(E2282,Store_Showcase!B2:H144,{5}, FALSE), TRUE)=TRUE, IF(IFERROR(VLOOKUP(E2282,Store_SRP!B2:H110,{5}, FALSE), TRUE)=TRUE,VLOOKUP(E2282,Store_VAM!B2:H273,{5}, FALSE),VLOOKUP(E2282,Store_SRP!B2:H110,{5}, FALSE)), VLOOKUP(E2282,Store_Showcase!B2:H144,{5}, FALSE))</f>
      </c>
      <c r="AG2282" s="1">
        <f>IF(IFERROR(VLOOKUP(E2282,Store_Showcase!B2:H144,{6}, FALSE), TRUE)=TRUE, IF(IFERROR(VLOOKUP(E2282,Store_SRP!B2:H110,{6}, FALSE), TRUE)=TRUE,VLOOKUP(E2282,Store_VAM!B2:H273,{6}, FALSE),VLOOKUP(E2282,Store_SRP!B2:H110,{6}, FALSE)), VLOOKUP(E2282,Store_Showcase!B2:H144,{6}, FALSE))</f>
      </c>
      <c r="AH2282" s="1">
        <f>VLOOKUP(G2282,Sku_Consolidated!A2:R957,18,FALSE)</f>
      </c>
      <c r="AI2282" s="1">
        <f>VLOOKUP(G2282,Sku_Consolidated!A2:S957,19,FALSE)</f>
      </c>
      <c r="AJ2282" s="1">
        <f>VLOOKUP(G2282,Sku_Consolidated!A2:T957,20,FALSE)</f>
      </c>
    </row>
    <row r="2283" spans="1:36" x14ac:dyDescent="0.25">
      <c r="A2283" s="1">
        <v>2024</v>
      </c>
      <c r="B2283" s="1" t="s">
        <v>31</v>
      </c>
      <c r="C2283" s="1" t="s">
        <v>32</v>
      </c>
      <c r="D2283" s="1" t="s">
        <v>33</v>
      </c>
      <c r="E2283" s="9" t="s">
        <v>5918</v>
      </c>
      <c r="F2283" s="1">
        <f>IF(VLOOKUP(G2283,Sku_Consolidated!A2:S957,{19},FALSE)="SHOWCASE", VLOOKUP(E2283,Store_Showcase!B2:C144,{2}, FALSE), IF(VLOOKUP(G2283,Sku_Consolidated!A2:S957,{19},FALSE)="VAM",VLOOKUP(E2283,Store_VAM!B2:C273,{2}, FALSE),VLOOKUP(E2283,Store_SRP!B2:C110,{2}, FALSE)))</f>
      </c>
      <c r="G2283" s="1">
        <v>61720</v>
      </c>
      <c r="H2283" s="1" t="s">
        <v>143</v>
      </c>
      <c r="I2283" s="10" t="s">
        <v>538</v>
      </c>
      <c r="J2283" s="1">
        <f>VLOOKUP(G2283,Sku_Consolidated!A2:C957, 3, FALSE)</f>
      </c>
      <c r="K2283" s="10">
        <f>IF(J2283="PACK", I2283, 0)</f>
      </c>
      <c r="L2283" s="10">
        <f>IF(J2283="KG", I2283, I2283 * VLOOKUP(G2283,Sku_Consolidated!A2:U957,21,FALSE))</f>
      </c>
      <c r="M2283" s="10" t="s">
        <v>37</v>
      </c>
      <c r="N2283" s="11" t="s">
        <v>5923</v>
      </c>
      <c r="O2283" s="10" t="s">
        <v>5924</v>
      </c>
      <c r="P2283" s="10">
        <f>N2283 - O2283</f>
      </c>
      <c r="Q2283" s="1">
        <f>VLOOKUP(G2283,Sku_Consolidated!A2:G957,7, FALSE)</f>
      </c>
      <c r="R2283" s="1">
        <f>IF(IFERROR(VLOOKUP(E2283,Store_Showcase!B2:H144,7, FALSE), TRUE)=TRUE, IF(IFERROR(VLOOKUP(E2283,Store_SRP!B2:H110,7, FALSE), TRUE)=TRUE,VLOOKUP(E2283,Store_VAM!B2:H273,7, FALSE),VLOOKUP(E2283,Store_SRP!B2:H110,7, FALSE)), VLOOKUP(E2283,Store_Showcase!B2:H144,7, FALSE))</f>
      </c>
      <c r="S2283" s="1">
        <f>IF(IFERROR(VLOOKUP(E2283,Store_Showcase!B2:I144,8, FALSE), TRUE)=TRUE, IF(IFERROR(VLOOKUP(E2283,Store_SRP!B2:I110,8, FALSE), TRUE)=TRUE,VLOOKUP(E2283,Store_VAM!B2:I273,8, FALSE),VLOOKUP(E2283,Store_SRP!B2:I110,8, FALSE)), VLOOKUP(E2283,Store_Showcase!B2:I144,8, FALSE))</f>
      </c>
      <c r="T2283" s="1">
        <f>VLOOKUP(G2283,Sku_Consolidated!A2:R957,18,FALSE)</f>
      </c>
      <c r="U2283" s="1" t="s">
        <v>5922</v>
      </c>
      <c r="V2283" s="1">
        <f>IF(VLOOKUP(G2283,Sku_Consolidated!A2:S957,19,FALSE)="SHOWCASE", VLOOKUP(E2283,Store_Showcase!B2:L144,11, FALSE), IF(VLOOKUP(G2283,Sku_Consolidated!A2:S957,19,FALSE)="VAM",VLOOKUP(E2283,Store_VAM!B2:L273,11, FALSE),VLOOKUP(E2283,Store_SRP!B2:L110,11, FALSE)))</f>
      </c>
      <c r="W2283" s="1">
        <f>VLOOKUP(G2283,Sku_Consolidated!A2:W957,11,FALSE)</f>
      </c>
      <c r="X2283" s="1">
        <f>VLOOKUP(G2283,Sku_Consolidated!A2:H957,8,FALSE)</f>
      </c>
      <c r="Y2283" s="1">
        <f>VLOOKUP(G2283,Sku_Consolidated!A2:I957,9,FALSE)</f>
      </c>
      <c r="Z2283" s="1" t="s">
        <v>41</v>
      </c>
      <c r="AA2283" s="1">
        <f>VLOOKUP(G2283,Sku_Consolidated!A2:E957,5,FALSE)</f>
      </c>
      <c r="AB2283" s="1">
        <f>IF(VLOOKUP(G2283,Sku_Consolidated!A2:S957,19,FALSE)="SHOWCASE", VLOOKUP(E2283,Store_Showcase!B2:N144,13, FALSE), IF(VLOOKUP(G2283,Sku_Consolidated!A2:S957,19,FALSE)="VAM",VLOOKUP(E2283,Store_VAM!B2:N273,13, FALSE),VLOOKUP(E2283,Store_SRP!B2:N110,13, FALSE)))</f>
      </c>
      <c r="AC2283" s="1">
        <f>IF(IFERROR(AB2283,TRUE)=TRUE, "-","OK")</f>
      </c>
      <c r="AD2283" s="11" t="s">
        <v>37</v>
      </c>
      <c r="AE2283" s="11" t="s">
        <v>37</v>
      </c>
      <c r="AF2283" s="1">
        <f>IF(IFERROR(VLOOKUP(E2283,Store_Showcase!B2:H144,{5}, FALSE), TRUE)=TRUE, IF(IFERROR(VLOOKUP(E2283,Store_SRP!B2:H110,{5}, FALSE), TRUE)=TRUE,VLOOKUP(E2283,Store_VAM!B2:H273,{5}, FALSE),VLOOKUP(E2283,Store_SRP!B2:H110,{5}, FALSE)), VLOOKUP(E2283,Store_Showcase!B2:H144,{5}, FALSE))</f>
      </c>
      <c r="AG2283" s="1">
        <f>IF(IFERROR(VLOOKUP(E2283,Store_Showcase!B2:H144,{6}, FALSE), TRUE)=TRUE, IF(IFERROR(VLOOKUP(E2283,Store_SRP!B2:H110,{6}, FALSE), TRUE)=TRUE,VLOOKUP(E2283,Store_VAM!B2:H273,{6}, FALSE),VLOOKUP(E2283,Store_SRP!B2:H110,{6}, FALSE)), VLOOKUP(E2283,Store_Showcase!B2:H144,{6}, FALSE))</f>
      </c>
      <c r="AH2283" s="1">
        <f>VLOOKUP(G2283,Sku_Consolidated!A2:R957,18,FALSE)</f>
      </c>
      <c r="AI2283" s="1">
        <f>VLOOKUP(G2283,Sku_Consolidated!A2:S957,19,FALSE)</f>
      </c>
      <c r="AJ2283" s="1">
        <f>VLOOKUP(G2283,Sku_Consolidated!A2:T957,20,FALSE)</f>
      </c>
    </row>
    <row r="2284" spans="1:36" x14ac:dyDescent="0.25">
      <c r="A2284" s="1">
        <v>2024</v>
      </c>
      <c r="B2284" s="1" t="s">
        <v>31</v>
      </c>
      <c r="C2284" s="1" t="s">
        <v>32</v>
      </c>
      <c r="D2284" s="1" t="s">
        <v>33</v>
      </c>
      <c r="E2284" s="9" t="s">
        <v>5918</v>
      </c>
      <c r="F2284" s="1">
        <f>IF(VLOOKUP(G2284,Sku_Consolidated!A2:S957,{19},FALSE)="SHOWCASE", VLOOKUP(E2284,Store_Showcase!B2:C144,{2}, FALSE), IF(VLOOKUP(G2284,Sku_Consolidated!A2:S957,{19},FALSE)="VAM",VLOOKUP(E2284,Store_VAM!B2:C273,{2}, FALSE),VLOOKUP(E2284,Store_SRP!B2:C110,{2}, FALSE)))</f>
      </c>
      <c r="G2284" s="1">
        <v>61721</v>
      </c>
      <c r="H2284" s="1" t="s">
        <v>42</v>
      </c>
      <c r="I2284" s="10" t="s">
        <v>1336</v>
      </c>
      <c r="J2284" s="1">
        <f>VLOOKUP(G2284,Sku_Consolidated!A2:C957, 3, FALSE)</f>
      </c>
      <c r="K2284" s="10">
        <f>IF(J2284="PACK", I2284, 0)</f>
      </c>
      <c r="L2284" s="10">
        <f>IF(J2284="KG", I2284, I2284 * VLOOKUP(G2284,Sku_Consolidated!A2:U957,21,FALSE))</f>
      </c>
      <c r="M2284" s="10" t="s">
        <v>37</v>
      </c>
      <c r="N2284" s="11" t="s">
        <v>5925</v>
      </c>
      <c r="O2284" s="10" t="s">
        <v>5926</v>
      </c>
      <c r="P2284" s="10">
        <f>N2284 - O2284</f>
      </c>
      <c r="Q2284" s="1">
        <f>VLOOKUP(G2284,Sku_Consolidated!A2:G957,7, FALSE)</f>
      </c>
      <c r="R2284" s="1">
        <f>IF(IFERROR(VLOOKUP(E2284,Store_Showcase!B2:H144,7, FALSE), TRUE)=TRUE, IF(IFERROR(VLOOKUP(E2284,Store_SRP!B2:H110,7, FALSE), TRUE)=TRUE,VLOOKUP(E2284,Store_VAM!B2:H273,7, FALSE),VLOOKUP(E2284,Store_SRP!B2:H110,7, FALSE)), VLOOKUP(E2284,Store_Showcase!B2:H144,7, FALSE))</f>
      </c>
      <c r="S2284" s="1">
        <f>IF(IFERROR(VLOOKUP(E2284,Store_Showcase!B2:I144,8, FALSE), TRUE)=TRUE, IF(IFERROR(VLOOKUP(E2284,Store_SRP!B2:I110,8, FALSE), TRUE)=TRUE,VLOOKUP(E2284,Store_VAM!B2:I273,8, FALSE),VLOOKUP(E2284,Store_SRP!B2:I110,8, FALSE)), VLOOKUP(E2284,Store_Showcase!B2:I144,8, FALSE))</f>
      </c>
      <c r="T2284" s="1">
        <f>VLOOKUP(G2284,Sku_Consolidated!A2:R957,18,FALSE)</f>
      </c>
      <c r="U2284" s="1" t="s">
        <v>5922</v>
      </c>
      <c r="V2284" s="1">
        <f>IF(VLOOKUP(G2284,Sku_Consolidated!A2:S957,19,FALSE)="SHOWCASE", VLOOKUP(E2284,Store_Showcase!B2:L144,11, FALSE), IF(VLOOKUP(G2284,Sku_Consolidated!A2:S957,19,FALSE)="VAM",VLOOKUP(E2284,Store_VAM!B2:L273,11, FALSE),VLOOKUP(E2284,Store_SRP!B2:L110,11, FALSE)))</f>
      </c>
      <c r="W2284" s="1">
        <f>VLOOKUP(G2284,Sku_Consolidated!A2:W957,11,FALSE)</f>
      </c>
      <c r="X2284" s="1">
        <f>VLOOKUP(G2284,Sku_Consolidated!A2:H957,8,FALSE)</f>
      </c>
      <c r="Y2284" s="1">
        <f>VLOOKUP(G2284,Sku_Consolidated!A2:I957,9,FALSE)</f>
      </c>
      <c r="Z2284" s="1" t="s">
        <v>41</v>
      </c>
      <c r="AA2284" s="1">
        <f>VLOOKUP(G2284,Sku_Consolidated!A2:E957,5,FALSE)</f>
      </c>
      <c r="AB2284" s="1">
        <f>IF(VLOOKUP(G2284,Sku_Consolidated!A2:S957,19,FALSE)="SHOWCASE", VLOOKUP(E2284,Store_Showcase!B2:N144,13, FALSE), IF(VLOOKUP(G2284,Sku_Consolidated!A2:S957,19,FALSE)="VAM",VLOOKUP(E2284,Store_VAM!B2:N273,13, FALSE),VLOOKUP(E2284,Store_SRP!B2:N110,13, FALSE)))</f>
      </c>
      <c r="AC2284" s="1">
        <f>IF(IFERROR(AB2284,TRUE)=TRUE, "-","OK")</f>
      </c>
      <c r="AD2284" s="11" t="s">
        <v>37</v>
      </c>
      <c r="AE2284" s="11" t="s">
        <v>37</v>
      </c>
      <c r="AF2284" s="1">
        <f>IF(IFERROR(VLOOKUP(E2284,Store_Showcase!B2:H144,{5}, FALSE), TRUE)=TRUE, IF(IFERROR(VLOOKUP(E2284,Store_SRP!B2:H110,{5}, FALSE), TRUE)=TRUE,VLOOKUP(E2284,Store_VAM!B2:H273,{5}, FALSE),VLOOKUP(E2284,Store_SRP!B2:H110,{5}, FALSE)), VLOOKUP(E2284,Store_Showcase!B2:H144,{5}, FALSE))</f>
      </c>
      <c r="AG2284" s="1">
        <f>IF(IFERROR(VLOOKUP(E2284,Store_Showcase!B2:H144,{6}, FALSE), TRUE)=TRUE, IF(IFERROR(VLOOKUP(E2284,Store_SRP!B2:H110,{6}, FALSE), TRUE)=TRUE,VLOOKUP(E2284,Store_VAM!B2:H273,{6}, FALSE),VLOOKUP(E2284,Store_SRP!B2:H110,{6}, FALSE)), VLOOKUP(E2284,Store_Showcase!B2:H144,{6}, FALSE))</f>
      </c>
      <c r="AH2284" s="1">
        <f>VLOOKUP(G2284,Sku_Consolidated!A2:R957,18,FALSE)</f>
      </c>
      <c r="AI2284" s="1">
        <f>VLOOKUP(G2284,Sku_Consolidated!A2:S957,19,FALSE)</f>
      </c>
      <c r="AJ2284" s="1">
        <f>VLOOKUP(G2284,Sku_Consolidated!A2:T957,20,FALSE)</f>
      </c>
    </row>
    <row r="2285" spans="1:36" x14ac:dyDescent="0.25">
      <c r="A2285" s="1">
        <v>2024</v>
      </c>
      <c r="B2285" s="1" t="s">
        <v>31</v>
      </c>
      <c r="C2285" s="1" t="s">
        <v>32</v>
      </c>
      <c r="D2285" s="1" t="s">
        <v>33</v>
      </c>
      <c r="E2285" s="9" t="s">
        <v>5918</v>
      </c>
      <c r="F2285" s="1">
        <f>IF(VLOOKUP(G2285,Sku_Consolidated!A2:S957,{19},FALSE)="SHOWCASE", VLOOKUP(E2285,Store_Showcase!B2:C144,{2}, FALSE), IF(VLOOKUP(G2285,Sku_Consolidated!A2:S957,{19},FALSE)="VAM",VLOOKUP(E2285,Store_VAM!B2:C273,{2}, FALSE),VLOOKUP(E2285,Store_SRP!B2:C110,{2}, FALSE)))</f>
      </c>
      <c r="G2285" s="1">
        <v>61722</v>
      </c>
      <c r="H2285" s="1" t="s">
        <v>46</v>
      </c>
      <c r="I2285" s="10" t="s">
        <v>184</v>
      </c>
      <c r="J2285" s="1">
        <f>VLOOKUP(G2285,Sku_Consolidated!A2:C957, 3, FALSE)</f>
      </c>
      <c r="K2285" s="10">
        <f>IF(J2285="PACK", I2285, 0)</f>
      </c>
      <c r="L2285" s="10">
        <f>IF(J2285="KG", I2285, I2285 * VLOOKUP(G2285,Sku_Consolidated!A2:U957,21,FALSE))</f>
      </c>
      <c r="M2285" s="10" t="s">
        <v>37</v>
      </c>
      <c r="N2285" s="11" t="s">
        <v>5927</v>
      </c>
      <c r="O2285" s="10" t="s">
        <v>5928</v>
      </c>
      <c r="P2285" s="10">
        <f>N2285 - O2285</f>
      </c>
      <c r="Q2285" s="1">
        <f>VLOOKUP(G2285,Sku_Consolidated!A2:G957,7, FALSE)</f>
      </c>
      <c r="R2285" s="1">
        <f>IF(IFERROR(VLOOKUP(E2285,Store_Showcase!B2:H144,7, FALSE), TRUE)=TRUE, IF(IFERROR(VLOOKUP(E2285,Store_SRP!B2:H110,7, FALSE), TRUE)=TRUE,VLOOKUP(E2285,Store_VAM!B2:H273,7, FALSE),VLOOKUP(E2285,Store_SRP!B2:H110,7, FALSE)), VLOOKUP(E2285,Store_Showcase!B2:H144,7, FALSE))</f>
      </c>
      <c r="S2285" s="1">
        <f>IF(IFERROR(VLOOKUP(E2285,Store_Showcase!B2:I144,8, FALSE), TRUE)=TRUE, IF(IFERROR(VLOOKUP(E2285,Store_SRP!B2:I110,8, FALSE), TRUE)=TRUE,VLOOKUP(E2285,Store_VAM!B2:I273,8, FALSE),VLOOKUP(E2285,Store_SRP!B2:I110,8, FALSE)), VLOOKUP(E2285,Store_Showcase!B2:I144,8, FALSE))</f>
      </c>
      <c r="T2285" s="1">
        <f>VLOOKUP(G2285,Sku_Consolidated!A2:R957,18,FALSE)</f>
      </c>
      <c r="U2285" s="1" t="s">
        <v>5922</v>
      </c>
      <c r="V2285" s="1">
        <f>IF(VLOOKUP(G2285,Sku_Consolidated!A2:S957,19,FALSE)="SHOWCASE", VLOOKUP(E2285,Store_Showcase!B2:L144,11, FALSE), IF(VLOOKUP(G2285,Sku_Consolidated!A2:S957,19,FALSE)="VAM",VLOOKUP(E2285,Store_VAM!B2:L273,11, FALSE),VLOOKUP(E2285,Store_SRP!B2:L110,11, FALSE)))</f>
      </c>
      <c r="W2285" s="1">
        <f>VLOOKUP(G2285,Sku_Consolidated!A2:W957,11,FALSE)</f>
      </c>
      <c r="X2285" s="1">
        <f>VLOOKUP(G2285,Sku_Consolidated!A2:H957,8,FALSE)</f>
      </c>
      <c r="Y2285" s="1">
        <f>VLOOKUP(G2285,Sku_Consolidated!A2:I957,9,FALSE)</f>
      </c>
      <c r="Z2285" s="1" t="s">
        <v>41</v>
      </c>
      <c r="AA2285" s="1">
        <f>VLOOKUP(G2285,Sku_Consolidated!A2:E957,5,FALSE)</f>
      </c>
      <c r="AB2285" s="1">
        <f>IF(VLOOKUP(G2285,Sku_Consolidated!A2:S957,19,FALSE)="SHOWCASE", VLOOKUP(E2285,Store_Showcase!B2:N144,13, FALSE), IF(VLOOKUP(G2285,Sku_Consolidated!A2:S957,19,FALSE)="VAM",VLOOKUP(E2285,Store_VAM!B2:N273,13, FALSE),VLOOKUP(E2285,Store_SRP!B2:N110,13, FALSE)))</f>
      </c>
      <c r="AC2285" s="1">
        <f>IF(IFERROR(AB2285,TRUE)=TRUE, "-","OK")</f>
      </c>
      <c r="AD2285" s="11" t="s">
        <v>37</v>
      </c>
      <c r="AE2285" s="11" t="s">
        <v>37</v>
      </c>
      <c r="AF2285" s="1">
        <f>IF(IFERROR(VLOOKUP(E2285,Store_Showcase!B2:H144,{5}, FALSE), TRUE)=TRUE, IF(IFERROR(VLOOKUP(E2285,Store_SRP!B2:H110,{5}, FALSE), TRUE)=TRUE,VLOOKUP(E2285,Store_VAM!B2:H273,{5}, FALSE),VLOOKUP(E2285,Store_SRP!B2:H110,{5}, FALSE)), VLOOKUP(E2285,Store_Showcase!B2:H144,{5}, FALSE))</f>
      </c>
      <c r="AG2285" s="1">
        <f>IF(IFERROR(VLOOKUP(E2285,Store_Showcase!B2:H144,{6}, FALSE), TRUE)=TRUE, IF(IFERROR(VLOOKUP(E2285,Store_SRP!B2:H110,{6}, FALSE), TRUE)=TRUE,VLOOKUP(E2285,Store_VAM!B2:H273,{6}, FALSE),VLOOKUP(E2285,Store_SRP!B2:H110,{6}, FALSE)), VLOOKUP(E2285,Store_Showcase!B2:H144,{6}, FALSE))</f>
      </c>
      <c r="AH2285" s="1">
        <f>VLOOKUP(G2285,Sku_Consolidated!A2:R957,18,FALSE)</f>
      </c>
      <c r="AI2285" s="1">
        <f>VLOOKUP(G2285,Sku_Consolidated!A2:S957,19,FALSE)</f>
      </c>
      <c r="AJ2285" s="1">
        <f>VLOOKUP(G2285,Sku_Consolidated!A2:T957,20,FALSE)</f>
      </c>
    </row>
    <row r="2286" spans="1:36" x14ac:dyDescent="0.25">
      <c r="A2286" s="1">
        <v>2024</v>
      </c>
      <c r="B2286" s="1" t="s">
        <v>31</v>
      </c>
      <c r="C2286" s="1" t="s">
        <v>32</v>
      </c>
      <c r="D2286" s="1" t="s">
        <v>33</v>
      </c>
      <c r="E2286" s="9" t="s">
        <v>5918</v>
      </c>
      <c r="F2286" s="1">
        <f>IF(VLOOKUP(G2286,Sku_Consolidated!A2:S957,{19},FALSE)="SHOWCASE", VLOOKUP(E2286,Store_Showcase!B2:C144,{2}, FALSE), IF(VLOOKUP(G2286,Sku_Consolidated!A2:S957,{19},FALSE)="VAM",VLOOKUP(E2286,Store_VAM!B2:C273,{2}, FALSE),VLOOKUP(E2286,Store_SRP!B2:C110,{2}, FALSE)))</f>
      </c>
      <c r="G2286" s="1">
        <v>61724</v>
      </c>
      <c r="H2286" s="1" t="s">
        <v>50</v>
      </c>
      <c r="I2286" s="10" t="s">
        <v>547</v>
      </c>
      <c r="J2286" s="1">
        <f>VLOOKUP(G2286,Sku_Consolidated!A2:C957, 3, FALSE)</f>
      </c>
      <c r="K2286" s="10">
        <f>IF(J2286="PACK", I2286, 0)</f>
      </c>
      <c r="L2286" s="10">
        <f>IF(J2286="KG", I2286, I2286 * VLOOKUP(G2286,Sku_Consolidated!A2:U957,21,FALSE))</f>
      </c>
      <c r="M2286" s="10" t="s">
        <v>37</v>
      </c>
      <c r="N2286" s="11" t="s">
        <v>5929</v>
      </c>
      <c r="O2286" s="10" t="s">
        <v>5930</v>
      </c>
      <c r="P2286" s="10">
        <f>N2286 - O2286</f>
      </c>
      <c r="Q2286" s="1">
        <f>VLOOKUP(G2286,Sku_Consolidated!A2:G957,7, FALSE)</f>
      </c>
      <c r="R2286" s="1">
        <f>IF(IFERROR(VLOOKUP(E2286,Store_Showcase!B2:H144,7, FALSE), TRUE)=TRUE, IF(IFERROR(VLOOKUP(E2286,Store_SRP!B2:H110,7, FALSE), TRUE)=TRUE,VLOOKUP(E2286,Store_VAM!B2:H273,7, FALSE),VLOOKUP(E2286,Store_SRP!B2:H110,7, FALSE)), VLOOKUP(E2286,Store_Showcase!B2:H144,7, FALSE))</f>
      </c>
      <c r="S2286" s="1">
        <f>IF(IFERROR(VLOOKUP(E2286,Store_Showcase!B2:I144,8, FALSE), TRUE)=TRUE, IF(IFERROR(VLOOKUP(E2286,Store_SRP!B2:I110,8, FALSE), TRUE)=TRUE,VLOOKUP(E2286,Store_VAM!B2:I273,8, FALSE),VLOOKUP(E2286,Store_SRP!B2:I110,8, FALSE)), VLOOKUP(E2286,Store_Showcase!B2:I144,8, FALSE))</f>
      </c>
      <c r="T2286" s="1">
        <f>VLOOKUP(G2286,Sku_Consolidated!A2:R957,18,FALSE)</f>
      </c>
      <c r="U2286" s="1" t="s">
        <v>5922</v>
      </c>
      <c r="V2286" s="1">
        <f>IF(VLOOKUP(G2286,Sku_Consolidated!A2:S957,19,FALSE)="SHOWCASE", VLOOKUP(E2286,Store_Showcase!B2:L144,11, FALSE), IF(VLOOKUP(G2286,Sku_Consolidated!A2:S957,19,FALSE)="VAM",VLOOKUP(E2286,Store_VAM!B2:L273,11, FALSE),VLOOKUP(E2286,Store_SRP!B2:L110,11, FALSE)))</f>
      </c>
      <c r="W2286" s="1">
        <f>VLOOKUP(G2286,Sku_Consolidated!A2:W957,11,FALSE)</f>
      </c>
      <c r="X2286" s="1">
        <f>VLOOKUP(G2286,Sku_Consolidated!A2:H957,8,FALSE)</f>
      </c>
      <c r="Y2286" s="1">
        <f>VLOOKUP(G2286,Sku_Consolidated!A2:I957,9,FALSE)</f>
      </c>
      <c r="Z2286" s="1" t="s">
        <v>41</v>
      </c>
      <c r="AA2286" s="1">
        <f>VLOOKUP(G2286,Sku_Consolidated!A2:E957,5,FALSE)</f>
      </c>
      <c r="AB2286" s="1">
        <f>IF(VLOOKUP(G2286,Sku_Consolidated!A2:S957,19,FALSE)="SHOWCASE", VLOOKUP(E2286,Store_Showcase!B2:N144,13, FALSE), IF(VLOOKUP(G2286,Sku_Consolidated!A2:S957,19,FALSE)="VAM",VLOOKUP(E2286,Store_VAM!B2:N273,13, FALSE),VLOOKUP(E2286,Store_SRP!B2:N110,13, FALSE)))</f>
      </c>
      <c r="AC2286" s="1">
        <f>IF(IFERROR(AB2286,TRUE)=TRUE, "-","OK")</f>
      </c>
      <c r="AD2286" s="11" t="s">
        <v>37</v>
      </c>
      <c r="AE2286" s="11" t="s">
        <v>37</v>
      </c>
      <c r="AF2286" s="1">
        <f>IF(IFERROR(VLOOKUP(E2286,Store_Showcase!B2:H144,{5}, FALSE), TRUE)=TRUE, IF(IFERROR(VLOOKUP(E2286,Store_SRP!B2:H110,{5}, FALSE), TRUE)=TRUE,VLOOKUP(E2286,Store_VAM!B2:H273,{5}, FALSE),VLOOKUP(E2286,Store_SRP!B2:H110,{5}, FALSE)), VLOOKUP(E2286,Store_Showcase!B2:H144,{5}, FALSE))</f>
      </c>
      <c r="AG2286" s="1">
        <f>IF(IFERROR(VLOOKUP(E2286,Store_Showcase!B2:H144,{6}, FALSE), TRUE)=TRUE, IF(IFERROR(VLOOKUP(E2286,Store_SRP!B2:H110,{6}, FALSE), TRUE)=TRUE,VLOOKUP(E2286,Store_VAM!B2:H273,{6}, FALSE),VLOOKUP(E2286,Store_SRP!B2:H110,{6}, FALSE)), VLOOKUP(E2286,Store_Showcase!B2:H144,{6}, FALSE))</f>
      </c>
      <c r="AH2286" s="1">
        <f>VLOOKUP(G2286,Sku_Consolidated!A2:R957,18,FALSE)</f>
      </c>
      <c r="AI2286" s="1">
        <f>VLOOKUP(G2286,Sku_Consolidated!A2:S957,19,FALSE)</f>
      </c>
      <c r="AJ2286" s="1">
        <f>VLOOKUP(G2286,Sku_Consolidated!A2:T957,20,FALSE)</f>
      </c>
    </row>
    <row r="2287" spans="1:36" x14ac:dyDescent="0.25">
      <c r="A2287" s="1">
        <v>2024</v>
      </c>
      <c r="B2287" s="1" t="s">
        <v>31</v>
      </c>
      <c r="C2287" s="1" t="s">
        <v>32</v>
      </c>
      <c r="D2287" s="1" t="s">
        <v>33</v>
      </c>
      <c r="E2287" s="9" t="s">
        <v>5918</v>
      </c>
      <c r="F2287" s="1">
        <f>IF(VLOOKUP(G2287,Sku_Consolidated!A2:S957,{19},FALSE)="SHOWCASE", VLOOKUP(E2287,Store_Showcase!B2:C144,{2}, FALSE), IF(VLOOKUP(G2287,Sku_Consolidated!A2:S957,{19},FALSE)="VAM",VLOOKUP(E2287,Store_VAM!B2:C273,{2}, FALSE),VLOOKUP(E2287,Store_SRP!B2:C110,{2}, FALSE)))</f>
      </c>
      <c r="G2287" s="1">
        <v>61725</v>
      </c>
      <c r="H2287" s="1" t="s">
        <v>54</v>
      </c>
      <c r="I2287" s="10" t="s">
        <v>184</v>
      </c>
      <c r="J2287" s="1">
        <f>VLOOKUP(G2287,Sku_Consolidated!A2:C957, 3, FALSE)</f>
      </c>
      <c r="K2287" s="10">
        <f>IF(J2287="PACK", I2287, 0)</f>
      </c>
      <c r="L2287" s="10">
        <f>IF(J2287="KG", I2287, I2287 * VLOOKUP(G2287,Sku_Consolidated!A2:U957,21,FALSE))</f>
      </c>
      <c r="M2287" s="10" t="s">
        <v>37</v>
      </c>
      <c r="N2287" s="11" t="s">
        <v>5931</v>
      </c>
      <c r="O2287" s="10" t="s">
        <v>5932</v>
      </c>
      <c r="P2287" s="10">
        <f>N2287 - O2287</f>
      </c>
      <c r="Q2287" s="1">
        <f>VLOOKUP(G2287,Sku_Consolidated!A2:G957,7, FALSE)</f>
      </c>
      <c r="R2287" s="1">
        <f>IF(IFERROR(VLOOKUP(E2287,Store_Showcase!B2:H144,7, FALSE), TRUE)=TRUE, IF(IFERROR(VLOOKUP(E2287,Store_SRP!B2:H110,7, FALSE), TRUE)=TRUE,VLOOKUP(E2287,Store_VAM!B2:H273,7, FALSE),VLOOKUP(E2287,Store_SRP!B2:H110,7, FALSE)), VLOOKUP(E2287,Store_Showcase!B2:H144,7, FALSE))</f>
      </c>
      <c r="S2287" s="1">
        <f>IF(IFERROR(VLOOKUP(E2287,Store_Showcase!B2:I144,8, FALSE), TRUE)=TRUE, IF(IFERROR(VLOOKUP(E2287,Store_SRP!B2:I110,8, FALSE), TRUE)=TRUE,VLOOKUP(E2287,Store_VAM!B2:I273,8, FALSE),VLOOKUP(E2287,Store_SRP!B2:I110,8, FALSE)), VLOOKUP(E2287,Store_Showcase!B2:I144,8, FALSE))</f>
      </c>
      <c r="T2287" s="1">
        <f>VLOOKUP(G2287,Sku_Consolidated!A2:R957,18,FALSE)</f>
      </c>
      <c r="U2287" s="1" t="s">
        <v>5922</v>
      </c>
      <c r="V2287" s="1">
        <f>IF(VLOOKUP(G2287,Sku_Consolidated!A2:S957,19,FALSE)="SHOWCASE", VLOOKUP(E2287,Store_Showcase!B2:L144,11, FALSE), IF(VLOOKUP(G2287,Sku_Consolidated!A2:S957,19,FALSE)="VAM",VLOOKUP(E2287,Store_VAM!B2:L273,11, FALSE),VLOOKUP(E2287,Store_SRP!B2:L110,11, FALSE)))</f>
      </c>
      <c r="W2287" s="1">
        <f>VLOOKUP(G2287,Sku_Consolidated!A2:W957,11,FALSE)</f>
      </c>
      <c r="X2287" s="1">
        <f>VLOOKUP(G2287,Sku_Consolidated!A2:H957,8,FALSE)</f>
      </c>
      <c r="Y2287" s="1">
        <f>VLOOKUP(G2287,Sku_Consolidated!A2:I957,9,FALSE)</f>
      </c>
      <c r="Z2287" s="1" t="s">
        <v>41</v>
      </c>
      <c r="AA2287" s="1">
        <f>VLOOKUP(G2287,Sku_Consolidated!A2:E957,5,FALSE)</f>
      </c>
      <c r="AB2287" s="1">
        <f>IF(VLOOKUP(G2287,Sku_Consolidated!A2:S957,19,FALSE)="SHOWCASE", VLOOKUP(E2287,Store_Showcase!B2:N144,13, FALSE), IF(VLOOKUP(G2287,Sku_Consolidated!A2:S957,19,FALSE)="VAM",VLOOKUP(E2287,Store_VAM!B2:N273,13, FALSE),VLOOKUP(E2287,Store_SRP!B2:N110,13, FALSE)))</f>
      </c>
      <c r="AC2287" s="1">
        <f>IF(IFERROR(AB2287,TRUE)=TRUE, "-","OK")</f>
      </c>
      <c r="AD2287" s="11" t="s">
        <v>37</v>
      </c>
      <c r="AE2287" s="11" t="s">
        <v>37</v>
      </c>
      <c r="AF2287" s="1">
        <f>IF(IFERROR(VLOOKUP(E2287,Store_Showcase!B2:H144,{5}, FALSE), TRUE)=TRUE, IF(IFERROR(VLOOKUP(E2287,Store_SRP!B2:H110,{5}, FALSE), TRUE)=TRUE,VLOOKUP(E2287,Store_VAM!B2:H273,{5}, FALSE),VLOOKUP(E2287,Store_SRP!B2:H110,{5}, FALSE)), VLOOKUP(E2287,Store_Showcase!B2:H144,{5}, FALSE))</f>
      </c>
      <c r="AG2287" s="1">
        <f>IF(IFERROR(VLOOKUP(E2287,Store_Showcase!B2:H144,{6}, FALSE), TRUE)=TRUE, IF(IFERROR(VLOOKUP(E2287,Store_SRP!B2:H110,{6}, FALSE), TRUE)=TRUE,VLOOKUP(E2287,Store_VAM!B2:H273,{6}, FALSE),VLOOKUP(E2287,Store_SRP!B2:H110,{6}, FALSE)), VLOOKUP(E2287,Store_Showcase!B2:H144,{6}, FALSE))</f>
      </c>
      <c r="AH2287" s="1">
        <f>VLOOKUP(G2287,Sku_Consolidated!A2:R957,18,FALSE)</f>
      </c>
      <c r="AI2287" s="1">
        <f>VLOOKUP(G2287,Sku_Consolidated!A2:S957,19,FALSE)</f>
      </c>
      <c r="AJ2287" s="1">
        <f>VLOOKUP(G2287,Sku_Consolidated!A2:T957,20,FALSE)</f>
      </c>
    </row>
    <row r="2288" spans="1:36" x14ac:dyDescent="0.25">
      <c r="A2288" s="1">
        <v>2024</v>
      </c>
      <c r="B2288" s="1" t="s">
        <v>31</v>
      </c>
      <c r="C2288" s="1" t="s">
        <v>32</v>
      </c>
      <c r="D2288" s="1" t="s">
        <v>33</v>
      </c>
      <c r="E2288" s="9" t="s">
        <v>5918</v>
      </c>
      <c r="F2288" s="1">
        <f>IF(VLOOKUP(G2288,Sku_Consolidated!A2:S957,{19},FALSE)="SHOWCASE", VLOOKUP(E2288,Store_Showcase!B2:C144,{2}, FALSE), IF(VLOOKUP(G2288,Sku_Consolidated!A2:S957,{19},FALSE)="VAM",VLOOKUP(E2288,Store_VAM!B2:C273,{2}, FALSE),VLOOKUP(E2288,Store_SRP!B2:C110,{2}, FALSE)))</f>
      </c>
      <c r="G2288" s="1">
        <v>61733</v>
      </c>
      <c r="H2288" s="1" t="s">
        <v>58</v>
      </c>
      <c r="I2288" s="10" t="s">
        <v>3092</v>
      </c>
      <c r="J2288" s="1">
        <f>VLOOKUP(G2288,Sku_Consolidated!A2:C957, 3, FALSE)</f>
      </c>
      <c r="K2288" s="10">
        <f>IF(J2288="PACK", I2288, 0)</f>
      </c>
      <c r="L2288" s="10">
        <f>IF(J2288="KG", I2288, I2288 * VLOOKUP(G2288,Sku_Consolidated!A2:U957,21,FALSE))</f>
      </c>
      <c r="M2288" s="10" t="s">
        <v>37</v>
      </c>
      <c r="N2288" s="11" t="s">
        <v>5933</v>
      </c>
      <c r="O2288" s="10" t="s">
        <v>5934</v>
      </c>
      <c r="P2288" s="10">
        <f>N2288 - O2288</f>
      </c>
      <c r="Q2288" s="1">
        <f>VLOOKUP(G2288,Sku_Consolidated!A2:G957,7, FALSE)</f>
      </c>
      <c r="R2288" s="1">
        <f>IF(IFERROR(VLOOKUP(E2288,Store_Showcase!B2:H144,7, FALSE), TRUE)=TRUE, IF(IFERROR(VLOOKUP(E2288,Store_SRP!B2:H110,7, FALSE), TRUE)=TRUE,VLOOKUP(E2288,Store_VAM!B2:H273,7, FALSE),VLOOKUP(E2288,Store_SRP!B2:H110,7, FALSE)), VLOOKUP(E2288,Store_Showcase!B2:H144,7, FALSE))</f>
      </c>
      <c r="S2288" s="1">
        <f>IF(IFERROR(VLOOKUP(E2288,Store_Showcase!B2:I144,8, FALSE), TRUE)=TRUE, IF(IFERROR(VLOOKUP(E2288,Store_SRP!B2:I110,8, FALSE), TRUE)=TRUE,VLOOKUP(E2288,Store_VAM!B2:I273,8, FALSE),VLOOKUP(E2288,Store_SRP!B2:I110,8, FALSE)), VLOOKUP(E2288,Store_Showcase!B2:I144,8, FALSE))</f>
      </c>
      <c r="T2288" s="1">
        <f>VLOOKUP(G2288,Sku_Consolidated!A2:R957,18,FALSE)</f>
      </c>
      <c r="U2288" s="1" t="s">
        <v>5922</v>
      </c>
      <c r="V2288" s="1">
        <f>IF(VLOOKUP(G2288,Sku_Consolidated!A2:S957,19,FALSE)="SHOWCASE", VLOOKUP(E2288,Store_Showcase!B2:L144,11, FALSE), IF(VLOOKUP(G2288,Sku_Consolidated!A2:S957,19,FALSE)="VAM",VLOOKUP(E2288,Store_VAM!B2:L273,11, FALSE),VLOOKUP(E2288,Store_SRP!B2:L110,11, FALSE)))</f>
      </c>
      <c r="W2288" s="1">
        <f>VLOOKUP(G2288,Sku_Consolidated!A2:W957,11,FALSE)</f>
      </c>
      <c r="X2288" s="1">
        <f>VLOOKUP(G2288,Sku_Consolidated!A2:H957,8,FALSE)</f>
      </c>
      <c r="Y2288" s="1">
        <f>VLOOKUP(G2288,Sku_Consolidated!A2:I957,9,FALSE)</f>
      </c>
      <c r="Z2288" s="1" t="s">
        <v>41</v>
      </c>
      <c r="AA2288" s="1">
        <f>VLOOKUP(G2288,Sku_Consolidated!A2:E957,5,FALSE)</f>
      </c>
      <c r="AB2288" s="1">
        <f>IF(VLOOKUP(G2288,Sku_Consolidated!A2:S957,19,FALSE)="SHOWCASE", VLOOKUP(E2288,Store_Showcase!B2:N144,13, FALSE), IF(VLOOKUP(G2288,Sku_Consolidated!A2:S957,19,FALSE)="VAM",VLOOKUP(E2288,Store_VAM!B2:N273,13, FALSE),VLOOKUP(E2288,Store_SRP!B2:N110,13, FALSE)))</f>
      </c>
      <c r="AC2288" s="1">
        <f>IF(IFERROR(AB2288,TRUE)=TRUE, "-","OK")</f>
      </c>
      <c r="AD2288" s="11" t="s">
        <v>37</v>
      </c>
      <c r="AE2288" s="11" t="s">
        <v>37</v>
      </c>
      <c r="AF2288" s="1">
        <f>IF(IFERROR(VLOOKUP(E2288,Store_Showcase!B2:H144,{5}, FALSE), TRUE)=TRUE, IF(IFERROR(VLOOKUP(E2288,Store_SRP!B2:H110,{5}, FALSE), TRUE)=TRUE,VLOOKUP(E2288,Store_VAM!B2:H273,{5}, FALSE),VLOOKUP(E2288,Store_SRP!B2:H110,{5}, FALSE)), VLOOKUP(E2288,Store_Showcase!B2:H144,{5}, FALSE))</f>
      </c>
      <c r="AG2288" s="1">
        <f>IF(IFERROR(VLOOKUP(E2288,Store_Showcase!B2:H144,{6}, FALSE), TRUE)=TRUE, IF(IFERROR(VLOOKUP(E2288,Store_SRP!B2:H110,{6}, FALSE), TRUE)=TRUE,VLOOKUP(E2288,Store_VAM!B2:H273,{6}, FALSE),VLOOKUP(E2288,Store_SRP!B2:H110,{6}, FALSE)), VLOOKUP(E2288,Store_Showcase!B2:H144,{6}, FALSE))</f>
      </c>
      <c r="AH2288" s="1">
        <f>VLOOKUP(G2288,Sku_Consolidated!A2:R957,18,FALSE)</f>
      </c>
      <c r="AI2288" s="1">
        <f>VLOOKUP(G2288,Sku_Consolidated!A2:S957,19,FALSE)</f>
      </c>
      <c r="AJ2288" s="1">
        <f>VLOOKUP(G2288,Sku_Consolidated!A2:T957,20,FALSE)</f>
      </c>
    </row>
    <row r="2289" spans="1:36" x14ac:dyDescent="0.25">
      <c r="A2289" s="1">
        <v>2024</v>
      </c>
      <c r="B2289" s="1" t="s">
        <v>31</v>
      </c>
      <c r="C2289" s="1" t="s">
        <v>32</v>
      </c>
      <c r="D2289" s="1" t="s">
        <v>33</v>
      </c>
      <c r="E2289" s="9" t="s">
        <v>5918</v>
      </c>
      <c r="F2289" s="1">
        <f>IF(VLOOKUP(G2289,Sku_Consolidated!A2:S957,{19},FALSE)="SHOWCASE", VLOOKUP(E2289,Store_Showcase!B2:C144,{2}, FALSE), IF(VLOOKUP(G2289,Sku_Consolidated!A2:S957,{19},FALSE)="VAM",VLOOKUP(E2289,Store_VAM!B2:C273,{2}, FALSE),VLOOKUP(E2289,Store_SRP!B2:C110,{2}, FALSE)))</f>
      </c>
      <c r="G2289" s="1">
        <v>61735</v>
      </c>
      <c r="H2289" s="1" t="s">
        <v>66</v>
      </c>
      <c r="I2289" s="10" t="s">
        <v>5935</v>
      </c>
      <c r="J2289" s="1">
        <f>VLOOKUP(G2289,Sku_Consolidated!A2:C957, 3, FALSE)</f>
      </c>
      <c r="K2289" s="10">
        <f>IF(J2289="PACK", I2289, 0)</f>
      </c>
      <c r="L2289" s="10">
        <f>IF(J2289="KG", I2289, I2289 * VLOOKUP(G2289,Sku_Consolidated!A2:U957,21,FALSE))</f>
      </c>
      <c r="M2289" s="10" t="s">
        <v>37</v>
      </c>
      <c r="N2289" s="11" t="s">
        <v>5936</v>
      </c>
      <c r="O2289" s="10" t="s">
        <v>5937</v>
      </c>
      <c r="P2289" s="10">
        <f>N2289 - O2289</f>
      </c>
      <c r="Q2289" s="1">
        <f>VLOOKUP(G2289,Sku_Consolidated!A2:G957,7, FALSE)</f>
      </c>
      <c r="R2289" s="1">
        <f>IF(IFERROR(VLOOKUP(E2289,Store_Showcase!B2:H144,7, FALSE), TRUE)=TRUE, IF(IFERROR(VLOOKUP(E2289,Store_SRP!B2:H110,7, FALSE), TRUE)=TRUE,VLOOKUP(E2289,Store_VAM!B2:H273,7, FALSE),VLOOKUP(E2289,Store_SRP!B2:H110,7, FALSE)), VLOOKUP(E2289,Store_Showcase!B2:H144,7, FALSE))</f>
      </c>
      <c r="S2289" s="1">
        <f>IF(IFERROR(VLOOKUP(E2289,Store_Showcase!B2:I144,8, FALSE), TRUE)=TRUE, IF(IFERROR(VLOOKUP(E2289,Store_SRP!B2:I110,8, FALSE), TRUE)=TRUE,VLOOKUP(E2289,Store_VAM!B2:I273,8, FALSE),VLOOKUP(E2289,Store_SRP!B2:I110,8, FALSE)), VLOOKUP(E2289,Store_Showcase!B2:I144,8, FALSE))</f>
      </c>
      <c r="T2289" s="1">
        <f>VLOOKUP(G2289,Sku_Consolidated!A2:R957,18,FALSE)</f>
      </c>
      <c r="U2289" s="1" t="s">
        <v>5922</v>
      </c>
      <c r="V2289" s="1">
        <f>IF(VLOOKUP(G2289,Sku_Consolidated!A2:S957,19,FALSE)="SHOWCASE", VLOOKUP(E2289,Store_Showcase!B2:L144,11, FALSE), IF(VLOOKUP(G2289,Sku_Consolidated!A2:S957,19,FALSE)="VAM",VLOOKUP(E2289,Store_VAM!B2:L273,11, FALSE),VLOOKUP(E2289,Store_SRP!B2:L110,11, FALSE)))</f>
      </c>
      <c r="W2289" s="1">
        <f>VLOOKUP(G2289,Sku_Consolidated!A2:W957,11,FALSE)</f>
      </c>
      <c r="X2289" s="1">
        <f>VLOOKUP(G2289,Sku_Consolidated!A2:H957,8,FALSE)</f>
      </c>
      <c r="Y2289" s="1">
        <f>VLOOKUP(G2289,Sku_Consolidated!A2:I957,9,FALSE)</f>
      </c>
      <c r="Z2289" s="1" t="s">
        <v>41</v>
      </c>
      <c r="AA2289" s="1">
        <f>VLOOKUP(G2289,Sku_Consolidated!A2:E957,5,FALSE)</f>
      </c>
      <c r="AB2289" s="1">
        <f>IF(VLOOKUP(G2289,Sku_Consolidated!A2:S957,19,FALSE)="SHOWCASE", VLOOKUP(E2289,Store_Showcase!B2:N144,13, FALSE), IF(VLOOKUP(G2289,Sku_Consolidated!A2:S957,19,FALSE)="VAM",VLOOKUP(E2289,Store_VAM!B2:N273,13, FALSE),VLOOKUP(E2289,Store_SRP!B2:N110,13, FALSE)))</f>
      </c>
      <c r="AC2289" s="1">
        <f>IF(IFERROR(AB2289,TRUE)=TRUE, "-","OK")</f>
      </c>
      <c r="AD2289" s="11" t="s">
        <v>37</v>
      </c>
      <c r="AE2289" s="11" t="s">
        <v>37</v>
      </c>
      <c r="AF2289" s="1">
        <f>IF(IFERROR(VLOOKUP(E2289,Store_Showcase!B2:H144,{5}, FALSE), TRUE)=TRUE, IF(IFERROR(VLOOKUP(E2289,Store_SRP!B2:H110,{5}, FALSE), TRUE)=TRUE,VLOOKUP(E2289,Store_VAM!B2:H273,{5}, FALSE),VLOOKUP(E2289,Store_SRP!B2:H110,{5}, FALSE)), VLOOKUP(E2289,Store_Showcase!B2:H144,{5}, FALSE))</f>
      </c>
      <c r="AG2289" s="1">
        <f>IF(IFERROR(VLOOKUP(E2289,Store_Showcase!B2:H144,{6}, FALSE), TRUE)=TRUE, IF(IFERROR(VLOOKUP(E2289,Store_SRP!B2:H110,{6}, FALSE), TRUE)=TRUE,VLOOKUP(E2289,Store_VAM!B2:H273,{6}, FALSE),VLOOKUP(E2289,Store_SRP!B2:H110,{6}, FALSE)), VLOOKUP(E2289,Store_Showcase!B2:H144,{6}, FALSE))</f>
      </c>
      <c r="AH2289" s="1">
        <f>VLOOKUP(G2289,Sku_Consolidated!A2:R957,18,FALSE)</f>
      </c>
      <c r="AI2289" s="1">
        <f>VLOOKUP(G2289,Sku_Consolidated!A2:S957,19,FALSE)</f>
      </c>
      <c r="AJ2289" s="1">
        <f>VLOOKUP(G2289,Sku_Consolidated!A2:T957,20,FALSE)</f>
      </c>
    </row>
    <row r="2290" spans="1:36" x14ac:dyDescent="0.25">
      <c r="A2290" s="1">
        <v>2024</v>
      </c>
      <c r="B2290" s="1" t="s">
        <v>31</v>
      </c>
      <c r="C2290" s="1" t="s">
        <v>32</v>
      </c>
      <c r="D2290" s="1" t="s">
        <v>33</v>
      </c>
      <c r="E2290" s="9" t="s">
        <v>5918</v>
      </c>
      <c r="F2290" s="1">
        <f>IF(VLOOKUP(G2290,Sku_Consolidated!A2:S957,{19},FALSE)="SHOWCASE", VLOOKUP(E2290,Store_Showcase!B2:C144,{2}, FALSE), IF(VLOOKUP(G2290,Sku_Consolidated!A2:S957,{19},FALSE)="VAM",VLOOKUP(E2290,Store_VAM!B2:C273,{2}, FALSE),VLOOKUP(E2290,Store_SRP!B2:C110,{2}, FALSE)))</f>
      </c>
      <c r="G2290" s="1">
        <v>61737</v>
      </c>
      <c r="H2290" s="1" t="s">
        <v>70</v>
      </c>
      <c r="I2290" s="10" t="s">
        <v>3140</v>
      </c>
      <c r="J2290" s="1">
        <f>VLOOKUP(G2290,Sku_Consolidated!A2:C957, 3, FALSE)</f>
      </c>
      <c r="K2290" s="10">
        <f>IF(J2290="PACK", I2290, 0)</f>
      </c>
      <c r="L2290" s="10">
        <f>IF(J2290="KG", I2290, I2290 * VLOOKUP(G2290,Sku_Consolidated!A2:U957,21,FALSE))</f>
      </c>
      <c r="M2290" s="10" t="s">
        <v>37</v>
      </c>
      <c r="N2290" s="11" t="s">
        <v>5938</v>
      </c>
      <c r="O2290" s="10" t="s">
        <v>5939</v>
      </c>
      <c r="P2290" s="10">
        <f>N2290 - O2290</f>
      </c>
      <c r="Q2290" s="1">
        <f>VLOOKUP(G2290,Sku_Consolidated!A2:G957,7, FALSE)</f>
      </c>
      <c r="R2290" s="1">
        <f>IF(IFERROR(VLOOKUP(E2290,Store_Showcase!B2:H144,7, FALSE), TRUE)=TRUE, IF(IFERROR(VLOOKUP(E2290,Store_SRP!B2:H110,7, FALSE), TRUE)=TRUE,VLOOKUP(E2290,Store_VAM!B2:H273,7, FALSE),VLOOKUP(E2290,Store_SRP!B2:H110,7, FALSE)), VLOOKUP(E2290,Store_Showcase!B2:H144,7, FALSE))</f>
      </c>
      <c r="S2290" s="1">
        <f>IF(IFERROR(VLOOKUP(E2290,Store_Showcase!B2:I144,8, FALSE), TRUE)=TRUE, IF(IFERROR(VLOOKUP(E2290,Store_SRP!B2:I110,8, FALSE), TRUE)=TRUE,VLOOKUP(E2290,Store_VAM!B2:I273,8, FALSE),VLOOKUP(E2290,Store_SRP!B2:I110,8, FALSE)), VLOOKUP(E2290,Store_Showcase!B2:I144,8, FALSE))</f>
      </c>
      <c r="T2290" s="1">
        <f>VLOOKUP(G2290,Sku_Consolidated!A2:R957,18,FALSE)</f>
      </c>
      <c r="U2290" s="1" t="s">
        <v>5922</v>
      </c>
      <c r="V2290" s="1">
        <f>IF(VLOOKUP(G2290,Sku_Consolidated!A2:S957,19,FALSE)="SHOWCASE", VLOOKUP(E2290,Store_Showcase!B2:L144,11, FALSE), IF(VLOOKUP(G2290,Sku_Consolidated!A2:S957,19,FALSE)="VAM",VLOOKUP(E2290,Store_VAM!B2:L273,11, FALSE),VLOOKUP(E2290,Store_SRP!B2:L110,11, FALSE)))</f>
      </c>
      <c r="W2290" s="1">
        <f>VLOOKUP(G2290,Sku_Consolidated!A2:W957,11,FALSE)</f>
      </c>
      <c r="X2290" s="1">
        <f>VLOOKUP(G2290,Sku_Consolidated!A2:H957,8,FALSE)</f>
      </c>
      <c r="Y2290" s="1">
        <f>VLOOKUP(G2290,Sku_Consolidated!A2:I957,9,FALSE)</f>
      </c>
      <c r="Z2290" s="1" t="s">
        <v>41</v>
      </c>
      <c r="AA2290" s="1">
        <f>VLOOKUP(G2290,Sku_Consolidated!A2:E957,5,FALSE)</f>
      </c>
      <c r="AB2290" s="1">
        <f>IF(VLOOKUP(G2290,Sku_Consolidated!A2:S957,19,FALSE)="SHOWCASE", VLOOKUP(E2290,Store_Showcase!B2:N144,13, FALSE), IF(VLOOKUP(G2290,Sku_Consolidated!A2:S957,19,FALSE)="VAM",VLOOKUP(E2290,Store_VAM!B2:N273,13, FALSE),VLOOKUP(E2290,Store_SRP!B2:N110,13, FALSE)))</f>
      </c>
      <c r="AC2290" s="1">
        <f>IF(IFERROR(AB2290,TRUE)=TRUE, "-","OK")</f>
      </c>
      <c r="AD2290" s="11" t="s">
        <v>37</v>
      </c>
      <c r="AE2290" s="11" t="s">
        <v>37</v>
      </c>
      <c r="AF2290" s="1">
        <f>IF(IFERROR(VLOOKUP(E2290,Store_Showcase!B2:H144,{5}, FALSE), TRUE)=TRUE, IF(IFERROR(VLOOKUP(E2290,Store_SRP!B2:H110,{5}, FALSE), TRUE)=TRUE,VLOOKUP(E2290,Store_VAM!B2:H273,{5}, FALSE),VLOOKUP(E2290,Store_SRP!B2:H110,{5}, FALSE)), VLOOKUP(E2290,Store_Showcase!B2:H144,{5}, FALSE))</f>
      </c>
      <c r="AG2290" s="1">
        <f>IF(IFERROR(VLOOKUP(E2290,Store_Showcase!B2:H144,{6}, FALSE), TRUE)=TRUE, IF(IFERROR(VLOOKUP(E2290,Store_SRP!B2:H110,{6}, FALSE), TRUE)=TRUE,VLOOKUP(E2290,Store_VAM!B2:H273,{6}, FALSE),VLOOKUP(E2290,Store_SRP!B2:H110,{6}, FALSE)), VLOOKUP(E2290,Store_Showcase!B2:H144,{6}, FALSE))</f>
      </c>
      <c r="AH2290" s="1">
        <f>VLOOKUP(G2290,Sku_Consolidated!A2:R957,18,FALSE)</f>
      </c>
      <c r="AI2290" s="1">
        <f>VLOOKUP(G2290,Sku_Consolidated!A2:S957,19,FALSE)</f>
      </c>
      <c r="AJ2290" s="1">
        <f>VLOOKUP(G2290,Sku_Consolidated!A2:T957,20,FALSE)</f>
      </c>
    </row>
    <row r="2291" spans="1:36" x14ac:dyDescent="0.25">
      <c r="A2291" s="1">
        <v>2024</v>
      </c>
      <c r="B2291" s="1" t="s">
        <v>31</v>
      </c>
      <c r="C2291" s="1" t="s">
        <v>32</v>
      </c>
      <c r="D2291" s="1" t="s">
        <v>33</v>
      </c>
      <c r="E2291" s="9" t="s">
        <v>5918</v>
      </c>
      <c r="F2291" s="1">
        <f>IF(VLOOKUP(G2291,Sku_Consolidated!A2:S957,{19},FALSE)="SHOWCASE", VLOOKUP(E2291,Store_Showcase!B2:C144,{2}, FALSE), IF(VLOOKUP(G2291,Sku_Consolidated!A2:S957,{19},FALSE)="VAM",VLOOKUP(E2291,Store_VAM!B2:C273,{2}, FALSE),VLOOKUP(E2291,Store_SRP!B2:C110,{2}, FALSE)))</f>
      </c>
      <c r="G2291" s="1">
        <v>61742</v>
      </c>
      <c r="H2291" s="1" t="s">
        <v>78</v>
      </c>
      <c r="I2291" s="10" t="s">
        <v>1604</v>
      </c>
      <c r="J2291" s="1">
        <f>VLOOKUP(G2291,Sku_Consolidated!A2:C957, 3, FALSE)</f>
      </c>
      <c r="K2291" s="10">
        <f>IF(J2291="PACK", I2291, 0)</f>
      </c>
      <c r="L2291" s="10">
        <f>IF(J2291="KG", I2291, I2291 * VLOOKUP(G2291,Sku_Consolidated!A2:U957,21,FALSE))</f>
      </c>
      <c r="M2291" s="10" t="s">
        <v>37</v>
      </c>
      <c r="N2291" s="11" t="s">
        <v>5940</v>
      </c>
      <c r="O2291" s="10" t="s">
        <v>5941</v>
      </c>
      <c r="P2291" s="10">
        <f>N2291 - O2291</f>
      </c>
      <c r="Q2291" s="1">
        <f>VLOOKUP(G2291,Sku_Consolidated!A2:G957,7, FALSE)</f>
      </c>
      <c r="R2291" s="1">
        <f>IF(IFERROR(VLOOKUP(E2291,Store_Showcase!B2:H144,7, FALSE), TRUE)=TRUE, IF(IFERROR(VLOOKUP(E2291,Store_SRP!B2:H110,7, FALSE), TRUE)=TRUE,VLOOKUP(E2291,Store_VAM!B2:H273,7, FALSE),VLOOKUP(E2291,Store_SRP!B2:H110,7, FALSE)), VLOOKUP(E2291,Store_Showcase!B2:H144,7, FALSE))</f>
      </c>
      <c r="S2291" s="1">
        <f>IF(IFERROR(VLOOKUP(E2291,Store_Showcase!B2:I144,8, FALSE), TRUE)=TRUE, IF(IFERROR(VLOOKUP(E2291,Store_SRP!B2:I110,8, FALSE), TRUE)=TRUE,VLOOKUP(E2291,Store_VAM!B2:I273,8, FALSE),VLOOKUP(E2291,Store_SRP!B2:I110,8, FALSE)), VLOOKUP(E2291,Store_Showcase!B2:I144,8, FALSE))</f>
      </c>
      <c r="T2291" s="1">
        <f>VLOOKUP(G2291,Sku_Consolidated!A2:R957,18,FALSE)</f>
      </c>
      <c r="U2291" s="1" t="s">
        <v>5922</v>
      </c>
      <c r="V2291" s="1">
        <f>IF(VLOOKUP(G2291,Sku_Consolidated!A2:S957,19,FALSE)="SHOWCASE", VLOOKUP(E2291,Store_Showcase!B2:L144,11, FALSE), IF(VLOOKUP(G2291,Sku_Consolidated!A2:S957,19,FALSE)="VAM",VLOOKUP(E2291,Store_VAM!B2:L273,11, FALSE),VLOOKUP(E2291,Store_SRP!B2:L110,11, FALSE)))</f>
      </c>
      <c r="W2291" s="1">
        <f>VLOOKUP(G2291,Sku_Consolidated!A2:W957,11,FALSE)</f>
      </c>
      <c r="X2291" s="1">
        <f>VLOOKUP(G2291,Sku_Consolidated!A2:H957,8,FALSE)</f>
      </c>
      <c r="Y2291" s="1">
        <f>VLOOKUP(G2291,Sku_Consolidated!A2:I957,9,FALSE)</f>
      </c>
      <c r="Z2291" s="1" t="s">
        <v>41</v>
      </c>
      <c r="AA2291" s="1">
        <f>VLOOKUP(G2291,Sku_Consolidated!A2:E957,5,FALSE)</f>
      </c>
      <c r="AB2291" s="1">
        <f>IF(VLOOKUP(G2291,Sku_Consolidated!A2:S957,19,FALSE)="SHOWCASE", VLOOKUP(E2291,Store_Showcase!B2:N144,13, FALSE), IF(VLOOKUP(G2291,Sku_Consolidated!A2:S957,19,FALSE)="VAM",VLOOKUP(E2291,Store_VAM!B2:N273,13, FALSE),VLOOKUP(E2291,Store_SRP!B2:N110,13, FALSE)))</f>
      </c>
      <c r="AC2291" s="1">
        <f>IF(IFERROR(AB2291,TRUE)=TRUE, "-","OK")</f>
      </c>
      <c r="AD2291" s="11" t="s">
        <v>37</v>
      </c>
      <c r="AE2291" s="11" t="s">
        <v>37</v>
      </c>
      <c r="AF2291" s="1">
        <f>IF(IFERROR(VLOOKUP(E2291,Store_Showcase!B2:H144,{5}, FALSE), TRUE)=TRUE, IF(IFERROR(VLOOKUP(E2291,Store_SRP!B2:H110,{5}, FALSE), TRUE)=TRUE,VLOOKUP(E2291,Store_VAM!B2:H273,{5}, FALSE),VLOOKUP(E2291,Store_SRP!B2:H110,{5}, FALSE)), VLOOKUP(E2291,Store_Showcase!B2:H144,{5}, FALSE))</f>
      </c>
      <c r="AG2291" s="1">
        <f>IF(IFERROR(VLOOKUP(E2291,Store_Showcase!B2:H144,{6}, FALSE), TRUE)=TRUE, IF(IFERROR(VLOOKUP(E2291,Store_SRP!B2:H110,{6}, FALSE), TRUE)=TRUE,VLOOKUP(E2291,Store_VAM!B2:H273,{6}, FALSE),VLOOKUP(E2291,Store_SRP!B2:H110,{6}, FALSE)), VLOOKUP(E2291,Store_Showcase!B2:H144,{6}, FALSE))</f>
      </c>
      <c r="AH2291" s="1">
        <f>VLOOKUP(G2291,Sku_Consolidated!A2:R957,18,FALSE)</f>
      </c>
      <c r="AI2291" s="1">
        <f>VLOOKUP(G2291,Sku_Consolidated!A2:S957,19,FALSE)</f>
      </c>
      <c r="AJ2291" s="1">
        <f>VLOOKUP(G2291,Sku_Consolidated!A2:T957,20,FALSE)</f>
      </c>
    </row>
    <row r="2292" spans="1:36" x14ac:dyDescent="0.25">
      <c r="A2292" s="1">
        <v>2024</v>
      </c>
      <c r="B2292" s="1" t="s">
        <v>31</v>
      </c>
      <c r="C2292" s="1" t="s">
        <v>32</v>
      </c>
      <c r="D2292" s="1" t="s">
        <v>33</v>
      </c>
      <c r="E2292" s="9" t="s">
        <v>5918</v>
      </c>
      <c r="F2292" s="1">
        <f>IF(VLOOKUP(G2292,Sku_Consolidated!A2:S957,{19},FALSE)="SHOWCASE", VLOOKUP(E2292,Store_Showcase!B2:C144,{2}, FALSE), IF(VLOOKUP(G2292,Sku_Consolidated!A2:S957,{19},FALSE)="VAM",VLOOKUP(E2292,Store_VAM!B2:C273,{2}, FALSE),VLOOKUP(E2292,Store_SRP!B2:C110,{2}, FALSE)))</f>
      </c>
      <c r="G2292" s="1">
        <v>61744</v>
      </c>
      <c r="H2292" s="1" t="s">
        <v>82</v>
      </c>
      <c r="I2292" s="10" t="s">
        <v>3959</v>
      </c>
      <c r="J2292" s="1">
        <f>VLOOKUP(G2292,Sku_Consolidated!A2:C957, 3, FALSE)</f>
      </c>
      <c r="K2292" s="10">
        <f>IF(J2292="PACK", I2292, 0)</f>
      </c>
      <c r="L2292" s="10">
        <f>IF(J2292="KG", I2292, I2292 * VLOOKUP(G2292,Sku_Consolidated!A2:U957,21,FALSE))</f>
      </c>
      <c r="M2292" s="10" t="s">
        <v>37</v>
      </c>
      <c r="N2292" s="11" t="s">
        <v>5942</v>
      </c>
      <c r="O2292" s="10" t="s">
        <v>5943</v>
      </c>
      <c r="P2292" s="10">
        <f>N2292 - O2292</f>
      </c>
      <c r="Q2292" s="1">
        <f>VLOOKUP(G2292,Sku_Consolidated!A2:G957,7, FALSE)</f>
      </c>
      <c r="R2292" s="1">
        <f>IF(IFERROR(VLOOKUP(E2292,Store_Showcase!B2:H144,7, FALSE), TRUE)=TRUE, IF(IFERROR(VLOOKUP(E2292,Store_SRP!B2:H110,7, FALSE), TRUE)=TRUE,VLOOKUP(E2292,Store_VAM!B2:H273,7, FALSE),VLOOKUP(E2292,Store_SRP!B2:H110,7, FALSE)), VLOOKUP(E2292,Store_Showcase!B2:H144,7, FALSE))</f>
      </c>
      <c r="S2292" s="1">
        <f>IF(IFERROR(VLOOKUP(E2292,Store_Showcase!B2:I144,8, FALSE), TRUE)=TRUE, IF(IFERROR(VLOOKUP(E2292,Store_SRP!B2:I110,8, FALSE), TRUE)=TRUE,VLOOKUP(E2292,Store_VAM!B2:I273,8, FALSE),VLOOKUP(E2292,Store_SRP!B2:I110,8, FALSE)), VLOOKUP(E2292,Store_Showcase!B2:I144,8, FALSE))</f>
      </c>
      <c r="T2292" s="1">
        <f>VLOOKUP(G2292,Sku_Consolidated!A2:R957,18,FALSE)</f>
      </c>
      <c r="U2292" s="1" t="s">
        <v>5922</v>
      </c>
      <c r="V2292" s="1">
        <f>IF(VLOOKUP(G2292,Sku_Consolidated!A2:S957,19,FALSE)="SHOWCASE", VLOOKUP(E2292,Store_Showcase!B2:L144,11, FALSE), IF(VLOOKUP(G2292,Sku_Consolidated!A2:S957,19,FALSE)="VAM",VLOOKUP(E2292,Store_VAM!B2:L273,11, FALSE),VLOOKUP(E2292,Store_SRP!B2:L110,11, FALSE)))</f>
      </c>
      <c r="W2292" s="1">
        <f>VLOOKUP(G2292,Sku_Consolidated!A2:W957,11,FALSE)</f>
      </c>
      <c r="X2292" s="1">
        <f>VLOOKUP(G2292,Sku_Consolidated!A2:H957,8,FALSE)</f>
      </c>
      <c r="Y2292" s="1">
        <f>VLOOKUP(G2292,Sku_Consolidated!A2:I957,9,FALSE)</f>
      </c>
      <c r="Z2292" s="1" t="s">
        <v>41</v>
      </c>
      <c r="AA2292" s="1">
        <f>VLOOKUP(G2292,Sku_Consolidated!A2:E957,5,FALSE)</f>
      </c>
      <c r="AB2292" s="1">
        <f>IF(VLOOKUP(G2292,Sku_Consolidated!A2:S957,19,FALSE)="SHOWCASE", VLOOKUP(E2292,Store_Showcase!B2:N144,13, FALSE), IF(VLOOKUP(G2292,Sku_Consolidated!A2:S957,19,FALSE)="VAM",VLOOKUP(E2292,Store_VAM!B2:N273,13, FALSE),VLOOKUP(E2292,Store_SRP!B2:N110,13, FALSE)))</f>
      </c>
      <c r="AC2292" s="1">
        <f>IF(IFERROR(AB2292,TRUE)=TRUE, "-","OK")</f>
      </c>
      <c r="AD2292" s="11" t="s">
        <v>37</v>
      </c>
      <c r="AE2292" s="11" t="s">
        <v>37</v>
      </c>
      <c r="AF2292" s="1">
        <f>IF(IFERROR(VLOOKUP(E2292,Store_Showcase!B2:H144,{5}, FALSE), TRUE)=TRUE, IF(IFERROR(VLOOKUP(E2292,Store_SRP!B2:H110,{5}, FALSE), TRUE)=TRUE,VLOOKUP(E2292,Store_VAM!B2:H273,{5}, FALSE),VLOOKUP(E2292,Store_SRP!B2:H110,{5}, FALSE)), VLOOKUP(E2292,Store_Showcase!B2:H144,{5}, FALSE))</f>
      </c>
      <c r="AG2292" s="1">
        <f>IF(IFERROR(VLOOKUP(E2292,Store_Showcase!B2:H144,{6}, FALSE), TRUE)=TRUE, IF(IFERROR(VLOOKUP(E2292,Store_SRP!B2:H110,{6}, FALSE), TRUE)=TRUE,VLOOKUP(E2292,Store_VAM!B2:H273,{6}, FALSE),VLOOKUP(E2292,Store_SRP!B2:H110,{6}, FALSE)), VLOOKUP(E2292,Store_Showcase!B2:H144,{6}, FALSE))</f>
      </c>
      <c r="AH2292" s="1">
        <f>VLOOKUP(G2292,Sku_Consolidated!A2:R957,18,FALSE)</f>
      </c>
      <c r="AI2292" s="1">
        <f>VLOOKUP(G2292,Sku_Consolidated!A2:S957,19,FALSE)</f>
      </c>
      <c r="AJ2292" s="1">
        <f>VLOOKUP(G2292,Sku_Consolidated!A2:T957,20,FALSE)</f>
      </c>
    </row>
    <row r="2293" spans="1:36" x14ac:dyDescent="0.25">
      <c r="A2293" s="1">
        <v>2024</v>
      </c>
      <c r="B2293" s="1" t="s">
        <v>31</v>
      </c>
      <c r="C2293" s="1" t="s">
        <v>32</v>
      </c>
      <c r="D2293" s="1" t="s">
        <v>33</v>
      </c>
      <c r="E2293" s="9" t="s">
        <v>5918</v>
      </c>
      <c r="F2293" s="1">
        <f>IF(VLOOKUP(G2293,Sku_Consolidated!A2:S957,{19},FALSE)="SHOWCASE", VLOOKUP(E2293,Store_Showcase!B2:C144,{2}, FALSE), IF(VLOOKUP(G2293,Sku_Consolidated!A2:S957,{19},FALSE)="VAM",VLOOKUP(E2293,Store_VAM!B2:C273,{2}, FALSE),VLOOKUP(E2293,Store_SRP!B2:C110,{2}, FALSE)))</f>
      </c>
      <c r="G2293" s="1">
        <v>61755</v>
      </c>
      <c r="H2293" s="1" t="s">
        <v>86</v>
      </c>
      <c r="I2293" s="10" t="s">
        <v>5944</v>
      </c>
      <c r="J2293" s="1">
        <f>VLOOKUP(G2293,Sku_Consolidated!A2:C957, 3, FALSE)</f>
      </c>
      <c r="K2293" s="10">
        <f>IF(J2293="PACK", I2293, 0)</f>
      </c>
      <c r="L2293" s="10">
        <f>IF(J2293="KG", I2293, I2293 * VLOOKUP(G2293,Sku_Consolidated!A2:U957,21,FALSE))</f>
      </c>
      <c r="M2293" s="10" t="s">
        <v>37</v>
      </c>
      <c r="N2293" s="11" t="s">
        <v>5945</v>
      </c>
      <c r="O2293" s="10" t="s">
        <v>5946</v>
      </c>
      <c r="P2293" s="10">
        <f>N2293 - O2293</f>
      </c>
      <c r="Q2293" s="1">
        <f>VLOOKUP(G2293,Sku_Consolidated!A2:G957,7, FALSE)</f>
      </c>
      <c r="R2293" s="1">
        <f>IF(IFERROR(VLOOKUP(E2293,Store_Showcase!B2:H144,7, FALSE), TRUE)=TRUE, IF(IFERROR(VLOOKUP(E2293,Store_SRP!B2:H110,7, FALSE), TRUE)=TRUE,VLOOKUP(E2293,Store_VAM!B2:H273,7, FALSE),VLOOKUP(E2293,Store_SRP!B2:H110,7, FALSE)), VLOOKUP(E2293,Store_Showcase!B2:H144,7, FALSE))</f>
      </c>
      <c r="S2293" s="1">
        <f>IF(IFERROR(VLOOKUP(E2293,Store_Showcase!B2:I144,8, FALSE), TRUE)=TRUE, IF(IFERROR(VLOOKUP(E2293,Store_SRP!B2:I110,8, FALSE), TRUE)=TRUE,VLOOKUP(E2293,Store_VAM!B2:I273,8, FALSE),VLOOKUP(E2293,Store_SRP!B2:I110,8, FALSE)), VLOOKUP(E2293,Store_Showcase!B2:I144,8, FALSE))</f>
      </c>
      <c r="T2293" s="1">
        <f>VLOOKUP(G2293,Sku_Consolidated!A2:R957,18,FALSE)</f>
      </c>
      <c r="U2293" s="1" t="s">
        <v>5922</v>
      </c>
      <c r="V2293" s="1">
        <f>IF(VLOOKUP(G2293,Sku_Consolidated!A2:S957,19,FALSE)="SHOWCASE", VLOOKUP(E2293,Store_Showcase!B2:L144,11, FALSE), IF(VLOOKUP(G2293,Sku_Consolidated!A2:S957,19,FALSE)="VAM",VLOOKUP(E2293,Store_VAM!B2:L273,11, FALSE),VLOOKUP(E2293,Store_SRP!B2:L110,11, FALSE)))</f>
      </c>
      <c r="W2293" s="1">
        <f>VLOOKUP(G2293,Sku_Consolidated!A2:W957,11,FALSE)</f>
      </c>
      <c r="X2293" s="1">
        <f>VLOOKUP(G2293,Sku_Consolidated!A2:H957,8,FALSE)</f>
      </c>
      <c r="Y2293" s="1">
        <f>VLOOKUP(G2293,Sku_Consolidated!A2:I957,9,FALSE)</f>
      </c>
      <c r="Z2293" s="1" t="s">
        <v>41</v>
      </c>
      <c r="AA2293" s="1">
        <f>VLOOKUP(G2293,Sku_Consolidated!A2:E957,5,FALSE)</f>
      </c>
      <c r="AB2293" s="1">
        <f>IF(VLOOKUP(G2293,Sku_Consolidated!A2:S957,19,FALSE)="SHOWCASE", VLOOKUP(E2293,Store_Showcase!B2:N144,13, FALSE), IF(VLOOKUP(G2293,Sku_Consolidated!A2:S957,19,FALSE)="VAM",VLOOKUP(E2293,Store_VAM!B2:N273,13, FALSE),VLOOKUP(E2293,Store_SRP!B2:N110,13, FALSE)))</f>
      </c>
      <c r="AC2293" s="1">
        <f>IF(IFERROR(AB2293,TRUE)=TRUE, "-","OK")</f>
      </c>
      <c r="AD2293" s="11" t="s">
        <v>37</v>
      </c>
      <c r="AE2293" s="11" t="s">
        <v>37</v>
      </c>
      <c r="AF2293" s="1">
        <f>IF(IFERROR(VLOOKUP(E2293,Store_Showcase!B2:H144,{5}, FALSE), TRUE)=TRUE, IF(IFERROR(VLOOKUP(E2293,Store_SRP!B2:H110,{5}, FALSE), TRUE)=TRUE,VLOOKUP(E2293,Store_VAM!B2:H273,{5}, FALSE),VLOOKUP(E2293,Store_SRP!B2:H110,{5}, FALSE)), VLOOKUP(E2293,Store_Showcase!B2:H144,{5}, FALSE))</f>
      </c>
      <c r="AG2293" s="1">
        <f>IF(IFERROR(VLOOKUP(E2293,Store_Showcase!B2:H144,{6}, FALSE), TRUE)=TRUE, IF(IFERROR(VLOOKUP(E2293,Store_SRP!B2:H110,{6}, FALSE), TRUE)=TRUE,VLOOKUP(E2293,Store_VAM!B2:H273,{6}, FALSE),VLOOKUP(E2293,Store_SRP!B2:H110,{6}, FALSE)), VLOOKUP(E2293,Store_Showcase!B2:H144,{6}, FALSE))</f>
      </c>
      <c r="AH2293" s="1">
        <f>VLOOKUP(G2293,Sku_Consolidated!A2:R957,18,FALSE)</f>
      </c>
      <c r="AI2293" s="1">
        <f>VLOOKUP(G2293,Sku_Consolidated!A2:S957,19,FALSE)</f>
      </c>
      <c r="AJ2293" s="1">
        <f>VLOOKUP(G2293,Sku_Consolidated!A2:T957,20,FALSE)</f>
      </c>
    </row>
    <row r="2294" spans="1:36" x14ac:dyDescent="0.25">
      <c r="A2294" s="1">
        <v>2024</v>
      </c>
      <c r="B2294" s="1" t="s">
        <v>31</v>
      </c>
      <c r="C2294" s="1" t="s">
        <v>32</v>
      </c>
      <c r="D2294" s="1" t="s">
        <v>33</v>
      </c>
      <c r="E2294" s="9" t="s">
        <v>5918</v>
      </c>
      <c r="F2294" s="1">
        <f>IF(VLOOKUP(G2294,Sku_Consolidated!A2:S957,{19},FALSE)="SHOWCASE", VLOOKUP(E2294,Store_Showcase!B2:C144,{2}, FALSE), IF(VLOOKUP(G2294,Sku_Consolidated!A2:S957,{19},FALSE)="VAM",VLOOKUP(E2294,Store_VAM!B2:C273,{2}, FALSE),VLOOKUP(E2294,Store_SRP!B2:C110,{2}, FALSE)))</f>
      </c>
      <c r="G2294" s="1">
        <v>61758</v>
      </c>
      <c r="H2294" s="1" t="s">
        <v>90</v>
      </c>
      <c r="I2294" s="10" t="s">
        <v>280</v>
      </c>
      <c r="J2294" s="1">
        <f>VLOOKUP(G2294,Sku_Consolidated!A2:C957, 3, FALSE)</f>
      </c>
      <c r="K2294" s="10">
        <f>IF(J2294="PACK", I2294, 0)</f>
      </c>
      <c r="L2294" s="10">
        <f>IF(J2294="KG", I2294, I2294 * VLOOKUP(G2294,Sku_Consolidated!A2:U957,21,FALSE))</f>
      </c>
      <c r="M2294" s="10" t="s">
        <v>37</v>
      </c>
      <c r="N2294" s="11" t="s">
        <v>5947</v>
      </c>
      <c r="O2294" s="10" t="s">
        <v>5948</v>
      </c>
      <c r="P2294" s="10">
        <f>N2294 - O2294</f>
      </c>
      <c r="Q2294" s="1">
        <f>VLOOKUP(G2294,Sku_Consolidated!A2:G957,7, FALSE)</f>
      </c>
      <c r="R2294" s="1">
        <f>IF(IFERROR(VLOOKUP(E2294,Store_Showcase!B2:H144,7, FALSE), TRUE)=TRUE, IF(IFERROR(VLOOKUP(E2294,Store_SRP!B2:H110,7, FALSE), TRUE)=TRUE,VLOOKUP(E2294,Store_VAM!B2:H273,7, FALSE),VLOOKUP(E2294,Store_SRP!B2:H110,7, FALSE)), VLOOKUP(E2294,Store_Showcase!B2:H144,7, FALSE))</f>
      </c>
      <c r="S2294" s="1">
        <f>IF(IFERROR(VLOOKUP(E2294,Store_Showcase!B2:I144,8, FALSE), TRUE)=TRUE, IF(IFERROR(VLOOKUP(E2294,Store_SRP!B2:I110,8, FALSE), TRUE)=TRUE,VLOOKUP(E2294,Store_VAM!B2:I273,8, FALSE),VLOOKUP(E2294,Store_SRP!B2:I110,8, FALSE)), VLOOKUP(E2294,Store_Showcase!B2:I144,8, FALSE))</f>
      </c>
      <c r="T2294" s="1">
        <f>VLOOKUP(G2294,Sku_Consolidated!A2:R957,18,FALSE)</f>
      </c>
      <c r="U2294" s="1" t="s">
        <v>5922</v>
      </c>
      <c r="V2294" s="1">
        <f>IF(VLOOKUP(G2294,Sku_Consolidated!A2:S957,19,FALSE)="SHOWCASE", VLOOKUP(E2294,Store_Showcase!B2:L144,11, FALSE), IF(VLOOKUP(G2294,Sku_Consolidated!A2:S957,19,FALSE)="VAM",VLOOKUP(E2294,Store_VAM!B2:L273,11, FALSE),VLOOKUP(E2294,Store_SRP!B2:L110,11, FALSE)))</f>
      </c>
      <c r="W2294" s="1">
        <f>VLOOKUP(G2294,Sku_Consolidated!A2:W957,11,FALSE)</f>
      </c>
      <c r="X2294" s="1">
        <f>VLOOKUP(G2294,Sku_Consolidated!A2:H957,8,FALSE)</f>
      </c>
      <c r="Y2294" s="1">
        <f>VLOOKUP(G2294,Sku_Consolidated!A2:I957,9,FALSE)</f>
      </c>
      <c r="Z2294" s="1" t="s">
        <v>41</v>
      </c>
      <c r="AA2294" s="1">
        <f>VLOOKUP(G2294,Sku_Consolidated!A2:E957,5,FALSE)</f>
      </c>
      <c r="AB2294" s="1">
        <f>IF(VLOOKUP(G2294,Sku_Consolidated!A2:S957,19,FALSE)="SHOWCASE", VLOOKUP(E2294,Store_Showcase!B2:N144,13, FALSE), IF(VLOOKUP(G2294,Sku_Consolidated!A2:S957,19,FALSE)="VAM",VLOOKUP(E2294,Store_VAM!B2:N273,13, FALSE),VLOOKUP(E2294,Store_SRP!B2:N110,13, FALSE)))</f>
      </c>
      <c r="AC2294" s="1">
        <f>IF(IFERROR(AB2294,TRUE)=TRUE, "-","OK")</f>
      </c>
      <c r="AD2294" s="11" t="s">
        <v>37</v>
      </c>
      <c r="AE2294" s="11" t="s">
        <v>37</v>
      </c>
      <c r="AF2294" s="1">
        <f>IF(IFERROR(VLOOKUP(E2294,Store_Showcase!B2:H144,{5}, FALSE), TRUE)=TRUE, IF(IFERROR(VLOOKUP(E2294,Store_SRP!B2:H110,{5}, FALSE), TRUE)=TRUE,VLOOKUP(E2294,Store_VAM!B2:H273,{5}, FALSE),VLOOKUP(E2294,Store_SRP!B2:H110,{5}, FALSE)), VLOOKUP(E2294,Store_Showcase!B2:H144,{5}, FALSE))</f>
      </c>
      <c r="AG2294" s="1">
        <f>IF(IFERROR(VLOOKUP(E2294,Store_Showcase!B2:H144,{6}, FALSE), TRUE)=TRUE, IF(IFERROR(VLOOKUP(E2294,Store_SRP!B2:H110,{6}, FALSE), TRUE)=TRUE,VLOOKUP(E2294,Store_VAM!B2:H273,{6}, FALSE),VLOOKUP(E2294,Store_SRP!B2:H110,{6}, FALSE)), VLOOKUP(E2294,Store_Showcase!B2:H144,{6}, FALSE))</f>
      </c>
      <c r="AH2294" s="1">
        <f>VLOOKUP(G2294,Sku_Consolidated!A2:R957,18,FALSE)</f>
      </c>
      <c r="AI2294" s="1">
        <f>VLOOKUP(G2294,Sku_Consolidated!A2:S957,19,FALSE)</f>
      </c>
      <c r="AJ2294" s="1">
        <f>VLOOKUP(G2294,Sku_Consolidated!A2:T957,20,FALSE)</f>
      </c>
    </row>
    <row r="2295" spans="1:36" x14ac:dyDescent="0.25">
      <c r="A2295" s="1">
        <v>2024</v>
      </c>
      <c r="B2295" s="1" t="s">
        <v>31</v>
      </c>
      <c r="C2295" s="1" t="s">
        <v>32</v>
      </c>
      <c r="D2295" s="1" t="s">
        <v>33</v>
      </c>
      <c r="E2295" s="9" t="s">
        <v>5918</v>
      </c>
      <c r="F2295" s="1">
        <f>IF(VLOOKUP(G2295,Sku_Consolidated!A2:S957,{19},FALSE)="SHOWCASE", VLOOKUP(E2295,Store_Showcase!B2:C144,{2}, FALSE), IF(VLOOKUP(G2295,Sku_Consolidated!A2:S957,{19},FALSE)="VAM",VLOOKUP(E2295,Store_VAM!B2:C273,{2}, FALSE),VLOOKUP(E2295,Store_SRP!B2:C110,{2}, FALSE)))</f>
      </c>
      <c r="G2295" s="1">
        <v>61762</v>
      </c>
      <c r="H2295" s="1" t="s">
        <v>252</v>
      </c>
      <c r="I2295" s="10" t="s">
        <v>1403</v>
      </c>
      <c r="J2295" s="1">
        <f>VLOOKUP(G2295,Sku_Consolidated!A2:C957, 3, FALSE)</f>
      </c>
      <c r="K2295" s="10">
        <f>IF(J2295="PACK", I2295, 0)</f>
      </c>
      <c r="L2295" s="10">
        <f>IF(J2295="KG", I2295, I2295 * VLOOKUP(G2295,Sku_Consolidated!A2:U957,21,FALSE))</f>
      </c>
      <c r="M2295" s="10" t="s">
        <v>37</v>
      </c>
      <c r="N2295" s="11" t="s">
        <v>5949</v>
      </c>
      <c r="O2295" s="10" t="s">
        <v>5950</v>
      </c>
      <c r="P2295" s="10">
        <f>N2295 - O2295</f>
      </c>
      <c r="Q2295" s="1">
        <f>VLOOKUP(G2295,Sku_Consolidated!A2:G957,7, FALSE)</f>
      </c>
      <c r="R2295" s="1">
        <f>IF(IFERROR(VLOOKUP(E2295,Store_Showcase!B2:H144,7, FALSE), TRUE)=TRUE, IF(IFERROR(VLOOKUP(E2295,Store_SRP!B2:H110,7, FALSE), TRUE)=TRUE,VLOOKUP(E2295,Store_VAM!B2:H273,7, FALSE),VLOOKUP(E2295,Store_SRP!B2:H110,7, FALSE)), VLOOKUP(E2295,Store_Showcase!B2:H144,7, FALSE))</f>
      </c>
      <c r="S2295" s="1">
        <f>IF(IFERROR(VLOOKUP(E2295,Store_Showcase!B2:I144,8, FALSE), TRUE)=TRUE, IF(IFERROR(VLOOKUP(E2295,Store_SRP!B2:I110,8, FALSE), TRUE)=TRUE,VLOOKUP(E2295,Store_VAM!B2:I273,8, FALSE),VLOOKUP(E2295,Store_SRP!B2:I110,8, FALSE)), VLOOKUP(E2295,Store_Showcase!B2:I144,8, FALSE))</f>
      </c>
      <c r="T2295" s="1">
        <f>VLOOKUP(G2295,Sku_Consolidated!A2:R957,18,FALSE)</f>
      </c>
      <c r="U2295" s="1" t="s">
        <v>5922</v>
      </c>
      <c r="V2295" s="1">
        <f>IF(VLOOKUP(G2295,Sku_Consolidated!A2:S957,19,FALSE)="SHOWCASE", VLOOKUP(E2295,Store_Showcase!B2:L144,11, FALSE), IF(VLOOKUP(G2295,Sku_Consolidated!A2:S957,19,FALSE)="VAM",VLOOKUP(E2295,Store_VAM!B2:L273,11, FALSE),VLOOKUP(E2295,Store_SRP!B2:L110,11, FALSE)))</f>
      </c>
      <c r="W2295" s="1">
        <f>VLOOKUP(G2295,Sku_Consolidated!A2:W957,11,FALSE)</f>
      </c>
      <c r="X2295" s="1">
        <f>VLOOKUP(G2295,Sku_Consolidated!A2:H957,8,FALSE)</f>
      </c>
      <c r="Y2295" s="1">
        <f>VLOOKUP(G2295,Sku_Consolidated!A2:I957,9,FALSE)</f>
      </c>
      <c r="Z2295" s="1" t="s">
        <v>41</v>
      </c>
      <c r="AA2295" s="1">
        <f>VLOOKUP(G2295,Sku_Consolidated!A2:E957,5,FALSE)</f>
      </c>
      <c r="AB2295" s="1">
        <f>IF(VLOOKUP(G2295,Sku_Consolidated!A2:S957,19,FALSE)="SHOWCASE", VLOOKUP(E2295,Store_Showcase!B2:N144,13, FALSE), IF(VLOOKUP(G2295,Sku_Consolidated!A2:S957,19,FALSE)="VAM",VLOOKUP(E2295,Store_VAM!B2:N273,13, FALSE),VLOOKUP(E2295,Store_SRP!B2:N110,13, FALSE)))</f>
      </c>
      <c r="AC2295" s="1">
        <f>IF(IFERROR(AB2295,TRUE)=TRUE, "-","OK")</f>
      </c>
      <c r="AD2295" s="11" t="s">
        <v>37</v>
      </c>
      <c r="AE2295" s="11" t="s">
        <v>37</v>
      </c>
      <c r="AF2295" s="1">
        <f>IF(IFERROR(VLOOKUP(E2295,Store_Showcase!B2:H144,{5}, FALSE), TRUE)=TRUE, IF(IFERROR(VLOOKUP(E2295,Store_SRP!B2:H110,{5}, FALSE), TRUE)=TRUE,VLOOKUP(E2295,Store_VAM!B2:H273,{5}, FALSE),VLOOKUP(E2295,Store_SRP!B2:H110,{5}, FALSE)), VLOOKUP(E2295,Store_Showcase!B2:H144,{5}, FALSE))</f>
      </c>
      <c r="AG2295" s="1">
        <f>IF(IFERROR(VLOOKUP(E2295,Store_Showcase!B2:H144,{6}, FALSE), TRUE)=TRUE, IF(IFERROR(VLOOKUP(E2295,Store_SRP!B2:H110,{6}, FALSE), TRUE)=TRUE,VLOOKUP(E2295,Store_VAM!B2:H273,{6}, FALSE),VLOOKUP(E2295,Store_SRP!B2:H110,{6}, FALSE)), VLOOKUP(E2295,Store_Showcase!B2:H144,{6}, FALSE))</f>
      </c>
      <c r="AH2295" s="1">
        <f>VLOOKUP(G2295,Sku_Consolidated!A2:R957,18,FALSE)</f>
      </c>
      <c r="AI2295" s="1">
        <f>VLOOKUP(G2295,Sku_Consolidated!A2:S957,19,FALSE)</f>
      </c>
      <c r="AJ2295" s="1">
        <f>VLOOKUP(G2295,Sku_Consolidated!A2:T957,20,FALSE)</f>
      </c>
    </row>
    <row r="2296" spans="1:36" x14ac:dyDescent="0.25">
      <c r="A2296" s="1">
        <v>2024</v>
      </c>
      <c r="B2296" s="1" t="s">
        <v>31</v>
      </c>
      <c r="C2296" s="1" t="s">
        <v>32</v>
      </c>
      <c r="D2296" s="1" t="s">
        <v>33</v>
      </c>
      <c r="E2296" s="9" t="s">
        <v>5918</v>
      </c>
      <c r="F2296" s="1">
        <f>IF(VLOOKUP(G2296,Sku_Consolidated!A2:S957,{19},FALSE)="SHOWCASE", VLOOKUP(E2296,Store_Showcase!B2:C144,{2}, FALSE), IF(VLOOKUP(G2296,Sku_Consolidated!A2:S957,{19},FALSE)="VAM",VLOOKUP(E2296,Store_VAM!B2:C273,{2}, FALSE),VLOOKUP(E2296,Store_SRP!B2:C110,{2}, FALSE)))</f>
      </c>
      <c r="G2296" s="1">
        <v>61781</v>
      </c>
      <c r="H2296" s="1" t="s">
        <v>102</v>
      </c>
      <c r="I2296" s="10" t="s">
        <v>3674</v>
      </c>
      <c r="J2296" s="1">
        <f>VLOOKUP(G2296,Sku_Consolidated!A2:C957, 3, FALSE)</f>
      </c>
      <c r="K2296" s="10">
        <f>IF(J2296="PACK", I2296, 0)</f>
      </c>
      <c r="L2296" s="10">
        <f>IF(J2296="KG", I2296, I2296 * VLOOKUP(G2296,Sku_Consolidated!A2:U957,21,FALSE))</f>
      </c>
      <c r="M2296" s="10" t="s">
        <v>37</v>
      </c>
      <c r="N2296" s="11" t="s">
        <v>5951</v>
      </c>
      <c r="O2296" s="10" t="s">
        <v>5952</v>
      </c>
      <c r="P2296" s="10">
        <f>N2296 - O2296</f>
      </c>
      <c r="Q2296" s="1">
        <f>VLOOKUP(G2296,Sku_Consolidated!A2:G957,7, FALSE)</f>
      </c>
      <c r="R2296" s="1">
        <f>IF(IFERROR(VLOOKUP(E2296,Store_Showcase!B2:H144,7, FALSE), TRUE)=TRUE, IF(IFERROR(VLOOKUP(E2296,Store_SRP!B2:H110,7, FALSE), TRUE)=TRUE,VLOOKUP(E2296,Store_VAM!B2:H273,7, FALSE),VLOOKUP(E2296,Store_SRP!B2:H110,7, FALSE)), VLOOKUP(E2296,Store_Showcase!B2:H144,7, FALSE))</f>
      </c>
      <c r="S2296" s="1">
        <f>IF(IFERROR(VLOOKUP(E2296,Store_Showcase!B2:I144,8, FALSE), TRUE)=TRUE, IF(IFERROR(VLOOKUP(E2296,Store_SRP!B2:I110,8, FALSE), TRUE)=TRUE,VLOOKUP(E2296,Store_VAM!B2:I273,8, FALSE),VLOOKUP(E2296,Store_SRP!B2:I110,8, FALSE)), VLOOKUP(E2296,Store_Showcase!B2:I144,8, FALSE))</f>
      </c>
      <c r="T2296" s="1">
        <f>VLOOKUP(G2296,Sku_Consolidated!A2:R957,18,FALSE)</f>
      </c>
      <c r="U2296" s="1" t="s">
        <v>5922</v>
      </c>
      <c r="V2296" s="1">
        <f>IF(VLOOKUP(G2296,Sku_Consolidated!A2:S957,19,FALSE)="SHOWCASE", VLOOKUP(E2296,Store_Showcase!B2:L144,11, FALSE), IF(VLOOKUP(G2296,Sku_Consolidated!A2:S957,19,FALSE)="VAM",VLOOKUP(E2296,Store_VAM!B2:L273,11, FALSE),VLOOKUP(E2296,Store_SRP!B2:L110,11, FALSE)))</f>
      </c>
      <c r="W2296" s="1">
        <f>VLOOKUP(G2296,Sku_Consolidated!A2:W957,11,FALSE)</f>
      </c>
      <c r="X2296" s="1">
        <f>VLOOKUP(G2296,Sku_Consolidated!A2:H957,8,FALSE)</f>
      </c>
      <c r="Y2296" s="1">
        <f>VLOOKUP(G2296,Sku_Consolidated!A2:I957,9,FALSE)</f>
      </c>
      <c r="Z2296" s="1" t="s">
        <v>41</v>
      </c>
      <c r="AA2296" s="1">
        <f>VLOOKUP(G2296,Sku_Consolidated!A2:E957,5,FALSE)</f>
      </c>
      <c r="AB2296" s="1">
        <f>IF(VLOOKUP(G2296,Sku_Consolidated!A2:S957,19,FALSE)="SHOWCASE", VLOOKUP(E2296,Store_Showcase!B2:N144,13, FALSE), IF(VLOOKUP(G2296,Sku_Consolidated!A2:S957,19,FALSE)="VAM",VLOOKUP(E2296,Store_VAM!B2:N273,13, FALSE),VLOOKUP(E2296,Store_SRP!B2:N110,13, FALSE)))</f>
      </c>
      <c r="AC2296" s="1">
        <f>IF(IFERROR(AB2296,TRUE)=TRUE, "-","OK")</f>
      </c>
      <c r="AD2296" s="11" t="s">
        <v>37</v>
      </c>
      <c r="AE2296" s="11" t="s">
        <v>37</v>
      </c>
      <c r="AF2296" s="1">
        <f>IF(IFERROR(VLOOKUP(E2296,Store_Showcase!B2:H144,{5}, FALSE), TRUE)=TRUE, IF(IFERROR(VLOOKUP(E2296,Store_SRP!B2:H110,{5}, FALSE), TRUE)=TRUE,VLOOKUP(E2296,Store_VAM!B2:H273,{5}, FALSE),VLOOKUP(E2296,Store_SRP!B2:H110,{5}, FALSE)), VLOOKUP(E2296,Store_Showcase!B2:H144,{5}, FALSE))</f>
      </c>
      <c r="AG2296" s="1">
        <f>IF(IFERROR(VLOOKUP(E2296,Store_Showcase!B2:H144,{6}, FALSE), TRUE)=TRUE, IF(IFERROR(VLOOKUP(E2296,Store_SRP!B2:H110,{6}, FALSE), TRUE)=TRUE,VLOOKUP(E2296,Store_VAM!B2:H273,{6}, FALSE),VLOOKUP(E2296,Store_SRP!B2:H110,{6}, FALSE)), VLOOKUP(E2296,Store_Showcase!B2:H144,{6}, FALSE))</f>
      </c>
      <c r="AH2296" s="1">
        <f>VLOOKUP(G2296,Sku_Consolidated!A2:R957,18,FALSE)</f>
      </c>
      <c r="AI2296" s="1">
        <f>VLOOKUP(G2296,Sku_Consolidated!A2:S957,19,FALSE)</f>
      </c>
      <c r="AJ2296" s="1">
        <f>VLOOKUP(G2296,Sku_Consolidated!A2:T957,20,FALSE)</f>
      </c>
    </row>
    <row r="2297" spans="1:36" x14ac:dyDescent="0.25">
      <c r="A2297" s="1">
        <v>2024</v>
      </c>
      <c r="B2297" s="1" t="s">
        <v>31</v>
      </c>
      <c r="C2297" s="1" t="s">
        <v>32</v>
      </c>
      <c r="D2297" s="1" t="s">
        <v>33</v>
      </c>
      <c r="E2297" s="9" t="s">
        <v>5918</v>
      </c>
      <c r="F2297" s="1">
        <f>IF(VLOOKUP(G2297,Sku_Consolidated!A2:S957,{19},FALSE)="SHOWCASE", VLOOKUP(E2297,Store_Showcase!B2:C144,{2}, FALSE), IF(VLOOKUP(G2297,Sku_Consolidated!A2:S957,{19},FALSE)="VAM",VLOOKUP(E2297,Store_VAM!B2:C273,{2}, FALSE),VLOOKUP(E2297,Store_SRP!B2:C110,{2}, FALSE)))</f>
      </c>
      <c r="G2297" s="1">
        <v>61787</v>
      </c>
      <c r="H2297" s="1" t="s">
        <v>110</v>
      </c>
      <c r="I2297" s="10" t="s">
        <v>3574</v>
      </c>
      <c r="J2297" s="1">
        <f>VLOOKUP(G2297,Sku_Consolidated!A2:C957, 3, FALSE)</f>
      </c>
      <c r="K2297" s="10">
        <f>IF(J2297="PACK", I2297, 0)</f>
      </c>
      <c r="L2297" s="10">
        <f>IF(J2297="KG", I2297, I2297 * VLOOKUP(G2297,Sku_Consolidated!A2:U957,21,FALSE))</f>
      </c>
      <c r="M2297" s="10" t="s">
        <v>37</v>
      </c>
      <c r="N2297" s="11" t="s">
        <v>5953</v>
      </c>
      <c r="O2297" s="10" t="s">
        <v>5954</v>
      </c>
      <c r="P2297" s="10">
        <f>N2297 - O2297</f>
      </c>
      <c r="Q2297" s="1">
        <f>VLOOKUP(G2297,Sku_Consolidated!A2:G957,7, FALSE)</f>
      </c>
      <c r="R2297" s="1">
        <f>IF(IFERROR(VLOOKUP(E2297,Store_Showcase!B2:H144,7, FALSE), TRUE)=TRUE, IF(IFERROR(VLOOKUP(E2297,Store_SRP!B2:H110,7, FALSE), TRUE)=TRUE,VLOOKUP(E2297,Store_VAM!B2:H273,7, FALSE),VLOOKUP(E2297,Store_SRP!B2:H110,7, FALSE)), VLOOKUP(E2297,Store_Showcase!B2:H144,7, FALSE))</f>
      </c>
      <c r="S2297" s="1">
        <f>IF(IFERROR(VLOOKUP(E2297,Store_Showcase!B2:I144,8, FALSE), TRUE)=TRUE, IF(IFERROR(VLOOKUP(E2297,Store_SRP!B2:I110,8, FALSE), TRUE)=TRUE,VLOOKUP(E2297,Store_VAM!B2:I273,8, FALSE),VLOOKUP(E2297,Store_SRP!B2:I110,8, FALSE)), VLOOKUP(E2297,Store_Showcase!B2:I144,8, FALSE))</f>
      </c>
      <c r="T2297" s="1">
        <f>VLOOKUP(G2297,Sku_Consolidated!A2:R957,18,FALSE)</f>
      </c>
      <c r="U2297" s="1" t="s">
        <v>5922</v>
      </c>
      <c r="V2297" s="1">
        <f>IF(VLOOKUP(G2297,Sku_Consolidated!A2:S957,19,FALSE)="SHOWCASE", VLOOKUP(E2297,Store_Showcase!B2:L144,11, FALSE), IF(VLOOKUP(G2297,Sku_Consolidated!A2:S957,19,FALSE)="VAM",VLOOKUP(E2297,Store_VAM!B2:L273,11, FALSE),VLOOKUP(E2297,Store_SRP!B2:L110,11, FALSE)))</f>
      </c>
      <c r="W2297" s="1">
        <f>VLOOKUP(G2297,Sku_Consolidated!A2:W957,11,FALSE)</f>
      </c>
      <c r="X2297" s="1">
        <f>VLOOKUP(G2297,Sku_Consolidated!A2:H957,8,FALSE)</f>
      </c>
      <c r="Y2297" s="1">
        <f>VLOOKUP(G2297,Sku_Consolidated!A2:I957,9,FALSE)</f>
      </c>
      <c r="Z2297" s="1" t="s">
        <v>41</v>
      </c>
      <c r="AA2297" s="1">
        <f>VLOOKUP(G2297,Sku_Consolidated!A2:E957,5,FALSE)</f>
      </c>
      <c r="AB2297" s="1">
        <f>IF(VLOOKUP(G2297,Sku_Consolidated!A2:S957,19,FALSE)="SHOWCASE", VLOOKUP(E2297,Store_Showcase!B2:N144,13, FALSE), IF(VLOOKUP(G2297,Sku_Consolidated!A2:S957,19,FALSE)="VAM",VLOOKUP(E2297,Store_VAM!B2:N273,13, FALSE),VLOOKUP(E2297,Store_SRP!B2:N110,13, FALSE)))</f>
      </c>
      <c r="AC2297" s="1">
        <f>IF(IFERROR(AB2297,TRUE)=TRUE, "-","OK")</f>
      </c>
      <c r="AD2297" s="11" t="s">
        <v>37</v>
      </c>
      <c r="AE2297" s="11" t="s">
        <v>37</v>
      </c>
      <c r="AF2297" s="1">
        <f>IF(IFERROR(VLOOKUP(E2297,Store_Showcase!B2:H144,{5}, FALSE), TRUE)=TRUE, IF(IFERROR(VLOOKUP(E2297,Store_SRP!B2:H110,{5}, FALSE), TRUE)=TRUE,VLOOKUP(E2297,Store_VAM!B2:H273,{5}, FALSE),VLOOKUP(E2297,Store_SRP!B2:H110,{5}, FALSE)), VLOOKUP(E2297,Store_Showcase!B2:H144,{5}, FALSE))</f>
      </c>
      <c r="AG2297" s="1">
        <f>IF(IFERROR(VLOOKUP(E2297,Store_Showcase!B2:H144,{6}, FALSE), TRUE)=TRUE, IF(IFERROR(VLOOKUP(E2297,Store_SRP!B2:H110,{6}, FALSE), TRUE)=TRUE,VLOOKUP(E2297,Store_VAM!B2:H273,{6}, FALSE),VLOOKUP(E2297,Store_SRP!B2:H110,{6}, FALSE)), VLOOKUP(E2297,Store_Showcase!B2:H144,{6}, FALSE))</f>
      </c>
      <c r="AH2297" s="1">
        <f>VLOOKUP(G2297,Sku_Consolidated!A2:R957,18,FALSE)</f>
      </c>
      <c r="AI2297" s="1">
        <f>VLOOKUP(G2297,Sku_Consolidated!A2:S957,19,FALSE)</f>
      </c>
      <c r="AJ2297" s="1">
        <f>VLOOKUP(G2297,Sku_Consolidated!A2:T957,20,FALSE)</f>
      </c>
    </row>
    <row r="2298" spans="1:36" x14ac:dyDescent="0.25">
      <c r="A2298" s="1">
        <v>2024</v>
      </c>
      <c r="B2298" s="1" t="s">
        <v>31</v>
      </c>
      <c r="C2298" s="1" t="s">
        <v>32</v>
      </c>
      <c r="D2298" s="1" t="s">
        <v>33</v>
      </c>
      <c r="E2298" s="9" t="s">
        <v>5918</v>
      </c>
      <c r="F2298" s="1">
        <f>IF(VLOOKUP(G2298,Sku_Consolidated!A2:S957,{19},FALSE)="SHOWCASE", VLOOKUP(E2298,Store_Showcase!B2:C144,{2}, FALSE), IF(VLOOKUP(G2298,Sku_Consolidated!A2:S957,{19},FALSE)="VAM",VLOOKUP(E2298,Store_VAM!B2:C273,{2}, FALSE),VLOOKUP(E2298,Store_SRP!B2:C110,{2}, FALSE)))</f>
      </c>
      <c r="G2298" s="1">
        <v>61820</v>
      </c>
      <c r="H2298" s="1" t="s">
        <v>114</v>
      </c>
      <c r="I2298" s="10" t="s">
        <v>315</v>
      </c>
      <c r="J2298" s="1">
        <f>VLOOKUP(G2298,Sku_Consolidated!A2:C957, 3, FALSE)</f>
      </c>
      <c r="K2298" s="10">
        <f>IF(J2298="PACK", I2298, 0)</f>
      </c>
      <c r="L2298" s="10">
        <f>IF(J2298="KG", I2298, I2298 * VLOOKUP(G2298,Sku_Consolidated!A2:U957,21,FALSE))</f>
      </c>
      <c r="M2298" s="10" t="s">
        <v>37</v>
      </c>
      <c r="N2298" s="11" t="s">
        <v>5955</v>
      </c>
      <c r="O2298" s="10" t="s">
        <v>5956</v>
      </c>
      <c r="P2298" s="10">
        <f>N2298 - O2298</f>
      </c>
      <c r="Q2298" s="1">
        <f>VLOOKUP(G2298,Sku_Consolidated!A2:G957,7, FALSE)</f>
      </c>
      <c r="R2298" s="1">
        <f>IF(IFERROR(VLOOKUP(E2298,Store_Showcase!B2:H144,7, FALSE), TRUE)=TRUE, IF(IFERROR(VLOOKUP(E2298,Store_SRP!B2:H110,7, FALSE), TRUE)=TRUE,VLOOKUP(E2298,Store_VAM!B2:H273,7, FALSE),VLOOKUP(E2298,Store_SRP!B2:H110,7, FALSE)), VLOOKUP(E2298,Store_Showcase!B2:H144,7, FALSE))</f>
      </c>
      <c r="S2298" s="1">
        <f>IF(IFERROR(VLOOKUP(E2298,Store_Showcase!B2:I144,8, FALSE), TRUE)=TRUE, IF(IFERROR(VLOOKUP(E2298,Store_SRP!B2:I110,8, FALSE), TRUE)=TRUE,VLOOKUP(E2298,Store_VAM!B2:I273,8, FALSE),VLOOKUP(E2298,Store_SRP!B2:I110,8, FALSE)), VLOOKUP(E2298,Store_Showcase!B2:I144,8, FALSE))</f>
      </c>
      <c r="T2298" s="1">
        <f>VLOOKUP(G2298,Sku_Consolidated!A2:R957,18,FALSE)</f>
      </c>
      <c r="U2298" s="1" t="s">
        <v>5922</v>
      </c>
      <c r="V2298" s="1">
        <f>IF(VLOOKUP(G2298,Sku_Consolidated!A2:S957,19,FALSE)="SHOWCASE", VLOOKUP(E2298,Store_Showcase!B2:L144,11, FALSE), IF(VLOOKUP(G2298,Sku_Consolidated!A2:S957,19,FALSE)="VAM",VLOOKUP(E2298,Store_VAM!B2:L273,11, FALSE),VLOOKUP(E2298,Store_SRP!B2:L110,11, FALSE)))</f>
      </c>
      <c r="W2298" s="1">
        <f>VLOOKUP(G2298,Sku_Consolidated!A2:W957,11,FALSE)</f>
      </c>
      <c r="X2298" s="1">
        <f>VLOOKUP(G2298,Sku_Consolidated!A2:H957,8,FALSE)</f>
      </c>
      <c r="Y2298" s="1">
        <f>VLOOKUP(G2298,Sku_Consolidated!A2:I957,9,FALSE)</f>
      </c>
      <c r="Z2298" s="1" t="s">
        <v>41</v>
      </c>
      <c r="AA2298" s="1">
        <f>VLOOKUP(G2298,Sku_Consolidated!A2:E957,5,FALSE)</f>
      </c>
      <c r="AB2298" s="1">
        <f>IF(VLOOKUP(G2298,Sku_Consolidated!A2:S957,19,FALSE)="SHOWCASE", VLOOKUP(E2298,Store_Showcase!B2:N144,13, FALSE), IF(VLOOKUP(G2298,Sku_Consolidated!A2:S957,19,FALSE)="VAM",VLOOKUP(E2298,Store_VAM!B2:N273,13, FALSE),VLOOKUP(E2298,Store_SRP!B2:N110,13, FALSE)))</f>
      </c>
      <c r="AC2298" s="1">
        <f>IF(IFERROR(AB2298,TRUE)=TRUE, "-","OK")</f>
      </c>
      <c r="AD2298" s="11" t="s">
        <v>37</v>
      </c>
      <c r="AE2298" s="11" t="s">
        <v>37</v>
      </c>
      <c r="AF2298" s="1">
        <f>IF(IFERROR(VLOOKUP(E2298,Store_Showcase!B2:H144,{5}, FALSE), TRUE)=TRUE, IF(IFERROR(VLOOKUP(E2298,Store_SRP!B2:H110,{5}, FALSE), TRUE)=TRUE,VLOOKUP(E2298,Store_VAM!B2:H273,{5}, FALSE),VLOOKUP(E2298,Store_SRP!B2:H110,{5}, FALSE)), VLOOKUP(E2298,Store_Showcase!B2:H144,{5}, FALSE))</f>
      </c>
      <c r="AG2298" s="1">
        <f>IF(IFERROR(VLOOKUP(E2298,Store_Showcase!B2:H144,{6}, FALSE), TRUE)=TRUE, IF(IFERROR(VLOOKUP(E2298,Store_SRP!B2:H110,{6}, FALSE), TRUE)=TRUE,VLOOKUP(E2298,Store_VAM!B2:H273,{6}, FALSE),VLOOKUP(E2298,Store_SRP!B2:H110,{6}, FALSE)), VLOOKUP(E2298,Store_Showcase!B2:H144,{6}, FALSE))</f>
      </c>
      <c r="AH2298" s="1">
        <f>VLOOKUP(G2298,Sku_Consolidated!A2:R957,18,FALSE)</f>
      </c>
      <c r="AI2298" s="1">
        <f>VLOOKUP(G2298,Sku_Consolidated!A2:S957,19,FALSE)</f>
      </c>
      <c r="AJ2298" s="1">
        <f>VLOOKUP(G2298,Sku_Consolidated!A2:T957,20,FALSE)</f>
      </c>
    </row>
    <row r="2299" spans="1:36" x14ac:dyDescent="0.25">
      <c r="A2299" s="1">
        <v>2024</v>
      </c>
      <c r="B2299" s="1" t="s">
        <v>31</v>
      </c>
      <c r="C2299" s="1" t="s">
        <v>32</v>
      </c>
      <c r="D2299" s="1" t="s">
        <v>33</v>
      </c>
      <c r="E2299" s="9" t="s">
        <v>5918</v>
      </c>
      <c r="F2299" s="1">
        <f>IF(VLOOKUP(G2299,Sku_Consolidated!A2:S957,{19},FALSE)="SHOWCASE", VLOOKUP(E2299,Store_Showcase!B2:C144,{2}, FALSE), IF(VLOOKUP(G2299,Sku_Consolidated!A2:S957,{19},FALSE)="VAM",VLOOKUP(E2299,Store_VAM!B2:C273,{2}, FALSE),VLOOKUP(E2299,Store_SRP!B2:C110,{2}, FALSE)))</f>
      </c>
      <c r="G2299" s="1">
        <v>61833</v>
      </c>
      <c r="H2299" s="1" t="s">
        <v>118</v>
      </c>
      <c r="I2299" s="10" t="s">
        <v>1715</v>
      </c>
      <c r="J2299" s="1">
        <f>VLOOKUP(G2299,Sku_Consolidated!A2:C957, 3, FALSE)</f>
      </c>
      <c r="K2299" s="10">
        <f>IF(J2299="PACK", I2299, 0)</f>
      </c>
      <c r="L2299" s="10">
        <f>IF(J2299="KG", I2299, I2299 * VLOOKUP(G2299,Sku_Consolidated!A2:U957,21,FALSE))</f>
      </c>
      <c r="M2299" s="10" t="s">
        <v>37</v>
      </c>
      <c r="N2299" s="11" t="s">
        <v>5957</v>
      </c>
      <c r="O2299" s="10" t="s">
        <v>5958</v>
      </c>
      <c r="P2299" s="10">
        <f>N2299 - O2299</f>
      </c>
      <c r="Q2299" s="1">
        <f>VLOOKUP(G2299,Sku_Consolidated!A2:G957,7, FALSE)</f>
      </c>
      <c r="R2299" s="1">
        <f>IF(IFERROR(VLOOKUP(E2299,Store_Showcase!B2:H144,7, FALSE), TRUE)=TRUE, IF(IFERROR(VLOOKUP(E2299,Store_SRP!B2:H110,7, FALSE), TRUE)=TRUE,VLOOKUP(E2299,Store_VAM!B2:H273,7, FALSE),VLOOKUP(E2299,Store_SRP!B2:H110,7, FALSE)), VLOOKUP(E2299,Store_Showcase!B2:H144,7, FALSE))</f>
      </c>
      <c r="S2299" s="1">
        <f>IF(IFERROR(VLOOKUP(E2299,Store_Showcase!B2:I144,8, FALSE), TRUE)=TRUE, IF(IFERROR(VLOOKUP(E2299,Store_SRP!B2:I110,8, FALSE), TRUE)=TRUE,VLOOKUP(E2299,Store_VAM!B2:I273,8, FALSE),VLOOKUP(E2299,Store_SRP!B2:I110,8, FALSE)), VLOOKUP(E2299,Store_Showcase!B2:I144,8, FALSE))</f>
      </c>
      <c r="T2299" s="1">
        <f>VLOOKUP(G2299,Sku_Consolidated!A2:R957,18,FALSE)</f>
      </c>
      <c r="U2299" s="1" t="s">
        <v>5922</v>
      </c>
      <c r="V2299" s="1">
        <f>IF(VLOOKUP(G2299,Sku_Consolidated!A2:S957,19,FALSE)="SHOWCASE", VLOOKUP(E2299,Store_Showcase!B2:L144,11, FALSE), IF(VLOOKUP(G2299,Sku_Consolidated!A2:S957,19,FALSE)="VAM",VLOOKUP(E2299,Store_VAM!B2:L273,11, FALSE),VLOOKUP(E2299,Store_SRP!B2:L110,11, FALSE)))</f>
      </c>
      <c r="W2299" s="1">
        <f>VLOOKUP(G2299,Sku_Consolidated!A2:W957,11,FALSE)</f>
      </c>
      <c r="X2299" s="1">
        <f>VLOOKUP(G2299,Sku_Consolidated!A2:H957,8,FALSE)</f>
      </c>
      <c r="Y2299" s="1">
        <f>VLOOKUP(G2299,Sku_Consolidated!A2:I957,9,FALSE)</f>
      </c>
      <c r="Z2299" s="1" t="s">
        <v>41</v>
      </c>
      <c r="AA2299" s="1">
        <f>VLOOKUP(G2299,Sku_Consolidated!A2:E957,5,FALSE)</f>
      </c>
      <c r="AB2299" s="1">
        <f>IF(VLOOKUP(G2299,Sku_Consolidated!A2:S957,19,FALSE)="SHOWCASE", VLOOKUP(E2299,Store_Showcase!B2:N144,13, FALSE), IF(VLOOKUP(G2299,Sku_Consolidated!A2:S957,19,FALSE)="VAM",VLOOKUP(E2299,Store_VAM!B2:N273,13, FALSE),VLOOKUP(E2299,Store_SRP!B2:N110,13, FALSE)))</f>
      </c>
      <c r="AC2299" s="1">
        <f>IF(IFERROR(AB2299,TRUE)=TRUE, "-","OK")</f>
      </c>
      <c r="AD2299" s="11" t="s">
        <v>37</v>
      </c>
      <c r="AE2299" s="11" t="s">
        <v>37</v>
      </c>
      <c r="AF2299" s="1">
        <f>IF(IFERROR(VLOOKUP(E2299,Store_Showcase!B2:H144,{5}, FALSE), TRUE)=TRUE, IF(IFERROR(VLOOKUP(E2299,Store_SRP!B2:H110,{5}, FALSE), TRUE)=TRUE,VLOOKUP(E2299,Store_VAM!B2:H273,{5}, FALSE),VLOOKUP(E2299,Store_SRP!B2:H110,{5}, FALSE)), VLOOKUP(E2299,Store_Showcase!B2:H144,{5}, FALSE))</f>
      </c>
      <c r="AG2299" s="1">
        <f>IF(IFERROR(VLOOKUP(E2299,Store_Showcase!B2:H144,{6}, FALSE), TRUE)=TRUE, IF(IFERROR(VLOOKUP(E2299,Store_SRP!B2:H110,{6}, FALSE), TRUE)=TRUE,VLOOKUP(E2299,Store_VAM!B2:H273,{6}, FALSE),VLOOKUP(E2299,Store_SRP!B2:H110,{6}, FALSE)), VLOOKUP(E2299,Store_Showcase!B2:H144,{6}, FALSE))</f>
      </c>
      <c r="AH2299" s="1">
        <f>VLOOKUP(G2299,Sku_Consolidated!A2:R957,18,FALSE)</f>
      </c>
      <c r="AI2299" s="1">
        <f>VLOOKUP(G2299,Sku_Consolidated!A2:S957,19,FALSE)</f>
      </c>
      <c r="AJ2299" s="1">
        <f>VLOOKUP(G2299,Sku_Consolidated!A2:T957,20,FALSE)</f>
      </c>
    </row>
    <row r="2300" spans="1:36" x14ac:dyDescent="0.25">
      <c r="A2300" s="1">
        <v>2024</v>
      </c>
      <c r="B2300" s="1" t="s">
        <v>31</v>
      </c>
      <c r="C2300" s="1" t="s">
        <v>32</v>
      </c>
      <c r="D2300" s="1" t="s">
        <v>33</v>
      </c>
      <c r="E2300" s="9" t="s">
        <v>5918</v>
      </c>
      <c r="F2300" s="1">
        <f>IF(VLOOKUP(G2300,Sku_Consolidated!A2:S957,{19},FALSE)="SHOWCASE", VLOOKUP(E2300,Store_Showcase!B2:C144,{2}, FALSE), IF(VLOOKUP(G2300,Sku_Consolidated!A2:S957,{19},FALSE)="VAM",VLOOKUP(E2300,Store_VAM!B2:C273,{2}, FALSE),VLOOKUP(E2300,Store_SRP!B2:C110,{2}, FALSE)))</f>
      </c>
      <c r="G2300" s="1">
        <v>61834</v>
      </c>
      <c r="H2300" s="1" t="s">
        <v>379</v>
      </c>
      <c r="I2300" s="10" t="s">
        <v>5959</v>
      </c>
      <c r="J2300" s="1">
        <f>VLOOKUP(G2300,Sku_Consolidated!A2:C957, 3, FALSE)</f>
      </c>
      <c r="K2300" s="10">
        <f>IF(J2300="PACK", I2300, 0)</f>
      </c>
      <c r="L2300" s="10">
        <f>IF(J2300="KG", I2300, I2300 * VLOOKUP(G2300,Sku_Consolidated!A2:U957,21,FALSE))</f>
      </c>
      <c r="M2300" s="10" t="s">
        <v>37</v>
      </c>
      <c r="N2300" s="11" t="s">
        <v>5960</v>
      </c>
      <c r="O2300" s="10" t="s">
        <v>5961</v>
      </c>
      <c r="P2300" s="10">
        <f>N2300 - O2300</f>
      </c>
      <c r="Q2300" s="1">
        <f>VLOOKUP(G2300,Sku_Consolidated!A2:G957,7, FALSE)</f>
      </c>
      <c r="R2300" s="1">
        <f>IF(IFERROR(VLOOKUP(E2300,Store_Showcase!B2:H144,7, FALSE), TRUE)=TRUE, IF(IFERROR(VLOOKUP(E2300,Store_SRP!B2:H110,7, FALSE), TRUE)=TRUE,VLOOKUP(E2300,Store_VAM!B2:H273,7, FALSE),VLOOKUP(E2300,Store_SRP!B2:H110,7, FALSE)), VLOOKUP(E2300,Store_Showcase!B2:H144,7, FALSE))</f>
      </c>
      <c r="S2300" s="1">
        <f>IF(IFERROR(VLOOKUP(E2300,Store_Showcase!B2:I144,8, FALSE), TRUE)=TRUE, IF(IFERROR(VLOOKUP(E2300,Store_SRP!B2:I110,8, FALSE), TRUE)=TRUE,VLOOKUP(E2300,Store_VAM!B2:I273,8, FALSE),VLOOKUP(E2300,Store_SRP!B2:I110,8, FALSE)), VLOOKUP(E2300,Store_Showcase!B2:I144,8, FALSE))</f>
      </c>
      <c r="T2300" s="1">
        <f>VLOOKUP(G2300,Sku_Consolidated!A2:R957,18,FALSE)</f>
      </c>
      <c r="U2300" s="1" t="s">
        <v>5922</v>
      </c>
      <c r="V2300" s="1">
        <f>IF(VLOOKUP(G2300,Sku_Consolidated!A2:S957,19,FALSE)="SHOWCASE", VLOOKUP(E2300,Store_Showcase!B2:L144,11, FALSE), IF(VLOOKUP(G2300,Sku_Consolidated!A2:S957,19,FALSE)="VAM",VLOOKUP(E2300,Store_VAM!B2:L273,11, FALSE),VLOOKUP(E2300,Store_SRP!B2:L110,11, FALSE)))</f>
      </c>
      <c r="W2300" s="1">
        <f>VLOOKUP(G2300,Sku_Consolidated!A2:W957,11,FALSE)</f>
      </c>
      <c r="X2300" s="1">
        <f>VLOOKUP(G2300,Sku_Consolidated!A2:H957,8,FALSE)</f>
      </c>
      <c r="Y2300" s="1">
        <f>VLOOKUP(G2300,Sku_Consolidated!A2:I957,9,FALSE)</f>
      </c>
      <c r="Z2300" s="1" t="s">
        <v>41</v>
      </c>
      <c r="AA2300" s="1">
        <f>VLOOKUP(G2300,Sku_Consolidated!A2:E957,5,FALSE)</f>
      </c>
      <c r="AB2300" s="1">
        <f>IF(VLOOKUP(G2300,Sku_Consolidated!A2:S957,19,FALSE)="SHOWCASE", VLOOKUP(E2300,Store_Showcase!B2:N144,13, FALSE), IF(VLOOKUP(G2300,Sku_Consolidated!A2:S957,19,FALSE)="VAM",VLOOKUP(E2300,Store_VAM!B2:N273,13, FALSE),VLOOKUP(E2300,Store_SRP!B2:N110,13, FALSE)))</f>
      </c>
      <c r="AC2300" s="1">
        <f>IF(IFERROR(AB2300,TRUE)=TRUE, "-","OK")</f>
      </c>
      <c r="AD2300" s="11" t="s">
        <v>37</v>
      </c>
      <c r="AE2300" s="11" t="s">
        <v>37</v>
      </c>
      <c r="AF2300" s="1">
        <f>IF(IFERROR(VLOOKUP(E2300,Store_Showcase!B2:H144,{5}, FALSE), TRUE)=TRUE, IF(IFERROR(VLOOKUP(E2300,Store_SRP!B2:H110,{5}, FALSE), TRUE)=TRUE,VLOOKUP(E2300,Store_VAM!B2:H273,{5}, FALSE),VLOOKUP(E2300,Store_SRP!B2:H110,{5}, FALSE)), VLOOKUP(E2300,Store_Showcase!B2:H144,{5}, FALSE))</f>
      </c>
      <c r="AG2300" s="1">
        <f>IF(IFERROR(VLOOKUP(E2300,Store_Showcase!B2:H144,{6}, FALSE), TRUE)=TRUE, IF(IFERROR(VLOOKUP(E2300,Store_SRP!B2:H110,{6}, FALSE), TRUE)=TRUE,VLOOKUP(E2300,Store_VAM!B2:H273,{6}, FALSE),VLOOKUP(E2300,Store_SRP!B2:H110,{6}, FALSE)), VLOOKUP(E2300,Store_Showcase!B2:H144,{6}, FALSE))</f>
      </c>
      <c r="AH2300" s="1">
        <f>VLOOKUP(G2300,Sku_Consolidated!A2:R957,18,FALSE)</f>
      </c>
      <c r="AI2300" s="1">
        <f>VLOOKUP(G2300,Sku_Consolidated!A2:S957,19,FALSE)</f>
      </c>
      <c r="AJ2300" s="1">
        <f>VLOOKUP(G2300,Sku_Consolidated!A2:T957,20,FALSE)</f>
      </c>
    </row>
    <row r="2301" spans="1:36" x14ac:dyDescent="0.25">
      <c r="A2301" s="1">
        <v>2024</v>
      </c>
      <c r="B2301" s="1" t="s">
        <v>31</v>
      </c>
      <c r="C2301" s="1" t="s">
        <v>32</v>
      </c>
      <c r="D2301" s="1" t="s">
        <v>33</v>
      </c>
      <c r="E2301" s="9" t="s">
        <v>5918</v>
      </c>
      <c r="F2301" s="1">
        <f>IF(VLOOKUP(G2301,Sku_Consolidated!A2:S957,{19},FALSE)="SHOWCASE", VLOOKUP(E2301,Store_Showcase!B2:C144,{2}, FALSE), IF(VLOOKUP(G2301,Sku_Consolidated!A2:S957,{19},FALSE)="VAM",VLOOKUP(E2301,Store_VAM!B2:C273,{2}, FALSE),VLOOKUP(E2301,Store_SRP!B2:C110,{2}, FALSE)))</f>
      </c>
      <c r="G2301" s="1">
        <v>61841</v>
      </c>
      <c r="H2301" s="1" t="s">
        <v>122</v>
      </c>
      <c r="I2301" s="10" t="s">
        <v>3962</v>
      </c>
      <c r="J2301" s="1">
        <f>VLOOKUP(G2301,Sku_Consolidated!A2:C957, 3, FALSE)</f>
      </c>
      <c r="K2301" s="10">
        <f>IF(J2301="PACK", I2301, 0)</f>
      </c>
      <c r="L2301" s="10">
        <f>IF(J2301="KG", I2301, I2301 * VLOOKUP(G2301,Sku_Consolidated!A2:U957,21,FALSE))</f>
      </c>
      <c r="M2301" s="10" t="s">
        <v>37</v>
      </c>
      <c r="N2301" s="11" t="s">
        <v>5962</v>
      </c>
      <c r="O2301" s="10" t="s">
        <v>5963</v>
      </c>
      <c r="P2301" s="10">
        <f>N2301 - O2301</f>
      </c>
      <c r="Q2301" s="1">
        <f>VLOOKUP(G2301,Sku_Consolidated!A2:G957,7, FALSE)</f>
      </c>
      <c r="R2301" s="1">
        <f>IF(IFERROR(VLOOKUP(E2301,Store_Showcase!B2:H144,7, FALSE), TRUE)=TRUE, IF(IFERROR(VLOOKUP(E2301,Store_SRP!B2:H110,7, FALSE), TRUE)=TRUE,VLOOKUP(E2301,Store_VAM!B2:H273,7, FALSE),VLOOKUP(E2301,Store_SRP!B2:H110,7, FALSE)), VLOOKUP(E2301,Store_Showcase!B2:H144,7, FALSE))</f>
      </c>
      <c r="S2301" s="1">
        <f>IF(IFERROR(VLOOKUP(E2301,Store_Showcase!B2:I144,8, FALSE), TRUE)=TRUE, IF(IFERROR(VLOOKUP(E2301,Store_SRP!B2:I110,8, FALSE), TRUE)=TRUE,VLOOKUP(E2301,Store_VAM!B2:I273,8, FALSE),VLOOKUP(E2301,Store_SRP!B2:I110,8, FALSE)), VLOOKUP(E2301,Store_Showcase!B2:I144,8, FALSE))</f>
      </c>
      <c r="T2301" s="1">
        <f>VLOOKUP(G2301,Sku_Consolidated!A2:R957,18,FALSE)</f>
      </c>
      <c r="U2301" s="1" t="s">
        <v>5922</v>
      </c>
      <c r="V2301" s="1">
        <f>IF(VLOOKUP(G2301,Sku_Consolidated!A2:S957,19,FALSE)="SHOWCASE", VLOOKUP(E2301,Store_Showcase!B2:L144,11, FALSE), IF(VLOOKUP(G2301,Sku_Consolidated!A2:S957,19,FALSE)="VAM",VLOOKUP(E2301,Store_VAM!B2:L273,11, FALSE),VLOOKUP(E2301,Store_SRP!B2:L110,11, FALSE)))</f>
      </c>
      <c r="W2301" s="1">
        <f>VLOOKUP(G2301,Sku_Consolidated!A2:W957,11,FALSE)</f>
      </c>
      <c r="X2301" s="1">
        <f>VLOOKUP(G2301,Sku_Consolidated!A2:H957,8,FALSE)</f>
      </c>
      <c r="Y2301" s="1">
        <f>VLOOKUP(G2301,Sku_Consolidated!A2:I957,9,FALSE)</f>
      </c>
      <c r="Z2301" s="1" t="s">
        <v>41</v>
      </c>
      <c r="AA2301" s="1">
        <f>VLOOKUP(G2301,Sku_Consolidated!A2:E957,5,FALSE)</f>
      </c>
      <c r="AB2301" s="1">
        <f>IF(VLOOKUP(G2301,Sku_Consolidated!A2:S957,19,FALSE)="SHOWCASE", VLOOKUP(E2301,Store_Showcase!B2:N144,13, FALSE), IF(VLOOKUP(G2301,Sku_Consolidated!A2:S957,19,FALSE)="VAM",VLOOKUP(E2301,Store_VAM!B2:N273,13, FALSE),VLOOKUP(E2301,Store_SRP!B2:N110,13, FALSE)))</f>
      </c>
      <c r="AC2301" s="1">
        <f>IF(IFERROR(AB2301,TRUE)=TRUE, "-","OK")</f>
      </c>
      <c r="AD2301" s="11" t="s">
        <v>37</v>
      </c>
      <c r="AE2301" s="11" t="s">
        <v>37</v>
      </c>
      <c r="AF2301" s="1">
        <f>IF(IFERROR(VLOOKUP(E2301,Store_Showcase!B2:H144,{5}, FALSE), TRUE)=TRUE, IF(IFERROR(VLOOKUP(E2301,Store_SRP!B2:H110,{5}, FALSE), TRUE)=TRUE,VLOOKUP(E2301,Store_VAM!B2:H273,{5}, FALSE),VLOOKUP(E2301,Store_SRP!B2:H110,{5}, FALSE)), VLOOKUP(E2301,Store_Showcase!B2:H144,{5}, FALSE))</f>
      </c>
      <c r="AG2301" s="1">
        <f>IF(IFERROR(VLOOKUP(E2301,Store_Showcase!B2:H144,{6}, FALSE), TRUE)=TRUE, IF(IFERROR(VLOOKUP(E2301,Store_SRP!B2:H110,{6}, FALSE), TRUE)=TRUE,VLOOKUP(E2301,Store_VAM!B2:H273,{6}, FALSE),VLOOKUP(E2301,Store_SRP!B2:H110,{6}, FALSE)), VLOOKUP(E2301,Store_Showcase!B2:H144,{6}, FALSE))</f>
      </c>
      <c r="AH2301" s="1">
        <f>VLOOKUP(G2301,Sku_Consolidated!A2:R957,18,FALSE)</f>
      </c>
      <c r="AI2301" s="1">
        <f>VLOOKUP(G2301,Sku_Consolidated!A2:S957,19,FALSE)</f>
      </c>
      <c r="AJ2301" s="1">
        <f>VLOOKUP(G2301,Sku_Consolidated!A2:T957,20,FALSE)</f>
      </c>
    </row>
    <row r="2302" spans="1:36" x14ac:dyDescent="0.25">
      <c r="A2302" s="1">
        <v>2024</v>
      </c>
      <c r="B2302" s="1" t="s">
        <v>31</v>
      </c>
      <c r="C2302" s="1" t="s">
        <v>32</v>
      </c>
      <c r="D2302" s="1" t="s">
        <v>33</v>
      </c>
      <c r="E2302" s="9" t="s">
        <v>5918</v>
      </c>
      <c r="F2302" s="1">
        <f>IF(VLOOKUP(G2302,Sku_Consolidated!A2:S957,{19},FALSE)="SHOWCASE", VLOOKUP(E2302,Store_Showcase!B2:C144,{2}, FALSE), IF(VLOOKUP(G2302,Sku_Consolidated!A2:S957,{19},FALSE)="VAM",VLOOKUP(E2302,Store_VAM!B2:C273,{2}, FALSE),VLOOKUP(E2302,Store_SRP!B2:C110,{2}, FALSE)))</f>
      </c>
      <c r="G2302" s="1">
        <v>61850</v>
      </c>
      <c r="H2302" s="1" t="s">
        <v>134</v>
      </c>
      <c r="I2302" s="10" t="s">
        <v>51</v>
      </c>
      <c r="J2302" s="1">
        <f>VLOOKUP(G2302,Sku_Consolidated!A2:C957, 3, FALSE)</f>
      </c>
      <c r="K2302" s="10">
        <f>IF(J2302="PACK", I2302, 0)</f>
      </c>
      <c r="L2302" s="10">
        <f>IF(J2302="KG", I2302, I2302 * VLOOKUP(G2302,Sku_Consolidated!A2:U957,21,FALSE))</f>
      </c>
      <c r="M2302" s="10" t="s">
        <v>37</v>
      </c>
      <c r="N2302" s="11" t="s">
        <v>5964</v>
      </c>
      <c r="O2302" s="10" t="s">
        <v>5965</v>
      </c>
      <c r="P2302" s="10">
        <f>N2302 - O2302</f>
      </c>
      <c r="Q2302" s="1">
        <f>VLOOKUP(G2302,Sku_Consolidated!A2:G957,7, FALSE)</f>
      </c>
      <c r="R2302" s="1">
        <f>IF(IFERROR(VLOOKUP(E2302,Store_Showcase!B2:H144,7, FALSE), TRUE)=TRUE, IF(IFERROR(VLOOKUP(E2302,Store_SRP!B2:H110,7, FALSE), TRUE)=TRUE,VLOOKUP(E2302,Store_VAM!B2:H273,7, FALSE),VLOOKUP(E2302,Store_SRP!B2:H110,7, FALSE)), VLOOKUP(E2302,Store_Showcase!B2:H144,7, FALSE))</f>
      </c>
      <c r="S2302" s="1">
        <f>IF(IFERROR(VLOOKUP(E2302,Store_Showcase!B2:I144,8, FALSE), TRUE)=TRUE, IF(IFERROR(VLOOKUP(E2302,Store_SRP!B2:I110,8, FALSE), TRUE)=TRUE,VLOOKUP(E2302,Store_VAM!B2:I273,8, FALSE),VLOOKUP(E2302,Store_SRP!B2:I110,8, FALSE)), VLOOKUP(E2302,Store_Showcase!B2:I144,8, FALSE))</f>
      </c>
      <c r="T2302" s="1">
        <f>VLOOKUP(G2302,Sku_Consolidated!A2:R957,18,FALSE)</f>
      </c>
      <c r="U2302" s="1" t="s">
        <v>5922</v>
      </c>
      <c r="V2302" s="1">
        <f>IF(VLOOKUP(G2302,Sku_Consolidated!A2:S957,19,FALSE)="SHOWCASE", VLOOKUP(E2302,Store_Showcase!B2:L144,11, FALSE), IF(VLOOKUP(G2302,Sku_Consolidated!A2:S957,19,FALSE)="VAM",VLOOKUP(E2302,Store_VAM!B2:L273,11, FALSE),VLOOKUP(E2302,Store_SRP!B2:L110,11, FALSE)))</f>
      </c>
      <c r="W2302" s="1">
        <f>VLOOKUP(G2302,Sku_Consolidated!A2:W957,11,FALSE)</f>
      </c>
      <c r="X2302" s="1">
        <f>VLOOKUP(G2302,Sku_Consolidated!A2:H957,8,FALSE)</f>
      </c>
      <c r="Y2302" s="1">
        <f>VLOOKUP(G2302,Sku_Consolidated!A2:I957,9,FALSE)</f>
      </c>
      <c r="Z2302" s="1" t="s">
        <v>41</v>
      </c>
      <c r="AA2302" s="1">
        <f>VLOOKUP(G2302,Sku_Consolidated!A2:E957,5,FALSE)</f>
      </c>
      <c r="AB2302" s="1">
        <f>IF(VLOOKUP(G2302,Sku_Consolidated!A2:S957,19,FALSE)="SHOWCASE", VLOOKUP(E2302,Store_Showcase!B2:N144,13, FALSE), IF(VLOOKUP(G2302,Sku_Consolidated!A2:S957,19,FALSE)="VAM",VLOOKUP(E2302,Store_VAM!B2:N273,13, FALSE),VLOOKUP(E2302,Store_SRP!B2:N110,13, FALSE)))</f>
      </c>
      <c r="AC2302" s="1">
        <f>IF(IFERROR(AB2302,TRUE)=TRUE, "-","OK")</f>
      </c>
      <c r="AD2302" s="11" t="s">
        <v>37</v>
      </c>
      <c r="AE2302" s="11" t="s">
        <v>37</v>
      </c>
      <c r="AF2302" s="1">
        <f>IF(IFERROR(VLOOKUP(E2302,Store_Showcase!B2:H144,{5}, FALSE), TRUE)=TRUE, IF(IFERROR(VLOOKUP(E2302,Store_SRP!B2:H110,{5}, FALSE), TRUE)=TRUE,VLOOKUP(E2302,Store_VAM!B2:H273,{5}, FALSE),VLOOKUP(E2302,Store_SRP!B2:H110,{5}, FALSE)), VLOOKUP(E2302,Store_Showcase!B2:H144,{5}, FALSE))</f>
      </c>
      <c r="AG2302" s="1">
        <f>IF(IFERROR(VLOOKUP(E2302,Store_Showcase!B2:H144,{6}, FALSE), TRUE)=TRUE, IF(IFERROR(VLOOKUP(E2302,Store_SRP!B2:H110,{6}, FALSE), TRUE)=TRUE,VLOOKUP(E2302,Store_VAM!B2:H273,{6}, FALSE),VLOOKUP(E2302,Store_SRP!B2:H110,{6}, FALSE)), VLOOKUP(E2302,Store_Showcase!B2:H144,{6}, FALSE))</f>
      </c>
      <c r="AH2302" s="1">
        <f>VLOOKUP(G2302,Sku_Consolidated!A2:R957,18,FALSE)</f>
      </c>
      <c r="AI2302" s="1">
        <f>VLOOKUP(G2302,Sku_Consolidated!A2:S957,19,FALSE)</f>
      </c>
      <c r="AJ2302" s="1">
        <f>VLOOKUP(G2302,Sku_Consolidated!A2:T957,20,FALSE)</f>
      </c>
    </row>
    <row r="2303" spans="1:36" x14ac:dyDescent="0.25">
      <c r="A2303" s="1">
        <v>2024</v>
      </c>
      <c r="B2303" s="1" t="s">
        <v>31</v>
      </c>
      <c r="C2303" s="1" t="s">
        <v>32</v>
      </c>
      <c r="D2303" s="1" t="s">
        <v>33</v>
      </c>
      <c r="E2303" s="9" t="s">
        <v>5966</v>
      </c>
      <c r="F2303" s="1">
        <f>IF(VLOOKUP(G2303,Sku_Consolidated!A2:S957,{19},FALSE)="SHOWCASE", VLOOKUP(E2303,Store_Showcase!B2:C144,{2}, FALSE), IF(VLOOKUP(G2303,Sku_Consolidated!A2:S957,{19},FALSE)="VAM",VLOOKUP(E2303,Store_VAM!B2:C273,{2}, FALSE),VLOOKUP(E2303,Store_SRP!B2:C110,{2}, FALSE)))</f>
      </c>
      <c r="G2303" s="1">
        <v>61719</v>
      </c>
      <c r="H2303" s="1" t="s">
        <v>35</v>
      </c>
      <c r="I2303" s="10" t="s">
        <v>2751</v>
      </c>
      <c r="J2303" s="1">
        <f>VLOOKUP(G2303,Sku_Consolidated!A2:C957, 3, FALSE)</f>
      </c>
      <c r="K2303" s="10">
        <f>IF(J2303="PACK", I2303, 0)</f>
      </c>
      <c r="L2303" s="10">
        <f>IF(J2303="KG", I2303, I2303 * VLOOKUP(G2303,Sku_Consolidated!A2:U957,21,FALSE))</f>
      </c>
      <c r="M2303" s="10" t="s">
        <v>37</v>
      </c>
      <c r="N2303" s="11" t="s">
        <v>5967</v>
      </c>
      <c r="O2303" s="10" t="s">
        <v>5968</v>
      </c>
      <c r="P2303" s="10">
        <f>N2303 - O2303</f>
      </c>
      <c r="Q2303" s="1">
        <f>VLOOKUP(G2303,Sku_Consolidated!A2:G957,7, FALSE)</f>
      </c>
      <c r="R2303" s="1">
        <f>IF(IFERROR(VLOOKUP(E2303,Store_Showcase!B2:H144,7, FALSE), TRUE)=TRUE, IF(IFERROR(VLOOKUP(E2303,Store_SRP!B2:H110,7, FALSE), TRUE)=TRUE,VLOOKUP(E2303,Store_VAM!B2:H273,7, FALSE),VLOOKUP(E2303,Store_SRP!B2:H110,7, FALSE)), VLOOKUP(E2303,Store_Showcase!B2:H144,7, FALSE))</f>
      </c>
      <c r="S2303" s="1">
        <f>IF(IFERROR(VLOOKUP(E2303,Store_Showcase!B2:I144,8, FALSE), TRUE)=TRUE, IF(IFERROR(VLOOKUP(E2303,Store_SRP!B2:I110,8, FALSE), TRUE)=TRUE,VLOOKUP(E2303,Store_VAM!B2:I273,8, FALSE),VLOOKUP(E2303,Store_SRP!B2:I110,8, FALSE)), VLOOKUP(E2303,Store_Showcase!B2:I144,8, FALSE))</f>
      </c>
      <c r="T2303" s="1">
        <f>VLOOKUP(G2303,Sku_Consolidated!A2:R957,18,FALSE)</f>
      </c>
      <c r="U2303" s="1" t="s">
        <v>5969</v>
      </c>
      <c r="V2303" s="1">
        <f>IF(VLOOKUP(G2303,Sku_Consolidated!A2:S957,19,FALSE)="SHOWCASE", VLOOKUP(E2303,Store_Showcase!B2:L144,11, FALSE), IF(VLOOKUP(G2303,Sku_Consolidated!A2:S957,19,FALSE)="VAM",VLOOKUP(E2303,Store_VAM!B2:L273,11, FALSE),VLOOKUP(E2303,Store_SRP!B2:L110,11, FALSE)))</f>
      </c>
      <c r="W2303" s="1">
        <f>VLOOKUP(G2303,Sku_Consolidated!A2:W957,11,FALSE)</f>
      </c>
      <c r="X2303" s="1">
        <f>VLOOKUP(G2303,Sku_Consolidated!A2:H957,8,FALSE)</f>
      </c>
      <c r="Y2303" s="1">
        <f>VLOOKUP(G2303,Sku_Consolidated!A2:I957,9,FALSE)</f>
      </c>
      <c r="Z2303" s="1" t="s">
        <v>41</v>
      </c>
      <c r="AA2303" s="1">
        <f>VLOOKUP(G2303,Sku_Consolidated!A2:E957,5,FALSE)</f>
      </c>
      <c r="AB2303" s="1">
        <f>IF(VLOOKUP(G2303,Sku_Consolidated!A2:S957,19,FALSE)="SHOWCASE", VLOOKUP(E2303,Store_Showcase!B2:N144,13, FALSE), IF(VLOOKUP(G2303,Sku_Consolidated!A2:S957,19,FALSE)="VAM",VLOOKUP(E2303,Store_VAM!B2:N273,13, FALSE),VLOOKUP(E2303,Store_SRP!B2:N110,13, FALSE)))</f>
      </c>
      <c r="AC2303" s="1">
        <f>IF(IFERROR(AB2303,TRUE)=TRUE, "-","OK")</f>
      </c>
      <c r="AD2303" s="11" t="s">
        <v>37</v>
      </c>
      <c r="AE2303" s="11" t="s">
        <v>37</v>
      </c>
      <c r="AF2303" s="1">
        <f>IF(IFERROR(VLOOKUP(E2303,Store_Showcase!B2:H144,{5}, FALSE), TRUE)=TRUE, IF(IFERROR(VLOOKUP(E2303,Store_SRP!B2:H110,{5}, FALSE), TRUE)=TRUE,VLOOKUP(E2303,Store_VAM!B2:H273,{5}, FALSE),VLOOKUP(E2303,Store_SRP!B2:H110,{5}, FALSE)), VLOOKUP(E2303,Store_Showcase!B2:H144,{5}, FALSE))</f>
      </c>
      <c r="AG2303" s="1">
        <f>IF(IFERROR(VLOOKUP(E2303,Store_Showcase!B2:H144,{6}, FALSE), TRUE)=TRUE, IF(IFERROR(VLOOKUP(E2303,Store_SRP!B2:H110,{6}, FALSE), TRUE)=TRUE,VLOOKUP(E2303,Store_VAM!B2:H273,{6}, FALSE),VLOOKUP(E2303,Store_SRP!B2:H110,{6}, FALSE)), VLOOKUP(E2303,Store_Showcase!B2:H144,{6}, FALSE))</f>
      </c>
      <c r="AH2303" s="1">
        <f>VLOOKUP(G2303,Sku_Consolidated!A2:R957,18,FALSE)</f>
      </c>
      <c r="AI2303" s="1">
        <f>VLOOKUP(G2303,Sku_Consolidated!A2:S957,19,FALSE)</f>
      </c>
      <c r="AJ2303" s="1">
        <f>VLOOKUP(G2303,Sku_Consolidated!A2:T957,20,FALSE)</f>
      </c>
    </row>
    <row r="2304" spans="1:36" x14ac:dyDescent="0.25">
      <c r="A2304" s="1">
        <v>2024</v>
      </c>
      <c r="B2304" s="1" t="s">
        <v>31</v>
      </c>
      <c r="C2304" s="1" t="s">
        <v>32</v>
      </c>
      <c r="D2304" s="1" t="s">
        <v>33</v>
      </c>
      <c r="E2304" s="9" t="s">
        <v>5966</v>
      </c>
      <c r="F2304" s="1">
        <f>IF(VLOOKUP(G2304,Sku_Consolidated!A2:S957,{19},FALSE)="SHOWCASE", VLOOKUP(E2304,Store_Showcase!B2:C144,{2}, FALSE), IF(VLOOKUP(G2304,Sku_Consolidated!A2:S957,{19},FALSE)="VAM",VLOOKUP(E2304,Store_VAM!B2:C273,{2}, FALSE),VLOOKUP(E2304,Store_SRP!B2:C110,{2}, FALSE)))</f>
      </c>
      <c r="G2304" s="1">
        <v>61722</v>
      </c>
      <c r="H2304" s="1" t="s">
        <v>46</v>
      </c>
      <c r="I2304" s="10" t="s">
        <v>172</v>
      </c>
      <c r="J2304" s="1">
        <f>VLOOKUP(G2304,Sku_Consolidated!A2:C957, 3, FALSE)</f>
      </c>
      <c r="K2304" s="10">
        <f>IF(J2304="PACK", I2304, 0)</f>
      </c>
      <c r="L2304" s="10">
        <f>IF(J2304="KG", I2304, I2304 * VLOOKUP(G2304,Sku_Consolidated!A2:U957,21,FALSE))</f>
      </c>
      <c r="M2304" s="10" t="s">
        <v>37</v>
      </c>
      <c r="N2304" s="11" t="s">
        <v>5970</v>
      </c>
      <c r="O2304" s="10" t="s">
        <v>5971</v>
      </c>
      <c r="P2304" s="10">
        <f>N2304 - O2304</f>
      </c>
      <c r="Q2304" s="1">
        <f>VLOOKUP(G2304,Sku_Consolidated!A2:G957,7, FALSE)</f>
      </c>
      <c r="R2304" s="1">
        <f>IF(IFERROR(VLOOKUP(E2304,Store_Showcase!B2:H144,7, FALSE), TRUE)=TRUE, IF(IFERROR(VLOOKUP(E2304,Store_SRP!B2:H110,7, FALSE), TRUE)=TRUE,VLOOKUP(E2304,Store_VAM!B2:H273,7, FALSE),VLOOKUP(E2304,Store_SRP!B2:H110,7, FALSE)), VLOOKUP(E2304,Store_Showcase!B2:H144,7, FALSE))</f>
      </c>
      <c r="S2304" s="1">
        <f>IF(IFERROR(VLOOKUP(E2304,Store_Showcase!B2:I144,8, FALSE), TRUE)=TRUE, IF(IFERROR(VLOOKUP(E2304,Store_SRP!B2:I110,8, FALSE), TRUE)=TRUE,VLOOKUP(E2304,Store_VAM!B2:I273,8, FALSE),VLOOKUP(E2304,Store_SRP!B2:I110,8, FALSE)), VLOOKUP(E2304,Store_Showcase!B2:I144,8, FALSE))</f>
      </c>
      <c r="T2304" s="1">
        <f>VLOOKUP(G2304,Sku_Consolidated!A2:R957,18,FALSE)</f>
      </c>
      <c r="U2304" s="1" t="s">
        <v>5969</v>
      </c>
      <c r="V2304" s="1">
        <f>IF(VLOOKUP(G2304,Sku_Consolidated!A2:S957,19,FALSE)="SHOWCASE", VLOOKUP(E2304,Store_Showcase!B2:L144,11, FALSE), IF(VLOOKUP(G2304,Sku_Consolidated!A2:S957,19,FALSE)="VAM",VLOOKUP(E2304,Store_VAM!B2:L273,11, FALSE),VLOOKUP(E2304,Store_SRP!B2:L110,11, FALSE)))</f>
      </c>
      <c r="W2304" s="1">
        <f>VLOOKUP(G2304,Sku_Consolidated!A2:W957,11,FALSE)</f>
      </c>
      <c r="X2304" s="1">
        <f>VLOOKUP(G2304,Sku_Consolidated!A2:H957,8,FALSE)</f>
      </c>
      <c r="Y2304" s="1">
        <f>VLOOKUP(G2304,Sku_Consolidated!A2:I957,9,FALSE)</f>
      </c>
      <c r="Z2304" s="1" t="s">
        <v>41</v>
      </c>
      <c r="AA2304" s="1">
        <f>VLOOKUP(G2304,Sku_Consolidated!A2:E957,5,FALSE)</f>
      </c>
      <c r="AB2304" s="1">
        <f>IF(VLOOKUP(G2304,Sku_Consolidated!A2:S957,19,FALSE)="SHOWCASE", VLOOKUP(E2304,Store_Showcase!B2:N144,13, FALSE), IF(VLOOKUP(G2304,Sku_Consolidated!A2:S957,19,FALSE)="VAM",VLOOKUP(E2304,Store_VAM!B2:N273,13, FALSE),VLOOKUP(E2304,Store_SRP!B2:N110,13, FALSE)))</f>
      </c>
      <c r="AC2304" s="1">
        <f>IF(IFERROR(AB2304,TRUE)=TRUE, "-","OK")</f>
      </c>
      <c r="AD2304" s="11" t="s">
        <v>37</v>
      </c>
      <c r="AE2304" s="11" t="s">
        <v>37</v>
      </c>
      <c r="AF2304" s="1">
        <f>IF(IFERROR(VLOOKUP(E2304,Store_Showcase!B2:H144,{5}, FALSE), TRUE)=TRUE, IF(IFERROR(VLOOKUP(E2304,Store_SRP!B2:H110,{5}, FALSE), TRUE)=TRUE,VLOOKUP(E2304,Store_VAM!B2:H273,{5}, FALSE),VLOOKUP(E2304,Store_SRP!B2:H110,{5}, FALSE)), VLOOKUP(E2304,Store_Showcase!B2:H144,{5}, FALSE))</f>
      </c>
      <c r="AG2304" s="1">
        <f>IF(IFERROR(VLOOKUP(E2304,Store_Showcase!B2:H144,{6}, FALSE), TRUE)=TRUE, IF(IFERROR(VLOOKUP(E2304,Store_SRP!B2:H110,{6}, FALSE), TRUE)=TRUE,VLOOKUP(E2304,Store_VAM!B2:H273,{6}, FALSE),VLOOKUP(E2304,Store_SRP!B2:H110,{6}, FALSE)), VLOOKUP(E2304,Store_Showcase!B2:H144,{6}, FALSE))</f>
      </c>
      <c r="AH2304" s="1">
        <f>VLOOKUP(G2304,Sku_Consolidated!A2:R957,18,FALSE)</f>
      </c>
      <c r="AI2304" s="1">
        <f>VLOOKUP(G2304,Sku_Consolidated!A2:S957,19,FALSE)</f>
      </c>
      <c r="AJ2304" s="1">
        <f>VLOOKUP(G2304,Sku_Consolidated!A2:T957,20,FALSE)</f>
      </c>
    </row>
    <row r="2305" spans="1:36" x14ac:dyDescent="0.25">
      <c r="A2305" s="1">
        <v>2024</v>
      </c>
      <c r="B2305" s="1" t="s">
        <v>31</v>
      </c>
      <c r="C2305" s="1" t="s">
        <v>32</v>
      </c>
      <c r="D2305" s="1" t="s">
        <v>33</v>
      </c>
      <c r="E2305" s="9" t="s">
        <v>5966</v>
      </c>
      <c r="F2305" s="1">
        <f>IF(VLOOKUP(G2305,Sku_Consolidated!A2:S957,{19},FALSE)="SHOWCASE", VLOOKUP(E2305,Store_Showcase!B2:C144,{2}, FALSE), IF(VLOOKUP(G2305,Sku_Consolidated!A2:S957,{19},FALSE)="VAM",VLOOKUP(E2305,Store_VAM!B2:C273,{2}, FALSE),VLOOKUP(E2305,Store_SRP!B2:C110,{2}, FALSE)))</f>
      </c>
      <c r="G2305" s="1">
        <v>61732</v>
      </c>
      <c r="H2305" s="1" t="s">
        <v>211</v>
      </c>
      <c r="I2305" s="10" t="s">
        <v>1294</v>
      </c>
      <c r="J2305" s="1">
        <f>VLOOKUP(G2305,Sku_Consolidated!A2:C957, 3, FALSE)</f>
      </c>
      <c r="K2305" s="10">
        <f>IF(J2305="PACK", I2305, 0)</f>
      </c>
      <c r="L2305" s="10">
        <f>IF(J2305="KG", I2305, I2305 * VLOOKUP(G2305,Sku_Consolidated!A2:U957,21,FALSE))</f>
      </c>
      <c r="M2305" s="10" t="s">
        <v>37</v>
      </c>
      <c r="N2305" s="11" t="s">
        <v>5972</v>
      </c>
      <c r="O2305" s="10" t="s">
        <v>5973</v>
      </c>
      <c r="P2305" s="10">
        <f>N2305 - O2305</f>
      </c>
      <c r="Q2305" s="1">
        <f>VLOOKUP(G2305,Sku_Consolidated!A2:G957,7, FALSE)</f>
      </c>
      <c r="R2305" s="1">
        <f>IF(IFERROR(VLOOKUP(E2305,Store_Showcase!B2:H144,7, FALSE), TRUE)=TRUE, IF(IFERROR(VLOOKUP(E2305,Store_SRP!B2:H110,7, FALSE), TRUE)=TRUE,VLOOKUP(E2305,Store_VAM!B2:H273,7, FALSE),VLOOKUP(E2305,Store_SRP!B2:H110,7, FALSE)), VLOOKUP(E2305,Store_Showcase!B2:H144,7, FALSE))</f>
      </c>
      <c r="S2305" s="1">
        <f>IF(IFERROR(VLOOKUP(E2305,Store_Showcase!B2:I144,8, FALSE), TRUE)=TRUE, IF(IFERROR(VLOOKUP(E2305,Store_SRP!B2:I110,8, FALSE), TRUE)=TRUE,VLOOKUP(E2305,Store_VAM!B2:I273,8, FALSE),VLOOKUP(E2305,Store_SRP!B2:I110,8, FALSE)), VLOOKUP(E2305,Store_Showcase!B2:I144,8, FALSE))</f>
      </c>
      <c r="T2305" s="1">
        <f>VLOOKUP(G2305,Sku_Consolidated!A2:R957,18,FALSE)</f>
      </c>
      <c r="U2305" s="1" t="s">
        <v>5969</v>
      </c>
      <c r="V2305" s="1">
        <f>IF(VLOOKUP(G2305,Sku_Consolidated!A2:S957,19,FALSE)="SHOWCASE", VLOOKUP(E2305,Store_Showcase!B2:L144,11, FALSE), IF(VLOOKUP(G2305,Sku_Consolidated!A2:S957,19,FALSE)="VAM",VLOOKUP(E2305,Store_VAM!B2:L273,11, FALSE),VLOOKUP(E2305,Store_SRP!B2:L110,11, FALSE)))</f>
      </c>
      <c r="W2305" s="1">
        <f>VLOOKUP(G2305,Sku_Consolidated!A2:W957,11,FALSE)</f>
      </c>
      <c r="X2305" s="1">
        <f>VLOOKUP(G2305,Sku_Consolidated!A2:H957,8,FALSE)</f>
      </c>
      <c r="Y2305" s="1">
        <f>VLOOKUP(G2305,Sku_Consolidated!A2:I957,9,FALSE)</f>
      </c>
      <c r="Z2305" s="1" t="s">
        <v>41</v>
      </c>
      <c r="AA2305" s="1">
        <f>VLOOKUP(G2305,Sku_Consolidated!A2:E957,5,FALSE)</f>
      </c>
      <c r="AB2305" s="1">
        <f>IF(VLOOKUP(G2305,Sku_Consolidated!A2:S957,19,FALSE)="SHOWCASE", VLOOKUP(E2305,Store_Showcase!B2:N144,13, FALSE), IF(VLOOKUP(G2305,Sku_Consolidated!A2:S957,19,FALSE)="VAM",VLOOKUP(E2305,Store_VAM!B2:N273,13, FALSE),VLOOKUP(E2305,Store_SRP!B2:N110,13, FALSE)))</f>
      </c>
      <c r="AC2305" s="1">
        <f>IF(IFERROR(AB2305,TRUE)=TRUE, "-","OK")</f>
      </c>
      <c r="AD2305" s="11" t="s">
        <v>37</v>
      </c>
      <c r="AE2305" s="11" t="s">
        <v>37</v>
      </c>
      <c r="AF2305" s="1">
        <f>IF(IFERROR(VLOOKUP(E2305,Store_Showcase!B2:H144,{5}, FALSE), TRUE)=TRUE, IF(IFERROR(VLOOKUP(E2305,Store_SRP!B2:H110,{5}, FALSE), TRUE)=TRUE,VLOOKUP(E2305,Store_VAM!B2:H273,{5}, FALSE),VLOOKUP(E2305,Store_SRP!B2:H110,{5}, FALSE)), VLOOKUP(E2305,Store_Showcase!B2:H144,{5}, FALSE))</f>
      </c>
      <c r="AG2305" s="1">
        <f>IF(IFERROR(VLOOKUP(E2305,Store_Showcase!B2:H144,{6}, FALSE), TRUE)=TRUE, IF(IFERROR(VLOOKUP(E2305,Store_SRP!B2:H110,{6}, FALSE), TRUE)=TRUE,VLOOKUP(E2305,Store_VAM!B2:H273,{6}, FALSE),VLOOKUP(E2305,Store_SRP!B2:H110,{6}, FALSE)), VLOOKUP(E2305,Store_Showcase!B2:H144,{6}, FALSE))</f>
      </c>
      <c r="AH2305" s="1">
        <f>VLOOKUP(G2305,Sku_Consolidated!A2:R957,18,FALSE)</f>
      </c>
      <c r="AI2305" s="1">
        <f>VLOOKUP(G2305,Sku_Consolidated!A2:S957,19,FALSE)</f>
      </c>
      <c r="AJ2305" s="1">
        <f>VLOOKUP(G2305,Sku_Consolidated!A2:T957,20,FALSE)</f>
      </c>
    </row>
    <row r="2306" spans="1:36" x14ac:dyDescent="0.25">
      <c r="A2306" s="1">
        <v>2024</v>
      </c>
      <c r="B2306" s="1" t="s">
        <v>31</v>
      </c>
      <c r="C2306" s="1" t="s">
        <v>32</v>
      </c>
      <c r="D2306" s="1" t="s">
        <v>33</v>
      </c>
      <c r="E2306" s="9" t="s">
        <v>5966</v>
      </c>
      <c r="F2306" s="1">
        <f>IF(VLOOKUP(G2306,Sku_Consolidated!A2:S957,{19},FALSE)="SHOWCASE", VLOOKUP(E2306,Store_Showcase!B2:C144,{2}, FALSE), IF(VLOOKUP(G2306,Sku_Consolidated!A2:S957,{19},FALSE)="VAM",VLOOKUP(E2306,Store_VAM!B2:C273,{2}, FALSE),VLOOKUP(E2306,Store_SRP!B2:C110,{2}, FALSE)))</f>
      </c>
      <c r="G2306" s="1">
        <v>61733</v>
      </c>
      <c r="H2306" s="1" t="s">
        <v>58</v>
      </c>
      <c r="I2306" s="10" t="s">
        <v>5974</v>
      </c>
      <c r="J2306" s="1">
        <f>VLOOKUP(G2306,Sku_Consolidated!A2:C957, 3, FALSE)</f>
      </c>
      <c r="K2306" s="10">
        <f>IF(J2306="PACK", I2306, 0)</f>
      </c>
      <c r="L2306" s="10">
        <f>IF(J2306="KG", I2306, I2306 * VLOOKUP(G2306,Sku_Consolidated!A2:U957,21,FALSE))</f>
      </c>
      <c r="M2306" s="10" t="s">
        <v>37</v>
      </c>
      <c r="N2306" s="11" t="s">
        <v>5975</v>
      </c>
      <c r="O2306" s="10" t="s">
        <v>5976</v>
      </c>
      <c r="P2306" s="10">
        <f>N2306 - O2306</f>
      </c>
      <c r="Q2306" s="1">
        <f>VLOOKUP(G2306,Sku_Consolidated!A2:G957,7, FALSE)</f>
      </c>
      <c r="R2306" s="1">
        <f>IF(IFERROR(VLOOKUP(E2306,Store_Showcase!B2:H144,7, FALSE), TRUE)=TRUE, IF(IFERROR(VLOOKUP(E2306,Store_SRP!B2:H110,7, FALSE), TRUE)=TRUE,VLOOKUP(E2306,Store_VAM!B2:H273,7, FALSE),VLOOKUP(E2306,Store_SRP!B2:H110,7, FALSE)), VLOOKUP(E2306,Store_Showcase!B2:H144,7, FALSE))</f>
      </c>
      <c r="S2306" s="1">
        <f>IF(IFERROR(VLOOKUP(E2306,Store_Showcase!B2:I144,8, FALSE), TRUE)=TRUE, IF(IFERROR(VLOOKUP(E2306,Store_SRP!B2:I110,8, FALSE), TRUE)=TRUE,VLOOKUP(E2306,Store_VAM!B2:I273,8, FALSE),VLOOKUP(E2306,Store_SRP!B2:I110,8, FALSE)), VLOOKUP(E2306,Store_Showcase!B2:I144,8, FALSE))</f>
      </c>
      <c r="T2306" s="1">
        <f>VLOOKUP(G2306,Sku_Consolidated!A2:R957,18,FALSE)</f>
      </c>
      <c r="U2306" s="1" t="s">
        <v>5969</v>
      </c>
      <c r="V2306" s="1">
        <f>IF(VLOOKUP(G2306,Sku_Consolidated!A2:S957,19,FALSE)="SHOWCASE", VLOOKUP(E2306,Store_Showcase!B2:L144,11, FALSE), IF(VLOOKUP(G2306,Sku_Consolidated!A2:S957,19,FALSE)="VAM",VLOOKUP(E2306,Store_VAM!B2:L273,11, FALSE),VLOOKUP(E2306,Store_SRP!B2:L110,11, FALSE)))</f>
      </c>
      <c r="W2306" s="1">
        <f>VLOOKUP(G2306,Sku_Consolidated!A2:W957,11,FALSE)</f>
      </c>
      <c r="X2306" s="1">
        <f>VLOOKUP(G2306,Sku_Consolidated!A2:H957,8,FALSE)</f>
      </c>
      <c r="Y2306" s="1">
        <f>VLOOKUP(G2306,Sku_Consolidated!A2:I957,9,FALSE)</f>
      </c>
      <c r="Z2306" s="1" t="s">
        <v>41</v>
      </c>
      <c r="AA2306" s="1">
        <f>VLOOKUP(G2306,Sku_Consolidated!A2:E957,5,FALSE)</f>
      </c>
      <c r="AB2306" s="1">
        <f>IF(VLOOKUP(G2306,Sku_Consolidated!A2:S957,19,FALSE)="SHOWCASE", VLOOKUP(E2306,Store_Showcase!B2:N144,13, FALSE), IF(VLOOKUP(G2306,Sku_Consolidated!A2:S957,19,FALSE)="VAM",VLOOKUP(E2306,Store_VAM!B2:N273,13, FALSE),VLOOKUP(E2306,Store_SRP!B2:N110,13, FALSE)))</f>
      </c>
      <c r="AC2306" s="1">
        <f>IF(IFERROR(AB2306,TRUE)=TRUE, "-","OK")</f>
      </c>
      <c r="AD2306" s="11" t="s">
        <v>37</v>
      </c>
      <c r="AE2306" s="11" t="s">
        <v>37</v>
      </c>
      <c r="AF2306" s="1">
        <f>IF(IFERROR(VLOOKUP(E2306,Store_Showcase!B2:H144,{5}, FALSE), TRUE)=TRUE, IF(IFERROR(VLOOKUP(E2306,Store_SRP!B2:H110,{5}, FALSE), TRUE)=TRUE,VLOOKUP(E2306,Store_VAM!B2:H273,{5}, FALSE),VLOOKUP(E2306,Store_SRP!B2:H110,{5}, FALSE)), VLOOKUP(E2306,Store_Showcase!B2:H144,{5}, FALSE))</f>
      </c>
      <c r="AG2306" s="1">
        <f>IF(IFERROR(VLOOKUP(E2306,Store_Showcase!B2:H144,{6}, FALSE), TRUE)=TRUE, IF(IFERROR(VLOOKUP(E2306,Store_SRP!B2:H110,{6}, FALSE), TRUE)=TRUE,VLOOKUP(E2306,Store_VAM!B2:H273,{6}, FALSE),VLOOKUP(E2306,Store_SRP!B2:H110,{6}, FALSE)), VLOOKUP(E2306,Store_Showcase!B2:H144,{6}, FALSE))</f>
      </c>
      <c r="AH2306" s="1">
        <f>VLOOKUP(G2306,Sku_Consolidated!A2:R957,18,FALSE)</f>
      </c>
      <c r="AI2306" s="1">
        <f>VLOOKUP(G2306,Sku_Consolidated!A2:S957,19,FALSE)</f>
      </c>
      <c r="AJ2306" s="1">
        <f>VLOOKUP(G2306,Sku_Consolidated!A2:T957,20,FALSE)</f>
      </c>
    </row>
    <row r="2307" spans="1:36" x14ac:dyDescent="0.25">
      <c r="A2307" s="1">
        <v>2024</v>
      </c>
      <c r="B2307" s="1" t="s">
        <v>31</v>
      </c>
      <c r="C2307" s="1" t="s">
        <v>32</v>
      </c>
      <c r="D2307" s="1" t="s">
        <v>33</v>
      </c>
      <c r="E2307" s="9" t="s">
        <v>5966</v>
      </c>
      <c r="F2307" s="1">
        <f>IF(VLOOKUP(G2307,Sku_Consolidated!A2:S957,{19},FALSE)="SHOWCASE", VLOOKUP(E2307,Store_Showcase!B2:C144,{2}, FALSE), IF(VLOOKUP(G2307,Sku_Consolidated!A2:S957,{19},FALSE)="VAM",VLOOKUP(E2307,Store_VAM!B2:C273,{2}, FALSE),VLOOKUP(E2307,Store_SRP!B2:C110,{2}, FALSE)))</f>
      </c>
      <c r="G2307" s="1">
        <v>61734</v>
      </c>
      <c r="H2307" s="1" t="s">
        <v>62</v>
      </c>
      <c r="I2307" s="10" t="s">
        <v>79</v>
      </c>
      <c r="J2307" s="1">
        <f>VLOOKUP(G2307,Sku_Consolidated!A2:C957, 3, FALSE)</f>
      </c>
      <c r="K2307" s="10">
        <f>IF(J2307="PACK", I2307, 0)</f>
      </c>
      <c r="L2307" s="10">
        <f>IF(J2307="KG", I2307, I2307 * VLOOKUP(G2307,Sku_Consolidated!A2:U957,21,FALSE))</f>
      </c>
      <c r="M2307" s="10" t="s">
        <v>37</v>
      </c>
      <c r="N2307" s="11" t="s">
        <v>5977</v>
      </c>
      <c r="O2307" s="10" t="s">
        <v>5978</v>
      </c>
      <c r="P2307" s="10">
        <f>N2307 - O2307</f>
      </c>
      <c r="Q2307" s="1">
        <f>VLOOKUP(G2307,Sku_Consolidated!A2:G957,7, FALSE)</f>
      </c>
      <c r="R2307" s="1">
        <f>IF(IFERROR(VLOOKUP(E2307,Store_Showcase!B2:H144,7, FALSE), TRUE)=TRUE, IF(IFERROR(VLOOKUP(E2307,Store_SRP!B2:H110,7, FALSE), TRUE)=TRUE,VLOOKUP(E2307,Store_VAM!B2:H273,7, FALSE),VLOOKUP(E2307,Store_SRP!B2:H110,7, FALSE)), VLOOKUP(E2307,Store_Showcase!B2:H144,7, FALSE))</f>
      </c>
      <c r="S2307" s="1">
        <f>IF(IFERROR(VLOOKUP(E2307,Store_Showcase!B2:I144,8, FALSE), TRUE)=TRUE, IF(IFERROR(VLOOKUP(E2307,Store_SRP!B2:I110,8, FALSE), TRUE)=TRUE,VLOOKUP(E2307,Store_VAM!B2:I273,8, FALSE),VLOOKUP(E2307,Store_SRP!B2:I110,8, FALSE)), VLOOKUP(E2307,Store_Showcase!B2:I144,8, FALSE))</f>
      </c>
      <c r="T2307" s="1">
        <f>VLOOKUP(G2307,Sku_Consolidated!A2:R957,18,FALSE)</f>
      </c>
      <c r="U2307" s="1" t="s">
        <v>5969</v>
      </c>
      <c r="V2307" s="1">
        <f>IF(VLOOKUP(G2307,Sku_Consolidated!A2:S957,19,FALSE)="SHOWCASE", VLOOKUP(E2307,Store_Showcase!B2:L144,11, FALSE), IF(VLOOKUP(G2307,Sku_Consolidated!A2:S957,19,FALSE)="VAM",VLOOKUP(E2307,Store_VAM!B2:L273,11, FALSE),VLOOKUP(E2307,Store_SRP!B2:L110,11, FALSE)))</f>
      </c>
      <c r="W2307" s="1">
        <f>VLOOKUP(G2307,Sku_Consolidated!A2:W957,11,FALSE)</f>
      </c>
      <c r="X2307" s="1">
        <f>VLOOKUP(G2307,Sku_Consolidated!A2:H957,8,FALSE)</f>
      </c>
      <c r="Y2307" s="1">
        <f>VLOOKUP(G2307,Sku_Consolidated!A2:I957,9,FALSE)</f>
      </c>
      <c r="Z2307" s="1" t="s">
        <v>41</v>
      </c>
      <c r="AA2307" s="1">
        <f>VLOOKUP(G2307,Sku_Consolidated!A2:E957,5,FALSE)</f>
      </c>
      <c r="AB2307" s="1">
        <f>IF(VLOOKUP(G2307,Sku_Consolidated!A2:S957,19,FALSE)="SHOWCASE", VLOOKUP(E2307,Store_Showcase!B2:N144,13, FALSE), IF(VLOOKUP(G2307,Sku_Consolidated!A2:S957,19,FALSE)="VAM",VLOOKUP(E2307,Store_VAM!B2:N273,13, FALSE),VLOOKUP(E2307,Store_SRP!B2:N110,13, FALSE)))</f>
      </c>
      <c r="AC2307" s="1">
        <f>IF(IFERROR(AB2307,TRUE)=TRUE, "-","OK")</f>
      </c>
      <c r="AD2307" s="11" t="s">
        <v>37</v>
      </c>
      <c r="AE2307" s="11" t="s">
        <v>37</v>
      </c>
      <c r="AF2307" s="1">
        <f>IF(IFERROR(VLOOKUP(E2307,Store_Showcase!B2:H144,{5}, FALSE), TRUE)=TRUE, IF(IFERROR(VLOOKUP(E2307,Store_SRP!B2:H110,{5}, FALSE), TRUE)=TRUE,VLOOKUP(E2307,Store_VAM!B2:H273,{5}, FALSE),VLOOKUP(E2307,Store_SRP!B2:H110,{5}, FALSE)), VLOOKUP(E2307,Store_Showcase!B2:H144,{5}, FALSE))</f>
      </c>
      <c r="AG2307" s="1">
        <f>IF(IFERROR(VLOOKUP(E2307,Store_Showcase!B2:H144,{6}, FALSE), TRUE)=TRUE, IF(IFERROR(VLOOKUP(E2307,Store_SRP!B2:H110,{6}, FALSE), TRUE)=TRUE,VLOOKUP(E2307,Store_VAM!B2:H273,{6}, FALSE),VLOOKUP(E2307,Store_SRP!B2:H110,{6}, FALSE)), VLOOKUP(E2307,Store_Showcase!B2:H144,{6}, FALSE))</f>
      </c>
      <c r="AH2307" s="1">
        <f>VLOOKUP(G2307,Sku_Consolidated!A2:R957,18,FALSE)</f>
      </c>
      <c r="AI2307" s="1">
        <f>VLOOKUP(G2307,Sku_Consolidated!A2:S957,19,FALSE)</f>
      </c>
      <c r="AJ2307" s="1">
        <f>VLOOKUP(G2307,Sku_Consolidated!A2:T957,20,FALSE)</f>
      </c>
    </row>
    <row r="2308" spans="1:36" x14ac:dyDescent="0.25">
      <c r="A2308" s="1">
        <v>2024</v>
      </c>
      <c r="B2308" s="1" t="s">
        <v>31</v>
      </c>
      <c r="C2308" s="1" t="s">
        <v>32</v>
      </c>
      <c r="D2308" s="1" t="s">
        <v>33</v>
      </c>
      <c r="E2308" s="9" t="s">
        <v>5966</v>
      </c>
      <c r="F2308" s="1">
        <f>IF(VLOOKUP(G2308,Sku_Consolidated!A2:S957,{19},FALSE)="SHOWCASE", VLOOKUP(E2308,Store_Showcase!B2:C144,{2}, FALSE), IF(VLOOKUP(G2308,Sku_Consolidated!A2:S957,{19},FALSE)="VAM",VLOOKUP(E2308,Store_VAM!B2:C273,{2}, FALSE),VLOOKUP(E2308,Store_SRP!B2:C110,{2}, FALSE)))</f>
      </c>
      <c r="G2308" s="1">
        <v>61735</v>
      </c>
      <c r="H2308" s="1" t="s">
        <v>66</v>
      </c>
      <c r="I2308" s="10" t="s">
        <v>5155</v>
      </c>
      <c r="J2308" s="1">
        <f>VLOOKUP(G2308,Sku_Consolidated!A2:C957, 3, FALSE)</f>
      </c>
      <c r="K2308" s="10">
        <f>IF(J2308="PACK", I2308, 0)</f>
      </c>
      <c r="L2308" s="10">
        <f>IF(J2308="KG", I2308, I2308 * VLOOKUP(G2308,Sku_Consolidated!A2:U957,21,FALSE))</f>
      </c>
      <c r="M2308" s="10" t="s">
        <v>37</v>
      </c>
      <c r="N2308" s="11" t="s">
        <v>5979</v>
      </c>
      <c r="O2308" s="10" t="s">
        <v>5980</v>
      </c>
      <c r="P2308" s="10">
        <f>N2308 - O2308</f>
      </c>
      <c r="Q2308" s="1">
        <f>VLOOKUP(G2308,Sku_Consolidated!A2:G957,7, FALSE)</f>
      </c>
      <c r="R2308" s="1">
        <f>IF(IFERROR(VLOOKUP(E2308,Store_Showcase!B2:H144,7, FALSE), TRUE)=TRUE, IF(IFERROR(VLOOKUP(E2308,Store_SRP!B2:H110,7, FALSE), TRUE)=TRUE,VLOOKUP(E2308,Store_VAM!B2:H273,7, FALSE),VLOOKUP(E2308,Store_SRP!B2:H110,7, FALSE)), VLOOKUP(E2308,Store_Showcase!B2:H144,7, FALSE))</f>
      </c>
      <c r="S2308" s="1">
        <f>IF(IFERROR(VLOOKUP(E2308,Store_Showcase!B2:I144,8, FALSE), TRUE)=TRUE, IF(IFERROR(VLOOKUP(E2308,Store_SRP!B2:I110,8, FALSE), TRUE)=TRUE,VLOOKUP(E2308,Store_VAM!B2:I273,8, FALSE),VLOOKUP(E2308,Store_SRP!B2:I110,8, FALSE)), VLOOKUP(E2308,Store_Showcase!B2:I144,8, FALSE))</f>
      </c>
      <c r="T2308" s="1">
        <f>VLOOKUP(G2308,Sku_Consolidated!A2:R957,18,FALSE)</f>
      </c>
      <c r="U2308" s="1" t="s">
        <v>5969</v>
      </c>
      <c r="V2308" s="1">
        <f>IF(VLOOKUP(G2308,Sku_Consolidated!A2:S957,19,FALSE)="SHOWCASE", VLOOKUP(E2308,Store_Showcase!B2:L144,11, FALSE), IF(VLOOKUP(G2308,Sku_Consolidated!A2:S957,19,FALSE)="VAM",VLOOKUP(E2308,Store_VAM!B2:L273,11, FALSE),VLOOKUP(E2308,Store_SRP!B2:L110,11, FALSE)))</f>
      </c>
      <c r="W2308" s="1">
        <f>VLOOKUP(G2308,Sku_Consolidated!A2:W957,11,FALSE)</f>
      </c>
      <c r="X2308" s="1">
        <f>VLOOKUP(G2308,Sku_Consolidated!A2:H957,8,FALSE)</f>
      </c>
      <c r="Y2308" s="1">
        <f>VLOOKUP(G2308,Sku_Consolidated!A2:I957,9,FALSE)</f>
      </c>
      <c r="Z2308" s="1" t="s">
        <v>41</v>
      </c>
      <c r="AA2308" s="1">
        <f>VLOOKUP(G2308,Sku_Consolidated!A2:E957,5,FALSE)</f>
      </c>
      <c r="AB2308" s="1">
        <f>IF(VLOOKUP(G2308,Sku_Consolidated!A2:S957,19,FALSE)="SHOWCASE", VLOOKUP(E2308,Store_Showcase!B2:N144,13, FALSE), IF(VLOOKUP(G2308,Sku_Consolidated!A2:S957,19,FALSE)="VAM",VLOOKUP(E2308,Store_VAM!B2:N273,13, FALSE),VLOOKUP(E2308,Store_SRP!B2:N110,13, FALSE)))</f>
      </c>
      <c r="AC2308" s="1">
        <f>IF(IFERROR(AB2308,TRUE)=TRUE, "-","OK")</f>
      </c>
      <c r="AD2308" s="11" t="s">
        <v>37</v>
      </c>
      <c r="AE2308" s="11" t="s">
        <v>37</v>
      </c>
      <c r="AF2308" s="1">
        <f>IF(IFERROR(VLOOKUP(E2308,Store_Showcase!B2:H144,{5}, FALSE), TRUE)=TRUE, IF(IFERROR(VLOOKUP(E2308,Store_SRP!B2:H110,{5}, FALSE), TRUE)=TRUE,VLOOKUP(E2308,Store_VAM!B2:H273,{5}, FALSE),VLOOKUP(E2308,Store_SRP!B2:H110,{5}, FALSE)), VLOOKUP(E2308,Store_Showcase!B2:H144,{5}, FALSE))</f>
      </c>
      <c r="AG2308" s="1">
        <f>IF(IFERROR(VLOOKUP(E2308,Store_Showcase!B2:H144,{6}, FALSE), TRUE)=TRUE, IF(IFERROR(VLOOKUP(E2308,Store_SRP!B2:H110,{6}, FALSE), TRUE)=TRUE,VLOOKUP(E2308,Store_VAM!B2:H273,{6}, FALSE),VLOOKUP(E2308,Store_SRP!B2:H110,{6}, FALSE)), VLOOKUP(E2308,Store_Showcase!B2:H144,{6}, FALSE))</f>
      </c>
      <c r="AH2308" s="1">
        <f>VLOOKUP(G2308,Sku_Consolidated!A2:R957,18,FALSE)</f>
      </c>
      <c r="AI2308" s="1">
        <f>VLOOKUP(G2308,Sku_Consolidated!A2:S957,19,FALSE)</f>
      </c>
      <c r="AJ2308" s="1">
        <f>VLOOKUP(G2308,Sku_Consolidated!A2:T957,20,FALSE)</f>
      </c>
    </row>
    <row r="2309" spans="1:36" x14ac:dyDescent="0.25">
      <c r="A2309" s="1">
        <v>2024</v>
      </c>
      <c r="B2309" s="1" t="s">
        <v>31</v>
      </c>
      <c r="C2309" s="1" t="s">
        <v>32</v>
      </c>
      <c r="D2309" s="1" t="s">
        <v>33</v>
      </c>
      <c r="E2309" s="9" t="s">
        <v>5966</v>
      </c>
      <c r="F2309" s="1">
        <f>IF(VLOOKUP(G2309,Sku_Consolidated!A2:S957,{19},FALSE)="SHOWCASE", VLOOKUP(E2309,Store_Showcase!B2:C144,{2}, FALSE), IF(VLOOKUP(G2309,Sku_Consolidated!A2:S957,{19},FALSE)="VAM",VLOOKUP(E2309,Store_VAM!B2:C273,{2}, FALSE),VLOOKUP(E2309,Store_SRP!B2:C110,{2}, FALSE)))</f>
      </c>
      <c r="G2309" s="1">
        <v>61736</v>
      </c>
      <c r="H2309" s="1" t="s">
        <v>224</v>
      </c>
      <c r="I2309" s="10" t="s">
        <v>5981</v>
      </c>
      <c r="J2309" s="1">
        <f>VLOOKUP(G2309,Sku_Consolidated!A2:C957, 3, FALSE)</f>
      </c>
      <c r="K2309" s="10">
        <f>IF(J2309="PACK", I2309, 0)</f>
      </c>
      <c r="L2309" s="10">
        <f>IF(J2309="KG", I2309, I2309 * VLOOKUP(G2309,Sku_Consolidated!A2:U957,21,FALSE))</f>
      </c>
      <c r="M2309" s="10" t="s">
        <v>37</v>
      </c>
      <c r="N2309" s="11" t="s">
        <v>5982</v>
      </c>
      <c r="O2309" s="10" t="s">
        <v>5983</v>
      </c>
      <c r="P2309" s="10">
        <f>N2309 - O2309</f>
      </c>
      <c r="Q2309" s="1">
        <f>VLOOKUP(G2309,Sku_Consolidated!A2:G957,7, FALSE)</f>
      </c>
      <c r="R2309" s="1">
        <f>IF(IFERROR(VLOOKUP(E2309,Store_Showcase!B2:H144,7, FALSE), TRUE)=TRUE, IF(IFERROR(VLOOKUP(E2309,Store_SRP!B2:H110,7, FALSE), TRUE)=TRUE,VLOOKUP(E2309,Store_VAM!B2:H273,7, FALSE),VLOOKUP(E2309,Store_SRP!B2:H110,7, FALSE)), VLOOKUP(E2309,Store_Showcase!B2:H144,7, FALSE))</f>
      </c>
      <c r="S2309" s="1">
        <f>IF(IFERROR(VLOOKUP(E2309,Store_Showcase!B2:I144,8, FALSE), TRUE)=TRUE, IF(IFERROR(VLOOKUP(E2309,Store_SRP!B2:I110,8, FALSE), TRUE)=TRUE,VLOOKUP(E2309,Store_VAM!B2:I273,8, FALSE),VLOOKUP(E2309,Store_SRP!B2:I110,8, FALSE)), VLOOKUP(E2309,Store_Showcase!B2:I144,8, FALSE))</f>
      </c>
      <c r="T2309" s="1">
        <f>VLOOKUP(G2309,Sku_Consolidated!A2:R957,18,FALSE)</f>
      </c>
      <c r="U2309" s="1" t="s">
        <v>5969</v>
      </c>
      <c r="V2309" s="1">
        <f>IF(VLOOKUP(G2309,Sku_Consolidated!A2:S957,19,FALSE)="SHOWCASE", VLOOKUP(E2309,Store_Showcase!B2:L144,11, FALSE), IF(VLOOKUP(G2309,Sku_Consolidated!A2:S957,19,FALSE)="VAM",VLOOKUP(E2309,Store_VAM!B2:L273,11, FALSE),VLOOKUP(E2309,Store_SRP!B2:L110,11, FALSE)))</f>
      </c>
      <c r="W2309" s="1">
        <f>VLOOKUP(G2309,Sku_Consolidated!A2:W957,11,FALSE)</f>
      </c>
      <c r="X2309" s="1">
        <f>VLOOKUP(G2309,Sku_Consolidated!A2:H957,8,FALSE)</f>
      </c>
      <c r="Y2309" s="1">
        <f>VLOOKUP(G2309,Sku_Consolidated!A2:I957,9,FALSE)</f>
      </c>
      <c r="Z2309" s="1" t="s">
        <v>41</v>
      </c>
      <c r="AA2309" s="1">
        <f>VLOOKUP(G2309,Sku_Consolidated!A2:E957,5,FALSE)</f>
      </c>
      <c r="AB2309" s="1">
        <f>IF(VLOOKUP(G2309,Sku_Consolidated!A2:S957,19,FALSE)="SHOWCASE", VLOOKUP(E2309,Store_Showcase!B2:N144,13, FALSE), IF(VLOOKUP(G2309,Sku_Consolidated!A2:S957,19,FALSE)="VAM",VLOOKUP(E2309,Store_VAM!B2:N273,13, FALSE),VLOOKUP(E2309,Store_SRP!B2:N110,13, FALSE)))</f>
      </c>
      <c r="AC2309" s="1">
        <f>IF(IFERROR(AB2309,TRUE)=TRUE, "-","OK")</f>
      </c>
      <c r="AD2309" s="11" t="s">
        <v>37</v>
      </c>
      <c r="AE2309" s="11" t="s">
        <v>37</v>
      </c>
      <c r="AF2309" s="1">
        <f>IF(IFERROR(VLOOKUP(E2309,Store_Showcase!B2:H144,{5}, FALSE), TRUE)=TRUE, IF(IFERROR(VLOOKUP(E2309,Store_SRP!B2:H110,{5}, FALSE), TRUE)=TRUE,VLOOKUP(E2309,Store_VAM!B2:H273,{5}, FALSE),VLOOKUP(E2309,Store_SRP!B2:H110,{5}, FALSE)), VLOOKUP(E2309,Store_Showcase!B2:H144,{5}, FALSE))</f>
      </c>
      <c r="AG2309" s="1">
        <f>IF(IFERROR(VLOOKUP(E2309,Store_Showcase!B2:H144,{6}, FALSE), TRUE)=TRUE, IF(IFERROR(VLOOKUP(E2309,Store_SRP!B2:H110,{6}, FALSE), TRUE)=TRUE,VLOOKUP(E2309,Store_VAM!B2:H273,{6}, FALSE),VLOOKUP(E2309,Store_SRP!B2:H110,{6}, FALSE)), VLOOKUP(E2309,Store_Showcase!B2:H144,{6}, FALSE))</f>
      </c>
      <c r="AH2309" s="1">
        <f>VLOOKUP(G2309,Sku_Consolidated!A2:R957,18,FALSE)</f>
      </c>
      <c r="AI2309" s="1">
        <f>VLOOKUP(G2309,Sku_Consolidated!A2:S957,19,FALSE)</f>
      </c>
      <c r="AJ2309" s="1">
        <f>VLOOKUP(G2309,Sku_Consolidated!A2:T957,20,FALSE)</f>
      </c>
    </row>
    <row r="2310" spans="1:36" x14ac:dyDescent="0.25">
      <c r="A2310" s="1">
        <v>2024</v>
      </c>
      <c r="B2310" s="1" t="s">
        <v>31</v>
      </c>
      <c r="C2310" s="1" t="s">
        <v>32</v>
      </c>
      <c r="D2310" s="1" t="s">
        <v>33</v>
      </c>
      <c r="E2310" s="9" t="s">
        <v>5966</v>
      </c>
      <c r="F2310" s="1">
        <f>IF(VLOOKUP(G2310,Sku_Consolidated!A2:S957,{19},FALSE)="SHOWCASE", VLOOKUP(E2310,Store_Showcase!B2:C144,{2}, FALSE), IF(VLOOKUP(G2310,Sku_Consolidated!A2:S957,{19},FALSE)="VAM",VLOOKUP(E2310,Store_VAM!B2:C273,{2}, FALSE),VLOOKUP(E2310,Store_SRP!B2:C110,{2}, FALSE)))</f>
      </c>
      <c r="G2310" s="1">
        <v>61737</v>
      </c>
      <c r="H2310" s="1" t="s">
        <v>70</v>
      </c>
      <c r="I2310" s="10" t="s">
        <v>3940</v>
      </c>
      <c r="J2310" s="1">
        <f>VLOOKUP(G2310,Sku_Consolidated!A2:C957, 3, FALSE)</f>
      </c>
      <c r="K2310" s="10">
        <f>IF(J2310="PACK", I2310, 0)</f>
      </c>
      <c r="L2310" s="10">
        <f>IF(J2310="KG", I2310, I2310 * VLOOKUP(G2310,Sku_Consolidated!A2:U957,21,FALSE))</f>
      </c>
      <c r="M2310" s="10" t="s">
        <v>37</v>
      </c>
      <c r="N2310" s="11" t="s">
        <v>5984</v>
      </c>
      <c r="O2310" s="10" t="s">
        <v>5985</v>
      </c>
      <c r="P2310" s="10">
        <f>N2310 - O2310</f>
      </c>
      <c r="Q2310" s="1">
        <f>VLOOKUP(G2310,Sku_Consolidated!A2:G957,7, FALSE)</f>
      </c>
      <c r="R2310" s="1">
        <f>IF(IFERROR(VLOOKUP(E2310,Store_Showcase!B2:H144,7, FALSE), TRUE)=TRUE, IF(IFERROR(VLOOKUP(E2310,Store_SRP!B2:H110,7, FALSE), TRUE)=TRUE,VLOOKUP(E2310,Store_VAM!B2:H273,7, FALSE),VLOOKUP(E2310,Store_SRP!B2:H110,7, FALSE)), VLOOKUP(E2310,Store_Showcase!B2:H144,7, FALSE))</f>
      </c>
      <c r="S2310" s="1">
        <f>IF(IFERROR(VLOOKUP(E2310,Store_Showcase!B2:I144,8, FALSE), TRUE)=TRUE, IF(IFERROR(VLOOKUP(E2310,Store_SRP!B2:I110,8, FALSE), TRUE)=TRUE,VLOOKUP(E2310,Store_VAM!B2:I273,8, FALSE),VLOOKUP(E2310,Store_SRP!B2:I110,8, FALSE)), VLOOKUP(E2310,Store_Showcase!B2:I144,8, FALSE))</f>
      </c>
      <c r="T2310" s="1">
        <f>VLOOKUP(G2310,Sku_Consolidated!A2:R957,18,FALSE)</f>
      </c>
      <c r="U2310" s="1" t="s">
        <v>5969</v>
      </c>
      <c r="V2310" s="1">
        <f>IF(VLOOKUP(G2310,Sku_Consolidated!A2:S957,19,FALSE)="SHOWCASE", VLOOKUP(E2310,Store_Showcase!B2:L144,11, FALSE), IF(VLOOKUP(G2310,Sku_Consolidated!A2:S957,19,FALSE)="VAM",VLOOKUP(E2310,Store_VAM!B2:L273,11, FALSE),VLOOKUP(E2310,Store_SRP!B2:L110,11, FALSE)))</f>
      </c>
      <c r="W2310" s="1">
        <f>VLOOKUP(G2310,Sku_Consolidated!A2:W957,11,FALSE)</f>
      </c>
      <c r="X2310" s="1">
        <f>VLOOKUP(G2310,Sku_Consolidated!A2:H957,8,FALSE)</f>
      </c>
      <c r="Y2310" s="1">
        <f>VLOOKUP(G2310,Sku_Consolidated!A2:I957,9,FALSE)</f>
      </c>
      <c r="Z2310" s="1" t="s">
        <v>41</v>
      </c>
      <c r="AA2310" s="1">
        <f>VLOOKUP(G2310,Sku_Consolidated!A2:E957,5,FALSE)</f>
      </c>
      <c r="AB2310" s="1">
        <f>IF(VLOOKUP(G2310,Sku_Consolidated!A2:S957,19,FALSE)="SHOWCASE", VLOOKUP(E2310,Store_Showcase!B2:N144,13, FALSE), IF(VLOOKUP(G2310,Sku_Consolidated!A2:S957,19,FALSE)="VAM",VLOOKUP(E2310,Store_VAM!B2:N273,13, FALSE),VLOOKUP(E2310,Store_SRP!B2:N110,13, FALSE)))</f>
      </c>
      <c r="AC2310" s="1">
        <f>IF(IFERROR(AB2310,TRUE)=TRUE, "-","OK")</f>
      </c>
      <c r="AD2310" s="11" t="s">
        <v>37</v>
      </c>
      <c r="AE2310" s="11" t="s">
        <v>37</v>
      </c>
      <c r="AF2310" s="1">
        <f>IF(IFERROR(VLOOKUP(E2310,Store_Showcase!B2:H144,{5}, FALSE), TRUE)=TRUE, IF(IFERROR(VLOOKUP(E2310,Store_SRP!B2:H110,{5}, FALSE), TRUE)=TRUE,VLOOKUP(E2310,Store_VAM!B2:H273,{5}, FALSE),VLOOKUP(E2310,Store_SRP!B2:H110,{5}, FALSE)), VLOOKUP(E2310,Store_Showcase!B2:H144,{5}, FALSE))</f>
      </c>
      <c r="AG2310" s="1">
        <f>IF(IFERROR(VLOOKUP(E2310,Store_Showcase!B2:H144,{6}, FALSE), TRUE)=TRUE, IF(IFERROR(VLOOKUP(E2310,Store_SRP!B2:H110,{6}, FALSE), TRUE)=TRUE,VLOOKUP(E2310,Store_VAM!B2:H273,{6}, FALSE),VLOOKUP(E2310,Store_SRP!B2:H110,{6}, FALSE)), VLOOKUP(E2310,Store_Showcase!B2:H144,{6}, FALSE))</f>
      </c>
      <c r="AH2310" s="1">
        <f>VLOOKUP(G2310,Sku_Consolidated!A2:R957,18,FALSE)</f>
      </c>
      <c r="AI2310" s="1">
        <f>VLOOKUP(G2310,Sku_Consolidated!A2:S957,19,FALSE)</f>
      </c>
      <c r="AJ2310" s="1">
        <f>VLOOKUP(G2310,Sku_Consolidated!A2:T957,20,FALSE)</f>
      </c>
    </row>
    <row r="2311" spans="1:36" x14ac:dyDescent="0.25">
      <c r="A2311" s="1">
        <v>2024</v>
      </c>
      <c r="B2311" s="1" t="s">
        <v>31</v>
      </c>
      <c r="C2311" s="1" t="s">
        <v>32</v>
      </c>
      <c r="D2311" s="1" t="s">
        <v>33</v>
      </c>
      <c r="E2311" s="9" t="s">
        <v>5966</v>
      </c>
      <c r="F2311" s="1">
        <f>IF(VLOOKUP(G2311,Sku_Consolidated!A2:S957,{19},FALSE)="SHOWCASE", VLOOKUP(E2311,Store_Showcase!B2:C144,{2}, FALSE), IF(VLOOKUP(G2311,Sku_Consolidated!A2:S957,{19},FALSE)="VAM",VLOOKUP(E2311,Store_VAM!B2:C273,{2}, FALSE),VLOOKUP(E2311,Store_SRP!B2:C110,{2}, FALSE)))</f>
      </c>
      <c r="G2311" s="1">
        <v>61742</v>
      </c>
      <c r="H2311" s="1" t="s">
        <v>78</v>
      </c>
      <c r="I2311" s="10" t="s">
        <v>1306</v>
      </c>
      <c r="J2311" s="1">
        <f>VLOOKUP(G2311,Sku_Consolidated!A2:C957, 3, FALSE)</f>
      </c>
      <c r="K2311" s="10">
        <f>IF(J2311="PACK", I2311, 0)</f>
      </c>
      <c r="L2311" s="10">
        <f>IF(J2311="KG", I2311, I2311 * VLOOKUP(G2311,Sku_Consolidated!A2:U957,21,FALSE))</f>
      </c>
      <c r="M2311" s="10" t="s">
        <v>37</v>
      </c>
      <c r="N2311" s="11" t="s">
        <v>5986</v>
      </c>
      <c r="O2311" s="10" t="s">
        <v>5987</v>
      </c>
      <c r="P2311" s="10">
        <f>N2311 - O2311</f>
      </c>
      <c r="Q2311" s="1">
        <f>VLOOKUP(G2311,Sku_Consolidated!A2:G957,7, FALSE)</f>
      </c>
      <c r="R2311" s="1">
        <f>IF(IFERROR(VLOOKUP(E2311,Store_Showcase!B2:H144,7, FALSE), TRUE)=TRUE, IF(IFERROR(VLOOKUP(E2311,Store_SRP!B2:H110,7, FALSE), TRUE)=TRUE,VLOOKUP(E2311,Store_VAM!B2:H273,7, FALSE),VLOOKUP(E2311,Store_SRP!B2:H110,7, FALSE)), VLOOKUP(E2311,Store_Showcase!B2:H144,7, FALSE))</f>
      </c>
      <c r="S2311" s="1">
        <f>IF(IFERROR(VLOOKUP(E2311,Store_Showcase!B2:I144,8, FALSE), TRUE)=TRUE, IF(IFERROR(VLOOKUP(E2311,Store_SRP!B2:I110,8, FALSE), TRUE)=TRUE,VLOOKUP(E2311,Store_VAM!B2:I273,8, FALSE),VLOOKUP(E2311,Store_SRP!B2:I110,8, FALSE)), VLOOKUP(E2311,Store_Showcase!B2:I144,8, FALSE))</f>
      </c>
      <c r="T2311" s="1">
        <f>VLOOKUP(G2311,Sku_Consolidated!A2:R957,18,FALSE)</f>
      </c>
      <c r="U2311" s="1" t="s">
        <v>5969</v>
      </c>
      <c r="V2311" s="1">
        <f>IF(VLOOKUP(G2311,Sku_Consolidated!A2:S957,19,FALSE)="SHOWCASE", VLOOKUP(E2311,Store_Showcase!B2:L144,11, FALSE), IF(VLOOKUP(G2311,Sku_Consolidated!A2:S957,19,FALSE)="VAM",VLOOKUP(E2311,Store_VAM!B2:L273,11, FALSE),VLOOKUP(E2311,Store_SRP!B2:L110,11, FALSE)))</f>
      </c>
      <c r="W2311" s="1">
        <f>VLOOKUP(G2311,Sku_Consolidated!A2:W957,11,FALSE)</f>
      </c>
      <c r="X2311" s="1">
        <f>VLOOKUP(G2311,Sku_Consolidated!A2:H957,8,FALSE)</f>
      </c>
      <c r="Y2311" s="1">
        <f>VLOOKUP(G2311,Sku_Consolidated!A2:I957,9,FALSE)</f>
      </c>
      <c r="Z2311" s="1" t="s">
        <v>41</v>
      </c>
      <c r="AA2311" s="1">
        <f>VLOOKUP(G2311,Sku_Consolidated!A2:E957,5,FALSE)</f>
      </c>
      <c r="AB2311" s="1">
        <f>IF(VLOOKUP(G2311,Sku_Consolidated!A2:S957,19,FALSE)="SHOWCASE", VLOOKUP(E2311,Store_Showcase!B2:N144,13, FALSE), IF(VLOOKUP(G2311,Sku_Consolidated!A2:S957,19,FALSE)="VAM",VLOOKUP(E2311,Store_VAM!B2:N273,13, FALSE),VLOOKUP(E2311,Store_SRP!B2:N110,13, FALSE)))</f>
      </c>
      <c r="AC2311" s="1">
        <f>IF(IFERROR(AB2311,TRUE)=TRUE, "-","OK")</f>
      </c>
      <c r="AD2311" s="11" t="s">
        <v>37</v>
      </c>
      <c r="AE2311" s="11" t="s">
        <v>37</v>
      </c>
      <c r="AF2311" s="1">
        <f>IF(IFERROR(VLOOKUP(E2311,Store_Showcase!B2:H144,{5}, FALSE), TRUE)=TRUE, IF(IFERROR(VLOOKUP(E2311,Store_SRP!B2:H110,{5}, FALSE), TRUE)=TRUE,VLOOKUP(E2311,Store_VAM!B2:H273,{5}, FALSE),VLOOKUP(E2311,Store_SRP!B2:H110,{5}, FALSE)), VLOOKUP(E2311,Store_Showcase!B2:H144,{5}, FALSE))</f>
      </c>
      <c r="AG2311" s="1">
        <f>IF(IFERROR(VLOOKUP(E2311,Store_Showcase!B2:H144,{6}, FALSE), TRUE)=TRUE, IF(IFERROR(VLOOKUP(E2311,Store_SRP!B2:H110,{6}, FALSE), TRUE)=TRUE,VLOOKUP(E2311,Store_VAM!B2:H273,{6}, FALSE),VLOOKUP(E2311,Store_SRP!B2:H110,{6}, FALSE)), VLOOKUP(E2311,Store_Showcase!B2:H144,{6}, FALSE))</f>
      </c>
      <c r="AH2311" s="1">
        <f>VLOOKUP(G2311,Sku_Consolidated!A2:R957,18,FALSE)</f>
      </c>
      <c r="AI2311" s="1">
        <f>VLOOKUP(G2311,Sku_Consolidated!A2:S957,19,FALSE)</f>
      </c>
      <c r="AJ2311" s="1">
        <f>VLOOKUP(G2311,Sku_Consolidated!A2:T957,20,FALSE)</f>
      </c>
    </row>
    <row r="2312" spans="1:36" x14ac:dyDescent="0.25">
      <c r="A2312" s="1">
        <v>2024</v>
      </c>
      <c r="B2312" s="1" t="s">
        <v>31</v>
      </c>
      <c r="C2312" s="1" t="s">
        <v>32</v>
      </c>
      <c r="D2312" s="1" t="s">
        <v>33</v>
      </c>
      <c r="E2312" s="9" t="s">
        <v>5966</v>
      </c>
      <c r="F2312" s="1">
        <f>IF(VLOOKUP(G2312,Sku_Consolidated!A2:S957,{19},FALSE)="SHOWCASE", VLOOKUP(E2312,Store_Showcase!B2:C144,{2}, FALSE), IF(VLOOKUP(G2312,Sku_Consolidated!A2:S957,{19},FALSE)="VAM",VLOOKUP(E2312,Store_VAM!B2:C273,{2}, FALSE),VLOOKUP(E2312,Store_SRP!B2:C110,{2}, FALSE)))</f>
      </c>
      <c r="G2312" s="1">
        <v>61744</v>
      </c>
      <c r="H2312" s="1" t="s">
        <v>82</v>
      </c>
      <c r="I2312" s="10" t="s">
        <v>1147</v>
      </c>
      <c r="J2312" s="1">
        <f>VLOOKUP(G2312,Sku_Consolidated!A2:C957, 3, FALSE)</f>
      </c>
      <c r="K2312" s="10">
        <f>IF(J2312="PACK", I2312, 0)</f>
      </c>
      <c r="L2312" s="10">
        <f>IF(J2312="KG", I2312, I2312 * VLOOKUP(G2312,Sku_Consolidated!A2:U957,21,FALSE))</f>
      </c>
      <c r="M2312" s="10" t="s">
        <v>37</v>
      </c>
      <c r="N2312" s="11" t="s">
        <v>5988</v>
      </c>
      <c r="O2312" s="10" t="s">
        <v>5989</v>
      </c>
      <c r="P2312" s="10">
        <f>N2312 - O2312</f>
      </c>
      <c r="Q2312" s="1">
        <f>VLOOKUP(G2312,Sku_Consolidated!A2:G957,7, FALSE)</f>
      </c>
      <c r="R2312" s="1">
        <f>IF(IFERROR(VLOOKUP(E2312,Store_Showcase!B2:H144,7, FALSE), TRUE)=TRUE, IF(IFERROR(VLOOKUP(E2312,Store_SRP!B2:H110,7, FALSE), TRUE)=TRUE,VLOOKUP(E2312,Store_VAM!B2:H273,7, FALSE),VLOOKUP(E2312,Store_SRP!B2:H110,7, FALSE)), VLOOKUP(E2312,Store_Showcase!B2:H144,7, FALSE))</f>
      </c>
      <c r="S2312" s="1">
        <f>IF(IFERROR(VLOOKUP(E2312,Store_Showcase!B2:I144,8, FALSE), TRUE)=TRUE, IF(IFERROR(VLOOKUP(E2312,Store_SRP!B2:I110,8, FALSE), TRUE)=TRUE,VLOOKUP(E2312,Store_VAM!B2:I273,8, FALSE),VLOOKUP(E2312,Store_SRP!B2:I110,8, FALSE)), VLOOKUP(E2312,Store_Showcase!B2:I144,8, FALSE))</f>
      </c>
      <c r="T2312" s="1">
        <f>VLOOKUP(G2312,Sku_Consolidated!A2:R957,18,FALSE)</f>
      </c>
      <c r="U2312" s="1" t="s">
        <v>5969</v>
      </c>
      <c r="V2312" s="1">
        <f>IF(VLOOKUP(G2312,Sku_Consolidated!A2:S957,19,FALSE)="SHOWCASE", VLOOKUP(E2312,Store_Showcase!B2:L144,11, FALSE), IF(VLOOKUP(G2312,Sku_Consolidated!A2:S957,19,FALSE)="VAM",VLOOKUP(E2312,Store_VAM!B2:L273,11, FALSE),VLOOKUP(E2312,Store_SRP!B2:L110,11, FALSE)))</f>
      </c>
      <c r="W2312" s="1">
        <f>VLOOKUP(G2312,Sku_Consolidated!A2:W957,11,FALSE)</f>
      </c>
      <c r="X2312" s="1">
        <f>VLOOKUP(G2312,Sku_Consolidated!A2:H957,8,FALSE)</f>
      </c>
      <c r="Y2312" s="1">
        <f>VLOOKUP(G2312,Sku_Consolidated!A2:I957,9,FALSE)</f>
      </c>
      <c r="Z2312" s="1" t="s">
        <v>41</v>
      </c>
      <c r="AA2312" s="1">
        <f>VLOOKUP(G2312,Sku_Consolidated!A2:E957,5,FALSE)</f>
      </c>
      <c r="AB2312" s="1">
        <f>IF(VLOOKUP(G2312,Sku_Consolidated!A2:S957,19,FALSE)="SHOWCASE", VLOOKUP(E2312,Store_Showcase!B2:N144,13, FALSE), IF(VLOOKUP(G2312,Sku_Consolidated!A2:S957,19,FALSE)="VAM",VLOOKUP(E2312,Store_VAM!B2:N273,13, FALSE),VLOOKUP(E2312,Store_SRP!B2:N110,13, FALSE)))</f>
      </c>
      <c r="AC2312" s="1">
        <f>IF(IFERROR(AB2312,TRUE)=TRUE, "-","OK")</f>
      </c>
      <c r="AD2312" s="11" t="s">
        <v>37</v>
      </c>
      <c r="AE2312" s="11" t="s">
        <v>37</v>
      </c>
      <c r="AF2312" s="1">
        <f>IF(IFERROR(VLOOKUP(E2312,Store_Showcase!B2:H144,{5}, FALSE), TRUE)=TRUE, IF(IFERROR(VLOOKUP(E2312,Store_SRP!B2:H110,{5}, FALSE), TRUE)=TRUE,VLOOKUP(E2312,Store_VAM!B2:H273,{5}, FALSE),VLOOKUP(E2312,Store_SRP!B2:H110,{5}, FALSE)), VLOOKUP(E2312,Store_Showcase!B2:H144,{5}, FALSE))</f>
      </c>
      <c r="AG2312" s="1">
        <f>IF(IFERROR(VLOOKUP(E2312,Store_Showcase!B2:H144,{6}, FALSE), TRUE)=TRUE, IF(IFERROR(VLOOKUP(E2312,Store_SRP!B2:H110,{6}, FALSE), TRUE)=TRUE,VLOOKUP(E2312,Store_VAM!B2:H273,{6}, FALSE),VLOOKUP(E2312,Store_SRP!B2:H110,{6}, FALSE)), VLOOKUP(E2312,Store_Showcase!B2:H144,{6}, FALSE))</f>
      </c>
      <c r="AH2312" s="1">
        <f>VLOOKUP(G2312,Sku_Consolidated!A2:R957,18,FALSE)</f>
      </c>
      <c r="AI2312" s="1">
        <f>VLOOKUP(G2312,Sku_Consolidated!A2:S957,19,FALSE)</f>
      </c>
      <c r="AJ2312" s="1">
        <f>VLOOKUP(G2312,Sku_Consolidated!A2:T957,20,FALSE)</f>
      </c>
    </row>
    <row r="2313" spans="1:36" x14ac:dyDescent="0.25">
      <c r="A2313" s="1">
        <v>2024</v>
      </c>
      <c r="B2313" s="1" t="s">
        <v>31</v>
      </c>
      <c r="C2313" s="1" t="s">
        <v>32</v>
      </c>
      <c r="D2313" s="1" t="s">
        <v>33</v>
      </c>
      <c r="E2313" s="9" t="s">
        <v>5966</v>
      </c>
      <c r="F2313" s="1">
        <f>IF(VLOOKUP(G2313,Sku_Consolidated!A2:S957,{19},FALSE)="SHOWCASE", VLOOKUP(E2313,Store_Showcase!B2:C144,{2}, FALSE), IF(VLOOKUP(G2313,Sku_Consolidated!A2:S957,{19},FALSE)="VAM",VLOOKUP(E2313,Store_VAM!B2:C273,{2}, FALSE),VLOOKUP(E2313,Store_SRP!B2:C110,{2}, FALSE)))</f>
      </c>
      <c r="G2313" s="1">
        <v>61755</v>
      </c>
      <c r="H2313" s="1" t="s">
        <v>86</v>
      </c>
      <c r="I2313" s="10" t="s">
        <v>1555</v>
      </c>
      <c r="J2313" s="1">
        <f>VLOOKUP(G2313,Sku_Consolidated!A2:C957, 3, FALSE)</f>
      </c>
      <c r="K2313" s="10">
        <f>IF(J2313="PACK", I2313, 0)</f>
      </c>
      <c r="L2313" s="10">
        <f>IF(J2313="KG", I2313, I2313 * VLOOKUP(G2313,Sku_Consolidated!A2:U957,21,FALSE))</f>
      </c>
      <c r="M2313" s="10" t="s">
        <v>37</v>
      </c>
      <c r="N2313" s="11" t="s">
        <v>5990</v>
      </c>
      <c r="O2313" s="10" t="s">
        <v>5991</v>
      </c>
      <c r="P2313" s="10">
        <f>N2313 - O2313</f>
      </c>
      <c r="Q2313" s="1">
        <f>VLOOKUP(G2313,Sku_Consolidated!A2:G957,7, FALSE)</f>
      </c>
      <c r="R2313" s="1">
        <f>IF(IFERROR(VLOOKUP(E2313,Store_Showcase!B2:H144,7, FALSE), TRUE)=TRUE, IF(IFERROR(VLOOKUP(E2313,Store_SRP!B2:H110,7, FALSE), TRUE)=TRUE,VLOOKUP(E2313,Store_VAM!B2:H273,7, FALSE),VLOOKUP(E2313,Store_SRP!B2:H110,7, FALSE)), VLOOKUP(E2313,Store_Showcase!B2:H144,7, FALSE))</f>
      </c>
      <c r="S2313" s="1">
        <f>IF(IFERROR(VLOOKUP(E2313,Store_Showcase!B2:I144,8, FALSE), TRUE)=TRUE, IF(IFERROR(VLOOKUP(E2313,Store_SRP!B2:I110,8, FALSE), TRUE)=TRUE,VLOOKUP(E2313,Store_VAM!B2:I273,8, FALSE),VLOOKUP(E2313,Store_SRP!B2:I110,8, FALSE)), VLOOKUP(E2313,Store_Showcase!B2:I144,8, FALSE))</f>
      </c>
      <c r="T2313" s="1">
        <f>VLOOKUP(G2313,Sku_Consolidated!A2:R957,18,FALSE)</f>
      </c>
      <c r="U2313" s="1" t="s">
        <v>5969</v>
      </c>
      <c r="V2313" s="1">
        <f>IF(VLOOKUP(G2313,Sku_Consolidated!A2:S957,19,FALSE)="SHOWCASE", VLOOKUP(E2313,Store_Showcase!B2:L144,11, FALSE), IF(VLOOKUP(G2313,Sku_Consolidated!A2:S957,19,FALSE)="VAM",VLOOKUP(E2313,Store_VAM!B2:L273,11, FALSE),VLOOKUP(E2313,Store_SRP!B2:L110,11, FALSE)))</f>
      </c>
      <c r="W2313" s="1">
        <f>VLOOKUP(G2313,Sku_Consolidated!A2:W957,11,FALSE)</f>
      </c>
      <c r="X2313" s="1">
        <f>VLOOKUP(G2313,Sku_Consolidated!A2:H957,8,FALSE)</f>
      </c>
      <c r="Y2313" s="1">
        <f>VLOOKUP(G2313,Sku_Consolidated!A2:I957,9,FALSE)</f>
      </c>
      <c r="Z2313" s="1" t="s">
        <v>41</v>
      </c>
      <c r="AA2313" s="1">
        <f>VLOOKUP(G2313,Sku_Consolidated!A2:E957,5,FALSE)</f>
      </c>
      <c r="AB2313" s="1">
        <f>IF(VLOOKUP(G2313,Sku_Consolidated!A2:S957,19,FALSE)="SHOWCASE", VLOOKUP(E2313,Store_Showcase!B2:N144,13, FALSE), IF(VLOOKUP(G2313,Sku_Consolidated!A2:S957,19,FALSE)="VAM",VLOOKUP(E2313,Store_VAM!B2:N273,13, FALSE),VLOOKUP(E2313,Store_SRP!B2:N110,13, FALSE)))</f>
      </c>
      <c r="AC2313" s="1">
        <f>IF(IFERROR(AB2313,TRUE)=TRUE, "-","OK")</f>
      </c>
      <c r="AD2313" s="11" t="s">
        <v>37</v>
      </c>
      <c r="AE2313" s="11" t="s">
        <v>37</v>
      </c>
      <c r="AF2313" s="1">
        <f>IF(IFERROR(VLOOKUP(E2313,Store_Showcase!B2:H144,{5}, FALSE), TRUE)=TRUE, IF(IFERROR(VLOOKUP(E2313,Store_SRP!B2:H110,{5}, FALSE), TRUE)=TRUE,VLOOKUP(E2313,Store_VAM!B2:H273,{5}, FALSE),VLOOKUP(E2313,Store_SRP!B2:H110,{5}, FALSE)), VLOOKUP(E2313,Store_Showcase!B2:H144,{5}, FALSE))</f>
      </c>
      <c r="AG2313" s="1">
        <f>IF(IFERROR(VLOOKUP(E2313,Store_Showcase!B2:H144,{6}, FALSE), TRUE)=TRUE, IF(IFERROR(VLOOKUP(E2313,Store_SRP!B2:H110,{6}, FALSE), TRUE)=TRUE,VLOOKUP(E2313,Store_VAM!B2:H273,{6}, FALSE),VLOOKUP(E2313,Store_SRP!B2:H110,{6}, FALSE)), VLOOKUP(E2313,Store_Showcase!B2:H144,{6}, FALSE))</f>
      </c>
      <c r="AH2313" s="1">
        <f>VLOOKUP(G2313,Sku_Consolidated!A2:R957,18,FALSE)</f>
      </c>
      <c r="AI2313" s="1">
        <f>VLOOKUP(G2313,Sku_Consolidated!A2:S957,19,FALSE)</f>
      </c>
      <c r="AJ2313" s="1">
        <f>VLOOKUP(G2313,Sku_Consolidated!A2:T957,20,FALSE)</f>
      </c>
    </row>
    <row r="2314" spans="1:36" x14ac:dyDescent="0.25">
      <c r="A2314" s="1">
        <v>2024</v>
      </c>
      <c r="B2314" s="1" t="s">
        <v>31</v>
      </c>
      <c r="C2314" s="1" t="s">
        <v>32</v>
      </c>
      <c r="D2314" s="1" t="s">
        <v>33</v>
      </c>
      <c r="E2314" s="9" t="s">
        <v>5966</v>
      </c>
      <c r="F2314" s="1">
        <f>IF(VLOOKUP(G2314,Sku_Consolidated!A2:S957,{19},FALSE)="SHOWCASE", VLOOKUP(E2314,Store_Showcase!B2:C144,{2}, FALSE), IF(VLOOKUP(G2314,Sku_Consolidated!A2:S957,{19},FALSE)="VAM",VLOOKUP(E2314,Store_VAM!B2:C273,{2}, FALSE),VLOOKUP(E2314,Store_SRP!B2:C110,{2}, FALSE)))</f>
      </c>
      <c r="G2314" s="1">
        <v>61758</v>
      </c>
      <c r="H2314" s="1" t="s">
        <v>90</v>
      </c>
      <c r="I2314" s="10" t="s">
        <v>1858</v>
      </c>
      <c r="J2314" s="1">
        <f>VLOOKUP(G2314,Sku_Consolidated!A2:C957, 3, FALSE)</f>
      </c>
      <c r="K2314" s="10">
        <f>IF(J2314="PACK", I2314, 0)</f>
      </c>
      <c r="L2314" s="10">
        <f>IF(J2314="KG", I2314, I2314 * VLOOKUP(G2314,Sku_Consolidated!A2:U957,21,FALSE))</f>
      </c>
      <c r="M2314" s="10" t="s">
        <v>37</v>
      </c>
      <c r="N2314" s="11" t="s">
        <v>5992</v>
      </c>
      <c r="O2314" s="10" t="s">
        <v>5993</v>
      </c>
      <c r="P2314" s="10">
        <f>N2314 - O2314</f>
      </c>
      <c r="Q2314" s="1">
        <f>VLOOKUP(G2314,Sku_Consolidated!A2:G957,7, FALSE)</f>
      </c>
      <c r="R2314" s="1">
        <f>IF(IFERROR(VLOOKUP(E2314,Store_Showcase!B2:H144,7, FALSE), TRUE)=TRUE, IF(IFERROR(VLOOKUP(E2314,Store_SRP!B2:H110,7, FALSE), TRUE)=TRUE,VLOOKUP(E2314,Store_VAM!B2:H273,7, FALSE),VLOOKUP(E2314,Store_SRP!B2:H110,7, FALSE)), VLOOKUP(E2314,Store_Showcase!B2:H144,7, FALSE))</f>
      </c>
      <c r="S2314" s="1">
        <f>IF(IFERROR(VLOOKUP(E2314,Store_Showcase!B2:I144,8, FALSE), TRUE)=TRUE, IF(IFERROR(VLOOKUP(E2314,Store_SRP!B2:I110,8, FALSE), TRUE)=TRUE,VLOOKUP(E2314,Store_VAM!B2:I273,8, FALSE),VLOOKUP(E2314,Store_SRP!B2:I110,8, FALSE)), VLOOKUP(E2314,Store_Showcase!B2:I144,8, FALSE))</f>
      </c>
      <c r="T2314" s="1">
        <f>VLOOKUP(G2314,Sku_Consolidated!A2:R957,18,FALSE)</f>
      </c>
      <c r="U2314" s="1" t="s">
        <v>5969</v>
      </c>
      <c r="V2314" s="1">
        <f>IF(VLOOKUP(G2314,Sku_Consolidated!A2:S957,19,FALSE)="SHOWCASE", VLOOKUP(E2314,Store_Showcase!B2:L144,11, FALSE), IF(VLOOKUP(G2314,Sku_Consolidated!A2:S957,19,FALSE)="VAM",VLOOKUP(E2314,Store_VAM!B2:L273,11, FALSE),VLOOKUP(E2314,Store_SRP!B2:L110,11, FALSE)))</f>
      </c>
      <c r="W2314" s="1">
        <f>VLOOKUP(G2314,Sku_Consolidated!A2:W957,11,FALSE)</f>
      </c>
      <c r="X2314" s="1">
        <f>VLOOKUP(G2314,Sku_Consolidated!A2:H957,8,FALSE)</f>
      </c>
      <c r="Y2314" s="1">
        <f>VLOOKUP(G2314,Sku_Consolidated!A2:I957,9,FALSE)</f>
      </c>
      <c r="Z2314" s="1" t="s">
        <v>41</v>
      </c>
      <c r="AA2314" s="1">
        <f>VLOOKUP(G2314,Sku_Consolidated!A2:E957,5,FALSE)</f>
      </c>
      <c r="AB2314" s="1">
        <f>IF(VLOOKUP(G2314,Sku_Consolidated!A2:S957,19,FALSE)="SHOWCASE", VLOOKUP(E2314,Store_Showcase!B2:N144,13, FALSE), IF(VLOOKUP(G2314,Sku_Consolidated!A2:S957,19,FALSE)="VAM",VLOOKUP(E2314,Store_VAM!B2:N273,13, FALSE),VLOOKUP(E2314,Store_SRP!B2:N110,13, FALSE)))</f>
      </c>
      <c r="AC2314" s="1">
        <f>IF(IFERROR(AB2314,TRUE)=TRUE, "-","OK")</f>
      </c>
      <c r="AD2314" s="11" t="s">
        <v>37</v>
      </c>
      <c r="AE2314" s="11" t="s">
        <v>37</v>
      </c>
      <c r="AF2314" s="1">
        <f>IF(IFERROR(VLOOKUP(E2314,Store_Showcase!B2:H144,{5}, FALSE), TRUE)=TRUE, IF(IFERROR(VLOOKUP(E2314,Store_SRP!B2:H110,{5}, FALSE), TRUE)=TRUE,VLOOKUP(E2314,Store_VAM!B2:H273,{5}, FALSE),VLOOKUP(E2314,Store_SRP!B2:H110,{5}, FALSE)), VLOOKUP(E2314,Store_Showcase!B2:H144,{5}, FALSE))</f>
      </c>
      <c r="AG2314" s="1">
        <f>IF(IFERROR(VLOOKUP(E2314,Store_Showcase!B2:H144,{6}, FALSE), TRUE)=TRUE, IF(IFERROR(VLOOKUP(E2314,Store_SRP!B2:H110,{6}, FALSE), TRUE)=TRUE,VLOOKUP(E2314,Store_VAM!B2:H273,{6}, FALSE),VLOOKUP(E2314,Store_SRP!B2:H110,{6}, FALSE)), VLOOKUP(E2314,Store_Showcase!B2:H144,{6}, FALSE))</f>
      </c>
      <c r="AH2314" s="1">
        <f>VLOOKUP(G2314,Sku_Consolidated!A2:R957,18,FALSE)</f>
      </c>
      <c r="AI2314" s="1">
        <f>VLOOKUP(G2314,Sku_Consolidated!A2:S957,19,FALSE)</f>
      </c>
      <c r="AJ2314" s="1">
        <f>VLOOKUP(G2314,Sku_Consolidated!A2:T957,20,FALSE)</f>
      </c>
    </row>
    <row r="2315" spans="1:36" x14ac:dyDescent="0.25">
      <c r="A2315" s="1">
        <v>2024</v>
      </c>
      <c r="B2315" s="1" t="s">
        <v>31</v>
      </c>
      <c r="C2315" s="1" t="s">
        <v>32</v>
      </c>
      <c r="D2315" s="1" t="s">
        <v>33</v>
      </c>
      <c r="E2315" s="9" t="s">
        <v>5966</v>
      </c>
      <c r="F2315" s="1">
        <f>IF(VLOOKUP(G2315,Sku_Consolidated!A2:S957,{19},FALSE)="SHOWCASE", VLOOKUP(E2315,Store_Showcase!B2:C144,{2}, FALSE), IF(VLOOKUP(G2315,Sku_Consolidated!A2:S957,{19},FALSE)="VAM",VLOOKUP(E2315,Store_VAM!B2:C273,{2}, FALSE),VLOOKUP(E2315,Store_SRP!B2:C110,{2}, FALSE)))</f>
      </c>
      <c r="G2315" s="1">
        <v>61760</v>
      </c>
      <c r="H2315" s="1" t="s">
        <v>98</v>
      </c>
      <c r="I2315" s="10" t="s">
        <v>4058</v>
      </c>
      <c r="J2315" s="1">
        <f>VLOOKUP(G2315,Sku_Consolidated!A2:C957, 3, FALSE)</f>
      </c>
      <c r="K2315" s="10">
        <f>IF(J2315="PACK", I2315, 0)</f>
      </c>
      <c r="L2315" s="10">
        <f>IF(J2315="KG", I2315, I2315 * VLOOKUP(G2315,Sku_Consolidated!A2:U957,21,FALSE))</f>
      </c>
      <c r="M2315" s="10" t="s">
        <v>37</v>
      </c>
      <c r="N2315" s="11" t="s">
        <v>5994</v>
      </c>
      <c r="O2315" s="10" t="s">
        <v>5995</v>
      </c>
      <c r="P2315" s="10">
        <f>N2315 - O2315</f>
      </c>
      <c r="Q2315" s="1">
        <f>VLOOKUP(G2315,Sku_Consolidated!A2:G957,7, FALSE)</f>
      </c>
      <c r="R2315" s="1">
        <f>IF(IFERROR(VLOOKUP(E2315,Store_Showcase!B2:H144,7, FALSE), TRUE)=TRUE, IF(IFERROR(VLOOKUP(E2315,Store_SRP!B2:H110,7, FALSE), TRUE)=TRUE,VLOOKUP(E2315,Store_VAM!B2:H273,7, FALSE),VLOOKUP(E2315,Store_SRP!B2:H110,7, FALSE)), VLOOKUP(E2315,Store_Showcase!B2:H144,7, FALSE))</f>
      </c>
      <c r="S2315" s="1">
        <f>IF(IFERROR(VLOOKUP(E2315,Store_Showcase!B2:I144,8, FALSE), TRUE)=TRUE, IF(IFERROR(VLOOKUP(E2315,Store_SRP!B2:I110,8, FALSE), TRUE)=TRUE,VLOOKUP(E2315,Store_VAM!B2:I273,8, FALSE),VLOOKUP(E2315,Store_SRP!B2:I110,8, FALSE)), VLOOKUP(E2315,Store_Showcase!B2:I144,8, FALSE))</f>
      </c>
      <c r="T2315" s="1">
        <f>VLOOKUP(G2315,Sku_Consolidated!A2:R957,18,FALSE)</f>
      </c>
      <c r="U2315" s="1" t="s">
        <v>5969</v>
      </c>
      <c r="V2315" s="1">
        <f>IF(VLOOKUP(G2315,Sku_Consolidated!A2:S957,19,FALSE)="SHOWCASE", VLOOKUP(E2315,Store_Showcase!B2:L144,11, FALSE), IF(VLOOKUP(G2315,Sku_Consolidated!A2:S957,19,FALSE)="VAM",VLOOKUP(E2315,Store_VAM!B2:L273,11, FALSE),VLOOKUP(E2315,Store_SRP!B2:L110,11, FALSE)))</f>
      </c>
      <c r="W2315" s="1">
        <f>VLOOKUP(G2315,Sku_Consolidated!A2:W957,11,FALSE)</f>
      </c>
      <c r="X2315" s="1">
        <f>VLOOKUP(G2315,Sku_Consolidated!A2:H957,8,FALSE)</f>
      </c>
      <c r="Y2315" s="1">
        <f>VLOOKUP(G2315,Sku_Consolidated!A2:I957,9,FALSE)</f>
      </c>
      <c r="Z2315" s="1" t="s">
        <v>41</v>
      </c>
      <c r="AA2315" s="1">
        <f>VLOOKUP(G2315,Sku_Consolidated!A2:E957,5,FALSE)</f>
      </c>
      <c r="AB2315" s="1">
        <f>IF(VLOOKUP(G2315,Sku_Consolidated!A2:S957,19,FALSE)="SHOWCASE", VLOOKUP(E2315,Store_Showcase!B2:N144,13, FALSE), IF(VLOOKUP(G2315,Sku_Consolidated!A2:S957,19,FALSE)="VAM",VLOOKUP(E2315,Store_VAM!B2:N273,13, FALSE),VLOOKUP(E2315,Store_SRP!B2:N110,13, FALSE)))</f>
      </c>
      <c r="AC2315" s="1">
        <f>IF(IFERROR(AB2315,TRUE)=TRUE, "-","OK")</f>
      </c>
      <c r="AD2315" s="11" t="s">
        <v>37</v>
      </c>
      <c r="AE2315" s="11" t="s">
        <v>37</v>
      </c>
      <c r="AF2315" s="1">
        <f>IF(IFERROR(VLOOKUP(E2315,Store_Showcase!B2:H144,{5}, FALSE), TRUE)=TRUE, IF(IFERROR(VLOOKUP(E2315,Store_SRP!B2:H110,{5}, FALSE), TRUE)=TRUE,VLOOKUP(E2315,Store_VAM!B2:H273,{5}, FALSE),VLOOKUP(E2315,Store_SRP!B2:H110,{5}, FALSE)), VLOOKUP(E2315,Store_Showcase!B2:H144,{5}, FALSE))</f>
      </c>
      <c r="AG2315" s="1">
        <f>IF(IFERROR(VLOOKUP(E2315,Store_Showcase!B2:H144,{6}, FALSE), TRUE)=TRUE, IF(IFERROR(VLOOKUP(E2315,Store_SRP!B2:H110,{6}, FALSE), TRUE)=TRUE,VLOOKUP(E2315,Store_VAM!B2:H273,{6}, FALSE),VLOOKUP(E2315,Store_SRP!B2:H110,{6}, FALSE)), VLOOKUP(E2315,Store_Showcase!B2:H144,{6}, FALSE))</f>
      </c>
      <c r="AH2315" s="1">
        <f>VLOOKUP(G2315,Sku_Consolidated!A2:R957,18,FALSE)</f>
      </c>
      <c r="AI2315" s="1">
        <f>VLOOKUP(G2315,Sku_Consolidated!A2:S957,19,FALSE)</f>
      </c>
      <c r="AJ2315" s="1">
        <f>VLOOKUP(G2315,Sku_Consolidated!A2:T957,20,FALSE)</f>
      </c>
    </row>
    <row r="2316" spans="1:36" x14ac:dyDescent="0.25">
      <c r="A2316" s="1">
        <v>2024</v>
      </c>
      <c r="B2316" s="1" t="s">
        <v>31</v>
      </c>
      <c r="C2316" s="1" t="s">
        <v>32</v>
      </c>
      <c r="D2316" s="1" t="s">
        <v>33</v>
      </c>
      <c r="E2316" s="9" t="s">
        <v>5966</v>
      </c>
      <c r="F2316" s="1">
        <f>IF(VLOOKUP(G2316,Sku_Consolidated!A2:S957,{19},FALSE)="SHOWCASE", VLOOKUP(E2316,Store_Showcase!B2:C144,{2}, FALSE), IF(VLOOKUP(G2316,Sku_Consolidated!A2:S957,{19},FALSE)="VAM",VLOOKUP(E2316,Store_VAM!B2:C273,{2}, FALSE),VLOOKUP(E2316,Store_SRP!B2:C110,{2}, FALSE)))</f>
      </c>
      <c r="G2316" s="1">
        <v>61762</v>
      </c>
      <c r="H2316" s="1" t="s">
        <v>252</v>
      </c>
      <c r="I2316" s="10" t="s">
        <v>5138</v>
      </c>
      <c r="J2316" s="1">
        <f>VLOOKUP(G2316,Sku_Consolidated!A2:C957, 3, FALSE)</f>
      </c>
      <c r="K2316" s="10">
        <f>IF(J2316="PACK", I2316, 0)</f>
      </c>
      <c r="L2316" s="10">
        <f>IF(J2316="KG", I2316, I2316 * VLOOKUP(G2316,Sku_Consolidated!A2:U957,21,FALSE))</f>
      </c>
      <c r="M2316" s="10" t="s">
        <v>37</v>
      </c>
      <c r="N2316" s="11" t="s">
        <v>5996</v>
      </c>
      <c r="O2316" s="10" t="s">
        <v>5997</v>
      </c>
      <c r="P2316" s="10">
        <f>N2316 - O2316</f>
      </c>
      <c r="Q2316" s="1">
        <f>VLOOKUP(G2316,Sku_Consolidated!A2:G957,7, FALSE)</f>
      </c>
      <c r="R2316" s="1">
        <f>IF(IFERROR(VLOOKUP(E2316,Store_Showcase!B2:H144,7, FALSE), TRUE)=TRUE, IF(IFERROR(VLOOKUP(E2316,Store_SRP!B2:H110,7, FALSE), TRUE)=TRUE,VLOOKUP(E2316,Store_VAM!B2:H273,7, FALSE),VLOOKUP(E2316,Store_SRP!B2:H110,7, FALSE)), VLOOKUP(E2316,Store_Showcase!B2:H144,7, FALSE))</f>
      </c>
      <c r="S2316" s="1">
        <f>IF(IFERROR(VLOOKUP(E2316,Store_Showcase!B2:I144,8, FALSE), TRUE)=TRUE, IF(IFERROR(VLOOKUP(E2316,Store_SRP!B2:I110,8, FALSE), TRUE)=TRUE,VLOOKUP(E2316,Store_VAM!B2:I273,8, FALSE),VLOOKUP(E2316,Store_SRP!B2:I110,8, FALSE)), VLOOKUP(E2316,Store_Showcase!B2:I144,8, FALSE))</f>
      </c>
      <c r="T2316" s="1">
        <f>VLOOKUP(G2316,Sku_Consolidated!A2:R957,18,FALSE)</f>
      </c>
      <c r="U2316" s="1" t="s">
        <v>5969</v>
      </c>
      <c r="V2316" s="1">
        <f>IF(VLOOKUP(G2316,Sku_Consolidated!A2:S957,19,FALSE)="SHOWCASE", VLOOKUP(E2316,Store_Showcase!B2:L144,11, FALSE), IF(VLOOKUP(G2316,Sku_Consolidated!A2:S957,19,FALSE)="VAM",VLOOKUP(E2316,Store_VAM!B2:L273,11, FALSE),VLOOKUP(E2316,Store_SRP!B2:L110,11, FALSE)))</f>
      </c>
      <c r="W2316" s="1">
        <f>VLOOKUP(G2316,Sku_Consolidated!A2:W957,11,FALSE)</f>
      </c>
      <c r="X2316" s="1">
        <f>VLOOKUP(G2316,Sku_Consolidated!A2:H957,8,FALSE)</f>
      </c>
      <c r="Y2316" s="1">
        <f>VLOOKUP(G2316,Sku_Consolidated!A2:I957,9,FALSE)</f>
      </c>
      <c r="Z2316" s="1" t="s">
        <v>41</v>
      </c>
      <c r="AA2316" s="1">
        <f>VLOOKUP(G2316,Sku_Consolidated!A2:E957,5,FALSE)</f>
      </c>
      <c r="AB2316" s="1">
        <f>IF(VLOOKUP(G2316,Sku_Consolidated!A2:S957,19,FALSE)="SHOWCASE", VLOOKUP(E2316,Store_Showcase!B2:N144,13, FALSE), IF(VLOOKUP(G2316,Sku_Consolidated!A2:S957,19,FALSE)="VAM",VLOOKUP(E2316,Store_VAM!B2:N273,13, FALSE),VLOOKUP(E2316,Store_SRP!B2:N110,13, FALSE)))</f>
      </c>
      <c r="AC2316" s="1">
        <f>IF(IFERROR(AB2316,TRUE)=TRUE, "-","OK")</f>
      </c>
      <c r="AD2316" s="11" t="s">
        <v>37</v>
      </c>
      <c r="AE2316" s="11" t="s">
        <v>37</v>
      </c>
      <c r="AF2316" s="1">
        <f>IF(IFERROR(VLOOKUP(E2316,Store_Showcase!B2:H144,{5}, FALSE), TRUE)=TRUE, IF(IFERROR(VLOOKUP(E2316,Store_SRP!B2:H110,{5}, FALSE), TRUE)=TRUE,VLOOKUP(E2316,Store_VAM!B2:H273,{5}, FALSE),VLOOKUP(E2316,Store_SRP!B2:H110,{5}, FALSE)), VLOOKUP(E2316,Store_Showcase!B2:H144,{5}, FALSE))</f>
      </c>
      <c r="AG2316" s="1">
        <f>IF(IFERROR(VLOOKUP(E2316,Store_Showcase!B2:H144,{6}, FALSE), TRUE)=TRUE, IF(IFERROR(VLOOKUP(E2316,Store_SRP!B2:H110,{6}, FALSE), TRUE)=TRUE,VLOOKUP(E2316,Store_VAM!B2:H273,{6}, FALSE),VLOOKUP(E2316,Store_SRP!B2:H110,{6}, FALSE)), VLOOKUP(E2316,Store_Showcase!B2:H144,{6}, FALSE))</f>
      </c>
      <c r="AH2316" s="1">
        <f>VLOOKUP(G2316,Sku_Consolidated!A2:R957,18,FALSE)</f>
      </c>
      <c r="AI2316" s="1">
        <f>VLOOKUP(G2316,Sku_Consolidated!A2:S957,19,FALSE)</f>
      </c>
      <c r="AJ2316" s="1">
        <f>VLOOKUP(G2316,Sku_Consolidated!A2:T957,20,FALSE)</f>
      </c>
    </row>
    <row r="2317" spans="1:36" x14ac:dyDescent="0.25">
      <c r="A2317" s="1">
        <v>2024</v>
      </c>
      <c r="B2317" s="1" t="s">
        <v>31</v>
      </c>
      <c r="C2317" s="1" t="s">
        <v>32</v>
      </c>
      <c r="D2317" s="1" t="s">
        <v>33</v>
      </c>
      <c r="E2317" s="9" t="s">
        <v>5966</v>
      </c>
      <c r="F2317" s="1">
        <f>IF(VLOOKUP(G2317,Sku_Consolidated!A2:S957,{19},FALSE)="SHOWCASE", VLOOKUP(E2317,Store_Showcase!B2:C144,{2}, FALSE), IF(VLOOKUP(G2317,Sku_Consolidated!A2:S957,{19},FALSE)="VAM",VLOOKUP(E2317,Store_VAM!B2:C273,{2}, FALSE),VLOOKUP(E2317,Store_SRP!B2:C110,{2}, FALSE)))</f>
      </c>
      <c r="G2317" s="1">
        <v>61781</v>
      </c>
      <c r="H2317" s="1" t="s">
        <v>102</v>
      </c>
      <c r="I2317" s="10" t="s">
        <v>3144</v>
      </c>
      <c r="J2317" s="1">
        <f>VLOOKUP(G2317,Sku_Consolidated!A2:C957, 3, FALSE)</f>
      </c>
      <c r="K2317" s="10">
        <f>IF(J2317="PACK", I2317, 0)</f>
      </c>
      <c r="L2317" s="10">
        <f>IF(J2317="KG", I2317, I2317 * VLOOKUP(G2317,Sku_Consolidated!A2:U957,21,FALSE))</f>
      </c>
      <c r="M2317" s="10" t="s">
        <v>37</v>
      </c>
      <c r="N2317" s="11" t="s">
        <v>5908</v>
      </c>
      <c r="O2317" s="10" t="s">
        <v>5998</v>
      </c>
      <c r="P2317" s="10">
        <f>N2317 - O2317</f>
      </c>
      <c r="Q2317" s="1">
        <f>VLOOKUP(G2317,Sku_Consolidated!A2:G957,7, FALSE)</f>
      </c>
      <c r="R2317" s="1">
        <f>IF(IFERROR(VLOOKUP(E2317,Store_Showcase!B2:H144,7, FALSE), TRUE)=TRUE, IF(IFERROR(VLOOKUP(E2317,Store_SRP!B2:H110,7, FALSE), TRUE)=TRUE,VLOOKUP(E2317,Store_VAM!B2:H273,7, FALSE),VLOOKUP(E2317,Store_SRP!B2:H110,7, FALSE)), VLOOKUP(E2317,Store_Showcase!B2:H144,7, FALSE))</f>
      </c>
      <c r="S2317" s="1">
        <f>IF(IFERROR(VLOOKUP(E2317,Store_Showcase!B2:I144,8, FALSE), TRUE)=TRUE, IF(IFERROR(VLOOKUP(E2317,Store_SRP!B2:I110,8, FALSE), TRUE)=TRUE,VLOOKUP(E2317,Store_VAM!B2:I273,8, FALSE),VLOOKUP(E2317,Store_SRP!B2:I110,8, FALSE)), VLOOKUP(E2317,Store_Showcase!B2:I144,8, FALSE))</f>
      </c>
      <c r="T2317" s="1">
        <f>VLOOKUP(G2317,Sku_Consolidated!A2:R957,18,FALSE)</f>
      </c>
      <c r="U2317" s="1" t="s">
        <v>5969</v>
      </c>
      <c r="V2317" s="1">
        <f>IF(VLOOKUP(G2317,Sku_Consolidated!A2:S957,19,FALSE)="SHOWCASE", VLOOKUP(E2317,Store_Showcase!B2:L144,11, FALSE), IF(VLOOKUP(G2317,Sku_Consolidated!A2:S957,19,FALSE)="VAM",VLOOKUP(E2317,Store_VAM!B2:L273,11, FALSE),VLOOKUP(E2317,Store_SRP!B2:L110,11, FALSE)))</f>
      </c>
      <c r="W2317" s="1">
        <f>VLOOKUP(G2317,Sku_Consolidated!A2:W957,11,FALSE)</f>
      </c>
      <c r="X2317" s="1">
        <f>VLOOKUP(G2317,Sku_Consolidated!A2:H957,8,FALSE)</f>
      </c>
      <c r="Y2317" s="1">
        <f>VLOOKUP(G2317,Sku_Consolidated!A2:I957,9,FALSE)</f>
      </c>
      <c r="Z2317" s="1" t="s">
        <v>41</v>
      </c>
      <c r="AA2317" s="1">
        <f>VLOOKUP(G2317,Sku_Consolidated!A2:E957,5,FALSE)</f>
      </c>
      <c r="AB2317" s="1">
        <f>IF(VLOOKUP(G2317,Sku_Consolidated!A2:S957,19,FALSE)="SHOWCASE", VLOOKUP(E2317,Store_Showcase!B2:N144,13, FALSE), IF(VLOOKUP(G2317,Sku_Consolidated!A2:S957,19,FALSE)="VAM",VLOOKUP(E2317,Store_VAM!B2:N273,13, FALSE),VLOOKUP(E2317,Store_SRP!B2:N110,13, FALSE)))</f>
      </c>
      <c r="AC2317" s="1">
        <f>IF(IFERROR(AB2317,TRUE)=TRUE, "-","OK")</f>
      </c>
      <c r="AD2317" s="11" t="s">
        <v>37</v>
      </c>
      <c r="AE2317" s="11" t="s">
        <v>37</v>
      </c>
      <c r="AF2317" s="1">
        <f>IF(IFERROR(VLOOKUP(E2317,Store_Showcase!B2:H144,{5}, FALSE), TRUE)=TRUE, IF(IFERROR(VLOOKUP(E2317,Store_SRP!B2:H110,{5}, FALSE), TRUE)=TRUE,VLOOKUP(E2317,Store_VAM!B2:H273,{5}, FALSE),VLOOKUP(E2317,Store_SRP!B2:H110,{5}, FALSE)), VLOOKUP(E2317,Store_Showcase!B2:H144,{5}, FALSE))</f>
      </c>
      <c r="AG2317" s="1">
        <f>IF(IFERROR(VLOOKUP(E2317,Store_Showcase!B2:H144,{6}, FALSE), TRUE)=TRUE, IF(IFERROR(VLOOKUP(E2317,Store_SRP!B2:H110,{6}, FALSE), TRUE)=TRUE,VLOOKUP(E2317,Store_VAM!B2:H273,{6}, FALSE),VLOOKUP(E2317,Store_SRP!B2:H110,{6}, FALSE)), VLOOKUP(E2317,Store_Showcase!B2:H144,{6}, FALSE))</f>
      </c>
      <c r="AH2317" s="1">
        <f>VLOOKUP(G2317,Sku_Consolidated!A2:R957,18,FALSE)</f>
      </c>
      <c r="AI2317" s="1">
        <f>VLOOKUP(G2317,Sku_Consolidated!A2:S957,19,FALSE)</f>
      </c>
      <c r="AJ2317" s="1">
        <f>VLOOKUP(G2317,Sku_Consolidated!A2:T957,20,FALSE)</f>
      </c>
    </row>
    <row r="2318" spans="1:36" x14ac:dyDescent="0.25">
      <c r="A2318" s="1">
        <v>2024</v>
      </c>
      <c r="B2318" s="1" t="s">
        <v>31</v>
      </c>
      <c r="C2318" s="1" t="s">
        <v>32</v>
      </c>
      <c r="D2318" s="1" t="s">
        <v>33</v>
      </c>
      <c r="E2318" s="9" t="s">
        <v>5966</v>
      </c>
      <c r="F2318" s="1">
        <f>IF(VLOOKUP(G2318,Sku_Consolidated!A2:S957,{19},FALSE)="SHOWCASE", VLOOKUP(E2318,Store_Showcase!B2:C144,{2}, FALSE), IF(VLOOKUP(G2318,Sku_Consolidated!A2:S957,{19},FALSE)="VAM",VLOOKUP(E2318,Store_VAM!B2:C273,{2}, FALSE),VLOOKUP(E2318,Store_SRP!B2:C110,{2}, FALSE)))</f>
      </c>
      <c r="G2318" s="1">
        <v>61820</v>
      </c>
      <c r="H2318" s="1" t="s">
        <v>114</v>
      </c>
      <c r="I2318" s="10" t="s">
        <v>198</v>
      </c>
      <c r="J2318" s="1">
        <f>VLOOKUP(G2318,Sku_Consolidated!A2:C957, 3, FALSE)</f>
      </c>
      <c r="K2318" s="10">
        <f>IF(J2318="PACK", I2318, 0)</f>
      </c>
      <c r="L2318" s="10">
        <f>IF(J2318="KG", I2318, I2318 * VLOOKUP(G2318,Sku_Consolidated!A2:U957,21,FALSE))</f>
      </c>
      <c r="M2318" s="10" t="s">
        <v>37</v>
      </c>
      <c r="N2318" s="11" t="s">
        <v>5999</v>
      </c>
      <c r="O2318" s="10" t="s">
        <v>6000</v>
      </c>
      <c r="P2318" s="10">
        <f>N2318 - O2318</f>
      </c>
      <c r="Q2318" s="1">
        <f>VLOOKUP(G2318,Sku_Consolidated!A2:G957,7, FALSE)</f>
      </c>
      <c r="R2318" s="1">
        <f>IF(IFERROR(VLOOKUP(E2318,Store_Showcase!B2:H144,7, FALSE), TRUE)=TRUE, IF(IFERROR(VLOOKUP(E2318,Store_SRP!B2:H110,7, FALSE), TRUE)=TRUE,VLOOKUP(E2318,Store_VAM!B2:H273,7, FALSE),VLOOKUP(E2318,Store_SRP!B2:H110,7, FALSE)), VLOOKUP(E2318,Store_Showcase!B2:H144,7, FALSE))</f>
      </c>
      <c r="S2318" s="1">
        <f>IF(IFERROR(VLOOKUP(E2318,Store_Showcase!B2:I144,8, FALSE), TRUE)=TRUE, IF(IFERROR(VLOOKUP(E2318,Store_SRP!B2:I110,8, FALSE), TRUE)=TRUE,VLOOKUP(E2318,Store_VAM!B2:I273,8, FALSE),VLOOKUP(E2318,Store_SRP!B2:I110,8, FALSE)), VLOOKUP(E2318,Store_Showcase!B2:I144,8, FALSE))</f>
      </c>
      <c r="T2318" s="1">
        <f>VLOOKUP(G2318,Sku_Consolidated!A2:R957,18,FALSE)</f>
      </c>
      <c r="U2318" s="1" t="s">
        <v>5969</v>
      </c>
      <c r="V2318" s="1">
        <f>IF(VLOOKUP(G2318,Sku_Consolidated!A2:S957,19,FALSE)="SHOWCASE", VLOOKUP(E2318,Store_Showcase!B2:L144,11, FALSE), IF(VLOOKUP(G2318,Sku_Consolidated!A2:S957,19,FALSE)="VAM",VLOOKUP(E2318,Store_VAM!B2:L273,11, FALSE),VLOOKUP(E2318,Store_SRP!B2:L110,11, FALSE)))</f>
      </c>
      <c r="W2318" s="1">
        <f>VLOOKUP(G2318,Sku_Consolidated!A2:W957,11,FALSE)</f>
      </c>
      <c r="X2318" s="1">
        <f>VLOOKUP(G2318,Sku_Consolidated!A2:H957,8,FALSE)</f>
      </c>
      <c r="Y2318" s="1">
        <f>VLOOKUP(G2318,Sku_Consolidated!A2:I957,9,FALSE)</f>
      </c>
      <c r="Z2318" s="1" t="s">
        <v>41</v>
      </c>
      <c r="AA2318" s="1">
        <f>VLOOKUP(G2318,Sku_Consolidated!A2:E957,5,FALSE)</f>
      </c>
      <c r="AB2318" s="1">
        <f>IF(VLOOKUP(G2318,Sku_Consolidated!A2:S957,19,FALSE)="SHOWCASE", VLOOKUP(E2318,Store_Showcase!B2:N144,13, FALSE), IF(VLOOKUP(G2318,Sku_Consolidated!A2:S957,19,FALSE)="VAM",VLOOKUP(E2318,Store_VAM!B2:N273,13, FALSE),VLOOKUP(E2318,Store_SRP!B2:N110,13, FALSE)))</f>
      </c>
      <c r="AC2318" s="1">
        <f>IF(IFERROR(AB2318,TRUE)=TRUE, "-","OK")</f>
      </c>
      <c r="AD2318" s="11" t="s">
        <v>37</v>
      </c>
      <c r="AE2318" s="11" t="s">
        <v>37</v>
      </c>
      <c r="AF2318" s="1">
        <f>IF(IFERROR(VLOOKUP(E2318,Store_Showcase!B2:H144,{5}, FALSE), TRUE)=TRUE, IF(IFERROR(VLOOKUP(E2318,Store_SRP!B2:H110,{5}, FALSE), TRUE)=TRUE,VLOOKUP(E2318,Store_VAM!B2:H273,{5}, FALSE),VLOOKUP(E2318,Store_SRP!B2:H110,{5}, FALSE)), VLOOKUP(E2318,Store_Showcase!B2:H144,{5}, FALSE))</f>
      </c>
      <c r="AG2318" s="1">
        <f>IF(IFERROR(VLOOKUP(E2318,Store_Showcase!B2:H144,{6}, FALSE), TRUE)=TRUE, IF(IFERROR(VLOOKUP(E2318,Store_SRP!B2:H110,{6}, FALSE), TRUE)=TRUE,VLOOKUP(E2318,Store_VAM!B2:H273,{6}, FALSE),VLOOKUP(E2318,Store_SRP!B2:H110,{6}, FALSE)), VLOOKUP(E2318,Store_Showcase!B2:H144,{6}, FALSE))</f>
      </c>
      <c r="AH2318" s="1">
        <f>VLOOKUP(G2318,Sku_Consolidated!A2:R957,18,FALSE)</f>
      </c>
      <c r="AI2318" s="1">
        <f>VLOOKUP(G2318,Sku_Consolidated!A2:S957,19,FALSE)</f>
      </c>
      <c r="AJ2318" s="1">
        <f>VLOOKUP(G2318,Sku_Consolidated!A2:T957,20,FALSE)</f>
      </c>
    </row>
    <row r="2319" spans="1:36" x14ac:dyDescent="0.25">
      <c r="A2319" s="1">
        <v>2024</v>
      </c>
      <c r="B2319" s="1" t="s">
        <v>31</v>
      </c>
      <c r="C2319" s="1" t="s">
        <v>32</v>
      </c>
      <c r="D2319" s="1" t="s">
        <v>33</v>
      </c>
      <c r="E2319" s="9" t="s">
        <v>5966</v>
      </c>
      <c r="F2319" s="1">
        <f>IF(VLOOKUP(G2319,Sku_Consolidated!A2:S957,{19},FALSE)="SHOWCASE", VLOOKUP(E2319,Store_Showcase!B2:C144,{2}, FALSE), IF(VLOOKUP(G2319,Sku_Consolidated!A2:S957,{19},FALSE)="VAM",VLOOKUP(E2319,Store_VAM!B2:C273,{2}, FALSE),VLOOKUP(E2319,Store_SRP!B2:C110,{2}, FALSE)))</f>
      </c>
      <c r="G2319" s="1">
        <v>61833</v>
      </c>
      <c r="H2319" s="1" t="s">
        <v>118</v>
      </c>
      <c r="I2319" s="10" t="s">
        <v>396</v>
      </c>
      <c r="J2319" s="1">
        <f>VLOOKUP(G2319,Sku_Consolidated!A2:C957, 3, FALSE)</f>
      </c>
      <c r="K2319" s="10">
        <f>IF(J2319="PACK", I2319, 0)</f>
      </c>
      <c r="L2319" s="10">
        <f>IF(J2319="KG", I2319, I2319 * VLOOKUP(G2319,Sku_Consolidated!A2:U957,21,FALSE))</f>
      </c>
      <c r="M2319" s="10" t="s">
        <v>37</v>
      </c>
      <c r="N2319" s="11" t="s">
        <v>6001</v>
      </c>
      <c r="O2319" s="10" t="s">
        <v>6002</v>
      </c>
      <c r="P2319" s="10">
        <f>N2319 - O2319</f>
      </c>
      <c r="Q2319" s="1">
        <f>VLOOKUP(G2319,Sku_Consolidated!A2:G957,7, FALSE)</f>
      </c>
      <c r="R2319" s="1">
        <f>IF(IFERROR(VLOOKUP(E2319,Store_Showcase!B2:H144,7, FALSE), TRUE)=TRUE, IF(IFERROR(VLOOKUP(E2319,Store_SRP!B2:H110,7, FALSE), TRUE)=TRUE,VLOOKUP(E2319,Store_VAM!B2:H273,7, FALSE),VLOOKUP(E2319,Store_SRP!B2:H110,7, FALSE)), VLOOKUP(E2319,Store_Showcase!B2:H144,7, FALSE))</f>
      </c>
      <c r="S2319" s="1">
        <f>IF(IFERROR(VLOOKUP(E2319,Store_Showcase!B2:I144,8, FALSE), TRUE)=TRUE, IF(IFERROR(VLOOKUP(E2319,Store_SRP!B2:I110,8, FALSE), TRUE)=TRUE,VLOOKUP(E2319,Store_VAM!B2:I273,8, FALSE),VLOOKUP(E2319,Store_SRP!B2:I110,8, FALSE)), VLOOKUP(E2319,Store_Showcase!B2:I144,8, FALSE))</f>
      </c>
      <c r="T2319" s="1">
        <f>VLOOKUP(G2319,Sku_Consolidated!A2:R957,18,FALSE)</f>
      </c>
      <c r="U2319" s="1" t="s">
        <v>5969</v>
      </c>
      <c r="V2319" s="1">
        <f>IF(VLOOKUP(G2319,Sku_Consolidated!A2:S957,19,FALSE)="SHOWCASE", VLOOKUP(E2319,Store_Showcase!B2:L144,11, FALSE), IF(VLOOKUP(G2319,Sku_Consolidated!A2:S957,19,FALSE)="VAM",VLOOKUP(E2319,Store_VAM!B2:L273,11, FALSE),VLOOKUP(E2319,Store_SRP!B2:L110,11, FALSE)))</f>
      </c>
      <c r="W2319" s="1">
        <f>VLOOKUP(G2319,Sku_Consolidated!A2:W957,11,FALSE)</f>
      </c>
      <c r="X2319" s="1">
        <f>VLOOKUP(G2319,Sku_Consolidated!A2:H957,8,FALSE)</f>
      </c>
      <c r="Y2319" s="1">
        <f>VLOOKUP(G2319,Sku_Consolidated!A2:I957,9,FALSE)</f>
      </c>
      <c r="Z2319" s="1" t="s">
        <v>41</v>
      </c>
      <c r="AA2319" s="1">
        <f>VLOOKUP(G2319,Sku_Consolidated!A2:E957,5,FALSE)</f>
      </c>
      <c r="AB2319" s="1">
        <f>IF(VLOOKUP(G2319,Sku_Consolidated!A2:S957,19,FALSE)="SHOWCASE", VLOOKUP(E2319,Store_Showcase!B2:N144,13, FALSE), IF(VLOOKUP(G2319,Sku_Consolidated!A2:S957,19,FALSE)="VAM",VLOOKUP(E2319,Store_VAM!B2:N273,13, FALSE),VLOOKUP(E2319,Store_SRP!B2:N110,13, FALSE)))</f>
      </c>
      <c r="AC2319" s="1">
        <f>IF(IFERROR(AB2319,TRUE)=TRUE, "-","OK")</f>
      </c>
      <c r="AD2319" s="11" t="s">
        <v>37</v>
      </c>
      <c r="AE2319" s="11" t="s">
        <v>37</v>
      </c>
      <c r="AF2319" s="1">
        <f>IF(IFERROR(VLOOKUP(E2319,Store_Showcase!B2:H144,{5}, FALSE), TRUE)=TRUE, IF(IFERROR(VLOOKUP(E2319,Store_SRP!B2:H110,{5}, FALSE), TRUE)=TRUE,VLOOKUP(E2319,Store_VAM!B2:H273,{5}, FALSE),VLOOKUP(E2319,Store_SRP!B2:H110,{5}, FALSE)), VLOOKUP(E2319,Store_Showcase!B2:H144,{5}, FALSE))</f>
      </c>
      <c r="AG2319" s="1">
        <f>IF(IFERROR(VLOOKUP(E2319,Store_Showcase!B2:H144,{6}, FALSE), TRUE)=TRUE, IF(IFERROR(VLOOKUP(E2319,Store_SRP!B2:H110,{6}, FALSE), TRUE)=TRUE,VLOOKUP(E2319,Store_VAM!B2:H273,{6}, FALSE),VLOOKUP(E2319,Store_SRP!B2:H110,{6}, FALSE)), VLOOKUP(E2319,Store_Showcase!B2:H144,{6}, FALSE))</f>
      </c>
      <c r="AH2319" s="1">
        <f>VLOOKUP(G2319,Sku_Consolidated!A2:R957,18,FALSE)</f>
      </c>
      <c r="AI2319" s="1">
        <f>VLOOKUP(G2319,Sku_Consolidated!A2:S957,19,FALSE)</f>
      </c>
      <c r="AJ2319" s="1">
        <f>VLOOKUP(G2319,Sku_Consolidated!A2:T957,20,FALSE)</f>
      </c>
    </row>
    <row r="2320" spans="1:36" x14ac:dyDescent="0.25">
      <c r="A2320" s="1">
        <v>2024</v>
      </c>
      <c r="B2320" s="1" t="s">
        <v>31</v>
      </c>
      <c r="C2320" s="1" t="s">
        <v>32</v>
      </c>
      <c r="D2320" s="1" t="s">
        <v>33</v>
      </c>
      <c r="E2320" s="9" t="s">
        <v>5966</v>
      </c>
      <c r="F2320" s="1">
        <f>IF(VLOOKUP(G2320,Sku_Consolidated!A2:S957,{19},FALSE)="SHOWCASE", VLOOKUP(E2320,Store_Showcase!B2:C144,{2}, FALSE), IF(VLOOKUP(G2320,Sku_Consolidated!A2:S957,{19},FALSE)="VAM",VLOOKUP(E2320,Store_VAM!B2:C273,{2}, FALSE),VLOOKUP(E2320,Store_SRP!B2:C110,{2}, FALSE)))</f>
      </c>
      <c r="G2320" s="1">
        <v>61834</v>
      </c>
      <c r="H2320" s="1" t="s">
        <v>379</v>
      </c>
      <c r="I2320" s="10" t="s">
        <v>6003</v>
      </c>
      <c r="J2320" s="1">
        <f>VLOOKUP(G2320,Sku_Consolidated!A2:C957, 3, FALSE)</f>
      </c>
      <c r="K2320" s="10">
        <f>IF(J2320="PACK", I2320, 0)</f>
      </c>
      <c r="L2320" s="10">
        <f>IF(J2320="KG", I2320, I2320 * VLOOKUP(G2320,Sku_Consolidated!A2:U957,21,FALSE))</f>
      </c>
      <c r="M2320" s="10" t="s">
        <v>37</v>
      </c>
      <c r="N2320" s="11" t="s">
        <v>6004</v>
      </c>
      <c r="O2320" s="10" t="s">
        <v>6005</v>
      </c>
      <c r="P2320" s="10">
        <f>N2320 - O2320</f>
      </c>
      <c r="Q2320" s="1">
        <f>VLOOKUP(G2320,Sku_Consolidated!A2:G957,7, FALSE)</f>
      </c>
      <c r="R2320" s="1">
        <f>IF(IFERROR(VLOOKUP(E2320,Store_Showcase!B2:H144,7, FALSE), TRUE)=TRUE, IF(IFERROR(VLOOKUP(E2320,Store_SRP!B2:H110,7, FALSE), TRUE)=TRUE,VLOOKUP(E2320,Store_VAM!B2:H273,7, FALSE),VLOOKUP(E2320,Store_SRP!B2:H110,7, FALSE)), VLOOKUP(E2320,Store_Showcase!B2:H144,7, FALSE))</f>
      </c>
      <c r="S2320" s="1">
        <f>IF(IFERROR(VLOOKUP(E2320,Store_Showcase!B2:I144,8, FALSE), TRUE)=TRUE, IF(IFERROR(VLOOKUP(E2320,Store_SRP!B2:I110,8, FALSE), TRUE)=TRUE,VLOOKUP(E2320,Store_VAM!B2:I273,8, FALSE),VLOOKUP(E2320,Store_SRP!B2:I110,8, FALSE)), VLOOKUP(E2320,Store_Showcase!B2:I144,8, FALSE))</f>
      </c>
      <c r="T2320" s="1">
        <f>VLOOKUP(G2320,Sku_Consolidated!A2:R957,18,FALSE)</f>
      </c>
      <c r="U2320" s="1" t="s">
        <v>5969</v>
      </c>
      <c r="V2320" s="1">
        <f>IF(VLOOKUP(G2320,Sku_Consolidated!A2:S957,19,FALSE)="SHOWCASE", VLOOKUP(E2320,Store_Showcase!B2:L144,11, FALSE), IF(VLOOKUP(G2320,Sku_Consolidated!A2:S957,19,FALSE)="VAM",VLOOKUP(E2320,Store_VAM!B2:L273,11, FALSE),VLOOKUP(E2320,Store_SRP!B2:L110,11, FALSE)))</f>
      </c>
      <c r="W2320" s="1">
        <f>VLOOKUP(G2320,Sku_Consolidated!A2:W957,11,FALSE)</f>
      </c>
      <c r="X2320" s="1">
        <f>VLOOKUP(G2320,Sku_Consolidated!A2:H957,8,FALSE)</f>
      </c>
      <c r="Y2320" s="1">
        <f>VLOOKUP(G2320,Sku_Consolidated!A2:I957,9,FALSE)</f>
      </c>
      <c r="Z2320" s="1" t="s">
        <v>41</v>
      </c>
      <c r="AA2320" s="1">
        <f>VLOOKUP(G2320,Sku_Consolidated!A2:E957,5,FALSE)</f>
      </c>
      <c r="AB2320" s="1">
        <f>IF(VLOOKUP(G2320,Sku_Consolidated!A2:S957,19,FALSE)="SHOWCASE", VLOOKUP(E2320,Store_Showcase!B2:N144,13, FALSE), IF(VLOOKUP(G2320,Sku_Consolidated!A2:S957,19,FALSE)="VAM",VLOOKUP(E2320,Store_VAM!B2:N273,13, FALSE),VLOOKUP(E2320,Store_SRP!B2:N110,13, FALSE)))</f>
      </c>
      <c r="AC2320" s="1">
        <f>IF(IFERROR(AB2320,TRUE)=TRUE, "-","OK")</f>
      </c>
      <c r="AD2320" s="11" t="s">
        <v>37</v>
      </c>
      <c r="AE2320" s="11" t="s">
        <v>37</v>
      </c>
      <c r="AF2320" s="1">
        <f>IF(IFERROR(VLOOKUP(E2320,Store_Showcase!B2:H144,{5}, FALSE), TRUE)=TRUE, IF(IFERROR(VLOOKUP(E2320,Store_SRP!B2:H110,{5}, FALSE), TRUE)=TRUE,VLOOKUP(E2320,Store_VAM!B2:H273,{5}, FALSE),VLOOKUP(E2320,Store_SRP!B2:H110,{5}, FALSE)), VLOOKUP(E2320,Store_Showcase!B2:H144,{5}, FALSE))</f>
      </c>
      <c r="AG2320" s="1">
        <f>IF(IFERROR(VLOOKUP(E2320,Store_Showcase!B2:H144,{6}, FALSE), TRUE)=TRUE, IF(IFERROR(VLOOKUP(E2320,Store_SRP!B2:H110,{6}, FALSE), TRUE)=TRUE,VLOOKUP(E2320,Store_VAM!B2:H273,{6}, FALSE),VLOOKUP(E2320,Store_SRP!B2:H110,{6}, FALSE)), VLOOKUP(E2320,Store_Showcase!B2:H144,{6}, FALSE))</f>
      </c>
      <c r="AH2320" s="1">
        <f>VLOOKUP(G2320,Sku_Consolidated!A2:R957,18,FALSE)</f>
      </c>
      <c r="AI2320" s="1">
        <f>VLOOKUP(G2320,Sku_Consolidated!A2:S957,19,FALSE)</f>
      </c>
      <c r="AJ2320" s="1">
        <f>VLOOKUP(G2320,Sku_Consolidated!A2:T957,20,FALSE)</f>
      </c>
    </row>
    <row r="2321" spans="1:36" x14ac:dyDescent="0.25">
      <c r="A2321" s="1">
        <v>2024</v>
      </c>
      <c r="B2321" s="1" t="s">
        <v>31</v>
      </c>
      <c r="C2321" s="1" t="s">
        <v>32</v>
      </c>
      <c r="D2321" s="1" t="s">
        <v>33</v>
      </c>
      <c r="E2321" s="9" t="s">
        <v>5966</v>
      </c>
      <c r="F2321" s="1">
        <f>IF(VLOOKUP(G2321,Sku_Consolidated!A2:S957,{19},FALSE)="SHOWCASE", VLOOKUP(E2321,Store_Showcase!B2:C144,{2}, FALSE), IF(VLOOKUP(G2321,Sku_Consolidated!A2:S957,{19},FALSE)="VAM",VLOOKUP(E2321,Store_VAM!B2:C273,{2}, FALSE),VLOOKUP(E2321,Store_SRP!B2:C110,{2}, FALSE)))</f>
      </c>
      <c r="G2321" s="1">
        <v>61840</v>
      </c>
      <c r="H2321" s="1" t="s">
        <v>171</v>
      </c>
      <c r="I2321" s="10" t="s">
        <v>5352</v>
      </c>
      <c r="J2321" s="1">
        <f>VLOOKUP(G2321,Sku_Consolidated!A2:C957, 3, FALSE)</f>
      </c>
      <c r="K2321" s="10">
        <f>IF(J2321="PACK", I2321, 0)</f>
      </c>
      <c r="L2321" s="10">
        <f>IF(J2321="KG", I2321, I2321 * VLOOKUP(G2321,Sku_Consolidated!A2:U957,21,FALSE))</f>
      </c>
      <c r="M2321" s="10" t="s">
        <v>37</v>
      </c>
      <c r="N2321" s="11" t="s">
        <v>6006</v>
      </c>
      <c r="O2321" s="10" t="s">
        <v>6007</v>
      </c>
      <c r="P2321" s="10">
        <f>N2321 - O2321</f>
      </c>
      <c r="Q2321" s="1">
        <f>VLOOKUP(G2321,Sku_Consolidated!A2:G957,7, FALSE)</f>
      </c>
      <c r="R2321" s="1">
        <f>IF(IFERROR(VLOOKUP(E2321,Store_Showcase!B2:H144,7, FALSE), TRUE)=TRUE, IF(IFERROR(VLOOKUP(E2321,Store_SRP!B2:H110,7, FALSE), TRUE)=TRUE,VLOOKUP(E2321,Store_VAM!B2:H273,7, FALSE),VLOOKUP(E2321,Store_SRP!B2:H110,7, FALSE)), VLOOKUP(E2321,Store_Showcase!B2:H144,7, FALSE))</f>
      </c>
      <c r="S2321" s="1">
        <f>IF(IFERROR(VLOOKUP(E2321,Store_Showcase!B2:I144,8, FALSE), TRUE)=TRUE, IF(IFERROR(VLOOKUP(E2321,Store_SRP!B2:I110,8, FALSE), TRUE)=TRUE,VLOOKUP(E2321,Store_VAM!B2:I273,8, FALSE),VLOOKUP(E2321,Store_SRP!B2:I110,8, FALSE)), VLOOKUP(E2321,Store_Showcase!B2:I144,8, FALSE))</f>
      </c>
      <c r="T2321" s="1">
        <f>VLOOKUP(G2321,Sku_Consolidated!A2:R957,18,FALSE)</f>
      </c>
      <c r="U2321" s="1" t="s">
        <v>5969</v>
      </c>
      <c r="V2321" s="1">
        <f>IF(VLOOKUP(G2321,Sku_Consolidated!A2:S957,19,FALSE)="SHOWCASE", VLOOKUP(E2321,Store_Showcase!B2:L144,11, FALSE), IF(VLOOKUP(G2321,Sku_Consolidated!A2:S957,19,FALSE)="VAM",VLOOKUP(E2321,Store_VAM!B2:L273,11, FALSE),VLOOKUP(E2321,Store_SRP!B2:L110,11, FALSE)))</f>
      </c>
      <c r="W2321" s="1">
        <f>VLOOKUP(G2321,Sku_Consolidated!A2:W957,11,FALSE)</f>
      </c>
      <c r="X2321" s="1">
        <f>VLOOKUP(G2321,Sku_Consolidated!A2:H957,8,FALSE)</f>
      </c>
      <c r="Y2321" s="1">
        <f>VLOOKUP(G2321,Sku_Consolidated!A2:I957,9,FALSE)</f>
      </c>
      <c r="Z2321" s="1" t="s">
        <v>41</v>
      </c>
      <c r="AA2321" s="1">
        <f>VLOOKUP(G2321,Sku_Consolidated!A2:E957,5,FALSE)</f>
      </c>
      <c r="AB2321" s="1">
        <f>IF(VLOOKUP(G2321,Sku_Consolidated!A2:S957,19,FALSE)="SHOWCASE", VLOOKUP(E2321,Store_Showcase!B2:N144,13, FALSE), IF(VLOOKUP(G2321,Sku_Consolidated!A2:S957,19,FALSE)="VAM",VLOOKUP(E2321,Store_VAM!B2:N273,13, FALSE),VLOOKUP(E2321,Store_SRP!B2:N110,13, FALSE)))</f>
      </c>
      <c r="AC2321" s="1">
        <f>IF(IFERROR(AB2321,TRUE)=TRUE, "-","OK")</f>
      </c>
      <c r="AD2321" s="11" t="s">
        <v>37</v>
      </c>
      <c r="AE2321" s="11" t="s">
        <v>37</v>
      </c>
      <c r="AF2321" s="1">
        <f>IF(IFERROR(VLOOKUP(E2321,Store_Showcase!B2:H144,{5}, FALSE), TRUE)=TRUE, IF(IFERROR(VLOOKUP(E2321,Store_SRP!B2:H110,{5}, FALSE), TRUE)=TRUE,VLOOKUP(E2321,Store_VAM!B2:H273,{5}, FALSE),VLOOKUP(E2321,Store_SRP!B2:H110,{5}, FALSE)), VLOOKUP(E2321,Store_Showcase!B2:H144,{5}, FALSE))</f>
      </c>
      <c r="AG2321" s="1">
        <f>IF(IFERROR(VLOOKUP(E2321,Store_Showcase!B2:H144,{6}, FALSE), TRUE)=TRUE, IF(IFERROR(VLOOKUP(E2321,Store_SRP!B2:H110,{6}, FALSE), TRUE)=TRUE,VLOOKUP(E2321,Store_VAM!B2:H273,{6}, FALSE),VLOOKUP(E2321,Store_SRP!B2:H110,{6}, FALSE)), VLOOKUP(E2321,Store_Showcase!B2:H144,{6}, FALSE))</f>
      </c>
      <c r="AH2321" s="1">
        <f>VLOOKUP(G2321,Sku_Consolidated!A2:R957,18,FALSE)</f>
      </c>
      <c r="AI2321" s="1">
        <f>VLOOKUP(G2321,Sku_Consolidated!A2:S957,19,FALSE)</f>
      </c>
      <c r="AJ2321" s="1">
        <f>VLOOKUP(G2321,Sku_Consolidated!A2:T957,20,FALSE)</f>
      </c>
    </row>
    <row r="2322" spans="1:36" x14ac:dyDescent="0.25">
      <c r="A2322" s="1">
        <v>2024</v>
      </c>
      <c r="B2322" s="1" t="s">
        <v>31</v>
      </c>
      <c r="C2322" s="1" t="s">
        <v>32</v>
      </c>
      <c r="D2322" s="1" t="s">
        <v>33</v>
      </c>
      <c r="E2322" s="9" t="s">
        <v>5966</v>
      </c>
      <c r="F2322" s="1">
        <f>IF(VLOOKUP(G2322,Sku_Consolidated!A2:S957,{19},FALSE)="SHOWCASE", VLOOKUP(E2322,Store_Showcase!B2:C144,{2}, FALSE), IF(VLOOKUP(G2322,Sku_Consolidated!A2:S957,{19},FALSE)="VAM",VLOOKUP(E2322,Store_VAM!B2:C273,{2}, FALSE),VLOOKUP(E2322,Store_SRP!B2:C110,{2}, FALSE)))</f>
      </c>
      <c r="G2322" s="1">
        <v>61841</v>
      </c>
      <c r="H2322" s="1" t="s">
        <v>122</v>
      </c>
      <c r="I2322" s="10" t="s">
        <v>1558</v>
      </c>
      <c r="J2322" s="1">
        <f>VLOOKUP(G2322,Sku_Consolidated!A2:C957, 3, FALSE)</f>
      </c>
      <c r="K2322" s="10">
        <f>IF(J2322="PACK", I2322, 0)</f>
      </c>
      <c r="L2322" s="10">
        <f>IF(J2322="KG", I2322, I2322 * VLOOKUP(G2322,Sku_Consolidated!A2:U957,21,FALSE))</f>
      </c>
      <c r="M2322" s="10" t="s">
        <v>37</v>
      </c>
      <c r="N2322" s="11" t="s">
        <v>6008</v>
      </c>
      <c r="O2322" s="10" t="s">
        <v>6009</v>
      </c>
      <c r="P2322" s="10">
        <f>N2322 - O2322</f>
      </c>
      <c r="Q2322" s="1">
        <f>VLOOKUP(G2322,Sku_Consolidated!A2:G957,7, FALSE)</f>
      </c>
      <c r="R2322" s="1">
        <f>IF(IFERROR(VLOOKUP(E2322,Store_Showcase!B2:H144,7, FALSE), TRUE)=TRUE, IF(IFERROR(VLOOKUP(E2322,Store_SRP!B2:H110,7, FALSE), TRUE)=TRUE,VLOOKUP(E2322,Store_VAM!B2:H273,7, FALSE),VLOOKUP(E2322,Store_SRP!B2:H110,7, FALSE)), VLOOKUP(E2322,Store_Showcase!B2:H144,7, FALSE))</f>
      </c>
      <c r="S2322" s="1">
        <f>IF(IFERROR(VLOOKUP(E2322,Store_Showcase!B2:I144,8, FALSE), TRUE)=TRUE, IF(IFERROR(VLOOKUP(E2322,Store_SRP!B2:I110,8, FALSE), TRUE)=TRUE,VLOOKUP(E2322,Store_VAM!B2:I273,8, FALSE),VLOOKUP(E2322,Store_SRP!B2:I110,8, FALSE)), VLOOKUP(E2322,Store_Showcase!B2:I144,8, FALSE))</f>
      </c>
      <c r="T2322" s="1">
        <f>VLOOKUP(G2322,Sku_Consolidated!A2:R957,18,FALSE)</f>
      </c>
      <c r="U2322" s="1" t="s">
        <v>5969</v>
      </c>
      <c r="V2322" s="1">
        <f>IF(VLOOKUP(G2322,Sku_Consolidated!A2:S957,19,FALSE)="SHOWCASE", VLOOKUP(E2322,Store_Showcase!B2:L144,11, FALSE), IF(VLOOKUP(G2322,Sku_Consolidated!A2:S957,19,FALSE)="VAM",VLOOKUP(E2322,Store_VAM!B2:L273,11, FALSE),VLOOKUP(E2322,Store_SRP!B2:L110,11, FALSE)))</f>
      </c>
      <c r="W2322" s="1">
        <f>VLOOKUP(G2322,Sku_Consolidated!A2:W957,11,FALSE)</f>
      </c>
      <c r="X2322" s="1">
        <f>VLOOKUP(G2322,Sku_Consolidated!A2:H957,8,FALSE)</f>
      </c>
      <c r="Y2322" s="1">
        <f>VLOOKUP(G2322,Sku_Consolidated!A2:I957,9,FALSE)</f>
      </c>
      <c r="Z2322" s="1" t="s">
        <v>41</v>
      </c>
      <c r="AA2322" s="1">
        <f>VLOOKUP(G2322,Sku_Consolidated!A2:E957,5,FALSE)</f>
      </c>
      <c r="AB2322" s="1">
        <f>IF(VLOOKUP(G2322,Sku_Consolidated!A2:S957,19,FALSE)="SHOWCASE", VLOOKUP(E2322,Store_Showcase!B2:N144,13, FALSE), IF(VLOOKUP(G2322,Sku_Consolidated!A2:S957,19,FALSE)="VAM",VLOOKUP(E2322,Store_VAM!B2:N273,13, FALSE),VLOOKUP(E2322,Store_SRP!B2:N110,13, FALSE)))</f>
      </c>
      <c r="AC2322" s="1">
        <f>IF(IFERROR(AB2322,TRUE)=TRUE, "-","OK")</f>
      </c>
      <c r="AD2322" s="11" t="s">
        <v>37</v>
      </c>
      <c r="AE2322" s="11" t="s">
        <v>37</v>
      </c>
      <c r="AF2322" s="1">
        <f>IF(IFERROR(VLOOKUP(E2322,Store_Showcase!B2:H144,{5}, FALSE), TRUE)=TRUE, IF(IFERROR(VLOOKUP(E2322,Store_SRP!B2:H110,{5}, FALSE), TRUE)=TRUE,VLOOKUP(E2322,Store_VAM!B2:H273,{5}, FALSE),VLOOKUP(E2322,Store_SRP!B2:H110,{5}, FALSE)), VLOOKUP(E2322,Store_Showcase!B2:H144,{5}, FALSE))</f>
      </c>
      <c r="AG2322" s="1">
        <f>IF(IFERROR(VLOOKUP(E2322,Store_Showcase!B2:H144,{6}, FALSE), TRUE)=TRUE, IF(IFERROR(VLOOKUP(E2322,Store_SRP!B2:H110,{6}, FALSE), TRUE)=TRUE,VLOOKUP(E2322,Store_VAM!B2:H273,{6}, FALSE),VLOOKUP(E2322,Store_SRP!B2:H110,{6}, FALSE)), VLOOKUP(E2322,Store_Showcase!B2:H144,{6}, FALSE))</f>
      </c>
      <c r="AH2322" s="1">
        <f>VLOOKUP(G2322,Sku_Consolidated!A2:R957,18,FALSE)</f>
      </c>
      <c r="AI2322" s="1">
        <f>VLOOKUP(G2322,Sku_Consolidated!A2:S957,19,FALSE)</f>
      </c>
      <c r="AJ2322" s="1">
        <f>VLOOKUP(G2322,Sku_Consolidated!A2:T957,20,FALSE)</f>
      </c>
    </row>
    <row r="2323" spans="1:36" x14ac:dyDescent="0.25">
      <c r="A2323" s="1">
        <v>2024</v>
      </c>
      <c r="B2323" s="1" t="s">
        <v>31</v>
      </c>
      <c r="C2323" s="1" t="s">
        <v>32</v>
      </c>
      <c r="D2323" s="1" t="s">
        <v>33</v>
      </c>
      <c r="E2323" s="9" t="s">
        <v>5966</v>
      </c>
      <c r="F2323" s="1">
        <f>IF(VLOOKUP(G2323,Sku_Consolidated!A2:S957,{19},FALSE)="SHOWCASE", VLOOKUP(E2323,Store_Showcase!B2:C144,{2}, FALSE), IF(VLOOKUP(G2323,Sku_Consolidated!A2:S957,{19},FALSE)="VAM",VLOOKUP(E2323,Store_VAM!B2:C273,{2}, FALSE),VLOOKUP(E2323,Store_SRP!B2:C110,{2}, FALSE)))</f>
      </c>
      <c r="G2323" s="1">
        <v>61842</v>
      </c>
      <c r="H2323" s="1" t="s">
        <v>126</v>
      </c>
      <c r="I2323" s="10" t="s">
        <v>343</v>
      </c>
      <c r="J2323" s="1">
        <f>VLOOKUP(G2323,Sku_Consolidated!A2:C957, 3, FALSE)</f>
      </c>
      <c r="K2323" s="10">
        <f>IF(J2323="PACK", I2323, 0)</f>
      </c>
      <c r="L2323" s="10">
        <f>IF(J2323="KG", I2323, I2323 * VLOOKUP(G2323,Sku_Consolidated!A2:U957,21,FALSE))</f>
      </c>
      <c r="M2323" s="10" t="s">
        <v>37</v>
      </c>
      <c r="N2323" s="11" t="s">
        <v>6010</v>
      </c>
      <c r="O2323" s="10" t="s">
        <v>6011</v>
      </c>
      <c r="P2323" s="10">
        <f>N2323 - O2323</f>
      </c>
      <c r="Q2323" s="1">
        <f>VLOOKUP(G2323,Sku_Consolidated!A2:G957,7, FALSE)</f>
      </c>
      <c r="R2323" s="1">
        <f>IF(IFERROR(VLOOKUP(E2323,Store_Showcase!B2:H144,7, FALSE), TRUE)=TRUE, IF(IFERROR(VLOOKUP(E2323,Store_SRP!B2:H110,7, FALSE), TRUE)=TRUE,VLOOKUP(E2323,Store_VAM!B2:H273,7, FALSE),VLOOKUP(E2323,Store_SRP!B2:H110,7, FALSE)), VLOOKUP(E2323,Store_Showcase!B2:H144,7, FALSE))</f>
      </c>
      <c r="S2323" s="1">
        <f>IF(IFERROR(VLOOKUP(E2323,Store_Showcase!B2:I144,8, FALSE), TRUE)=TRUE, IF(IFERROR(VLOOKUP(E2323,Store_SRP!B2:I110,8, FALSE), TRUE)=TRUE,VLOOKUP(E2323,Store_VAM!B2:I273,8, FALSE),VLOOKUP(E2323,Store_SRP!B2:I110,8, FALSE)), VLOOKUP(E2323,Store_Showcase!B2:I144,8, FALSE))</f>
      </c>
      <c r="T2323" s="1">
        <f>VLOOKUP(G2323,Sku_Consolidated!A2:R957,18,FALSE)</f>
      </c>
      <c r="U2323" s="1" t="s">
        <v>5969</v>
      </c>
      <c r="V2323" s="1">
        <f>IF(VLOOKUP(G2323,Sku_Consolidated!A2:S957,19,FALSE)="SHOWCASE", VLOOKUP(E2323,Store_Showcase!B2:L144,11, FALSE), IF(VLOOKUP(G2323,Sku_Consolidated!A2:S957,19,FALSE)="VAM",VLOOKUP(E2323,Store_VAM!B2:L273,11, FALSE),VLOOKUP(E2323,Store_SRP!B2:L110,11, FALSE)))</f>
      </c>
      <c r="W2323" s="1">
        <f>VLOOKUP(G2323,Sku_Consolidated!A2:W957,11,FALSE)</f>
      </c>
      <c r="X2323" s="1">
        <f>VLOOKUP(G2323,Sku_Consolidated!A2:H957,8,FALSE)</f>
      </c>
      <c r="Y2323" s="1">
        <f>VLOOKUP(G2323,Sku_Consolidated!A2:I957,9,FALSE)</f>
      </c>
      <c r="Z2323" s="1" t="s">
        <v>41</v>
      </c>
      <c r="AA2323" s="1">
        <f>VLOOKUP(G2323,Sku_Consolidated!A2:E957,5,FALSE)</f>
      </c>
      <c r="AB2323" s="1">
        <f>IF(VLOOKUP(G2323,Sku_Consolidated!A2:S957,19,FALSE)="SHOWCASE", VLOOKUP(E2323,Store_Showcase!B2:N144,13, FALSE), IF(VLOOKUP(G2323,Sku_Consolidated!A2:S957,19,FALSE)="VAM",VLOOKUP(E2323,Store_VAM!B2:N273,13, FALSE),VLOOKUP(E2323,Store_SRP!B2:N110,13, FALSE)))</f>
      </c>
      <c r="AC2323" s="1">
        <f>IF(IFERROR(AB2323,TRUE)=TRUE, "-","OK")</f>
      </c>
      <c r="AD2323" s="11" t="s">
        <v>37</v>
      </c>
      <c r="AE2323" s="11" t="s">
        <v>37</v>
      </c>
      <c r="AF2323" s="1">
        <f>IF(IFERROR(VLOOKUP(E2323,Store_Showcase!B2:H144,{5}, FALSE), TRUE)=TRUE, IF(IFERROR(VLOOKUP(E2323,Store_SRP!B2:H110,{5}, FALSE), TRUE)=TRUE,VLOOKUP(E2323,Store_VAM!B2:H273,{5}, FALSE),VLOOKUP(E2323,Store_SRP!B2:H110,{5}, FALSE)), VLOOKUP(E2323,Store_Showcase!B2:H144,{5}, FALSE))</f>
      </c>
      <c r="AG2323" s="1">
        <f>IF(IFERROR(VLOOKUP(E2323,Store_Showcase!B2:H144,{6}, FALSE), TRUE)=TRUE, IF(IFERROR(VLOOKUP(E2323,Store_SRP!B2:H110,{6}, FALSE), TRUE)=TRUE,VLOOKUP(E2323,Store_VAM!B2:H273,{6}, FALSE),VLOOKUP(E2323,Store_SRP!B2:H110,{6}, FALSE)), VLOOKUP(E2323,Store_Showcase!B2:H144,{6}, FALSE))</f>
      </c>
      <c r="AH2323" s="1">
        <f>VLOOKUP(G2323,Sku_Consolidated!A2:R957,18,FALSE)</f>
      </c>
      <c r="AI2323" s="1">
        <f>VLOOKUP(G2323,Sku_Consolidated!A2:S957,19,FALSE)</f>
      </c>
      <c r="AJ2323" s="1">
        <f>VLOOKUP(G2323,Sku_Consolidated!A2:T957,20,FALSE)</f>
      </c>
    </row>
    <row r="2324" spans="1:36" x14ac:dyDescent="0.25">
      <c r="A2324" s="1">
        <v>2024</v>
      </c>
      <c r="B2324" s="1" t="s">
        <v>31</v>
      </c>
      <c r="C2324" s="1" t="s">
        <v>32</v>
      </c>
      <c r="D2324" s="1" t="s">
        <v>33</v>
      </c>
      <c r="E2324" s="9" t="s">
        <v>5966</v>
      </c>
      <c r="F2324" s="1">
        <f>IF(VLOOKUP(G2324,Sku_Consolidated!A2:S957,{19},FALSE)="SHOWCASE", VLOOKUP(E2324,Store_Showcase!B2:C144,{2}, FALSE), IF(VLOOKUP(G2324,Sku_Consolidated!A2:S957,{19},FALSE)="VAM",VLOOKUP(E2324,Store_VAM!B2:C273,{2}, FALSE),VLOOKUP(E2324,Store_SRP!B2:C110,{2}, FALSE)))</f>
      </c>
      <c r="G2324" s="1">
        <v>61845</v>
      </c>
      <c r="H2324" s="1" t="s">
        <v>130</v>
      </c>
      <c r="I2324" s="10" t="s">
        <v>1360</v>
      </c>
      <c r="J2324" s="1">
        <f>VLOOKUP(G2324,Sku_Consolidated!A2:C957, 3, FALSE)</f>
      </c>
      <c r="K2324" s="10">
        <f>IF(J2324="PACK", I2324, 0)</f>
      </c>
      <c r="L2324" s="10">
        <f>IF(J2324="KG", I2324, I2324 * VLOOKUP(G2324,Sku_Consolidated!A2:U957,21,FALSE))</f>
      </c>
      <c r="M2324" s="10" t="s">
        <v>37</v>
      </c>
      <c r="N2324" s="11" t="s">
        <v>6012</v>
      </c>
      <c r="O2324" s="10" t="s">
        <v>6013</v>
      </c>
      <c r="P2324" s="10">
        <f>N2324 - O2324</f>
      </c>
      <c r="Q2324" s="1">
        <f>VLOOKUP(G2324,Sku_Consolidated!A2:G957,7, FALSE)</f>
      </c>
      <c r="R2324" s="1">
        <f>IF(IFERROR(VLOOKUP(E2324,Store_Showcase!B2:H144,7, FALSE), TRUE)=TRUE, IF(IFERROR(VLOOKUP(E2324,Store_SRP!B2:H110,7, FALSE), TRUE)=TRUE,VLOOKUP(E2324,Store_VAM!B2:H273,7, FALSE),VLOOKUP(E2324,Store_SRP!B2:H110,7, FALSE)), VLOOKUP(E2324,Store_Showcase!B2:H144,7, FALSE))</f>
      </c>
      <c r="S2324" s="1">
        <f>IF(IFERROR(VLOOKUP(E2324,Store_Showcase!B2:I144,8, FALSE), TRUE)=TRUE, IF(IFERROR(VLOOKUP(E2324,Store_SRP!B2:I110,8, FALSE), TRUE)=TRUE,VLOOKUP(E2324,Store_VAM!B2:I273,8, FALSE),VLOOKUP(E2324,Store_SRP!B2:I110,8, FALSE)), VLOOKUP(E2324,Store_Showcase!B2:I144,8, FALSE))</f>
      </c>
      <c r="T2324" s="1">
        <f>VLOOKUP(G2324,Sku_Consolidated!A2:R957,18,FALSE)</f>
      </c>
      <c r="U2324" s="1" t="s">
        <v>5969</v>
      </c>
      <c r="V2324" s="1">
        <f>IF(VLOOKUP(G2324,Sku_Consolidated!A2:S957,19,FALSE)="SHOWCASE", VLOOKUP(E2324,Store_Showcase!B2:L144,11, FALSE), IF(VLOOKUP(G2324,Sku_Consolidated!A2:S957,19,FALSE)="VAM",VLOOKUP(E2324,Store_VAM!B2:L273,11, FALSE),VLOOKUP(E2324,Store_SRP!B2:L110,11, FALSE)))</f>
      </c>
      <c r="W2324" s="1">
        <f>VLOOKUP(G2324,Sku_Consolidated!A2:W957,11,FALSE)</f>
      </c>
      <c r="X2324" s="1">
        <f>VLOOKUP(G2324,Sku_Consolidated!A2:H957,8,FALSE)</f>
      </c>
      <c r="Y2324" s="1">
        <f>VLOOKUP(G2324,Sku_Consolidated!A2:I957,9,FALSE)</f>
      </c>
      <c r="Z2324" s="1" t="s">
        <v>41</v>
      </c>
      <c r="AA2324" s="1">
        <f>VLOOKUP(G2324,Sku_Consolidated!A2:E957,5,FALSE)</f>
      </c>
      <c r="AB2324" s="1">
        <f>IF(VLOOKUP(G2324,Sku_Consolidated!A2:S957,19,FALSE)="SHOWCASE", VLOOKUP(E2324,Store_Showcase!B2:N144,13, FALSE), IF(VLOOKUP(G2324,Sku_Consolidated!A2:S957,19,FALSE)="VAM",VLOOKUP(E2324,Store_VAM!B2:N273,13, FALSE),VLOOKUP(E2324,Store_SRP!B2:N110,13, FALSE)))</f>
      </c>
      <c r="AC2324" s="1">
        <f>IF(IFERROR(AB2324,TRUE)=TRUE, "-","OK")</f>
      </c>
      <c r="AD2324" s="11" t="s">
        <v>37</v>
      </c>
      <c r="AE2324" s="11" t="s">
        <v>37</v>
      </c>
      <c r="AF2324" s="1">
        <f>IF(IFERROR(VLOOKUP(E2324,Store_Showcase!B2:H144,{5}, FALSE), TRUE)=TRUE, IF(IFERROR(VLOOKUP(E2324,Store_SRP!B2:H110,{5}, FALSE), TRUE)=TRUE,VLOOKUP(E2324,Store_VAM!B2:H273,{5}, FALSE),VLOOKUP(E2324,Store_SRP!B2:H110,{5}, FALSE)), VLOOKUP(E2324,Store_Showcase!B2:H144,{5}, FALSE))</f>
      </c>
      <c r="AG2324" s="1">
        <f>IF(IFERROR(VLOOKUP(E2324,Store_Showcase!B2:H144,{6}, FALSE), TRUE)=TRUE, IF(IFERROR(VLOOKUP(E2324,Store_SRP!B2:H110,{6}, FALSE), TRUE)=TRUE,VLOOKUP(E2324,Store_VAM!B2:H273,{6}, FALSE),VLOOKUP(E2324,Store_SRP!B2:H110,{6}, FALSE)), VLOOKUP(E2324,Store_Showcase!B2:H144,{6}, FALSE))</f>
      </c>
      <c r="AH2324" s="1">
        <f>VLOOKUP(G2324,Sku_Consolidated!A2:R957,18,FALSE)</f>
      </c>
      <c r="AI2324" s="1">
        <f>VLOOKUP(G2324,Sku_Consolidated!A2:S957,19,FALSE)</f>
      </c>
      <c r="AJ2324" s="1">
        <f>VLOOKUP(G2324,Sku_Consolidated!A2:T957,20,FALSE)</f>
      </c>
    </row>
    <row r="2325" spans="1:36" x14ac:dyDescent="0.25">
      <c r="A2325" s="1">
        <v>2024</v>
      </c>
      <c r="B2325" s="1" t="s">
        <v>31</v>
      </c>
      <c r="C2325" s="1" t="s">
        <v>32</v>
      </c>
      <c r="D2325" s="1" t="s">
        <v>33</v>
      </c>
      <c r="E2325" s="9" t="s">
        <v>5966</v>
      </c>
      <c r="F2325" s="1">
        <f>IF(VLOOKUP(G2325,Sku_Consolidated!A2:S957,{19},FALSE)="SHOWCASE", VLOOKUP(E2325,Store_Showcase!B2:C144,{2}, FALSE), IF(VLOOKUP(G2325,Sku_Consolidated!A2:S957,{19},FALSE)="VAM",VLOOKUP(E2325,Store_VAM!B2:C273,{2}, FALSE),VLOOKUP(E2325,Store_SRP!B2:C110,{2}, FALSE)))</f>
      </c>
      <c r="G2325" s="1">
        <v>61850</v>
      </c>
      <c r="H2325" s="1" t="s">
        <v>134</v>
      </c>
      <c r="I2325" s="10" t="s">
        <v>1956</v>
      </c>
      <c r="J2325" s="1">
        <f>VLOOKUP(G2325,Sku_Consolidated!A2:C957, 3, FALSE)</f>
      </c>
      <c r="K2325" s="10">
        <f>IF(J2325="PACK", I2325, 0)</f>
      </c>
      <c r="L2325" s="10">
        <f>IF(J2325="KG", I2325, I2325 * VLOOKUP(G2325,Sku_Consolidated!A2:U957,21,FALSE))</f>
      </c>
      <c r="M2325" s="10" t="s">
        <v>37</v>
      </c>
      <c r="N2325" s="11" t="s">
        <v>4598</v>
      </c>
      <c r="O2325" s="10" t="s">
        <v>6014</v>
      </c>
      <c r="P2325" s="10">
        <f>N2325 - O2325</f>
      </c>
      <c r="Q2325" s="1">
        <f>VLOOKUP(G2325,Sku_Consolidated!A2:G957,7, FALSE)</f>
      </c>
      <c r="R2325" s="1">
        <f>IF(IFERROR(VLOOKUP(E2325,Store_Showcase!B2:H144,7, FALSE), TRUE)=TRUE, IF(IFERROR(VLOOKUP(E2325,Store_SRP!B2:H110,7, FALSE), TRUE)=TRUE,VLOOKUP(E2325,Store_VAM!B2:H273,7, FALSE),VLOOKUP(E2325,Store_SRP!B2:H110,7, FALSE)), VLOOKUP(E2325,Store_Showcase!B2:H144,7, FALSE))</f>
      </c>
      <c r="S2325" s="1">
        <f>IF(IFERROR(VLOOKUP(E2325,Store_Showcase!B2:I144,8, FALSE), TRUE)=TRUE, IF(IFERROR(VLOOKUP(E2325,Store_SRP!B2:I110,8, FALSE), TRUE)=TRUE,VLOOKUP(E2325,Store_VAM!B2:I273,8, FALSE),VLOOKUP(E2325,Store_SRP!B2:I110,8, FALSE)), VLOOKUP(E2325,Store_Showcase!B2:I144,8, FALSE))</f>
      </c>
      <c r="T2325" s="1">
        <f>VLOOKUP(G2325,Sku_Consolidated!A2:R957,18,FALSE)</f>
      </c>
      <c r="U2325" s="1" t="s">
        <v>5969</v>
      </c>
      <c r="V2325" s="1">
        <f>IF(VLOOKUP(G2325,Sku_Consolidated!A2:S957,19,FALSE)="SHOWCASE", VLOOKUP(E2325,Store_Showcase!B2:L144,11, FALSE), IF(VLOOKUP(G2325,Sku_Consolidated!A2:S957,19,FALSE)="VAM",VLOOKUP(E2325,Store_VAM!B2:L273,11, FALSE),VLOOKUP(E2325,Store_SRP!B2:L110,11, FALSE)))</f>
      </c>
      <c r="W2325" s="1">
        <f>VLOOKUP(G2325,Sku_Consolidated!A2:W957,11,FALSE)</f>
      </c>
      <c r="X2325" s="1">
        <f>VLOOKUP(G2325,Sku_Consolidated!A2:H957,8,FALSE)</f>
      </c>
      <c r="Y2325" s="1">
        <f>VLOOKUP(G2325,Sku_Consolidated!A2:I957,9,FALSE)</f>
      </c>
      <c r="Z2325" s="1" t="s">
        <v>41</v>
      </c>
      <c r="AA2325" s="1">
        <f>VLOOKUP(G2325,Sku_Consolidated!A2:E957,5,FALSE)</f>
      </c>
      <c r="AB2325" s="1">
        <f>IF(VLOOKUP(G2325,Sku_Consolidated!A2:S957,19,FALSE)="SHOWCASE", VLOOKUP(E2325,Store_Showcase!B2:N144,13, FALSE), IF(VLOOKUP(G2325,Sku_Consolidated!A2:S957,19,FALSE)="VAM",VLOOKUP(E2325,Store_VAM!B2:N273,13, FALSE),VLOOKUP(E2325,Store_SRP!B2:N110,13, FALSE)))</f>
      </c>
      <c r="AC2325" s="1">
        <f>IF(IFERROR(AB2325,TRUE)=TRUE, "-","OK")</f>
      </c>
      <c r="AD2325" s="11" t="s">
        <v>37</v>
      </c>
      <c r="AE2325" s="11" t="s">
        <v>37</v>
      </c>
      <c r="AF2325" s="1">
        <f>IF(IFERROR(VLOOKUP(E2325,Store_Showcase!B2:H144,{5}, FALSE), TRUE)=TRUE, IF(IFERROR(VLOOKUP(E2325,Store_SRP!B2:H110,{5}, FALSE), TRUE)=TRUE,VLOOKUP(E2325,Store_VAM!B2:H273,{5}, FALSE),VLOOKUP(E2325,Store_SRP!B2:H110,{5}, FALSE)), VLOOKUP(E2325,Store_Showcase!B2:H144,{5}, FALSE))</f>
      </c>
      <c r="AG2325" s="1">
        <f>IF(IFERROR(VLOOKUP(E2325,Store_Showcase!B2:H144,{6}, FALSE), TRUE)=TRUE, IF(IFERROR(VLOOKUP(E2325,Store_SRP!B2:H110,{6}, FALSE), TRUE)=TRUE,VLOOKUP(E2325,Store_VAM!B2:H273,{6}, FALSE),VLOOKUP(E2325,Store_SRP!B2:H110,{6}, FALSE)), VLOOKUP(E2325,Store_Showcase!B2:H144,{6}, FALSE))</f>
      </c>
      <c r="AH2325" s="1">
        <f>VLOOKUP(G2325,Sku_Consolidated!A2:R957,18,FALSE)</f>
      </c>
      <c r="AI2325" s="1">
        <f>VLOOKUP(G2325,Sku_Consolidated!A2:S957,19,FALSE)</f>
      </c>
      <c r="AJ2325" s="1">
        <f>VLOOKUP(G2325,Sku_Consolidated!A2:T957,20,FALSE)</f>
      </c>
    </row>
    <row r="2326" spans="1:36" x14ac:dyDescent="0.25">
      <c r="A2326" s="1">
        <v>2024</v>
      </c>
      <c r="B2326" s="1" t="s">
        <v>31</v>
      </c>
      <c r="C2326" s="1" t="s">
        <v>32</v>
      </c>
      <c r="D2326" s="1" t="s">
        <v>33</v>
      </c>
      <c r="E2326" s="9" t="s">
        <v>5966</v>
      </c>
      <c r="F2326" s="1">
        <f>IF(VLOOKUP(G2326,Sku_Consolidated!A2:S957,{19},FALSE)="SHOWCASE", VLOOKUP(E2326,Store_Showcase!B2:C144,{2}, FALSE), IF(VLOOKUP(G2326,Sku_Consolidated!A2:S957,{19},FALSE)="VAM",VLOOKUP(E2326,Store_VAM!B2:C273,{2}, FALSE),VLOOKUP(E2326,Store_SRP!B2:C110,{2}, FALSE)))</f>
      </c>
      <c r="G2326" s="1">
        <v>61852</v>
      </c>
      <c r="H2326" s="1" t="s">
        <v>138</v>
      </c>
      <c r="I2326" s="10" t="s">
        <v>1345</v>
      </c>
      <c r="J2326" s="1">
        <f>VLOOKUP(G2326,Sku_Consolidated!A2:C957, 3, FALSE)</f>
      </c>
      <c r="K2326" s="10">
        <f>IF(J2326="PACK", I2326, 0)</f>
      </c>
      <c r="L2326" s="10">
        <f>IF(J2326="KG", I2326, I2326 * VLOOKUP(G2326,Sku_Consolidated!A2:U957,21,FALSE))</f>
      </c>
      <c r="M2326" s="10" t="s">
        <v>37</v>
      </c>
      <c r="N2326" s="11" t="s">
        <v>6015</v>
      </c>
      <c r="O2326" s="10" t="s">
        <v>6016</v>
      </c>
      <c r="P2326" s="10">
        <f>N2326 - O2326</f>
      </c>
      <c r="Q2326" s="1">
        <f>VLOOKUP(G2326,Sku_Consolidated!A2:G957,7, FALSE)</f>
      </c>
      <c r="R2326" s="1">
        <f>IF(IFERROR(VLOOKUP(E2326,Store_Showcase!B2:H144,7, FALSE), TRUE)=TRUE, IF(IFERROR(VLOOKUP(E2326,Store_SRP!B2:H110,7, FALSE), TRUE)=TRUE,VLOOKUP(E2326,Store_VAM!B2:H273,7, FALSE),VLOOKUP(E2326,Store_SRP!B2:H110,7, FALSE)), VLOOKUP(E2326,Store_Showcase!B2:H144,7, FALSE))</f>
      </c>
      <c r="S2326" s="1">
        <f>IF(IFERROR(VLOOKUP(E2326,Store_Showcase!B2:I144,8, FALSE), TRUE)=TRUE, IF(IFERROR(VLOOKUP(E2326,Store_SRP!B2:I110,8, FALSE), TRUE)=TRUE,VLOOKUP(E2326,Store_VAM!B2:I273,8, FALSE),VLOOKUP(E2326,Store_SRP!B2:I110,8, FALSE)), VLOOKUP(E2326,Store_Showcase!B2:I144,8, FALSE))</f>
      </c>
      <c r="T2326" s="1">
        <f>VLOOKUP(G2326,Sku_Consolidated!A2:R957,18,FALSE)</f>
      </c>
      <c r="U2326" s="1" t="s">
        <v>5969</v>
      </c>
      <c r="V2326" s="1">
        <f>IF(VLOOKUP(G2326,Sku_Consolidated!A2:S957,19,FALSE)="SHOWCASE", VLOOKUP(E2326,Store_Showcase!B2:L144,11, FALSE), IF(VLOOKUP(G2326,Sku_Consolidated!A2:S957,19,FALSE)="VAM",VLOOKUP(E2326,Store_VAM!B2:L273,11, FALSE),VLOOKUP(E2326,Store_SRP!B2:L110,11, FALSE)))</f>
      </c>
      <c r="W2326" s="1">
        <f>VLOOKUP(G2326,Sku_Consolidated!A2:W957,11,FALSE)</f>
      </c>
      <c r="X2326" s="1">
        <f>VLOOKUP(G2326,Sku_Consolidated!A2:H957,8,FALSE)</f>
      </c>
      <c r="Y2326" s="1">
        <f>VLOOKUP(G2326,Sku_Consolidated!A2:I957,9,FALSE)</f>
      </c>
      <c r="Z2326" s="1" t="s">
        <v>41</v>
      </c>
      <c r="AA2326" s="1">
        <f>VLOOKUP(G2326,Sku_Consolidated!A2:E957,5,FALSE)</f>
      </c>
      <c r="AB2326" s="1">
        <f>IF(VLOOKUP(G2326,Sku_Consolidated!A2:S957,19,FALSE)="SHOWCASE", VLOOKUP(E2326,Store_Showcase!B2:N144,13, FALSE), IF(VLOOKUP(G2326,Sku_Consolidated!A2:S957,19,FALSE)="VAM",VLOOKUP(E2326,Store_VAM!B2:N273,13, FALSE),VLOOKUP(E2326,Store_SRP!B2:N110,13, FALSE)))</f>
      </c>
      <c r="AC2326" s="1">
        <f>IF(IFERROR(AB2326,TRUE)=TRUE, "-","OK")</f>
      </c>
      <c r="AD2326" s="11" t="s">
        <v>37</v>
      </c>
      <c r="AE2326" s="11" t="s">
        <v>37</v>
      </c>
      <c r="AF2326" s="1">
        <f>IF(IFERROR(VLOOKUP(E2326,Store_Showcase!B2:H144,{5}, FALSE), TRUE)=TRUE, IF(IFERROR(VLOOKUP(E2326,Store_SRP!B2:H110,{5}, FALSE), TRUE)=TRUE,VLOOKUP(E2326,Store_VAM!B2:H273,{5}, FALSE),VLOOKUP(E2326,Store_SRP!B2:H110,{5}, FALSE)), VLOOKUP(E2326,Store_Showcase!B2:H144,{5}, FALSE))</f>
      </c>
      <c r="AG2326" s="1">
        <f>IF(IFERROR(VLOOKUP(E2326,Store_Showcase!B2:H144,{6}, FALSE), TRUE)=TRUE, IF(IFERROR(VLOOKUP(E2326,Store_SRP!B2:H110,{6}, FALSE), TRUE)=TRUE,VLOOKUP(E2326,Store_VAM!B2:H273,{6}, FALSE),VLOOKUP(E2326,Store_SRP!B2:H110,{6}, FALSE)), VLOOKUP(E2326,Store_Showcase!B2:H144,{6}, FALSE))</f>
      </c>
      <c r="AH2326" s="1">
        <f>VLOOKUP(G2326,Sku_Consolidated!A2:R957,18,FALSE)</f>
      </c>
      <c r="AI2326" s="1">
        <f>VLOOKUP(G2326,Sku_Consolidated!A2:S957,19,FALSE)</f>
      </c>
      <c r="AJ2326" s="1">
        <f>VLOOKUP(G2326,Sku_Consolidated!A2:T957,20,FALSE)</f>
      </c>
    </row>
    <row r="2327" spans="1:36" x14ac:dyDescent="0.25">
      <c r="A2327" s="1">
        <v>2024</v>
      </c>
      <c r="B2327" s="1" t="s">
        <v>31</v>
      </c>
      <c r="C2327" s="1" t="s">
        <v>32</v>
      </c>
      <c r="D2327" s="1" t="s">
        <v>33</v>
      </c>
      <c r="E2327" s="9" t="s">
        <v>2276</v>
      </c>
      <c r="F2327" s="1">
        <f>IF(VLOOKUP(G2327,Sku_Consolidated!A2:S957,{19},FALSE)="SHOWCASE", VLOOKUP(E2327,Store_Showcase!B2:C144,{2}, FALSE), IF(VLOOKUP(G2327,Sku_Consolidated!A2:S957,{19},FALSE)="VAM",VLOOKUP(E2327,Store_VAM!B2:C273,{2}, FALSE),VLOOKUP(E2327,Store_SRP!B2:C110,{2}, FALSE)))</f>
      </c>
      <c r="G2327" s="1">
        <v>61788</v>
      </c>
      <c r="H2327" s="1" t="s">
        <v>286</v>
      </c>
      <c r="I2327" s="10" t="s">
        <v>1803</v>
      </c>
      <c r="J2327" s="1">
        <f>VLOOKUP(G2327,Sku_Consolidated!A2:C957, 3, FALSE)</f>
      </c>
      <c r="K2327" s="10">
        <f>IF(J2327="PACK", I2327, 0)</f>
      </c>
      <c r="L2327" s="10">
        <f>IF(J2327="KG", I2327, I2327 * VLOOKUP(G2327,Sku_Consolidated!A2:U957,21,FALSE))</f>
      </c>
      <c r="M2327" s="10" t="s">
        <v>37</v>
      </c>
      <c r="N2327" s="11" t="s">
        <v>6017</v>
      </c>
      <c r="O2327" s="10" t="s">
        <v>6018</v>
      </c>
      <c r="P2327" s="10">
        <f>N2327 - O2327</f>
      </c>
      <c r="Q2327" s="1">
        <f>VLOOKUP(G2327,Sku_Consolidated!A2:G957,7, FALSE)</f>
      </c>
      <c r="R2327" s="1">
        <f>IF(IFERROR(VLOOKUP(E2327,Store_Showcase!B2:H144,7, FALSE), TRUE)=TRUE, IF(IFERROR(VLOOKUP(E2327,Store_SRP!B2:H110,7, FALSE), TRUE)=TRUE,VLOOKUP(E2327,Store_VAM!B2:H273,7, FALSE),VLOOKUP(E2327,Store_SRP!B2:H110,7, FALSE)), VLOOKUP(E2327,Store_Showcase!B2:H144,7, FALSE))</f>
      </c>
      <c r="S2327" s="1">
        <f>IF(IFERROR(VLOOKUP(E2327,Store_Showcase!B2:I144,8, FALSE), TRUE)=TRUE, IF(IFERROR(VLOOKUP(E2327,Store_SRP!B2:I110,8, FALSE), TRUE)=TRUE,VLOOKUP(E2327,Store_VAM!B2:I273,8, FALSE),VLOOKUP(E2327,Store_SRP!B2:I110,8, FALSE)), VLOOKUP(E2327,Store_Showcase!B2:I144,8, FALSE))</f>
      </c>
      <c r="T2327" s="1">
        <f>VLOOKUP(G2327,Sku_Consolidated!A2:R957,18,FALSE)</f>
      </c>
      <c r="U2327" s="1" t="s">
        <v>6019</v>
      </c>
      <c r="V2327" s="1">
        <f>IF(VLOOKUP(G2327,Sku_Consolidated!A2:S957,19,FALSE)="SHOWCASE", VLOOKUP(E2327,Store_Showcase!B2:L144,11, FALSE), IF(VLOOKUP(G2327,Sku_Consolidated!A2:S957,19,FALSE)="VAM",VLOOKUP(E2327,Store_VAM!B2:L273,11, FALSE),VLOOKUP(E2327,Store_SRP!B2:L110,11, FALSE)))</f>
      </c>
      <c r="W2327" s="1">
        <f>VLOOKUP(G2327,Sku_Consolidated!A2:W957,11,FALSE)</f>
      </c>
      <c r="X2327" s="1">
        <f>VLOOKUP(G2327,Sku_Consolidated!A2:H957,8,FALSE)</f>
      </c>
      <c r="Y2327" s="1">
        <f>VLOOKUP(G2327,Sku_Consolidated!A2:I957,9,FALSE)</f>
      </c>
      <c r="Z2327" s="1" t="s">
        <v>41</v>
      </c>
      <c r="AA2327" s="1">
        <f>VLOOKUP(G2327,Sku_Consolidated!A2:E957,5,FALSE)</f>
      </c>
      <c r="AB2327" s="1">
        <f>IF(VLOOKUP(G2327,Sku_Consolidated!A2:S957,19,FALSE)="SHOWCASE", VLOOKUP(E2327,Store_Showcase!B2:N144,13, FALSE), IF(VLOOKUP(G2327,Sku_Consolidated!A2:S957,19,FALSE)="VAM",VLOOKUP(E2327,Store_VAM!B2:N273,13, FALSE),VLOOKUP(E2327,Store_SRP!B2:N110,13, FALSE)))</f>
      </c>
      <c r="AC2327" s="1">
        <f>IF(IFERROR(AB2327,TRUE)=TRUE, "-","OK")</f>
      </c>
      <c r="AD2327" s="11" t="s">
        <v>37</v>
      </c>
      <c r="AE2327" s="11" t="s">
        <v>37</v>
      </c>
      <c r="AF2327" s="1">
        <f>IF(IFERROR(VLOOKUP(E2327,Store_Showcase!B2:H144,{5}, FALSE), TRUE)=TRUE, IF(IFERROR(VLOOKUP(E2327,Store_SRP!B2:H110,{5}, FALSE), TRUE)=TRUE,VLOOKUP(E2327,Store_VAM!B2:H273,{5}, FALSE),VLOOKUP(E2327,Store_SRP!B2:H110,{5}, FALSE)), VLOOKUP(E2327,Store_Showcase!B2:H144,{5}, FALSE))</f>
      </c>
      <c r="AG2327" s="1">
        <f>IF(IFERROR(VLOOKUP(E2327,Store_Showcase!B2:H144,{6}, FALSE), TRUE)=TRUE, IF(IFERROR(VLOOKUP(E2327,Store_SRP!B2:H110,{6}, FALSE), TRUE)=TRUE,VLOOKUP(E2327,Store_VAM!B2:H273,{6}, FALSE),VLOOKUP(E2327,Store_SRP!B2:H110,{6}, FALSE)), VLOOKUP(E2327,Store_Showcase!B2:H144,{6}, FALSE))</f>
      </c>
      <c r="AH2327" s="1">
        <f>VLOOKUP(G2327,Sku_Consolidated!A2:R957,18,FALSE)</f>
      </c>
      <c r="AI2327" s="1">
        <f>VLOOKUP(G2327,Sku_Consolidated!A2:S957,19,FALSE)</f>
      </c>
      <c r="AJ2327" s="1">
        <f>VLOOKUP(G2327,Sku_Consolidated!A2:T957,20,FALSE)</f>
      </c>
    </row>
    <row r="2328" spans="1:36" x14ac:dyDescent="0.25">
      <c r="A2328" s="1">
        <v>2024</v>
      </c>
      <c r="B2328" s="1" t="s">
        <v>31</v>
      </c>
      <c r="C2328" s="1" t="s">
        <v>32</v>
      </c>
      <c r="D2328" s="1" t="s">
        <v>33</v>
      </c>
      <c r="E2328" s="9" t="s">
        <v>2276</v>
      </c>
      <c r="F2328" s="1">
        <f>IF(VLOOKUP(G2328,Sku_Consolidated!A2:S957,{19},FALSE)="SHOWCASE", VLOOKUP(E2328,Store_Showcase!B2:C144,{2}, FALSE), IF(VLOOKUP(G2328,Sku_Consolidated!A2:S957,{19},FALSE)="VAM",VLOOKUP(E2328,Store_VAM!B2:C273,{2}, FALSE),VLOOKUP(E2328,Store_SRP!B2:C110,{2}, FALSE)))</f>
      </c>
      <c r="G2328" s="1">
        <v>61793</v>
      </c>
      <c r="H2328" s="1" t="s">
        <v>299</v>
      </c>
      <c r="I2328" s="10" t="s">
        <v>860</v>
      </c>
      <c r="J2328" s="1">
        <f>VLOOKUP(G2328,Sku_Consolidated!A2:C957, 3, FALSE)</f>
      </c>
      <c r="K2328" s="10">
        <f>IF(J2328="PACK", I2328, 0)</f>
      </c>
      <c r="L2328" s="10">
        <f>IF(J2328="KG", I2328, I2328 * VLOOKUP(G2328,Sku_Consolidated!A2:U957,21,FALSE))</f>
      </c>
      <c r="M2328" s="10" t="s">
        <v>37</v>
      </c>
      <c r="N2328" s="11" t="s">
        <v>6020</v>
      </c>
      <c r="O2328" s="10" t="s">
        <v>6021</v>
      </c>
      <c r="P2328" s="10">
        <f>N2328 - O2328</f>
      </c>
      <c r="Q2328" s="1">
        <f>VLOOKUP(G2328,Sku_Consolidated!A2:G957,7, FALSE)</f>
      </c>
      <c r="R2328" s="1">
        <f>IF(IFERROR(VLOOKUP(E2328,Store_Showcase!B2:H144,7, FALSE), TRUE)=TRUE, IF(IFERROR(VLOOKUP(E2328,Store_SRP!B2:H110,7, FALSE), TRUE)=TRUE,VLOOKUP(E2328,Store_VAM!B2:H273,7, FALSE),VLOOKUP(E2328,Store_SRP!B2:H110,7, FALSE)), VLOOKUP(E2328,Store_Showcase!B2:H144,7, FALSE))</f>
      </c>
      <c r="S2328" s="1">
        <f>IF(IFERROR(VLOOKUP(E2328,Store_Showcase!B2:I144,8, FALSE), TRUE)=TRUE, IF(IFERROR(VLOOKUP(E2328,Store_SRP!B2:I110,8, FALSE), TRUE)=TRUE,VLOOKUP(E2328,Store_VAM!B2:I273,8, FALSE),VLOOKUP(E2328,Store_SRP!B2:I110,8, FALSE)), VLOOKUP(E2328,Store_Showcase!B2:I144,8, FALSE))</f>
      </c>
      <c r="T2328" s="1">
        <f>VLOOKUP(G2328,Sku_Consolidated!A2:R957,18,FALSE)</f>
      </c>
      <c r="U2328" s="1" t="s">
        <v>6019</v>
      </c>
      <c r="V2328" s="1">
        <f>IF(VLOOKUP(G2328,Sku_Consolidated!A2:S957,19,FALSE)="SHOWCASE", VLOOKUP(E2328,Store_Showcase!B2:L144,11, FALSE), IF(VLOOKUP(G2328,Sku_Consolidated!A2:S957,19,FALSE)="VAM",VLOOKUP(E2328,Store_VAM!B2:L273,11, FALSE),VLOOKUP(E2328,Store_SRP!B2:L110,11, FALSE)))</f>
      </c>
      <c r="W2328" s="1">
        <f>VLOOKUP(G2328,Sku_Consolidated!A2:W957,11,FALSE)</f>
      </c>
      <c r="X2328" s="1">
        <f>VLOOKUP(G2328,Sku_Consolidated!A2:H957,8,FALSE)</f>
      </c>
      <c r="Y2328" s="1">
        <f>VLOOKUP(G2328,Sku_Consolidated!A2:I957,9,FALSE)</f>
      </c>
      <c r="Z2328" s="1" t="s">
        <v>41</v>
      </c>
      <c r="AA2328" s="1">
        <f>VLOOKUP(G2328,Sku_Consolidated!A2:E957,5,FALSE)</f>
      </c>
      <c r="AB2328" s="1">
        <f>IF(VLOOKUP(G2328,Sku_Consolidated!A2:S957,19,FALSE)="SHOWCASE", VLOOKUP(E2328,Store_Showcase!B2:N144,13, FALSE), IF(VLOOKUP(G2328,Sku_Consolidated!A2:S957,19,FALSE)="VAM",VLOOKUP(E2328,Store_VAM!B2:N273,13, FALSE),VLOOKUP(E2328,Store_SRP!B2:N110,13, FALSE)))</f>
      </c>
      <c r="AC2328" s="1">
        <f>IF(IFERROR(AB2328,TRUE)=TRUE, "-","OK")</f>
      </c>
      <c r="AD2328" s="11" t="s">
        <v>37</v>
      </c>
      <c r="AE2328" s="11" t="s">
        <v>37</v>
      </c>
      <c r="AF2328" s="1">
        <f>IF(IFERROR(VLOOKUP(E2328,Store_Showcase!B2:H144,{5}, FALSE), TRUE)=TRUE, IF(IFERROR(VLOOKUP(E2328,Store_SRP!B2:H110,{5}, FALSE), TRUE)=TRUE,VLOOKUP(E2328,Store_VAM!B2:H273,{5}, FALSE),VLOOKUP(E2328,Store_SRP!B2:H110,{5}, FALSE)), VLOOKUP(E2328,Store_Showcase!B2:H144,{5}, FALSE))</f>
      </c>
      <c r="AG2328" s="1">
        <f>IF(IFERROR(VLOOKUP(E2328,Store_Showcase!B2:H144,{6}, FALSE), TRUE)=TRUE, IF(IFERROR(VLOOKUP(E2328,Store_SRP!B2:H110,{6}, FALSE), TRUE)=TRUE,VLOOKUP(E2328,Store_VAM!B2:H273,{6}, FALSE),VLOOKUP(E2328,Store_SRP!B2:H110,{6}, FALSE)), VLOOKUP(E2328,Store_Showcase!B2:H144,{6}, FALSE))</f>
      </c>
      <c r="AH2328" s="1">
        <f>VLOOKUP(G2328,Sku_Consolidated!A2:R957,18,FALSE)</f>
      </c>
      <c r="AI2328" s="1">
        <f>VLOOKUP(G2328,Sku_Consolidated!A2:S957,19,FALSE)</f>
      </c>
      <c r="AJ2328" s="1">
        <f>VLOOKUP(G2328,Sku_Consolidated!A2:T957,20,FALSE)</f>
      </c>
    </row>
    <row r="2329" spans="1:36" x14ac:dyDescent="0.25">
      <c r="A2329" s="1">
        <v>2024</v>
      </c>
      <c r="B2329" s="1" t="s">
        <v>31</v>
      </c>
      <c r="C2329" s="1" t="s">
        <v>32</v>
      </c>
      <c r="D2329" s="1" t="s">
        <v>33</v>
      </c>
      <c r="E2329" s="9" t="s">
        <v>2380</v>
      </c>
      <c r="F2329" s="1">
        <f>IF(VLOOKUP(G2329,Sku_Consolidated!A2:S957,{19},FALSE)="SHOWCASE", VLOOKUP(E2329,Store_Showcase!B2:C144,{2}, FALSE), IF(VLOOKUP(G2329,Sku_Consolidated!A2:S957,{19},FALSE)="VAM",VLOOKUP(E2329,Store_VAM!B2:C273,{2}, FALSE),VLOOKUP(E2329,Store_SRP!B2:C110,{2}, FALSE)))</f>
      </c>
      <c r="G2329" s="1">
        <v>61788</v>
      </c>
      <c r="H2329" s="1" t="s">
        <v>286</v>
      </c>
      <c r="I2329" s="10" t="s">
        <v>1490</v>
      </c>
      <c r="J2329" s="1">
        <f>VLOOKUP(G2329,Sku_Consolidated!A2:C957, 3, FALSE)</f>
      </c>
      <c r="K2329" s="10">
        <f>IF(J2329="PACK", I2329, 0)</f>
      </c>
      <c r="L2329" s="10">
        <f>IF(J2329="KG", I2329, I2329 * VLOOKUP(G2329,Sku_Consolidated!A2:U957,21,FALSE))</f>
      </c>
      <c r="M2329" s="10" t="s">
        <v>37</v>
      </c>
      <c r="N2329" s="11" t="s">
        <v>6022</v>
      </c>
      <c r="O2329" s="10" t="s">
        <v>6023</v>
      </c>
      <c r="P2329" s="10">
        <f>N2329 - O2329</f>
      </c>
      <c r="Q2329" s="1">
        <f>VLOOKUP(G2329,Sku_Consolidated!A2:G957,7, FALSE)</f>
      </c>
      <c r="R2329" s="1">
        <f>IF(IFERROR(VLOOKUP(E2329,Store_Showcase!B2:H144,7, FALSE), TRUE)=TRUE, IF(IFERROR(VLOOKUP(E2329,Store_SRP!B2:H110,7, FALSE), TRUE)=TRUE,VLOOKUP(E2329,Store_VAM!B2:H273,7, FALSE),VLOOKUP(E2329,Store_SRP!B2:H110,7, FALSE)), VLOOKUP(E2329,Store_Showcase!B2:H144,7, FALSE))</f>
      </c>
      <c r="S2329" s="1">
        <f>IF(IFERROR(VLOOKUP(E2329,Store_Showcase!B2:I144,8, FALSE), TRUE)=TRUE, IF(IFERROR(VLOOKUP(E2329,Store_SRP!B2:I110,8, FALSE), TRUE)=TRUE,VLOOKUP(E2329,Store_VAM!B2:I273,8, FALSE),VLOOKUP(E2329,Store_SRP!B2:I110,8, FALSE)), VLOOKUP(E2329,Store_Showcase!B2:I144,8, FALSE))</f>
      </c>
      <c r="T2329" s="1">
        <f>VLOOKUP(G2329,Sku_Consolidated!A2:R957,18,FALSE)</f>
      </c>
      <c r="U2329" s="1" t="s">
        <v>6024</v>
      </c>
      <c r="V2329" s="1">
        <f>IF(VLOOKUP(G2329,Sku_Consolidated!A2:S957,19,FALSE)="SHOWCASE", VLOOKUP(E2329,Store_Showcase!B2:L144,11, FALSE), IF(VLOOKUP(G2329,Sku_Consolidated!A2:S957,19,FALSE)="VAM",VLOOKUP(E2329,Store_VAM!B2:L273,11, FALSE),VLOOKUP(E2329,Store_SRP!B2:L110,11, FALSE)))</f>
      </c>
      <c r="W2329" s="1">
        <f>VLOOKUP(G2329,Sku_Consolidated!A2:W957,11,FALSE)</f>
      </c>
      <c r="X2329" s="1">
        <f>VLOOKUP(G2329,Sku_Consolidated!A2:H957,8,FALSE)</f>
      </c>
      <c r="Y2329" s="1">
        <f>VLOOKUP(G2329,Sku_Consolidated!A2:I957,9,FALSE)</f>
      </c>
      <c r="Z2329" s="1" t="s">
        <v>41</v>
      </c>
      <c r="AA2329" s="1">
        <f>VLOOKUP(G2329,Sku_Consolidated!A2:E957,5,FALSE)</f>
      </c>
      <c r="AB2329" s="1">
        <f>IF(VLOOKUP(G2329,Sku_Consolidated!A2:S957,19,FALSE)="SHOWCASE", VLOOKUP(E2329,Store_Showcase!B2:N144,13, FALSE), IF(VLOOKUP(G2329,Sku_Consolidated!A2:S957,19,FALSE)="VAM",VLOOKUP(E2329,Store_VAM!B2:N273,13, FALSE),VLOOKUP(E2329,Store_SRP!B2:N110,13, FALSE)))</f>
      </c>
      <c r="AC2329" s="1">
        <f>IF(IFERROR(AB2329,TRUE)=TRUE, "-","OK")</f>
      </c>
      <c r="AD2329" s="11" t="s">
        <v>37</v>
      </c>
      <c r="AE2329" s="11" t="s">
        <v>37</v>
      </c>
      <c r="AF2329" s="1">
        <f>IF(IFERROR(VLOOKUP(E2329,Store_Showcase!B2:H144,{5}, FALSE), TRUE)=TRUE, IF(IFERROR(VLOOKUP(E2329,Store_SRP!B2:H110,{5}, FALSE), TRUE)=TRUE,VLOOKUP(E2329,Store_VAM!B2:H273,{5}, FALSE),VLOOKUP(E2329,Store_SRP!B2:H110,{5}, FALSE)), VLOOKUP(E2329,Store_Showcase!B2:H144,{5}, FALSE))</f>
      </c>
      <c r="AG2329" s="1">
        <f>IF(IFERROR(VLOOKUP(E2329,Store_Showcase!B2:H144,{6}, FALSE), TRUE)=TRUE, IF(IFERROR(VLOOKUP(E2329,Store_SRP!B2:H110,{6}, FALSE), TRUE)=TRUE,VLOOKUP(E2329,Store_VAM!B2:H273,{6}, FALSE),VLOOKUP(E2329,Store_SRP!B2:H110,{6}, FALSE)), VLOOKUP(E2329,Store_Showcase!B2:H144,{6}, FALSE))</f>
      </c>
      <c r="AH2329" s="1">
        <f>VLOOKUP(G2329,Sku_Consolidated!A2:R957,18,FALSE)</f>
      </c>
      <c r="AI2329" s="1">
        <f>VLOOKUP(G2329,Sku_Consolidated!A2:S957,19,FALSE)</f>
      </c>
      <c r="AJ2329" s="1">
        <f>VLOOKUP(G2329,Sku_Consolidated!A2:T957,20,FALSE)</f>
      </c>
    </row>
    <row r="2330" spans="1:36" x14ac:dyDescent="0.25">
      <c r="A2330" s="1">
        <v>2024</v>
      </c>
      <c r="B2330" s="1" t="s">
        <v>31</v>
      </c>
      <c r="C2330" s="1" t="s">
        <v>32</v>
      </c>
      <c r="D2330" s="1" t="s">
        <v>33</v>
      </c>
      <c r="E2330" s="9" t="s">
        <v>2416</v>
      </c>
      <c r="F2330" s="1">
        <f>IF(VLOOKUP(G2330,Sku_Consolidated!A2:S957,{19},FALSE)="SHOWCASE", VLOOKUP(E2330,Store_Showcase!B2:C144,{2}, FALSE), IF(VLOOKUP(G2330,Sku_Consolidated!A2:S957,{19},FALSE)="VAM",VLOOKUP(E2330,Store_VAM!B2:C273,{2}, FALSE),VLOOKUP(E2330,Store_SRP!B2:C110,{2}, FALSE)))</f>
      </c>
      <c r="G2330" s="1">
        <v>61788</v>
      </c>
      <c r="H2330" s="1" t="s">
        <v>286</v>
      </c>
      <c r="I2330" s="10" t="s">
        <v>6025</v>
      </c>
      <c r="J2330" s="1">
        <f>VLOOKUP(G2330,Sku_Consolidated!A2:C957, 3, FALSE)</f>
      </c>
      <c r="K2330" s="10">
        <f>IF(J2330="PACK", I2330, 0)</f>
      </c>
      <c r="L2330" s="10">
        <f>IF(J2330="KG", I2330, I2330 * VLOOKUP(G2330,Sku_Consolidated!A2:U957,21,FALSE))</f>
      </c>
      <c r="M2330" s="10" t="s">
        <v>37</v>
      </c>
      <c r="N2330" s="11" t="s">
        <v>6026</v>
      </c>
      <c r="O2330" s="10" t="s">
        <v>6027</v>
      </c>
      <c r="P2330" s="10">
        <f>N2330 - O2330</f>
      </c>
      <c r="Q2330" s="1">
        <f>VLOOKUP(G2330,Sku_Consolidated!A2:G957,7, FALSE)</f>
      </c>
      <c r="R2330" s="1">
        <f>IF(IFERROR(VLOOKUP(E2330,Store_Showcase!B2:H144,7, FALSE), TRUE)=TRUE, IF(IFERROR(VLOOKUP(E2330,Store_SRP!B2:H110,7, FALSE), TRUE)=TRUE,VLOOKUP(E2330,Store_VAM!B2:H273,7, FALSE),VLOOKUP(E2330,Store_SRP!B2:H110,7, FALSE)), VLOOKUP(E2330,Store_Showcase!B2:H144,7, FALSE))</f>
      </c>
      <c r="S2330" s="1">
        <f>IF(IFERROR(VLOOKUP(E2330,Store_Showcase!B2:I144,8, FALSE), TRUE)=TRUE, IF(IFERROR(VLOOKUP(E2330,Store_SRP!B2:I110,8, FALSE), TRUE)=TRUE,VLOOKUP(E2330,Store_VAM!B2:I273,8, FALSE),VLOOKUP(E2330,Store_SRP!B2:I110,8, FALSE)), VLOOKUP(E2330,Store_Showcase!B2:I144,8, FALSE))</f>
      </c>
      <c r="T2330" s="1">
        <f>VLOOKUP(G2330,Sku_Consolidated!A2:R957,18,FALSE)</f>
      </c>
      <c r="U2330" s="1" t="s">
        <v>6028</v>
      </c>
      <c r="V2330" s="1">
        <f>IF(VLOOKUP(G2330,Sku_Consolidated!A2:S957,19,FALSE)="SHOWCASE", VLOOKUP(E2330,Store_Showcase!B2:L144,11, FALSE), IF(VLOOKUP(G2330,Sku_Consolidated!A2:S957,19,FALSE)="VAM",VLOOKUP(E2330,Store_VAM!B2:L273,11, FALSE),VLOOKUP(E2330,Store_SRP!B2:L110,11, FALSE)))</f>
      </c>
      <c r="W2330" s="1">
        <f>VLOOKUP(G2330,Sku_Consolidated!A2:W957,11,FALSE)</f>
      </c>
      <c r="X2330" s="1">
        <f>VLOOKUP(G2330,Sku_Consolidated!A2:H957,8,FALSE)</f>
      </c>
      <c r="Y2330" s="1">
        <f>VLOOKUP(G2330,Sku_Consolidated!A2:I957,9,FALSE)</f>
      </c>
      <c r="Z2330" s="1" t="s">
        <v>41</v>
      </c>
      <c r="AA2330" s="1">
        <f>VLOOKUP(G2330,Sku_Consolidated!A2:E957,5,FALSE)</f>
      </c>
      <c r="AB2330" s="1">
        <f>IF(VLOOKUP(G2330,Sku_Consolidated!A2:S957,19,FALSE)="SHOWCASE", VLOOKUP(E2330,Store_Showcase!B2:N144,13, FALSE), IF(VLOOKUP(G2330,Sku_Consolidated!A2:S957,19,FALSE)="VAM",VLOOKUP(E2330,Store_VAM!B2:N273,13, FALSE),VLOOKUP(E2330,Store_SRP!B2:N110,13, FALSE)))</f>
      </c>
      <c r="AC2330" s="1">
        <f>IF(IFERROR(AB2330,TRUE)=TRUE, "-","OK")</f>
      </c>
      <c r="AD2330" s="11" t="s">
        <v>37</v>
      </c>
      <c r="AE2330" s="11" t="s">
        <v>37</v>
      </c>
      <c r="AF2330" s="1">
        <f>IF(IFERROR(VLOOKUP(E2330,Store_Showcase!B2:H144,{5}, FALSE), TRUE)=TRUE, IF(IFERROR(VLOOKUP(E2330,Store_SRP!B2:H110,{5}, FALSE), TRUE)=TRUE,VLOOKUP(E2330,Store_VAM!B2:H273,{5}, FALSE),VLOOKUP(E2330,Store_SRP!B2:H110,{5}, FALSE)), VLOOKUP(E2330,Store_Showcase!B2:H144,{5}, FALSE))</f>
      </c>
      <c r="AG2330" s="1">
        <f>IF(IFERROR(VLOOKUP(E2330,Store_Showcase!B2:H144,{6}, FALSE), TRUE)=TRUE, IF(IFERROR(VLOOKUP(E2330,Store_SRP!B2:H110,{6}, FALSE), TRUE)=TRUE,VLOOKUP(E2330,Store_VAM!B2:H273,{6}, FALSE),VLOOKUP(E2330,Store_SRP!B2:H110,{6}, FALSE)), VLOOKUP(E2330,Store_Showcase!B2:H144,{6}, FALSE))</f>
      </c>
      <c r="AH2330" s="1">
        <f>VLOOKUP(G2330,Sku_Consolidated!A2:R957,18,FALSE)</f>
      </c>
      <c r="AI2330" s="1">
        <f>VLOOKUP(G2330,Sku_Consolidated!A2:S957,19,FALSE)</f>
      </c>
      <c r="AJ2330" s="1">
        <f>VLOOKUP(G2330,Sku_Consolidated!A2:T957,20,FALSE)</f>
      </c>
    </row>
    <row r="2331" spans="1:36" x14ac:dyDescent="0.25">
      <c r="A2331" s="1">
        <v>2024</v>
      </c>
      <c r="B2331" s="1" t="s">
        <v>31</v>
      </c>
      <c r="C2331" s="1" t="s">
        <v>32</v>
      </c>
      <c r="D2331" s="1" t="s">
        <v>33</v>
      </c>
      <c r="E2331" s="9" t="s">
        <v>2416</v>
      </c>
      <c r="F2331" s="1">
        <f>IF(VLOOKUP(G2331,Sku_Consolidated!A2:S957,{19},FALSE)="SHOWCASE", VLOOKUP(E2331,Store_Showcase!B2:C144,{2}, FALSE), IF(VLOOKUP(G2331,Sku_Consolidated!A2:S957,{19},FALSE)="VAM",VLOOKUP(E2331,Store_VAM!B2:C273,{2}, FALSE),VLOOKUP(E2331,Store_SRP!B2:C110,{2}, FALSE)))</f>
      </c>
      <c r="G2331" s="1">
        <v>61793</v>
      </c>
      <c r="H2331" s="1" t="s">
        <v>299</v>
      </c>
      <c r="I2331" s="10" t="s">
        <v>538</v>
      </c>
      <c r="J2331" s="1">
        <f>VLOOKUP(G2331,Sku_Consolidated!A2:C957, 3, FALSE)</f>
      </c>
      <c r="K2331" s="10">
        <f>IF(J2331="PACK", I2331, 0)</f>
      </c>
      <c r="L2331" s="10">
        <f>IF(J2331="KG", I2331, I2331 * VLOOKUP(G2331,Sku_Consolidated!A2:U957,21,FALSE))</f>
      </c>
      <c r="M2331" s="10" t="s">
        <v>37</v>
      </c>
      <c r="N2331" s="11" t="s">
        <v>6029</v>
      </c>
      <c r="O2331" s="10" t="s">
        <v>6030</v>
      </c>
      <c r="P2331" s="10">
        <f>N2331 - O2331</f>
      </c>
      <c r="Q2331" s="1">
        <f>VLOOKUP(G2331,Sku_Consolidated!A2:G957,7, FALSE)</f>
      </c>
      <c r="R2331" s="1">
        <f>IF(IFERROR(VLOOKUP(E2331,Store_Showcase!B2:H144,7, FALSE), TRUE)=TRUE, IF(IFERROR(VLOOKUP(E2331,Store_SRP!B2:H110,7, FALSE), TRUE)=TRUE,VLOOKUP(E2331,Store_VAM!B2:H273,7, FALSE),VLOOKUP(E2331,Store_SRP!B2:H110,7, FALSE)), VLOOKUP(E2331,Store_Showcase!B2:H144,7, FALSE))</f>
      </c>
      <c r="S2331" s="1">
        <f>IF(IFERROR(VLOOKUP(E2331,Store_Showcase!B2:I144,8, FALSE), TRUE)=TRUE, IF(IFERROR(VLOOKUP(E2331,Store_SRP!B2:I110,8, FALSE), TRUE)=TRUE,VLOOKUP(E2331,Store_VAM!B2:I273,8, FALSE),VLOOKUP(E2331,Store_SRP!B2:I110,8, FALSE)), VLOOKUP(E2331,Store_Showcase!B2:I144,8, FALSE))</f>
      </c>
      <c r="T2331" s="1">
        <f>VLOOKUP(G2331,Sku_Consolidated!A2:R957,18,FALSE)</f>
      </c>
      <c r="U2331" s="1" t="s">
        <v>6028</v>
      </c>
      <c r="V2331" s="1">
        <f>IF(VLOOKUP(G2331,Sku_Consolidated!A2:S957,19,FALSE)="SHOWCASE", VLOOKUP(E2331,Store_Showcase!B2:L144,11, FALSE), IF(VLOOKUP(G2331,Sku_Consolidated!A2:S957,19,FALSE)="VAM",VLOOKUP(E2331,Store_VAM!B2:L273,11, FALSE),VLOOKUP(E2331,Store_SRP!B2:L110,11, FALSE)))</f>
      </c>
      <c r="W2331" s="1">
        <f>VLOOKUP(G2331,Sku_Consolidated!A2:W957,11,FALSE)</f>
      </c>
      <c r="X2331" s="1">
        <f>VLOOKUP(G2331,Sku_Consolidated!A2:H957,8,FALSE)</f>
      </c>
      <c r="Y2331" s="1">
        <f>VLOOKUP(G2331,Sku_Consolidated!A2:I957,9,FALSE)</f>
      </c>
      <c r="Z2331" s="1" t="s">
        <v>41</v>
      </c>
      <c r="AA2331" s="1">
        <f>VLOOKUP(G2331,Sku_Consolidated!A2:E957,5,FALSE)</f>
      </c>
      <c r="AB2331" s="1">
        <f>IF(VLOOKUP(G2331,Sku_Consolidated!A2:S957,19,FALSE)="SHOWCASE", VLOOKUP(E2331,Store_Showcase!B2:N144,13, FALSE), IF(VLOOKUP(G2331,Sku_Consolidated!A2:S957,19,FALSE)="VAM",VLOOKUP(E2331,Store_VAM!B2:N273,13, FALSE),VLOOKUP(E2331,Store_SRP!B2:N110,13, FALSE)))</f>
      </c>
      <c r="AC2331" s="1">
        <f>IF(IFERROR(AB2331,TRUE)=TRUE, "-","OK")</f>
      </c>
      <c r="AD2331" s="11" t="s">
        <v>37</v>
      </c>
      <c r="AE2331" s="11" t="s">
        <v>37</v>
      </c>
      <c r="AF2331" s="1">
        <f>IF(IFERROR(VLOOKUP(E2331,Store_Showcase!B2:H144,{5}, FALSE), TRUE)=TRUE, IF(IFERROR(VLOOKUP(E2331,Store_SRP!B2:H110,{5}, FALSE), TRUE)=TRUE,VLOOKUP(E2331,Store_VAM!B2:H273,{5}, FALSE),VLOOKUP(E2331,Store_SRP!B2:H110,{5}, FALSE)), VLOOKUP(E2331,Store_Showcase!B2:H144,{5}, FALSE))</f>
      </c>
      <c r="AG2331" s="1">
        <f>IF(IFERROR(VLOOKUP(E2331,Store_Showcase!B2:H144,{6}, FALSE), TRUE)=TRUE, IF(IFERROR(VLOOKUP(E2331,Store_SRP!B2:H110,{6}, FALSE), TRUE)=TRUE,VLOOKUP(E2331,Store_VAM!B2:H273,{6}, FALSE),VLOOKUP(E2331,Store_SRP!B2:H110,{6}, FALSE)), VLOOKUP(E2331,Store_Showcase!B2:H144,{6}, FALSE))</f>
      </c>
      <c r="AH2331" s="1">
        <f>VLOOKUP(G2331,Sku_Consolidated!A2:R957,18,FALSE)</f>
      </c>
      <c r="AI2331" s="1">
        <f>VLOOKUP(G2331,Sku_Consolidated!A2:S957,19,FALSE)</f>
      </c>
      <c r="AJ2331" s="1">
        <f>VLOOKUP(G2331,Sku_Consolidated!A2:T957,20,FALSE)</f>
      </c>
    </row>
    <row r="2332" spans="1:36" x14ac:dyDescent="0.25">
      <c r="A2332" s="1">
        <v>2024</v>
      </c>
      <c r="B2332" s="1" t="s">
        <v>31</v>
      </c>
      <c r="C2332" s="1" t="s">
        <v>32</v>
      </c>
      <c r="D2332" s="1" t="s">
        <v>33</v>
      </c>
      <c r="E2332" s="9" t="s">
        <v>2527</v>
      </c>
      <c r="F2332" s="1">
        <f>IF(VLOOKUP(G2332,Sku_Consolidated!A2:S957,{19},FALSE)="SHOWCASE", VLOOKUP(E2332,Store_Showcase!B2:C144,{2}, FALSE), IF(VLOOKUP(G2332,Sku_Consolidated!A2:S957,{19},FALSE)="VAM",VLOOKUP(E2332,Store_VAM!B2:C273,{2}, FALSE),VLOOKUP(E2332,Store_SRP!B2:C110,{2}, FALSE)))</f>
      </c>
      <c r="G2332" s="1">
        <v>61788</v>
      </c>
      <c r="H2332" s="1" t="s">
        <v>286</v>
      </c>
      <c r="I2332" s="10" t="s">
        <v>3396</v>
      </c>
      <c r="J2332" s="1">
        <f>VLOOKUP(G2332,Sku_Consolidated!A2:C957, 3, FALSE)</f>
      </c>
      <c r="K2332" s="10">
        <f>IF(J2332="PACK", I2332, 0)</f>
      </c>
      <c r="L2332" s="10">
        <f>IF(J2332="KG", I2332, I2332 * VLOOKUP(G2332,Sku_Consolidated!A2:U957,21,FALSE))</f>
      </c>
      <c r="M2332" s="10" t="s">
        <v>37</v>
      </c>
      <c r="N2332" s="11" t="s">
        <v>6031</v>
      </c>
      <c r="O2332" s="10" t="s">
        <v>6032</v>
      </c>
      <c r="P2332" s="10">
        <f>N2332 - O2332</f>
      </c>
      <c r="Q2332" s="1">
        <f>VLOOKUP(G2332,Sku_Consolidated!A2:G957,7, FALSE)</f>
      </c>
      <c r="R2332" s="1">
        <f>IF(IFERROR(VLOOKUP(E2332,Store_Showcase!B2:H144,7, FALSE), TRUE)=TRUE, IF(IFERROR(VLOOKUP(E2332,Store_SRP!B2:H110,7, FALSE), TRUE)=TRUE,VLOOKUP(E2332,Store_VAM!B2:H273,7, FALSE),VLOOKUP(E2332,Store_SRP!B2:H110,7, FALSE)), VLOOKUP(E2332,Store_Showcase!B2:H144,7, FALSE))</f>
      </c>
      <c r="S2332" s="1">
        <f>IF(IFERROR(VLOOKUP(E2332,Store_Showcase!B2:I144,8, FALSE), TRUE)=TRUE, IF(IFERROR(VLOOKUP(E2332,Store_SRP!B2:I110,8, FALSE), TRUE)=TRUE,VLOOKUP(E2332,Store_VAM!B2:I273,8, FALSE),VLOOKUP(E2332,Store_SRP!B2:I110,8, FALSE)), VLOOKUP(E2332,Store_Showcase!B2:I144,8, FALSE))</f>
      </c>
      <c r="T2332" s="1">
        <f>VLOOKUP(G2332,Sku_Consolidated!A2:R957,18,FALSE)</f>
      </c>
      <c r="U2332" s="1" t="s">
        <v>6033</v>
      </c>
      <c r="V2332" s="1">
        <f>IF(VLOOKUP(G2332,Sku_Consolidated!A2:S957,19,FALSE)="SHOWCASE", VLOOKUP(E2332,Store_Showcase!B2:L144,11, FALSE), IF(VLOOKUP(G2332,Sku_Consolidated!A2:S957,19,FALSE)="VAM",VLOOKUP(E2332,Store_VAM!B2:L273,11, FALSE),VLOOKUP(E2332,Store_SRP!B2:L110,11, FALSE)))</f>
      </c>
      <c r="W2332" s="1">
        <f>VLOOKUP(G2332,Sku_Consolidated!A2:W957,11,FALSE)</f>
      </c>
      <c r="X2332" s="1">
        <f>VLOOKUP(G2332,Sku_Consolidated!A2:H957,8,FALSE)</f>
      </c>
      <c r="Y2332" s="1">
        <f>VLOOKUP(G2332,Sku_Consolidated!A2:I957,9,FALSE)</f>
      </c>
      <c r="Z2332" s="1" t="s">
        <v>41</v>
      </c>
      <c r="AA2332" s="1">
        <f>VLOOKUP(G2332,Sku_Consolidated!A2:E957,5,FALSE)</f>
      </c>
      <c r="AB2332" s="1">
        <f>IF(VLOOKUP(G2332,Sku_Consolidated!A2:S957,19,FALSE)="SHOWCASE", VLOOKUP(E2332,Store_Showcase!B2:N144,13, FALSE), IF(VLOOKUP(G2332,Sku_Consolidated!A2:S957,19,FALSE)="VAM",VLOOKUP(E2332,Store_VAM!B2:N273,13, FALSE),VLOOKUP(E2332,Store_SRP!B2:N110,13, FALSE)))</f>
      </c>
      <c r="AC2332" s="1">
        <f>IF(IFERROR(AB2332,TRUE)=TRUE, "-","OK")</f>
      </c>
      <c r="AD2332" s="11" t="s">
        <v>37</v>
      </c>
      <c r="AE2332" s="11" t="s">
        <v>37</v>
      </c>
      <c r="AF2332" s="1">
        <f>IF(IFERROR(VLOOKUP(E2332,Store_Showcase!B2:H144,{5}, FALSE), TRUE)=TRUE, IF(IFERROR(VLOOKUP(E2332,Store_SRP!B2:H110,{5}, FALSE), TRUE)=TRUE,VLOOKUP(E2332,Store_VAM!B2:H273,{5}, FALSE),VLOOKUP(E2332,Store_SRP!B2:H110,{5}, FALSE)), VLOOKUP(E2332,Store_Showcase!B2:H144,{5}, FALSE))</f>
      </c>
      <c r="AG2332" s="1">
        <f>IF(IFERROR(VLOOKUP(E2332,Store_Showcase!B2:H144,{6}, FALSE), TRUE)=TRUE, IF(IFERROR(VLOOKUP(E2332,Store_SRP!B2:H110,{6}, FALSE), TRUE)=TRUE,VLOOKUP(E2332,Store_VAM!B2:H273,{6}, FALSE),VLOOKUP(E2332,Store_SRP!B2:H110,{6}, FALSE)), VLOOKUP(E2332,Store_Showcase!B2:H144,{6}, FALSE))</f>
      </c>
      <c r="AH2332" s="1">
        <f>VLOOKUP(G2332,Sku_Consolidated!A2:R957,18,FALSE)</f>
      </c>
      <c r="AI2332" s="1">
        <f>VLOOKUP(G2332,Sku_Consolidated!A2:S957,19,FALSE)</f>
      </c>
      <c r="AJ2332" s="1">
        <f>VLOOKUP(G2332,Sku_Consolidated!A2:T957,20,FALSE)</f>
      </c>
    </row>
    <row r="2333" spans="1:36" x14ac:dyDescent="0.25">
      <c r="A2333" s="1">
        <v>2024</v>
      </c>
      <c r="B2333" s="1" t="s">
        <v>31</v>
      </c>
      <c r="C2333" s="1" t="s">
        <v>32</v>
      </c>
      <c r="D2333" s="1" t="s">
        <v>33</v>
      </c>
      <c r="E2333" s="9" t="s">
        <v>2527</v>
      </c>
      <c r="F2333" s="1">
        <f>IF(VLOOKUP(G2333,Sku_Consolidated!A2:S957,{19},FALSE)="SHOWCASE", VLOOKUP(E2333,Store_Showcase!B2:C144,{2}, FALSE), IF(VLOOKUP(G2333,Sku_Consolidated!A2:S957,{19},FALSE)="VAM",VLOOKUP(E2333,Store_VAM!B2:C273,{2}, FALSE),VLOOKUP(E2333,Store_SRP!B2:C110,{2}, FALSE)))</f>
      </c>
      <c r="G2333" s="1">
        <v>61793</v>
      </c>
      <c r="H2333" s="1" t="s">
        <v>299</v>
      </c>
      <c r="I2333" s="10" t="s">
        <v>127</v>
      </c>
      <c r="J2333" s="1">
        <f>VLOOKUP(G2333,Sku_Consolidated!A2:C957, 3, FALSE)</f>
      </c>
      <c r="K2333" s="10">
        <f>IF(J2333="PACK", I2333, 0)</f>
      </c>
      <c r="L2333" s="10">
        <f>IF(J2333="KG", I2333, I2333 * VLOOKUP(G2333,Sku_Consolidated!A2:U957,21,FALSE))</f>
      </c>
      <c r="M2333" s="10" t="s">
        <v>37</v>
      </c>
      <c r="N2333" s="11" t="s">
        <v>6034</v>
      </c>
      <c r="O2333" s="10" t="s">
        <v>6035</v>
      </c>
      <c r="P2333" s="10">
        <f>N2333 - O2333</f>
      </c>
      <c r="Q2333" s="1">
        <f>VLOOKUP(G2333,Sku_Consolidated!A2:G957,7, FALSE)</f>
      </c>
      <c r="R2333" s="1">
        <f>IF(IFERROR(VLOOKUP(E2333,Store_Showcase!B2:H144,7, FALSE), TRUE)=TRUE, IF(IFERROR(VLOOKUP(E2333,Store_SRP!B2:H110,7, FALSE), TRUE)=TRUE,VLOOKUP(E2333,Store_VAM!B2:H273,7, FALSE),VLOOKUP(E2333,Store_SRP!B2:H110,7, FALSE)), VLOOKUP(E2333,Store_Showcase!B2:H144,7, FALSE))</f>
      </c>
      <c r="S2333" s="1">
        <f>IF(IFERROR(VLOOKUP(E2333,Store_Showcase!B2:I144,8, FALSE), TRUE)=TRUE, IF(IFERROR(VLOOKUP(E2333,Store_SRP!B2:I110,8, FALSE), TRUE)=TRUE,VLOOKUP(E2333,Store_VAM!B2:I273,8, FALSE),VLOOKUP(E2333,Store_SRP!B2:I110,8, FALSE)), VLOOKUP(E2333,Store_Showcase!B2:I144,8, FALSE))</f>
      </c>
      <c r="T2333" s="1">
        <f>VLOOKUP(G2333,Sku_Consolidated!A2:R957,18,FALSE)</f>
      </c>
      <c r="U2333" s="1" t="s">
        <v>6033</v>
      </c>
      <c r="V2333" s="1">
        <f>IF(VLOOKUP(G2333,Sku_Consolidated!A2:S957,19,FALSE)="SHOWCASE", VLOOKUP(E2333,Store_Showcase!B2:L144,11, FALSE), IF(VLOOKUP(G2333,Sku_Consolidated!A2:S957,19,FALSE)="VAM",VLOOKUP(E2333,Store_VAM!B2:L273,11, FALSE),VLOOKUP(E2333,Store_SRP!B2:L110,11, FALSE)))</f>
      </c>
      <c r="W2333" s="1">
        <f>VLOOKUP(G2333,Sku_Consolidated!A2:W957,11,FALSE)</f>
      </c>
      <c r="X2333" s="1">
        <f>VLOOKUP(G2333,Sku_Consolidated!A2:H957,8,FALSE)</f>
      </c>
      <c r="Y2333" s="1">
        <f>VLOOKUP(G2333,Sku_Consolidated!A2:I957,9,FALSE)</f>
      </c>
      <c r="Z2333" s="1" t="s">
        <v>41</v>
      </c>
      <c r="AA2333" s="1">
        <f>VLOOKUP(G2333,Sku_Consolidated!A2:E957,5,FALSE)</f>
      </c>
      <c r="AB2333" s="1">
        <f>IF(VLOOKUP(G2333,Sku_Consolidated!A2:S957,19,FALSE)="SHOWCASE", VLOOKUP(E2333,Store_Showcase!B2:N144,13, FALSE), IF(VLOOKUP(G2333,Sku_Consolidated!A2:S957,19,FALSE)="VAM",VLOOKUP(E2333,Store_VAM!B2:N273,13, FALSE),VLOOKUP(E2333,Store_SRP!B2:N110,13, FALSE)))</f>
      </c>
      <c r="AC2333" s="1">
        <f>IF(IFERROR(AB2333,TRUE)=TRUE, "-","OK")</f>
      </c>
      <c r="AD2333" s="11" t="s">
        <v>37</v>
      </c>
      <c r="AE2333" s="11" t="s">
        <v>37</v>
      </c>
      <c r="AF2333" s="1">
        <f>IF(IFERROR(VLOOKUP(E2333,Store_Showcase!B2:H144,{5}, FALSE), TRUE)=TRUE, IF(IFERROR(VLOOKUP(E2333,Store_SRP!B2:H110,{5}, FALSE), TRUE)=TRUE,VLOOKUP(E2333,Store_VAM!B2:H273,{5}, FALSE),VLOOKUP(E2333,Store_SRP!B2:H110,{5}, FALSE)), VLOOKUP(E2333,Store_Showcase!B2:H144,{5}, FALSE))</f>
      </c>
      <c r="AG2333" s="1">
        <f>IF(IFERROR(VLOOKUP(E2333,Store_Showcase!B2:H144,{6}, FALSE), TRUE)=TRUE, IF(IFERROR(VLOOKUP(E2333,Store_SRP!B2:H110,{6}, FALSE), TRUE)=TRUE,VLOOKUP(E2333,Store_VAM!B2:H273,{6}, FALSE),VLOOKUP(E2333,Store_SRP!B2:H110,{6}, FALSE)), VLOOKUP(E2333,Store_Showcase!B2:H144,{6}, FALSE))</f>
      </c>
      <c r="AH2333" s="1">
        <f>VLOOKUP(G2333,Sku_Consolidated!A2:R957,18,FALSE)</f>
      </c>
      <c r="AI2333" s="1">
        <f>VLOOKUP(G2333,Sku_Consolidated!A2:S957,19,FALSE)</f>
      </c>
      <c r="AJ2333" s="1">
        <f>VLOOKUP(G2333,Sku_Consolidated!A2:T957,20,FALSE)</f>
      </c>
    </row>
    <row r="2334" spans="1:36" x14ac:dyDescent="0.25">
      <c r="A2334" s="1">
        <v>2024</v>
      </c>
      <c r="B2334" s="1" t="s">
        <v>31</v>
      </c>
      <c r="C2334" s="1" t="s">
        <v>32</v>
      </c>
      <c r="D2334" s="1" t="s">
        <v>33</v>
      </c>
      <c r="E2334" s="9" t="s">
        <v>2276</v>
      </c>
      <c r="F2334" s="1">
        <f>IF(VLOOKUP(G2334,Sku_Consolidated!A2:S957,{19},FALSE)="SHOWCASE", VLOOKUP(E2334,Store_Showcase!B2:C144,{2}, FALSE), IF(VLOOKUP(G2334,Sku_Consolidated!A2:S957,{19},FALSE)="VAM",VLOOKUP(E2334,Store_VAM!B2:C273,{2}, FALSE),VLOOKUP(E2334,Store_SRP!B2:C110,{2}, FALSE)))</f>
      </c>
      <c r="G2334" s="1">
        <v>14266</v>
      </c>
      <c r="H2334" s="1" t="s">
        <v>1433</v>
      </c>
      <c r="I2334" s="10" t="s">
        <v>1209</v>
      </c>
      <c r="J2334" s="1">
        <f>VLOOKUP(G2334,Sku_Consolidated!A2:C957, 3, FALSE)</f>
      </c>
      <c r="K2334" s="10">
        <f>IF(J2334="PACK", I2334, 0)</f>
      </c>
      <c r="L2334" s="10">
        <f>IF(J2334="KG", I2334, I2334 * VLOOKUP(G2334,Sku_Consolidated!A2:U957,21,FALSE))</f>
      </c>
      <c r="M2334" s="10" t="s">
        <v>37</v>
      </c>
      <c r="N2334" s="11" t="s">
        <v>6036</v>
      </c>
      <c r="O2334" s="10" t="s">
        <v>6037</v>
      </c>
      <c r="P2334" s="10">
        <f>N2334 - O2334</f>
      </c>
      <c r="Q2334" s="1">
        <f>VLOOKUP(G2334,Sku_Consolidated!A2:G957,7, FALSE)</f>
      </c>
      <c r="R2334" s="1">
        <f>IF(IFERROR(VLOOKUP(E2334,Store_Showcase!B2:H144,7, FALSE), TRUE)=TRUE, IF(IFERROR(VLOOKUP(E2334,Store_SRP!B2:H110,7, FALSE), TRUE)=TRUE,VLOOKUP(E2334,Store_VAM!B2:H273,7, FALSE),VLOOKUP(E2334,Store_SRP!B2:H110,7, FALSE)), VLOOKUP(E2334,Store_Showcase!B2:H144,7, FALSE))</f>
      </c>
      <c r="S2334" s="1">
        <f>IF(IFERROR(VLOOKUP(E2334,Store_Showcase!B2:I144,8, FALSE), TRUE)=TRUE, IF(IFERROR(VLOOKUP(E2334,Store_SRP!B2:I110,8, FALSE), TRUE)=TRUE,VLOOKUP(E2334,Store_VAM!B2:I273,8, FALSE),VLOOKUP(E2334,Store_SRP!B2:I110,8, FALSE)), VLOOKUP(E2334,Store_Showcase!B2:I144,8, FALSE))</f>
      </c>
      <c r="T2334" s="1">
        <f>VLOOKUP(G2334,Sku_Consolidated!A2:R957,18,FALSE)</f>
      </c>
      <c r="U2334" s="1" t="s">
        <v>6038</v>
      </c>
      <c r="V2334" s="1">
        <f>IF(VLOOKUP(G2334,Sku_Consolidated!A2:S957,19,FALSE)="SHOWCASE", VLOOKUP(E2334,Store_Showcase!B2:L144,11, FALSE), IF(VLOOKUP(G2334,Sku_Consolidated!A2:S957,19,FALSE)="VAM",VLOOKUP(E2334,Store_VAM!B2:L273,11, FALSE),VLOOKUP(E2334,Store_SRP!B2:L110,11, FALSE)))</f>
      </c>
      <c r="W2334" s="1">
        <f>VLOOKUP(G2334,Sku_Consolidated!A2:W957,11,FALSE)</f>
      </c>
      <c r="X2334" s="1">
        <f>VLOOKUP(G2334,Sku_Consolidated!A2:H957,8,FALSE)</f>
      </c>
      <c r="Y2334" s="1">
        <f>VLOOKUP(G2334,Sku_Consolidated!A2:I957,9,FALSE)</f>
      </c>
      <c r="Z2334" s="1" t="s">
        <v>41</v>
      </c>
      <c r="AA2334" s="1">
        <f>VLOOKUP(G2334,Sku_Consolidated!A2:E957,5,FALSE)</f>
      </c>
      <c r="AB2334" s="1">
        <f>IF(VLOOKUP(G2334,Sku_Consolidated!A2:S957,19,FALSE)="SHOWCASE", VLOOKUP(E2334,Store_Showcase!B2:N144,13, FALSE), IF(VLOOKUP(G2334,Sku_Consolidated!A2:S957,19,FALSE)="VAM",VLOOKUP(E2334,Store_VAM!B2:N273,13, FALSE),VLOOKUP(E2334,Store_SRP!B2:N110,13, FALSE)))</f>
      </c>
      <c r="AC2334" s="1">
        <f>IF(IFERROR(AB2334,TRUE)=TRUE, "-","OK")</f>
      </c>
      <c r="AD2334" s="11" t="s">
        <v>37</v>
      </c>
      <c r="AE2334" s="11" t="s">
        <v>37</v>
      </c>
      <c r="AF2334" s="1">
        <f>IF(IFERROR(VLOOKUP(E2334,Store_Showcase!B2:H144,{5}, FALSE), TRUE)=TRUE, IF(IFERROR(VLOOKUP(E2334,Store_SRP!B2:H110,{5}, FALSE), TRUE)=TRUE,VLOOKUP(E2334,Store_VAM!B2:H273,{5}, FALSE),VLOOKUP(E2334,Store_SRP!B2:H110,{5}, FALSE)), VLOOKUP(E2334,Store_Showcase!B2:H144,{5}, FALSE))</f>
      </c>
      <c r="AG2334" s="1">
        <f>IF(IFERROR(VLOOKUP(E2334,Store_Showcase!B2:H144,{6}, FALSE), TRUE)=TRUE, IF(IFERROR(VLOOKUP(E2334,Store_SRP!B2:H110,{6}, FALSE), TRUE)=TRUE,VLOOKUP(E2334,Store_VAM!B2:H273,{6}, FALSE),VLOOKUP(E2334,Store_SRP!B2:H110,{6}, FALSE)), VLOOKUP(E2334,Store_Showcase!B2:H144,{6}, FALSE))</f>
      </c>
      <c r="AH2334" s="1">
        <f>VLOOKUP(G2334,Sku_Consolidated!A2:R957,18,FALSE)</f>
      </c>
      <c r="AI2334" s="1">
        <f>VLOOKUP(G2334,Sku_Consolidated!A2:S957,19,FALSE)</f>
      </c>
      <c r="AJ2334" s="1">
        <f>VLOOKUP(G2334,Sku_Consolidated!A2:T957,20,FALSE)</f>
      </c>
    </row>
    <row r="2335" spans="1:36" x14ac:dyDescent="0.25">
      <c r="A2335" s="1">
        <v>2024</v>
      </c>
      <c r="B2335" s="1" t="s">
        <v>31</v>
      </c>
      <c r="C2335" s="1" t="s">
        <v>32</v>
      </c>
      <c r="D2335" s="1" t="s">
        <v>33</v>
      </c>
      <c r="E2335" s="9" t="s">
        <v>2276</v>
      </c>
      <c r="F2335" s="1">
        <f>IF(VLOOKUP(G2335,Sku_Consolidated!A2:S957,{19},FALSE)="SHOWCASE", VLOOKUP(E2335,Store_Showcase!B2:C144,{2}, FALSE), IF(VLOOKUP(G2335,Sku_Consolidated!A2:S957,{19},FALSE)="VAM",VLOOKUP(E2335,Store_VAM!B2:C273,{2}, FALSE),VLOOKUP(E2335,Store_SRP!B2:C110,{2}, FALSE)))</f>
      </c>
      <c r="G2335" s="1">
        <v>14267</v>
      </c>
      <c r="H2335" s="1" t="s">
        <v>1438</v>
      </c>
      <c r="I2335" s="10" t="s">
        <v>726</v>
      </c>
      <c r="J2335" s="1">
        <f>VLOOKUP(G2335,Sku_Consolidated!A2:C957, 3, FALSE)</f>
      </c>
      <c r="K2335" s="10">
        <f>IF(J2335="PACK", I2335, 0)</f>
      </c>
      <c r="L2335" s="10">
        <f>IF(J2335="KG", I2335, I2335 * VLOOKUP(G2335,Sku_Consolidated!A2:U957,21,FALSE))</f>
      </c>
      <c r="M2335" s="10" t="s">
        <v>37</v>
      </c>
      <c r="N2335" s="11" t="s">
        <v>6039</v>
      </c>
      <c r="O2335" s="10" t="s">
        <v>6040</v>
      </c>
      <c r="P2335" s="10">
        <f>N2335 - O2335</f>
      </c>
      <c r="Q2335" s="1">
        <f>VLOOKUP(G2335,Sku_Consolidated!A2:G957,7, FALSE)</f>
      </c>
      <c r="R2335" s="1">
        <f>IF(IFERROR(VLOOKUP(E2335,Store_Showcase!B2:H144,7, FALSE), TRUE)=TRUE, IF(IFERROR(VLOOKUP(E2335,Store_SRP!B2:H110,7, FALSE), TRUE)=TRUE,VLOOKUP(E2335,Store_VAM!B2:H273,7, FALSE),VLOOKUP(E2335,Store_SRP!B2:H110,7, FALSE)), VLOOKUP(E2335,Store_Showcase!B2:H144,7, FALSE))</f>
      </c>
      <c r="S2335" s="1">
        <f>IF(IFERROR(VLOOKUP(E2335,Store_Showcase!B2:I144,8, FALSE), TRUE)=TRUE, IF(IFERROR(VLOOKUP(E2335,Store_SRP!B2:I110,8, FALSE), TRUE)=TRUE,VLOOKUP(E2335,Store_VAM!B2:I273,8, FALSE),VLOOKUP(E2335,Store_SRP!B2:I110,8, FALSE)), VLOOKUP(E2335,Store_Showcase!B2:I144,8, FALSE))</f>
      </c>
      <c r="T2335" s="1">
        <f>VLOOKUP(G2335,Sku_Consolidated!A2:R957,18,FALSE)</f>
      </c>
      <c r="U2335" s="1" t="s">
        <v>6038</v>
      </c>
      <c r="V2335" s="1">
        <f>IF(VLOOKUP(G2335,Sku_Consolidated!A2:S957,19,FALSE)="SHOWCASE", VLOOKUP(E2335,Store_Showcase!B2:L144,11, FALSE), IF(VLOOKUP(G2335,Sku_Consolidated!A2:S957,19,FALSE)="VAM",VLOOKUP(E2335,Store_VAM!B2:L273,11, FALSE),VLOOKUP(E2335,Store_SRP!B2:L110,11, FALSE)))</f>
      </c>
      <c r="W2335" s="1">
        <f>VLOOKUP(G2335,Sku_Consolidated!A2:W957,11,FALSE)</f>
      </c>
      <c r="X2335" s="1">
        <f>VLOOKUP(G2335,Sku_Consolidated!A2:H957,8,FALSE)</f>
      </c>
      <c r="Y2335" s="1">
        <f>VLOOKUP(G2335,Sku_Consolidated!A2:I957,9,FALSE)</f>
      </c>
      <c r="Z2335" s="1" t="s">
        <v>41</v>
      </c>
      <c r="AA2335" s="1">
        <f>VLOOKUP(G2335,Sku_Consolidated!A2:E957,5,FALSE)</f>
      </c>
      <c r="AB2335" s="1">
        <f>IF(VLOOKUP(G2335,Sku_Consolidated!A2:S957,19,FALSE)="SHOWCASE", VLOOKUP(E2335,Store_Showcase!B2:N144,13, FALSE), IF(VLOOKUP(G2335,Sku_Consolidated!A2:S957,19,FALSE)="VAM",VLOOKUP(E2335,Store_VAM!B2:N273,13, FALSE),VLOOKUP(E2335,Store_SRP!B2:N110,13, FALSE)))</f>
      </c>
      <c r="AC2335" s="1">
        <f>IF(IFERROR(AB2335,TRUE)=TRUE, "-","OK")</f>
      </c>
      <c r="AD2335" s="11" t="s">
        <v>37</v>
      </c>
      <c r="AE2335" s="11" t="s">
        <v>37</v>
      </c>
      <c r="AF2335" s="1">
        <f>IF(IFERROR(VLOOKUP(E2335,Store_Showcase!B2:H144,{5}, FALSE), TRUE)=TRUE, IF(IFERROR(VLOOKUP(E2335,Store_SRP!B2:H110,{5}, FALSE), TRUE)=TRUE,VLOOKUP(E2335,Store_VAM!B2:H273,{5}, FALSE),VLOOKUP(E2335,Store_SRP!B2:H110,{5}, FALSE)), VLOOKUP(E2335,Store_Showcase!B2:H144,{5}, FALSE))</f>
      </c>
      <c r="AG2335" s="1">
        <f>IF(IFERROR(VLOOKUP(E2335,Store_Showcase!B2:H144,{6}, FALSE), TRUE)=TRUE, IF(IFERROR(VLOOKUP(E2335,Store_SRP!B2:H110,{6}, FALSE), TRUE)=TRUE,VLOOKUP(E2335,Store_VAM!B2:H273,{6}, FALSE),VLOOKUP(E2335,Store_SRP!B2:H110,{6}, FALSE)), VLOOKUP(E2335,Store_Showcase!B2:H144,{6}, FALSE))</f>
      </c>
      <c r="AH2335" s="1">
        <f>VLOOKUP(G2335,Sku_Consolidated!A2:R957,18,FALSE)</f>
      </c>
      <c r="AI2335" s="1">
        <f>VLOOKUP(G2335,Sku_Consolidated!A2:S957,19,FALSE)</f>
      </c>
      <c r="AJ2335" s="1">
        <f>VLOOKUP(G2335,Sku_Consolidated!A2:T957,20,FALSE)</f>
      </c>
    </row>
    <row r="2336" spans="1:36" x14ac:dyDescent="0.25">
      <c r="A2336" s="1">
        <v>2024</v>
      </c>
      <c r="B2336" s="1" t="s">
        <v>31</v>
      </c>
      <c r="C2336" s="1" t="s">
        <v>32</v>
      </c>
      <c r="D2336" s="1" t="s">
        <v>33</v>
      </c>
      <c r="E2336" s="9" t="s">
        <v>2276</v>
      </c>
      <c r="F2336" s="1">
        <f>IF(VLOOKUP(G2336,Sku_Consolidated!A2:S957,{19},FALSE)="SHOWCASE", VLOOKUP(E2336,Store_Showcase!B2:C144,{2}, FALSE), IF(VLOOKUP(G2336,Sku_Consolidated!A2:S957,{19},FALSE)="VAM",VLOOKUP(E2336,Store_VAM!B2:C273,{2}, FALSE),VLOOKUP(E2336,Store_SRP!B2:C110,{2}, FALSE)))</f>
      </c>
      <c r="G2336" s="1">
        <v>14270</v>
      </c>
      <c r="H2336" s="1" t="s">
        <v>1450</v>
      </c>
      <c r="I2336" s="10" t="s">
        <v>6041</v>
      </c>
      <c r="J2336" s="1">
        <f>VLOOKUP(G2336,Sku_Consolidated!A2:C957, 3, FALSE)</f>
      </c>
      <c r="K2336" s="10">
        <f>IF(J2336="PACK", I2336, 0)</f>
      </c>
      <c r="L2336" s="10">
        <f>IF(J2336="KG", I2336, I2336 * VLOOKUP(G2336,Sku_Consolidated!A2:U957,21,FALSE))</f>
      </c>
      <c r="M2336" s="10" t="s">
        <v>37</v>
      </c>
      <c r="N2336" s="11" t="s">
        <v>6042</v>
      </c>
      <c r="O2336" s="10" t="s">
        <v>6043</v>
      </c>
      <c r="P2336" s="10">
        <f>N2336 - O2336</f>
      </c>
      <c r="Q2336" s="1">
        <f>VLOOKUP(G2336,Sku_Consolidated!A2:G957,7, FALSE)</f>
      </c>
      <c r="R2336" s="1">
        <f>IF(IFERROR(VLOOKUP(E2336,Store_Showcase!B2:H144,7, FALSE), TRUE)=TRUE, IF(IFERROR(VLOOKUP(E2336,Store_SRP!B2:H110,7, FALSE), TRUE)=TRUE,VLOOKUP(E2336,Store_VAM!B2:H273,7, FALSE),VLOOKUP(E2336,Store_SRP!B2:H110,7, FALSE)), VLOOKUP(E2336,Store_Showcase!B2:H144,7, FALSE))</f>
      </c>
      <c r="S2336" s="1">
        <f>IF(IFERROR(VLOOKUP(E2336,Store_Showcase!B2:I144,8, FALSE), TRUE)=TRUE, IF(IFERROR(VLOOKUP(E2336,Store_SRP!B2:I110,8, FALSE), TRUE)=TRUE,VLOOKUP(E2336,Store_VAM!B2:I273,8, FALSE),VLOOKUP(E2336,Store_SRP!B2:I110,8, FALSE)), VLOOKUP(E2336,Store_Showcase!B2:I144,8, FALSE))</f>
      </c>
      <c r="T2336" s="1">
        <f>VLOOKUP(G2336,Sku_Consolidated!A2:R957,18,FALSE)</f>
      </c>
      <c r="U2336" s="1" t="s">
        <v>6038</v>
      </c>
      <c r="V2336" s="1">
        <f>IF(VLOOKUP(G2336,Sku_Consolidated!A2:S957,19,FALSE)="SHOWCASE", VLOOKUP(E2336,Store_Showcase!B2:L144,11, FALSE), IF(VLOOKUP(G2336,Sku_Consolidated!A2:S957,19,FALSE)="VAM",VLOOKUP(E2336,Store_VAM!B2:L273,11, FALSE),VLOOKUP(E2336,Store_SRP!B2:L110,11, FALSE)))</f>
      </c>
      <c r="W2336" s="1">
        <f>VLOOKUP(G2336,Sku_Consolidated!A2:W957,11,FALSE)</f>
      </c>
      <c r="X2336" s="1">
        <f>VLOOKUP(G2336,Sku_Consolidated!A2:H957,8,FALSE)</f>
      </c>
      <c r="Y2336" s="1">
        <f>VLOOKUP(G2336,Sku_Consolidated!A2:I957,9,FALSE)</f>
      </c>
      <c r="Z2336" s="1" t="s">
        <v>41</v>
      </c>
      <c r="AA2336" s="1">
        <f>VLOOKUP(G2336,Sku_Consolidated!A2:E957,5,FALSE)</f>
      </c>
      <c r="AB2336" s="1">
        <f>IF(VLOOKUP(G2336,Sku_Consolidated!A2:S957,19,FALSE)="SHOWCASE", VLOOKUP(E2336,Store_Showcase!B2:N144,13, FALSE), IF(VLOOKUP(G2336,Sku_Consolidated!A2:S957,19,FALSE)="VAM",VLOOKUP(E2336,Store_VAM!B2:N273,13, FALSE),VLOOKUP(E2336,Store_SRP!B2:N110,13, FALSE)))</f>
      </c>
      <c r="AC2336" s="1">
        <f>IF(IFERROR(AB2336,TRUE)=TRUE, "-","OK")</f>
      </c>
      <c r="AD2336" s="11" t="s">
        <v>37</v>
      </c>
      <c r="AE2336" s="11" t="s">
        <v>37</v>
      </c>
      <c r="AF2336" s="1">
        <f>IF(IFERROR(VLOOKUP(E2336,Store_Showcase!B2:H144,{5}, FALSE), TRUE)=TRUE, IF(IFERROR(VLOOKUP(E2336,Store_SRP!B2:H110,{5}, FALSE), TRUE)=TRUE,VLOOKUP(E2336,Store_VAM!B2:H273,{5}, FALSE),VLOOKUP(E2336,Store_SRP!B2:H110,{5}, FALSE)), VLOOKUP(E2336,Store_Showcase!B2:H144,{5}, FALSE))</f>
      </c>
      <c r="AG2336" s="1">
        <f>IF(IFERROR(VLOOKUP(E2336,Store_Showcase!B2:H144,{6}, FALSE), TRUE)=TRUE, IF(IFERROR(VLOOKUP(E2336,Store_SRP!B2:H110,{6}, FALSE), TRUE)=TRUE,VLOOKUP(E2336,Store_VAM!B2:H273,{6}, FALSE),VLOOKUP(E2336,Store_SRP!B2:H110,{6}, FALSE)), VLOOKUP(E2336,Store_Showcase!B2:H144,{6}, FALSE))</f>
      </c>
      <c r="AH2336" s="1">
        <f>VLOOKUP(G2336,Sku_Consolidated!A2:R957,18,FALSE)</f>
      </c>
      <c r="AI2336" s="1">
        <f>VLOOKUP(G2336,Sku_Consolidated!A2:S957,19,FALSE)</f>
      </c>
      <c r="AJ2336" s="1">
        <f>VLOOKUP(G2336,Sku_Consolidated!A2:T957,20,FALSE)</f>
      </c>
    </row>
    <row r="2337" spans="1:36" x14ac:dyDescent="0.25">
      <c r="A2337" s="1">
        <v>2024</v>
      </c>
      <c r="B2337" s="1" t="s">
        <v>31</v>
      </c>
      <c r="C2337" s="1" t="s">
        <v>32</v>
      </c>
      <c r="D2337" s="1" t="s">
        <v>33</v>
      </c>
      <c r="E2337" s="9" t="s">
        <v>2276</v>
      </c>
      <c r="F2337" s="1">
        <f>IF(VLOOKUP(G2337,Sku_Consolidated!A2:S957,{19},FALSE)="SHOWCASE", VLOOKUP(E2337,Store_Showcase!B2:C144,{2}, FALSE), IF(VLOOKUP(G2337,Sku_Consolidated!A2:S957,{19},FALSE)="VAM",VLOOKUP(E2337,Store_VAM!B2:C273,{2}, FALSE),VLOOKUP(E2337,Store_SRP!B2:C110,{2}, FALSE)))</f>
      </c>
      <c r="G2337" s="1">
        <v>14275</v>
      </c>
      <c r="H2337" s="1" t="s">
        <v>1454</v>
      </c>
      <c r="I2337" s="10" t="s">
        <v>6044</v>
      </c>
      <c r="J2337" s="1">
        <f>VLOOKUP(G2337,Sku_Consolidated!A2:C957, 3, FALSE)</f>
      </c>
      <c r="K2337" s="10">
        <f>IF(J2337="PACK", I2337, 0)</f>
      </c>
      <c r="L2337" s="10">
        <f>IF(J2337="KG", I2337, I2337 * VLOOKUP(G2337,Sku_Consolidated!A2:U957,21,FALSE))</f>
      </c>
      <c r="M2337" s="10" t="s">
        <v>37</v>
      </c>
      <c r="N2337" s="11" t="s">
        <v>6045</v>
      </c>
      <c r="O2337" s="10" t="s">
        <v>6046</v>
      </c>
      <c r="P2337" s="10">
        <f>N2337 - O2337</f>
      </c>
      <c r="Q2337" s="1">
        <f>VLOOKUP(G2337,Sku_Consolidated!A2:G957,7, FALSE)</f>
      </c>
      <c r="R2337" s="1">
        <f>IF(IFERROR(VLOOKUP(E2337,Store_Showcase!B2:H144,7, FALSE), TRUE)=TRUE, IF(IFERROR(VLOOKUP(E2337,Store_SRP!B2:H110,7, FALSE), TRUE)=TRUE,VLOOKUP(E2337,Store_VAM!B2:H273,7, FALSE),VLOOKUP(E2337,Store_SRP!B2:H110,7, FALSE)), VLOOKUP(E2337,Store_Showcase!B2:H144,7, FALSE))</f>
      </c>
      <c r="S2337" s="1">
        <f>IF(IFERROR(VLOOKUP(E2337,Store_Showcase!B2:I144,8, FALSE), TRUE)=TRUE, IF(IFERROR(VLOOKUP(E2337,Store_SRP!B2:I110,8, FALSE), TRUE)=TRUE,VLOOKUP(E2337,Store_VAM!B2:I273,8, FALSE),VLOOKUP(E2337,Store_SRP!B2:I110,8, FALSE)), VLOOKUP(E2337,Store_Showcase!B2:I144,8, FALSE))</f>
      </c>
      <c r="T2337" s="1">
        <f>VLOOKUP(G2337,Sku_Consolidated!A2:R957,18,FALSE)</f>
      </c>
      <c r="U2337" s="1" t="s">
        <v>6038</v>
      </c>
      <c r="V2337" s="1">
        <f>IF(VLOOKUP(G2337,Sku_Consolidated!A2:S957,19,FALSE)="SHOWCASE", VLOOKUP(E2337,Store_Showcase!B2:L144,11, FALSE), IF(VLOOKUP(G2337,Sku_Consolidated!A2:S957,19,FALSE)="VAM",VLOOKUP(E2337,Store_VAM!B2:L273,11, FALSE),VLOOKUP(E2337,Store_SRP!B2:L110,11, FALSE)))</f>
      </c>
      <c r="W2337" s="1">
        <f>VLOOKUP(G2337,Sku_Consolidated!A2:W957,11,FALSE)</f>
      </c>
      <c r="X2337" s="1">
        <f>VLOOKUP(G2337,Sku_Consolidated!A2:H957,8,FALSE)</f>
      </c>
      <c r="Y2337" s="1">
        <f>VLOOKUP(G2337,Sku_Consolidated!A2:I957,9,FALSE)</f>
      </c>
      <c r="Z2337" s="1" t="s">
        <v>41</v>
      </c>
      <c r="AA2337" s="1">
        <f>VLOOKUP(G2337,Sku_Consolidated!A2:E957,5,FALSE)</f>
      </c>
      <c r="AB2337" s="1">
        <f>IF(VLOOKUP(G2337,Sku_Consolidated!A2:S957,19,FALSE)="SHOWCASE", VLOOKUP(E2337,Store_Showcase!B2:N144,13, FALSE), IF(VLOOKUP(G2337,Sku_Consolidated!A2:S957,19,FALSE)="VAM",VLOOKUP(E2337,Store_VAM!B2:N273,13, FALSE),VLOOKUP(E2337,Store_SRP!B2:N110,13, FALSE)))</f>
      </c>
      <c r="AC2337" s="1">
        <f>IF(IFERROR(AB2337,TRUE)=TRUE, "-","OK")</f>
      </c>
      <c r="AD2337" s="11" t="s">
        <v>37</v>
      </c>
      <c r="AE2337" s="11" t="s">
        <v>37</v>
      </c>
      <c r="AF2337" s="1">
        <f>IF(IFERROR(VLOOKUP(E2337,Store_Showcase!B2:H144,{5}, FALSE), TRUE)=TRUE, IF(IFERROR(VLOOKUP(E2337,Store_SRP!B2:H110,{5}, FALSE), TRUE)=TRUE,VLOOKUP(E2337,Store_VAM!B2:H273,{5}, FALSE),VLOOKUP(E2337,Store_SRP!B2:H110,{5}, FALSE)), VLOOKUP(E2337,Store_Showcase!B2:H144,{5}, FALSE))</f>
      </c>
      <c r="AG2337" s="1">
        <f>IF(IFERROR(VLOOKUP(E2337,Store_Showcase!B2:H144,{6}, FALSE), TRUE)=TRUE, IF(IFERROR(VLOOKUP(E2337,Store_SRP!B2:H110,{6}, FALSE), TRUE)=TRUE,VLOOKUP(E2337,Store_VAM!B2:H273,{6}, FALSE),VLOOKUP(E2337,Store_SRP!B2:H110,{6}, FALSE)), VLOOKUP(E2337,Store_Showcase!B2:H144,{6}, FALSE))</f>
      </c>
      <c r="AH2337" s="1">
        <f>VLOOKUP(G2337,Sku_Consolidated!A2:R957,18,FALSE)</f>
      </c>
      <c r="AI2337" s="1">
        <f>VLOOKUP(G2337,Sku_Consolidated!A2:S957,19,FALSE)</f>
      </c>
      <c r="AJ2337" s="1">
        <f>VLOOKUP(G2337,Sku_Consolidated!A2:T957,20,FALSE)</f>
      </c>
    </row>
    <row r="2338" spans="1:36" x14ac:dyDescent="0.25">
      <c r="A2338" s="1">
        <v>2024</v>
      </c>
      <c r="B2338" s="1" t="s">
        <v>31</v>
      </c>
      <c r="C2338" s="1" t="s">
        <v>32</v>
      </c>
      <c r="D2338" s="1" t="s">
        <v>33</v>
      </c>
      <c r="E2338" s="9" t="s">
        <v>2276</v>
      </c>
      <c r="F2338" s="1">
        <f>IF(VLOOKUP(G2338,Sku_Consolidated!A2:S957,{19},FALSE)="SHOWCASE", VLOOKUP(E2338,Store_Showcase!B2:C144,{2}, FALSE), IF(VLOOKUP(G2338,Sku_Consolidated!A2:S957,{19},FALSE)="VAM",VLOOKUP(E2338,Store_VAM!B2:C273,{2}, FALSE),VLOOKUP(E2338,Store_SRP!B2:C110,{2}, FALSE)))</f>
      </c>
      <c r="G2338" s="1">
        <v>14280</v>
      </c>
      <c r="H2338" s="1" t="s">
        <v>1458</v>
      </c>
      <c r="I2338" s="10" t="s">
        <v>6047</v>
      </c>
      <c r="J2338" s="1">
        <f>VLOOKUP(G2338,Sku_Consolidated!A2:C957, 3, FALSE)</f>
      </c>
      <c r="K2338" s="10">
        <f>IF(J2338="PACK", I2338, 0)</f>
      </c>
      <c r="L2338" s="10">
        <f>IF(J2338="KG", I2338, I2338 * VLOOKUP(G2338,Sku_Consolidated!A2:U957,21,FALSE))</f>
      </c>
      <c r="M2338" s="10" t="s">
        <v>37</v>
      </c>
      <c r="N2338" s="11" t="s">
        <v>6048</v>
      </c>
      <c r="O2338" s="10" t="s">
        <v>6049</v>
      </c>
      <c r="P2338" s="10">
        <f>N2338 - O2338</f>
      </c>
      <c r="Q2338" s="1">
        <f>VLOOKUP(G2338,Sku_Consolidated!A2:G957,7, FALSE)</f>
      </c>
      <c r="R2338" s="1">
        <f>IF(IFERROR(VLOOKUP(E2338,Store_Showcase!B2:H144,7, FALSE), TRUE)=TRUE, IF(IFERROR(VLOOKUP(E2338,Store_SRP!B2:H110,7, FALSE), TRUE)=TRUE,VLOOKUP(E2338,Store_VAM!B2:H273,7, FALSE),VLOOKUP(E2338,Store_SRP!B2:H110,7, FALSE)), VLOOKUP(E2338,Store_Showcase!B2:H144,7, FALSE))</f>
      </c>
      <c r="S2338" s="1">
        <f>IF(IFERROR(VLOOKUP(E2338,Store_Showcase!B2:I144,8, FALSE), TRUE)=TRUE, IF(IFERROR(VLOOKUP(E2338,Store_SRP!B2:I110,8, FALSE), TRUE)=TRUE,VLOOKUP(E2338,Store_VAM!B2:I273,8, FALSE),VLOOKUP(E2338,Store_SRP!B2:I110,8, FALSE)), VLOOKUP(E2338,Store_Showcase!B2:I144,8, FALSE))</f>
      </c>
      <c r="T2338" s="1">
        <f>VLOOKUP(G2338,Sku_Consolidated!A2:R957,18,FALSE)</f>
      </c>
      <c r="U2338" s="1" t="s">
        <v>6038</v>
      </c>
      <c r="V2338" s="1">
        <f>IF(VLOOKUP(G2338,Sku_Consolidated!A2:S957,19,FALSE)="SHOWCASE", VLOOKUP(E2338,Store_Showcase!B2:L144,11, FALSE), IF(VLOOKUP(G2338,Sku_Consolidated!A2:S957,19,FALSE)="VAM",VLOOKUP(E2338,Store_VAM!B2:L273,11, FALSE),VLOOKUP(E2338,Store_SRP!B2:L110,11, FALSE)))</f>
      </c>
      <c r="W2338" s="1">
        <f>VLOOKUP(G2338,Sku_Consolidated!A2:W957,11,FALSE)</f>
      </c>
      <c r="X2338" s="1">
        <f>VLOOKUP(G2338,Sku_Consolidated!A2:H957,8,FALSE)</f>
      </c>
      <c r="Y2338" s="1">
        <f>VLOOKUP(G2338,Sku_Consolidated!A2:I957,9,FALSE)</f>
      </c>
      <c r="Z2338" s="1" t="s">
        <v>41</v>
      </c>
      <c r="AA2338" s="1">
        <f>VLOOKUP(G2338,Sku_Consolidated!A2:E957,5,FALSE)</f>
      </c>
      <c r="AB2338" s="1">
        <f>IF(VLOOKUP(G2338,Sku_Consolidated!A2:S957,19,FALSE)="SHOWCASE", VLOOKUP(E2338,Store_Showcase!B2:N144,13, FALSE), IF(VLOOKUP(G2338,Sku_Consolidated!A2:S957,19,FALSE)="VAM",VLOOKUP(E2338,Store_VAM!B2:N273,13, FALSE),VLOOKUP(E2338,Store_SRP!B2:N110,13, FALSE)))</f>
      </c>
      <c r="AC2338" s="1">
        <f>IF(IFERROR(AB2338,TRUE)=TRUE, "-","OK")</f>
      </c>
      <c r="AD2338" s="11" t="s">
        <v>37</v>
      </c>
      <c r="AE2338" s="11" t="s">
        <v>37</v>
      </c>
      <c r="AF2338" s="1">
        <f>IF(IFERROR(VLOOKUP(E2338,Store_Showcase!B2:H144,{5}, FALSE), TRUE)=TRUE, IF(IFERROR(VLOOKUP(E2338,Store_SRP!B2:H110,{5}, FALSE), TRUE)=TRUE,VLOOKUP(E2338,Store_VAM!B2:H273,{5}, FALSE),VLOOKUP(E2338,Store_SRP!B2:H110,{5}, FALSE)), VLOOKUP(E2338,Store_Showcase!B2:H144,{5}, FALSE))</f>
      </c>
      <c r="AG2338" s="1">
        <f>IF(IFERROR(VLOOKUP(E2338,Store_Showcase!B2:H144,{6}, FALSE), TRUE)=TRUE, IF(IFERROR(VLOOKUP(E2338,Store_SRP!B2:H110,{6}, FALSE), TRUE)=TRUE,VLOOKUP(E2338,Store_VAM!B2:H273,{6}, FALSE),VLOOKUP(E2338,Store_SRP!B2:H110,{6}, FALSE)), VLOOKUP(E2338,Store_Showcase!B2:H144,{6}, FALSE))</f>
      </c>
      <c r="AH2338" s="1">
        <f>VLOOKUP(G2338,Sku_Consolidated!A2:R957,18,FALSE)</f>
      </c>
      <c r="AI2338" s="1">
        <f>VLOOKUP(G2338,Sku_Consolidated!A2:S957,19,FALSE)</f>
      </c>
      <c r="AJ2338" s="1">
        <f>VLOOKUP(G2338,Sku_Consolidated!A2:T957,20,FALSE)</f>
      </c>
    </row>
    <row r="2339" spans="1:36" x14ac:dyDescent="0.25">
      <c r="A2339" s="1">
        <v>2024</v>
      </c>
      <c r="B2339" s="1" t="s">
        <v>31</v>
      </c>
      <c r="C2339" s="1" t="s">
        <v>32</v>
      </c>
      <c r="D2339" s="1" t="s">
        <v>33</v>
      </c>
      <c r="E2339" s="9" t="s">
        <v>2276</v>
      </c>
      <c r="F2339" s="1">
        <f>IF(VLOOKUP(G2339,Sku_Consolidated!A2:S957,{19},FALSE)="SHOWCASE", VLOOKUP(E2339,Store_Showcase!B2:C144,{2}, FALSE), IF(VLOOKUP(G2339,Sku_Consolidated!A2:S957,{19},FALSE)="VAM",VLOOKUP(E2339,Store_VAM!B2:C273,{2}, FALSE),VLOOKUP(E2339,Store_SRP!B2:C110,{2}, FALSE)))</f>
      </c>
      <c r="G2339" s="1">
        <v>14281</v>
      </c>
      <c r="H2339" s="1" t="s">
        <v>1621</v>
      </c>
      <c r="I2339" s="10" t="s">
        <v>3962</v>
      </c>
      <c r="J2339" s="1">
        <f>VLOOKUP(G2339,Sku_Consolidated!A2:C957, 3, FALSE)</f>
      </c>
      <c r="K2339" s="10">
        <f>IF(J2339="PACK", I2339, 0)</f>
      </c>
      <c r="L2339" s="10">
        <f>IF(J2339="KG", I2339, I2339 * VLOOKUP(G2339,Sku_Consolidated!A2:U957,21,FALSE))</f>
      </c>
      <c r="M2339" s="10" t="s">
        <v>37</v>
      </c>
      <c r="N2339" s="11" t="s">
        <v>6050</v>
      </c>
      <c r="O2339" s="10" t="s">
        <v>6051</v>
      </c>
      <c r="P2339" s="10">
        <f>N2339 - O2339</f>
      </c>
      <c r="Q2339" s="1">
        <f>VLOOKUP(G2339,Sku_Consolidated!A2:G957,7, FALSE)</f>
      </c>
      <c r="R2339" s="1">
        <f>IF(IFERROR(VLOOKUP(E2339,Store_Showcase!B2:H144,7, FALSE), TRUE)=TRUE, IF(IFERROR(VLOOKUP(E2339,Store_SRP!B2:H110,7, FALSE), TRUE)=TRUE,VLOOKUP(E2339,Store_VAM!B2:H273,7, FALSE),VLOOKUP(E2339,Store_SRP!B2:H110,7, FALSE)), VLOOKUP(E2339,Store_Showcase!B2:H144,7, FALSE))</f>
      </c>
      <c r="S2339" s="1">
        <f>IF(IFERROR(VLOOKUP(E2339,Store_Showcase!B2:I144,8, FALSE), TRUE)=TRUE, IF(IFERROR(VLOOKUP(E2339,Store_SRP!B2:I110,8, FALSE), TRUE)=TRUE,VLOOKUP(E2339,Store_VAM!B2:I273,8, FALSE),VLOOKUP(E2339,Store_SRP!B2:I110,8, FALSE)), VLOOKUP(E2339,Store_Showcase!B2:I144,8, FALSE))</f>
      </c>
      <c r="T2339" s="1">
        <f>VLOOKUP(G2339,Sku_Consolidated!A2:R957,18,FALSE)</f>
      </c>
      <c r="U2339" s="1" t="s">
        <v>6038</v>
      </c>
      <c r="V2339" s="1">
        <f>IF(VLOOKUP(G2339,Sku_Consolidated!A2:S957,19,FALSE)="SHOWCASE", VLOOKUP(E2339,Store_Showcase!B2:L144,11, FALSE), IF(VLOOKUP(G2339,Sku_Consolidated!A2:S957,19,FALSE)="VAM",VLOOKUP(E2339,Store_VAM!B2:L273,11, FALSE),VLOOKUP(E2339,Store_SRP!B2:L110,11, FALSE)))</f>
      </c>
      <c r="W2339" s="1">
        <f>VLOOKUP(G2339,Sku_Consolidated!A2:W957,11,FALSE)</f>
      </c>
      <c r="X2339" s="1">
        <f>VLOOKUP(G2339,Sku_Consolidated!A2:H957,8,FALSE)</f>
      </c>
      <c r="Y2339" s="1">
        <f>VLOOKUP(G2339,Sku_Consolidated!A2:I957,9,FALSE)</f>
      </c>
      <c r="Z2339" s="1" t="s">
        <v>41</v>
      </c>
      <c r="AA2339" s="1">
        <f>VLOOKUP(G2339,Sku_Consolidated!A2:E957,5,FALSE)</f>
      </c>
      <c r="AB2339" s="1">
        <f>IF(VLOOKUP(G2339,Sku_Consolidated!A2:S957,19,FALSE)="SHOWCASE", VLOOKUP(E2339,Store_Showcase!B2:N144,13, FALSE), IF(VLOOKUP(G2339,Sku_Consolidated!A2:S957,19,FALSE)="VAM",VLOOKUP(E2339,Store_VAM!B2:N273,13, FALSE),VLOOKUP(E2339,Store_SRP!B2:N110,13, FALSE)))</f>
      </c>
      <c r="AC2339" s="1">
        <f>IF(IFERROR(AB2339,TRUE)=TRUE, "-","OK")</f>
      </c>
      <c r="AD2339" s="11" t="s">
        <v>37</v>
      </c>
      <c r="AE2339" s="11" t="s">
        <v>37</v>
      </c>
      <c r="AF2339" s="1">
        <f>IF(IFERROR(VLOOKUP(E2339,Store_Showcase!B2:H144,{5}, FALSE), TRUE)=TRUE, IF(IFERROR(VLOOKUP(E2339,Store_SRP!B2:H110,{5}, FALSE), TRUE)=TRUE,VLOOKUP(E2339,Store_VAM!B2:H273,{5}, FALSE),VLOOKUP(E2339,Store_SRP!B2:H110,{5}, FALSE)), VLOOKUP(E2339,Store_Showcase!B2:H144,{5}, FALSE))</f>
      </c>
      <c r="AG2339" s="1">
        <f>IF(IFERROR(VLOOKUP(E2339,Store_Showcase!B2:H144,{6}, FALSE), TRUE)=TRUE, IF(IFERROR(VLOOKUP(E2339,Store_SRP!B2:H110,{6}, FALSE), TRUE)=TRUE,VLOOKUP(E2339,Store_VAM!B2:H273,{6}, FALSE),VLOOKUP(E2339,Store_SRP!B2:H110,{6}, FALSE)), VLOOKUP(E2339,Store_Showcase!B2:H144,{6}, FALSE))</f>
      </c>
      <c r="AH2339" s="1">
        <f>VLOOKUP(G2339,Sku_Consolidated!A2:R957,18,FALSE)</f>
      </c>
      <c r="AI2339" s="1">
        <f>VLOOKUP(G2339,Sku_Consolidated!A2:S957,19,FALSE)</f>
      </c>
      <c r="AJ2339" s="1">
        <f>VLOOKUP(G2339,Sku_Consolidated!A2:T957,20,FALSE)</f>
      </c>
    </row>
    <row r="2340" spans="1:36" x14ac:dyDescent="0.25">
      <c r="A2340" s="1">
        <v>2024</v>
      </c>
      <c r="B2340" s="1" t="s">
        <v>31</v>
      </c>
      <c r="C2340" s="1" t="s">
        <v>32</v>
      </c>
      <c r="D2340" s="1" t="s">
        <v>33</v>
      </c>
      <c r="E2340" s="9" t="s">
        <v>2276</v>
      </c>
      <c r="F2340" s="1">
        <f>IF(VLOOKUP(G2340,Sku_Consolidated!A2:S957,{19},FALSE)="SHOWCASE", VLOOKUP(E2340,Store_Showcase!B2:C144,{2}, FALSE), IF(VLOOKUP(G2340,Sku_Consolidated!A2:S957,{19},FALSE)="VAM",VLOOKUP(E2340,Store_VAM!B2:C273,{2}, FALSE),VLOOKUP(E2340,Store_SRP!B2:C110,{2}, FALSE)))</f>
      </c>
      <c r="G2340" s="1">
        <v>14282</v>
      </c>
      <c r="H2340" s="1" t="s">
        <v>2121</v>
      </c>
      <c r="I2340" s="10" t="s">
        <v>5277</v>
      </c>
      <c r="J2340" s="1">
        <f>VLOOKUP(G2340,Sku_Consolidated!A2:C957, 3, FALSE)</f>
      </c>
      <c r="K2340" s="10">
        <f>IF(J2340="PACK", I2340, 0)</f>
      </c>
      <c r="L2340" s="10">
        <f>IF(J2340="KG", I2340, I2340 * VLOOKUP(G2340,Sku_Consolidated!A2:U957,21,FALSE))</f>
      </c>
      <c r="M2340" s="10" t="s">
        <v>37</v>
      </c>
      <c r="N2340" s="11" t="s">
        <v>6052</v>
      </c>
      <c r="O2340" s="10" t="s">
        <v>6053</v>
      </c>
      <c r="P2340" s="10">
        <f>N2340 - O2340</f>
      </c>
      <c r="Q2340" s="1">
        <f>VLOOKUP(G2340,Sku_Consolidated!A2:G957,7, FALSE)</f>
      </c>
      <c r="R2340" s="1">
        <f>IF(IFERROR(VLOOKUP(E2340,Store_Showcase!B2:H144,7, FALSE), TRUE)=TRUE, IF(IFERROR(VLOOKUP(E2340,Store_SRP!B2:H110,7, FALSE), TRUE)=TRUE,VLOOKUP(E2340,Store_VAM!B2:H273,7, FALSE),VLOOKUP(E2340,Store_SRP!B2:H110,7, FALSE)), VLOOKUP(E2340,Store_Showcase!B2:H144,7, FALSE))</f>
      </c>
      <c r="S2340" s="1">
        <f>IF(IFERROR(VLOOKUP(E2340,Store_Showcase!B2:I144,8, FALSE), TRUE)=TRUE, IF(IFERROR(VLOOKUP(E2340,Store_SRP!B2:I110,8, FALSE), TRUE)=TRUE,VLOOKUP(E2340,Store_VAM!B2:I273,8, FALSE),VLOOKUP(E2340,Store_SRP!B2:I110,8, FALSE)), VLOOKUP(E2340,Store_Showcase!B2:I144,8, FALSE))</f>
      </c>
      <c r="T2340" s="1">
        <f>VLOOKUP(G2340,Sku_Consolidated!A2:R957,18,FALSE)</f>
      </c>
      <c r="U2340" s="1" t="s">
        <v>6038</v>
      </c>
      <c r="V2340" s="1">
        <f>IF(VLOOKUP(G2340,Sku_Consolidated!A2:S957,19,FALSE)="SHOWCASE", VLOOKUP(E2340,Store_Showcase!B2:L144,11, FALSE), IF(VLOOKUP(G2340,Sku_Consolidated!A2:S957,19,FALSE)="VAM",VLOOKUP(E2340,Store_VAM!B2:L273,11, FALSE),VLOOKUP(E2340,Store_SRP!B2:L110,11, FALSE)))</f>
      </c>
      <c r="W2340" s="1">
        <f>VLOOKUP(G2340,Sku_Consolidated!A2:W957,11,FALSE)</f>
      </c>
      <c r="X2340" s="1">
        <f>VLOOKUP(G2340,Sku_Consolidated!A2:H957,8,FALSE)</f>
      </c>
      <c r="Y2340" s="1">
        <f>VLOOKUP(G2340,Sku_Consolidated!A2:I957,9,FALSE)</f>
      </c>
      <c r="Z2340" s="1" t="s">
        <v>41</v>
      </c>
      <c r="AA2340" s="1">
        <f>VLOOKUP(G2340,Sku_Consolidated!A2:E957,5,FALSE)</f>
      </c>
      <c r="AB2340" s="1">
        <f>IF(VLOOKUP(G2340,Sku_Consolidated!A2:S957,19,FALSE)="SHOWCASE", VLOOKUP(E2340,Store_Showcase!B2:N144,13, FALSE), IF(VLOOKUP(G2340,Sku_Consolidated!A2:S957,19,FALSE)="VAM",VLOOKUP(E2340,Store_VAM!B2:N273,13, FALSE),VLOOKUP(E2340,Store_SRP!B2:N110,13, FALSE)))</f>
      </c>
      <c r="AC2340" s="1">
        <f>IF(IFERROR(AB2340,TRUE)=TRUE, "-","OK")</f>
      </c>
      <c r="AD2340" s="11" t="s">
        <v>37</v>
      </c>
      <c r="AE2340" s="11" t="s">
        <v>37</v>
      </c>
      <c r="AF2340" s="1">
        <f>IF(IFERROR(VLOOKUP(E2340,Store_Showcase!B2:H144,{5}, FALSE), TRUE)=TRUE, IF(IFERROR(VLOOKUP(E2340,Store_SRP!B2:H110,{5}, FALSE), TRUE)=TRUE,VLOOKUP(E2340,Store_VAM!B2:H273,{5}, FALSE),VLOOKUP(E2340,Store_SRP!B2:H110,{5}, FALSE)), VLOOKUP(E2340,Store_Showcase!B2:H144,{5}, FALSE))</f>
      </c>
      <c r="AG2340" s="1">
        <f>IF(IFERROR(VLOOKUP(E2340,Store_Showcase!B2:H144,{6}, FALSE), TRUE)=TRUE, IF(IFERROR(VLOOKUP(E2340,Store_SRP!B2:H110,{6}, FALSE), TRUE)=TRUE,VLOOKUP(E2340,Store_VAM!B2:H273,{6}, FALSE),VLOOKUP(E2340,Store_SRP!B2:H110,{6}, FALSE)), VLOOKUP(E2340,Store_Showcase!B2:H144,{6}, FALSE))</f>
      </c>
      <c r="AH2340" s="1">
        <f>VLOOKUP(G2340,Sku_Consolidated!A2:R957,18,FALSE)</f>
      </c>
      <c r="AI2340" s="1">
        <f>VLOOKUP(G2340,Sku_Consolidated!A2:S957,19,FALSE)</f>
      </c>
      <c r="AJ2340" s="1">
        <f>VLOOKUP(G2340,Sku_Consolidated!A2:T957,20,FALSE)</f>
      </c>
    </row>
    <row r="2341" spans="1:36" x14ac:dyDescent="0.25">
      <c r="A2341" s="1">
        <v>2024</v>
      </c>
      <c r="B2341" s="1" t="s">
        <v>31</v>
      </c>
      <c r="C2341" s="1" t="s">
        <v>32</v>
      </c>
      <c r="D2341" s="1" t="s">
        <v>33</v>
      </c>
      <c r="E2341" s="9" t="s">
        <v>2303</v>
      </c>
      <c r="F2341" s="1">
        <f>IF(VLOOKUP(G2341,Sku_Consolidated!A2:S957,{19},FALSE)="SHOWCASE", VLOOKUP(E2341,Store_Showcase!B2:C144,{2}, FALSE), IF(VLOOKUP(G2341,Sku_Consolidated!A2:S957,{19},FALSE)="VAM",VLOOKUP(E2341,Store_VAM!B2:C273,{2}, FALSE),VLOOKUP(E2341,Store_SRP!B2:C110,{2}, FALSE)))</f>
      </c>
      <c r="G2341" s="1">
        <v>14266</v>
      </c>
      <c r="H2341" s="1" t="s">
        <v>1433</v>
      </c>
      <c r="I2341" s="10" t="s">
        <v>3179</v>
      </c>
      <c r="J2341" s="1">
        <f>VLOOKUP(G2341,Sku_Consolidated!A2:C957, 3, FALSE)</f>
      </c>
      <c r="K2341" s="10">
        <f>IF(J2341="PACK", I2341, 0)</f>
      </c>
      <c r="L2341" s="10">
        <f>IF(J2341="KG", I2341, I2341 * VLOOKUP(G2341,Sku_Consolidated!A2:U957,21,FALSE))</f>
      </c>
      <c r="M2341" s="10" t="s">
        <v>37</v>
      </c>
      <c r="N2341" s="11" t="s">
        <v>6054</v>
      </c>
      <c r="O2341" s="10" t="s">
        <v>6055</v>
      </c>
      <c r="P2341" s="10">
        <f>N2341 - O2341</f>
      </c>
      <c r="Q2341" s="1">
        <f>VLOOKUP(G2341,Sku_Consolidated!A2:G957,7, FALSE)</f>
      </c>
      <c r="R2341" s="1">
        <f>IF(IFERROR(VLOOKUP(E2341,Store_Showcase!B2:H144,7, FALSE), TRUE)=TRUE, IF(IFERROR(VLOOKUP(E2341,Store_SRP!B2:H110,7, FALSE), TRUE)=TRUE,VLOOKUP(E2341,Store_VAM!B2:H273,7, FALSE),VLOOKUP(E2341,Store_SRP!B2:H110,7, FALSE)), VLOOKUP(E2341,Store_Showcase!B2:H144,7, FALSE))</f>
      </c>
      <c r="S2341" s="1">
        <f>IF(IFERROR(VLOOKUP(E2341,Store_Showcase!B2:I144,8, FALSE), TRUE)=TRUE, IF(IFERROR(VLOOKUP(E2341,Store_SRP!B2:I110,8, FALSE), TRUE)=TRUE,VLOOKUP(E2341,Store_VAM!B2:I273,8, FALSE),VLOOKUP(E2341,Store_SRP!B2:I110,8, FALSE)), VLOOKUP(E2341,Store_Showcase!B2:I144,8, FALSE))</f>
      </c>
      <c r="T2341" s="1">
        <f>VLOOKUP(G2341,Sku_Consolidated!A2:R957,18,FALSE)</f>
      </c>
      <c r="U2341" s="1" t="s">
        <v>6056</v>
      </c>
      <c r="V2341" s="1">
        <f>IF(VLOOKUP(G2341,Sku_Consolidated!A2:S957,19,FALSE)="SHOWCASE", VLOOKUP(E2341,Store_Showcase!B2:L144,11, FALSE), IF(VLOOKUP(G2341,Sku_Consolidated!A2:S957,19,FALSE)="VAM",VLOOKUP(E2341,Store_VAM!B2:L273,11, FALSE),VLOOKUP(E2341,Store_SRP!B2:L110,11, FALSE)))</f>
      </c>
      <c r="W2341" s="1">
        <f>VLOOKUP(G2341,Sku_Consolidated!A2:W957,11,FALSE)</f>
      </c>
      <c r="X2341" s="1">
        <f>VLOOKUP(G2341,Sku_Consolidated!A2:H957,8,FALSE)</f>
      </c>
      <c r="Y2341" s="1">
        <f>VLOOKUP(G2341,Sku_Consolidated!A2:I957,9,FALSE)</f>
      </c>
      <c r="Z2341" s="1" t="s">
        <v>41</v>
      </c>
      <c r="AA2341" s="1">
        <f>VLOOKUP(G2341,Sku_Consolidated!A2:E957,5,FALSE)</f>
      </c>
      <c r="AB2341" s="1">
        <f>IF(VLOOKUP(G2341,Sku_Consolidated!A2:S957,19,FALSE)="SHOWCASE", VLOOKUP(E2341,Store_Showcase!B2:N144,13, FALSE), IF(VLOOKUP(G2341,Sku_Consolidated!A2:S957,19,FALSE)="VAM",VLOOKUP(E2341,Store_VAM!B2:N273,13, FALSE),VLOOKUP(E2341,Store_SRP!B2:N110,13, FALSE)))</f>
      </c>
      <c r="AC2341" s="1">
        <f>IF(IFERROR(AB2341,TRUE)=TRUE, "-","OK")</f>
      </c>
      <c r="AD2341" s="11" t="s">
        <v>37</v>
      </c>
      <c r="AE2341" s="11" t="s">
        <v>37</v>
      </c>
      <c r="AF2341" s="1">
        <f>IF(IFERROR(VLOOKUP(E2341,Store_Showcase!B2:H144,{5}, FALSE), TRUE)=TRUE, IF(IFERROR(VLOOKUP(E2341,Store_SRP!B2:H110,{5}, FALSE), TRUE)=TRUE,VLOOKUP(E2341,Store_VAM!B2:H273,{5}, FALSE),VLOOKUP(E2341,Store_SRP!B2:H110,{5}, FALSE)), VLOOKUP(E2341,Store_Showcase!B2:H144,{5}, FALSE))</f>
      </c>
      <c r="AG2341" s="1">
        <f>IF(IFERROR(VLOOKUP(E2341,Store_Showcase!B2:H144,{6}, FALSE), TRUE)=TRUE, IF(IFERROR(VLOOKUP(E2341,Store_SRP!B2:H110,{6}, FALSE), TRUE)=TRUE,VLOOKUP(E2341,Store_VAM!B2:H273,{6}, FALSE),VLOOKUP(E2341,Store_SRP!B2:H110,{6}, FALSE)), VLOOKUP(E2341,Store_Showcase!B2:H144,{6}, FALSE))</f>
      </c>
      <c r="AH2341" s="1">
        <f>VLOOKUP(G2341,Sku_Consolidated!A2:R957,18,FALSE)</f>
      </c>
      <c r="AI2341" s="1">
        <f>VLOOKUP(G2341,Sku_Consolidated!A2:S957,19,FALSE)</f>
      </c>
      <c r="AJ2341" s="1">
        <f>VLOOKUP(G2341,Sku_Consolidated!A2:T957,20,FALSE)</f>
      </c>
    </row>
    <row r="2342" spans="1:36" x14ac:dyDescent="0.25">
      <c r="A2342" s="1">
        <v>2024</v>
      </c>
      <c r="B2342" s="1" t="s">
        <v>31</v>
      </c>
      <c r="C2342" s="1" t="s">
        <v>32</v>
      </c>
      <c r="D2342" s="1" t="s">
        <v>33</v>
      </c>
      <c r="E2342" s="9" t="s">
        <v>2303</v>
      </c>
      <c r="F2342" s="1">
        <f>IF(VLOOKUP(G2342,Sku_Consolidated!A2:S957,{19},FALSE)="SHOWCASE", VLOOKUP(E2342,Store_Showcase!B2:C144,{2}, FALSE), IF(VLOOKUP(G2342,Sku_Consolidated!A2:S957,{19},FALSE)="VAM",VLOOKUP(E2342,Store_VAM!B2:C273,{2}, FALSE),VLOOKUP(E2342,Store_SRP!B2:C110,{2}, FALSE)))</f>
      </c>
      <c r="G2342" s="1">
        <v>14267</v>
      </c>
      <c r="H2342" s="1" t="s">
        <v>1438</v>
      </c>
      <c r="I2342" s="10" t="s">
        <v>4051</v>
      </c>
      <c r="J2342" s="1">
        <f>VLOOKUP(G2342,Sku_Consolidated!A2:C957, 3, FALSE)</f>
      </c>
      <c r="K2342" s="10">
        <f>IF(J2342="PACK", I2342, 0)</f>
      </c>
      <c r="L2342" s="10">
        <f>IF(J2342="KG", I2342, I2342 * VLOOKUP(G2342,Sku_Consolidated!A2:U957,21,FALSE))</f>
      </c>
      <c r="M2342" s="10" t="s">
        <v>37</v>
      </c>
      <c r="N2342" s="11" t="s">
        <v>6057</v>
      </c>
      <c r="O2342" s="10" t="s">
        <v>6058</v>
      </c>
      <c r="P2342" s="10">
        <f>N2342 - O2342</f>
      </c>
      <c r="Q2342" s="1">
        <f>VLOOKUP(G2342,Sku_Consolidated!A2:G957,7, FALSE)</f>
      </c>
      <c r="R2342" s="1">
        <f>IF(IFERROR(VLOOKUP(E2342,Store_Showcase!B2:H144,7, FALSE), TRUE)=TRUE, IF(IFERROR(VLOOKUP(E2342,Store_SRP!B2:H110,7, FALSE), TRUE)=TRUE,VLOOKUP(E2342,Store_VAM!B2:H273,7, FALSE),VLOOKUP(E2342,Store_SRP!B2:H110,7, FALSE)), VLOOKUP(E2342,Store_Showcase!B2:H144,7, FALSE))</f>
      </c>
      <c r="S2342" s="1">
        <f>IF(IFERROR(VLOOKUP(E2342,Store_Showcase!B2:I144,8, FALSE), TRUE)=TRUE, IF(IFERROR(VLOOKUP(E2342,Store_SRP!B2:I110,8, FALSE), TRUE)=TRUE,VLOOKUP(E2342,Store_VAM!B2:I273,8, FALSE),VLOOKUP(E2342,Store_SRP!B2:I110,8, FALSE)), VLOOKUP(E2342,Store_Showcase!B2:I144,8, FALSE))</f>
      </c>
      <c r="T2342" s="1">
        <f>VLOOKUP(G2342,Sku_Consolidated!A2:R957,18,FALSE)</f>
      </c>
      <c r="U2342" s="1" t="s">
        <v>6056</v>
      </c>
      <c r="V2342" s="1">
        <f>IF(VLOOKUP(G2342,Sku_Consolidated!A2:S957,19,FALSE)="SHOWCASE", VLOOKUP(E2342,Store_Showcase!B2:L144,11, FALSE), IF(VLOOKUP(G2342,Sku_Consolidated!A2:S957,19,FALSE)="VAM",VLOOKUP(E2342,Store_VAM!B2:L273,11, FALSE),VLOOKUP(E2342,Store_SRP!B2:L110,11, FALSE)))</f>
      </c>
      <c r="W2342" s="1">
        <f>VLOOKUP(G2342,Sku_Consolidated!A2:W957,11,FALSE)</f>
      </c>
      <c r="X2342" s="1">
        <f>VLOOKUP(G2342,Sku_Consolidated!A2:H957,8,FALSE)</f>
      </c>
      <c r="Y2342" s="1">
        <f>VLOOKUP(G2342,Sku_Consolidated!A2:I957,9,FALSE)</f>
      </c>
      <c r="Z2342" s="1" t="s">
        <v>41</v>
      </c>
      <c r="AA2342" s="1">
        <f>VLOOKUP(G2342,Sku_Consolidated!A2:E957,5,FALSE)</f>
      </c>
      <c r="AB2342" s="1">
        <f>IF(VLOOKUP(G2342,Sku_Consolidated!A2:S957,19,FALSE)="SHOWCASE", VLOOKUP(E2342,Store_Showcase!B2:N144,13, FALSE), IF(VLOOKUP(G2342,Sku_Consolidated!A2:S957,19,FALSE)="VAM",VLOOKUP(E2342,Store_VAM!B2:N273,13, FALSE),VLOOKUP(E2342,Store_SRP!B2:N110,13, FALSE)))</f>
      </c>
      <c r="AC2342" s="1">
        <f>IF(IFERROR(AB2342,TRUE)=TRUE, "-","OK")</f>
      </c>
      <c r="AD2342" s="11" t="s">
        <v>37</v>
      </c>
      <c r="AE2342" s="11" t="s">
        <v>37</v>
      </c>
      <c r="AF2342" s="1">
        <f>IF(IFERROR(VLOOKUP(E2342,Store_Showcase!B2:H144,{5}, FALSE), TRUE)=TRUE, IF(IFERROR(VLOOKUP(E2342,Store_SRP!B2:H110,{5}, FALSE), TRUE)=TRUE,VLOOKUP(E2342,Store_VAM!B2:H273,{5}, FALSE),VLOOKUP(E2342,Store_SRP!B2:H110,{5}, FALSE)), VLOOKUP(E2342,Store_Showcase!B2:H144,{5}, FALSE))</f>
      </c>
      <c r="AG2342" s="1">
        <f>IF(IFERROR(VLOOKUP(E2342,Store_Showcase!B2:H144,{6}, FALSE), TRUE)=TRUE, IF(IFERROR(VLOOKUP(E2342,Store_SRP!B2:H110,{6}, FALSE), TRUE)=TRUE,VLOOKUP(E2342,Store_VAM!B2:H273,{6}, FALSE),VLOOKUP(E2342,Store_SRP!B2:H110,{6}, FALSE)), VLOOKUP(E2342,Store_Showcase!B2:H144,{6}, FALSE))</f>
      </c>
      <c r="AH2342" s="1">
        <f>VLOOKUP(G2342,Sku_Consolidated!A2:R957,18,FALSE)</f>
      </c>
      <c r="AI2342" s="1">
        <f>VLOOKUP(G2342,Sku_Consolidated!A2:S957,19,FALSE)</f>
      </c>
      <c r="AJ2342" s="1">
        <f>VLOOKUP(G2342,Sku_Consolidated!A2:T957,20,FALSE)</f>
      </c>
    </row>
    <row r="2343" spans="1:36" x14ac:dyDescent="0.25">
      <c r="A2343" s="1">
        <v>2024</v>
      </c>
      <c r="B2343" s="1" t="s">
        <v>31</v>
      </c>
      <c r="C2343" s="1" t="s">
        <v>32</v>
      </c>
      <c r="D2343" s="1" t="s">
        <v>33</v>
      </c>
      <c r="E2343" s="9" t="s">
        <v>2303</v>
      </c>
      <c r="F2343" s="1">
        <f>IF(VLOOKUP(G2343,Sku_Consolidated!A2:S957,{19},FALSE)="SHOWCASE", VLOOKUP(E2343,Store_Showcase!B2:C144,{2}, FALSE), IF(VLOOKUP(G2343,Sku_Consolidated!A2:S957,{19},FALSE)="VAM",VLOOKUP(E2343,Store_VAM!B2:C273,{2}, FALSE),VLOOKUP(E2343,Store_SRP!B2:C110,{2}, FALSE)))</f>
      </c>
      <c r="G2343" s="1">
        <v>14268</v>
      </c>
      <c r="H2343" s="1" t="s">
        <v>1442</v>
      </c>
      <c r="I2343" s="10" t="s">
        <v>6059</v>
      </c>
      <c r="J2343" s="1">
        <f>VLOOKUP(G2343,Sku_Consolidated!A2:C957, 3, FALSE)</f>
      </c>
      <c r="K2343" s="10">
        <f>IF(J2343="PACK", I2343, 0)</f>
      </c>
      <c r="L2343" s="10">
        <f>IF(J2343="KG", I2343, I2343 * VLOOKUP(G2343,Sku_Consolidated!A2:U957,21,FALSE))</f>
      </c>
      <c r="M2343" s="10" t="s">
        <v>37</v>
      </c>
      <c r="N2343" s="11" t="s">
        <v>6060</v>
      </c>
      <c r="O2343" s="10" t="s">
        <v>6061</v>
      </c>
      <c r="P2343" s="10">
        <f>N2343 - O2343</f>
      </c>
      <c r="Q2343" s="1">
        <f>VLOOKUP(G2343,Sku_Consolidated!A2:G957,7, FALSE)</f>
      </c>
      <c r="R2343" s="1">
        <f>IF(IFERROR(VLOOKUP(E2343,Store_Showcase!B2:H144,7, FALSE), TRUE)=TRUE, IF(IFERROR(VLOOKUP(E2343,Store_SRP!B2:H110,7, FALSE), TRUE)=TRUE,VLOOKUP(E2343,Store_VAM!B2:H273,7, FALSE),VLOOKUP(E2343,Store_SRP!B2:H110,7, FALSE)), VLOOKUP(E2343,Store_Showcase!B2:H144,7, FALSE))</f>
      </c>
      <c r="S2343" s="1">
        <f>IF(IFERROR(VLOOKUP(E2343,Store_Showcase!B2:I144,8, FALSE), TRUE)=TRUE, IF(IFERROR(VLOOKUP(E2343,Store_SRP!B2:I110,8, FALSE), TRUE)=TRUE,VLOOKUP(E2343,Store_VAM!B2:I273,8, FALSE),VLOOKUP(E2343,Store_SRP!B2:I110,8, FALSE)), VLOOKUP(E2343,Store_Showcase!B2:I144,8, FALSE))</f>
      </c>
      <c r="T2343" s="1">
        <f>VLOOKUP(G2343,Sku_Consolidated!A2:R957,18,FALSE)</f>
      </c>
      <c r="U2343" s="1" t="s">
        <v>6056</v>
      </c>
      <c r="V2343" s="1">
        <f>IF(VLOOKUP(G2343,Sku_Consolidated!A2:S957,19,FALSE)="SHOWCASE", VLOOKUP(E2343,Store_Showcase!B2:L144,11, FALSE), IF(VLOOKUP(G2343,Sku_Consolidated!A2:S957,19,FALSE)="VAM",VLOOKUP(E2343,Store_VAM!B2:L273,11, FALSE),VLOOKUP(E2343,Store_SRP!B2:L110,11, FALSE)))</f>
      </c>
      <c r="W2343" s="1">
        <f>VLOOKUP(G2343,Sku_Consolidated!A2:W957,11,FALSE)</f>
      </c>
      <c r="X2343" s="1">
        <f>VLOOKUP(G2343,Sku_Consolidated!A2:H957,8,FALSE)</f>
      </c>
      <c r="Y2343" s="1">
        <f>VLOOKUP(G2343,Sku_Consolidated!A2:I957,9,FALSE)</f>
      </c>
      <c r="Z2343" s="1" t="s">
        <v>41</v>
      </c>
      <c r="AA2343" s="1">
        <f>VLOOKUP(G2343,Sku_Consolidated!A2:E957,5,FALSE)</f>
      </c>
      <c r="AB2343" s="1">
        <f>IF(VLOOKUP(G2343,Sku_Consolidated!A2:S957,19,FALSE)="SHOWCASE", VLOOKUP(E2343,Store_Showcase!B2:N144,13, FALSE), IF(VLOOKUP(G2343,Sku_Consolidated!A2:S957,19,FALSE)="VAM",VLOOKUP(E2343,Store_VAM!B2:N273,13, FALSE),VLOOKUP(E2343,Store_SRP!B2:N110,13, FALSE)))</f>
      </c>
      <c r="AC2343" s="1">
        <f>IF(IFERROR(AB2343,TRUE)=TRUE, "-","OK")</f>
      </c>
      <c r="AD2343" s="11" t="s">
        <v>37</v>
      </c>
      <c r="AE2343" s="11" t="s">
        <v>37</v>
      </c>
      <c r="AF2343" s="1">
        <f>IF(IFERROR(VLOOKUP(E2343,Store_Showcase!B2:H144,{5}, FALSE), TRUE)=TRUE, IF(IFERROR(VLOOKUP(E2343,Store_SRP!B2:H110,{5}, FALSE), TRUE)=TRUE,VLOOKUP(E2343,Store_VAM!B2:H273,{5}, FALSE),VLOOKUP(E2343,Store_SRP!B2:H110,{5}, FALSE)), VLOOKUP(E2343,Store_Showcase!B2:H144,{5}, FALSE))</f>
      </c>
      <c r="AG2343" s="1">
        <f>IF(IFERROR(VLOOKUP(E2343,Store_Showcase!B2:H144,{6}, FALSE), TRUE)=TRUE, IF(IFERROR(VLOOKUP(E2343,Store_SRP!B2:H110,{6}, FALSE), TRUE)=TRUE,VLOOKUP(E2343,Store_VAM!B2:H273,{6}, FALSE),VLOOKUP(E2343,Store_SRP!B2:H110,{6}, FALSE)), VLOOKUP(E2343,Store_Showcase!B2:H144,{6}, FALSE))</f>
      </c>
      <c r="AH2343" s="1">
        <f>VLOOKUP(G2343,Sku_Consolidated!A2:R957,18,FALSE)</f>
      </c>
      <c r="AI2343" s="1">
        <f>VLOOKUP(G2343,Sku_Consolidated!A2:S957,19,FALSE)</f>
      </c>
      <c r="AJ2343" s="1">
        <f>VLOOKUP(G2343,Sku_Consolidated!A2:T957,20,FALSE)</f>
      </c>
    </row>
    <row r="2344" spans="1:36" x14ac:dyDescent="0.25">
      <c r="A2344" s="1">
        <v>2024</v>
      </c>
      <c r="B2344" s="1" t="s">
        <v>31</v>
      </c>
      <c r="C2344" s="1" t="s">
        <v>32</v>
      </c>
      <c r="D2344" s="1" t="s">
        <v>33</v>
      </c>
      <c r="E2344" s="9" t="s">
        <v>2303</v>
      </c>
      <c r="F2344" s="1">
        <f>IF(VLOOKUP(G2344,Sku_Consolidated!A2:S957,{19},FALSE)="SHOWCASE", VLOOKUP(E2344,Store_Showcase!B2:C144,{2}, FALSE), IF(VLOOKUP(G2344,Sku_Consolidated!A2:S957,{19},FALSE)="VAM",VLOOKUP(E2344,Store_VAM!B2:C273,{2}, FALSE),VLOOKUP(E2344,Store_SRP!B2:C110,{2}, FALSE)))</f>
      </c>
      <c r="G2344" s="1">
        <v>14269</v>
      </c>
      <c r="H2344" s="1" t="s">
        <v>1446</v>
      </c>
      <c r="I2344" s="10" t="s">
        <v>4729</v>
      </c>
      <c r="J2344" s="1">
        <f>VLOOKUP(G2344,Sku_Consolidated!A2:C957, 3, FALSE)</f>
      </c>
      <c r="K2344" s="10">
        <f>IF(J2344="PACK", I2344, 0)</f>
      </c>
      <c r="L2344" s="10">
        <f>IF(J2344="KG", I2344, I2344 * VLOOKUP(G2344,Sku_Consolidated!A2:U957,21,FALSE))</f>
      </c>
      <c r="M2344" s="10" t="s">
        <v>37</v>
      </c>
      <c r="N2344" s="11" t="s">
        <v>6062</v>
      </c>
      <c r="O2344" s="10" t="s">
        <v>6063</v>
      </c>
      <c r="P2344" s="10">
        <f>N2344 - O2344</f>
      </c>
      <c r="Q2344" s="1">
        <f>VLOOKUP(G2344,Sku_Consolidated!A2:G957,7, FALSE)</f>
      </c>
      <c r="R2344" s="1">
        <f>IF(IFERROR(VLOOKUP(E2344,Store_Showcase!B2:H144,7, FALSE), TRUE)=TRUE, IF(IFERROR(VLOOKUP(E2344,Store_SRP!B2:H110,7, FALSE), TRUE)=TRUE,VLOOKUP(E2344,Store_VAM!B2:H273,7, FALSE),VLOOKUP(E2344,Store_SRP!B2:H110,7, FALSE)), VLOOKUP(E2344,Store_Showcase!B2:H144,7, FALSE))</f>
      </c>
      <c r="S2344" s="1">
        <f>IF(IFERROR(VLOOKUP(E2344,Store_Showcase!B2:I144,8, FALSE), TRUE)=TRUE, IF(IFERROR(VLOOKUP(E2344,Store_SRP!B2:I110,8, FALSE), TRUE)=TRUE,VLOOKUP(E2344,Store_VAM!B2:I273,8, FALSE),VLOOKUP(E2344,Store_SRP!B2:I110,8, FALSE)), VLOOKUP(E2344,Store_Showcase!B2:I144,8, FALSE))</f>
      </c>
      <c r="T2344" s="1">
        <f>VLOOKUP(G2344,Sku_Consolidated!A2:R957,18,FALSE)</f>
      </c>
      <c r="U2344" s="1" t="s">
        <v>6056</v>
      </c>
      <c r="V2344" s="1">
        <f>IF(VLOOKUP(G2344,Sku_Consolidated!A2:S957,19,FALSE)="SHOWCASE", VLOOKUP(E2344,Store_Showcase!B2:L144,11, FALSE), IF(VLOOKUP(G2344,Sku_Consolidated!A2:S957,19,FALSE)="VAM",VLOOKUP(E2344,Store_VAM!B2:L273,11, FALSE),VLOOKUP(E2344,Store_SRP!B2:L110,11, FALSE)))</f>
      </c>
      <c r="W2344" s="1">
        <f>VLOOKUP(G2344,Sku_Consolidated!A2:W957,11,FALSE)</f>
      </c>
      <c r="X2344" s="1">
        <f>VLOOKUP(G2344,Sku_Consolidated!A2:H957,8,FALSE)</f>
      </c>
      <c r="Y2344" s="1">
        <f>VLOOKUP(G2344,Sku_Consolidated!A2:I957,9,FALSE)</f>
      </c>
      <c r="Z2344" s="1" t="s">
        <v>41</v>
      </c>
      <c r="AA2344" s="1">
        <f>VLOOKUP(G2344,Sku_Consolidated!A2:E957,5,FALSE)</f>
      </c>
      <c r="AB2344" s="1">
        <f>IF(VLOOKUP(G2344,Sku_Consolidated!A2:S957,19,FALSE)="SHOWCASE", VLOOKUP(E2344,Store_Showcase!B2:N144,13, FALSE), IF(VLOOKUP(G2344,Sku_Consolidated!A2:S957,19,FALSE)="VAM",VLOOKUP(E2344,Store_VAM!B2:N273,13, FALSE),VLOOKUP(E2344,Store_SRP!B2:N110,13, FALSE)))</f>
      </c>
      <c r="AC2344" s="1">
        <f>IF(IFERROR(AB2344,TRUE)=TRUE, "-","OK")</f>
      </c>
      <c r="AD2344" s="11" t="s">
        <v>37</v>
      </c>
      <c r="AE2344" s="11" t="s">
        <v>37</v>
      </c>
      <c r="AF2344" s="1">
        <f>IF(IFERROR(VLOOKUP(E2344,Store_Showcase!B2:H144,{5}, FALSE), TRUE)=TRUE, IF(IFERROR(VLOOKUP(E2344,Store_SRP!B2:H110,{5}, FALSE), TRUE)=TRUE,VLOOKUP(E2344,Store_VAM!B2:H273,{5}, FALSE),VLOOKUP(E2344,Store_SRP!B2:H110,{5}, FALSE)), VLOOKUP(E2344,Store_Showcase!B2:H144,{5}, FALSE))</f>
      </c>
      <c r="AG2344" s="1">
        <f>IF(IFERROR(VLOOKUP(E2344,Store_Showcase!B2:H144,{6}, FALSE), TRUE)=TRUE, IF(IFERROR(VLOOKUP(E2344,Store_SRP!B2:H110,{6}, FALSE), TRUE)=TRUE,VLOOKUP(E2344,Store_VAM!B2:H273,{6}, FALSE),VLOOKUP(E2344,Store_SRP!B2:H110,{6}, FALSE)), VLOOKUP(E2344,Store_Showcase!B2:H144,{6}, FALSE))</f>
      </c>
      <c r="AH2344" s="1">
        <f>VLOOKUP(G2344,Sku_Consolidated!A2:R957,18,FALSE)</f>
      </c>
      <c r="AI2344" s="1">
        <f>VLOOKUP(G2344,Sku_Consolidated!A2:S957,19,FALSE)</f>
      </c>
      <c r="AJ2344" s="1">
        <f>VLOOKUP(G2344,Sku_Consolidated!A2:T957,20,FALSE)</f>
      </c>
    </row>
    <row r="2345" spans="1:36" x14ac:dyDescent="0.25">
      <c r="A2345" s="1">
        <v>2024</v>
      </c>
      <c r="B2345" s="1" t="s">
        <v>31</v>
      </c>
      <c r="C2345" s="1" t="s">
        <v>32</v>
      </c>
      <c r="D2345" s="1" t="s">
        <v>33</v>
      </c>
      <c r="E2345" s="9" t="s">
        <v>2303</v>
      </c>
      <c r="F2345" s="1">
        <f>IF(VLOOKUP(G2345,Sku_Consolidated!A2:S957,{19},FALSE)="SHOWCASE", VLOOKUP(E2345,Store_Showcase!B2:C144,{2}, FALSE), IF(VLOOKUP(G2345,Sku_Consolidated!A2:S957,{19},FALSE)="VAM",VLOOKUP(E2345,Store_VAM!B2:C273,{2}, FALSE),VLOOKUP(E2345,Store_SRP!B2:C110,{2}, FALSE)))</f>
      </c>
      <c r="G2345" s="1">
        <v>14270</v>
      </c>
      <c r="H2345" s="1" t="s">
        <v>1450</v>
      </c>
      <c r="I2345" s="10" t="s">
        <v>4932</v>
      </c>
      <c r="J2345" s="1">
        <f>VLOOKUP(G2345,Sku_Consolidated!A2:C957, 3, FALSE)</f>
      </c>
      <c r="K2345" s="10">
        <f>IF(J2345="PACK", I2345, 0)</f>
      </c>
      <c r="L2345" s="10">
        <f>IF(J2345="KG", I2345, I2345 * VLOOKUP(G2345,Sku_Consolidated!A2:U957,21,FALSE))</f>
      </c>
      <c r="M2345" s="10" t="s">
        <v>37</v>
      </c>
      <c r="N2345" s="11" t="s">
        <v>6064</v>
      </c>
      <c r="O2345" s="10" t="s">
        <v>6065</v>
      </c>
      <c r="P2345" s="10">
        <f>N2345 - O2345</f>
      </c>
      <c r="Q2345" s="1">
        <f>VLOOKUP(G2345,Sku_Consolidated!A2:G957,7, FALSE)</f>
      </c>
      <c r="R2345" s="1">
        <f>IF(IFERROR(VLOOKUP(E2345,Store_Showcase!B2:H144,7, FALSE), TRUE)=TRUE, IF(IFERROR(VLOOKUP(E2345,Store_SRP!B2:H110,7, FALSE), TRUE)=TRUE,VLOOKUP(E2345,Store_VAM!B2:H273,7, FALSE),VLOOKUP(E2345,Store_SRP!B2:H110,7, FALSE)), VLOOKUP(E2345,Store_Showcase!B2:H144,7, FALSE))</f>
      </c>
      <c r="S2345" s="1">
        <f>IF(IFERROR(VLOOKUP(E2345,Store_Showcase!B2:I144,8, FALSE), TRUE)=TRUE, IF(IFERROR(VLOOKUP(E2345,Store_SRP!B2:I110,8, FALSE), TRUE)=TRUE,VLOOKUP(E2345,Store_VAM!B2:I273,8, FALSE),VLOOKUP(E2345,Store_SRP!B2:I110,8, FALSE)), VLOOKUP(E2345,Store_Showcase!B2:I144,8, FALSE))</f>
      </c>
      <c r="T2345" s="1">
        <f>VLOOKUP(G2345,Sku_Consolidated!A2:R957,18,FALSE)</f>
      </c>
      <c r="U2345" s="1" t="s">
        <v>6056</v>
      </c>
      <c r="V2345" s="1">
        <f>IF(VLOOKUP(G2345,Sku_Consolidated!A2:S957,19,FALSE)="SHOWCASE", VLOOKUP(E2345,Store_Showcase!B2:L144,11, FALSE), IF(VLOOKUP(G2345,Sku_Consolidated!A2:S957,19,FALSE)="VAM",VLOOKUP(E2345,Store_VAM!B2:L273,11, FALSE),VLOOKUP(E2345,Store_SRP!B2:L110,11, FALSE)))</f>
      </c>
      <c r="W2345" s="1">
        <f>VLOOKUP(G2345,Sku_Consolidated!A2:W957,11,FALSE)</f>
      </c>
      <c r="X2345" s="1">
        <f>VLOOKUP(G2345,Sku_Consolidated!A2:H957,8,FALSE)</f>
      </c>
      <c r="Y2345" s="1">
        <f>VLOOKUP(G2345,Sku_Consolidated!A2:I957,9,FALSE)</f>
      </c>
      <c r="Z2345" s="1" t="s">
        <v>41</v>
      </c>
      <c r="AA2345" s="1">
        <f>VLOOKUP(G2345,Sku_Consolidated!A2:E957,5,FALSE)</f>
      </c>
      <c r="AB2345" s="1">
        <f>IF(VLOOKUP(G2345,Sku_Consolidated!A2:S957,19,FALSE)="SHOWCASE", VLOOKUP(E2345,Store_Showcase!B2:N144,13, FALSE), IF(VLOOKUP(G2345,Sku_Consolidated!A2:S957,19,FALSE)="VAM",VLOOKUP(E2345,Store_VAM!B2:N273,13, FALSE),VLOOKUP(E2345,Store_SRP!B2:N110,13, FALSE)))</f>
      </c>
      <c r="AC2345" s="1">
        <f>IF(IFERROR(AB2345,TRUE)=TRUE, "-","OK")</f>
      </c>
      <c r="AD2345" s="11" t="s">
        <v>37</v>
      </c>
      <c r="AE2345" s="11" t="s">
        <v>37</v>
      </c>
      <c r="AF2345" s="1">
        <f>IF(IFERROR(VLOOKUP(E2345,Store_Showcase!B2:H144,{5}, FALSE), TRUE)=TRUE, IF(IFERROR(VLOOKUP(E2345,Store_SRP!B2:H110,{5}, FALSE), TRUE)=TRUE,VLOOKUP(E2345,Store_VAM!B2:H273,{5}, FALSE),VLOOKUP(E2345,Store_SRP!B2:H110,{5}, FALSE)), VLOOKUP(E2345,Store_Showcase!B2:H144,{5}, FALSE))</f>
      </c>
      <c r="AG2345" s="1">
        <f>IF(IFERROR(VLOOKUP(E2345,Store_Showcase!B2:H144,{6}, FALSE), TRUE)=TRUE, IF(IFERROR(VLOOKUP(E2345,Store_SRP!B2:H110,{6}, FALSE), TRUE)=TRUE,VLOOKUP(E2345,Store_VAM!B2:H273,{6}, FALSE),VLOOKUP(E2345,Store_SRP!B2:H110,{6}, FALSE)), VLOOKUP(E2345,Store_Showcase!B2:H144,{6}, FALSE))</f>
      </c>
      <c r="AH2345" s="1">
        <f>VLOOKUP(G2345,Sku_Consolidated!A2:R957,18,FALSE)</f>
      </c>
      <c r="AI2345" s="1">
        <f>VLOOKUP(G2345,Sku_Consolidated!A2:S957,19,FALSE)</f>
      </c>
      <c r="AJ2345" s="1">
        <f>VLOOKUP(G2345,Sku_Consolidated!A2:T957,20,FALSE)</f>
      </c>
    </row>
    <row r="2346" spans="1:36" x14ac:dyDescent="0.25">
      <c r="A2346" s="1">
        <v>2024</v>
      </c>
      <c r="B2346" s="1" t="s">
        <v>31</v>
      </c>
      <c r="C2346" s="1" t="s">
        <v>32</v>
      </c>
      <c r="D2346" s="1" t="s">
        <v>33</v>
      </c>
      <c r="E2346" s="9" t="s">
        <v>2303</v>
      </c>
      <c r="F2346" s="1">
        <f>IF(VLOOKUP(G2346,Sku_Consolidated!A2:S957,{19},FALSE)="SHOWCASE", VLOOKUP(E2346,Store_Showcase!B2:C144,{2}, FALSE), IF(VLOOKUP(G2346,Sku_Consolidated!A2:S957,{19},FALSE)="VAM",VLOOKUP(E2346,Store_VAM!B2:C273,{2}, FALSE),VLOOKUP(E2346,Store_SRP!B2:C110,{2}, FALSE)))</f>
      </c>
      <c r="G2346" s="1">
        <v>14275</v>
      </c>
      <c r="H2346" s="1" t="s">
        <v>1454</v>
      </c>
      <c r="I2346" s="10" t="s">
        <v>6066</v>
      </c>
      <c r="J2346" s="1">
        <f>VLOOKUP(G2346,Sku_Consolidated!A2:C957, 3, FALSE)</f>
      </c>
      <c r="K2346" s="10">
        <f>IF(J2346="PACK", I2346, 0)</f>
      </c>
      <c r="L2346" s="10">
        <f>IF(J2346="KG", I2346, I2346 * VLOOKUP(G2346,Sku_Consolidated!A2:U957,21,FALSE))</f>
      </c>
      <c r="M2346" s="10" t="s">
        <v>37</v>
      </c>
      <c r="N2346" s="11" t="s">
        <v>6067</v>
      </c>
      <c r="O2346" s="10" t="s">
        <v>6068</v>
      </c>
      <c r="P2346" s="10">
        <f>N2346 - O2346</f>
      </c>
      <c r="Q2346" s="1">
        <f>VLOOKUP(G2346,Sku_Consolidated!A2:G957,7, FALSE)</f>
      </c>
      <c r="R2346" s="1">
        <f>IF(IFERROR(VLOOKUP(E2346,Store_Showcase!B2:H144,7, FALSE), TRUE)=TRUE, IF(IFERROR(VLOOKUP(E2346,Store_SRP!B2:H110,7, FALSE), TRUE)=TRUE,VLOOKUP(E2346,Store_VAM!B2:H273,7, FALSE),VLOOKUP(E2346,Store_SRP!B2:H110,7, FALSE)), VLOOKUP(E2346,Store_Showcase!B2:H144,7, FALSE))</f>
      </c>
      <c r="S2346" s="1">
        <f>IF(IFERROR(VLOOKUP(E2346,Store_Showcase!B2:I144,8, FALSE), TRUE)=TRUE, IF(IFERROR(VLOOKUP(E2346,Store_SRP!B2:I110,8, FALSE), TRUE)=TRUE,VLOOKUP(E2346,Store_VAM!B2:I273,8, FALSE),VLOOKUP(E2346,Store_SRP!B2:I110,8, FALSE)), VLOOKUP(E2346,Store_Showcase!B2:I144,8, FALSE))</f>
      </c>
      <c r="T2346" s="1">
        <f>VLOOKUP(G2346,Sku_Consolidated!A2:R957,18,FALSE)</f>
      </c>
      <c r="U2346" s="1" t="s">
        <v>6056</v>
      </c>
      <c r="V2346" s="1">
        <f>IF(VLOOKUP(G2346,Sku_Consolidated!A2:S957,19,FALSE)="SHOWCASE", VLOOKUP(E2346,Store_Showcase!B2:L144,11, FALSE), IF(VLOOKUP(G2346,Sku_Consolidated!A2:S957,19,FALSE)="VAM",VLOOKUP(E2346,Store_VAM!B2:L273,11, FALSE),VLOOKUP(E2346,Store_SRP!B2:L110,11, FALSE)))</f>
      </c>
      <c r="W2346" s="1">
        <f>VLOOKUP(G2346,Sku_Consolidated!A2:W957,11,FALSE)</f>
      </c>
      <c r="X2346" s="1">
        <f>VLOOKUP(G2346,Sku_Consolidated!A2:H957,8,FALSE)</f>
      </c>
      <c r="Y2346" s="1">
        <f>VLOOKUP(G2346,Sku_Consolidated!A2:I957,9,FALSE)</f>
      </c>
      <c r="Z2346" s="1" t="s">
        <v>41</v>
      </c>
      <c r="AA2346" s="1">
        <f>VLOOKUP(G2346,Sku_Consolidated!A2:E957,5,FALSE)</f>
      </c>
      <c r="AB2346" s="1">
        <f>IF(VLOOKUP(G2346,Sku_Consolidated!A2:S957,19,FALSE)="SHOWCASE", VLOOKUP(E2346,Store_Showcase!B2:N144,13, FALSE), IF(VLOOKUP(G2346,Sku_Consolidated!A2:S957,19,FALSE)="VAM",VLOOKUP(E2346,Store_VAM!B2:N273,13, FALSE),VLOOKUP(E2346,Store_SRP!B2:N110,13, FALSE)))</f>
      </c>
      <c r="AC2346" s="1">
        <f>IF(IFERROR(AB2346,TRUE)=TRUE, "-","OK")</f>
      </c>
      <c r="AD2346" s="11" t="s">
        <v>37</v>
      </c>
      <c r="AE2346" s="11" t="s">
        <v>37</v>
      </c>
      <c r="AF2346" s="1">
        <f>IF(IFERROR(VLOOKUP(E2346,Store_Showcase!B2:H144,{5}, FALSE), TRUE)=TRUE, IF(IFERROR(VLOOKUP(E2346,Store_SRP!B2:H110,{5}, FALSE), TRUE)=TRUE,VLOOKUP(E2346,Store_VAM!B2:H273,{5}, FALSE),VLOOKUP(E2346,Store_SRP!B2:H110,{5}, FALSE)), VLOOKUP(E2346,Store_Showcase!B2:H144,{5}, FALSE))</f>
      </c>
      <c r="AG2346" s="1">
        <f>IF(IFERROR(VLOOKUP(E2346,Store_Showcase!B2:H144,{6}, FALSE), TRUE)=TRUE, IF(IFERROR(VLOOKUP(E2346,Store_SRP!B2:H110,{6}, FALSE), TRUE)=TRUE,VLOOKUP(E2346,Store_VAM!B2:H273,{6}, FALSE),VLOOKUP(E2346,Store_SRP!B2:H110,{6}, FALSE)), VLOOKUP(E2346,Store_Showcase!B2:H144,{6}, FALSE))</f>
      </c>
      <c r="AH2346" s="1">
        <f>VLOOKUP(G2346,Sku_Consolidated!A2:R957,18,FALSE)</f>
      </c>
      <c r="AI2346" s="1">
        <f>VLOOKUP(G2346,Sku_Consolidated!A2:S957,19,FALSE)</f>
      </c>
      <c r="AJ2346" s="1">
        <f>VLOOKUP(G2346,Sku_Consolidated!A2:T957,20,FALSE)</f>
      </c>
    </row>
    <row r="2347" spans="1:36" x14ac:dyDescent="0.25">
      <c r="A2347" s="1">
        <v>2024</v>
      </c>
      <c r="B2347" s="1" t="s">
        <v>31</v>
      </c>
      <c r="C2347" s="1" t="s">
        <v>32</v>
      </c>
      <c r="D2347" s="1" t="s">
        <v>33</v>
      </c>
      <c r="E2347" s="9" t="s">
        <v>2303</v>
      </c>
      <c r="F2347" s="1">
        <f>IF(VLOOKUP(G2347,Sku_Consolidated!A2:S957,{19},FALSE)="SHOWCASE", VLOOKUP(E2347,Store_Showcase!B2:C144,{2}, FALSE), IF(VLOOKUP(G2347,Sku_Consolidated!A2:S957,{19},FALSE)="VAM",VLOOKUP(E2347,Store_VAM!B2:C273,{2}, FALSE),VLOOKUP(E2347,Store_SRP!B2:C110,{2}, FALSE)))</f>
      </c>
      <c r="G2347" s="1">
        <v>14280</v>
      </c>
      <c r="H2347" s="1" t="s">
        <v>1458</v>
      </c>
      <c r="I2347" s="10" t="s">
        <v>3783</v>
      </c>
      <c r="J2347" s="1">
        <f>VLOOKUP(G2347,Sku_Consolidated!A2:C957, 3, FALSE)</f>
      </c>
      <c r="K2347" s="10">
        <f>IF(J2347="PACK", I2347, 0)</f>
      </c>
      <c r="L2347" s="10">
        <f>IF(J2347="KG", I2347, I2347 * VLOOKUP(G2347,Sku_Consolidated!A2:U957,21,FALSE))</f>
      </c>
      <c r="M2347" s="10" t="s">
        <v>37</v>
      </c>
      <c r="N2347" s="11" t="s">
        <v>6069</v>
      </c>
      <c r="O2347" s="10" t="s">
        <v>6070</v>
      </c>
      <c r="P2347" s="10">
        <f>N2347 - O2347</f>
      </c>
      <c r="Q2347" s="1">
        <f>VLOOKUP(G2347,Sku_Consolidated!A2:G957,7, FALSE)</f>
      </c>
      <c r="R2347" s="1">
        <f>IF(IFERROR(VLOOKUP(E2347,Store_Showcase!B2:H144,7, FALSE), TRUE)=TRUE, IF(IFERROR(VLOOKUP(E2347,Store_SRP!B2:H110,7, FALSE), TRUE)=TRUE,VLOOKUP(E2347,Store_VAM!B2:H273,7, FALSE),VLOOKUP(E2347,Store_SRP!B2:H110,7, FALSE)), VLOOKUP(E2347,Store_Showcase!B2:H144,7, FALSE))</f>
      </c>
      <c r="S2347" s="1">
        <f>IF(IFERROR(VLOOKUP(E2347,Store_Showcase!B2:I144,8, FALSE), TRUE)=TRUE, IF(IFERROR(VLOOKUP(E2347,Store_SRP!B2:I110,8, FALSE), TRUE)=TRUE,VLOOKUP(E2347,Store_VAM!B2:I273,8, FALSE),VLOOKUP(E2347,Store_SRP!B2:I110,8, FALSE)), VLOOKUP(E2347,Store_Showcase!B2:I144,8, FALSE))</f>
      </c>
      <c r="T2347" s="1">
        <f>VLOOKUP(G2347,Sku_Consolidated!A2:R957,18,FALSE)</f>
      </c>
      <c r="U2347" s="1" t="s">
        <v>6056</v>
      </c>
      <c r="V2347" s="1">
        <f>IF(VLOOKUP(G2347,Sku_Consolidated!A2:S957,19,FALSE)="SHOWCASE", VLOOKUP(E2347,Store_Showcase!B2:L144,11, FALSE), IF(VLOOKUP(G2347,Sku_Consolidated!A2:S957,19,FALSE)="VAM",VLOOKUP(E2347,Store_VAM!B2:L273,11, FALSE),VLOOKUP(E2347,Store_SRP!B2:L110,11, FALSE)))</f>
      </c>
      <c r="W2347" s="1">
        <f>VLOOKUP(G2347,Sku_Consolidated!A2:W957,11,FALSE)</f>
      </c>
      <c r="X2347" s="1">
        <f>VLOOKUP(G2347,Sku_Consolidated!A2:H957,8,FALSE)</f>
      </c>
      <c r="Y2347" s="1">
        <f>VLOOKUP(G2347,Sku_Consolidated!A2:I957,9,FALSE)</f>
      </c>
      <c r="Z2347" s="1" t="s">
        <v>41</v>
      </c>
      <c r="AA2347" s="1">
        <f>VLOOKUP(G2347,Sku_Consolidated!A2:E957,5,FALSE)</f>
      </c>
      <c r="AB2347" s="1">
        <f>IF(VLOOKUP(G2347,Sku_Consolidated!A2:S957,19,FALSE)="SHOWCASE", VLOOKUP(E2347,Store_Showcase!B2:N144,13, FALSE), IF(VLOOKUP(G2347,Sku_Consolidated!A2:S957,19,FALSE)="VAM",VLOOKUP(E2347,Store_VAM!B2:N273,13, FALSE),VLOOKUP(E2347,Store_SRP!B2:N110,13, FALSE)))</f>
      </c>
      <c r="AC2347" s="1">
        <f>IF(IFERROR(AB2347,TRUE)=TRUE, "-","OK")</f>
      </c>
      <c r="AD2347" s="11" t="s">
        <v>37</v>
      </c>
      <c r="AE2347" s="11" t="s">
        <v>37</v>
      </c>
      <c r="AF2347" s="1">
        <f>IF(IFERROR(VLOOKUP(E2347,Store_Showcase!B2:H144,{5}, FALSE), TRUE)=TRUE, IF(IFERROR(VLOOKUP(E2347,Store_SRP!B2:H110,{5}, FALSE), TRUE)=TRUE,VLOOKUP(E2347,Store_VAM!B2:H273,{5}, FALSE),VLOOKUP(E2347,Store_SRP!B2:H110,{5}, FALSE)), VLOOKUP(E2347,Store_Showcase!B2:H144,{5}, FALSE))</f>
      </c>
      <c r="AG2347" s="1">
        <f>IF(IFERROR(VLOOKUP(E2347,Store_Showcase!B2:H144,{6}, FALSE), TRUE)=TRUE, IF(IFERROR(VLOOKUP(E2347,Store_SRP!B2:H110,{6}, FALSE), TRUE)=TRUE,VLOOKUP(E2347,Store_VAM!B2:H273,{6}, FALSE),VLOOKUP(E2347,Store_SRP!B2:H110,{6}, FALSE)), VLOOKUP(E2347,Store_Showcase!B2:H144,{6}, FALSE))</f>
      </c>
      <c r="AH2347" s="1">
        <f>VLOOKUP(G2347,Sku_Consolidated!A2:R957,18,FALSE)</f>
      </c>
      <c r="AI2347" s="1">
        <f>VLOOKUP(G2347,Sku_Consolidated!A2:S957,19,FALSE)</f>
      </c>
      <c r="AJ2347" s="1">
        <f>VLOOKUP(G2347,Sku_Consolidated!A2:T957,20,FALSE)</f>
      </c>
    </row>
    <row r="2348" spans="1:36" x14ac:dyDescent="0.25">
      <c r="A2348" s="1">
        <v>2024</v>
      </c>
      <c r="B2348" s="1" t="s">
        <v>31</v>
      </c>
      <c r="C2348" s="1" t="s">
        <v>32</v>
      </c>
      <c r="D2348" s="1" t="s">
        <v>33</v>
      </c>
      <c r="E2348" s="9" t="s">
        <v>2303</v>
      </c>
      <c r="F2348" s="1">
        <f>IF(VLOOKUP(G2348,Sku_Consolidated!A2:S957,{19},FALSE)="SHOWCASE", VLOOKUP(E2348,Store_Showcase!B2:C144,{2}, FALSE), IF(VLOOKUP(G2348,Sku_Consolidated!A2:S957,{19},FALSE)="VAM",VLOOKUP(E2348,Store_VAM!B2:C273,{2}, FALSE),VLOOKUP(E2348,Store_SRP!B2:C110,{2}, FALSE)))</f>
      </c>
      <c r="G2348" s="1">
        <v>14281</v>
      </c>
      <c r="H2348" s="1" t="s">
        <v>1621</v>
      </c>
      <c r="I2348" s="10" t="s">
        <v>544</v>
      </c>
      <c r="J2348" s="1">
        <f>VLOOKUP(G2348,Sku_Consolidated!A2:C957, 3, FALSE)</f>
      </c>
      <c r="K2348" s="10">
        <f>IF(J2348="PACK", I2348, 0)</f>
      </c>
      <c r="L2348" s="10">
        <f>IF(J2348="KG", I2348, I2348 * VLOOKUP(G2348,Sku_Consolidated!A2:U957,21,FALSE))</f>
      </c>
      <c r="M2348" s="10" t="s">
        <v>37</v>
      </c>
      <c r="N2348" s="11" t="s">
        <v>6071</v>
      </c>
      <c r="O2348" s="10" t="s">
        <v>6072</v>
      </c>
      <c r="P2348" s="10">
        <f>N2348 - O2348</f>
      </c>
      <c r="Q2348" s="1">
        <f>VLOOKUP(G2348,Sku_Consolidated!A2:G957,7, FALSE)</f>
      </c>
      <c r="R2348" s="1">
        <f>IF(IFERROR(VLOOKUP(E2348,Store_Showcase!B2:H144,7, FALSE), TRUE)=TRUE, IF(IFERROR(VLOOKUP(E2348,Store_SRP!B2:H110,7, FALSE), TRUE)=TRUE,VLOOKUP(E2348,Store_VAM!B2:H273,7, FALSE),VLOOKUP(E2348,Store_SRP!B2:H110,7, FALSE)), VLOOKUP(E2348,Store_Showcase!B2:H144,7, FALSE))</f>
      </c>
      <c r="S2348" s="1">
        <f>IF(IFERROR(VLOOKUP(E2348,Store_Showcase!B2:I144,8, FALSE), TRUE)=TRUE, IF(IFERROR(VLOOKUP(E2348,Store_SRP!B2:I110,8, FALSE), TRUE)=TRUE,VLOOKUP(E2348,Store_VAM!B2:I273,8, FALSE),VLOOKUP(E2348,Store_SRP!B2:I110,8, FALSE)), VLOOKUP(E2348,Store_Showcase!B2:I144,8, FALSE))</f>
      </c>
      <c r="T2348" s="1">
        <f>VLOOKUP(G2348,Sku_Consolidated!A2:R957,18,FALSE)</f>
      </c>
      <c r="U2348" s="1" t="s">
        <v>6056</v>
      </c>
      <c r="V2348" s="1">
        <f>IF(VLOOKUP(G2348,Sku_Consolidated!A2:S957,19,FALSE)="SHOWCASE", VLOOKUP(E2348,Store_Showcase!B2:L144,11, FALSE), IF(VLOOKUP(G2348,Sku_Consolidated!A2:S957,19,FALSE)="VAM",VLOOKUP(E2348,Store_VAM!B2:L273,11, FALSE),VLOOKUP(E2348,Store_SRP!B2:L110,11, FALSE)))</f>
      </c>
      <c r="W2348" s="1">
        <f>VLOOKUP(G2348,Sku_Consolidated!A2:W957,11,FALSE)</f>
      </c>
      <c r="X2348" s="1">
        <f>VLOOKUP(G2348,Sku_Consolidated!A2:H957,8,FALSE)</f>
      </c>
      <c r="Y2348" s="1">
        <f>VLOOKUP(G2348,Sku_Consolidated!A2:I957,9,FALSE)</f>
      </c>
      <c r="Z2348" s="1" t="s">
        <v>41</v>
      </c>
      <c r="AA2348" s="1">
        <f>VLOOKUP(G2348,Sku_Consolidated!A2:E957,5,FALSE)</f>
      </c>
      <c r="AB2348" s="1">
        <f>IF(VLOOKUP(G2348,Sku_Consolidated!A2:S957,19,FALSE)="SHOWCASE", VLOOKUP(E2348,Store_Showcase!B2:N144,13, FALSE), IF(VLOOKUP(G2348,Sku_Consolidated!A2:S957,19,FALSE)="VAM",VLOOKUP(E2348,Store_VAM!B2:N273,13, FALSE),VLOOKUP(E2348,Store_SRP!B2:N110,13, FALSE)))</f>
      </c>
      <c r="AC2348" s="1">
        <f>IF(IFERROR(AB2348,TRUE)=TRUE, "-","OK")</f>
      </c>
      <c r="AD2348" s="11" t="s">
        <v>37</v>
      </c>
      <c r="AE2348" s="11" t="s">
        <v>37</v>
      </c>
      <c r="AF2348" s="1">
        <f>IF(IFERROR(VLOOKUP(E2348,Store_Showcase!B2:H144,{5}, FALSE), TRUE)=TRUE, IF(IFERROR(VLOOKUP(E2348,Store_SRP!B2:H110,{5}, FALSE), TRUE)=TRUE,VLOOKUP(E2348,Store_VAM!B2:H273,{5}, FALSE),VLOOKUP(E2348,Store_SRP!B2:H110,{5}, FALSE)), VLOOKUP(E2348,Store_Showcase!B2:H144,{5}, FALSE))</f>
      </c>
      <c r="AG2348" s="1">
        <f>IF(IFERROR(VLOOKUP(E2348,Store_Showcase!B2:H144,{6}, FALSE), TRUE)=TRUE, IF(IFERROR(VLOOKUP(E2348,Store_SRP!B2:H110,{6}, FALSE), TRUE)=TRUE,VLOOKUP(E2348,Store_VAM!B2:H273,{6}, FALSE),VLOOKUP(E2348,Store_SRP!B2:H110,{6}, FALSE)), VLOOKUP(E2348,Store_Showcase!B2:H144,{6}, FALSE))</f>
      </c>
      <c r="AH2348" s="1">
        <f>VLOOKUP(G2348,Sku_Consolidated!A2:R957,18,FALSE)</f>
      </c>
      <c r="AI2348" s="1">
        <f>VLOOKUP(G2348,Sku_Consolidated!A2:S957,19,FALSE)</f>
      </c>
      <c r="AJ2348" s="1">
        <f>VLOOKUP(G2348,Sku_Consolidated!A2:T957,20,FALSE)</f>
      </c>
    </row>
    <row r="2349" spans="1:36" x14ac:dyDescent="0.25">
      <c r="A2349" s="1">
        <v>2024</v>
      </c>
      <c r="B2349" s="1" t="s">
        <v>31</v>
      </c>
      <c r="C2349" s="1" t="s">
        <v>32</v>
      </c>
      <c r="D2349" s="1" t="s">
        <v>33</v>
      </c>
      <c r="E2349" s="9" t="s">
        <v>2303</v>
      </c>
      <c r="F2349" s="1">
        <f>IF(VLOOKUP(G2349,Sku_Consolidated!A2:S957,{19},FALSE)="SHOWCASE", VLOOKUP(E2349,Store_Showcase!B2:C144,{2}, FALSE), IF(VLOOKUP(G2349,Sku_Consolidated!A2:S957,{19},FALSE)="VAM",VLOOKUP(E2349,Store_VAM!B2:C273,{2}, FALSE),VLOOKUP(E2349,Store_SRP!B2:C110,{2}, FALSE)))</f>
      </c>
      <c r="G2349" s="1">
        <v>14283</v>
      </c>
      <c r="H2349" s="1" t="s">
        <v>2866</v>
      </c>
      <c r="I2349" s="10" t="s">
        <v>4440</v>
      </c>
      <c r="J2349" s="1">
        <f>VLOOKUP(G2349,Sku_Consolidated!A2:C957, 3, FALSE)</f>
      </c>
      <c r="K2349" s="10">
        <f>IF(J2349="PACK", I2349, 0)</f>
      </c>
      <c r="L2349" s="10">
        <f>IF(J2349="KG", I2349, I2349 * VLOOKUP(G2349,Sku_Consolidated!A2:U957,21,FALSE))</f>
      </c>
      <c r="M2349" s="10" t="s">
        <v>37</v>
      </c>
      <c r="N2349" s="11" t="s">
        <v>6073</v>
      </c>
      <c r="O2349" s="10" t="s">
        <v>6074</v>
      </c>
      <c r="P2349" s="10">
        <f>N2349 - O2349</f>
      </c>
      <c r="Q2349" s="1">
        <f>VLOOKUP(G2349,Sku_Consolidated!A2:G957,7, FALSE)</f>
      </c>
      <c r="R2349" s="1">
        <f>IF(IFERROR(VLOOKUP(E2349,Store_Showcase!B2:H144,7, FALSE), TRUE)=TRUE, IF(IFERROR(VLOOKUP(E2349,Store_SRP!B2:H110,7, FALSE), TRUE)=TRUE,VLOOKUP(E2349,Store_VAM!B2:H273,7, FALSE),VLOOKUP(E2349,Store_SRP!B2:H110,7, FALSE)), VLOOKUP(E2349,Store_Showcase!B2:H144,7, FALSE))</f>
      </c>
      <c r="S2349" s="1">
        <f>IF(IFERROR(VLOOKUP(E2349,Store_Showcase!B2:I144,8, FALSE), TRUE)=TRUE, IF(IFERROR(VLOOKUP(E2349,Store_SRP!B2:I110,8, FALSE), TRUE)=TRUE,VLOOKUP(E2349,Store_VAM!B2:I273,8, FALSE),VLOOKUP(E2349,Store_SRP!B2:I110,8, FALSE)), VLOOKUP(E2349,Store_Showcase!B2:I144,8, FALSE))</f>
      </c>
      <c r="T2349" s="1">
        <f>VLOOKUP(G2349,Sku_Consolidated!A2:R957,18,FALSE)</f>
      </c>
      <c r="U2349" s="1" t="s">
        <v>6056</v>
      </c>
      <c r="V2349" s="1">
        <f>IF(VLOOKUP(G2349,Sku_Consolidated!A2:S957,19,FALSE)="SHOWCASE", VLOOKUP(E2349,Store_Showcase!B2:L144,11, FALSE), IF(VLOOKUP(G2349,Sku_Consolidated!A2:S957,19,FALSE)="VAM",VLOOKUP(E2349,Store_VAM!B2:L273,11, FALSE),VLOOKUP(E2349,Store_SRP!B2:L110,11, FALSE)))</f>
      </c>
      <c r="W2349" s="1">
        <f>VLOOKUP(G2349,Sku_Consolidated!A2:W957,11,FALSE)</f>
      </c>
      <c r="X2349" s="1">
        <f>VLOOKUP(G2349,Sku_Consolidated!A2:H957,8,FALSE)</f>
      </c>
      <c r="Y2349" s="1">
        <f>VLOOKUP(G2349,Sku_Consolidated!A2:I957,9,FALSE)</f>
      </c>
      <c r="Z2349" s="1" t="s">
        <v>41</v>
      </c>
      <c r="AA2349" s="1">
        <f>VLOOKUP(G2349,Sku_Consolidated!A2:E957,5,FALSE)</f>
      </c>
      <c r="AB2349" s="1">
        <f>IF(VLOOKUP(G2349,Sku_Consolidated!A2:S957,19,FALSE)="SHOWCASE", VLOOKUP(E2349,Store_Showcase!B2:N144,13, FALSE), IF(VLOOKUP(G2349,Sku_Consolidated!A2:S957,19,FALSE)="VAM",VLOOKUP(E2349,Store_VAM!B2:N273,13, FALSE),VLOOKUP(E2349,Store_SRP!B2:N110,13, FALSE)))</f>
      </c>
      <c r="AC2349" s="1">
        <f>IF(IFERROR(AB2349,TRUE)=TRUE, "-","OK")</f>
      </c>
      <c r="AD2349" s="11" t="s">
        <v>37</v>
      </c>
      <c r="AE2349" s="11" t="s">
        <v>37</v>
      </c>
      <c r="AF2349" s="1">
        <f>IF(IFERROR(VLOOKUP(E2349,Store_Showcase!B2:H144,{5}, FALSE), TRUE)=TRUE, IF(IFERROR(VLOOKUP(E2349,Store_SRP!B2:H110,{5}, FALSE), TRUE)=TRUE,VLOOKUP(E2349,Store_VAM!B2:H273,{5}, FALSE),VLOOKUP(E2349,Store_SRP!B2:H110,{5}, FALSE)), VLOOKUP(E2349,Store_Showcase!B2:H144,{5}, FALSE))</f>
      </c>
      <c r="AG2349" s="1">
        <f>IF(IFERROR(VLOOKUP(E2349,Store_Showcase!B2:H144,{6}, FALSE), TRUE)=TRUE, IF(IFERROR(VLOOKUP(E2349,Store_SRP!B2:H110,{6}, FALSE), TRUE)=TRUE,VLOOKUP(E2349,Store_VAM!B2:H273,{6}, FALSE),VLOOKUP(E2349,Store_SRP!B2:H110,{6}, FALSE)), VLOOKUP(E2349,Store_Showcase!B2:H144,{6}, FALSE))</f>
      </c>
      <c r="AH2349" s="1">
        <f>VLOOKUP(G2349,Sku_Consolidated!A2:R957,18,FALSE)</f>
      </c>
      <c r="AI2349" s="1">
        <f>VLOOKUP(G2349,Sku_Consolidated!A2:S957,19,FALSE)</f>
      </c>
      <c r="AJ2349" s="1">
        <f>VLOOKUP(G2349,Sku_Consolidated!A2:T957,20,FALSE)</f>
      </c>
    </row>
    <row r="2350" spans="1:36" x14ac:dyDescent="0.25">
      <c r="A2350" s="1">
        <v>2024</v>
      </c>
      <c r="B2350" s="1" t="s">
        <v>31</v>
      </c>
      <c r="C2350" s="1" t="s">
        <v>32</v>
      </c>
      <c r="D2350" s="1" t="s">
        <v>33</v>
      </c>
      <c r="E2350" s="9" t="s">
        <v>2380</v>
      </c>
      <c r="F2350" s="1">
        <f>IF(VLOOKUP(G2350,Sku_Consolidated!A2:S957,{19},FALSE)="SHOWCASE", VLOOKUP(E2350,Store_Showcase!B2:C144,{2}, FALSE), IF(VLOOKUP(G2350,Sku_Consolidated!A2:S957,{19},FALSE)="VAM",VLOOKUP(E2350,Store_VAM!B2:C273,{2}, FALSE),VLOOKUP(E2350,Store_SRP!B2:C110,{2}, FALSE)))</f>
      </c>
      <c r="G2350" s="1">
        <v>14266</v>
      </c>
      <c r="H2350" s="1" t="s">
        <v>1433</v>
      </c>
      <c r="I2350" s="10" t="s">
        <v>4603</v>
      </c>
      <c r="J2350" s="1">
        <f>VLOOKUP(G2350,Sku_Consolidated!A2:C957, 3, FALSE)</f>
      </c>
      <c r="K2350" s="10">
        <f>IF(J2350="PACK", I2350, 0)</f>
      </c>
      <c r="L2350" s="10">
        <f>IF(J2350="KG", I2350, I2350 * VLOOKUP(G2350,Sku_Consolidated!A2:U957,21,FALSE))</f>
      </c>
      <c r="M2350" s="10" t="s">
        <v>37</v>
      </c>
      <c r="N2350" s="11" t="s">
        <v>6075</v>
      </c>
      <c r="O2350" s="10" t="s">
        <v>6076</v>
      </c>
      <c r="P2350" s="10">
        <f>N2350 - O2350</f>
      </c>
      <c r="Q2350" s="1">
        <f>VLOOKUP(G2350,Sku_Consolidated!A2:G957,7, FALSE)</f>
      </c>
      <c r="R2350" s="1">
        <f>IF(IFERROR(VLOOKUP(E2350,Store_Showcase!B2:H144,7, FALSE), TRUE)=TRUE, IF(IFERROR(VLOOKUP(E2350,Store_SRP!B2:H110,7, FALSE), TRUE)=TRUE,VLOOKUP(E2350,Store_VAM!B2:H273,7, FALSE),VLOOKUP(E2350,Store_SRP!B2:H110,7, FALSE)), VLOOKUP(E2350,Store_Showcase!B2:H144,7, FALSE))</f>
      </c>
      <c r="S2350" s="1">
        <f>IF(IFERROR(VLOOKUP(E2350,Store_Showcase!B2:I144,8, FALSE), TRUE)=TRUE, IF(IFERROR(VLOOKUP(E2350,Store_SRP!B2:I110,8, FALSE), TRUE)=TRUE,VLOOKUP(E2350,Store_VAM!B2:I273,8, FALSE),VLOOKUP(E2350,Store_SRP!B2:I110,8, FALSE)), VLOOKUP(E2350,Store_Showcase!B2:I144,8, FALSE))</f>
      </c>
      <c r="T2350" s="1">
        <f>VLOOKUP(G2350,Sku_Consolidated!A2:R957,18,FALSE)</f>
      </c>
      <c r="U2350" s="1" t="s">
        <v>6077</v>
      </c>
      <c r="V2350" s="1">
        <f>IF(VLOOKUP(G2350,Sku_Consolidated!A2:S957,19,FALSE)="SHOWCASE", VLOOKUP(E2350,Store_Showcase!B2:L144,11, FALSE), IF(VLOOKUP(G2350,Sku_Consolidated!A2:S957,19,FALSE)="VAM",VLOOKUP(E2350,Store_VAM!B2:L273,11, FALSE),VLOOKUP(E2350,Store_SRP!B2:L110,11, FALSE)))</f>
      </c>
      <c r="W2350" s="1">
        <f>VLOOKUP(G2350,Sku_Consolidated!A2:W957,11,FALSE)</f>
      </c>
      <c r="X2350" s="1">
        <f>VLOOKUP(G2350,Sku_Consolidated!A2:H957,8,FALSE)</f>
      </c>
      <c r="Y2350" s="1">
        <f>VLOOKUP(G2350,Sku_Consolidated!A2:I957,9,FALSE)</f>
      </c>
      <c r="Z2350" s="1" t="s">
        <v>41</v>
      </c>
      <c r="AA2350" s="1">
        <f>VLOOKUP(G2350,Sku_Consolidated!A2:E957,5,FALSE)</f>
      </c>
      <c r="AB2350" s="1">
        <f>IF(VLOOKUP(G2350,Sku_Consolidated!A2:S957,19,FALSE)="SHOWCASE", VLOOKUP(E2350,Store_Showcase!B2:N144,13, FALSE), IF(VLOOKUP(G2350,Sku_Consolidated!A2:S957,19,FALSE)="VAM",VLOOKUP(E2350,Store_VAM!B2:N273,13, FALSE),VLOOKUP(E2350,Store_SRP!B2:N110,13, FALSE)))</f>
      </c>
      <c r="AC2350" s="1">
        <f>IF(IFERROR(AB2350,TRUE)=TRUE, "-","OK")</f>
      </c>
      <c r="AD2350" s="11" t="s">
        <v>37</v>
      </c>
      <c r="AE2350" s="11" t="s">
        <v>37</v>
      </c>
      <c r="AF2350" s="1">
        <f>IF(IFERROR(VLOOKUP(E2350,Store_Showcase!B2:H144,{5}, FALSE), TRUE)=TRUE, IF(IFERROR(VLOOKUP(E2350,Store_SRP!B2:H110,{5}, FALSE), TRUE)=TRUE,VLOOKUP(E2350,Store_VAM!B2:H273,{5}, FALSE),VLOOKUP(E2350,Store_SRP!B2:H110,{5}, FALSE)), VLOOKUP(E2350,Store_Showcase!B2:H144,{5}, FALSE))</f>
      </c>
      <c r="AG2350" s="1">
        <f>IF(IFERROR(VLOOKUP(E2350,Store_Showcase!B2:H144,{6}, FALSE), TRUE)=TRUE, IF(IFERROR(VLOOKUP(E2350,Store_SRP!B2:H110,{6}, FALSE), TRUE)=TRUE,VLOOKUP(E2350,Store_VAM!B2:H273,{6}, FALSE),VLOOKUP(E2350,Store_SRP!B2:H110,{6}, FALSE)), VLOOKUP(E2350,Store_Showcase!B2:H144,{6}, FALSE))</f>
      </c>
      <c r="AH2350" s="1">
        <f>VLOOKUP(G2350,Sku_Consolidated!A2:R957,18,FALSE)</f>
      </c>
      <c r="AI2350" s="1">
        <f>VLOOKUP(G2350,Sku_Consolidated!A2:S957,19,FALSE)</f>
      </c>
      <c r="AJ2350" s="1">
        <f>VLOOKUP(G2350,Sku_Consolidated!A2:T957,20,FALSE)</f>
      </c>
    </row>
    <row r="2351" spans="1:36" x14ac:dyDescent="0.25">
      <c r="A2351" s="1">
        <v>2024</v>
      </c>
      <c r="B2351" s="1" t="s">
        <v>31</v>
      </c>
      <c r="C2351" s="1" t="s">
        <v>32</v>
      </c>
      <c r="D2351" s="1" t="s">
        <v>33</v>
      </c>
      <c r="E2351" s="9" t="s">
        <v>2380</v>
      </c>
      <c r="F2351" s="1">
        <f>IF(VLOOKUP(G2351,Sku_Consolidated!A2:S957,{19},FALSE)="SHOWCASE", VLOOKUP(E2351,Store_Showcase!B2:C144,{2}, FALSE), IF(VLOOKUP(G2351,Sku_Consolidated!A2:S957,{19},FALSE)="VAM",VLOOKUP(E2351,Store_VAM!B2:C273,{2}, FALSE),VLOOKUP(E2351,Store_SRP!B2:C110,{2}, FALSE)))</f>
      </c>
      <c r="G2351" s="1">
        <v>14267</v>
      </c>
      <c r="H2351" s="1" t="s">
        <v>1438</v>
      </c>
      <c r="I2351" s="10" t="s">
        <v>6078</v>
      </c>
      <c r="J2351" s="1">
        <f>VLOOKUP(G2351,Sku_Consolidated!A2:C957, 3, FALSE)</f>
      </c>
      <c r="K2351" s="10">
        <f>IF(J2351="PACK", I2351, 0)</f>
      </c>
      <c r="L2351" s="10">
        <f>IF(J2351="KG", I2351, I2351 * VLOOKUP(G2351,Sku_Consolidated!A2:U957,21,FALSE))</f>
      </c>
      <c r="M2351" s="10" t="s">
        <v>37</v>
      </c>
      <c r="N2351" s="11" t="s">
        <v>6079</v>
      </c>
      <c r="O2351" s="10" t="s">
        <v>6080</v>
      </c>
      <c r="P2351" s="10">
        <f>N2351 - O2351</f>
      </c>
      <c r="Q2351" s="1">
        <f>VLOOKUP(G2351,Sku_Consolidated!A2:G957,7, FALSE)</f>
      </c>
      <c r="R2351" s="1">
        <f>IF(IFERROR(VLOOKUP(E2351,Store_Showcase!B2:H144,7, FALSE), TRUE)=TRUE, IF(IFERROR(VLOOKUP(E2351,Store_SRP!B2:H110,7, FALSE), TRUE)=TRUE,VLOOKUP(E2351,Store_VAM!B2:H273,7, FALSE),VLOOKUP(E2351,Store_SRP!B2:H110,7, FALSE)), VLOOKUP(E2351,Store_Showcase!B2:H144,7, FALSE))</f>
      </c>
      <c r="S2351" s="1">
        <f>IF(IFERROR(VLOOKUP(E2351,Store_Showcase!B2:I144,8, FALSE), TRUE)=TRUE, IF(IFERROR(VLOOKUP(E2351,Store_SRP!B2:I110,8, FALSE), TRUE)=TRUE,VLOOKUP(E2351,Store_VAM!B2:I273,8, FALSE),VLOOKUP(E2351,Store_SRP!B2:I110,8, FALSE)), VLOOKUP(E2351,Store_Showcase!B2:I144,8, FALSE))</f>
      </c>
      <c r="T2351" s="1">
        <f>VLOOKUP(G2351,Sku_Consolidated!A2:R957,18,FALSE)</f>
      </c>
      <c r="U2351" s="1" t="s">
        <v>6077</v>
      </c>
      <c r="V2351" s="1">
        <f>IF(VLOOKUP(G2351,Sku_Consolidated!A2:S957,19,FALSE)="SHOWCASE", VLOOKUP(E2351,Store_Showcase!B2:L144,11, FALSE), IF(VLOOKUP(G2351,Sku_Consolidated!A2:S957,19,FALSE)="VAM",VLOOKUP(E2351,Store_VAM!B2:L273,11, FALSE),VLOOKUP(E2351,Store_SRP!B2:L110,11, FALSE)))</f>
      </c>
      <c r="W2351" s="1">
        <f>VLOOKUP(G2351,Sku_Consolidated!A2:W957,11,FALSE)</f>
      </c>
      <c r="X2351" s="1">
        <f>VLOOKUP(G2351,Sku_Consolidated!A2:H957,8,FALSE)</f>
      </c>
      <c r="Y2351" s="1">
        <f>VLOOKUP(G2351,Sku_Consolidated!A2:I957,9,FALSE)</f>
      </c>
      <c r="Z2351" s="1" t="s">
        <v>41</v>
      </c>
      <c r="AA2351" s="1">
        <f>VLOOKUP(G2351,Sku_Consolidated!A2:E957,5,FALSE)</f>
      </c>
      <c r="AB2351" s="1">
        <f>IF(VLOOKUP(G2351,Sku_Consolidated!A2:S957,19,FALSE)="SHOWCASE", VLOOKUP(E2351,Store_Showcase!B2:N144,13, FALSE), IF(VLOOKUP(G2351,Sku_Consolidated!A2:S957,19,FALSE)="VAM",VLOOKUP(E2351,Store_VAM!B2:N273,13, FALSE),VLOOKUP(E2351,Store_SRP!B2:N110,13, FALSE)))</f>
      </c>
      <c r="AC2351" s="1">
        <f>IF(IFERROR(AB2351,TRUE)=TRUE, "-","OK")</f>
      </c>
      <c r="AD2351" s="11" t="s">
        <v>37</v>
      </c>
      <c r="AE2351" s="11" t="s">
        <v>37</v>
      </c>
      <c r="AF2351" s="1">
        <f>IF(IFERROR(VLOOKUP(E2351,Store_Showcase!B2:H144,{5}, FALSE), TRUE)=TRUE, IF(IFERROR(VLOOKUP(E2351,Store_SRP!B2:H110,{5}, FALSE), TRUE)=TRUE,VLOOKUP(E2351,Store_VAM!B2:H273,{5}, FALSE),VLOOKUP(E2351,Store_SRP!B2:H110,{5}, FALSE)), VLOOKUP(E2351,Store_Showcase!B2:H144,{5}, FALSE))</f>
      </c>
      <c r="AG2351" s="1">
        <f>IF(IFERROR(VLOOKUP(E2351,Store_Showcase!B2:H144,{6}, FALSE), TRUE)=TRUE, IF(IFERROR(VLOOKUP(E2351,Store_SRP!B2:H110,{6}, FALSE), TRUE)=TRUE,VLOOKUP(E2351,Store_VAM!B2:H273,{6}, FALSE),VLOOKUP(E2351,Store_SRP!B2:H110,{6}, FALSE)), VLOOKUP(E2351,Store_Showcase!B2:H144,{6}, FALSE))</f>
      </c>
      <c r="AH2351" s="1">
        <f>VLOOKUP(G2351,Sku_Consolidated!A2:R957,18,FALSE)</f>
      </c>
      <c r="AI2351" s="1">
        <f>VLOOKUP(G2351,Sku_Consolidated!A2:S957,19,FALSE)</f>
      </c>
      <c r="AJ2351" s="1">
        <f>VLOOKUP(G2351,Sku_Consolidated!A2:T957,20,FALSE)</f>
      </c>
    </row>
    <row r="2352" spans="1:36" x14ac:dyDescent="0.25">
      <c r="A2352" s="1">
        <v>2024</v>
      </c>
      <c r="B2352" s="1" t="s">
        <v>31</v>
      </c>
      <c r="C2352" s="1" t="s">
        <v>32</v>
      </c>
      <c r="D2352" s="1" t="s">
        <v>33</v>
      </c>
      <c r="E2352" s="9" t="s">
        <v>2380</v>
      </c>
      <c r="F2352" s="1">
        <f>IF(VLOOKUP(G2352,Sku_Consolidated!A2:S957,{19},FALSE)="SHOWCASE", VLOOKUP(E2352,Store_Showcase!B2:C144,{2}, FALSE), IF(VLOOKUP(G2352,Sku_Consolidated!A2:S957,{19},FALSE)="VAM",VLOOKUP(E2352,Store_VAM!B2:C273,{2}, FALSE),VLOOKUP(E2352,Store_SRP!B2:C110,{2}, FALSE)))</f>
      </c>
      <c r="G2352" s="1">
        <v>14268</v>
      </c>
      <c r="H2352" s="1" t="s">
        <v>1442</v>
      </c>
      <c r="I2352" s="10" t="s">
        <v>6081</v>
      </c>
      <c r="J2352" s="1">
        <f>VLOOKUP(G2352,Sku_Consolidated!A2:C957, 3, FALSE)</f>
      </c>
      <c r="K2352" s="10">
        <f>IF(J2352="PACK", I2352, 0)</f>
      </c>
      <c r="L2352" s="10">
        <f>IF(J2352="KG", I2352, I2352 * VLOOKUP(G2352,Sku_Consolidated!A2:U957,21,FALSE))</f>
      </c>
      <c r="M2352" s="10" t="s">
        <v>37</v>
      </c>
      <c r="N2352" s="11" t="s">
        <v>6082</v>
      </c>
      <c r="O2352" s="10" t="s">
        <v>6083</v>
      </c>
      <c r="P2352" s="10">
        <f>N2352 - O2352</f>
      </c>
      <c r="Q2352" s="1">
        <f>VLOOKUP(G2352,Sku_Consolidated!A2:G957,7, FALSE)</f>
      </c>
      <c r="R2352" s="1">
        <f>IF(IFERROR(VLOOKUP(E2352,Store_Showcase!B2:H144,7, FALSE), TRUE)=TRUE, IF(IFERROR(VLOOKUP(E2352,Store_SRP!B2:H110,7, FALSE), TRUE)=TRUE,VLOOKUP(E2352,Store_VAM!B2:H273,7, FALSE),VLOOKUP(E2352,Store_SRP!B2:H110,7, FALSE)), VLOOKUP(E2352,Store_Showcase!B2:H144,7, FALSE))</f>
      </c>
      <c r="S2352" s="1">
        <f>IF(IFERROR(VLOOKUP(E2352,Store_Showcase!B2:I144,8, FALSE), TRUE)=TRUE, IF(IFERROR(VLOOKUP(E2352,Store_SRP!B2:I110,8, FALSE), TRUE)=TRUE,VLOOKUP(E2352,Store_VAM!B2:I273,8, FALSE),VLOOKUP(E2352,Store_SRP!B2:I110,8, FALSE)), VLOOKUP(E2352,Store_Showcase!B2:I144,8, FALSE))</f>
      </c>
      <c r="T2352" s="1">
        <f>VLOOKUP(G2352,Sku_Consolidated!A2:R957,18,FALSE)</f>
      </c>
      <c r="U2352" s="1" t="s">
        <v>6077</v>
      </c>
      <c r="V2352" s="1">
        <f>IF(VLOOKUP(G2352,Sku_Consolidated!A2:S957,19,FALSE)="SHOWCASE", VLOOKUP(E2352,Store_Showcase!B2:L144,11, FALSE), IF(VLOOKUP(G2352,Sku_Consolidated!A2:S957,19,FALSE)="VAM",VLOOKUP(E2352,Store_VAM!B2:L273,11, FALSE),VLOOKUP(E2352,Store_SRP!B2:L110,11, FALSE)))</f>
      </c>
      <c r="W2352" s="1">
        <f>VLOOKUP(G2352,Sku_Consolidated!A2:W957,11,FALSE)</f>
      </c>
      <c r="X2352" s="1">
        <f>VLOOKUP(G2352,Sku_Consolidated!A2:H957,8,FALSE)</f>
      </c>
      <c r="Y2352" s="1">
        <f>VLOOKUP(G2352,Sku_Consolidated!A2:I957,9,FALSE)</f>
      </c>
      <c r="Z2352" s="1" t="s">
        <v>41</v>
      </c>
      <c r="AA2352" s="1">
        <f>VLOOKUP(G2352,Sku_Consolidated!A2:E957,5,FALSE)</f>
      </c>
      <c r="AB2352" s="1">
        <f>IF(VLOOKUP(G2352,Sku_Consolidated!A2:S957,19,FALSE)="SHOWCASE", VLOOKUP(E2352,Store_Showcase!B2:N144,13, FALSE), IF(VLOOKUP(G2352,Sku_Consolidated!A2:S957,19,FALSE)="VAM",VLOOKUP(E2352,Store_VAM!B2:N273,13, FALSE),VLOOKUP(E2352,Store_SRP!B2:N110,13, FALSE)))</f>
      </c>
      <c r="AC2352" s="1">
        <f>IF(IFERROR(AB2352,TRUE)=TRUE, "-","OK")</f>
      </c>
      <c r="AD2352" s="11" t="s">
        <v>37</v>
      </c>
      <c r="AE2352" s="11" t="s">
        <v>37</v>
      </c>
      <c r="AF2352" s="1">
        <f>IF(IFERROR(VLOOKUP(E2352,Store_Showcase!B2:H144,{5}, FALSE), TRUE)=TRUE, IF(IFERROR(VLOOKUP(E2352,Store_SRP!B2:H110,{5}, FALSE), TRUE)=TRUE,VLOOKUP(E2352,Store_VAM!B2:H273,{5}, FALSE),VLOOKUP(E2352,Store_SRP!B2:H110,{5}, FALSE)), VLOOKUP(E2352,Store_Showcase!B2:H144,{5}, FALSE))</f>
      </c>
      <c r="AG2352" s="1">
        <f>IF(IFERROR(VLOOKUP(E2352,Store_Showcase!B2:H144,{6}, FALSE), TRUE)=TRUE, IF(IFERROR(VLOOKUP(E2352,Store_SRP!B2:H110,{6}, FALSE), TRUE)=TRUE,VLOOKUP(E2352,Store_VAM!B2:H273,{6}, FALSE),VLOOKUP(E2352,Store_SRP!B2:H110,{6}, FALSE)), VLOOKUP(E2352,Store_Showcase!B2:H144,{6}, FALSE))</f>
      </c>
      <c r="AH2352" s="1">
        <f>VLOOKUP(G2352,Sku_Consolidated!A2:R957,18,FALSE)</f>
      </c>
      <c r="AI2352" s="1">
        <f>VLOOKUP(G2352,Sku_Consolidated!A2:S957,19,FALSE)</f>
      </c>
      <c r="AJ2352" s="1">
        <f>VLOOKUP(G2352,Sku_Consolidated!A2:T957,20,FALSE)</f>
      </c>
    </row>
    <row r="2353" spans="1:36" x14ac:dyDescent="0.25">
      <c r="A2353" s="1">
        <v>2024</v>
      </c>
      <c r="B2353" s="1" t="s">
        <v>31</v>
      </c>
      <c r="C2353" s="1" t="s">
        <v>32</v>
      </c>
      <c r="D2353" s="1" t="s">
        <v>33</v>
      </c>
      <c r="E2353" s="9" t="s">
        <v>2380</v>
      </c>
      <c r="F2353" s="1">
        <f>IF(VLOOKUP(G2353,Sku_Consolidated!A2:S957,{19},FALSE)="SHOWCASE", VLOOKUP(E2353,Store_Showcase!B2:C144,{2}, FALSE), IF(VLOOKUP(G2353,Sku_Consolidated!A2:S957,{19},FALSE)="VAM",VLOOKUP(E2353,Store_VAM!B2:C273,{2}, FALSE),VLOOKUP(E2353,Store_SRP!B2:C110,{2}, FALSE)))</f>
      </c>
      <c r="G2353" s="1">
        <v>14269</v>
      </c>
      <c r="H2353" s="1" t="s">
        <v>1446</v>
      </c>
      <c r="I2353" s="10" t="s">
        <v>6084</v>
      </c>
      <c r="J2353" s="1">
        <f>VLOOKUP(G2353,Sku_Consolidated!A2:C957, 3, FALSE)</f>
      </c>
      <c r="K2353" s="10">
        <f>IF(J2353="PACK", I2353, 0)</f>
      </c>
      <c r="L2353" s="10">
        <f>IF(J2353="KG", I2353, I2353 * VLOOKUP(G2353,Sku_Consolidated!A2:U957,21,FALSE))</f>
      </c>
      <c r="M2353" s="10" t="s">
        <v>37</v>
      </c>
      <c r="N2353" s="11" t="s">
        <v>6085</v>
      </c>
      <c r="O2353" s="10" t="s">
        <v>6086</v>
      </c>
      <c r="P2353" s="10">
        <f>N2353 - O2353</f>
      </c>
      <c r="Q2353" s="1">
        <f>VLOOKUP(G2353,Sku_Consolidated!A2:G957,7, FALSE)</f>
      </c>
      <c r="R2353" s="1">
        <f>IF(IFERROR(VLOOKUP(E2353,Store_Showcase!B2:H144,7, FALSE), TRUE)=TRUE, IF(IFERROR(VLOOKUP(E2353,Store_SRP!B2:H110,7, FALSE), TRUE)=TRUE,VLOOKUP(E2353,Store_VAM!B2:H273,7, FALSE),VLOOKUP(E2353,Store_SRP!B2:H110,7, FALSE)), VLOOKUP(E2353,Store_Showcase!B2:H144,7, FALSE))</f>
      </c>
      <c r="S2353" s="1">
        <f>IF(IFERROR(VLOOKUP(E2353,Store_Showcase!B2:I144,8, FALSE), TRUE)=TRUE, IF(IFERROR(VLOOKUP(E2353,Store_SRP!B2:I110,8, FALSE), TRUE)=TRUE,VLOOKUP(E2353,Store_VAM!B2:I273,8, FALSE),VLOOKUP(E2353,Store_SRP!B2:I110,8, FALSE)), VLOOKUP(E2353,Store_Showcase!B2:I144,8, FALSE))</f>
      </c>
      <c r="T2353" s="1">
        <f>VLOOKUP(G2353,Sku_Consolidated!A2:R957,18,FALSE)</f>
      </c>
      <c r="U2353" s="1" t="s">
        <v>6077</v>
      </c>
      <c r="V2353" s="1">
        <f>IF(VLOOKUP(G2353,Sku_Consolidated!A2:S957,19,FALSE)="SHOWCASE", VLOOKUP(E2353,Store_Showcase!B2:L144,11, FALSE), IF(VLOOKUP(G2353,Sku_Consolidated!A2:S957,19,FALSE)="VAM",VLOOKUP(E2353,Store_VAM!B2:L273,11, FALSE),VLOOKUP(E2353,Store_SRP!B2:L110,11, FALSE)))</f>
      </c>
      <c r="W2353" s="1">
        <f>VLOOKUP(G2353,Sku_Consolidated!A2:W957,11,FALSE)</f>
      </c>
      <c r="X2353" s="1">
        <f>VLOOKUP(G2353,Sku_Consolidated!A2:H957,8,FALSE)</f>
      </c>
      <c r="Y2353" s="1">
        <f>VLOOKUP(G2353,Sku_Consolidated!A2:I957,9,FALSE)</f>
      </c>
      <c r="Z2353" s="1" t="s">
        <v>41</v>
      </c>
      <c r="AA2353" s="1">
        <f>VLOOKUP(G2353,Sku_Consolidated!A2:E957,5,FALSE)</f>
      </c>
      <c r="AB2353" s="1">
        <f>IF(VLOOKUP(G2353,Sku_Consolidated!A2:S957,19,FALSE)="SHOWCASE", VLOOKUP(E2353,Store_Showcase!B2:N144,13, FALSE), IF(VLOOKUP(G2353,Sku_Consolidated!A2:S957,19,FALSE)="VAM",VLOOKUP(E2353,Store_VAM!B2:N273,13, FALSE),VLOOKUP(E2353,Store_SRP!B2:N110,13, FALSE)))</f>
      </c>
      <c r="AC2353" s="1">
        <f>IF(IFERROR(AB2353,TRUE)=TRUE, "-","OK")</f>
      </c>
      <c r="AD2353" s="11" t="s">
        <v>37</v>
      </c>
      <c r="AE2353" s="11" t="s">
        <v>37</v>
      </c>
      <c r="AF2353" s="1">
        <f>IF(IFERROR(VLOOKUP(E2353,Store_Showcase!B2:H144,{5}, FALSE), TRUE)=TRUE, IF(IFERROR(VLOOKUP(E2353,Store_SRP!B2:H110,{5}, FALSE), TRUE)=TRUE,VLOOKUP(E2353,Store_VAM!B2:H273,{5}, FALSE),VLOOKUP(E2353,Store_SRP!B2:H110,{5}, FALSE)), VLOOKUP(E2353,Store_Showcase!B2:H144,{5}, FALSE))</f>
      </c>
      <c r="AG2353" s="1">
        <f>IF(IFERROR(VLOOKUP(E2353,Store_Showcase!B2:H144,{6}, FALSE), TRUE)=TRUE, IF(IFERROR(VLOOKUP(E2353,Store_SRP!B2:H110,{6}, FALSE), TRUE)=TRUE,VLOOKUP(E2353,Store_VAM!B2:H273,{6}, FALSE),VLOOKUP(E2353,Store_SRP!B2:H110,{6}, FALSE)), VLOOKUP(E2353,Store_Showcase!B2:H144,{6}, FALSE))</f>
      </c>
      <c r="AH2353" s="1">
        <f>VLOOKUP(G2353,Sku_Consolidated!A2:R957,18,FALSE)</f>
      </c>
      <c r="AI2353" s="1">
        <f>VLOOKUP(G2353,Sku_Consolidated!A2:S957,19,FALSE)</f>
      </c>
      <c r="AJ2353" s="1">
        <f>VLOOKUP(G2353,Sku_Consolidated!A2:T957,20,FALSE)</f>
      </c>
    </row>
    <row r="2354" spans="1:36" x14ac:dyDescent="0.25">
      <c r="A2354" s="1">
        <v>2024</v>
      </c>
      <c r="B2354" s="1" t="s">
        <v>31</v>
      </c>
      <c r="C2354" s="1" t="s">
        <v>32</v>
      </c>
      <c r="D2354" s="1" t="s">
        <v>33</v>
      </c>
      <c r="E2354" s="9" t="s">
        <v>2380</v>
      </c>
      <c r="F2354" s="1">
        <f>IF(VLOOKUP(G2354,Sku_Consolidated!A2:S957,{19},FALSE)="SHOWCASE", VLOOKUP(E2354,Store_Showcase!B2:C144,{2}, FALSE), IF(VLOOKUP(G2354,Sku_Consolidated!A2:S957,{19},FALSE)="VAM",VLOOKUP(E2354,Store_VAM!B2:C273,{2}, FALSE),VLOOKUP(E2354,Store_SRP!B2:C110,{2}, FALSE)))</f>
      </c>
      <c r="G2354" s="1">
        <v>14275</v>
      </c>
      <c r="H2354" s="1" t="s">
        <v>1454</v>
      </c>
      <c r="I2354" s="10" t="s">
        <v>6087</v>
      </c>
      <c r="J2354" s="1">
        <f>VLOOKUP(G2354,Sku_Consolidated!A2:C957, 3, FALSE)</f>
      </c>
      <c r="K2354" s="10">
        <f>IF(J2354="PACK", I2354, 0)</f>
      </c>
      <c r="L2354" s="10">
        <f>IF(J2354="KG", I2354, I2354 * VLOOKUP(G2354,Sku_Consolidated!A2:U957,21,FALSE))</f>
      </c>
      <c r="M2354" s="10" t="s">
        <v>37</v>
      </c>
      <c r="N2354" s="11" t="s">
        <v>6088</v>
      </c>
      <c r="O2354" s="10" t="s">
        <v>6089</v>
      </c>
      <c r="P2354" s="10">
        <f>N2354 - O2354</f>
      </c>
      <c r="Q2354" s="1">
        <f>VLOOKUP(G2354,Sku_Consolidated!A2:G957,7, FALSE)</f>
      </c>
      <c r="R2354" s="1">
        <f>IF(IFERROR(VLOOKUP(E2354,Store_Showcase!B2:H144,7, FALSE), TRUE)=TRUE, IF(IFERROR(VLOOKUP(E2354,Store_SRP!B2:H110,7, FALSE), TRUE)=TRUE,VLOOKUP(E2354,Store_VAM!B2:H273,7, FALSE),VLOOKUP(E2354,Store_SRP!B2:H110,7, FALSE)), VLOOKUP(E2354,Store_Showcase!B2:H144,7, FALSE))</f>
      </c>
      <c r="S2354" s="1">
        <f>IF(IFERROR(VLOOKUP(E2354,Store_Showcase!B2:I144,8, FALSE), TRUE)=TRUE, IF(IFERROR(VLOOKUP(E2354,Store_SRP!B2:I110,8, FALSE), TRUE)=TRUE,VLOOKUP(E2354,Store_VAM!B2:I273,8, FALSE),VLOOKUP(E2354,Store_SRP!B2:I110,8, FALSE)), VLOOKUP(E2354,Store_Showcase!B2:I144,8, FALSE))</f>
      </c>
      <c r="T2354" s="1">
        <f>VLOOKUP(G2354,Sku_Consolidated!A2:R957,18,FALSE)</f>
      </c>
      <c r="U2354" s="1" t="s">
        <v>6077</v>
      </c>
      <c r="V2354" s="1">
        <f>IF(VLOOKUP(G2354,Sku_Consolidated!A2:S957,19,FALSE)="SHOWCASE", VLOOKUP(E2354,Store_Showcase!B2:L144,11, FALSE), IF(VLOOKUP(G2354,Sku_Consolidated!A2:S957,19,FALSE)="VAM",VLOOKUP(E2354,Store_VAM!B2:L273,11, FALSE),VLOOKUP(E2354,Store_SRP!B2:L110,11, FALSE)))</f>
      </c>
      <c r="W2354" s="1">
        <f>VLOOKUP(G2354,Sku_Consolidated!A2:W957,11,FALSE)</f>
      </c>
      <c r="X2354" s="1">
        <f>VLOOKUP(G2354,Sku_Consolidated!A2:H957,8,FALSE)</f>
      </c>
      <c r="Y2354" s="1">
        <f>VLOOKUP(G2354,Sku_Consolidated!A2:I957,9,FALSE)</f>
      </c>
      <c r="Z2354" s="1" t="s">
        <v>41</v>
      </c>
      <c r="AA2354" s="1">
        <f>VLOOKUP(G2354,Sku_Consolidated!A2:E957,5,FALSE)</f>
      </c>
      <c r="AB2354" s="1">
        <f>IF(VLOOKUP(G2354,Sku_Consolidated!A2:S957,19,FALSE)="SHOWCASE", VLOOKUP(E2354,Store_Showcase!B2:N144,13, FALSE), IF(VLOOKUP(G2354,Sku_Consolidated!A2:S957,19,FALSE)="VAM",VLOOKUP(E2354,Store_VAM!B2:N273,13, FALSE),VLOOKUP(E2354,Store_SRP!B2:N110,13, FALSE)))</f>
      </c>
      <c r="AC2354" s="1">
        <f>IF(IFERROR(AB2354,TRUE)=TRUE, "-","OK")</f>
      </c>
      <c r="AD2354" s="11" t="s">
        <v>37</v>
      </c>
      <c r="AE2354" s="11" t="s">
        <v>37</v>
      </c>
      <c r="AF2354" s="1">
        <f>IF(IFERROR(VLOOKUP(E2354,Store_Showcase!B2:H144,{5}, FALSE), TRUE)=TRUE, IF(IFERROR(VLOOKUP(E2354,Store_SRP!B2:H110,{5}, FALSE), TRUE)=TRUE,VLOOKUP(E2354,Store_VAM!B2:H273,{5}, FALSE),VLOOKUP(E2354,Store_SRP!B2:H110,{5}, FALSE)), VLOOKUP(E2354,Store_Showcase!B2:H144,{5}, FALSE))</f>
      </c>
      <c r="AG2354" s="1">
        <f>IF(IFERROR(VLOOKUP(E2354,Store_Showcase!B2:H144,{6}, FALSE), TRUE)=TRUE, IF(IFERROR(VLOOKUP(E2354,Store_SRP!B2:H110,{6}, FALSE), TRUE)=TRUE,VLOOKUP(E2354,Store_VAM!B2:H273,{6}, FALSE),VLOOKUP(E2354,Store_SRP!B2:H110,{6}, FALSE)), VLOOKUP(E2354,Store_Showcase!B2:H144,{6}, FALSE))</f>
      </c>
      <c r="AH2354" s="1">
        <f>VLOOKUP(G2354,Sku_Consolidated!A2:R957,18,FALSE)</f>
      </c>
      <c r="AI2354" s="1">
        <f>VLOOKUP(G2354,Sku_Consolidated!A2:S957,19,FALSE)</f>
      </c>
      <c r="AJ2354" s="1">
        <f>VLOOKUP(G2354,Sku_Consolidated!A2:T957,20,FALSE)</f>
      </c>
    </row>
    <row r="2355" spans="1:36" x14ac:dyDescent="0.25">
      <c r="A2355" s="1">
        <v>2024</v>
      </c>
      <c r="B2355" s="1" t="s">
        <v>31</v>
      </c>
      <c r="C2355" s="1" t="s">
        <v>32</v>
      </c>
      <c r="D2355" s="1" t="s">
        <v>33</v>
      </c>
      <c r="E2355" s="9" t="s">
        <v>2380</v>
      </c>
      <c r="F2355" s="1">
        <f>IF(VLOOKUP(G2355,Sku_Consolidated!A2:S957,{19},FALSE)="SHOWCASE", VLOOKUP(E2355,Store_Showcase!B2:C144,{2}, FALSE), IF(VLOOKUP(G2355,Sku_Consolidated!A2:S957,{19},FALSE)="VAM",VLOOKUP(E2355,Store_VAM!B2:C273,{2}, FALSE),VLOOKUP(E2355,Store_SRP!B2:C110,{2}, FALSE)))</f>
      </c>
      <c r="G2355" s="1">
        <v>14280</v>
      </c>
      <c r="H2355" s="1" t="s">
        <v>1458</v>
      </c>
      <c r="I2355" s="10" t="s">
        <v>6090</v>
      </c>
      <c r="J2355" s="1">
        <f>VLOOKUP(G2355,Sku_Consolidated!A2:C957, 3, FALSE)</f>
      </c>
      <c r="K2355" s="10">
        <f>IF(J2355="PACK", I2355, 0)</f>
      </c>
      <c r="L2355" s="10">
        <f>IF(J2355="KG", I2355, I2355 * VLOOKUP(G2355,Sku_Consolidated!A2:U957,21,FALSE))</f>
      </c>
      <c r="M2355" s="10" t="s">
        <v>37</v>
      </c>
      <c r="N2355" s="11" t="s">
        <v>6091</v>
      </c>
      <c r="O2355" s="10" t="s">
        <v>6092</v>
      </c>
      <c r="P2355" s="10">
        <f>N2355 - O2355</f>
      </c>
      <c r="Q2355" s="1">
        <f>VLOOKUP(G2355,Sku_Consolidated!A2:G957,7, FALSE)</f>
      </c>
      <c r="R2355" s="1">
        <f>IF(IFERROR(VLOOKUP(E2355,Store_Showcase!B2:H144,7, FALSE), TRUE)=TRUE, IF(IFERROR(VLOOKUP(E2355,Store_SRP!B2:H110,7, FALSE), TRUE)=TRUE,VLOOKUP(E2355,Store_VAM!B2:H273,7, FALSE),VLOOKUP(E2355,Store_SRP!B2:H110,7, FALSE)), VLOOKUP(E2355,Store_Showcase!B2:H144,7, FALSE))</f>
      </c>
      <c r="S2355" s="1">
        <f>IF(IFERROR(VLOOKUP(E2355,Store_Showcase!B2:I144,8, FALSE), TRUE)=TRUE, IF(IFERROR(VLOOKUP(E2355,Store_SRP!B2:I110,8, FALSE), TRUE)=TRUE,VLOOKUP(E2355,Store_VAM!B2:I273,8, FALSE),VLOOKUP(E2355,Store_SRP!B2:I110,8, FALSE)), VLOOKUP(E2355,Store_Showcase!B2:I144,8, FALSE))</f>
      </c>
      <c r="T2355" s="1">
        <f>VLOOKUP(G2355,Sku_Consolidated!A2:R957,18,FALSE)</f>
      </c>
      <c r="U2355" s="1" t="s">
        <v>6077</v>
      </c>
      <c r="V2355" s="1">
        <f>IF(VLOOKUP(G2355,Sku_Consolidated!A2:S957,19,FALSE)="SHOWCASE", VLOOKUP(E2355,Store_Showcase!B2:L144,11, FALSE), IF(VLOOKUP(G2355,Sku_Consolidated!A2:S957,19,FALSE)="VAM",VLOOKUP(E2355,Store_VAM!B2:L273,11, FALSE),VLOOKUP(E2355,Store_SRP!B2:L110,11, FALSE)))</f>
      </c>
      <c r="W2355" s="1">
        <f>VLOOKUP(G2355,Sku_Consolidated!A2:W957,11,FALSE)</f>
      </c>
      <c r="X2355" s="1">
        <f>VLOOKUP(G2355,Sku_Consolidated!A2:H957,8,FALSE)</f>
      </c>
      <c r="Y2355" s="1">
        <f>VLOOKUP(G2355,Sku_Consolidated!A2:I957,9,FALSE)</f>
      </c>
      <c r="Z2355" s="1" t="s">
        <v>41</v>
      </c>
      <c r="AA2355" s="1">
        <f>VLOOKUP(G2355,Sku_Consolidated!A2:E957,5,FALSE)</f>
      </c>
      <c r="AB2355" s="1">
        <f>IF(VLOOKUP(G2355,Sku_Consolidated!A2:S957,19,FALSE)="SHOWCASE", VLOOKUP(E2355,Store_Showcase!B2:N144,13, FALSE), IF(VLOOKUP(G2355,Sku_Consolidated!A2:S957,19,FALSE)="VAM",VLOOKUP(E2355,Store_VAM!B2:N273,13, FALSE),VLOOKUP(E2355,Store_SRP!B2:N110,13, FALSE)))</f>
      </c>
      <c r="AC2355" s="1">
        <f>IF(IFERROR(AB2355,TRUE)=TRUE, "-","OK")</f>
      </c>
      <c r="AD2355" s="11" t="s">
        <v>37</v>
      </c>
      <c r="AE2355" s="11" t="s">
        <v>37</v>
      </c>
      <c r="AF2355" s="1">
        <f>IF(IFERROR(VLOOKUP(E2355,Store_Showcase!B2:H144,{5}, FALSE), TRUE)=TRUE, IF(IFERROR(VLOOKUP(E2355,Store_SRP!B2:H110,{5}, FALSE), TRUE)=TRUE,VLOOKUP(E2355,Store_VAM!B2:H273,{5}, FALSE),VLOOKUP(E2355,Store_SRP!B2:H110,{5}, FALSE)), VLOOKUP(E2355,Store_Showcase!B2:H144,{5}, FALSE))</f>
      </c>
      <c r="AG2355" s="1">
        <f>IF(IFERROR(VLOOKUP(E2355,Store_Showcase!B2:H144,{6}, FALSE), TRUE)=TRUE, IF(IFERROR(VLOOKUP(E2355,Store_SRP!B2:H110,{6}, FALSE), TRUE)=TRUE,VLOOKUP(E2355,Store_VAM!B2:H273,{6}, FALSE),VLOOKUP(E2355,Store_SRP!B2:H110,{6}, FALSE)), VLOOKUP(E2355,Store_Showcase!B2:H144,{6}, FALSE))</f>
      </c>
      <c r="AH2355" s="1">
        <f>VLOOKUP(G2355,Sku_Consolidated!A2:R957,18,FALSE)</f>
      </c>
      <c r="AI2355" s="1">
        <f>VLOOKUP(G2355,Sku_Consolidated!A2:S957,19,FALSE)</f>
      </c>
      <c r="AJ2355" s="1">
        <f>VLOOKUP(G2355,Sku_Consolidated!A2:T957,20,FALSE)</f>
      </c>
    </row>
    <row r="2356" spans="1:36" x14ac:dyDescent="0.25">
      <c r="A2356" s="1">
        <v>2024</v>
      </c>
      <c r="B2356" s="1" t="s">
        <v>31</v>
      </c>
      <c r="C2356" s="1" t="s">
        <v>32</v>
      </c>
      <c r="D2356" s="1" t="s">
        <v>33</v>
      </c>
      <c r="E2356" s="9" t="s">
        <v>2380</v>
      </c>
      <c r="F2356" s="1">
        <f>IF(VLOOKUP(G2356,Sku_Consolidated!A2:S957,{19},FALSE)="SHOWCASE", VLOOKUP(E2356,Store_Showcase!B2:C144,{2}, FALSE), IF(VLOOKUP(G2356,Sku_Consolidated!A2:S957,{19},FALSE)="VAM",VLOOKUP(E2356,Store_VAM!B2:C273,{2}, FALSE),VLOOKUP(E2356,Store_SRP!B2:C110,{2}, FALSE)))</f>
      </c>
      <c r="G2356" s="1">
        <v>14281</v>
      </c>
      <c r="H2356" s="1" t="s">
        <v>1621</v>
      </c>
      <c r="I2356" s="10" t="s">
        <v>6093</v>
      </c>
      <c r="J2356" s="1">
        <f>VLOOKUP(G2356,Sku_Consolidated!A2:C957, 3, FALSE)</f>
      </c>
      <c r="K2356" s="10">
        <f>IF(J2356="PACK", I2356, 0)</f>
      </c>
      <c r="L2356" s="10">
        <f>IF(J2356="KG", I2356, I2356 * VLOOKUP(G2356,Sku_Consolidated!A2:U957,21,FALSE))</f>
      </c>
      <c r="M2356" s="10" t="s">
        <v>37</v>
      </c>
      <c r="N2356" s="11" t="s">
        <v>6094</v>
      </c>
      <c r="O2356" s="10" t="s">
        <v>6095</v>
      </c>
      <c r="P2356" s="10">
        <f>N2356 - O2356</f>
      </c>
      <c r="Q2356" s="1">
        <f>VLOOKUP(G2356,Sku_Consolidated!A2:G957,7, FALSE)</f>
      </c>
      <c r="R2356" s="1">
        <f>IF(IFERROR(VLOOKUP(E2356,Store_Showcase!B2:H144,7, FALSE), TRUE)=TRUE, IF(IFERROR(VLOOKUP(E2356,Store_SRP!B2:H110,7, FALSE), TRUE)=TRUE,VLOOKUP(E2356,Store_VAM!B2:H273,7, FALSE),VLOOKUP(E2356,Store_SRP!B2:H110,7, FALSE)), VLOOKUP(E2356,Store_Showcase!B2:H144,7, FALSE))</f>
      </c>
      <c r="S2356" s="1">
        <f>IF(IFERROR(VLOOKUP(E2356,Store_Showcase!B2:I144,8, FALSE), TRUE)=TRUE, IF(IFERROR(VLOOKUP(E2356,Store_SRP!B2:I110,8, FALSE), TRUE)=TRUE,VLOOKUP(E2356,Store_VAM!B2:I273,8, FALSE),VLOOKUP(E2356,Store_SRP!B2:I110,8, FALSE)), VLOOKUP(E2356,Store_Showcase!B2:I144,8, FALSE))</f>
      </c>
      <c r="T2356" s="1">
        <f>VLOOKUP(G2356,Sku_Consolidated!A2:R957,18,FALSE)</f>
      </c>
      <c r="U2356" s="1" t="s">
        <v>6077</v>
      </c>
      <c r="V2356" s="1">
        <f>IF(VLOOKUP(G2356,Sku_Consolidated!A2:S957,19,FALSE)="SHOWCASE", VLOOKUP(E2356,Store_Showcase!B2:L144,11, FALSE), IF(VLOOKUP(G2356,Sku_Consolidated!A2:S957,19,FALSE)="VAM",VLOOKUP(E2356,Store_VAM!B2:L273,11, FALSE),VLOOKUP(E2356,Store_SRP!B2:L110,11, FALSE)))</f>
      </c>
      <c r="W2356" s="1">
        <f>VLOOKUP(G2356,Sku_Consolidated!A2:W957,11,FALSE)</f>
      </c>
      <c r="X2356" s="1">
        <f>VLOOKUP(G2356,Sku_Consolidated!A2:H957,8,FALSE)</f>
      </c>
      <c r="Y2356" s="1">
        <f>VLOOKUP(G2356,Sku_Consolidated!A2:I957,9,FALSE)</f>
      </c>
      <c r="Z2356" s="1" t="s">
        <v>41</v>
      </c>
      <c r="AA2356" s="1">
        <f>VLOOKUP(G2356,Sku_Consolidated!A2:E957,5,FALSE)</f>
      </c>
      <c r="AB2356" s="1">
        <f>IF(VLOOKUP(G2356,Sku_Consolidated!A2:S957,19,FALSE)="SHOWCASE", VLOOKUP(E2356,Store_Showcase!B2:N144,13, FALSE), IF(VLOOKUP(G2356,Sku_Consolidated!A2:S957,19,FALSE)="VAM",VLOOKUP(E2356,Store_VAM!B2:N273,13, FALSE),VLOOKUP(E2356,Store_SRP!B2:N110,13, FALSE)))</f>
      </c>
      <c r="AC2356" s="1">
        <f>IF(IFERROR(AB2356,TRUE)=TRUE, "-","OK")</f>
      </c>
      <c r="AD2356" s="11" t="s">
        <v>37</v>
      </c>
      <c r="AE2356" s="11" t="s">
        <v>37</v>
      </c>
      <c r="AF2356" s="1">
        <f>IF(IFERROR(VLOOKUP(E2356,Store_Showcase!B2:H144,{5}, FALSE), TRUE)=TRUE, IF(IFERROR(VLOOKUP(E2356,Store_SRP!B2:H110,{5}, FALSE), TRUE)=TRUE,VLOOKUP(E2356,Store_VAM!B2:H273,{5}, FALSE),VLOOKUP(E2356,Store_SRP!B2:H110,{5}, FALSE)), VLOOKUP(E2356,Store_Showcase!B2:H144,{5}, FALSE))</f>
      </c>
      <c r="AG2356" s="1">
        <f>IF(IFERROR(VLOOKUP(E2356,Store_Showcase!B2:H144,{6}, FALSE), TRUE)=TRUE, IF(IFERROR(VLOOKUP(E2356,Store_SRP!B2:H110,{6}, FALSE), TRUE)=TRUE,VLOOKUP(E2356,Store_VAM!B2:H273,{6}, FALSE),VLOOKUP(E2356,Store_SRP!B2:H110,{6}, FALSE)), VLOOKUP(E2356,Store_Showcase!B2:H144,{6}, FALSE))</f>
      </c>
      <c r="AH2356" s="1">
        <f>VLOOKUP(G2356,Sku_Consolidated!A2:R957,18,FALSE)</f>
      </c>
      <c r="AI2356" s="1">
        <f>VLOOKUP(G2356,Sku_Consolidated!A2:S957,19,FALSE)</f>
      </c>
      <c r="AJ2356" s="1">
        <f>VLOOKUP(G2356,Sku_Consolidated!A2:T957,20,FALSE)</f>
      </c>
    </row>
    <row r="2357" spans="1:36" x14ac:dyDescent="0.25">
      <c r="A2357" s="1">
        <v>2024</v>
      </c>
      <c r="B2357" s="1" t="s">
        <v>31</v>
      </c>
      <c r="C2357" s="1" t="s">
        <v>32</v>
      </c>
      <c r="D2357" s="1" t="s">
        <v>33</v>
      </c>
      <c r="E2357" s="9" t="s">
        <v>5801</v>
      </c>
      <c r="F2357" s="1">
        <f>IF(VLOOKUP(G2357,Sku_Consolidated!A2:S957,{19},FALSE)="SHOWCASE", VLOOKUP(E2357,Store_Showcase!B2:C144,{2}, FALSE), IF(VLOOKUP(G2357,Sku_Consolidated!A2:S957,{19},FALSE)="VAM",VLOOKUP(E2357,Store_VAM!B2:C273,{2}, FALSE),VLOOKUP(E2357,Store_SRP!B2:C110,{2}, FALSE)))</f>
      </c>
      <c r="G2357" s="1">
        <v>14266</v>
      </c>
      <c r="H2357" s="1" t="s">
        <v>1433</v>
      </c>
      <c r="I2357" s="10" t="s">
        <v>6096</v>
      </c>
      <c r="J2357" s="1">
        <f>VLOOKUP(G2357,Sku_Consolidated!A2:C957, 3, FALSE)</f>
      </c>
      <c r="K2357" s="10">
        <f>IF(J2357="PACK", I2357, 0)</f>
      </c>
      <c r="L2357" s="10">
        <f>IF(J2357="KG", I2357, I2357 * VLOOKUP(G2357,Sku_Consolidated!A2:U957,21,FALSE))</f>
      </c>
      <c r="M2357" s="10" t="s">
        <v>37</v>
      </c>
      <c r="N2357" s="11" t="s">
        <v>6097</v>
      </c>
      <c r="O2357" s="10" t="s">
        <v>6098</v>
      </c>
      <c r="P2357" s="10">
        <f>N2357 - O2357</f>
      </c>
      <c r="Q2357" s="1">
        <f>VLOOKUP(G2357,Sku_Consolidated!A2:G957,7, FALSE)</f>
      </c>
      <c r="R2357" s="1">
        <f>IF(IFERROR(VLOOKUP(E2357,Store_Showcase!B2:H144,7, FALSE), TRUE)=TRUE, IF(IFERROR(VLOOKUP(E2357,Store_SRP!B2:H110,7, FALSE), TRUE)=TRUE,VLOOKUP(E2357,Store_VAM!B2:H273,7, FALSE),VLOOKUP(E2357,Store_SRP!B2:H110,7, FALSE)), VLOOKUP(E2357,Store_Showcase!B2:H144,7, FALSE))</f>
      </c>
      <c r="S2357" s="1">
        <f>IF(IFERROR(VLOOKUP(E2357,Store_Showcase!B2:I144,8, FALSE), TRUE)=TRUE, IF(IFERROR(VLOOKUP(E2357,Store_SRP!B2:I110,8, FALSE), TRUE)=TRUE,VLOOKUP(E2357,Store_VAM!B2:I273,8, FALSE),VLOOKUP(E2357,Store_SRP!B2:I110,8, FALSE)), VLOOKUP(E2357,Store_Showcase!B2:I144,8, FALSE))</f>
      </c>
      <c r="T2357" s="1">
        <f>VLOOKUP(G2357,Sku_Consolidated!A2:R957,18,FALSE)</f>
      </c>
      <c r="U2357" s="1" t="s">
        <v>6099</v>
      </c>
      <c r="V2357" s="1">
        <f>IF(VLOOKUP(G2357,Sku_Consolidated!A2:S957,19,FALSE)="SHOWCASE", VLOOKUP(E2357,Store_Showcase!B2:L144,11, FALSE), IF(VLOOKUP(G2357,Sku_Consolidated!A2:S957,19,FALSE)="VAM",VLOOKUP(E2357,Store_VAM!B2:L273,11, FALSE),VLOOKUP(E2357,Store_SRP!B2:L110,11, FALSE)))</f>
      </c>
      <c r="W2357" s="1">
        <f>VLOOKUP(G2357,Sku_Consolidated!A2:W957,11,FALSE)</f>
      </c>
      <c r="X2357" s="1">
        <f>VLOOKUP(G2357,Sku_Consolidated!A2:H957,8,FALSE)</f>
      </c>
      <c r="Y2357" s="1">
        <f>VLOOKUP(G2357,Sku_Consolidated!A2:I957,9,FALSE)</f>
      </c>
      <c r="Z2357" s="1" t="s">
        <v>41</v>
      </c>
      <c r="AA2357" s="1">
        <f>VLOOKUP(G2357,Sku_Consolidated!A2:E957,5,FALSE)</f>
      </c>
      <c r="AB2357" s="1">
        <f>IF(VLOOKUP(G2357,Sku_Consolidated!A2:S957,19,FALSE)="SHOWCASE", VLOOKUP(E2357,Store_Showcase!B2:N144,13, FALSE), IF(VLOOKUP(G2357,Sku_Consolidated!A2:S957,19,FALSE)="VAM",VLOOKUP(E2357,Store_VAM!B2:N273,13, FALSE),VLOOKUP(E2357,Store_SRP!B2:N110,13, FALSE)))</f>
      </c>
      <c r="AC2357" s="1">
        <f>IF(IFERROR(AB2357,TRUE)=TRUE, "-","OK")</f>
      </c>
      <c r="AD2357" s="11" t="s">
        <v>37</v>
      </c>
      <c r="AE2357" s="11" t="s">
        <v>37</v>
      </c>
      <c r="AF2357" s="1">
        <f>IF(IFERROR(VLOOKUP(E2357,Store_Showcase!B2:H144,{5}, FALSE), TRUE)=TRUE, IF(IFERROR(VLOOKUP(E2357,Store_SRP!B2:H110,{5}, FALSE), TRUE)=TRUE,VLOOKUP(E2357,Store_VAM!B2:H273,{5}, FALSE),VLOOKUP(E2357,Store_SRP!B2:H110,{5}, FALSE)), VLOOKUP(E2357,Store_Showcase!B2:H144,{5}, FALSE))</f>
      </c>
      <c r="AG2357" s="1">
        <f>IF(IFERROR(VLOOKUP(E2357,Store_Showcase!B2:H144,{6}, FALSE), TRUE)=TRUE, IF(IFERROR(VLOOKUP(E2357,Store_SRP!B2:H110,{6}, FALSE), TRUE)=TRUE,VLOOKUP(E2357,Store_VAM!B2:H273,{6}, FALSE),VLOOKUP(E2357,Store_SRP!B2:H110,{6}, FALSE)), VLOOKUP(E2357,Store_Showcase!B2:H144,{6}, FALSE))</f>
      </c>
      <c r="AH2357" s="1">
        <f>VLOOKUP(G2357,Sku_Consolidated!A2:R957,18,FALSE)</f>
      </c>
      <c r="AI2357" s="1">
        <f>VLOOKUP(G2357,Sku_Consolidated!A2:S957,19,FALSE)</f>
      </c>
      <c r="AJ2357" s="1">
        <f>VLOOKUP(G2357,Sku_Consolidated!A2:T957,20,FALSE)</f>
      </c>
    </row>
    <row r="2358" spans="1:36" x14ac:dyDescent="0.25">
      <c r="A2358" s="1">
        <v>2024</v>
      </c>
      <c r="B2358" s="1" t="s">
        <v>31</v>
      </c>
      <c r="C2358" s="1" t="s">
        <v>32</v>
      </c>
      <c r="D2358" s="1" t="s">
        <v>33</v>
      </c>
      <c r="E2358" s="9" t="s">
        <v>5801</v>
      </c>
      <c r="F2358" s="1">
        <f>IF(VLOOKUP(G2358,Sku_Consolidated!A2:S957,{19},FALSE)="SHOWCASE", VLOOKUP(E2358,Store_Showcase!B2:C144,{2}, FALSE), IF(VLOOKUP(G2358,Sku_Consolidated!A2:S957,{19},FALSE)="VAM",VLOOKUP(E2358,Store_VAM!B2:C273,{2}, FALSE),VLOOKUP(E2358,Store_SRP!B2:C110,{2}, FALSE)))</f>
      </c>
      <c r="G2358" s="1">
        <v>14267</v>
      </c>
      <c r="H2358" s="1" t="s">
        <v>1438</v>
      </c>
      <c r="I2358" s="10" t="s">
        <v>6100</v>
      </c>
      <c r="J2358" s="1">
        <f>VLOOKUP(G2358,Sku_Consolidated!A2:C957, 3, FALSE)</f>
      </c>
      <c r="K2358" s="10">
        <f>IF(J2358="PACK", I2358, 0)</f>
      </c>
      <c r="L2358" s="10">
        <f>IF(J2358="KG", I2358, I2358 * VLOOKUP(G2358,Sku_Consolidated!A2:U957,21,FALSE))</f>
      </c>
      <c r="M2358" s="10" t="s">
        <v>37</v>
      </c>
      <c r="N2358" s="11" t="s">
        <v>6101</v>
      </c>
      <c r="O2358" s="10" t="s">
        <v>6102</v>
      </c>
      <c r="P2358" s="10">
        <f>N2358 - O2358</f>
      </c>
      <c r="Q2358" s="1">
        <f>VLOOKUP(G2358,Sku_Consolidated!A2:G957,7, FALSE)</f>
      </c>
      <c r="R2358" s="1">
        <f>IF(IFERROR(VLOOKUP(E2358,Store_Showcase!B2:H144,7, FALSE), TRUE)=TRUE, IF(IFERROR(VLOOKUP(E2358,Store_SRP!B2:H110,7, FALSE), TRUE)=TRUE,VLOOKUP(E2358,Store_VAM!B2:H273,7, FALSE),VLOOKUP(E2358,Store_SRP!B2:H110,7, FALSE)), VLOOKUP(E2358,Store_Showcase!B2:H144,7, FALSE))</f>
      </c>
      <c r="S2358" s="1">
        <f>IF(IFERROR(VLOOKUP(E2358,Store_Showcase!B2:I144,8, FALSE), TRUE)=TRUE, IF(IFERROR(VLOOKUP(E2358,Store_SRP!B2:I110,8, FALSE), TRUE)=TRUE,VLOOKUP(E2358,Store_VAM!B2:I273,8, FALSE),VLOOKUP(E2358,Store_SRP!B2:I110,8, FALSE)), VLOOKUP(E2358,Store_Showcase!B2:I144,8, FALSE))</f>
      </c>
      <c r="T2358" s="1">
        <f>VLOOKUP(G2358,Sku_Consolidated!A2:R957,18,FALSE)</f>
      </c>
      <c r="U2358" s="1" t="s">
        <v>6099</v>
      </c>
      <c r="V2358" s="1">
        <f>IF(VLOOKUP(G2358,Sku_Consolidated!A2:S957,19,FALSE)="SHOWCASE", VLOOKUP(E2358,Store_Showcase!B2:L144,11, FALSE), IF(VLOOKUP(G2358,Sku_Consolidated!A2:S957,19,FALSE)="VAM",VLOOKUP(E2358,Store_VAM!B2:L273,11, FALSE),VLOOKUP(E2358,Store_SRP!B2:L110,11, FALSE)))</f>
      </c>
      <c r="W2358" s="1">
        <f>VLOOKUP(G2358,Sku_Consolidated!A2:W957,11,FALSE)</f>
      </c>
      <c r="X2358" s="1">
        <f>VLOOKUP(G2358,Sku_Consolidated!A2:H957,8,FALSE)</f>
      </c>
      <c r="Y2358" s="1">
        <f>VLOOKUP(G2358,Sku_Consolidated!A2:I957,9,FALSE)</f>
      </c>
      <c r="Z2358" s="1" t="s">
        <v>41</v>
      </c>
      <c r="AA2358" s="1">
        <f>VLOOKUP(G2358,Sku_Consolidated!A2:E957,5,FALSE)</f>
      </c>
      <c r="AB2358" s="1">
        <f>IF(VLOOKUP(G2358,Sku_Consolidated!A2:S957,19,FALSE)="SHOWCASE", VLOOKUP(E2358,Store_Showcase!B2:N144,13, FALSE), IF(VLOOKUP(G2358,Sku_Consolidated!A2:S957,19,FALSE)="VAM",VLOOKUP(E2358,Store_VAM!B2:N273,13, FALSE),VLOOKUP(E2358,Store_SRP!B2:N110,13, FALSE)))</f>
      </c>
      <c r="AC2358" s="1">
        <f>IF(IFERROR(AB2358,TRUE)=TRUE, "-","OK")</f>
      </c>
      <c r="AD2358" s="11" t="s">
        <v>37</v>
      </c>
      <c r="AE2358" s="11" t="s">
        <v>37</v>
      </c>
      <c r="AF2358" s="1">
        <f>IF(IFERROR(VLOOKUP(E2358,Store_Showcase!B2:H144,{5}, FALSE), TRUE)=TRUE, IF(IFERROR(VLOOKUP(E2358,Store_SRP!B2:H110,{5}, FALSE), TRUE)=TRUE,VLOOKUP(E2358,Store_VAM!B2:H273,{5}, FALSE),VLOOKUP(E2358,Store_SRP!B2:H110,{5}, FALSE)), VLOOKUP(E2358,Store_Showcase!B2:H144,{5}, FALSE))</f>
      </c>
      <c r="AG2358" s="1">
        <f>IF(IFERROR(VLOOKUP(E2358,Store_Showcase!B2:H144,{6}, FALSE), TRUE)=TRUE, IF(IFERROR(VLOOKUP(E2358,Store_SRP!B2:H110,{6}, FALSE), TRUE)=TRUE,VLOOKUP(E2358,Store_VAM!B2:H273,{6}, FALSE),VLOOKUP(E2358,Store_SRP!B2:H110,{6}, FALSE)), VLOOKUP(E2358,Store_Showcase!B2:H144,{6}, FALSE))</f>
      </c>
      <c r="AH2358" s="1">
        <f>VLOOKUP(G2358,Sku_Consolidated!A2:R957,18,FALSE)</f>
      </c>
      <c r="AI2358" s="1">
        <f>VLOOKUP(G2358,Sku_Consolidated!A2:S957,19,FALSE)</f>
      </c>
      <c r="AJ2358" s="1">
        <f>VLOOKUP(G2358,Sku_Consolidated!A2:T957,20,FALSE)</f>
      </c>
    </row>
    <row r="2359" spans="1:36" x14ac:dyDescent="0.25">
      <c r="A2359" s="1">
        <v>2024</v>
      </c>
      <c r="B2359" s="1" t="s">
        <v>31</v>
      </c>
      <c r="C2359" s="1" t="s">
        <v>32</v>
      </c>
      <c r="D2359" s="1" t="s">
        <v>33</v>
      </c>
      <c r="E2359" s="9" t="s">
        <v>5801</v>
      </c>
      <c r="F2359" s="1">
        <f>IF(VLOOKUP(G2359,Sku_Consolidated!A2:S957,{19},FALSE)="SHOWCASE", VLOOKUP(E2359,Store_Showcase!B2:C144,{2}, FALSE), IF(VLOOKUP(G2359,Sku_Consolidated!A2:S957,{19},FALSE)="VAM",VLOOKUP(E2359,Store_VAM!B2:C273,{2}, FALSE),VLOOKUP(E2359,Store_SRP!B2:C110,{2}, FALSE)))</f>
      </c>
      <c r="G2359" s="1">
        <v>14268</v>
      </c>
      <c r="H2359" s="1" t="s">
        <v>1442</v>
      </c>
      <c r="I2359" s="10" t="s">
        <v>6103</v>
      </c>
      <c r="J2359" s="1">
        <f>VLOOKUP(G2359,Sku_Consolidated!A2:C957, 3, FALSE)</f>
      </c>
      <c r="K2359" s="10">
        <f>IF(J2359="PACK", I2359, 0)</f>
      </c>
      <c r="L2359" s="10">
        <f>IF(J2359="KG", I2359, I2359 * VLOOKUP(G2359,Sku_Consolidated!A2:U957,21,FALSE))</f>
      </c>
      <c r="M2359" s="10" t="s">
        <v>37</v>
      </c>
      <c r="N2359" s="11" t="s">
        <v>6104</v>
      </c>
      <c r="O2359" s="10" t="s">
        <v>6105</v>
      </c>
      <c r="P2359" s="10">
        <f>N2359 - O2359</f>
      </c>
      <c r="Q2359" s="1">
        <f>VLOOKUP(G2359,Sku_Consolidated!A2:G957,7, FALSE)</f>
      </c>
      <c r="R2359" s="1">
        <f>IF(IFERROR(VLOOKUP(E2359,Store_Showcase!B2:H144,7, FALSE), TRUE)=TRUE, IF(IFERROR(VLOOKUP(E2359,Store_SRP!B2:H110,7, FALSE), TRUE)=TRUE,VLOOKUP(E2359,Store_VAM!B2:H273,7, FALSE),VLOOKUP(E2359,Store_SRP!B2:H110,7, FALSE)), VLOOKUP(E2359,Store_Showcase!B2:H144,7, FALSE))</f>
      </c>
      <c r="S2359" s="1">
        <f>IF(IFERROR(VLOOKUP(E2359,Store_Showcase!B2:I144,8, FALSE), TRUE)=TRUE, IF(IFERROR(VLOOKUP(E2359,Store_SRP!B2:I110,8, FALSE), TRUE)=TRUE,VLOOKUP(E2359,Store_VAM!B2:I273,8, FALSE),VLOOKUP(E2359,Store_SRP!B2:I110,8, FALSE)), VLOOKUP(E2359,Store_Showcase!B2:I144,8, FALSE))</f>
      </c>
      <c r="T2359" s="1">
        <f>VLOOKUP(G2359,Sku_Consolidated!A2:R957,18,FALSE)</f>
      </c>
      <c r="U2359" s="1" t="s">
        <v>6099</v>
      </c>
      <c r="V2359" s="1">
        <f>IF(VLOOKUP(G2359,Sku_Consolidated!A2:S957,19,FALSE)="SHOWCASE", VLOOKUP(E2359,Store_Showcase!B2:L144,11, FALSE), IF(VLOOKUP(G2359,Sku_Consolidated!A2:S957,19,FALSE)="VAM",VLOOKUP(E2359,Store_VAM!B2:L273,11, FALSE),VLOOKUP(E2359,Store_SRP!B2:L110,11, FALSE)))</f>
      </c>
      <c r="W2359" s="1">
        <f>VLOOKUP(G2359,Sku_Consolidated!A2:W957,11,FALSE)</f>
      </c>
      <c r="X2359" s="1">
        <f>VLOOKUP(G2359,Sku_Consolidated!A2:H957,8,FALSE)</f>
      </c>
      <c r="Y2359" s="1">
        <f>VLOOKUP(G2359,Sku_Consolidated!A2:I957,9,FALSE)</f>
      </c>
      <c r="Z2359" s="1" t="s">
        <v>41</v>
      </c>
      <c r="AA2359" s="1">
        <f>VLOOKUP(G2359,Sku_Consolidated!A2:E957,5,FALSE)</f>
      </c>
      <c r="AB2359" s="1">
        <f>IF(VLOOKUP(G2359,Sku_Consolidated!A2:S957,19,FALSE)="SHOWCASE", VLOOKUP(E2359,Store_Showcase!B2:N144,13, FALSE), IF(VLOOKUP(G2359,Sku_Consolidated!A2:S957,19,FALSE)="VAM",VLOOKUP(E2359,Store_VAM!B2:N273,13, FALSE),VLOOKUP(E2359,Store_SRP!B2:N110,13, FALSE)))</f>
      </c>
      <c r="AC2359" s="1">
        <f>IF(IFERROR(AB2359,TRUE)=TRUE, "-","OK")</f>
      </c>
      <c r="AD2359" s="11" t="s">
        <v>37</v>
      </c>
      <c r="AE2359" s="11" t="s">
        <v>37</v>
      </c>
      <c r="AF2359" s="1">
        <f>IF(IFERROR(VLOOKUP(E2359,Store_Showcase!B2:H144,{5}, FALSE), TRUE)=TRUE, IF(IFERROR(VLOOKUP(E2359,Store_SRP!B2:H110,{5}, FALSE), TRUE)=TRUE,VLOOKUP(E2359,Store_VAM!B2:H273,{5}, FALSE),VLOOKUP(E2359,Store_SRP!B2:H110,{5}, FALSE)), VLOOKUP(E2359,Store_Showcase!B2:H144,{5}, FALSE))</f>
      </c>
      <c r="AG2359" s="1">
        <f>IF(IFERROR(VLOOKUP(E2359,Store_Showcase!B2:H144,{6}, FALSE), TRUE)=TRUE, IF(IFERROR(VLOOKUP(E2359,Store_SRP!B2:H110,{6}, FALSE), TRUE)=TRUE,VLOOKUP(E2359,Store_VAM!B2:H273,{6}, FALSE),VLOOKUP(E2359,Store_SRP!B2:H110,{6}, FALSE)), VLOOKUP(E2359,Store_Showcase!B2:H144,{6}, FALSE))</f>
      </c>
      <c r="AH2359" s="1">
        <f>VLOOKUP(G2359,Sku_Consolidated!A2:R957,18,FALSE)</f>
      </c>
      <c r="AI2359" s="1">
        <f>VLOOKUP(G2359,Sku_Consolidated!A2:S957,19,FALSE)</f>
      </c>
      <c r="AJ2359" s="1">
        <f>VLOOKUP(G2359,Sku_Consolidated!A2:T957,20,FALSE)</f>
      </c>
    </row>
    <row r="2360" spans="1:36" x14ac:dyDescent="0.25">
      <c r="A2360" s="1">
        <v>2024</v>
      </c>
      <c r="B2360" s="1" t="s">
        <v>31</v>
      </c>
      <c r="C2360" s="1" t="s">
        <v>32</v>
      </c>
      <c r="D2360" s="1" t="s">
        <v>33</v>
      </c>
      <c r="E2360" s="9" t="s">
        <v>5801</v>
      </c>
      <c r="F2360" s="1">
        <f>IF(VLOOKUP(G2360,Sku_Consolidated!A2:S957,{19},FALSE)="SHOWCASE", VLOOKUP(E2360,Store_Showcase!B2:C144,{2}, FALSE), IF(VLOOKUP(G2360,Sku_Consolidated!A2:S957,{19},FALSE)="VAM",VLOOKUP(E2360,Store_VAM!B2:C273,{2}, FALSE),VLOOKUP(E2360,Store_SRP!B2:C110,{2}, FALSE)))</f>
      </c>
      <c r="G2360" s="1">
        <v>14269</v>
      </c>
      <c r="H2360" s="1" t="s">
        <v>1446</v>
      </c>
      <c r="I2360" s="10" t="s">
        <v>6106</v>
      </c>
      <c r="J2360" s="1">
        <f>VLOOKUP(G2360,Sku_Consolidated!A2:C957, 3, FALSE)</f>
      </c>
      <c r="K2360" s="10">
        <f>IF(J2360="PACK", I2360, 0)</f>
      </c>
      <c r="L2360" s="10">
        <f>IF(J2360="KG", I2360, I2360 * VLOOKUP(G2360,Sku_Consolidated!A2:U957,21,FALSE))</f>
      </c>
      <c r="M2360" s="10" t="s">
        <v>37</v>
      </c>
      <c r="N2360" s="11" t="s">
        <v>6107</v>
      </c>
      <c r="O2360" s="10" t="s">
        <v>6108</v>
      </c>
      <c r="P2360" s="10">
        <f>N2360 - O2360</f>
      </c>
      <c r="Q2360" s="1">
        <f>VLOOKUP(G2360,Sku_Consolidated!A2:G957,7, FALSE)</f>
      </c>
      <c r="R2360" s="1">
        <f>IF(IFERROR(VLOOKUP(E2360,Store_Showcase!B2:H144,7, FALSE), TRUE)=TRUE, IF(IFERROR(VLOOKUP(E2360,Store_SRP!B2:H110,7, FALSE), TRUE)=TRUE,VLOOKUP(E2360,Store_VAM!B2:H273,7, FALSE),VLOOKUP(E2360,Store_SRP!B2:H110,7, FALSE)), VLOOKUP(E2360,Store_Showcase!B2:H144,7, FALSE))</f>
      </c>
      <c r="S2360" s="1">
        <f>IF(IFERROR(VLOOKUP(E2360,Store_Showcase!B2:I144,8, FALSE), TRUE)=TRUE, IF(IFERROR(VLOOKUP(E2360,Store_SRP!B2:I110,8, FALSE), TRUE)=TRUE,VLOOKUP(E2360,Store_VAM!B2:I273,8, FALSE),VLOOKUP(E2360,Store_SRP!B2:I110,8, FALSE)), VLOOKUP(E2360,Store_Showcase!B2:I144,8, FALSE))</f>
      </c>
      <c r="T2360" s="1">
        <f>VLOOKUP(G2360,Sku_Consolidated!A2:R957,18,FALSE)</f>
      </c>
      <c r="U2360" s="1" t="s">
        <v>6099</v>
      </c>
      <c r="V2360" s="1">
        <f>IF(VLOOKUP(G2360,Sku_Consolidated!A2:S957,19,FALSE)="SHOWCASE", VLOOKUP(E2360,Store_Showcase!B2:L144,11, FALSE), IF(VLOOKUP(G2360,Sku_Consolidated!A2:S957,19,FALSE)="VAM",VLOOKUP(E2360,Store_VAM!B2:L273,11, FALSE),VLOOKUP(E2360,Store_SRP!B2:L110,11, FALSE)))</f>
      </c>
      <c r="W2360" s="1">
        <f>VLOOKUP(G2360,Sku_Consolidated!A2:W957,11,FALSE)</f>
      </c>
      <c r="X2360" s="1">
        <f>VLOOKUP(G2360,Sku_Consolidated!A2:H957,8,FALSE)</f>
      </c>
      <c r="Y2360" s="1">
        <f>VLOOKUP(G2360,Sku_Consolidated!A2:I957,9,FALSE)</f>
      </c>
      <c r="Z2360" s="1" t="s">
        <v>41</v>
      </c>
      <c r="AA2360" s="1">
        <f>VLOOKUP(G2360,Sku_Consolidated!A2:E957,5,FALSE)</f>
      </c>
      <c r="AB2360" s="1">
        <f>IF(VLOOKUP(G2360,Sku_Consolidated!A2:S957,19,FALSE)="SHOWCASE", VLOOKUP(E2360,Store_Showcase!B2:N144,13, FALSE), IF(VLOOKUP(G2360,Sku_Consolidated!A2:S957,19,FALSE)="VAM",VLOOKUP(E2360,Store_VAM!B2:N273,13, FALSE),VLOOKUP(E2360,Store_SRP!B2:N110,13, FALSE)))</f>
      </c>
      <c r="AC2360" s="1">
        <f>IF(IFERROR(AB2360,TRUE)=TRUE, "-","OK")</f>
      </c>
      <c r="AD2360" s="11" t="s">
        <v>37</v>
      </c>
      <c r="AE2360" s="11" t="s">
        <v>37</v>
      </c>
      <c r="AF2360" s="1">
        <f>IF(IFERROR(VLOOKUP(E2360,Store_Showcase!B2:H144,{5}, FALSE), TRUE)=TRUE, IF(IFERROR(VLOOKUP(E2360,Store_SRP!B2:H110,{5}, FALSE), TRUE)=TRUE,VLOOKUP(E2360,Store_VAM!B2:H273,{5}, FALSE),VLOOKUP(E2360,Store_SRP!B2:H110,{5}, FALSE)), VLOOKUP(E2360,Store_Showcase!B2:H144,{5}, FALSE))</f>
      </c>
      <c r="AG2360" s="1">
        <f>IF(IFERROR(VLOOKUP(E2360,Store_Showcase!B2:H144,{6}, FALSE), TRUE)=TRUE, IF(IFERROR(VLOOKUP(E2360,Store_SRP!B2:H110,{6}, FALSE), TRUE)=TRUE,VLOOKUP(E2360,Store_VAM!B2:H273,{6}, FALSE),VLOOKUP(E2360,Store_SRP!B2:H110,{6}, FALSE)), VLOOKUP(E2360,Store_Showcase!B2:H144,{6}, FALSE))</f>
      </c>
      <c r="AH2360" s="1">
        <f>VLOOKUP(G2360,Sku_Consolidated!A2:R957,18,FALSE)</f>
      </c>
      <c r="AI2360" s="1">
        <f>VLOOKUP(G2360,Sku_Consolidated!A2:S957,19,FALSE)</f>
      </c>
      <c r="AJ2360" s="1">
        <f>VLOOKUP(G2360,Sku_Consolidated!A2:T957,20,FALSE)</f>
      </c>
    </row>
    <row r="2361" spans="1:36" x14ac:dyDescent="0.25">
      <c r="A2361" s="1">
        <v>2024</v>
      </c>
      <c r="B2361" s="1" t="s">
        <v>31</v>
      </c>
      <c r="C2361" s="1" t="s">
        <v>32</v>
      </c>
      <c r="D2361" s="1" t="s">
        <v>33</v>
      </c>
      <c r="E2361" s="9" t="s">
        <v>5801</v>
      </c>
      <c r="F2361" s="1">
        <f>IF(VLOOKUP(G2361,Sku_Consolidated!A2:S957,{19},FALSE)="SHOWCASE", VLOOKUP(E2361,Store_Showcase!B2:C144,{2}, FALSE), IF(VLOOKUP(G2361,Sku_Consolidated!A2:S957,{19},FALSE)="VAM",VLOOKUP(E2361,Store_VAM!B2:C273,{2}, FALSE),VLOOKUP(E2361,Store_SRP!B2:C110,{2}, FALSE)))</f>
      </c>
      <c r="G2361" s="1">
        <v>14270</v>
      </c>
      <c r="H2361" s="1" t="s">
        <v>1450</v>
      </c>
      <c r="I2361" s="10" t="s">
        <v>1592</v>
      </c>
      <c r="J2361" s="1">
        <f>VLOOKUP(G2361,Sku_Consolidated!A2:C957, 3, FALSE)</f>
      </c>
      <c r="K2361" s="10">
        <f>IF(J2361="PACK", I2361, 0)</f>
      </c>
      <c r="L2361" s="10">
        <f>IF(J2361="KG", I2361, I2361 * VLOOKUP(G2361,Sku_Consolidated!A2:U957,21,FALSE))</f>
      </c>
      <c r="M2361" s="10" t="s">
        <v>37</v>
      </c>
      <c r="N2361" s="11" t="s">
        <v>6109</v>
      </c>
      <c r="O2361" s="10" t="s">
        <v>6110</v>
      </c>
      <c r="P2361" s="10">
        <f>N2361 - O2361</f>
      </c>
      <c r="Q2361" s="1">
        <f>VLOOKUP(G2361,Sku_Consolidated!A2:G957,7, FALSE)</f>
      </c>
      <c r="R2361" s="1">
        <f>IF(IFERROR(VLOOKUP(E2361,Store_Showcase!B2:H144,7, FALSE), TRUE)=TRUE, IF(IFERROR(VLOOKUP(E2361,Store_SRP!B2:H110,7, FALSE), TRUE)=TRUE,VLOOKUP(E2361,Store_VAM!B2:H273,7, FALSE),VLOOKUP(E2361,Store_SRP!B2:H110,7, FALSE)), VLOOKUP(E2361,Store_Showcase!B2:H144,7, FALSE))</f>
      </c>
      <c r="S2361" s="1">
        <f>IF(IFERROR(VLOOKUP(E2361,Store_Showcase!B2:I144,8, FALSE), TRUE)=TRUE, IF(IFERROR(VLOOKUP(E2361,Store_SRP!B2:I110,8, FALSE), TRUE)=TRUE,VLOOKUP(E2361,Store_VAM!B2:I273,8, FALSE),VLOOKUP(E2361,Store_SRP!B2:I110,8, FALSE)), VLOOKUP(E2361,Store_Showcase!B2:I144,8, FALSE))</f>
      </c>
      <c r="T2361" s="1">
        <f>VLOOKUP(G2361,Sku_Consolidated!A2:R957,18,FALSE)</f>
      </c>
      <c r="U2361" s="1" t="s">
        <v>6099</v>
      </c>
      <c r="V2361" s="1">
        <f>IF(VLOOKUP(G2361,Sku_Consolidated!A2:S957,19,FALSE)="SHOWCASE", VLOOKUP(E2361,Store_Showcase!B2:L144,11, FALSE), IF(VLOOKUP(G2361,Sku_Consolidated!A2:S957,19,FALSE)="VAM",VLOOKUP(E2361,Store_VAM!B2:L273,11, FALSE),VLOOKUP(E2361,Store_SRP!B2:L110,11, FALSE)))</f>
      </c>
      <c r="W2361" s="1">
        <f>VLOOKUP(G2361,Sku_Consolidated!A2:W957,11,FALSE)</f>
      </c>
      <c r="X2361" s="1">
        <f>VLOOKUP(G2361,Sku_Consolidated!A2:H957,8,FALSE)</f>
      </c>
      <c r="Y2361" s="1">
        <f>VLOOKUP(G2361,Sku_Consolidated!A2:I957,9,FALSE)</f>
      </c>
      <c r="Z2361" s="1" t="s">
        <v>41</v>
      </c>
      <c r="AA2361" s="1">
        <f>VLOOKUP(G2361,Sku_Consolidated!A2:E957,5,FALSE)</f>
      </c>
      <c r="AB2361" s="1">
        <f>IF(VLOOKUP(G2361,Sku_Consolidated!A2:S957,19,FALSE)="SHOWCASE", VLOOKUP(E2361,Store_Showcase!B2:N144,13, FALSE), IF(VLOOKUP(G2361,Sku_Consolidated!A2:S957,19,FALSE)="VAM",VLOOKUP(E2361,Store_VAM!B2:N273,13, FALSE),VLOOKUP(E2361,Store_SRP!B2:N110,13, FALSE)))</f>
      </c>
      <c r="AC2361" s="1">
        <f>IF(IFERROR(AB2361,TRUE)=TRUE, "-","OK")</f>
      </c>
      <c r="AD2361" s="11" t="s">
        <v>37</v>
      </c>
      <c r="AE2361" s="11" t="s">
        <v>37</v>
      </c>
      <c r="AF2361" s="1">
        <f>IF(IFERROR(VLOOKUP(E2361,Store_Showcase!B2:H144,{5}, FALSE), TRUE)=TRUE, IF(IFERROR(VLOOKUP(E2361,Store_SRP!B2:H110,{5}, FALSE), TRUE)=TRUE,VLOOKUP(E2361,Store_VAM!B2:H273,{5}, FALSE),VLOOKUP(E2361,Store_SRP!B2:H110,{5}, FALSE)), VLOOKUP(E2361,Store_Showcase!B2:H144,{5}, FALSE))</f>
      </c>
      <c r="AG2361" s="1">
        <f>IF(IFERROR(VLOOKUP(E2361,Store_Showcase!B2:H144,{6}, FALSE), TRUE)=TRUE, IF(IFERROR(VLOOKUP(E2361,Store_SRP!B2:H110,{6}, FALSE), TRUE)=TRUE,VLOOKUP(E2361,Store_VAM!B2:H273,{6}, FALSE),VLOOKUP(E2361,Store_SRP!B2:H110,{6}, FALSE)), VLOOKUP(E2361,Store_Showcase!B2:H144,{6}, FALSE))</f>
      </c>
      <c r="AH2361" s="1">
        <f>VLOOKUP(G2361,Sku_Consolidated!A2:R957,18,FALSE)</f>
      </c>
      <c r="AI2361" s="1">
        <f>VLOOKUP(G2361,Sku_Consolidated!A2:S957,19,FALSE)</f>
      </c>
      <c r="AJ2361" s="1">
        <f>VLOOKUP(G2361,Sku_Consolidated!A2:T957,20,FALSE)</f>
      </c>
    </row>
    <row r="2362" spans="1:36" x14ac:dyDescent="0.25">
      <c r="A2362" s="1">
        <v>2024</v>
      </c>
      <c r="B2362" s="1" t="s">
        <v>31</v>
      </c>
      <c r="C2362" s="1" t="s">
        <v>32</v>
      </c>
      <c r="D2362" s="1" t="s">
        <v>33</v>
      </c>
      <c r="E2362" s="9" t="s">
        <v>5801</v>
      </c>
      <c r="F2362" s="1">
        <f>IF(VLOOKUP(G2362,Sku_Consolidated!A2:S957,{19},FALSE)="SHOWCASE", VLOOKUP(E2362,Store_Showcase!B2:C144,{2}, FALSE), IF(VLOOKUP(G2362,Sku_Consolidated!A2:S957,{19},FALSE)="VAM",VLOOKUP(E2362,Store_VAM!B2:C273,{2}, FALSE),VLOOKUP(E2362,Store_SRP!B2:C110,{2}, FALSE)))</f>
      </c>
      <c r="G2362" s="1">
        <v>14275</v>
      </c>
      <c r="H2362" s="1" t="s">
        <v>1454</v>
      </c>
      <c r="I2362" s="10" t="s">
        <v>6111</v>
      </c>
      <c r="J2362" s="1">
        <f>VLOOKUP(G2362,Sku_Consolidated!A2:C957, 3, FALSE)</f>
      </c>
      <c r="K2362" s="10">
        <f>IF(J2362="PACK", I2362, 0)</f>
      </c>
      <c r="L2362" s="10">
        <f>IF(J2362="KG", I2362, I2362 * VLOOKUP(G2362,Sku_Consolidated!A2:U957,21,FALSE))</f>
      </c>
      <c r="M2362" s="10" t="s">
        <v>37</v>
      </c>
      <c r="N2362" s="11" t="s">
        <v>6112</v>
      </c>
      <c r="O2362" s="10" t="s">
        <v>6113</v>
      </c>
      <c r="P2362" s="10">
        <f>N2362 - O2362</f>
      </c>
      <c r="Q2362" s="1">
        <f>VLOOKUP(G2362,Sku_Consolidated!A2:G957,7, FALSE)</f>
      </c>
      <c r="R2362" s="1">
        <f>IF(IFERROR(VLOOKUP(E2362,Store_Showcase!B2:H144,7, FALSE), TRUE)=TRUE, IF(IFERROR(VLOOKUP(E2362,Store_SRP!B2:H110,7, FALSE), TRUE)=TRUE,VLOOKUP(E2362,Store_VAM!B2:H273,7, FALSE),VLOOKUP(E2362,Store_SRP!B2:H110,7, FALSE)), VLOOKUP(E2362,Store_Showcase!B2:H144,7, FALSE))</f>
      </c>
      <c r="S2362" s="1">
        <f>IF(IFERROR(VLOOKUP(E2362,Store_Showcase!B2:I144,8, FALSE), TRUE)=TRUE, IF(IFERROR(VLOOKUP(E2362,Store_SRP!B2:I110,8, FALSE), TRUE)=TRUE,VLOOKUP(E2362,Store_VAM!B2:I273,8, FALSE),VLOOKUP(E2362,Store_SRP!B2:I110,8, FALSE)), VLOOKUP(E2362,Store_Showcase!B2:I144,8, FALSE))</f>
      </c>
      <c r="T2362" s="1">
        <f>VLOOKUP(G2362,Sku_Consolidated!A2:R957,18,FALSE)</f>
      </c>
      <c r="U2362" s="1" t="s">
        <v>6099</v>
      </c>
      <c r="V2362" s="1">
        <f>IF(VLOOKUP(G2362,Sku_Consolidated!A2:S957,19,FALSE)="SHOWCASE", VLOOKUP(E2362,Store_Showcase!B2:L144,11, FALSE), IF(VLOOKUP(G2362,Sku_Consolidated!A2:S957,19,FALSE)="VAM",VLOOKUP(E2362,Store_VAM!B2:L273,11, FALSE),VLOOKUP(E2362,Store_SRP!B2:L110,11, FALSE)))</f>
      </c>
      <c r="W2362" s="1">
        <f>VLOOKUP(G2362,Sku_Consolidated!A2:W957,11,FALSE)</f>
      </c>
      <c r="X2362" s="1">
        <f>VLOOKUP(G2362,Sku_Consolidated!A2:H957,8,FALSE)</f>
      </c>
      <c r="Y2362" s="1">
        <f>VLOOKUP(G2362,Sku_Consolidated!A2:I957,9,FALSE)</f>
      </c>
      <c r="Z2362" s="1" t="s">
        <v>41</v>
      </c>
      <c r="AA2362" s="1">
        <f>VLOOKUP(G2362,Sku_Consolidated!A2:E957,5,FALSE)</f>
      </c>
      <c r="AB2362" s="1">
        <f>IF(VLOOKUP(G2362,Sku_Consolidated!A2:S957,19,FALSE)="SHOWCASE", VLOOKUP(E2362,Store_Showcase!B2:N144,13, FALSE), IF(VLOOKUP(G2362,Sku_Consolidated!A2:S957,19,FALSE)="VAM",VLOOKUP(E2362,Store_VAM!B2:N273,13, FALSE),VLOOKUP(E2362,Store_SRP!B2:N110,13, FALSE)))</f>
      </c>
      <c r="AC2362" s="1">
        <f>IF(IFERROR(AB2362,TRUE)=TRUE, "-","OK")</f>
      </c>
      <c r="AD2362" s="11" t="s">
        <v>37</v>
      </c>
      <c r="AE2362" s="11" t="s">
        <v>37</v>
      </c>
      <c r="AF2362" s="1">
        <f>IF(IFERROR(VLOOKUP(E2362,Store_Showcase!B2:H144,{5}, FALSE), TRUE)=TRUE, IF(IFERROR(VLOOKUP(E2362,Store_SRP!B2:H110,{5}, FALSE), TRUE)=TRUE,VLOOKUP(E2362,Store_VAM!B2:H273,{5}, FALSE),VLOOKUP(E2362,Store_SRP!B2:H110,{5}, FALSE)), VLOOKUP(E2362,Store_Showcase!B2:H144,{5}, FALSE))</f>
      </c>
      <c r="AG2362" s="1">
        <f>IF(IFERROR(VLOOKUP(E2362,Store_Showcase!B2:H144,{6}, FALSE), TRUE)=TRUE, IF(IFERROR(VLOOKUP(E2362,Store_SRP!B2:H110,{6}, FALSE), TRUE)=TRUE,VLOOKUP(E2362,Store_VAM!B2:H273,{6}, FALSE),VLOOKUP(E2362,Store_SRP!B2:H110,{6}, FALSE)), VLOOKUP(E2362,Store_Showcase!B2:H144,{6}, FALSE))</f>
      </c>
      <c r="AH2362" s="1">
        <f>VLOOKUP(G2362,Sku_Consolidated!A2:R957,18,FALSE)</f>
      </c>
      <c r="AI2362" s="1">
        <f>VLOOKUP(G2362,Sku_Consolidated!A2:S957,19,FALSE)</f>
      </c>
      <c r="AJ2362" s="1">
        <f>VLOOKUP(G2362,Sku_Consolidated!A2:T957,20,FALSE)</f>
      </c>
    </row>
    <row r="2363" spans="1:36" x14ac:dyDescent="0.25">
      <c r="A2363" s="1">
        <v>2024</v>
      </c>
      <c r="B2363" s="1" t="s">
        <v>31</v>
      </c>
      <c r="C2363" s="1" t="s">
        <v>32</v>
      </c>
      <c r="D2363" s="1" t="s">
        <v>33</v>
      </c>
      <c r="E2363" s="9" t="s">
        <v>5801</v>
      </c>
      <c r="F2363" s="1">
        <f>IF(VLOOKUP(G2363,Sku_Consolidated!A2:S957,{19},FALSE)="SHOWCASE", VLOOKUP(E2363,Store_Showcase!B2:C144,{2}, FALSE), IF(VLOOKUP(G2363,Sku_Consolidated!A2:S957,{19},FALSE)="VAM",VLOOKUP(E2363,Store_VAM!B2:C273,{2}, FALSE),VLOOKUP(E2363,Store_SRP!B2:C110,{2}, FALSE)))</f>
      </c>
      <c r="G2363" s="1">
        <v>14280</v>
      </c>
      <c r="H2363" s="1" t="s">
        <v>1458</v>
      </c>
      <c r="I2363" s="10" t="s">
        <v>6114</v>
      </c>
      <c r="J2363" s="1">
        <f>VLOOKUP(G2363,Sku_Consolidated!A2:C957, 3, FALSE)</f>
      </c>
      <c r="K2363" s="10">
        <f>IF(J2363="PACK", I2363, 0)</f>
      </c>
      <c r="L2363" s="10">
        <f>IF(J2363="KG", I2363, I2363 * VLOOKUP(G2363,Sku_Consolidated!A2:U957,21,FALSE))</f>
      </c>
      <c r="M2363" s="10" t="s">
        <v>37</v>
      </c>
      <c r="N2363" s="11" t="s">
        <v>6115</v>
      </c>
      <c r="O2363" s="10" t="s">
        <v>6116</v>
      </c>
      <c r="P2363" s="10">
        <f>N2363 - O2363</f>
      </c>
      <c r="Q2363" s="1">
        <f>VLOOKUP(G2363,Sku_Consolidated!A2:G957,7, FALSE)</f>
      </c>
      <c r="R2363" s="1">
        <f>IF(IFERROR(VLOOKUP(E2363,Store_Showcase!B2:H144,7, FALSE), TRUE)=TRUE, IF(IFERROR(VLOOKUP(E2363,Store_SRP!B2:H110,7, FALSE), TRUE)=TRUE,VLOOKUP(E2363,Store_VAM!B2:H273,7, FALSE),VLOOKUP(E2363,Store_SRP!B2:H110,7, FALSE)), VLOOKUP(E2363,Store_Showcase!B2:H144,7, FALSE))</f>
      </c>
      <c r="S2363" s="1">
        <f>IF(IFERROR(VLOOKUP(E2363,Store_Showcase!B2:I144,8, FALSE), TRUE)=TRUE, IF(IFERROR(VLOOKUP(E2363,Store_SRP!B2:I110,8, FALSE), TRUE)=TRUE,VLOOKUP(E2363,Store_VAM!B2:I273,8, FALSE),VLOOKUP(E2363,Store_SRP!B2:I110,8, FALSE)), VLOOKUP(E2363,Store_Showcase!B2:I144,8, FALSE))</f>
      </c>
      <c r="T2363" s="1">
        <f>VLOOKUP(G2363,Sku_Consolidated!A2:R957,18,FALSE)</f>
      </c>
      <c r="U2363" s="1" t="s">
        <v>6099</v>
      </c>
      <c r="V2363" s="1">
        <f>IF(VLOOKUP(G2363,Sku_Consolidated!A2:S957,19,FALSE)="SHOWCASE", VLOOKUP(E2363,Store_Showcase!B2:L144,11, FALSE), IF(VLOOKUP(G2363,Sku_Consolidated!A2:S957,19,FALSE)="VAM",VLOOKUP(E2363,Store_VAM!B2:L273,11, FALSE),VLOOKUP(E2363,Store_SRP!B2:L110,11, FALSE)))</f>
      </c>
      <c r="W2363" s="1">
        <f>VLOOKUP(G2363,Sku_Consolidated!A2:W957,11,FALSE)</f>
      </c>
      <c r="X2363" s="1">
        <f>VLOOKUP(G2363,Sku_Consolidated!A2:H957,8,FALSE)</f>
      </c>
      <c r="Y2363" s="1">
        <f>VLOOKUP(G2363,Sku_Consolidated!A2:I957,9,FALSE)</f>
      </c>
      <c r="Z2363" s="1" t="s">
        <v>41</v>
      </c>
      <c r="AA2363" s="1">
        <f>VLOOKUP(G2363,Sku_Consolidated!A2:E957,5,FALSE)</f>
      </c>
      <c r="AB2363" s="1">
        <f>IF(VLOOKUP(G2363,Sku_Consolidated!A2:S957,19,FALSE)="SHOWCASE", VLOOKUP(E2363,Store_Showcase!B2:N144,13, FALSE), IF(VLOOKUP(G2363,Sku_Consolidated!A2:S957,19,FALSE)="VAM",VLOOKUP(E2363,Store_VAM!B2:N273,13, FALSE),VLOOKUP(E2363,Store_SRP!B2:N110,13, FALSE)))</f>
      </c>
      <c r="AC2363" s="1">
        <f>IF(IFERROR(AB2363,TRUE)=TRUE, "-","OK")</f>
      </c>
      <c r="AD2363" s="11" t="s">
        <v>37</v>
      </c>
      <c r="AE2363" s="11" t="s">
        <v>37</v>
      </c>
      <c r="AF2363" s="1">
        <f>IF(IFERROR(VLOOKUP(E2363,Store_Showcase!B2:H144,{5}, FALSE), TRUE)=TRUE, IF(IFERROR(VLOOKUP(E2363,Store_SRP!B2:H110,{5}, FALSE), TRUE)=TRUE,VLOOKUP(E2363,Store_VAM!B2:H273,{5}, FALSE),VLOOKUP(E2363,Store_SRP!B2:H110,{5}, FALSE)), VLOOKUP(E2363,Store_Showcase!B2:H144,{5}, FALSE))</f>
      </c>
      <c r="AG2363" s="1">
        <f>IF(IFERROR(VLOOKUP(E2363,Store_Showcase!B2:H144,{6}, FALSE), TRUE)=TRUE, IF(IFERROR(VLOOKUP(E2363,Store_SRP!B2:H110,{6}, FALSE), TRUE)=TRUE,VLOOKUP(E2363,Store_VAM!B2:H273,{6}, FALSE),VLOOKUP(E2363,Store_SRP!B2:H110,{6}, FALSE)), VLOOKUP(E2363,Store_Showcase!B2:H144,{6}, FALSE))</f>
      </c>
      <c r="AH2363" s="1">
        <f>VLOOKUP(G2363,Sku_Consolidated!A2:R957,18,FALSE)</f>
      </c>
      <c r="AI2363" s="1">
        <f>VLOOKUP(G2363,Sku_Consolidated!A2:S957,19,FALSE)</f>
      </c>
      <c r="AJ2363" s="1">
        <f>VLOOKUP(G2363,Sku_Consolidated!A2:T957,20,FALSE)</f>
      </c>
    </row>
    <row r="2364" spans="1:36" x14ac:dyDescent="0.25">
      <c r="A2364" s="1">
        <v>2024</v>
      </c>
      <c r="B2364" s="1" t="s">
        <v>31</v>
      </c>
      <c r="C2364" s="1" t="s">
        <v>32</v>
      </c>
      <c r="D2364" s="1" t="s">
        <v>33</v>
      </c>
      <c r="E2364" s="9" t="s">
        <v>5801</v>
      </c>
      <c r="F2364" s="1">
        <f>IF(VLOOKUP(G2364,Sku_Consolidated!A2:S957,{19},FALSE)="SHOWCASE", VLOOKUP(E2364,Store_Showcase!B2:C144,{2}, FALSE), IF(VLOOKUP(G2364,Sku_Consolidated!A2:S957,{19},FALSE)="VAM",VLOOKUP(E2364,Store_VAM!B2:C273,{2}, FALSE),VLOOKUP(E2364,Store_SRP!B2:C110,{2}, FALSE)))</f>
      </c>
      <c r="G2364" s="1">
        <v>14281</v>
      </c>
      <c r="H2364" s="1" t="s">
        <v>1621</v>
      </c>
      <c r="I2364" s="10" t="s">
        <v>3696</v>
      </c>
      <c r="J2364" s="1">
        <f>VLOOKUP(G2364,Sku_Consolidated!A2:C957, 3, FALSE)</f>
      </c>
      <c r="K2364" s="10">
        <f>IF(J2364="PACK", I2364, 0)</f>
      </c>
      <c r="L2364" s="10">
        <f>IF(J2364="KG", I2364, I2364 * VLOOKUP(G2364,Sku_Consolidated!A2:U957,21,FALSE))</f>
      </c>
      <c r="M2364" s="10" t="s">
        <v>37</v>
      </c>
      <c r="N2364" s="11" t="s">
        <v>6117</v>
      </c>
      <c r="O2364" s="10" t="s">
        <v>6118</v>
      </c>
      <c r="P2364" s="10">
        <f>N2364 - O2364</f>
      </c>
      <c r="Q2364" s="1">
        <f>VLOOKUP(G2364,Sku_Consolidated!A2:G957,7, FALSE)</f>
      </c>
      <c r="R2364" s="1">
        <f>IF(IFERROR(VLOOKUP(E2364,Store_Showcase!B2:H144,7, FALSE), TRUE)=TRUE, IF(IFERROR(VLOOKUP(E2364,Store_SRP!B2:H110,7, FALSE), TRUE)=TRUE,VLOOKUP(E2364,Store_VAM!B2:H273,7, FALSE),VLOOKUP(E2364,Store_SRP!B2:H110,7, FALSE)), VLOOKUP(E2364,Store_Showcase!B2:H144,7, FALSE))</f>
      </c>
      <c r="S2364" s="1">
        <f>IF(IFERROR(VLOOKUP(E2364,Store_Showcase!B2:I144,8, FALSE), TRUE)=TRUE, IF(IFERROR(VLOOKUP(E2364,Store_SRP!B2:I110,8, FALSE), TRUE)=TRUE,VLOOKUP(E2364,Store_VAM!B2:I273,8, FALSE),VLOOKUP(E2364,Store_SRP!B2:I110,8, FALSE)), VLOOKUP(E2364,Store_Showcase!B2:I144,8, FALSE))</f>
      </c>
      <c r="T2364" s="1">
        <f>VLOOKUP(G2364,Sku_Consolidated!A2:R957,18,FALSE)</f>
      </c>
      <c r="U2364" s="1" t="s">
        <v>6099</v>
      </c>
      <c r="V2364" s="1">
        <f>IF(VLOOKUP(G2364,Sku_Consolidated!A2:S957,19,FALSE)="SHOWCASE", VLOOKUP(E2364,Store_Showcase!B2:L144,11, FALSE), IF(VLOOKUP(G2364,Sku_Consolidated!A2:S957,19,FALSE)="VAM",VLOOKUP(E2364,Store_VAM!B2:L273,11, FALSE),VLOOKUP(E2364,Store_SRP!B2:L110,11, FALSE)))</f>
      </c>
      <c r="W2364" s="1">
        <f>VLOOKUP(G2364,Sku_Consolidated!A2:W957,11,FALSE)</f>
      </c>
      <c r="X2364" s="1">
        <f>VLOOKUP(G2364,Sku_Consolidated!A2:H957,8,FALSE)</f>
      </c>
      <c r="Y2364" s="1">
        <f>VLOOKUP(G2364,Sku_Consolidated!A2:I957,9,FALSE)</f>
      </c>
      <c r="Z2364" s="1" t="s">
        <v>41</v>
      </c>
      <c r="AA2364" s="1">
        <f>VLOOKUP(G2364,Sku_Consolidated!A2:E957,5,FALSE)</f>
      </c>
      <c r="AB2364" s="1">
        <f>IF(VLOOKUP(G2364,Sku_Consolidated!A2:S957,19,FALSE)="SHOWCASE", VLOOKUP(E2364,Store_Showcase!B2:N144,13, FALSE), IF(VLOOKUP(G2364,Sku_Consolidated!A2:S957,19,FALSE)="VAM",VLOOKUP(E2364,Store_VAM!B2:N273,13, FALSE),VLOOKUP(E2364,Store_SRP!B2:N110,13, FALSE)))</f>
      </c>
      <c r="AC2364" s="1">
        <f>IF(IFERROR(AB2364,TRUE)=TRUE, "-","OK")</f>
      </c>
      <c r="AD2364" s="11" t="s">
        <v>37</v>
      </c>
      <c r="AE2364" s="11" t="s">
        <v>37</v>
      </c>
      <c r="AF2364" s="1">
        <f>IF(IFERROR(VLOOKUP(E2364,Store_Showcase!B2:H144,{5}, FALSE), TRUE)=TRUE, IF(IFERROR(VLOOKUP(E2364,Store_SRP!B2:H110,{5}, FALSE), TRUE)=TRUE,VLOOKUP(E2364,Store_VAM!B2:H273,{5}, FALSE),VLOOKUP(E2364,Store_SRP!B2:H110,{5}, FALSE)), VLOOKUP(E2364,Store_Showcase!B2:H144,{5}, FALSE))</f>
      </c>
      <c r="AG2364" s="1">
        <f>IF(IFERROR(VLOOKUP(E2364,Store_Showcase!B2:H144,{6}, FALSE), TRUE)=TRUE, IF(IFERROR(VLOOKUP(E2364,Store_SRP!B2:H110,{6}, FALSE), TRUE)=TRUE,VLOOKUP(E2364,Store_VAM!B2:H273,{6}, FALSE),VLOOKUP(E2364,Store_SRP!B2:H110,{6}, FALSE)), VLOOKUP(E2364,Store_Showcase!B2:H144,{6}, FALSE))</f>
      </c>
      <c r="AH2364" s="1">
        <f>VLOOKUP(G2364,Sku_Consolidated!A2:R957,18,FALSE)</f>
      </c>
      <c r="AI2364" s="1">
        <f>VLOOKUP(G2364,Sku_Consolidated!A2:S957,19,FALSE)</f>
      </c>
      <c r="AJ2364" s="1">
        <f>VLOOKUP(G2364,Sku_Consolidated!A2:T957,20,FALSE)</f>
      </c>
    </row>
    <row r="2365" spans="1:36" x14ac:dyDescent="0.25">
      <c r="A2365" s="1">
        <v>2024</v>
      </c>
      <c r="B2365" s="1" t="s">
        <v>31</v>
      </c>
      <c r="C2365" s="1" t="s">
        <v>32</v>
      </c>
      <c r="D2365" s="1" t="s">
        <v>33</v>
      </c>
      <c r="E2365" s="9" t="s">
        <v>5801</v>
      </c>
      <c r="F2365" s="1">
        <f>IF(VLOOKUP(G2365,Sku_Consolidated!A2:S957,{19},FALSE)="SHOWCASE", VLOOKUP(E2365,Store_Showcase!B2:C144,{2}, FALSE), IF(VLOOKUP(G2365,Sku_Consolidated!A2:S957,{19},FALSE)="VAM",VLOOKUP(E2365,Store_VAM!B2:C273,{2}, FALSE),VLOOKUP(E2365,Store_SRP!B2:C110,{2}, FALSE)))</f>
      </c>
      <c r="G2365" s="1">
        <v>14282</v>
      </c>
      <c r="H2365" s="1" t="s">
        <v>2121</v>
      </c>
      <c r="I2365" s="10" t="s">
        <v>119</v>
      </c>
      <c r="J2365" s="1">
        <f>VLOOKUP(G2365,Sku_Consolidated!A2:C957, 3, FALSE)</f>
      </c>
      <c r="K2365" s="10">
        <f>IF(J2365="PACK", I2365, 0)</f>
      </c>
      <c r="L2365" s="10">
        <f>IF(J2365="KG", I2365, I2365 * VLOOKUP(G2365,Sku_Consolidated!A2:U957,21,FALSE))</f>
      </c>
      <c r="M2365" s="10" t="s">
        <v>37</v>
      </c>
      <c r="N2365" s="11" t="s">
        <v>6119</v>
      </c>
      <c r="O2365" s="10" t="s">
        <v>6120</v>
      </c>
      <c r="P2365" s="10">
        <f>N2365 - O2365</f>
      </c>
      <c r="Q2365" s="1">
        <f>VLOOKUP(G2365,Sku_Consolidated!A2:G957,7, FALSE)</f>
      </c>
      <c r="R2365" s="1">
        <f>IF(IFERROR(VLOOKUP(E2365,Store_Showcase!B2:H144,7, FALSE), TRUE)=TRUE, IF(IFERROR(VLOOKUP(E2365,Store_SRP!B2:H110,7, FALSE), TRUE)=TRUE,VLOOKUP(E2365,Store_VAM!B2:H273,7, FALSE),VLOOKUP(E2365,Store_SRP!B2:H110,7, FALSE)), VLOOKUP(E2365,Store_Showcase!B2:H144,7, FALSE))</f>
      </c>
      <c r="S2365" s="1">
        <f>IF(IFERROR(VLOOKUP(E2365,Store_Showcase!B2:I144,8, FALSE), TRUE)=TRUE, IF(IFERROR(VLOOKUP(E2365,Store_SRP!B2:I110,8, FALSE), TRUE)=TRUE,VLOOKUP(E2365,Store_VAM!B2:I273,8, FALSE),VLOOKUP(E2365,Store_SRP!B2:I110,8, FALSE)), VLOOKUP(E2365,Store_Showcase!B2:I144,8, FALSE))</f>
      </c>
      <c r="T2365" s="1">
        <f>VLOOKUP(G2365,Sku_Consolidated!A2:R957,18,FALSE)</f>
      </c>
      <c r="U2365" s="1" t="s">
        <v>6099</v>
      </c>
      <c r="V2365" s="1">
        <f>IF(VLOOKUP(G2365,Sku_Consolidated!A2:S957,19,FALSE)="SHOWCASE", VLOOKUP(E2365,Store_Showcase!B2:L144,11, FALSE), IF(VLOOKUP(G2365,Sku_Consolidated!A2:S957,19,FALSE)="VAM",VLOOKUP(E2365,Store_VAM!B2:L273,11, FALSE),VLOOKUP(E2365,Store_SRP!B2:L110,11, FALSE)))</f>
      </c>
      <c r="W2365" s="1">
        <f>VLOOKUP(G2365,Sku_Consolidated!A2:W957,11,FALSE)</f>
      </c>
      <c r="X2365" s="1">
        <f>VLOOKUP(G2365,Sku_Consolidated!A2:H957,8,FALSE)</f>
      </c>
      <c r="Y2365" s="1">
        <f>VLOOKUP(G2365,Sku_Consolidated!A2:I957,9,FALSE)</f>
      </c>
      <c r="Z2365" s="1" t="s">
        <v>41</v>
      </c>
      <c r="AA2365" s="1">
        <f>VLOOKUP(G2365,Sku_Consolidated!A2:E957,5,FALSE)</f>
      </c>
      <c r="AB2365" s="1">
        <f>IF(VLOOKUP(G2365,Sku_Consolidated!A2:S957,19,FALSE)="SHOWCASE", VLOOKUP(E2365,Store_Showcase!B2:N144,13, FALSE), IF(VLOOKUP(G2365,Sku_Consolidated!A2:S957,19,FALSE)="VAM",VLOOKUP(E2365,Store_VAM!B2:N273,13, FALSE),VLOOKUP(E2365,Store_SRP!B2:N110,13, FALSE)))</f>
      </c>
      <c r="AC2365" s="1">
        <f>IF(IFERROR(AB2365,TRUE)=TRUE, "-","OK")</f>
      </c>
      <c r="AD2365" s="11" t="s">
        <v>37</v>
      </c>
      <c r="AE2365" s="11" t="s">
        <v>37</v>
      </c>
      <c r="AF2365" s="1">
        <f>IF(IFERROR(VLOOKUP(E2365,Store_Showcase!B2:H144,{5}, FALSE), TRUE)=TRUE, IF(IFERROR(VLOOKUP(E2365,Store_SRP!B2:H110,{5}, FALSE), TRUE)=TRUE,VLOOKUP(E2365,Store_VAM!B2:H273,{5}, FALSE),VLOOKUP(E2365,Store_SRP!B2:H110,{5}, FALSE)), VLOOKUP(E2365,Store_Showcase!B2:H144,{5}, FALSE))</f>
      </c>
      <c r="AG2365" s="1">
        <f>IF(IFERROR(VLOOKUP(E2365,Store_Showcase!B2:H144,{6}, FALSE), TRUE)=TRUE, IF(IFERROR(VLOOKUP(E2365,Store_SRP!B2:H110,{6}, FALSE), TRUE)=TRUE,VLOOKUP(E2365,Store_VAM!B2:H273,{6}, FALSE),VLOOKUP(E2365,Store_SRP!B2:H110,{6}, FALSE)), VLOOKUP(E2365,Store_Showcase!B2:H144,{6}, FALSE))</f>
      </c>
      <c r="AH2365" s="1">
        <f>VLOOKUP(G2365,Sku_Consolidated!A2:R957,18,FALSE)</f>
      </c>
      <c r="AI2365" s="1">
        <f>VLOOKUP(G2365,Sku_Consolidated!A2:S957,19,FALSE)</f>
      </c>
      <c r="AJ2365" s="1">
        <f>VLOOKUP(G2365,Sku_Consolidated!A2:T957,20,FALSE)</f>
      </c>
    </row>
    <row r="2366" spans="1:36" x14ac:dyDescent="0.25">
      <c r="A2366" s="1">
        <v>2024</v>
      </c>
      <c r="B2366" s="1" t="s">
        <v>31</v>
      </c>
      <c r="C2366" s="1" t="s">
        <v>32</v>
      </c>
      <c r="D2366" s="1" t="s">
        <v>33</v>
      </c>
      <c r="E2366" s="9" t="s">
        <v>5918</v>
      </c>
      <c r="F2366" s="1">
        <f>IF(VLOOKUP(G2366,Sku_Consolidated!A2:S957,{19},FALSE)="SHOWCASE", VLOOKUP(E2366,Store_Showcase!B2:C144,{2}, FALSE), IF(VLOOKUP(G2366,Sku_Consolidated!A2:S957,{19},FALSE)="VAM",VLOOKUP(E2366,Store_VAM!B2:C273,{2}, FALSE),VLOOKUP(E2366,Store_SRP!B2:C110,{2}, FALSE)))</f>
      </c>
      <c r="G2366" s="1">
        <v>14266</v>
      </c>
      <c r="H2366" s="1" t="s">
        <v>1433</v>
      </c>
      <c r="I2366" s="10" t="s">
        <v>6121</v>
      </c>
      <c r="J2366" s="1">
        <f>VLOOKUP(G2366,Sku_Consolidated!A2:C957, 3, FALSE)</f>
      </c>
      <c r="K2366" s="10">
        <f>IF(J2366="PACK", I2366, 0)</f>
      </c>
      <c r="L2366" s="10">
        <f>IF(J2366="KG", I2366, I2366 * VLOOKUP(G2366,Sku_Consolidated!A2:U957,21,FALSE))</f>
      </c>
      <c r="M2366" s="10" t="s">
        <v>37</v>
      </c>
      <c r="N2366" s="11" t="s">
        <v>6122</v>
      </c>
      <c r="O2366" s="10" t="s">
        <v>6123</v>
      </c>
      <c r="P2366" s="10">
        <f>N2366 - O2366</f>
      </c>
      <c r="Q2366" s="1">
        <f>VLOOKUP(G2366,Sku_Consolidated!A2:G957,7, FALSE)</f>
      </c>
      <c r="R2366" s="1">
        <f>IF(IFERROR(VLOOKUP(E2366,Store_Showcase!B2:H144,7, FALSE), TRUE)=TRUE, IF(IFERROR(VLOOKUP(E2366,Store_SRP!B2:H110,7, FALSE), TRUE)=TRUE,VLOOKUP(E2366,Store_VAM!B2:H273,7, FALSE),VLOOKUP(E2366,Store_SRP!B2:H110,7, FALSE)), VLOOKUP(E2366,Store_Showcase!B2:H144,7, FALSE))</f>
      </c>
      <c r="S2366" s="1">
        <f>IF(IFERROR(VLOOKUP(E2366,Store_Showcase!B2:I144,8, FALSE), TRUE)=TRUE, IF(IFERROR(VLOOKUP(E2366,Store_SRP!B2:I110,8, FALSE), TRUE)=TRUE,VLOOKUP(E2366,Store_VAM!B2:I273,8, FALSE),VLOOKUP(E2366,Store_SRP!B2:I110,8, FALSE)), VLOOKUP(E2366,Store_Showcase!B2:I144,8, FALSE))</f>
      </c>
      <c r="T2366" s="1">
        <f>VLOOKUP(G2366,Sku_Consolidated!A2:R957,18,FALSE)</f>
      </c>
      <c r="U2366" s="1" t="s">
        <v>6124</v>
      </c>
      <c r="V2366" s="1">
        <f>IF(VLOOKUP(G2366,Sku_Consolidated!A2:S957,19,FALSE)="SHOWCASE", VLOOKUP(E2366,Store_Showcase!B2:L144,11, FALSE), IF(VLOOKUP(G2366,Sku_Consolidated!A2:S957,19,FALSE)="VAM",VLOOKUP(E2366,Store_VAM!B2:L273,11, FALSE),VLOOKUP(E2366,Store_SRP!B2:L110,11, FALSE)))</f>
      </c>
      <c r="W2366" s="1">
        <f>VLOOKUP(G2366,Sku_Consolidated!A2:W957,11,FALSE)</f>
      </c>
      <c r="X2366" s="1">
        <f>VLOOKUP(G2366,Sku_Consolidated!A2:H957,8,FALSE)</f>
      </c>
      <c r="Y2366" s="1">
        <f>VLOOKUP(G2366,Sku_Consolidated!A2:I957,9,FALSE)</f>
      </c>
      <c r="Z2366" s="1" t="s">
        <v>41</v>
      </c>
      <c r="AA2366" s="1">
        <f>VLOOKUP(G2366,Sku_Consolidated!A2:E957,5,FALSE)</f>
      </c>
      <c r="AB2366" s="1">
        <f>IF(VLOOKUP(G2366,Sku_Consolidated!A2:S957,19,FALSE)="SHOWCASE", VLOOKUP(E2366,Store_Showcase!B2:N144,13, FALSE), IF(VLOOKUP(G2366,Sku_Consolidated!A2:S957,19,FALSE)="VAM",VLOOKUP(E2366,Store_VAM!B2:N273,13, FALSE),VLOOKUP(E2366,Store_SRP!B2:N110,13, FALSE)))</f>
      </c>
      <c r="AC2366" s="1">
        <f>IF(IFERROR(AB2366,TRUE)=TRUE, "-","OK")</f>
      </c>
      <c r="AD2366" s="11" t="s">
        <v>37</v>
      </c>
      <c r="AE2366" s="11" t="s">
        <v>37</v>
      </c>
      <c r="AF2366" s="1">
        <f>IF(IFERROR(VLOOKUP(E2366,Store_Showcase!B2:H144,{5}, FALSE), TRUE)=TRUE, IF(IFERROR(VLOOKUP(E2366,Store_SRP!B2:H110,{5}, FALSE), TRUE)=TRUE,VLOOKUP(E2366,Store_VAM!B2:H273,{5}, FALSE),VLOOKUP(E2366,Store_SRP!B2:H110,{5}, FALSE)), VLOOKUP(E2366,Store_Showcase!B2:H144,{5}, FALSE))</f>
      </c>
      <c r="AG2366" s="1">
        <f>IF(IFERROR(VLOOKUP(E2366,Store_Showcase!B2:H144,{6}, FALSE), TRUE)=TRUE, IF(IFERROR(VLOOKUP(E2366,Store_SRP!B2:H110,{6}, FALSE), TRUE)=TRUE,VLOOKUP(E2366,Store_VAM!B2:H273,{6}, FALSE),VLOOKUP(E2366,Store_SRP!B2:H110,{6}, FALSE)), VLOOKUP(E2366,Store_Showcase!B2:H144,{6}, FALSE))</f>
      </c>
      <c r="AH2366" s="1">
        <f>VLOOKUP(G2366,Sku_Consolidated!A2:R957,18,FALSE)</f>
      </c>
      <c r="AI2366" s="1">
        <f>VLOOKUP(G2366,Sku_Consolidated!A2:S957,19,FALSE)</f>
      </c>
      <c r="AJ2366" s="1">
        <f>VLOOKUP(G2366,Sku_Consolidated!A2:T957,20,FALSE)</f>
      </c>
    </row>
    <row r="2367" spans="1:36" x14ac:dyDescent="0.25">
      <c r="A2367" s="1">
        <v>2024</v>
      </c>
      <c r="B2367" s="1" t="s">
        <v>31</v>
      </c>
      <c r="C2367" s="1" t="s">
        <v>32</v>
      </c>
      <c r="D2367" s="1" t="s">
        <v>33</v>
      </c>
      <c r="E2367" s="9" t="s">
        <v>5918</v>
      </c>
      <c r="F2367" s="1">
        <f>IF(VLOOKUP(G2367,Sku_Consolidated!A2:S957,{19},FALSE)="SHOWCASE", VLOOKUP(E2367,Store_Showcase!B2:C144,{2}, FALSE), IF(VLOOKUP(G2367,Sku_Consolidated!A2:S957,{19},FALSE)="VAM",VLOOKUP(E2367,Store_VAM!B2:C273,{2}, FALSE),VLOOKUP(E2367,Store_SRP!B2:C110,{2}, FALSE)))</f>
      </c>
      <c r="G2367" s="1">
        <v>14267</v>
      </c>
      <c r="H2367" s="1" t="s">
        <v>1438</v>
      </c>
      <c r="I2367" s="10" t="s">
        <v>6125</v>
      </c>
      <c r="J2367" s="1">
        <f>VLOOKUP(G2367,Sku_Consolidated!A2:C957, 3, FALSE)</f>
      </c>
      <c r="K2367" s="10">
        <f>IF(J2367="PACK", I2367, 0)</f>
      </c>
      <c r="L2367" s="10">
        <f>IF(J2367="KG", I2367, I2367 * VLOOKUP(G2367,Sku_Consolidated!A2:U957,21,FALSE))</f>
      </c>
      <c r="M2367" s="10" t="s">
        <v>37</v>
      </c>
      <c r="N2367" s="11" t="s">
        <v>6126</v>
      </c>
      <c r="O2367" s="10" t="s">
        <v>6127</v>
      </c>
      <c r="P2367" s="10">
        <f>N2367 - O2367</f>
      </c>
      <c r="Q2367" s="1">
        <f>VLOOKUP(G2367,Sku_Consolidated!A2:G957,7, FALSE)</f>
      </c>
      <c r="R2367" s="1">
        <f>IF(IFERROR(VLOOKUP(E2367,Store_Showcase!B2:H144,7, FALSE), TRUE)=TRUE, IF(IFERROR(VLOOKUP(E2367,Store_SRP!B2:H110,7, FALSE), TRUE)=TRUE,VLOOKUP(E2367,Store_VAM!B2:H273,7, FALSE),VLOOKUP(E2367,Store_SRP!B2:H110,7, FALSE)), VLOOKUP(E2367,Store_Showcase!B2:H144,7, FALSE))</f>
      </c>
      <c r="S2367" s="1">
        <f>IF(IFERROR(VLOOKUP(E2367,Store_Showcase!B2:I144,8, FALSE), TRUE)=TRUE, IF(IFERROR(VLOOKUP(E2367,Store_SRP!B2:I110,8, FALSE), TRUE)=TRUE,VLOOKUP(E2367,Store_VAM!B2:I273,8, FALSE),VLOOKUP(E2367,Store_SRP!B2:I110,8, FALSE)), VLOOKUP(E2367,Store_Showcase!B2:I144,8, FALSE))</f>
      </c>
      <c r="T2367" s="1">
        <f>VLOOKUP(G2367,Sku_Consolidated!A2:R957,18,FALSE)</f>
      </c>
      <c r="U2367" s="1" t="s">
        <v>6124</v>
      </c>
      <c r="V2367" s="1">
        <f>IF(VLOOKUP(G2367,Sku_Consolidated!A2:S957,19,FALSE)="SHOWCASE", VLOOKUP(E2367,Store_Showcase!B2:L144,11, FALSE), IF(VLOOKUP(G2367,Sku_Consolidated!A2:S957,19,FALSE)="VAM",VLOOKUP(E2367,Store_VAM!B2:L273,11, FALSE),VLOOKUP(E2367,Store_SRP!B2:L110,11, FALSE)))</f>
      </c>
      <c r="W2367" s="1">
        <f>VLOOKUP(G2367,Sku_Consolidated!A2:W957,11,FALSE)</f>
      </c>
      <c r="X2367" s="1">
        <f>VLOOKUP(G2367,Sku_Consolidated!A2:H957,8,FALSE)</f>
      </c>
      <c r="Y2367" s="1">
        <f>VLOOKUP(G2367,Sku_Consolidated!A2:I957,9,FALSE)</f>
      </c>
      <c r="Z2367" s="1" t="s">
        <v>41</v>
      </c>
      <c r="AA2367" s="1">
        <f>VLOOKUP(G2367,Sku_Consolidated!A2:E957,5,FALSE)</f>
      </c>
      <c r="AB2367" s="1">
        <f>IF(VLOOKUP(G2367,Sku_Consolidated!A2:S957,19,FALSE)="SHOWCASE", VLOOKUP(E2367,Store_Showcase!B2:N144,13, FALSE), IF(VLOOKUP(G2367,Sku_Consolidated!A2:S957,19,FALSE)="VAM",VLOOKUP(E2367,Store_VAM!B2:N273,13, FALSE),VLOOKUP(E2367,Store_SRP!B2:N110,13, FALSE)))</f>
      </c>
      <c r="AC2367" s="1">
        <f>IF(IFERROR(AB2367,TRUE)=TRUE, "-","OK")</f>
      </c>
      <c r="AD2367" s="11" t="s">
        <v>37</v>
      </c>
      <c r="AE2367" s="11" t="s">
        <v>37</v>
      </c>
      <c r="AF2367" s="1">
        <f>IF(IFERROR(VLOOKUP(E2367,Store_Showcase!B2:H144,{5}, FALSE), TRUE)=TRUE, IF(IFERROR(VLOOKUP(E2367,Store_SRP!B2:H110,{5}, FALSE), TRUE)=TRUE,VLOOKUP(E2367,Store_VAM!B2:H273,{5}, FALSE),VLOOKUP(E2367,Store_SRP!B2:H110,{5}, FALSE)), VLOOKUP(E2367,Store_Showcase!B2:H144,{5}, FALSE))</f>
      </c>
      <c r="AG2367" s="1">
        <f>IF(IFERROR(VLOOKUP(E2367,Store_Showcase!B2:H144,{6}, FALSE), TRUE)=TRUE, IF(IFERROR(VLOOKUP(E2367,Store_SRP!B2:H110,{6}, FALSE), TRUE)=TRUE,VLOOKUP(E2367,Store_VAM!B2:H273,{6}, FALSE),VLOOKUP(E2367,Store_SRP!B2:H110,{6}, FALSE)), VLOOKUP(E2367,Store_Showcase!B2:H144,{6}, FALSE))</f>
      </c>
      <c r="AH2367" s="1">
        <f>VLOOKUP(G2367,Sku_Consolidated!A2:R957,18,FALSE)</f>
      </c>
      <c r="AI2367" s="1">
        <f>VLOOKUP(G2367,Sku_Consolidated!A2:S957,19,FALSE)</f>
      </c>
      <c r="AJ2367" s="1">
        <f>VLOOKUP(G2367,Sku_Consolidated!A2:T957,20,FALSE)</f>
      </c>
    </row>
    <row r="2368" spans="1:36" x14ac:dyDescent="0.25">
      <c r="A2368" s="1">
        <v>2024</v>
      </c>
      <c r="B2368" s="1" t="s">
        <v>31</v>
      </c>
      <c r="C2368" s="1" t="s">
        <v>32</v>
      </c>
      <c r="D2368" s="1" t="s">
        <v>33</v>
      </c>
      <c r="E2368" s="9" t="s">
        <v>5918</v>
      </c>
      <c r="F2368" s="1">
        <f>IF(VLOOKUP(G2368,Sku_Consolidated!A2:S957,{19},FALSE)="SHOWCASE", VLOOKUP(E2368,Store_Showcase!B2:C144,{2}, FALSE), IF(VLOOKUP(G2368,Sku_Consolidated!A2:S957,{19},FALSE)="VAM",VLOOKUP(E2368,Store_VAM!B2:C273,{2}, FALSE),VLOOKUP(E2368,Store_SRP!B2:C110,{2}, FALSE)))</f>
      </c>
      <c r="G2368" s="1">
        <v>14269</v>
      </c>
      <c r="H2368" s="1" t="s">
        <v>1446</v>
      </c>
      <c r="I2368" s="10" t="s">
        <v>3568</v>
      </c>
      <c r="J2368" s="1">
        <f>VLOOKUP(G2368,Sku_Consolidated!A2:C957, 3, FALSE)</f>
      </c>
      <c r="K2368" s="10">
        <f>IF(J2368="PACK", I2368, 0)</f>
      </c>
      <c r="L2368" s="10">
        <f>IF(J2368="KG", I2368, I2368 * VLOOKUP(G2368,Sku_Consolidated!A2:U957,21,FALSE))</f>
      </c>
      <c r="M2368" s="10" t="s">
        <v>37</v>
      </c>
      <c r="N2368" s="11" t="s">
        <v>6128</v>
      </c>
      <c r="O2368" s="10" t="s">
        <v>6129</v>
      </c>
      <c r="P2368" s="10">
        <f>N2368 - O2368</f>
      </c>
      <c r="Q2368" s="1">
        <f>VLOOKUP(G2368,Sku_Consolidated!A2:G957,7, FALSE)</f>
      </c>
      <c r="R2368" s="1">
        <f>IF(IFERROR(VLOOKUP(E2368,Store_Showcase!B2:H144,7, FALSE), TRUE)=TRUE, IF(IFERROR(VLOOKUP(E2368,Store_SRP!B2:H110,7, FALSE), TRUE)=TRUE,VLOOKUP(E2368,Store_VAM!B2:H273,7, FALSE),VLOOKUP(E2368,Store_SRP!B2:H110,7, FALSE)), VLOOKUP(E2368,Store_Showcase!B2:H144,7, FALSE))</f>
      </c>
      <c r="S2368" s="1">
        <f>IF(IFERROR(VLOOKUP(E2368,Store_Showcase!B2:I144,8, FALSE), TRUE)=TRUE, IF(IFERROR(VLOOKUP(E2368,Store_SRP!B2:I110,8, FALSE), TRUE)=TRUE,VLOOKUP(E2368,Store_VAM!B2:I273,8, FALSE),VLOOKUP(E2368,Store_SRP!B2:I110,8, FALSE)), VLOOKUP(E2368,Store_Showcase!B2:I144,8, FALSE))</f>
      </c>
      <c r="T2368" s="1">
        <f>VLOOKUP(G2368,Sku_Consolidated!A2:R957,18,FALSE)</f>
      </c>
      <c r="U2368" s="1" t="s">
        <v>6124</v>
      </c>
      <c r="V2368" s="1">
        <f>IF(VLOOKUP(G2368,Sku_Consolidated!A2:S957,19,FALSE)="SHOWCASE", VLOOKUP(E2368,Store_Showcase!B2:L144,11, FALSE), IF(VLOOKUP(G2368,Sku_Consolidated!A2:S957,19,FALSE)="VAM",VLOOKUP(E2368,Store_VAM!B2:L273,11, FALSE),VLOOKUP(E2368,Store_SRP!B2:L110,11, FALSE)))</f>
      </c>
      <c r="W2368" s="1">
        <f>VLOOKUP(G2368,Sku_Consolidated!A2:W957,11,FALSE)</f>
      </c>
      <c r="X2368" s="1">
        <f>VLOOKUP(G2368,Sku_Consolidated!A2:H957,8,FALSE)</f>
      </c>
      <c r="Y2368" s="1">
        <f>VLOOKUP(G2368,Sku_Consolidated!A2:I957,9,FALSE)</f>
      </c>
      <c r="Z2368" s="1" t="s">
        <v>41</v>
      </c>
      <c r="AA2368" s="1">
        <f>VLOOKUP(G2368,Sku_Consolidated!A2:E957,5,FALSE)</f>
      </c>
      <c r="AB2368" s="1">
        <f>IF(VLOOKUP(G2368,Sku_Consolidated!A2:S957,19,FALSE)="SHOWCASE", VLOOKUP(E2368,Store_Showcase!B2:N144,13, FALSE), IF(VLOOKUP(G2368,Sku_Consolidated!A2:S957,19,FALSE)="VAM",VLOOKUP(E2368,Store_VAM!B2:N273,13, FALSE),VLOOKUP(E2368,Store_SRP!B2:N110,13, FALSE)))</f>
      </c>
      <c r="AC2368" s="1">
        <f>IF(IFERROR(AB2368,TRUE)=TRUE, "-","OK")</f>
      </c>
      <c r="AD2368" s="11" t="s">
        <v>37</v>
      </c>
      <c r="AE2368" s="11" t="s">
        <v>37</v>
      </c>
      <c r="AF2368" s="1">
        <f>IF(IFERROR(VLOOKUP(E2368,Store_Showcase!B2:H144,{5}, FALSE), TRUE)=TRUE, IF(IFERROR(VLOOKUP(E2368,Store_SRP!B2:H110,{5}, FALSE), TRUE)=TRUE,VLOOKUP(E2368,Store_VAM!B2:H273,{5}, FALSE),VLOOKUP(E2368,Store_SRP!B2:H110,{5}, FALSE)), VLOOKUP(E2368,Store_Showcase!B2:H144,{5}, FALSE))</f>
      </c>
      <c r="AG2368" s="1">
        <f>IF(IFERROR(VLOOKUP(E2368,Store_Showcase!B2:H144,{6}, FALSE), TRUE)=TRUE, IF(IFERROR(VLOOKUP(E2368,Store_SRP!B2:H110,{6}, FALSE), TRUE)=TRUE,VLOOKUP(E2368,Store_VAM!B2:H273,{6}, FALSE),VLOOKUP(E2368,Store_SRP!B2:H110,{6}, FALSE)), VLOOKUP(E2368,Store_Showcase!B2:H144,{6}, FALSE))</f>
      </c>
      <c r="AH2368" s="1">
        <f>VLOOKUP(G2368,Sku_Consolidated!A2:R957,18,FALSE)</f>
      </c>
      <c r="AI2368" s="1">
        <f>VLOOKUP(G2368,Sku_Consolidated!A2:S957,19,FALSE)</f>
      </c>
      <c r="AJ2368" s="1">
        <f>VLOOKUP(G2368,Sku_Consolidated!A2:T957,20,FALSE)</f>
      </c>
    </row>
    <row r="2369" spans="1:36" x14ac:dyDescent="0.25">
      <c r="A2369" s="1">
        <v>2024</v>
      </c>
      <c r="B2369" s="1" t="s">
        <v>31</v>
      </c>
      <c r="C2369" s="1" t="s">
        <v>32</v>
      </c>
      <c r="D2369" s="1" t="s">
        <v>33</v>
      </c>
      <c r="E2369" s="9" t="s">
        <v>5918</v>
      </c>
      <c r="F2369" s="1">
        <f>IF(VLOOKUP(G2369,Sku_Consolidated!A2:S957,{19},FALSE)="SHOWCASE", VLOOKUP(E2369,Store_Showcase!B2:C144,{2}, FALSE), IF(VLOOKUP(G2369,Sku_Consolidated!A2:S957,{19},FALSE)="VAM",VLOOKUP(E2369,Store_VAM!B2:C273,{2}, FALSE),VLOOKUP(E2369,Store_SRP!B2:C110,{2}, FALSE)))</f>
      </c>
      <c r="G2369" s="1">
        <v>14275</v>
      </c>
      <c r="H2369" s="1" t="s">
        <v>1454</v>
      </c>
      <c r="I2369" s="10" t="s">
        <v>6130</v>
      </c>
      <c r="J2369" s="1">
        <f>VLOOKUP(G2369,Sku_Consolidated!A2:C957, 3, FALSE)</f>
      </c>
      <c r="K2369" s="10">
        <f>IF(J2369="PACK", I2369, 0)</f>
      </c>
      <c r="L2369" s="10">
        <f>IF(J2369="KG", I2369, I2369 * VLOOKUP(G2369,Sku_Consolidated!A2:U957,21,FALSE))</f>
      </c>
      <c r="M2369" s="10" t="s">
        <v>37</v>
      </c>
      <c r="N2369" s="11" t="s">
        <v>6131</v>
      </c>
      <c r="O2369" s="10" t="s">
        <v>6132</v>
      </c>
      <c r="P2369" s="10">
        <f>N2369 - O2369</f>
      </c>
      <c r="Q2369" s="1">
        <f>VLOOKUP(G2369,Sku_Consolidated!A2:G957,7, FALSE)</f>
      </c>
      <c r="R2369" s="1">
        <f>IF(IFERROR(VLOOKUP(E2369,Store_Showcase!B2:H144,7, FALSE), TRUE)=TRUE, IF(IFERROR(VLOOKUP(E2369,Store_SRP!B2:H110,7, FALSE), TRUE)=TRUE,VLOOKUP(E2369,Store_VAM!B2:H273,7, FALSE),VLOOKUP(E2369,Store_SRP!B2:H110,7, FALSE)), VLOOKUP(E2369,Store_Showcase!B2:H144,7, FALSE))</f>
      </c>
      <c r="S2369" s="1">
        <f>IF(IFERROR(VLOOKUP(E2369,Store_Showcase!B2:I144,8, FALSE), TRUE)=TRUE, IF(IFERROR(VLOOKUP(E2369,Store_SRP!B2:I110,8, FALSE), TRUE)=TRUE,VLOOKUP(E2369,Store_VAM!B2:I273,8, FALSE),VLOOKUP(E2369,Store_SRP!B2:I110,8, FALSE)), VLOOKUP(E2369,Store_Showcase!B2:I144,8, FALSE))</f>
      </c>
      <c r="T2369" s="1">
        <f>VLOOKUP(G2369,Sku_Consolidated!A2:R957,18,FALSE)</f>
      </c>
      <c r="U2369" s="1" t="s">
        <v>6124</v>
      </c>
      <c r="V2369" s="1">
        <f>IF(VLOOKUP(G2369,Sku_Consolidated!A2:S957,19,FALSE)="SHOWCASE", VLOOKUP(E2369,Store_Showcase!B2:L144,11, FALSE), IF(VLOOKUP(G2369,Sku_Consolidated!A2:S957,19,FALSE)="VAM",VLOOKUP(E2369,Store_VAM!B2:L273,11, FALSE),VLOOKUP(E2369,Store_SRP!B2:L110,11, FALSE)))</f>
      </c>
      <c r="W2369" s="1">
        <f>VLOOKUP(G2369,Sku_Consolidated!A2:W957,11,FALSE)</f>
      </c>
      <c r="X2369" s="1">
        <f>VLOOKUP(G2369,Sku_Consolidated!A2:H957,8,FALSE)</f>
      </c>
      <c r="Y2369" s="1">
        <f>VLOOKUP(G2369,Sku_Consolidated!A2:I957,9,FALSE)</f>
      </c>
      <c r="Z2369" s="1" t="s">
        <v>41</v>
      </c>
      <c r="AA2369" s="1">
        <f>VLOOKUP(G2369,Sku_Consolidated!A2:E957,5,FALSE)</f>
      </c>
      <c r="AB2369" s="1">
        <f>IF(VLOOKUP(G2369,Sku_Consolidated!A2:S957,19,FALSE)="SHOWCASE", VLOOKUP(E2369,Store_Showcase!B2:N144,13, FALSE), IF(VLOOKUP(G2369,Sku_Consolidated!A2:S957,19,FALSE)="VAM",VLOOKUP(E2369,Store_VAM!B2:N273,13, FALSE),VLOOKUP(E2369,Store_SRP!B2:N110,13, FALSE)))</f>
      </c>
      <c r="AC2369" s="1">
        <f>IF(IFERROR(AB2369,TRUE)=TRUE, "-","OK")</f>
      </c>
      <c r="AD2369" s="11" t="s">
        <v>37</v>
      </c>
      <c r="AE2369" s="11" t="s">
        <v>37</v>
      </c>
      <c r="AF2369" s="1">
        <f>IF(IFERROR(VLOOKUP(E2369,Store_Showcase!B2:H144,{5}, FALSE), TRUE)=TRUE, IF(IFERROR(VLOOKUP(E2369,Store_SRP!B2:H110,{5}, FALSE), TRUE)=TRUE,VLOOKUP(E2369,Store_VAM!B2:H273,{5}, FALSE),VLOOKUP(E2369,Store_SRP!B2:H110,{5}, FALSE)), VLOOKUP(E2369,Store_Showcase!B2:H144,{5}, FALSE))</f>
      </c>
      <c r="AG2369" s="1">
        <f>IF(IFERROR(VLOOKUP(E2369,Store_Showcase!B2:H144,{6}, FALSE), TRUE)=TRUE, IF(IFERROR(VLOOKUP(E2369,Store_SRP!B2:H110,{6}, FALSE), TRUE)=TRUE,VLOOKUP(E2369,Store_VAM!B2:H273,{6}, FALSE),VLOOKUP(E2369,Store_SRP!B2:H110,{6}, FALSE)), VLOOKUP(E2369,Store_Showcase!B2:H144,{6}, FALSE))</f>
      </c>
      <c r="AH2369" s="1">
        <f>VLOOKUP(G2369,Sku_Consolidated!A2:R957,18,FALSE)</f>
      </c>
      <c r="AI2369" s="1">
        <f>VLOOKUP(G2369,Sku_Consolidated!A2:S957,19,FALSE)</f>
      </c>
      <c r="AJ2369" s="1">
        <f>VLOOKUP(G2369,Sku_Consolidated!A2:T957,20,FALSE)</f>
      </c>
    </row>
    <row r="2370" spans="1:36" x14ac:dyDescent="0.25">
      <c r="A2370" s="1">
        <v>2024</v>
      </c>
      <c r="B2370" s="1" t="s">
        <v>31</v>
      </c>
      <c r="C2370" s="1" t="s">
        <v>32</v>
      </c>
      <c r="D2370" s="1" t="s">
        <v>33</v>
      </c>
      <c r="E2370" s="9" t="s">
        <v>5918</v>
      </c>
      <c r="F2370" s="1">
        <f>IF(VLOOKUP(G2370,Sku_Consolidated!A2:S957,{19},FALSE)="SHOWCASE", VLOOKUP(E2370,Store_Showcase!B2:C144,{2}, FALSE), IF(VLOOKUP(G2370,Sku_Consolidated!A2:S957,{19},FALSE)="VAM",VLOOKUP(E2370,Store_VAM!B2:C273,{2}, FALSE),VLOOKUP(E2370,Store_SRP!B2:C110,{2}, FALSE)))</f>
      </c>
      <c r="G2370" s="1">
        <v>16639</v>
      </c>
      <c r="H2370" s="1" t="s">
        <v>1462</v>
      </c>
      <c r="I2370" s="10" t="s">
        <v>6133</v>
      </c>
      <c r="J2370" s="1">
        <f>VLOOKUP(G2370,Sku_Consolidated!A2:C957, 3, FALSE)</f>
      </c>
      <c r="K2370" s="10">
        <f>IF(J2370="PACK", I2370, 0)</f>
      </c>
      <c r="L2370" s="10">
        <f>IF(J2370="KG", I2370, I2370 * VLOOKUP(G2370,Sku_Consolidated!A2:U957,21,FALSE))</f>
      </c>
      <c r="M2370" s="10" t="s">
        <v>37</v>
      </c>
      <c r="N2370" s="11" t="s">
        <v>6134</v>
      </c>
      <c r="O2370" s="10" t="s">
        <v>6135</v>
      </c>
      <c r="P2370" s="10">
        <f>N2370 - O2370</f>
      </c>
      <c r="Q2370" s="1">
        <f>VLOOKUP(G2370,Sku_Consolidated!A2:G957,7, FALSE)</f>
      </c>
      <c r="R2370" s="1">
        <f>IF(IFERROR(VLOOKUP(E2370,Store_Showcase!B2:H144,7, FALSE), TRUE)=TRUE, IF(IFERROR(VLOOKUP(E2370,Store_SRP!B2:H110,7, FALSE), TRUE)=TRUE,VLOOKUP(E2370,Store_VAM!B2:H273,7, FALSE),VLOOKUP(E2370,Store_SRP!B2:H110,7, FALSE)), VLOOKUP(E2370,Store_Showcase!B2:H144,7, FALSE))</f>
      </c>
      <c r="S2370" s="1">
        <f>IF(IFERROR(VLOOKUP(E2370,Store_Showcase!B2:I144,8, FALSE), TRUE)=TRUE, IF(IFERROR(VLOOKUP(E2370,Store_SRP!B2:I110,8, FALSE), TRUE)=TRUE,VLOOKUP(E2370,Store_VAM!B2:I273,8, FALSE),VLOOKUP(E2370,Store_SRP!B2:I110,8, FALSE)), VLOOKUP(E2370,Store_Showcase!B2:I144,8, FALSE))</f>
      </c>
      <c r="T2370" s="1">
        <f>VLOOKUP(G2370,Sku_Consolidated!A2:R957,18,FALSE)</f>
      </c>
      <c r="U2370" s="1" t="s">
        <v>6124</v>
      </c>
      <c r="V2370" s="1">
        <f>IF(VLOOKUP(G2370,Sku_Consolidated!A2:S957,19,FALSE)="SHOWCASE", VLOOKUP(E2370,Store_Showcase!B2:L144,11, FALSE), IF(VLOOKUP(G2370,Sku_Consolidated!A2:S957,19,FALSE)="VAM",VLOOKUP(E2370,Store_VAM!B2:L273,11, FALSE),VLOOKUP(E2370,Store_SRP!B2:L110,11, FALSE)))</f>
      </c>
      <c r="W2370" s="1">
        <f>VLOOKUP(G2370,Sku_Consolidated!A2:W957,11,FALSE)</f>
      </c>
      <c r="X2370" s="1">
        <f>VLOOKUP(G2370,Sku_Consolidated!A2:H957,8,FALSE)</f>
      </c>
      <c r="Y2370" s="1">
        <f>VLOOKUP(G2370,Sku_Consolidated!A2:I957,9,FALSE)</f>
      </c>
      <c r="Z2370" s="1" t="s">
        <v>41</v>
      </c>
      <c r="AA2370" s="1">
        <f>VLOOKUP(G2370,Sku_Consolidated!A2:E957,5,FALSE)</f>
      </c>
      <c r="AB2370" s="1">
        <f>IF(VLOOKUP(G2370,Sku_Consolidated!A2:S957,19,FALSE)="SHOWCASE", VLOOKUP(E2370,Store_Showcase!B2:N144,13, FALSE), IF(VLOOKUP(G2370,Sku_Consolidated!A2:S957,19,FALSE)="VAM",VLOOKUP(E2370,Store_VAM!B2:N273,13, FALSE),VLOOKUP(E2370,Store_SRP!B2:N110,13, FALSE)))</f>
      </c>
      <c r="AC2370" s="1">
        <f>IF(IFERROR(AB2370,TRUE)=TRUE, "-","OK")</f>
      </c>
      <c r="AD2370" s="11" t="s">
        <v>37</v>
      </c>
      <c r="AE2370" s="11" t="s">
        <v>37</v>
      </c>
      <c r="AF2370" s="1">
        <f>IF(IFERROR(VLOOKUP(E2370,Store_Showcase!B2:H144,{5}, FALSE), TRUE)=TRUE, IF(IFERROR(VLOOKUP(E2370,Store_SRP!B2:H110,{5}, FALSE), TRUE)=TRUE,VLOOKUP(E2370,Store_VAM!B2:H273,{5}, FALSE),VLOOKUP(E2370,Store_SRP!B2:H110,{5}, FALSE)), VLOOKUP(E2370,Store_Showcase!B2:H144,{5}, FALSE))</f>
      </c>
      <c r="AG2370" s="1">
        <f>IF(IFERROR(VLOOKUP(E2370,Store_Showcase!B2:H144,{6}, FALSE), TRUE)=TRUE, IF(IFERROR(VLOOKUP(E2370,Store_SRP!B2:H110,{6}, FALSE), TRUE)=TRUE,VLOOKUP(E2370,Store_VAM!B2:H273,{6}, FALSE),VLOOKUP(E2370,Store_SRP!B2:H110,{6}, FALSE)), VLOOKUP(E2370,Store_Showcase!B2:H144,{6}, FALSE))</f>
      </c>
      <c r="AH2370" s="1">
        <f>VLOOKUP(G2370,Sku_Consolidated!A2:R957,18,FALSE)</f>
      </c>
      <c r="AI2370" s="1">
        <f>VLOOKUP(G2370,Sku_Consolidated!A2:S957,19,FALSE)</f>
      </c>
      <c r="AJ2370" s="1">
        <f>VLOOKUP(G2370,Sku_Consolidated!A2:T957,20,FALSE)</f>
      </c>
    </row>
    <row r="2371" spans="1:36" x14ac:dyDescent="0.25">
      <c r="A2371" s="1">
        <v>2024</v>
      </c>
      <c r="B2371" s="1" t="s">
        <v>31</v>
      </c>
      <c r="C2371" s="1" t="s">
        <v>32</v>
      </c>
      <c r="D2371" s="1" t="s">
        <v>33</v>
      </c>
      <c r="E2371" s="9" t="s">
        <v>5966</v>
      </c>
      <c r="F2371" s="1">
        <f>IF(VLOOKUP(G2371,Sku_Consolidated!A2:S957,{19},FALSE)="SHOWCASE", VLOOKUP(E2371,Store_Showcase!B2:C144,{2}, FALSE), IF(VLOOKUP(G2371,Sku_Consolidated!A2:S957,{19},FALSE)="VAM",VLOOKUP(E2371,Store_VAM!B2:C273,{2}, FALSE),VLOOKUP(E2371,Store_SRP!B2:C110,{2}, FALSE)))</f>
      </c>
      <c r="G2371" s="1">
        <v>14266</v>
      </c>
      <c r="H2371" s="1" t="s">
        <v>1433</v>
      </c>
      <c r="I2371" s="10" t="s">
        <v>6136</v>
      </c>
      <c r="J2371" s="1">
        <f>VLOOKUP(G2371,Sku_Consolidated!A2:C957, 3, FALSE)</f>
      </c>
      <c r="K2371" s="10">
        <f>IF(J2371="PACK", I2371, 0)</f>
      </c>
      <c r="L2371" s="10">
        <f>IF(J2371="KG", I2371, I2371 * VLOOKUP(G2371,Sku_Consolidated!A2:U957,21,FALSE))</f>
      </c>
      <c r="M2371" s="10" t="s">
        <v>37</v>
      </c>
      <c r="N2371" s="11" t="s">
        <v>6137</v>
      </c>
      <c r="O2371" s="10" t="s">
        <v>6138</v>
      </c>
      <c r="P2371" s="10">
        <f>N2371 - O2371</f>
      </c>
      <c r="Q2371" s="1">
        <f>VLOOKUP(G2371,Sku_Consolidated!A2:G957,7, FALSE)</f>
      </c>
      <c r="R2371" s="1">
        <f>IF(IFERROR(VLOOKUP(E2371,Store_Showcase!B2:H144,7, FALSE), TRUE)=TRUE, IF(IFERROR(VLOOKUP(E2371,Store_SRP!B2:H110,7, FALSE), TRUE)=TRUE,VLOOKUP(E2371,Store_VAM!B2:H273,7, FALSE),VLOOKUP(E2371,Store_SRP!B2:H110,7, FALSE)), VLOOKUP(E2371,Store_Showcase!B2:H144,7, FALSE))</f>
      </c>
      <c r="S2371" s="1">
        <f>IF(IFERROR(VLOOKUP(E2371,Store_Showcase!B2:I144,8, FALSE), TRUE)=TRUE, IF(IFERROR(VLOOKUP(E2371,Store_SRP!B2:I110,8, FALSE), TRUE)=TRUE,VLOOKUP(E2371,Store_VAM!B2:I273,8, FALSE),VLOOKUP(E2371,Store_SRP!B2:I110,8, FALSE)), VLOOKUP(E2371,Store_Showcase!B2:I144,8, FALSE))</f>
      </c>
      <c r="T2371" s="1">
        <f>VLOOKUP(G2371,Sku_Consolidated!A2:R957,18,FALSE)</f>
      </c>
      <c r="U2371" s="1" t="s">
        <v>6139</v>
      </c>
      <c r="V2371" s="1">
        <f>IF(VLOOKUP(G2371,Sku_Consolidated!A2:S957,19,FALSE)="SHOWCASE", VLOOKUP(E2371,Store_Showcase!B2:L144,11, FALSE), IF(VLOOKUP(G2371,Sku_Consolidated!A2:S957,19,FALSE)="VAM",VLOOKUP(E2371,Store_VAM!B2:L273,11, FALSE),VLOOKUP(E2371,Store_SRP!B2:L110,11, FALSE)))</f>
      </c>
      <c r="W2371" s="1">
        <f>VLOOKUP(G2371,Sku_Consolidated!A2:W957,11,FALSE)</f>
      </c>
      <c r="X2371" s="1">
        <f>VLOOKUP(G2371,Sku_Consolidated!A2:H957,8,FALSE)</f>
      </c>
      <c r="Y2371" s="1">
        <f>VLOOKUP(G2371,Sku_Consolidated!A2:I957,9,FALSE)</f>
      </c>
      <c r="Z2371" s="1" t="s">
        <v>41</v>
      </c>
      <c r="AA2371" s="1">
        <f>VLOOKUP(G2371,Sku_Consolidated!A2:E957,5,FALSE)</f>
      </c>
      <c r="AB2371" s="1">
        <f>IF(VLOOKUP(G2371,Sku_Consolidated!A2:S957,19,FALSE)="SHOWCASE", VLOOKUP(E2371,Store_Showcase!B2:N144,13, FALSE), IF(VLOOKUP(G2371,Sku_Consolidated!A2:S957,19,FALSE)="VAM",VLOOKUP(E2371,Store_VAM!B2:N273,13, FALSE),VLOOKUP(E2371,Store_SRP!B2:N110,13, FALSE)))</f>
      </c>
      <c r="AC2371" s="1">
        <f>IF(IFERROR(AB2371,TRUE)=TRUE, "-","OK")</f>
      </c>
      <c r="AD2371" s="11" t="s">
        <v>37</v>
      </c>
      <c r="AE2371" s="11" t="s">
        <v>37</v>
      </c>
      <c r="AF2371" s="1">
        <f>IF(IFERROR(VLOOKUP(E2371,Store_Showcase!B2:H144,{5}, FALSE), TRUE)=TRUE, IF(IFERROR(VLOOKUP(E2371,Store_SRP!B2:H110,{5}, FALSE), TRUE)=TRUE,VLOOKUP(E2371,Store_VAM!B2:H273,{5}, FALSE),VLOOKUP(E2371,Store_SRP!B2:H110,{5}, FALSE)), VLOOKUP(E2371,Store_Showcase!B2:H144,{5}, FALSE))</f>
      </c>
      <c r="AG2371" s="1">
        <f>IF(IFERROR(VLOOKUP(E2371,Store_Showcase!B2:H144,{6}, FALSE), TRUE)=TRUE, IF(IFERROR(VLOOKUP(E2371,Store_SRP!B2:H110,{6}, FALSE), TRUE)=TRUE,VLOOKUP(E2371,Store_VAM!B2:H273,{6}, FALSE),VLOOKUP(E2371,Store_SRP!B2:H110,{6}, FALSE)), VLOOKUP(E2371,Store_Showcase!B2:H144,{6}, FALSE))</f>
      </c>
      <c r="AH2371" s="1">
        <f>VLOOKUP(G2371,Sku_Consolidated!A2:R957,18,FALSE)</f>
      </c>
      <c r="AI2371" s="1">
        <f>VLOOKUP(G2371,Sku_Consolidated!A2:S957,19,FALSE)</f>
      </c>
      <c r="AJ2371" s="1">
        <f>VLOOKUP(G2371,Sku_Consolidated!A2:T957,20,FALSE)</f>
      </c>
    </row>
    <row r="2372" spans="1:36" x14ac:dyDescent="0.25">
      <c r="A2372" s="1">
        <v>2024</v>
      </c>
      <c r="B2372" s="1" t="s">
        <v>31</v>
      </c>
      <c r="C2372" s="1" t="s">
        <v>32</v>
      </c>
      <c r="D2372" s="1" t="s">
        <v>33</v>
      </c>
      <c r="E2372" s="9" t="s">
        <v>5966</v>
      </c>
      <c r="F2372" s="1">
        <f>IF(VLOOKUP(G2372,Sku_Consolidated!A2:S957,{19},FALSE)="SHOWCASE", VLOOKUP(E2372,Store_Showcase!B2:C144,{2}, FALSE), IF(VLOOKUP(G2372,Sku_Consolidated!A2:S957,{19},FALSE)="VAM",VLOOKUP(E2372,Store_VAM!B2:C273,{2}, FALSE),VLOOKUP(E2372,Store_SRP!B2:C110,{2}, FALSE)))</f>
      </c>
      <c r="G2372" s="1">
        <v>14267</v>
      </c>
      <c r="H2372" s="1" t="s">
        <v>1438</v>
      </c>
      <c r="I2372" s="10" t="s">
        <v>601</v>
      </c>
      <c r="J2372" s="1">
        <f>VLOOKUP(G2372,Sku_Consolidated!A2:C957, 3, FALSE)</f>
      </c>
      <c r="K2372" s="10">
        <f>IF(J2372="PACK", I2372, 0)</f>
      </c>
      <c r="L2372" s="10">
        <f>IF(J2372="KG", I2372, I2372 * VLOOKUP(G2372,Sku_Consolidated!A2:U957,21,FALSE))</f>
      </c>
      <c r="M2372" s="10" t="s">
        <v>37</v>
      </c>
      <c r="N2372" s="11" t="s">
        <v>6140</v>
      </c>
      <c r="O2372" s="10" t="s">
        <v>6141</v>
      </c>
      <c r="P2372" s="10">
        <f>N2372 - O2372</f>
      </c>
      <c r="Q2372" s="1">
        <f>VLOOKUP(G2372,Sku_Consolidated!A2:G957,7, FALSE)</f>
      </c>
      <c r="R2372" s="1">
        <f>IF(IFERROR(VLOOKUP(E2372,Store_Showcase!B2:H144,7, FALSE), TRUE)=TRUE, IF(IFERROR(VLOOKUP(E2372,Store_SRP!B2:H110,7, FALSE), TRUE)=TRUE,VLOOKUP(E2372,Store_VAM!B2:H273,7, FALSE),VLOOKUP(E2372,Store_SRP!B2:H110,7, FALSE)), VLOOKUP(E2372,Store_Showcase!B2:H144,7, FALSE))</f>
      </c>
      <c r="S2372" s="1">
        <f>IF(IFERROR(VLOOKUP(E2372,Store_Showcase!B2:I144,8, FALSE), TRUE)=TRUE, IF(IFERROR(VLOOKUP(E2372,Store_SRP!B2:I110,8, FALSE), TRUE)=TRUE,VLOOKUP(E2372,Store_VAM!B2:I273,8, FALSE),VLOOKUP(E2372,Store_SRP!B2:I110,8, FALSE)), VLOOKUP(E2372,Store_Showcase!B2:I144,8, FALSE))</f>
      </c>
      <c r="T2372" s="1">
        <f>VLOOKUP(G2372,Sku_Consolidated!A2:R957,18,FALSE)</f>
      </c>
      <c r="U2372" s="1" t="s">
        <v>6139</v>
      </c>
      <c r="V2372" s="1">
        <f>IF(VLOOKUP(G2372,Sku_Consolidated!A2:S957,19,FALSE)="SHOWCASE", VLOOKUP(E2372,Store_Showcase!B2:L144,11, FALSE), IF(VLOOKUP(G2372,Sku_Consolidated!A2:S957,19,FALSE)="VAM",VLOOKUP(E2372,Store_VAM!B2:L273,11, FALSE),VLOOKUP(E2372,Store_SRP!B2:L110,11, FALSE)))</f>
      </c>
      <c r="W2372" s="1">
        <f>VLOOKUP(G2372,Sku_Consolidated!A2:W957,11,FALSE)</f>
      </c>
      <c r="X2372" s="1">
        <f>VLOOKUP(G2372,Sku_Consolidated!A2:H957,8,FALSE)</f>
      </c>
      <c r="Y2372" s="1">
        <f>VLOOKUP(G2372,Sku_Consolidated!A2:I957,9,FALSE)</f>
      </c>
      <c r="Z2372" s="1" t="s">
        <v>41</v>
      </c>
      <c r="AA2372" s="1">
        <f>VLOOKUP(G2372,Sku_Consolidated!A2:E957,5,FALSE)</f>
      </c>
      <c r="AB2372" s="1">
        <f>IF(VLOOKUP(G2372,Sku_Consolidated!A2:S957,19,FALSE)="SHOWCASE", VLOOKUP(E2372,Store_Showcase!B2:N144,13, FALSE), IF(VLOOKUP(G2372,Sku_Consolidated!A2:S957,19,FALSE)="VAM",VLOOKUP(E2372,Store_VAM!B2:N273,13, FALSE),VLOOKUP(E2372,Store_SRP!B2:N110,13, FALSE)))</f>
      </c>
      <c r="AC2372" s="1">
        <f>IF(IFERROR(AB2372,TRUE)=TRUE, "-","OK")</f>
      </c>
      <c r="AD2372" s="11" t="s">
        <v>37</v>
      </c>
      <c r="AE2372" s="11" t="s">
        <v>37</v>
      </c>
      <c r="AF2372" s="1">
        <f>IF(IFERROR(VLOOKUP(E2372,Store_Showcase!B2:H144,{5}, FALSE), TRUE)=TRUE, IF(IFERROR(VLOOKUP(E2372,Store_SRP!B2:H110,{5}, FALSE), TRUE)=TRUE,VLOOKUP(E2372,Store_VAM!B2:H273,{5}, FALSE),VLOOKUP(E2372,Store_SRP!B2:H110,{5}, FALSE)), VLOOKUP(E2372,Store_Showcase!B2:H144,{5}, FALSE))</f>
      </c>
      <c r="AG2372" s="1">
        <f>IF(IFERROR(VLOOKUP(E2372,Store_Showcase!B2:H144,{6}, FALSE), TRUE)=TRUE, IF(IFERROR(VLOOKUP(E2372,Store_SRP!B2:H110,{6}, FALSE), TRUE)=TRUE,VLOOKUP(E2372,Store_VAM!B2:H273,{6}, FALSE),VLOOKUP(E2372,Store_SRP!B2:H110,{6}, FALSE)), VLOOKUP(E2372,Store_Showcase!B2:H144,{6}, FALSE))</f>
      </c>
      <c r="AH2372" s="1">
        <f>VLOOKUP(G2372,Sku_Consolidated!A2:R957,18,FALSE)</f>
      </c>
      <c r="AI2372" s="1">
        <f>VLOOKUP(G2372,Sku_Consolidated!A2:S957,19,FALSE)</f>
      </c>
      <c r="AJ2372" s="1">
        <f>VLOOKUP(G2372,Sku_Consolidated!A2:T957,20,FALSE)</f>
      </c>
    </row>
    <row r="2373" spans="1:36" x14ac:dyDescent="0.25">
      <c r="A2373" s="1">
        <v>2024</v>
      </c>
      <c r="B2373" s="1" t="s">
        <v>31</v>
      </c>
      <c r="C2373" s="1" t="s">
        <v>32</v>
      </c>
      <c r="D2373" s="1" t="s">
        <v>33</v>
      </c>
      <c r="E2373" s="9" t="s">
        <v>5966</v>
      </c>
      <c r="F2373" s="1">
        <f>IF(VLOOKUP(G2373,Sku_Consolidated!A2:S957,{19},FALSE)="SHOWCASE", VLOOKUP(E2373,Store_Showcase!B2:C144,{2}, FALSE), IF(VLOOKUP(G2373,Sku_Consolidated!A2:S957,{19},FALSE)="VAM",VLOOKUP(E2373,Store_VAM!B2:C273,{2}, FALSE),VLOOKUP(E2373,Store_SRP!B2:C110,{2}, FALSE)))</f>
      </c>
      <c r="G2373" s="1">
        <v>14268</v>
      </c>
      <c r="H2373" s="1" t="s">
        <v>1442</v>
      </c>
      <c r="I2373" s="10" t="s">
        <v>115</v>
      </c>
      <c r="J2373" s="1">
        <f>VLOOKUP(G2373,Sku_Consolidated!A2:C957, 3, FALSE)</f>
      </c>
      <c r="K2373" s="10">
        <f>IF(J2373="PACK", I2373, 0)</f>
      </c>
      <c r="L2373" s="10">
        <f>IF(J2373="KG", I2373, I2373 * VLOOKUP(G2373,Sku_Consolidated!A2:U957,21,FALSE))</f>
      </c>
      <c r="M2373" s="10" t="s">
        <v>37</v>
      </c>
      <c r="N2373" s="11" t="s">
        <v>6142</v>
      </c>
      <c r="O2373" s="10" t="s">
        <v>6143</v>
      </c>
      <c r="P2373" s="10">
        <f>N2373 - O2373</f>
      </c>
      <c r="Q2373" s="1">
        <f>VLOOKUP(G2373,Sku_Consolidated!A2:G957,7, FALSE)</f>
      </c>
      <c r="R2373" s="1">
        <f>IF(IFERROR(VLOOKUP(E2373,Store_Showcase!B2:H144,7, FALSE), TRUE)=TRUE, IF(IFERROR(VLOOKUP(E2373,Store_SRP!B2:H110,7, FALSE), TRUE)=TRUE,VLOOKUP(E2373,Store_VAM!B2:H273,7, FALSE),VLOOKUP(E2373,Store_SRP!B2:H110,7, FALSE)), VLOOKUP(E2373,Store_Showcase!B2:H144,7, FALSE))</f>
      </c>
      <c r="S2373" s="1">
        <f>IF(IFERROR(VLOOKUP(E2373,Store_Showcase!B2:I144,8, FALSE), TRUE)=TRUE, IF(IFERROR(VLOOKUP(E2373,Store_SRP!B2:I110,8, FALSE), TRUE)=TRUE,VLOOKUP(E2373,Store_VAM!B2:I273,8, FALSE),VLOOKUP(E2373,Store_SRP!B2:I110,8, FALSE)), VLOOKUP(E2373,Store_Showcase!B2:I144,8, FALSE))</f>
      </c>
      <c r="T2373" s="1">
        <f>VLOOKUP(G2373,Sku_Consolidated!A2:R957,18,FALSE)</f>
      </c>
      <c r="U2373" s="1" t="s">
        <v>6139</v>
      </c>
      <c r="V2373" s="1">
        <f>IF(VLOOKUP(G2373,Sku_Consolidated!A2:S957,19,FALSE)="SHOWCASE", VLOOKUP(E2373,Store_Showcase!B2:L144,11, FALSE), IF(VLOOKUP(G2373,Sku_Consolidated!A2:S957,19,FALSE)="VAM",VLOOKUP(E2373,Store_VAM!B2:L273,11, FALSE),VLOOKUP(E2373,Store_SRP!B2:L110,11, FALSE)))</f>
      </c>
      <c r="W2373" s="1">
        <f>VLOOKUP(G2373,Sku_Consolidated!A2:W957,11,FALSE)</f>
      </c>
      <c r="X2373" s="1">
        <f>VLOOKUP(G2373,Sku_Consolidated!A2:H957,8,FALSE)</f>
      </c>
      <c r="Y2373" s="1">
        <f>VLOOKUP(G2373,Sku_Consolidated!A2:I957,9,FALSE)</f>
      </c>
      <c r="Z2373" s="1" t="s">
        <v>41</v>
      </c>
      <c r="AA2373" s="1">
        <f>VLOOKUP(G2373,Sku_Consolidated!A2:E957,5,FALSE)</f>
      </c>
      <c r="AB2373" s="1">
        <f>IF(VLOOKUP(G2373,Sku_Consolidated!A2:S957,19,FALSE)="SHOWCASE", VLOOKUP(E2373,Store_Showcase!B2:N144,13, FALSE), IF(VLOOKUP(G2373,Sku_Consolidated!A2:S957,19,FALSE)="VAM",VLOOKUP(E2373,Store_VAM!B2:N273,13, FALSE),VLOOKUP(E2373,Store_SRP!B2:N110,13, FALSE)))</f>
      </c>
      <c r="AC2373" s="1">
        <f>IF(IFERROR(AB2373,TRUE)=TRUE, "-","OK")</f>
      </c>
      <c r="AD2373" s="11" t="s">
        <v>37</v>
      </c>
      <c r="AE2373" s="11" t="s">
        <v>37</v>
      </c>
      <c r="AF2373" s="1">
        <f>IF(IFERROR(VLOOKUP(E2373,Store_Showcase!B2:H144,{5}, FALSE), TRUE)=TRUE, IF(IFERROR(VLOOKUP(E2373,Store_SRP!B2:H110,{5}, FALSE), TRUE)=TRUE,VLOOKUP(E2373,Store_VAM!B2:H273,{5}, FALSE),VLOOKUP(E2373,Store_SRP!B2:H110,{5}, FALSE)), VLOOKUP(E2373,Store_Showcase!B2:H144,{5}, FALSE))</f>
      </c>
      <c r="AG2373" s="1">
        <f>IF(IFERROR(VLOOKUP(E2373,Store_Showcase!B2:H144,{6}, FALSE), TRUE)=TRUE, IF(IFERROR(VLOOKUP(E2373,Store_SRP!B2:H110,{6}, FALSE), TRUE)=TRUE,VLOOKUP(E2373,Store_VAM!B2:H273,{6}, FALSE),VLOOKUP(E2373,Store_SRP!B2:H110,{6}, FALSE)), VLOOKUP(E2373,Store_Showcase!B2:H144,{6}, FALSE))</f>
      </c>
      <c r="AH2373" s="1">
        <f>VLOOKUP(G2373,Sku_Consolidated!A2:R957,18,FALSE)</f>
      </c>
      <c r="AI2373" s="1">
        <f>VLOOKUP(G2373,Sku_Consolidated!A2:S957,19,FALSE)</f>
      </c>
      <c r="AJ2373" s="1">
        <f>VLOOKUP(G2373,Sku_Consolidated!A2:T957,20,FALSE)</f>
      </c>
    </row>
    <row r="2374" spans="1:36" x14ac:dyDescent="0.25">
      <c r="A2374" s="1">
        <v>2024</v>
      </c>
      <c r="B2374" s="1" t="s">
        <v>31</v>
      </c>
      <c r="C2374" s="1" t="s">
        <v>32</v>
      </c>
      <c r="D2374" s="1" t="s">
        <v>33</v>
      </c>
      <c r="E2374" s="9" t="s">
        <v>5966</v>
      </c>
      <c r="F2374" s="1">
        <f>IF(VLOOKUP(G2374,Sku_Consolidated!A2:S957,{19},FALSE)="SHOWCASE", VLOOKUP(E2374,Store_Showcase!B2:C144,{2}, FALSE), IF(VLOOKUP(G2374,Sku_Consolidated!A2:S957,{19},FALSE)="VAM",VLOOKUP(E2374,Store_VAM!B2:C273,{2}, FALSE),VLOOKUP(E2374,Store_SRP!B2:C110,{2}, FALSE)))</f>
      </c>
      <c r="G2374" s="1">
        <v>14269</v>
      </c>
      <c r="H2374" s="1" t="s">
        <v>1446</v>
      </c>
      <c r="I2374" s="10" t="s">
        <v>6144</v>
      </c>
      <c r="J2374" s="1">
        <f>VLOOKUP(G2374,Sku_Consolidated!A2:C957, 3, FALSE)</f>
      </c>
      <c r="K2374" s="10">
        <f>IF(J2374="PACK", I2374, 0)</f>
      </c>
      <c r="L2374" s="10">
        <f>IF(J2374="KG", I2374, I2374 * VLOOKUP(G2374,Sku_Consolidated!A2:U957,21,FALSE))</f>
      </c>
      <c r="M2374" s="10" t="s">
        <v>37</v>
      </c>
      <c r="N2374" s="11" t="s">
        <v>6145</v>
      </c>
      <c r="O2374" s="10" t="s">
        <v>6146</v>
      </c>
      <c r="P2374" s="10">
        <f>N2374 - O2374</f>
      </c>
      <c r="Q2374" s="1">
        <f>VLOOKUP(G2374,Sku_Consolidated!A2:G957,7, FALSE)</f>
      </c>
      <c r="R2374" s="1">
        <f>IF(IFERROR(VLOOKUP(E2374,Store_Showcase!B2:H144,7, FALSE), TRUE)=TRUE, IF(IFERROR(VLOOKUP(E2374,Store_SRP!B2:H110,7, FALSE), TRUE)=TRUE,VLOOKUP(E2374,Store_VAM!B2:H273,7, FALSE),VLOOKUP(E2374,Store_SRP!B2:H110,7, FALSE)), VLOOKUP(E2374,Store_Showcase!B2:H144,7, FALSE))</f>
      </c>
      <c r="S2374" s="1">
        <f>IF(IFERROR(VLOOKUP(E2374,Store_Showcase!B2:I144,8, FALSE), TRUE)=TRUE, IF(IFERROR(VLOOKUP(E2374,Store_SRP!B2:I110,8, FALSE), TRUE)=TRUE,VLOOKUP(E2374,Store_VAM!B2:I273,8, FALSE),VLOOKUP(E2374,Store_SRP!B2:I110,8, FALSE)), VLOOKUP(E2374,Store_Showcase!B2:I144,8, FALSE))</f>
      </c>
      <c r="T2374" s="1">
        <f>VLOOKUP(G2374,Sku_Consolidated!A2:R957,18,FALSE)</f>
      </c>
      <c r="U2374" s="1" t="s">
        <v>6139</v>
      </c>
      <c r="V2374" s="1">
        <f>IF(VLOOKUP(G2374,Sku_Consolidated!A2:S957,19,FALSE)="SHOWCASE", VLOOKUP(E2374,Store_Showcase!B2:L144,11, FALSE), IF(VLOOKUP(G2374,Sku_Consolidated!A2:S957,19,FALSE)="VAM",VLOOKUP(E2374,Store_VAM!B2:L273,11, FALSE),VLOOKUP(E2374,Store_SRP!B2:L110,11, FALSE)))</f>
      </c>
      <c r="W2374" s="1">
        <f>VLOOKUP(G2374,Sku_Consolidated!A2:W957,11,FALSE)</f>
      </c>
      <c r="X2374" s="1">
        <f>VLOOKUP(G2374,Sku_Consolidated!A2:H957,8,FALSE)</f>
      </c>
      <c r="Y2374" s="1">
        <f>VLOOKUP(G2374,Sku_Consolidated!A2:I957,9,FALSE)</f>
      </c>
      <c r="Z2374" s="1" t="s">
        <v>41</v>
      </c>
      <c r="AA2374" s="1">
        <f>VLOOKUP(G2374,Sku_Consolidated!A2:E957,5,FALSE)</f>
      </c>
      <c r="AB2374" s="1">
        <f>IF(VLOOKUP(G2374,Sku_Consolidated!A2:S957,19,FALSE)="SHOWCASE", VLOOKUP(E2374,Store_Showcase!B2:N144,13, FALSE), IF(VLOOKUP(G2374,Sku_Consolidated!A2:S957,19,FALSE)="VAM",VLOOKUP(E2374,Store_VAM!B2:N273,13, FALSE),VLOOKUP(E2374,Store_SRP!B2:N110,13, FALSE)))</f>
      </c>
      <c r="AC2374" s="1">
        <f>IF(IFERROR(AB2374,TRUE)=TRUE, "-","OK")</f>
      </c>
      <c r="AD2374" s="11" t="s">
        <v>37</v>
      </c>
      <c r="AE2374" s="11" t="s">
        <v>37</v>
      </c>
      <c r="AF2374" s="1">
        <f>IF(IFERROR(VLOOKUP(E2374,Store_Showcase!B2:H144,{5}, FALSE), TRUE)=TRUE, IF(IFERROR(VLOOKUP(E2374,Store_SRP!B2:H110,{5}, FALSE), TRUE)=TRUE,VLOOKUP(E2374,Store_VAM!B2:H273,{5}, FALSE),VLOOKUP(E2374,Store_SRP!B2:H110,{5}, FALSE)), VLOOKUP(E2374,Store_Showcase!B2:H144,{5}, FALSE))</f>
      </c>
      <c r="AG2374" s="1">
        <f>IF(IFERROR(VLOOKUP(E2374,Store_Showcase!B2:H144,{6}, FALSE), TRUE)=TRUE, IF(IFERROR(VLOOKUP(E2374,Store_SRP!B2:H110,{6}, FALSE), TRUE)=TRUE,VLOOKUP(E2374,Store_VAM!B2:H273,{6}, FALSE),VLOOKUP(E2374,Store_SRP!B2:H110,{6}, FALSE)), VLOOKUP(E2374,Store_Showcase!B2:H144,{6}, FALSE))</f>
      </c>
      <c r="AH2374" s="1">
        <f>VLOOKUP(G2374,Sku_Consolidated!A2:R957,18,FALSE)</f>
      </c>
      <c r="AI2374" s="1">
        <f>VLOOKUP(G2374,Sku_Consolidated!A2:S957,19,FALSE)</f>
      </c>
      <c r="AJ2374" s="1">
        <f>VLOOKUP(G2374,Sku_Consolidated!A2:T957,20,FALSE)</f>
      </c>
    </row>
    <row r="2375" spans="1:36" x14ac:dyDescent="0.25">
      <c r="A2375" s="1">
        <v>2024</v>
      </c>
      <c r="B2375" s="1" t="s">
        <v>31</v>
      </c>
      <c r="C2375" s="1" t="s">
        <v>32</v>
      </c>
      <c r="D2375" s="1" t="s">
        <v>33</v>
      </c>
      <c r="E2375" s="9" t="s">
        <v>5966</v>
      </c>
      <c r="F2375" s="1">
        <f>IF(VLOOKUP(G2375,Sku_Consolidated!A2:S957,{19},FALSE)="SHOWCASE", VLOOKUP(E2375,Store_Showcase!B2:C144,{2}, FALSE), IF(VLOOKUP(G2375,Sku_Consolidated!A2:S957,{19},FALSE)="VAM",VLOOKUP(E2375,Store_VAM!B2:C273,{2}, FALSE),VLOOKUP(E2375,Store_SRP!B2:C110,{2}, FALSE)))</f>
      </c>
      <c r="G2375" s="1">
        <v>14275</v>
      </c>
      <c r="H2375" s="1" t="s">
        <v>1454</v>
      </c>
      <c r="I2375" s="10" t="s">
        <v>568</v>
      </c>
      <c r="J2375" s="1">
        <f>VLOOKUP(G2375,Sku_Consolidated!A2:C957, 3, FALSE)</f>
      </c>
      <c r="K2375" s="10">
        <f>IF(J2375="PACK", I2375, 0)</f>
      </c>
      <c r="L2375" s="10">
        <f>IF(J2375="KG", I2375, I2375 * VLOOKUP(G2375,Sku_Consolidated!A2:U957,21,FALSE))</f>
      </c>
      <c r="M2375" s="10" t="s">
        <v>37</v>
      </c>
      <c r="N2375" s="11" t="s">
        <v>6147</v>
      </c>
      <c r="O2375" s="10" t="s">
        <v>6148</v>
      </c>
      <c r="P2375" s="10">
        <f>N2375 - O2375</f>
      </c>
      <c r="Q2375" s="1">
        <f>VLOOKUP(G2375,Sku_Consolidated!A2:G957,7, FALSE)</f>
      </c>
      <c r="R2375" s="1">
        <f>IF(IFERROR(VLOOKUP(E2375,Store_Showcase!B2:H144,7, FALSE), TRUE)=TRUE, IF(IFERROR(VLOOKUP(E2375,Store_SRP!B2:H110,7, FALSE), TRUE)=TRUE,VLOOKUP(E2375,Store_VAM!B2:H273,7, FALSE),VLOOKUP(E2375,Store_SRP!B2:H110,7, FALSE)), VLOOKUP(E2375,Store_Showcase!B2:H144,7, FALSE))</f>
      </c>
      <c r="S2375" s="1">
        <f>IF(IFERROR(VLOOKUP(E2375,Store_Showcase!B2:I144,8, FALSE), TRUE)=TRUE, IF(IFERROR(VLOOKUP(E2375,Store_SRP!B2:I110,8, FALSE), TRUE)=TRUE,VLOOKUP(E2375,Store_VAM!B2:I273,8, FALSE),VLOOKUP(E2375,Store_SRP!B2:I110,8, FALSE)), VLOOKUP(E2375,Store_Showcase!B2:I144,8, FALSE))</f>
      </c>
      <c r="T2375" s="1">
        <f>VLOOKUP(G2375,Sku_Consolidated!A2:R957,18,FALSE)</f>
      </c>
      <c r="U2375" s="1" t="s">
        <v>6139</v>
      </c>
      <c r="V2375" s="1">
        <f>IF(VLOOKUP(G2375,Sku_Consolidated!A2:S957,19,FALSE)="SHOWCASE", VLOOKUP(E2375,Store_Showcase!B2:L144,11, FALSE), IF(VLOOKUP(G2375,Sku_Consolidated!A2:S957,19,FALSE)="VAM",VLOOKUP(E2375,Store_VAM!B2:L273,11, FALSE),VLOOKUP(E2375,Store_SRP!B2:L110,11, FALSE)))</f>
      </c>
      <c r="W2375" s="1">
        <f>VLOOKUP(G2375,Sku_Consolidated!A2:W957,11,FALSE)</f>
      </c>
      <c r="X2375" s="1">
        <f>VLOOKUP(G2375,Sku_Consolidated!A2:H957,8,FALSE)</f>
      </c>
      <c r="Y2375" s="1">
        <f>VLOOKUP(G2375,Sku_Consolidated!A2:I957,9,FALSE)</f>
      </c>
      <c r="Z2375" s="1" t="s">
        <v>41</v>
      </c>
      <c r="AA2375" s="1">
        <f>VLOOKUP(G2375,Sku_Consolidated!A2:E957,5,FALSE)</f>
      </c>
      <c r="AB2375" s="1">
        <f>IF(VLOOKUP(G2375,Sku_Consolidated!A2:S957,19,FALSE)="SHOWCASE", VLOOKUP(E2375,Store_Showcase!B2:N144,13, FALSE), IF(VLOOKUP(G2375,Sku_Consolidated!A2:S957,19,FALSE)="VAM",VLOOKUP(E2375,Store_VAM!B2:N273,13, FALSE),VLOOKUP(E2375,Store_SRP!B2:N110,13, FALSE)))</f>
      </c>
      <c r="AC2375" s="1">
        <f>IF(IFERROR(AB2375,TRUE)=TRUE, "-","OK")</f>
      </c>
      <c r="AD2375" s="11" t="s">
        <v>37</v>
      </c>
      <c r="AE2375" s="11" t="s">
        <v>37</v>
      </c>
      <c r="AF2375" s="1">
        <f>IF(IFERROR(VLOOKUP(E2375,Store_Showcase!B2:H144,{5}, FALSE), TRUE)=TRUE, IF(IFERROR(VLOOKUP(E2375,Store_SRP!B2:H110,{5}, FALSE), TRUE)=TRUE,VLOOKUP(E2375,Store_VAM!B2:H273,{5}, FALSE),VLOOKUP(E2375,Store_SRP!B2:H110,{5}, FALSE)), VLOOKUP(E2375,Store_Showcase!B2:H144,{5}, FALSE))</f>
      </c>
      <c r="AG2375" s="1">
        <f>IF(IFERROR(VLOOKUP(E2375,Store_Showcase!B2:H144,{6}, FALSE), TRUE)=TRUE, IF(IFERROR(VLOOKUP(E2375,Store_SRP!B2:H110,{6}, FALSE), TRUE)=TRUE,VLOOKUP(E2375,Store_VAM!B2:H273,{6}, FALSE),VLOOKUP(E2375,Store_SRP!B2:H110,{6}, FALSE)), VLOOKUP(E2375,Store_Showcase!B2:H144,{6}, FALSE))</f>
      </c>
      <c r="AH2375" s="1">
        <f>VLOOKUP(G2375,Sku_Consolidated!A2:R957,18,FALSE)</f>
      </c>
      <c r="AI2375" s="1">
        <f>VLOOKUP(G2375,Sku_Consolidated!A2:S957,19,FALSE)</f>
      </c>
      <c r="AJ2375" s="1">
        <f>VLOOKUP(G2375,Sku_Consolidated!A2:T957,20,FALSE)</f>
      </c>
    </row>
    <row r="2376" spans="1:36" x14ac:dyDescent="0.25">
      <c r="A2376" s="1">
        <v>2024</v>
      </c>
      <c r="B2376" s="1" t="s">
        <v>31</v>
      </c>
      <c r="C2376" s="1" t="s">
        <v>32</v>
      </c>
      <c r="D2376" s="1" t="s">
        <v>33</v>
      </c>
      <c r="E2376" s="9" t="s">
        <v>5966</v>
      </c>
      <c r="F2376" s="1">
        <f>IF(VLOOKUP(G2376,Sku_Consolidated!A2:S957,{19},FALSE)="SHOWCASE", VLOOKUP(E2376,Store_Showcase!B2:C144,{2}, FALSE), IF(VLOOKUP(G2376,Sku_Consolidated!A2:S957,{19},FALSE)="VAM",VLOOKUP(E2376,Store_VAM!B2:C273,{2}, FALSE),VLOOKUP(E2376,Store_SRP!B2:C110,{2}, FALSE)))</f>
      </c>
      <c r="G2376" s="1">
        <v>14280</v>
      </c>
      <c r="H2376" s="1" t="s">
        <v>1458</v>
      </c>
      <c r="I2376" s="10" t="s">
        <v>6149</v>
      </c>
      <c r="J2376" s="1">
        <f>VLOOKUP(G2376,Sku_Consolidated!A2:C957, 3, FALSE)</f>
      </c>
      <c r="K2376" s="10">
        <f>IF(J2376="PACK", I2376, 0)</f>
      </c>
      <c r="L2376" s="10">
        <f>IF(J2376="KG", I2376, I2376 * VLOOKUP(G2376,Sku_Consolidated!A2:U957,21,FALSE))</f>
      </c>
      <c r="M2376" s="10" t="s">
        <v>37</v>
      </c>
      <c r="N2376" s="11" t="s">
        <v>6150</v>
      </c>
      <c r="O2376" s="10" t="s">
        <v>6151</v>
      </c>
      <c r="P2376" s="10">
        <f>N2376 - O2376</f>
      </c>
      <c r="Q2376" s="1">
        <f>VLOOKUP(G2376,Sku_Consolidated!A2:G957,7, FALSE)</f>
      </c>
      <c r="R2376" s="1">
        <f>IF(IFERROR(VLOOKUP(E2376,Store_Showcase!B2:H144,7, FALSE), TRUE)=TRUE, IF(IFERROR(VLOOKUP(E2376,Store_SRP!B2:H110,7, FALSE), TRUE)=TRUE,VLOOKUP(E2376,Store_VAM!B2:H273,7, FALSE),VLOOKUP(E2376,Store_SRP!B2:H110,7, FALSE)), VLOOKUP(E2376,Store_Showcase!B2:H144,7, FALSE))</f>
      </c>
      <c r="S2376" s="1">
        <f>IF(IFERROR(VLOOKUP(E2376,Store_Showcase!B2:I144,8, FALSE), TRUE)=TRUE, IF(IFERROR(VLOOKUP(E2376,Store_SRP!B2:I110,8, FALSE), TRUE)=TRUE,VLOOKUP(E2376,Store_VAM!B2:I273,8, FALSE),VLOOKUP(E2376,Store_SRP!B2:I110,8, FALSE)), VLOOKUP(E2376,Store_Showcase!B2:I144,8, FALSE))</f>
      </c>
      <c r="T2376" s="1">
        <f>VLOOKUP(G2376,Sku_Consolidated!A2:R957,18,FALSE)</f>
      </c>
      <c r="U2376" s="1" t="s">
        <v>6139</v>
      </c>
      <c r="V2376" s="1">
        <f>IF(VLOOKUP(G2376,Sku_Consolidated!A2:S957,19,FALSE)="SHOWCASE", VLOOKUP(E2376,Store_Showcase!B2:L144,11, FALSE), IF(VLOOKUP(G2376,Sku_Consolidated!A2:S957,19,FALSE)="VAM",VLOOKUP(E2376,Store_VAM!B2:L273,11, FALSE),VLOOKUP(E2376,Store_SRP!B2:L110,11, FALSE)))</f>
      </c>
      <c r="W2376" s="1">
        <f>VLOOKUP(G2376,Sku_Consolidated!A2:W957,11,FALSE)</f>
      </c>
      <c r="X2376" s="1">
        <f>VLOOKUP(G2376,Sku_Consolidated!A2:H957,8,FALSE)</f>
      </c>
      <c r="Y2376" s="1">
        <f>VLOOKUP(G2376,Sku_Consolidated!A2:I957,9,FALSE)</f>
      </c>
      <c r="Z2376" s="1" t="s">
        <v>41</v>
      </c>
      <c r="AA2376" s="1">
        <f>VLOOKUP(G2376,Sku_Consolidated!A2:E957,5,FALSE)</f>
      </c>
      <c r="AB2376" s="1">
        <f>IF(VLOOKUP(G2376,Sku_Consolidated!A2:S957,19,FALSE)="SHOWCASE", VLOOKUP(E2376,Store_Showcase!B2:N144,13, FALSE), IF(VLOOKUP(G2376,Sku_Consolidated!A2:S957,19,FALSE)="VAM",VLOOKUP(E2376,Store_VAM!B2:N273,13, FALSE),VLOOKUP(E2376,Store_SRP!B2:N110,13, FALSE)))</f>
      </c>
      <c r="AC2376" s="1">
        <f>IF(IFERROR(AB2376,TRUE)=TRUE, "-","OK")</f>
      </c>
      <c r="AD2376" s="11" t="s">
        <v>37</v>
      </c>
      <c r="AE2376" s="11" t="s">
        <v>37</v>
      </c>
      <c r="AF2376" s="1">
        <f>IF(IFERROR(VLOOKUP(E2376,Store_Showcase!B2:H144,{5}, FALSE), TRUE)=TRUE, IF(IFERROR(VLOOKUP(E2376,Store_SRP!B2:H110,{5}, FALSE), TRUE)=TRUE,VLOOKUP(E2376,Store_VAM!B2:H273,{5}, FALSE),VLOOKUP(E2376,Store_SRP!B2:H110,{5}, FALSE)), VLOOKUP(E2376,Store_Showcase!B2:H144,{5}, FALSE))</f>
      </c>
      <c r="AG2376" s="1">
        <f>IF(IFERROR(VLOOKUP(E2376,Store_Showcase!B2:H144,{6}, FALSE), TRUE)=TRUE, IF(IFERROR(VLOOKUP(E2376,Store_SRP!B2:H110,{6}, FALSE), TRUE)=TRUE,VLOOKUP(E2376,Store_VAM!B2:H273,{6}, FALSE),VLOOKUP(E2376,Store_SRP!B2:H110,{6}, FALSE)), VLOOKUP(E2376,Store_Showcase!B2:H144,{6}, FALSE))</f>
      </c>
      <c r="AH2376" s="1">
        <f>VLOOKUP(G2376,Sku_Consolidated!A2:R957,18,FALSE)</f>
      </c>
      <c r="AI2376" s="1">
        <f>VLOOKUP(G2376,Sku_Consolidated!A2:S957,19,FALSE)</f>
      </c>
      <c r="AJ2376" s="1">
        <f>VLOOKUP(G2376,Sku_Consolidated!A2:T957,20,FALSE)</f>
      </c>
    </row>
    <row r="2377" spans="1:36" x14ac:dyDescent="0.25">
      <c r="A2377" s="1">
        <v>2024</v>
      </c>
      <c r="B2377" s="1" t="s">
        <v>31</v>
      </c>
      <c r="C2377" s="1" t="s">
        <v>32</v>
      </c>
      <c r="D2377" s="1" t="s">
        <v>33</v>
      </c>
      <c r="E2377" s="9" t="s">
        <v>6152</v>
      </c>
      <c r="F2377" s="1">
        <f>IF(VLOOKUP(G2377,Sku_Consolidated!A2:S957,{19},FALSE)="SHOWCASE", VLOOKUP(E2377,Store_Showcase!B2:C144,{2}, FALSE), IF(VLOOKUP(G2377,Sku_Consolidated!A2:S957,{19},FALSE)="VAM",VLOOKUP(E2377,Store_VAM!B2:C273,{2}, FALSE),VLOOKUP(E2377,Store_SRP!B2:C110,{2}, FALSE)))</f>
      </c>
      <c r="G2377" s="1">
        <v>795722</v>
      </c>
      <c r="H2377" s="1" t="s">
        <v>1413</v>
      </c>
      <c r="I2377" s="10" t="s">
        <v>1467</v>
      </c>
      <c r="J2377" s="1">
        <f>VLOOKUP(G2377,Sku_Consolidated!A2:C957, 3, FALSE)</f>
      </c>
      <c r="K2377" s="10">
        <f>IF(J2377="PACK", I2377, 0)</f>
      </c>
      <c r="L2377" s="10">
        <f>IF(J2377="KG", I2377, I2377 * VLOOKUP(G2377,Sku_Consolidated!A2:U957,21,FALSE))</f>
      </c>
      <c r="M2377" s="10" t="s">
        <v>37</v>
      </c>
      <c r="N2377" s="11" t="s">
        <v>6153</v>
      </c>
      <c r="O2377" s="10" t="s">
        <v>6154</v>
      </c>
      <c r="P2377" s="10">
        <f>N2377 - O2377</f>
      </c>
      <c r="Q2377" s="1">
        <f>VLOOKUP(G2377,Sku_Consolidated!A2:G957,7, FALSE)</f>
      </c>
      <c r="R2377" s="1">
        <f>IF(IFERROR(VLOOKUP(E2377,Store_Showcase!B2:H144,7, FALSE), TRUE)=TRUE, IF(IFERROR(VLOOKUP(E2377,Store_SRP!B2:H110,7, FALSE), TRUE)=TRUE,VLOOKUP(E2377,Store_VAM!B2:H273,7, FALSE),VLOOKUP(E2377,Store_SRP!B2:H110,7, FALSE)), VLOOKUP(E2377,Store_Showcase!B2:H144,7, FALSE))</f>
      </c>
      <c r="S2377" s="1">
        <f>IF(IFERROR(VLOOKUP(E2377,Store_Showcase!B2:I144,8, FALSE), TRUE)=TRUE, IF(IFERROR(VLOOKUP(E2377,Store_SRP!B2:I110,8, FALSE), TRUE)=TRUE,VLOOKUP(E2377,Store_VAM!B2:I273,8, FALSE),VLOOKUP(E2377,Store_SRP!B2:I110,8, FALSE)), VLOOKUP(E2377,Store_Showcase!B2:I144,8, FALSE))</f>
      </c>
      <c r="T2377" s="1">
        <f>VLOOKUP(G2377,Sku_Consolidated!A2:R957,18,FALSE)</f>
      </c>
      <c r="U2377" s="1" t="s">
        <v>6155</v>
      </c>
      <c r="V2377" s="1">
        <f>IF(VLOOKUP(G2377,Sku_Consolidated!A2:S957,19,FALSE)="SHOWCASE", VLOOKUP(E2377,Store_Showcase!B2:L144,11, FALSE), IF(VLOOKUP(G2377,Sku_Consolidated!A2:S957,19,FALSE)="VAM",VLOOKUP(E2377,Store_VAM!B2:L273,11, FALSE),VLOOKUP(E2377,Store_SRP!B2:L110,11, FALSE)))</f>
      </c>
      <c r="W2377" s="1">
        <f>VLOOKUP(G2377,Sku_Consolidated!A2:W957,11,FALSE)</f>
      </c>
      <c r="X2377" s="1">
        <f>VLOOKUP(G2377,Sku_Consolidated!A2:H957,8,FALSE)</f>
      </c>
      <c r="Y2377" s="1">
        <f>VLOOKUP(G2377,Sku_Consolidated!A2:I957,9,FALSE)</f>
      </c>
      <c r="Z2377" s="1" t="s">
        <v>41</v>
      </c>
      <c r="AA2377" s="1">
        <f>VLOOKUP(G2377,Sku_Consolidated!A2:E957,5,FALSE)</f>
      </c>
      <c r="AB2377" s="1">
        <f>IF(VLOOKUP(G2377,Sku_Consolidated!A2:S957,19,FALSE)="SHOWCASE", VLOOKUP(E2377,Store_Showcase!B2:N144,13, FALSE), IF(VLOOKUP(G2377,Sku_Consolidated!A2:S957,19,FALSE)="VAM",VLOOKUP(E2377,Store_VAM!B2:N273,13, FALSE),VLOOKUP(E2377,Store_SRP!B2:N110,13, FALSE)))</f>
      </c>
      <c r="AC2377" s="1">
        <f>IF(IFERROR(AB2377,TRUE)=TRUE, "-","OK")</f>
      </c>
      <c r="AD2377" s="11" t="s">
        <v>37</v>
      </c>
      <c r="AE2377" s="11" t="s">
        <v>37</v>
      </c>
      <c r="AF2377" s="1">
        <f>IF(IFERROR(VLOOKUP(E2377,Store_Showcase!B2:H144,{5}, FALSE), TRUE)=TRUE, IF(IFERROR(VLOOKUP(E2377,Store_SRP!B2:H110,{5}, FALSE), TRUE)=TRUE,VLOOKUP(E2377,Store_VAM!B2:H273,{5}, FALSE),VLOOKUP(E2377,Store_SRP!B2:H110,{5}, FALSE)), VLOOKUP(E2377,Store_Showcase!B2:H144,{5}, FALSE))</f>
      </c>
      <c r="AG2377" s="1">
        <f>IF(IFERROR(VLOOKUP(E2377,Store_Showcase!B2:H144,{6}, FALSE), TRUE)=TRUE, IF(IFERROR(VLOOKUP(E2377,Store_SRP!B2:H110,{6}, FALSE), TRUE)=TRUE,VLOOKUP(E2377,Store_VAM!B2:H273,{6}, FALSE),VLOOKUP(E2377,Store_SRP!B2:H110,{6}, FALSE)), VLOOKUP(E2377,Store_Showcase!B2:H144,{6}, FALSE))</f>
      </c>
      <c r="AH2377" s="1">
        <f>VLOOKUP(G2377,Sku_Consolidated!A2:R957,18,FALSE)</f>
      </c>
      <c r="AI2377" s="1">
        <f>VLOOKUP(G2377,Sku_Consolidated!A2:S957,19,FALSE)</f>
      </c>
      <c r="AJ2377" s="1">
        <f>VLOOKUP(G2377,Sku_Consolidated!A2:T957,20,FALSE)</f>
      </c>
    </row>
    <row r="2378" spans="1:36" x14ac:dyDescent="0.25">
      <c r="A2378" s="1">
        <v>2024</v>
      </c>
      <c r="B2378" s="1" t="s">
        <v>31</v>
      </c>
      <c r="C2378" s="1" t="s">
        <v>32</v>
      </c>
      <c r="D2378" s="1" t="s">
        <v>33</v>
      </c>
      <c r="E2378" s="9" t="s">
        <v>6152</v>
      </c>
      <c r="F2378" s="1">
        <f>IF(VLOOKUP(G2378,Sku_Consolidated!A2:S957,{19},FALSE)="SHOWCASE", VLOOKUP(E2378,Store_Showcase!B2:C144,{2}, FALSE), IF(VLOOKUP(G2378,Sku_Consolidated!A2:S957,{19},FALSE)="VAM",VLOOKUP(E2378,Store_VAM!B2:C273,{2}, FALSE),VLOOKUP(E2378,Store_SRP!B2:C110,{2}, FALSE)))</f>
      </c>
      <c r="G2378" s="1">
        <v>795730</v>
      </c>
      <c r="H2378" s="1" t="s">
        <v>1423</v>
      </c>
      <c r="I2378" s="10" t="s">
        <v>1424</v>
      </c>
      <c r="J2378" s="1">
        <f>VLOOKUP(G2378,Sku_Consolidated!A2:C957, 3, FALSE)</f>
      </c>
      <c r="K2378" s="10">
        <f>IF(J2378="PACK", I2378, 0)</f>
      </c>
      <c r="L2378" s="10">
        <f>IF(J2378="KG", I2378, I2378 * VLOOKUP(G2378,Sku_Consolidated!A2:U957,21,FALSE))</f>
      </c>
      <c r="M2378" s="10" t="s">
        <v>37</v>
      </c>
      <c r="N2378" s="11" t="s">
        <v>1425</v>
      </c>
      <c r="O2378" s="10" t="s">
        <v>1700</v>
      </c>
      <c r="P2378" s="10">
        <f>N2378 - O2378</f>
      </c>
      <c r="Q2378" s="1">
        <f>VLOOKUP(G2378,Sku_Consolidated!A2:G957,7, FALSE)</f>
      </c>
      <c r="R2378" s="1">
        <f>IF(IFERROR(VLOOKUP(E2378,Store_Showcase!B2:H144,7, FALSE), TRUE)=TRUE, IF(IFERROR(VLOOKUP(E2378,Store_SRP!B2:H110,7, FALSE), TRUE)=TRUE,VLOOKUP(E2378,Store_VAM!B2:H273,7, FALSE),VLOOKUP(E2378,Store_SRP!B2:H110,7, FALSE)), VLOOKUP(E2378,Store_Showcase!B2:H144,7, FALSE))</f>
      </c>
      <c r="S2378" s="1">
        <f>IF(IFERROR(VLOOKUP(E2378,Store_Showcase!B2:I144,8, FALSE), TRUE)=TRUE, IF(IFERROR(VLOOKUP(E2378,Store_SRP!B2:I110,8, FALSE), TRUE)=TRUE,VLOOKUP(E2378,Store_VAM!B2:I273,8, FALSE),VLOOKUP(E2378,Store_SRP!B2:I110,8, FALSE)), VLOOKUP(E2378,Store_Showcase!B2:I144,8, FALSE))</f>
      </c>
      <c r="T2378" s="1">
        <f>VLOOKUP(G2378,Sku_Consolidated!A2:R957,18,FALSE)</f>
      </c>
      <c r="U2378" s="1" t="s">
        <v>6155</v>
      </c>
      <c r="V2378" s="1">
        <f>IF(VLOOKUP(G2378,Sku_Consolidated!A2:S957,19,FALSE)="SHOWCASE", VLOOKUP(E2378,Store_Showcase!B2:L144,11, FALSE), IF(VLOOKUP(G2378,Sku_Consolidated!A2:S957,19,FALSE)="VAM",VLOOKUP(E2378,Store_VAM!B2:L273,11, FALSE),VLOOKUP(E2378,Store_SRP!B2:L110,11, FALSE)))</f>
      </c>
      <c r="W2378" s="1">
        <f>VLOOKUP(G2378,Sku_Consolidated!A2:W957,11,FALSE)</f>
      </c>
      <c r="X2378" s="1">
        <f>VLOOKUP(G2378,Sku_Consolidated!A2:H957,8,FALSE)</f>
      </c>
      <c r="Y2378" s="1">
        <f>VLOOKUP(G2378,Sku_Consolidated!A2:I957,9,FALSE)</f>
      </c>
      <c r="Z2378" s="1" t="s">
        <v>41</v>
      </c>
      <c r="AA2378" s="1">
        <f>VLOOKUP(G2378,Sku_Consolidated!A2:E957,5,FALSE)</f>
      </c>
      <c r="AB2378" s="1">
        <f>IF(VLOOKUP(G2378,Sku_Consolidated!A2:S957,19,FALSE)="SHOWCASE", VLOOKUP(E2378,Store_Showcase!B2:N144,13, FALSE), IF(VLOOKUP(G2378,Sku_Consolidated!A2:S957,19,FALSE)="VAM",VLOOKUP(E2378,Store_VAM!B2:N273,13, FALSE),VLOOKUP(E2378,Store_SRP!B2:N110,13, FALSE)))</f>
      </c>
      <c r="AC2378" s="1">
        <f>IF(IFERROR(AB2378,TRUE)=TRUE, "-","OK")</f>
      </c>
      <c r="AD2378" s="11" t="s">
        <v>37</v>
      </c>
      <c r="AE2378" s="11" t="s">
        <v>37</v>
      </c>
      <c r="AF2378" s="1">
        <f>IF(IFERROR(VLOOKUP(E2378,Store_Showcase!B2:H144,{5}, FALSE), TRUE)=TRUE, IF(IFERROR(VLOOKUP(E2378,Store_SRP!B2:H110,{5}, FALSE), TRUE)=TRUE,VLOOKUP(E2378,Store_VAM!B2:H273,{5}, FALSE),VLOOKUP(E2378,Store_SRP!B2:H110,{5}, FALSE)), VLOOKUP(E2378,Store_Showcase!B2:H144,{5}, FALSE))</f>
      </c>
      <c r="AG2378" s="1">
        <f>IF(IFERROR(VLOOKUP(E2378,Store_Showcase!B2:H144,{6}, FALSE), TRUE)=TRUE, IF(IFERROR(VLOOKUP(E2378,Store_SRP!B2:H110,{6}, FALSE), TRUE)=TRUE,VLOOKUP(E2378,Store_VAM!B2:H273,{6}, FALSE),VLOOKUP(E2378,Store_SRP!B2:H110,{6}, FALSE)), VLOOKUP(E2378,Store_Showcase!B2:H144,{6}, FALSE))</f>
      </c>
      <c r="AH2378" s="1">
        <f>VLOOKUP(G2378,Sku_Consolidated!A2:R957,18,FALSE)</f>
      </c>
      <c r="AI2378" s="1">
        <f>VLOOKUP(G2378,Sku_Consolidated!A2:S957,19,FALSE)</f>
      </c>
      <c r="AJ2378" s="1">
        <f>VLOOKUP(G2378,Sku_Consolidated!A2:T957,20,FALSE)</f>
      </c>
    </row>
    <row r="2379" spans="1:36" x14ac:dyDescent="0.25">
      <c r="A2379" s="1">
        <v>2024</v>
      </c>
      <c r="B2379" s="1" t="s">
        <v>31</v>
      </c>
      <c r="C2379" s="1" t="s">
        <v>32</v>
      </c>
      <c r="D2379" s="1" t="s">
        <v>33</v>
      </c>
      <c r="E2379" s="9" t="s">
        <v>6152</v>
      </c>
      <c r="F2379" s="1">
        <f>IF(VLOOKUP(G2379,Sku_Consolidated!A2:S957,{19},FALSE)="SHOWCASE", VLOOKUP(E2379,Store_Showcase!B2:C144,{2}, FALSE), IF(VLOOKUP(G2379,Sku_Consolidated!A2:S957,{19},FALSE)="VAM",VLOOKUP(E2379,Store_VAM!B2:C273,{2}, FALSE),VLOOKUP(E2379,Store_SRP!B2:C110,{2}, FALSE)))</f>
      </c>
      <c r="G2379" s="1">
        <v>795733</v>
      </c>
      <c r="H2379" s="1" t="s">
        <v>1430</v>
      </c>
      <c r="I2379" s="10" t="s">
        <v>1137</v>
      </c>
      <c r="J2379" s="1">
        <f>VLOOKUP(G2379,Sku_Consolidated!A2:C957, 3, FALSE)</f>
      </c>
      <c r="K2379" s="10">
        <f>IF(J2379="PACK", I2379, 0)</f>
      </c>
      <c r="L2379" s="10">
        <f>IF(J2379="KG", I2379, I2379 * VLOOKUP(G2379,Sku_Consolidated!A2:U957,21,FALSE))</f>
      </c>
      <c r="M2379" s="10" t="s">
        <v>37</v>
      </c>
      <c r="N2379" s="11" t="s">
        <v>2547</v>
      </c>
      <c r="O2379" s="10" t="s">
        <v>2548</v>
      </c>
      <c r="P2379" s="10">
        <f>N2379 - O2379</f>
      </c>
      <c r="Q2379" s="1">
        <f>VLOOKUP(G2379,Sku_Consolidated!A2:G957,7, FALSE)</f>
      </c>
      <c r="R2379" s="1">
        <f>IF(IFERROR(VLOOKUP(E2379,Store_Showcase!B2:H144,7, FALSE), TRUE)=TRUE, IF(IFERROR(VLOOKUP(E2379,Store_SRP!B2:H110,7, FALSE), TRUE)=TRUE,VLOOKUP(E2379,Store_VAM!B2:H273,7, FALSE),VLOOKUP(E2379,Store_SRP!B2:H110,7, FALSE)), VLOOKUP(E2379,Store_Showcase!B2:H144,7, FALSE))</f>
      </c>
      <c r="S2379" s="1">
        <f>IF(IFERROR(VLOOKUP(E2379,Store_Showcase!B2:I144,8, FALSE), TRUE)=TRUE, IF(IFERROR(VLOOKUP(E2379,Store_SRP!B2:I110,8, FALSE), TRUE)=TRUE,VLOOKUP(E2379,Store_VAM!B2:I273,8, FALSE),VLOOKUP(E2379,Store_SRP!B2:I110,8, FALSE)), VLOOKUP(E2379,Store_Showcase!B2:I144,8, FALSE))</f>
      </c>
      <c r="T2379" s="1">
        <f>VLOOKUP(G2379,Sku_Consolidated!A2:R957,18,FALSE)</f>
      </c>
      <c r="U2379" s="1" t="s">
        <v>6155</v>
      </c>
      <c r="V2379" s="1">
        <f>IF(VLOOKUP(G2379,Sku_Consolidated!A2:S957,19,FALSE)="SHOWCASE", VLOOKUP(E2379,Store_Showcase!B2:L144,11, FALSE), IF(VLOOKUP(G2379,Sku_Consolidated!A2:S957,19,FALSE)="VAM",VLOOKUP(E2379,Store_VAM!B2:L273,11, FALSE),VLOOKUP(E2379,Store_SRP!B2:L110,11, FALSE)))</f>
      </c>
      <c r="W2379" s="1">
        <f>VLOOKUP(G2379,Sku_Consolidated!A2:W957,11,FALSE)</f>
      </c>
      <c r="X2379" s="1">
        <f>VLOOKUP(G2379,Sku_Consolidated!A2:H957,8,FALSE)</f>
      </c>
      <c r="Y2379" s="1">
        <f>VLOOKUP(G2379,Sku_Consolidated!A2:I957,9,FALSE)</f>
      </c>
      <c r="Z2379" s="1" t="s">
        <v>41</v>
      </c>
      <c r="AA2379" s="1">
        <f>VLOOKUP(G2379,Sku_Consolidated!A2:E957,5,FALSE)</f>
      </c>
      <c r="AB2379" s="1">
        <f>IF(VLOOKUP(G2379,Sku_Consolidated!A2:S957,19,FALSE)="SHOWCASE", VLOOKUP(E2379,Store_Showcase!B2:N144,13, FALSE), IF(VLOOKUP(G2379,Sku_Consolidated!A2:S957,19,FALSE)="VAM",VLOOKUP(E2379,Store_VAM!B2:N273,13, FALSE),VLOOKUP(E2379,Store_SRP!B2:N110,13, FALSE)))</f>
      </c>
      <c r="AC2379" s="1">
        <f>IF(IFERROR(AB2379,TRUE)=TRUE, "-","OK")</f>
      </c>
      <c r="AD2379" s="11" t="s">
        <v>37</v>
      </c>
      <c r="AE2379" s="11" t="s">
        <v>37</v>
      </c>
      <c r="AF2379" s="1">
        <f>IF(IFERROR(VLOOKUP(E2379,Store_Showcase!B2:H144,{5}, FALSE), TRUE)=TRUE, IF(IFERROR(VLOOKUP(E2379,Store_SRP!B2:H110,{5}, FALSE), TRUE)=TRUE,VLOOKUP(E2379,Store_VAM!B2:H273,{5}, FALSE),VLOOKUP(E2379,Store_SRP!B2:H110,{5}, FALSE)), VLOOKUP(E2379,Store_Showcase!B2:H144,{5}, FALSE))</f>
      </c>
      <c r="AG2379" s="1">
        <f>IF(IFERROR(VLOOKUP(E2379,Store_Showcase!B2:H144,{6}, FALSE), TRUE)=TRUE, IF(IFERROR(VLOOKUP(E2379,Store_SRP!B2:H110,{6}, FALSE), TRUE)=TRUE,VLOOKUP(E2379,Store_VAM!B2:H273,{6}, FALSE),VLOOKUP(E2379,Store_SRP!B2:H110,{6}, FALSE)), VLOOKUP(E2379,Store_Showcase!B2:H144,{6}, FALSE))</f>
      </c>
      <c r="AH2379" s="1">
        <f>VLOOKUP(G2379,Sku_Consolidated!A2:R957,18,FALSE)</f>
      </c>
      <c r="AI2379" s="1">
        <f>VLOOKUP(G2379,Sku_Consolidated!A2:S957,19,FALSE)</f>
      </c>
      <c r="AJ2379" s="1">
        <f>VLOOKUP(G2379,Sku_Consolidated!A2:T957,20,FALSE)</f>
      </c>
    </row>
    <row r="2380" spans="1:36" x14ac:dyDescent="0.25">
      <c r="A2380" s="1">
        <v>2024</v>
      </c>
      <c r="B2380" s="1" t="s">
        <v>31</v>
      </c>
      <c r="C2380" s="1" t="s">
        <v>32</v>
      </c>
      <c r="D2380" s="1" t="s">
        <v>33</v>
      </c>
      <c r="E2380" s="9" t="s">
        <v>6156</v>
      </c>
      <c r="F2380" s="1">
        <f>IF(VLOOKUP(G2380,Sku_Consolidated!A2:S957,{19},FALSE)="SHOWCASE", VLOOKUP(E2380,Store_Showcase!B2:C144,{2}, FALSE), IF(VLOOKUP(G2380,Sku_Consolidated!A2:S957,{19},FALSE)="VAM",VLOOKUP(E2380,Store_VAM!B2:C273,{2}, FALSE),VLOOKUP(E2380,Store_SRP!B2:C110,{2}, FALSE)))</f>
      </c>
      <c r="G2380" s="1">
        <v>61721</v>
      </c>
      <c r="H2380" s="1" t="s">
        <v>42</v>
      </c>
      <c r="I2380" s="10" t="s">
        <v>312</v>
      </c>
      <c r="J2380" s="1">
        <f>VLOOKUP(G2380,Sku_Consolidated!A2:C957, 3, FALSE)</f>
      </c>
      <c r="K2380" s="10">
        <f>IF(J2380="PACK", I2380, 0)</f>
      </c>
      <c r="L2380" s="10">
        <f>IF(J2380="KG", I2380, I2380 * VLOOKUP(G2380,Sku_Consolidated!A2:U957,21,FALSE))</f>
      </c>
      <c r="M2380" s="10" t="s">
        <v>37</v>
      </c>
      <c r="N2380" s="11" t="s">
        <v>6157</v>
      </c>
      <c r="O2380" s="10" t="s">
        <v>6158</v>
      </c>
      <c r="P2380" s="10">
        <f>N2380 - O2380</f>
      </c>
      <c r="Q2380" s="1">
        <f>VLOOKUP(G2380,Sku_Consolidated!A2:G957,7, FALSE)</f>
      </c>
      <c r="R2380" s="1">
        <f>IF(IFERROR(VLOOKUP(E2380,Store_Showcase!B2:H144,7, FALSE), TRUE)=TRUE, IF(IFERROR(VLOOKUP(E2380,Store_SRP!B2:H110,7, FALSE), TRUE)=TRUE,VLOOKUP(E2380,Store_VAM!B2:H273,7, FALSE),VLOOKUP(E2380,Store_SRP!B2:H110,7, FALSE)), VLOOKUP(E2380,Store_Showcase!B2:H144,7, FALSE))</f>
      </c>
      <c r="S2380" s="1">
        <f>IF(IFERROR(VLOOKUP(E2380,Store_Showcase!B2:I144,8, FALSE), TRUE)=TRUE, IF(IFERROR(VLOOKUP(E2380,Store_SRP!B2:I110,8, FALSE), TRUE)=TRUE,VLOOKUP(E2380,Store_VAM!B2:I273,8, FALSE),VLOOKUP(E2380,Store_SRP!B2:I110,8, FALSE)), VLOOKUP(E2380,Store_Showcase!B2:I144,8, FALSE))</f>
      </c>
      <c r="T2380" s="1">
        <f>VLOOKUP(G2380,Sku_Consolidated!A2:R957,18,FALSE)</f>
      </c>
      <c r="U2380" s="1" t="s">
        <v>6159</v>
      </c>
      <c r="V2380" s="1">
        <f>IF(VLOOKUP(G2380,Sku_Consolidated!A2:S957,19,FALSE)="SHOWCASE", VLOOKUP(E2380,Store_Showcase!B2:L144,11, FALSE), IF(VLOOKUP(G2380,Sku_Consolidated!A2:S957,19,FALSE)="VAM",VLOOKUP(E2380,Store_VAM!B2:L273,11, FALSE),VLOOKUP(E2380,Store_SRP!B2:L110,11, FALSE)))</f>
      </c>
      <c r="W2380" s="1">
        <f>VLOOKUP(G2380,Sku_Consolidated!A2:W957,11,FALSE)</f>
      </c>
      <c r="X2380" s="1">
        <f>VLOOKUP(G2380,Sku_Consolidated!A2:H957,8,FALSE)</f>
      </c>
      <c r="Y2380" s="1">
        <f>VLOOKUP(G2380,Sku_Consolidated!A2:I957,9,FALSE)</f>
      </c>
      <c r="Z2380" s="1" t="s">
        <v>41</v>
      </c>
      <c r="AA2380" s="1">
        <f>VLOOKUP(G2380,Sku_Consolidated!A2:E957,5,FALSE)</f>
      </c>
      <c r="AB2380" s="1">
        <f>IF(VLOOKUP(G2380,Sku_Consolidated!A2:S957,19,FALSE)="SHOWCASE", VLOOKUP(E2380,Store_Showcase!B2:N144,13, FALSE), IF(VLOOKUP(G2380,Sku_Consolidated!A2:S957,19,FALSE)="VAM",VLOOKUP(E2380,Store_VAM!B2:N273,13, FALSE),VLOOKUP(E2380,Store_SRP!B2:N110,13, FALSE)))</f>
      </c>
      <c r="AC2380" s="1">
        <f>IF(IFERROR(AB2380,TRUE)=TRUE, "-","OK")</f>
      </c>
      <c r="AD2380" s="11" t="s">
        <v>37</v>
      </c>
      <c r="AE2380" s="11" t="s">
        <v>37</v>
      </c>
      <c r="AF2380" s="1">
        <f>IF(IFERROR(VLOOKUP(E2380,Store_Showcase!B2:H144,{5}, FALSE), TRUE)=TRUE, IF(IFERROR(VLOOKUP(E2380,Store_SRP!B2:H110,{5}, FALSE), TRUE)=TRUE,VLOOKUP(E2380,Store_VAM!B2:H273,{5}, FALSE),VLOOKUP(E2380,Store_SRP!B2:H110,{5}, FALSE)), VLOOKUP(E2380,Store_Showcase!B2:H144,{5}, FALSE))</f>
      </c>
      <c r="AG2380" s="1">
        <f>IF(IFERROR(VLOOKUP(E2380,Store_Showcase!B2:H144,{6}, FALSE), TRUE)=TRUE, IF(IFERROR(VLOOKUP(E2380,Store_SRP!B2:H110,{6}, FALSE), TRUE)=TRUE,VLOOKUP(E2380,Store_VAM!B2:H273,{6}, FALSE),VLOOKUP(E2380,Store_SRP!B2:H110,{6}, FALSE)), VLOOKUP(E2380,Store_Showcase!B2:H144,{6}, FALSE))</f>
      </c>
      <c r="AH2380" s="1">
        <f>VLOOKUP(G2380,Sku_Consolidated!A2:R957,18,FALSE)</f>
      </c>
      <c r="AI2380" s="1">
        <f>VLOOKUP(G2380,Sku_Consolidated!A2:S957,19,FALSE)</f>
      </c>
      <c r="AJ2380" s="1">
        <f>VLOOKUP(G2380,Sku_Consolidated!A2:T957,20,FALSE)</f>
      </c>
    </row>
    <row r="2381" spans="1:36" x14ac:dyDescent="0.25">
      <c r="A2381" s="1">
        <v>2024</v>
      </c>
      <c r="B2381" s="1" t="s">
        <v>31</v>
      </c>
      <c r="C2381" s="1" t="s">
        <v>32</v>
      </c>
      <c r="D2381" s="1" t="s">
        <v>33</v>
      </c>
      <c r="E2381" s="9" t="s">
        <v>6156</v>
      </c>
      <c r="F2381" s="1">
        <f>IF(VLOOKUP(G2381,Sku_Consolidated!A2:S957,{19},FALSE)="SHOWCASE", VLOOKUP(E2381,Store_Showcase!B2:C144,{2}, FALSE), IF(VLOOKUP(G2381,Sku_Consolidated!A2:S957,{19},FALSE)="VAM",VLOOKUP(E2381,Store_VAM!B2:C273,{2}, FALSE),VLOOKUP(E2381,Store_SRP!B2:C110,{2}, FALSE)))</f>
      </c>
      <c r="G2381" s="1">
        <v>61722</v>
      </c>
      <c r="H2381" s="1" t="s">
        <v>46</v>
      </c>
      <c r="I2381" s="10" t="s">
        <v>1956</v>
      </c>
      <c r="J2381" s="1">
        <f>VLOOKUP(G2381,Sku_Consolidated!A2:C957, 3, FALSE)</f>
      </c>
      <c r="K2381" s="10">
        <f>IF(J2381="PACK", I2381, 0)</f>
      </c>
      <c r="L2381" s="10">
        <f>IF(J2381="KG", I2381, I2381 * VLOOKUP(G2381,Sku_Consolidated!A2:U957,21,FALSE))</f>
      </c>
      <c r="M2381" s="10" t="s">
        <v>37</v>
      </c>
      <c r="N2381" s="11" t="s">
        <v>6160</v>
      </c>
      <c r="O2381" s="10" t="s">
        <v>6161</v>
      </c>
      <c r="P2381" s="10">
        <f>N2381 - O2381</f>
      </c>
      <c r="Q2381" s="1">
        <f>VLOOKUP(G2381,Sku_Consolidated!A2:G957,7, FALSE)</f>
      </c>
      <c r="R2381" s="1">
        <f>IF(IFERROR(VLOOKUP(E2381,Store_Showcase!B2:H144,7, FALSE), TRUE)=TRUE, IF(IFERROR(VLOOKUP(E2381,Store_SRP!B2:H110,7, FALSE), TRUE)=TRUE,VLOOKUP(E2381,Store_VAM!B2:H273,7, FALSE),VLOOKUP(E2381,Store_SRP!B2:H110,7, FALSE)), VLOOKUP(E2381,Store_Showcase!B2:H144,7, FALSE))</f>
      </c>
      <c r="S2381" s="1">
        <f>IF(IFERROR(VLOOKUP(E2381,Store_Showcase!B2:I144,8, FALSE), TRUE)=TRUE, IF(IFERROR(VLOOKUP(E2381,Store_SRP!B2:I110,8, FALSE), TRUE)=TRUE,VLOOKUP(E2381,Store_VAM!B2:I273,8, FALSE),VLOOKUP(E2381,Store_SRP!B2:I110,8, FALSE)), VLOOKUP(E2381,Store_Showcase!B2:I144,8, FALSE))</f>
      </c>
      <c r="T2381" s="1">
        <f>VLOOKUP(G2381,Sku_Consolidated!A2:R957,18,FALSE)</f>
      </c>
      <c r="U2381" s="1" t="s">
        <v>6159</v>
      </c>
      <c r="V2381" s="1">
        <f>IF(VLOOKUP(G2381,Sku_Consolidated!A2:S957,19,FALSE)="SHOWCASE", VLOOKUP(E2381,Store_Showcase!B2:L144,11, FALSE), IF(VLOOKUP(G2381,Sku_Consolidated!A2:S957,19,FALSE)="VAM",VLOOKUP(E2381,Store_VAM!B2:L273,11, FALSE),VLOOKUP(E2381,Store_SRP!B2:L110,11, FALSE)))</f>
      </c>
      <c r="W2381" s="1">
        <f>VLOOKUP(G2381,Sku_Consolidated!A2:W957,11,FALSE)</f>
      </c>
      <c r="X2381" s="1">
        <f>VLOOKUP(G2381,Sku_Consolidated!A2:H957,8,FALSE)</f>
      </c>
      <c r="Y2381" s="1">
        <f>VLOOKUP(G2381,Sku_Consolidated!A2:I957,9,FALSE)</f>
      </c>
      <c r="Z2381" s="1" t="s">
        <v>41</v>
      </c>
      <c r="AA2381" s="1">
        <f>VLOOKUP(G2381,Sku_Consolidated!A2:E957,5,FALSE)</f>
      </c>
      <c r="AB2381" s="1">
        <f>IF(VLOOKUP(G2381,Sku_Consolidated!A2:S957,19,FALSE)="SHOWCASE", VLOOKUP(E2381,Store_Showcase!B2:N144,13, FALSE), IF(VLOOKUP(G2381,Sku_Consolidated!A2:S957,19,FALSE)="VAM",VLOOKUP(E2381,Store_VAM!B2:N273,13, FALSE),VLOOKUP(E2381,Store_SRP!B2:N110,13, FALSE)))</f>
      </c>
      <c r="AC2381" s="1">
        <f>IF(IFERROR(AB2381,TRUE)=TRUE, "-","OK")</f>
      </c>
      <c r="AD2381" s="11" t="s">
        <v>37</v>
      </c>
      <c r="AE2381" s="11" t="s">
        <v>37</v>
      </c>
      <c r="AF2381" s="1">
        <f>IF(IFERROR(VLOOKUP(E2381,Store_Showcase!B2:H144,{5}, FALSE), TRUE)=TRUE, IF(IFERROR(VLOOKUP(E2381,Store_SRP!B2:H110,{5}, FALSE), TRUE)=TRUE,VLOOKUP(E2381,Store_VAM!B2:H273,{5}, FALSE),VLOOKUP(E2381,Store_SRP!B2:H110,{5}, FALSE)), VLOOKUP(E2381,Store_Showcase!B2:H144,{5}, FALSE))</f>
      </c>
      <c r="AG2381" s="1">
        <f>IF(IFERROR(VLOOKUP(E2381,Store_Showcase!B2:H144,{6}, FALSE), TRUE)=TRUE, IF(IFERROR(VLOOKUP(E2381,Store_SRP!B2:H110,{6}, FALSE), TRUE)=TRUE,VLOOKUP(E2381,Store_VAM!B2:H273,{6}, FALSE),VLOOKUP(E2381,Store_SRP!B2:H110,{6}, FALSE)), VLOOKUP(E2381,Store_Showcase!B2:H144,{6}, FALSE))</f>
      </c>
      <c r="AH2381" s="1">
        <f>VLOOKUP(G2381,Sku_Consolidated!A2:R957,18,FALSE)</f>
      </c>
      <c r="AI2381" s="1">
        <f>VLOOKUP(G2381,Sku_Consolidated!A2:S957,19,FALSE)</f>
      </c>
      <c r="AJ2381" s="1">
        <f>VLOOKUP(G2381,Sku_Consolidated!A2:T957,20,FALSE)</f>
      </c>
    </row>
    <row r="2382" spans="1:36" x14ac:dyDescent="0.25">
      <c r="A2382" s="1">
        <v>2024</v>
      </c>
      <c r="B2382" s="1" t="s">
        <v>31</v>
      </c>
      <c r="C2382" s="1" t="s">
        <v>32</v>
      </c>
      <c r="D2382" s="1" t="s">
        <v>33</v>
      </c>
      <c r="E2382" s="9" t="s">
        <v>6156</v>
      </c>
      <c r="F2382" s="1">
        <f>IF(VLOOKUP(G2382,Sku_Consolidated!A2:S957,{19},FALSE)="SHOWCASE", VLOOKUP(E2382,Store_Showcase!B2:C144,{2}, FALSE), IF(VLOOKUP(G2382,Sku_Consolidated!A2:S957,{19},FALSE)="VAM",VLOOKUP(E2382,Store_VAM!B2:C273,{2}, FALSE),VLOOKUP(E2382,Store_SRP!B2:C110,{2}, FALSE)))</f>
      </c>
      <c r="G2382" s="1">
        <v>61724</v>
      </c>
      <c r="H2382" s="1" t="s">
        <v>50</v>
      </c>
      <c r="I2382" s="10" t="s">
        <v>1354</v>
      </c>
      <c r="J2382" s="1">
        <f>VLOOKUP(G2382,Sku_Consolidated!A2:C957, 3, FALSE)</f>
      </c>
      <c r="K2382" s="10">
        <f>IF(J2382="PACK", I2382, 0)</f>
      </c>
      <c r="L2382" s="10">
        <f>IF(J2382="KG", I2382, I2382 * VLOOKUP(G2382,Sku_Consolidated!A2:U957,21,FALSE))</f>
      </c>
      <c r="M2382" s="10" t="s">
        <v>37</v>
      </c>
      <c r="N2382" s="11" t="s">
        <v>6162</v>
      </c>
      <c r="O2382" s="10" t="s">
        <v>6163</v>
      </c>
      <c r="P2382" s="10">
        <f>N2382 - O2382</f>
      </c>
      <c r="Q2382" s="1">
        <f>VLOOKUP(G2382,Sku_Consolidated!A2:G957,7, FALSE)</f>
      </c>
      <c r="R2382" s="1">
        <f>IF(IFERROR(VLOOKUP(E2382,Store_Showcase!B2:H144,7, FALSE), TRUE)=TRUE, IF(IFERROR(VLOOKUP(E2382,Store_SRP!B2:H110,7, FALSE), TRUE)=TRUE,VLOOKUP(E2382,Store_VAM!B2:H273,7, FALSE),VLOOKUP(E2382,Store_SRP!B2:H110,7, FALSE)), VLOOKUP(E2382,Store_Showcase!B2:H144,7, FALSE))</f>
      </c>
      <c r="S2382" s="1">
        <f>IF(IFERROR(VLOOKUP(E2382,Store_Showcase!B2:I144,8, FALSE), TRUE)=TRUE, IF(IFERROR(VLOOKUP(E2382,Store_SRP!B2:I110,8, FALSE), TRUE)=TRUE,VLOOKUP(E2382,Store_VAM!B2:I273,8, FALSE),VLOOKUP(E2382,Store_SRP!B2:I110,8, FALSE)), VLOOKUP(E2382,Store_Showcase!B2:I144,8, FALSE))</f>
      </c>
      <c r="T2382" s="1">
        <f>VLOOKUP(G2382,Sku_Consolidated!A2:R957,18,FALSE)</f>
      </c>
      <c r="U2382" s="1" t="s">
        <v>6159</v>
      </c>
      <c r="V2382" s="1">
        <f>IF(VLOOKUP(G2382,Sku_Consolidated!A2:S957,19,FALSE)="SHOWCASE", VLOOKUP(E2382,Store_Showcase!B2:L144,11, FALSE), IF(VLOOKUP(G2382,Sku_Consolidated!A2:S957,19,FALSE)="VAM",VLOOKUP(E2382,Store_VAM!B2:L273,11, FALSE),VLOOKUP(E2382,Store_SRP!B2:L110,11, FALSE)))</f>
      </c>
      <c r="W2382" s="1">
        <f>VLOOKUP(G2382,Sku_Consolidated!A2:W957,11,FALSE)</f>
      </c>
      <c r="X2382" s="1">
        <f>VLOOKUP(G2382,Sku_Consolidated!A2:H957,8,FALSE)</f>
      </c>
      <c r="Y2382" s="1">
        <f>VLOOKUP(G2382,Sku_Consolidated!A2:I957,9,FALSE)</f>
      </c>
      <c r="Z2382" s="1" t="s">
        <v>41</v>
      </c>
      <c r="AA2382" s="1">
        <f>VLOOKUP(G2382,Sku_Consolidated!A2:E957,5,FALSE)</f>
      </c>
      <c r="AB2382" s="1">
        <f>IF(VLOOKUP(G2382,Sku_Consolidated!A2:S957,19,FALSE)="SHOWCASE", VLOOKUP(E2382,Store_Showcase!B2:N144,13, FALSE), IF(VLOOKUP(G2382,Sku_Consolidated!A2:S957,19,FALSE)="VAM",VLOOKUP(E2382,Store_VAM!B2:N273,13, FALSE),VLOOKUP(E2382,Store_SRP!B2:N110,13, FALSE)))</f>
      </c>
      <c r="AC2382" s="1">
        <f>IF(IFERROR(AB2382,TRUE)=TRUE, "-","OK")</f>
      </c>
      <c r="AD2382" s="11" t="s">
        <v>37</v>
      </c>
      <c r="AE2382" s="11" t="s">
        <v>37</v>
      </c>
      <c r="AF2382" s="1">
        <f>IF(IFERROR(VLOOKUP(E2382,Store_Showcase!B2:H144,{5}, FALSE), TRUE)=TRUE, IF(IFERROR(VLOOKUP(E2382,Store_SRP!B2:H110,{5}, FALSE), TRUE)=TRUE,VLOOKUP(E2382,Store_VAM!B2:H273,{5}, FALSE),VLOOKUP(E2382,Store_SRP!B2:H110,{5}, FALSE)), VLOOKUP(E2382,Store_Showcase!B2:H144,{5}, FALSE))</f>
      </c>
      <c r="AG2382" s="1">
        <f>IF(IFERROR(VLOOKUP(E2382,Store_Showcase!B2:H144,{6}, FALSE), TRUE)=TRUE, IF(IFERROR(VLOOKUP(E2382,Store_SRP!B2:H110,{6}, FALSE), TRUE)=TRUE,VLOOKUP(E2382,Store_VAM!B2:H273,{6}, FALSE),VLOOKUP(E2382,Store_SRP!B2:H110,{6}, FALSE)), VLOOKUP(E2382,Store_Showcase!B2:H144,{6}, FALSE))</f>
      </c>
      <c r="AH2382" s="1">
        <f>VLOOKUP(G2382,Sku_Consolidated!A2:R957,18,FALSE)</f>
      </c>
      <c r="AI2382" s="1">
        <f>VLOOKUP(G2382,Sku_Consolidated!A2:S957,19,FALSE)</f>
      </c>
      <c r="AJ2382" s="1">
        <f>VLOOKUP(G2382,Sku_Consolidated!A2:T957,20,FALSE)</f>
      </c>
    </row>
    <row r="2383" spans="1:36" x14ac:dyDescent="0.25">
      <c r="A2383" s="1">
        <v>2024</v>
      </c>
      <c r="B2383" s="1" t="s">
        <v>31</v>
      </c>
      <c r="C2383" s="1" t="s">
        <v>32</v>
      </c>
      <c r="D2383" s="1" t="s">
        <v>33</v>
      </c>
      <c r="E2383" s="9" t="s">
        <v>6156</v>
      </c>
      <c r="F2383" s="1">
        <f>IF(VLOOKUP(G2383,Sku_Consolidated!A2:S957,{19},FALSE)="SHOWCASE", VLOOKUP(E2383,Store_Showcase!B2:C144,{2}, FALSE), IF(VLOOKUP(G2383,Sku_Consolidated!A2:S957,{19},FALSE)="VAM",VLOOKUP(E2383,Store_VAM!B2:C273,{2}, FALSE),VLOOKUP(E2383,Store_SRP!B2:C110,{2}, FALSE)))</f>
      </c>
      <c r="G2383" s="1">
        <v>61732</v>
      </c>
      <c r="H2383" s="1" t="s">
        <v>211</v>
      </c>
      <c r="I2383" s="10" t="s">
        <v>2618</v>
      </c>
      <c r="J2383" s="1">
        <f>VLOOKUP(G2383,Sku_Consolidated!A2:C957, 3, FALSE)</f>
      </c>
      <c r="K2383" s="10">
        <f>IF(J2383="PACK", I2383, 0)</f>
      </c>
      <c r="L2383" s="10">
        <f>IF(J2383="KG", I2383, I2383 * VLOOKUP(G2383,Sku_Consolidated!A2:U957,21,FALSE))</f>
      </c>
      <c r="M2383" s="10" t="s">
        <v>37</v>
      </c>
      <c r="N2383" s="11" t="s">
        <v>6164</v>
      </c>
      <c r="O2383" s="10" t="s">
        <v>6165</v>
      </c>
      <c r="P2383" s="10">
        <f>N2383 - O2383</f>
      </c>
      <c r="Q2383" s="1">
        <f>VLOOKUP(G2383,Sku_Consolidated!A2:G957,7, FALSE)</f>
      </c>
      <c r="R2383" s="1">
        <f>IF(IFERROR(VLOOKUP(E2383,Store_Showcase!B2:H144,7, FALSE), TRUE)=TRUE, IF(IFERROR(VLOOKUP(E2383,Store_SRP!B2:H110,7, FALSE), TRUE)=TRUE,VLOOKUP(E2383,Store_VAM!B2:H273,7, FALSE),VLOOKUP(E2383,Store_SRP!B2:H110,7, FALSE)), VLOOKUP(E2383,Store_Showcase!B2:H144,7, FALSE))</f>
      </c>
      <c r="S2383" s="1">
        <f>IF(IFERROR(VLOOKUP(E2383,Store_Showcase!B2:I144,8, FALSE), TRUE)=TRUE, IF(IFERROR(VLOOKUP(E2383,Store_SRP!B2:I110,8, FALSE), TRUE)=TRUE,VLOOKUP(E2383,Store_VAM!B2:I273,8, FALSE),VLOOKUP(E2383,Store_SRP!B2:I110,8, FALSE)), VLOOKUP(E2383,Store_Showcase!B2:I144,8, FALSE))</f>
      </c>
      <c r="T2383" s="1">
        <f>VLOOKUP(G2383,Sku_Consolidated!A2:R957,18,FALSE)</f>
      </c>
      <c r="U2383" s="1" t="s">
        <v>6159</v>
      </c>
      <c r="V2383" s="1">
        <f>IF(VLOOKUP(G2383,Sku_Consolidated!A2:S957,19,FALSE)="SHOWCASE", VLOOKUP(E2383,Store_Showcase!B2:L144,11, FALSE), IF(VLOOKUP(G2383,Sku_Consolidated!A2:S957,19,FALSE)="VAM",VLOOKUP(E2383,Store_VAM!B2:L273,11, FALSE),VLOOKUP(E2383,Store_SRP!B2:L110,11, FALSE)))</f>
      </c>
      <c r="W2383" s="1">
        <f>VLOOKUP(G2383,Sku_Consolidated!A2:W957,11,FALSE)</f>
      </c>
      <c r="X2383" s="1">
        <f>VLOOKUP(G2383,Sku_Consolidated!A2:H957,8,FALSE)</f>
      </c>
      <c r="Y2383" s="1">
        <f>VLOOKUP(G2383,Sku_Consolidated!A2:I957,9,FALSE)</f>
      </c>
      <c r="Z2383" s="1" t="s">
        <v>41</v>
      </c>
      <c r="AA2383" s="1">
        <f>VLOOKUP(G2383,Sku_Consolidated!A2:E957,5,FALSE)</f>
      </c>
      <c r="AB2383" s="1">
        <f>IF(VLOOKUP(G2383,Sku_Consolidated!A2:S957,19,FALSE)="SHOWCASE", VLOOKUP(E2383,Store_Showcase!B2:N144,13, FALSE), IF(VLOOKUP(G2383,Sku_Consolidated!A2:S957,19,FALSE)="VAM",VLOOKUP(E2383,Store_VAM!B2:N273,13, FALSE),VLOOKUP(E2383,Store_SRP!B2:N110,13, FALSE)))</f>
      </c>
      <c r="AC2383" s="1">
        <f>IF(IFERROR(AB2383,TRUE)=TRUE, "-","OK")</f>
      </c>
      <c r="AD2383" s="11" t="s">
        <v>37</v>
      </c>
      <c r="AE2383" s="11" t="s">
        <v>37</v>
      </c>
      <c r="AF2383" s="1">
        <f>IF(IFERROR(VLOOKUP(E2383,Store_Showcase!B2:H144,{5}, FALSE), TRUE)=TRUE, IF(IFERROR(VLOOKUP(E2383,Store_SRP!B2:H110,{5}, FALSE), TRUE)=TRUE,VLOOKUP(E2383,Store_VAM!B2:H273,{5}, FALSE),VLOOKUP(E2383,Store_SRP!B2:H110,{5}, FALSE)), VLOOKUP(E2383,Store_Showcase!B2:H144,{5}, FALSE))</f>
      </c>
      <c r="AG2383" s="1">
        <f>IF(IFERROR(VLOOKUP(E2383,Store_Showcase!B2:H144,{6}, FALSE), TRUE)=TRUE, IF(IFERROR(VLOOKUP(E2383,Store_SRP!B2:H110,{6}, FALSE), TRUE)=TRUE,VLOOKUP(E2383,Store_VAM!B2:H273,{6}, FALSE),VLOOKUP(E2383,Store_SRP!B2:H110,{6}, FALSE)), VLOOKUP(E2383,Store_Showcase!B2:H144,{6}, FALSE))</f>
      </c>
      <c r="AH2383" s="1">
        <f>VLOOKUP(G2383,Sku_Consolidated!A2:R957,18,FALSE)</f>
      </c>
      <c r="AI2383" s="1">
        <f>VLOOKUP(G2383,Sku_Consolidated!A2:S957,19,FALSE)</f>
      </c>
      <c r="AJ2383" s="1">
        <f>VLOOKUP(G2383,Sku_Consolidated!A2:T957,20,FALSE)</f>
      </c>
    </row>
    <row r="2384" spans="1:36" x14ac:dyDescent="0.25">
      <c r="A2384" s="1">
        <v>2024</v>
      </c>
      <c r="B2384" s="1" t="s">
        <v>31</v>
      </c>
      <c r="C2384" s="1" t="s">
        <v>32</v>
      </c>
      <c r="D2384" s="1" t="s">
        <v>33</v>
      </c>
      <c r="E2384" s="9" t="s">
        <v>6156</v>
      </c>
      <c r="F2384" s="1">
        <f>IF(VLOOKUP(G2384,Sku_Consolidated!A2:S957,{19},FALSE)="SHOWCASE", VLOOKUP(E2384,Store_Showcase!B2:C144,{2}, FALSE), IF(VLOOKUP(G2384,Sku_Consolidated!A2:S957,{19},FALSE)="VAM",VLOOKUP(E2384,Store_VAM!B2:C273,{2}, FALSE),VLOOKUP(E2384,Store_SRP!B2:C110,{2}, FALSE)))</f>
      </c>
      <c r="G2384" s="1">
        <v>61735</v>
      </c>
      <c r="H2384" s="1" t="s">
        <v>66</v>
      </c>
      <c r="I2384" s="10" t="s">
        <v>3396</v>
      </c>
      <c r="J2384" s="1">
        <f>VLOOKUP(G2384,Sku_Consolidated!A2:C957, 3, FALSE)</f>
      </c>
      <c r="K2384" s="10">
        <f>IF(J2384="PACK", I2384, 0)</f>
      </c>
      <c r="L2384" s="10">
        <f>IF(J2384="KG", I2384, I2384 * VLOOKUP(G2384,Sku_Consolidated!A2:U957,21,FALSE))</f>
      </c>
      <c r="M2384" s="10" t="s">
        <v>37</v>
      </c>
      <c r="N2384" s="11" t="s">
        <v>6166</v>
      </c>
      <c r="O2384" s="10" t="s">
        <v>6167</v>
      </c>
      <c r="P2384" s="10">
        <f>N2384 - O2384</f>
      </c>
      <c r="Q2384" s="1">
        <f>VLOOKUP(G2384,Sku_Consolidated!A2:G957,7, FALSE)</f>
      </c>
      <c r="R2384" s="1">
        <f>IF(IFERROR(VLOOKUP(E2384,Store_Showcase!B2:H144,7, FALSE), TRUE)=TRUE, IF(IFERROR(VLOOKUP(E2384,Store_SRP!B2:H110,7, FALSE), TRUE)=TRUE,VLOOKUP(E2384,Store_VAM!B2:H273,7, FALSE),VLOOKUP(E2384,Store_SRP!B2:H110,7, FALSE)), VLOOKUP(E2384,Store_Showcase!B2:H144,7, FALSE))</f>
      </c>
      <c r="S2384" s="1">
        <f>IF(IFERROR(VLOOKUP(E2384,Store_Showcase!B2:I144,8, FALSE), TRUE)=TRUE, IF(IFERROR(VLOOKUP(E2384,Store_SRP!B2:I110,8, FALSE), TRUE)=TRUE,VLOOKUP(E2384,Store_VAM!B2:I273,8, FALSE),VLOOKUP(E2384,Store_SRP!B2:I110,8, FALSE)), VLOOKUP(E2384,Store_Showcase!B2:I144,8, FALSE))</f>
      </c>
      <c r="T2384" s="1">
        <f>VLOOKUP(G2384,Sku_Consolidated!A2:R957,18,FALSE)</f>
      </c>
      <c r="U2384" s="1" t="s">
        <v>6159</v>
      </c>
      <c r="V2384" s="1">
        <f>IF(VLOOKUP(G2384,Sku_Consolidated!A2:S957,19,FALSE)="SHOWCASE", VLOOKUP(E2384,Store_Showcase!B2:L144,11, FALSE), IF(VLOOKUP(G2384,Sku_Consolidated!A2:S957,19,FALSE)="VAM",VLOOKUP(E2384,Store_VAM!B2:L273,11, FALSE),VLOOKUP(E2384,Store_SRP!B2:L110,11, FALSE)))</f>
      </c>
      <c r="W2384" s="1">
        <f>VLOOKUP(G2384,Sku_Consolidated!A2:W957,11,FALSE)</f>
      </c>
      <c r="X2384" s="1">
        <f>VLOOKUP(G2384,Sku_Consolidated!A2:H957,8,FALSE)</f>
      </c>
      <c r="Y2384" s="1">
        <f>VLOOKUP(G2384,Sku_Consolidated!A2:I957,9,FALSE)</f>
      </c>
      <c r="Z2384" s="1" t="s">
        <v>41</v>
      </c>
      <c r="AA2384" s="1">
        <f>VLOOKUP(G2384,Sku_Consolidated!A2:E957,5,FALSE)</f>
      </c>
      <c r="AB2384" s="1">
        <f>IF(VLOOKUP(G2384,Sku_Consolidated!A2:S957,19,FALSE)="SHOWCASE", VLOOKUP(E2384,Store_Showcase!B2:N144,13, FALSE), IF(VLOOKUP(G2384,Sku_Consolidated!A2:S957,19,FALSE)="VAM",VLOOKUP(E2384,Store_VAM!B2:N273,13, FALSE),VLOOKUP(E2384,Store_SRP!B2:N110,13, FALSE)))</f>
      </c>
      <c r="AC2384" s="1">
        <f>IF(IFERROR(AB2384,TRUE)=TRUE, "-","OK")</f>
      </c>
      <c r="AD2384" s="11" t="s">
        <v>37</v>
      </c>
      <c r="AE2384" s="11" t="s">
        <v>37</v>
      </c>
      <c r="AF2384" s="1">
        <f>IF(IFERROR(VLOOKUP(E2384,Store_Showcase!B2:H144,{5}, FALSE), TRUE)=TRUE, IF(IFERROR(VLOOKUP(E2384,Store_SRP!B2:H110,{5}, FALSE), TRUE)=TRUE,VLOOKUP(E2384,Store_VAM!B2:H273,{5}, FALSE),VLOOKUP(E2384,Store_SRP!B2:H110,{5}, FALSE)), VLOOKUP(E2384,Store_Showcase!B2:H144,{5}, FALSE))</f>
      </c>
      <c r="AG2384" s="1">
        <f>IF(IFERROR(VLOOKUP(E2384,Store_Showcase!B2:H144,{6}, FALSE), TRUE)=TRUE, IF(IFERROR(VLOOKUP(E2384,Store_SRP!B2:H110,{6}, FALSE), TRUE)=TRUE,VLOOKUP(E2384,Store_VAM!B2:H273,{6}, FALSE),VLOOKUP(E2384,Store_SRP!B2:H110,{6}, FALSE)), VLOOKUP(E2384,Store_Showcase!B2:H144,{6}, FALSE))</f>
      </c>
      <c r="AH2384" s="1">
        <f>VLOOKUP(G2384,Sku_Consolidated!A2:R957,18,FALSE)</f>
      </c>
      <c r="AI2384" s="1">
        <f>VLOOKUP(G2384,Sku_Consolidated!A2:S957,19,FALSE)</f>
      </c>
      <c r="AJ2384" s="1">
        <f>VLOOKUP(G2384,Sku_Consolidated!A2:T957,20,FALSE)</f>
      </c>
    </row>
    <row r="2385" spans="1:36" x14ac:dyDescent="0.25">
      <c r="A2385" s="1">
        <v>2024</v>
      </c>
      <c r="B2385" s="1" t="s">
        <v>31</v>
      </c>
      <c r="C2385" s="1" t="s">
        <v>32</v>
      </c>
      <c r="D2385" s="1" t="s">
        <v>33</v>
      </c>
      <c r="E2385" s="9" t="s">
        <v>6156</v>
      </c>
      <c r="F2385" s="1">
        <f>IF(VLOOKUP(G2385,Sku_Consolidated!A2:S957,{19},FALSE)="SHOWCASE", VLOOKUP(E2385,Store_Showcase!B2:C144,{2}, FALSE), IF(VLOOKUP(G2385,Sku_Consolidated!A2:S957,{19},FALSE)="VAM",VLOOKUP(E2385,Store_VAM!B2:C273,{2}, FALSE),VLOOKUP(E2385,Store_SRP!B2:C110,{2}, FALSE)))</f>
      </c>
      <c r="G2385" s="1">
        <v>61744</v>
      </c>
      <c r="H2385" s="1" t="s">
        <v>82</v>
      </c>
      <c r="I2385" s="10" t="s">
        <v>155</v>
      </c>
      <c r="J2385" s="1">
        <f>VLOOKUP(G2385,Sku_Consolidated!A2:C957, 3, FALSE)</f>
      </c>
      <c r="K2385" s="10">
        <f>IF(J2385="PACK", I2385, 0)</f>
      </c>
      <c r="L2385" s="10">
        <f>IF(J2385="KG", I2385, I2385 * VLOOKUP(G2385,Sku_Consolidated!A2:U957,21,FALSE))</f>
      </c>
      <c r="M2385" s="10" t="s">
        <v>37</v>
      </c>
      <c r="N2385" s="11" t="s">
        <v>3754</v>
      </c>
      <c r="O2385" s="10" t="s">
        <v>6168</v>
      </c>
      <c r="P2385" s="10">
        <f>N2385 - O2385</f>
      </c>
      <c r="Q2385" s="1">
        <f>VLOOKUP(G2385,Sku_Consolidated!A2:G957,7, FALSE)</f>
      </c>
      <c r="R2385" s="1">
        <f>IF(IFERROR(VLOOKUP(E2385,Store_Showcase!B2:H144,7, FALSE), TRUE)=TRUE, IF(IFERROR(VLOOKUP(E2385,Store_SRP!B2:H110,7, FALSE), TRUE)=TRUE,VLOOKUP(E2385,Store_VAM!B2:H273,7, FALSE),VLOOKUP(E2385,Store_SRP!B2:H110,7, FALSE)), VLOOKUP(E2385,Store_Showcase!B2:H144,7, FALSE))</f>
      </c>
      <c r="S2385" s="1">
        <f>IF(IFERROR(VLOOKUP(E2385,Store_Showcase!B2:I144,8, FALSE), TRUE)=TRUE, IF(IFERROR(VLOOKUP(E2385,Store_SRP!B2:I110,8, FALSE), TRUE)=TRUE,VLOOKUP(E2385,Store_VAM!B2:I273,8, FALSE),VLOOKUP(E2385,Store_SRP!B2:I110,8, FALSE)), VLOOKUP(E2385,Store_Showcase!B2:I144,8, FALSE))</f>
      </c>
      <c r="T2385" s="1">
        <f>VLOOKUP(G2385,Sku_Consolidated!A2:R957,18,FALSE)</f>
      </c>
      <c r="U2385" s="1" t="s">
        <v>6159</v>
      </c>
      <c r="V2385" s="1">
        <f>IF(VLOOKUP(G2385,Sku_Consolidated!A2:S957,19,FALSE)="SHOWCASE", VLOOKUP(E2385,Store_Showcase!B2:L144,11, FALSE), IF(VLOOKUP(G2385,Sku_Consolidated!A2:S957,19,FALSE)="VAM",VLOOKUP(E2385,Store_VAM!B2:L273,11, FALSE),VLOOKUP(E2385,Store_SRP!B2:L110,11, FALSE)))</f>
      </c>
      <c r="W2385" s="1">
        <f>VLOOKUP(G2385,Sku_Consolidated!A2:W957,11,FALSE)</f>
      </c>
      <c r="X2385" s="1">
        <f>VLOOKUP(G2385,Sku_Consolidated!A2:H957,8,FALSE)</f>
      </c>
      <c r="Y2385" s="1">
        <f>VLOOKUP(G2385,Sku_Consolidated!A2:I957,9,FALSE)</f>
      </c>
      <c r="Z2385" s="1" t="s">
        <v>41</v>
      </c>
      <c r="AA2385" s="1">
        <f>VLOOKUP(G2385,Sku_Consolidated!A2:E957,5,FALSE)</f>
      </c>
      <c r="AB2385" s="1">
        <f>IF(VLOOKUP(G2385,Sku_Consolidated!A2:S957,19,FALSE)="SHOWCASE", VLOOKUP(E2385,Store_Showcase!B2:N144,13, FALSE), IF(VLOOKUP(G2385,Sku_Consolidated!A2:S957,19,FALSE)="VAM",VLOOKUP(E2385,Store_VAM!B2:N273,13, FALSE),VLOOKUP(E2385,Store_SRP!B2:N110,13, FALSE)))</f>
      </c>
      <c r="AC2385" s="1">
        <f>IF(IFERROR(AB2385,TRUE)=TRUE, "-","OK")</f>
      </c>
      <c r="AD2385" s="11" t="s">
        <v>37</v>
      </c>
      <c r="AE2385" s="11" t="s">
        <v>37</v>
      </c>
      <c r="AF2385" s="1">
        <f>IF(IFERROR(VLOOKUP(E2385,Store_Showcase!B2:H144,{5}, FALSE), TRUE)=TRUE, IF(IFERROR(VLOOKUP(E2385,Store_SRP!B2:H110,{5}, FALSE), TRUE)=TRUE,VLOOKUP(E2385,Store_VAM!B2:H273,{5}, FALSE),VLOOKUP(E2385,Store_SRP!B2:H110,{5}, FALSE)), VLOOKUP(E2385,Store_Showcase!B2:H144,{5}, FALSE))</f>
      </c>
      <c r="AG2385" s="1">
        <f>IF(IFERROR(VLOOKUP(E2385,Store_Showcase!B2:H144,{6}, FALSE), TRUE)=TRUE, IF(IFERROR(VLOOKUP(E2385,Store_SRP!B2:H110,{6}, FALSE), TRUE)=TRUE,VLOOKUP(E2385,Store_VAM!B2:H273,{6}, FALSE),VLOOKUP(E2385,Store_SRP!B2:H110,{6}, FALSE)), VLOOKUP(E2385,Store_Showcase!B2:H144,{6}, FALSE))</f>
      </c>
      <c r="AH2385" s="1">
        <f>VLOOKUP(G2385,Sku_Consolidated!A2:R957,18,FALSE)</f>
      </c>
      <c r="AI2385" s="1">
        <f>VLOOKUP(G2385,Sku_Consolidated!A2:S957,19,FALSE)</f>
      </c>
      <c r="AJ2385" s="1">
        <f>VLOOKUP(G2385,Sku_Consolidated!A2:T957,20,FALSE)</f>
      </c>
    </row>
    <row r="2386" spans="1:36" x14ac:dyDescent="0.25">
      <c r="A2386" s="1">
        <v>2024</v>
      </c>
      <c r="B2386" s="1" t="s">
        <v>31</v>
      </c>
      <c r="C2386" s="1" t="s">
        <v>32</v>
      </c>
      <c r="D2386" s="1" t="s">
        <v>33</v>
      </c>
      <c r="E2386" s="9" t="s">
        <v>6156</v>
      </c>
      <c r="F2386" s="1">
        <f>IF(VLOOKUP(G2386,Sku_Consolidated!A2:S957,{19},FALSE)="SHOWCASE", VLOOKUP(E2386,Store_Showcase!B2:C144,{2}, FALSE), IF(VLOOKUP(G2386,Sku_Consolidated!A2:S957,{19},FALSE)="VAM",VLOOKUP(E2386,Store_VAM!B2:C273,{2}, FALSE),VLOOKUP(E2386,Store_SRP!B2:C110,{2}, FALSE)))</f>
      </c>
      <c r="G2386" s="1">
        <v>61755</v>
      </c>
      <c r="H2386" s="1" t="s">
        <v>86</v>
      </c>
      <c r="I2386" s="10" t="s">
        <v>1336</v>
      </c>
      <c r="J2386" s="1">
        <f>VLOOKUP(G2386,Sku_Consolidated!A2:C957, 3, FALSE)</f>
      </c>
      <c r="K2386" s="10">
        <f>IF(J2386="PACK", I2386, 0)</f>
      </c>
      <c r="L2386" s="10">
        <f>IF(J2386="KG", I2386, I2386 * VLOOKUP(G2386,Sku_Consolidated!A2:U957,21,FALSE))</f>
      </c>
      <c r="M2386" s="10" t="s">
        <v>37</v>
      </c>
      <c r="N2386" s="11" t="s">
        <v>5859</v>
      </c>
      <c r="O2386" s="10" t="s">
        <v>5860</v>
      </c>
      <c r="P2386" s="10">
        <f>N2386 - O2386</f>
      </c>
      <c r="Q2386" s="1">
        <f>VLOOKUP(G2386,Sku_Consolidated!A2:G957,7, FALSE)</f>
      </c>
      <c r="R2386" s="1">
        <f>IF(IFERROR(VLOOKUP(E2386,Store_Showcase!B2:H144,7, FALSE), TRUE)=TRUE, IF(IFERROR(VLOOKUP(E2386,Store_SRP!B2:H110,7, FALSE), TRUE)=TRUE,VLOOKUP(E2386,Store_VAM!B2:H273,7, FALSE),VLOOKUP(E2386,Store_SRP!B2:H110,7, FALSE)), VLOOKUP(E2386,Store_Showcase!B2:H144,7, FALSE))</f>
      </c>
      <c r="S2386" s="1">
        <f>IF(IFERROR(VLOOKUP(E2386,Store_Showcase!B2:I144,8, FALSE), TRUE)=TRUE, IF(IFERROR(VLOOKUP(E2386,Store_SRP!B2:I110,8, FALSE), TRUE)=TRUE,VLOOKUP(E2386,Store_VAM!B2:I273,8, FALSE),VLOOKUP(E2386,Store_SRP!B2:I110,8, FALSE)), VLOOKUP(E2386,Store_Showcase!B2:I144,8, FALSE))</f>
      </c>
      <c r="T2386" s="1">
        <f>VLOOKUP(G2386,Sku_Consolidated!A2:R957,18,FALSE)</f>
      </c>
      <c r="U2386" s="1" t="s">
        <v>6159</v>
      </c>
      <c r="V2386" s="1">
        <f>IF(VLOOKUP(G2386,Sku_Consolidated!A2:S957,19,FALSE)="SHOWCASE", VLOOKUP(E2386,Store_Showcase!B2:L144,11, FALSE), IF(VLOOKUP(G2386,Sku_Consolidated!A2:S957,19,FALSE)="VAM",VLOOKUP(E2386,Store_VAM!B2:L273,11, FALSE),VLOOKUP(E2386,Store_SRP!B2:L110,11, FALSE)))</f>
      </c>
      <c r="W2386" s="1">
        <f>VLOOKUP(G2386,Sku_Consolidated!A2:W957,11,FALSE)</f>
      </c>
      <c r="X2386" s="1">
        <f>VLOOKUP(G2386,Sku_Consolidated!A2:H957,8,FALSE)</f>
      </c>
      <c r="Y2386" s="1">
        <f>VLOOKUP(G2386,Sku_Consolidated!A2:I957,9,FALSE)</f>
      </c>
      <c r="Z2386" s="1" t="s">
        <v>41</v>
      </c>
      <c r="AA2386" s="1">
        <f>VLOOKUP(G2386,Sku_Consolidated!A2:E957,5,FALSE)</f>
      </c>
      <c r="AB2386" s="1">
        <f>IF(VLOOKUP(G2386,Sku_Consolidated!A2:S957,19,FALSE)="SHOWCASE", VLOOKUP(E2386,Store_Showcase!B2:N144,13, FALSE), IF(VLOOKUP(G2386,Sku_Consolidated!A2:S957,19,FALSE)="VAM",VLOOKUP(E2386,Store_VAM!B2:N273,13, FALSE),VLOOKUP(E2386,Store_SRP!B2:N110,13, FALSE)))</f>
      </c>
      <c r="AC2386" s="1">
        <f>IF(IFERROR(AB2386,TRUE)=TRUE, "-","OK")</f>
      </c>
      <c r="AD2386" s="11" t="s">
        <v>37</v>
      </c>
      <c r="AE2386" s="11" t="s">
        <v>37</v>
      </c>
      <c r="AF2386" s="1">
        <f>IF(IFERROR(VLOOKUP(E2386,Store_Showcase!B2:H144,{5}, FALSE), TRUE)=TRUE, IF(IFERROR(VLOOKUP(E2386,Store_SRP!B2:H110,{5}, FALSE), TRUE)=TRUE,VLOOKUP(E2386,Store_VAM!B2:H273,{5}, FALSE),VLOOKUP(E2386,Store_SRP!B2:H110,{5}, FALSE)), VLOOKUP(E2386,Store_Showcase!B2:H144,{5}, FALSE))</f>
      </c>
      <c r="AG2386" s="1">
        <f>IF(IFERROR(VLOOKUP(E2386,Store_Showcase!B2:H144,{6}, FALSE), TRUE)=TRUE, IF(IFERROR(VLOOKUP(E2386,Store_SRP!B2:H110,{6}, FALSE), TRUE)=TRUE,VLOOKUP(E2386,Store_VAM!B2:H273,{6}, FALSE),VLOOKUP(E2386,Store_SRP!B2:H110,{6}, FALSE)), VLOOKUP(E2386,Store_Showcase!B2:H144,{6}, FALSE))</f>
      </c>
      <c r="AH2386" s="1">
        <f>VLOOKUP(G2386,Sku_Consolidated!A2:R957,18,FALSE)</f>
      </c>
      <c r="AI2386" s="1">
        <f>VLOOKUP(G2386,Sku_Consolidated!A2:S957,19,FALSE)</f>
      </c>
      <c r="AJ2386" s="1">
        <f>VLOOKUP(G2386,Sku_Consolidated!A2:T957,20,FALSE)</f>
      </c>
    </row>
    <row r="2387" spans="1:36" x14ac:dyDescent="0.25">
      <c r="A2387" s="1">
        <v>2024</v>
      </c>
      <c r="B2387" s="1" t="s">
        <v>31</v>
      </c>
      <c r="C2387" s="1" t="s">
        <v>32</v>
      </c>
      <c r="D2387" s="1" t="s">
        <v>33</v>
      </c>
      <c r="E2387" s="9" t="s">
        <v>6156</v>
      </c>
      <c r="F2387" s="1">
        <f>IF(VLOOKUP(G2387,Sku_Consolidated!A2:S957,{19},FALSE)="SHOWCASE", VLOOKUP(E2387,Store_Showcase!B2:C144,{2}, FALSE), IF(VLOOKUP(G2387,Sku_Consolidated!A2:S957,{19},FALSE)="VAM",VLOOKUP(E2387,Store_VAM!B2:C273,{2}, FALSE),VLOOKUP(E2387,Store_SRP!B2:C110,{2}, FALSE)))</f>
      </c>
      <c r="G2387" s="1">
        <v>61833</v>
      </c>
      <c r="H2387" s="1" t="s">
        <v>118</v>
      </c>
      <c r="I2387" s="10" t="s">
        <v>741</v>
      </c>
      <c r="J2387" s="1">
        <f>VLOOKUP(G2387,Sku_Consolidated!A2:C957, 3, FALSE)</f>
      </c>
      <c r="K2387" s="10">
        <f>IF(J2387="PACK", I2387, 0)</f>
      </c>
      <c r="L2387" s="10">
        <f>IF(J2387="KG", I2387, I2387 * VLOOKUP(G2387,Sku_Consolidated!A2:U957,21,FALSE))</f>
      </c>
      <c r="M2387" s="10" t="s">
        <v>37</v>
      </c>
      <c r="N2387" s="11" t="s">
        <v>6169</v>
      </c>
      <c r="O2387" s="10" t="s">
        <v>6170</v>
      </c>
      <c r="P2387" s="10">
        <f>N2387 - O2387</f>
      </c>
      <c r="Q2387" s="1">
        <f>VLOOKUP(G2387,Sku_Consolidated!A2:G957,7, FALSE)</f>
      </c>
      <c r="R2387" s="1">
        <f>IF(IFERROR(VLOOKUP(E2387,Store_Showcase!B2:H144,7, FALSE), TRUE)=TRUE, IF(IFERROR(VLOOKUP(E2387,Store_SRP!B2:H110,7, FALSE), TRUE)=TRUE,VLOOKUP(E2387,Store_VAM!B2:H273,7, FALSE),VLOOKUP(E2387,Store_SRP!B2:H110,7, FALSE)), VLOOKUP(E2387,Store_Showcase!B2:H144,7, FALSE))</f>
      </c>
      <c r="S2387" s="1">
        <f>IF(IFERROR(VLOOKUP(E2387,Store_Showcase!B2:I144,8, FALSE), TRUE)=TRUE, IF(IFERROR(VLOOKUP(E2387,Store_SRP!B2:I110,8, FALSE), TRUE)=TRUE,VLOOKUP(E2387,Store_VAM!B2:I273,8, FALSE),VLOOKUP(E2387,Store_SRP!B2:I110,8, FALSE)), VLOOKUP(E2387,Store_Showcase!B2:I144,8, FALSE))</f>
      </c>
      <c r="T2387" s="1">
        <f>VLOOKUP(G2387,Sku_Consolidated!A2:R957,18,FALSE)</f>
      </c>
      <c r="U2387" s="1" t="s">
        <v>6159</v>
      </c>
      <c r="V2387" s="1">
        <f>IF(VLOOKUP(G2387,Sku_Consolidated!A2:S957,19,FALSE)="SHOWCASE", VLOOKUP(E2387,Store_Showcase!B2:L144,11, FALSE), IF(VLOOKUP(G2387,Sku_Consolidated!A2:S957,19,FALSE)="VAM",VLOOKUP(E2387,Store_VAM!B2:L273,11, FALSE),VLOOKUP(E2387,Store_SRP!B2:L110,11, FALSE)))</f>
      </c>
      <c r="W2387" s="1">
        <f>VLOOKUP(G2387,Sku_Consolidated!A2:W957,11,FALSE)</f>
      </c>
      <c r="X2387" s="1">
        <f>VLOOKUP(G2387,Sku_Consolidated!A2:H957,8,FALSE)</f>
      </c>
      <c r="Y2387" s="1">
        <f>VLOOKUP(G2387,Sku_Consolidated!A2:I957,9,FALSE)</f>
      </c>
      <c r="Z2387" s="1" t="s">
        <v>41</v>
      </c>
      <c r="AA2387" s="1">
        <f>VLOOKUP(G2387,Sku_Consolidated!A2:E957,5,FALSE)</f>
      </c>
      <c r="AB2387" s="1">
        <f>IF(VLOOKUP(G2387,Sku_Consolidated!A2:S957,19,FALSE)="SHOWCASE", VLOOKUP(E2387,Store_Showcase!B2:N144,13, FALSE), IF(VLOOKUP(G2387,Sku_Consolidated!A2:S957,19,FALSE)="VAM",VLOOKUP(E2387,Store_VAM!B2:N273,13, FALSE),VLOOKUP(E2387,Store_SRP!B2:N110,13, FALSE)))</f>
      </c>
      <c r="AC2387" s="1">
        <f>IF(IFERROR(AB2387,TRUE)=TRUE, "-","OK")</f>
      </c>
      <c r="AD2387" s="11" t="s">
        <v>37</v>
      </c>
      <c r="AE2387" s="11" t="s">
        <v>37</v>
      </c>
      <c r="AF2387" s="1">
        <f>IF(IFERROR(VLOOKUP(E2387,Store_Showcase!B2:H144,{5}, FALSE), TRUE)=TRUE, IF(IFERROR(VLOOKUP(E2387,Store_SRP!B2:H110,{5}, FALSE), TRUE)=TRUE,VLOOKUP(E2387,Store_VAM!B2:H273,{5}, FALSE),VLOOKUP(E2387,Store_SRP!B2:H110,{5}, FALSE)), VLOOKUP(E2387,Store_Showcase!B2:H144,{5}, FALSE))</f>
      </c>
      <c r="AG2387" s="1">
        <f>IF(IFERROR(VLOOKUP(E2387,Store_Showcase!B2:H144,{6}, FALSE), TRUE)=TRUE, IF(IFERROR(VLOOKUP(E2387,Store_SRP!B2:H110,{6}, FALSE), TRUE)=TRUE,VLOOKUP(E2387,Store_VAM!B2:H273,{6}, FALSE),VLOOKUP(E2387,Store_SRP!B2:H110,{6}, FALSE)), VLOOKUP(E2387,Store_Showcase!B2:H144,{6}, FALSE))</f>
      </c>
      <c r="AH2387" s="1">
        <f>VLOOKUP(G2387,Sku_Consolidated!A2:R957,18,FALSE)</f>
      </c>
      <c r="AI2387" s="1">
        <f>VLOOKUP(G2387,Sku_Consolidated!A2:S957,19,FALSE)</f>
      </c>
      <c r="AJ2387" s="1">
        <f>VLOOKUP(G2387,Sku_Consolidated!A2:T957,20,FALSE)</f>
      </c>
    </row>
    <row r="2388" spans="1:36" x14ac:dyDescent="0.25">
      <c r="A2388" s="1">
        <v>2024</v>
      </c>
      <c r="B2388" s="1" t="s">
        <v>31</v>
      </c>
      <c r="C2388" s="1" t="s">
        <v>32</v>
      </c>
      <c r="D2388" s="1" t="s">
        <v>33</v>
      </c>
      <c r="E2388" s="9" t="s">
        <v>6156</v>
      </c>
      <c r="F2388" s="1">
        <f>IF(VLOOKUP(G2388,Sku_Consolidated!A2:S957,{19},FALSE)="SHOWCASE", VLOOKUP(E2388,Store_Showcase!B2:C144,{2}, FALSE), IF(VLOOKUP(G2388,Sku_Consolidated!A2:S957,{19},FALSE)="VAM",VLOOKUP(E2388,Store_VAM!B2:C273,{2}, FALSE),VLOOKUP(E2388,Store_SRP!B2:C110,{2}, FALSE)))</f>
      </c>
      <c r="G2388" s="1">
        <v>61834</v>
      </c>
      <c r="H2388" s="1" t="s">
        <v>379</v>
      </c>
      <c r="I2388" s="10" t="s">
        <v>6171</v>
      </c>
      <c r="J2388" s="1">
        <f>VLOOKUP(G2388,Sku_Consolidated!A2:C957, 3, FALSE)</f>
      </c>
      <c r="K2388" s="10">
        <f>IF(J2388="PACK", I2388, 0)</f>
      </c>
      <c r="L2388" s="10">
        <f>IF(J2388="KG", I2388, I2388 * VLOOKUP(G2388,Sku_Consolidated!A2:U957,21,FALSE))</f>
      </c>
      <c r="M2388" s="10" t="s">
        <v>37</v>
      </c>
      <c r="N2388" s="11" t="s">
        <v>6172</v>
      </c>
      <c r="O2388" s="10" t="s">
        <v>6173</v>
      </c>
      <c r="P2388" s="10">
        <f>N2388 - O2388</f>
      </c>
      <c r="Q2388" s="1">
        <f>VLOOKUP(G2388,Sku_Consolidated!A2:G957,7, FALSE)</f>
      </c>
      <c r="R2388" s="1">
        <f>IF(IFERROR(VLOOKUP(E2388,Store_Showcase!B2:H144,7, FALSE), TRUE)=TRUE, IF(IFERROR(VLOOKUP(E2388,Store_SRP!B2:H110,7, FALSE), TRUE)=TRUE,VLOOKUP(E2388,Store_VAM!B2:H273,7, FALSE),VLOOKUP(E2388,Store_SRP!B2:H110,7, FALSE)), VLOOKUP(E2388,Store_Showcase!B2:H144,7, FALSE))</f>
      </c>
      <c r="S2388" s="1">
        <f>IF(IFERROR(VLOOKUP(E2388,Store_Showcase!B2:I144,8, FALSE), TRUE)=TRUE, IF(IFERROR(VLOOKUP(E2388,Store_SRP!B2:I110,8, FALSE), TRUE)=TRUE,VLOOKUP(E2388,Store_VAM!B2:I273,8, FALSE),VLOOKUP(E2388,Store_SRP!B2:I110,8, FALSE)), VLOOKUP(E2388,Store_Showcase!B2:I144,8, FALSE))</f>
      </c>
      <c r="T2388" s="1">
        <f>VLOOKUP(G2388,Sku_Consolidated!A2:R957,18,FALSE)</f>
      </c>
      <c r="U2388" s="1" t="s">
        <v>6159</v>
      </c>
      <c r="V2388" s="1">
        <f>IF(VLOOKUP(G2388,Sku_Consolidated!A2:S957,19,FALSE)="SHOWCASE", VLOOKUP(E2388,Store_Showcase!B2:L144,11, FALSE), IF(VLOOKUP(G2388,Sku_Consolidated!A2:S957,19,FALSE)="VAM",VLOOKUP(E2388,Store_VAM!B2:L273,11, FALSE),VLOOKUP(E2388,Store_SRP!B2:L110,11, FALSE)))</f>
      </c>
      <c r="W2388" s="1">
        <f>VLOOKUP(G2388,Sku_Consolidated!A2:W957,11,FALSE)</f>
      </c>
      <c r="X2388" s="1">
        <f>VLOOKUP(G2388,Sku_Consolidated!A2:H957,8,FALSE)</f>
      </c>
      <c r="Y2388" s="1">
        <f>VLOOKUP(G2388,Sku_Consolidated!A2:I957,9,FALSE)</f>
      </c>
      <c r="Z2388" s="1" t="s">
        <v>41</v>
      </c>
      <c r="AA2388" s="1">
        <f>VLOOKUP(G2388,Sku_Consolidated!A2:E957,5,FALSE)</f>
      </c>
      <c r="AB2388" s="1">
        <f>IF(VLOOKUP(G2388,Sku_Consolidated!A2:S957,19,FALSE)="SHOWCASE", VLOOKUP(E2388,Store_Showcase!B2:N144,13, FALSE), IF(VLOOKUP(G2388,Sku_Consolidated!A2:S957,19,FALSE)="VAM",VLOOKUP(E2388,Store_VAM!B2:N273,13, FALSE),VLOOKUP(E2388,Store_SRP!B2:N110,13, FALSE)))</f>
      </c>
      <c r="AC2388" s="1">
        <f>IF(IFERROR(AB2388,TRUE)=TRUE, "-","OK")</f>
      </c>
      <c r="AD2388" s="11" t="s">
        <v>37</v>
      </c>
      <c r="AE2388" s="11" t="s">
        <v>37</v>
      </c>
      <c r="AF2388" s="1">
        <f>IF(IFERROR(VLOOKUP(E2388,Store_Showcase!B2:H144,{5}, FALSE), TRUE)=TRUE, IF(IFERROR(VLOOKUP(E2388,Store_SRP!B2:H110,{5}, FALSE), TRUE)=TRUE,VLOOKUP(E2388,Store_VAM!B2:H273,{5}, FALSE),VLOOKUP(E2388,Store_SRP!B2:H110,{5}, FALSE)), VLOOKUP(E2388,Store_Showcase!B2:H144,{5}, FALSE))</f>
      </c>
      <c r="AG2388" s="1">
        <f>IF(IFERROR(VLOOKUP(E2388,Store_Showcase!B2:H144,{6}, FALSE), TRUE)=TRUE, IF(IFERROR(VLOOKUP(E2388,Store_SRP!B2:H110,{6}, FALSE), TRUE)=TRUE,VLOOKUP(E2388,Store_VAM!B2:H273,{6}, FALSE),VLOOKUP(E2388,Store_SRP!B2:H110,{6}, FALSE)), VLOOKUP(E2388,Store_Showcase!B2:H144,{6}, FALSE))</f>
      </c>
      <c r="AH2388" s="1">
        <f>VLOOKUP(G2388,Sku_Consolidated!A2:R957,18,FALSE)</f>
      </c>
      <c r="AI2388" s="1">
        <f>VLOOKUP(G2388,Sku_Consolidated!A2:S957,19,FALSE)</f>
      </c>
      <c r="AJ2388" s="1">
        <f>VLOOKUP(G2388,Sku_Consolidated!A2:T957,20,FALSE)</f>
      </c>
    </row>
    <row r="2389" spans="1:36" x14ac:dyDescent="0.25">
      <c r="A2389" s="1">
        <v>2024</v>
      </c>
      <c r="B2389" s="1" t="s">
        <v>31</v>
      </c>
      <c r="C2389" s="1" t="s">
        <v>32</v>
      </c>
      <c r="D2389" s="1" t="s">
        <v>33</v>
      </c>
      <c r="E2389" s="9" t="s">
        <v>6156</v>
      </c>
      <c r="F2389" s="1">
        <f>IF(VLOOKUP(G2389,Sku_Consolidated!A2:S957,{19},FALSE)="SHOWCASE", VLOOKUP(E2389,Store_Showcase!B2:C144,{2}, FALSE), IF(VLOOKUP(G2389,Sku_Consolidated!A2:S957,{19},FALSE)="VAM",VLOOKUP(E2389,Store_VAM!B2:C273,{2}, FALSE),VLOOKUP(E2389,Store_SRP!B2:C110,{2}, FALSE)))</f>
      </c>
      <c r="G2389" s="1">
        <v>61840</v>
      </c>
      <c r="H2389" s="1" t="s">
        <v>171</v>
      </c>
      <c r="I2389" s="10" t="s">
        <v>238</v>
      </c>
      <c r="J2389" s="1">
        <f>VLOOKUP(G2389,Sku_Consolidated!A2:C957, 3, FALSE)</f>
      </c>
      <c r="K2389" s="10">
        <f>IF(J2389="PACK", I2389, 0)</f>
      </c>
      <c r="L2389" s="10">
        <f>IF(J2389="KG", I2389, I2389 * VLOOKUP(G2389,Sku_Consolidated!A2:U957,21,FALSE))</f>
      </c>
      <c r="M2389" s="10" t="s">
        <v>37</v>
      </c>
      <c r="N2389" s="11" t="s">
        <v>6174</v>
      </c>
      <c r="O2389" s="10" t="s">
        <v>6175</v>
      </c>
      <c r="P2389" s="10">
        <f>N2389 - O2389</f>
      </c>
      <c r="Q2389" s="1">
        <f>VLOOKUP(G2389,Sku_Consolidated!A2:G957,7, FALSE)</f>
      </c>
      <c r="R2389" s="1">
        <f>IF(IFERROR(VLOOKUP(E2389,Store_Showcase!B2:H144,7, FALSE), TRUE)=TRUE, IF(IFERROR(VLOOKUP(E2389,Store_SRP!B2:H110,7, FALSE), TRUE)=TRUE,VLOOKUP(E2389,Store_VAM!B2:H273,7, FALSE),VLOOKUP(E2389,Store_SRP!B2:H110,7, FALSE)), VLOOKUP(E2389,Store_Showcase!B2:H144,7, FALSE))</f>
      </c>
      <c r="S2389" s="1">
        <f>IF(IFERROR(VLOOKUP(E2389,Store_Showcase!B2:I144,8, FALSE), TRUE)=TRUE, IF(IFERROR(VLOOKUP(E2389,Store_SRP!B2:I110,8, FALSE), TRUE)=TRUE,VLOOKUP(E2389,Store_VAM!B2:I273,8, FALSE),VLOOKUP(E2389,Store_SRP!B2:I110,8, FALSE)), VLOOKUP(E2389,Store_Showcase!B2:I144,8, FALSE))</f>
      </c>
      <c r="T2389" s="1">
        <f>VLOOKUP(G2389,Sku_Consolidated!A2:R957,18,FALSE)</f>
      </c>
      <c r="U2389" s="1" t="s">
        <v>6159</v>
      </c>
      <c r="V2389" s="1">
        <f>IF(VLOOKUP(G2389,Sku_Consolidated!A2:S957,19,FALSE)="SHOWCASE", VLOOKUP(E2389,Store_Showcase!B2:L144,11, FALSE), IF(VLOOKUP(G2389,Sku_Consolidated!A2:S957,19,FALSE)="VAM",VLOOKUP(E2389,Store_VAM!B2:L273,11, FALSE),VLOOKUP(E2389,Store_SRP!B2:L110,11, FALSE)))</f>
      </c>
      <c r="W2389" s="1">
        <f>VLOOKUP(G2389,Sku_Consolidated!A2:W957,11,FALSE)</f>
      </c>
      <c r="X2389" s="1">
        <f>VLOOKUP(G2389,Sku_Consolidated!A2:H957,8,FALSE)</f>
      </c>
      <c r="Y2389" s="1">
        <f>VLOOKUP(G2389,Sku_Consolidated!A2:I957,9,FALSE)</f>
      </c>
      <c r="Z2389" s="1" t="s">
        <v>41</v>
      </c>
      <c r="AA2389" s="1">
        <f>VLOOKUP(G2389,Sku_Consolidated!A2:E957,5,FALSE)</f>
      </c>
      <c r="AB2389" s="1">
        <f>IF(VLOOKUP(G2389,Sku_Consolidated!A2:S957,19,FALSE)="SHOWCASE", VLOOKUP(E2389,Store_Showcase!B2:N144,13, FALSE), IF(VLOOKUP(G2389,Sku_Consolidated!A2:S957,19,FALSE)="VAM",VLOOKUP(E2389,Store_VAM!B2:N273,13, FALSE),VLOOKUP(E2389,Store_SRP!B2:N110,13, FALSE)))</f>
      </c>
      <c r="AC2389" s="1">
        <f>IF(IFERROR(AB2389,TRUE)=TRUE, "-","OK")</f>
      </c>
      <c r="AD2389" s="11" t="s">
        <v>37</v>
      </c>
      <c r="AE2389" s="11" t="s">
        <v>37</v>
      </c>
      <c r="AF2389" s="1">
        <f>IF(IFERROR(VLOOKUP(E2389,Store_Showcase!B2:H144,{5}, FALSE), TRUE)=TRUE, IF(IFERROR(VLOOKUP(E2389,Store_SRP!B2:H110,{5}, FALSE), TRUE)=TRUE,VLOOKUP(E2389,Store_VAM!B2:H273,{5}, FALSE),VLOOKUP(E2389,Store_SRP!B2:H110,{5}, FALSE)), VLOOKUP(E2389,Store_Showcase!B2:H144,{5}, FALSE))</f>
      </c>
      <c r="AG2389" s="1">
        <f>IF(IFERROR(VLOOKUP(E2389,Store_Showcase!B2:H144,{6}, FALSE), TRUE)=TRUE, IF(IFERROR(VLOOKUP(E2389,Store_SRP!B2:H110,{6}, FALSE), TRUE)=TRUE,VLOOKUP(E2389,Store_VAM!B2:H273,{6}, FALSE),VLOOKUP(E2389,Store_SRP!B2:H110,{6}, FALSE)), VLOOKUP(E2389,Store_Showcase!B2:H144,{6}, FALSE))</f>
      </c>
      <c r="AH2389" s="1">
        <f>VLOOKUP(G2389,Sku_Consolidated!A2:R957,18,FALSE)</f>
      </c>
      <c r="AI2389" s="1">
        <f>VLOOKUP(G2389,Sku_Consolidated!A2:S957,19,FALSE)</f>
      </c>
      <c r="AJ2389" s="1">
        <f>VLOOKUP(G2389,Sku_Consolidated!A2:T957,20,FALSE)</f>
      </c>
    </row>
    <row r="2390" spans="1:36" x14ac:dyDescent="0.25">
      <c r="A2390" s="1">
        <v>2024</v>
      </c>
      <c r="B2390" s="1" t="s">
        <v>31</v>
      </c>
      <c r="C2390" s="1" t="s">
        <v>32</v>
      </c>
      <c r="D2390" s="1" t="s">
        <v>33</v>
      </c>
      <c r="E2390" s="9" t="s">
        <v>6156</v>
      </c>
      <c r="F2390" s="1">
        <f>IF(VLOOKUP(G2390,Sku_Consolidated!A2:S957,{19},FALSE)="SHOWCASE", VLOOKUP(E2390,Store_Showcase!B2:C144,{2}, FALSE), IF(VLOOKUP(G2390,Sku_Consolidated!A2:S957,{19},FALSE)="VAM",VLOOKUP(E2390,Store_VAM!B2:C273,{2}, FALSE),VLOOKUP(E2390,Store_SRP!B2:C110,{2}, FALSE)))</f>
      </c>
      <c r="G2390" s="1">
        <v>61842</v>
      </c>
      <c r="H2390" s="1" t="s">
        <v>126</v>
      </c>
      <c r="I2390" s="10" t="s">
        <v>577</v>
      </c>
      <c r="J2390" s="1">
        <f>VLOOKUP(G2390,Sku_Consolidated!A2:C957, 3, FALSE)</f>
      </c>
      <c r="K2390" s="10">
        <f>IF(J2390="PACK", I2390, 0)</f>
      </c>
      <c r="L2390" s="10">
        <f>IF(J2390="KG", I2390, I2390 * VLOOKUP(G2390,Sku_Consolidated!A2:U957,21,FALSE))</f>
      </c>
      <c r="M2390" s="10" t="s">
        <v>37</v>
      </c>
      <c r="N2390" s="11" t="s">
        <v>6176</v>
      </c>
      <c r="O2390" s="10" t="s">
        <v>6177</v>
      </c>
      <c r="P2390" s="10">
        <f>N2390 - O2390</f>
      </c>
      <c r="Q2390" s="1">
        <f>VLOOKUP(G2390,Sku_Consolidated!A2:G957,7, FALSE)</f>
      </c>
      <c r="R2390" s="1">
        <f>IF(IFERROR(VLOOKUP(E2390,Store_Showcase!B2:H144,7, FALSE), TRUE)=TRUE, IF(IFERROR(VLOOKUP(E2390,Store_SRP!B2:H110,7, FALSE), TRUE)=TRUE,VLOOKUP(E2390,Store_VAM!B2:H273,7, FALSE),VLOOKUP(E2390,Store_SRP!B2:H110,7, FALSE)), VLOOKUP(E2390,Store_Showcase!B2:H144,7, FALSE))</f>
      </c>
      <c r="S2390" s="1">
        <f>IF(IFERROR(VLOOKUP(E2390,Store_Showcase!B2:I144,8, FALSE), TRUE)=TRUE, IF(IFERROR(VLOOKUP(E2390,Store_SRP!B2:I110,8, FALSE), TRUE)=TRUE,VLOOKUP(E2390,Store_VAM!B2:I273,8, FALSE),VLOOKUP(E2390,Store_SRP!B2:I110,8, FALSE)), VLOOKUP(E2390,Store_Showcase!B2:I144,8, FALSE))</f>
      </c>
      <c r="T2390" s="1">
        <f>VLOOKUP(G2390,Sku_Consolidated!A2:R957,18,FALSE)</f>
      </c>
      <c r="U2390" s="1" t="s">
        <v>6159</v>
      </c>
      <c r="V2390" s="1">
        <f>IF(VLOOKUP(G2390,Sku_Consolidated!A2:S957,19,FALSE)="SHOWCASE", VLOOKUP(E2390,Store_Showcase!B2:L144,11, FALSE), IF(VLOOKUP(G2390,Sku_Consolidated!A2:S957,19,FALSE)="VAM",VLOOKUP(E2390,Store_VAM!B2:L273,11, FALSE),VLOOKUP(E2390,Store_SRP!B2:L110,11, FALSE)))</f>
      </c>
      <c r="W2390" s="1">
        <f>VLOOKUP(G2390,Sku_Consolidated!A2:W957,11,FALSE)</f>
      </c>
      <c r="X2390" s="1">
        <f>VLOOKUP(G2390,Sku_Consolidated!A2:H957,8,FALSE)</f>
      </c>
      <c r="Y2390" s="1">
        <f>VLOOKUP(G2390,Sku_Consolidated!A2:I957,9,FALSE)</f>
      </c>
      <c r="Z2390" s="1" t="s">
        <v>41</v>
      </c>
      <c r="AA2390" s="1">
        <f>VLOOKUP(G2390,Sku_Consolidated!A2:E957,5,FALSE)</f>
      </c>
      <c r="AB2390" s="1">
        <f>IF(VLOOKUP(G2390,Sku_Consolidated!A2:S957,19,FALSE)="SHOWCASE", VLOOKUP(E2390,Store_Showcase!B2:N144,13, FALSE), IF(VLOOKUP(G2390,Sku_Consolidated!A2:S957,19,FALSE)="VAM",VLOOKUP(E2390,Store_VAM!B2:N273,13, FALSE),VLOOKUP(E2390,Store_SRP!B2:N110,13, FALSE)))</f>
      </c>
      <c r="AC2390" s="1">
        <f>IF(IFERROR(AB2390,TRUE)=TRUE, "-","OK")</f>
      </c>
      <c r="AD2390" s="11" t="s">
        <v>37</v>
      </c>
      <c r="AE2390" s="11" t="s">
        <v>37</v>
      </c>
      <c r="AF2390" s="1">
        <f>IF(IFERROR(VLOOKUP(E2390,Store_Showcase!B2:H144,{5}, FALSE), TRUE)=TRUE, IF(IFERROR(VLOOKUP(E2390,Store_SRP!B2:H110,{5}, FALSE), TRUE)=TRUE,VLOOKUP(E2390,Store_VAM!B2:H273,{5}, FALSE),VLOOKUP(E2390,Store_SRP!B2:H110,{5}, FALSE)), VLOOKUP(E2390,Store_Showcase!B2:H144,{5}, FALSE))</f>
      </c>
      <c r="AG2390" s="1">
        <f>IF(IFERROR(VLOOKUP(E2390,Store_Showcase!B2:H144,{6}, FALSE), TRUE)=TRUE, IF(IFERROR(VLOOKUP(E2390,Store_SRP!B2:H110,{6}, FALSE), TRUE)=TRUE,VLOOKUP(E2390,Store_VAM!B2:H273,{6}, FALSE),VLOOKUP(E2390,Store_SRP!B2:H110,{6}, FALSE)), VLOOKUP(E2390,Store_Showcase!B2:H144,{6}, FALSE))</f>
      </c>
      <c r="AH2390" s="1">
        <f>VLOOKUP(G2390,Sku_Consolidated!A2:R957,18,FALSE)</f>
      </c>
      <c r="AI2390" s="1">
        <f>VLOOKUP(G2390,Sku_Consolidated!A2:S957,19,FALSE)</f>
      </c>
      <c r="AJ2390" s="1">
        <f>VLOOKUP(G2390,Sku_Consolidated!A2:T957,20,FALSE)</f>
      </c>
    </row>
    <row r="2391" spans="1:36" x14ac:dyDescent="0.25">
      <c r="A2391" s="1">
        <v>2024</v>
      </c>
      <c r="B2391" s="1" t="s">
        <v>31</v>
      </c>
      <c r="C2391" s="1" t="s">
        <v>32</v>
      </c>
      <c r="D2391" s="1" t="s">
        <v>33</v>
      </c>
      <c r="E2391" s="9" t="s">
        <v>6156</v>
      </c>
      <c r="F2391" s="1">
        <f>IF(VLOOKUP(G2391,Sku_Consolidated!A2:S957,{19},FALSE)="SHOWCASE", VLOOKUP(E2391,Store_Showcase!B2:C144,{2}, FALSE), IF(VLOOKUP(G2391,Sku_Consolidated!A2:S957,{19},FALSE)="VAM",VLOOKUP(E2391,Store_VAM!B2:C273,{2}, FALSE),VLOOKUP(E2391,Store_SRP!B2:C110,{2}, FALSE)))</f>
      </c>
      <c r="G2391" s="1">
        <v>61852</v>
      </c>
      <c r="H2391" s="1" t="s">
        <v>138</v>
      </c>
      <c r="I2391" s="10" t="s">
        <v>1236</v>
      </c>
      <c r="J2391" s="1">
        <f>VLOOKUP(G2391,Sku_Consolidated!A2:C957, 3, FALSE)</f>
      </c>
      <c r="K2391" s="10">
        <f>IF(J2391="PACK", I2391, 0)</f>
      </c>
      <c r="L2391" s="10">
        <f>IF(J2391="KG", I2391, I2391 * VLOOKUP(G2391,Sku_Consolidated!A2:U957,21,FALSE))</f>
      </c>
      <c r="M2391" s="10" t="s">
        <v>37</v>
      </c>
      <c r="N2391" s="11" t="s">
        <v>4645</v>
      </c>
      <c r="O2391" s="10" t="s">
        <v>4646</v>
      </c>
      <c r="P2391" s="10">
        <f>N2391 - O2391</f>
      </c>
      <c r="Q2391" s="1">
        <f>VLOOKUP(G2391,Sku_Consolidated!A2:G957,7, FALSE)</f>
      </c>
      <c r="R2391" s="1">
        <f>IF(IFERROR(VLOOKUP(E2391,Store_Showcase!B2:H144,7, FALSE), TRUE)=TRUE, IF(IFERROR(VLOOKUP(E2391,Store_SRP!B2:H110,7, FALSE), TRUE)=TRUE,VLOOKUP(E2391,Store_VAM!B2:H273,7, FALSE),VLOOKUP(E2391,Store_SRP!B2:H110,7, FALSE)), VLOOKUP(E2391,Store_Showcase!B2:H144,7, FALSE))</f>
      </c>
      <c r="S2391" s="1">
        <f>IF(IFERROR(VLOOKUP(E2391,Store_Showcase!B2:I144,8, FALSE), TRUE)=TRUE, IF(IFERROR(VLOOKUP(E2391,Store_SRP!B2:I110,8, FALSE), TRUE)=TRUE,VLOOKUP(E2391,Store_VAM!B2:I273,8, FALSE),VLOOKUP(E2391,Store_SRP!B2:I110,8, FALSE)), VLOOKUP(E2391,Store_Showcase!B2:I144,8, FALSE))</f>
      </c>
      <c r="T2391" s="1">
        <f>VLOOKUP(G2391,Sku_Consolidated!A2:R957,18,FALSE)</f>
      </c>
      <c r="U2391" s="1" t="s">
        <v>6159</v>
      </c>
      <c r="V2391" s="1">
        <f>IF(VLOOKUP(G2391,Sku_Consolidated!A2:S957,19,FALSE)="SHOWCASE", VLOOKUP(E2391,Store_Showcase!B2:L144,11, FALSE), IF(VLOOKUP(G2391,Sku_Consolidated!A2:S957,19,FALSE)="VAM",VLOOKUP(E2391,Store_VAM!B2:L273,11, FALSE),VLOOKUP(E2391,Store_SRP!B2:L110,11, FALSE)))</f>
      </c>
      <c r="W2391" s="1">
        <f>VLOOKUP(G2391,Sku_Consolidated!A2:W957,11,FALSE)</f>
      </c>
      <c r="X2391" s="1">
        <f>VLOOKUP(G2391,Sku_Consolidated!A2:H957,8,FALSE)</f>
      </c>
      <c r="Y2391" s="1">
        <f>VLOOKUP(G2391,Sku_Consolidated!A2:I957,9,FALSE)</f>
      </c>
      <c r="Z2391" s="1" t="s">
        <v>41</v>
      </c>
      <c r="AA2391" s="1">
        <f>VLOOKUP(G2391,Sku_Consolidated!A2:E957,5,FALSE)</f>
      </c>
      <c r="AB2391" s="1">
        <f>IF(VLOOKUP(G2391,Sku_Consolidated!A2:S957,19,FALSE)="SHOWCASE", VLOOKUP(E2391,Store_Showcase!B2:N144,13, FALSE), IF(VLOOKUP(G2391,Sku_Consolidated!A2:S957,19,FALSE)="VAM",VLOOKUP(E2391,Store_VAM!B2:N273,13, FALSE),VLOOKUP(E2391,Store_SRP!B2:N110,13, FALSE)))</f>
      </c>
      <c r="AC2391" s="1">
        <f>IF(IFERROR(AB2391,TRUE)=TRUE, "-","OK")</f>
      </c>
      <c r="AD2391" s="11" t="s">
        <v>37</v>
      </c>
      <c r="AE2391" s="11" t="s">
        <v>37</v>
      </c>
      <c r="AF2391" s="1">
        <f>IF(IFERROR(VLOOKUP(E2391,Store_Showcase!B2:H144,{5}, FALSE), TRUE)=TRUE, IF(IFERROR(VLOOKUP(E2391,Store_SRP!B2:H110,{5}, FALSE), TRUE)=TRUE,VLOOKUP(E2391,Store_VAM!B2:H273,{5}, FALSE),VLOOKUP(E2391,Store_SRP!B2:H110,{5}, FALSE)), VLOOKUP(E2391,Store_Showcase!B2:H144,{5}, FALSE))</f>
      </c>
      <c r="AG2391" s="1">
        <f>IF(IFERROR(VLOOKUP(E2391,Store_Showcase!B2:H144,{6}, FALSE), TRUE)=TRUE, IF(IFERROR(VLOOKUP(E2391,Store_SRP!B2:H110,{6}, FALSE), TRUE)=TRUE,VLOOKUP(E2391,Store_VAM!B2:H273,{6}, FALSE),VLOOKUP(E2391,Store_SRP!B2:H110,{6}, FALSE)), VLOOKUP(E2391,Store_Showcase!B2:H144,{6}, FALSE))</f>
      </c>
      <c r="AH2391" s="1">
        <f>VLOOKUP(G2391,Sku_Consolidated!A2:R957,18,FALSE)</f>
      </c>
      <c r="AI2391" s="1">
        <f>VLOOKUP(G2391,Sku_Consolidated!A2:S957,19,FALSE)</f>
      </c>
      <c r="AJ2391" s="1">
        <f>VLOOKUP(G2391,Sku_Consolidated!A2:T957,20,FALSE)</f>
      </c>
    </row>
    <row r="2392" spans="1:36" x14ac:dyDescent="0.25">
      <c r="A2392" s="1">
        <v>2024</v>
      </c>
      <c r="B2392" s="1" t="s">
        <v>31</v>
      </c>
      <c r="C2392" s="1" t="s">
        <v>32</v>
      </c>
      <c r="D2392" s="1" t="s">
        <v>33</v>
      </c>
      <c r="E2392" s="9" t="s">
        <v>6156</v>
      </c>
      <c r="F2392" s="1">
        <f>IF(VLOOKUP(G2392,Sku_Consolidated!A2:S957,{19},FALSE)="SHOWCASE", VLOOKUP(E2392,Store_Showcase!B2:C144,{2}, FALSE), IF(VLOOKUP(G2392,Sku_Consolidated!A2:S957,{19},FALSE)="VAM",VLOOKUP(E2392,Store_VAM!B2:C273,{2}, FALSE),VLOOKUP(E2392,Store_SRP!B2:C110,{2}, FALSE)))</f>
      </c>
      <c r="G2392" s="1">
        <v>795719</v>
      </c>
      <c r="H2392" s="1" t="s">
        <v>1466</v>
      </c>
      <c r="I2392" s="10" t="s">
        <v>1137</v>
      </c>
      <c r="J2392" s="1">
        <f>VLOOKUP(G2392,Sku_Consolidated!A2:C957, 3, FALSE)</f>
      </c>
      <c r="K2392" s="10">
        <f>IF(J2392="PACK", I2392, 0)</f>
      </c>
      <c r="L2392" s="10">
        <f>IF(J2392="KG", I2392, I2392 * VLOOKUP(G2392,Sku_Consolidated!A2:U957,21,FALSE))</f>
      </c>
      <c r="M2392" s="10" t="s">
        <v>37</v>
      </c>
      <c r="N2392" s="11" t="s">
        <v>1629</v>
      </c>
      <c r="O2392" s="10" t="s">
        <v>2636</v>
      </c>
      <c r="P2392" s="10">
        <f>N2392 - O2392</f>
      </c>
      <c r="Q2392" s="1">
        <f>VLOOKUP(G2392,Sku_Consolidated!A2:G957,7, FALSE)</f>
      </c>
      <c r="R2392" s="1">
        <f>IF(IFERROR(VLOOKUP(E2392,Store_Showcase!B2:H144,7, FALSE), TRUE)=TRUE, IF(IFERROR(VLOOKUP(E2392,Store_SRP!B2:H110,7, FALSE), TRUE)=TRUE,VLOOKUP(E2392,Store_VAM!B2:H273,7, FALSE),VLOOKUP(E2392,Store_SRP!B2:H110,7, FALSE)), VLOOKUP(E2392,Store_Showcase!B2:H144,7, FALSE))</f>
      </c>
      <c r="S2392" s="1">
        <f>IF(IFERROR(VLOOKUP(E2392,Store_Showcase!B2:I144,8, FALSE), TRUE)=TRUE, IF(IFERROR(VLOOKUP(E2392,Store_SRP!B2:I110,8, FALSE), TRUE)=TRUE,VLOOKUP(E2392,Store_VAM!B2:I273,8, FALSE),VLOOKUP(E2392,Store_SRP!B2:I110,8, FALSE)), VLOOKUP(E2392,Store_Showcase!B2:I144,8, FALSE))</f>
      </c>
      <c r="T2392" s="1">
        <f>VLOOKUP(G2392,Sku_Consolidated!A2:R957,18,FALSE)</f>
      </c>
      <c r="U2392" s="1" t="s">
        <v>6159</v>
      </c>
      <c r="V2392" s="1">
        <f>IF(VLOOKUP(G2392,Sku_Consolidated!A2:S957,19,FALSE)="SHOWCASE", VLOOKUP(E2392,Store_Showcase!B2:L144,11, FALSE), IF(VLOOKUP(G2392,Sku_Consolidated!A2:S957,19,FALSE)="VAM",VLOOKUP(E2392,Store_VAM!B2:L273,11, FALSE),VLOOKUP(E2392,Store_SRP!B2:L110,11, FALSE)))</f>
      </c>
      <c r="W2392" s="1">
        <f>VLOOKUP(G2392,Sku_Consolidated!A2:W957,11,FALSE)</f>
      </c>
      <c r="X2392" s="1">
        <f>VLOOKUP(G2392,Sku_Consolidated!A2:H957,8,FALSE)</f>
      </c>
      <c r="Y2392" s="1">
        <f>VLOOKUP(G2392,Sku_Consolidated!A2:I957,9,FALSE)</f>
      </c>
      <c r="Z2392" s="1" t="s">
        <v>41</v>
      </c>
      <c r="AA2392" s="1">
        <f>VLOOKUP(G2392,Sku_Consolidated!A2:E957,5,FALSE)</f>
      </c>
      <c r="AB2392" s="1">
        <f>IF(VLOOKUP(G2392,Sku_Consolidated!A2:S957,19,FALSE)="SHOWCASE", VLOOKUP(E2392,Store_Showcase!B2:N144,13, FALSE), IF(VLOOKUP(G2392,Sku_Consolidated!A2:S957,19,FALSE)="VAM",VLOOKUP(E2392,Store_VAM!B2:N273,13, FALSE),VLOOKUP(E2392,Store_SRP!B2:N110,13, FALSE)))</f>
      </c>
      <c r="AC2392" s="1">
        <f>IF(IFERROR(AB2392,TRUE)=TRUE, "-","OK")</f>
      </c>
      <c r="AD2392" s="11" t="s">
        <v>37</v>
      </c>
      <c r="AE2392" s="11" t="s">
        <v>37</v>
      </c>
      <c r="AF2392" s="1">
        <f>IF(IFERROR(VLOOKUP(E2392,Store_Showcase!B2:H144,{5}, FALSE), TRUE)=TRUE, IF(IFERROR(VLOOKUP(E2392,Store_SRP!B2:H110,{5}, FALSE), TRUE)=TRUE,VLOOKUP(E2392,Store_VAM!B2:H273,{5}, FALSE),VLOOKUP(E2392,Store_SRP!B2:H110,{5}, FALSE)), VLOOKUP(E2392,Store_Showcase!B2:H144,{5}, FALSE))</f>
      </c>
      <c r="AG2392" s="1">
        <f>IF(IFERROR(VLOOKUP(E2392,Store_Showcase!B2:H144,{6}, FALSE), TRUE)=TRUE, IF(IFERROR(VLOOKUP(E2392,Store_SRP!B2:H110,{6}, FALSE), TRUE)=TRUE,VLOOKUP(E2392,Store_VAM!B2:H273,{6}, FALSE),VLOOKUP(E2392,Store_SRP!B2:H110,{6}, FALSE)), VLOOKUP(E2392,Store_Showcase!B2:H144,{6}, FALSE))</f>
      </c>
      <c r="AH2392" s="1">
        <f>VLOOKUP(G2392,Sku_Consolidated!A2:R957,18,FALSE)</f>
      </c>
      <c r="AI2392" s="1">
        <f>VLOOKUP(G2392,Sku_Consolidated!A2:S957,19,FALSE)</f>
      </c>
      <c r="AJ2392" s="1">
        <f>VLOOKUP(G2392,Sku_Consolidated!A2:T957,20,FALSE)</f>
      </c>
    </row>
    <row r="2393" spans="1:36" x14ac:dyDescent="0.25">
      <c r="A2393" s="1">
        <v>2024</v>
      </c>
      <c r="B2393" s="1" t="s">
        <v>31</v>
      </c>
      <c r="C2393" s="1" t="s">
        <v>32</v>
      </c>
      <c r="D2393" s="1" t="s">
        <v>33</v>
      </c>
      <c r="E2393" s="9" t="s">
        <v>6156</v>
      </c>
      <c r="F2393" s="1">
        <f>IF(VLOOKUP(G2393,Sku_Consolidated!A2:S957,{19},FALSE)="SHOWCASE", VLOOKUP(E2393,Store_Showcase!B2:C144,{2}, FALSE), IF(VLOOKUP(G2393,Sku_Consolidated!A2:S957,{19},FALSE)="VAM",VLOOKUP(E2393,Store_VAM!B2:C273,{2}, FALSE),VLOOKUP(E2393,Store_SRP!B2:C110,{2}, FALSE)))</f>
      </c>
      <c r="G2393" s="1">
        <v>795722</v>
      </c>
      <c r="H2393" s="1" t="s">
        <v>1413</v>
      </c>
      <c r="I2393" s="10" t="s">
        <v>1638</v>
      </c>
      <c r="J2393" s="1">
        <f>VLOOKUP(G2393,Sku_Consolidated!A2:C957, 3, FALSE)</f>
      </c>
      <c r="K2393" s="10">
        <f>IF(J2393="PACK", I2393, 0)</f>
      </c>
      <c r="L2393" s="10">
        <f>IF(J2393="KG", I2393, I2393 * VLOOKUP(G2393,Sku_Consolidated!A2:U957,21,FALSE))</f>
      </c>
      <c r="M2393" s="10" t="s">
        <v>37</v>
      </c>
      <c r="N2393" s="11" t="s">
        <v>6178</v>
      </c>
      <c r="O2393" s="10" t="s">
        <v>6179</v>
      </c>
      <c r="P2393" s="10">
        <f>N2393 - O2393</f>
      </c>
      <c r="Q2393" s="1">
        <f>VLOOKUP(G2393,Sku_Consolidated!A2:G957,7, FALSE)</f>
      </c>
      <c r="R2393" s="1">
        <f>IF(IFERROR(VLOOKUP(E2393,Store_Showcase!B2:H144,7, FALSE), TRUE)=TRUE, IF(IFERROR(VLOOKUP(E2393,Store_SRP!B2:H110,7, FALSE), TRUE)=TRUE,VLOOKUP(E2393,Store_VAM!B2:H273,7, FALSE),VLOOKUP(E2393,Store_SRP!B2:H110,7, FALSE)), VLOOKUP(E2393,Store_Showcase!B2:H144,7, FALSE))</f>
      </c>
      <c r="S2393" s="1">
        <f>IF(IFERROR(VLOOKUP(E2393,Store_Showcase!B2:I144,8, FALSE), TRUE)=TRUE, IF(IFERROR(VLOOKUP(E2393,Store_SRP!B2:I110,8, FALSE), TRUE)=TRUE,VLOOKUP(E2393,Store_VAM!B2:I273,8, FALSE),VLOOKUP(E2393,Store_SRP!B2:I110,8, FALSE)), VLOOKUP(E2393,Store_Showcase!B2:I144,8, FALSE))</f>
      </c>
      <c r="T2393" s="1">
        <f>VLOOKUP(G2393,Sku_Consolidated!A2:R957,18,FALSE)</f>
      </c>
      <c r="U2393" s="1" t="s">
        <v>6159</v>
      </c>
      <c r="V2393" s="1">
        <f>IF(VLOOKUP(G2393,Sku_Consolidated!A2:S957,19,FALSE)="SHOWCASE", VLOOKUP(E2393,Store_Showcase!B2:L144,11, FALSE), IF(VLOOKUP(G2393,Sku_Consolidated!A2:S957,19,FALSE)="VAM",VLOOKUP(E2393,Store_VAM!B2:L273,11, FALSE),VLOOKUP(E2393,Store_SRP!B2:L110,11, FALSE)))</f>
      </c>
      <c r="W2393" s="1">
        <f>VLOOKUP(G2393,Sku_Consolidated!A2:W957,11,FALSE)</f>
      </c>
      <c r="X2393" s="1">
        <f>VLOOKUP(G2393,Sku_Consolidated!A2:H957,8,FALSE)</f>
      </c>
      <c r="Y2393" s="1">
        <f>VLOOKUP(G2393,Sku_Consolidated!A2:I957,9,FALSE)</f>
      </c>
      <c r="Z2393" s="1" t="s">
        <v>41</v>
      </c>
      <c r="AA2393" s="1">
        <f>VLOOKUP(G2393,Sku_Consolidated!A2:E957,5,FALSE)</f>
      </c>
      <c r="AB2393" s="1">
        <f>IF(VLOOKUP(G2393,Sku_Consolidated!A2:S957,19,FALSE)="SHOWCASE", VLOOKUP(E2393,Store_Showcase!B2:N144,13, FALSE), IF(VLOOKUP(G2393,Sku_Consolidated!A2:S957,19,FALSE)="VAM",VLOOKUP(E2393,Store_VAM!B2:N273,13, FALSE),VLOOKUP(E2393,Store_SRP!B2:N110,13, FALSE)))</f>
      </c>
      <c r="AC2393" s="1">
        <f>IF(IFERROR(AB2393,TRUE)=TRUE, "-","OK")</f>
      </c>
      <c r="AD2393" s="11" t="s">
        <v>37</v>
      </c>
      <c r="AE2393" s="11" t="s">
        <v>37</v>
      </c>
      <c r="AF2393" s="1">
        <f>IF(IFERROR(VLOOKUP(E2393,Store_Showcase!B2:H144,{5}, FALSE), TRUE)=TRUE, IF(IFERROR(VLOOKUP(E2393,Store_SRP!B2:H110,{5}, FALSE), TRUE)=TRUE,VLOOKUP(E2393,Store_VAM!B2:H273,{5}, FALSE),VLOOKUP(E2393,Store_SRP!B2:H110,{5}, FALSE)), VLOOKUP(E2393,Store_Showcase!B2:H144,{5}, FALSE))</f>
      </c>
      <c r="AG2393" s="1">
        <f>IF(IFERROR(VLOOKUP(E2393,Store_Showcase!B2:H144,{6}, FALSE), TRUE)=TRUE, IF(IFERROR(VLOOKUP(E2393,Store_SRP!B2:H110,{6}, FALSE), TRUE)=TRUE,VLOOKUP(E2393,Store_VAM!B2:H273,{6}, FALSE),VLOOKUP(E2393,Store_SRP!B2:H110,{6}, FALSE)), VLOOKUP(E2393,Store_Showcase!B2:H144,{6}, FALSE))</f>
      </c>
      <c r="AH2393" s="1">
        <f>VLOOKUP(G2393,Sku_Consolidated!A2:R957,18,FALSE)</f>
      </c>
      <c r="AI2393" s="1">
        <f>VLOOKUP(G2393,Sku_Consolidated!A2:S957,19,FALSE)</f>
      </c>
      <c r="AJ2393" s="1">
        <f>VLOOKUP(G2393,Sku_Consolidated!A2:T957,20,FALSE)</f>
      </c>
    </row>
    <row r="2394" spans="1:36" x14ac:dyDescent="0.25">
      <c r="A2394" s="1">
        <v>2024</v>
      </c>
      <c r="B2394" s="1" t="s">
        <v>31</v>
      </c>
      <c r="C2394" s="1" t="s">
        <v>32</v>
      </c>
      <c r="D2394" s="1" t="s">
        <v>33</v>
      </c>
      <c r="E2394" s="9" t="s">
        <v>6156</v>
      </c>
      <c r="F2394" s="1">
        <f>IF(VLOOKUP(G2394,Sku_Consolidated!A2:S957,{19},FALSE)="SHOWCASE", VLOOKUP(E2394,Store_Showcase!B2:C144,{2}, FALSE), IF(VLOOKUP(G2394,Sku_Consolidated!A2:S957,{19},FALSE)="VAM",VLOOKUP(E2394,Store_VAM!B2:C273,{2}, FALSE),VLOOKUP(E2394,Store_SRP!B2:C110,{2}, FALSE)))</f>
      </c>
      <c r="G2394" s="1">
        <v>795725</v>
      </c>
      <c r="H2394" s="1" t="s">
        <v>1417</v>
      </c>
      <c r="I2394" s="10" t="s">
        <v>1137</v>
      </c>
      <c r="J2394" s="1">
        <f>VLOOKUP(G2394,Sku_Consolidated!A2:C957, 3, FALSE)</f>
      </c>
      <c r="K2394" s="10">
        <f>IF(J2394="PACK", I2394, 0)</f>
      </c>
      <c r="L2394" s="10">
        <f>IF(J2394="KG", I2394, I2394 * VLOOKUP(G2394,Sku_Consolidated!A2:U957,21,FALSE))</f>
      </c>
      <c r="M2394" s="10" t="s">
        <v>37</v>
      </c>
      <c r="N2394" s="11" t="s">
        <v>1418</v>
      </c>
      <c r="O2394" s="10" t="s">
        <v>2555</v>
      </c>
      <c r="P2394" s="10">
        <f>N2394 - O2394</f>
      </c>
      <c r="Q2394" s="1">
        <f>VLOOKUP(G2394,Sku_Consolidated!A2:G957,7, FALSE)</f>
      </c>
      <c r="R2394" s="1">
        <f>IF(IFERROR(VLOOKUP(E2394,Store_Showcase!B2:H144,7, FALSE), TRUE)=TRUE, IF(IFERROR(VLOOKUP(E2394,Store_SRP!B2:H110,7, FALSE), TRUE)=TRUE,VLOOKUP(E2394,Store_VAM!B2:H273,7, FALSE),VLOOKUP(E2394,Store_SRP!B2:H110,7, FALSE)), VLOOKUP(E2394,Store_Showcase!B2:H144,7, FALSE))</f>
      </c>
      <c r="S2394" s="1">
        <f>IF(IFERROR(VLOOKUP(E2394,Store_Showcase!B2:I144,8, FALSE), TRUE)=TRUE, IF(IFERROR(VLOOKUP(E2394,Store_SRP!B2:I110,8, FALSE), TRUE)=TRUE,VLOOKUP(E2394,Store_VAM!B2:I273,8, FALSE),VLOOKUP(E2394,Store_SRP!B2:I110,8, FALSE)), VLOOKUP(E2394,Store_Showcase!B2:I144,8, FALSE))</f>
      </c>
      <c r="T2394" s="1">
        <f>VLOOKUP(G2394,Sku_Consolidated!A2:R957,18,FALSE)</f>
      </c>
      <c r="U2394" s="1" t="s">
        <v>6159</v>
      </c>
      <c r="V2394" s="1">
        <f>IF(VLOOKUP(G2394,Sku_Consolidated!A2:S957,19,FALSE)="SHOWCASE", VLOOKUP(E2394,Store_Showcase!B2:L144,11, FALSE), IF(VLOOKUP(G2394,Sku_Consolidated!A2:S957,19,FALSE)="VAM",VLOOKUP(E2394,Store_VAM!B2:L273,11, FALSE),VLOOKUP(E2394,Store_SRP!B2:L110,11, FALSE)))</f>
      </c>
      <c r="W2394" s="1">
        <f>VLOOKUP(G2394,Sku_Consolidated!A2:W957,11,FALSE)</f>
      </c>
      <c r="X2394" s="1">
        <f>VLOOKUP(G2394,Sku_Consolidated!A2:H957,8,FALSE)</f>
      </c>
      <c r="Y2394" s="1">
        <f>VLOOKUP(G2394,Sku_Consolidated!A2:I957,9,FALSE)</f>
      </c>
      <c r="Z2394" s="1" t="s">
        <v>41</v>
      </c>
      <c r="AA2394" s="1">
        <f>VLOOKUP(G2394,Sku_Consolidated!A2:E957,5,FALSE)</f>
      </c>
      <c r="AB2394" s="1">
        <f>IF(VLOOKUP(G2394,Sku_Consolidated!A2:S957,19,FALSE)="SHOWCASE", VLOOKUP(E2394,Store_Showcase!B2:N144,13, FALSE), IF(VLOOKUP(G2394,Sku_Consolidated!A2:S957,19,FALSE)="VAM",VLOOKUP(E2394,Store_VAM!B2:N273,13, FALSE),VLOOKUP(E2394,Store_SRP!B2:N110,13, FALSE)))</f>
      </c>
      <c r="AC2394" s="1">
        <f>IF(IFERROR(AB2394,TRUE)=TRUE, "-","OK")</f>
      </c>
      <c r="AD2394" s="11" t="s">
        <v>37</v>
      </c>
      <c r="AE2394" s="11" t="s">
        <v>37</v>
      </c>
      <c r="AF2394" s="1">
        <f>IF(IFERROR(VLOOKUP(E2394,Store_Showcase!B2:H144,{5}, FALSE), TRUE)=TRUE, IF(IFERROR(VLOOKUP(E2394,Store_SRP!B2:H110,{5}, FALSE), TRUE)=TRUE,VLOOKUP(E2394,Store_VAM!B2:H273,{5}, FALSE),VLOOKUP(E2394,Store_SRP!B2:H110,{5}, FALSE)), VLOOKUP(E2394,Store_Showcase!B2:H144,{5}, FALSE))</f>
      </c>
      <c r="AG2394" s="1">
        <f>IF(IFERROR(VLOOKUP(E2394,Store_Showcase!B2:H144,{6}, FALSE), TRUE)=TRUE, IF(IFERROR(VLOOKUP(E2394,Store_SRP!B2:H110,{6}, FALSE), TRUE)=TRUE,VLOOKUP(E2394,Store_VAM!B2:H273,{6}, FALSE),VLOOKUP(E2394,Store_SRP!B2:H110,{6}, FALSE)), VLOOKUP(E2394,Store_Showcase!B2:H144,{6}, FALSE))</f>
      </c>
      <c r="AH2394" s="1">
        <f>VLOOKUP(G2394,Sku_Consolidated!A2:R957,18,FALSE)</f>
      </c>
      <c r="AI2394" s="1">
        <f>VLOOKUP(G2394,Sku_Consolidated!A2:S957,19,FALSE)</f>
      </c>
      <c r="AJ2394" s="1">
        <f>VLOOKUP(G2394,Sku_Consolidated!A2:T957,20,FALSE)</f>
      </c>
    </row>
    <row r="2395" spans="1:36" x14ac:dyDescent="0.25">
      <c r="A2395" s="1">
        <v>2024</v>
      </c>
      <c r="B2395" s="1" t="s">
        <v>31</v>
      </c>
      <c r="C2395" s="1" t="s">
        <v>32</v>
      </c>
      <c r="D2395" s="1" t="s">
        <v>33</v>
      </c>
      <c r="E2395" s="9" t="s">
        <v>6156</v>
      </c>
      <c r="F2395" s="1">
        <f>IF(VLOOKUP(G2395,Sku_Consolidated!A2:S957,{19},FALSE)="SHOWCASE", VLOOKUP(E2395,Store_Showcase!B2:C144,{2}, FALSE), IF(VLOOKUP(G2395,Sku_Consolidated!A2:S957,{19},FALSE)="VAM",VLOOKUP(E2395,Store_VAM!B2:C273,{2}, FALSE),VLOOKUP(E2395,Store_SRP!B2:C110,{2}, FALSE)))</f>
      </c>
      <c r="G2395" s="1">
        <v>795733</v>
      </c>
      <c r="H2395" s="1" t="s">
        <v>1430</v>
      </c>
      <c r="I2395" s="10" t="s">
        <v>1424</v>
      </c>
      <c r="J2395" s="1">
        <f>VLOOKUP(G2395,Sku_Consolidated!A2:C957, 3, FALSE)</f>
      </c>
      <c r="K2395" s="10">
        <f>IF(J2395="PACK", I2395, 0)</f>
      </c>
      <c r="L2395" s="10">
        <f>IF(J2395="KG", I2395, I2395 * VLOOKUP(G2395,Sku_Consolidated!A2:U957,21,FALSE))</f>
      </c>
      <c r="M2395" s="10" t="s">
        <v>37</v>
      </c>
      <c r="N2395" s="11" t="s">
        <v>1703</v>
      </c>
      <c r="O2395" s="10" t="s">
        <v>2571</v>
      </c>
      <c r="P2395" s="10">
        <f>N2395 - O2395</f>
      </c>
      <c r="Q2395" s="1">
        <f>VLOOKUP(G2395,Sku_Consolidated!A2:G957,7, FALSE)</f>
      </c>
      <c r="R2395" s="1">
        <f>IF(IFERROR(VLOOKUP(E2395,Store_Showcase!B2:H144,7, FALSE), TRUE)=TRUE, IF(IFERROR(VLOOKUP(E2395,Store_SRP!B2:H110,7, FALSE), TRUE)=TRUE,VLOOKUP(E2395,Store_VAM!B2:H273,7, FALSE),VLOOKUP(E2395,Store_SRP!B2:H110,7, FALSE)), VLOOKUP(E2395,Store_Showcase!B2:H144,7, FALSE))</f>
      </c>
      <c r="S2395" s="1">
        <f>IF(IFERROR(VLOOKUP(E2395,Store_Showcase!B2:I144,8, FALSE), TRUE)=TRUE, IF(IFERROR(VLOOKUP(E2395,Store_SRP!B2:I110,8, FALSE), TRUE)=TRUE,VLOOKUP(E2395,Store_VAM!B2:I273,8, FALSE),VLOOKUP(E2395,Store_SRP!B2:I110,8, FALSE)), VLOOKUP(E2395,Store_Showcase!B2:I144,8, FALSE))</f>
      </c>
      <c r="T2395" s="1">
        <f>VLOOKUP(G2395,Sku_Consolidated!A2:R957,18,FALSE)</f>
      </c>
      <c r="U2395" s="1" t="s">
        <v>6159</v>
      </c>
      <c r="V2395" s="1">
        <f>IF(VLOOKUP(G2395,Sku_Consolidated!A2:S957,19,FALSE)="SHOWCASE", VLOOKUP(E2395,Store_Showcase!B2:L144,11, FALSE), IF(VLOOKUP(G2395,Sku_Consolidated!A2:S957,19,FALSE)="VAM",VLOOKUP(E2395,Store_VAM!B2:L273,11, FALSE),VLOOKUP(E2395,Store_SRP!B2:L110,11, FALSE)))</f>
      </c>
      <c r="W2395" s="1">
        <f>VLOOKUP(G2395,Sku_Consolidated!A2:W957,11,FALSE)</f>
      </c>
      <c r="X2395" s="1">
        <f>VLOOKUP(G2395,Sku_Consolidated!A2:H957,8,FALSE)</f>
      </c>
      <c r="Y2395" s="1">
        <f>VLOOKUP(G2395,Sku_Consolidated!A2:I957,9,FALSE)</f>
      </c>
      <c r="Z2395" s="1" t="s">
        <v>41</v>
      </c>
      <c r="AA2395" s="1">
        <f>VLOOKUP(G2395,Sku_Consolidated!A2:E957,5,FALSE)</f>
      </c>
      <c r="AB2395" s="1">
        <f>IF(VLOOKUP(G2395,Sku_Consolidated!A2:S957,19,FALSE)="SHOWCASE", VLOOKUP(E2395,Store_Showcase!B2:N144,13, FALSE), IF(VLOOKUP(G2395,Sku_Consolidated!A2:S957,19,FALSE)="VAM",VLOOKUP(E2395,Store_VAM!B2:N273,13, FALSE),VLOOKUP(E2395,Store_SRP!B2:N110,13, FALSE)))</f>
      </c>
      <c r="AC2395" s="1">
        <f>IF(IFERROR(AB2395,TRUE)=TRUE, "-","OK")</f>
      </c>
      <c r="AD2395" s="11" t="s">
        <v>37</v>
      </c>
      <c r="AE2395" s="11" t="s">
        <v>37</v>
      </c>
      <c r="AF2395" s="1">
        <f>IF(IFERROR(VLOOKUP(E2395,Store_Showcase!B2:H144,{5}, FALSE), TRUE)=TRUE, IF(IFERROR(VLOOKUP(E2395,Store_SRP!B2:H110,{5}, FALSE), TRUE)=TRUE,VLOOKUP(E2395,Store_VAM!B2:H273,{5}, FALSE),VLOOKUP(E2395,Store_SRP!B2:H110,{5}, FALSE)), VLOOKUP(E2395,Store_Showcase!B2:H144,{5}, FALSE))</f>
      </c>
      <c r="AG2395" s="1">
        <f>IF(IFERROR(VLOOKUP(E2395,Store_Showcase!B2:H144,{6}, FALSE), TRUE)=TRUE, IF(IFERROR(VLOOKUP(E2395,Store_SRP!B2:H110,{6}, FALSE), TRUE)=TRUE,VLOOKUP(E2395,Store_VAM!B2:H273,{6}, FALSE),VLOOKUP(E2395,Store_SRP!B2:H110,{6}, FALSE)), VLOOKUP(E2395,Store_Showcase!B2:H144,{6}, FALSE))</f>
      </c>
      <c r="AH2395" s="1">
        <f>VLOOKUP(G2395,Sku_Consolidated!A2:R957,18,FALSE)</f>
      </c>
      <c r="AI2395" s="1">
        <f>VLOOKUP(G2395,Sku_Consolidated!A2:S957,19,FALSE)</f>
      </c>
      <c r="AJ2395" s="1">
        <f>VLOOKUP(G2395,Sku_Consolidated!A2:T957,20,FALSE)</f>
      </c>
    </row>
    <row r="2396" spans="1:36" x14ac:dyDescent="0.25">
      <c r="A2396" s="1">
        <v>2024</v>
      </c>
      <c r="B2396" s="1" t="s">
        <v>31</v>
      </c>
      <c r="C2396" s="1" t="s">
        <v>32</v>
      </c>
      <c r="D2396" s="1" t="s">
        <v>33</v>
      </c>
      <c r="E2396" s="9" t="s">
        <v>6156</v>
      </c>
      <c r="F2396" s="1">
        <f>IF(VLOOKUP(G2396,Sku_Consolidated!A2:S957,{19},FALSE)="SHOWCASE", VLOOKUP(E2396,Store_Showcase!B2:C144,{2}, FALSE), IF(VLOOKUP(G2396,Sku_Consolidated!A2:S957,{19},FALSE)="VAM",VLOOKUP(E2396,Store_VAM!B2:C273,{2}, FALSE),VLOOKUP(E2396,Store_SRP!B2:C110,{2}, FALSE)))</f>
      </c>
      <c r="G2396" s="1">
        <v>795738</v>
      </c>
      <c r="H2396" s="1" t="s">
        <v>1634</v>
      </c>
      <c r="I2396" s="10" t="s">
        <v>1137</v>
      </c>
      <c r="J2396" s="1">
        <f>VLOOKUP(G2396,Sku_Consolidated!A2:C957, 3, FALSE)</f>
      </c>
      <c r="K2396" s="10">
        <f>IF(J2396="PACK", I2396, 0)</f>
      </c>
      <c r="L2396" s="10">
        <f>IF(J2396="KG", I2396, I2396 * VLOOKUP(G2396,Sku_Consolidated!A2:U957,21,FALSE))</f>
      </c>
      <c r="M2396" s="10" t="s">
        <v>37</v>
      </c>
      <c r="N2396" s="11" t="s">
        <v>1683</v>
      </c>
      <c r="O2396" s="10" t="s">
        <v>4425</v>
      </c>
      <c r="P2396" s="10">
        <f>N2396 - O2396</f>
      </c>
      <c r="Q2396" s="1">
        <f>VLOOKUP(G2396,Sku_Consolidated!A2:G957,7, FALSE)</f>
      </c>
      <c r="R2396" s="1">
        <f>IF(IFERROR(VLOOKUP(E2396,Store_Showcase!B2:H144,7, FALSE), TRUE)=TRUE, IF(IFERROR(VLOOKUP(E2396,Store_SRP!B2:H110,7, FALSE), TRUE)=TRUE,VLOOKUP(E2396,Store_VAM!B2:H273,7, FALSE),VLOOKUP(E2396,Store_SRP!B2:H110,7, FALSE)), VLOOKUP(E2396,Store_Showcase!B2:H144,7, FALSE))</f>
      </c>
      <c r="S2396" s="1">
        <f>IF(IFERROR(VLOOKUP(E2396,Store_Showcase!B2:I144,8, FALSE), TRUE)=TRUE, IF(IFERROR(VLOOKUP(E2396,Store_SRP!B2:I110,8, FALSE), TRUE)=TRUE,VLOOKUP(E2396,Store_VAM!B2:I273,8, FALSE),VLOOKUP(E2396,Store_SRP!B2:I110,8, FALSE)), VLOOKUP(E2396,Store_Showcase!B2:I144,8, FALSE))</f>
      </c>
      <c r="T2396" s="1">
        <f>VLOOKUP(G2396,Sku_Consolidated!A2:R957,18,FALSE)</f>
      </c>
      <c r="U2396" s="1" t="s">
        <v>6159</v>
      </c>
      <c r="V2396" s="1">
        <f>IF(VLOOKUP(G2396,Sku_Consolidated!A2:S957,19,FALSE)="SHOWCASE", VLOOKUP(E2396,Store_Showcase!B2:L144,11, FALSE), IF(VLOOKUP(G2396,Sku_Consolidated!A2:S957,19,FALSE)="VAM",VLOOKUP(E2396,Store_VAM!B2:L273,11, FALSE),VLOOKUP(E2396,Store_SRP!B2:L110,11, FALSE)))</f>
      </c>
      <c r="W2396" s="1">
        <f>VLOOKUP(G2396,Sku_Consolidated!A2:W957,11,FALSE)</f>
      </c>
      <c r="X2396" s="1">
        <f>VLOOKUP(G2396,Sku_Consolidated!A2:H957,8,FALSE)</f>
      </c>
      <c r="Y2396" s="1">
        <f>VLOOKUP(G2396,Sku_Consolidated!A2:I957,9,FALSE)</f>
      </c>
      <c r="Z2396" s="1" t="s">
        <v>41</v>
      </c>
      <c r="AA2396" s="1">
        <f>VLOOKUP(G2396,Sku_Consolidated!A2:E957,5,FALSE)</f>
      </c>
      <c r="AB2396" s="1">
        <f>IF(VLOOKUP(G2396,Sku_Consolidated!A2:S957,19,FALSE)="SHOWCASE", VLOOKUP(E2396,Store_Showcase!B2:N144,13, FALSE), IF(VLOOKUP(G2396,Sku_Consolidated!A2:S957,19,FALSE)="VAM",VLOOKUP(E2396,Store_VAM!B2:N273,13, FALSE),VLOOKUP(E2396,Store_SRP!B2:N110,13, FALSE)))</f>
      </c>
      <c r="AC2396" s="1">
        <f>IF(IFERROR(AB2396,TRUE)=TRUE, "-","OK")</f>
      </c>
      <c r="AD2396" s="11" t="s">
        <v>37</v>
      </c>
      <c r="AE2396" s="11" t="s">
        <v>37</v>
      </c>
      <c r="AF2396" s="1">
        <f>IF(IFERROR(VLOOKUP(E2396,Store_Showcase!B2:H144,{5}, FALSE), TRUE)=TRUE, IF(IFERROR(VLOOKUP(E2396,Store_SRP!B2:H110,{5}, FALSE), TRUE)=TRUE,VLOOKUP(E2396,Store_VAM!B2:H273,{5}, FALSE),VLOOKUP(E2396,Store_SRP!B2:H110,{5}, FALSE)), VLOOKUP(E2396,Store_Showcase!B2:H144,{5}, FALSE))</f>
      </c>
      <c r="AG2396" s="1">
        <f>IF(IFERROR(VLOOKUP(E2396,Store_Showcase!B2:H144,{6}, FALSE), TRUE)=TRUE, IF(IFERROR(VLOOKUP(E2396,Store_SRP!B2:H110,{6}, FALSE), TRUE)=TRUE,VLOOKUP(E2396,Store_VAM!B2:H273,{6}, FALSE),VLOOKUP(E2396,Store_SRP!B2:H110,{6}, FALSE)), VLOOKUP(E2396,Store_Showcase!B2:H144,{6}, FALSE))</f>
      </c>
      <c r="AH2396" s="1">
        <f>VLOOKUP(G2396,Sku_Consolidated!A2:R957,18,FALSE)</f>
      </c>
      <c r="AI2396" s="1">
        <f>VLOOKUP(G2396,Sku_Consolidated!A2:S957,19,FALSE)</f>
      </c>
      <c r="AJ2396" s="1">
        <f>VLOOKUP(G2396,Sku_Consolidated!A2:T957,20,FALSE)</f>
      </c>
    </row>
    <row r="2397" spans="1:36" x14ac:dyDescent="0.25">
      <c r="A2397" s="1">
        <v>2024</v>
      </c>
      <c r="B2397" s="1" t="s">
        <v>31</v>
      </c>
      <c r="C2397" s="1" t="s">
        <v>32</v>
      </c>
      <c r="D2397" s="1" t="s">
        <v>33</v>
      </c>
      <c r="E2397" s="9" t="s">
        <v>6180</v>
      </c>
      <c r="F2397" s="1">
        <f>IF(VLOOKUP(G2397,Sku_Consolidated!A2:S957,{19},FALSE)="SHOWCASE", VLOOKUP(E2397,Store_Showcase!B2:C144,{2}, FALSE), IF(VLOOKUP(G2397,Sku_Consolidated!A2:S957,{19},FALSE)="VAM",VLOOKUP(E2397,Store_VAM!B2:C273,{2}, FALSE),VLOOKUP(E2397,Store_SRP!B2:C110,{2}, FALSE)))</f>
      </c>
      <c r="G2397" s="1">
        <v>19862</v>
      </c>
      <c r="H2397" s="1" t="s">
        <v>466</v>
      </c>
      <c r="I2397" s="10" t="s">
        <v>6181</v>
      </c>
      <c r="J2397" s="1">
        <f>VLOOKUP(G2397,Sku_Consolidated!A2:C957, 3, FALSE)</f>
      </c>
      <c r="K2397" s="10">
        <f>IF(J2397="PACK", I2397, 0)</f>
      </c>
      <c r="L2397" s="10">
        <f>IF(J2397="KG", I2397, I2397 * VLOOKUP(G2397,Sku_Consolidated!A2:U957,21,FALSE))</f>
      </c>
      <c r="M2397" s="10" t="s">
        <v>37</v>
      </c>
      <c r="N2397" s="11" t="s">
        <v>6182</v>
      </c>
      <c r="O2397" s="10" t="s">
        <v>6183</v>
      </c>
      <c r="P2397" s="10">
        <f>N2397 - O2397</f>
      </c>
      <c r="Q2397" s="1">
        <f>VLOOKUP(G2397,Sku_Consolidated!A2:G957,7, FALSE)</f>
      </c>
      <c r="R2397" s="1">
        <f>IF(IFERROR(VLOOKUP(E2397,Store_Showcase!B2:H144,7, FALSE), TRUE)=TRUE, IF(IFERROR(VLOOKUP(E2397,Store_SRP!B2:H110,7, FALSE), TRUE)=TRUE,VLOOKUP(E2397,Store_VAM!B2:H273,7, FALSE),VLOOKUP(E2397,Store_SRP!B2:H110,7, FALSE)), VLOOKUP(E2397,Store_Showcase!B2:H144,7, FALSE))</f>
      </c>
      <c r="S2397" s="1">
        <f>IF(IFERROR(VLOOKUP(E2397,Store_Showcase!B2:I144,8, FALSE), TRUE)=TRUE, IF(IFERROR(VLOOKUP(E2397,Store_SRP!B2:I110,8, FALSE), TRUE)=TRUE,VLOOKUP(E2397,Store_VAM!B2:I273,8, FALSE),VLOOKUP(E2397,Store_SRP!B2:I110,8, FALSE)), VLOOKUP(E2397,Store_Showcase!B2:I144,8, FALSE))</f>
      </c>
      <c r="T2397" s="1">
        <f>VLOOKUP(G2397,Sku_Consolidated!A2:R957,18,FALSE)</f>
      </c>
      <c r="U2397" s="1" t="s">
        <v>6184</v>
      </c>
      <c r="V2397" s="1">
        <f>IF(VLOOKUP(G2397,Sku_Consolidated!A2:S957,19,FALSE)="SHOWCASE", VLOOKUP(E2397,Store_Showcase!B2:L144,11, FALSE), IF(VLOOKUP(G2397,Sku_Consolidated!A2:S957,19,FALSE)="VAM",VLOOKUP(E2397,Store_VAM!B2:L273,11, FALSE),VLOOKUP(E2397,Store_SRP!B2:L110,11, FALSE)))</f>
      </c>
      <c r="W2397" s="1">
        <f>VLOOKUP(G2397,Sku_Consolidated!A2:W957,11,FALSE)</f>
      </c>
      <c r="X2397" s="1">
        <f>VLOOKUP(G2397,Sku_Consolidated!A2:H957,8,FALSE)</f>
      </c>
      <c r="Y2397" s="1">
        <f>VLOOKUP(G2397,Sku_Consolidated!A2:I957,9,FALSE)</f>
      </c>
      <c r="Z2397" s="1" t="s">
        <v>41</v>
      </c>
      <c r="AA2397" s="1">
        <f>VLOOKUP(G2397,Sku_Consolidated!A2:E957,5,FALSE)</f>
      </c>
      <c r="AB2397" s="1">
        <f>IF(VLOOKUP(G2397,Sku_Consolidated!A2:S957,19,FALSE)="SHOWCASE", VLOOKUP(E2397,Store_Showcase!B2:N144,13, FALSE), IF(VLOOKUP(G2397,Sku_Consolidated!A2:S957,19,FALSE)="VAM",VLOOKUP(E2397,Store_VAM!B2:N273,13, FALSE),VLOOKUP(E2397,Store_SRP!B2:N110,13, FALSE)))</f>
      </c>
      <c r="AC2397" s="1">
        <f>IF(IFERROR(AB2397,TRUE)=TRUE, "-","OK")</f>
      </c>
      <c r="AD2397" s="11" t="s">
        <v>37</v>
      </c>
      <c r="AE2397" s="11" t="s">
        <v>37</v>
      </c>
      <c r="AF2397" s="1">
        <f>IF(IFERROR(VLOOKUP(E2397,Store_Showcase!B2:H144,{5}, FALSE), TRUE)=TRUE, IF(IFERROR(VLOOKUP(E2397,Store_SRP!B2:H110,{5}, FALSE), TRUE)=TRUE,VLOOKUP(E2397,Store_VAM!B2:H273,{5}, FALSE),VLOOKUP(E2397,Store_SRP!B2:H110,{5}, FALSE)), VLOOKUP(E2397,Store_Showcase!B2:H144,{5}, FALSE))</f>
      </c>
      <c r="AG2397" s="1">
        <f>IF(IFERROR(VLOOKUP(E2397,Store_Showcase!B2:H144,{6}, FALSE), TRUE)=TRUE, IF(IFERROR(VLOOKUP(E2397,Store_SRP!B2:H110,{6}, FALSE), TRUE)=TRUE,VLOOKUP(E2397,Store_VAM!B2:H273,{6}, FALSE),VLOOKUP(E2397,Store_SRP!B2:H110,{6}, FALSE)), VLOOKUP(E2397,Store_Showcase!B2:H144,{6}, FALSE))</f>
      </c>
      <c r="AH2397" s="1">
        <f>VLOOKUP(G2397,Sku_Consolidated!A2:R957,18,FALSE)</f>
      </c>
      <c r="AI2397" s="1">
        <f>VLOOKUP(G2397,Sku_Consolidated!A2:S957,19,FALSE)</f>
      </c>
      <c r="AJ2397" s="1">
        <f>VLOOKUP(G2397,Sku_Consolidated!A2:T957,20,FALSE)</f>
      </c>
    </row>
    <row r="2398" spans="1:36" x14ac:dyDescent="0.25">
      <c r="A2398" s="1">
        <v>2024</v>
      </c>
      <c r="B2398" s="1" t="s">
        <v>31</v>
      </c>
      <c r="C2398" s="1" t="s">
        <v>32</v>
      </c>
      <c r="D2398" s="1" t="s">
        <v>33</v>
      </c>
      <c r="E2398" s="9" t="s">
        <v>6180</v>
      </c>
      <c r="F2398" s="1">
        <f>IF(VLOOKUP(G2398,Sku_Consolidated!A2:S957,{19},FALSE)="SHOWCASE", VLOOKUP(E2398,Store_Showcase!B2:C144,{2}, FALSE), IF(VLOOKUP(G2398,Sku_Consolidated!A2:S957,{19},FALSE)="VAM",VLOOKUP(E2398,Store_VAM!B2:C273,{2}, FALSE),VLOOKUP(E2398,Store_SRP!B2:C110,{2}, FALSE)))</f>
      </c>
      <c r="G2398" s="1">
        <v>61719</v>
      </c>
      <c r="H2398" s="1" t="s">
        <v>35</v>
      </c>
      <c r="I2398" s="10" t="s">
        <v>6185</v>
      </c>
      <c r="J2398" s="1">
        <f>VLOOKUP(G2398,Sku_Consolidated!A2:C957, 3, FALSE)</f>
      </c>
      <c r="K2398" s="10">
        <f>IF(J2398="PACK", I2398, 0)</f>
      </c>
      <c r="L2398" s="10">
        <f>IF(J2398="KG", I2398, I2398 * VLOOKUP(G2398,Sku_Consolidated!A2:U957,21,FALSE))</f>
      </c>
      <c r="M2398" s="10" t="s">
        <v>37</v>
      </c>
      <c r="N2398" s="11" t="s">
        <v>6186</v>
      </c>
      <c r="O2398" s="10" t="s">
        <v>6187</v>
      </c>
      <c r="P2398" s="10">
        <f>N2398 - O2398</f>
      </c>
      <c r="Q2398" s="1">
        <f>VLOOKUP(G2398,Sku_Consolidated!A2:G957,7, FALSE)</f>
      </c>
      <c r="R2398" s="1">
        <f>IF(IFERROR(VLOOKUP(E2398,Store_Showcase!B2:H144,7, FALSE), TRUE)=TRUE, IF(IFERROR(VLOOKUP(E2398,Store_SRP!B2:H110,7, FALSE), TRUE)=TRUE,VLOOKUP(E2398,Store_VAM!B2:H273,7, FALSE),VLOOKUP(E2398,Store_SRP!B2:H110,7, FALSE)), VLOOKUP(E2398,Store_Showcase!B2:H144,7, FALSE))</f>
      </c>
      <c r="S2398" s="1">
        <f>IF(IFERROR(VLOOKUP(E2398,Store_Showcase!B2:I144,8, FALSE), TRUE)=TRUE, IF(IFERROR(VLOOKUP(E2398,Store_SRP!B2:I110,8, FALSE), TRUE)=TRUE,VLOOKUP(E2398,Store_VAM!B2:I273,8, FALSE),VLOOKUP(E2398,Store_SRP!B2:I110,8, FALSE)), VLOOKUP(E2398,Store_Showcase!B2:I144,8, FALSE))</f>
      </c>
      <c r="T2398" s="1">
        <f>VLOOKUP(G2398,Sku_Consolidated!A2:R957,18,FALSE)</f>
      </c>
      <c r="U2398" s="1" t="s">
        <v>6184</v>
      </c>
      <c r="V2398" s="1">
        <f>IF(VLOOKUP(G2398,Sku_Consolidated!A2:S957,19,FALSE)="SHOWCASE", VLOOKUP(E2398,Store_Showcase!B2:L144,11, FALSE), IF(VLOOKUP(G2398,Sku_Consolidated!A2:S957,19,FALSE)="VAM",VLOOKUP(E2398,Store_VAM!B2:L273,11, FALSE),VLOOKUP(E2398,Store_SRP!B2:L110,11, FALSE)))</f>
      </c>
      <c r="W2398" s="1">
        <f>VLOOKUP(G2398,Sku_Consolidated!A2:W957,11,FALSE)</f>
      </c>
      <c r="X2398" s="1">
        <f>VLOOKUP(G2398,Sku_Consolidated!A2:H957,8,FALSE)</f>
      </c>
      <c r="Y2398" s="1">
        <f>VLOOKUP(G2398,Sku_Consolidated!A2:I957,9,FALSE)</f>
      </c>
      <c r="Z2398" s="1" t="s">
        <v>41</v>
      </c>
      <c r="AA2398" s="1">
        <f>VLOOKUP(G2398,Sku_Consolidated!A2:E957,5,FALSE)</f>
      </c>
      <c r="AB2398" s="1">
        <f>IF(VLOOKUP(G2398,Sku_Consolidated!A2:S957,19,FALSE)="SHOWCASE", VLOOKUP(E2398,Store_Showcase!B2:N144,13, FALSE), IF(VLOOKUP(G2398,Sku_Consolidated!A2:S957,19,FALSE)="VAM",VLOOKUP(E2398,Store_VAM!B2:N273,13, FALSE),VLOOKUP(E2398,Store_SRP!B2:N110,13, FALSE)))</f>
      </c>
      <c r="AC2398" s="1">
        <f>IF(IFERROR(AB2398,TRUE)=TRUE, "-","OK")</f>
      </c>
      <c r="AD2398" s="11" t="s">
        <v>37</v>
      </c>
      <c r="AE2398" s="11" t="s">
        <v>37</v>
      </c>
      <c r="AF2398" s="1">
        <f>IF(IFERROR(VLOOKUP(E2398,Store_Showcase!B2:H144,{5}, FALSE), TRUE)=TRUE, IF(IFERROR(VLOOKUP(E2398,Store_SRP!B2:H110,{5}, FALSE), TRUE)=TRUE,VLOOKUP(E2398,Store_VAM!B2:H273,{5}, FALSE),VLOOKUP(E2398,Store_SRP!B2:H110,{5}, FALSE)), VLOOKUP(E2398,Store_Showcase!B2:H144,{5}, FALSE))</f>
      </c>
      <c r="AG2398" s="1">
        <f>IF(IFERROR(VLOOKUP(E2398,Store_Showcase!B2:H144,{6}, FALSE), TRUE)=TRUE, IF(IFERROR(VLOOKUP(E2398,Store_SRP!B2:H110,{6}, FALSE), TRUE)=TRUE,VLOOKUP(E2398,Store_VAM!B2:H273,{6}, FALSE),VLOOKUP(E2398,Store_SRP!B2:H110,{6}, FALSE)), VLOOKUP(E2398,Store_Showcase!B2:H144,{6}, FALSE))</f>
      </c>
      <c r="AH2398" s="1">
        <f>VLOOKUP(G2398,Sku_Consolidated!A2:R957,18,FALSE)</f>
      </c>
      <c r="AI2398" s="1">
        <f>VLOOKUP(G2398,Sku_Consolidated!A2:S957,19,FALSE)</f>
      </c>
      <c r="AJ2398" s="1">
        <f>VLOOKUP(G2398,Sku_Consolidated!A2:T957,20,FALSE)</f>
      </c>
    </row>
    <row r="2399" spans="1:36" x14ac:dyDescent="0.25">
      <c r="A2399" s="1">
        <v>2024</v>
      </c>
      <c r="B2399" s="1" t="s">
        <v>31</v>
      </c>
      <c r="C2399" s="1" t="s">
        <v>32</v>
      </c>
      <c r="D2399" s="1" t="s">
        <v>33</v>
      </c>
      <c r="E2399" s="9" t="s">
        <v>6180</v>
      </c>
      <c r="F2399" s="1">
        <f>IF(VLOOKUP(G2399,Sku_Consolidated!A2:S957,{19},FALSE)="SHOWCASE", VLOOKUP(E2399,Store_Showcase!B2:C144,{2}, FALSE), IF(VLOOKUP(G2399,Sku_Consolidated!A2:S957,{19},FALSE)="VAM",VLOOKUP(E2399,Store_VAM!B2:C273,{2}, FALSE),VLOOKUP(E2399,Store_SRP!B2:C110,{2}, FALSE)))</f>
      </c>
      <c r="G2399" s="1">
        <v>61720</v>
      </c>
      <c r="H2399" s="1" t="s">
        <v>143</v>
      </c>
      <c r="I2399" s="10" t="s">
        <v>1558</v>
      </c>
      <c r="J2399" s="1">
        <f>VLOOKUP(G2399,Sku_Consolidated!A2:C957, 3, FALSE)</f>
      </c>
      <c r="K2399" s="10">
        <f>IF(J2399="PACK", I2399, 0)</f>
      </c>
      <c r="L2399" s="10">
        <f>IF(J2399="KG", I2399, I2399 * VLOOKUP(G2399,Sku_Consolidated!A2:U957,21,FALSE))</f>
      </c>
      <c r="M2399" s="10" t="s">
        <v>37</v>
      </c>
      <c r="N2399" s="11" t="s">
        <v>6188</v>
      </c>
      <c r="O2399" s="10" t="s">
        <v>6189</v>
      </c>
      <c r="P2399" s="10">
        <f>N2399 - O2399</f>
      </c>
      <c r="Q2399" s="1">
        <f>VLOOKUP(G2399,Sku_Consolidated!A2:G957,7, FALSE)</f>
      </c>
      <c r="R2399" s="1">
        <f>IF(IFERROR(VLOOKUP(E2399,Store_Showcase!B2:H144,7, FALSE), TRUE)=TRUE, IF(IFERROR(VLOOKUP(E2399,Store_SRP!B2:H110,7, FALSE), TRUE)=TRUE,VLOOKUP(E2399,Store_VAM!B2:H273,7, FALSE),VLOOKUP(E2399,Store_SRP!B2:H110,7, FALSE)), VLOOKUP(E2399,Store_Showcase!B2:H144,7, FALSE))</f>
      </c>
      <c r="S2399" s="1">
        <f>IF(IFERROR(VLOOKUP(E2399,Store_Showcase!B2:I144,8, FALSE), TRUE)=TRUE, IF(IFERROR(VLOOKUP(E2399,Store_SRP!B2:I110,8, FALSE), TRUE)=TRUE,VLOOKUP(E2399,Store_VAM!B2:I273,8, FALSE),VLOOKUP(E2399,Store_SRP!B2:I110,8, FALSE)), VLOOKUP(E2399,Store_Showcase!B2:I144,8, FALSE))</f>
      </c>
      <c r="T2399" s="1">
        <f>VLOOKUP(G2399,Sku_Consolidated!A2:R957,18,FALSE)</f>
      </c>
      <c r="U2399" s="1" t="s">
        <v>6184</v>
      </c>
      <c r="V2399" s="1">
        <f>IF(VLOOKUP(G2399,Sku_Consolidated!A2:S957,19,FALSE)="SHOWCASE", VLOOKUP(E2399,Store_Showcase!B2:L144,11, FALSE), IF(VLOOKUP(G2399,Sku_Consolidated!A2:S957,19,FALSE)="VAM",VLOOKUP(E2399,Store_VAM!B2:L273,11, FALSE),VLOOKUP(E2399,Store_SRP!B2:L110,11, FALSE)))</f>
      </c>
      <c r="W2399" s="1">
        <f>VLOOKUP(G2399,Sku_Consolidated!A2:W957,11,FALSE)</f>
      </c>
      <c r="X2399" s="1">
        <f>VLOOKUP(G2399,Sku_Consolidated!A2:H957,8,FALSE)</f>
      </c>
      <c r="Y2399" s="1">
        <f>VLOOKUP(G2399,Sku_Consolidated!A2:I957,9,FALSE)</f>
      </c>
      <c r="Z2399" s="1" t="s">
        <v>41</v>
      </c>
      <c r="AA2399" s="1">
        <f>VLOOKUP(G2399,Sku_Consolidated!A2:E957,5,FALSE)</f>
      </c>
      <c r="AB2399" s="1">
        <f>IF(VLOOKUP(G2399,Sku_Consolidated!A2:S957,19,FALSE)="SHOWCASE", VLOOKUP(E2399,Store_Showcase!B2:N144,13, FALSE), IF(VLOOKUP(G2399,Sku_Consolidated!A2:S957,19,FALSE)="VAM",VLOOKUP(E2399,Store_VAM!B2:N273,13, FALSE),VLOOKUP(E2399,Store_SRP!B2:N110,13, FALSE)))</f>
      </c>
      <c r="AC2399" s="1">
        <f>IF(IFERROR(AB2399,TRUE)=TRUE, "-","OK")</f>
      </c>
      <c r="AD2399" s="11" t="s">
        <v>37</v>
      </c>
      <c r="AE2399" s="11" t="s">
        <v>37</v>
      </c>
      <c r="AF2399" s="1">
        <f>IF(IFERROR(VLOOKUP(E2399,Store_Showcase!B2:H144,{5}, FALSE), TRUE)=TRUE, IF(IFERROR(VLOOKUP(E2399,Store_SRP!B2:H110,{5}, FALSE), TRUE)=TRUE,VLOOKUP(E2399,Store_VAM!B2:H273,{5}, FALSE),VLOOKUP(E2399,Store_SRP!B2:H110,{5}, FALSE)), VLOOKUP(E2399,Store_Showcase!B2:H144,{5}, FALSE))</f>
      </c>
      <c r="AG2399" s="1">
        <f>IF(IFERROR(VLOOKUP(E2399,Store_Showcase!B2:H144,{6}, FALSE), TRUE)=TRUE, IF(IFERROR(VLOOKUP(E2399,Store_SRP!B2:H110,{6}, FALSE), TRUE)=TRUE,VLOOKUP(E2399,Store_VAM!B2:H273,{6}, FALSE),VLOOKUP(E2399,Store_SRP!B2:H110,{6}, FALSE)), VLOOKUP(E2399,Store_Showcase!B2:H144,{6}, FALSE))</f>
      </c>
      <c r="AH2399" s="1">
        <f>VLOOKUP(G2399,Sku_Consolidated!A2:R957,18,FALSE)</f>
      </c>
      <c r="AI2399" s="1">
        <f>VLOOKUP(G2399,Sku_Consolidated!A2:S957,19,FALSE)</f>
      </c>
      <c r="AJ2399" s="1">
        <f>VLOOKUP(G2399,Sku_Consolidated!A2:T957,20,FALSE)</f>
      </c>
    </row>
    <row r="2400" spans="1:36" x14ac:dyDescent="0.25">
      <c r="A2400" s="1">
        <v>2024</v>
      </c>
      <c r="B2400" s="1" t="s">
        <v>31</v>
      </c>
      <c r="C2400" s="1" t="s">
        <v>32</v>
      </c>
      <c r="D2400" s="1" t="s">
        <v>33</v>
      </c>
      <c r="E2400" s="9" t="s">
        <v>6180</v>
      </c>
      <c r="F2400" s="1">
        <f>IF(VLOOKUP(G2400,Sku_Consolidated!A2:S957,{19},FALSE)="SHOWCASE", VLOOKUP(E2400,Store_Showcase!B2:C144,{2}, FALSE), IF(VLOOKUP(G2400,Sku_Consolidated!A2:S957,{19},FALSE)="VAM",VLOOKUP(E2400,Store_VAM!B2:C273,{2}, FALSE),VLOOKUP(E2400,Store_SRP!B2:C110,{2}, FALSE)))</f>
      </c>
      <c r="G2400" s="1">
        <v>61724</v>
      </c>
      <c r="H2400" s="1" t="s">
        <v>50</v>
      </c>
      <c r="I2400" s="10" t="s">
        <v>3182</v>
      </c>
      <c r="J2400" s="1">
        <f>VLOOKUP(G2400,Sku_Consolidated!A2:C957, 3, FALSE)</f>
      </c>
      <c r="K2400" s="10">
        <f>IF(J2400="PACK", I2400, 0)</f>
      </c>
      <c r="L2400" s="10">
        <f>IF(J2400="KG", I2400, I2400 * VLOOKUP(G2400,Sku_Consolidated!A2:U957,21,FALSE))</f>
      </c>
      <c r="M2400" s="10" t="s">
        <v>37</v>
      </c>
      <c r="N2400" s="11" t="s">
        <v>6190</v>
      </c>
      <c r="O2400" s="10" t="s">
        <v>6191</v>
      </c>
      <c r="P2400" s="10">
        <f>N2400 - O2400</f>
      </c>
      <c r="Q2400" s="1">
        <f>VLOOKUP(G2400,Sku_Consolidated!A2:G957,7, FALSE)</f>
      </c>
      <c r="R2400" s="1">
        <f>IF(IFERROR(VLOOKUP(E2400,Store_Showcase!B2:H144,7, FALSE), TRUE)=TRUE, IF(IFERROR(VLOOKUP(E2400,Store_SRP!B2:H110,7, FALSE), TRUE)=TRUE,VLOOKUP(E2400,Store_VAM!B2:H273,7, FALSE),VLOOKUP(E2400,Store_SRP!B2:H110,7, FALSE)), VLOOKUP(E2400,Store_Showcase!B2:H144,7, FALSE))</f>
      </c>
      <c r="S2400" s="1">
        <f>IF(IFERROR(VLOOKUP(E2400,Store_Showcase!B2:I144,8, FALSE), TRUE)=TRUE, IF(IFERROR(VLOOKUP(E2400,Store_SRP!B2:I110,8, FALSE), TRUE)=TRUE,VLOOKUP(E2400,Store_VAM!B2:I273,8, FALSE),VLOOKUP(E2400,Store_SRP!B2:I110,8, FALSE)), VLOOKUP(E2400,Store_Showcase!B2:I144,8, FALSE))</f>
      </c>
      <c r="T2400" s="1">
        <f>VLOOKUP(G2400,Sku_Consolidated!A2:R957,18,FALSE)</f>
      </c>
      <c r="U2400" s="1" t="s">
        <v>6184</v>
      </c>
      <c r="V2400" s="1">
        <f>IF(VLOOKUP(G2400,Sku_Consolidated!A2:S957,19,FALSE)="SHOWCASE", VLOOKUP(E2400,Store_Showcase!B2:L144,11, FALSE), IF(VLOOKUP(G2400,Sku_Consolidated!A2:S957,19,FALSE)="VAM",VLOOKUP(E2400,Store_VAM!B2:L273,11, FALSE),VLOOKUP(E2400,Store_SRP!B2:L110,11, FALSE)))</f>
      </c>
      <c r="W2400" s="1">
        <f>VLOOKUP(G2400,Sku_Consolidated!A2:W957,11,FALSE)</f>
      </c>
      <c r="X2400" s="1">
        <f>VLOOKUP(G2400,Sku_Consolidated!A2:H957,8,FALSE)</f>
      </c>
      <c r="Y2400" s="1">
        <f>VLOOKUP(G2400,Sku_Consolidated!A2:I957,9,FALSE)</f>
      </c>
      <c r="Z2400" s="1" t="s">
        <v>41</v>
      </c>
      <c r="AA2400" s="1">
        <f>VLOOKUP(G2400,Sku_Consolidated!A2:E957,5,FALSE)</f>
      </c>
      <c r="AB2400" s="1">
        <f>IF(VLOOKUP(G2400,Sku_Consolidated!A2:S957,19,FALSE)="SHOWCASE", VLOOKUP(E2400,Store_Showcase!B2:N144,13, FALSE), IF(VLOOKUP(G2400,Sku_Consolidated!A2:S957,19,FALSE)="VAM",VLOOKUP(E2400,Store_VAM!B2:N273,13, FALSE),VLOOKUP(E2400,Store_SRP!B2:N110,13, FALSE)))</f>
      </c>
      <c r="AC2400" s="1">
        <f>IF(IFERROR(AB2400,TRUE)=TRUE, "-","OK")</f>
      </c>
      <c r="AD2400" s="11" t="s">
        <v>37</v>
      </c>
      <c r="AE2400" s="11" t="s">
        <v>37</v>
      </c>
      <c r="AF2400" s="1">
        <f>IF(IFERROR(VLOOKUP(E2400,Store_Showcase!B2:H144,{5}, FALSE), TRUE)=TRUE, IF(IFERROR(VLOOKUP(E2400,Store_SRP!B2:H110,{5}, FALSE), TRUE)=TRUE,VLOOKUP(E2400,Store_VAM!B2:H273,{5}, FALSE),VLOOKUP(E2400,Store_SRP!B2:H110,{5}, FALSE)), VLOOKUP(E2400,Store_Showcase!B2:H144,{5}, FALSE))</f>
      </c>
      <c r="AG2400" s="1">
        <f>IF(IFERROR(VLOOKUP(E2400,Store_Showcase!B2:H144,{6}, FALSE), TRUE)=TRUE, IF(IFERROR(VLOOKUP(E2400,Store_SRP!B2:H110,{6}, FALSE), TRUE)=TRUE,VLOOKUP(E2400,Store_VAM!B2:H273,{6}, FALSE),VLOOKUP(E2400,Store_SRP!B2:H110,{6}, FALSE)), VLOOKUP(E2400,Store_Showcase!B2:H144,{6}, FALSE))</f>
      </c>
      <c r="AH2400" s="1">
        <f>VLOOKUP(G2400,Sku_Consolidated!A2:R957,18,FALSE)</f>
      </c>
      <c r="AI2400" s="1">
        <f>VLOOKUP(G2400,Sku_Consolidated!A2:S957,19,FALSE)</f>
      </c>
      <c r="AJ2400" s="1">
        <f>VLOOKUP(G2400,Sku_Consolidated!A2:T957,20,FALSE)</f>
      </c>
    </row>
    <row r="2401" spans="1:36" x14ac:dyDescent="0.25">
      <c r="A2401" s="1">
        <v>2024</v>
      </c>
      <c r="B2401" s="1" t="s">
        <v>31</v>
      </c>
      <c r="C2401" s="1" t="s">
        <v>32</v>
      </c>
      <c r="D2401" s="1" t="s">
        <v>33</v>
      </c>
      <c r="E2401" s="9" t="s">
        <v>6180</v>
      </c>
      <c r="F2401" s="1">
        <f>IF(VLOOKUP(G2401,Sku_Consolidated!A2:S957,{19},FALSE)="SHOWCASE", VLOOKUP(E2401,Store_Showcase!B2:C144,{2}, FALSE), IF(VLOOKUP(G2401,Sku_Consolidated!A2:S957,{19},FALSE)="VAM",VLOOKUP(E2401,Store_VAM!B2:C273,{2}, FALSE),VLOOKUP(E2401,Store_SRP!B2:C110,{2}, FALSE)))</f>
      </c>
      <c r="G2401" s="1">
        <v>61735</v>
      </c>
      <c r="H2401" s="1" t="s">
        <v>66</v>
      </c>
      <c r="I2401" s="10" t="s">
        <v>151</v>
      </c>
      <c r="J2401" s="1">
        <f>VLOOKUP(G2401,Sku_Consolidated!A2:C957, 3, FALSE)</f>
      </c>
      <c r="K2401" s="10">
        <f>IF(J2401="PACK", I2401, 0)</f>
      </c>
      <c r="L2401" s="10">
        <f>IF(J2401="KG", I2401, I2401 * VLOOKUP(G2401,Sku_Consolidated!A2:U957,21,FALSE))</f>
      </c>
      <c r="M2401" s="10" t="s">
        <v>37</v>
      </c>
      <c r="N2401" s="11" t="s">
        <v>6192</v>
      </c>
      <c r="O2401" s="10" t="s">
        <v>6193</v>
      </c>
      <c r="P2401" s="10">
        <f>N2401 - O2401</f>
      </c>
      <c r="Q2401" s="1">
        <f>VLOOKUP(G2401,Sku_Consolidated!A2:G957,7, FALSE)</f>
      </c>
      <c r="R2401" s="1">
        <f>IF(IFERROR(VLOOKUP(E2401,Store_Showcase!B2:H144,7, FALSE), TRUE)=TRUE, IF(IFERROR(VLOOKUP(E2401,Store_SRP!B2:H110,7, FALSE), TRUE)=TRUE,VLOOKUP(E2401,Store_VAM!B2:H273,7, FALSE),VLOOKUP(E2401,Store_SRP!B2:H110,7, FALSE)), VLOOKUP(E2401,Store_Showcase!B2:H144,7, FALSE))</f>
      </c>
      <c r="S2401" s="1">
        <f>IF(IFERROR(VLOOKUP(E2401,Store_Showcase!B2:I144,8, FALSE), TRUE)=TRUE, IF(IFERROR(VLOOKUP(E2401,Store_SRP!B2:I110,8, FALSE), TRUE)=TRUE,VLOOKUP(E2401,Store_VAM!B2:I273,8, FALSE),VLOOKUP(E2401,Store_SRP!B2:I110,8, FALSE)), VLOOKUP(E2401,Store_Showcase!B2:I144,8, FALSE))</f>
      </c>
      <c r="T2401" s="1">
        <f>VLOOKUP(G2401,Sku_Consolidated!A2:R957,18,FALSE)</f>
      </c>
      <c r="U2401" s="1" t="s">
        <v>6184</v>
      </c>
      <c r="V2401" s="1">
        <f>IF(VLOOKUP(G2401,Sku_Consolidated!A2:S957,19,FALSE)="SHOWCASE", VLOOKUP(E2401,Store_Showcase!B2:L144,11, FALSE), IF(VLOOKUP(G2401,Sku_Consolidated!A2:S957,19,FALSE)="VAM",VLOOKUP(E2401,Store_VAM!B2:L273,11, FALSE),VLOOKUP(E2401,Store_SRP!B2:L110,11, FALSE)))</f>
      </c>
      <c r="W2401" s="1">
        <f>VLOOKUP(G2401,Sku_Consolidated!A2:W957,11,FALSE)</f>
      </c>
      <c r="X2401" s="1">
        <f>VLOOKUP(G2401,Sku_Consolidated!A2:H957,8,FALSE)</f>
      </c>
      <c r="Y2401" s="1">
        <f>VLOOKUP(G2401,Sku_Consolidated!A2:I957,9,FALSE)</f>
      </c>
      <c r="Z2401" s="1" t="s">
        <v>41</v>
      </c>
      <c r="AA2401" s="1">
        <f>VLOOKUP(G2401,Sku_Consolidated!A2:E957,5,FALSE)</f>
      </c>
      <c r="AB2401" s="1">
        <f>IF(VLOOKUP(G2401,Sku_Consolidated!A2:S957,19,FALSE)="SHOWCASE", VLOOKUP(E2401,Store_Showcase!B2:N144,13, FALSE), IF(VLOOKUP(G2401,Sku_Consolidated!A2:S957,19,FALSE)="VAM",VLOOKUP(E2401,Store_VAM!B2:N273,13, FALSE),VLOOKUP(E2401,Store_SRP!B2:N110,13, FALSE)))</f>
      </c>
      <c r="AC2401" s="1">
        <f>IF(IFERROR(AB2401,TRUE)=TRUE, "-","OK")</f>
      </c>
      <c r="AD2401" s="11" t="s">
        <v>37</v>
      </c>
      <c r="AE2401" s="11" t="s">
        <v>37</v>
      </c>
      <c r="AF2401" s="1">
        <f>IF(IFERROR(VLOOKUP(E2401,Store_Showcase!B2:H144,{5}, FALSE), TRUE)=TRUE, IF(IFERROR(VLOOKUP(E2401,Store_SRP!B2:H110,{5}, FALSE), TRUE)=TRUE,VLOOKUP(E2401,Store_VAM!B2:H273,{5}, FALSE),VLOOKUP(E2401,Store_SRP!B2:H110,{5}, FALSE)), VLOOKUP(E2401,Store_Showcase!B2:H144,{5}, FALSE))</f>
      </c>
      <c r="AG2401" s="1">
        <f>IF(IFERROR(VLOOKUP(E2401,Store_Showcase!B2:H144,{6}, FALSE), TRUE)=TRUE, IF(IFERROR(VLOOKUP(E2401,Store_SRP!B2:H110,{6}, FALSE), TRUE)=TRUE,VLOOKUP(E2401,Store_VAM!B2:H273,{6}, FALSE),VLOOKUP(E2401,Store_SRP!B2:H110,{6}, FALSE)), VLOOKUP(E2401,Store_Showcase!B2:H144,{6}, FALSE))</f>
      </c>
      <c r="AH2401" s="1">
        <f>VLOOKUP(G2401,Sku_Consolidated!A2:R957,18,FALSE)</f>
      </c>
      <c r="AI2401" s="1">
        <f>VLOOKUP(G2401,Sku_Consolidated!A2:S957,19,FALSE)</f>
      </c>
      <c r="AJ2401" s="1">
        <f>VLOOKUP(G2401,Sku_Consolidated!A2:T957,20,FALSE)</f>
      </c>
    </row>
    <row r="2402" spans="1:36" x14ac:dyDescent="0.25">
      <c r="A2402" s="1">
        <v>2024</v>
      </c>
      <c r="B2402" s="1" t="s">
        <v>31</v>
      </c>
      <c r="C2402" s="1" t="s">
        <v>32</v>
      </c>
      <c r="D2402" s="1" t="s">
        <v>33</v>
      </c>
      <c r="E2402" s="9" t="s">
        <v>6180</v>
      </c>
      <c r="F2402" s="1">
        <f>IF(VLOOKUP(G2402,Sku_Consolidated!A2:S957,{19},FALSE)="SHOWCASE", VLOOKUP(E2402,Store_Showcase!B2:C144,{2}, FALSE), IF(VLOOKUP(G2402,Sku_Consolidated!A2:S957,{19},FALSE)="VAM",VLOOKUP(E2402,Store_VAM!B2:C273,{2}, FALSE),VLOOKUP(E2402,Store_SRP!B2:C110,{2}, FALSE)))</f>
      </c>
      <c r="G2402" s="1">
        <v>61737</v>
      </c>
      <c r="H2402" s="1" t="s">
        <v>70</v>
      </c>
      <c r="I2402" s="10" t="s">
        <v>6194</v>
      </c>
      <c r="J2402" s="1">
        <f>VLOOKUP(G2402,Sku_Consolidated!A2:C957, 3, FALSE)</f>
      </c>
      <c r="K2402" s="10">
        <f>IF(J2402="PACK", I2402, 0)</f>
      </c>
      <c r="L2402" s="10">
        <f>IF(J2402="KG", I2402, I2402 * VLOOKUP(G2402,Sku_Consolidated!A2:U957,21,FALSE))</f>
      </c>
      <c r="M2402" s="10" t="s">
        <v>37</v>
      </c>
      <c r="N2402" s="11" t="s">
        <v>6195</v>
      </c>
      <c r="O2402" s="10" t="s">
        <v>6196</v>
      </c>
      <c r="P2402" s="10">
        <f>N2402 - O2402</f>
      </c>
      <c r="Q2402" s="1">
        <f>VLOOKUP(G2402,Sku_Consolidated!A2:G957,7, FALSE)</f>
      </c>
      <c r="R2402" s="1">
        <f>IF(IFERROR(VLOOKUP(E2402,Store_Showcase!B2:H144,7, FALSE), TRUE)=TRUE, IF(IFERROR(VLOOKUP(E2402,Store_SRP!B2:H110,7, FALSE), TRUE)=TRUE,VLOOKUP(E2402,Store_VAM!B2:H273,7, FALSE),VLOOKUP(E2402,Store_SRP!B2:H110,7, FALSE)), VLOOKUP(E2402,Store_Showcase!B2:H144,7, FALSE))</f>
      </c>
      <c r="S2402" s="1">
        <f>IF(IFERROR(VLOOKUP(E2402,Store_Showcase!B2:I144,8, FALSE), TRUE)=TRUE, IF(IFERROR(VLOOKUP(E2402,Store_SRP!B2:I110,8, FALSE), TRUE)=TRUE,VLOOKUP(E2402,Store_VAM!B2:I273,8, FALSE),VLOOKUP(E2402,Store_SRP!B2:I110,8, FALSE)), VLOOKUP(E2402,Store_Showcase!B2:I144,8, FALSE))</f>
      </c>
      <c r="T2402" s="1">
        <f>VLOOKUP(G2402,Sku_Consolidated!A2:R957,18,FALSE)</f>
      </c>
      <c r="U2402" s="1" t="s">
        <v>6184</v>
      </c>
      <c r="V2402" s="1">
        <f>IF(VLOOKUP(G2402,Sku_Consolidated!A2:S957,19,FALSE)="SHOWCASE", VLOOKUP(E2402,Store_Showcase!B2:L144,11, FALSE), IF(VLOOKUP(G2402,Sku_Consolidated!A2:S957,19,FALSE)="VAM",VLOOKUP(E2402,Store_VAM!B2:L273,11, FALSE),VLOOKUP(E2402,Store_SRP!B2:L110,11, FALSE)))</f>
      </c>
      <c r="W2402" s="1">
        <f>VLOOKUP(G2402,Sku_Consolidated!A2:W957,11,FALSE)</f>
      </c>
      <c r="X2402" s="1">
        <f>VLOOKUP(G2402,Sku_Consolidated!A2:H957,8,FALSE)</f>
      </c>
      <c r="Y2402" s="1">
        <f>VLOOKUP(G2402,Sku_Consolidated!A2:I957,9,FALSE)</f>
      </c>
      <c r="Z2402" s="1" t="s">
        <v>41</v>
      </c>
      <c r="AA2402" s="1">
        <f>VLOOKUP(G2402,Sku_Consolidated!A2:E957,5,FALSE)</f>
      </c>
      <c r="AB2402" s="1">
        <f>IF(VLOOKUP(G2402,Sku_Consolidated!A2:S957,19,FALSE)="SHOWCASE", VLOOKUP(E2402,Store_Showcase!B2:N144,13, FALSE), IF(VLOOKUP(G2402,Sku_Consolidated!A2:S957,19,FALSE)="VAM",VLOOKUP(E2402,Store_VAM!B2:N273,13, FALSE),VLOOKUP(E2402,Store_SRP!B2:N110,13, FALSE)))</f>
      </c>
      <c r="AC2402" s="1">
        <f>IF(IFERROR(AB2402,TRUE)=TRUE, "-","OK")</f>
      </c>
      <c r="AD2402" s="11" t="s">
        <v>37</v>
      </c>
      <c r="AE2402" s="11" t="s">
        <v>37</v>
      </c>
      <c r="AF2402" s="1">
        <f>IF(IFERROR(VLOOKUP(E2402,Store_Showcase!B2:H144,{5}, FALSE), TRUE)=TRUE, IF(IFERROR(VLOOKUP(E2402,Store_SRP!B2:H110,{5}, FALSE), TRUE)=TRUE,VLOOKUP(E2402,Store_VAM!B2:H273,{5}, FALSE),VLOOKUP(E2402,Store_SRP!B2:H110,{5}, FALSE)), VLOOKUP(E2402,Store_Showcase!B2:H144,{5}, FALSE))</f>
      </c>
      <c r="AG2402" s="1">
        <f>IF(IFERROR(VLOOKUP(E2402,Store_Showcase!B2:H144,{6}, FALSE), TRUE)=TRUE, IF(IFERROR(VLOOKUP(E2402,Store_SRP!B2:H110,{6}, FALSE), TRUE)=TRUE,VLOOKUP(E2402,Store_VAM!B2:H273,{6}, FALSE),VLOOKUP(E2402,Store_SRP!B2:H110,{6}, FALSE)), VLOOKUP(E2402,Store_Showcase!B2:H144,{6}, FALSE))</f>
      </c>
      <c r="AH2402" s="1">
        <f>VLOOKUP(G2402,Sku_Consolidated!A2:R957,18,FALSE)</f>
      </c>
      <c r="AI2402" s="1">
        <f>VLOOKUP(G2402,Sku_Consolidated!A2:S957,19,FALSE)</f>
      </c>
      <c r="AJ2402" s="1">
        <f>VLOOKUP(G2402,Sku_Consolidated!A2:T957,20,FALSE)</f>
      </c>
    </row>
    <row r="2403" spans="1:36" x14ac:dyDescent="0.25">
      <c r="A2403" s="1">
        <v>2024</v>
      </c>
      <c r="B2403" s="1" t="s">
        <v>31</v>
      </c>
      <c r="C2403" s="1" t="s">
        <v>32</v>
      </c>
      <c r="D2403" s="1" t="s">
        <v>33</v>
      </c>
      <c r="E2403" s="9" t="s">
        <v>6180</v>
      </c>
      <c r="F2403" s="1">
        <f>IF(VLOOKUP(G2403,Sku_Consolidated!A2:S957,{19},FALSE)="SHOWCASE", VLOOKUP(E2403,Store_Showcase!B2:C144,{2}, FALSE), IF(VLOOKUP(G2403,Sku_Consolidated!A2:S957,{19},FALSE)="VAM",VLOOKUP(E2403,Store_VAM!B2:C273,{2}, FALSE),VLOOKUP(E2403,Store_SRP!B2:C110,{2}, FALSE)))</f>
      </c>
      <c r="G2403" s="1">
        <v>61742</v>
      </c>
      <c r="H2403" s="1" t="s">
        <v>78</v>
      </c>
      <c r="I2403" s="10" t="s">
        <v>5274</v>
      </c>
      <c r="J2403" s="1">
        <f>VLOOKUP(G2403,Sku_Consolidated!A2:C957, 3, FALSE)</f>
      </c>
      <c r="K2403" s="10">
        <f>IF(J2403="PACK", I2403, 0)</f>
      </c>
      <c r="L2403" s="10">
        <f>IF(J2403="KG", I2403, I2403 * VLOOKUP(G2403,Sku_Consolidated!A2:U957,21,FALSE))</f>
      </c>
      <c r="M2403" s="10" t="s">
        <v>37</v>
      </c>
      <c r="N2403" s="11" t="s">
        <v>6197</v>
      </c>
      <c r="O2403" s="10" t="s">
        <v>6198</v>
      </c>
      <c r="P2403" s="10">
        <f>N2403 - O2403</f>
      </c>
      <c r="Q2403" s="1">
        <f>VLOOKUP(G2403,Sku_Consolidated!A2:G957,7, FALSE)</f>
      </c>
      <c r="R2403" s="1">
        <f>IF(IFERROR(VLOOKUP(E2403,Store_Showcase!B2:H144,7, FALSE), TRUE)=TRUE, IF(IFERROR(VLOOKUP(E2403,Store_SRP!B2:H110,7, FALSE), TRUE)=TRUE,VLOOKUP(E2403,Store_VAM!B2:H273,7, FALSE),VLOOKUP(E2403,Store_SRP!B2:H110,7, FALSE)), VLOOKUP(E2403,Store_Showcase!B2:H144,7, FALSE))</f>
      </c>
      <c r="S2403" s="1">
        <f>IF(IFERROR(VLOOKUP(E2403,Store_Showcase!B2:I144,8, FALSE), TRUE)=TRUE, IF(IFERROR(VLOOKUP(E2403,Store_SRP!B2:I110,8, FALSE), TRUE)=TRUE,VLOOKUP(E2403,Store_VAM!B2:I273,8, FALSE),VLOOKUP(E2403,Store_SRP!B2:I110,8, FALSE)), VLOOKUP(E2403,Store_Showcase!B2:I144,8, FALSE))</f>
      </c>
      <c r="T2403" s="1">
        <f>VLOOKUP(G2403,Sku_Consolidated!A2:R957,18,FALSE)</f>
      </c>
      <c r="U2403" s="1" t="s">
        <v>6184</v>
      </c>
      <c r="V2403" s="1">
        <f>IF(VLOOKUP(G2403,Sku_Consolidated!A2:S957,19,FALSE)="SHOWCASE", VLOOKUP(E2403,Store_Showcase!B2:L144,11, FALSE), IF(VLOOKUP(G2403,Sku_Consolidated!A2:S957,19,FALSE)="VAM",VLOOKUP(E2403,Store_VAM!B2:L273,11, FALSE),VLOOKUP(E2403,Store_SRP!B2:L110,11, FALSE)))</f>
      </c>
      <c r="W2403" s="1">
        <f>VLOOKUP(G2403,Sku_Consolidated!A2:W957,11,FALSE)</f>
      </c>
      <c r="X2403" s="1">
        <f>VLOOKUP(G2403,Sku_Consolidated!A2:H957,8,FALSE)</f>
      </c>
      <c r="Y2403" s="1">
        <f>VLOOKUP(G2403,Sku_Consolidated!A2:I957,9,FALSE)</f>
      </c>
      <c r="Z2403" s="1" t="s">
        <v>41</v>
      </c>
      <c r="AA2403" s="1">
        <f>VLOOKUP(G2403,Sku_Consolidated!A2:E957,5,FALSE)</f>
      </c>
      <c r="AB2403" s="1">
        <f>IF(VLOOKUP(G2403,Sku_Consolidated!A2:S957,19,FALSE)="SHOWCASE", VLOOKUP(E2403,Store_Showcase!B2:N144,13, FALSE), IF(VLOOKUP(G2403,Sku_Consolidated!A2:S957,19,FALSE)="VAM",VLOOKUP(E2403,Store_VAM!B2:N273,13, FALSE),VLOOKUP(E2403,Store_SRP!B2:N110,13, FALSE)))</f>
      </c>
      <c r="AC2403" s="1">
        <f>IF(IFERROR(AB2403,TRUE)=TRUE, "-","OK")</f>
      </c>
      <c r="AD2403" s="11" t="s">
        <v>37</v>
      </c>
      <c r="AE2403" s="11" t="s">
        <v>37</v>
      </c>
      <c r="AF2403" s="1">
        <f>IF(IFERROR(VLOOKUP(E2403,Store_Showcase!B2:H144,{5}, FALSE), TRUE)=TRUE, IF(IFERROR(VLOOKUP(E2403,Store_SRP!B2:H110,{5}, FALSE), TRUE)=TRUE,VLOOKUP(E2403,Store_VAM!B2:H273,{5}, FALSE),VLOOKUP(E2403,Store_SRP!B2:H110,{5}, FALSE)), VLOOKUP(E2403,Store_Showcase!B2:H144,{5}, FALSE))</f>
      </c>
      <c r="AG2403" s="1">
        <f>IF(IFERROR(VLOOKUP(E2403,Store_Showcase!B2:H144,{6}, FALSE), TRUE)=TRUE, IF(IFERROR(VLOOKUP(E2403,Store_SRP!B2:H110,{6}, FALSE), TRUE)=TRUE,VLOOKUP(E2403,Store_VAM!B2:H273,{6}, FALSE),VLOOKUP(E2403,Store_SRP!B2:H110,{6}, FALSE)), VLOOKUP(E2403,Store_Showcase!B2:H144,{6}, FALSE))</f>
      </c>
      <c r="AH2403" s="1">
        <f>VLOOKUP(G2403,Sku_Consolidated!A2:R957,18,FALSE)</f>
      </c>
      <c r="AI2403" s="1">
        <f>VLOOKUP(G2403,Sku_Consolidated!A2:S957,19,FALSE)</f>
      </c>
      <c r="AJ2403" s="1">
        <f>VLOOKUP(G2403,Sku_Consolidated!A2:T957,20,FALSE)</f>
      </c>
    </row>
    <row r="2404" spans="1:36" x14ac:dyDescent="0.25">
      <c r="A2404" s="1">
        <v>2024</v>
      </c>
      <c r="B2404" s="1" t="s">
        <v>31</v>
      </c>
      <c r="C2404" s="1" t="s">
        <v>32</v>
      </c>
      <c r="D2404" s="1" t="s">
        <v>33</v>
      </c>
      <c r="E2404" s="9" t="s">
        <v>6180</v>
      </c>
      <c r="F2404" s="1">
        <f>IF(VLOOKUP(G2404,Sku_Consolidated!A2:S957,{19},FALSE)="SHOWCASE", VLOOKUP(E2404,Store_Showcase!B2:C144,{2}, FALSE), IF(VLOOKUP(G2404,Sku_Consolidated!A2:S957,{19},FALSE)="VAM",VLOOKUP(E2404,Store_VAM!B2:C273,{2}, FALSE),VLOOKUP(E2404,Store_SRP!B2:C110,{2}, FALSE)))</f>
      </c>
      <c r="G2404" s="1">
        <v>61755</v>
      </c>
      <c r="H2404" s="1" t="s">
        <v>86</v>
      </c>
      <c r="I2404" s="10" t="s">
        <v>6171</v>
      </c>
      <c r="J2404" s="1">
        <f>VLOOKUP(G2404,Sku_Consolidated!A2:C957, 3, FALSE)</f>
      </c>
      <c r="K2404" s="10">
        <f>IF(J2404="PACK", I2404, 0)</f>
      </c>
      <c r="L2404" s="10">
        <f>IF(J2404="KG", I2404, I2404 * VLOOKUP(G2404,Sku_Consolidated!A2:U957,21,FALSE))</f>
      </c>
      <c r="M2404" s="10" t="s">
        <v>37</v>
      </c>
      <c r="N2404" s="11" t="s">
        <v>6199</v>
      </c>
      <c r="O2404" s="10" t="s">
        <v>6200</v>
      </c>
      <c r="P2404" s="10">
        <f>N2404 - O2404</f>
      </c>
      <c r="Q2404" s="1">
        <f>VLOOKUP(G2404,Sku_Consolidated!A2:G957,7, FALSE)</f>
      </c>
      <c r="R2404" s="1">
        <f>IF(IFERROR(VLOOKUP(E2404,Store_Showcase!B2:H144,7, FALSE), TRUE)=TRUE, IF(IFERROR(VLOOKUP(E2404,Store_SRP!B2:H110,7, FALSE), TRUE)=TRUE,VLOOKUP(E2404,Store_VAM!B2:H273,7, FALSE),VLOOKUP(E2404,Store_SRP!B2:H110,7, FALSE)), VLOOKUP(E2404,Store_Showcase!B2:H144,7, FALSE))</f>
      </c>
      <c r="S2404" s="1">
        <f>IF(IFERROR(VLOOKUP(E2404,Store_Showcase!B2:I144,8, FALSE), TRUE)=TRUE, IF(IFERROR(VLOOKUP(E2404,Store_SRP!B2:I110,8, FALSE), TRUE)=TRUE,VLOOKUP(E2404,Store_VAM!B2:I273,8, FALSE),VLOOKUP(E2404,Store_SRP!B2:I110,8, FALSE)), VLOOKUP(E2404,Store_Showcase!B2:I144,8, FALSE))</f>
      </c>
      <c r="T2404" s="1">
        <f>VLOOKUP(G2404,Sku_Consolidated!A2:R957,18,FALSE)</f>
      </c>
      <c r="U2404" s="1" t="s">
        <v>6184</v>
      </c>
      <c r="V2404" s="1">
        <f>IF(VLOOKUP(G2404,Sku_Consolidated!A2:S957,19,FALSE)="SHOWCASE", VLOOKUP(E2404,Store_Showcase!B2:L144,11, FALSE), IF(VLOOKUP(G2404,Sku_Consolidated!A2:S957,19,FALSE)="VAM",VLOOKUP(E2404,Store_VAM!B2:L273,11, FALSE),VLOOKUP(E2404,Store_SRP!B2:L110,11, FALSE)))</f>
      </c>
      <c r="W2404" s="1">
        <f>VLOOKUP(G2404,Sku_Consolidated!A2:W957,11,FALSE)</f>
      </c>
      <c r="X2404" s="1">
        <f>VLOOKUP(G2404,Sku_Consolidated!A2:H957,8,FALSE)</f>
      </c>
      <c r="Y2404" s="1">
        <f>VLOOKUP(G2404,Sku_Consolidated!A2:I957,9,FALSE)</f>
      </c>
      <c r="Z2404" s="1" t="s">
        <v>41</v>
      </c>
      <c r="AA2404" s="1">
        <f>VLOOKUP(G2404,Sku_Consolidated!A2:E957,5,FALSE)</f>
      </c>
      <c r="AB2404" s="1">
        <f>IF(VLOOKUP(G2404,Sku_Consolidated!A2:S957,19,FALSE)="SHOWCASE", VLOOKUP(E2404,Store_Showcase!B2:N144,13, FALSE), IF(VLOOKUP(G2404,Sku_Consolidated!A2:S957,19,FALSE)="VAM",VLOOKUP(E2404,Store_VAM!B2:N273,13, FALSE),VLOOKUP(E2404,Store_SRP!B2:N110,13, FALSE)))</f>
      </c>
      <c r="AC2404" s="1">
        <f>IF(IFERROR(AB2404,TRUE)=TRUE, "-","OK")</f>
      </c>
      <c r="AD2404" s="11" t="s">
        <v>37</v>
      </c>
      <c r="AE2404" s="11" t="s">
        <v>37</v>
      </c>
      <c r="AF2404" s="1">
        <f>IF(IFERROR(VLOOKUP(E2404,Store_Showcase!B2:H144,{5}, FALSE), TRUE)=TRUE, IF(IFERROR(VLOOKUP(E2404,Store_SRP!B2:H110,{5}, FALSE), TRUE)=TRUE,VLOOKUP(E2404,Store_VAM!B2:H273,{5}, FALSE),VLOOKUP(E2404,Store_SRP!B2:H110,{5}, FALSE)), VLOOKUP(E2404,Store_Showcase!B2:H144,{5}, FALSE))</f>
      </c>
      <c r="AG2404" s="1">
        <f>IF(IFERROR(VLOOKUP(E2404,Store_Showcase!B2:H144,{6}, FALSE), TRUE)=TRUE, IF(IFERROR(VLOOKUP(E2404,Store_SRP!B2:H110,{6}, FALSE), TRUE)=TRUE,VLOOKUP(E2404,Store_VAM!B2:H273,{6}, FALSE),VLOOKUP(E2404,Store_SRP!B2:H110,{6}, FALSE)), VLOOKUP(E2404,Store_Showcase!B2:H144,{6}, FALSE))</f>
      </c>
      <c r="AH2404" s="1">
        <f>VLOOKUP(G2404,Sku_Consolidated!A2:R957,18,FALSE)</f>
      </c>
      <c r="AI2404" s="1">
        <f>VLOOKUP(G2404,Sku_Consolidated!A2:S957,19,FALSE)</f>
      </c>
      <c r="AJ2404" s="1">
        <f>VLOOKUP(G2404,Sku_Consolidated!A2:T957,20,FALSE)</f>
      </c>
    </row>
    <row r="2405" spans="1:36" x14ac:dyDescent="0.25">
      <c r="A2405" s="1">
        <v>2024</v>
      </c>
      <c r="B2405" s="1" t="s">
        <v>31</v>
      </c>
      <c r="C2405" s="1" t="s">
        <v>32</v>
      </c>
      <c r="D2405" s="1" t="s">
        <v>33</v>
      </c>
      <c r="E2405" s="9" t="s">
        <v>6180</v>
      </c>
      <c r="F2405" s="1">
        <f>IF(VLOOKUP(G2405,Sku_Consolidated!A2:S957,{19},FALSE)="SHOWCASE", VLOOKUP(E2405,Store_Showcase!B2:C144,{2}, FALSE), IF(VLOOKUP(G2405,Sku_Consolidated!A2:S957,{19},FALSE)="VAM",VLOOKUP(E2405,Store_VAM!B2:C273,{2}, FALSE),VLOOKUP(E2405,Store_SRP!B2:C110,{2}, FALSE)))</f>
      </c>
      <c r="G2405" s="1">
        <v>61758</v>
      </c>
      <c r="H2405" s="1" t="s">
        <v>90</v>
      </c>
      <c r="I2405" s="10" t="s">
        <v>6201</v>
      </c>
      <c r="J2405" s="1">
        <f>VLOOKUP(G2405,Sku_Consolidated!A2:C957, 3, FALSE)</f>
      </c>
      <c r="K2405" s="10">
        <f>IF(J2405="PACK", I2405, 0)</f>
      </c>
      <c r="L2405" s="10">
        <f>IF(J2405="KG", I2405, I2405 * VLOOKUP(G2405,Sku_Consolidated!A2:U957,21,FALSE))</f>
      </c>
      <c r="M2405" s="10" t="s">
        <v>37</v>
      </c>
      <c r="N2405" s="11" t="s">
        <v>6202</v>
      </c>
      <c r="O2405" s="10" t="s">
        <v>6203</v>
      </c>
      <c r="P2405" s="10">
        <f>N2405 - O2405</f>
      </c>
      <c r="Q2405" s="1">
        <f>VLOOKUP(G2405,Sku_Consolidated!A2:G957,7, FALSE)</f>
      </c>
      <c r="R2405" s="1">
        <f>IF(IFERROR(VLOOKUP(E2405,Store_Showcase!B2:H144,7, FALSE), TRUE)=TRUE, IF(IFERROR(VLOOKUP(E2405,Store_SRP!B2:H110,7, FALSE), TRUE)=TRUE,VLOOKUP(E2405,Store_VAM!B2:H273,7, FALSE),VLOOKUP(E2405,Store_SRP!B2:H110,7, FALSE)), VLOOKUP(E2405,Store_Showcase!B2:H144,7, FALSE))</f>
      </c>
      <c r="S2405" s="1">
        <f>IF(IFERROR(VLOOKUP(E2405,Store_Showcase!B2:I144,8, FALSE), TRUE)=TRUE, IF(IFERROR(VLOOKUP(E2405,Store_SRP!B2:I110,8, FALSE), TRUE)=TRUE,VLOOKUP(E2405,Store_VAM!B2:I273,8, FALSE),VLOOKUP(E2405,Store_SRP!B2:I110,8, FALSE)), VLOOKUP(E2405,Store_Showcase!B2:I144,8, FALSE))</f>
      </c>
      <c r="T2405" s="1">
        <f>VLOOKUP(G2405,Sku_Consolidated!A2:R957,18,FALSE)</f>
      </c>
      <c r="U2405" s="1" t="s">
        <v>6184</v>
      </c>
      <c r="V2405" s="1">
        <f>IF(VLOOKUP(G2405,Sku_Consolidated!A2:S957,19,FALSE)="SHOWCASE", VLOOKUP(E2405,Store_Showcase!B2:L144,11, FALSE), IF(VLOOKUP(G2405,Sku_Consolidated!A2:S957,19,FALSE)="VAM",VLOOKUP(E2405,Store_VAM!B2:L273,11, FALSE),VLOOKUP(E2405,Store_SRP!B2:L110,11, FALSE)))</f>
      </c>
      <c r="W2405" s="1">
        <f>VLOOKUP(G2405,Sku_Consolidated!A2:W957,11,FALSE)</f>
      </c>
      <c r="X2405" s="1">
        <f>VLOOKUP(G2405,Sku_Consolidated!A2:H957,8,FALSE)</f>
      </c>
      <c r="Y2405" s="1">
        <f>VLOOKUP(G2405,Sku_Consolidated!A2:I957,9,FALSE)</f>
      </c>
      <c r="Z2405" s="1" t="s">
        <v>41</v>
      </c>
      <c r="AA2405" s="1">
        <f>VLOOKUP(G2405,Sku_Consolidated!A2:E957,5,FALSE)</f>
      </c>
      <c r="AB2405" s="1">
        <f>IF(VLOOKUP(G2405,Sku_Consolidated!A2:S957,19,FALSE)="SHOWCASE", VLOOKUP(E2405,Store_Showcase!B2:N144,13, FALSE), IF(VLOOKUP(G2405,Sku_Consolidated!A2:S957,19,FALSE)="VAM",VLOOKUP(E2405,Store_VAM!B2:N273,13, FALSE),VLOOKUP(E2405,Store_SRP!B2:N110,13, FALSE)))</f>
      </c>
      <c r="AC2405" s="1">
        <f>IF(IFERROR(AB2405,TRUE)=TRUE, "-","OK")</f>
      </c>
      <c r="AD2405" s="11" t="s">
        <v>37</v>
      </c>
      <c r="AE2405" s="11" t="s">
        <v>37</v>
      </c>
      <c r="AF2405" s="1">
        <f>IF(IFERROR(VLOOKUP(E2405,Store_Showcase!B2:H144,{5}, FALSE), TRUE)=TRUE, IF(IFERROR(VLOOKUP(E2405,Store_SRP!B2:H110,{5}, FALSE), TRUE)=TRUE,VLOOKUP(E2405,Store_VAM!B2:H273,{5}, FALSE),VLOOKUP(E2405,Store_SRP!B2:H110,{5}, FALSE)), VLOOKUP(E2405,Store_Showcase!B2:H144,{5}, FALSE))</f>
      </c>
      <c r="AG2405" s="1">
        <f>IF(IFERROR(VLOOKUP(E2405,Store_Showcase!B2:H144,{6}, FALSE), TRUE)=TRUE, IF(IFERROR(VLOOKUP(E2405,Store_SRP!B2:H110,{6}, FALSE), TRUE)=TRUE,VLOOKUP(E2405,Store_VAM!B2:H273,{6}, FALSE),VLOOKUP(E2405,Store_SRP!B2:H110,{6}, FALSE)), VLOOKUP(E2405,Store_Showcase!B2:H144,{6}, FALSE))</f>
      </c>
      <c r="AH2405" s="1">
        <f>VLOOKUP(G2405,Sku_Consolidated!A2:R957,18,FALSE)</f>
      </c>
      <c r="AI2405" s="1">
        <f>VLOOKUP(G2405,Sku_Consolidated!A2:S957,19,FALSE)</f>
      </c>
      <c r="AJ2405" s="1">
        <f>VLOOKUP(G2405,Sku_Consolidated!A2:T957,20,FALSE)</f>
      </c>
    </row>
    <row r="2406" spans="1:36" x14ac:dyDescent="0.25">
      <c r="A2406" s="1">
        <v>2024</v>
      </c>
      <c r="B2406" s="1" t="s">
        <v>31</v>
      </c>
      <c r="C2406" s="1" t="s">
        <v>32</v>
      </c>
      <c r="D2406" s="1" t="s">
        <v>33</v>
      </c>
      <c r="E2406" s="9" t="s">
        <v>6180</v>
      </c>
      <c r="F2406" s="1">
        <f>IF(VLOOKUP(G2406,Sku_Consolidated!A2:S957,{19},FALSE)="SHOWCASE", VLOOKUP(E2406,Store_Showcase!B2:C144,{2}, FALSE), IF(VLOOKUP(G2406,Sku_Consolidated!A2:S957,{19},FALSE)="VAM",VLOOKUP(E2406,Store_VAM!B2:C273,{2}, FALSE),VLOOKUP(E2406,Store_SRP!B2:C110,{2}, FALSE)))</f>
      </c>
      <c r="G2406" s="1">
        <v>61759</v>
      </c>
      <c r="H2406" s="1" t="s">
        <v>94</v>
      </c>
      <c r="I2406" s="10" t="s">
        <v>3513</v>
      </c>
      <c r="J2406" s="1">
        <f>VLOOKUP(G2406,Sku_Consolidated!A2:C957, 3, FALSE)</f>
      </c>
      <c r="K2406" s="10">
        <f>IF(J2406="PACK", I2406, 0)</f>
      </c>
      <c r="L2406" s="10">
        <f>IF(J2406="KG", I2406, I2406 * VLOOKUP(G2406,Sku_Consolidated!A2:U957,21,FALSE))</f>
      </c>
      <c r="M2406" s="10" t="s">
        <v>37</v>
      </c>
      <c r="N2406" s="11" t="s">
        <v>6204</v>
      </c>
      <c r="O2406" s="10" t="s">
        <v>6205</v>
      </c>
      <c r="P2406" s="10">
        <f>N2406 - O2406</f>
      </c>
      <c r="Q2406" s="1">
        <f>VLOOKUP(G2406,Sku_Consolidated!A2:G957,7, FALSE)</f>
      </c>
      <c r="R2406" s="1">
        <f>IF(IFERROR(VLOOKUP(E2406,Store_Showcase!B2:H144,7, FALSE), TRUE)=TRUE, IF(IFERROR(VLOOKUP(E2406,Store_SRP!B2:H110,7, FALSE), TRUE)=TRUE,VLOOKUP(E2406,Store_VAM!B2:H273,7, FALSE),VLOOKUP(E2406,Store_SRP!B2:H110,7, FALSE)), VLOOKUP(E2406,Store_Showcase!B2:H144,7, FALSE))</f>
      </c>
      <c r="S2406" s="1">
        <f>IF(IFERROR(VLOOKUP(E2406,Store_Showcase!B2:I144,8, FALSE), TRUE)=TRUE, IF(IFERROR(VLOOKUP(E2406,Store_SRP!B2:I110,8, FALSE), TRUE)=TRUE,VLOOKUP(E2406,Store_VAM!B2:I273,8, FALSE),VLOOKUP(E2406,Store_SRP!B2:I110,8, FALSE)), VLOOKUP(E2406,Store_Showcase!B2:I144,8, FALSE))</f>
      </c>
      <c r="T2406" s="1">
        <f>VLOOKUP(G2406,Sku_Consolidated!A2:R957,18,FALSE)</f>
      </c>
      <c r="U2406" s="1" t="s">
        <v>6184</v>
      </c>
      <c r="V2406" s="1">
        <f>IF(VLOOKUP(G2406,Sku_Consolidated!A2:S957,19,FALSE)="SHOWCASE", VLOOKUP(E2406,Store_Showcase!B2:L144,11, FALSE), IF(VLOOKUP(G2406,Sku_Consolidated!A2:S957,19,FALSE)="VAM",VLOOKUP(E2406,Store_VAM!B2:L273,11, FALSE),VLOOKUP(E2406,Store_SRP!B2:L110,11, FALSE)))</f>
      </c>
      <c r="W2406" s="1">
        <f>VLOOKUP(G2406,Sku_Consolidated!A2:W957,11,FALSE)</f>
      </c>
      <c r="X2406" s="1">
        <f>VLOOKUP(G2406,Sku_Consolidated!A2:H957,8,FALSE)</f>
      </c>
      <c r="Y2406" s="1">
        <f>VLOOKUP(G2406,Sku_Consolidated!A2:I957,9,FALSE)</f>
      </c>
      <c r="Z2406" s="1" t="s">
        <v>41</v>
      </c>
      <c r="AA2406" s="1">
        <f>VLOOKUP(G2406,Sku_Consolidated!A2:E957,5,FALSE)</f>
      </c>
      <c r="AB2406" s="1">
        <f>IF(VLOOKUP(G2406,Sku_Consolidated!A2:S957,19,FALSE)="SHOWCASE", VLOOKUP(E2406,Store_Showcase!B2:N144,13, FALSE), IF(VLOOKUP(G2406,Sku_Consolidated!A2:S957,19,FALSE)="VAM",VLOOKUP(E2406,Store_VAM!B2:N273,13, FALSE),VLOOKUP(E2406,Store_SRP!B2:N110,13, FALSE)))</f>
      </c>
      <c r="AC2406" s="1">
        <f>IF(IFERROR(AB2406,TRUE)=TRUE, "-","OK")</f>
      </c>
      <c r="AD2406" s="11" t="s">
        <v>37</v>
      </c>
      <c r="AE2406" s="11" t="s">
        <v>37</v>
      </c>
      <c r="AF2406" s="1">
        <f>IF(IFERROR(VLOOKUP(E2406,Store_Showcase!B2:H144,{5}, FALSE), TRUE)=TRUE, IF(IFERROR(VLOOKUP(E2406,Store_SRP!B2:H110,{5}, FALSE), TRUE)=TRUE,VLOOKUP(E2406,Store_VAM!B2:H273,{5}, FALSE),VLOOKUP(E2406,Store_SRP!B2:H110,{5}, FALSE)), VLOOKUP(E2406,Store_Showcase!B2:H144,{5}, FALSE))</f>
      </c>
      <c r="AG2406" s="1">
        <f>IF(IFERROR(VLOOKUP(E2406,Store_Showcase!B2:H144,{6}, FALSE), TRUE)=TRUE, IF(IFERROR(VLOOKUP(E2406,Store_SRP!B2:H110,{6}, FALSE), TRUE)=TRUE,VLOOKUP(E2406,Store_VAM!B2:H273,{6}, FALSE),VLOOKUP(E2406,Store_SRP!B2:H110,{6}, FALSE)), VLOOKUP(E2406,Store_Showcase!B2:H144,{6}, FALSE))</f>
      </c>
      <c r="AH2406" s="1">
        <f>VLOOKUP(G2406,Sku_Consolidated!A2:R957,18,FALSE)</f>
      </c>
      <c r="AI2406" s="1">
        <f>VLOOKUP(G2406,Sku_Consolidated!A2:S957,19,FALSE)</f>
      </c>
      <c r="AJ2406" s="1">
        <f>VLOOKUP(G2406,Sku_Consolidated!A2:T957,20,FALSE)</f>
      </c>
    </row>
    <row r="2407" spans="1:36" x14ac:dyDescent="0.25">
      <c r="A2407" s="1">
        <v>2024</v>
      </c>
      <c r="B2407" s="1" t="s">
        <v>31</v>
      </c>
      <c r="C2407" s="1" t="s">
        <v>32</v>
      </c>
      <c r="D2407" s="1" t="s">
        <v>33</v>
      </c>
      <c r="E2407" s="9" t="s">
        <v>6180</v>
      </c>
      <c r="F2407" s="1">
        <f>IF(VLOOKUP(G2407,Sku_Consolidated!A2:S957,{19},FALSE)="SHOWCASE", VLOOKUP(E2407,Store_Showcase!B2:C144,{2}, FALSE), IF(VLOOKUP(G2407,Sku_Consolidated!A2:S957,{19},FALSE)="VAM",VLOOKUP(E2407,Store_VAM!B2:C273,{2}, FALSE),VLOOKUP(E2407,Store_SRP!B2:C110,{2}, FALSE)))</f>
      </c>
      <c r="G2407" s="1">
        <v>61820</v>
      </c>
      <c r="H2407" s="1" t="s">
        <v>114</v>
      </c>
      <c r="I2407" s="10" t="s">
        <v>459</v>
      </c>
      <c r="J2407" s="1">
        <f>VLOOKUP(G2407,Sku_Consolidated!A2:C957, 3, FALSE)</f>
      </c>
      <c r="K2407" s="10">
        <f>IF(J2407="PACK", I2407, 0)</f>
      </c>
      <c r="L2407" s="10">
        <f>IF(J2407="KG", I2407, I2407 * VLOOKUP(G2407,Sku_Consolidated!A2:U957,21,FALSE))</f>
      </c>
      <c r="M2407" s="10" t="s">
        <v>37</v>
      </c>
      <c r="N2407" s="11" t="s">
        <v>6206</v>
      </c>
      <c r="O2407" s="10" t="s">
        <v>6207</v>
      </c>
      <c r="P2407" s="10">
        <f>N2407 - O2407</f>
      </c>
      <c r="Q2407" s="1">
        <f>VLOOKUP(G2407,Sku_Consolidated!A2:G957,7, FALSE)</f>
      </c>
      <c r="R2407" s="1">
        <f>IF(IFERROR(VLOOKUP(E2407,Store_Showcase!B2:H144,7, FALSE), TRUE)=TRUE, IF(IFERROR(VLOOKUP(E2407,Store_SRP!B2:H110,7, FALSE), TRUE)=TRUE,VLOOKUP(E2407,Store_VAM!B2:H273,7, FALSE),VLOOKUP(E2407,Store_SRP!B2:H110,7, FALSE)), VLOOKUP(E2407,Store_Showcase!B2:H144,7, FALSE))</f>
      </c>
      <c r="S2407" s="1">
        <f>IF(IFERROR(VLOOKUP(E2407,Store_Showcase!B2:I144,8, FALSE), TRUE)=TRUE, IF(IFERROR(VLOOKUP(E2407,Store_SRP!B2:I110,8, FALSE), TRUE)=TRUE,VLOOKUP(E2407,Store_VAM!B2:I273,8, FALSE),VLOOKUP(E2407,Store_SRP!B2:I110,8, FALSE)), VLOOKUP(E2407,Store_Showcase!B2:I144,8, FALSE))</f>
      </c>
      <c r="T2407" s="1">
        <f>VLOOKUP(G2407,Sku_Consolidated!A2:R957,18,FALSE)</f>
      </c>
      <c r="U2407" s="1" t="s">
        <v>6184</v>
      </c>
      <c r="V2407" s="1">
        <f>IF(VLOOKUP(G2407,Sku_Consolidated!A2:S957,19,FALSE)="SHOWCASE", VLOOKUP(E2407,Store_Showcase!B2:L144,11, FALSE), IF(VLOOKUP(G2407,Sku_Consolidated!A2:S957,19,FALSE)="VAM",VLOOKUP(E2407,Store_VAM!B2:L273,11, FALSE),VLOOKUP(E2407,Store_SRP!B2:L110,11, FALSE)))</f>
      </c>
      <c r="W2407" s="1">
        <f>VLOOKUP(G2407,Sku_Consolidated!A2:W957,11,FALSE)</f>
      </c>
      <c r="X2407" s="1">
        <f>VLOOKUP(G2407,Sku_Consolidated!A2:H957,8,FALSE)</f>
      </c>
      <c r="Y2407" s="1">
        <f>VLOOKUP(G2407,Sku_Consolidated!A2:I957,9,FALSE)</f>
      </c>
      <c r="Z2407" s="1" t="s">
        <v>41</v>
      </c>
      <c r="AA2407" s="1">
        <f>VLOOKUP(G2407,Sku_Consolidated!A2:E957,5,FALSE)</f>
      </c>
      <c r="AB2407" s="1">
        <f>IF(VLOOKUP(G2407,Sku_Consolidated!A2:S957,19,FALSE)="SHOWCASE", VLOOKUP(E2407,Store_Showcase!B2:N144,13, FALSE), IF(VLOOKUP(G2407,Sku_Consolidated!A2:S957,19,FALSE)="VAM",VLOOKUP(E2407,Store_VAM!B2:N273,13, FALSE),VLOOKUP(E2407,Store_SRP!B2:N110,13, FALSE)))</f>
      </c>
      <c r="AC2407" s="1">
        <f>IF(IFERROR(AB2407,TRUE)=TRUE, "-","OK")</f>
      </c>
      <c r="AD2407" s="11" t="s">
        <v>37</v>
      </c>
      <c r="AE2407" s="11" t="s">
        <v>37</v>
      </c>
      <c r="AF2407" s="1">
        <f>IF(IFERROR(VLOOKUP(E2407,Store_Showcase!B2:H144,{5}, FALSE), TRUE)=TRUE, IF(IFERROR(VLOOKUP(E2407,Store_SRP!B2:H110,{5}, FALSE), TRUE)=TRUE,VLOOKUP(E2407,Store_VAM!B2:H273,{5}, FALSE),VLOOKUP(E2407,Store_SRP!B2:H110,{5}, FALSE)), VLOOKUP(E2407,Store_Showcase!B2:H144,{5}, FALSE))</f>
      </c>
      <c r="AG2407" s="1">
        <f>IF(IFERROR(VLOOKUP(E2407,Store_Showcase!B2:H144,{6}, FALSE), TRUE)=TRUE, IF(IFERROR(VLOOKUP(E2407,Store_SRP!B2:H110,{6}, FALSE), TRUE)=TRUE,VLOOKUP(E2407,Store_VAM!B2:H273,{6}, FALSE),VLOOKUP(E2407,Store_SRP!B2:H110,{6}, FALSE)), VLOOKUP(E2407,Store_Showcase!B2:H144,{6}, FALSE))</f>
      </c>
      <c r="AH2407" s="1">
        <f>VLOOKUP(G2407,Sku_Consolidated!A2:R957,18,FALSE)</f>
      </c>
      <c r="AI2407" s="1">
        <f>VLOOKUP(G2407,Sku_Consolidated!A2:S957,19,FALSE)</f>
      </c>
      <c r="AJ2407" s="1">
        <f>VLOOKUP(G2407,Sku_Consolidated!A2:T957,20,FALSE)</f>
      </c>
    </row>
    <row r="2408" spans="1:36" x14ac:dyDescent="0.25">
      <c r="A2408" s="1">
        <v>2024</v>
      </c>
      <c r="B2408" s="1" t="s">
        <v>31</v>
      </c>
      <c r="C2408" s="1" t="s">
        <v>32</v>
      </c>
      <c r="D2408" s="1" t="s">
        <v>33</v>
      </c>
      <c r="E2408" s="9" t="s">
        <v>6180</v>
      </c>
      <c r="F2408" s="1">
        <f>IF(VLOOKUP(G2408,Sku_Consolidated!A2:S957,{19},FALSE)="SHOWCASE", VLOOKUP(E2408,Store_Showcase!B2:C144,{2}, FALSE), IF(VLOOKUP(G2408,Sku_Consolidated!A2:S957,{19},FALSE)="VAM",VLOOKUP(E2408,Store_VAM!B2:C273,{2}, FALSE),VLOOKUP(E2408,Store_SRP!B2:C110,{2}, FALSE)))</f>
      </c>
      <c r="G2408" s="1">
        <v>61833</v>
      </c>
      <c r="H2408" s="1" t="s">
        <v>118</v>
      </c>
      <c r="I2408" s="10" t="s">
        <v>1945</v>
      </c>
      <c r="J2408" s="1">
        <f>VLOOKUP(G2408,Sku_Consolidated!A2:C957, 3, FALSE)</f>
      </c>
      <c r="K2408" s="10">
        <f>IF(J2408="PACK", I2408, 0)</f>
      </c>
      <c r="L2408" s="10">
        <f>IF(J2408="KG", I2408, I2408 * VLOOKUP(G2408,Sku_Consolidated!A2:U957,21,FALSE))</f>
      </c>
      <c r="M2408" s="10" t="s">
        <v>37</v>
      </c>
      <c r="N2408" s="11" t="s">
        <v>6208</v>
      </c>
      <c r="O2408" s="10" t="s">
        <v>6209</v>
      </c>
      <c r="P2408" s="10">
        <f>N2408 - O2408</f>
      </c>
      <c r="Q2408" s="1">
        <f>VLOOKUP(G2408,Sku_Consolidated!A2:G957,7, FALSE)</f>
      </c>
      <c r="R2408" s="1">
        <f>IF(IFERROR(VLOOKUP(E2408,Store_Showcase!B2:H144,7, FALSE), TRUE)=TRUE, IF(IFERROR(VLOOKUP(E2408,Store_SRP!B2:H110,7, FALSE), TRUE)=TRUE,VLOOKUP(E2408,Store_VAM!B2:H273,7, FALSE),VLOOKUP(E2408,Store_SRP!B2:H110,7, FALSE)), VLOOKUP(E2408,Store_Showcase!B2:H144,7, FALSE))</f>
      </c>
      <c r="S2408" s="1">
        <f>IF(IFERROR(VLOOKUP(E2408,Store_Showcase!B2:I144,8, FALSE), TRUE)=TRUE, IF(IFERROR(VLOOKUP(E2408,Store_SRP!B2:I110,8, FALSE), TRUE)=TRUE,VLOOKUP(E2408,Store_VAM!B2:I273,8, FALSE),VLOOKUP(E2408,Store_SRP!B2:I110,8, FALSE)), VLOOKUP(E2408,Store_Showcase!B2:I144,8, FALSE))</f>
      </c>
      <c r="T2408" s="1">
        <f>VLOOKUP(G2408,Sku_Consolidated!A2:R957,18,FALSE)</f>
      </c>
      <c r="U2408" s="1" t="s">
        <v>6184</v>
      </c>
      <c r="V2408" s="1">
        <f>IF(VLOOKUP(G2408,Sku_Consolidated!A2:S957,19,FALSE)="SHOWCASE", VLOOKUP(E2408,Store_Showcase!B2:L144,11, FALSE), IF(VLOOKUP(G2408,Sku_Consolidated!A2:S957,19,FALSE)="VAM",VLOOKUP(E2408,Store_VAM!B2:L273,11, FALSE),VLOOKUP(E2408,Store_SRP!B2:L110,11, FALSE)))</f>
      </c>
      <c r="W2408" s="1">
        <f>VLOOKUP(G2408,Sku_Consolidated!A2:W957,11,FALSE)</f>
      </c>
      <c r="X2408" s="1">
        <f>VLOOKUP(G2408,Sku_Consolidated!A2:H957,8,FALSE)</f>
      </c>
      <c r="Y2408" s="1">
        <f>VLOOKUP(G2408,Sku_Consolidated!A2:I957,9,FALSE)</f>
      </c>
      <c r="Z2408" s="1" t="s">
        <v>41</v>
      </c>
      <c r="AA2408" s="1">
        <f>VLOOKUP(G2408,Sku_Consolidated!A2:E957,5,FALSE)</f>
      </c>
      <c r="AB2408" s="1">
        <f>IF(VLOOKUP(G2408,Sku_Consolidated!A2:S957,19,FALSE)="SHOWCASE", VLOOKUP(E2408,Store_Showcase!B2:N144,13, FALSE), IF(VLOOKUP(G2408,Sku_Consolidated!A2:S957,19,FALSE)="VAM",VLOOKUP(E2408,Store_VAM!B2:N273,13, FALSE),VLOOKUP(E2408,Store_SRP!B2:N110,13, FALSE)))</f>
      </c>
      <c r="AC2408" s="1">
        <f>IF(IFERROR(AB2408,TRUE)=TRUE, "-","OK")</f>
      </c>
      <c r="AD2408" s="11" t="s">
        <v>37</v>
      </c>
      <c r="AE2408" s="11" t="s">
        <v>37</v>
      </c>
      <c r="AF2408" s="1">
        <f>IF(IFERROR(VLOOKUP(E2408,Store_Showcase!B2:H144,{5}, FALSE), TRUE)=TRUE, IF(IFERROR(VLOOKUP(E2408,Store_SRP!B2:H110,{5}, FALSE), TRUE)=TRUE,VLOOKUP(E2408,Store_VAM!B2:H273,{5}, FALSE),VLOOKUP(E2408,Store_SRP!B2:H110,{5}, FALSE)), VLOOKUP(E2408,Store_Showcase!B2:H144,{5}, FALSE))</f>
      </c>
      <c r="AG2408" s="1">
        <f>IF(IFERROR(VLOOKUP(E2408,Store_Showcase!B2:H144,{6}, FALSE), TRUE)=TRUE, IF(IFERROR(VLOOKUP(E2408,Store_SRP!B2:H110,{6}, FALSE), TRUE)=TRUE,VLOOKUP(E2408,Store_VAM!B2:H273,{6}, FALSE),VLOOKUP(E2408,Store_SRP!B2:H110,{6}, FALSE)), VLOOKUP(E2408,Store_Showcase!B2:H144,{6}, FALSE))</f>
      </c>
      <c r="AH2408" s="1">
        <f>VLOOKUP(G2408,Sku_Consolidated!A2:R957,18,FALSE)</f>
      </c>
      <c r="AI2408" s="1">
        <f>VLOOKUP(G2408,Sku_Consolidated!A2:S957,19,FALSE)</f>
      </c>
      <c r="AJ2408" s="1">
        <f>VLOOKUP(G2408,Sku_Consolidated!A2:T957,20,FALSE)</f>
      </c>
    </row>
    <row r="2409" spans="1:36" x14ac:dyDescent="0.25">
      <c r="A2409" s="1">
        <v>2024</v>
      </c>
      <c r="B2409" s="1" t="s">
        <v>31</v>
      </c>
      <c r="C2409" s="1" t="s">
        <v>32</v>
      </c>
      <c r="D2409" s="1" t="s">
        <v>33</v>
      </c>
      <c r="E2409" s="9" t="s">
        <v>6180</v>
      </c>
      <c r="F2409" s="1">
        <f>IF(VLOOKUP(G2409,Sku_Consolidated!A2:S957,{19},FALSE)="SHOWCASE", VLOOKUP(E2409,Store_Showcase!B2:C144,{2}, FALSE), IF(VLOOKUP(G2409,Sku_Consolidated!A2:S957,{19},FALSE)="VAM",VLOOKUP(E2409,Store_VAM!B2:C273,{2}, FALSE),VLOOKUP(E2409,Store_SRP!B2:C110,{2}, FALSE)))</f>
      </c>
      <c r="G2409" s="1">
        <v>61840</v>
      </c>
      <c r="H2409" s="1" t="s">
        <v>171</v>
      </c>
      <c r="I2409" s="10" t="s">
        <v>6210</v>
      </c>
      <c r="J2409" s="1">
        <f>VLOOKUP(G2409,Sku_Consolidated!A2:C957, 3, FALSE)</f>
      </c>
      <c r="K2409" s="10">
        <f>IF(J2409="PACK", I2409, 0)</f>
      </c>
      <c r="L2409" s="10">
        <f>IF(J2409="KG", I2409, I2409 * VLOOKUP(G2409,Sku_Consolidated!A2:U957,21,FALSE))</f>
      </c>
      <c r="M2409" s="10" t="s">
        <v>37</v>
      </c>
      <c r="N2409" s="11" t="s">
        <v>6211</v>
      </c>
      <c r="O2409" s="10" t="s">
        <v>6212</v>
      </c>
      <c r="P2409" s="10">
        <f>N2409 - O2409</f>
      </c>
      <c r="Q2409" s="1">
        <f>VLOOKUP(G2409,Sku_Consolidated!A2:G957,7, FALSE)</f>
      </c>
      <c r="R2409" s="1">
        <f>IF(IFERROR(VLOOKUP(E2409,Store_Showcase!B2:H144,7, FALSE), TRUE)=TRUE, IF(IFERROR(VLOOKUP(E2409,Store_SRP!B2:H110,7, FALSE), TRUE)=TRUE,VLOOKUP(E2409,Store_VAM!B2:H273,7, FALSE),VLOOKUP(E2409,Store_SRP!B2:H110,7, FALSE)), VLOOKUP(E2409,Store_Showcase!B2:H144,7, FALSE))</f>
      </c>
      <c r="S2409" s="1">
        <f>IF(IFERROR(VLOOKUP(E2409,Store_Showcase!B2:I144,8, FALSE), TRUE)=TRUE, IF(IFERROR(VLOOKUP(E2409,Store_SRP!B2:I110,8, FALSE), TRUE)=TRUE,VLOOKUP(E2409,Store_VAM!B2:I273,8, FALSE),VLOOKUP(E2409,Store_SRP!B2:I110,8, FALSE)), VLOOKUP(E2409,Store_Showcase!B2:I144,8, FALSE))</f>
      </c>
      <c r="T2409" s="1">
        <f>VLOOKUP(G2409,Sku_Consolidated!A2:R957,18,FALSE)</f>
      </c>
      <c r="U2409" s="1" t="s">
        <v>6184</v>
      </c>
      <c r="V2409" s="1">
        <f>IF(VLOOKUP(G2409,Sku_Consolidated!A2:S957,19,FALSE)="SHOWCASE", VLOOKUP(E2409,Store_Showcase!B2:L144,11, FALSE), IF(VLOOKUP(G2409,Sku_Consolidated!A2:S957,19,FALSE)="VAM",VLOOKUP(E2409,Store_VAM!B2:L273,11, FALSE),VLOOKUP(E2409,Store_SRP!B2:L110,11, FALSE)))</f>
      </c>
      <c r="W2409" s="1">
        <f>VLOOKUP(G2409,Sku_Consolidated!A2:W957,11,FALSE)</f>
      </c>
      <c r="X2409" s="1">
        <f>VLOOKUP(G2409,Sku_Consolidated!A2:H957,8,FALSE)</f>
      </c>
      <c r="Y2409" s="1">
        <f>VLOOKUP(G2409,Sku_Consolidated!A2:I957,9,FALSE)</f>
      </c>
      <c r="Z2409" s="1" t="s">
        <v>41</v>
      </c>
      <c r="AA2409" s="1">
        <f>VLOOKUP(G2409,Sku_Consolidated!A2:E957,5,FALSE)</f>
      </c>
      <c r="AB2409" s="1">
        <f>IF(VLOOKUP(G2409,Sku_Consolidated!A2:S957,19,FALSE)="SHOWCASE", VLOOKUP(E2409,Store_Showcase!B2:N144,13, FALSE), IF(VLOOKUP(G2409,Sku_Consolidated!A2:S957,19,FALSE)="VAM",VLOOKUP(E2409,Store_VAM!B2:N273,13, FALSE),VLOOKUP(E2409,Store_SRP!B2:N110,13, FALSE)))</f>
      </c>
      <c r="AC2409" s="1">
        <f>IF(IFERROR(AB2409,TRUE)=TRUE, "-","OK")</f>
      </c>
      <c r="AD2409" s="11" t="s">
        <v>37</v>
      </c>
      <c r="AE2409" s="11" t="s">
        <v>37</v>
      </c>
      <c r="AF2409" s="1">
        <f>IF(IFERROR(VLOOKUP(E2409,Store_Showcase!B2:H144,{5}, FALSE), TRUE)=TRUE, IF(IFERROR(VLOOKUP(E2409,Store_SRP!B2:H110,{5}, FALSE), TRUE)=TRUE,VLOOKUP(E2409,Store_VAM!B2:H273,{5}, FALSE),VLOOKUP(E2409,Store_SRP!B2:H110,{5}, FALSE)), VLOOKUP(E2409,Store_Showcase!B2:H144,{5}, FALSE))</f>
      </c>
      <c r="AG2409" s="1">
        <f>IF(IFERROR(VLOOKUP(E2409,Store_Showcase!B2:H144,{6}, FALSE), TRUE)=TRUE, IF(IFERROR(VLOOKUP(E2409,Store_SRP!B2:H110,{6}, FALSE), TRUE)=TRUE,VLOOKUP(E2409,Store_VAM!B2:H273,{6}, FALSE),VLOOKUP(E2409,Store_SRP!B2:H110,{6}, FALSE)), VLOOKUP(E2409,Store_Showcase!B2:H144,{6}, FALSE))</f>
      </c>
      <c r="AH2409" s="1">
        <f>VLOOKUP(G2409,Sku_Consolidated!A2:R957,18,FALSE)</f>
      </c>
      <c r="AI2409" s="1">
        <f>VLOOKUP(G2409,Sku_Consolidated!A2:S957,19,FALSE)</f>
      </c>
      <c r="AJ2409" s="1">
        <f>VLOOKUP(G2409,Sku_Consolidated!A2:T957,20,FALSE)</f>
      </c>
    </row>
    <row r="2410" spans="1:36" x14ac:dyDescent="0.25">
      <c r="A2410" s="1">
        <v>2024</v>
      </c>
      <c r="B2410" s="1" t="s">
        <v>31</v>
      </c>
      <c r="C2410" s="1" t="s">
        <v>32</v>
      </c>
      <c r="D2410" s="1" t="s">
        <v>33</v>
      </c>
      <c r="E2410" s="9" t="s">
        <v>6180</v>
      </c>
      <c r="F2410" s="1">
        <f>IF(VLOOKUP(G2410,Sku_Consolidated!A2:S957,{19},FALSE)="SHOWCASE", VLOOKUP(E2410,Store_Showcase!B2:C144,{2}, FALSE), IF(VLOOKUP(G2410,Sku_Consolidated!A2:S957,{19},FALSE)="VAM",VLOOKUP(E2410,Store_VAM!B2:C273,{2}, FALSE),VLOOKUP(E2410,Store_SRP!B2:C110,{2}, FALSE)))</f>
      </c>
      <c r="G2410" s="1">
        <v>61850</v>
      </c>
      <c r="H2410" s="1" t="s">
        <v>134</v>
      </c>
      <c r="I2410" s="10" t="s">
        <v>5207</v>
      </c>
      <c r="J2410" s="1">
        <f>VLOOKUP(G2410,Sku_Consolidated!A2:C957, 3, FALSE)</f>
      </c>
      <c r="K2410" s="10">
        <f>IF(J2410="PACK", I2410, 0)</f>
      </c>
      <c r="L2410" s="10">
        <f>IF(J2410="KG", I2410, I2410 * VLOOKUP(G2410,Sku_Consolidated!A2:U957,21,FALSE))</f>
      </c>
      <c r="M2410" s="10" t="s">
        <v>37</v>
      </c>
      <c r="N2410" s="11" t="s">
        <v>6213</v>
      </c>
      <c r="O2410" s="10" t="s">
        <v>6214</v>
      </c>
      <c r="P2410" s="10">
        <f>N2410 - O2410</f>
      </c>
      <c r="Q2410" s="1">
        <f>VLOOKUP(G2410,Sku_Consolidated!A2:G957,7, FALSE)</f>
      </c>
      <c r="R2410" s="1">
        <f>IF(IFERROR(VLOOKUP(E2410,Store_Showcase!B2:H144,7, FALSE), TRUE)=TRUE, IF(IFERROR(VLOOKUP(E2410,Store_SRP!B2:H110,7, FALSE), TRUE)=TRUE,VLOOKUP(E2410,Store_VAM!B2:H273,7, FALSE),VLOOKUP(E2410,Store_SRP!B2:H110,7, FALSE)), VLOOKUP(E2410,Store_Showcase!B2:H144,7, FALSE))</f>
      </c>
      <c r="S2410" s="1">
        <f>IF(IFERROR(VLOOKUP(E2410,Store_Showcase!B2:I144,8, FALSE), TRUE)=TRUE, IF(IFERROR(VLOOKUP(E2410,Store_SRP!B2:I110,8, FALSE), TRUE)=TRUE,VLOOKUP(E2410,Store_VAM!B2:I273,8, FALSE),VLOOKUP(E2410,Store_SRP!B2:I110,8, FALSE)), VLOOKUP(E2410,Store_Showcase!B2:I144,8, FALSE))</f>
      </c>
      <c r="T2410" s="1">
        <f>VLOOKUP(G2410,Sku_Consolidated!A2:R957,18,FALSE)</f>
      </c>
      <c r="U2410" s="1" t="s">
        <v>6184</v>
      </c>
      <c r="V2410" s="1">
        <f>IF(VLOOKUP(G2410,Sku_Consolidated!A2:S957,19,FALSE)="SHOWCASE", VLOOKUP(E2410,Store_Showcase!B2:L144,11, FALSE), IF(VLOOKUP(G2410,Sku_Consolidated!A2:S957,19,FALSE)="VAM",VLOOKUP(E2410,Store_VAM!B2:L273,11, FALSE),VLOOKUP(E2410,Store_SRP!B2:L110,11, FALSE)))</f>
      </c>
      <c r="W2410" s="1">
        <f>VLOOKUP(G2410,Sku_Consolidated!A2:W957,11,FALSE)</f>
      </c>
      <c r="X2410" s="1">
        <f>VLOOKUP(G2410,Sku_Consolidated!A2:H957,8,FALSE)</f>
      </c>
      <c r="Y2410" s="1">
        <f>VLOOKUP(G2410,Sku_Consolidated!A2:I957,9,FALSE)</f>
      </c>
      <c r="Z2410" s="1" t="s">
        <v>41</v>
      </c>
      <c r="AA2410" s="1">
        <f>VLOOKUP(G2410,Sku_Consolidated!A2:E957,5,FALSE)</f>
      </c>
      <c r="AB2410" s="1">
        <f>IF(VLOOKUP(G2410,Sku_Consolidated!A2:S957,19,FALSE)="SHOWCASE", VLOOKUP(E2410,Store_Showcase!B2:N144,13, FALSE), IF(VLOOKUP(G2410,Sku_Consolidated!A2:S957,19,FALSE)="VAM",VLOOKUP(E2410,Store_VAM!B2:N273,13, FALSE),VLOOKUP(E2410,Store_SRP!B2:N110,13, FALSE)))</f>
      </c>
      <c r="AC2410" s="1">
        <f>IF(IFERROR(AB2410,TRUE)=TRUE, "-","OK")</f>
      </c>
      <c r="AD2410" s="11" t="s">
        <v>37</v>
      </c>
      <c r="AE2410" s="11" t="s">
        <v>37</v>
      </c>
      <c r="AF2410" s="1">
        <f>IF(IFERROR(VLOOKUP(E2410,Store_Showcase!B2:H144,{5}, FALSE), TRUE)=TRUE, IF(IFERROR(VLOOKUP(E2410,Store_SRP!B2:H110,{5}, FALSE), TRUE)=TRUE,VLOOKUP(E2410,Store_VAM!B2:H273,{5}, FALSE),VLOOKUP(E2410,Store_SRP!B2:H110,{5}, FALSE)), VLOOKUP(E2410,Store_Showcase!B2:H144,{5}, FALSE))</f>
      </c>
      <c r="AG2410" s="1">
        <f>IF(IFERROR(VLOOKUP(E2410,Store_Showcase!B2:H144,{6}, FALSE), TRUE)=TRUE, IF(IFERROR(VLOOKUP(E2410,Store_SRP!B2:H110,{6}, FALSE), TRUE)=TRUE,VLOOKUP(E2410,Store_VAM!B2:H273,{6}, FALSE),VLOOKUP(E2410,Store_SRP!B2:H110,{6}, FALSE)), VLOOKUP(E2410,Store_Showcase!B2:H144,{6}, FALSE))</f>
      </c>
      <c r="AH2410" s="1">
        <f>VLOOKUP(G2410,Sku_Consolidated!A2:R957,18,FALSE)</f>
      </c>
      <c r="AI2410" s="1">
        <f>VLOOKUP(G2410,Sku_Consolidated!A2:S957,19,FALSE)</f>
      </c>
      <c r="AJ2410" s="1">
        <f>VLOOKUP(G2410,Sku_Consolidated!A2:T957,20,FALSE)</f>
      </c>
    </row>
    <row r="2411" spans="1:36" x14ac:dyDescent="0.25">
      <c r="A2411" s="1">
        <v>2024</v>
      </c>
      <c r="B2411" s="1" t="s">
        <v>31</v>
      </c>
      <c r="C2411" s="1" t="s">
        <v>32</v>
      </c>
      <c r="D2411" s="1" t="s">
        <v>33</v>
      </c>
      <c r="E2411" s="9" t="s">
        <v>6180</v>
      </c>
      <c r="F2411" s="1">
        <f>IF(VLOOKUP(G2411,Sku_Consolidated!A2:S957,{19},FALSE)="SHOWCASE", VLOOKUP(E2411,Store_Showcase!B2:C144,{2}, FALSE), IF(VLOOKUP(G2411,Sku_Consolidated!A2:S957,{19},FALSE)="VAM",VLOOKUP(E2411,Store_VAM!B2:C273,{2}, FALSE),VLOOKUP(E2411,Store_SRP!B2:C110,{2}, FALSE)))</f>
      </c>
      <c r="G2411" s="1">
        <v>61852</v>
      </c>
      <c r="H2411" s="1" t="s">
        <v>138</v>
      </c>
      <c r="I2411" s="10" t="s">
        <v>6215</v>
      </c>
      <c r="J2411" s="1">
        <f>VLOOKUP(G2411,Sku_Consolidated!A2:C957, 3, FALSE)</f>
      </c>
      <c r="K2411" s="10">
        <f>IF(J2411="PACK", I2411, 0)</f>
      </c>
      <c r="L2411" s="10">
        <f>IF(J2411="KG", I2411, I2411 * VLOOKUP(G2411,Sku_Consolidated!A2:U957,21,FALSE))</f>
      </c>
      <c r="M2411" s="10" t="s">
        <v>37</v>
      </c>
      <c r="N2411" s="11" t="s">
        <v>6216</v>
      </c>
      <c r="O2411" s="10" t="s">
        <v>6217</v>
      </c>
      <c r="P2411" s="10">
        <f>N2411 - O2411</f>
      </c>
      <c r="Q2411" s="1">
        <f>VLOOKUP(G2411,Sku_Consolidated!A2:G957,7, FALSE)</f>
      </c>
      <c r="R2411" s="1">
        <f>IF(IFERROR(VLOOKUP(E2411,Store_Showcase!B2:H144,7, FALSE), TRUE)=TRUE, IF(IFERROR(VLOOKUP(E2411,Store_SRP!B2:H110,7, FALSE), TRUE)=TRUE,VLOOKUP(E2411,Store_VAM!B2:H273,7, FALSE),VLOOKUP(E2411,Store_SRP!B2:H110,7, FALSE)), VLOOKUP(E2411,Store_Showcase!B2:H144,7, FALSE))</f>
      </c>
      <c r="S2411" s="1">
        <f>IF(IFERROR(VLOOKUP(E2411,Store_Showcase!B2:I144,8, FALSE), TRUE)=TRUE, IF(IFERROR(VLOOKUP(E2411,Store_SRP!B2:I110,8, FALSE), TRUE)=TRUE,VLOOKUP(E2411,Store_VAM!B2:I273,8, FALSE),VLOOKUP(E2411,Store_SRP!B2:I110,8, FALSE)), VLOOKUP(E2411,Store_Showcase!B2:I144,8, FALSE))</f>
      </c>
      <c r="T2411" s="1">
        <f>VLOOKUP(G2411,Sku_Consolidated!A2:R957,18,FALSE)</f>
      </c>
      <c r="U2411" s="1" t="s">
        <v>6184</v>
      </c>
      <c r="V2411" s="1">
        <f>IF(VLOOKUP(G2411,Sku_Consolidated!A2:S957,19,FALSE)="SHOWCASE", VLOOKUP(E2411,Store_Showcase!B2:L144,11, FALSE), IF(VLOOKUP(G2411,Sku_Consolidated!A2:S957,19,FALSE)="VAM",VLOOKUP(E2411,Store_VAM!B2:L273,11, FALSE),VLOOKUP(E2411,Store_SRP!B2:L110,11, FALSE)))</f>
      </c>
      <c r="W2411" s="1">
        <f>VLOOKUP(G2411,Sku_Consolidated!A2:W957,11,FALSE)</f>
      </c>
      <c r="X2411" s="1">
        <f>VLOOKUP(G2411,Sku_Consolidated!A2:H957,8,FALSE)</f>
      </c>
      <c r="Y2411" s="1">
        <f>VLOOKUP(G2411,Sku_Consolidated!A2:I957,9,FALSE)</f>
      </c>
      <c r="Z2411" s="1" t="s">
        <v>41</v>
      </c>
      <c r="AA2411" s="1">
        <f>VLOOKUP(G2411,Sku_Consolidated!A2:E957,5,FALSE)</f>
      </c>
      <c r="AB2411" s="1">
        <f>IF(VLOOKUP(G2411,Sku_Consolidated!A2:S957,19,FALSE)="SHOWCASE", VLOOKUP(E2411,Store_Showcase!B2:N144,13, FALSE), IF(VLOOKUP(G2411,Sku_Consolidated!A2:S957,19,FALSE)="VAM",VLOOKUP(E2411,Store_VAM!B2:N273,13, FALSE),VLOOKUP(E2411,Store_SRP!B2:N110,13, FALSE)))</f>
      </c>
      <c r="AC2411" s="1">
        <f>IF(IFERROR(AB2411,TRUE)=TRUE, "-","OK")</f>
      </c>
      <c r="AD2411" s="11" t="s">
        <v>37</v>
      </c>
      <c r="AE2411" s="11" t="s">
        <v>37</v>
      </c>
      <c r="AF2411" s="1">
        <f>IF(IFERROR(VLOOKUP(E2411,Store_Showcase!B2:H144,{5}, FALSE), TRUE)=TRUE, IF(IFERROR(VLOOKUP(E2411,Store_SRP!B2:H110,{5}, FALSE), TRUE)=TRUE,VLOOKUP(E2411,Store_VAM!B2:H273,{5}, FALSE),VLOOKUP(E2411,Store_SRP!B2:H110,{5}, FALSE)), VLOOKUP(E2411,Store_Showcase!B2:H144,{5}, FALSE))</f>
      </c>
      <c r="AG2411" s="1">
        <f>IF(IFERROR(VLOOKUP(E2411,Store_Showcase!B2:H144,{6}, FALSE), TRUE)=TRUE, IF(IFERROR(VLOOKUP(E2411,Store_SRP!B2:H110,{6}, FALSE), TRUE)=TRUE,VLOOKUP(E2411,Store_VAM!B2:H273,{6}, FALSE),VLOOKUP(E2411,Store_SRP!B2:H110,{6}, FALSE)), VLOOKUP(E2411,Store_Showcase!B2:H144,{6}, FALSE))</f>
      </c>
      <c r="AH2411" s="1">
        <f>VLOOKUP(G2411,Sku_Consolidated!A2:R957,18,FALSE)</f>
      </c>
      <c r="AI2411" s="1">
        <f>VLOOKUP(G2411,Sku_Consolidated!A2:S957,19,FALSE)</f>
      </c>
      <c r="AJ2411" s="1">
        <f>VLOOKUP(G2411,Sku_Consolidated!A2:T957,20,FALSE)</f>
      </c>
    </row>
    <row r="2412" spans="1:36" x14ac:dyDescent="0.25">
      <c r="A2412" s="1">
        <v>2024</v>
      </c>
      <c r="B2412" s="1" t="s">
        <v>31</v>
      </c>
      <c r="C2412" s="1" t="s">
        <v>32</v>
      </c>
      <c r="D2412" s="1" t="s">
        <v>33</v>
      </c>
      <c r="E2412" s="9" t="s">
        <v>6156</v>
      </c>
      <c r="F2412" s="1">
        <f>IF(VLOOKUP(G2412,Sku_Consolidated!A2:S957,{19},FALSE)="SHOWCASE", VLOOKUP(E2412,Store_Showcase!B2:C144,{2}, FALSE), IF(VLOOKUP(G2412,Sku_Consolidated!A2:S957,{19},FALSE)="VAM",VLOOKUP(E2412,Store_VAM!B2:C273,{2}, FALSE),VLOOKUP(E2412,Store_SRP!B2:C110,{2}, FALSE)))</f>
      </c>
      <c r="G2412" s="1">
        <v>61788</v>
      </c>
      <c r="H2412" s="1" t="s">
        <v>286</v>
      </c>
      <c r="I2412" s="10" t="s">
        <v>5496</v>
      </c>
      <c r="J2412" s="1">
        <f>VLOOKUP(G2412,Sku_Consolidated!A2:C957, 3, FALSE)</f>
      </c>
      <c r="K2412" s="10">
        <f>IF(J2412="PACK", I2412, 0)</f>
      </c>
      <c r="L2412" s="10">
        <f>IF(J2412="KG", I2412, I2412 * VLOOKUP(G2412,Sku_Consolidated!A2:U957,21,FALSE))</f>
      </c>
      <c r="M2412" s="10" t="s">
        <v>37</v>
      </c>
      <c r="N2412" s="11" t="s">
        <v>6218</v>
      </c>
      <c r="O2412" s="10" t="s">
        <v>6219</v>
      </c>
      <c r="P2412" s="10">
        <f>N2412 - O2412</f>
      </c>
      <c r="Q2412" s="1">
        <f>VLOOKUP(G2412,Sku_Consolidated!A2:G957,7, FALSE)</f>
      </c>
      <c r="R2412" s="1">
        <f>IF(IFERROR(VLOOKUP(E2412,Store_Showcase!B2:H144,7, FALSE), TRUE)=TRUE, IF(IFERROR(VLOOKUP(E2412,Store_SRP!B2:H110,7, FALSE), TRUE)=TRUE,VLOOKUP(E2412,Store_VAM!B2:H273,7, FALSE),VLOOKUP(E2412,Store_SRP!B2:H110,7, FALSE)), VLOOKUP(E2412,Store_Showcase!B2:H144,7, FALSE))</f>
      </c>
      <c r="S2412" s="1">
        <f>IF(IFERROR(VLOOKUP(E2412,Store_Showcase!B2:I144,8, FALSE), TRUE)=TRUE, IF(IFERROR(VLOOKUP(E2412,Store_SRP!B2:I110,8, FALSE), TRUE)=TRUE,VLOOKUP(E2412,Store_VAM!B2:I273,8, FALSE),VLOOKUP(E2412,Store_SRP!B2:I110,8, FALSE)), VLOOKUP(E2412,Store_Showcase!B2:I144,8, FALSE))</f>
      </c>
      <c r="T2412" s="1">
        <f>VLOOKUP(G2412,Sku_Consolidated!A2:R957,18,FALSE)</f>
      </c>
      <c r="U2412" s="1" t="s">
        <v>6220</v>
      </c>
      <c r="V2412" s="1">
        <f>IF(VLOOKUP(G2412,Sku_Consolidated!A2:S957,19,FALSE)="SHOWCASE", VLOOKUP(E2412,Store_Showcase!B2:L144,11, FALSE), IF(VLOOKUP(G2412,Sku_Consolidated!A2:S957,19,FALSE)="VAM",VLOOKUP(E2412,Store_VAM!B2:L273,11, FALSE),VLOOKUP(E2412,Store_SRP!B2:L110,11, FALSE)))</f>
      </c>
      <c r="W2412" s="1">
        <f>VLOOKUP(G2412,Sku_Consolidated!A2:W957,11,FALSE)</f>
      </c>
      <c r="X2412" s="1">
        <f>VLOOKUP(G2412,Sku_Consolidated!A2:H957,8,FALSE)</f>
      </c>
      <c r="Y2412" s="1">
        <f>VLOOKUP(G2412,Sku_Consolidated!A2:I957,9,FALSE)</f>
      </c>
      <c r="Z2412" s="1" t="s">
        <v>41</v>
      </c>
      <c r="AA2412" s="1">
        <f>VLOOKUP(G2412,Sku_Consolidated!A2:E957,5,FALSE)</f>
      </c>
      <c r="AB2412" s="1">
        <f>IF(VLOOKUP(G2412,Sku_Consolidated!A2:S957,19,FALSE)="SHOWCASE", VLOOKUP(E2412,Store_Showcase!B2:N144,13, FALSE), IF(VLOOKUP(G2412,Sku_Consolidated!A2:S957,19,FALSE)="VAM",VLOOKUP(E2412,Store_VAM!B2:N273,13, FALSE),VLOOKUP(E2412,Store_SRP!B2:N110,13, FALSE)))</f>
      </c>
      <c r="AC2412" s="1">
        <f>IF(IFERROR(AB2412,TRUE)=TRUE, "-","OK")</f>
      </c>
      <c r="AD2412" s="11" t="s">
        <v>37</v>
      </c>
      <c r="AE2412" s="11" t="s">
        <v>37</v>
      </c>
      <c r="AF2412" s="1">
        <f>IF(IFERROR(VLOOKUP(E2412,Store_Showcase!B2:H144,{5}, FALSE), TRUE)=TRUE, IF(IFERROR(VLOOKUP(E2412,Store_SRP!B2:H110,{5}, FALSE), TRUE)=TRUE,VLOOKUP(E2412,Store_VAM!B2:H273,{5}, FALSE),VLOOKUP(E2412,Store_SRP!B2:H110,{5}, FALSE)), VLOOKUP(E2412,Store_Showcase!B2:H144,{5}, FALSE))</f>
      </c>
      <c r="AG2412" s="1">
        <f>IF(IFERROR(VLOOKUP(E2412,Store_Showcase!B2:H144,{6}, FALSE), TRUE)=TRUE, IF(IFERROR(VLOOKUP(E2412,Store_SRP!B2:H110,{6}, FALSE), TRUE)=TRUE,VLOOKUP(E2412,Store_VAM!B2:H273,{6}, FALSE),VLOOKUP(E2412,Store_SRP!B2:H110,{6}, FALSE)), VLOOKUP(E2412,Store_Showcase!B2:H144,{6}, FALSE))</f>
      </c>
      <c r="AH2412" s="1">
        <f>VLOOKUP(G2412,Sku_Consolidated!A2:R957,18,FALSE)</f>
      </c>
      <c r="AI2412" s="1">
        <f>VLOOKUP(G2412,Sku_Consolidated!A2:S957,19,FALSE)</f>
      </c>
      <c r="AJ2412" s="1">
        <f>VLOOKUP(G2412,Sku_Consolidated!A2:T957,20,FALSE)</f>
      </c>
    </row>
    <row r="2413" spans="1:36" x14ac:dyDescent="0.25">
      <c r="A2413" s="1">
        <v>2024</v>
      </c>
      <c r="B2413" s="1" t="s">
        <v>31</v>
      </c>
      <c r="C2413" s="1" t="s">
        <v>32</v>
      </c>
      <c r="D2413" s="1" t="s">
        <v>33</v>
      </c>
      <c r="E2413" s="9" t="s">
        <v>6156</v>
      </c>
      <c r="F2413" s="1">
        <f>IF(VLOOKUP(G2413,Sku_Consolidated!A2:S957,{19},FALSE)="SHOWCASE", VLOOKUP(E2413,Store_Showcase!B2:C144,{2}, FALSE), IF(VLOOKUP(G2413,Sku_Consolidated!A2:S957,{19},FALSE)="VAM",VLOOKUP(E2413,Store_VAM!B2:C273,{2}, FALSE),VLOOKUP(E2413,Store_SRP!B2:C110,{2}, FALSE)))</f>
      </c>
      <c r="G2413" s="1">
        <v>61793</v>
      </c>
      <c r="H2413" s="1" t="s">
        <v>299</v>
      </c>
      <c r="I2413" s="10" t="s">
        <v>2724</v>
      </c>
      <c r="J2413" s="1">
        <f>VLOOKUP(G2413,Sku_Consolidated!A2:C957, 3, FALSE)</f>
      </c>
      <c r="K2413" s="10">
        <f>IF(J2413="PACK", I2413, 0)</f>
      </c>
      <c r="L2413" s="10">
        <f>IF(J2413="KG", I2413, I2413 * VLOOKUP(G2413,Sku_Consolidated!A2:U957,21,FALSE))</f>
      </c>
      <c r="M2413" s="10" t="s">
        <v>37</v>
      </c>
      <c r="N2413" s="11" t="s">
        <v>6221</v>
      </c>
      <c r="O2413" s="10" t="s">
        <v>6222</v>
      </c>
      <c r="P2413" s="10">
        <f>N2413 - O2413</f>
      </c>
      <c r="Q2413" s="1">
        <f>VLOOKUP(G2413,Sku_Consolidated!A2:G957,7, FALSE)</f>
      </c>
      <c r="R2413" s="1">
        <f>IF(IFERROR(VLOOKUP(E2413,Store_Showcase!B2:H144,7, FALSE), TRUE)=TRUE, IF(IFERROR(VLOOKUP(E2413,Store_SRP!B2:H110,7, FALSE), TRUE)=TRUE,VLOOKUP(E2413,Store_VAM!B2:H273,7, FALSE),VLOOKUP(E2413,Store_SRP!B2:H110,7, FALSE)), VLOOKUP(E2413,Store_Showcase!B2:H144,7, FALSE))</f>
      </c>
      <c r="S2413" s="1">
        <f>IF(IFERROR(VLOOKUP(E2413,Store_Showcase!B2:I144,8, FALSE), TRUE)=TRUE, IF(IFERROR(VLOOKUP(E2413,Store_SRP!B2:I110,8, FALSE), TRUE)=TRUE,VLOOKUP(E2413,Store_VAM!B2:I273,8, FALSE),VLOOKUP(E2413,Store_SRP!B2:I110,8, FALSE)), VLOOKUP(E2413,Store_Showcase!B2:I144,8, FALSE))</f>
      </c>
      <c r="T2413" s="1">
        <f>VLOOKUP(G2413,Sku_Consolidated!A2:R957,18,FALSE)</f>
      </c>
      <c r="U2413" s="1" t="s">
        <v>6220</v>
      </c>
      <c r="V2413" s="1">
        <f>IF(VLOOKUP(G2413,Sku_Consolidated!A2:S957,19,FALSE)="SHOWCASE", VLOOKUP(E2413,Store_Showcase!B2:L144,11, FALSE), IF(VLOOKUP(G2413,Sku_Consolidated!A2:S957,19,FALSE)="VAM",VLOOKUP(E2413,Store_VAM!B2:L273,11, FALSE),VLOOKUP(E2413,Store_SRP!B2:L110,11, FALSE)))</f>
      </c>
      <c r="W2413" s="1">
        <f>VLOOKUP(G2413,Sku_Consolidated!A2:W957,11,FALSE)</f>
      </c>
      <c r="X2413" s="1">
        <f>VLOOKUP(G2413,Sku_Consolidated!A2:H957,8,FALSE)</f>
      </c>
      <c r="Y2413" s="1">
        <f>VLOOKUP(G2413,Sku_Consolidated!A2:I957,9,FALSE)</f>
      </c>
      <c r="Z2413" s="1" t="s">
        <v>41</v>
      </c>
      <c r="AA2413" s="1">
        <f>VLOOKUP(G2413,Sku_Consolidated!A2:E957,5,FALSE)</f>
      </c>
      <c r="AB2413" s="1">
        <f>IF(VLOOKUP(G2413,Sku_Consolidated!A2:S957,19,FALSE)="SHOWCASE", VLOOKUP(E2413,Store_Showcase!B2:N144,13, FALSE), IF(VLOOKUP(G2413,Sku_Consolidated!A2:S957,19,FALSE)="VAM",VLOOKUP(E2413,Store_VAM!B2:N273,13, FALSE),VLOOKUP(E2413,Store_SRP!B2:N110,13, FALSE)))</f>
      </c>
      <c r="AC2413" s="1">
        <f>IF(IFERROR(AB2413,TRUE)=TRUE, "-","OK")</f>
      </c>
      <c r="AD2413" s="11" t="s">
        <v>37</v>
      </c>
      <c r="AE2413" s="11" t="s">
        <v>37</v>
      </c>
      <c r="AF2413" s="1">
        <f>IF(IFERROR(VLOOKUP(E2413,Store_Showcase!B2:H144,{5}, FALSE), TRUE)=TRUE, IF(IFERROR(VLOOKUP(E2413,Store_SRP!B2:H110,{5}, FALSE), TRUE)=TRUE,VLOOKUP(E2413,Store_VAM!B2:H273,{5}, FALSE),VLOOKUP(E2413,Store_SRP!B2:H110,{5}, FALSE)), VLOOKUP(E2413,Store_Showcase!B2:H144,{5}, FALSE))</f>
      </c>
      <c r="AG2413" s="1">
        <f>IF(IFERROR(VLOOKUP(E2413,Store_Showcase!B2:H144,{6}, FALSE), TRUE)=TRUE, IF(IFERROR(VLOOKUP(E2413,Store_SRP!B2:H110,{6}, FALSE), TRUE)=TRUE,VLOOKUP(E2413,Store_VAM!B2:H273,{6}, FALSE),VLOOKUP(E2413,Store_SRP!B2:H110,{6}, FALSE)), VLOOKUP(E2413,Store_Showcase!B2:H144,{6}, FALSE))</f>
      </c>
      <c r="AH2413" s="1">
        <f>VLOOKUP(G2413,Sku_Consolidated!A2:R957,18,FALSE)</f>
      </c>
      <c r="AI2413" s="1">
        <f>VLOOKUP(G2413,Sku_Consolidated!A2:S957,19,FALSE)</f>
      </c>
      <c r="AJ2413" s="1">
        <f>VLOOKUP(G2413,Sku_Consolidated!A2:T957,20,FALSE)</f>
      </c>
    </row>
    <row r="2414" spans="1:36" x14ac:dyDescent="0.25">
      <c r="A2414" s="1">
        <v>2024</v>
      </c>
      <c r="B2414" s="1" t="s">
        <v>31</v>
      </c>
      <c r="C2414" s="1" t="s">
        <v>32</v>
      </c>
      <c r="D2414" s="1" t="s">
        <v>33</v>
      </c>
      <c r="E2414" s="9" t="s">
        <v>6156</v>
      </c>
      <c r="F2414" s="1">
        <f>IF(VLOOKUP(G2414,Sku_Consolidated!A2:S957,{19},FALSE)="SHOWCASE", VLOOKUP(E2414,Store_Showcase!B2:C144,{2}, FALSE), IF(VLOOKUP(G2414,Sku_Consolidated!A2:S957,{19},FALSE)="VAM",VLOOKUP(E2414,Store_VAM!B2:C273,{2}, FALSE),VLOOKUP(E2414,Store_SRP!B2:C110,{2}, FALSE)))</f>
      </c>
      <c r="G2414" s="1">
        <v>61814</v>
      </c>
      <c r="H2414" s="1" t="s">
        <v>1402</v>
      </c>
      <c r="I2414" s="10" t="s">
        <v>55</v>
      </c>
      <c r="J2414" s="1">
        <f>VLOOKUP(G2414,Sku_Consolidated!A2:C957, 3, FALSE)</f>
      </c>
      <c r="K2414" s="10">
        <f>IF(J2414="PACK", I2414, 0)</f>
      </c>
      <c r="L2414" s="10">
        <f>IF(J2414="KG", I2414, I2414 * VLOOKUP(G2414,Sku_Consolidated!A2:U957,21,FALSE))</f>
      </c>
      <c r="M2414" s="10" t="s">
        <v>37</v>
      </c>
      <c r="N2414" s="11" t="s">
        <v>6223</v>
      </c>
      <c r="O2414" s="10" t="s">
        <v>6224</v>
      </c>
      <c r="P2414" s="10">
        <f>N2414 - O2414</f>
      </c>
      <c r="Q2414" s="1">
        <f>VLOOKUP(G2414,Sku_Consolidated!A2:G957,7, FALSE)</f>
      </c>
      <c r="R2414" s="1">
        <f>IF(IFERROR(VLOOKUP(E2414,Store_Showcase!B2:H144,7, FALSE), TRUE)=TRUE, IF(IFERROR(VLOOKUP(E2414,Store_SRP!B2:H110,7, FALSE), TRUE)=TRUE,VLOOKUP(E2414,Store_VAM!B2:H273,7, FALSE),VLOOKUP(E2414,Store_SRP!B2:H110,7, FALSE)), VLOOKUP(E2414,Store_Showcase!B2:H144,7, FALSE))</f>
      </c>
      <c r="S2414" s="1">
        <f>IF(IFERROR(VLOOKUP(E2414,Store_Showcase!B2:I144,8, FALSE), TRUE)=TRUE, IF(IFERROR(VLOOKUP(E2414,Store_SRP!B2:I110,8, FALSE), TRUE)=TRUE,VLOOKUP(E2414,Store_VAM!B2:I273,8, FALSE),VLOOKUP(E2414,Store_SRP!B2:I110,8, FALSE)), VLOOKUP(E2414,Store_Showcase!B2:I144,8, FALSE))</f>
      </c>
      <c r="T2414" s="1">
        <f>VLOOKUP(G2414,Sku_Consolidated!A2:R957,18,FALSE)</f>
      </c>
      <c r="U2414" s="1" t="s">
        <v>6220</v>
      </c>
      <c r="V2414" s="1">
        <f>IF(VLOOKUP(G2414,Sku_Consolidated!A2:S957,19,FALSE)="SHOWCASE", VLOOKUP(E2414,Store_Showcase!B2:L144,11, FALSE), IF(VLOOKUP(G2414,Sku_Consolidated!A2:S957,19,FALSE)="VAM",VLOOKUP(E2414,Store_VAM!B2:L273,11, FALSE),VLOOKUP(E2414,Store_SRP!B2:L110,11, FALSE)))</f>
      </c>
      <c r="W2414" s="1">
        <f>VLOOKUP(G2414,Sku_Consolidated!A2:W957,11,FALSE)</f>
      </c>
      <c r="X2414" s="1">
        <f>VLOOKUP(G2414,Sku_Consolidated!A2:H957,8,FALSE)</f>
      </c>
      <c r="Y2414" s="1">
        <f>VLOOKUP(G2414,Sku_Consolidated!A2:I957,9,FALSE)</f>
      </c>
      <c r="Z2414" s="1" t="s">
        <v>41</v>
      </c>
      <c r="AA2414" s="1">
        <f>VLOOKUP(G2414,Sku_Consolidated!A2:E957,5,FALSE)</f>
      </c>
      <c r="AB2414" s="1">
        <f>IF(VLOOKUP(G2414,Sku_Consolidated!A2:S957,19,FALSE)="SHOWCASE", VLOOKUP(E2414,Store_Showcase!B2:N144,13, FALSE), IF(VLOOKUP(G2414,Sku_Consolidated!A2:S957,19,FALSE)="VAM",VLOOKUP(E2414,Store_VAM!B2:N273,13, FALSE),VLOOKUP(E2414,Store_SRP!B2:N110,13, FALSE)))</f>
      </c>
      <c r="AC2414" s="1">
        <f>IF(IFERROR(AB2414,TRUE)=TRUE, "-","OK")</f>
      </c>
      <c r="AD2414" s="11" t="s">
        <v>37</v>
      </c>
      <c r="AE2414" s="11" t="s">
        <v>37</v>
      </c>
      <c r="AF2414" s="1">
        <f>IF(IFERROR(VLOOKUP(E2414,Store_Showcase!B2:H144,{5}, FALSE), TRUE)=TRUE, IF(IFERROR(VLOOKUP(E2414,Store_SRP!B2:H110,{5}, FALSE), TRUE)=TRUE,VLOOKUP(E2414,Store_VAM!B2:H273,{5}, FALSE),VLOOKUP(E2414,Store_SRP!B2:H110,{5}, FALSE)), VLOOKUP(E2414,Store_Showcase!B2:H144,{5}, FALSE))</f>
      </c>
      <c r="AG2414" s="1">
        <f>IF(IFERROR(VLOOKUP(E2414,Store_Showcase!B2:H144,{6}, FALSE), TRUE)=TRUE, IF(IFERROR(VLOOKUP(E2414,Store_SRP!B2:H110,{6}, FALSE), TRUE)=TRUE,VLOOKUP(E2414,Store_VAM!B2:H273,{6}, FALSE),VLOOKUP(E2414,Store_SRP!B2:H110,{6}, FALSE)), VLOOKUP(E2414,Store_Showcase!B2:H144,{6}, FALSE))</f>
      </c>
      <c r="AH2414" s="1">
        <f>VLOOKUP(G2414,Sku_Consolidated!A2:R957,18,FALSE)</f>
      </c>
      <c r="AI2414" s="1">
        <f>VLOOKUP(G2414,Sku_Consolidated!A2:S957,19,FALSE)</f>
      </c>
      <c r="AJ2414" s="1">
        <f>VLOOKUP(G2414,Sku_Consolidated!A2:T957,20,FALSE)</f>
      </c>
    </row>
    <row r="2415" spans="1:36" x14ac:dyDescent="0.25">
      <c r="A2415" s="1">
        <v>2024</v>
      </c>
      <c r="B2415" s="1" t="s">
        <v>31</v>
      </c>
      <c r="C2415" s="1" t="s">
        <v>32</v>
      </c>
      <c r="D2415" s="1" t="s">
        <v>33</v>
      </c>
      <c r="E2415" s="9" t="s">
        <v>6180</v>
      </c>
      <c r="F2415" s="1">
        <f>IF(VLOOKUP(G2415,Sku_Consolidated!A2:S957,{19},FALSE)="SHOWCASE", VLOOKUP(E2415,Store_Showcase!B2:C144,{2}, FALSE), IF(VLOOKUP(G2415,Sku_Consolidated!A2:S957,{19},FALSE)="VAM",VLOOKUP(E2415,Store_VAM!B2:C273,{2}, FALSE),VLOOKUP(E2415,Store_SRP!B2:C110,{2}, FALSE)))</f>
      </c>
      <c r="G2415" s="1">
        <v>61814</v>
      </c>
      <c r="H2415" s="1" t="s">
        <v>1402</v>
      </c>
      <c r="I2415" s="10" t="s">
        <v>55</v>
      </c>
      <c r="J2415" s="1">
        <f>VLOOKUP(G2415,Sku_Consolidated!A2:C957, 3, FALSE)</f>
      </c>
      <c r="K2415" s="10">
        <f>IF(J2415="PACK", I2415, 0)</f>
      </c>
      <c r="L2415" s="10">
        <f>IF(J2415="KG", I2415, I2415 * VLOOKUP(G2415,Sku_Consolidated!A2:U957,21,FALSE))</f>
      </c>
      <c r="M2415" s="10" t="s">
        <v>37</v>
      </c>
      <c r="N2415" s="11" t="s">
        <v>6223</v>
      </c>
      <c r="O2415" s="10" t="s">
        <v>6225</v>
      </c>
      <c r="P2415" s="10">
        <f>N2415 - O2415</f>
      </c>
      <c r="Q2415" s="1">
        <f>VLOOKUP(G2415,Sku_Consolidated!A2:G957,7, FALSE)</f>
      </c>
      <c r="R2415" s="1">
        <f>IF(IFERROR(VLOOKUP(E2415,Store_Showcase!B2:H144,7, FALSE), TRUE)=TRUE, IF(IFERROR(VLOOKUP(E2415,Store_SRP!B2:H110,7, FALSE), TRUE)=TRUE,VLOOKUP(E2415,Store_VAM!B2:H273,7, FALSE),VLOOKUP(E2415,Store_SRP!B2:H110,7, FALSE)), VLOOKUP(E2415,Store_Showcase!B2:H144,7, FALSE))</f>
      </c>
      <c r="S2415" s="1">
        <f>IF(IFERROR(VLOOKUP(E2415,Store_Showcase!B2:I144,8, FALSE), TRUE)=TRUE, IF(IFERROR(VLOOKUP(E2415,Store_SRP!B2:I110,8, FALSE), TRUE)=TRUE,VLOOKUP(E2415,Store_VAM!B2:I273,8, FALSE),VLOOKUP(E2415,Store_SRP!B2:I110,8, FALSE)), VLOOKUP(E2415,Store_Showcase!B2:I144,8, FALSE))</f>
      </c>
      <c r="T2415" s="1">
        <f>VLOOKUP(G2415,Sku_Consolidated!A2:R957,18,FALSE)</f>
      </c>
      <c r="U2415" s="1" t="s">
        <v>6226</v>
      </c>
      <c r="V2415" s="1">
        <f>IF(VLOOKUP(G2415,Sku_Consolidated!A2:S957,19,FALSE)="SHOWCASE", VLOOKUP(E2415,Store_Showcase!B2:L144,11, FALSE), IF(VLOOKUP(G2415,Sku_Consolidated!A2:S957,19,FALSE)="VAM",VLOOKUP(E2415,Store_VAM!B2:L273,11, FALSE),VLOOKUP(E2415,Store_SRP!B2:L110,11, FALSE)))</f>
      </c>
      <c r="W2415" s="1">
        <f>VLOOKUP(G2415,Sku_Consolidated!A2:W957,11,FALSE)</f>
      </c>
      <c r="X2415" s="1">
        <f>VLOOKUP(G2415,Sku_Consolidated!A2:H957,8,FALSE)</f>
      </c>
      <c r="Y2415" s="1">
        <f>VLOOKUP(G2415,Sku_Consolidated!A2:I957,9,FALSE)</f>
      </c>
      <c r="Z2415" s="1" t="s">
        <v>41</v>
      </c>
      <c r="AA2415" s="1">
        <f>VLOOKUP(G2415,Sku_Consolidated!A2:E957,5,FALSE)</f>
      </c>
      <c r="AB2415" s="1">
        <f>IF(VLOOKUP(G2415,Sku_Consolidated!A2:S957,19,FALSE)="SHOWCASE", VLOOKUP(E2415,Store_Showcase!B2:N144,13, FALSE), IF(VLOOKUP(G2415,Sku_Consolidated!A2:S957,19,FALSE)="VAM",VLOOKUP(E2415,Store_VAM!B2:N273,13, FALSE),VLOOKUP(E2415,Store_SRP!B2:N110,13, FALSE)))</f>
      </c>
      <c r="AC2415" s="1">
        <f>IF(IFERROR(AB2415,TRUE)=TRUE, "-","OK")</f>
      </c>
      <c r="AD2415" s="11" t="s">
        <v>37</v>
      </c>
      <c r="AE2415" s="11" t="s">
        <v>37</v>
      </c>
      <c r="AF2415" s="1">
        <f>IF(IFERROR(VLOOKUP(E2415,Store_Showcase!B2:H144,{5}, FALSE), TRUE)=TRUE, IF(IFERROR(VLOOKUP(E2415,Store_SRP!B2:H110,{5}, FALSE), TRUE)=TRUE,VLOOKUP(E2415,Store_VAM!B2:H273,{5}, FALSE),VLOOKUP(E2415,Store_SRP!B2:H110,{5}, FALSE)), VLOOKUP(E2415,Store_Showcase!B2:H144,{5}, FALSE))</f>
      </c>
      <c r="AG2415" s="1">
        <f>IF(IFERROR(VLOOKUP(E2415,Store_Showcase!B2:H144,{6}, FALSE), TRUE)=TRUE, IF(IFERROR(VLOOKUP(E2415,Store_SRP!B2:H110,{6}, FALSE), TRUE)=TRUE,VLOOKUP(E2415,Store_VAM!B2:H273,{6}, FALSE),VLOOKUP(E2415,Store_SRP!B2:H110,{6}, FALSE)), VLOOKUP(E2415,Store_Showcase!B2:H144,{6}, FALSE))</f>
      </c>
      <c r="AH2415" s="1">
        <f>VLOOKUP(G2415,Sku_Consolidated!A2:R957,18,FALSE)</f>
      </c>
      <c r="AI2415" s="1">
        <f>VLOOKUP(G2415,Sku_Consolidated!A2:S957,19,FALSE)</f>
      </c>
      <c r="AJ2415" s="1">
        <f>VLOOKUP(G2415,Sku_Consolidated!A2:T957,20,FALSE)</f>
      </c>
    </row>
    <row r="2416" spans="1:36" x14ac:dyDescent="0.25">
      <c r="A2416" s="1">
        <v>2024</v>
      </c>
      <c r="B2416" s="1" t="s">
        <v>31</v>
      </c>
      <c r="C2416" s="1" t="s">
        <v>32</v>
      </c>
      <c r="D2416" s="1" t="s">
        <v>33</v>
      </c>
      <c r="E2416" s="9" t="s">
        <v>6156</v>
      </c>
      <c r="F2416" s="1">
        <f>IF(VLOOKUP(G2416,Sku_Consolidated!A2:S957,{19},FALSE)="SHOWCASE", VLOOKUP(E2416,Store_Showcase!B2:C144,{2}, FALSE), IF(VLOOKUP(G2416,Sku_Consolidated!A2:S957,{19},FALSE)="VAM",VLOOKUP(E2416,Store_VAM!B2:C273,{2}, FALSE),VLOOKUP(E2416,Store_SRP!B2:C110,{2}, FALSE)))</f>
      </c>
      <c r="G2416" s="1">
        <v>14266</v>
      </c>
      <c r="H2416" s="1" t="s">
        <v>1433</v>
      </c>
      <c r="I2416" s="10" t="s">
        <v>6227</v>
      </c>
      <c r="J2416" s="1">
        <f>VLOOKUP(G2416,Sku_Consolidated!A2:C957, 3, FALSE)</f>
      </c>
      <c r="K2416" s="10">
        <f>IF(J2416="PACK", I2416, 0)</f>
      </c>
      <c r="L2416" s="10">
        <f>IF(J2416="KG", I2416, I2416 * VLOOKUP(G2416,Sku_Consolidated!A2:U957,21,FALSE))</f>
      </c>
      <c r="M2416" s="10" t="s">
        <v>37</v>
      </c>
      <c r="N2416" s="11" t="s">
        <v>6228</v>
      </c>
      <c r="O2416" s="10" t="s">
        <v>6229</v>
      </c>
      <c r="P2416" s="10">
        <f>N2416 - O2416</f>
      </c>
      <c r="Q2416" s="1">
        <f>VLOOKUP(G2416,Sku_Consolidated!A2:G957,7, FALSE)</f>
      </c>
      <c r="R2416" s="1">
        <f>IF(IFERROR(VLOOKUP(E2416,Store_Showcase!B2:H144,7, FALSE), TRUE)=TRUE, IF(IFERROR(VLOOKUP(E2416,Store_SRP!B2:H110,7, FALSE), TRUE)=TRUE,VLOOKUP(E2416,Store_VAM!B2:H273,7, FALSE),VLOOKUP(E2416,Store_SRP!B2:H110,7, FALSE)), VLOOKUP(E2416,Store_Showcase!B2:H144,7, FALSE))</f>
      </c>
      <c r="S2416" s="1">
        <f>IF(IFERROR(VLOOKUP(E2416,Store_Showcase!B2:I144,8, FALSE), TRUE)=TRUE, IF(IFERROR(VLOOKUP(E2416,Store_SRP!B2:I110,8, FALSE), TRUE)=TRUE,VLOOKUP(E2416,Store_VAM!B2:I273,8, FALSE),VLOOKUP(E2416,Store_SRP!B2:I110,8, FALSE)), VLOOKUP(E2416,Store_Showcase!B2:I144,8, FALSE))</f>
      </c>
      <c r="T2416" s="1">
        <f>VLOOKUP(G2416,Sku_Consolidated!A2:R957,18,FALSE)</f>
      </c>
      <c r="U2416" s="1" t="s">
        <v>6230</v>
      </c>
      <c r="V2416" s="1">
        <f>IF(VLOOKUP(G2416,Sku_Consolidated!A2:S957,19,FALSE)="SHOWCASE", VLOOKUP(E2416,Store_Showcase!B2:L144,11, FALSE), IF(VLOOKUP(G2416,Sku_Consolidated!A2:S957,19,FALSE)="VAM",VLOOKUP(E2416,Store_VAM!B2:L273,11, FALSE),VLOOKUP(E2416,Store_SRP!B2:L110,11, FALSE)))</f>
      </c>
      <c r="W2416" s="1">
        <f>VLOOKUP(G2416,Sku_Consolidated!A2:W957,11,FALSE)</f>
      </c>
      <c r="X2416" s="1">
        <f>VLOOKUP(G2416,Sku_Consolidated!A2:H957,8,FALSE)</f>
      </c>
      <c r="Y2416" s="1">
        <f>VLOOKUP(G2416,Sku_Consolidated!A2:I957,9,FALSE)</f>
      </c>
      <c r="Z2416" s="1" t="s">
        <v>41</v>
      </c>
      <c r="AA2416" s="1">
        <f>VLOOKUP(G2416,Sku_Consolidated!A2:E957,5,FALSE)</f>
      </c>
      <c r="AB2416" s="1">
        <f>IF(VLOOKUP(G2416,Sku_Consolidated!A2:S957,19,FALSE)="SHOWCASE", VLOOKUP(E2416,Store_Showcase!B2:N144,13, FALSE), IF(VLOOKUP(G2416,Sku_Consolidated!A2:S957,19,FALSE)="VAM",VLOOKUP(E2416,Store_VAM!B2:N273,13, FALSE),VLOOKUP(E2416,Store_SRP!B2:N110,13, FALSE)))</f>
      </c>
      <c r="AC2416" s="1">
        <f>IF(IFERROR(AB2416,TRUE)=TRUE, "-","OK")</f>
      </c>
      <c r="AD2416" s="11" t="s">
        <v>37</v>
      </c>
      <c r="AE2416" s="11" t="s">
        <v>37</v>
      </c>
      <c r="AF2416" s="1">
        <f>IF(IFERROR(VLOOKUP(E2416,Store_Showcase!B2:H144,{5}, FALSE), TRUE)=TRUE, IF(IFERROR(VLOOKUP(E2416,Store_SRP!B2:H110,{5}, FALSE), TRUE)=TRUE,VLOOKUP(E2416,Store_VAM!B2:H273,{5}, FALSE),VLOOKUP(E2416,Store_SRP!B2:H110,{5}, FALSE)), VLOOKUP(E2416,Store_Showcase!B2:H144,{5}, FALSE))</f>
      </c>
      <c r="AG2416" s="1">
        <f>IF(IFERROR(VLOOKUP(E2416,Store_Showcase!B2:H144,{6}, FALSE), TRUE)=TRUE, IF(IFERROR(VLOOKUP(E2416,Store_SRP!B2:H110,{6}, FALSE), TRUE)=TRUE,VLOOKUP(E2416,Store_VAM!B2:H273,{6}, FALSE),VLOOKUP(E2416,Store_SRP!B2:H110,{6}, FALSE)), VLOOKUP(E2416,Store_Showcase!B2:H144,{6}, FALSE))</f>
      </c>
      <c r="AH2416" s="1">
        <f>VLOOKUP(G2416,Sku_Consolidated!A2:R957,18,FALSE)</f>
      </c>
      <c r="AI2416" s="1">
        <f>VLOOKUP(G2416,Sku_Consolidated!A2:S957,19,FALSE)</f>
      </c>
      <c r="AJ2416" s="1">
        <f>VLOOKUP(G2416,Sku_Consolidated!A2:T957,20,FALSE)</f>
      </c>
    </row>
    <row r="2417" spans="1:36" x14ac:dyDescent="0.25">
      <c r="A2417" s="1">
        <v>2024</v>
      </c>
      <c r="B2417" s="1" t="s">
        <v>31</v>
      </c>
      <c r="C2417" s="1" t="s">
        <v>32</v>
      </c>
      <c r="D2417" s="1" t="s">
        <v>33</v>
      </c>
      <c r="E2417" s="9" t="s">
        <v>6156</v>
      </c>
      <c r="F2417" s="1">
        <f>IF(VLOOKUP(G2417,Sku_Consolidated!A2:S957,{19},FALSE)="SHOWCASE", VLOOKUP(E2417,Store_Showcase!B2:C144,{2}, FALSE), IF(VLOOKUP(G2417,Sku_Consolidated!A2:S957,{19},FALSE)="VAM",VLOOKUP(E2417,Store_VAM!B2:C273,{2}, FALSE),VLOOKUP(E2417,Store_SRP!B2:C110,{2}, FALSE)))</f>
      </c>
      <c r="G2417" s="1">
        <v>14267</v>
      </c>
      <c r="H2417" s="1" t="s">
        <v>1438</v>
      </c>
      <c r="I2417" s="10" t="s">
        <v>6231</v>
      </c>
      <c r="J2417" s="1">
        <f>VLOOKUP(G2417,Sku_Consolidated!A2:C957, 3, FALSE)</f>
      </c>
      <c r="K2417" s="10">
        <f>IF(J2417="PACK", I2417, 0)</f>
      </c>
      <c r="L2417" s="10">
        <f>IF(J2417="KG", I2417, I2417 * VLOOKUP(G2417,Sku_Consolidated!A2:U957,21,FALSE))</f>
      </c>
      <c r="M2417" s="10" t="s">
        <v>37</v>
      </c>
      <c r="N2417" s="11" t="s">
        <v>6232</v>
      </c>
      <c r="O2417" s="10" t="s">
        <v>6233</v>
      </c>
      <c r="P2417" s="10">
        <f>N2417 - O2417</f>
      </c>
      <c r="Q2417" s="1">
        <f>VLOOKUP(G2417,Sku_Consolidated!A2:G957,7, FALSE)</f>
      </c>
      <c r="R2417" s="1">
        <f>IF(IFERROR(VLOOKUP(E2417,Store_Showcase!B2:H144,7, FALSE), TRUE)=TRUE, IF(IFERROR(VLOOKUP(E2417,Store_SRP!B2:H110,7, FALSE), TRUE)=TRUE,VLOOKUP(E2417,Store_VAM!B2:H273,7, FALSE),VLOOKUP(E2417,Store_SRP!B2:H110,7, FALSE)), VLOOKUP(E2417,Store_Showcase!B2:H144,7, FALSE))</f>
      </c>
      <c r="S2417" s="1">
        <f>IF(IFERROR(VLOOKUP(E2417,Store_Showcase!B2:I144,8, FALSE), TRUE)=TRUE, IF(IFERROR(VLOOKUP(E2417,Store_SRP!B2:I110,8, FALSE), TRUE)=TRUE,VLOOKUP(E2417,Store_VAM!B2:I273,8, FALSE),VLOOKUP(E2417,Store_SRP!B2:I110,8, FALSE)), VLOOKUP(E2417,Store_Showcase!B2:I144,8, FALSE))</f>
      </c>
      <c r="T2417" s="1">
        <f>VLOOKUP(G2417,Sku_Consolidated!A2:R957,18,FALSE)</f>
      </c>
      <c r="U2417" s="1" t="s">
        <v>6230</v>
      </c>
      <c r="V2417" s="1">
        <f>IF(VLOOKUP(G2417,Sku_Consolidated!A2:S957,19,FALSE)="SHOWCASE", VLOOKUP(E2417,Store_Showcase!B2:L144,11, FALSE), IF(VLOOKUP(G2417,Sku_Consolidated!A2:S957,19,FALSE)="VAM",VLOOKUP(E2417,Store_VAM!B2:L273,11, FALSE),VLOOKUP(E2417,Store_SRP!B2:L110,11, FALSE)))</f>
      </c>
      <c r="W2417" s="1">
        <f>VLOOKUP(G2417,Sku_Consolidated!A2:W957,11,FALSE)</f>
      </c>
      <c r="X2417" s="1">
        <f>VLOOKUP(G2417,Sku_Consolidated!A2:H957,8,FALSE)</f>
      </c>
      <c r="Y2417" s="1">
        <f>VLOOKUP(G2417,Sku_Consolidated!A2:I957,9,FALSE)</f>
      </c>
      <c r="Z2417" s="1" t="s">
        <v>41</v>
      </c>
      <c r="AA2417" s="1">
        <f>VLOOKUP(G2417,Sku_Consolidated!A2:E957,5,FALSE)</f>
      </c>
      <c r="AB2417" s="1">
        <f>IF(VLOOKUP(G2417,Sku_Consolidated!A2:S957,19,FALSE)="SHOWCASE", VLOOKUP(E2417,Store_Showcase!B2:N144,13, FALSE), IF(VLOOKUP(G2417,Sku_Consolidated!A2:S957,19,FALSE)="VAM",VLOOKUP(E2417,Store_VAM!B2:N273,13, FALSE),VLOOKUP(E2417,Store_SRP!B2:N110,13, FALSE)))</f>
      </c>
      <c r="AC2417" s="1">
        <f>IF(IFERROR(AB2417,TRUE)=TRUE, "-","OK")</f>
      </c>
      <c r="AD2417" s="11" t="s">
        <v>37</v>
      </c>
      <c r="AE2417" s="11" t="s">
        <v>37</v>
      </c>
      <c r="AF2417" s="1">
        <f>IF(IFERROR(VLOOKUP(E2417,Store_Showcase!B2:H144,{5}, FALSE), TRUE)=TRUE, IF(IFERROR(VLOOKUP(E2417,Store_SRP!B2:H110,{5}, FALSE), TRUE)=TRUE,VLOOKUP(E2417,Store_VAM!B2:H273,{5}, FALSE),VLOOKUP(E2417,Store_SRP!B2:H110,{5}, FALSE)), VLOOKUP(E2417,Store_Showcase!B2:H144,{5}, FALSE))</f>
      </c>
      <c r="AG2417" s="1">
        <f>IF(IFERROR(VLOOKUP(E2417,Store_Showcase!B2:H144,{6}, FALSE), TRUE)=TRUE, IF(IFERROR(VLOOKUP(E2417,Store_SRP!B2:H110,{6}, FALSE), TRUE)=TRUE,VLOOKUP(E2417,Store_VAM!B2:H273,{6}, FALSE),VLOOKUP(E2417,Store_SRP!B2:H110,{6}, FALSE)), VLOOKUP(E2417,Store_Showcase!B2:H144,{6}, FALSE))</f>
      </c>
      <c r="AH2417" s="1">
        <f>VLOOKUP(G2417,Sku_Consolidated!A2:R957,18,FALSE)</f>
      </c>
      <c r="AI2417" s="1">
        <f>VLOOKUP(G2417,Sku_Consolidated!A2:S957,19,FALSE)</f>
      </c>
      <c r="AJ2417" s="1">
        <f>VLOOKUP(G2417,Sku_Consolidated!A2:T957,20,FALSE)</f>
      </c>
    </row>
    <row r="2418" spans="1:36" x14ac:dyDescent="0.25">
      <c r="A2418" s="1">
        <v>2024</v>
      </c>
      <c r="B2418" s="1" t="s">
        <v>31</v>
      </c>
      <c r="C2418" s="1" t="s">
        <v>32</v>
      </c>
      <c r="D2418" s="1" t="s">
        <v>33</v>
      </c>
      <c r="E2418" s="9" t="s">
        <v>6156</v>
      </c>
      <c r="F2418" s="1">
        <f>IF(VLOOKUP(G2418,Sku_Consolidated!A2:S957,{19},FALSE)="SHOWCASE", VLOOKUP(E2418,Store_Showcase!B2:C144,{2}, FALSE), IF(VLOOKUP(G2418,Sku_Consolidated!A2:S957,{19},FALSE)="VAM",VLOOKUP(E2418,Store_VAM!B2:C273,{2}, FALSE),VLOOKUP(E2418,Store_SRP!B2:C110,{2}, FALSE)))</f>
      </c>
      <c r="G2418" s="1">
        <v>14268</v>
      </c>
      <c r="H2418" s="1" t="s">
        <v>1442</v>
      </c>
      <c r="I2418" s="10" t="s">
        <v>6234</v>
      </c>
      <c r="J2418" s="1">
        <f>VLOOKUP(G2418,Sku_Consolidated!A2:C957, 3, FALSE)</f>
      </c>
      <c r="K2418" s="10">
        <f>IF(J2418="PACK", I2418, 0)</f>
      </c>
      <c r="L2418" s="10">
        <f>IF(J2418="KG", I2418, I2418 * VLOOKUP(G2418,Sku_Consolidated!A2:U957,21,FALSE))</f>
      </c>
      <c r="M2418" s="10" t="s">
        <v>37</v>
      </c>
      <c r="N2418" s="11" t="s">
        <v>6235</v>
      </c>
      <c r="O2418" s="10" t="s">
        <v>6236</v>
      </c>
      <c r="P2418" s="10">
        <f>N2418 - O2418</f>
      </c>
      <c r="Q2418" s="1">
        <f>VLOOKUP(G2418,Sku_Consolidated!A2:G957,7, FALSE)</f>
      </c>
      <c r="R2418" s="1">
        <f>IF(IFERROR(VLOOKUP(E2418,Store_Showcase!B2:H144,7, FALSE), TRUE)=TRUE, IF(IFERROR(VLOOKUP(E2418,Store_SRP!B2:H110,7, FALSE), TRUE)=TRUE,VLOOKUP(E2418,Store_VAM!B2:H273,7, FALSE),VLOOKUP(E2418,Store_SRP!B2:H110,7, FALSE)), VLOOKUP(E2418,Store_Showcase!B2:H144,7, FALSE))</f>
      </c>
      <c r="S2418" s="1">
        <f>IF(IFERROR(VLOOKUP(E2418,Store_Showcase!B2:I144,8, FALSE), TRUE)=TRUE, IF(IFERROR(VLOOKUP(E2418,Store_SRP!B2:I110,8, FALSE), TRUE)=TRUE,VLOOKUP(E2418,Store_VAM!B2:I273,8, FALSE),VLOOKUP(E2418,Store_SRP!B2:I110,8, FALSE)), VLOOKUP(E2418,Store_Showcase!B2:I144,8, FALSE))</f>
      </c>
      <c r="T2418" s="1">
        <f>VLOOKUP(G2418,Sku_Consolidated!A2:R957,18,FALSE)</f>
      </c>
      <c r="U2418" s="1" t="s">
        <v>6230</v>
      </c>
      <c r="V2418" s="1">
        <f>IF(VLOOKUP(G2418,Sku_Consolidated!A2:S957,19,FALSE)="SHOWCASE", VLOOKUP(E2418,Store_Showcase!B2:L144,11, FALSE), IF(VLOOKUP(G2418,Sku_Consolidated!A2:S957,19,FALSE)="VAM",VLOOKUP(E2418,Store_VAM!B2:L273,11, FALSE),VLOOKUP(E2418,Store_SRP!B2:L110,11, FALSE)))</f>
      </c>
      <c r="W2418" s="1">
        <f>VLOOKUP(G2418,Sku_Consolidated!A2:W957,11,FALSE)</f>
      </c>
      <c r="X2418" s="1">
        <f>VLOOKUP(G2418,Sku_Consolidated!A2:H957,8,FALSE)</f>
      </c>
      <c r="Y2418" s="1">
        <f>VLOOKUP(G2418,Sku_Consolidated!A2:I957,9,FALSE)</f>
      </c>
      <c r="Z2418" s="1" t="s">
        <v>41</v>
      </c>
      <c r="AA2418" s="1">
        <f>VLOOKUP(G2418,Sku_Consolidated!A2:E957,5,FALSE)</f>
      </c>
      <c r="AB2418" s="1">
        <f>IF(VLOOKUP(G2418,Sku_Consolidated!A2:S957,19,FALSE)="SHOWCASE", VLOOKUP(E2418,Store_Showcase!B2:N144,13, FALSE), IF(VLOOKUP(G2418,Sku_Consolidated!A2:S957,19,FALSE)="VAM",VLOOKUP(E2418,Store_VAM!B2:N273,13, FALSE),VLOOKUP(E2418,Store_SRP!B2:N110,13, FALSE)))</f>
      </c>
      <c r="AC2418" s="1">
        <f>IF(IFERROR(AB2418,TRUE)=TRUE, "-","OK")</f>
      </c>
      <c r="AD2418" s="11" t="s">
        <v>37</v>
      </c>
      <c r="AE2418" s="11" t="s">
        <v>37</v>
      </c>
      <c r="AF2418" s="1">
        <f>IF(IFERROR(VLOOKUP(E2418,Store_Showcase!B2:H144,{5}, FALSE), TRUE)=TRUE, IF(IFERROR(VLOOKUP(E2418,Store_SRP!B2:H110,{5}, FALSE), TRUE)=TRUE,VLOOKUP(E2418,Store_VAM!B2:H273,{5}, FALSE),VLOOKUP(E2418,Store_SRP!B2:H110,{5}, FALSE)), VLOOKUP(E2418,Store_Showcase!B2:H144,{5}, FALSE))</f>
      </c>
      <c r="AG2418" s="1">
        <f>IF(IFERROR(VLOOKUP(E2418,Store_Showcase!B2:H144,{6}, FALSE), TRUE)=TRUE, IF(IFERROR(VLOOKUP(E2418,Store_SRP!B2:H110,{6}, FALSE), TRUE)=TRUE,VLOOKUP(E2418,Store_VAM!B2:H273,{6}, FALSE),VLOOKUP(E2418,Store_SRP!B2:H110,{6}, FALSE)), VLOOKUP(E2418,Store_Showcase!B2:H144,{6}, FALSE))</f>
      </c>
      <c r="AH2418" s="1">
        <f>VLOOKUP(G2418,Sku_Consolidated!A2:R957,18,FALSE)</f>
      </c>
      <c r="AI2418" s="1">
        <f>VLOOKUP(G2418,Sku_Consolidated!A2:S957,19,FALSE)</f>
      </c>
      <c r="AJ2418" s="1">
        <f>VLOOKUP(G2418,Sku_Consolidated!A2:T957,20,FALSE)</f>
      </c>
    </row>
    <row r="2419" spans="1:36" x14ac:dyDescent="0.25">
      <c r="A2419" s="1">
        <v>2024</v>
      </c>
      <c r="B2419" s="1" t="s">
        <v>31</v>
      </c>
      <c r="C2419" s="1" t="s">
        <v>32</v>
      </c>
      <c r="D2419" s="1" t="s">
        <v>33</v>
      </c>
      <c r="E2419" s="9" t="s">
        <v>6156</v>
      </c>
      <c r="F2419" s="1">
        <f>IF(VLOOKUP(G2419,Sku_Consolidated!A2:S957,{19},FALSE)="SHOWCASE", VLOOKUP(E2419,Store_Showcase!B2:C144,{2}, FALSE), IF(VLOOKUP(G2419,Sku_Consolidated!A2:S957,{19},FALSE)="VAM",VLOOKUP(E2419,Store_VAM!B2:C273,{2}, FALSE),VLOOKUP(E2419,Store_SRP!B2:C110,{2}, FALSE)))</f>
      </c>
      <c r="G2419" s="1">
        <v>14270</v>
      </c>
      <c r="H2419" s="1" t="s">
        <v>1450</v>
      </c>
      <c r="I2419" s="10" t="s">
        <v>2659</v>
      </c>
      <c r="J2419" s="1">
        <f>VLOOKUP(G2419,Sku_Consolidated!A2:C957, 3, FALSE)</f>
      </c>
      <c r="K2419" s="10">
        <f>IF(J2419="PACK", I2419, 0)</f>
      </c>
      <c r="L2419" s="10">
        <f>IF(J2419="KG", I2419, I2419 * VLOOKUP(G2419,Sku_Consolidated!A2:U957,21,FALSE))</f>
      </c>
      <c r="M2419" s="10" t="s">
        <v>37</v>
      </c>
      <c r="N2419" s="11" t="s">
        <v>1489</v>
      </c>
      <c r="O2419" s="10" t="s">
        <v>6237</v>
      </c>
      <c r="P2419" s="10">
        <f>N2419 - O2419</f>
      </c>
      <c r="Q2419" s="1">
        <f>VLOOKUP(G2419,Sku_Consolidated!A2:G957,7, FALSE)</f>
      </c>
      <c r="R2419" s="1">
        <f>IF(IFERROR(VLOOKUP(E2419,Store_Showcase!B2:H144,7, FALSE), TRUE)=TRUE, IF(IFERROR(VLOOKUP(E2419,Store_SRP!B2:H110,7, FALSE), TRUE)=TRUE,VLOOKUP(E2419,Store_VAM!B2:H273,7, FALSE),VLOOKUP(E2419,Store_SRP!B2:H110,7, FALSE)), VLOOKUP(E2419,Store_Showcase!B2:H144,7, FALSE))</f>
      </c>
      <c r="S2419" s="1">
        <f>IF(IFERROR(VLOOKUP(E2419,Store_Showcase!B2:I144,8, FALSE), TRUE)=TRUE, IF(IFERROR(VLOOKUP(E2419,Store_SRP!B2:I110,8, FALSE), TRUE)=TRUE,VLOOKUP(E2419,Store_VAM!B2:I273,8, FALSE),VLOOKUP(E2419,Store_SRP!B2:I110,8, FALSE)), VLOOKUP(E2419,Store_Showcase!B2:I144,8, FALSE))</f>
      </c>
      <c r="T2419" s="1">
        <f>VLOOKUP(G2419,Sku_Consolidated!A2:R957,18,FALSE)</f>
      </c>
      <c r="U2419" s="1" t="s">
        <v>6230</v>
      </c>
      <c r="V2419" s="1">
        <f>IF(VLOOKUP(G2419,Sku_Consolidated!A2:S957,19,FALSE)="SHOWCASE", VLOOKUP(E2419,Store_Showcase!B2:L144,11, FALSE), IF(VLOOKUP(G2419,Sku_Consolidated!A2:S957,19,FALSE)="VAM",VLOOKUP(E2419,Store_VAM!B2:L273,11, FALSE),VLOOKUP(E2419,Store_SRP!B2:L110,11, FALSE)))</f>
      </c>
      <c r="W2419" s="1">
        <f>VLOOKUP(G2419,Sku_Consolidated!A2:W957,11,FALSE)</f>
      </c>
      <c r="X2419" s="1">
        <f>VLOOKUP(G2419,Sku_Consolidated!A2:H957,8,FALSE)</f>
      </c>
      <c r="Y2419" s="1">
        <f>VLOOKUP(G2419,Sku_Consolidated!A2:I957,9,FALSE)</f>
      </c>
      <c r="Z2419" s="1" t="s">
        <v>41</v>
      </c>
      <c r="AA2419" s="1">
        <f>VLOOKUP(G2419,Sku_Consolidated!A2:E957,5,FALSE)</f>
      </c>
      <c r="AB2419" s="1">
        <f>IF(VLOOKUP(G2419,Sku_Consolidated!A2:S957,19,FALSE)="SHOWCASE", VLOOKUP(E2419,Store_Showcase!B2:N144,13, FALSE), IF(VLOOKUP(G2419,Sku_Consolidated!A2:S957,19,FALSE)="VAM",VLOOKUP(E2419,Store_VAM!B2:N273,13, FALSE),VLOOKUP(E2419,Store_SRP!B2:N110,13, FALSE)))</f>
      </c>
      <c r="AC2419" s="1">
        <f>IF(IFERROR(AB2419,TRUE)=TRUE, "-","OK")</f>
      </c>
      <c r="AD2419" s="11" t="s">
        <v>37</v>
      </c>
      <c r="AE2419" s="11" t="s">
        <v>37</v>
      </c>
      <c r="AF2419" s="1">
        <f>IF(IFERROR(VLOOKUP(E2419,Store_Showcase!B2:H144,{5}, FALSE), TRUE)=TRUE, IF(IFERROR(VLOOKUP(E2419,Store_SRP!B2:H110,{5}, FALSE), TRUE)=TRUE,VLOOKUP(E2419,Store_VAM!B2:H273,{5}, FALSE),VLOOKUP(E2419,Store_SRP!B2:H110,{5}, FALSE)), VLOOKUP(E2419,Store_Showcase!B2:H144,{5}, FALSE))</f>
      </c>
      <c r="AG2419" s="1">
        <f>IF(IFERROR(VLOOKUP(E2419,Store_Showcase!B2:H144,{6}, FALSE), TRUE)=TRUE, IF(IFERROR(VLOOKUP(E2419,Store_SRP!B2:H110,{6}, FALSE), TRUE)=TRUE,VLOOKUP(E2419,Store_VAM!B2:H273,{6}, FALSE),VLOOKUP(E2419,Store_SRP!B2:H110,{6}, FALSE)), VLOOKUP(E2419,Store_Showcase!B2:H144,{6}, FALSE))</f>
      </c>
      <c r="AH2419" s="1">
        <f>VLOOKUP(G2419,Sku_Consolidated!A2:R957,18,FALSE)</f>
      </c>
      <c r="AI2419" s="1">
        <f>VLOOKUP(G2419,Sku_Consolidated!A2:S957,19,FALSE)</f>
      </c>
      <c r="AJ2419" s="1">
        <f>VLOOKUP(G2419,Sku_Consolidated!A2:T957,20,FALSE)</f>
      </c>
    </row>
    <row r="2420" spans="1:36" x14ac:dyDescent="0.25">
      <c r="A2420" s="1">
        <v>2024</v>
      </c>
      <c r="B2420" s="1" t="s">
        <v>31</v>
      </c>
      <c r="C2420" s="1" t="s">
        <v>32</v>
      </c>
      <c r="D2420" s="1" t="s">
        <v>33</v>
      </c>
      <c r="E2420" s="9" t="s">
        <v>6156</v>
      </c>
      <c r="F2420" s="1">
        <f>IF(VLOOKUP(G2420,Sku_Consolidated!A2:S957,{19},FALSE)="SHOWCASE", VLOOKUP(E2420,Store_Showcase!B2:C144,{2}, FALSE), IF(VLOOKUP(G2420,Sku_Consolidated!A2:S957,{19},FALSE)="VAM",VLOOKUP(E2420,Store_VAM!B2:C273,{2}, FALSE),VLOOKUP(E2420,Store_SRP!B2:C110,{2}, FALSE)))</f>
      </c>
      <c r="G2420" s="1">
        <v>14275</v>
      </c>
      <c r="H2420" s="1" t="s">
        <v>1454</v>
      </c>
      <c r="I2420" s="10" t="s">
        <v>6238</v>
      </c>
      <c r="J2420" s="1">
        <f>VLOOKUP(G2420,Sku_Consolidated!A2:C957, 3, FALSE)</f>
      </c>
      <c r="K2420" s="10">
        <f>IF(J2420="PACK", I2420, 0)</f>
      </c>
      <c r="L2420" s="10">
        <f>IF(J2420="KG", I2420, I2420 * VLOOKUP(G2420,Sku_Consolidated!A2:U957,21,FALSE))</f>
      </c>
      <c r="M2420" s="10" t="s">
        <v>37</v>
      </c>
      <c r="N2420" s="11" t="s">
        <v>6239</v>
      </c>
      <c r="O2420" s="10" t="s">
        <v>6240</v>
      </c>
      <c r="P2420" s="10">
        <f>N2420 - O2420</f>
      </c>
      <c r="Q2420" s="1">
        <f>VLOOKUP(G2420,Sku_Consolidated!A2:G957,7, FALSE)</f>
      </c>
      <c r="R2420" s="1">
        <f>IF(IFERROR(VLOOKUP(E2420,Store_Showcase!B2:H144,7, FALSE), TRUE)=TRUE, IF(IFERROR(VLOOKUP(E2420,Store_SRP!B2:H110,7, FALSE), TRUE)=TRUE,VLOOKUP(E2420,Store_VAM!B2:H273,7, FALSE),VLOOKUP(E2420,Store_SRP!B2:H110,7, FALSE)), VLOOKUP(E2420,Store_Showcase!B2:H144,7, FALSE))</f>
      </c>
      <c r="S2420" s="1">
        <f>IF(IFERROR(VLOOKUP(E2420,Store_Showcase!B2:I144,8, FALSE), TRUE)=TRUE, IF(IFERROR(VLOOKUP(E2420,Store_SRP!B2:I110,8, FALSE), TRUE)=TRUE,VLOOKUP(E2420,Store_VAM!B2:I273,8, FALSE),VLOOKUP(E2420,Store_SRP!B2:I110,8, FALSE)), VLOOKUP(E2420,Store_Showcase!B2:I144,8, FALSE))</f>
      </c>
      <c r="T2420" s="1">
        <f>VLOOKUP(G2420,Sku_Consolidated!A2:R957,18,FALSE)</f>
      </c>
      <c r="U2420" s="1" t="s">
        <v>6230</v>
      </c>
      <c r="V2420" s="1">
        <f>IF(VLOOKUP(G2420,Sku_Consolidated!A2:S957,19,FALSE)="SHOWCASE", VLOOKUP(E2420,Store_Showcase!B2:L144,11, FALSE), IF(VLOOKUP(G2420,Sku_Consolidated!A2:S957,19,FALSE)="VAM",VLOOKUP(E2420,Store_VAM!B2:L273,11, FALSE),VLOOKUP(E2420,Store_SRP!B2:L110,11, FALSE)))</f>
      </c>
      <c r="W2420" s="1">
        <f>VLOOKUP(G2420,Sku_Consolidated!A2:W957,11,FALSE)</f>
      </c>
      <c r="X2420" s="1">
        <f>VLOOKUP(G2420,Sku_Consolidated!A2:H957,8,FALSE)</f>
      </c>
      <c r="Y2420" s="1">
        <f>VLOOKUP(G2420,Sku_Consolidated!A2:I957,9,FALSE)</f>
      </c>
      <c r="Z2420" s="1" t="s">
        <v>41</v>
      </c>
      <c r="AA2420" s="1">
        <f>VLOOKUP(G2420,Sku_Consolidated!A2:E957,5,FALSE)</f>
      </c>
      <c r="AB2420" s="1">
        <f>IF(VLOOKUP(G2420,Sku_Consolidated!A2:S957,19,FALSE)="SHOWCASE", VLOOKUP(E2420,Store_Showcase!B2:N144,13, FALSE), IF(VLOOKUP(G2420,Sku_Consolidated!A2:S957,19,FALSE)="VAM",VLOOKUP(E2420,Store_VAM!B2:N273,13, FALSE),VLOOKUP(E2420,Store_SRP!B2:N110,13, FALSE)))</f>
      </c>
      <c r="AC2420" s="1">
        <f>IF(IFERROR(AB2420,TRUE)=TRUE, "-","OK")</f>
      </c>
      <c r="AD2420" s="11" t="s">
        <v>37</v>
      </c>
      <c r="AE2420" s="11" t="s">
        <v>37</v>
      </c>
      <c r="AF2420" s="1">
        <f>IF(IFERROR(VLOOKUP(E2420,Store_Showcase!B2:H144,{5}, FALSE), TRUE)=TRUE, IF(IFERROR(VLOOKUP(E2420,Store_SRP!B2:H110,{5}, FALSE), TRUE)=TRUE,VLOOKUP(E2420,Store_VAM!B2:H273,{5}, FALSE),VLOOKUP(E2420,Store_SRP!B2:H110,{5}, FALSE)), VLOOKUP(E2420,Store_Showcase!B2:H144,{5}, FALSE))</f>
      </c>
      <c r="AG2420" s="1">
        <f>IF(IFERROR(VLOOKUP(E2420,Store_Showcase!B2:H144,{6}, FALSE), TRUE)=TRUE, IF(IFERROR(VLOOKUP(E2420,Store_SRP!B2:H110,{6}, FALSE), TRUE)=TRUE,VLOOKUP(E2420,Store_VAM!B2:H273,{6}, FALSE),VLOOKUP(E2420,Store_SRP!B2:H110,{6}, FALSE)), VLOOKUP(E2420,Store_Showcase!B2:H144,{6}, FALSE))</f>
      </c>
      <c r="AH2420" s="1">
        <f>VLOOKUP(G2420,Sku_Consolidated!A2:R957,18,FALSE)</f>
      </c>
      <c r="AI2420" s="1">
        <f>VLOOKUP(G2420,Sku_Consolidated!A2:S957,19,FALSE)</f>
      </c>
      <c r="AJ2420" s="1">
        <f>VLOOKUP(G2420,Sku_Consolidated!A2:T957,20,FALSE)</f>
      </c>
    </row>
    <row r="2421" spans="1:36" x14ac:dyDescent="0.25">
      <c r="A2421" s="1">
        <v>2024</v>
      </c>
      <c r="B2421" s="1" t="s">
        <v>31</v>
      </c>
      <c r="C2421" s="1" t="s">
        <v>32</v>
      </c>
      <c r="D2421" s="1" t="s">
        <v>33</v>
      </c>
      <c r="E2421" s="9" t="s">
        <v>6156</v>
      </c>
      <c r="F2421" s="1">
        <f>IF(VLOOKUP(G2421,Sku_Consolidated!A2:S957,{19},FALSE)="SHOWCASE", VLOOKUP(E2421,Store_Showcase!B2:C144,{2}, FALSE), IF(VLOOKUP(G2421,Sku_Consolidated!A2:S957,{19},FALSE)="VAM",VLOOKUP(E2421,Store_VAM!B2:C273,{2}, FALSE),VLOOKUP(E2421,Store_SRP!B2:C110,{2}, FALSE)))</f>
      </c>
      <c r="G2421" s="1">
        <v>14280</v>
      </c>
      <c r="H2421" s="1" t="s">
        <v>1458</v>
      </c>
      <c r="I2421" s="10" t="s">
        <v>6241</v>
      </c>
      <c r="J2421" s="1">
        <f>VLOOKUP(G2421,Sku_Consolidated!A2:C957, 3, FALSE)</f>
      </c>
      <c r="K2421" s="10">
        <f>IF(J2421="PACK", I2421, 0)</f>
      </c>
      <c r="L2421" s="10">
        <f>IF(J2421="KG", I2421, I2421 * VLOOKUP(G2421,Sku_Consolidated!A2:U957,21,FALSE))</f>
      </c>
      <c r="M2421" s="10" t="s">
        <v>37</v>
      </c>
      <c r="N2421" s="11" t="s">
        <v>6242</v>
      </c>
      <c r="O2421" s="10" t="s">
        <v>6243</v>
      </c>
      <c r="P2421" s="10">
        <f>N2421 - O2421</f>
      </c>
      <c r="Q2421" s="1">
        <f>VLOOKUP(G2421,Sku_Consolidated!A2:G957,7, FALSE)</f>
      </c>
      <c r="R2421" s="1">
        <f>IF(IFERROR(VLOOKUP(E2421,Store_Showcase!B2:H144,7, FALSE), TRUE)=TRUE, IF(IFERROR(VLOOKUP(E2421,Store_SRP!B2:H110,7, FALSE), TRUE)=TRUE,VLOOKUP(E2421,Store_VAM!B2:H273,7, FALSE),VLOOKUP(E2421,Store_SRP!B2:H110,7, FALSE)), VLOOKUP(E2421,Store_Showcase!B2:H144,7, FALSE))</f>
      </c>
      <c r="S2421" s="1">
        <f>IF(IFERROR(VLOOKUP(E2421,Store_Showcase!B2:I144,8, FALSE), TRUE)=TRUE, IF(IFERROR(VLOOKUP(E2421,Store_SRP!B2:I110,8, FALSE), TRUE)=TRUE,VLOOKUP(E2421,Store_VAM!B2:I273,8, FALSE),VLOOKUP(E2421,Store_SRP!B2:I110,8, FALSE)), VLOOKUP(E2421,Store_Showcase!B2:I144,8, FALSE))</f>
      </c>
      <c r="T2421" s="1">
        <f>VLOOKUP(G2421,Sku_Consolidated!A2:R957,18,FALSE)</f>
      </c>
      <c r="U2421" s="1" t="s">
        <v>6230</v>
      </c>
      <c r="V2421" s="1">
        <f>IF(VLOOKUP(G2421,Sku_Consolidated!A2:S957,19,FALSE)="SHOWCASE", VLOOKUP(E2421,Store_Showcase!B2:L144,11, FALSE), IF(VLOOKUP(G2421,Sku_Consolidated!A2:S957,19,FALSE)="VAM",VLOOKUP(E2421,Store_VAM!B2:L273,11, FALSE),VLOOKUP(E2421,Store_SRP!B2:L110,11, FALSE)))</f>
      </c>
      <c r="W2421" s="1">
        <f>VLOOKUP(G2421,Sku_Consolidated!A2:W957,11,FALSE)</f>
      </c>
      <c r="X2421" s="1">
        <f>VLOOKUP(G2421,Sku_Consolidated!A2:H957,8,FALSE)</f>
      </c>
      <c r="Y2421" s="1">
        <f>VLOOKUP(G2421,Sku_Consolidated!A2:I957,9,FALSE)</f>
      </c>
      <c r="Z2421" s="1" t="s">
        <v>41</v>
      </c>
      <c r="AA2421" s="1">
        <f>VLOOKUP(G2421,Sku_Consolidated!A2:E957,5,FALSE)</f>
      </c>
      <c r="AB2421" s="1">
        <f>IF(VLOOKUP(G2421,Sku_Consolidated!A2:S957,19,FALSE)="SHOWCASE", VLOOKUP(E2421,Store_Showcase!B2:N144,13, FALSE), IF(VLOOKUP(G2421,Sku_Consolidated!A2:S957,19,FALSE)="VAM",VLOOKUP(E2421,Store_VAM!B2:N273,13, FALSE),VLOOKUP(E2421,Store_SRP!B2:N110,13, FALSE)))</f>
      </c>
      <c r="AC2421" s="1">
        <f>IF(IFERROR(AB2421,TRUE)=TRUE, "-","OK")</f>
      </c>
      <c r="AD2421" s="11" t="s">
        <v>37</v>
      </c>
      <c r="AE2421" s="11" t="s">
        <v>37</v>
      </c>
      <c r="AF2421" s="1">
        <f>IF(IFERROR(VLOOKUP(E2421,Store_Showcase!B2:H144,{5}, FALSE), TRUE)=TRUE, IF(IFERROR(VLOOKUP(E2421,Store_SRP!B2:H110,{5}, FALSE), TRUE)=TRUE,VLOOKUP(E2421,Store_VAM!B2:H273,{5}, FALSE),VLOOKUP(E2421,Store_SRP!B2:H110,{5}, FALSE)), VLOOKUP(E2421,Store_Showcase!B2:H144,{5}, FALSE))</f>
      </c>
      <c r="AG2421" s="1">
        <f>IF(IFERROR(VLOOKUP(E2421,Store_Showcase!B2:H144,{6}, FALSE), TRUE)=TRUE, IF(IFERROR(VLOOKUP(E2421,Store_SRP!B2:H110,{6}, FALSE), TRUE)=TRUE,VLOOKUP(E2421,Store_VAM!B2:H273,{6}, FALSE),VLOOKUP(E2421,Store_SRP!B2:H110,{6}, FALSE)), VLOOKUP(E2421,Store_Showcase!B2:H144,{6}, FALSE))</f>
      </c>
      <c r="AH2421" s="1">
        <f>VLOOKUP(G2421,Sku_Consolidated!A2:R957,18,FALSE)</f>
      </c>
      <c r="AI2421" s="1">
        <f>VLOOKUP(G2421,Sku_Consolidated!A2:S957,19,FALSE)</f>
      </c>
      <c r="AJ2421" s="1">
        <f>VLOOKUP(G2421,Sku_Consolidated!A2:T957,20,FALSE)</f>
      </c>
    </row>
    <row r="2422" spans="1:36" x14ac:dyDescent="0.25">
      <c r="A2422" s="1">
        <v>2024</v>
      </c>
      <c r="B2422" s="1" t="s">
        <v>31</v>
      </c>
      <c r="C2422" s="1" t="s">
        <v>32</v>
      </c>
      <c r="D2422" s="1" t="s">
        <v>33</v>
      </c>
      <c r="E2422" s="9" t="s">
        <v>6156</v>
      </c>
      <c r="F2422" s="1">
        <f>IF(VLOOKUP(G2422,Sku_Consolidated!A2:S957,{19},FALSE)="SHOWCASE", VLOOKUP(E2422,Store_Showcase!B2:C144,{2}, FALSE), IF(VLOOKUP(G2422,Sku_Consolidated!A2:S957,{19},FALSE)="VAM",VLOOKUP(E2422,Store_VAM!B2:C273,{2}, FALSE),VLOOKUP(E2422,Store_SRP!B2:C110,{2}, FALSE)))</f>
      </c>
      <c r="G2422" s="1">
        <v>14281</v>
      </c>
      <c r="H2422" s="1" t="s">
        <v>1621</v>
      </c>
      <c r="I2422" s="10" t="s">
        <v>6244</v>
      </c>
      <c r="J2422" s="1">
        <f>VLOOKUP(G2422,Sku_Consolidated!A2:C957, 3, FALSE)</f>
      </c>
      <c r="K2422" s="10">
        <f>IF(J2422="PACK", I2422, 0)</f>
      </c>
      <c r="L2422" s="10">
        <f>IF(J2422="KG", I2422, I2422 * VLOOKUP(G2422,Sku_Consolidated!A2:U957,21,FALSE))</f>
      </c>
      <c r="M2422" s="10" t="s">
        <v>37</v>
      </c>
      <c r="N2422" s="11" t="s">
        <v>6245</v>
      </c>
      <c r="O2422" s="10" t="s">
        <v>6246</v>
      </c>
      <c r="P2422" s="10">
        <f>N2422 - O2422</f>
      </c>
      <c r="Q2422" s="1">
        <f>VLOOKUP(G2422,Sku_Consolidated!A2:G957,7, FALSE)</f>
      </c>
      <c r="R2422" s="1">
        <f>IF(IFERROR(VLOOKUP(E2422,Store_Showcase!B2:H144,7, FALSE), TRUE)=TRUE, IF(IFERROR(VLOOKUP(E2422,Store_SRP!B2:H110,7, FALSE), TRUE)=TRUE,VLOOKUP(E2422,Store_VAM!B2:H273,7, FALSE),VLOOKUP(E2422,Store_SRP!B2:H110,7, FALSE)), VLOOKUP(E2422,Store_Showcase!B2:H144,7, FALSE))</f>
      </c>
      <c r="S2422" s="1">
        <f>IF(IFERROR(VLOOKUP(E2422,Store_Showcase!B2:I144,8, FALSE), TRUE)=TRUE, IF(IFERROR(VLOOKUP(E2422,Store_SRP!B2:I110,8, FALSE), TRUE)=TRUE,VLOOKUP(E2422,Store_VAM!B2:I273,8, FALSE),VLOOKUP(E2422,Store_SRP!B2:I110,8, FALSE)), VLOOKUP(E2422,Store_Showcase!B2:I144,8, FALSE))</f>
      </c>
      <c r="T2422" s="1">
        <f>VLOOKUP(G2422,Sku_Consolidated!A2:R957,18,FALSE)</f>
      </c>
      <c r="U2422" s="1" t="s">
        <v>6230</v>
      </c>
      <c r="V2422" s="1">
        <f>IF(VLOOKUP(G2422,Sku_Consolidated!A2:S957,19,FALSE)="SHOWCASE", VLOOKUP(E2422,Store_Showcase!B2:L144,11, FALSE), IF(VLOOKUP(G2422,Sku_Consolidated!A2:S957,19,FALSE)="VAM",VLOOKUP(E2422,Store_VAM!B2:L273,11, FALSE),VLOOKUP(E2422,Store_SRP!B2:L110,11, FALSE)))</f>
      </c>
      <c r="W2422" s="1">
        <f>VLOOKUP(G2422,Sku_Consolidated!A2:W957,11,FALSE)</f>
      </c>
      <c r="X2422" s="1">
        <f>VLOOKUP(G2422,Sku_Consolidated!A2:H957,8,FALSE)</f>
      </c>
      <c r="Y2422" s="1">
        <f>VLOOKUP(G2422,Sku_Consolidated!A2:I957,9,FALSE)</f>
      </c>
      <c r="Z2422" s="1" t="s">
        <v>41</v>
      </c>
      <c r="AA2422" s="1">
        <f>VLOOKUP(G2422,Sku_Consolidated!A2:E957,5,FALSE)</f>
      </c>
      <c r="AB2422" s="1">
        <f>IF(VLOOKUP(G2422,Sku_Consolidated!A2:S957,19,FALSE)="SHOWCASE", VLOOKUP(E2422,Store_Showcase!B2:N144,13, FALSE), IF(VLOOKUP(G2422,Sku_Consolidated!A2:S957,19,FALSE)="VAM",VLOOKUP(E2422,Store_VAM!B2:N273,13, FALSE),VLOOKUP(E2422,Store_SRP!B2:N110,13, FALSE)))</f>
      </c>
      <c r="AC2422" s="1">
        <f>IF(IFERROR(AB2422,TRUE)=TRUE, "-","OK")</f>
      </c>
      <c r="AD2422" s="11" t="s">
        <v>37</v>
      </c>
      <c r="AE2422" s="11" t="s">
        <v>37</v>
      </c>
      <c r="AF2422" s="1">
        <f>IF(IFERROR(VLOOKUP(E2422,Store_Showcase!B2:H144,{5}, FALSE), TRUE)=TRUE, IF(IFERROR(VLOOKUP(E2422,Store_SRP!B2:H110,{5}, FALSE), TRUE)=TRUE,VLOOKUP(E2422,Store_VAM!B2:H273,{5}, FALSE),VLOOKUP(E2422,Store_SRP!B2:H110,{5}, FALSE)), VLOOKUP(E2422,Store_Showcase!B2:H144,{5}, FALSE))</f>
      </c>
      <c r="AG2422" s="1">
        <f>IF(IFERROR(VLOOKUP(E2422,Store_Showcase!B2:H144,{6}, FALSE), TRUE)=TRUE, IF(IFERROR(VLOOKUP(E2422,Store_SRP!B2:H110,{6}, FALSE), TRUE)=TRUE,VLOOKUP(E2422,Store_VAM!B2:H273,{6}, FALSE),VLOOKUP(E2422,Store_SRP!B2:H110,{6}, FALSE)), VLOOKUP(E2422,Store_Showcase!B2:H144,{6}, FALSE))</f>
      </c>
      <c r="AH2422" s="1">
        <f>VLOOKUP(G2422,Sku_Consolidated!A2:R957,18,FALSE)</f>
      </c>
      <c r="AI2422" s="1">
        <f>VLOOKUP(G2422,Sku_Consolidated!A2:S957,19,FALSE)</f>
      </c>
      <c r="AJ2422" s="1">
        <f>VLOOKUP(G2422,Sku_Consolidated!A2:T957,20,FALSE)</f>
      </c>
    </row>
    <row r="2423" spans="1:36" x14ac:dyDescent="0.25">
      <c r="A2423" s="1">
        <v>2024</v>
      </c>
      <c r="B2423" s="1" t="s">
        <v>31</v>
      </c>
      <c r="C2423" s="1" t="s">
        <v>32</v>
      </c>
      <c r="D2423" s="1" t="s">
        <v>33</v>
      </c>
      <c r="E2423" s="9" t="s">
        <v>6156</v>
      </c>
      <c r="F2423" s="1">
        <f>IF(VLOOKUP(G2423,Sku_Consolidated!A2:S957,{19},FALSE)="SHOWCASE", VLOOKUP(E2423,Store_Showcase!B2:C144,{2}, FALSE), IF(VLOOKUP(G2423,Sku_Consolidated!A2:S957,{19},FALSE)="VAM",VLOOKUP(E2423,Store_VAM!B2:C273,{2}, FALSE),VLOOKUP(E2423,Store_SRP!B2:C110,{2}, FALSE)))</f>
      </c>
      <c r="G2423" s="1">
        <v>14282</v>
      </c>
      <c r="H2423" s="1" t="s">
        <v>2121</v>
      </c>
      <c r="I2423" s="10" t="s">
        <v>6247</v>
      </c>
      <c r="J2423" s="1">
        <f>VLOOKUP(G2423,Sku_Consolidated!A2:C957, 3, FALSE)</f>
      </c>
      <c r="K2423" s="10">
        <f>IF(J2423="PACK", I2423, 0)</f>
      </c>
      <c r="L2423" s="10">
        <f>IF(J2423="KG", I2423, I2423 * VLOOKUP(G2423,Sku_Consolidated!A2:U957,21,FALSE))</f>
      </c>
      <c r="M2423" s="10" t="s">
        <v>37</v>
      </c>
      <c r="N2423" s="11" t="s">
        <v>6248</v>
      </c>
      <c r="O2423" s="10" t="s">
        <v>6249</v>
      </c>
      <c r="P2423" s="10">
        <f>N2423 - O2423</f>
      </c>
      <c r="Q2423" s="1">
        <f>VLOOKUP(G2423,Sku_Consolidated!A2:G957,7, FALSE)</f>
      </c>
      <c r="R2423" s="1">
        <f>IF(IFERROR(VLOOKUP(E2423,Store_Showcase!B2:H144,7, FALSE), TRUE)=TRUE, IF(IFERROR(VLOOKUP(E2423,Store_SRP!B2:H110,7, FALSE), TRUE)=TRUE,VLOOKUP(E2423,Store_VAM!B2:H273,7, FALSE),VLOOKUP(E2423,Store_SRP!B2:H110,7, FALSE)), VLOOKUP(E2423,Store_Showcase!B2:H144,7, FALSE))</f>
      </c>
      <c r="S2423" s="1">
        <f>IF(IFERROR(VLOOKUP(E2423,Store_Showcase!B2:I144,8, FALSE), TRUE)=TRUE, IF(IFERROR(VLOOKUP(E2423,Store_SRP!B2:I110,8, FALSE), TRUE)=TRUE,VLOOKUP(E2423,Store_VAM!B2:I273,8, FALSE),VLOOKUP(E2423,Store_SRP!B2:I110,8, FALSE)), VLOOKUP(E2423,Store_Showcase!B2:I144,8, FALSE))</f>
      </c>
      <c r="T2423" s="1">
        <f>VLOOKUP(G2423,Sku_Consolidated!A2:R957,18,FALSE)</f>
      </c>
      <c r="U2423" s="1" t="s">
        <v>6230</v>
      </c>
      <c r="V2423" s="1">
        <f>IF(VLOOKUP(G2423,Sku_Consolidated!A2:S957,19,FALSE)="SHOWCASE", VLOOKUP(E2423,Store_Showcase!B2:L144,11, FALSE), IF(VLOOKUP(G2423,Sku_Consolidated!A2:S957,19,FALSE)="VAM",VLOOKUP(E2423,Store_VAM!B2:L273,11, FALSE),VLOOKUP(E2423,Store_SRP!B2:L110,11, FALSE)))</f>
      </c>
      <c r="W2423" s="1">
        <f>VLOOKUP(G2423,Sku_Consolidated!A2:W957,11,FALSE)</f>
      </c>
      <c r="X2423" s="1">
        <f>VLOOKUP(G2423,Sku_Consolidated!A2:H957,8,FALSE)</f>
      </c>
      <c r="Y2423" s="1">
        <f>VLOOKUP(G2423,Sku_Consolidated!A2:I957,9,FALSE)</f>
      </c>
      <c r="Z2423" s="1" t="s">
        <v>41</v>
      </c>
      <c r="AA2423" s="1">
        <f>VLOOKUP(G2423,Sku_Consolidated!A2:E957,5,FALSE)</f>
      </c>
      <c r="AB2423" s="1">
        <f>IF(VLOOKUP(G2423,Sku_Consolidated!A2:S957,19,FALSE)="SHOWCASE", VLOOKUP(E2423,Store_Showcase!B2:N144,13, FALSE), IF(VLOOKUP(G2423,Sku_Consolidated!A2:S957,19,FALSE)="VAM",VLOOKUP(E2423,Store_VAM!B2:N273,13, FALSE),VLOOKUP(E2423,Store_SRP!B2:N110,13, FALSE)))</f>
      </c>
      <c r="AC2423" s="1">
        <f>IF(IFERROR(AB2423,TRUE)=TRUE, "-","OK")</f>
      </c>
      <c r="AD2423" s="11" t="s">
        <v>37</v>
      </c>
      <c r="AE2423" s="11" t="s">
        <v>37</v>
      </c>
      <c r="AF2423" s="1">
        <f>IF(IFERROR(VLOOKUP(E2423,Store_Showcase!B2:H144,{5}, FALSE), TRUE)=TRUE, IF(IFERROR(VLOOKUP(E2423,Store_SRP!B2:H110,{5}, FALSE), TRUE)=TRUE,VLOOKUP(E2423,Store_VAM!B2:H273,{5}, FALSE),VLOOKUP(E2423,Store_SRP!B2:H110,{5}, FALSE)), VLOOKUP(E2423,Store_Showcase!B2:H144,{5}, FALSE))</f>
      </c>
      <c r="AG2423" s="1">
        <f>IF(IFERROR(VLOOKUP(E2423,Store_Showcase!B2:H144,{6}, FALSE), TRUE)=TRUE, IF(IFERROR(VLOOKUP(E2423,Store_SRP!B2:H110,{6}, FALSE), TRUE)=TRUE,VLOOKUP(E2423,Store_VAM!B2:H273,{6}, FALSE),VLOOKUP(E2423,Store_SRP!B2:H110,{6}, FALSE)), VLOOKUP(E2423,Store_Showcase!B2:H144,{6}, FALSE))</f>
      </c>
      <c r="AH2423" s="1">
        <f>VLOOKUP(G2423,Sku_Consolidated!A2:R957,18,FALSE)</f>
      </c>
      <c r="AI2423" s="1">
        <f>VLOOKUP(G2423,Sku_Consolidated!A2:S957,19,FALSE)</f>
      </c>
      <c r="AJ2423" s="1">
        <f>VLOOKUP(G2423,Sku_Consolidated!A2:T957,20,FALSE)</f>
      </c>
    </row>
    <row r="2424" spans="1:36" x14ac:dyDescent="0.25">
      <c r="A2424" s="1">
        <v>2024</v>
      </c>
      <c r="B2424" s="1" t="s">
        <v>31</v>
      </c>
      <c r="C2424" s="1" t="s">
        <v>32</v>
      </c>
      <c r="D2424" s="1" t="s">
        <v>33</v>
      </c>
      <c r="E2424" s="9" t="s">
        <v>6180</v>
      </c>
      <c r="F2424" s="1">
        <f>IF(VLOOKUP(G2424,Sku_Consolidated!A2:S957,{19},FALSE)="SHOWCASE", VLOOKUP(E2424,Store_Showcase!B2:C144,{2}, FALSE), IF(VLOOKUP(G2424,Sku_Consolidated!A2:S957,{19},FALSE)="VAM",VLOOKUP(E2424,Store_VAM!B2:C273,{2}, FALSE),VLOOKUP(E2424,Store_SRP!B2:C110,{2}, FALSE)))</f>
      </c>
      <c r="G2424" s="1">
        <v>14266</v>
      </c>
      <c r="H2424" s="1" t="s">
        <v>1433</v>
      </c>
      <c r="I2424" s="10" t="s">
        <v>6250</v>
      </c>
      <c r="J2424" s="1">
        <f>VLOOKUP(G2424,Sku_Consolidated!A2:C957, 3, FALSE)</f>
      </c>
      <c r="K2424" s="10">
        <f>IF(J2424="PACK", I2424, 0)</f>
      </c>
      <c r="L2424" s="10">
        <f>IF(J2424="KG", I2424, I2424 * VLOOKUP(G2424,Sku_Consolidated!A2:U957,21,FALSE))</f>
      </c>
      <c r="M2424" s="10" t="s">
        <v>37</v>
      </c>
      <c r="N2424" s="11" t="s">
        <v>6251</v>
      </c>
      <c r="O2424" s="10" t="s">
        <v>6252</v>
      </c>
      <c r="P2424" s="10">
        <f>N2424 - O2424</f>
      </c>
      <c r="Q2424" s="1">
        <f>VLOOKUP(G2424,Sku_Consolidated!A2:G957,7, FALSE)</f>
      </c>
      <c r="R2424" s="1">
        <f>IF(IFERROR(VLOOKUP(E2424,Store_Showcase!B2:H144,7, FALSE), TRUE)=TRUE, IF(IFERROR(VLOOKUP(E2424,Store_SRP!B2:H110,7, FALSE), TRUE)=TRUE,VLOOKUP(E2424,Store_VAM!B2:H273,7, FALSE),VLOOKUP(E2424,Store_SRP!B2:H110,7, FALSE)), VLOOKUP(E2424,Store_Showcase!B2:H144,7, FALSE))</f>
      </c>
      <c r="S2424" s="1">
        <f>IF(IFERROR(VLOOKUP(E2424,Store_Showcase!B2:I144,8, FALSE), TRUE)=TRUE, IF(IFERROR(VLOOKUP(E2424,Store_SRP!B2:I110,8, FALSE), TRUE)=TRUE,VLOOKUP(E2424,Store_VAM!B2:I273,8, FALSE),VLOOKUP(E2424,Store_SRP!B2:I110,8, FALSE)), VLOOKUP(E2424,Store_Showcase!B2:I144,8, FALSE))</f>
      </c>
      <c r="T2424" s="1">
        <f>VLOOKUP(G2424,Sku_Consolidated!A2:R957,18,FALSE)</f>
      </c>
      <c r="U2424" s="1" t="s">
        <v>6253</v>
      </c>
      <c r="V2424" s="1">
        <f>IF(VLOOKUP(G2424,Sku_Consolidated!A2:S957,19,FALSE)="SHOWCASE", VLOOKUP(E2424,Store_Showcase!B2:L144,11, FALSE), IF(VLOOKUP(G2424,Sku_Consolidated!A2:S957,19,FALSE)="VAM",VLOOKUP(E2424,Store_VAM!B2:L273,11, FALSE),VLOOKUP(E2424,Store_SRP!B2:L110,11, FALSE)))</f>
      </c>
      <c r="W2424" s="1">
        <f>VLOOKUP(G2424,Sku_Consolidated!A2:W957,11,FALSE)</f>
      </c>
      <c r="X2424" s="1">
        <f>VLOOKUP(G2424,Sku_Consolidated!A2:H957,8,FALSE)</f>
      </c>
      <c r="Y2424" s="1">
        <f>VLOOKUP(G2424,Sku_Consolidated!A2:I957,9,FALSE)</f>
      </c>
      <c r="Z2424" s="1" t="s">
        <v>41</v>
      </c>
      <c r="AA2424" s="1">
        <f>VLOOKUP(G2424,Sku_Consolidated!A2:E957,5,FALSE)</f>
      </c>
      <c r="AB2424" s="1">
        <f>IF(VLOOKUP(G2424,Sku_Consolidated!A2:S957,19,FALSE)="SHOWCASE", VLOOKUP(E2424,Store_Showcase!B2:N144,13, FALSE), IF(VLOOKUP(G2424,Sku_Consolidated!A2:S957,19,FALSE)="VAM",VLOOKUP(E2424,Store_VAM!B2:N273,13, FALSE),VLOOKUP(E2424,Store_SRP!B2:N110,13, FALSE)))</f>
      </c>
      <c r="AC2424" s="1">
        <f>IF(IFERROR(AB2424,TRUE)=TRUE, "-","OK")</f>
      </c>
      <c r="AD2424" s="11" t="s">
        <v>37</v>
      </c>
      <c r="AE2424" s="11" t="s">
        <v>37</v>
      </c>
      <c r="AF2424" s="1">
        <f>IF(IFERROR(VLOOKUP(E2424,Store_Showcase!B2:H144,{5}, FALSE), TRUE)=TRUE, IF(IFERROR(VLOOKUP(E2424,Store_SRP!B2:H110,{5}, FALSE), TRUE)=TRUE,VLOOKUP(E2424,Store_VAM!B2:H273,{5}, FALSE),VLOOKUP(E2424,Store_SRP!B2:H110,{5}, FALSE)), VLOOKUP(E2424,Store_Showcase!B2:H144,{5}, FALSE))</f>
      </c>
      <c r="AG2424" s="1">
        <f>IF(IFERROR(VLOOKUP(E2424,Store_Showcase!B2:H144,{6}, FALSE), TRUE)=TRUE, IF(IFERROR(VLOOKUP(E2424,Store_SRP!B2:H110,{6}, FALSE), TRUE)=TRUE,VLOOKUP(E2424,Store_VAM!B2:H273,{6}, FALSE),VLOOKUP(E2424,Store_SRP!B2:H110,{6}, FALSE)), VLOOKUP(E2424,Store_Showcase!B2:H144,{6}, FALSE))</f>
      </c>
      <c r="AH2424" s="1">
        <f>VLOOKUP(G2424,Sku_Consolidated!A2:R957,18,FALSE)</f>
      </c>
      <c r="AI2424" s="1">
        <f>VLOOKUP(G2424,Sku_Consolidated!A2:S957,19,FALSE)</f>
      </c>
      <c r="AJ2424" s="1">
        <f>VLOOKUP(G2424,Sku_Consolidated!A2:T957,20,FALSE)</f>
      </c>
    </row>
    <row r="2425" spans="1:36" x14ac:dyDescent="0.25">
      <c r="A2425" s="1">
        <v>2024</v>
      </c>
      <c r="B2425" s="1" t="s">
        <v>31</v>
      </c>
      <c r="C2425" s="1" t="s">
        <v>32</v>
      </c>
      <c r="D2425" s="1" t="s">
        <v>33</v>
      </c>
      <c r="E2425" s="9" t="s">
        <v>6180</v>
      </c>
      <c r="F2425" s="1">
        <f>IF(VLOOKUP(G2425,Sku_Consolidated!A2:S957,{19},FALSE)="SHOWCASE", VLOOKUP(E2425,Store_Showcase!B2:C144,{2}, FALSE), IF(VLOOKUP(G2425,Sku_Consolidated!A2:S957,{19},FALSE)="VAM",VLOOKUP(E2425,Store_VAM!B2:C273,{2}, FALSE),VLOOKUP(E2425,Store_SRP!B2:C110,{2}, FALSE)))</f>
      </c>
      <c r="G2425" s="1">
        <v>14269</v>
      </c>
      <c r="H2425" s="1" t="s">
        <v>1446</v>
      </c>
      <c r="I2425" s="10" t="s">
        <v>6254</v>
      </c>
      <c r="J2425" s="1">
        <f>VLOOKUP(G2425,Sku_Consolidated!A2:C957, 3, FALSE)</f>
      </c>
      <c r="K2425" s="10">
        <f>IF(J2425="PACK", I2425, 0)</f>
      </c>
      <c r="L2425" s="10">
        <f>IF(J2425="KG", I2425, I2425 * VLOOKUP(G2425,Sku_Consolidated!A2:U957,21,FALSE))</f>
      </c>
      <c r="M2425" s="10" t="s">
        <v>37</v>
      </c>
      <c r="N2425" s="11" t="s">
        <v>6255</v>
      </c>
      <c r="O2425" s="10" t="s">
        <v>6256</v>
      </c>
      <c r="P2425" s="10">
        <f>N2425 - O2425</f>
      </c>
      <c r="Q2425" s="1">
        <f>VLOOKUP(G2425,Sku_Consolidated!A2:G957,7, FALSE)</f>
      </c>
      <c r="R2425" s="1">
        <f>IF(IFERROR(VLOOKUP(E2425,Store_Showcase!B2:H144,7, FALSE), TRUE)=TRUE, IF(IFERROR(VLOOKUP(E2425,Store_SRP!B2:H110,7, FALSE), TRUE)=TRUE,VLOOKUP(E2425,Store_VAM!B2:H273,7, FALSE),VLOOKUP(E2425,Store_SRP!B2:H110,7, FALSE)), VLOOKUP(E2425,Store_Showcase!B2:H144,7, FALSE))</f>
      </c>
      <c r="S2425" s="1">
        <f>IF(IFERROR(VLOOKUP(E2425,Store_Showcase!B2:I144,8, FALSE), TRUE)=TRUE, IF(IFERROR(VLOOKUP(E2425,Store_SRP!B2:I110,8, FALSE), TRUE)=TRUE,VLOOKUP(E2425,Store_VAM!B2:I273,8, FALSE),VLOOKUP(E2425,Store_SRP!B2:I110,8, FALSE)), VLOOKUP(E2425,Store_Showcase!B2:I144,8, FALSE))</f>
      </c>
      <c r="T2425" s="1">
        <f>VLOOKUP(G2425,Sku_Consolidated!A2:R957,18,FALSE)</f>
      </c>
      <c r="U2425" s="1" t="s">
        <v>6253</v>
      </c>
      <c r="V2425" s="1">
        <f>IF(VLOOKUP(G2425,Sku_Consolidated!A2:S957,19,FALSE)="SHOWCASE", VLOOKUP(E2425,Store_Showcase!B2:L144,11, FALSE), IF(VLOOKUP(G2425,Sku_Consolidated!A2:S957,19,FALSE)="VAM",VLOOKUP(E2425,Store_VAM!B2:L273,11, FALSE),VLOOKUP(E2425,Store_SRP!B2:L110,11, FALSE)))</f>
      </c>
      <c r="W2425" s="1">
        <f>VLOOKUP(G2425,Sku_Consolidated!A2:W957,11,FALSE)</f>
      </c>
      <c r="X2425" s="1">
        <f>VLOOKUP(G2425,Sku_Consolidated!A2:H957,8,FALSE)</f>
      </c>
      <c r="Y2425" s="1">
        <f>VLOOKUP(G2425,Sku_Consolidated!A2:I957,9,FALSE)</f>
      </c>
      <c r="Z2425" s="1" t="s">
        <v>41</v>
      </c>
      <c r="AA2425" s="1">
        <f>VLOOKUP(G2425,Sku_Consolidated!A2:E957,5,FALSE)</f>
      </c>
      <c r="AB2425" s="1">
        <f>IF(VLOOKUP(G2425,Sku_Consolidated!A2:S957,19,FALSE)="SHOWCASE", VLOOKUP(E2425,Store_Showcase!B2:N144,13, FALSE), IF(VLOOKUP(G2425,Sku_Consolidated!A2:S957,19,FALSE)="VAM",VLOOKUP(E2425,Store_VAM!B2:N273,13, FALSE),VLOOKUP(E2425,Store_SRP!B2:N110,13, FALSE)))</f>
      </c>
      <c r="AC2425" s="1">
        <f>IF(IFERROR(AB2425,TRUE)=TRUE, "-","OK")</f>
      </c>
      <c r="AD2425" s="11" t="s">
        <v>37</v>
      </c>
      <c r="AE2425" s="11" t="s">
        <v>37</v>
      </c>
      <c r="AF2425" s="1">
        <f>IF(IFERROR(VLOOKUP(E2425,Store_Showcase!B2:H144,{5}, FALSE), TRUE)=TRUE, IF(IFERROR(VLOOKUP(E2425,Store_SRP!B2:H110,{5}, FALSE), TRUE)=TRUE,VLOOKUP(E2425,Store_VAM!B2:H273,{5}, FALSE),VLOOKUP(E2425,Store_SRP!B2:H110,{5}, FALSE)), VLOOKUP(E2425,Store_Showcase!B2:H144,{5}, FALSE))</f>
      </c>
      <c r="AG2425" s="1">
        <f>IF(IFERROR(VLOOKUP(E2425,Store_Showcase!B2:H144,{6}, FALSE), TRUE)=TRUE, IF(IFERROR(VLOOKUP(E2425,Store_SRP!B2:H110,{6}, FALSE), TRUE)=TRUE,VLOOKUP(E2425,Store_VAM!B2:H273,{6}, FALSE),VLOOKUP(E2425,Store_SRP!B2:H110,{6}, FALSE)), VLOOKUP(E2425,Store_Showcase!B2:H144,{6}, FALSE))</f>
      </c>
      <c r="AH2425" s="1">
        <f>VLOOKUP(G2425,Sku_Consolidated!A2:R957,18,FALSE)</f>
      </c>
      <c r="AI2425" s="1">
        <f>VLOOKUP(G2425,Sku_Consolidated!A2:S957,19,FALSE)</f>
      </c>
      <c r="AJ2425" s="1">
        <f>VLOOKUP(G2425,Sku_Consolidated!A2:T957,20,FALSE)</f>
      </c>
    </row>
    <row r="2426" spans="1:36" x14ac:dyDescent="0.25">
      <c r="A2426" s="1">
        <v>2024</v>
      </c>
      <c r="B2426" s="1" t="s">
        <v>31</v>
      </c>
      <c r="C2426" s="1" t="s">
        <v>32</v>
      </c>
      <c r="D2426" s="1" t="s">
        <v>33</v>
      </c>
      <c r="E2426" s="9" t="s">
        <v>6180</v>
      </c>
      <c r="F2426" s="1">
        <f>IF(VLOOKUP(G2426,Sku_Consolidated!A2:S957,{19},FALSE)="SHOWCASE", VLOOKUP(E2426,Store_Showcase!B2:C144,{2}, FALSE), IF(VLOOKUP(G2426,Sku_Consolidated!A2:S957,{19},FALSE)="VAM",VLOOKUP(E2426,Store_VAM!B2:C273,{2}, FALSE),VLOOKUP(E2426,Store_SRP!B2:C110,{2}, FALSE)))</f>
      </c>
      <c r="G2426" s="1">
        <v>14270</v>
      </c>
      <c r="H2426" s="1" t="s">
        <v>1450</v>
      </c>
      <c r="I2426" s="10" t="s">
        <v>6257</v>
      </c>
      <c r="J2426" s="1">
        <f>VLOOKUP(G2426,Sku_Consolidated!A2:C957, 3, FALSE)</f>
      </c>
      <c r="K2426" s="10">
        <f>IF(J2426="PACK", I2426, 0)</f>
      </c>
      <c r="L2426" s="10">
        <f>IF(J2426="KG", I2426, I2426 * VLOOKUP(G2426,Sku_Consolidated!A2:U957,21,FALSE))</f>
      </c>
      <c r="M2426" s="10" t="s">
        <v>37</v>
      </c>
      <c r="N2426" s="11" t="s">
        <v>6258</v>
      </c>
      <c r="O2426" s="10" t="s">
        <v>6259</v>
      </c>
      <c r="P2426" s="10">
        <f>N2426 - O2426</f>
      </c>
      <c r="Q2426" s="1">
        <f>VLOOKUP(G2426,Sku_Consolidated!A2:G957,7, FALSE)</f>
      </c>
      <c r="R2426" s="1">
        <f>IF(IFERROR(VLOOKUP(E2426,Store_Showcase!B2:H144,7, FALSE), TRUE)=TRUE, IF(IFERROR(VLOOKUP(E2426,Store_SRP!B2:H110,7, FALSE), TRUE)=TRUE,VLOOKUP(E2426,Store_VAM!B2:H273,7, FALSE),VLOOKUP(E2426,Store_SRP!B2:H110,7, FALSE)), VLOOKUP(E2426,Store_Showcase!B2:H144,7, FALSE))</f>
      </c>
      <c r="S2426" s="1">
        <f>IF(IFERROR(VLOOKUP(E2426,Store_Showcase!B2:I144,8, FALSE), TRUE)=TRUE, IF(IFERROR(VLOOKUP(E2426,Store_SRP!B2:I110,8, FALSE), TRUE)=TRUE,VLOOKUP(E2426,Store_VAM!B2:I273,8, FALSE),VLOOKUP(E2426,Store_SRP!B2:I110,8, FALSE)), VLOOKUP(E2426,Store_Showcase!B2:I144,8, FALSE))</f>
      </c>
      <c r="T2426" s="1">
        <f>VLOOKUP(G2426,Sku_Consolidated!A2:R957,18,FALSE)</f>
      </c>
      <c r="U2426" s="1" t="s">
        <v>6253</v>
      </c>
      <c r="V2426" s="1">
        <f>IF(VLOOKUP(G2426,Sku_Consolidated!A2:S957,19,FALSE)="SHOWCASE", VLOOKUP(E2426,Store_Showcase!B2:L144,11, FALSE), IF(VLOOKUP(G2426,Sku_Consolidated!A2:S957,19,FALSE)="VAM",VLOOKUP(E2426,Store_VAM!B2:L273,11, FALSE),VLOOKUP(E2426,Store_SRP!B2:L110,11, FALSE)))</f>
      </c>
      <c r="W2426" s="1">
        <f>VLOOKUP(G2426,Sku_Consolidated!A2:W957,11,FALSE)</f>
      </c>
      <c r="X2426" s="1">
        <f>VLOOKUP(G2426,Sku_Consolidated!A2:H957,8,FALSE)</f>
      </c>
      <c r="Y2426" s="1">
        <f>VLOOKUP(G2426,Sku_Consolidated!A2:I957,9,FALSE)</f>
      </c>
      <c r="Z2426" s="1" t="s">
        <v>41</v>
      </c>
      <c r="AA2426" s="1">
        <f>VLOOKUP(G2426,Sku_Consolidated!A2:E957,5,FALSE)</f>
      </c>
      <c r="AB2426" s="1">
        <f>IF(VLOOKUP(G2426,Sku_Consolidated!A2:S957,19,FALSE)="SHOWCASE", VLOOKUP(E2426,Store_Showcase!B2:N144,13, FALSE), IF(VLOOKUP(G2426,Sku_Consolidated!A2:S957,19,FALSE)="VAM",VLOOKUP(E2426,Store_VAM!B2:N273,13, FALSE),VLOOKUP(E2426,Store_SRP!B2:N110,13, FALSE)))</f>
      </c>
      <c r="AC2426" s="1">
        <f>IF(IFERROR(AB2426,TRUE)=TRUE, "-","OK")</f>
      </c>
      <c r="AD2426" s="11" t="s">
        <v>37</v>
      </c>
      <c r="AE2426" s="11" t="s">
        <v>37</v>
      </c>
      <c r="AF2426" s="1">
        <f>IF(IFERROR(VLOOKUP(E2426,Store_Showcase!B2:H144,{5}, FALSE), TRUE)=TRUE, IF(IFERROR(VLOOKUP(E2426,Store_SRP!B2:H110,{5}, FALSE), TRUE)=TRUE,VLOOKUP(E2426,Store_VAM!B2:H273,{5}, FALSE),VLOOKUP(E2426,Store_SRP!B2:H110,{5}, FALSE)), VLOOKUP(E2426,Store_Showcase!B2:H144,{5}, FALSE))</f>
      </c>
      <c r="AG2426" s="1">
        <f>IF(IFERROR(VLOOKUP(E2426,Store_Showcase!B2:H144,{6}, FALSE), TRUE)=TRUE, IF(IFERROR(VLOOKUP(E2426,Store_SRP!B2:H110,{6}, FALSE), TRUE)=TRUE,VLOOKUP(E2426,Store_VAM!B2:H273,{6}, FALSE),VLOOKUP(E2426,Store_SRP!B2:H110,{6}, FALSE)), VLOOKUP(E2426,Store_Showcase!B2:H144,{6}, FALSE))</f>
      </c>
      <c r="AH2426" s="1">
        <f>VLOOKUP(G2426,Sku_Consolidated!A2:R957,18,FALSE)</f>
      </c>
      <c r="AI2426" s="1">
        <f>VLOOKUP(G2426,Sku_Consolidated!A2:S957,19,FALSE)</f>
      </c>
      <c r="AJ2426" s="1">
        <f>VLOOKUP(G2426,Sku_Consolidated!A2:T957,20,FALSE)</f>
      </c>
    </row>
    <row r="2427" spans="1:36" x14ac:dyDescent="0.25">
      <c r="A2427" s="1">
        <v>2024</v>
      </c>
      <c r="B2427" s="1" t="s">
        <v>31</v>
      </c>
      <c r="C2427" s="1" t="s">
        <v>32</v>
      </c>
      <c r="D2427" s="1" t="s">
        <v>33</v>
      </c>
      <c r="E2427" s="9" t="s">
        <v>6180</v>
      </c>
      <c r="F2427" s="1">
        <f>IF(VLOOKUP(G2427,Sku_Consolidated!A2:S957,{19},FALSE)="SHOWCASE", VLOOKUP(E2427,Store_Showcase!B2:C144,{2}, FALSE), IF(VLOOKUP(G2427,Sku_Consolidated!A2:S957,{19},FALSE)="VAM",VLOOKUP(E2427,Store_VAM!B2:C273,{2}, FALSE),VLOOKUP(E2427,Store_SRP!B2:C110,{2}, FALSE)))</f>
      </c>
      <c r="G2427" s="1">
        <v>14271</v>
      </c>
      <c r="H2427" s="1" t="s">
        <v>2854</v>
      </c>
      <c r="I2427" s="10" t="s">
        <v>3266</v>
      </c>
      <c r="J2427" s="1">
        <f>VLOOKUP(G2427,Sku_Consolidated!A2:C957, 3, FALSE)</f>
      </c>
      <c r="K2427" s="10">
        <f>IF(J2427="PACK", I2427, 0)</f>
      </c>
      <c r="L2427" s="10">
        <f>IF(J2427="KG", I2427, I2427 * VLOOKUP(G2427,Sku_Consolidated!A2:U957,21,FALSE))</f>
      </c>
      <c r="M2427" s="10" t="s">
        <v>37</v>
      </c>
      <c r="N2427" s="11" t="s">
        <v>6260</v>
      </c>
      <c r="O2427" s="10" t="s">
        <v>6261</v>
      </c>
      <c r="P2427" s="10">
        <f>N2427 - O2427</f>
      </c>
      <c r="Q2427" s="1">
        <f>VLOOKUP(G2427,Sku_Consolidated!A2:G957,7, FALSE)</f>
      </c>
      <c r="R2427" s="1">
        <f>IF(IFERROR(VLOOKUP(E2427,Store_Showcase!B2:H144,7, FALSE), TRUE)=TRUE, IF(IFERROR(VLOOKUP(E2427,Store_SRP!B2:H110,7, FALSE), TRUE)=TRUE,VLOOKUP(E2427,Store_VAM!B2:H273,7, FALSE),VLOOKUP(E2427,Store_SRP!B2:H110,7, FALSE)), VLOOKUP(E2427,Store_Showcase!B2:H144,7, FALSE))</f>
      </c>
      <c r="S2427" s="1">
        <f>IF(IFERROR(VLOOKUP(E2427,Store_Showcase!B2:I144,8, FALSE), TRUE)=TRUE, IF(IFERROR(VLOOKUP(E2427,Store_SRP!B2:I110,8, FALSE), TRUE)=TRUE,VLOOKUP(E2427,Store_VAM!B2:I273,8, FALSE),VLOOKUP(E2427,Store_SRP!B2:I110,8, FALSE)), VLOOKUP(E2427,Store_Showcase!B2:I144,8, FALSE))</f>
      </c>
      <c r="T2427" s="1">
        <f>VLOOKUP(G2427,Sku_Consolidated!A2:R957,18,FALSE)</f>
      </c>
      <c r="U2427" s="1" t="s">
        <v>6253</v>
      </c>
      <c r="V2427" s="1">
        <f>IF(VLOOKUP(G2427,Sku_Consolidated!A2:S957,19,FALSE)="SHOWCASE", VLOOKUP(E2427,Store_Showcase!B2:L144,11, FALSE), IF(VLOOKUP(G2427,Sku_Consolidated!A2:S957,19,FALSE)="VAM",VLOOKUP(E2427,Store_VAM!B2:L273,11, FALSE),VLOOKUP(E2427,Store_SRP!B2:L110,11, FALSE)))</f>
      </c>
      <c r="W2427" s="1">
        <f>VLOOKUP(G2427,Sku_Consolidated!A2:W957,11,FALSE)</f>
      </c>
      <c r="X2427" s="1">
        <f>VLOOKUP(G2427,Sku_Consolidated!A2:H957,8,FALSE)</f>
      </c>
      <c r="Y2427" s="1">
        <f>VLOOKUP(G2427,Sku_Consolidated!A2:I957,9,FALSE)</f>
      </c>
      <c r="Z2427" s="1" t="s">
        <v>41</v>
      </c>
      <c r="AA2427" s="1">
        <f>VLOOKUP(G2427,Sku_Consolidated!A2:E957,5,FALSE)</f>
      </c>
      <c r="AB2427" s="1">
        <f>IF(VLOOKUP(G2427,Sku_Consolidated!A2:S957,19,FALSE)="SHOWCASE", VLOOKUP(E2427,Store_Showcase!B2:N144,13, FALSE), IF(VLOOKUP(G2427,Sku_Consolidated!A2:S957,19,FALSE)="VAM",VLOOKUP(E2427,Store_VAM!B2:N273,13, FALSE),VLOOKUP(E2427,Store_SRP!B2:N110,13, FALSE)))</f>
      </c>
      <c r="AC2427" s="1">
        <f>IF(IFERROR(AB2427,TRUE)=TRUE, "-","OK")</f>
      </c>
      <c r="AD2427" s="11" t="s">
        <v>37</v>
      </c>
      <c r="AE2427" s="11" t="s">
        <v>37</v>
      </c>
      <c r="AF2427" s="1">
        <f>IF(IFERROR(VLOOKUP(E2427,Store_Showcase!B2:H144,{5}, FALSE), TRUE)=TRUE, IF(IFERROR(VLOOKUP(E2427,Store_SRP!B2:H110,{5}, FALSE), TRUE)=TRUE,VLOOKUP(E2427,Store_VAM!B2:H273,{5}, FALSE),VLOOKUP(E2427,Store_SRP!B2:H110,{5}, FALSE)), VLOOKUP(E2427,Store_Showcase!B2:H144,{5}, FALSE))</f>
      </c>
      <c r="AG2427" s="1">
        <f>IF(IFERROR(VLOOKUP(E2427,Store_Showcase!B2:H144,{6}, FALSE), TRUE)=TRUE, IF(IFERROR(VLOOKUP(E2427,Store_SRP!B2:H110,{6}, FALSE), TRUE)=TRUE,VLOOKUP(E2427,Store_VAM!B2:H273,{6}, FALSE),VLOOKUP(E2427,Store_SRP!B2:H110,{6}, FALSE)), VLOOKUP(E2427,Store_Showcase!B2:H144,{6}, FALSE))</f>
      </c>
      <c r="AH2427" s="1">
        <f>VLOOKUP(G2427,Sku_Consolidated!A2:R957,18,FALSE)</f>
      </c>
      <c r="AI2427" s="1">
        <f>VLOOKUP(G2427,Sku_Consolidated!A2:S957,19,FALSE)</f>
      </c>
      <c r="AJ2427" s="1">
        <f>VLOOKUP(G2427,Sku_Consolidated!A2:T957,20,FALSE)</f>
      </c>
    </row>
    <row r="2428" spans="1:36" x14ac:dyDescent="0.25">
      <c r="A2428" s="1">
        <v>2024</v>
      </c>
      <c r="B2428" s="1" t="s">
        <v>31</v>
      </c>
      <c r="C2428" s="1" t="s">
        <v>32</v>
      </c>
      <c r="D2428" s="1" t="s">
        <v>33</v>
      </c>
      <c r="E2428" s="9" t="s">
        <v>6180</v>
      </c>
      <c r="F2428" s="1">
        <f>IF(VLOOKUP(G2428,Sku_Consolidated!A2:S957,{19},FALSE)="SHOWCASE", VLOOKUP(E2428,Store_Showcase!B2:C144,{2}, FALSE), IF(VLOOKUP(G2428,Sku_Consolidated!A2:S957,{19},FALSE)="VAM",VLOOKUP(E2428,Store_VAM!B2:C273,{2}, FALSE),VLOOKUP(E2428,Store_SRP!B2:C110,{2}, FALSE)))</f>
      </c>
      <c r="G2428" s="1">
        <v>14275</v>
      </c>
      <c r="H2428" s="1" t="s">
        <v>1454</v>
      </c>
      <c r="I2428" s="10" t="s">
        <v>6262</v>
      </c>
      <c r="J2428" s="1">
        <f>VLOOKUP(G2428,Sku_Consolidated!A2:C957, 3, FALSE)</f>
      </c>
      <c r="K2428" s="10">
        <f>IF(J2428="PACK", I2428, 0)</f>
      </c>
      <c r="L2428" s="10">
        <f>IF(J2428="KG", I2428, I2428 * VLOOKUP(G2428,Sku_Consolidated!A2:U957,21,FALSE))</f>
      </c>
      <c r="M2428" s="10" t="s">
        <v>37</v>
      </c>
      <c r="N2428" s="11" t="s">
        <v>6263</v>
      </c>
      <c r="O2428" s="10" t="s">
        <v>6264</v>
      </c>
      <c r="P2428" s="10">
        <f>N2428 - O2428</f>
      </c>
      <c r="Q2428" s="1">
        <f>VLOOKUP(G2428,Sku_Consolidated!A2:G957,7, FALSE)</f>
      </c>
      <c r="R2428" s="1">
        <f>IF(IFERROR(VLOOKUP(E2428,Store_Showcase!B2:H144,7, FALSE), TRUE)=TRUE, IF(IFERROR(VLOOKUP(E2428,Store_SRP!B2:H110,7, FALSE), TRUE)=TRUE,VLOOKUP(E2428,Store_VAM!B2:H273,7, FALSE),VLOOKUP(E2428,Store_SRP!B2:H110,7, FALSE)), VLOOKUP(E2428,Store_Showcase!B2:H144,7, FALSE))</f>
      </c>
      <c r="S2428" s="1">
        <f>IF(IFERROR(VLOOKUP(E2428,Store_Showcase!B2:I144,8, FALSE), TRUE)=TRUE, IF(IFERROR(VLOOKUP(E2428,Store_SRP!B2:I110,8, FALSE), TRUE)=TRUE,VLOOKUP(E2428,Store_VAM!B2:I273,8, FALSE),VLOOKUP(E2428,Store_SRP!B2:I110,8, FALSE)), VLOOKUP(E2428,Store_Showcase!B2:I144,8, FALSE))</f>
      </c>
      <c r="T2428" s="1">
        <f>VLOOKUP(G2428,Sku_Consolidated!A2:R957,18,FALSE)</f>
      </c>
      <c r="U2428" s="1" t="s">
        <v>6253</v>
      </c>
      <c r="V2428" s="1">
        <f>IF(VLOOKUP(G2428,Sku_Consolidated!A2:S957,19,FALSE)="SHOWCASE", VLOOKUP(E2428,Store_Showcase!B2:L144,11, FALSE), IF(VLOOKUP(G2428,Sku_Consolidated!A2:S957,19,FALSE)="VAM",VLOOKUP(E2428,Store_VAM!B2:L273,11, FALSE),VLOOKUP(E2428,Store_SRP!B2:L110,11, FALSE)))</f>
      </c>
      <c r="W2428" s="1">
        <f>VLOOKUP(G2428,Sku_Consolidated!A2:W957,11,FALSE)</f>
      </c>
      <c r="X2428" s="1">
        <f>VLOOKUP(G2428,Sku_Consolidated!A2:H957,8,FALSE)</f>
      </c>
      <c r="Y2428" s="1">
        <f>VLOOKUP(G2428,Sku_Consolidated!A2:I957,9,FALSE)</f>
      </c>
      <c r="Z2428" s="1" t="s">
        <v>41</v>
      </c>
      <c r="AA2428" s="1">
        <f>VLOOKUP(G2428,Sku_Consolidated!A2:E957,5,FALSE)</f>
      </c>
      <c r="AB2428" s="1">
        <f>IF(VLOOKUP(G2428,Sku_Consolidated!A2:S957,19,FALSE)="SHOWCASE", VLOOKUP(E2428,Store_Showcase!B2:N144,13, FALSE), IF(VLOOKUP(G2428,Sku_Consolidated!A2:S957,19,FALSE)="VAM",VLOOKUP(E2428,Store_VAM!B2:N273,13, FALSE),VLOOKUP(E2428,Store_SRP!B2:N110,13, FALSE)))</f>
      </c>
      <c r="AC2428" s="1">
        <f>IF(IFERROR(AB2428,TRUE)=TRUE, "-","OK")</f>
      </c>
      <c r="AD2428" s="11" t="s">
        <v>37</v>
      </c>
      <c r="AE2428" s="11" t="s">
        <v>37</v>
      </c>
      <c r="AF2428" s="1">
        <f>IF(IFERROR(VLOOKUP(E2428,Store_Showcase!B2:H144,{5}, FALSE), TRUE)=TRUE, IF(IFERROR(VLOOKUP(E2428,Store_SRP!B2:H110,{5}, FALSE), TRUE)=TRUE,VLOOKUP(E2428,Store_VAM!B2:H273,{5}, FALSE),VLOOKUP(E2428,Store_SRP!B2:H110,{5}, FALSE)), VLOOKUP(E2428,Store_Showcase!B2:H144,{5}, FALSE))</f>
      </c>
      <c r="AG2428" s="1">
        <f>IF(IFERROR(VLOOKUP(E2428,Store_Showcase!B2:H144,{6}, FALSE), TRUE)=TRUE, IF(IFERROR(VLOOKUP(E2428,Store_SRP!B2:H110,{6}, FALSE), TRUE)=TRUE,VLOOKUP(E2428,Store_VAM!B2:H273,{6}, FALSE),VLOOKUP(E2428,Store_SRP!B2:H110,{6}, FALSE)), VLOOKUP(E2428,Store_Showcase!B2:H144,{6}, FALSE))</f>
      </c>
      <c r="AH2428" s="1">
        <f>VLOOKUP(G2428,Sku_Consolidated!A2:R957,18,FALSE)</f>
      </c>
      <c r="AI2428" s="1">
        <f>VLOOKUP(G2428,Sku_Consolidated!A2:S957,19,FALSE)</f>
      </c>
      <c r="AJ2428" s="1">
        <f>VLOOKUP(G2428,Sku_Consolidated!A2:T957,20,FALSE)</f>
      </c>
    </row>
    <row r="2429" spans="1:36" x14ac:dyDescent="0.25">
      <c r="A2429" s="1">
        <v>2024</v>
      </c>
      <c r="B2429" s="1" t="s">
        <v>31</v>
      </c>
      <c r="C2429" s="1" t="s">
        <v>32</v>
      </c>
      <c r="D2429" s="1" t="s">
        <v>33</v>
      </c>
      <c r="E2429" s="9" t="s">
        <v>6180</v>
      </c>
      <c r="F2429" s="1">
        <f>IF(VLOOKUP(G2429,Sku_Consolidated!A2:S957,{19},FALSE)="SHOWCASE", VLOOKUP(E2429,Store_Showcase!B2:C144,{2}, FALSE), IF(VLOOKUP(G2429,Sku_Consolidated!A2:S957,{19},FALSE)="VAM",VLOOKUP(E2429,Store_VAM!B2:C273,{2}, FALSE),VLOOKUP(E2429,Store_SRP!B2:C110,{2}, FALSE)))</f>
      </c>
      <c r="G2429" s="1">
        <v>14280</v>
      </c>
      <c r="H2429" s="1" t="s">
        <v>1458</v>
      </c>
      <c r="I2429" s="10" t="s">
        <v>6265</v>
      </c>
      <c r="J2429" s="1">
        <f>VLOOKUP(G2429,Sku_Consolidated!A2:C957, 3, FALSE)</f>
      </c>
      <c r="K2429" s="10">
        <f>IF(J2429="PACK", I2429, 0)</f>
      </c>
      <c r="L2429" s="10">
        <f>IF(J2429="KG", I2429, I2429 * VLOOKUP(G2429,Sku_Consolidated!A2:U957,21,FALSE))</f>
      </c>
      <c r="M2429" s="10" t="s">
        <v>37</v>
      </c>
      <c r="N2429" s="11" t="s">
        <v>6266</v>
      </c>
      <c r="O2429" s="10" t="s">
        <v>6267</v>
      </c>
      <c r="P2429" s="10">
        <f>N2429 - O2429</f>
      </c>
      <c r="Q2429" s="1">
        <f>VLOOKUP(G2429,Sku_Consolidated!A2:G957,7, FALSE)</f>
      </c>
      <c r="R2429" s="1">
        <f>IF(IFERROR(VLOOKUP(E2429,Store_Showcase!B2:H144,7, FALSE), TRUE)=TRUE, IF(IFERROR(VLOOKUP(E2429,Store_SRP!B2:H110,7, FALSE), TRUE)=TRUE,VLOOKUP(E2429,Store_VAM!B2:H273,7, FALSE),VLOOKUP(E2429,Store_SRP!B2:H110,7, FALSE)), VLOOKUP(E2429,Store_Showcase!B2:H144,7, FALSE))</f>
      </c>
      <c r="S2429" s="1">
        <f>IF(IFERROR(VLOOKUP(E2429,Store_Showcase!B2:I144,8, FALSE), TRUE)=TRUE, IF(IFERROR(VLOOKUP(E2429,Store_SRP!B2:I110,8, FALSE), TRUE)=TRUE,VLOOKUP(E2429,Store_VAM!B2:I273,8, FALSE),VLOOKUP(E2429,Store_SRP!B2:I110,8, FALSE)), VLOOKUP(E2429,Store_Showcase!B2:I144,8, FALSE))</f>
      </c>
      <c r="T2429" s="1">
        <f>VLOOKUP(G2429,Sku_Consolidated!A2:R957,18,FALSE)</f>
      </c>
      <c r="U2429" s="1" t="s">
        <v>6253</v>
      </c>
      <c r="V2429" s="1">
        <f>IF(VLOOKUP(G2429,Sku_Consolidated!A2:S957,19,FALSE)="SHOWCASE", VLOOKUP(E2429,Store_Showcase!B2:L144,11, FALSE), IF(VLOOKUP(G2429,Sku_Consolidated!A2:S957,19,FALSE)="VAM",VLOOKUP(E2429,Store_VAM!B2:L273,11, FALSE),VLOOKUP(E2429,Store_SRP!B2:L110,11, FALSE)))</f>
      </c>
      <c r="W2429" s="1">
        <f>VLOOKUP(G2429,Sku_Consolidated!A2:W957,11,FALSE)</f>
      </c>
      <c r="X2429" s="1">
        <f>VLOOKUP(G2429,Sku_Consolidated!A2:H957,8,FALSE)</f>
      </c>
      <c r="Y2429" s="1">
        <f>VLOOKUP(G2429,Sku_Consolidated!A2:I957,9,FALSE)</f>
      </c>
      <c r="Z2429" s="1" t="s">
        <v>41</v>
      </c>
      <c r="AA2429" s="1">
        <f>VLOOKUP(G2429,Sku_Consolidated!A2:E957,5,FALSE)</f>
      </c>
      <c r="AB2429" s="1">
        <f>IF(VLOOKUP(G2429,Sku_Consolidated!A2:S957,19,FALSE)="SHOWCASE", VLOOKUP(E2429,Store_Showcase!B2:N144,13, FALSE), IF(VLOOKUP(G2429,Sku_Consolidated!A2:S957,19,FALSE)="VAM",VLOOKUP(E2429,Store_VAM!B2:N273,13, FALSE),VLOOKUP(E2429,Store_SRP!B2:N110,13, FALSE)))</f>
      </c>
      <c r="AC2429" s="1">
        <f>IF(IFERROR(AB2429,TRUE)=TRUE, "-","OK")</f>
      </c>
      <c r="AD2429" s="11" t="s">
        <v>37</v>
      </c>
      <c r="AE2429" s="11" t="s">
        <v>37</v>
      </c>
      <c r="AF2429" s="1">
        <f>IF(IFERROR(VLOOKUP(E2429,Store_Showcase!B2:H144,{5}, FALSE), TRUE)=TRUE, IF(IFERROR(VLOOKUP(E2429,Store_SRP!B2:H110,{5}, FALSE), TRUE)=TRUE,VLOOKUP(E2429,Store_VAM!B2:H273,{5}, FALSE),VLOOKUP(E2429,Store_SRP!B2:H110,{5}, FALSE)), VLOOKUP(E2429,Store_Showcase!B2:H144,{5}, FALSE))</f>
      </c>
      <c r="AG2429" s="1">
        <f>IF(IFERROR(VLOOKUP(E2429,Store_Showcase!B2:H144,{6}, FALSE), TRUE)=TRUE, IF(IFERROR(VLOOKUP(E2429,Store_SRP!B2:H110,{6}, FALSE), TRUE)=TRUE,VLOOKUP(E2429,Store_VAM!B2:H273,{6}, FALSE),VLOOKUP(E2429,Store_SRP!B2:H110,{6}, FALSE)), VLOOKUP(E2429,Store_Showcase!B2:H144,{6}, FALSE))</f>
      </c>
      <c r="AH2429" s="1">
        <f>VLOOKUP(G2429,Sku_Consolidated!A2:R957,18,FALSE)</f>
      </c>
      <c r="AI2429" s="1">
        <f>VLOOKUP(G2429,Sku_Consolidated!A2:S957,19,FALSE)</f>
      </c>
      <c r="AJ2429" s="1">
        <f>VLOOKUP(G2429,Sku_Consolidated!A2:T957,20,FALSE)</f>
      </c>
    </row>
    <row r="2430" spans="1:36" x14ac:dyDescent="0.25">
      <c r="A2430" s="1">
        <v>2024</v>
      </c>
      <c r="B2430" s="1" t="s">
        <v>31</v>
      </c>
      <c r="C2430" s="1" t="s">
        <v>32</v>
      </c>
      <c r="D2430" s="1" t="s">
        <v>33</v>
      </c>
      <c r="E2430" s="9" t="s">
        <v>6180</v>
      </c>
      <c r="F2430" s="1">
        <f>IF(VLOOKUP(G2430,Sku_Consolidated!A2:S957,{19},FALSE)="SHOWCASE", VLOOKUP(E2430,Store_Showcase!B2:C144,{2}, FALSE), IF(VLOOKUP(G2430,Sku_Consolidated!A2:S957,{19},FALSE)="VAM",VLOOKUP(E2430,Store_VAM!B2:C273,{2}, FALSE),VLOOKUP(E2430,Store_SRP!B2:C110,{2}, FALSE)))</f>
      </c>
      <c r="G2430" s="1">
        <v>14281</v>
      </c>
      <c r="H2430" s="1" t="s">
        <v>1621</v>
      </c>
      <c r="I2430" s="10" t="s">
        <v>3385</v>
      </c>
      <c r="J2430" s="1">
        <f>VLOOKUP(G2430,Sku_Consolidated!A2:C957, 3, FALSE)</f>
      </c>
      <c r="K2430" s="10">
        <f>IF(J2430="PACK", I2430, 0)</f>
      </c>
      <c r="L2430" s="10">
        <f>IF(J2430="KG", I2430, I2430 * VLOOKUP(G2430,Sku_Consolidated!A2:U957,21,FALSE))</f>
      </c>
      <c r="M2430" s="10" t="s">
        <v>37</v>
      </c>
      <c r="N2430" s="11" t="s">
        <v>6268</v>
      </c>
      <c r="O2430" s="10" t="s">
        <v>6269</v>
      </c>
      <c r="P2430" s="10">
        <f>N2430 - O2430</f>
      </c>
      <c r="Q2430" s="1">
        <f>VLOOKUP(G2430,Sku_Consolidated!A2:G957,7, FALSE)</f>
      </c>
      <c r="R2430" s="1">
        <f>IF(IFERROR(VLOOKUP(E2430,Store_Showcase!B2:H144,7, FALSE), TRUE)=TRUE, IF(IFERROR(VLOOKUP(E2430,Store_SRP!B2:H110,7, FALSE), TRUE)=TRUE,VLOOKUP(E2430,Store_VAM!B2:H273,7, FALSE),VLOOKUP(E2430,Store_SRP!B2:H110,7, FALSE)), VLOOKUP(E2430,Store_Showcase!B2:H144,7, FALSE))</f>
      </c>
      <c r="S2430" s="1">
        <f>IF(IFERROR(VLOOKUP(E2430,Store_Showcase!B2:I144,8, FALSE), TRUE)=TRUE, IF(IFERROR(VLOOKUP(E2430,Store_SRP!B2:I110,8, FALSE), TRUE)=TRUE,VLOOKUP(E2430,Store_VAM!B2:I273,8, FALSE),VLOOKUP(E2430,Store_SRP!B2:I110,8, FALSE)), VLOOKUP(E2430,Store_Showcase!B2:I144,8, FALSE))</f>
      </c>
      <c r="T2430" s="1">
        <f>VLOOKUP(G2430,Sku_Consolidated!A2:R957,18,FALSE)</f>
      </c>
      <c r="U2430" s="1" t="s">
        <v>6253</v>
      </c>
      <c r="V2430" s="1">
        <f>IF(VLOOKUP(G2430,Sku_Consolidated!A2:S957,19,FALSE)="SHOWCASE", VLOOKUP(E2430,Store_Showcase!B2:L144,11, FALSE), IF(VLOOKUP(G2430,Sku_Consolidated!A2:S957,19,FALSE)="VAM",VLOOKUP(E2430,Store_VAM!B2:L273,11, FALSE),VLOOKUP(E2430,Store_SRP!B2:L110,11, FALSE)))</f>
      </c>
      <c r="W2430" s="1">
        <f>VLOOKUP(G2430,Sku_Consolidated!A2:W957,11,FALSE)</f>
      </c>
      <c r="X2430" s="1">
        <f>VLOOKUP(G2430,Sku_Consolidated!A2:H957,8,FALSE)</f>
      </c>
      <c r="Y2430" s="1">
        <f>VLOOKUP(G2430,Sku_Consolidated!A2:I957,9,FALSE)</f>
      </c>
      <c r="Z2430" s="1" t="s">
        <v>41</v>
      </c>
      <c r="AA2430" s="1">
        <f>VLOOKUP(G2430,Sku_Consolidated!A2:E957,5,FALSE)</f>
      </c>
      <c r="AB2430" s="1">
        <f>IF(VLOOKUP(G2430,Sku_Consolidated!A2:S957,19,FALSE)="SHOWCASE", VLOOKUP(E2430,Store_Showcase!B2:N144,13, FALSE), IF(VLOOKUP(G2430,Sku_Consolidated!A2:S957,19,FALSE)="VAM",VLOOKUP(E2430,Store_VAM!B2:N273,13, FALSE),VLOOKUP(E2430,Store_SRP!B2:N110,13, FALSE)))</f>
      </c>
      <c r="AC2430" s="1">
        <f>IF(IFERROR(AB2430,TRUE)=TRUE, "-","OK")</f>
      </c>
      <c r="AD2430" s="11" t="s">
        <v>37</v>
      </c>
      <c r="AE2430" s="11" t="s">
        <v>37</v>
      </c>
      <c r="AF2430" s="1">
        <f>IF(IFERROR(VLOOKUP(E2430,Store_Showcase!B2:H144,{5}, FALSE), TRUE)=TRUE, IF(IFERROR(VLOOKUP(E2430,Store_SRP!B2:H110,{5}, FALSE), TRUE)=TRUE,VLOOKUP(E2430,Store_VAM!B2:H273,{5}, FALSE),VLOOKUP(E2430,Store_SRP!B2:H110,{5}, FALSE)), VLOOKUP(E2430,Store_Showcase!B2:H144,{5}, FALSE))</f>
      </c>
      <c r="AG2430" s="1">
        <f>IF(IFERROR(VLOOKUP(E2430,Store_Showcase!B2:H144,{6}, FALSE), TRUE)=TRUE, IF(IFERROR(VLOOKUP(E2430,Store_SRP!B2:H110,{6}, FALSE), TRUE)=TRUE,VLOOKUP(E2430,Store_VAM!B2:H273,{6}, FALSE),VLOOKUP(E2430,Store_SRP!B2:H110,{6}, FALSE)), VLOOKUP(E2430,Store_Showcase!B2:H144,{6}, FALSE))</f>
      </c>
      <c r="AH2430" s="1">
        <f>VLOOKUP(G2430,Sku_Consolidated!A2:R957,18,FALSE)</f>
      </c>
      <c r="AI2430" s="1">
        <f>VLOOKUP(G2430,Sku_Consolidated!A2:S957,19,FALSE)</f>
      </c>
      <c r="AJ2430" s="1">
        <f>VLOOKUP(G2430,Sku_Consolidated!A2:T957,20,FALSE)</f>
      </c>
    </row>
    <row r="2431" spans="1:36" x14ac:dyDescent="0.25">
      <c r="A2431" s="1">
        <v>2024</v>
      </c>
      <c r="B2431" s="1" t="s">
        <v>31</v>
      </c>
      <c r="C2431" s="1" t="s">
        <v>32</v>
      </c>
      <c r="D2431" s="1" t="s">
        <v>33</v>
      </c>
      <c r="E2431" s="9" t="s">
        <v>6180</v>
      </c>
      <c r="F2431" s="1">
        <f>IF(VLOOKUP(G2431,Sku_Consolidated!A2:S957,{19},FALSE)="SHOWCASE", VLOOKUP(E2431,Store_Showcase!B2:C144,{2}, FALSE), IF(VLOOKUP(G2431,Sku_Consolidated!A2:S957,{19},FALSE)="VAM",VLOOKUP(E2431,Store_VAM!B2:C273,{2}, FALSE),VLOOKUP(E2431,Store_SRP!B2:C110,{2}, FALSE)))</f>
      </c>
      <c r="G2431" s="1">
        <v>795719</v>
      </c>
      <c r="H2431" s="1" t="s">
        <v>1466</v>
      </c>
      <c r="I2431" s="10" t="s">
        <v>1137</v>
      </c>
      <c r="J2431" s="1">
        <f>VLOOKUP(G2431,Sku_Consolidated!A2:C957, 3, FALSE)</f>
      </c>
      <c r="K2431" s="10">
        <f>IF(J2431="PACK", I2431, 0)</f>
      </c>
      <c r="L2431" s="10">
        <f>IF(J2431="KG", I2431, I2431 * VLOOKUP(G2431,Sku_Consolidated!A2:U957,21,FALSE))</f>
      </c>
      <c r="M2431" s="10" t="s">
        <v>37</v>
      </c>
      <c r="N2431" s="11" t="s">
        <v>1629</v>
      </c>
      <c r="O2431" s="10" t="s">
        <v>2636</v>
      </c>
      <c r="P2431" s="10">
        <f>N2431 - O2431</f>
      </c>
      <c r="Q2431" s="1">
        <f>VLOOKUP(G2431,Sku_Consolidated!A2:G957,7, FALSE)</f>
      </c>
      <c r="R2431" s="1">
        <f>IF(IFERROR(VLOOKUP(E2431,Store_Showcase!B2:H144,7, FALSE), TRUE)=TRUE, IF(IFERROR(VLOOKUP(E2431,Store_SRP!B2:H110,7, FALSE), TRUE)=TRUE,VLOOKUP(E2431,Store_VAM!B2:H273,7, FALSE),VLOOKUP(E2431,Store_SRP!B2:H110,7, FALSE)), VLOOKUP(E2431,Store_Showcase!B2:H144,7, FALSE))</f>
      </c>
      <c r="S2431" s="1">
        <f>IF(IFERROR(VLOOKUP(E2431,Store_Showcase!B2:I144,8, FALSE), TRUE)=TRUE, IF(IFERROR(VLOOKUP(E2431,Store_SRP!B2:I110,8, FALSE), TRUE)=TRUE,VLOOKUP(E2431,Store_VAM!B2:I273,8, FALSE),VLOOKUP(E2431,Store_SRP!B2:I110,8, FALSE)), VLOOKUP(E2431,Store_Showcase!B2:I144,8, FALSE))</f>
      </c>
      <c r="T2431" s="1">
        <f>VLOOKUP(G2431,Sku_Consolidated!A2:R957,18,FALSE)</f>
      </c>
      <c r="U2431" s="1" t="s">
        <v>6270</v>
      </c>
      <c r="V2431" s="1">
        <f>IF(VLOOKUP(G2431,Sku_Consolidated!A2:S957,19,FALSE)="SHOWCASE", VLOOKUP(E2431,Store_Showcase!B2:L144,11, FALSE), IF(VLOOKUP(G2431,Sku_Consolidated!A2:S957,19,FALSE)="VAM",VLOOKUP(E2431,Store_VAM!B2:L273,11, FALSE),VLOOKUP(E2431,Store_SRP!B2:L110,11, FALSE)))</f>
      </c>
      <c r="W2431" s="1">
        <f>VLOOKUP(G2431,Sku_Consolidated!A2:W957,11,FALSE)</f>
      </c>
      <c r="X2431" s="1">
        <f>VLOOKUP(G2431,Sku_Consolidated!A2:H957,8,FALSE)</f>
      </c>
      <c r="Y2431" s="1">
        <f>VLOOKUP(G2431,Sku_Consolidated!A2:I957,9,FALSE)</f>
      </c>
      <c r="Z2431" s="1" t="s">
        <v>41</v>
      </c>
      <c r="AA2431" s="1">
        <f>VLOOKUP(G2431,Sku_Consolidated!A2:E957,5,FALSE)</f>
      </c>
      <c r="AB2431" s="1">
        <f>IF(VLOOKUP(G2431,Sku_Consolidated!A2:S957,19,FALSE)="SHOWCASE", VLOOKUP(E2431,Store_Showcase!B2:N144,13, FALSE), IF(VLOOKUP(G2431,Sku_Consolidated!A2:S957,19,FALSE)="VAM",VLOOKUP(E2431,Store_VAM!B2:N273,13, FALSE),VLOOKUP(E2431,Store_SRP!B2:N110,13, FALSE)))</f>
      </c>
      <c r="AC2431" s="1">
        <f>IF(IFERROR(AB2431,TRUE)=TRUE, "-","OK")</f>
      </c>
      <c r="AD2431" s="11" t="s">
        <v>37</v>
      </c>
      <c r="AE2431" s="11" t="s">
        <v>37</v>
      </c>
      <c r="AF2431" s="1">
        <f>IF(IFERROR(VLOOKUP(E2431,Store_Showcase!B2:H144,{5}, FALSE), TRUE)=TRUE, IF(IFERROR(VLOOKUP(E2431,Store_SRP!B2:H110,{5}, FALSE), TRUE)=TRUE,VLOOKUP(E2431,Store_VAM!B2:H273,{5}, FALSE),VLOOKUP(E2431,Store_SRP!B2:H110,{5}, FALSE)), VLOOKUP(E2431,Store_Showcase!B2:H144,{5}, FALSE))</f>
      </c>
      <c r="AG2431" s="1">
        <f>IF(IFERROR(VLOOKUP(E2431,Store_Showcase!B2:H144,{6}, FALSE), TRUE)=TRUE, IF(IFERROR(VLOOKUP(E2431,Store_SRP!B2:H110,{6}, FALSE), TRUE)=TRUE,VLOOKUP(E2431,Store_VAM!B2:H273,{6}, FALSE),VLOOKUP(E2431,Store_SRP!B2:H110,{6}, FALSE)), VLOOKUP(E2431,Store_Showcase!B2:H144,{6}, FALSE))</f>
      </c>
      <c r="AH2431" s="1">
        <f>VLOOKUP(G2431,Sku_Consolidated!A2:R957,18,FALSE)</f>
      </c>
      <c r="AI2431" s="1">
        <f>VLOOKUP(G2431,Sku_Consolidated!A2:S957,19,FALSE)</f>
      </c>
      <c r="AJ2431" s="1">
        <f>VLOOKUP(G2431,Sku_Consolidated!A2:T957,20,FALSE)</f>
      </c>
    </row>
    <row r="2432" spans="1:36" x14ac:dyDescent="0.25">
      <c r="A2432" s="1">
        <v>2024</v>
      </c>
      <c r="B2432" s="1" t="s">
        <v>31</v>
      </c>
      <c r="C2432" s="1" t="s">
        <v>32</v>
      </c>
      <c r="D2432" s="1" t="s">
        <v>33</v>
      </c>
      <c r="E2432" s="9" t="s">
        <v>6180</v>
      </c>
      <c r="F2432" s="1">
        <f>IF(VLOOKUP(G2432,Sku_Consolidated!A2:S957,{19},FALSE)="SHOWCASE", VLOOKUP(E2432,Store_Showcase!B2:C144,{2}, FALSE), IF(VLOOKUP(G2432,Sku_Consolidated!A2:S957,{19},FALSE)="VAM",VLOOKUP(E2432,Store_VAM!B2:C273,{2}, FALSE),VLOOKUP(E2432,Store_SRP!B2:C110,{2}, FALSE)))</f>
      </c>
      <c r="G2432" s="1">
        <v>795722</v>
      </c>
      <c r="H2432" s="1" t="s">
        <v>1413</v>
      </c>
      <c r="I2432" s="10" t="s">
        <v>1137</v>
      </c>
      <c r="J2432" s="1">
        <f>VLOOKUP(G2432,Sku_Consolidated!A2:C957, 3, FALSE)</f>
      </c>
      <c r="K2432" s="10">
        <f>IF(J2432="PACK", I2432, 0)</f>
      </c>
      <c r="L2432" s="10">
        <f>IF(J2432="KG", I2432, I2432 * VLOOKUP(G2432,Sku_Consolidated!A2:U957,21,FALSE))</f>
      </c>
      <c r="M2432" s="10" t="s">
        <v>37</v>
      </c>
      <c r="N2432" s="11" t="s">
        <v>1414</v>
      </c>
      <c r="O2432" s="10" t="s">
        <v>6271</v>
      </c>
      <c r="P2432" s="10">
        <f>N2432 - O2432</f>
      </c>
      <c r="Q2432" s="1">
        <f>VLOOKUP(G2432,Sku_Consolidated!A2:G957,7, FALSE)</f>
      </c>
      <c r="R2432" s="1">
        <f>IF(IFERROR(VLOOKUP(E2432,Store_Showcase!B2:H144,7, FALSE), TRUE)=TRUE, IF(IFERROR(VLOOKUP(E2432,Store_SRP!B2:H110,7, FALSE), TRUE)=TRUE,VLOOKUP(E2432,Store_VAM!B2:H273,7, FALSE),VLOOKUP(E2432,Store_SRP!B2:H110,7, FALSE)), VLOOKUP(E2432,Store_Showcase!B2:H144,7, FALSE))</f>
      </c>
      <c r="S2432" s="1">
        <f>IF(IFERROR(VLOOKUP(E2432,Store_Showcase!B2:I144,8, FALSE), TRUE)=TRUE, IF(IFERROR(VLOOKUP(E2432,Store_SRP!B2:I110,8, FALSE), TRUE)=TRUE,VLOOKUP(E2432,Store_VAM!B2:I273,8, FALSE),VLOOKUP(E2432,Store_SRP!B2:I110,8, FALSE)), VLOOKUP(E2432,Store_Showcase!B2:I144,8, FALSE))</f>
      </c>
      <c r="T2432" s="1">
        <f>VLOOKUP(G2432,Sku_Consolidated!A2:R957,18,FALSE)</f>
      </c>
      <c r="U2432" s="1" t="s">
        <v>6270</v>
      </c>
      <c r="V2432" s="1">
        <f>IF(VLOOKUP(G2432,Sku_Consolidated!A2:S957,19,FALSE)="SHOWCASE", VLOOKUP(E2432,Store_Showcase!B2:L144,11, FALSE), IF(VLOOKUP(G2432,Sku_Consolidated!A2:S957,19,FALSE)="VAM",VLOOKUP(E2432,Store_VAM!B2:L273,11, FALSE),VLOOKUP(E2432,Store_SRP!B2:L110,11, FALSE)))</f>
      </c>
      <c r="W2432" s="1">
        <f>VLOOKUP(G2432,Sku_Consolidated!A2:W957,11,FALSE)</f>
      </c>
      <c r="X2432" s="1">
        <f>VLOOKUP(G2432,Sku_Consolidated!A2:H957,8,FALSE)</f>
      </c>
      <c r="Y2432" s="1">
        <f>VLOOKUP(G2432,Sku_Consolidated!A2:I957,9,FALSE)</f>
      </c>
      <c r="Z2432" s="1" t="s">
        <v>41</v>
      </c>
      <c r="AA2432" s="1">
        <f>VLOOKUP(G2432,Sku_Consolidated!A2:E957,5,FALSE)</f>
      </c>
      <c r="AB2432" s="1">
        <f>IF(VLOOKUP(G2432,Sku_Consolidated!A2:S957,19,FALSE)="SHOWCASE", VLOOKUP(E2432,Store_Showcase!B2:N144,13, FALSE), IF(VLOOKUP(G2432,Sku_Consolidated!A2:S957,19,FALSE)="VAM",VLOOKUP(E2432,Store_VAM!B2:N273,13, FALSE),VLOOKUP(E2432,Store_SRP!B2:N110,13, FALSE)))</f>
      </c>
      <c r="AC2432" s="1">
        <f>IF(IFERROR(AB2432,TRUE)=TRUE, "-","OK")</f>
      </c>
      <c r="AD2432" s="11" t="s">
        <v>37</v>
      </c>
      <c r="AE2432" s="11" t="s">
        <v>37</v>
      </c>
      <c r="AF2432" s="1">
        <f>IF(IFERROR(VLOOKUP(E2432,Store_Showcase!B2:H144,{5}, FALSE), TRUE)=TRUE, IF(IFERROR(VLOOKUP(E2432,Store_SRP!B2:H110,{5}, FALSE), TRUE)=TRUE,VLOOKUP(E2432,Store_VAM!B2:H273,{5}, FALSE),VLOOKUP(E2432,Store_SRP!B2:H110,{5}, FALSE)), VLOOKUP(E2432,Store_Showcase!B2:H144,{5}, FALSE))</f>
      </c>
      <c r="AG2432" s="1">
        <f>IF(IFERROR(VLOOKUP(E2432,Store_Showcase!B2:H144,{6}, FALSE), TRUE)=TRUE, IF(IFERROR(VLOOKUP(E2432,Store_SRP!B2:H110,{6}, FALSE), TRUE)=TRUE,VLOOKUP(E2432,Store_VAM!B2:H273,{6}, FALSE),VLOOKUP(E2432,Store_SRP!B2:H110,{6}, FALSE)), VLOOKUP(E2432,Store_Showcase!B2:H144,{6}, FALSE))</f>
      </c>
      <c r="AH2432" s="1">
        <f>VLOOKUP(G2432,Sku_Consolidated!A2:R957,18,FALSE)</f>
      </c>
      <c r="AI2432" s="1">
        <f>VLOOKUP(G2432,Sku_Consolidated!A2:S957,19,FALSE)</f>
      </c>
      <c r="AJ2432" s="1">
        <f>VLOOKUP(G2432,Sku_Consolidated!A2:T957,20,FALSE)</f>
      </c>
    </row>
    <row r="2433" spans="1:36" x14ac:dyDescent="0.25">
      <c r="A2433" s="1">
        <v>2024</v>
      </c>
      <c r="B2433" s="1" t="s">
        <v>31</v>
      </c>
      <c r="C2433" s="1" t="s">
        <v>32</v>
      </c>
      <c r="D2433" s="1" t="s">
        <v>33</v>
      </c>
      <c r="E2433" s="9" t="s">
        <v>6180</v>
      </c>
      <c r="F2433" s="1">
        <f>IF(VLOOKUP(G2433,Sku_Consolidated!A2:S957,{19},FALSE)="SHOWCASE", VLOOKUP(E2433,Store_Showcase!B2:C144,{2}, FALSE), IF(VLOOKUP(G2433,Sku_Consolidated!A2:S957,{19},FALSE)="VAM",VLOOKUP(E2433,Store_VAM!B2:C273,{2}, FALSE),VLOOKUP(E2433,Store_SRP!B2:C110,{2}, FALSE)))</f>
      </c>
      <c r="G2433" s="1">
        <v>795725</v>
      </c>
      <c r="H2433" s="1" t="s">
        <v>1417</v>
      </c>
      <c r="I2433" s="10" t="s">
        <v>1137</v>
      </c>
      <c r="J2433" s="1">
        <f>VLOOKUP(G2433,Sku_Consolidated!A2:C957, 3, FALSE)</f>
      </c>
      <c r="K2433" s="10">
        <f>IF(J2433="PACK", I2433, 0)</f>
      </c>
      <c r="L2433" s="10">
        <f>IF(J2433="KG", I2433, I2433 * VLOOKUP(G2433,Sku_Consolidated!A2:U957,21,FALSE))</f>
      </c>
      <c r="M2433" s="10" t="s">
        <v>37</v>
      </c>
      <c r="N2433" s="11" t="s">
        <v>1418</v>
      </c>
      <c r="O2433" s="10" t="s">
        <v>2555</v>
      </c>
      <c r="P2433" s="10">
        <f>N2433 - O2433</f>
      </c>
      <c r="Q2433" s="1">
        <f>VLOOKUP(G2433,Sku_Consolidated!A2:G957,7, FALSE)</f>
      </c>
      <c r="R2433" s="1">
        <f>IF(IFERROR(VLOOKUP(E2433,Store_Showcase!B2:H144,7, FALSE), TRUE)=TRUE, IF(IFERROR(VLOOKUP(E2433,Store_SRP!B2:H110,7, FALSE), TRUE)=TRUE,VLOOKUP(E2433,Store_VAM!B2:H273,7, FALSE),VLOOKUP(E2433,Store_SRP!B2:H110,7, FALSE)), VLOOKUP(E2433,Store_Showcase!B2:H144,7, FALSE))</f>
      </c>
      <c r="S2433" s="1">
        <f>IF(IFERROR(VLOOKUP(E2433,Store_Showcase!B2:I144,8, FALSE), TRUE)=TRUE, IF(IFERROR(VLOOKUP(E2433,Store_SRP!B2:I110,8, FALSE), TRUE)=TRUE,VLOOKUP(E2433,Store_VAM!B2:I273,8, FALSE),VLOOKUP(E2433,Store_SRP!B2:I110,8, FALSE)), VLOOKUP(E2433,Store_Showcase!B2:I144,8, FALSE))</f>
      </c>
      <c r="T2433" s="1">
        <f>VLOOKUP(G2433,Sku_Consolidated!A2:R957,18,FALSE)</f>
      </c>
      <c r="U2433" s="1" t="s">
        <v>6270</v>
      </c>
      <c r="V2433" s="1">
        <f>IF(VLOOKUP(G2433,Sku_Consolidated!A2:S957,19,FALSE)="SHOWCASE", VLOOKUP(E2433,Store_Showcase!B2:L144,11, FALSE), IF(VLOOKUP(G2433,Sku_Consolidated!A2:S957,19,FALSE)="VAM",VLOOKUP(E2433,Store_VAM!B2:L273,11, FALSE),VLOOKUP(E2433,Store_SRP!B2:L110,11, FALSE)))</f>
      </c>
      <c r="W2433" s="1">
        <f>VLOOKUP(G2433,Sku_Consolidated!A2:W957,11,FALSE)</f>
      </c>
      <c r="X2433" s="1">
        <f>VLOOKUP(G2433,Sku_Consolidated!A2:H957,8,FALSE)</f>
      </c>
      <c r="Y2433" s="1">
        <f>VLOOKUP(G2433,Sku_Consolidated!A2:I957,9,FALSE)</f>
      </c>
      <c r="Z2433" s="1" t="s">
        <v>41</v>
      </c>
      <c r="AA2433" s="1">
        <f>VLOOKUP(G2433,Sku_Consolidated!A2:E957,5,FALSE)</f>
      </c>
      <c r="AB2433" s="1">
        <f>IF(VLOOKUP(G2433,Sku_Consolidated!A2:S957,19,FALSE)="SHOWCASE", VLOOKUP(E2433,Store_Showcase!B2:N144,13, FALSE), IF(VLOOKUP(G2433,Sku_Consolidated!A2:S957,19,FALSE)="VAM",VLOOKUP(E2433,Store_VAM!B2:N273,13, FALSE),VLOOKUP(E2433,Store_SRP!B2:N110,13, FALSE)))</f>
      </c>
      <c r="AC2433" s="1">
        <f>IF(IFERROR(AB2433,TRUE)=TRUE, "-","OK")</f>
      </c>
      <c r="AD2433" s="11" t="s">
        <v>37</v>
      </c>
      <c r="AE2433" s="11" t="s">
        <v>37</v>
      </c>
      <c r="AF2433" s="1">
        <f>IF(IFERROR(VLOOKUP(E2433,Store_Showcase!B2:H144,{5}, FALSE), TRUE)=TRUE, IF(IFERROR(VLOOKUP(E2433,Store_SRP!B2:H110,{5}, FALSE), TRUE)=TRUE,VLOOKUP(E2433,Store_VAM!B2:H273,{5}, FALSE),VLOOKUP(E2433,Store_SRP!B2:H110,{5}, FALSE)), VLOOKUP(E2433,Store_Showcase!B2:H144,{5}, FALSE))</f>
      </c>
      <c r="AG2433" s="1">
        <f>IF(IFERROR(VLOOKUP(E2433,Store_Showcase!B2:H144,{6}, FALSE), TRUE)=TRUE, IF(IFERROR(VLOOKUP(E2433,Store_SRP!B2:H110,{6}, FALSE), TRUE)=TRUE,VLOOKUP(E2433,Store_VAM!B2:H273,{6}, FALSE),VLOOKUP(E2433,Store_SRP!B2:H110,{6}, FALSE)), VLOOKUP(E2433,Store_Showcase!B2:H144,{6}, FALSE))</f>
      </c>
      <c r="AH2433" s="1">
        <f>VLOOKUP(G2433,Sku_Consolidated!A2:R957,18,FALSE)</f>
      </c>
      <c r="AI2433" s="1">
        <f>VLOOKUP(G2433,Sku_Consolidated!A2:S957,19,FALSE)</f>
      </c>
      <c r="AJ2433" s="1">
        <f>VLOOKUP(G2433,Sku_Consolidated!A2:T957,20,FALSE)</f>
      </c>
    </row>
    <row r="2434" spans="1:36" x14ac:dyDescent="0.25">
      <c r="A2434" s="1">
        <v>2024</v>
      </c>
      <c r="B2434" s="1" t="s">
        <v>31</v>
      </c>
      <c r="C2434" s="1" t="s">
        <v>32</v>
      </c>
      <c r="D2434" s="1" t="s">
        <v>33</v>
      </c>
      <c r="E2434" s="9" t="s">
        <v>6180</v>
      </c>
      <c r="F2434" s="1">
        <f>IF(VLOOKUP(G2434,Sku_Consolidated!A2:S957,{19},FALSE)="SHOWCASE", VLOOKUP(E2434,Store_Showcase!B2:C144,{2}, FALSE), IF(VLOOKUP(G2434,Sku_Consolidated!A2:S957,{19},FALSE)="VAM",VLOOKUP(E2434,Store_VAM!B2:C273,{2}, FALSE),VLOOKUP(E2434,Store_SRP!B2:C110,{2}, FALSE)))</f>
      </c>
      <c r="G2434" s="1">
        <v>795728</v>
      </c>
      <c r="H2434" s="1" t="s">
        <v>1647</v>
      </c>
      <c r="I2434" s="10" t="s">
        <v>1137</v>
      </c>
      <c r="J2434" s="1">
        <f>VLOOKUP(G2434,Sku_Consolidated!A2:C957, 3, FALSE)</f>
      </c>
      <c r="K2434" s="10">
        <f>IF(J2434="PACK", I2434, 0)</f>
      </c>
      <c r="L2434" s="10">
        <f>IF(J2434="KG", I2434, I2434 * VLOOKUP(G2434,Sku_Consolidated!A2:U957,21,FALSE))</f>
      </c>
      <c r="M2434" s="10" t="s">
        <v>37</v>
      </c>
      <c r="N2434" s="11" t="s">
        <v>6272</v>
      </c>
      <c r="O2434" s="10" t="s">
        <v>6273</v>
      </c>
      <c r="P2434" s="10">
        <f>N2434 - O2434</f>
      </c>
      <c r="Q2434" s="1">
        <f>VLOOKUP(G2434,Sku_Consolidated!A2:G957,7, FALSE)</f>
      </c>
      <c r="R2434" s="1">
        <f>IF(IFERROR(VLOOKUP(E2434,Store_Showcase!B2:H144,7, FALSE), TRUE)=TRUE, IF(IFERROR(VLOOKUP(E2434,Store_SRP!B2:H110,7, FALSE), TRUE)=TRUE,VLOOKUP(E2434,Store_VAM!B2:H273,7, FALSE),VLOOKUP(E2434,Store_SRP!B2:H110,7, FALSE)), VLOOKUP(E2434,Store_Showcase!B2:H144,7, FALSE))</f>
      </c>
      <c r="S2434" s="1">
        <f>IF(IFERROR(VLOOKUP(E2434,Store_Showcase!B2:I144,8, FALSE), TRUE)=TRUE, IF(IFERROR(VLOOKUP(E2434,Store_SRP!B2:I110,8, FALSE), TRUE)=TRUE,VLOOKUP(E2434,Store_VAM!B2:I273,8, FALSE),VLOOKUP(E2434,Store_SRP!B2:I110,8, FALSE)), VLOOKUP(E2434,Store_Showcase!B2:I144,8, FALSE))</f>
      </c>
      <c r="T2434" s="1">
        <f>VLOOKUP(G2434,Sku_Consolidated!A2:R957,18,FALSE)</f>
      </c>
      <c r="U2434" s="1" t="s">
        <v>6270</v>
      </c>
      <c r="V2434" s="1">
        <f>IF(VLOOKUP(G2434,Sku_Consolidated!A2:S957,19,FALSE)="SHOWCASE", VLOOKUP(E2434,Store_Showcase!B2:L144,11, FALSE), IF(VLOOKUP(G2434,Sku_Consolidated!A2:S957,19,FALSE)="VAM",VLOOKUP(E2434,Store_VAM!B2:L273,11, FALSE),VLOOKUP(E2434,Store_SRP!B2:L110,11, FALSE)))</f>
      </c>
      <c r="W2434" s="1">
        <f>VLOOKUP(G2434,Sku_Consolidated!A2:W957,11,FALSE)</f>
      </c>
      <c r="X2434" s="1">
        <f>VLOOKUP(G2434,Sku_Consolidated!A2:H957,8,FALSE)</f>
      </c>
      <c r="Y2434" s="1">
        <f>VLOOKUP(G2434,Sku_Consolidated!A2:I957,9,FALSE)</f>
      </c>
      <c r="Z2434" s="1" t="s">
        <v>41</v>
      </c>
      <c r="AA2434" s="1">
        <f>VLOOKUP(G2434,Sku_Consolidated!A2:E957,5,FALSE)</f>
      </c>
      <c r="AB2434" s="1">
        <f>IF(VLOOKUP(G2434,Sku_Consolidated!A2:S957,19,FALSE)="SHOWCASE", VLOOKUP(E2434,Store_Showcase!B2:N144,13, FALSE), IF(VLOOKUP(G2434,Sku_Consolidated!A2:S957,19,FALSE)="VAM",VLOOKUP(E2434,Store_VAM!B2:N273,13, FALSE),VLOOKUP(E2434,Store_SRP!B2:N110,13, FALSE)))</f>
      </c>
      <c r="AC2434" s="1">
        <f>IF(IFERROR(AB2434,TRUE)=TRUE, "-","OK")</f>
      </c>
      <c r="AD2434" s="11" t="s">
        <v>37</v>
      </c>
      <c r="AE2434" s="11" t="s">
        <v>37</v>
      </c>
      <c r="AF2434" s="1">
        <f>IF(IFERROR(VLOOKUP(E2434,Store_Showcase!B2:H144,{5}, FALSE), TRUE)=TRUE, IF(IFERROR(VLOOKUP(E2434,Store_SRP!B2:H110,{5}, FALSE), TRUE)=TRUE,VLOOKUP(E2434,Store_VAM!B2:H273,{5}, FALSE),VLOOKUP(E2434,Store_SRP!B2:H110,{5}, FALSE)), VLOOKUP(E2434,Store_Showcase!B2:H144,{5}, FALSE))</f>
      </c>
      <c r="AG2434" s="1">
        <f>IF(IFERROR(VLOOKUP(E2434,Store_Showcase!B2:H144,{6}, FALSE), TRUE)=TRUE, IF(IFERROR(VLOOKUP(E2434,Store_SRP!B2:H110,{6}, FALSE), TRUE)=TRUE,VLOOKUP(E2434,Store_VAM!B2:H273,{6}, FALSE),VLOOKUP(E2434,Store_SRP!B2:H110,{6}, FALSE)), VLOOKUP(E2434,Store_Showcase!B2:H144,{6}, FALSE))</f>
      </c>
      <c r="AH2434" s="1">
        <f>VLOOKUP(G2434,Sku_Consolidated!A2:R957,18,FALSE)</f>
      </c>
      <c r="AI2434" s="1">
        <f>VLOOKUP(G2434,Sku_Consolidated!A2:S957,19,FALSE)</f>
      </c>
      <c r="AJ2434" s="1">
        <f>VLOOKUP(G2434,Sku_Consolidated!A2:T957,20,FALSE)</f>
      </c>
    </row>
    <row r="2435" spans="1:36" x14ac:dyDescent="0.25">
      <c r="A2435" s="1">
        <v>2024</v>
      </c>
      <c r="B2435" s="1" t="s">
        <v>31</v>
      </c>
      <c r="C2435" s="1" t="s">
        <v>32</v>
      </c>
      <c r="D2435" s="1" t="s">
        <v>33</v>
      </c>
      <c r="E2435" s="9" t="s">
        <v>6180</v>
      </c>
      <c r="F2435" s="1">
        <f>IF(VLOOKUP(G2435,Sku_Consolidated!A2:S957,{19},FALSE)="SHOWCASE", VLOOKUP(E2435,Store_Showcase!B2:C144,{2}, FALSE), IF(VLOOKUP(G2435,Sku_Consolidated!A2:S957,{19},FALSE)="VAM",VLOOKUP(E2435,Store_VAM!B2:C273,{2}, FALSE),VLOOKUP(E2435,Store_SRP!B2:C110,{2}, FALSE)))</f>
      </c>
      <c r="G2435" s="1">
        <v>795730</v>
      </c>
      <c r="H2435" s="1" t="s">
        <v>1423</v>
      </c>
      <c r="I2435" s="10" t="s">
        <v>1137</v>
      </c>
      <c r="J2435" s="1">
        <f>VLOOKUP(G2435,Sku_Consolidated!A2:C957, 3, FALSE)</f>
      </c>
      <c r="K2435" s="10">
        <f>IF(J2435="PACK", I2435, 0)</f>
      </c>
      <c r="L2435" s="10">
        <f>IF(J2435="KG", I2435, I2435 * VLOOKUP(G2435,Sku_Consolidated!A2:U957,21,FALSE))</f>
      </c>
      <c r="M2435" s="10" t="s">
        <v>37</v>
      </c>
      <c r="N2435" s="11" t="s">
        <v>1629</v>
      </c>
      <c r="O2435" s="10" t="s">
        <v>2636</v>
      </c>
      <c r="P2435" s="10">
        <f>N2435 - O2435</f>
      </c>
      <c r="Q2435" s="1">
        <f>VLOOKUP(G2435,Sku_Consolidated!A2:G957,7, FALSE)</f>
      </c>
      <c r="R2435" s="1">
        <f>IF(IFERROR(VLOOKUP(E2435,Store_Showcase!B2:H144,7, FALSE), TRUE)=TRUE, IF(IFERROR(VLOOKUP(E2435,Store_SRP!B2:H110,7, FALSE), TRUE)=TRUE,VLOOKUP(E2435,Store_VAM!B2:H273,7, FALSE),VLOOKUP(E2435,Store_SRP!B2:H110,7, FALSE)), VLOOKUP(E2435,Store_Showcase!B2:H144,7, FALSE))</f>
      </c>
      <c r="S2435" s="1">
        <f>IF(IFERROR(VLOOKUP(E2435,Store_Showcase!B2:I144,8, FALSE), TRUE)=TRUE, IF(IFERROR(VLOOKUP(E2435,Store_SRP!B2:I110,8, FALSE), TRUE)=TRUE,VLOOKUP(E2435,Store_VAM!B2:I273,8, FALSE),VLOOKUP(E2435,Store_SRP!B2:I110,8, FALSE)), VLOOKUP(E2435,Store_Showcase!B2:I144,8, FALSE))</f>
      </c>
      <c r="T2435" s="1">
        <f>VLOOKUP(G2435,Sku_Consolidated!A2:R957,18,FALSE)</f>
      </c>
      <c r="U2435" s="1" t="s">
        <v>6270</v>
      </c>
      <c r="V2435" s="1">
        <f>IF(VLOOKUP(G2435,Sku_Consolidated!A2:S957,19,FALSE)="SHOWCASE", VLOOKUP(E2435,Store_Showcase!B2:L144,11, FALSE), IF(VLOOKUP(G2435,Sku_Consolidated!A2:S957,19,FALSE)="VAM",VLOOKUP(E2435,Store_VAM!B2:L273,11, FALSE),VLOOKUP(E2435,Store_SRP!B2:L110,11, FALSE)))</f>
      </c>
      <c r="W2435" s="1">
        <f>VLOOKUP(G2435,Sku_Consolidated!A2:W957,11,FALSE)</f>
      </c>
      <c r="X2435" s="1">
        <f>VLOOKUP(G2435,Sku_Consolidated!A2:H957,8,FALSE)</f>
      </c>
      <c r="Y2435" s="1">
        <f>VLOOKUP(G2435,Sku_Consolidated!A2:I957,9,FALSE)</f>
      </c>
      <c r="Z2435" s="1" t="s">
        <v>41</v>
      </c>
      <c r="AA2435" s="1">
        <f>VLOOKUP(G2435,Sku_Consolidated!A2:E957,5,FALSE)</f>
      </c>
      <c r="AB2435" s="1">
        <f>IF(VLOOKUP(G2435,Sku_Consolidated!A2:S957,19,FALSE)="SHOWCASE", VLOOKUP(E2435,Store_Showcase!B2:N144,13, FALSE), IF(VLOOKUP(G2435,Sku_Consolidated!A2:S957,19,FALSE)="VAM",VLOOKUP(E2435,Store_VAM!B2:N273,13, FALSE),VLOOKUP(E2435,Store_SRP!B2:N110,13, FALSE)))</f>
      </c>
      <c r="AC2435" s="1">
        <f>IF(IFERROR(AB2435,TRUE)=TRUE, "-","OK")</f>
      </c>
      <c r="AD2435" s="11" t="s">
        <v>37</v>
      </c>
      <c r="AE2435" s="11" t="s">
        <v>37</v>
      </c>
      <c r="AF2435" s="1">
        <f>IF(IFERROR(VLOOKUP(E2435,Store_Showcase!B2:H144,{5}, FALSE), TRUE)=TRUE, IF(IFERROR(VLOOKUP(E2435,Store_SRP!B2:H110,{5}, FALSE), TRUE)=TRUE,VLOOKUP(E2435,Store_VAM!B2:H273,{5}, FALSE),VLOOKUP(E2435,Store_SRP!B2:H110,{5}, FALSE)), VLOOKUP(E2435,Store_Showcase!B2:H144,{5}, FALSE))</f>
      </c>
      <c r="AG2435" s="1">
        <f>IF(IFERROR(VLOOKUP(E2435,Store_Showcase!B2:H144,{6}, FALSE), TRUE)=TRUE, IF(IFERROR(VLOOKUP(E2435,Store_SRP!B2:H110,{6}, FALSE), TRUE)=TRUE,VLOOKUP(E2435,Store_VAM!B2:H273,{6}, FALSE),VLOOKUP(E2435,Store_SRP!B2:H110,{6}, FALSE)), VLOOKUP(E2435,Store_Showcase!B2:H144,{6}, FALSE))</f>
      </c>
      <c r="AH2435" s="1">
        <f>VLOOKUP(G2435,Sku_Consolidated!A2:R957,18,FALSE)</f>
      </c>
      <c r="AI2435" s="1">
        <f>VLOOKUP(G2435,Sku_Consolidated!A2:S957,19,FALSE)</f>
      </c>
      <c r="AJ2435" s="1">
        <f>VLOOKUP(G2435,Sku_Consolidated!A2:T957,20,FALSE)</f>
      </c>
    </row>
    <row r="2436" spans="1:36" x14ac:dyDescent="0.25">
      <c r="A2436" s="1">
        <v>2024</v>
      </c>
      <c r="B2436" s="1" t="s">
        <v>31</v>
      </c>
      <c r="C2436" s="1" t="s">
        <v>32</v>
      </c>
      <c r="D2436" s="1" t="s">
        <v>33</v>
      </c>
      <c r="E2436" s="9" t="s">
        <v>6180</v>
      </c>
      <c r="F2436" s="1">
        <f>IF(VLOOKUP(G2436,Sku_Consolidated!A2:S957,{19},FALSE)="SHOWCASE", VLOOKUP(E2436,Store_Showcase!B2:C144,{2}, FALSE), IF(VLOOKUP(G2436,Sku_Consolidated!A2:S957,{19},FALSE)="VAM",VLOOKUP(E2436,Store_VAM!B2:C273,{2}, FALSE),VLOOKUP(E2436,Store_SRP!B2:C110,{2}, FALSE)))</f>
      </c>
      <c r="G2436" s="1">
        <v>795733</v>
      </c>
      <c r="H2436" s="1" t="s">
        <v>1430</v>
      </c>
      <c r="I2436" s="10" t="s">
        <v>1474</v>
      </c>
      <c r="J2436" s="1">
        <f>VLOOKUP(G2436,Sku_Consolidated!A2:C957, 3, FALSE)</f>
      </c>
      <c r="K2436" s="10">
        <f>IF(J2436="PACK", I2436, 0)</f>
      </c>
      <c r="L2436" s="10">
        <f>IF(J2436="KG", I2436, I2436 * VLOOKUP(G2436,Sku_Consolidated!A2:U957,21,FALSE))</f>
      </c>
      <c r="M2436" s="10" t="s">
        <v>37</v>
      </c>
      <c r="N2436" s="11" t="s">
        <v>2561</v>
      </c>
      <c r="O2436" s="10" t="s">
        <v>2562</v>
      </c>
      <c r="P2436" s="10">
        <f>N2436 - O2436</f>
      </c>
      <c r="Q2436" s="1">
        <f>VLOOKUP(G2436,Sku_Consolidated!A2:G957,7, FALSE)</f>
      </c>
      <c r="R2436" s="1">
        <f>IF(IFERROR(VLOOKUP(E2436,Store_Showcase!B2:H144,7, FALSE), TRUE)=TRUE, IF(IFERROR(VLOOKUP(E2436,Store_SRP!B2:H110,7, FALSE), TRUE)=TRUE,VLOOKUP(E2436,Store_VAM!B2:H273,7, FALSE),VLOOKUP(E2436,Store_SRP!B2:H110,7, FALSE)), VLOOKUP(E2436,Store_Showcase!B2:H144,7, FALSE))</f>
      </c>
      <c r="S2436" s="1">
        <f>IF(IFERROR(VLOOKUP(E2436,Store_Showcase!B2:I144,8, FALSE), TRUE)=TRUE, IF(IFERROR(VLOOKUP(E2436,Store_SRP!B2:I110,8, FALSE), TRUE)=TRUE,VLOOKUP(E2436,Store_VAM!B2:I273,8, FALSE),VLOOKUP(E2436,Store_SRP!B2:I110,8, FALSE)), VLOOKUP(E2436,Store_Showcase!B2:I144,8, FALSE))</f>
      </c>
      <c r="T2436" s="1">
        <f>VLOOKUP(G2436,Sku_Consolidated!A2:R957,18,FALSE)</f>
      </c>
      <c r="U2436" s="1" t="s">
        <v>6270</v>
      </c>
      <c r="V2436" s="1">
        <f>IF(VLOOKUP(G2436,Sku_Consolidated!A2:S957,19,FALSE)="SHOWCASE", VLOOKUP(E2436,Store_Showcase!B2:L144,11, FALSE), IF(VLOOKUP(G2436,Sku_Consolidated!A2:S957,19,FALSE)="VAM",VLOOKUP(E2436,Store_VAM!B2:L273,11, FALSE),VLOOKUP(E2436,Store_SRP!B2:L110,11, FALSE)))</f>
      </c>
      <c r="W2436" s="1">
        <f>VLOOKUP(G2436,Sku_Consolidated!A2:W957,11,FALSE)</f>
      </c>
      <c r="X2436" s="1">
        <f>VLOOKUP(G2436,Sku_Consolidated!A2:H957,8,FALSE)</f>
      </c>
      <c r="Y2436" s="1">
        <f>VLOOKUP(G2436,Sku_Consolidated!A2:I957,9,FALSE)</f>
      </c>
      <c r="Z2436" s="1" t="s">
        <v>41</v>
      </c>
      <c r="AA2436" s="1">
        <f>VLOOKUP(G2436,Sku_Consolidated!A2:E957,5,FALSE)</f>
      </c>
      <c r="AB2436" s="1">
        <f>IF(VLOOKUP(G2436,Sku_Consolidated!A2:S957,19,FALSE)="SHOWCASE", VLOOKUP(E2436,Store_Showcase!B2:N144,13, FALSE), IF(VLOOKUP(G2436,Sku_Consolidated!A2:S957,19,FALSE)="VAM",VLOOKUP(E2436,Store_VAM!B2:N273,13, FALSE),VLOOKUP(E2436,Store_SRP!B2:N110,13, FALSE)))</f>
      </c>
      <c r="AC2436" s="1">
        <f>IF(IFERROR(AB2436,TRUE)=TRUE, "-","OK")</f>
      </c>
      <c r="AD2436" s="11" t="s">
        <v>37</v>
      </c>
      <c r="AE2436" s="11" t="s">
        <v>37</v>
      </c>
      <c r="AF2436" s="1">
        <f>IF(IFERROR(VLOOKUP(E2436,Store_Showcase!B2:H144,{5}, FALSE), TRUE)=TRUE, IF(IFERROR(VLOOKUP(E2436,Store_SRP!B2:H110,{5}, FALSE), TRUE)=TRUE,VLOOKUP(E2436,Store_VAM!B2:H273,{5}, FALSE),VLOOKUP(E2436,Store_SRP!B2:H110,{5}, FALSE)), VLOOKUP(E2436,Store_Showcase!B2:H144,{5}, FALSE))</f>
      </c>
      <c r="AG2436" s="1">
        <f>IF(IFERROR(VLOOKUP(E2436,Store_Showcase!B2:H144,{6}, FALSE), TRUE)=TRUE, IF(IFERROR(VLOOKUP(E2436,Store_SRP!B2:H110,{6}, FALSE), TRUE)=TRUE,VLOOKUP(E2436,Store_VAM!B2:H273,{6}, FALSE),VLOOKUP(E2436,Store_SRP!B2:H110,{6}, FALSE)), VLOOKUP(E2436,Store_Showcase!B2:H144,{6}, FALSE))</f>
      </c>
      <c r="AH2436" s="1">
        <f>VLOOKUP(G2436,Sku_Consolidated!A2:R957,18,FALSE)</f>
      </c>
      <c r="AI2436" s="1">
        <f>VLOOKUP(G2436,Sku_Consolidated!A2:S957,19,FALSE)</f>
      </c>
      <c r="AJ2436" s="1">
        <f>VLOOKUP(G2436,Sku_Consolidated!A2:T957,20,FALSE)</f>
      </c>
    </row>
    <row r="2437" spans="1:36" x14ac:dyDescent="0.25">
      <c r="A2437" s="1">
        <v>2024</v>
      </c>
      <c r="B2437" s="1" t="s">
        <v>31</v>
      </c>
      <c r="C2437" s="1" t="s">
        <v>32</v>
      </c>
      <c r="D2437" s="1" t="s">
        <v>33</v>
      </c>
      <c r="E2437" s="9" t="s">
        <v>6180</v>
      </c>
      <c r="F2437" s="1">
        <f>IF(VLOOKUP(G2437,Sku_Consolidated!A2:S957,{19},FALSE)="SHOWCASE", VLOOKUP(E2437,Store_Showcase!B2:C144,{2}, FALSE), IF(VLOOKUP(G2437,Sku_Consolidated!A2:S957,{19},FALSE)="VAM",VLOOKUP(E2437,Store_VAM!B2:C273,{2}, FALSE),VLOOKUP(E2437,Store_SRP!B2:C110,{2}, FALSE)))</f>
      </c>
      <c r="G2437" s="1">
        <v>798588</v>
      </c>
      <c r="H2437" s="1" t="s">
        <v>1637</v>
      </c>
      <c r="I2437" s="10" t="s">
        <v>1137</v>
      </c>
      <c r="J2437" s="1">
        <f>VLOOKUP(G2437,Sku_Consolidated!A2:C957, 3, FALSE)</f>
      </c>
      <c r="K2437" s="10">
        <f>IF(J2437="PACK", I2437, 0)</f>
      </c>
      <c r="L2437" s="10">
        <f>IF(J2437="KG", I2437, I2437 * VLOOKUP(G2437,Sku_Consolidated!A2:U957,21,FALSE))</f>
      </c>
      <c r="M2437" s="10" t="s">
        <v>37</v>
      </c>
      <c r="N2437" s="11" t="s">
        <v>3196</v>
      </c>
      <c r="O2437" s="10" t="s">
        <v>3197</v>
      </c>
      <c r="P2437" s="10">
        <f>N2437 - O2437</f>
      </c>
      <c r="Q2437" s="1">
        <f>VLOOKUP(G2437,Sku_Consolidated!A2:G957,7, FALSE)</f>
      </c>
      <c r="R2437" s="1">
        <f>IF(IFERROR(VLOOKUP(E2437,Store_Showcase!B2:H144,7, FALSE), TRUE)=TRUE, IF(IFERROR(VLOOKUP(E2437,Store_SRP!B2:H110,7, FALSE), TRUE)=TRUE,VLOOKUP(E2437,Store_VAM!B2:H273,7, FALSE),VLOOKUP(E2437,Store_SRP!B2:H110,7, FALSE)), VLOOKUP(E2437,Store_Showcase!B2:H144,7, FALSE))</f>
      </c>
      <c r="S2437" s="1">
        <f>IF(IFERROR(VLOOKUP(E2437,Store_Showcase!B2:I144,8, FALSE), TRUE)=TRUE, IF(IFERROR(VLOOKUP(E2437,Store_SRP!B2:I110,8, FALSE), TRUE)=TRUE,VLOOKUP(E2437,Store_VAM!B2:I273,8, FALSE),VLOOKUP(E2437,Store_SRP!B2:I110,8, FALSE)), VLOOKUP(E2437,Store_Showcase!B2:I144,8, FALSE))</f>
      </c>
      <c r="T2437" s="1">
        <f>VLOOKUP(G2437,Sku_Consolidated!A2:R957,18,FALSE)</f>
      </c>
      <c r="U2437" s="1" t="s">
        <v>6270</v>
      </c>
      <c r="V2437" s="1">
        <f>IF(VLOOKUP(G2437,Sku_Consolidated!A2:S957,19,FALSE)="SHOWCASE", VLOOKUP(E2437,Store_Showcase!B2:L144,11, FALSE), IF(VLOOKUP(G2437,Sku_Consolidated!A2:S957,19,FALSE)="VAM",VLOOKUP(E2437,Store_VAM!B2:L273,11, FALSE),VLOOKUP(E2437,Store_SRP!B2:L110,11, FALSE)))</f>
      </c>
      <c r="W2437" s="1">
        <f>VLOOKUP(G2437,Sku_Consolidated!A2:W957,11,FALSE)</f>
      </c>
      <c r="X2437" s="1">
        <f>VLOOKUP(G2437,Sku_Consolidated!A2:H957,8,FALSE)</f>
      </c>
      <c r="Y2437" s="1">
        <f>VLOOKUP(G2437,Sku_Consolidated!A2:I957,9,FALSE)</f>
      </c>
      <c r="Z2437" s="1" t="s">
        <v>41</v>
      </c>
      <c r="AA2437" s="1">
        <f>VLOOKUP(G2437,Sku_Consolidated!A2:E957,5,FALSE)</f>
      </c>
      <c r="AB2437" s="1">
        <f>IF(VLOOKUP(G2437,Sku_Consolidated!A2:S957,19,FALSE)="SHOWCASE", VLOOKUP(E2437,Store_Showcase!B2:N144,13, FALSE), IF(VLOOKUP(G2437,Sku_Consolidated!A2:S957,19,FALSE)="VAM",VLOOKUP(E2437,Store_VAM!B2:N273,13, FALSE),VLOOKUP(E2437,Store_SRP!B2:N110,13, FALSE)))</f>
      </c>
      <c r="AC2437" s="1">
        <f>IF(IFERROR(AB2437,TRUE)=TRUE, "-","OK")</f>
      </c>
      <c r="AD2437" s="11" t="s">
        <v>37</v>
      </c>
      <c r="AE2437" s="11" t="s">
        <v>37</v>
      </c>
      <c r="AF2437" s="1">
        <f>IF(IFERROR(VLOOKUP(E2437,Store_Showcase!B2:H144,{5}, FALSE), TRUE)=TRUE, IF(IFERROR(VLOOKUP(E2437,Store_SRP!B2:H110,{5}, FALSE), TRUE)=TRUE,VLOOKUP(E2437,Store_VAM!B2:H273,{5}, FALSE),VLOOKUP(E2437,Store_SRP!B2:H110,{5}, FALSE)), VLOOKUP(E2437,Store_Showcase!B2:H144,{5}, FALSE))</f>
      </c>
      <c r="AG2437" s="1">
        <f>IF(IFERROR(VLOOKUP(E2437,Store_Showcase!B2:H144,{6}, FALSE), TRUE)=TRUE, IF(IFERROR(VLOOKUP(E2437,Store_SRP!B2:H110,{6}, FALSE), TRUE)=TRUE,VLOOKUP(E2437,Store_VAM!B2:H273,{6}, FALSE),VLOOKUP(E2437,Store_SRP!B2:H110,{6}, FALSE)), VLOOKUP(E2437,Store_Showcase!B2:H144,{6}, FALSE))</f>
      </c>
      <c r="AH2437" s="1">
        <f>VLOOKUP(G2437,Sku_Consolidated!A2:R957,18,FALSE)</f>
      </c>
      <c r="AI2437" s="1">
        <f>VLOOKUP(G2437,Sku_Consolidated!A2:S957,19,FALSE)</f>
      </c>
      <c r="AJ2437" s="1">
        <f>VLOOKUP(G2437,Sku_Consolidated!A2:T957,20,FALSE)</f>
      </c>
    </row>
    <row r="2438" spans="1:36" x14ac:dyDescent="0.25">
      <c r="A2438" s="1">
        <v>2024</v>
      </c>
      <c r="B2438" s="1" t="s">
        <v>31</v>
      </c>
      <c r="C2438" s="1" t="s">
        <v>32</v>
      </c>
      <c r="D2438" s="1" t="s">
        <v>33</v>
      </c>
      <c r="E2438" s="9" t="s">
        <v>6274</v>
      </c>
      <c r="F2438" s="1">
        <f>IF(VLOOKUP(G2438,Sku_Consolidated!A2:S957,{19},FALSE)="SHOWCASE", VLOOKUP(E2438,Store_Showcase!B2:C144,{2}, FALSE), IF(VLOOKUP(G2438,Sku_Consolidated!A2:S957,{19},FALSE)="VAM",VLOOKUP(E2438,Store_VAM!B2:C273,{2}, FALSE),VLOOKUP(E2438,Store_SRP!B2:C110,{2}, FALSE)))</f>
      </c>
      <c r="G2438" s="1">
        <v>795516</v>
      </c>
      <c r="H2438" s="1" t="s">
        <v>2249</v>
      </c>
      <c r="I2438" s="10" t="s">
        <v>1467</v>
      </c>
      <c r="J2438" s="1">
        <f>VLOOKUP(G2438,Sku_Consolidated!A2:C957, 3, FALSE)</f>
      </c>
      <c r="K2438" s="10">
        <f>IF(J2438="PACK", I2438, 0)</f>
      </c>
      <c r="L2438" s="10">
        <f>IF(J2438="KG", I2438, I2438 * VLOOKUP(G2438,Sku_Consolidated!A2:U957,21,FALSE))</f>
      </c>
      <c r="M2438" s="10" t="s">
        <v>37</v>
      </c>
      <c r="N2438" s="11" t="s">
        <v>2269</v>
      </c>
      <c r="O2438" s="10" t="s">
        <v>2270</v>
      </c>
      <c r="P2438" s="10">
        <f>N2438 - O2438</f>
      </c>
      <c r="Q2438" s="1">
        <f>VLOOKUP(G2438,Sku_Consolidated!A2:G957,7, FALSE)</f>
      </c>
      <c r="R2438" s="1">
        <f>IF(IFERROR(VLOOKUP(E2438,Store_Showcase!B2:H144,7, FALSE), TRUE)=TRUE, IF(IFERROR(VLOOKUP(E2438,Store_SRP!B2:H110,7, FALSE), TRUE)=TRUE,VLOOKUP(E2438,Store_VAM!B2:H273,7, FALSE),VLOOKUP(E2438,Store_SRP!B2:H110,7, FALSE)), VLOOKUP(E2438,Store_Showcase!B2:H144,7, FALSE))</f>
      </c>
      <c r="S2438" s="1">
        <f>IF(IFERROR(VLOOKUP(E2438,Store_Showcase!B2:I144,8, FALSE), TRUE)=TRUE, IF(IFERROR(VLOOKUP(E2438,Store_SRP!B2:I110,8, FALSE), TRUE)=TRUE,VLOOKUP(E2438,Store_VAM!B2:I273,8, FALSE),VLOOKUP(E2438,Store_SRP!B2:I110,8, FALSE)), VLOOKUP(E2438,Store_Showcase!B2:I144,8, FALSE))</f>
      </c>
      <c r="T2438" s="1">
        <f>VLOOKUP(G2438,Sku_Consolidated!A2:R957,18,FALSE)</f>
      </c>
      <c r="U2438" s="1" t="s">
        <v>6275</v>
      </c>
      <c r="V2438" s="1">
        <f>IF(VLOOKUP(G2438,Sku_Consolidated!A2:S957,19,FALSE)="SHOWCASE", VLOOKUP(E2438,Store_Showcase!B2:L144,11, FALSE), IF(VLOOKUP(G2438,Sku_Consolidated!A2:S957,19,FALSE)="VAM",VLOOKUP(E2438,Store_VAM!B2:L273,11, FALSE),VLOOKUP(E2438,Store_SRP!B2:L110,11, FALSE)))</f>
      </c>
      <c r="W2438" s="1">
        <f>VLOOKUP(G2438,Sku_Consolidated!A2:W957,11,FALSE)</f>
      </c>
      <c r="X2438" s="1">
        <f>VLOOKUP(G2438,Sku_Consolidated!A2:H957,8,FALSE)</f>
      </c>
      <c r="Y2438" s="1">
        <f>VLOOKUP(G2438,Sku_Consolidated!A2:I957,9,FALSE)</f>
      </c>
      <c r="Z2438" s="1" t="s">
        <v>41</v>
      </c>
      <c r="AA2438" s="1">
        <f>VLOOKUP(G2438,Sku_Consolidated!A2:E957,5,FALSE)</f>
      </c>
      <c r="AB2438" s="1">
        <f>IF(VLOOKUP(G2438,Sku_Consolidated!A2:S957,19,FALSE)="SHOWCASE", VLOOKUP(E2438,Store_Showcase!B2:N144,13, FALSE), IF(VLOOKUP(G2438,Sku_Consolidated!A2:S957,19,FALSE)="VAM",VLOOKUP(E2438,Store_VAM!B2:N273,13, FALSE),VLOOKUP(E2438,Store_SRP!B2:N110,13, FALSE)))</f>
      </c>
      <c r="AC2438" s="1">
        <f>IF(IFERROR(AB2438,TRUE)=TRUE, "-","OK")</f>
      </c>
      <c r="AD2438" s="11" t="s">
        <v>37</v>
      </c>
      <c r="AE2438" s="11" t="s">
        <v>37</v>
      </c>
      <c r="AF2438" s="1">
        <f>IF(IFERROR(VLOOKUP(E2438,Store_Showcase!B2:H144,{5}, FALSE), TRUE)=TRUE, IF(IFERROR(VLOOKUP(E2438,Store_SRP!B2:H110,{5}, FALSE), TRUE)=TRUE,VLOOKUP(E2438,Store_VAM!B2:H273,{5}, FALSE),VLOOKUP(E2438,Store_SRP!B2:H110,{5}, FALSE)), VLOOKUP(E2438,Store_Showcase!B2:H144,{5}, FALSE))</f>
      </c>
      <c r="AG2438" s="1">
        <f>IF(IFERROR(VLOOKUP(E2438,Store_Showcase!B2:H144,{6}, FALSE), TRUE)=TRUE, IF(IFERROR(VLOOKUP(E2438,Store_SRP!B2:H110,{6}, FALSE), TRUE)=TRUE,VLOOKUP(E2438,Store_VAM!B2:H273,{6}, FALSE),VLOOKUP(E2438,Store_SRP!B2:H110,{6}, FALSE)), VLOOKUP(E2438,Store_Showcase!B2:H144,{6}, FALSE))</f>
      </c>
      <c r="AH2438" s="1">
        <f>VLOOKUP(G2438,Sku_Consolidated!A2:R957,18,FALSE)</f>
      </c>
      <c r="AI2438" s="1">
        <f>VLOOKUP(G2438,Sku_Consolidated!A2:S957,19,FALSE)</f>
      </c>
      <c r="AJ2438" s="1">
        <f>VLOOKUP(G2438,Sku_Consolidated!A2:T957,20,FALSE)</f>
      </c>
    </row>
    <row r="2439" spans="1:36" x14ac:dyDescent="0.25">
      <c r="A2439" s="1">
        <v>2024</v>
      </c>
      <c r="B2439" s="1" t="s">
        <v>31</v>
      </c>
      <c r="C2439" s="1" t="s">
        <v>32</v>
      </c>
      <c r="D2439" s="1" t="s">
        <v>33</v>
      </c>
      <c r="E2439" s="9" t="s">
        <v>6274</v>
      </c>
      <c r="F2439" s="1">
        <f>IF(VLOOKUP(G2439,Sku_Consolidated!A2:S957,{19},FALSE)="SHOWCASE", VLOOKUP(E2439,Store_Showcase!B2:C144,{2}, FALSE), IF(VLOOKUP(G2439,Sku_Consolidated!A2:S957,{19},FALSE)="VAM",VLOOKUP(E2439,Store_VAM!B2:C273,{2}, FALSE),VLOOKUP(E2439,Store_SRP!B2:C110,{2}, FALSE)))</f>
      </c>
      <c r="G2439" s="1">
        <v>798920</v>
      </c>
      <c r="H2439" s="1" t="s">
        <v>2278</v>
      </c>
      <c r="I2439" s="10" t="s">
        <v>1137</v>
      </c>
      <c r="J2439" s="1">
        <f>VLOOKUP(G2439,Sku_Consolidated!A2:C957, 3, FALSE)</f>
      </c>
      <c r="K2439" s="10">
        <f>IF(J2439="PACK", I2439, 0)</f>
      </c>
      <c r="L2439" s="10">
        <f>IF(J2439="KG", I2439, I2439 * VLOOKUP(G2439,Sku_Consolidated!A2:U957,21,FALSE))</f>
      </c>
      <c r="M2439" s="10" t="s">
        <v>37</v>
      </c>
      <c r="N2439" s="11" t="s">
        <v>2279</v>
      </c>
      <c r="O2439" s="10" t="s">
        <v>2280</v>
      </c>
      <c r="P2439" s="10">
        <f>N2439 - O2439</f>
      </c>
      <c r="Q2439" s="1">
        <f>VLOOKUP(G2439,Sku_Consolidated!A2:G957,7, FALSE)</f>
      </c>
      <c r="R2439" s="1">
        <f>IF(IFERROR(VLOOKUP(E2439,Store_Showcase!B2:H144,7, FALSE), TRUE)=TRUE, IF(IFERROR(VLOOKUP(E2439,Store_SRP!B2:H110,7, FALSE), TRUE)=TRUE,VLOOKUP(E2439,Store_VAM!B2:H273,7, FALSE),VLOOKUP(E2439,Store_SRP!B2:H110,7, FALSE)), VLOOKUP(E2439,Store_Showcase!B2:H144,7, FALSE))</f>
      </c>
      <c r="S2439" s="1">
        <f>IF(IFERROR(VLOOKUP(E2439,Store_Showcase!B2:I144,8, FALSE), TRUE)=TRUE, IF(IFERROR(VLOOKUP(E2439,Store_SRP!B2:I110,8, FALSE), TRUE)=TRUE,VLOOKUP(E2439,Store_VAM!B2:I273,8, FALSE),VLOOKUP(E2439,Store_SRP!B2:I110,8, FALSE)), VLOOKUP(E2439,Store_Showcase!B2:I144,8, FALSE))</f>
      </c>
      <c r="T2439" s="1">
        <f>VLOOKUP(G2439,Sku_Consolidated!A2:R957,18,FALSE)</f>
      </c>
      <c r="U2439" s="1" t="s">
        <v>6275</v>
      </c>
      <c r="V2439" s="1">
        <f>IF(VLOOKUP(G2439,Sku_Consolidated!A2:S957,19,FALSE)="SHOWCASE", VLOOKUP(E2439,Store_Showcase!B2:L144,11, FALSE), IF(VLOOKUP(G2439,Sku_Consolidated!A2:S957,19,FALSE)="VAM",VLOOKUP(E2439,Store_VAM!B2:L273,11, FALSE),VLOOKUP(E2439,Store_SRP!B2:L110,11, FALSE)))</f>
      </c>
      <c r="W2439" s="1">
        <f>VLOOKUP(G2439,Sku_Consolidated!A2:W957,11,FALSE)</f>
      </c>
      <c r="X2439" s="1">
        <f>VLOOKUP(G2439,Sku_Consolidated!A2:H957,8,FALSE)</f>
      </c>
      <c r="Y2439" s="1">
        <f>VLOOKUP(G2439,Sku_Consolidated!A2:I957,9,FALSE)</f>
      </c>
      <c r="Z2439" s="1" t="s">
        <v>41</v>
      </c>
      <c r="AA2439" s="1">
        <f>VLOOKUP(G2439,Sku_Consolidated!A2:E957,5,FALSE)</f>
      </c>
      <c r="AB2439" s="1">
        <f>IF(VLOOKUP(G2439,Sku_Consolidated!A2:S957,19,FALSE)="SHOWCASE", VLOOKUP(E2439,Store_Showcase!B2:N144,13, FALSE), IF(VLOOKUP(G2439,Sku_Consolidated!A2:S957,19,FALSE)="VAM",VLOOKUP(E2439,Store_VAM!B2:N273,13, FALSE),VLOOKUP(E2439,Store_SRP!B2:N110,13, FALSE)))</f>
      </c>
      <c r="AC2439" s="1">
        <f>IF(IFERROR(AB2439,TRUE)=TRUE, "-","OK")</f>
      </c>
      <c r="AD2439" s="11" t="s">
        <v>37</v>
      </c>
      <c r="AE2439" s="11" t="s">
        <v>37</v>
      </c>
      <c r="AF2439" s="1">
        <f>IF(IFERROR(VLOOKUP(E2439,Store_Showcase!B2:H144,{5}, FALSE), TRUE)=TRUE, IF(IFERROR(VLOOKUP(E2439,Store_SRP!B2:H110,{5}, FALSE), TRUE)=TRUE,VLOOKUP(E2439,Store_VAM!B2:H273,{5}, FALSE),VLOOKUP(E2439,Store_SRP!B2:H110,{5}, FALSE)), VLOOKUP(E2439,Store_Showcase!B2:H144,{5}, FALSE))</f>
      </c>
      <c r="AG2439" s="1">
        <f>IF(IFERROR(VLOOKUP(E2439,Store_Showcase!B2:H144,{6}, FALSE), TRUE)=TRUE, IF(IFERROR(VLOOKUP(E2439,Store_SRP!B2:H110,{6}, FALSE), TRUE)=TRUE,VLOOKUP(E2439,Store_VAM!B2:H273,{6}, FALSE),VLOOKUP(E2439,Store_SRP!B2:H110,{6}, FALSE)), VLOOKUP(E2439,Store_Showcase!B2:H144,{6}, FALSE))</f>
      </c>
      <c r="AH2439" s="1">
        <f>VLOOKUP(G2439,Sku_Consolidated!A2:R957,18,FALSE)</f>
      </c>
      <c r="AI2439" s="1">
        <f>VLOOKUP(G2439,Sku_Consolidated!A2:S957,19,FALSE)</f>
      </c>
      <c r="AJ2439" s="1">
        <f>VLOOKUP(G2439,Sku_Consolidated!A2:T957,20,FALSE)</f>
      </c>
    </row>
    <row r="2440" spans="1:36" x14ac:dyDescent="0.25">
      <c r="A2440" s="1">
        <v>2024</v>
      </c>
      <c r="B2440" s="1" t="s">
        <v>31</v>
      </c>
      <c r="C2440" s="1" t="s">
        <v>32</v>
      </c>
      <c r="D2440" s="1" t="s">
        <v>33</v>
      </c>
      <c r="E2440" s="9" t="s">
        <v>6274</v>
      </c>
      <c r="F2440" s="1">
        <f>IF(VLOOKUP(G2440,Sku_Consolidated!A2:S957,{19},FALSE)="SHOWCASE", VLOOKUP(E2440,Store_Showcase!B2:C144,{2}, FALSE), IF(VLOOKUP(G2440,Sku_Consolidated!A2:S957,{19},FALSE)="VAM",VLOOKUP(E2440,Store_VAM!B2:C273,{2}, FALSE),VLOOKUP(E2440,Store_SRP!B2:C110,{2}, FALSE)))</f>
      </c>
      <c r="G2440" s="1">
        <v>827185</v>
      </c>
      <c r="H2440" s="1" t="s">
        <v>2253</v>
      </c>
      <c r="I2440" s="10" t="s">
        <v>1467</v>
      </c>
      <c r="J2440" s="1">
        <f>VLOOKUP(G2440,Sku_Consolidated!A2:C957, 3, FALSE)</f>
      </c>
      <c r="K2440" s="10">
        <f>IF(J2440="PACK", I2440, 0)</f>
      </c>
      <c r="L2440" s="10">
        <f>IF(J2440="KG", I2440, I2440 * VLOOKUP(G2440,Sku_Consolidated!A2:U957,21,FALSE))</f>
      </c>
      <c r="M2440" s="10" t="s">
        <v>37</v>
      </c>
      <c r="N2440" s="11" t="s">
        <v>6276</v>
      </c>
      <c r="O2440" s="10" t="s">
        <v>6277</v>
      </c>
      <c r="P2440" s="10">
        <f>N2440 - O2440</f>
      </c>
      <c r="Q2440" s="1">
        <f>VLOOKUP(G2440,Sku_Consolidated!A2:G957,7, FALSE)</f>
      </c>
      <c r="R2440" s="1">
        <f>IF(IFERROR(VLOOKUP(E2440,Store_Showcase!B2:H144,7, FALSE), TRUE)=TRUE, IF(IFERROR(VLOOKUP(E2440,Store_SRP!B2:H110,7, FALSE), TRUE)=TRUE,VLOOKUP(E2440,Store_VAM!B2:H273,7, FALSE),VLOOKUP(E2440,Store_SRP!B2:H110,7, FALSE)), VLOOKUP(E2440,Store_Showcase!B2:H144,7, FALSE))</f>
      </c>
      <c r="S2440" s="1">
        <f>IF(IFERROR(VLOOKUP(E2440,Store_Showcase!B2:I144,8, FALSE), TRUE)=TRUE, IF(IFERROR(VLOOKUP(E2440,Store_SRP!B2:I110,8, FALSE), TRUE)=TRUE,VLOOKUP(E2440,Store_VAM!B2:I273,8, FALSE),VLOOKUP(E2440,Store_SRP!B2:I110,8, FALSE)), VLOOKUP(E2440,Store_Showcase!B2:I144,8, FALSE))</f>
      </c>
      <c r="T2440" s="1">
        <f>VLOOKUP(G2440,Sku_Consolidated!A2:R957,18,FALSE)</f>
      </c>
      <c r="U2440" s="1" t="s">
        <v>6275</v>
      </c>
      <c r="V2440" s="1">
        <f>IF(VLOOKUP(G2440,Sku_Consolidated!A2:S957,19,FALSE)="SHOWCASE", VLOOKUP(E2440,Store_Showcase!B2:L144,11, FALSE), IF(VLOOKUP(G2440,Sku_Consolidated!A2:S957,19,FALSE)="VAM",VLOOKUP(E2440,Store_VAM!B2:L273,11, FALSE),VLOOKUP(E2440,Store_SRP!B2:L110,11, FALSE)))</f>
      </c>
      <c r="W2440" s="1">
        <f>VLOOKUP(G2440,Sku_Consolidated!A2:W957,11,FALSE)</f>
      </c>
      <c r="X2440" s="1">
        <f>VLOOKUP(G2440,Sku_Consolidated!A2:H957,8,FALSE)</f>
      </c>
      <c r="Y2440" s="1">
        <f>VLOOKUP(G2440,Sku_Consolidated!A2:I957,9,FALSE)</f>
      </c>
      <c r="Z2440" s="1" t="s">
        <v>41</v>
      </c>
      <c r="AA2440" s="1">
        <f>VLOOKUP(G2440,Sku_Consolidated!A2:E957,5,FALSE)</f>
      </c>
      <c r="AB2440" s="1">
        <f>IF(VLOOKUP(G2440,Sku_Consolidated!A2:S957,19,FALSE)="SHOWCASE", VLOOKUP(E2440,Store_Showcase!B2:N144,13, FALSE), IF(VLOOKUP(G2440,Sku_Consolidated!A2:S957,19,FALSE)="VAM",VLOOKUP(E2440,Store_VAM!B2:N273,13, FALSE),VLOOKUP(E2440,Store_SRP!B2:N110,13, FALSE)))</f>
      </c>
      <c r="AC2440" s="1">
        <f>IF(IFERROR(AB2440,TRUE)=TRUE, "-","OK")</f>
      </c>
      <c r="AD2440" s="11" t="s">
        <v>37</v>
      </c>
      <c r="AE2440" s="11" t="s">
        <v>37</v>
      </c>
      <c r="AF2440" s="1">
        <f>IF(IFERROR(VLOOKUP(E2440,Store_Showcase!B2:H144,{5}, FALSE), TRUE)=TRUE, IF(IFERROR(VLOOKUP(E2440,Store_SRP!B2:H110,{5}, FALSE), TRUE)=TRUE,VLOOKUP(E2440,Store_VAM!B2:H273,{5}, FALSE),VLOOKUP(E2440,Store_SRP!B2:H110,{5}, FALSE)), VLOOKUP(E2440,Store_Showcase!B2:H144,{5}, FALSE))</f>
      </c>
      <c r="AG2440" s="1">
        <f>IF(IFERROR(VLOOKUP(E2440,Store_Showcase!B2:H144,{6}, FALSE), TRUE)=TRUE, IF(IFERROR(VLOOKUP(E2440,Store_SRP!B2:H110,{6}, FALSE), TRUE)=TRUE,VLOOKUP(E2440,Store_VAM!B2:H273,{6}, FALSE),VLOOKUP(E2440,Store_SRP!B2:H110,{6}, FALSE)), VLOOKUP(E2440,Store_Showcase!B2:H144,{6}, FALSE))</f>
      </c>
      <c r="AH2440" s="1">
        <f>VLOOKUP(G2440,Sku_Consolidated!A2:R957,18,FALSE)</f>
      </c>
      <c r="AI2440" s="1">
        <f>VLOOKUP(G2440,Sku_Consolidated!A2:S957,19,FALSE)</f>
      </c>
      <c r="AJ2440" s="1">
        <f>VLOOKUP(G2440,Sku_Consolidated!A2:T957,20,FALSE)</f>
      </c>
    </row>
    <row r="2441" spans="1:36" x14ac:dyDescent="0.25">
      <c r="A2441" s="1">
        <v>2024</v>
      </c>
      <c r="B2441" s="1" t="s">
        <v>31</v>
      </c>
      <c r="C2441" s="1" t="s">
        <v>32</v>
      </c>
      <c r="D2441" s="1" t="s">
        <v>33</v>
      </c>
      <c r="E2441" s="9" t="s">
        <v>6274</v>
      </c>
      <c r="F2441" s="1">
        <f>IF(VLOOKUP(G2441,Sku_Consolidated!A2:S957,{19},FALSE)="SHOWCASE", VLOOKUP(E2441,Store_Showcase!B2:C144,{2}, FALSE), IF(VLOOKUP(G2441,Sku_Consolidated!A2:S957,{19},FALSE)="VAM",VLOOKUP(E2441,Store_VAM!B2:C273,{2}, FALSE),VLOOKUP(E2441,Store_SRP!B2:C110,{2}, FALSE)))</f>
      </c>
      <c r="G2441" s="1">
        <v>827186</v>
      </c>
      <c r="H2441" s="1" t="s">
        <v>2256</v>
      </c>
      <c r="I2441" s="10" t="s">
        <v>1638</v>
      </c>
      <c r="J2441" s="1">
        <f>VLOOKUP(G2441,Sku_Consolidated!A2:C957, 3, FALSE)</f>
      </c>
      <c r="K2441" s="10">
        <f>IF(J2441="PACK", I2441, 0)</f>
      </c>
      <c r="L2441" s="10">
        <f>IF(J2441="KG", I2441, I2441 * VLOOKUP(G2441,Sku_Consolidated!A2:U957,21,FALSE))</f>
      </c>
      <c r="M2441" s="10" t="s">
        <v>37</v>
      </c>
      <c r="N2441" s="11" t="s">
        <v>2274</v>
      </c>
      <c r="O2441" s="10" t="s">
        <v>2275</v>
      </c>
      <c r="P2441" s="10">
        <f>N2441 - O2441</f>
      </c>
      <c r="Q2441" s="1">
        <f>VLOOKUP(G2441,Sku_Consolidated!A2:G957,7, FALSE)</f>
      </c>
      <c r="R2441" s="1">
        <f>IF(IFERROR(VLOOKUP(E2441,Store_Showcase!B2:H144,7, FALSE), TRUE)=TRUE, IF(IFERROR(VLOOKUP(E2441,Store_SRP!B2:H110,7, FALSE), TRUE)=TRUE,VLOOKUP(E2441,Store_VAM!B2:H273,7, FALSE),VLOOKUP(E2441,Store_SRP!B2:H110,7, FALSE)), VLOOKUP(E2441,Store_Showcase!B2:H144,7, FALSE))</f>
      </c>
      <c r="S2441" s="1">
        <f>IF(IFERROR(VLOOKUP(E2441,Store_Showcase!B2:I144,8, FALSE), TRUE)=TRUE, IF(IFERROR(VLOOKUP(E2441,Store_SRP!B2:I110,8, FALSE), TRUE)=TRUE,VLOOKUP(E2441,Store_VAM!B2:I273,8, FALSE),VLOOKUP(E2441,Store_SRP!B2:I110,8, FALSE)), VLOOKUP(E2441,Store_Showcase!B2:I144,8, FALSE))</f>
      </c>
      <c r="T2441" s="1">
        <f>VLOOKUP(G2441,Sku_Consolidated!A2:R957,18,FALSE)</f>
      </c>
      <c r="U2441" s="1" t="s">
        <v>6275</v>
      </c>
      <c r="V2441" s="1">
        <f>IF(VLOOKUP(G2441,Sku_Consolidated!A2:S957,19,FALSE)="SHOWCASE", VLOOKUP(E2441,Store_Showcase!B2:L144,11, FALSE), IF(VLOOKUP(G2441,Sku_Consolidated!A2:S957,19,FALSE)="VAM",VLOOKUP(E2441,Store_VAM!B2:L273,11, FALSE),VLOOKUP(E2441,Store_SRP!B2:L110,11, FALSE)))</f>
      </c>
      <c r="W2441" s="1">
        <f>VLOOKUP(G2441,Sku_Consolidated!A2:W957,11,FALSE)</f>
      </c>
      <c r="X2441" s="1">
        <f>VLOOKUP(G2441,Sku_Consolidated!A2:H957,8,FALSE)</f>
      </c>
      <c r="Y2441" s="1">
        <f>VLOOKUP(G2441,Sku_Consolidated!A2:I957,9,FALSE)</f>
      </c>
      <c r="Z2441" s="1" t="s">
        <v>41</v>
      </c>
      <c r="AA2441" s="1">
        <f>VLOOKUP(G2441,Sku_Consolidated!A2:E957,5,FALSE)</f>
      </c>
      <c r="AB2441" s="1">
        <f>IF(VLOOKUP(G2441,Sku_Consolidated!A2:S957,19,FALSE)="SHOWCASE", VLOOKUP(E2441,Store_Showcase!B2:N144,13, FALSE), IF(VLOOKUP(G2441,Sku_Consolidated!A2:S957,19,FALSE)="VAM",VLOOKUP(E2441,Store_VAM!B2:N273,13, FALSE),VLOOKUP(E2441,Store_SRP!B2:N110,13, FALSE)))</f>
      </c>
      <c r="AC2441" s="1">
        <f>IF(IFERROR(AB2441,TRUE)=TRUE, "-","OK")</f>
      </c>
      <c r="AD2441" s="11" t="s">
        <v>37</v>
      </c>
      <c r="AE2441" s="11" t="s">
        <v>37</v>
      </c>
      <c r="AF2441" s="1">
        <f>IF(IFERROR(VLOOKUP(E2441,Store_Showcase!B2:H144,{5}, FALSE), TRUE)=TRUE, IF(IFERROR(VLOOKUP(E2441,Store_SRP!B2:H110,{5}, FALSE), TRUE)=TRUE,VLOOKUP(E2441,Store_VAM!B2:H273,{5}, FALSE),VLOOKUP(E2441,Store_SRP!B2:H110,{5}, FALSE)), VLOOKUP(E2441,Store_Showcase!B2:H144,{5}, FALSE))</f>
      </c>
      <c r="AG2441" s="1">
        <f>IF(IFERROR(VLOOKUP(E2441,Store_Showcase!B2:H144,{6}, FALSE), TRUE)=TRUE, IF(IFERROR(VLOOKUP(E2441,Store_SRP!B2:H110,{6}, FALSE), TRUE)=TRUE,VLOOKUP(E2441,Store_VAM!B2:H273,{6}, FALSE),VLOOKUP(E2441,Store_SRP!B2:H110,{6}, FALSE)), VLOOKUP(E2441,Store_Showcase!B2:H144,{6}, FALSE))</f>
      </c>
      <c r="AH2441" s="1">
        <f>VLOOKUP(G2441,Sku_Consolidated!A2:R957,18,FALSE)</f>
      </c>
      <c r="AI2441" s="1">
        <f>VLOOKUP(G2441,Sku_Consolidated!A2:S957,19,FALSE)</f>
      </c>
      <c r="AJ2441" s="1">
        <f>VLOOKUP(G2441,Sku_Consolidated!A2:T957,20,FALSE)</f>
      </c>
    </row>
    <row r="2442" spans="1:36" x14ac:dyDescent="0.25">
      <c r="A2442" s="1">
        <v>2024</v>
      </c>
      <c r="B2442" s="1" t="s">
        <v>31</v>
      </c>
      <c r="C2442" s="1" t="s">
        <v>32</v>
      </c>
      <c r="D2442" s="1" t="s">
        <v>33</v>
      </c>
      <c r="E2442" s="9" t="s">
        <v>6278</v>
      </c>
      <c r="F2442" s="1">
        <f>IF(VLOOKUP(G2442,Sku_Consolidated!A2:S957,{19},FALSE)="SHOWCASE", VLOOKUP(E2442,Store_Showcase!B2:C144,{2}, FALSE), IF(VLOOKUP(G2442,Sku_Consolidated!A2:S957,{19},FALSE)="VAM",VLOOKUP(E2442,Store_VAM!B2:C273,{2}, FALSE),VLOOKUP(E2442,Store_SRP!B2:C110,{2}, FALSE)))</f>
      </c>
      <c r="G2442" s="1">
        <v>61719</v>
      </c>
      <c r="H2442" s="1" t="s">
        <v>35</v>
      </c>
      <c r="I2442" s="10" t="s">
        <v>3034</v>
      </c>
      <c r="J2442" s="1">
        <f>VLOOKUP(G2442,Sku_Consolidated!A2:C957, 3, FALSE)</f>
      </c>
      <c r="K2442" s="10">
        <f>IF(J2442="PACK", I2442, 0)</f>
      </c>
      <c r="L2442" s="10">
        <f>IF(J2442="KG", I2442, I2442 * VLOOKUP(G2442,Sku_Consolidated!A2:U957,21,FALSE))</f>
      </c>
      <c r="M2442" s="10" t="s">
        <v>37</v>
      </c>
      <c r="N2442" s="11" t="s">
        <v>6279</v>
      </c>
      <c r="O2442" s="10" t="s">
        <v>6280</v>
      </c>
      <c r="P2442" s="10">
        <f>N2442 - O2442</f>
      </c>
      <c r="Q2442" s="1">
        <f>VLOOKUP(G2442,Sku_Consolidated!A2:G957,7, FALSE)</f>
      </c>
      <c r="R2442" s="1">
        <f>IF(IFERROR(VLOOKUP(E2442,Store_Showcase!B2:H144,7, FALSE), TRUE)=TRUE, IF(IFERROR(VLOOKUP(E2442,Store_SRP!B2:H110,7, FALSE), TRUE)=TRUE,VLOOKUP(E2442,Store_VAM!B2:H273,7, FALSE),VLOOKUP(E2442,Store_SRP!B2:H110,7, FALSE)), VLOOKUP(E2442,Store_Showcase!B2:H144,7, FALSE))</f>
      </c>
      <c r="S2442" s="1">
        <f>IF(IFERROR(VLOOKUP(E2442,Store_Showcase!B2:I144,8, FALSE), TRUE)=TRUE, IF(IFERROR(VLOOKUP(E2442,Store_SRP!B2:I110,8, FALSE), TRUE)=TRUE,VLOOKUP(E2442,Store_VAM!B2:I273,8, FALSE),VLOOKUP(E2442,Store_SRP!B2:I110,8, FALSE)), VLOOKUP(E2442,Store_Showcase!B2:I144,8, FALSE))</f>
      </c>
      <c r="T2442" s="1">
        <f>VLOOKUP(G2442,Sku_Consolidated!A2:R957,18,FALSE)</f>
      </c>
      <c r="U2442" s="1" t="s">
        <v>6281</v>
      </c>
      <c r="V2442" s="1">
        <f>IF(VLOOKUP(G2442,Sku_Consolidated!A2:S957,19,FALSE)="SHOWCASE", VLOOKUP(E2442,Store_Showcase!B2:L144,11, FALSE), IF(VLOOKUP(G2442,Sku_Consolidated!A2:S957,19,FALSE)="VAM",VLOOKUP(E2442,Store_VAM!B2:L273,11, FALSE),VLOOKUP(E2442,Store_SRP!B2:L110,11, FALSE)))</f>
      </c>
      <c r="W2442" s="1">
        <f>VLOOKUP(G2442,Sku_Consolidated!A2:W957,11,FALSE)</f>
      </c>
      <c r="X2442" s="1">
        <f>VLOOKUP(G2442,Sku_Consolidated!A2:H957,8,FALSE)</f>
      </c>
      <c r="Y2442" s="1">
        <f>VLOOKUP(G2442,Sku_Consolidated!A2:I957,9,FALSE)</f>
      </c>
      <c r="Z2442" s="1" t="s">
        <v>41</v>
      </c>
      <c r="AA2442" s="1">
        <f>VLOOKUP(G2442,Sku_Consolidated!A2:E957,5,FALSE)</f>
      </c>
      <c r="AB2442" s="1">
        <f>IF(VLOOKUP(G2442,Sku_Consolidated!A2:S957,19,FALSE)="SHOWCASE", VLOOKUP(E2442,Store_Showcase!B2:N144,13, FALSE), IF(VLOOKUP(G2442,Sku_Consolidated!A2:S957,19,FALSE)="VAM",VLOOKUP(E2442,Store_VAM!B2:N273,13, FALSE),VLOOKUP(E2442,Store_SRP!B2:N110,13, FALSE)))</f>
      </c>
      <c r="AC2442" s="1">
        <f>IF(IFERROR(AB2442,TRUE)=TRUE, "-","OK")</f>
      </c>
      <c r="AD2442" s="11" t="s">
        <v>37</v>
      </c>
      <c r="AE2442" s="11" t="s">
        <v>37</v>
      </c>
      <c r="AF2442" s="1">
        <f>IF(IFERROR(VLOOKUP(E2442,Store_Showcase!B2:H144,{5}, FALSE), TRUE)=TRUE, IF(IFERROR(VLOOKUP(E2442,Store_SRP!B2:H110,{5}, FALSE), TRUE)=TRUE,VLOOKUP(E2442,Store_VAM!B2:H273,{5}, FALSE),VLOOKUP(E2442,Store_SRP!B2:H110,{5}, FALSE)), VLOOKUP(E2442,Store_Showcase!B2:H144,{5}, FALSE))</f>
      </c>
      <c r="AG2442" s="1">
        <f>IF(IFERROR(VLOOKUP(E2442,Store_Showcase!B2:H144,{6}, FALSE), TRUE)=TRUE, IF(IFERROR(VLOOKUP(E2442,Store_SRP!B2:H110,{6}, FALSE), TRUE)=TRUE,VLOOKUP(E2442,Store_VAM!B2:H273,{6}, FALSE),VLOOKUP(E2442,Store_SRP!B2:H110,{6}, FALSE)), VLOOKUP(E2442,Store_Showcase!B2:H144,{6}, FALSE))</f>
      </c>
      <c r="AH2442" s="1">
        <f>VLOOKUP(G2442,Sku_Consolidated!A2:R957,18,FALSE)</f>
      </c>
      <c r="AI2442" s="1">
        <f>VLOOKUP(G2442,Sku_Consolidated!A2:S957,19,FALSE)</f>
      </c>
      <c r="AJ2442" s="1">
        <f>VLOOKUP(G2442,Sku_Consolidated!A2:T957,20,FALSE)</f>
      </c>
    </row>
    <row r="2443" spans="1:36" x14ac:dyDescent="0.25">
      <c r="A2443" s="1">
        <v>2024</v>
      </c>
      <c r="B2443" s="1" t="s">
        <v>31</v>
      </c>
      <c r="C2443" s="1" t="s">
        <v>32</v>
      </c>
      <c r="D2443" s="1" t="s">
        <v>33</v>
      </c>
      <c r="E2443" s="9" t="s">
        <v>6278</v>
      </c>
      <c r="F2443" s="1">
        <f>IF(VLOOKUP(G2443,Sku_Consolidated!A2:S957,{19},FALSE)="SHOWCASE", VLOOKUP(E2443,Store_Showcase!B2:C144,{2}, FALSE), IF(VLOOKUP(G2443,Sku_Consolidated!A2:S957,{19},FALSE)="VAM",VLOOKUP(E2443,Store_VAM!B2:C273,{2}, FALSE),VLOOKUP(E2443,Store_SRP!B2:C110,{2}, FALSE)))</f>
      </c>
      <c r="G2443" s="1">
        <v>61723</v>
      </c>
      <c r="H2443" s="1" t="s">
        <v>207</v>
      </c>
      <c r="I2443" s="10" t="s">
        <v>438</v>
      </c>
      <c r="J2443" s="1">
        <f>VLOOKUP(G2443,Sku_Consolidated!A2:C957, 3, FALSE)</f>
      </c>
      <c r="K2443" s="10">
        <f>IF(J2443="PACK", I2443, 0)</f>
      </c>
      <c r="L2443" s="10">
        <f>IF(J2443="KG", I2443, I2443 * VLOOKUP(G2443,Sku_Consolidated!A2:U957,21,FALSE))</f>
      </c>
      <c r="M2443" s="10" t="s">
        <v>37</v>
      </c>
      <c r="N2443" s="11" t="s">
        <v>6282</v>
      </c>
      <c r="O2443" s="10" t="s">
        <v>6283</v>
      </c>
      <c r="P2443" s="10">
        <f>N2443 - O2443</f>
      </c>
      <c r="Q2443" s="1">
        <f>VLOOKUP(G2443,Sku_Consolidated!A2:G957,7, FALSE)</f>
      </c>
      <c r="R2443" s="1">
        <f>IF(IFERROR(VLOOKUP(E2443,Store_Showcase!B2:H144,7, FALSE), TRUE)=TRUE, IF(IFERROR(VLOOKUP(E2443,Store_SRP!B2:H110,7, FALSE), TRUE)=TRUE,VLOOKUP(E2443,Store_VAM!B2:H273,7, FALSE),VLOOKUP(E2443,Store_SRP!B2:H110,7, FALSE)), VLOOKUP(E2443,Store_Showcase!B2:H144,7, FALSE))</f>
      </c>
      <c r="S2443" s="1">
        <f>IF(IFERROR(VLOOKUP(E2443,Store_Showcase!B2:I144,8, FALSE), TRUE)=TRUE, IF(IFERROR(VLOOKUP(E2443,Store_SRP!B2:I110,8, FALSE), TRUE)=TRUE,VLOOKUP(E2443,Store_VAM!B2:I273,8, FALSE),VLOOKUP(E2443,Store_SRP!B2:I110,8, FALSE)), VLOOKUP(E2443,Store_Showcase!B2:I144,8, FALSE))</f>
      </c>
      <c r="T2443" s="1">
        <f>VLOOKUP(G2443,Sku_Consolidated!A2:R957,18,FALSE)</f>
      </c>
      <c r="U2443" s="1" t="s">
        <v>6281</v>
      </c>
      <c r="V2443" s="1">
        <f>IF(VLOOKUP(G2443,Sku_Consolidated!A2:S957,19,FALSE)="SHOWCASE", VLOOKUP(E2443,Store_Showcase!B2:L144,11, FALSE), IF(VLOOKUP(G2443,Sku_Consolidated!A2:S957,19,FALSE)="VAM",VLOOKUP(E2443,Store_VAM!B2:L273,11, FALSE),VLOOKUP(E2443,Store_SRP!B2:L110,11, FALSE)))</f>
      </c>
      <c r="W2443" s="1">
        <f>VLOOKUP(G2443,Sku_Consolidated!A2:W957,11,FALSE)</f>
      </c>
      <c r="X2443" s="1">
        <f>VLOOKUP(G2443,Sku_Consolidated!A2:H957,8,FALSE)</f>
      </c>
      <c r="Y2443" s="1">
        <f>VLOOKUP(G2443,Sku_Consolidated!A2:I957,9,FALSE)</f>
      </c>
      <c r="Z2443" s="1" t="s">
        <v>41</v>
      </c>
      <c r="AA2443" s="1">
        <f>VLOOKUP(G2443,Sku_Consolidated!A2:E957,5,FALSE)</f>
      </c>
      <c r="AB2443" s="1">
        <f>IF(VLOOKUP(G2443,Sku_Consolidated!A2:S957,19,FALSE)="SHOWCASE", VLOOKUP(E2443,Store_Showcase!B2:N144,13, FALSE), IF(VLOOKUP(G2443,Sku_Consolidated!A2:S957,19,FALSE)="VAM",VLOOKUP(E2443,Store_VAM!B2:N273,13, FALSE),VLOOKUP(E2443,Store_SRP!B2:N110,13, FALSE)))</f>
      </c>
      <c r="AC2443" s="1">
        <f>IF(IFERROR(AB2443,TRUE)=TRUE, "-","OK")</f>
      </c>
      <c r="AD2443" s="11" t="s">
        <v>37</v>
      </c>
      <c r="AE2443" s="11" t="s">
        <v>37</v>
      </c>
      <c r="AF2443" s="1">
        <f>IF(IFERROR(VLOOKUP(E2443,Store_Showcase!B2:H144,{5}, FALSE), TRUE)=TRUE, IF(IFERROR(VLOOKUP(E2443,Store_SRP!B2:H110,{5}, FALSE), TRUE)=TRUE,VLOOKUP(E2443,Store_VAM!B2:H273,{5}, FALSE),VLOOKUP(E2443,Store_SRP!B2:H110,{5}, FALSE)), VLOOKUP(E2443,Store_Showcase!B2:H144,{5}, FALSE))</f>
      </c>
      <c r="AG2443" s="1">
        <f>IF(IFERROR(VLOOKUP(E2443,Store_Showcase!B2:H144,{6}, FALSE), TRUE)=TRUE, IF(IFERROR(VLOOKUP(E2443,Store_SRP!B2:H110,{6}, FALSE), TRUE)=TRUE,VLOOKUP(E2443,Store_VAM!B2:H273,{6}, FALSE),VLOOKUP(E2443,Store_SRP!B2:H110,{6}, FALSE)), VLOOKUP(E2443,Store_Showcase!B2:H144,{6}, FALSE))</f>
      </c>
      <c r="AH2443" s="1">
        <f>VLOOKUP(G2443,Sku_Consolidated!A2:R957,18,FALSE)</f>
      </c>
      <c r="AI2443" s="1">
        <f>VLOOKUP(G2443,Sku_Consolidated!A2:S957,19,FALSE)</f>
      </c>
      <c r="AJ2443" s="1">
        <f>VLOOKUP(G2443,Sku_Consolidated!A2:T957,20,FALSE)</f>
      </c>
    </row>
    <row r="2444" spans="1:36" x14ac:dyDescent="0.25">
      <c r="A2444" s="1">
        <v>2024</v>
      </c>
      <c r="B2444" s="1" t="s">
        <v>31</v>
      </c>
      <c r="C2444" s="1" t="s">
        <v>32</v>
      </c>
      <c r="D2444" s="1" t="s">
        <v>33</v>
      </c>
      <c r="E2444" s="9" t="s">
        <v>6278</v>
      </c>
      <c r="F2444" s="1">
        <f>IF(VLOOKUP(G2444,Sku_Consolidated!A2:S957,{19},FALSE)="SHOWCASE", VLOOKUP(E2444,Store_Showcase!B2:C144,{2}, FALSE), IF(VLOOKUP(G2444,Sku_Consolidated!A2:S957,{19},FALSE)="VAM",VLOOKUP(E2444,Store_VAM!B2:C273,{2}, FALSE),VLOOKUP(E2444,Store_SRP!B2:C110,{2}, FALSE)))</f>
      </c>
      <c r="G2444" s="1">
        <v>61724</v>
      </c>
      <c r="H2444" s="1" t="s">
        <v>50</v>
      </c>
      <c r="I2444" s="10" t="s">
        <v>51</v>
      </c>
      <c r="J2444" s="1">
        <f>VLOOKUP(G2444,Sku_Consolidated!A2:C957, 3, FALSE)</f>
      </c>
      <c r="K2444" s="10">
        <f>IF(J2444="PACK", I2444, 0)</f>
      </c>
      <c r="L2444" s="10">
        <f>IF(J2444="KG", I2444, I2444 * VLOOKUP(G2444,Sku_Consolidated!A2:U957,21,FALSE))</f>
      </c>
      <c r="M2444" s="10" t="s">
        <v>37</v>
      </c>
      <c r="N2444" s="11" t="s">
        <v>6284</v>
      </c>
      <c r="O2444" s="10" t="s">
        <v>6285</v>
      </c>
      <c r="P2444" s="10">
        <f>N2444 - O2444</f>
      </c>
      <c r="Q2444" s="1">
        <f>VLOOKUP(G2444,Sku_Consolidated!A2:G957,7, FALSE)</f>
      </c>
      <c r="R2444" s="1">
        <f>IF(IFERROR(VLOOKUP(E2444,Store_Showcase!B2:H144,7, FALSE), TRUE)=TRUE, IF(IFERROR(VLOOKUP(E2444,Store_SRP!B2:H110,7, FALSE), TRUE)=TRUE,VLOOKUP(E2444,Store_VAM!B2:H273,7, FALSE),VLOOKUP(E2444,Store_SRP!B2:H110,7, FALSE)), VLOOKUP(E2444,Store_Showcase!B2:H144,7, FALSE))</f>
      </c>
      <c r="S2444" s="1">
        <f>IF(IFERROR(VLOOKUP(E2444,Store_Showcase!B2:I144,8, FALSE), TRUE)=TRUE, IF(IFERROR(VLOOKUP(E2444,Store_SRP!B2:I110,8, FALSE), TRUE)=TRUE,VLOOKUP(E2444,Store_VAM!B2:I273,8, FALSE),VLOOKUP(E2444,Store_SRP!B2:I110,8, FALSE)), VLOOKUP(E2444,Store_Showcase!B2:I144,8, FALSE))</f>
      </c>
      <c r="T2444" s="1">
        <f>VLOOKUP(G2444,Sku_Consolidated!A2:R957,18,FALSE)</f>
      </c>
      <c r="U2444" s="1" t="s">
        <v>6281</v>
      </c>
      <c r="V2444" s="1">
        <f>IF(VLOOKUP(G2444,Sku_Consolidated!A2:S957,19,FALSE)="SHOWCASE", VLOOKUP(E2444,Store_Showcase!B2:L144,11, FALSE), IF(VLOOKUP(G2444,Sku_Consolidated!A2:S957,19,FALSE)="VAM",VLOOKUP(E2444,Store_VAM!B2:L273,11, FALSE),VLOOKUP(E2444,Store_SRP!B2:L110,11, FALSE)))</f>
      </c>
      <c r="W2444" s="1">
        <f>VLOOKUP(G2444,Sku_Consolidated!A2:W957,11,FALSE)</f>
      </c>
      <c r="X2444" s="1">
        <f>VLOOKUP(G2444,Sku_Consolidated!A2:H957,8,FALSE)</f>
      </c>
      <c r="Y2444" s="1">
        <f>VLOOKUP(G2444,Sku_Consolidated!A2:I957,9,FALSE)</f>
      </c>
      <c r="Z2444" s="1" t="s">
        <v>41</v>
      </c>
      <c r="AA2444" s="1">
        <f>VLOOKUP(G2444,Sku_Consolidated!A2:E957,5,FALSE)</f>
      </c>
      <c r="AB2444" s="1">
        <f>IF(VLOOKUP(G2444,Sku_Consolidated!A2:S957,19,FALSE)="SHOWCASE", VLOOKUP(E2444,Store_Showcase!B2:N144,13, FALSE), IF(VLOOKUP(G2444,Sku_Consolidated!A2:S957,19,FALSE)="VAM",VLOOKUP(E2444,Store_VAM!B2:N273,13, FALSE),VLOOKUP(E2444,Store_SRP!B2:N110,13, FALSE)))</f>
      </c>
      <c r="AC2444" s="1">
        <f>IF(IFERROR(AB2444,TRUE)=TRUE, "-","OK")</f>
      </c>
      <c r="AD2444" s="11" t="s">
        <v>37</v>
      </c>
      <c r="AE2444" s="11" t="s">
        <v>37</v>
      </c>
      <c r="AF2444" s="1">
        <f>IF(IFERROR(VLOOKUP(E2444,Store_Showcase!B2:H144,{5}, FALSE), TRUE)=TRUE, IF(IFERROR(VLOOKUP(E2444,Store_SRP!B2:H110,{5}, FALSE), TRUE)=TRUE,VLOOKUP(E2444,Store_VAM!B2:H273,{5}, FALSE),VLOOKUP(E2444,Store_SRP!B2:H110,{5}, FALSE)), VLOOKUP(E2444,Store_Showcase!B2:H144,{5}, FALSE))</f>
      </c>
      <c r="AG2444" s="1">
        <f>IF(IFERROR(VLOOKUP(E2444,Store_Showcase!B2:H144,{6}, FALSE), TRUE)=TRUE, IF(IFERROR(VLOOKUP(E2444,Store_SRP!B2:H110,{6}, FALSE), TRUE)=TRUE,VLOOKUP(E2444,Store_VAM!B2:H273,{6}, FALSE),VLOOKUP(E2444,Store_SRP!B2:H110,{6}, FALSE)), VLOOKUP(E2444,Store_Showcase!B2:H144,{6}, FALSE))</f>
      </c>
      <c r="AH2444" s="1">
        <f>VLOOKUP(G2444,Sku_Consolidated!A2:R957,18,FALSE)</f>
      </c>
      <c r="AI2444" s="1">
        <f>VLOOKUP(G2444,Sku_Consolidated!A2:S957,19,FALSE)</f>
      </c>
      <c r="AJ2444" s="1">
        <f>VLOOKUP(G2444,Sku_Consolidated!A2:T957,20,FALSE)</f>
      </c>
    </row>
    <row r="2445" spans="1:36" x14ac:dyDescent="0.25">
      <c r="A2445" s="1">
        <v>2024</v>
      </c>
      <c r="B2445" s="1" t="s">
        <v>31</v>
      </c>
      <c r="C2445" s="1" t="s">
        <v>32</v>
      </c>
      <c r="D2445" s="1" t="s">
        <v>33</v>
      </c>
      <c r="E2445" s="9" t="s">
        <v>6278</v>
      </c>
      <c r="F2445" s="1">
        <f>IF(VLOOKUP(G2445,Sku_Consolidated!A2:S957,{19},FALSE)="SHOWCASE", VLOOKUP(E2445,Store_Showcase!B2:C144,{2}, FALSE), IF(VLOOKUP(G2445,Sku_Consolidated!A2:S957,{19},FALSE)="VAM",VLOOKUP(E2445,Store_VAM!B2:C273,{2}, FALSE),VLOOKUP(E2445,Store_SRP!B2:C110,{2}, FALSE)))</f>
      </c>
      <c r="G2445" s="1">
        <v>61733</v>
      </c>
      <c r="H2445" s="1" t="s">
        <v>58</v>
      </c>
      <c r="I2445" s="10" t="s">
        <v>1287</v>
      </c>
      <c r="J2445" s="1">
        <f>VLOOKUP(G2445,Sku_Consolidated!A2:C957, 3, FALSE)</f>
      </c>
      <c r="K2445" s="10">
        <f>IF(J2445="PACK", I2445, 0)</f>
      </c>
      <c r="L2445" s="10">
        <f>IF(J2445="KG", I2445, I2445 * VLOOKUP(G2445,Sku_Consolidated!A2:U957,21,FALSE))</f>
      </c>
      <c r="M2445" s="10" t="s">
        <v>37</v>
      </c>
      <c r="N2445" s="11" t="s">
        <v>6286</v>
      </c>
      <c r="O2445" s="10" t="s">
        <v>6287</v>
      </c>
      <c r="P2445" s="10">
        <f>N2445 - O2445</f>
      </c>
      <c r="Q2445" s="1">
        <f>VLOOKUP(G2445,Sku_Consolidated!A2:G957,7, FALSE)</f>
      </c>
      <c r="R2445" s="1">
        <f>IF(IFERROR(VLOOKUP(E2445,Store_Showcase!B2:H144,7, FALSE), TRUE)=TRUE, IF(IFERROR(VLOOKUP(E2445,Store_SRP!B2:H110,7, FALSE), TRUE)=TRUE,VLOOKUP(E2445,Store_VAM!B2:H273,7, FALSE),VLOOKUP(E2445,Store_SRP!B2:H110,7, FALSE)), VLOOKUP(E2445,Store_Showcase!B2:H144,7, FALSE))</f>
      </c>
      <c r="S2445" s="1">
        <f>IF(IFERROR(VLOOKUP(E2445,Store_Showcase!B2:I144,8, FALSE), TRUE)=TRUE, IF(IFERROR(VLOOKUP(E2445,Store_SRP!B2:I110,8, FALSE), TRUE)=TRUE,VLOOKUP(E2445,Store_VAM!B2:I273,8, FALSE),VLOOKUP(E2445,Store_SRP!B2:I110,8, FALSE)), VLOOKUP(E2445,Store_Showcase!B2:I144,8, FALSE))</f>
      </c>
      <c r="T2445" s="1">
        <f>VLOOKUP(G2445,Sku_Consolidated!A2:R957,18,FALSE)</f>
      </c>
      <c r="U2445" s="1" t="s">
        <v>6281</v>
      </c>
      <c r="V2445" s="1">
        <f>IF(VLOOKUP(G2445,Sku_Consolidated!A2:S957,19,FALSE)="SHOWCASE", VLOOKUP(E2445,Store_Showcase!B2:L144,11, FALSE), IF(VLOOKUP(G2445,Sku_Consolidated!A2:S957,19,FALSE)="VAM",VLOOKUP(E2445,Store_VAM!B2:L273,11, FALSE),VLOOKUP(E2445,Store_SRP!B2:L110,11, FALSE)))</f>
      </c>
      <c r="W2445" s="1">
        <f>VLOOKUP(G2445,Sku_Consolidated!A2:W957,11,FALSE)</f>
      </c>
      <c r="X2445" s="1">
        <f>VLOOKUP(G2445,Sku_Consolidated!A2:H957,8,FALSE)</f>
      </c>
      <c r="Y2445" s="1">
        <f>VLOOKUP(G2445,Sku_Consolidated!A2:I957,9,FALSE)</f>
      </c>
      <c r="Z2445" s="1" t="s">
        <v>41</v>
      </c>
      <c r="AA2445" s="1">
        <f>VLOOKUP(G2445,Sku_Consolidated!A2:E957,5,FALSE)</f>
      </c>
      <c r="AB2445" s="1">
        <f>IF(VLOOKUP(G2445,Sku_Consolidated!A2:S957,19,FALSE)="SHOWCASE", VLOOKUP(E2445,Store_Showcase!B2:N144,13, FALSE), IF(VLOOKUP(G2445,Sku_Consolidated!A2:S957,19,FALSE)="VAM",VLOOKUP(E2445,Store_VAM!B2:N273,13, FALSE),VLOOKUP(E2445,Store_SRP!B2:N110,13, FALSE)))</f>
      </c>
      <c r="AC2445" s="1">
        <f>IF(IFERROR(AB2445,TRUE)=TRUE, "-","OK")</f>
      </c>
      <c r="AD2445" s="11" t="s">
        <v>37</v>
      </c>
      <c r="AE2445" s="11" t="s">
        <v>37</v>
      </c>
      <c r="AF2445" s="1">
        <f>IF(IFERROR(VLOOKUP(E2445,Store_Showcase!B2:H144,{5}, FALSE), TRUE)=TRUE, IF(IFERROR(VLOOKUP(E2445,Store_SRP!B2:H110,{5}, FALSE), TRUE)=TRUE,VLOOKUP(E2445,Store_VAM!B2:H273,{5}, FALSE),VLOOKUP(E2445,Store_SRP!B2:H110,{5}, FALSE)), VLOOKUP(E2445,Store_Showcase!B2:H144,{5}, FALSE))</f>
      </c>
      <c r="AG2445" s="1">
        <f>IF(IFERROR(VLOOKUP(E2445,Store_Showcase!B2:H144,{6}, FALSE), TRUE)=TRUE, IF(IFERROR(VLOOKUP(E2445,Store_SRP!B2:H110,{6}, FALSE), TRUE)=TRUE,VLOOKUP(E2445,Store_VAM!B2:H273,{6}, FALSE),VLOOKUP(E2445,Store_SRP!B2:H110,{6}, FALSE)), VLOOKUP(E2445,Store_Showcase!B2:H144,{6}, FALSE))</f>
      </c>
      <c r="AH2445" s="1">
        <f>VLOOKUP(G2445,Sku_Consolidated!A2:R957,18,FALSE)</f>
      </c>
      <c r="AI2445" s="1">
        <f>VLOOKUP(G2445,Sku_Consolidated!A2:S957,19,FALSE)</f>
      </c>
      <c r="AJ2445" s="1">
        <f>VLOOKUP(G2445,Sku_Consolidated!A2:T957,20,FALSE)</f>
      </c>
    </row>
    <row r="2446" spans="1:36" x14ac:dyDescent="0.25">
      <c r="A2446" s="1">
        <v>2024</v>
      </c>
      <c r="B2446" s="1" t="s">
        <v>31</v>
      </c>
      <c r="C2446" s="1" t="s">
        <v>32</v>
      </c>
      <c r="D2446" s="1" t="s">
        <v>33</v>
      </c>
      <c r="E2446" s="9" t="s">
        <v>6278</v>
      </c>
      <c r="F2446" s="1">
        <f>IF(VLOOKUP(G2446,Sku_Consolidated!A2:S957,{19},FALSE)="SHOWCASE", VLOOKUP(E2446,Store_Showcase!B2:C144,{2}, FALSE), IF(VLOOKUP(G2446,Sku_Consolidated!A2:S957,{19},FALSE)="VAM",VLOOKUP(E2446,Store_VAM!B2:C273,{2}, FALSE),VLOOKUP(E2446,Store_SRP!B2:C110,{2}, FALSE)))</f>
      </c>
      <c r="G2446" s="1">
        <v>61734</v>
      </c>
      <c r="H2446" s="1" t="s">
        <v>62</v>
      </c>
      <c r="I2446" s="10" t="s">
        <v>1327</v>
      </c>
      <c r="J2446" s="1">
        <f>VLOOKUP(G2446,Sku_Consolidated!A2:C957, 3, FALSE)</f>
      </c>
      <c r="K2446" s="10">
        <f>IF(J2446="PACK", I2446, 0)</f>
      </c>
      <c r="L2446" s="10">
        <f>IF(J2446="KG", I2446, I2446 * VLOOKUP(G2446,Sku_Consolidated!A2:U957,21,FALSE))</f>
      </c>
      <c r="M2446" s="10" t="s">
        <v>37</v>
      </c>
      <c r="N2446" s="11" t="s">
        <v>6288</v>
      </c>
      <c r="O2446" s="10" t="s">
        <v>6289</v>
      </c>
      <c r="P2446" s="10">
        <f>N2446 - O2446</f>
      </c>
      <c r="Q2446" s="1">
        <f>VLOOKUP(G2446,Sku_Consolidated!A2:G957,7, FALSE)</f>
      </c>
      <c r="R2446" s="1">
        <f>IF(IFERROR(VLOOKUP(E2446,Store_Showcase!B2:H144,7, FALSE), TRUE)=TRUE, IF(IFERROR(VLOOKUP(E2446,Store_SRP!B2:H110,7, FALSE), TRUE)=TRUE,VLOOKUP(E2446,Store_VAM!B2:H273,7, FALSE),VLOOKUP(E2446,Store_SRP!B2:H110,7, FALSE)), VLOOKUP(E2446,Store_Showcase!B2:H144,7, FALSE))</f>
      </c>
      <c r="S2446" s="1">
        <f>IF(IFERROR(VLOOKUP(E2446,Store_Showcase!B2:I144,8, FALSE), TRUE)=TRUE, IF(IFERROR(VLOOKUP(E2446,Store_SRP!B2:I110,8, FALSE), TRUE)=TRUE,VLOOKUP(E2446,Store_VAM!B2:I273,8, FALSE),VLOOKUP(E2446,Store_SRP!B2:I110,8, FALSE)), VLOOKUP(E2446,Store_Showcase!B2:I144,8, FALSE))</f>
      </c>
      <c r="T2446" s="1">
        <f>VLOOKUP(G2446,Sku_Consolidated!A2:R957,18,FALSE)</f>
      </c>
      <c r="U2446" s="1" t="s">
        <v>6281</v>
      </c>
      <c r="V2446" s="1">
        <f>IF(VLOOKUP(G2446,Sku_Consolidated!A2:S957,19,FALSE)="SHOWCASE", VLOOKUP(E2446,Store_Showcase!B2:L144,11, FALSE), IF(VLOOKUP(G2446,Sku_Consolidated!A2:S957,19,FALSE)="VAM",VLOOKUP(E2446,Store_VAM!B2:L273,11, FALSE),VLOOKUP(E2446,Store_SRP!B2:L110,11, FALSE)))</f>
      </c>
      <c r="W2446" s="1">
        <f>VLOOKUP(G2446,Sku_Consolidated!A2:W957,11,FALSE)</f>
      </c>
      <c r="X2446" s="1">
        <f>VLOOKUP(G2446,Sku_Consolidated!A2:H957,8,FALSE)</f>
      </c>
      <c r="Y2446" s="1">
        <f>VLOOKUP(G2446,Sku_Consolidated!A2:I957,9,FALSE)</f>
      </c>
      <c r="Z2446" s="1" t="s">
        <v>41</v>
      </c>
      <c r="AA2446" s="1">
        <f>VLOOKUP(G2446,Sku_Consolidated!A2:E957,5,FALSE)</f>
      </c>
      <c r="AB2446" s="1">
        <f>IF(VLOOKUP(G2446,Sku_Consolidated!A2:S957,19,FALSE)="SHOWCASE", VLOOKUP(E2446,Store_Showcase!B2:N144,13, FALSE), IF(VLOOKUP(G2446,Sku_Consolidated!A2:S957,19,FALSE)="VAM",VLOOKUP(E2446,Store_VAM!B2:N273,13, FALSE),VLOOKUP(E2446,Store_SRP!B2:N110,13, FALSE)))</f>
      </c>
      <c r="AC2446" s="1">
        <f>IF(IFERROR(AB2446,TRUE)=TRUE, "-","OK")</f>
      </c>
      <c r="AD2446" s="11" t="s">
        <v>37</v>
      </c>
      <c r="AE2446" s="11" t="s">
        <v>37</v>
      </c>
      <c r="AF2446" s="1">
        <f>IF(IFERROR(VLOOKUP(E2446,Store_Showcase!B2:H144,{5}, FALSE), TRUE)=TRUE, IF(IFERROR(VLOOKUP(E2446,Store_SRP!B2:H110,{5}, FALSE), TRUE)=TRUE,VLOOKUP(E2446,Store_VAM!B2:H273,{5}, FALSE),VLOOKUP(E2446,Store_SRP!B2:H110,{5}, FALSE)), VLOOKUP(E2446,Store_Showcase!B2:H144,{5}, FALSE))</f>
      </c>
      <c r="AG2446" s="1">
        <f>IF(IFERROR(VLOOKUP(E2446,Store_Showcase!B2:H144,{6}, FALSE), TRUE)=TRUE, IF(IFERROR(VLOOKUP(E2446,Store_SRP!B2:H110,{6}, FALSE), TRUE)=TRUE,VLOOKUP(E2446,Store_VAM!B2:H273,{6}, FALSE),VLOOKUP(E2446,Store_SRP!B2:H110,{6}, FALSE)), VLOOKUP(E2446,Store_Showcase!B2:H144,{6}, FALSE))</f>
      </c>
      <c r="AH2446" s="1">
        <f>VLOOKUP(G2446,Sku_Consolidated!A2:R957,18,FALSE)</f>
      </c>
      <c r="AI2446" s="1">
        <f>VLOOKUP(G2446,Sku_Consolidated!A2:S957,19,FALSE)</f>
      </c>
      <c r="AJ2446" s="1">
        <f>VLOOKUP(G2446,Sku_Consolidated!A2:T957,20,FALSE)</f>
      </c>
    </row>
    <row r="2447" spans="1:36" x14ac:dyDescent="0.25">
      <c r="A2447" s="1">
        <v>2024</v>
      </c>
      <c r="B2447" s="1" t="s">
        <v>31</v>
      </c>
      <c r="C2447" s="1" t="s">
        <v>32</v>
      </c>
      <c r="D2447" s="1" t="s">
        <v>33</v>
      </c>
      <c r="E2447" s="9" t="s">
        <v>6278</v>
      </c>
      <c r="F2447" s="1">
        <f>IF(VLOOKUP(G2447,Sku_Consolidated!A2:S957,{19},FALSE)="SHOWCASE", VLOOKUP(E2447,Store_Showcase!B2:C144,{2}, FALSE), IF(VLOOKUP(G2447,Sku_Consolidated!A2:S957,{19},FALSE)="VAM",VLOOKUP(E2447,Store_VAM!B2:C273,{2}, FALSE),VLOOKUP(E2447,Store_SRP!B2:C110,{2}, FALSE)))</f>
      </c>
      <c r="G2447" s="1">
        <v>61755</v>
      </c>
      <c r="H2447" s="1" t="s">
        <v>86</v>
      </c>
      <c r="I2447" s="10" t="s">
        <v>4468</v>
      </c>
      <c r="J2447" s="1">
        <f>VLOOKUP(G2447,Sku_Consolidated!A2:C957, 3, FALSE)</f>
      </c>
      <c r="K2447" s="10">
        <f>IF(J2447="PACK", I2447, 0)</f>
      </c>
      <c r="L2447" s="10">
        <f>IF(J2447="KG", I2447, I2447 * VLOOKUP(G2447,Sku_Consolidated!A2:U957,21,FALSE))</f>
      </c>
      <c r="M2447" s="10" t="s">
        <v>37</v>
      </c>
      <c r="N2447" s="11" t="s">
        <v>6290</v>
      </c>
      <c r="O2447" s="10" t="s">
        <v>6291</v>
      </c>
      <c r="P2447" s="10">
        <f>N2447 - O2447</f>
      </c>
      <c r="Q2447" s="1">
        <f>VLOOKUP(G2447,Sku_Consolidated!A2:G957,7, FALSE)</f>
      </c>
      <c r="R2447" s="1">
        <f>IF(IFERROR(VLOOKUP(E2447,Store_Showcase!B2:H144,7, FALSE), TRUE)=TRUE, IF(IFERROR(VLOOKUP(E2447,Store_SRP!B2:H110,7, FALSE), TRUE)=TRUE,VLOOKUP(E2447,Store_VAM!B2:H273,7, FALSE),VLOOKUP(E2447,Store_SRP!B2:H110,7, FALSE)), VLOOKUP(E2447,Store_Showcase!B2:H144,7, FALSE))</f>
      </c>
      <c r="S2447" s="1">
        <f>IF(IFERROR(VLOOKUP(E2447,Store_Showcase!B2:I144,8, FALSE), TRUE)=TRUE, IF(IFERROR(VLOOKUP(E2447,Store_SRP!B2:I110,8, FALSE), TRUE)=TRUE,VLOOKUP(E2447,Store_VAM!B2:I273,8, FALSE),VLOOKUP(E2447,Store_SRP!B2:I110,8, FALSE)), VLOOKUP(E2447,Store_Showcase!B2:I144,8, FALSE))</f>
      </c>
      <c r="T2447" s="1">
        <f>VLOOKUP(G2447,Sku_Consolidated!A2:R957,18,FALSE)</f>
      </c>
      <c r="U2447" s="1" t="s">
        <v>6281</v>
      </c>
      <c r="V2447" s="1">
        <f>IF(VLOOKUP(G2447,Sku_Consolidated!A2:S957,19,FALSE)="SHOWCASE", VLOOKUP(E2447,Store_Showcase!B2:L144,11, FALSE), IF(VLOOKUP(G2447,Sku_Consolidated!A2:S957,19,FALSE)="VAM",VLOOKUP(E2447,Store_VAM!B2:L273,11, FALSE),VLOOKUP(E2447,Store_SRP!B2:L110,11, FALSE)))</f>
      </c>
      <c r="W2447" s="1">
        <f>VLOOKUP(G2447,Sku_Consolidated!A2:W957,11,FALSE)</f>
      </c>
      <c r="X2447" s="1">
        <f>VLOOKUP(G2447,Sku_Consolidated!A2:H957,8,FALSE)</f>
      </c>
      <c r="Y2447" s="1">
        <f>VLOOKUP(G2447,Sku_Consolidated!A2:I957,9,FALSE)</f>
      </c>
      <c r="Z2447" s="1" t="s">
        <v>41</v>
      </c>
      <c r="AA2447" s="1">
        <f>VLOOKUP(G2447,Sku_Consolidated!A2:E957,5,FALSE)</f>
      </c>
      <c r="AB2447" s="1">
        <f>IF(VLOOKUP(G2447,Sku_Consolidated!A2:S957,19,FALSE)="SHOWCASE", VLOOKUP(E2447,Store_Showcase!B2:N144,13, FALSE), IF(VLOOKUP(G2447,Sku_Consolidated!A2:S957,19,FALSE)="VAM",VLOOKUP(E2447,Store_VAM!B2:N273,13, FALSE),VLOOKUP(E2447,Store_SRP!B2:N110,13, FALSE)))</f>
      </c>
      <c r="AC2447" s="1">
        <f>IF(IFERROR(AB2447,TRUE)=TRUE, "-","OK")</f>
      </c>
      <c r="AD2447" s="11" t="s">
        <v>37</v>
      </c>
      <c r="AE2447" s="11" t="s">
        <v>37</v>
      </c>
      <c r="AF2447" s="1">
        <f>IF(IFERROR(VLOOKUP(E2447,Store_Showcase!B2:H144,{5}, FALSE), TRUE)=TRUE, IF(IFERROR(VLOOKUP(E2447,Store_SRP!B2:H110,{5}, FALSE), TRUE)=TRUE,VLOOKUP(E2447,Store_VAM!B2:H273,{5}, FALSE),VLOOKUP(E2447,Store_SRP!B2:H110,{5}, FALSE)), VLOOKUP(E2447,Store_Showcase!B2:H144,{5}, FALSE))</f>
      </c>
      <c r="AG2447" s="1">
        <f>IF(IFERROR(VLOOKUP(E2447,Store_Showcase!B2:H144,{6}, FALSE), TRUE)=TRUE, IF(IFERROR(VLOOKUP(E2447,Store_SRP!B2:H110,{6}, FALSE), TRUE)=TRUE,VLOOKUP(E2447,Store_VAM!B2:H273,{6}, FALSE),VLOOKUP(E2447,Store_SRP!B2:H110,{6}, FALSE)), VLOOKUP(E2447,Store_Showcase!B2:H144,{6}, FALSE))</f>
      </c>
      <c r="AH2447" s="1">
        <f>VLOOKUP(G2447,Sku_Consolidated!A2:R957,18,FALSE)</f>
      </c>
      <c r="AI2447" s="1">
        <f>VLOOKUP(G2447,Sku_Consolidated!A2:S957,19,FALSE)</f>
      </c>
      <c r="AJ2447" s="1">
        <f>VLOOKUP(G2447,Sku_Consolidated!A2:T957,20,FALSE)</f>
      </c>
    </row>
    <row r="2448" spans="1:36" x14ac:dyDescent="0.25">
      <c r="A2448" s="1">
        <v>2024</v>
      </c>
      <c r="B2448" s="1" t="s">
        <v>31</v>
      </c>
      <c r="C2448" s="1" t="s">
        <v>32</v>
      </c>
      <c r="D2448" s="1" t="s">
        <v>33</v>
      </c>
      <c r="E2448" s="9" t="s">
        <v>6278</v>
      </c>
      <c r="F2448" s="1">
        <f>IF(VLOOKUP(G2448,Sku_Consolidated!A2:S957,{19},FALSE)="SHOWCASE", VLOOKUP(E2448,Store_Showcase!B2:C144,{2}, FALSE), IF(VLOOKUP(G2448,Sku_Consolidated!A2:S957,{19},FALSE)="VAM",VLOOKUP(E2448,Store_VAM!B2:C273,{2}, FALSE),VLOOKUP(E2448,Store_SRP!B2:C110,{2}, FALSE)))</f>
      </c>
      <c r="G2448" s="1">
        <v>61757</v>
      </c>
      <c r="H2448" s="1" t="s">
        <v>349</v>
      </c>
      <c r="I2448" s="10" t="s">
        <v>4061</v>
      </c>
      <c r="J2448" s="1">
        <f>VLOOKUP(G2448,Sku_Consolidated!A2:C957, 3, FALSE)</f>
      </c>
      <c r="K2448" s="10">
        <f>IF(J2448="PACK", I2448, 0)</f>
      </c>
      <c r="L2448" s="10">
        <f>IF(J2448="KG", I2448, I2448 * VLOOKUP(G2448,Sku_Consolidated!A2:U957,21,FALSE))</f>
      </c>
      <c r="M2448" s="10" t="s">
        <v>37</v>
      </c>
      <c r="N2448" s="11" t="s">
        <v>6292</v>
      </c>
      <c r="O2448" s="10" t="s">
        <v>6293</v>
      </c>
      <c r="P2448" s="10">
        <f>N2448 - O2448</f>
      </c>
      <c r="Q2448" s="1">
        <f>VLOOKUP(G2448,Sku_Consolidated!A2:G957,7, FALSE)</f>
      </c>
      <c r="R2448" s="1">
        <f>IF(IFERROR(VLOOKUP(E2448,Store_Showcase!B2:H144,7, FALSE), TRUE)=TRUE, IF(IFERROR(VLOOKUP(E2448,Store_SRP!B2:H110,7, FALSE), TRUE)=TRUE,VLOOKUP(E2448,Store_VAM!B2:H273,7, FALSE),VLOOKUP(E2448,Store_SRP!B2:H110,7, FALSE)), VLOOKUP(E2448,Store_Showcase!B2:H144,7, FALSE))</f>
      </c>
      <c r="S2448" s="1">
        <f>IF(IFERROR(VLOOKUP(E2448,Store_Showcase!B2:I144,8, FALSE), TRUE)=TRUE, IF(IFERROR(VLOOKUP(E2448,Store_SRP!B2:I110,8, FALSE), TRUE)=TRUE,VLOOKUP(E2448,Store_VAM!B2:I273,8, FALSE),VLOOKUP(E2448,Store_SRP!B2:I110,8, FALSE)), VLOOKUP(E2448,Store_Showcase!B2:I144,8, FALSE))</f>
      </c>
      <c r="T2448" s="1">
        <f>VLOOKUP(G2448,Sku_Consolidated!A2:R957,18,FALSE)</f>
      </c>
      <c r="U2448" s="1" t="s">
        <v>6281</v>
      </c>
      <c r="V2448" s="1">
        <f>IF(VLOOKUP(G2448,Sku_Consolidated!A2:S957,19,FALSE)="SHOWCASE", VLOOKUP(E2448,Store_Showcase!B2:L144,11, FALSE), IF(VLOOKUP(G2448,Sku_Consolidated!A2:S957,19,FALSE)="VAM",VLOOKUP(E2448,Store_VAM!B2:L273,11, FALSE),VLOOKUP(E2448,Store_SRP!B2:L110,11, FALSE)))</f>
      </c>
      <c r="W2448" s="1">
        <f>VLOOKUP(G2448,Sku_Consolidated!A2:W957,11,FALSE)</f>
      </c>
      <c r="X2448" s="1">
        <f>VLOOKUP(G2448,Sku_Consolidated!A2:H957,8,FALSE)</f>
      </c>
      <c r="Y2448" s="1">
        <f>VLOOKUP(G2448,Sku_Consolidated!A2:I957,9,FALSE)</f>
      </c>
      <c r="Z2448" s="1" t="s">
        <v>41</v>
      </c>
      <c r="AA2448" s="1">
        <f>VLOOKUP(G2448,Sku_Consolidated!A2:E957,5,FALSE)</f>
      </c>
      <c r="AB2448" s="1">
        <f>IF(VLOOKUP(G2448,Sku_Consolidated!A2:S957,19,FALSE)="SHOWCASE", VLOOKUP(E2448,Store_Showcase!B2:N144,13, FALSE), IF(VLOOKUP(G2448,Sku_Consolidated!A2:S957,19,FALSE)="VAM",VLOOKUP(E2448,Store_VAM!B2:N273,13, FALSE),VLOOKUP(E2448,Store_SRP!B2:N110,13, FALSE)))</f>
      </c>
      <c r="AC2448" s="1">
        <f>IF(IFERROR(AB2448,TRUE)=TRUE, "-","OK")</f>
      </c>
      <c r="AD2448" s="11" t="s">
        <v>37</v>
      </c>
      <c r="AE2448" s="11" t="s">
        <v>37</v>
      </c>
      <c r="AF2448" s="1">
        <f>IF(IFERROR(VLOOKUP(E2448,Store_Showcase!B2:H144,{5}, FALSE), TRUE)=TRUE, IF(IFERROR(VLOOKUP(E2448,Store_SRP!B2:H110,{5}, FALSE), TRUE)=TRUE,VLOOKUP(E2448,Store_VAM!B2:H273,{5}, FALSE),VLOOKUP(E2448,Store_SRP!B2:H110,{5}, FALSE)), VLOOKUP(E2448,Store_Showcase!B2:H144,{5}, FALSE))</f>
      </c>
      <c r="AG2448" s="1">
        <f>IF(IFERROR(VLOOKUP(E2448,Store_Showcase!B2:H144,{6}, FALSE), TRUE)=TRUE, IF(IFERROR(VLOOKUP(E2448,Store_SRP!B2:H110,{6}, FALSE), TRUE)=TRUE,VLOOKUP(E2448,Store_VAM!B2:H273,{6}, FALSE),VLOOKUP(E2448,Store_SRP!B2:H110,{6}, FALSE)), VLOOKUP(E2448,Store_Showcase!B2:H144,{6}, FALSE))</f>
      </c>
      <c r="AH2448" s="1">
        <f>VLOOKUP(G2448,Sku_Consolidated!A2:R957,18,FALSE)</f>
      </c>
      <c r="AI2448" s="1">
        <f>VLOOKUP(G2448,Sku_Consolidated!A2:S957,19,FALSE)</f>
      </c>
      <c r="AJ2448" s="1">
        <f>VLOOKUP(G2448,Sku_Consolidated!A2:T957,20,FALSE)</f>
      </c>
    </row>
    <row r="2449" spans="1:36" x14ac:dyDescent="0.25">
      <c r="A2449" s="1">
        <v>2024</v>
      </c>
      <c r="B2449" s="1" t="s">
        <v>31</v>
      </c>
      <c r="C2449" s="1" t="s">
        <v>32</v>
      </c>
      <c r="D2449" s="1" t="s">
        <v>33</v>
      </c>
      <c r="E2449" s="9" t="s">
        <v>6278</v>
      </c>
      <c r="F2449" s="1">
        <f>IF(VLOOKUP(G2449,Sku_Consolidated!A2:S957,{19},FALSE)="SHOWCASE", VLOOKUP(E2449,Store_Showcase!B2:C144,{2}, FALSE), IF(VLOOKUP(G2449,Sku_Consolidated!A2:S957,{19},FALSE)="VAM",VLOOKUP(E2449,Store_VAM!B2:C273,{2}, FALSE),VLOOKUP(E2449,Store_SRP!B2:C110,{2}, FALSE)))</f>
      </c>
      <c r="G2449" s="1">
        <v>61761</v>
      </c>
      <c r="H2449" s="1" t="s">
        <v>524</v>
      </c>
      <c r="I2449" s="10" t="s">
        <v>3279</v>
      </c>
      <c r="J2449" s="1">
        <f>VLOOKUP(G2449,Sku_Consolidated!A2:C957, 3, FALSE)</f>
      </c>
      <c r="K2449" s="10">
        <f>IF(J2449="PACK", I2449, 0)</f>
      </c>
      <c r="L2449" s="10">
        <f>IF(J2449="KG", I2449, I2449 * VLOOKUP(G2449,Sku_Consolidated!A2:U957,21,FALSE))</f>
      </c>
      <c r="M2449" s="10" t="s">
        <v>37</v>
      </c>
      <c r="N2449" s="11" t="s">
        <v>6294</v>
      </c>
      <c r="O2449" s="10" t="s">
        <v>6295</v>
      </c>
      <c r="P2449" s="10">
        <f>N2449 - O2449</f>
      </c>
      <c r="Q2449" s="1">
        <f>VLOOKUP(G2449,Sku_Consolidated!A2:G957,7, FALSE)</f>
      </c>
      <c r="R2449" s="1">
        <f>IF(IFERROR(VLOOKUP(E2449,Store_Showcase!B2:H144,7, FALSE), TRUE)=TRUE, IF(IFERROR(VLOOKUP(E2449,Store_SRP!B2:H110,7, FALSE), TRUE)=TRUE,VLOOKUP(E2449,Store_VAM!B2:H273,7, FALSE),VLOOKUP(E2449,Store_SRP!B2:H110,7, FALSE)), VLOOKUP(E2449,Store_Showcase!B2:H144,7, FALSE))</f>
      </c>
      <c r="S2449" s="1">
        <f>IF(IFERROR(VLOOKUP(E2449,Store_Showcase!B2:I144,8, FALSE), TRUE)=TRUE, IF(IFERROR(VLOOKUP(E2449,Store_SRP!B2:I110,8, FALSE), TRUE)=TRUE,VLOOKUP(E2449,Store_VAM!B2:I273,8, FALSE),VLOOKUP(E2449,Store_SRP!B2:I110,8, FALSE)), VLOOKUP(E2449,Store_Showcase!B2:I144,8, FALSE))</f>
      </c>
      <c r="T2449" s="1">
        <f>VLOOKUP(G2449,Sku_Consolidated!A2:R957,18,FALSE)</f>
      </c>
      <c r="U2449" s="1" t="s">
        <v>6281</v>
      </c>
      <c r="V2449" s="1">
        <f>IF(VLOOKUP(G2449,Sku_Consolidated!A2:S957,19,FALSE)="SHOWCASE", VLOOKUP(E2449,Store_Showcase!B2:L144,11, FALSE), IF(VLOOKUP(G2449,Sku_Consolidated!A2:S957,19,FALSE)="VAM",VLOOKUP(E2449,Store_VAM!B2:L273,11, FALSE),VLOOKUP(E2449,Store_SRP!B2:L110,11, FALSE)))</f>
      </c>
      <c r="W2449" s="1">
        <f>VLOOKUP(G2449,Sku_Consolidated!A2:W957,11,FALSE)</f>
      </c>
      <c r="X2449" s="1">
        <f>VLOOKUP(G2449,Sku_Consolidated!A2:H957,8,FALSE)</f>
      </c>
      <c r="Y2449" s="1">
        <f>VLOOKUP(G2449,Sku_Consolidated!A2:I957,9,FALSE)</f>
      </c>
      <c r="Z2449" s="1" t="s">
        <v>41</v>
      </c>
      <c r="AA2449" s="1">
        <f>VLOOKUP(G2449,Sku_Consolidated!A2:E957,5,FALSE)</f>
      </c>
      <c r="AB2449" s="1">
        <f>IF(VLOOKUP(G2449,Sku_Consolidated!A2:S957,19,FALSE)="SHOWCASE", VLOOKUP(E2449,Store_Showcase!B2:N144,13, FALSE), IF(VLOOKUP(G2449,Sku_Consolidated!A2:S957,19,FALSE)="VAM",VLOOKUP(E2449,Store_VAM!B2:N273,13, FALSE),VLOOKUP(E2449,Store_SRP!B2:N110,13, FALSE)))</f>
      </c>
      <c r="AC2449" s="1">
        <f>IF(IFERROR(AB2449,TRUE)=TRUE, "-","OK")</f>
      </c>
      <c r="AD2449" s="11" t="s">
        <v>37</v>
      </c>
      <c r="AE2449" s="11" t="s">
        <v>37</v>
      </c>
      <c r="AF2449" s="1">
        <f>IF(IFERROR(VLOOKUP(E2449,Store_Showcase!B2:H144,{5}, FALSE), TRUE)=TRUE, IF(IFERROR(VLOOKUP(E2449,Store_SRP!B2:H110,{5}, FALSE), TRUE)=TRUE,VLOOKUP(E2449,Store_VAM!B2:H273,{5}, FALSE),VLOOKUP(E2449,Store_SRP!B2:H110,{5}, FALSE)), VLOOKUP(E2449,Store_Showcase!B2:H144,{5}, FALSE))</f>
      </c>
      <c r="AG2449" s="1">
        <f>IF(IFERROR(VLOOKUP(E2449,Store_Showcase!B2:H144,{6}, FALSE), TRUE)=TRUE, IF(IFERROR(VLOOKUP(E2449,Store_SRP!B2:H110,{6}, FALSE), TRUE)=TRUE,VLOOKUP(E2449,Store_VAM!B2:H273,{6}, FALSE),VLOOKUP(E2449,Store_SRP!B2:H110,{6}, FALSE)), VLOOKUP(E2449,Store_Showcase!B2:H144,{6}, FALSE))</f>
      </c>
      <c r="AH2449" s="1">
        <f>VLOOKUP(G2449,Sku_Consolidated!A2:R957,18,FALSE)</f>
      </c>
      <c r="AI2449" s="1">
        <f>VLOOKUP(G2449,Sku_Consolidated!A2:S957,19,FALSE)</f>
      </c>
      <c r="AJ2449" s="1">
        <f>VLOOKUP(G2449,Sku_Consolidated!A2:T957,20,FALSE)</f>
      </c>
    </row>
    <row r="2450" spans="1:36" x14ac:dyDescent="0.25">
      <c r="A2450" s="1">
        <v>2024</v>
      </c>
      <c r="B2450" s="1" t="s">
        <v>31</v>
      </c>
      <c r="C2450" s="1" t="s">
        <v>32</v>
      </c>
      <c r="D2450" s="1" t="s">
        <v>33</v>
      </c>
      <c r="E2450" s="9" t="s">
        <v>6278</v>
      </c>
      <c r="F2450" s="1">
        <f>IF(VLOOKUP(G2450,Sku_Consolidated!A2:S957,{19},FALSE)="SHOWCASE", VLOOKUP(E2450,Store_Showcase!B2:C144,{2}, FALSE), IF(VLOOKUP(G2450,Sku_Consolidated!A2:S957,{19},FALSE)="VAM",VLOOKUP(E2450,Store_VAM!B2:C273,{2}, FALSE),VLOOKUP(E2450,Store_SRP!B2:C110,{2}, FALSE)))</f>
      </c>
      <c r="G2450" s="1">
        <v>61820</v>
      </c>
      <c r="H2450" s="1" t="s">
        <v>114</v>
      </c>
      <c r="I2450" s="10" t="s">
        <v>3962</v>
      </c>
      <c r="J2450" s="1">
        <f>VLOOKUP(G2450,Sku_Consolidated!A2:C957, 3, FALSE)</f>
      </c>
      <c r="K2450" s="10">
        <f>IF(J2450="PACK", I2450, 0)</f>
      </c>
      <c r="L2450" s="10">
        <f>IF(J2450="KG", I2450, I2450 * VLOOKUP(G2450,Sku_Consolidated!A2:U957,21,FALSE))</f>
      </c>
      <c r="M2450" s="10" t="s">
        <v>37</v>
      </c>
      <c r="N2450" s="11" t="s">
        <v>6296</v>
      </c>
      <c r="O2450" s="10" t="s">
        <v>6297</v>
      </c>
      <c r="P2450" s="10">
        <f>N2450 - O2450</f>
      </c>
      <c r="Q2450" s="1">
        <f>VLOOKUP(G2450,Sku_Consolidated!A2:G957,7, FALSE)</f>
      </c>
      <c r="R2450" s="1">
        <f>IF(IFERROR(VLOOKUP(E2450,Store_Showcase!B2:H144,7, FALSE), TRUE)=TRUE, IF(IFERROR(VLOOKUP(E2450,Store_SRP!B2:H110,7, FALSE), TRUE)=TRUE,VLOOKUP(E2450,Store_VAM!B2:H273,7, FALSE),VLOOKUP(E2450,Store_SRP!B2:H110,7, FALSE)), VLOOKUP(E2450,Store_Showcase!B2:H144,7, FALSE))</f>
      </c>
      <c r="S2450" s="1">
        <f>IF(IFERROR(VLOOKUP(E2450,Store_Showcase!B2:I144,8, FALSE), TRUE)=TRUE, IF(IFERROR(VLOOKUP(E2450,Store_SRP!B2:I110,8, FALSE), TRUE)=TRUE,VLOOKUP(E2450,Store_VAM!B2:I273,8, FALSE),VLOOKUP(E2450,Store_SRP!B2:I110,8, FALSE)), VLOOKUP(E2450,Store_Showcase!B2:I144,8, FALSE))</f>
      </c>
      <c r="T2450" s="1">
        <f>VLOOKUP(G2450,Sku_Consolidated!A2:R957,18,FALSE)</f>
      </c>
      <c r="U2450" s="1" t="s">
        <v>6281</v>
      </c>
      <c r="V2450" s="1">
        <f>IF(VLOOKUP(G2450,Sku_Consolidated!A2:S957,19,FALSE)="SHOWCASE", VLOOKUP(E2450,Store_Showcase!B2:L144,11, FALSE), IF(VLOOKUP(G2450,Sku_Consolidated!A2:S957,19,FALSE)="VAM",VLOOKUP(E2450,Store_VAM!B2:L273,11, FALSE),VLOOKUP(E2450,Store_SRP!B2:L110,11, FALSE)))</f>
      </c>
      <c r="W2450" s="1">
        <f>VLOOKUP(G2450,Sku_Consolidated!A2:W957,11,FALSE)</f>
      </c>
      <c r="X2450" s="1">
        <f>VLOOKUP(G2450,Sku_Consolidated!A2:H957,8,FALSE)</f>
      </c>
      <c r="Y2450" s="1">
        <f>VLOOKUP(G2450,Sku_Consolidated!A2:I957,9,FALSE)</f>
      </c>
      <c r="Z2450" s="1" t="s">
        <v>41</v>
      </c>
      <c r="AA2450" s="1">
        <f>VLOOKUP(G2450,Sku_Consolidated!A2:E957,5,FALSE)</f>
      </c>
      <c r="AB2450" s="1">
        <f>IF(VLOOKUP(G2450,Sku_Consolidated!A2:S957,19,FALSE)="SHOWCASE", VLOOKUP(E2450,Store_Showcase!B2:N144,13, FALSE), IF(VLOOKUP(G2450,Sku_Consolidated!A2:S957,19,FALSE)="VAM",VLOOKUP(E2450,Store_VAM!B2:N273,13, FALSE),VLOOKUP(E2450,Store_SRP!B2:N110,13, FALSE)))</f>
      </c>
      <c r="AC2450" s="1">
        <f>IF(IFERROR(AB2450,TRUE)=TRUE, "-","OK")</f>
      </c>
      <c r="AD2450" s="11" t="s">
        <v>37</v>
      </c>
      <c r="AE2450" s="11" t="s">
        <v>37</v>
      </c>
      <c r="AF2450" s="1">
        <f>IF(IFERROR(VLOOKUP(E2450,Store_Showcase!B2:H144,{5}, FALSE), TRUE)=TRUE, IF(IFERROR(VLOOKUP(E2450,Store_SRP!B2:H110,{5}, FALSE), TRUE)=TRUE,VLOOKUP(E2450,Store_VAM!B2:H273,{5}, FALSE),VLOOKUP(E2450,Store_SRP!B2:H110,{5}, FALSE)), VLOOKUP(E2450,Store_Showcase!B2:H144,{5}, FALSE))</f>
      </c>
      <c r="AG2450" s="1">
        <f>IF(IFERROR(VLOOKUP(E2450,Store_Showcase!B2:H144,{6}, FALSE), TRUE)=TRUE, IF(IFERROR(VLOOKUP(E2450,Store_SRP!B2:H110,{6}, FALSE), TRUE)=TRUE,VLOOKUP(E2450,Store_VAM!B2:H273,{6}, FALSE),VLOOKUP(E2450,Store_SRP!B2:H110,{6}, FALSE)), VLOOKUP(E2450,Store_Showcase!B2:H144,{6}, FALSE))</f>
      </c>
      <c r="AH2450" s="1">
        <f>VLOOKUP(G2450,Sku_Consolidated!A2:R957,18,FALSE)</f>
      </c>
      <c r="AI2450" s="1">
        <f>VLOOKUP(G2450,Sku_Consolidated!A2:S957,19,FALSE)</f>
      </c>
      <c r="AJ2450" s="1">
        <f>VLOOKUP(G2450,Sku_Consolidated!A2:T957,20,FALSE)</f>
      </c>
    </row>
    <row r="2451" spans="1:36" x14ac:dyDescent="0.25">
      <c r="A2451" s="1">
        <v>2024</v>
      </c>
      <c r="B2451" s="1" t="s">
        <v>31</v>
      </c>
      <c r="C2451" s="1" t="s">
        <v>32</v>
      </c>
      <c r="D2451" s="1" t="s">
        <v>33</v>
      </c>
      <c r="E2451" s="9" t="s">
        <v>6278</v>
      </c>
      <c r="F2451" s="1">
        <f>IF(VLOOKUP(G2451,Sku_Consolidated!A2:S957,{19},FALSE)="SHOWCASE", VLOOKUP(E2451,Store_Showcase!B2:C144,{2}, FALSE), IF(VLOOKUP(G2451,Sku_Consolidated!A2:S957,{19},FALSE)="VAM",VLOOKUP(E2451,Store_VAM!B2:C273,{2}, FALSE),VLOOKUP(E2451,Store_SRP!B2:C110,{2}, FALSE)))</f>
      </c>
      <c r="G2451" s="1">
        <v>61833</v>
      </c>
      <c r="H2451" s="1" t="s">
        <v>118</v>
      </c>
      <c r="I2451" s="10" t="s">
        <v>2618</v>
      </c>
      <c r="J2451" s="1">
        <f>VLOOKUP(G2451,Sku_Consolidated!A2:C957, 3, FALSE)</f>
      </c>
      <c r="K2451" s="10">
        <f>IF(J2451="PACK", I2451, 0)</f>
      </c>
      <c r="L2451" s="10">
        <f>IF(J2451="KG", I2451, I2451 * VLOOKUP(G2451,Sku_Consolidated!A2:U957,21,FALSE))</f>
      </c>
      <c r="M2451" s="10" t="s">
        <v>37</v>
      </c>
      <c r="N2451" s="11" t="s">
        <v>6169</v>
      </c>
      <c r="O2451" s="10" t="s">
        <v>6170</v>
      </c>
      <c r="P2451" s="10">
        <f>N2451 - O2451</f>
      </c>
      <c r="Q2451" s="1">
        <f>VLOOKUP(G2451,Sku_Consolidated!A2:G957,7, FALSE)</f>
      </c>
      <c r="R2451" s="1">
        <f>IF(IFERROR(VLOOKUP(E2451,Store_Showcase!B2:H144,7, FALSE), TRUE)=TRUE, IF(IFERROR(VLOOKUP(E2451,Store_SRP!B2:H110,7, FALSE), TRUE)=TRUE,VLOOKUP(E2451,Store_VAM!B2:H273,7, FALSE),VLOOKUP(E2451,Store_SRP!B2:H110,7, FALSE)), VLOOKUP(E2451,Store_Showcase!B2:H144,7, FALSE))</f>
      </c>
      <c r="S2451" s="1">
        <f>IF(IFERROR(VLOOKUP(E2451,Store_Showcase!B2:I144,8, FALSE), TRUE)=TRUE, IF(IFERROR(VLOOKUP(E2451,Store_SRP!B2:I110,8, FALSE), TRUE)=TRUE,VLOOKUP(E2451,Store_VAM!B2:I273,8, FALSE),VLOOKUP(E2451,Store_SRP!B2:I110,8, FALSE)), VLOOKUP(E2451,Store_Showcase!B2:I144,8, FALSE))</f>
      </c>
      <c r="T2451" s="1">
        <f>VLOOKUP(G2451,Sku_Consolidated!A2:R957,18,FALSE)</f>
      </c>
      <c r="U2451" s="1" t="s">
        <v>6281</v>
      </c>
      <c r="V2451" s="1">
        <f>IF(VLOOKUP(G2451,Sku_Consolidated!A2:S957,19,FALSE)="SHOWCASE", VLOOKUP(E2451,Store_Showcase!B2:L144,11, FALSE), IF(VLOOKUP(G2451,Sku_Consolidated!A2:S957,19,FALSE)="VAM",VLOOKUP(E2451,Store_VAM!B2:L273,11, FALSE),VLOOKUP(E2451,Store_SRP!B2:L110,11, FALSE)))</f>
      </c>
      <c r="W2451" s="1">
        <f>VLOOKUP(G2451,Sku_Consolidated!A2:W957,11,FALSE)</f>
      </c>
      <c r="X2451" s="1">
        <f>VLOOKUP(G2451,Sku_Consolidated!A2:H957,8,FALSE)</f>
      </c>
      <c r="Y2451" s="1">
        <f>VLOOKUP(G2451,Sku_Consolidated!A2:I957,9,FALSE)</f>
      </c>
      <c r="Z2451" s="1" t="s">
        <v>41</v>
      </c>
      <c r="AA2451" s="1">
        <f>VLOOKUP(G2451,Sku_Consolidated!A2:E957,5,FALSE)</f>
      </c>
      <c r="AB2451" s="1">
        <f>IF(VLOOKUP(G2451,Sku_Consolidated!A2:S957,19,FALSE)="SHOWCASE", VLOOKUP(E2451,Store_Showcase!B2:N144,13, FALSE), IF(VLOOKUP(G2451,Sku_Consolidated!A2:S957,19,FALSE)="VAM",VLOOKUP(E2451,Store_VAM!B2:N273,13, FALSE),VLOOKUP(E2451,Store_SRP!B2:N110,13, FALSE)))</f>
      </c>
      <c r="AC2451" s="1">
        <f>IF(IFERROR(AB2451,TRUE)=TRUE, "-","OK")</f>
      </c>
      <c r="AD2451" s="11" t="s">
        <v>37</v>
      </c>
      <c r="AE2451" s="11" t="s">
        <v>37</v>
      </c>
      <c r="AF2451" s="1">
        <f>IF(IFERROR(VLOOKUP(E2451,Store_Showcase!B2:H144,{5}, FALSE), TRUE)=TRUE, IF(IFERROR(VLOOKUP(E2451,Store_SRP!B2:H110,{5}, FALSE), TRUE)=TRUE,VLOOKUP(E2451,Store_VAM!B2:H273,{5}, FALSE),VLOOKUP(E2451,Store_SRP!B2:H110,{5}, FALSE)), VLOOKUP(E2451,Store_Showcase!B2:H144,{5}, FALSE))</f>
      </c>
      <c r="AG2451" s="1">
        <f>IF(IFERROR(VLOOKUP(E2451,Store_Showcase!B2:H144,{6}, FALSE), TRUE)=TRUE, IF(IFERROR(VLOOKUP(E2451,Store_SRP!B2:H110,{6}, FALSE), TRUE)=TRUE,VLOOKUP(E2451,Store_VAM!B2:H273,{6}, FALSE),VLOOKUP(E2451,Store_SRP!B2:H110,{6}, FALSE)), VLOOKUP(E2451,Store_Showcase!B2:H144,{6}, FALSE))</f>
      </c>
      <c r="AH2451" s="1">
        <f>VLOOKUP(G2451,Sku_Consolidated!A2:R957,18,FALSE)</f>
      </c>
      <c r="AI2451" s="1">
        <f>VLOOKUP(G2451,Sku_Consolidated!A2:S957,19,FALSE)</f>
      </c>
      <c r="AJ2451" s="1">
        <f>VLOOKUP(G2451,Sku_Consolidated!A2:T957,20,FALSE)</f>
      </c>
    </row>
    <row r="2452" spans="1:36" x14ac:dyDescent="0.25">
      <c r="A2452" s="1">
        <v>2024</v>
      </c>
      <c r="B2452" s="1" t="s">
        <v>31</v>
      </c>
      <c r="C2452" s="1" t="s">
        <v>32</v>
      </c>
      <c r="D2452" s="1" t="s">
        <v>33</v>
      </c>
      <c r="E2452" s="9" t="s">
        <v>6278</v>
      </c>
      <c r="F2452" s="1">
        <f>IF(VLOOKUP(G2452,Sku_Consolidated!A2:S957,{19},FALSE)="SHOWCASE", VLOOKUP(E2452,Store_Showcase!B2:C144,{2}, FALSE), IF(VLOOKUP(G2452,Sku_Consolidated!A2:S957,{19},FALSE)="VAM",VLOOKUP(E2452,Store_VAM!B2:C273,{2}, FALSE),VLOOKUP(E2452,Store_SRP!B2:C110,{2}, FALSE)))</f>
      </c>
      <c r="G2452" s="1">
        <v>61841</v>
      </c>
      <c r="H2452" s="1" t="s">
        <v>122</v>
      </c>
      <c r="I2452" s="10" t="s">
        <v>155</v>
      </c>
      <c r="J2452" s="1">
        <f>VLOOKUP(G2452,Sku_Consolidated!A2:C957, 3, FALSE)</f>
      </c>
      <c r="K2452" s="10">
        <f>IF(J2452="PACK", I2452, 0)</f>
      </c>
      <c r="L2452" s="10">
        <f>IF(J2452="KG", I2452, I2452 * VLOOKUP(G2452,Sku_Consolidated!A2:U957,21,FALSE))</f>
      </c>
      <c r="M2452" s="10" t="s">
        <v>37</v>
      </c>
      <c r="N2452" s="11" t="s">
        <v>6298</v>
      </c>
      <c r="O2452" s="10" t="s">
        <v>6299</v>
      </c>
      <c r="P2452" s="10">
        <f>N2452 - O2452</f>
      </c>
      <c r="Q2452" s="1">
        <f>VLOOKUP(G2452,Sku_Consolidated!A2:G957,7, FALSE)</f>
      </c>
      <c r="R2452" s="1">
        <f>IF(IFERROR(VLOOKUP(E2452,Store_Showcase!B2:H144,7, FALSE), TRUE)=TRUE, IF(IFERROR(VLOOKUP(E2452,Store_SRP!B2:H110,7, FALSE), TRUE)=TRUE,VLOOKUP(E2452,Store_VAM!B2:H273,7, FALSE),VLOOKUP(E2452,Store_SRP!B2:H110,7, FALSE)), VLOOKUP(E2452,Store_Showcase!B2:H144,7, FALSE))</f>
      </c>
      <c r="S2452" s="1">
        <f>IF(IFERROR(VLOOKUP(E2452,Store_Showcase!B2:I144,8, FALSE), TRUE)=TRUE, IF(IFERROR(VLOOKUP(E2452,Store_SRP!B2:I110,8, FALSE), TRUE)=TRUE,VLOOKUP(E2452,Store_VAM!B2:I273,8, FALSE),VLOOKUP(E2452,Store_SRP!B2:I110,8, FALSE)), VLOOKUP(E2452,Store_Showcase!B2:I144,8, FALSE))</f>
      </c>
      <c r="T2452" s="1">
        <f>VLOOKUP(G2452,Sku_Consolidated!A2:R957,18,FALSE)</f>
      </c>
      <c r="U2452" s="1" t="s">
        <v>6281</v>
      </c>
      <c r="V2452" s="1">
        <f>IF(VLOOKUP(G2452,Sku_Consolidated!A2:S957,19,FALSE)="SHOWCASE", VLOOKUP(E2452,Store_Showcase!B2:L144,11, FALSE), IF(VLOOKUP(G2452,Sku_Consolidated!A2:S957,19,FALSE)="VAM",VLOOKUP(E2452,Store_VAM!B2:L273,11, FALSE),VLOOKUP(E2452,Store_SRP!B2:L110,11, FALSE)))</f>
      </c>
      <c r="W2452" s="1">
        <f>VLOOKUP(G2452,Sku_Consolidated!A2:W957,11,FALSE)</f>
      </c>
      <c r="X2452" s="1">
        <f>VLOOKUP(G2452,Sku_Consolidated!A2:H957,8,FALSE)</f>
      </c>
      <c r="Y2452" s="1">
        <f>VLOOKUP(G2452,Sku_Consolidated!A2:I957,9,FALSE)</f>
      </c>
      <c r="Z2452" s="1" t="s">
        <v>41</v>
      </c>
      <c r="AA2452" s="1">
        <f>VLOOKUP(G2452,Sku_Consolidated!A2:E957,5,FALSE)</f>
      </c>
      <c r="AB2452" s="1">
        <f>IF(VLOOKUP(G2452,Sku_Consolidated!A2:S957,19,FALSE)="SHOWCASE", VLOOKUP(E2452,Store_Showcase!B2:N144,13, FALSE), IF(VLOOKUP(G2452,Sku_Consolidated!A2:S957,19,FALSE)="VAM",VLOOKUP(E2452,Store_VAM!B2:N273,13, FALSE),VLOOKUP(E2452,Store_SRP!B2:N110,13, FALSE)))</f>
      </c>
      <c r="AC2452" s="1">
        <f>IF(IFERROR(AB2452,TRUE)=TRUE, "-","OK")</f>
      </c>
      <c r="AD2452" s="11" t="s">
        <v>37</v>
      </c>
      <c r="AE2452" s="11" t="s">
        <v>37</v>
      </c>
      <c r="AF2452" s="1">
        <f>IF(IFERROR(VLOOKUP(E2452,Store_Showcase!B2:H144,{5}, FALSE), TRUE)=TRUE, IF(IFERROR(VLOOKUP(E2452,Store_SRP!B2:H110,{5}, FALSE), TRUE)=TRUE,VLOOKUP(E2452,Store_VAM!B2:H273,{5}, FALSE),VLOOKUP(E2452,Store_SRP!B2:H110,{5}, FALSE)), VLOOKUP(E2452,Store_Showcase!B2:H144,{5}, FALSE))</f>
      </c>
      <c r="AG2452" s="1">
        <f>IF(IFERROR(VLOOKUP(E2452,Store_Showcase!B2:H144,{6}, FALSE), TRUE)=TRUE, IF(IFERROR(VLOOKUP(E2452,Store_SRP!B2:H110,{6}, FALSE), TRUE)=TRUE,VLOOKUP(E2452,Store_VAM!B2:H273,{6}, FALSE),VLOOKUP(E2452,Store_SRP!B2:H110,{6}, FALSE)), VLOOKUP(E2452,Store_Showcase!B2:H144,{6}, FALSE))</f>
      </c>
      <c r="AH2452" s="1">
        <f>VLOOKUP(G2452,Sku_Consolidated!A2:R957,18,FALSE)</f>
      </c>
      <c r="AI2452" s="1">
        <f>VLOOKUP(G2452,Sku_Consolidated!A2:S957,19,FALSE)</f>
      </c>
      <c r="AJ2452" s="1">
        <f>VLOOKUP(G2452,Sku_Consolidated!A2:T957,20,FALSE)</f>
      </c>
    </row>
    <row r="2453" spans="1:36" x14ac:dyDescent="0.25">
      <c r="A2453" s="1">
        <v>2024</v>
      </c>
      <c r="B2453" s="1" t="s">
        <v>31</v>
      </c>
      <c r="C2453" s="1" t="s">
        <v>32</v>
      </c>
      <c r="D2453" s="1" t="s">
        <v>33</v>
      </c>
      <c r="E2453" s="9" t="s">
        <v>6278</v>
      </c>
      <c r="F2453" s="1">
        <f>IF(VLOOKUP(G2453,Sku_Consolidated!A2:S957,{19},FALSE)="SHOWCASE", VLOOKUP(E2453,Store_Showcase!B2:C144,{2}, FALSE), IF(VLOOKUP(G2453,Sku_Consolidated!A2:S957,{19},FALSE)="VAM",VLOOKUP(E2453,Store_VAM!B2:C273,{2}, FALSE),VLOOKUP(E2453,Store_SRP!B2:C110,{2}, FALSE)))</f>
      </c>
      <c r="G2453" s="1">
        <v>61852</v>
      </c>
      <c r="H2453" s="1" t="s">
        <v>138</v>
      </c>
      <c r="I2453" s="10" t="s">
        <v>459</v>
      </c>
      <c r="J2453" s="1">
        <f>VLOOKUP(G2453,Sku_Consolidated!A2:C957, 3, FALSE)</f>
      </c>
      <c r="K2453" s="10">
        <f>IF(J2453="PACK", I2453, 0)</f>
      </c>
      <c r="L2453" s="10">
        <f>IF(J2453="KG", I2453, I2453 * VLOOKUP(G2453,Sku_Consolidated!A2:U957,21,FALSE))</f>
      </c>
      <c r="M2453" s="10" t="s">
        <v>37</v>
      </c>
      <c r="N2453" s="11" t="s">
        <v>6300</v>
      </c>
      <c r="O2453" s="10" t="s">
        <v>6301</v>
      </c>
      <c r="P2453" s="10">
        <f>N2453 - O2453</f>
      </c>
      <c r="Q2453" s="1">
        <f>VLOOKUP(G2453,Sku_Consolidated!A2:G957,7, FALSE)</f>
      </c>
      <c r="R2453" s="1">
        <f>IF(IFERROR(VLOOKUP(E2453,Store_Showcase!B2:H144,7, FALSE), TRUE)=TRUE, IF(IFERROR(VLOOKUP(E2453,Store_SRP!B2:H110,7, FALSE), TRUE)=TRUE,VLOOKUP(E2453,Store_VAM!B2:H273,7, FALSE),VLOOKUP(E2453,Store_SRP!B2:H110,7, FALSE)), VLOOKUP(E2453,Store_Showcase!B2:H144,7, FALSE))</f>
      </c>
      <c r="S2453" s="1">
        <f>IF(IFERROR(VLOOKUP(E2453,Store_Showcase!B2:I144,8, FALSE), TRUE)=TRUE, IF(IFERROR(VLOOKUP(E2453,Store_SRP!B2:I110,8, FALSE), TRUE)=TRUE,VLOOKUP(E2453,Store_VAM!B2:I273,8, FALSE),VLOOKUP(E2453,Store_SRP!B2:I110,8, FALSE)), VLOOKUP(E2453,Store_Showcase!B2:I144,8, FALSE))</f>
      </c>
      <c r="T2453" s="1">
        <f>VLOOKUP(G2453,Sku_Consolidated!A2:R957,18,FALSE)</f>
      </c>
      <c r="U2453" s="1" t="s">
        <v>6281</v>
      </c>
      <c r="V2453" s="1">
        <f>IF(VLOOKUP(G2453,Sku_Consolidated!A2:S957,19,FALSE)="SHOWCASE", VLOOKUP(E2453,Store_Showcase!B2:L144,11, FALSE), IF(VLOOKUP(G2453,Sku_Consolidated!A2:S957,19,FALSE)="VAM",VLOOKUP(E2453,Store_VAM!B2:L273,11, FALSE),VLOOKUP(E2453,Store_SRP!B2:L110,11, FALSE)))</f>
      </c>
      <c r="W2453" s="1">
        <f>VLOOKUP(G2453,Sku_Consolidated!A2:W957,11,FALSE)</f>
      </c>
      <c r="X2453" s="1">
        <f>VLOOKUP(G2453,Sku_Consolidated!A2:H957,8,FALSE)</f>
      </c>
      <c r="Y2453" s="1">
        <f>VLOOKUP(G2453,Sku_Consolidated!A2:I957,9,FALSE)</f>
      </c>
      <c r="Z2453" s="1" t="s">
        <v>41</v>
      </c>
      <c r="AA2453" s="1">
        <f>VLOOKUP(G2453,Sku_Consolidated!A2:E957,5,FALSE)</f>
      </c>
      <c r="AB2453" s="1">
        <f>IF(VLOOKUP(G2453,Sku_Consolidated!A2:S957,19,FALSE)="SHOWCASE", VLOOKUP(E2453,Store_Showcase!B2:N144,13, FALSE), IF(VLOOKUP(G2453,Sku_Consolidated!A2:S957,19,FALSE)="VAM",VLOOKUP(E2453,Store_VAM!B2:N273,13, FALSE),VLOOKUP(E2453,Store_SRP!B2:N110,13, FALSE)))</f>
      </c>
      <c r="AC2453" s="1">
        <f>IF(IFERROR(AB2453,TRUE)=TRUE, "-","OK")</f>
      </c>
      <c r="AD2453" s="11" t="s">
        <v>37</v>
      </c>
      <c r="AE2453" s="11" t="s">
        <v>37</v>
      </c>
      <c r="AF2453" s="1">
        <f>IF(IFERROR(VLOOKUP(E2453,Store_Showcase!B2:H144,{5}, FALSE), TRUE)=TRUE, IF(IFERROR(VLOOKUP(E2453,Store_SRP!B2:H110,{5}, FALSE), TRUE)=TRUE,VLOOKUP(E2453,Store_VAM!B2:H273,{5}, FALSE),VLOOKUP(E2453,Store_SRP!B2:H110,{5}, FALSE)), VLOOKUP(E2453,Store_Showcase!B2:H144,{5}, FALSE))</f>
      </c>
      <c r="AG2453" s="1">
        <f>IF(IFERROR(VLOOKUP(E2453,Store_Showcase!B2:H144,{6}, FALSE), TRUE)=TRUE, IF(IFERROR(VLOOKUP(E2453,Store_SRP!B2:H110,{6}, FALSE), TRUE)=TRUE,VLOOKUP(E2453,Store_VAM!B2:H273,{6}, FALSE),VLOOKUP(E2453,Store_SRP!B2:H110,{6}, FALSE)), VLOOKUP(E2453,Store_Showcase!B2:H144,{6}, FALSE))</f>
      </c>
      <c r="AH2453" s="1">
        <f>VLOOKUP(G2453,Sku_Consolidated!A2:R957,18,FALSE)</f>
      </c>
      <c r="AI2453" s="1">
        <f>VLOOKUP(G2453,Sku_Consolidated!A2:S957,19,FALSE)</f>
      </c>
      <c r="AJ2453" s="1">
        <f>VLOOKUP(G2453,Sku_Consolidated!A2:T957,20,FALSE)</f>
      </c>
    </row>
    <row r="2454" spans="1:36" x14ac:dyDescent="0.25">
      <c r="A2454" s="1">
        <v>2024</v>
      </c>
      <c r="B2454" s="1" t="s">
        <v>31</v>
      </c>
      <c r="C2454" s="1" t="s">
        <v>32</v>
      </c>
      <c r="D2454" s="1" t="s">
        <v>33</v>
      </c>
      <c r="E2454" s="9" t="s">
        <v>6278</v>
      </c>
      <c r="F2454" s="1">
        <f>IF(VLOOKUP(G2454,Sku_Consolidated!A2:S957,{19},FALSE)="SHOWCASE", VLOOKUP(E2454,Store_Showcase!B2:C144,{2}, FALSE), IF(VLOOKUP(G2454,Sku_Consolidated!A2:S957,{19},FALSE)="VAM",VLOOKUP(E2454,Store_VAM!B2:C273,{2}, FALSE),VLOOKUP(E2454,Store_SRP!B2:C110,{2}, FALSE)))</f>
      </c>
      <c r="G2454" s="1">
        <v>61853</v>
      </c>
      <c r="H2454" s="1" t="s">
        <v>189</v>
      </c>
      <c r="I2454" s="10" t="s">
        <v>175</v>
      </c>
      <c r="J2454" s="1">
        <f>VLOOKUP(G2454,Sku_Consolidated!A2:C957, 3, FALSE)</f>
      </c>
      <c r="K2454" s="10">
        <f>IF(J2454="PACK", I2454, 0)</f>
      </c>
      <c r="L2454" s="10">
        <f>IF(J2454="KG", I2454, I2454 * VLOOKUP(G2454,Sku_Consolidated!A2:U957,21,FALSE))</f>
      </c>
      <c r="M2454" s="10" t="s">
        <v>37</v>
      </c>
      <c r="N2454" s="11" t="s">
        <v>6302</v>
      </c>
      <c r="O2454" s="10" t="s">
        <v>6303</v>
      </c>
      <c r="P2454" s="10">
        <f>N2454 - O2454</f>
      </c>
      <c r="Q2454" s="1">
        <f>VLOOKUP(G2454,Sku_Consolidated!A2:G957,7, FALSE)</f>
      </c>
      <c r="R2454" s="1">
        <f>IF(IFERROR(VLOOKUP(E2454,Store_Showcase!B2:H144,7, FALSE), TRUE)=TRUE, IF(IFERROR(VLOOKUP(E2454,Store_SRP!B2:H110,7, FALSE), TRUE)=TRUE,VLOOKUP(E2454,Store_VAM!B2:H273,7, FALSE),VLOOKUP(E2454,Store_SRP!B2:H110,7, FALSE)), VLOOKUP(E2454,Store_Showcase!B2:H144,7, FALSE))</f>
      </c>
      <c r="S2454" s="1">
        <f>IF(IFERROR(VLOOKUP(E2454,Store_Showcase!B2:I144,8, FALSE), TRUE)=TRUE, IF(IFERROR(VLOOKUP(E2454,Store_SRP!B2:I110,8, FALSE), TRUE)=TRUE,VLOOKUP(E2454,Store_VAM!B2:I273,8, FALSE),VLOOKUP(E2454,Store_SRP!B2:I110,8, FALSE)), VLOOKUP(E2454,Store_Showcase!B2:I144,8, FALSE))</f>
      </c>
      <c r="T2454" s="1">
        <f>VLOOKUP(G2454,Sku_Consolidated!A2:R957,18,FALSE)</f>
      </c>
      <c r="U2454" s="1" t="s">
        <v>6281</v>
      </c>
      <c r="V2454" s="1">
        <f>IF(VLOOKUP(G2454,Sku_Consolidated!A2:S957,19,FALSE)="SHOWCASE", VLOOKUP(E2454,Store_Showcase!B2:L144,11, FALSE), IF(VLOOKUP(G2454,Sku_Consolidated!A2:S957,19,FALSE)="VAM",VLOOKUP(E2454,Store_VAM!B2:L273,11, FALSE),VLOOKUP(E2454,Store_SRP!B2:L110,11, FALSE)))</f>
      </c>
      <c r="W2454" s="1">
        <f>VLOOKUP(G2454,Sku_Consolidated!A2:W957,11,FALSE)</f>
      </c>
      <c r="X2454" s="1">
        <f>VLOOKUP(G2454,Sku_Consolidated!A2:H957,8,FALSE)</f>
      </c>
      <c r="Y2454" s="1">
        <f>VLOOKUP(G2454,Sku_Consolidated!A2:I957,9,FALSE)</f>
      </c>
      <c r="Z2454" s="1" t="s">
        <v>41</v>
      </c>
      <c r="AA2454" s="1">
        <f>VLOOKUP(G2454,Sku_Consolidated!A2:E957,5,FALSE)</f>
      </c>
      <c r="AB2454" s="1">
        <f>IF(VLOOKUP(G2454,Sku_Consolidated!A2:S957,19,FALSE)="SHOWCASE", VLOOKUP(E2454,Store_Showcase!B2:N144,13, FALSE), IF(VLOOKUP(G2454,Sku_Consolidated!A2:S957,19,FALSE)="VAM",VLOOKUP(E2454,Store_VAM!B2:N273,13, FALSE),VLOOKUP(E2454,Store_SRP!B2:N110,13, FALSE)))</f>
      </c>
      <c r="AC2454" s="1">
        <f>IF(IFERROR(AB2454,TRUE)=TRUE, "-","OK")</f>
      </c>
      <c r="AD2454" s="11" t="s">
        <v>37</v>
      </c>
      <c r="AE2454" s="11" t="s">
        <v>37</v>
      </c>
      <c r="AF2454" s="1">
        <f>IF(IFERROR(VLOOKUP(E2454,Store_Showcase!B2:H144,{5}, FALSE), TRUE)=TRUE, IF(IFERROR(VLOOKUP(E2454,Store_SRP!B2:H110,{5}, FALSE), TRUE)=TRUE,VLOOKUP(E2454,Store_VAM!B2:H273,{5}, FALSE),VLOOKUP(E2454,Store_SRP!B2:H110,{5}, FALSE)), VLOOKUP(E2454,Store_Showcase!B2:H144,{5}, FALSE))</f>
      </c>
      <c r="AG2454" s="1">
        <f>IF(IFERROR(VLOOKUP(E2454,Store_Showcase!B2:H144,{6}, FALSE), TRUE)=TRUE, IF(IFERROR(VLOOKUP(E2454,Store_SRP!B2:H110,{6}, FALSE), TRUE)=TRUE,VLOOKUP(E2454,Store_VAM!B2:H273,{6}, FALSE),VLOOKUP(E2454,Store_SRP!B2:H110,{6}, FALSE)), VLOOKUP(E2454,Store_Showcase!B2:H144,{6}, FALSE))</f>
      </c>
      <c r="AH2454" s="1">
        <f>VLOOKUP(G2454,Sku_Consolidated!A2:R957,18,FALSE)</f>
      </c>
      <c r="AI2454" s="1">
        <f>VLOOKUP(G2454,Sku_Consolidated!A2:S957,19,FALSE)</f>
      </c>
      <c r="AJ2454" s="1">
        <f>VLOOKUP(G2454,Sku_Consolidated!A2:T957,20,FALSE)</f>
      </c>
    </row>
    <row r="2455" spans="1:36" x14ac:dyDescent="0.25">
      <c r="A2455" s="1">
        <v>2024</v>
      </c>
      <c r="B2455" s="1" t="s">
        <v>31</v>
      </c>
      <c r="C2455" s="1" t="s">
        <v>32</v>
      </c>
      <c r="D2455" s="1" t="s">
        <v>33</v>
      </c>
      <c r="E2455" s="9" t="s">
        <v>6278</v>
      </c>
      <c r="F2455" s="1">
        <f>IF(VLOOKUP(G2455,Sku_Consolidated!A2:S957,{19},FALSE)="SHOWCASE", VLOOKUP(E2455,Store_Showcase!B2:C144,{2}, FALSE), IF(VLOOKUP(G2455,Sku_Consolidated!A2:S957,{19},FALSE)="VAM",VLOOKUP(E2455,Store_VAM!B2:C273,{2}, FALSE),VLOOKUP(E2455,Store_SRP!B2:C110,{2}, FALSE)))</f>
      </c>
      <c r="G2455" s="1">
        <v>14266</v>
      </c>
      <c r="H2455" s="1" t="s">
        <v>1433</v>
      </c>
      <c r="I2455" s="10" t="s">
        <v>6304</v>
      </c>
      <c r="J2455" s="1">
        <f>VLOOKUP(G2455,Sku_Consolidated!A2:C957, 3, FALSE)</f>
      </c>
      <c r="K2455" s="10">
        <f>IF(J2455="PACK", I2455, 0)</f>
      </c>
      <c r="L2455" s="10">
        <f>IF(J2455="KG", I2455, I2455 * VLOOKUP(G2455,Sku_Consolidated!A2:U957,21,FALSE))</f>
      </c>
      <c r="M2455" s="10" t="s">
        <v>37</v>
      </c>
      <c r="N2455" s="11" t="s">
        <v>6305</v>
      </c>
      <c r="O2455" s="10" t="s">
        <v>6306</v>
      </c>
      <c r="P2455" s="10">
        <f>N2455 - O2455</f>
      </c>
      <c r="Q2455" s="1">
        <f>VLOOKUP(G2455,Sku_Consolidated!A2:G957,7, FALSE)</f>
      </c>
      <c r="R2455" s="1">
        <f>IF(IFERROR(VLOOKUP(E2455,Store_Showcase!B2:H144,7, FALSE), TRUE)=TRUE, IF(IFERROR(VLOOKUP(E2455,Store_SRP!B2:H110,7, FALSE), TRUE)=TRUE,VLOOKUP(E2455,Store_VAM!B2:H273,7, FALSE),VLOOKUP(E2455,Store_SRP!B2:H110,7, FALSE)), VLOOKUP(E2455,Store_Showcase!B2:H144,7, FALSE))</f>
      </c>
      <c r="S2455" s="1">
        <f>IF(IFERROR(VLOOKUP(E2455,Store_Showcase!B2:I144,8, FALSE), TRUE)=TRUE, IF(IFERROR(VLOOKUP(E2455,Store_SRP!B2:I110,8, FALSE), TRUE)=TRUE,VLOOKUP(E2455,Store_VAM!B2:I273,8, FALSE),VLOOKUP(E2455,Store_SRP!B2:I110,8, FALSE)), VLOOKUP(E2455,Store_Showcase!B2:I144,8, FALSE))</f>
      </c>
      <c r="T2455" s="1">
        <f>VLOOKUP(G2455,Sku_Consolidated!A2:R957,18,FALSE)</f>
      </c>
      <c r="U2455" s="1" t="s">
        <v>6307</v>
      </c>
      <c r="V2455" s="1">
        <f>IF(VLOOKUP(G2455,Sku_Consolidated!A2:S957,19,FALSE)="SHOWCASE", VLOOKUP(E2455,Store_Showcase!B2:L144,11, FALSE), IF(VLOOKUP(G2455,Sku_Consolidated!A2:S957,19,FALSE)="VAM",VLOOKUP(E2455,Store_VAM!B2:L273,11, FALSE),VLOOKUP(E2455,Store_SRP!B2:L110,11, FALSE)))</f>
      </c>
      <c r="W2455" s="1">
        <f>VLOOKUP(G2455,Sku_Consolidated!A2:W957,11,FALSE)</f>
      </c>
      <c r="X2455" s="1">
        <f>VLOOKUP(G2455,Sku_Consolidated!A2:H957,8,FALSE)</f>
      </c>
      <c r="Y2455" s="1">
        <f>VLOOKUP(G2455,Sku_Consolidated!A2:I957,9,FALSE)</f>
      </c>
      <c r="Z2455" s="1" t="s">
        <v>41</v>
      </c>
      <c r="AA2455" s="1">
        <f>VLOOKUP(G2455,Sku_Consolidated!A2:E957,5,FALSE)</f>
      </c>
      <c r="AB2455" s="1">
        <f>IF(VLOOKUP(G2455,Sku_Consolidated!A2:S957,19,FALSE)="SHOWCASE", VLOOKUP(E2455,Store_Showcase!B2:N144,13, FALSE), IF(VLOOKUP(G2455,Sku_Consolidated!A2:S957,19,FALSE)="VAM",VLOOKUP(E2455,Store_VAM!B2:N273,13, FALSE),VLOOKUP(E2455,Store_SRP!B2:N110,13, FALSE)))</f>
      </c>
      <c r="AC2455" s="1">
        <f>IF(IFERROR(AB2455,TRUE)=TRUE, "-","OK")</f>
      </c>
      <c r="AD2455" s="11" t="s">
        <v>37</v>
      </c>
      <c r="AE2455" s="11" t="s">
        <v>37</v>
      </c>
      <c r="AF2455" s="1">
        <f>IF(IFERROR(VLOOKUP(E2455,Store_Showcase!B2:H144,{5}, FALSE), TRUE)=TRUE, IF(IFERROR(VLOOKUP(E2455,Store_SRP!B2:H110,{5}, FALSE), TRUE)=TRUE,VLOOKUP(E2455,Store_VAM!B2:H273,{5}, FALSE),VLOOKUP(E2455,Store_SRP!B2:H110,{5}, FALSE)), VLOOKUP(E2455,Store_Showcase!B2:H144,{5}, FALSE))</f>
      </c>
      <c r="AG2455" s="1">
        <f>IF(IFERROR(VLOOKUP(E2455,Store_Showcase!B2:H144,{6}, FALSE), TRUE)=TRUE, IF(IFERROR(VLOOKUP(E2455,Store_SRP!B2:H110,{6}, FALSE), TRUE)=TRUE,VLOOKUP(E2455,Store_VAM!B2:H273,{6}, FALSE),VLOOKUP(E2455,Store_SRP!B2:H110,{6}, FALSE)), VLOOKUP(E2455,Store_Showcase!B2:H144,{6}, FALSE))</f>
      </c>
      <c r="AH2455" s="1">
        <f>VLOOKUP(G2455,Sku_Consolidated!A2:R957,18,FALSE)</f>
      </c>
      <c r="AI2455" s="1">
        <f>VLOOKUP(G2455,Sku_Consolidated!A2:S957,19,FALSE)</f>
      </c>
      <c r="AJ2455" s="1">
        <f>VLOOKUP(G2455,Sku_Consolidated!A2:T957,20,FALSE)</f>
      </c>
    </row>
    <row r="2456" spans="1:36" x14ac:dyDescent="0.25">
      <c r="A2456" s="1">
        <v>2024</v>
      </c>
      <c r="B2456" s="1" t="s">
        <v>31</v>
      </c>
      <c r="C2456" s="1" t="s">
        <v>32</v>
      </c>
      <c r="D2456" s="1" t="s">
        <v>33</v>
      </c>
      <c r="E2456" s="9" t="s">
        <v>6278</v>
      </c>
      <c r="F2456" s="1">
        <f>IF(VLOOKUP(G2456,Sku_Consolidated!A2:S957,{19},FALSE)="SHOWCASE", VLOOKUP(E2456,Store_Showcase!B2:C144,{2}, FALSE), IF(VLOOKUP(G2456,Sku_Consolidated!A2:S957,{19},FALSE)="VAM",VLOOKUP(E2456,Store_VAM!B2:C273,{2}, FALSE),VLOOKUP(E2456,Store_SRP!B2:C110,{2}, FALSE)))</f>
      </c>
      <c r="G2456" s="1">
        <v>14267</v>
      </c>
      <c r="H2456" s="1" t="s">
        <v>1438</v>
      </c>
      <c r="I2456" s="10" t="s">
        <v>3828</v>
      </c>
      <c r="J2456" s="1">
        <f>VLOOKUP(G2456,Sku_Consolidated!A2:C957, 3, FALSE)</f>
      </c>
      <c r="K2456" s="10">
        <f>IF(J2456="PACK", I2456, 0)</f>
      </c>
      <c r="L2456" s="10">
        <f>IF(J2456="KG", I2456, I2456 * VLOOKUP(G2456,Sku_Consolidated!A2:U957,21,FALSE))</f>
      </c>
      <c r="M2456" s="10" t="s">
        <v>37</v>
      </c>
      <c r="N2456" s="11" t="s">
        <v>6308</v>
      </c>
      <c r="O2456" s="10" t="s">
        <v>6309</v>
      </c>
      <c r="P2456" s="10">
        <f>N2456 - O2456</f>
      </c>
      <c r="Q2456" s="1">
        <f>VLOOKUP(G2456,Sku_Consolidated!A2:G957,7, FALSE)</f>
      </c>
      <c r="R2456" s="1">
        <f>IF(IFERROR(VLOOKUP(E2456,Store_Showcase!B2:H144,7, FALSE), TRUE)=TRUE, IF(IFERROR(VLOOKUP(E2456,Store_SRP!B2:H110,7, FALSE), TRUE)=TRUE,VLOOKUP(E2456,Store_VAM!B2:H273,7, FALSE),VLOOKUP(E2456,Store_SRP!B2:H110,7, FALSE)), VLOOKUP(E2456,Store_Showcase!B2:H144,7, FALSE))</f>
      </c>
      <c r="S2456" s="1">
        <f>IF(IFERROR(VLOOKUP(E2456,Store_Showcase!B2:I144,8, FALSE), TRUE)=TRUE, IF(IFERROR(VLOOKUP(E2456,Store_SRP!B2:I110,8, FALSE), TRUE)=TRUE,VLOOKUP(E2456,Store_VAM!B2:I273,8, FALSE),VLOOKUP(E2456,Store_SRP!B2:I110,8, FALSE)), VLOOKUP(E2456,Store_Showcase!B2:I144,8, FALSE))</f>
      </c>
      <c r="T2456" s="1">
        <f>VLOOKUP(G2456,Sku_Consolidated!A2:R957,18,FALSE)</f>
      </c>
      <c r="U2456" s="1" t="s">
        <v>6307</v>
      </c>
      <c r="V2456" s="1">
        <f>IF(VLOOKUP(G2456,Sku_Consolidated!A2:S957,19,FALSE)="SHOWCASE", VLOOKUP(E2456,Store_Showcase!B2:L144,11, FALSE), IF(VLOOKUP(G2456,Sku_Consolidated!A2:S957,19,FALSE)="VAM",VLOOKUP(E2456,Store_VAM!B2:L273,11, FALSE),VLOOKUP(E2456,Store_SRP!B2:L110,11, FALSE)))</f>
      </c>
      <c r="W2456" s="1">
        <f>VLOOKUP(G2456,Sku_Consolidated!A2:W957,11,FALSE)</f>
      </c>
      <c r="X2456" s="1">
        <f>VLOOKUP(G2456,Sku_Consolidated!A2:H957,8,FALSE)</f>
      </c>
      <c r="Y2456" s="1">
        <f>VLOOKUP(G2456,Sku_Consolidated!A2:I957,9,FALSE)</f>
      </c>
      <c r="Z2456" s="1" t="s">
        <v>41</v>
      </c>
      <c r="AA2456" s="1">
        <f>VLOOKUP(G2456,Sku_Consolidated!A2:E957,5,FALSE)</f>
      </c>
      <c r="AB2456" s="1">
        <f>IF(VLOOKUP(G2456,Sku_Consolidated!A2:S957,19,FALSE)="SHOWCASE", VLOOKUP(E2456,Store_Showcase!B2:N144,13, FALSE), IF(VLOOKUP(G2456,Sku_Consolidated!A2:S957,19,FALSE)="VAM",VLOOKUP(E2456,Store_VAM!B2:N273,13, FALSE),VLOOKUP(E2456,Store_SRP!B2:N110,13, FALSE)))</f>
      </c>
      <c r="AC2456" s="1">
        <f>IF(IFERROR(AB2456,TRUE)=TRUE, "-","OK")</f>
      </c>
      <c r="AD2456" s="11" t="s">
        <v>37</v>
      </c>
      <c r="AE2456" s="11" t="s">
        <v>37</v>
      </c>
      <c r="AF2456" s="1">
        <f>IF(IFERROR(VLOOKUP(E2456,Store_Showcase!B2:H144,{5}, FALSE), TRUE)=TRUE, IF(IFERROR(VLOOKUP(E2456,Store_SRP!B2:H110,{5}, FALSE), TRUE)=TRUE,VLOOKUP(E2456,Store_VAM!B2:H273,{5}, FALSE),VLOOKUP(E2456,Store_SRP!B2:H110,{5}, FALSE)), VLOOKUP(E2456,Store_Showcase!B2:H144,{5}, FALSE))</f>
      </c>
      <c r="AG2456" s="1">
        <f>IF(IFERROR(VLOOKUP(E2456,Store_Showcase!B2:H144,{6}, FALSE), TRUE)=TRUE, IF(IFERROR(VLOOKUP(E2456,Store_SRP!B2:H110,{6}, FALSE), TRUE)=TRUE,VLOOKUP(E2456,Store_VAM!B2:H273,{6}, FALSE),VLOOKUP(E2456,Store_SRP!B2:H110,{6}, FALSE)), VLOOKUP(E2456,Store_Showcase!B2:H144,{6}, FALSE))</f>
      </c>
      <c r="AH2456" s="1">
        <f>VLOOKUP(G2456,Sku_Consolidated!A2:R957,18,FALSE)</f>
      </c>
      <c r="AI2456" s="1">
        <f>VLOOKUP(G2456,Sku_Consolidated!A2:S957,19,FALSE)</f>
      </c>
      <c r="AJ2456" s="1">
        <f>VLOOKUP(G2456,Sku_Consolidated!A2:T957,20,FALSE)</f>
      </c>
    </row>
    <row r="2457" spans="1:36" x14ac:dyDescent="0.25">
      <c r="A2457" s="1">
        <v>2024</v>
      </c>
      <c r="B2457" s="1" t="s">
        <v>31</v>
      </c>
      <c r="C2457" s="1" t="s">
        <v>32</v>
      </c>
      <c r="D2457" s="1" t="s">
        <v>33</v>
      </c>
      <c r="E2457" s="9" t="s">
        <v>6278</v>
      </c>
      <c r="F2457" s="1">
        <f>IF(VLOOKUP(G2457,Sku_Consolidated!A2:S957,{19},FALSE)="SHOWCASE", VLOOKUP(E2457,Store_Showcase!B2:C144,{2}, FALSE), IF(VLOOKUP(G2457,Sku_Consolidated!A2:S957,{19},FALSE)="VAM",VLOOKUP(E2457,Store_VAM!B2:C273,{2}, FALSE),VLOOKUP(E2457,Store_SRP!B2:C110,{2}, FALSE)))</f>
      </c>
      <c r="G2457" s="1">
        <v>14268</v>
      </c>
      <c r="H2457" s="1" t="s">
        <v>1442</v>
      </c>
      <c r="I2457" s="10" t="s">
        <v>3341</v>
      </c>
      <c r="J2457" s="1">
        <f>VLOOKUP(G2457,Sku_Consolidated!A2:C957, 3, FALSE)</f>
      </c>
      <c r="K2457" s="10">
        <f>IF(J2457="PACK", I2457, 0)</f>
      </c>
      <c r="L2457" s="10">
        <f>IF(J2457="KG", I2457, I2457 * VLOOKUP(G2457,Sku_Consolidated!A2:U957,21,FALSE))</f>
      </c>
      <c r="M2457" s="10" t="s">
        <v>37</v>
      </c>
      <c r="N2457" s="11" t="s">
        <v>6310</v>
      </c>
      <c r="O2457" s="10" t="s">
        <v>6311</v>
      </c>
      <c r="P2457" s="10">
        <f>N2457 - O2457</f>
      </c>
      <c r="Q2457" s="1">
        <f>VLOOKUP(G2457,Sku_Consolidated!A2:G957,7, FALSE)</f>
      </c>
      <c r="R2457" s="1">
        <f>IF(IFERROR(VLOOKUP(E2457,Store_Showcase!B2:H144,7, FALSE), TRUE)=TRUE, IF(IFERROR(VLOOKUP(E2457,Store_SRP!B2:H110,7, FALSE), TRUE)=TRUE,VLOOKUP(E2457,Store_VAM!B2:H273,7, FALSE),VLOOKUP(E2457,Store_SRP!B2:H110,7, FALSE)), VLOOKUP(E2457,Store_Showcase!B2:H144,7, FALSE))</f>
      </c>
      <c r="S2457" s="1">
        <f>IF(IFERROR(VLOOKUP(E2457,Store_Showcase!B2:I144,8, FALSE), TRUE)=TRUE, IF(IFERROR(VLOOKUP(E2457,Store_SRP!B2:I110,8, FALSE), TRUE)=TRUE,VLOOKUP(E2457,Store_VAM!B2:I273,8, FALSE),VLOOKUP(E2457,Store_SRP!B2:I110,8, FALSE)), VLOOKUP(E2457,Store_Showcase!B2:I144,8, FALSE))</f>
      </c>
      <c r="T2457" s="1">
        <f>VLOOKUP(G2457,Sku_Consolidated!A2:R957,18,FALSE)</f>
      </c>
      <c r="U2457" s="1" t="s">
        <v>6307</v>
      </c>
      <c r="V2457" s="1">
        <f>IF(VLOOKUP(G2457,Sku_Consolidated!A2:S957,19,FALSE)="SHOWCASE", VLOOKUP(E2457,Store_Showcase!B2:L144,11, FALSE), IF(VLOOKUP(G2457,Sku_Consolidated!A2:S957,19,FALSE)="VAM",VLOOKUP(E2457,Store_VAM!B2:L273,11, FALSE),VLOOKUP(E2457,Store_SRP!B2:L110,11, FALSE)))</f>
      </c>
      <c r="W2457" s="1">
        <f>VLOOKUP(G2457,Sku_Consolidated!A2:W957,11,FALSE)</f>
      </c>
      <c r="X2457" s="1">
        <f>VLOOKUP(G2457,Sku_Consolidated!A2:H957,8,FALSE)</f>
      </c>
      <c r="Y2457" s="1">
        <f>VLOOKUP(G2457,Sku_Consolidated!A2:I957,9,FALSE)</f>
      </c>
      <c r="Z2457" s="1" t="s">
        <v>41</v>
      </c>
      <c r="AA2457" s="1">
        <f>VLOOKUP(G2457,Sku_Consolidated!A2:E957,5,FALSE)</f>
      </c>
      <c r="AB2457" s="1">
        <f>IF(VLOOKUP(G2457,Sku_Consolidated!A2:S957,19,FALSE)="SHOWCASE", VLOOKUP(E2457,Store_Showcase!B2:N144,13, FALSE), IF(VLOOKUP(G2457,Sku_Consolidated!A2:S957,19,FALSE)="VAM",VLOOKUP(E2457,Store_VAM!B2:N273,13, FALSE),VLOOKUP(E2457,Store_SRP!B2:N110,13, FALSE)))</f>
      </c>
      <c r="AC2457" s="1">
        <f>IF(IFERROR(AB2457,TRUE)=TRUE, "-","OK")</f>
      </c>
      <c r="AD2457" s="11" t="s">
        <v>37</v>
      </c>
      <c r="AE2457" s="11" t="s">
        <v>37</v>
      </c>
      <c r="AF2457" s="1">
        <f>IF(IFERROR(VLOOKUP(E2457,Store_Showcase!B2:H144,{5}, FALSE), TRUE)=TRUE, IF(IFERROR(VLOOKUP(E2457,Store_SRP!B2:H110,{5}, FALSE), TRUE)=TRUE,VLOOKUP(E2457,Store_VAM!B2:H273,{5}, FALSE),VLOOKUP(E2457,Store_SRP!B2:H110,{5}, FALSE)), VLOOKUP(E2457,Store_Showcase!B2:H144,{5}, FALSE))</f>
      </c>
      <c r="AG2457" s="1">
        <f>IF(IFERROR(VLOOKUP(E2457,Store_Showcase!B2:H144,{6}, FALSE), TRUE)=TRUE, IF(IFERROR(VLOOKUP(E2457,Store_SRP!B2:H110,{6}, FALSE), TRUE)=TRUE,VLOOKUP(E2457,Store_VAM!B2:H273,{6}, FALSE),VLOOKUP(E2457,Store_SRP!B2:H110,{6}, FALSE)), VLOOKUP(E2457,Store_Showcase!B2:H144,{6}, FALSE))</f>
      </c>
      <c r="AH2457" s="1">
        <f>VLOOKUP(G2457,Sku_Consolidated!A2:R957,18,FALSE)</f>
      </c>
      <c r="AI2457" s="1">
        <f>VLOOKUP(G2457,Sku_Consolidated!A2:S957,19,FALSE)</f>
      </c>
      <c r="AJ2457" s="1">
        <f>VLOOKUP(G2457,Sku_Consolidated!A2:T957,20,FALSE)</f>
      </c>
    </row>
    <row r="2458" spans="1:36" x14ac:dyDescent="0.25">
      <c r="A2458" s="1">
        <v>2024</v>
      </c>
      <c r="B2458" s="1" t="s">
        <v>31</v>
      </c>
      <c r="C2458" s="1" t="s">
        <v>32</v>
      </c>
      <c r="D2458" s="1" t="s">
        <v>33</v>
      </c>
      <c r="E2458" s="9" t="s">
        <v>6278</v>
      </c>
      <c r="F2458" s="1">
        <f>IF(VLOOKUP(G2458,Sku_Consolidated!A2:S957,{19},FALSE)="SHOWCASE", VLOOKUP(E2458,Store_Showcase!B2:C144,{2}, FALSE), IF(VLOOKUP(G2458,Sku_Consolidated!A2:S957,{19},FALSE)="VAM",VLOOKUP(E2458,Store_VAM!B2:C273,{2}, FALSE),VLOOKUP(E2458,Store_SRP!B2:C110,{2}, FALSE)))</f>
      </c>
      <c r="G2458" s="1">
        <v>14269</v>
      </c>
      <c r="H2458" s="1" t="s">
        <v>1446</v>
      </c>
      <c r="I2458" s="10" t="s">
        <v>6312</v>
      </c>
      <c r="J2458" s="1">
        <f>VLOOKUP(G2458,Sku_Consolidated!A2:C957, 3, FALSE)</f>
      </c>
      <c r="K2458" s="10">
        <f>IF(J2458="PACK", I2458, 0)</f>
      </c>
      <c r="L2458" s="10">
        <f>IF(J2458="KG", I2458, I2458 * VLOOKUP(G2458,Sku_Consolidated!A2:U957,21,FALSE))</f>
      </c>
      <c r="M2458" s="10" t="s">
        <v>37</v>
      </c>
      <c r="N2458" s="11" t="s">
        <v>6313</v>
      </c>
      <c r="O2458" s="10" t="s">
        <v>6314</v>
      </c>
      <c r="P2458" s="10">
        <f>N2458 - O2458</f>
      </c>
      <c r="Q2458" s="1">
        <f>VLOOKUP(G2458,Sku_Consolidated!A2:G957,7, FALSE)</f>
      </c>
      <c r="R2458" s="1">
        <f>IF(IFERROR(VLOOKUP(E2458,Store_Showcase!B2:H144,7, FALSE), TRUE)=TRUE, IF(IFERROR(VLOOKUP(E2458,Store_SRP!B2:H110,7, FALSE), TRUE)=TRUE,VLOOKUP(E2458,Store_VAM!B2:H273,7, FALSE),VLOOKUP(E2458,Store_SRP!B2:H110,7, FALSE)), VLOOKUP(E2458,Store_Showcase!B2:H144,7, FALSE))</f>
      </c>
      <c r="S2458" s="1">
        <f>IF(IFERROR(VLOOKUP(E2458,Store_Showcase!B2:I144,8, FALSE), TRUE)=TRUE, IF(IFERROR(VLOOKUP(E2458,Store_SRP!B2:I110,8, FALSE), TRUE)=TRUE,VLOOKUP(E2458,Store_VAM!B2:I273,8, FALSE),VLOOKUP(E2458,Store_SRP!B2:I110,8, FALSE)), VLOOKUP(E2458,Store_Showcase!B2:I144,8, FALSE))</f>
      </c>
      <c r="T2458" s="1">
        <f>VLOOKUP(G2458,Sku_Consolidated!A2:R957,18,FALSE)</f>
      </c>
      <c r="U2458" s="1" t="s">
        <v>6307</v>
      </c>
      <c r="V2458" s="1">
        <f>IF(VLOOKUP(G2458,Sku_Consolidated!A2:S957,19,FALSE)="SHOWCASE", VLOOKUP(E2458,Store_Showcase!B2:L144,11, FALSE), IF(VLOOKUP(G2458,Sku_Consolidated!A2:S957,19,FALSE)="VAM",VLOOKUP(E2458,Store_VAM!B2:L273,11, FALSE),VLOOKUP(E2458,Store_SRP!B2:L110,11, FALSE)))</f>
      </c>
      <c r="W2458" s="1">
        <f>VLOOKUP(G2458,Sku_Consolidated!A2:W957,11,FALSE)</f>
      </c>
      <c r="X2458" s="1">
        <f>VLOOKUP(G2458,Sku_Consolidated!A2:H957,8,FALSE)</f>
      </c>
      <c r="Y2458" s="1">
        <f>VLOOKUP(G2458,Sku_Consolidated!A2:I957,9,FALSE)</f>
      </c>
      <c r="Z2458" s="1" t="s">
        <v>41</v>
      </c>
      <c r="AA2458" s="1">
        <f>VLOOKUP(G2458,Sku_Consolidated!A2:E957,5,FALSE)</f>
      </c>
      <c r="AB2458" s="1">
        <f>IF(VLOOKUP(G2458,Sku_Consolidated!A2:S957,19,FALSE)="SHOWCASE", VLOOKUP(E2458,Store_Showcase!B2:N144,13, FALSE), IF(VLOOKUP(G2458,Sku_Consolidated!A2:S957,19,FALSE)="VAM",VLOOKUP(E2458,Store_VAM!B2:N273,13, FALSE),VLOOKUP(E2458,Store_SRP!B2:N110,13, FALSE)))</f>
      </c>
      <c r="AC2458" s="1">
        <f>IF(IFERROR(AB2458,TRUE)=TRUE, "-","OK")</f>
      </c>
      <c r="AD2458" s="11" t="s">
        <v>37</v>
      </c>
      <c r="AE2458" s="11" t="s">
        <v>37</v>
      </c>
      <c r="AF2458" s="1">
        <f>IF(IFERROR(VLOOKUP(E2458,Store_Showcase!B2:H144,{5}, FALSE), TRUE)=TRUE, IF(IFERROR(VLOOKUP(E2458,Store_SRP!B2:H110,{5}, FALSE), TRUE)=TRUE,VLOOKUP(E2458,Store_VAM!B2:H273,{5}, FALSE),VLOOKUP(E2458,Store_SRP!B2:H110,{5}, FALSE)), VLOOKUP(E2458,Store_Showcase!B2:H144,{5}, FALSE))</f>
      </c>
      <c r="AG2458" s="1">
        <f>IF(IFERROR(VLOOKUP(E2458,Store_Showcase!B2:H144,{6}, FALSE), TRUE)=TRUE, IF(IFERROR(VLOOKUP(E2458,Store_SRP!B2:H110,{6}, FALSE), TRUE)=TRUE,VLOOKUP(E2458,Store_VAM!B2:H273,{6}, FALSE),VLOOKUP(E2458,Store_SRP!B2:H110,{6}, FALSE)), VLOOKUP(E2458,Store_Showcase!B2:H144,{6}, FALSE))</f>
      </c>
      <c r="AH2458" s="1">
        <f>VLOOKUP(G2458,Sku_Consolidated!A2:R957,18,FALSE)</f>
      </c>
      <c r="AI2458" s="1">
        <f>VLOOKUP(G2458,Sku_Consolidated!A2:S957,19,FALSE)</f>
      </c>
      <c r="AJ2458" s="1">
        <f>VLOOKUP(G2458,Sku_Consolidated!A2:T957,20,FALSE)</f>
      </c>
    </row>
    <row r="2459" spans="1:36" x14ac:dyDescent="0.25">
      <c r="A2459" s="1">
        <v>2024</v>
      </c>
      <c r="B2459" s="1" t="s">
        <v>31</v>
      </c>
      <c r="C2459" s="1" t="s">
        <v>32</v>
      </c>
      <c r="D2459" s="1" t="s">
        <v>33</v>
      </c>
      <c r="E2459" s="9" t="s">
        <v>6278</v>
      </c>
      <c r="F2459" s="1">
        <f>IF(VLOOKUP(G2459,Sku_Consolidated!A2:S957,{19},FALSE)="SHOWCASE", VLOOKUP(E2459,Store_Showcase!B2:C144,{2}, FALSE), IF(VLOOKUP(G2459,Sku_Consolidated!A2:S957,{19},FALSE)="VAM",VLOOKUP(E2459,Store_VAM!B2:C273,{2}, FALSE),VLOOKUP(E2459,Store_SRP!B2:C110,{2}, FALSE)))</f>
      </c>
      <c r="G2459" s="1">
        <v>14270</v>
      </c>
      <c r="H2459" s="1" t="s">
        <v>1450</v>
      </c>
      <c r="I2459" s="10" t="s">
        <v>75</v>
      </c>
      <c r="J2459" s="1">
        <f>VLOOKUP(G2459,Sku_Consolidated!A2:C957, 3, FALSE)</f>
      </c>
      <c r="K2459" s="10">
        <f>IF(J2459="PACK", I2459, 0)</f>
      </c>
      <c r="L2459" s="10">
        <f>IF(J2459="KG", I2459, I2459 * VLOOKUP(G2459,Sku_Consolidated!A2:U957,21,FALSE))</f>
      </c>
      <c r="M2459" s="10" t="s">
        <v>37</v>
      </c>
      <c r="N2459" s="11" t="s">
        <v>6315</v>
      </c>
      <c r="O2459" s="10" t="s">
        <v>6316</v>
      </c>
      <c r="P2459" s="10">
        <f>N2459 - O2459</f>
      </c>
      <c r="Q2459" s="1">
        <f>VLOOKUP(G2459,Sku_Consolidated!A2:G957,7, FALSE)</f>
      </c>
      <c r="R2459" s="1">
        <f>IF(IFERROR(VLOOKUP(E2459,Store_Showcase!B2:H144,7, FALSE), TRUE)=TRUE, IF(IFERROR(VLOOKUP(E2459,Store_SRP!B2:H110,7, FALSE), TRUE)=TRUE,VLOOKUP(E2459,Store_VAM!B2:H273,7, FALSE),VLOOKUP(E2459,Store_SRP!B2:H110,7, FALSE)), VLOOKUP(E2459,Store_Showcase!B2:H144,7, FALSE))</f>
      </c>
      <c r="S2459" s="1">
        <f>IF(IFERROR(VLOOKUP(E2459,Store_Showcase!B2:I144,8, FALSE), TRUE)=TRUE, IF(IFERROR(VLOOKUP(E2459,Store_SRP!B2:I110,8, FALSE), TRUE)=TRUE,VLOOKUP(E2459,Store_VAM!B2:I273,8, FALSE),VLOOKUP(E2459,Store_SRP!B2:I110,8, FALSE)), VLOOKUP(E2459,Store_Showcase!B2:I144,8, FALSE))</f>
      </c>
      <c r="T2459" s="1">
        <f>VLOOKUP(G2459,Sku_Consolidated!A2:R957,18,FALSE)</f>
      </c>
      <c r="U2459" s="1" t="s">
        <v>6307</v>
      </c>
      <c r="V2459" s="1">
        <f>IF(VLOOKUP(G2459,Sku_Consolidated!A2:S957,19,FALSE)="SHOWCASE", VLOOKUP(E2459,Store_Showcase!B2:L144,11, FALSE), IF(VLOOKUP(G2459,Sku_Consolidated!A2:S957,19,FALSE)="VAM",VLOOKUP(E2459,Store_VAM!B2:L273,11, FALSE),VLOOKUP(E2459,Store_SRP!B2:L110,11, FALSE)))</f>
      </c>
      <c r="W2459" s="1">
        <f>VLOOKUP(G2459,Sku_Consolidated!A2:W957,11,FALSE)</f>
      </c>
      <c r="X2459" s="1">
        <f>VLOOKUP(G2459,Sku_Consolidated!A2:H957,8,FALSE)</f>
      </c>
      <c r="Y2459" s="1">
        <f>VLOOKUP(G2459,Sku_Consolidated!A2:I957,9,FALSE)</f>
      </c>
      <c r="Z2459" s="1" t="s">
        <v>41</v>
      </c>
      <c r="AA2459" s="1">
        <f>VLOOKUP(G2459,Sku_Consolidated!A2:E957,5,FALSE)</f>
      </c>
      <c r="AB2459" s="1">
        <f>IF(VLOOKUP(G2459,Sku_Consolidated!A2:S957,19,FALSE)="SHOWCASE", VLOOKUP(E2459,Store_Showcase!B2:N144,13, FALSE), IF(VLOOKUP(G2459,Sku_Consolidated!A2:S957,19,FALSE)="VAM",VLOOKUP(E2459,Store_VAM!B2:N273,13, FALSE),VLOOKUP(E2459,Store_SRP!B2:N110,13, FALSE)))</f>
      </c>
      <c r="AC2459" s="1">
        <f>IF(IFERROR(AB2459,TRUE)=TRUE, "-","OK")</f>
      </c>
      <c r="AD2459" s="11" t="s">
        <v>37</v>
      </c>
      <c r="AE2459" s="11" t="s">
        <v>37</v>
      </c>
      <c r="AF2459" s="1">
        <f>IF(IFERROR(VLOOKUP(E2459,Store_Showcase!B2:H144,{5}, FALSE), TRUE)=TRUE, IF(IFERROR(VLOOKUP(E2459,Store_SRP!B2:H110,{5}, FALSE), TRUE)=TRUE,VLOOKUP(E2459,Store_VAM!B2:H273,{5}, FALSE),VLOOKUP(E2459,Store_SRP!B2:H110,{5}, FALSE)), VLOOKUP(E2459,Store_Showcase!B2:H144,{5}, FALSE))</f>
      </c>
      <c r="AG2459" s="1">
        <f>IF(IFERROR(VLOOKUP(E2459,Store_Showcase!B2:H144,{6}, FALSE), TRUE)=TRUE, IF(IFERROR(VLOOKUP(E2459,Store_SRP!B2:H110,{6}, FALSE), TRUE)=TRUE,VLOOKUP(E2459,Store_VAM!B2:H273,{6}, FALSE),VLOOKUP(E2459,Store_SRP!B2:H110,{6}, FALSE)), VLOOKUP(E2459,Store_Showcase!B2:H144,{6}, FALSE))</f>
      </c>
      <c r="AH2459" s="1">
        <f>VLOOKUP(G2459,Sku_Consolidated!A2:R957,18,FALSE)</f>
      </c>
      <c r="AI2459" s="1">
        <f>VLOOKUP(G2459,Sku_Consolidated!A2:S957,19,FALSE)</f>
      </c>
      <c r="AJ2459" s="1">
        <f>VLOOKUP(G2459,Sku_Consolidated!A2:T957,20,FALSE)</f>
      </c>
    </row>
    <row r="2460" spans="1:36" x14ac:dyDescent="0.25">
      <c r="A2460" s="1">
        <v>2024</v>
      </c>
      <c r="B2460" s="1" t="s">
        <v>31</v>
      </c>
      <c r="C2460" s="1" t="s">
        <v>32</v>
      </c>
      <c r="D2460" s="1" t="s">
        <v>33</v>
      </c>
      <c r="E2460" s="9" t="s">
        <v>6278</v>
      </c>
      <c r="F2460" s="1">
        <f>IF(VLOOKUP(G2460,Sku_Consolidated!A2:S957,{19},FALSE)="SHOWCASE", VLOOKUP(E2460,Store_Showcase!B2:C144,{2}, FALSE), IF(VLOOKUP(G2460,Sku_Consolidated!A2:S957,{19},FALSE)="VAM",VLOOKUP(E2460,Store_VAM!B2:C273,{2}, FALSE),VLOOKUP(E2460,Store_SRP!B2:C110,{2}, FALSE)))</f>
      </c>
      <c r="G2460" s="1">
        <v>14275</v>
      </c>
      <c r="H2460" s="1" t="s">
        <v>1454</v>
      </c>
      <c r="I2460" s="10" t="s">
        <v>3316</v>
      </c>
      <c r="J2460" s="1">
        <f>VLOOKUP(G2460,Sku_Consolidated!A2:C957, 3, FALSE)</f>
      </c>
      <c r="K2460" s="10">
        <f>IF(J2460="PACK", I2460, 0)</f>
      </c>
      <c r="L2460" s="10">
        <f>IF(J2460="KG", I2460, I2460 * VLOOKUP(G2460,Sku_Consolidated!A2:U957,21,FALSE))</f>
      </c>
      <c r="M2460" s="10" t="s">
        <v>37</v>
      </c>
      <c r="N2460" s="11" t="s">
        <v>6317</v>
      </c>
      <c r="O2460" s="10" t="s">
        <v>6318</v>
      </c>
      <c r="P2460" s="10">
        <f>N2460 - O2460</f>
      </c>
      <c r="Q2460" s="1">
        <f>VLOOKUP(G2460,Sku_Consolidated!A2:G957,7, FALSE)</f>
      </c>
      <c r="R2460" s="1">
        <f>IF(IFERROR(VLOOKUP(E2460,Store_Showcase!B2:H144,7, FALSE), TRUE)=TRUE, IF(IFERROR(VLOOKUP(E2460,Store_SRP!B2:H110,7, FALSE), TRUE)=TRUE,VLOOKUP(E2460,Store_VAM!B2:H273,7, FALSE),VLOOKUP(E2460,Store_SRP!B2:H110,7, FALSE)), VLOOKUP(E2460,Store_Showcase!B2:H144,7, FALSE))</f>
      </c>
      <c r="S2460" s="1">
        <f>IF(IFERROR(VLOOKUP(E2460,Store_Showcase!B2:I144,8, FALSE), TRUE)=TRUE, IF(IFERROR(VLOOKUP(E2460,Store_SRP!B2:I110,8, FALSE), TRUE)=TRUE,VLOOKUP(E2460,Store_VAM!B2:I273,8, FALSE),VLOOKUP(E2460,Store_SRP!B2:I110,8, FALSE)), VLOOKUP(E2460,Store_Showcase!B2:I144,8, FALSE))</f>
      </c>
      <c r="T2460" s="1">
        <f>VLOOKUP(G2460,Sku_Consolidated!A2:R957,18,FALSE)</f>
      </c>
      <c r="U2460" s="1" t="s">
        <v>6307</v>
      </c>
      <c r="V2460" s="1">
        <f>IF(VLOOKUP(G2460,Sku_Consolidated!A2:S957,19,FALSE)="SHOWCASE", VLOOKUP(E2460,Store_Showcase!B2:L144,11, FALSE), IF(VLOOKUP(G2460,Sku_Consolidated!A2:S957,19,FALSE)="VAM",VLOOKUP(E2460,Store_VAM!B2:L273,11, FALSE),VLOOKUP(E2460,Store_SRP!B2:L110,11, FALSE)))</f>
      </c>
      <c r="W2460" s="1">
        <f>VLOOKUP(G2460,Sku_Consolidated!A2:W957,11,FALSE)</f>
      </c>
      <c r="X2460" s="1">
        <f>VLOOKUP(G2460,Sku_Consolidated!A2:H957,8,FALSE)</f>
      </c>
      <c r="Y2460" s="1">
        <f>VLOOKUP(G2460,Sku_Consolidated!A2:I957,9,FALSE)</f>
      </c>
      <c r="Z2460" s="1" t="s">
        <v>41</v>
      </c>
      <c r="AA2460" s="1">
        <f>VLOOKUP(G2460,Sku_Consolidated!A2:E957,5,FALSE)</f>
      </c>
      <c r="AB2460" s="1">
        <f>IF(VLOOKUP(G2460,Sku_Consolidated!A2:S957,19,FALSE)="SHOWCASE", VLOOKUP(E2460,Store_Showcase!B2:N144,13, FALSE), IF(VLOOKUP(G2460,Sku_Consolidated!A2:S957,19,FALSE)="VAM",VLOOKUP(E2460,Store_VAM!B2:N273,13, FALSE),VLOOKUP(E2460,Store_SRP!B2:N110,13, FALSE)))</f>
      </c>
      <c r="AC2460" s="1">
        <f>IF(IFERROR(AB2460,TRUE)=TRUE, "-","OK")</f>
      </c>
      <c r="AD2460" s="11" t="s">
        <v>37</v>
      </c>
      <c r="AE2460" s="11" t="s">
        <v>37</v>
      </c>
      <c r="AF2460" s="1">
        <f>IF(IFERROR(VLOOKUP(E2460,Store_Showcase!B2:H144,{5}, FALSE), TRUE)=TRUE, IF(IFERROR(VLOOKUP(E2460,Store_SRP!B2:H110,{5}, FALSE), TRUE)=TRUE,VLOOKUP(E2460,Store_VAM!B2:H273,{5}, FALSE),VLOOKUP(E2460,Store_SRP!B2:H110,{5}, FALSE)), VLOOKUP(E2460,Store_Showcase!B2:H144,{5}, FALSE))</f>
      </c>
      <c r="AG2460" s="1">
        <f>IF(IFERROR(VLOOKUP(E2460,Store_Showcase!B2:H144,{6}, FALSE), TRUE)=TRUE, IF(IFERROR(VLOOKUP(E2460,Store_SRP!B2:H110,{6}, FALSE), TRUE)=TRUE,VLOOKUP(E2460,Store_VAM!B2:H273,{6}, FALSE),VLOOKUP(E2460,Store_SRP!B2:H110,{6}, FALSE)), VLOOKUP(E2460,Store_Showcase!B2:H144,{6}, FALSE))</f>
      </c>
      <c r="AH2460" s="1">
        <f>VLOOKUP(G2460,Sku_Consolidated!A2:R957,18,FALSE)</f>
      </c>
      <c r="AI2460" s="1">
        <f>VLOOKUP(G2460,Sku_Consolidated!A2:S957,19,FALSE)</f>
      </c>
      <c r="AJ2460" s="1">
        <f>VLOOKUP(G2460,Sku_Consolidated!A2:T957,20,FALSE)</f>
      </c>
    </row>
    <row r="2461" spans="1:36" x14ac:dyDescent="0.25">
      <c r="A2461" s="1">
        <v>2024</v>
      </c>
      <c r="B2461" s="1" t="s">
        <v>31</v>
      </c>
      <c r="C2461" s="1" t="s">
        <v>32</v>
      </c>
      <c r="D2461" s="1" t="s">
        <v>33</v>
      </c>
      <c r="E2461" s="9" t="s">
        <v>6278</v>
      </c>
      <c r="F2461" s="1">
        <f>IF(VLOOKUP(G2461,Sku_Consolidated!A2:S957,{19},FALSE)="SHOWCASE", VLOOKUP(E2461,Store_Showcase!B2:C144,{2}, FALSE), IF(VLOOKUP(G2461,Sku_Consolidated!A2:S957,{19},FALSE)="VAM",VLOOKUP(E2461,Store_VAM!B2:C273,{2}, FALSE),VLOOKUP(E2461,Store_SRP!B2:C110,{2}, FALSE)))</f>
      </c>
      <c r="G2461" s="1">
        <v>14280</v>
      </c>
      <c r="H2461" s="1" t="s">
        <v>1458</v>
      </c>
      <c r="I2461" s="10" t="s">
        <v>5229</v>
      </c>
      <c r="J2461" s="1">
        <f>VLOOKUP(G2461,Sku_Consolidated!A2:C957, 3, FALSE)</f>
      </c>
      <c r="K2461" s="10">
        <f>IF(J2461="PACK", I2461, 0)</f>
      </c>
      <c r="L2461" s="10">
        <f>IF(J2461="KG", I2461, I2461 * VLOOKUP(G2461,Sku_Consolidated!A2:U957,21,FALSE))</f>
      </c>
      <c r="M2461" s="10" t="s">
        <v>37</v>
      </c>
      <c r="N2461" s="11" t="s">
        <v>6319</v>
      </c>
      <c r="O2461" s="10" t="s">
        <v>6320</v>
      </c>
      <c r="P2461" s="10">
        <f>N2461 - O2461</f>
      </c>
      <c r="Q2461" s="1">
        <f>VLOOKUP(G2461,Sku_Consolidated!A2:G957,7, FALSE)</f>
      </c>
      <c r="R2461" s="1">
        <f>IF(IFERROR(VLOOKUP(E2461,Store_Showcase!B2:H144,7, FALSE), TRUE)=TRUE, IF(IFERROR(VLOOKUP(E2461,Store_SRP!B2:H110,7, FALSE), TRUE)=TRUE,VLOOKUP(E2461,Store_VAM!B2:H273,7, FALSE),VLOOKUP(E2461,Store_SRP!B2:H110,7, FALSE)), VLOOKUP(E2461,Store_Showcase!B2:H144,7, FALSE))</f>
      </c>
      <c r="S2461" s="1">
        <f>IF(IFERROR(VLOOKUP(E2461,Store_Showcase!B2:I144,8, FALSE), TRUE)=TRUE, IF(IFERROR(VLOOKUP(E2461,Store_SRP!B2:I110,8, FALSE), TRUE)=TRUE,VLOOKUP(E2461,Store_VAM!B2:I273,8, FALSE),VLOOKUP(E2461,Store_SRP!B2:I110,8, FALSE)), VLOOKUP(E2461,Store_Showcase!B2:I144,8, FALSE))</f>
      </c>
      <c r="T2461" s="1">
        <f>VLOOKUP(G2461,Sku_Consolidated!A2:R957,18,FALSE)</f>
      </c>
      <c r="U2461" s="1" t="s">
        <v>6307</v>
      </c>
      <c r="V2461" s="1">
        <f>IF(VLOOKUP(G2461,Sku_Consolidated!A2:S957,19,FALSE)="SHOWCASE", VLOOKUP(E2461,Store_Showcase!B2:L144,11, FALSE), IF(VLOOKUP(G2461,Sku_Consolidated!A2:S957,19,FALSE)="VAM",VLOOKUP(E2461,Store_VAM!B2:L273,11, FALSE),VLOOKUP(E2461,Store_SRP!B2:L110,11, FALSE)))</f>
      </c>
      <c r="W2461" s="1">
        <f>VLOOKUP(G2461,Sku_Consolidated!A2:W957,11,FALSE)</f>
      </c>
      <c r="X2461" s="1">
        <f>VLOOKUP(G2461,Sku_Consolidated!A2:H957,8,FALSE)</f>
      </c>
      <c r="Y2461" s="1">
        <f>VLOOKUP(G2461,Sku_Consolidated!A2:I957,9,FALSE)</f>
      </c>
      <c r="Z2461" s="1" t="s">
        <v>41</v>
      </c>
      <c r="AA2461" s="1">
        <f>VLOOKUP(G2461,Sku_Consolidated!A2:E957,5,FALSE)</f>
      </c>
      <c r="AB2461" s="1">
        <f>IF(VLOOKUP(G2461,Sku_Consolidated!A2:S957,19,FALSE)="SHOWCASE", VLOOKUP(E2461,Store_Showcase!B2:N144,13, FALSE), IF(VLOOKUP(G2461,Sku_Consolidated!A2:S957,19,FALSE)="VAM",VLOOKUP(E2461,Store_VAM!B2:N273,13, FALSE),VLOOKUP(E2461,Store_SRP!B2:N110,13, FALSE)))</f>
      </c>
      <c r="AC2461" s="1">
        <f>IF(IFERROR(AB2461,TRUE)=TRUE, "-","OK")</f>
      </c>
      <c r="AD2461" s="11" t="s">
        <v>37</v>
      </c>
      <c r="AE2461" s="11" t="s">
        <v>37</v>
      </c>
      <c r="AF2461" s="1">
        <f>IF(IFERROR(VLOOKUP(E2461,Store_Showcase!B2:H144,{5}, FALSE), TRUE)=TRUE, IF(IFERROR(VLOOKUP(E2461,Store_SRP!B2:H110,{5}, FALSE), TRUE)=TRUE,VLOOKUP(E2461,Store_VAM!B2:H273,{5}, FALSE),VLOOKUP(E2461,Store_SRP!B2:H110,{5}, FALSE)), VLOOKUP(E2461,Store_Showcase!B2:H144,{5}, FALSE))</f>
      </c>
      <c r="AG2461" s="1">
        <f>IF(IFERROR(VLOOKUP(E2461,Store_Showcase!B2:H144,{6}, FALSE), TRUE)=TRUE, IF(IFERROR(VLOOKUP(E2461,Store_SRP!B2:H110,{6}, FALSE), TRUE)=TRUE,VLOOKUP(E2461,Store_VAM!B2:H273,{6}, FALSE),VLOOKUP(E2461,Store_SRP!B2:H110,{6}, FALSE)), VLOOKUP(E2461,Store_Showcase!B2:H144,{6}, FALSE))</f>
      </c>
      <c r="AH2461" s="1">
        <f>VLOOKUP(G2461,Sku_Consolidated!A2:R957,18,FALSE)</f>
      </c>
      <c r="AI2461" s="1">
        <f>VLOOKUP(G2461,Sku_Consolidated!A2:S957,19,FALSE)</f>
      </c>
      <c r="AJ2461" s="1">
        <f>VLOOKUP(G2461,Sku_Consolidated!A2:T957,20,FALSE)</f>
      </c>
    </row>
    <row r="2462" spans="1:36" x14ac:dyDescent="0.25">
      <c r="A2462" s="1">
        <v>2024</v>
      </c>
      <c r="B2462" s="1" t="s">
        <v>31</v>
      </c>
      <c r="C2462" s="1" t="s">
        <v>32</v>
      </c>
      <c r="D2462" s="1" t="s">
        <v>33</v>
      </c>
      <c r="E2462" s="9" t="s">
        <v>6321</v>
      </c>
      <c r="F2462" s="1">
        <f>IF(VLOOKUP(G2462,Sku_Consolidated!A2:S957,{19},FALSE)="SHOWCASE", VLOOKUP(E2462,Store_Showcase!B2:C144,{2}, FALSE), IF(VLOOKUP(G2462,Sku_Consolidated!A2:S957,{19},FALSE)="VAM",VLOOKUP(E2462,Store_VAM!B2:C273,{2}, FALSE),VLOOKUP(E2462,Store_SRP!B2:C110,{2}, FALSE)))</f>
      </c>
      <c r="G2462" s="1">
        <v>12928</v>
      </c>
      <c r="H2462" s="1" t="s">
        <v>1389</v>
      </c>
      <c r="I2462" s="10" t="s">
        <v>1336</v>
      </c>
      <c r="J2462" s="1">
        <f>VLOOKUP(G2462,Sku_Consolidated!A2:C957, 3, FALSE)</f>
      </c>
      <c r="K2462" s="10">
        <f>IF(J2462="PACK", I2462, 0)</f>
      </c>
      <c r="L2462" s="10">
        <f>IF(J2462="KG", I2462, I2462 * VLOOKUP(G2462,Sku_Consolidated!A2:U957,21,FALSE))</f>
      </c>
      <c r="M2462" s="10" t="s">
        <v>37</v>
      </c>
      <c r="N2462" s="11" t="s">
        <v>6322</v>
      </c>
      <c r="O2462" s="10" t="s">
        <v>6323</v>
      </c>
      <c r="P2462" s="10">
        <f>N2462 - O2462</f>
      </c>
      <c r="Q2462" s="1">
        <f>VLOOKUP(G2462,Sku_Consolidated!A2:G957,7, FALSE)</f>
      </c>
      <c r="R2462" s="1">
        <f>IF(IFERROR(VLOOKUP(E2462,Store_Showcase!B2:H144,7, FALSE), TRUE)=TRUE, IF(IFERROR(VLOOKUP(E2462,Store_SRP!B2:H110,7, FALSE), TRUE)=TRUE,VLOOKUP(E2462,Store_VAM!B2:H273,7, FALSE),VLOOKUP(E2462,Store_SRP!B2:H110,7, FALSE)), VLOOKUP(E2462,Store_Showcase!B2:H144,7, FALSE))</f>
      </c>
      <c r="S2462" s="1">
        <f>IF(IFERROR(VLOOKUP(E2462,Store_Showcase!B2:I144,8, FALSE), TRUE)=TRUE, IF(IFERROR(VLOOKUP(E2462,Store_SRP!B2:I110,8, FALSE), TRUE)=TRUE,VLOOKUP(E2462,Store_VAM!B2:I273,8, FALSE),VLOOKUP(E2462,Store_SRP!B2:I110,8, FALSE)), VLOOKUP(E2462,Store_Showcase!B2:I144,8, FALSE))</f>
      </c>
      <c r="T2462" s="1">
        <f>VLOOKUP(G2462,Sku_Consolidated!A2:R957,18,FALSE)</f>
      </c>
      <c r="U2462" s="1" t="s">
        <v>6324</v>
      </c>
      <c r="V2462" s="1">
        <f>IF(VLOOKUP(G2462,Sku_Consolidated!A2:S957,19,FALSE)="SHOWCASE", VLOOKUP(E2462,Store_Showcase!B2:L144,11, FALSE), IF(VLOOKUP(G2462,Sku_Consolidated!A2:S957,19,FALSE)="VAM",VLOOKUP(E2462,Store_VAM!B2:L273,11, FALSE),VLOOKUP(E2462,Store_SRP!B2:L110,11, FALSE)))</f>
      </c>
      <c r="W2462" s="1">
        <f>VLOOKUP(G2462,Sku_Consolidated!A2:W957,11,FALSE)</f>
      </c>
      <c r="X2462" s="1">
        <f>VLOOKUP(G2462,Sku_Consolidated!A2:H957,8,FALSE)</f>
      </c>
      <c r="Y2462" s="1">
        <f>VLOOKUP(G2462,Sku_Consolidated!A2:I957,9,FALSE)</f>
      </c>
      <c r="Z2462" s="1" t="s">
        <v>41</v>
      </c>
      <c r="AA2462" s="1">
        <f>VLOOKUP(G2462,Sku_Consolidated!A2:E957,5,FALSE)</f>
      </c>
      <c r="AB2462" s="1">
        <f>IF(VLOOKUP(G2462,Sku_Consolidated!A2:S957,19,FALSE)="SHOWCASE", VLOOKUP(E2462,Store_Showcase!B2:N144,13, FALSE), IF(VLOOKUP(G2462,Sku_Consolidated!A2:S957,19,FALSE)="VAM",VLOOKUP(E2462,Store_VAM!B2:N273,13, FALSE),VLOOKUP(E2462,Store_SRP!B2:N110,13, FALSE)))</f>
      </c>
      <c r="AC2462" s="1">
        <f>IF(IFERROR(AB2462,TRUE)=TRUE, "-","OK")</f>
      </c>
      <c r="AD2462" s="11" t="s">
        <v>37</v>
      </c>
      <c r="AE2462" s="11" t="s">
        <v>37</v>
      </c>
      <c r="AF2462" s="1">
        <f>IF(IFERROR(VLOOKUP(E2462,Store_Showcase!B2:H144,{5}, FALSE), TRUE)=TRUE, IF(IFERROR(VLOOKUP(E2462,Store_SRP!B2:H110,{5}, FALSE), TRUE)=TRUE,VLOOKUP(E2462,Store_VAM!B2:H273,{5}, FALSE),VLOOKUP(E2462,Store_SRP!B2:H110,{5}, FALSE)), VLOOKUP(E2462,Store_Showcase!B2:H144,{5}, FALSE))</f>
      </c>
      <c r="AG2462" s="1">
        <f>IF(IFERROR(VLOOKUP(E2462,Store_Showcase!B2:H144,{6}, FALSE), TRUE)=TRUE, IF(IFERROR(VLOOKUP(E2462,Store_SRP!B2:H110,{6}, FALSE), TRUE)=TRUE,VLOOKUP(E2462,Store_VAM!B2:H273,{6}, FALSE),VLOOKUP(E2462,Store_SRP!B2:H110,{6}, FALSE)), VLOOKUP(E2462,Store_Showcase!B2:H144,{6}, FALSE))</f>
      </c>
      <c r="AH2462" s="1">
        <f>VLOOKUP(G2462,Sku_Consolidated!A2:R957,18,FALSE)</f>
      </c>
      <c r="AI2462" s="1">
        <f>VLOOKUP(G2462,Sku_Consolidated!A2:S957,19,FALSE)</f>
      </c>
      <c r="AJ2462" s="1">
        <f>VLOOKUP(G2462,Sku_Consolidated!A2:T957,20,FALSE)</f>
      </c>
    </row>
    <row r="2463" spans="1:36" x14ac:dyDescent="0.25">
      <c r="A2463" s="1">
        <v>2024</v>
      </c>
      <c r="B2463" s="1" t="s">
        <v>31</v>
      </c>
      <c r="C2463" s="1" t="s">
        <v>32</v>
      </c>
      <c r="D2463" s="1" t="s">
        <v>33</v>
      </c>
      <c r="E2463" s="9" t="s">
        <v>6321</v>
      </c>
      <c r="F2463" s="1">
        <f>IF(VLOOKUP(G2463,Sku_Consolidated!A2:S957,{19},FALSE)="SHOWCASE", VLOOKUP(E2463,Store_Showcase!B2:C144,{2}, FALSE), IF(VLOOKUP(G2463,Sku_Consolidated!A2:S957,{19},FALSE)="VAM",VLOOKUP(E2463,Store_VAM!B2:C273,{2}, FALSE),VLOOKUP(E2463,Store_SRP!B2:C110,{2}, FALSE)))</f>
      </c>
      <c r="G2463" s="1">
        <v>13918</v>
      </c>
      <c r="H2463" s="1" t="s">
        <v>3208</v>
      </c>
      <c r="I2463" s="10" t="s">
        <v>5232</v>
      </c>
      <c r="J2463" s="1">
        <f>VLOOKUP(G2463,Sku_Consolidated!A2:C957, 3, FALSE)</f>
      </c>
      <c r="K2463" s="10">
        <f>IF(J2463="PACK", I2463, 0)</f>
      </c>
      <c r="L2463" s="10">
        <f>IF(J2463="KG", I2463, I2463 * VLOOKUP(G2463,Sku_Consolidated!A2:U957,21,FALSE))</f>
      </c>
      <c r="M2463" s="10" t="s">
        <v>37</v>
      </c>
      <c r="N2463" s="11" t="s">
        <v>6325</v>
      </c>
      <c r="O2463" s="10" t="s">
        <v>6326</v>
      </c>
      <c r="P2463" s="10">
        <f>N2463 - O2463</f>
      </c>
      <c r="Q2463" s="1">
        <f>VLOOKUP(G2463,Sku_Consolidated!A2:G957,7, FALSE)</f>
      </c>
      <c r="R2463" s="1">
        <f>IF(IFERROR(VLOOKUP(E2463,Store_Showcase!B2:H144,7, FALSE), TRUE)=TRUE, IF(IFERROR(VLOOKUP(E2463,Store_SRP!B2:H110,7, FALSE), TRUE)=TRUE,VLOOKUP(E2463,Store_VAM!B2:H273,7, FALSE),VLOOKUP(E2463,Store_SRP!B2:H110,7, FALSE)), VLOOKUP(E2463,Store_Showcase!B2:H144,7, FALSE))</f>
      </c>
      <c r="S2463" s="1">
        <f>IF(IFERROR(VLOOKUP(E2463,Store_Showcase!B2:I144,8, FALSE), TRUE)=TRUE, IF(IFERROR(VLOOKUP(E2463,Store_SRP!B2:I110,8, FALSE), TRUE)=TRUE,VLOOKUP(E2463,Store_VAM!B2:I273,8, FALSE),VLOOKUP(E2463,Store_SRP!B2:I110,8, FALSE)), VLOOKUP(E2463,Store_Showcase!B2:I144,8, FALSE))</f>
      </c>
      <c r="T2463" s="1">
        <f>VLOOKUP(G2463,Sku_Consolidated!A2:R957,18,FALSE)</f>
      </c>
      <c r="U2463" s="1" t="s">
        <v>6324</v>
      </c>
      <c r="V2463" s="1">
        <f>IF(VLOOKUP(G2463,Sku_Consolidated!A2:S957,19,FALSE)="SHOWCASE", VLOOKUP(E2463,Store_Showcase!B2:L144,11, FALSE), IF(VLOOKUP(G2463,Sku_Consolidated!A2:S957,19,FALSE)="VAM",VLOOKUP(E2463,Store_VAM!B2:L273,11, FALSE),VLOOKUP(E2463,Store_SRP!B2:L110,11, FALSE)))</f>
      </c>
      <c r="W2463" s="1">
        <f>VLOOKUP(G2463,Sku_Consolidated!A2:W957,11,FALSE)</f>
      </c>
      <c r="X2463" s="1">
        <f>VLOOKUP(G2463,Sku_Consolidated!A2:H957,8,FALSE)</f>
      </c>
      <c r="Y2463" s="1">
        <f>VLOOKUP(G2463,Sku_Consolidated!A2:I957,9,FALSE)</f>
      </c>
      <c r="Z2463" s="1" t="s">
        <v>41</v>
      </c>
      <c r="AA2463" s="1">
        <f>VLOOKUP(G2463,Sku_Consolidated!A2:E957,5,FALSE)</f>
      </c>
      <c r="AB2463" s="1">
        <f>IF(VLOOKUP(G2463,Sku_Consolidated!A2:S957,19,FALSE)="SHOWCASE", VLOOKUP(E2463,Store_Showcase!B2:N144,13, FALSE), IF(VLOOKUP(G2463,Sku_Consolidated!A2:S957,19,FALSE)="VAM",VLOOKUP(E2463,Store_VAM!B2:N273,13, FALSE),VLOOKUP(E2463,Store_SRP!B2:N110,13, FALSE)))</f>
      </c>
      <c r="AC2463" s="1">
        <f>IF(IFERROR(AB2463,TRUE)=TRUE, "-","OK")</f>
      </c>
      <c r="AD2463" s="11" t="s">
        <v>37</v>
      </c>
      <c r="AE2463" s="11" t="s">
        <v>37</v>
      </c>
      <c r="AF2463" s="1">
        <f>IF(IFERROR(VLOOKUP(E2463,Store_Showcase!B2:H144,{5}, FALSE), TRUE)=TRUE, IF(IFERROR(VLOOKUP(E2463,Store_SRP!B2:H110,{5}, FALSE), TRUE)=TRUE,VLOOKUP(E2463,Store_VAM!B2:H273,{5}, FALSE),VLOOKUP(E2463,Store_SRP!B2:H110,{5}, FALSE)), VLOOKUP(E2463,Store_Showcase!B2:H144,{5}, FALSE))</f>
      </c>
      <c r="AG2463" s="1">
        <f>IF(IFERROR(VLOOKUP(E2463,Store_Showcase!B2:H144,{6}, FALSE), TRUE)=TRUE, IF(IFERROR(VLOOKUP(E2463,Store_SRP!B2:H110,{6}, FALSE), TRUE)=TRUE,VLOOKUP(E2463,Store_VAM!B2:H273,{6}, FALSE),VLOOKUP(E2463,Store_SRP!B2:H110,{6}, FALSE)), VLOOKUP(E2463,Store_Showcase!B2:H144,{6}, FALSE))</f>
      </c>
      <c r="AH2463" s="1">
        <f>VLOOKUP(G2463,Sku_Consolidated!A2:R957,18,FALSE)</f>
      </c>
      <c r="AI2463" s="1">
        <f>VLOOKUP(G2463,Sku_Consolidated!A2:S957,19,FALSE)</f>
      </c>
      <c r="AJ2463" s="1">
        <f>VLOOKUP(G2463,Sku_Consolidated!A2:T957,20,FALSE)</f>
      </c>
    </row>
    <row r="2464" spans="1:36" x14ac:dyDescent="0.25">
      <c r="A2464" s="1">
        <v>2024</v>
      </c>
      <c r="B2464" s="1" t="s">
        <v>31</v>
      </c>
      <c r="C2464" s="1" t="s">
        <v>32</v>
      </c>
      <c r="D2464" s="1" t="s">
        <v>33</v>
      </c>
      <c r="E2464" s="9" t="s">
        <v>6321</v>
      </c>
      <c r="F2464" s="1">
        <f>IF(VLOOKUP(G2464,Sku_Consolidated!A2:S957,{19},FALSE)="SHOWCASE", VLOOKUP(E2464,Store_Showcase!B2:C144,{2}, FALSE), IF(VLOOKUP(G2464,Sku_Consolidated!A2:S957,{19},FALSE)="VAM",VLOOKUP(E2464,Store_VAM!B2:C273,{2}, FALSE),VLOOKUP(E2464,Store_SRP!B2:C110,{2}, FALSE)))</f>
      </c>
      <c r="G2464" s="1">
        <v>61719</v>
      </c>
      <c r="H2464" s="1" t="s">
        <v>35</v>
      </c>
      <c r="I2464" s="10" t="s">
        <v>467</v>
      </c>
      <c r="J2464" s="1">
        <f>VLOOKUP(G2464,Sku_Consolidated!A2:C957, 3, FALSE)</f>
      </c>
      <c r="K2464" s="10">
        <f>IF(J2464="PACK", I2464, 0)</f>
      </c>
      <c r="L2464" s="10">
        <f>IF(J2464="KG", I2464, I2464 * VLOOKUP(G2464,Sku_Consolidated!A2:U957,21,FALSE))</f>
      </c>
      <c r="M2464" s="10" t="s">
        <v>37</v>
      </c>
      <c r="N2464" s="11" t="s">
        <v>6327</v>
      </c>
      <c r="O2464" s="10" t="s">
        <v>6328</v>
      </c>
      <c r="P2464" s="10">
        <f>N2464 - O2464</f>
      </c>
      <c r="Q2464" s="1">
        <f>VLOOKUP(G2464,Sku_Consolidated!A2:G957,7, FALSE)</f>
      </c>
      <c r="R2464" s="1">
        <f>IF(IFERROR(VLOOKUP(E2464,Store_Showcase!B2:H144,7, FALSE), TRUE)=TRUE, IF(IFERROR(VLOOKUP(E2464,Store_SRP!B2:H110,7, FALSE), TRUE)=TRUE,VLOOKUP(E2464,Store_VAM!B2:H273,7, FALSE),VLOOKUP(E2464,Store_SRP!B2:H110,7, FALSE)), VLOOKUP(E2464,Store_Showcase!B2:H144,7, FALSE))</f>
      </c>
      <c r="S2464" s="1">
        <f>IF(IFERROR(VLOOKUP(E2464,Store_Showcase!B2:I144,8, FALSE), TRUE)=TRUE, IF(IFERROR(VLOOKUP(E2464,Store_SRP!B2:I110,8, FALSE), TRUE)=TRUE,VLOOKUP(E2464,Store_VAM!B2:I273,8, FALSE),VLOOKUP(E2464,Store_SRP!B2:I110,8, FALSE)), VLOOKUP(E2464,Store_Showcase!B2:I144,8, FALSE))</f>
      </c>
      <c r="T2464" s="1">
        <f>VLOOKUP(G2464,Sku_Consolidated!A2:R957,18,FALSE)</f>
      </c>
      <c r="U2464" s="1" t="s">
        <v>6324</v>
      </c>
      <c r="V2464" s="1">
        <f>IF(VLOOKUP(G2464,Sku_Consolidated!A2:S957,19,FALSE)="SHOWCASE", VLOOKUP(E2464,Store_Showcase!B2:L144,11, FALSE), IF(VLOOKUP(G2464,Sku_Consolidated!A2:S957,19,FALSE)="VAM",VLOOKUP(E2464,Store_VAM!B2:L273,11, FALSE),VLOOKUP(E2464,Store_SRP!B2:L110,11, FALSE)))</f>
      </c>
      <c r="W2464" s="1">
        <f>VLOOKUP(G2464,Sku_Consolidated!A2:W957,11,FALSE)</f>
      </c>
      <c r="X2464" s="1">
        <f>VLOOKUP(G2464,Sku_Consolidated!A2:H957,8,FALSE)</f>
      </c>
      <c r="Y2464" s="1">
        <f>VLOOKUP(G2464,Sku_Consolidated!A2:I957,9,FALSE)</f>
      </c>
      <c r="Z2464" s="1" t="s">
        <v>41</v>
      </c>
      <c r="AA2464" s="1">
        <f>VLOOKUP(G2464,Sku_Consolidated!A2:E957,5,FALSE)</f>
      </c>
      <c r="AB2464" s="1">
        <f>IF(VLOOKUP(G2464,Sku_Consolidated!A2:S957,19,FALSE)="SHOWCASE", VLOOKUP(E2464,Store_Showcase!B2:N144,13, FALSE), IF(VLOOKUP(G2464,Sku_Consolidated!A2:S957,19,FALSE)="VAM",VLOOKUP(E2464,Store_VAM!B2:N273,13, FALSE),VLOOKUP(E2464,Store_SRP!B2:N110,13, FALSE)))</f>
      </c>
      <c r="AC2464" s="1">
        <f>IF(IFERROR(AB2464,TRUE)=TRUE, "-","OK")</f>
      </c>
      <c r="AD2464" s="11" t="s">
        <v>37</v>
      </c>
      <c r="AE2464" s="11" t="s">
        <v>37</v>
      </c>
      <c r="AF2464" s="1">
        <f>IF(IFERROR(VLOOKUP(E2464,Store_Showcase!B2:H144,{5}, FALSE), TRUE)=TRUE, IF(IFERROR(VLOOKUP(E2464,Store_SRP!B2:H110,{5}, FALSE), TRUE)=TRUE,VLOOKUP(E2464,Store_VAM!B2:H273,{5}, FALSE),VLOOKUP(E2464,Store_SRP!B2:H110,{5}, FALSE)), VLOOKUP(E2464,Store_Showcase!B2:H144,{5}, FALSE))</f>
      </c>
      <c r="AG2464" s="1">
        <f>IF(IFERROR(VLOOKUP(E2464,Store_Showcase!B2:H144,{6}, FALSE), TRUE)=TRUE, IF(IFERROR(VLOOKUP(E2464,Store_SRP!B2:H110,{6}, FALSE), TRUE)=TRUE,VLOOKUP(E2464,Store_VAM!B2:H273,{6}, FALSE),VLOOKUP(E2464,Store_SRP!B2:H110,{6}, FALSE)), VLOOKUP(E2464,Store_Showcase!B2:H144,{6}, FALSE))</f>
      </c>
      <c r="AH2464" s="1">
        <f>VLOOKUP(G2464,Sku_Consolidated!A2:R957,18,FALSE)</f>
      </c>
      <c r="AI2464" s="1">
        <f>VLOOKUP(G2464,Sku_Consolidated!A2:S957,19,FALSE)</f>
      </c>
      <c r="AJ2464" s="1">
        <f>VLOOKUP(G2464,Sku_Consolidated!A2:T957,20,FALSE)</f>
      </c>
    </row>
    <row r="2465" spans="1:36" x14ac:dyDescent="0.25">
      <c r="A2465" s="1">
        <v>2024</v>
      </c>
      <c r="B2465" s="1" t="s">
        <v>31</v>
      </c>
      <c r="C2465" s="1" t="s">
        <v>32</v>
      </c>
      <c r="D2465" s="1" t="s">
        <v>33</v>
      </c>
      <c r="E2465" s="9" t="s">
        <v>6321</v>
      </c>
      <c r="F2465" s="1">
        <f>IF(VLOOKUP(G2465,Sku_Consolidated!A2:S957,{19},FALSE)="SHOWCASE", VLOOKUP(E2465,Store_Showcase!B2:C144,{2}, FALSE), IF(VLOOKUP(G2465,Sku_Consolidated!A2:S957,{19},FALSE)="VAM",VLOOKUP(E2465,Store_VAM!B2:C273,{2}, FALSE),VLOOKUP(E2465,Store_SRP!B2:C110,{2}, FALSE)))</f>
      </c>
      <c r="G2465" s="1">
        <v>61720</v>
      </c>
      <c r="H2465" s="1" t="s">
        <v>143</v>
      </c>
      <c r="I2465" s="10" t="s">
        <v>2054</v>
      </c>
      <c r="J2465" s="1">
        <f>VLOOKUP(G2465,Sku_Consolidated!A2:C957, 3, FALSE)</f>
      </c>
      <c r="K2465" s="10">
        <f>IF(J2465="PACK", I2465, 0)</f>
      </c>
      <c r="L2465" s="10">
        <f>IF(J2465="KG", I2465, I2465 * VLOOKUP(G2465,Sku_Consolidated!A2:U957,21,FALSE))</f>
      </c>
      <c r="M2465" s="10" t="s">
        <v>37</v>
      </c>
      <c r="N2465" s="11" t="s">
        <v>6329</v>
      </c>
      <c r="O2465" s="10" t="s">
        <v>6330</v>
      </c>
      <c r="P2465" s="10">
        <f>N2465 - O2465</f>
      </c>
      <c r="Q2465" s="1">
        <f>VLOOKUP(G2465,Sku_Consolidated!A2:G957,7, FALSE)</f>
      </c>
      <c r="R2465" s="1">
        <f>IF(IFERROR(VLOOKUP(E2465,Store_Showcase!B2:H144,7, FALSE), TRUE)=TRUE, IF(IFERROR(VLOOKUP(E2465,Store_SRP!B2:H110,7, FALSE), TRUE)=TRUE,VLOOKUP(E2465,Store_VAM!B2:H273,7, FALSE),VLOOKUP(E2465,Store_SRP!B2:H110,7, FALSE)), VLOOKUP(E2465,Store_Showcase!B2:H144,7, FALSE))</f>
      </c>
      <c r="S2465" s="1">
        <f>IF(IFERROR(VLOOKUP(E2465,Store_Showcase!B2:I144,8, FALSE), TRUE)=TRUE, IF(IFERROR(VLOOKUP(E2465,Store_SRP!B2:I110,8, FALSE), TRUE)=TRUE,VLOOKUP(E2465,Store_VAM!B2:I273,8, FALSE),VLOOKUP(E2465,Store_SRP!B2:I110,8, FALSE)), VLOOKUP(E2465,Store_Showcase!B2:I144,8, FALSE))</f>
      </c>
      <c r="T2465" s="1">
        <f>VLOOKUP(G2465,Sku_Consolidated!A2:R957,18,FALSE)</f>
      </c>
      <c r="U2465" s="1" t="s">
        <v>6324</v>
      </c>
      <c r="V2465" s="1">
        <f>IF(VLOOKUP(G2465,Sku_Consolidated!A2:S957,19,FALSE)="SHOWCASE", VLOOKUP(E2465,Store_Showcase!B2:L144,11, FALSE), IF(VLOOKUP(G2465,Sku_Consolidated!A2:S957,19,FALSE)="VAM",VLOOKUP(E2465,Store_VAM!B2:L273,11, FALSE),VLOOKUP(E2465,Store_SRP!B2:L110,11, FALSE)))</f>
      </c>
      <c r="W2465" s="1">
        <f>VLOOKUP(G2465,Sku_Consolidated!A2:W957,11,FALSE)</f>
      </c>
      <c r="X2465" s="1">
        <f>VLOOKUP(G2465,Sku_Consolidated!A2:H957,8,FALSE)</f>
      </c>
      <c r="Y2465" s="1">
        <f>VLOOKUP(G2465,Sku_Consolidated!A2:I957,9,FALSE)</f>
      </c>
      <c r="Z2465" s="1" t="s">
        <v>41</v>
      </c>
      <c r="AA2465" s="1">
        <f>VLOOKUP(G2465,Sku_Consolidated!A2:E957,5,FALSE)</f>
      </c>
      <c r="AB2465" s="1">
        <f>IF(VLOOKUP(G2465,Sku_Consolidated!A2:S957,19,FALSE)="SHOWCASE", VLOOKUP(E2465,Store_Showcase!B2:N144,13, FALSE), IF(VLOOKUP(G2465,Sku_Consolidated!A2:S957,19,FALSE)="VAM",VLOOKUP(E2465,Store_VAM!B2:N273,13, FALSE),VLOOKUP(E2465,Store_SRP!B2:N110,13, FALSE)))</f>
      </c>
      <c r="AC2465" s="1">
        <f>IF(IFERROR(AB2465,TRUE)=TRUE, "-","OK")</f>
      </c>
      <c r="AD2465" s="11" t="s">
        <v>37</v>
      </c>
      <c r="AE2465" s="11" t="s">
        <v>37</v>
      </c>
      <c r="AF2465" s="1">
        <f>IF(IFERROR(VLOOKUP(E2465,Store_Showcase!B2:H144,{5}, FALSE), TRUE)=TRUE, IF(IFERROR(VLOOKUP(E2465,Store_SRP!B2:H110,{5}, FALSE), TRUE)=TRUE,VLOOKUP(E2465,Store_VAM!B2:H273,{5}, FALSE),VLOOKUP(E2465,Store_SRP!B2:H110,{5}, FALSE)), VLOOKUP(E2465,Store_Showcase!B2:H144,{5}, FALSE))</f>
      </c>
      <c r="AG2465" s="1">
        <f>IF(IFERROR(VLOOKUP(E2465,Store_Showcase!B2:H144,{6}, FALSE), TRUE)=TRUE, IF(IFERROR(VLOOKUP(E2465,Store_SRP!B2:H110,{6}, FALSE), TRUE)=TRUE,VLOOKUP(E2465,Store_VAM!B2:H273,{6}, FALSE),VLOOKUP(E2465,Store_SRP!B2:H110,{6}, FALSE)), VLOOKUP(E2465,Store_Showcase!B2:H144,{6}, FALSE))</f>
      </c>
      <c r="AH2465" s="1">
        <f>VLOOKUP(G2465,Sku_Consolidated!A2:R957,18,FALSE)</f>
      </c>
      <c r="AI2465" s="1">
        <f>VLOOKUP(G2465,Sku_Consolidated!A2:S957,19,FALSE)</f>
      </c>
      <c r="AJ2465" s="1">
        <f>VLOOKUP(G2465,Sku_Consolidated!A2:T957,20,FALSE)</f>
      </c>
    </row>
    <row r="2466" spans="1:36" x14ac:dyDescent="0.25">
      <c r="A2466" s="1">
        <v>2024</v>
      </c>
      <c r="B2466" s="1" t="s">
        <v>31</v>
      </c>
      <c r="C2466" s="1" t="s">
        <v>32</v>
      </c>
      <c r="D2466" s="1" t="s">
        <v>33</v>
      </c>
      <c r="E2466" s="9" t="s">
        <v>6321</v>
      </c>
      <c r="F2466" s="1">
        <f>IF(VLOOKUP(G2466,Sku_Consolidated!A2:S957,{19},FALSE)="SHOWCASE", VLOOKUP(E2466,Store_Showcase!B2:C144,{2}, FALSE), IF(VLOOKUP(G2466,Sku_Consolidated!A2:S957,{19},FALSE)="VAM",VLOOKUP(E2466,Store_VAM!B2:C273,{2}, FALSE),VLOOKUP(E2466,Store_SRP!B2:C110,{2}, FALSE)))</f>
      </c>
      <c r="G2466" s="1">
        <v>61721</v>
      </c>
      <c r="H2466" s="1" t="s">
        <v>42</v>
      </c>
      <c r="I2466" s="10" t="s">
        <v>6331</v>
      </c>
      <c r="J2466" s="1">
        <f>VLOOKUP(G2466,Sku_Consolidated!A2:C957, 3, FALSE)</f>
      </c>
      <c r="K2466" s="10">
        <f>IF(J2466="PACK", I2466, 0)</f>
      </c>
      <c r="L2466" s="10">
        <f>IF(J2466="KG", I2466, I2466 * VLOOKUP(G2466,Sku_Consolidated!A2:U957,21,FALSE))</f>
      </c>
      <c r="M2466" s="10" t="s">
        <v>37</v>
      </c>
      <c r="N2466" s="11" t="s">
        <v>6332</v>
      </c>
      <c r="O2466" s="10" t="s">
        <v>6333</v>
      </c>
      <c r="P2466" s="10">
        <f>N2466 - O2466</f>
      </c>
      <c r="Q2466" s="1">
        <f>VLOOKUP(G2466,Sku_Consolidated!A2:G957,7, FALSE)</f>
      </c>
      <c r="R2466" s="1">
        <f>IF(IFERROR(VLOOKUP(E2466,Store_Showcase!B2:H144,7, FALSE), TRUE)=TRUE, IF(IFERROR(VLOOKUP(E2466,Store_SRP!B2:H110,7, FALSE), TRUE)=TRUE,VLOOKUP(E2466,Store_VAM!B2:H273,7, FALSE),VLOOKUP(E2466,Store_SRP!B2:H110,7, FALSE)), VLOOKUP(E2466,Store_Showcase!B2:H144,7, FALSE))</f>
      </c>
      <c r="S2466" s="1">
        <f>IF(IFERROR(VLOOKUP(E2466,Store_Showcase!B2:I144,8, FALSE), TRUE)=TRUE, IF(IFERROR(VLOOKUP(E2466,Store_SRP!B2:I110,8, FALSE), TRUE)=TRUE,VLOOKUP(E2466,Store_VAM!B2:I273,8, FALSE),VLOOKUP(E2466,Store_SRP!B2:I110,8, FALSE)), VLOOKUP(E2466,Store_Showcase!B2:I144,8, FALSE))</f>
      </c>
      <c r="T2466" s="1">
        <f>VLOOKUP(G2466,Sku_Consolidated!A2:R957,18,FALSE)</f>
      </c>
      <c r="U2466" s="1" t="s">
        <v>6324</v>
      </c>
      <c r="V2466" s="1">
        <f>IF(VLOOKUP(G2466,Sku_Consolidated!A2:S957,19,FALSE)="SHOWCASE", VLOOKUP(E2466,Store_Showcase!B2:L144,11, FALSE), IF(VLOOKUP(G2466,Sku_Consolidated!A2:S957,19,FALSE)="VAM",VLOOKUP(E2466,Store_VAM!B2:L273,11, FALSE),VLOOKUP(E2466,Store_SRP!B2:L110,11, FALSE)))</f>
      </c>
      <c r="W2466" s="1">
        <f>VLOOKUP(G2466,Sku_Consolidated!A2:W957,11,FALSE)</f>
      </c>
      <c r="X2466" s="1">
        <f>VLOOKUP(G2466,Sku_Consolidated!A2:H957,8,FALSE)</f>
      </c>
      <c r="Y2466" s="1">
        <f>VLOOKUP(G2466,Sku_Consolidated!A2:I957,9,FALSE)</f>
      </c>
      <c r="Z2466" s="1" t="s">
        <v>41</v>
      </c>
      <c r="AA2466" s="1">
        <f>VLOOKUP(G2466,Sku_Consolidated!A2:E957,5,FALSE)</f>
      </c>
      <c r="AB2466" s="1">
        <f>IF(VLOOKUP(G2466,Sku_Consolidated!A2:S957,19,FALSE)="SHOWCASE", VLOOKUP(E2466,Store_Showcase!B2:N144,13, FALSE), IF(VLOOKUP(G2466,Sku_Consolidated!A2:S957,19,FALSE)="VAM",VLOOKUP(E2466,Store_VAM!B2:N273,13, FALSE),VLOOKUP(E2466,Store_SRP!B2:N110,13, FALSE)))</f>
      </c>
      <c r="AC2466" s="1">
        <f>IF(IFERROR(AB2466,TRUE)=TRUE, "-","OK")</f>
      </c>
      <c r="AD2466" s="11" t="s">
        <v>37</v>
      </c>
      <c r="AE2466" s="11" t="s">
        <v>37</v>
      </c>
      <c r="AF2466" s="1">
        <f>IF(IFERROR(VLOOKUP(E2466,Store_Showcase!B2:H144,{5}, FALSE), TRUE)=TRUE, IF(IFERROR(VLOOKUP(E2466,Store_SRP!B2:H110,{5}, FALSE), TRUE)=TRUE,VLOOKUP(E2466,Store_VAM!B2:H273,{5}, FALSE),VLOOKUP(E2466,Store_SRP!B2:H110,{5}, FALSE)), VLOOKUP(E2466,Store_Showcase!B2:H144,{5}, FALSE))</f>
      </c>
      <c r="AG2466" s="1">
        <f>IF(IFERROR(VLOOKUP(E2466,Store_Showcase!B2:H144,{6}, FALSE), TRUE)=TRUE, IF(IFERROR(VLOOKUP(E2466,Store_SRP!B2:H110,{6}, FALSE), TRUE)=TRUE,VLOOKUP(E2466,Store_VAM!B2:H273,{6}, FALSE),VLOOKUP(E2466,Store_SRP!B2:H110,{6}, FALSE)), VLOOKUP(E2466,Store_Showcase!B2:H144,{6}, FALSE))</f>
      </c>
      <c r="AH2466" s="1">
        <f>VLOOKUP(G2466,Sku_Consolidated!A2:R957,18,FALSE)</f>
      </c>
      <c r="AI2466" s="1">
        <f>VLOOKUP(G2466,Sku_Consolidated!A2:S957,19,FALSE)</f>
      </c>
      <c r="AJ2466" s="1">
        <f>VLOOKUP(G2466,Sku_Consolidated!A2:T957,20,FALSE)</f>
      </c>
    </row>
    <row r="2467" spans="1:36" x14ac:dyDescent="0.25">
      <c r="A2467" s="1">
        <v>2024</v>
      </c>
      <c r="B2467" s="1" t="s">
        <v>31</v>
      </c>
      <c r="C2467" s="1" t="s">
        <v>32</v>
      </c>
      <c r="D2467" s="1" t="s">
        <v>33</v>
      </c>
      <c r="E2467" s="9" t="s">
        <v>6321</v>
      </c>
      <c r="F2467" s="1">
        <f>IF(VLOOKUP(G2467,Sku_Consolidated!A2:S957,{19},FALSE)="SHOWCASE", VLOOKUP(E2467,Store_Showcase!B2:C144,{2}, FALSE), IF(VLOOKUP(G2467,Sku_Consolidated!A2:S957,{19},FALSE)="VAM",VLOOKUP(E2467,Store_VAM!B2:C273,{2}, FALSE),VLOOKUP(E2467,Store_SRP!B2:C110,{2}, FALSE)))</f>
      </c>
      <c r="G2467" s="1">
        <v>61732</v>
      </c>
      <c r="H2467" s="1" t="s">
        <v>211</v>
      </c>
      <c r="I2467" s="10" t="s">
        <v>2783</v>
      </c>
      <c r="J2467" s="1">
        <f>VLOOKUP(G2467,Sku_Consolidated!A2:C957, 3, FALSE)</f>
      </c>
      <c r="K2467" s="10">
        <f>IF(J2467="PACK", I2467, 0)</f>
      </c>
      <c r="L2467" s="10">
        <f>IF(J2467="KG", I2467, I2467 * VLOOKUP(G2467,Sku_Consolidated!A2:U957,21,FALSE))</f>
      </c>
      <c r="M2467" s="10" t="s">
        <v>37</v>
      </c>
      <c r="N2467" s="11" t="s">
        <v>6334</v>
      </c>
      <c r="O2467" s="10" t="s">
        <v>6335</v>
      </c>
      <c r="P2467" s="10">
        <f>N2467 - O2467</f>
      </c>
      <c r="Q2467" s="1">
        <f>VLOOKUP(G2467,Sku_Consolidated!A2:G957,7, FALSE)</f>
      </c>
      <c r="R2467" s="1">
        <f>IF(IFERROR(VLOOKUP(E2467,Store_Showcase!B2:H144,7, FALSE), TRUE)=TRUE, IF(IFERROR(VLOOKUP(E2467,Store_SRP!B2:H110,7, FALSE), TRUE)=TRUE,VLOOKUP(E2467,Store_VAM!B2:H273,7, FALSE),VLOOKUP(E2467,Store_SRP!B2:H110,7, FALSE)), VLOOKUP(E2467,Store_Showcase!B2:H144,7, FALSE))</f>
      </c>
      <c r="S2467" s="1">
        <f>IF(IFERROR(VLOOKUP(E2467,Store_Showcase!B2:I144,8, FALSE), TRUE)=TRUE, IF(IFERROR(VLOOKUP(E2467,Store_SRP!B2:I110,8, FALSE), TRUE)=TRUE,VLOOKUP(E2467,Store_VAM!B2:I273,8, FALSE),VLOOKUP(E2467,Store_SRP!B2:I110,8, FALSE)), VLOOKUP(E2467,Store_Showcase!B2:I144,8, FALSE))</f>
      </c>
      <c r="T2467" s="1">
        <f>VLOOKUP(G2467,Sku_Consolidated!A2:R957,18,FALSE)</f>
      </c>
      <c r="U2467" s="1" t="s">
        <v>6324</v>
      </c>
      <c r="V2467" s="1">
        <f>IF(VLOOKUP(G2467,Sku_Consolidated!A2:S957,19,FALSE)="SHOWCASE", VLOOKUP(E2467,Store_Showcase!B2:L144,11, FALSE), IF(VLOOKUP(G2467,Sku_Consolidated!A2:S957,19,FALSE)="VAM",VLOOKUP(E2467,Store_VAM!B2:L273,11, FALSE),VLOOKUP(E2467,Store_SRP!B2:L110,11, FALSE)))</f>
      </c>
      <c r="W2467" s="1">
        <f>VLOOKUP(G2467,Sku_Consolidated!A2:W957,11,FALSE)</f>
      </c>
      <c r="X2467" s="1">
        <f>VLOOKUP(G2467,Sku_Consolidated!A2:H957,8,FALSE)</f>
      </c>
      <c r="Y2467" s="1">
        <f>VLOOKUP(G2467,Sku_Consolidated!A2:I957,9,FALSE)</f>
      </c>
      <c r="Z2467" s="1" t="s">
        <v>41</v>
      </c>
      <c r="AA2467" s="1">
        <f>VLOOKUP(G2467,Sku_Consolidated!A2:E957,5,FALSE)</f>
      </c>
      <c r="AB2467" s="1">
        <f>IF(VLOOKUP(G2467,Sku_Consolidated!A2:S957,19,FALSE)="SHOWCASE", VLOOKUP(E2467,Store_Showcase!B2:N144,13, FALSE), IF(VLOOKUP(G2467,Sku_Consolidated!A2:S957,19,FALSE)="VAM",VLOOKUP(E2467,Store_VAM!B2:N273,13, FALSE),VLOOKUP(E2467,Store_SRP!B2:N110,13, FALSE)))</f>
      </c>
      <c r="AC2467" s="1">
        <f>IF(IFERROR(AB2467,TRUE)=TRUE, "-","OK")</f>
      </c>
      <c r="AD2467" s="11" t="s">
        <v>37</v>
      </c>
      <c r="AE2467" s="11" t="s">
        <v>37</v>
      </c>
      <c r="AF2467" s="1">
        <f>IF(IFERROR(VLOOKUP(E2467,Store_Showcase!B2:H144,{5}, FALSE), TRUE)=TRUE, IF(IFERROR(VLOOKUP(E2467,Store_SRP!B2:H110,{5}, FALSE), TRUE)=TRUE,VLOOKUP(E2467,Store_VAM!B2:H273,{5}, FALSE),VLOOKUP(E2467,Store_SRP!B2:H110,{5}, FALSE)), VLOOKUP(E2467,Store_Showcase!B2:H144,{5}, FALSE))</f>
      </c>
      <c r="AG2467" s="1">
        <f>IF(IFERROR(VLOOKUP(E2467,Store_Showcase!B2:H144,{6}, FALSE), TRUE)=TRUE, IF(IFERROR(VLOOKUP(E2467,Store_SRP!B2:H110,{6}, FALSE), TRUE)=TRUE,VLOOKUP(E2467,Store_VAM!B2:H273,{6}, FALSE),VLOOKUP(E2467,Store_SRP!B2:H110,{6}, FALSE)), VLOOKUP(E2467,Store_Showcase!B2:H144,{6}, FALSE))</f>
      </c>
      <c r="AH2467" s="1">
        <f>VLOOKUP(G2467,Sku_Consolidated!A2:R957,18,FALSE)</f>
      </c>
      <c r="AI2467" s="1">
        <f>VLOOKUP(G2467,Sku_Consolidated!A2:S957,19,FALSE)</f>
      </c>
      <c r="AJ2467" s="1">
        <f>VLOOKUP(G2467,Sku_Consolidated!A2:T957,20,FALSE)</f>
      </c>
    </row>
    <row r="2468" spans="1:36" x14ac:dyDescent="0.25">
      <c r="A2468" s="1">
        <v>2024</v>
      </c>
      <c r="B2468" s="1" t="s">
        <v>31</v>
      </c>
      <c r="C2468" s="1" t="s">
        <v>32</v>
      </c>
      <c r="D2468" s="1" t="s">
        <v>33</v>
      </c>
      <c r="E2468" s="9" t="s">
        <v>6321</v>
      </c>
      <c r="F2468" s="1">
        <f>IF(VLOOKUP(G2468,Sku_Consolidated!A2:S957,{19},FALSE)="SHOWCASE", VLOOKUP(E2468,Store_Showcase!B2:C144,{2}, FALSE), IF(VLOOKUP(G2468,Sku_Consolidated!A2:S957,{19},FALSE)="VAM",VLOOKUP(E2468,Store_VAM!B2:C273,{2}, FALSE),VLOOKUP(E2468,Store_SRP!B2:C110,{2}, FALSE)))</f>
      </c>
      <c r="G2468" s="1">
        <v>61734</v>
      </c>
      <c r="H2468" s="1" t="s">
        <v>62</v>
      </c>
      <c r="I2468" s="10" t="s">
        <v>6336</v>
      </c>
      <c r="J2468" s="1">
        <f>VLOOKUP(G2468,Sku_Consolidated!A2:C957, 3, FALSE)</f>
      </c>
      <c r="K2468" s="10">
        <f>IF(J2468="PACK", I2468, 0)</f>
      </c>
      <c r="L2468" s="10">
        <f>IF(J2468="KG", I2468, I2468 * VLOOKUP(G2468,Sku_Consolidated!A2:U957,21,FALSE))</f>
      </c>
      <c r="M2468" s="10" t="s">
        <v>37</v>
      </c>
      <c r="N2468" s="11" t="s">
        <v>6337</v>
      </c>
      <c r="O2468" s="10" t="s">
        <v>6338</v>
      </c>
      <c r="P2468" s="10">
        <f>N2468 - O2468</f>
      </c>
      <c r="Q2468" s="1">
        <f>VLOOKUP(G2468,Sku_Consolidated!A2:G957,7, FALSE)</f>
      </c>
      <c r="R2468" s="1">
        <f>IF(IFERROR(VLOOKUP(E2468,Store_Showcase!B2:H144,7, FALSE), TRUE)=TRUE, IF(IFERROR(VLOOKUP(E2468,Store_SRP!B2:H110,7, FALSE), TRUE)=TRUE,VLOOKUP(E2468,Store_VAM!B2:H273,7, FALSE),VLOOKUP(E2468,Store_SRP!B2:H110,7, FALSE)), VLOOKUP(E2468,Store_Showcase!B2:H144,7, FALSE))</f>
      </c>
      <c r="S2468" s="1">
        <f>IF(IFERROR(VLOOKUP(E2468,Store_Showcase!B2:I144,8, FALSE), TRUE)=TRUE, IF(IFERROR(VLOOKUP(E2468,Store_SRP!B2:I110,8, FALSE), TRUE)=TRUE,VLOOKUP(E2468,Store_VAM!B2:I273,8, FALSE),VLOOKUP(E2468,Store_SRP!B2:I110,8, FALSE)), VLOOKUP(E2468,Store_Showcase!B2:I144,8, FALSE))</f>
      </c>
      <c r="T2468" s="1">
        <f>VLOOKUP(G2468,Sku_Consolidated!A2:R957,18,FALSE)</f>
      </c>
      <c r="U2468" s="1" t="s">
        <v>6324</v>
      </c>
      <c r="V2468" s="1">
        <f>IF(VLOOKUP(G2468,Sku_Consolidated!A2:S957,19,FALSE)="SHOWCASE", VLOOKUP(E2468,Store_Showcase!B2:L144,11, FALSE), IF(VLOOKUP(G2468,Sku_Consolidated!A2:S957,19,FALSE)="VAM",VLOOKUP(E2468,Store_VAM!B2:L273,11, FALSE),VLOOKUP(E2468,Store_SRP!B2:L110,11, FALSE)))</f>
      </c>
      <c r="W2468" s="1">
        <f>VLOOKUP(G2468,Sku_Consolidated!A2:W957,11,FALSE)</f>
      </c>
      <c r="X2468" s="1">
        <f>VLOOKUP(G2468,Sku_Consolidated!A2:H957,8,FALSE)</f>
      </c>
      <c r="Y2468" s="1">
        <f>VLOOKUP(G2468,Sku_Consolidated!A2:I957,9,FALSE)</f>
      </c>
      <c r="Z2468" s="1" t="s">
        <v>41</v>
      </c>
      <c r="AA2468" s="1">
        <f>VLOOKUP(G2468,Sku_Consolidated!A2:E957,5,FALSE)</f>
      </c>
      <c r="AB2468" s="1">
        <f>IF(VLOOKUP(G2468,Sku_Consolidated!A2:S957,19,FALSE)="SHOWCASE", VLOOKUP(E2468,Store_Showcase!B2:N144,13, FALSE), IF(VLOOKUP(G2468,Sku_Consolidated!A2:S957,19,FALSE)="VAM",VLOOKUP(E2468,Store_VAM!B2:N273,13, FALSE),VLOOKUP(E2468,Store_SRP!B2:N110,13, FALSE)))</f>
      </c>
      <c r="AC2468" s="1">
        <f>IF(IFERROR(AB2468,TRUE)=TRUE, "-","OK")</f>
      </c>
      <c r="AD2468" s="11" t="s">
        <v>37</v>
      </c>
      <c r="AE2468" s="11" t="s">
        <v>37</v>
      </c>
      <c r="AF2468" s="1">
        <f>IF(IFERROR(VLOOKUP(E2468,Store_Showcase!B2:H144,{5}, FALSE), TRUE)=TRUE, IF(IFERROR(VLOOKUP(E2468,Store_SRP!B2:H110,{5}, FALSE), TRUE)=TRUE,VLOOKUP(E2468,Store_VAM!B2:H273,{5}, FALSE),VLOOKUP(E2468,Store_SRP!B2:H110,{5}, FALSE)), VLOOKUP(E2468,Store_Showcase!B2:H144,{5}, FALSE))</f>
      </c>
      <c r="AG2468" s="1">
        <f>IF(IFERROR(VLOOKUP(E2468,Store_Showcase!B2:H144,{6}, FALSE), TRUE)=TRUE, IF(IFERROR(VLOOKUP(E2468,Store_SRP!B2:H110,{6}, FALSE), TRUE)=TRUE,VLOOKUP(E2468,Store_VAM!B2:H273,{6}, FALSE),VLOOKUP(E2468,Store_SRP!B2:H110,{6}, FALSE)), VLOOKUP(E2468,Store_Showcase!B2:H144,{6}, FALSE))</f>
      </c>
      <c r="AH2468" s="1">
        <f>VLOOKUP(G2468,Sku_Consolidated!A2:R957,18,FALSE)</f>
      </c>
      <c r="AI2468" s="1">
        <f>VLOOKUP(G2468,Sku_Consolidated!A2:S957,19,FALSE)</f>
      </c>
      <c r="AJ2468" s="1">
        <f>VLOOKUP(G2468,Sku_Consolidated!A2:T957,20,FALSE)</f>
      </c>
    </row>
    <row r="2469" spans="1:36" x14ac:dyDescent="0.25">
      <c r="A2469" s="1">
        <v>2024</v>
      </c>
      <c r="B2469" s="1" t="s">
        <v>31</v>
      </c>
      <c r="C2469" s="1" t="s">
        <v>32</v>
      </c>
      <c r="D2469" s="1" t="s">
        <v>33</v>
      </c>
      <c r="E2469" s="9" t="s">
        <v>6321</v>
      </c>
      <c r="F2469" s="1">
        <f>IF(VLOOKUP(G2469,Sku_Consolidated!A2:S957,{19},FALSE)="SHOWCASE", VLOOKUP(E2469,Store_Showcase!B2:C144,{2}, FALSE), IF(VLOOKUP(G2469,Sku_Consolidated!A2:S957,{19},FALSE)="VAM",VLOOKUP(E2469,Store_VAM!B2:C273,{2}, FALSE),VLOOKUP(E2469,Store_SRP!B2:C110,{2}, FALSE)))</f>
      </c>
      <c r="G2469" s="1">
        <v>61735</v>
      </c>
      <c r="H2469" s="1" t="s">
        <v>66</v>
      </c>
      <c r="I2469" s="10" t="s">
        <v>4437</v>
      </c>
      <c r="J2469" s="1">
        <f>VLOOKUP(G2469,Sku_Consolidated!A2:C957, 3, FALSE)</f>
      </c>
      <c r="K2469" s="10">
        <f>IF(J2469="PACK", I2469, 0)</f>
      </c>
      <c r="L2469" s="10">
        <f>IF(J2469="KG", I2469, I2469 * VLOOKUP(G2469,Sku_Consolidated!A2:U957,21,FALSE))</f>
      </c>
      <c r="M2469" s="10" t="s">
        <v>37</v>
      </c>
      <c r="N2469" s="11" t="s">
        <v>6339</v>
      </c>
      <c r="O2469" s="10" t="s">
        <v>6340</v>
      </c>
      <c r="P2469" s="10">
        <f>N2469 - O2469</f>
      </c>
      <c r="Q2469" s="1">
        <f>VLOOKUP(G2469,Sku_Consolidated!A2:G957,7, FALSE)</f>
      </c>
      <c r="R2469" s="1">
        <f>IF(IFERROR(VLOOKUP(E2469,Store_Showcase!B2:H144,7, FALSE), TRUE)=TRUE, IF(IFERROR(VLOOKUP(E2469,Store_SRP!B2:H110,7, FALSE), TRUE)=TRUE,VLOOKUP(E2469,Store_VAM!B2:H273,7, FALSE),VLOOKUP(E2469,Store_SRP!B2:H110,7, FALSE)), VLOOKUP(E2469,Store_Showcase!B2:H144,7, FALSE))</f>
      </c>
      <c r="S2469" s="1">
        <f>IF(IFERROR(VLOOKUP(E2469,Store_Showcase!B2:I144,8, FALSE), TRUE)=TRUE, IF(IFERROR(VLOOKUP(E2469,Store_SRP!B2:I110,8, FALSE), TRUE)=TRUE,VLOOKUP(E2469,Store_VAM!B2:I273,8, FALSE),VLOOKUP(E2469,Store_SRP!B2:I110,8, FALSE)), VLOOKUP(E2469,Store_Showcase!B2:I144,8, FALSE))</f>
      </c>
      <c r="T2469" s="1">
        <f>VLOOKUP(G2469,Sku_Consolidated!A2:R957,18,FALSE)</f>
      </c>
      <c r="U2469" s="1" t="s">
        <v>6324</v>
      </c>
      <c r="V2469" s="1">
        <f>IF(VLOOKUP(G2469,Sku_Consolidated!A2:S957,19,FALSE)="SHOWCASE", VLOOKUP(E2469,Store_Showcase!B2:L144,11, FALSE), IF(VLOOKUP(G2469,Sku_Consolidated!A2:S957,19,FALSE)="VAM",VLOOKUP(E2469,Store_VAM!B2:L273,11, FALSE),VLOOKUP(E2469,Store_SRP!B2:L110,11, FALSE)))</f>
      </c>
      <c r="W2469" s="1">
        <f>VLOOKUP(G2469,Sku_Consolidated!A2:W957,11,FALSE)</f>
      </c>
      <c r="X2469" s="1">
        <f>VLOOKUP(G2469,Sku_Consolidated!A2:H957,8,FALSE)</f>
      </c>
      <c r="Y2469" s="1">
        <f>VLOOKUP(G2469,Sku_Consolidated!A2:I957,9,FALSE)</f>
      </c>
      <c r="Z2469" s="1" t="s">
        <v>41</v>
      </c>
      <c r="AA2469" s="1">
        <f>VLOOKUP(G2469,Sku_Consolidated!A2:E957,5,FALSE)</f>
      </c>
      <c r="AB2469" s="1">
        <f>IF(VLOOKUP(G2469,Sku_Consolidated!A2:S957,19,FALSE)="SHOWCASE", VLOOKUP(E2469,Store_Showcase!B2:N144,13, FALSE), IF(VLOOKUP(G2469,Sku_Consolidated!A2:S957,19,FALSE)="VAM",VLOOKUP(E2469,Store_VAM!B2:N273,13, FALSE),VLOOKUP(E2469,Store_SRP!B2:N110,13, FALSE)))</f>
      </c>
      <c r="AC2469" s="1">
        <f>IF(IFERROR(AB2469,TRUE)=TRUE, "-","OK")</f>
      </c>
      <c r="AD2469" s="11" t="s">
        <v>37</v>
      </c>
      <c r="AE2469" s="11" t="s">
        <v>37</v>
      </c>
      <c r="AF2469" s="1">
        <f>IF(IFERROR(VLOOKUP(E2469,Store_Showcase!B2:H144,{5}, FALSE), TRUE)=TRUE, IF(IFERROR(VLOOKUP(E2469,Store_SRP!B2:H110,{5}, FALSE), TRUE)=TRUE,VLOOKUP(E2469,Store_VAM!B2:H273,{5}, FALSE),VLOOKUP(E2469,Store_SRP!B2:H110,{5}, FALSE)), VLOOKUP(E2469,Store_Showcase!B2:H144,{5}, FALSE))</f>
      </c>
      <c r="AG2469" s="1">
        <f>IF(IFERROR(VLOOKUP(E2469,Store_Showcase!B2:H144,{6}, FALSE), TRUE)=TRUE, IF(IFERROR(VLOOKUP(E2469,Store_SRP!B2:H110,{6}, FALSE), TRUE)=TRUE,VLOOKUP(E2469,Store_VAM!B2:H273,{6}, FALSE),VLOOKUP(E2469,Store_SRP!B2:H110,{6}, FALSE)), VLOOKUP(E2469,Store_Showcase!B2:H144,{6}, FALSE))</f>
      </c>
      <c r="AH2469" s="1">
        <f>VLOOKUP(G2469,Sku_Consolidated!A2:R957,18,FALSE)</f>
      </c>
      <c r="AI2469" s="1">
        <f>VLOOKUP(G2469,Sku_Consolidated!A2:S957,19,FALSE)</f>
      </c>
      <c r="AJ2469" s="1">
        <f>VLOOKUP(G2469,Sku_Consolidated!A2:T957,20,FALSE)</f>
      </c>
    </row>
    <row r="2470" spans="1:36" x14ac:dyDescent="0.25">
      <c r="A2470" s="1">
        <v>2024</v>
      </c>
      <c r="B2470" s="1" t="s">
        <v>31</v>
      </c>
      <c r="C2470" s="1" t="s">
        <v>32</v>
      </c>
      <c r="D2470" s="1" t="s">
        <v>33</v>
      </c>
      <c r="E2470" s="9" t="s">
        <v>6321</v>
      </c>
      <c r="F2470" s="1">
        <f>IF(VLOOKUP(G2470,Sku_Consolidated!A2:S957,{19},FALSE)="SHOWCASE", VLOOKUP(E2470,Store_Showcase!B2:C144,{2}, FALSE), IF(VLOOKUP(G2470,Sku_Consolidated!A2:S957,{19},FALSE)="VAM",VLOOKUP(E2470,Store_VAM!B2:C273,{2}, FALSE),VLOOKUP(E2470,Store_SRP!B2:C110,{2}, FALSE)))</f>
      </c>
      <c r="G2470" s="1">
        <v>61736</v>
      </c>
      <c r="H2470" s="1" t="s">
        <v>224</v>
      </c>
      <c r="I2470" s="10" t="s">
        <v>5158</v>
      </c>
      <c r="J2470" s="1">
        <f>VLOOKUP(G2470,Sku_Consolidated!A2:C957, 3, FALSE)</f>
      </c>
      <c r="K2470" s="10">
        <f>IF(J2470="PACK", I2470, 0)</f>
      </c>
      <c r="L2470" s="10">
        <f>IF(J2470="KG", I2470, I2470 * VLOOKUP(G2470,Sku_Consolidated!A2:U957,21,FALSE))</f>
      </c>
      <c r="M2470" s="10" t="s">
        <v>37</v>
      </c>
      <c r="N2470" s="11" t="s">
        <v>6341</v>
      </c>
      <c r="O2470" s="10" t="s">
        <v>6342</v>
      </c>
      <c r="P2470" s="10">
        <f>N2470 - O2470</f>
      </c>
      <c r="Q2470" s="1">
        <f>VLOOKUP(G2470,Sku_Consolidated!A2:G957,7, FALSE)</f>
      </c>
      <c r="R2470" s="1">
        <f>IF(IFERROR(VLOOKUP(E2470,Store_Showcase!B2:H144,7, FALSE), TRUE)=TRUE, IF(IFERROR(VLOOKUP(E2470,Store_SRP!B2:H110,7, FALSE), TRUE)=TRUE,VLOOKUP(E2470,Store_VAM!B2:H273,7, FALSE),VLOOKUP(E2470,Store_SRP!B2:H110,7, FALSE)), VLOOKUP(E2470,Store_Showcase!B2:H144,7, FALSE))</f>
      </c>
      <c r="S2470" s="1">
        <f>IF(IFERROR(VLOOKUP(E2470,Store_Showcase!B2:I144,8, FALSE), TRUE)=TRUE, IF(IFERROR(VLOOKUP(E2470,Store_SRP!B2:I110,8, FALSE), TRUE)=TRUE,VLOOKUP(E2470,Store_VAM!B2:I273,8, FALSE),VLOOKUP(E2470,Store_SRP!B2:I110,8, FALSE)), VLOOKUP(E2470,Store_Showcase!B2:I144,8, FALSE))</f>
      </c>
      <c r="T2470" s="1">
        <f>VLOOKUP(G2470,Sku_Consolidated!A2:R957,18,FALSE)</f>
      </c>
      <c r="U2470" s="1" t="s">
        <v>6324</v>
      </c>
      <c r="V2470" s="1">
        <f>IF(VLOOKUP(G2470,Sku_Consolidated!A2:S957,19,FALSE)="SHOWCASE", VLOOKUP(E2470,Store_Showcase!B2:L144,11, FALSE), IF(VLOOKUP(G2470,Sku_Consolidated!A2:S957,19,FALSE)="VAM",VLOOKUP(E2470,Store_VAM!B2:L273,11, FALSE),VLOOKUP(E2470,Store_SRP!B2:L110,11, FALSE)))</f>
      </c>
      <c r="W2470" s="1">
        <f>VLOOKUP(G2470,Sku_Consolidated!A2:W957,11,FALSE)</f>
      </c>
      <c r="X2470" s="1">
        <f>VLOOKUP(G2470,Sku_Consolidated!A2:H957,8,FALSE)</f>
      </c>
      <c r="Y2470" s="1">
        <f>VLOOKUP(G2470,Sku_Consolidated!A2:I957,9,FALSE)</f>
      </c>
      <c r="Z2470" s="1" t="s">
        <v>41</v>
      </c>
      <c r="AA2470" s="1">
        <f>VLOOKUP(G2470,Sku_Consolidated!A2:E957,5,FALSE)</f>
      </c>
      <c r="AB2470" s="1">
        <f>IF(VLOOKUP(G2470,Sku_Consolidated!A2:S957,19,FALSE)="SHOWCASE", VLOOKUP(E2470,Store_Showcase!B2:N144,13, FALSE), IF(VLOOKUP(G2470,Sku_Consolidated!A2:S957,19,FALSE)="VAM",VLOOKUP(E2470,Store_VAM!B2:N273,13, FALSE),VLOOKUP(E2470,Store_SRP!B2:N110,13, FALSE)))</f>
      </c>
      <c r="AC2470" s="1">
        <f>IF(IFERROR(AB2470,TRUE)=TRUE, "-","OK")</f>
      </c>
      <c r="AD2470" s="11" t="s">
        <v>37</v>
      </c>
      <c r="AE2470" s="11" t="s">
        <v>37</v>
      </c>
      <c r="AF2470" s="1">
        <f>IF(IFERROR(VLOOKUP(E2470,Store_Showcase!B2:H144,{5}, FALSE), TRUE)=TRUE, IF(IFERROR(VLOOKUP(E2470,Store_SRP!B2:H110,{5}, FALSE), TRUE)=TRUE,VLOOKUP(E2470,Store_VAM!B2:H273,{5}, FALSE),VLOOKUP(E2470,Store_SRP!B2:H110,{5}, FALSE)), VLOOKUP(E2470,Store_Showcase!B2:H144,{5}, FALSE))</f>
      </c>
      <c r="AG2470" s="1">
        <f>IF(IFERROR(VLOOKUP(E2470,Store_Showcase!B2:H144,{6}, FALSE), TRUE)=TRUE, IF(IFERROR(VLOOKUP(E2470,Store_SRP!B2:H110,{6}, FALSE), TRUE)=TRUE,VLOOKUP(E2470,Store_VAM!B2:H273,{6}, FALSE),VLOOKUP(E2470,Store_SRP!B2:H110,{6}, FALSE)), VLOOKUP(E2470,Store_Showcase!B2:H144,{6}, FALSE))</f>
      </c>
      <c r="AH2470" s="1">
        <f>VLOOKUP(G2470,Sku_Consolidated!A2:R957,18,FALSE)</f>
      </c>
      <c r="AI2470" s="1">
        <f>VLOOKUP(G2470,Sku_Consolidated!A2:S957,19,FALSE)</f>
      </c>
      <c r="AJ2470" s="1">
        <f>VLOOKUP(G2470,Sku_Consolidated!A2:T957,20,FALSE)</f>
      </c>
    </row>
    <row r="2471" spans="1:36" x14ac:dyDescent="0.25">
      <c r="A2471" s="1">
        <v>2024</v>
      </c>
      <c r="B2471" s="1" t="s">
        <v>31</v>
      </c>
      <c r="C2471" s="1" t="s">
        <v>32</v>
      </c>
      <c r="D2471" s="1" t="s">
        <v>33</v>
      </c>
      <c r="E2471" s="9" t="s">
        <v>6321</v>
      </c>
      <c r="F2471" s="1">
        <f>IF(VLOOKUP(G2471,Sku_Consolidated!A2:S957,{19},FALSE)="SHOWCASE", VLOOKUP(E2471,Store_Showcase!B2:C144,{2}, FALSE), IF(VLOOKUP(G2471,Sku_Consolidated!A2:S957,{19},FALSE)="VAM",VLOOKUP(E2471,Store_VAM!B2:C273,{2}, FALSE),VLOOKUP(E2471,Store_SRP!B2:C110,{2}, FALSE)))</f>
      </c>
      <c r="G2471" s="1">
        <v>61740</v>
      </c>
      <c r="H2471" s="1" t="s">
        <v>231</v>
      </c>
      <c r="I2471" s="10" t="s">
        <v>1220</v>
      </c>
      <c r="J2471" s="1">
        <f>VLOOKUP(G2471,Sku_Consolidated!A2:C957, 3, FALSE)</f>
      </c>
      <c r="K2471" s="10">
        <f>IF(J2471="PACK", I2471, 0)</f>
      </c>
      <c r="L2471" s="10">
        <f>IF(J2471="KG", I2471, I2471 * VLOOKUP(G2471,Sku_Consolidated!A2:U957,21,FALSE))</f>
      </c>
      <c r="M2471" s="10" t="s">
        <v>37</v>
      </c>
      <c r="N2471" s="11" t="s">
        <v>6343</v>
      </c>
      <c r="O2471" s="10" t="s">
        <v>6344</v>
      </c>
      <c r="P2471" s="10">
        <f>N2471 - O2471</f>
      </c>
      <c r="Q2471" s="1">
        <f>VLOOKUP(G2471,Sku_Consolidated!A2:G957,7, FALSE)</f>
      </c>
      <c r="R2471" s="1">
        <f>IF(IFERROR(VLOOKUP(E2471,Store_Showcase!B2:H144,7, FALSE), TRUE)=TRUE, IF(IFERROR(VLOOKUP(E2471,Store_SRP!B2:H110,7, FALSE), TRUE)=TRUE,VLOOKUP(E2471,Store_VAM!B2:H273,7, FALSE),VLOOKUP(E2471,Store_SRP!B2:H110,7, FALSE)), VLOOKUP(E2471,Store_Showcase!B2:H144,7, FALSE))</f>
      </c>
      <c r="S2471" s="1">
        <f>IF(IFERROR(VLOOKUP(E2471,Store_Showcase!B2:I144,8, FALSE), TRUE)=TRUE, IF(IFERROR(VLOOKUP(E2471,Store_SRP!B2:I110,8, FALSE), TRUE)=TRUE,VLOOKUP(E2471,Store_VAM!B2:I273,8, FALSE),VLOOKUP(E2471,Store_SRP!B2:I110,8, FALSE)), VLOOKUP(E2471,Store_Showcase!B2:I144,8, FALSE))</f>
      </c>
      <c r="T2471" s="1">
        <f>VLOOKUP(G2471,Sku_Consolidated!A2:R957,18,FALSE)</f>
      </c>
      <c r="U2471" s="1" t="s">
        <v>6324</v>
      </c>
      <c r="V2471" s="1">
        <f>IF(VLOOKUP(G2471,Sku_Consolidated!A2:S957,19,FALSE)="SHOWCASE", VLOOKUP(E2471,Store_Showcase!B2:L144,11, FALSE), IF(VLOOKUP(G2471,Sku_Consolidated!A2:S957,19,FALSE)="VAM",VLOOKUP(E2471,Store_VAM!B2:L273,11, FALSE),VLOOKUP(E2471,Store_SRP!B2:L110,11, FALSE)))</f>
      </c>
      <c r="W2471" s="1">
        <f>VLOOKUP(G2471,Sku_Consolidated!A2:W957,11,FALSE)</f>
      </c>
      <c r="X2471" s="1">
        <f>VLOOKUP(G2471,Sku_Consolidated!A2:H957,8,FALSE)</f>
      </c>
      <c r="Y2471" s="1">
        <f>VLOOKUP(G2471,Sku_Consolidated!A2:I957,9,FALSE)</f>
      </c>
      <c r="Z2471" s="1" t="s">
        <v>41</v>
      </c>
      <c r="AA2471" s="1">
        <f>VLOOKUP(G2471,Sku_Consolidated!A2:E957,5,FALSE)</f>
      </c>
      <c r="AB2471" s="1">
        <f>IF(VLOOKUP(G2471,Sku_Consolidated!A2:S957,19,FALSE)="SHOWCASE", VLOOKUP(E2471,Store_Showcase!B2:N144,13, FALSE), IF(VLOOKUP(G2471,Sku_Consolidated!A2:S957,19,FALSE)="VAM",VLOOKUP(E2471,Store_VAM!B2:N273,13, FALSE),VLOOKUP(E2471,Store_SRP!B2:N110,13, FALSE)))</f>
      </c>
      <c r="AC2471" s="1">
        <f>IF(IFERROR(AB2471,TRUE)=TRUE, "-","OK")</f>
      </c>
      <c r="AD2471" s="11" t="s">
        <v>37</v>
      </c>
      <c r="AE2471" s="11" t="s">
        <v>37</v>
      </c>
      <c r="AF2471" s="1">
        <f>IF(IFERROR(VLOOKUP(E2471,Store_Showcase!B2:H144,{5}, FALSE), TRUE)=TRUE, IF(IFERROR(VLOOKUP(E2471,Store_SRP!B2:H110,{5}, FALSE), TRUE)=TRUE,VLOOKUP(E2471,Store_VAM!B2:H273,{5}, FALSE),VLOOKUP(E2471,Store_SRP!B2:H110,{5}, FALSE)), VLOOKUP(E2471,Store_Showcase!B2:H144,{5}, FALSE))</f>
      </c>
      <c r="AG2471" s="1">
        <f>IF(IFERROR(VLOOKUP(E2471,Store_Showcase!B2:H144,{6}, FALSE), TRUE)=TRUE, IF(IFERROR(VLOOKUP(E2471,Store_SRP!B2:H110,{6}, FALSE), TRUE)=TRUE,VLOOKUP(E2471,Store_VAM!B2:H273,{6}, FALSE),VLOOKUP(E2471,Store_SRP!B2:H110,{6}, FALSE)), VLOOKUP(E2471,Store_Showcase!B2:H144,{6}, FALSE))</f>
      </c>
      <c r="AH2471" s="1">
        <f>VLOOKUP(G2471,Sku_Consolidated!A2:R957,18,FALSE)</f>
      </c>
      <c r="AI2471" s="1">
        <f>VLOOKUP(G2471,Sku_Consolidated!A2:S957,19,FALSE)</f>
      </c>
      <c r="AJ2471" s="1">
        <f>VLOOKUP(G2471,Sku_Consolidated!A2:T957,20,FALSE)</f>
      </c>
    </row>
    <row r="2472" spans="1:36" x14ac:dyDescent="0.25">
      <c r="A2472" s="1">
        <v>2024</v>
      </c>
      <c r="B2472" s="1" t="s">
        <v>31</v>
      </c>
      <c r="C2472" s="1" t="s">
        <v>32</v>
      </c>
      <c r="D2472" s="1" t="s">
        <v>33</v>
      </c>
      <c r="E2472" s="9" t="s">
        <v>6321</v>
      </c>
      <c r="F2472" s="1">
        <f>IF(VLOOKUP(G2472,Sku_Consolidated!A2:S957,{19},FALSE)="SHOWCASE", VLOOKUP(E2472,Store_Showcase!B2:C144,{2}, FALSE), IF(VLOOKUP(G2472,Sku_Consolidated!A2:S957,{19},FALSE)="VAM",VLOOKUP(E2472,Store_VAM!B2:C273,{2}, FALSE),VLOOKUP(E2472,Store_SRP!B2:C110,{2}, FALSE)))</f>
      </c>
      <c r="G2472" s="1">
        <v>61744</v>
      </c>
      <c r="H2472" s="1" t="s">
        <v>82</v>
      </c>
      <c r="I2472" s="10" t="s">
        <v>2783</v>
      </c>
      <c r="J2472" s="1">
        <f>VLOOKUP(G2472,Sku_Consolidated!A2:C957, 3, FALSE)</f>
      </c>
      <c r="K2472" s="10">
        <f>IF(J2472="PACK", I2472, 0)</f>
      </c>
      <c r="L2472" s="10">
        <f>IF(J2472="KG", I2472, I2472 * VLOOKUP(G2472,Sku_Consolidated!A2:U957,21,FALSE))</f>
      </c>
      <c r="M2472" s="10" t="s">
        <v>37</v>
      </c>
      <c r="N2472" s="11" t="s">
        <v>6345</v>
      </c>
      <c r="O2472" s="10" t="s">
        <v>6346</v>
      </c>
      <c r="P2472" s="10">
        <f>N2472 - O2472</f>
      </c>
      <c r="Q2472" s="1">
        <f>VLOOKUP(G2472,Sku_Consolidated!A2:G957,7, FALSE)</f>
      </c>
      <c r="R2472" s="1">
        <f>IF(IFERROR(VLOOKUP(E2472,Store_Showcase!B2:H144,7, FALSE), TRUE)=TRUE, IF(IFERROR(VLOOKUP(E2472,Store_SRP!B2:H110,7, FALSE), TRUE)=TRUE,VLOOKUP(E2472,Store_VAM!B2:H273,7, FALSE),VLOOKUP(E2472,Store_SRP!B2:H110,7, FALSE)), VLOOKUP(E2472,Store_Showcase!B2:H144,7, FALSE))</f>
      </c>
      <c r="S2472" s="1">
        <f>IF(IFERROR(VLOOKUP(E2472,Store_Showcase!B2:I144,8, FALSE), TRUE)=TRUE, IF(IFERROR(VLOOKUP(E2472,Store_SRP!B2:I110,8, FALSE), TRUE)=TRUE,VLOOKUP(E2472,Store_VAM!B2:I273,8, FALSE),VLOOKUP(E2472,Store_SRP!B2:I110,8, FALSE)), VLOOKUP(E2472,Store_Showcase!B2:I144,8, FALSE))</f>
      </c>
      <c r="T2472" s="1">
        <f>VLOOKUP(G2472,Sku_Consolidated!A2:R957,18,FALSE)</f>
      </c>
      <c r="U2472" s="1" t="s">
        <v>6324</v>
      </c>
      <c r="V2472" s="1">
        <f>IF(VLOOKUP(G2472,Sku_Consolidated!A2:S957,19,FALSE)="SHOWCASE", VLOOKUP(E2472,Store_Showcase!B2:L144,11, FALSE), IF(VLOOKUP(G2472,Sku_Consolidated!A2:S957,19,FALSE)="VAM",VLOOKUP(E2472,Store_VAM!B2:L273,11, FALSE),VLOOKUP(E2472,Store_SRP!B2:L110,11, FALSE)))</f>
      </c>
      <c r="W2472" s="1">
        <f>VLOOKUP(G2472,Sku_Consolidated!A2:W957,11,FALSE)</f>
      </c>
      <c r="X2472" s="1">
        <f>VLOOKUP(G2472,Sku_Consolidated!A2:H957,8,FALSE)</f>
      </c>
      <c r="Y2472" s="1">
        <f>VLOOKUP(G2472,Sku_Consolidated!A2:I957,9,FALSE)</f>
      </c>
      <c r="Z2472" s="1" t="s">
        <v>41</v>
      </c>
      <c r="AA2472" s="1">
        <f>VLOOKUP(G2472,Sku_Consolidated!A2:E957,5,FALSE)</f>
      </c>
      <c r="AB2472" s="1">
        <f>IF(VLOOKUP(G2472,Sku_Consolidated!A2:S957,19,FALSE)="SHOWCASE", VLOOKUP(E2472,Store_Showcase!B2:N144,13, FALSE), IF(VLOOKUP(G2472,Sku_Consolidated!A2:S957,19,FALSE)="VAM",VLOOKUP(E2472,Store_VAM!B2:N273,13, FALSE),VLOOKUP(E2472,Store_SRP!B2:N110,13, FALSE)))</f>
      </c>
      <c r="AC2472" s="1">
        <f>IF(IFERROR(AB2472,TRUE)=TRUE, "-","OK")</f>
      </c>
      <c r="AD2472" s="11" t="s">
        <v>37</v>
      </c>
      <c r="AE2472" s="11" t="s">
        <v>37</v>
      </c>
      <c r="AF2472" s="1">
        <f>IF(IFERROR(VLOOKUP(E2472,Store_Showcase!B2:H144,{5}, FALSE), TRUE)=TRUE, IF(IFERROR(VLOOKUP(E2472,Store_SRP!B2:H110,{5}, FALSE), TRUE)=TRUE,VLOOKUP(E2472,Store_VAM!B2:H273,{5}, FALSE),VLOOKUP(E2472,Store_SRP!B2:H110,{5}, FALSE)), VLOOKUP(E2472,Store_Showcase!B2:H144,{5}, FALSE))</f>
      </c>
      <c r="AG2472" s="1">
        <f>IF(IFERROR(VLOOKUP(E2472,Store_Showcase!B2:H144,{6}, FALSE), TRUE)=TRUE, IF(IFERROR(VLOOKUP(E2472,Store_SRP!B2:H110,{6}, FALSE), TRUE)=TRUE,VLOOKUP(E2472,Store_VAM!B2:H273,{6}, FALSE),VLOOKUP(E2472,Store_SRP!B2:H110,{6}, FALSE)), VLOOKUP(E2472,Store_Showcase!B2:H144,{6}, FALSE))</f>
      </c>
      <c r="AH2472" s="1">
        <f>VLOOKUP(G2472,Sku_Consolidated!A2:R957,18,FALSE)</f>
      </c>
      <c r="AI2472" s="1">
        <f>VLOOKUP(G2472,Sku_Consolidated!A2:S957,19,FALSE)</f>
      </c>
      <c r="AJ2472" s="1">
        <f>VLOOKUP(G2472,Sku_Consolidated!A2:T957,20,FALSE)</f>
      </c>
    </row>
    <row r="2473" spans="1:36" x14ac:dyDescent="0.25">
      <c r="A2473" s="1">
        <v>2024</v>
      </c>
      <c r="B2473" s="1" t="s">
        <v>31</v>
      </c>
      <c r="C2473" s="1" t="s">
        <v>32</v>
      </c>
      <c r="D2473" s="1" t="s">
        <v>33</v>
      </c>
      <c r="E2473" s="9" t="s">
        <v>6321</v>
      </c>
      <c r="F2473" s="1">
        <f>IF(VLOOKUP(G2473,Sku_Consolidated!A2:S957,{19},FALSE)="SHOWCASE", VLOOKUP(E2473,Store_Showcase!B2:C144,{2}, FALSE), IF(VLOOKUP(G2473,Sku_Consolidated!A2:S957,{19},FALSE)="VAM",VLOOKUP(E2473,Store_VAM!B2:C273,{2}, FALSE),VLOOKUP(E2473,Store_SRP!B2:C110,{2}, FALSE)))</f>
      </c>
      <c r="G2473" s="1">
        <v>61755</v>
      </c>
      <c r="H2473" s="1" t="s">
        <v>86</v>
      </c>
      <c r="I2473" s="10" t="s">
        <v>175</v>
      </c>
      <c r="J2473" s="1">
        <f>VLOOKUP(G2473,Sku_Consolidated!A2:C957, 3, FALSE)</f>
      </c>
      <c r="K2473" s="10">
        <f>IF(J2473="PACK", I2473, 0)</f>
      </c>
      <c r="L2473" s="10">
        <f>IF(J2473="KG", I2473, I2473 * VLOOKUP(G2473,Sku_Consolidated!A2:U957,21,FALSE))</f>
      </c>
      <c r="M2473" s="10" t="s">
        <v>37</v>
      </c>
      <c r="N2473" s="11" t="s">
        <v>6347</v>
      </c>
      <c r="O2473" s="10" t="s">
        <v>6348</v>
      </c>
      <c r="P2473" s="10">
        <f>N2473 - O2473</f>
      </c>
      <c r="Q2473" s="1">
        <f>VLOOKUP(G2473,Sku_Consolidated!A2:G957,7, FALSE)</f>
      </c>
      <c r="R2473" s="1">
        <f>IF(IFERROR(VLOOKUP(E2473,Store_Showcase!B2:H144,7, FALSE), TRUE)=TRUE, IF(IFERROR(VLOOKUP(E2473,Store_SRP!B2:H110,7, FALSE), TRUE)=TRUE,VLOOKUP(E2473,Store_VAM!B2:H273,7, FALSE),VLOOKUP(E2473,Store_SRP!B2:H110,7, FALSE)), VLOOKUP(E2473,Store_Showcase!B2:H144,7, FALSE))</f>
      </c>
      <c r="S2473" s="1">
        <f>IF(IFERROR(VLOOKUP(E2473,Store_Showcase!B2:I144,8, FALSE), TRUE)=TRUE, IF(IFERROR(VLOOKUP(E2473,Store_SRP!B2:I110,8, FALSE), TRUE)=TRUE,VLOOKUP(E2473,Store_VAM!B2:I273,8, FALSE),VLOOKUP(E2473,Store_SRP!B2:I110,8, FALSE)), VLOOKUP(E2473,Store_Showcase!B2:I144,8, FALSE))</f>
      </c>
      <c r="T2473" s="1">
        <f>VLOOKUP(G2473,Sku_Consolidated!A2:R957,18,FALSE)</f>
      </c>
      <c r="U2473" s="1" t="s">
        <v>6324</v>
      </c>
      <c r="V2473" s="1">
        <f>IF(VLOOKUP(G2473,Sku_Consolidated!A2:S957,19,FALSE)="SHOWCASE", VLOOKUP(E2473,Store_Showcase!B2:L144,11, FALSE), IF(VLOOKUP(G2473,Sku_Consolidated!A2:S957,19,FALSE)="VAM",VLOOKUP(E2473,Store_VAM!B2:L273,11, FALSE),VLOOKUP(E2473,Store_SRP!B2:L110,11, FALSE)))</f>
      </c>
      <c r="W2473" s="1">
        <f>VLOOKUP(G2473,Sku_Consolidated!A2:W957,11,FALSE)</f>
      </c>
      <c r="X2473" s="1">
        <f>VLOOKUP(G2473,Sku_Consolidated!A2:H957,8,FALSE)</f>
      </c>
      <c r="Y2473" s="1">
        <f>VLOOKUP(G2473,Sku_Consolidated!A2:I957,9,FALSE)</f>
      </c>
      <c r="Z2473" s="1" t="s">
        <v>41</v>
      </c>
      <c r="AA2473" s="1">
        <f>VLOOKUP(G2473,Sku_Consolidated!A2:E957,5,FALSE)</f>
      </c>
      <c r="AB2473" s="1">
        <f>IF(VLOOKUP(G2473,Sku_Consolidated!A2:S957,19,FALSE)="SHOWCASE", VLOOKUP(E2473,Store_Showcase!B2:N144,13, FALSE), IF(VLOOKUP(G2473,Sku_Consolidated!A2:S957,19,FALSE)="VAM",VLOOKUP(E2473,Store_VAM!B2:N273,13, FALSE),VLOOKUP(E2473,Store_SRP!B2:N110,13, FALSE)))</f>
      </c>
      <c r="AC2473" s="1">
        <f>IF(IFERROR(AB2473,TRUE)=TRUE, "-","OK")</f>
      </c>
      <c r="AD2473" s="11" t="s">
        <v>37</v>
      </c>
      <c r="AE2473" s="11" t="s">
        <v>37</v>
      </c>
      <c r="AF2473" s="1">
        <f>IF(IFERROR(VLOOKUP(E2473,Store_Showcase!B2:H144,{5}, FALSE), TRUE)=TRUE, IF(IFERROR(VLOOKUP(E2473,Store_SRP!B2:H110,{5}, FALSE), TRUE)=TRUE,VLOOKUP(E2473,Store_VAM!B2:H273,{5}, FALSE),VLOOKUP(E2473,Store_SRP!B2:H110,{5}, FALSE)), VLOOKUP(E2473,Store_Showcase!B2:H144,{5}, FALSE))</f>
      </c>
      <c r="AG2473" s="1">
        <f>IF(IFERROR(VLOOKUP(E2473,Store_Showcase!B2:H144,{6}, FALSE), TRUE)=TRUE, IF(IFERROR(VLOOKUP(E2473,Store_SRP!B2:H110,{6}, FALSE), TRUE)=TRUE,VLOOKUP(E2473,Store_VAM!B2:H273,{6}, FALSE),VLOOKUP(E2473,Store_SRP!B2:H110,{6}, FALSE)), VLOOKUP(E2473,Store_Showcase!B2:H144,{6}, FALSE))</f>
      </c>
      <c r="AH2473" s="1">
        <f>VLOOKUP(G2473,Sku_Consolidated!A2:R957,18,FALSE)</f>
      </c>
      <c r="AI2473" s="1">
        <f>VLOOKUP(G2473,Sku_Consolidated!A2:S957,19,FALSE)</f>
      </c>
      <c r="AJ2473" s="1">
        <f>VLOOKUP(G2473,Sku_Consolidated!A2:T957,20,FALSE)</f>
      </c>
    </row>
    <row r="2474" spans="1:36" x14ac:dyDescent="0.25">
      <c r="A2474" s="1">
        <v>2024</v>
      </c>
      <c r="B2474" s="1" t="s">
        <v>31</v>
      </c>
      <c r="C2474" s="1" t="s">
        <v>32</v>
      </c>
      <c r="D2474" s="1" t="s">
        <v>33</v>
      </c>
      <c r="E2474" s="9" t="s">
        <v>6321</v>
      </c>
      <c r="F2474" s="1">
        <f>IF(VLOOKUP(G2474,Sku_Consolidated!A2:S957,{19},FALSE)="SHOWCASE", VLOOKUP(E2474,Store_Showcase!B2:C144,{2}, FALSE), IF(VLOOKUP(G2474,Sku_Consolidated!A2:S957,{19},FALSE)="VAM",VLOOKUP(E2474,Store_VAM!B2:C273,{2}, FALSE),VLOOKUP(E2474,Store_SRP!B2:C110,{2}, FALSE)))</f>
      </c>
      <c r="G2474" s="1">
        <v>61758</v>
      </c>
      <c r="H2474" s="1" t="s">
        <v>90</v>
      </c>
      <c r="I2474" s="10" t="s">
        <v>300</v>
      </c>
      <c r="J2474" s="1">
        <f>VLOOKUP(G2474,Sku_Consolidated!A2:C957, 3, FALSE)</f>
      </c>
      <c r="K2474" s="10">
        <f>IF(J2474="PACK", I2474, 0)</f>
      </c>
      <c r="L2474" s="10">
        <f>IF(J2474="KG", I2474, I2474 * VLOOKUP(G2474,Sku_Consolidated!A2:U957,21,FALSE))</f>
      </c>
      <c r="M2474" s="10" t="s">
        <v>37</v>
      </c>
      <c r="N2474" s="11" t="s">
        <v>6349</v>
      </c>
      <c r="O2474" s="10" t="s">
        <v>6350</v>
      </c>
      <c r="P2474" s="10">
        <f>N2474 - O2474</f>
      </c>
      <c r="Q2474" s="1">
        <f>VLOOKUP(G2474,Sku_Consolidated!A2:G957,7, FALSE)</f>
      </c>
      <c r="R2474" s="1">
        <f>IF(IFERROR(VLOOKUP(E2474,Store_Showcase!B2:H144,7, FALSE), TRUE)=TRUE, IF(IFERROR(VLOOKUP(E2474,Store_SRP!B2:H110,7, FALSE), TRUE)=TRUE,VLOOKUP(E2474,Store_VAM!B2:H273,7, FALSE),VLOOKUP(E2474,Store_SRP!B2:H110,7, FALSE)), VLOOKUP(E2474,Store_Showcase!B2:H144,7, FALSE))</f>
      </c>
      <c r="S2474" s="1">
        <f>IF(IFERROR(VLOOKUP(E2474,Store_Showcase!B2:I144,8, FALSE), TRUE)=TRUE, IF(IFERROR(VLOOKUP(E2474,Store_SRP!B2:I110,8, FALSE), TRUE)=TRUE,VLOOKUP(E2474,Store_VAM!B2:I273,8, FALSE),VLOOKUP(E2474,Store_SRP!B2:I110,8, FALSE)), VLOOKUP(E2474,Store_Showcase!B2:I144,8, FALSE))</f>
      </c>
      <c r="T2474" s="1">
        <f>VLOOKUP(G2474,Sku_Consolidated!A2:R957,18,FALSE)</f>
      </c>
      <c r="U2474" s="1" t="s">
        <v>6324</v>
      </c>
      <c r="V2474" s="1">
        <f>IF(VLOOKUP(G2474,Sku_Consolidated!A2:S957,19,FALSE)="SHOWCASE", VLOOKUP(E2474,Store_Showcase!B2:L144,11, FALSE), IF(VLOOKUP(G2474,Sku_Consolidated!A2:S957,19,FALSE)="VAM",VLOOKUP(E2474,Store_VAM!B2:L273,11, FALSE),VLOOKUP(E2474,Store_SRP!B2:L110,11, FALSE)))</f>
      </c>
      <c r="W2474" s="1">
        <f>VLOOKUP(G2474,Sku_Consolidated!A2:W957,11,FALSE)</f>
      </c>
      <c r="X2474" s="1">
        <f>VLOOKUP(G2474,Sku_Consolidated!A2:H957,8,FALSE)</f>
      </c>
      <c r="Y2474" s="1">
        <f>VLOOKUP(G2474,Sku_Consolidated!A2:I957,9,FALSE)</f>
      </c>
      <c r="Z2474" s="1" t="s">
        <v>41</v>
      </c>
      <c r="AA2474" s="1">
        <f>VLOOKUP(G2474,Sku_Consolidated!A2:E957,5,FALSE)</f>
      </c>
      <c r="AB2474" s="1">
        <f>IF(VLOOKUP(G2474,Sku_Consolidated!A2:S957,19,FALSE)="SHOWCASE", VLOOKUP(E2474,Store_Showcase!B2:N144,13, FALSE), IF(VLOOKUP(G2474,Sku_Consolidated!A2:S957,19,FALSE)="VAM",VLOOKUP(E2474,Store_VAM!B2:N273,13, FALSE),VLOOKUP(E2474,Store_SRP!B2:N110,13, FALSE)))</f>
      </c>
      <c r="AC2474" s="1">
        <f>IF(IFERROR(AB2474,TRUE)=TRUE, "-","OK")</f>
      </c>
      <c r="AD2474" s="11" t="s">
        <v>37</v>
      </c>
      <c r="AE2474" s="11" t="s">
        <v>37</v>
      </c>
      <c r="AF2474" s="1">
        <f>IF(IFERROR(VLOOKUP(E2474,Store_Showcase!B2:H144,{5}, FALSE), TRUE)=TRUE, IF(IFERROR(VLOOKUP(E2474,Store_SRP!B2:H110,{5}, FALSE), TRUE)=TRUE,VLOOKUP(E2474,Store_VAM!B2:H273,{5}, FALSE),VLOOKUP(E2474,Store_SRP!B2:H110,{5}, FALSE)), VLOOKUP(E2474,Store_Showcase!B2:H144,{5}, FALSE))</f>
      </c>
      <c r="AG2474" s="1">
        <f>IF(IFERROR(VLOOKUP(E2474,Store_Showcase!B2:H144,{6}, FALSE), TRUE)=TRUE, IF(IFERROR(VLOOKUP(E2474,Store_SRP!B2:H110,{6}, FALSE), TRUE)=TRUE,VLOOKUP(E2474,Store_VAM!B2:H273,{6}, FALSE),VLOOKUP(E2474,Store_SRP!B2:H110,{6}, FALSE)), VLOOKUP(E2474,Store_Showcase!B2:H144,{6}, FALSE))</f>
      </c>
      <c r="AH2474" s="1">
        <f>VLOOKUP(G2474,Sku_Consolidated!A2:R957,18,FALSE)</f>
      </c>
      <c r="AI2474" s="1">
        <f>VLOOKUP(G2474,Sku_Consolidated!A2:S957,19,FALSE)</f>
      </c>
      <c r="AJ2474" s="1">
        <f>VLOOKUP(G2474,Sku_Consolidated!A2:T957,20,FALSE)</f>
      </c>
    </row>
    <row r="2475" spans="1:36" x14ac:dyDescent="0.25">
      <c r="A2475" s="1">
        <v>2024</v>
      </c>
      <c r="B2475" s="1" t="s">
        <v>31</v>
      </c>
      <c r="C2475" s="1" t="s">
        <v>32</v>
      </c>
      <c r="D2475" s="1" t="s">
        <v>33</v>
      </c>
      <c r="E2475" s="9" t="s">
        <v>6321</v>
      </c>
      <c r="F2475" s="1">
        <f>IF(VLOOKUP(G2475,Sku_Consolidated!A2:S957,{19},FALSE)="SHOWCASE", VLOOKUP(E2475,Store_Showcase!B2:C144,{2}, FALSE), IF(VLOOKUP(G2475,Sku_Consolidated!A2:S957,{19},FALSE)="VAM",VLOOKUP(E2475,Store_VAM!B2:C273,{2}, FALSE),VLOOKUP(E2475,Store_SRP!B2:C110,{2}, FALSE)))</f>
      </c>
      <c r="G2475" s="1">
        <v>61759</v>
      </c>
      <c r="H2475" s="1" t="s">
        <v>94</v>
      </c>
      <c r="I2475" s="10" t="s">
        <v>155</v>
      </c>
      <c r="J2475" s="1">
        <f>VLOOKUP(G2475,Sku_Consolidated!A2:C957, 3, FALSE)</f>
      </c>
      <c r="K2475" s="10">
        <f>IF(J2475="PACK", I2475, 0)</f>
      </c>
      <c r="L2475" s="10">
        <f>IF(J2475="KG", I2475, I2475 * VLOOKUP(G2475,Sku_Consolidated!A2:U957,21,FALSE))</f>
      </c>
      <c r="M2475" s="10" t="s">
        <v>37</v>
      </c>
      <c r="N2475" s="11" t="s">
        <v>6351</v>
      </c>
      <c r="O2475" s="10" t="s">
        <v>6352</v>
      </c>
      <c r="P2475" s="10">
        <f>N2475 - O2475</f>
      </c>
      <c r="Q2475" s="1">
        <f>VLOOKUP(G2475,Sku_Consolidated!A2:G957,7, FALSE)</f>
      </c>
      <c r="R2475" s="1">
        <f>IF(IFERROR(VLOOKUP(E2475,Store_Showcase!B2:H144,7, FALSE), TRUE)=TRUE, IF(IFERROR(VLOOKUP(E2475,Store_SRP!B2:H110,7, FALSE), TRUE)=TRUE,VLOOKUP(E2475,Store_VAM!B2:H273,7, FALSE),VLOOKUP(E2475,Store_SRP!B2:H110,7, FALSE)), VLOOKUP(E2475,Store_Showcase!B2:H144,7, FALSE))</f>
      </c>
      <c r="S2475" s="1">
        <f>IF(IFERROR(VLOOKUP(E2475,Store_Showcase!B2:I144,8, FALSE), TRUE)=TRUE, IF(IFERROR(VLOOKUP(E2475,Store_SRP!B2:I110,8, FALSE), TRUE)=TRUE,VLOOKUP(E2475,Store_VAM!B2:I273,8, FALSE),VLOOKUP(E2475,Store_SRP!B2:I110,8, FALSE)), VLOOKUP(E2475,Store_Showcase!B2:I144,8, FALSE))</f>
      </c>
      <c r="T2475" s="1">
        <f>VLOOKUP(G2475,Sku_Consolidated!A2:R957,18,FALSE)</f>
      </c>
      <c r="U2475" s="1" t="s">
        <v>6324</v>
      </c>
      <c r="V2475" s="1">
        <f>IF(VLOOKUP(G2475,Sku_Consolidated!A2:S957,19,FALSE)="SHOWCASE", VLOOKUP(E2475,Store_Showcase!B2:L144,11, FALSE), IF(VLOOKUP(G2475,Sku_Consolidated!A2:S957,19,FALSE)="VAM",VLOOKUP(E2475,Store_VAM!B2:L273,11, FALSE),VLOOKUP(E2475,Store_SRP!B2:L110,11, FALSE)))</f>
      </c>
      <c r="W2475" s="1">
        <f>VLOOKUP(G2475,Sku_Consolidated!A2:W957,11,FALSE)</f>
      </c>
      <c r="X2475" s="1">
        <f>VLOOKUP(G2475,Sku_Consolidated!A2:H957,8,FALSE)</f>
      </c>
      <c r="Y2475" s="1">
        <f>VLOOKUP(G2475,Sku_Consolidated!A2:I957,9,FALSE)</f>
      </c>
      <c r="Z2475" s="1" t="s">
        <v>41</v>
      </c>
      <c r="AA2475" s="1">
        <f>VLOOKUP(G2475,Sku_Consolidated!A2:E957,5,FALSE)</f>
      </c>
      <c r="AB2475" s="1">
        <f>IF(VLOOKUP(G2475,Sku_Consolidated!A2:S957,19,FALSE)="SHOWCASE", VLOOKUP(E2475,Store_Showcase!B2:N144,13, FALSE), IF(VLOOKUP(G2475,Sku_Consolidated!A2:S957,19,FALSE)="VAM",VLOOKUP(E2475,Store_VAM!B2:N273,13, FALSE),VLOOKUP(E2475,Store_SRP!B2:N110,13, FALSE)))</f>
      </c>
      <c r="AC2475" s="1">
        <f>IF(IFERROR(AB2475,TRUE)=TRUE, "-","OK")</f>
      </c>
      <c r="AD2475" s="11" t="s">
        <v>37</v>
      </c>
      <c r="AE2475" s="11" t="s">
        <v>37</v>
      </c>
      <c r="AF2475" s="1">
        <f>IF(IFERROR(VLOOKUP(E2475,Store_Showcase!B2:H144,{5}, FALSE), TRUE)=TRUE, IF(IFERROR(VLOOKUP(E2475,Store_SRP!B2:H110,{5}, FALSE), TRUE)=TRUE,VLOOKUP(E2475,Store_VAM!B2:H273,{5}, FALSE),VLOOKUP(E2475,Store_SRP!B2:H110,{5}, FALSE)), VLOOKUP(E2475,Store_Showcase!B2:H144,{5}, FALSE))</f>
      </c>
      <c r="AG2475" s="1">
        <f>IF(IFERROR(VLOOKUP(E2475,Store_Showcase!B2:H144,{6}, FALSE), TRUE)=TRUE, IF(IFERROR(VLOOKUP(E2475,Store_SRP!B2:H110,{6}, FALSE), TRUE)=TRUE,VLOOKUP(E2475,Store_VAM!B2:H273,{6}, FALSE),VLOOKUP(E2475,Store_SRP!B2:H110,{6}, FALSE)), VLOOKUP(E2475,Store_Showcase!B2:H144,{6}, FALSE))</f>
      </c>
      <c r="AH2475" s="1">
        <f>VLOOKUP(G2475,Sku_Consolidated!A2:R957,18,FALSE)</f>
      </c>
      <c r="AI2475" s="1">
        <f>VLOOKUP(G2475,Sku_Consolidated!A2:S957,19,FALSE)</f>
      </c>
      <c r="AJ2475" s="1">
        <f>VLOOKUP(G2475,Sku_Consolidated!A2:T957,20,FALSE)</f>
      </c>
    </row>
    <row r="2476" spans="1:36" x14ac:dyDescent="0.25">
      <c r="A2476" s="1">
        <v>2024</v>
      </c>
      <c r="B2476" s="1" t="s">
        <v>31</v>
      </c>
      <c r="C2476" s="1" t="s">
        <v>32</v>
      </c>
      <c r="D2476" s="1" t="s">
        <v>33</v>
      </c>
      <c r="E2476" s="9" t="s">
        <v>6321</v>
      </c>
      <c r="F2476" s="1">
        <f>IF(VLOOKUP(G2476,Sku_Consolidated!A2:S957,{19},FALSE)="SHOWCASE", VLOOKUP(E2476,Store_Showcase!B2:C144,{2}, FALSE), IF(VLOOKUP(G2476,Sku_Consolidated!A2:S957,{19},FALSE)="VAM",VLOOKUP(E2476,Store_VAM!B2:C273,{2}, FALSE),VLOOKUP(E2476,Store_SRP!B2:C110,{2}, FALSE)))</f>
      </c>
      <c r="G2476" s="1">
        <v>61760</v>
      </c>
      <c r="H2476" s="1" t="s">
        <v>98</v>
      </c>
      <c r="I2476" s="10" t="s">
        <v>1319</v>
      </c>
      <c r="J2476" s="1">
        <f>VLOOKUP(G2476,Sku_Consolidated!A2:C957, 3, FALSE)</f>
      </c>
      <c r="K2476" s="10">
        <f>IF(J2476="PACK", I2476, 0)</f>
      </c>
      <c r="L2476" s="10">
        <f>IF(J2476="KG", I2476, I2476 * VLOOKUP(G2476,Sku_Consolidated!A2:U957,21,FALSE))</f>
      </c>
      <c r="M2476" s="10" t="s">
        <v>37</v>
      </c>
      <c r="N2476" s="11" t="s">
        <v>6353</v>
      </c>
      <c r="O2476" s="10" t="s">
        <v>6354</v>
      </c>
      <c r="P2476" s="10">
        <f>N2476 - O2476</f>
      </c>
      <c r="Q2476" s="1">
        <f>VLOOKUP(G2476,Sku_Consolidated!A2:G957,7, FALSE)</f>
      </c>
      <c r="R2476" s="1">
        <f>IF(IFERROR(VLOOKUP(E2476,Store_Showcase!B2:H144,7, FALSE), TRUE)=TRUE, IF(IFERROR(VLOOKUP(E2476,Store_SRP!B2:H110,7, FALSE), TRUE)=TRUE,VLOOKUP(E2476,Store_VAM!B2:H273,7, FALSE),VLOOKUP(E2476,Store_SRP!B2:H110,7, FALSE)), VLOOKUP(E2476,Store_Showcase!B2:H144,7, FALSE))</f>
      </c>
      <c r="S2476" s="1">
        <f>IF(IFERROR(VLOOKUP(E2476,Store_Showcase!B2:I144,8, FALSE), TRUE)=TRUE, IF(IFERROR(VLOOKUP(E2476,Store_SRP!B2:I110,8, FALSE), TRUE)=TRUE,VLOOKUP(E2476,Store_VAM!B2:I273,8, FALSE),VLOOKUP(E2476,Store_SRP!B2:I110,8, FALSE)), VLOOKUP(E2476,Store_Showcase!B2:I144,8, FALSE))</f>
      </c>
      <c r="T2476" s="1">
        <f>VLOOKUP(G2476,Sku_Consolidated!A2:R957,18,FALSE)</f>
      </c>
      <c r="U2476" s="1" t="s">
        <v>6324</v>
      </c>
      <c r="V2476" s="1">
        <f>IF(VLOOKUP(G2476,Sku_Consolidated!A2:S957,19,FALSE)="SHOWCASE", VLOOKUP(E2476,Store_Showcase!B2:L144,11, FALSE), IF(VLOOKUP(G2476,Sku_Consolidated!A2:S957,19,FALSE)="VAM",VLOOKUP(E2476,Store_VAM!B2:L273,11, FALSE),VLOOKUP(E2476,Store_SRP!B2:L110,11, FALSE)))</f>
      </c>
      <c r="W2476" s="1">
        <f>VLOOKUP(G2476,Sku_Consolidated!A2:W957,11,FALSE)</f>
      </c>
      <c r="X2476" s="1">
        <f>VLOOKUP(G2476,Sku_Consolidated!A2:H957,8,FALSE)</f>
      </c>
      <c r="Y2476" s="1">
        <f>VLOOKUP(G2476,Sku_Consolidated!A2:I957,9,FALSE)</f>
      </c>
      <c r="Z2476" s="1" t="s">
        <v>41</v>
      </c>
      <c r="AA2476" s="1">
        <f>VLOOKUP(G2476,Sku_Consolidated!A2:E957,5,FALSE)</f>
      </c>
      <c r="AB2476" s="1">
        <f>IF(VLOOKUP(G2476,Sku_Consolidated!A2:S957,19,FALSE)="SHOWCASE", VLOOKUP(E2476,Store_Showcase!B2:N144,13, FALSE), IF(VLOOKUP(G2476,Sku_Consolidated!A2:S957,19,FALSE)="VAM",VLOOKUP(E2476,Store_VAM!B2:N273,13, FALSE),VLOOKUP(E2476,Store_SRP!B2:N110,13, FALSE)))</f>
      </c>
      <c r="AC2476" s="1">
        <f>IF(IFERROR(AB2476,TRUE)=TRUE, "-","OK")</f>
      </c>
      <c r="AD2476" s="11" t="s">
        <v>37</v>
      </c>
      <c r="AE2476" s="11" t="s">
        <v>37</v>
      </c>
      <c r="AF2476" s="1">
        <f>IF(IFERROR(VLOOKUP(E2476,Store_Showcase!B2:H144,{5}, FALSE), TRUE)=TRUE, IF(IFERROR(VLOOKUP(E2476,Store_SRP!B2:H110,{5}, FALSE), TRUE)=TRUE,VLOOKUP(E2476,Store_VAM!B2:H273,{5}, FALSE),VLOOKUP(E2476,Store_SRP!B2:H110,{5}, FALSE)), VLOOKUP(E2476,Store_Showcase!B2:H144,{5}, FALSE))</f>
      </c>
      <c r="AG2476" s="1">
        <f>IF(IFERROR(VLOOKUP(E2476,Store_Showcase!B2:H144,{6}, FALSE), TRUE)=TRUE, IF(IFERROR(VLOOKUP(E2476,Store_SRP!B2:H110,{6}, FALSE), TRUE)=TRUE,VLOOKUP(E2476,Store_VAM!B2:H273,{6}, FALSE),VLOOKUP(E2476,Store_SRP!B2:H110,{6}, FALSE)), VLOOKUP(E2476,Store_Showcase!B2:H144,{6}, FALSE))</f>
      </c>
      <c r="AH2476" s="1">
        <f>VLOOKUP(G2476,Sku_Consolidated!A2:R957,18,FALSE)</f>
      </c>
      <c r="AI2476" s="1">
        <f>VLOOKUP(G2476,Sku_Consolidated!A2:S957,19,FALSE)</f>
      </c>
      <c r="AJ2476" s="1">
        <f>VLOOKUP(G2476,Sku_Consolidated!A2:T957,20,FALSE)</f>
      </c>
    </row>
    <row r="2477" spans="1:36" x14ac:dyDescent="0.25">
      <c r="A2477" s="1">
        <v>2024</v>
      </c>
      <c r="B2477" s="1" t="s">
        <v>31</v>
      </c>
      <c r="C2477" s="1" t="s">
        <v>32</v>
      </c>
      <c r="D2477" s="1" t="s">
        <v>33</v>
      </c>
      <c r="E2477" s="9" t="s">
        <v>6321</v>
      </c>
      <c r="F2477" s="1">
        <f>IF(VLOOKUP(G2477,Sku_Consolidated!A2:S957,{19},FALSE)="SHOWCASE", VLOOKUP(E2477,Store_Showcase!B2:C144,{2}, FALSE), IF(VLOOKUP(G2477,Sku_Consolidated!A2:S957,{19},FALSE)="VAM",VLOOKUP(E2477,Store_VAM!B2:C273,{2}, FALSE),VLOOKUP(E2477,Store_SRP!B2:C110,{2}, FALSE)))</f>
      </c>
      <c r="G2477" s="1">
        <v>61762</v>
      </c>
      <c r="H2477" s="1" t="s">
        <v>252</v>
      </c>
      <c r="I2477" s="10" t="s">
        <v>6355</v>
      </c>
      <c r="J2477" s="1">
        <f>VLOOKUP(G2477,Sku_Consolidated!A2:C957, 3, FALSE)</f>
      </c>
      <c r="K2477" s="10">
        <f>IF(J2477="PACK", I2477, 0)</f>
      </c>
      <c r="L2477" s="10">
        <f>IF(J2477="KG", I2477, I2477 * VLOOKUP(G2477,Sku_Consolidated!A2:U957,21,FALSE))</f>
      </c>
      <c r="M2477" s="10" t="s">
        <v>37</v>
      </c>
      <c r="N2477" s="11" t="s">
        <v>6356</v>
      </c>
      <c r="O2477" s="10" t="s">
        <v>6357</v>
      </c>
      <c r="P2477" s="10">
        <f>N2477 - O2477</f>
      </c>
      <c r="Q2477" s="1">
        <f>VLOOKUP(G2477,Sku_Consolidated!A2:G957,7, FALSE)</f>
      </c>
      <c r="R2477" s="1">
        <f>IF(IFERROR(VLOOKUP(E2477,Store_Showcase!B2:H144,7, FALSE), TRUE)=TRUE, IF(IFERROR(VLOOKUP(E2477,Store_SRP!B2:H110,7, FALSE), TRUE)=TRUE,VLOOKUP(E2477,Store_VAM!B2:H273,7, FALSE),VLOOKUP(E2477,Store_SRP!B2:H110,7, FALSE)), VLOOKUP(E2477,Store_Showcase!B2:H144,7, FALSE))</f>
      </c>
      <c r="S2477" s="1">
        <f>IF(IFERROR(VLOOKUP(E2477,Store_Showcase!B2:I144,8, FALSE), TRUE)=TRUE, IF(IFERROR(VLOOKUP(E2477,Store_SRP!B2:I110,8, FALSE), TRUE)=TRUE,VLOOKUP(E2477,Store_VAM!B2:I273,8, FALSE),VLOOKUP(E2477,Store_SRP!B2:I110,8, FALSE)), VLOOKUP(E2477,Store_Showcase!B2:I144,8, FALSE))</f>
      </c>
      <c r="T2477" s="1">
        <f>VLOOKUP(G2477,Sku_Consolidated!A2:R957,18,FALSE)</f>
      </c>
      <c r="U2477" s="1" t="s">
        <v>6324</v>
      </c>
      <c r="V2477" s="1">
        <f>IF(VLOOKUP(G2477,Sku_Consolidated!A2:S957,19,FALSE)="SHOWCASE", VLOOKUP(E2477,Store_Showcase!B2:L144,11, FALSE), IF(VLOOKUP(G2477,Sku_Consolidated!A2:S957,19,FALSE)="VAM",VLOOKUP(E2477,Store_VAM!B2:L273,11, FALSE),VLOOKUP(E2477,Store_SRP!B2:L110,11, FALSE)))</f>
      </c>
      <c r="W2477" s="1">
        <f>VLOOKUP(G2477,Sku_Consolidated!A2:W957,11,FALSE)</f>
      </c>
      <c r="X2477" s="1">
        <f>VLOOKUP(G2477,Sku_Consolidated!A2:H957,8,FALSE)</f>
      </c>
      <c r="Y2477" s="1">
        <f>VLOOKUP(G2477,Sku_Consolidated!A2:I957,9,FALSE)</f>
      </c>
      <c r="Z2477" s="1" t="s">
        <v>41</v>
      </c>
      <c r="AA2477" s="1">
        <f>VLOOKUP(G2477,Sku_Consolidated!A2:E957,5,FALSE)</f>
      </c>
      <c r="AB2477" s="1">
        <f>IF(VLOOKUP(G2477,Sku_Consolidated!A2:S957,19,FALSE)="SHOWCASE", VLOOKUP(E2477,Store_Showcase!B2:N144,13, FALSE), IF(VLOOKUP(G2477,Sku_Consolidated!A2:S957,19,FALSE)="VAM",VLOOKUP(E2477,Store_VAM!B2:N273,13, FALSE),VLOOKUP(E2477,Store_SRP!B2:N110,13, FALSE)))</f>
      </c>
      <c r="AC2477" s="1">
        <f>IF(IFERROR(AB2477,TRUE)=TRUE, "-","OK")</f>
      </c>
      <c r="AD2477" s="11" t="s">
        <v>37</v>
      </c>
      <c r="AE2477" s="11" t="s">
        <v>37</v>
      </c>
      <c r="AF2477" s="1">
        <f>IF(IFERROR(VLOOKUP(E2477,Store_Showcase!B2:H144,{5}, FALSE), TRUE)=TRUE, IF(IFERROR(VLOOKUP(E2477,Store_SRP!B2:H110,{5}, FALSE), TRUE)=TRUE,VLOOKUP(E2477,Store_VAM!B2:H273,{5}, FALSE),VLOOKUP(E2477,Store_SRP!B2:H110,{5}, FALSE)), VLOOKUP(E2477,Store_Showcase!B2:H144,{5}, FALSE))</f>
      </c>
      <c r="AG2477" s="1">
        <f>IF(IFERROR(VLOOKUP(E2477,Store_Showcase!B2:H144,{6}, FALSE), TRUE)=TRUE, IF(IFERROR(VLOOKUP(E2477,Store_SRP!B2:H110,{6}, FALSE), TRUE)=TRUE,VLOOKUP(E2477,Store_VAM!B2:H273,{6}, FALSE),VLOOKUP(E2477,Store_SRP!B2:H110,{6}, FALSE)), VLOOKUP(E2477,Store_Showcase!B2:H144,{6}, FALSE))</f>
      </c>
      <c r="AH2477" s="1">
        <f>VLOOKUP(G2477,Sku_Consolidated!A2:R957,18,FALSE)</f>
      </c>
      <c r="AI2477" s="1">
        <f>VLOOKUP(G2477,Sku_Consolidated!A2:S957,19,FALSE)</f>
      </c>
      <c r="AJ2477" s="1">
        <f>VLOOKUP(G2477,Sku_Consolidated!A2:T957,20,FALSE)</f>
      </c>
    </row>
    <row r="2478" spans="1:36" x14ac:dyDescent="0.25">
      <c r="A2478" s="1">
        <v>2024</v>
      </c>
      <c r="B2478" s="1" t="s">
        <v>31</v>
      </c>
      <c r="C2478" s="1" t="s">
        <v>32</v>
      </c>
      <c r="D2478" s="1" t="s">
        <v>33</v>
      </c>
      <c r="E2478" s="9" t="s">
        <v>6321</v>
      </c>
      <c r="F2478" s="1">
        <f>IF(VLOOKUP(G2478,Sku_Consolidated!A2:S957,{19},FALSE)="SHOWCASE", VLOOKUP(E2478,Store_Showcase!B2:C144,{2}, FALSE), IF(VLOOKUP(G2478,Sku_Consolidated!A2:S957,{19},FALSE)="VAM",VLOOKUP(E2478,Store_VAM!B2:C273,{2}, FALSE),VLOOKUP(E2478,Store_SRP!B2:C110,{2}, FALSE)))</f>
      </c>
      <c r="G2478" s="1">
        <v>61781</v>
      </c>
      <c r="H2478" s="1" t="s">
        <v>102</v>
      </c>
      <c r="I2478" s="10" t="s">
        <v>3344</v>
      </c>
      <c r="J2478" s="1">
        <f>VLOOKUP(G2478,Sku_Consolidated!A2:C957, 3, FALSE)</f>
      </c>
      <c r="K2478" s="10">
        <f>IF(J2478="PACK", I2478, 0)</f>
      </c>
      <c r="L2478" s="10">
        <f>IF(J2478="KG", I2478, I2478 * VLOOKUP(G2478,Sku_Consolidated!A2:U957,21,FALSE))</f>
      </c>
      <c r="M2478" s="10" t="s">
        <v>37</v>
      </c>
      <c r="N2478" s="11" t="s">
        <v>6358</v>
      </c>
      <c r="O2478" s="10" t="s">
        <v>6359</v>
      </c>
      <c r="P2478" s="10">
        <f>N2478 - O2478</f>
      </c>
      <c r="Q2478" s="1">
        <f>VLOOKUP(G2478,Sku_Consolidated!A2:G957,7, FALSE)</f>
      </c>
      <c r="R2478" s="1">
        <f>IF(IFERROR(VLOOKUP(E2478,Store_Showcase!B2:H144,7, FALSE), TRUE)=TRUE, IF(IFERROR(VLOOKUP(E2478,Store_SRP!B2:H110,7, FALSE), TRUE)=TRUE,VLOOKUP(E2478,Store_VAM!B2:H273,7, FALSE),VLOOKUP(E2478,Store_SRP!B2:H110,7, FALSE)), VLOOKUP(E2478,Store_Showcase!B2:H144,7, FALSE))</f>
      </c>
      <c r="S2478" s="1">
        <f>IF(IFERROR(VLOOKUP(E2478,Store_Showcase!B2:I144,8, FALSE), TRUE)=TRUE, IF(IFERROR(VLOOKUP(E2478,Store_SRP!B2:I110,8, FALSE), TRUE)=TRUE,VLOOKUP(E2478,Store_VAM!B2:I273,8, FALSE),VLOOKUP(E2478,Store_SRP!B2:I110,8, FALSE)), VLOOKUP(E2478,Store_Showcase!B2:I144,8, FALSE))</f>
      </c>
      <c r="T2478" s="1">
        <f>VLOOKUP(G2478,Sku_Consolidated!A2:R957,18,FALSE)</f>
      </c>
      <c r="U2478" s="1" t="s">
        <v>6324</v>
      </c>
      <c r="V2478" s="1">
        <f>IF(VLOOKUP(G2478,Sku_Consolidated!A2:S957,19,FALSE)="SHOWCASE", VLOOKUP(E2478,Store_Showcase!B2:L144,11, FALSE), IF(VLOOKUP(G2478,Sku_Consolidated!A2:S957,19,FALSE)="VAM",VLOOKUP(E2478,Store_VAM!B2:L273,11, FALSE),VLOOKUP(E2478,Store_SRP!B2:L110,11, FALSE)))</f>
      </c>
      <c r="W2478" s="1">
        <f>VLOOKUP(G2478,Sku_Consolidated!A2:W957,11,FALSE)</f>
      </c>
      <c r="X2478" s="1">
        <f>VLOOKUP(G2478,Sku_Consolidated!A2:H957,8,FALSE)</f>
      </c>
      <c r="Y2478" s="1">
        <f>VLOOKUP(G2478,Sku_Consolidated!A2:I957,9,FALSE)</f>
      </c>
      <c r="Z2478" s="1" t="s">
        <v>41</v>
      </c>
      <c r="AA2478" s="1">
        <f>VLOOKUP(G2478,Sku_Consolidated!A2:E957,5,FALSE)</f>
      </c>
      <c r="AB2478" s="1">
        <f>IF(VLOOKUP(G2478,Sku_Consolidated!A2:S957,19,FALSE)="SHOWCASE", VLOOKUP(E2478,Store_Showcase!B2:N144,13, FALSE), IF(VLOOKUP(G2478,Sku_Consolidated!A2:S957,19,FALSE)="VAM",VLOOKUP(E2478,Store_VAM!B2:N273,13, FALSE),VLOOKUP(E2478,Store_SRP!B2:N110,13, FALSE)))</f>
      </c>
      <c r="AC2478" s="1">
        <f>IF(IFERROR(AB2478,TRUE)=TRUE, "-","OK")</f>
      </c>
      <c r="AD2478" s="11" t="s">
        <v>37</v>
      </c>
      <c r="AE2478" s="11" t="s">
        <v>37</v>
      </c>
      <c r="AF2478" s="1">
        <f>IF(IFERROR(VLOOKUP(E2478,Store_Showcase!B2:H144,{5}, FALSE), TRUE)=TRUE, IF(IFERROR(VLOOKUP(E2478,Store_SRP!B2:H110,{5}, FALSE), TRUE)=TRUE,VLOOKUP(E2478,Store_VAM!B2:H273,{5}, FALSE),VLOOKUP(E2478,Store_SRP!B2:H110,{5}, FALSE)), VLOOKUP(E2478,Store_Showcase!B2:H144,{5}, FALSE))</f>
      </c>
      <c r="AG2478" s="1">
        <f>IF(IFERROR(VLOOKUP(E2478,Store_Showcase!B2:H144,{6}, FALSE), TRUE)=TRUE, IF(IFERROR(VLOOKUP(E2478,Store_SRP!B2:H110,{6}, FALSE), TRUE)=TRUE,VLOOKUP(E2478,Store_VAM!B2:H273,{6}, FALSE),VLOOKUP(E2478,Store_SRP!B2:H110,{6}, FALSE)), VLOOKUP(E2478,Store_Showcase!B2:H144,{6}, FALSE))</f>
      </c>
      <c r="AH2478" s="1">
        <f>VLOOKUP(G2478,Sku_Consolidated!A2:R957,18,FALSE)</f>
      </c>
      <c r="AI2478" s="1">
        <f>VLOOKUP(G2478,Sku_Consolidated!A2:S957,19,FALSE)</f>
      </c>
      <c r="AJ2478" s="1">
        <f>VLOOKUP(G2478,Sku_Consolidated!A2:T957,20,FALSE)</f>
      </c>
    </row>
    <row r="2479" spans="1:36" x14ac:dyDescent="0.25">
      <c r="A2479" s="1">
        <v>2024</v>
      </c>
      <c r="B2479" s="1" t="s">
        <v>31</v>
      </c>
      <c r="C2479" s="1" t="s">
        <v>32</v>
      </c>
      <c r="D2479" s="1" t="s">
        <v>33</v>
      </c>
      <c r="E2479" s="9" t="s">
        <v>6321</v>
      </c>
      <c r="F2479" s="1">
        <f>IF(VLOOKUP(G2479,Sku_Consolidated!A2:S957,{19},FALSE)="SHOWCASE", VLOOKUP(E2479,Store_Showcase!B2:C144,{2}, FALSE), IF(VLOOKUP(G2479,Sku_Consolidated!A2:S957,{19},FALSE)="VAM",VLOOKUP(E2479,Store_VAM!B2:C273,{2}, FALSE),VLOOKUP(E2479,Store_SRP!B2:C110,{2}, FALSE)))</f>
      </c>
      <c r="G2479" s="1">
        <v>61786</v>
      </c>
      <c r="H2479" s="1" t="s">
        <v>106</v>
      </c>
      <c r="I2479" s="10" t="s">
        <v>741</v>
      </c>
      <c r="J2479" s="1">
        <f>VLOOKUP(G2479,Sku_Consolidated!A2:C957, 3, FALSE)</f>
      </c>
      <c r="K2479" s="10">
        <f>IF(J2479="PACK", I2479, 0)</f>
      </c>
      <c r="L2479" s="10">
        <f>IF(J2479="KG", I2479, I2479 * VLOOKUP(G2479,Sku_Consolidated!A2:U957,21,FALSE))</f>
      </c>
      <c r="M2479" s="10" t="s">
        <v>37</v>
      </c>
      <c r="N2479" s="11" t="s">
        <v>6360</v>
      </c>
      <c r="O2479" s="10" t="s">
        <v>6361</v>
      </c>
      <c r="P2479" s="10">
        <f>N2479 - O2479</f>
      </c>
      <c r="Q2479" s="1">
        <f>VLOOKUP(G2479,Sku_Consolidated!A2:G957,7, FALSE)</f>
      </c>
      <c r="R2479" s="1">
        <f>IF(IFERROR(VLOOKUP(E2479,Store_Showcase!B2:H144,7, FALSE), TRUE)=TRUE, IF(IFERROR(VLOOKUP(E2479,Store_SRP!B2:H110,7, FALSE), TRUE)=TRUE,VLOOKUP(E2479,Store_VAM!B2:H273,7, FALSE),VLOOKUP(E2479,Store_SRP!B2:H110,7, FALSE)), VLOOKUP(E2479,Store_Showcase!B2:H144,7, FALSE))</f>
      </c>
      <c r="S2479" s="1">
        <f>IF(IFERROR(VLOOKUP(E2479,Store_Showcase!B2:I144,8, FALSE), TRUE)=TRUE, IF(IFERROR(VLOOKUP(E2479,Store_SRP!B2:I110,8, FALSE), TRUE)=TRUE,VLOOKUP(E2479,Store_VAM!B2:I273,8, FALSE),VLOOKUP(E2479,Store_SRP!B2:I110,8, FALSE)), VLOOKUP(E2479,Store_Showcase!B2:I144,8, FALSE))</f>
      </c>
      <c r="T2479" s="1">
        <f>VLOOKUP(G2479,Sku_Consolidated!A2:R957,18,FALSE)</f>
      </c>
      <c r="U2479" s="1" t="s">
        <v>6324</v>
      </c>
      <c r="V2479" s="1">
        <f>IF(VLOOKUP(G2479,Sku_Consolidated!A2:S957,19,FALSE)="SHOWCASE", VLOOKUP(E2479,Store_Showcase!B2:L144,11, FALSE), IF(VLOOKUP(G2479,Sku_Consolidated!A2:S957,19,FALSE)="VAM",VLOOKUP(E2479,Store_VAM!B2:L273,11, FALSE),VLOOKUP(E2479,Store_SRP!B2:L110,11, FALSE)))</f>
      </c>
      <c r="W2479" s="1">
        <f>VLOOKUP(G2479,Sku_Consolidated!A2:W957,11,FALSE)</f>
      </c>
      <c r="X2479" s="1">
        <f>VLOOKUP(G2479,Sku_Consolidated!A2:H957,8,FALSE)</f>
      </c>
      <c r="Y2479" s="1">
        <f>VLOOKUP(G2479,Sku_Consolidated!A2:I957,9,FALSE)</f>
      </c>
      <c r="Z2479" s="1" t="s">
        <v>41</v>
      </c>
      <c r="AA2479" s="1">
        <f>VLOOKUP(G2479,Sku_Consolidated!A2:E957,5,FALSE)</f>
      </c>
      <c r="AB2479" s="1">
        <f>IF(VLOOKUP(G2479,Sku_Consolidated!A2:S957,19,FALSE)="SHOWCASE", VLOOKUP(E2479,Store_Showcase!B2:N144,13, FALSE), IF(VLOOKUP(G2479,Sku_Consolidated!A2:S957,19,FALSE)="VAM",VLOOKUP(E2479,Store_VAM!B2:N273,13, FALSE),VLOOKUP(E2479,Store_SRP!B2:N110,13, FALSE)))</f>
      </c>
      <c r="AC2479" s="1">
        <f>IF(IFERROR(AB2479,TRUE)=TRUE, "-","OK")</f>
      </c>
      <c r="AD2479" s="11" t="s">
        <v>37</v>
      </c>
      <c r="AE2479" s="11" t="s">
        <v>37</v>
      </c>
      <c r="AF2479" s="1">
        <f>IF(IFERROR(VLOOKUP(E2479,Store_Showcase!B2:H144,{5}, FALSE), TRUE)=TRUE, IF(IFERROR(VLOOKUP(E2479,Store_SRP!B2:H110,{5}, FALSE), TRUE)=TRUE,VLOOKUP(E2479,Store_VAM!B2:H273,{5}, FALSE),VLOOKUP(E2479,Store_SRP!B2:H110,{5}, FALSE)), VLOOKUP(E2479,Store_Showcase!B2:H144,{5}, FALSE))</f>
      </c>
      <c r="AG2479" s="1">
        <f>IF(IFERROR(VLOOKUP(E2479,Store_Showcase!B2:H144,{6}, FALSE), TRUE)=TRUE, IF(IFERROR(VLOOKUP(E2479,Store_SRP!B2:H110,{6}, FALSE), TRUE)=TRUE,VLOOKUP(E2479,Store_VAM!B2:H273,{6}, FALSE),VLOOKUP(E2479,Store_SRP!B2:H110,{6}, FALSE)), VLOOKUP(E2479,Store_Showcase!B2:H144,{6}, FALSE))</f>
      </c>
      <c r="AH2479" s="1">
        <f>VLOOKUP(G2479,Sku_Consolidated!A2:R957,18,FALSE)</f>
      </c>
      <c r="AI2479" s="1">
        <f>VLOOKUP(G2479,Sku_Consolidated!A2:S957,19,FALSE)</f>
      </c>
      <c r="AJ2479" s="1">
        <f>VLOOKUP(G2479,Sku_Consolidated!A2:T957,20,FALSE)</f>
      </c>
    </row>
    <row r="2480" spans="1:36" x14ac:dyDescent="0.25">
      <c r="A2480" s="1">
        <v>2024</v>
      </c>
      <c r="B2480" s="1" t="s">
        <v>31</v>
      </c>
      <c r="C2480" s="1" t="s">
        <v>32</v>
      </c>
      <c r="D2480" s="1" t="s">
        <v>33</v>
      </c>
      <c r="E2480" s="9" t="s">
        <v>6321</v>
      </c>
      <c r="F2480" s="1">
        <f>IF(VLOOKUP(G2480,Sku_Consolidated!A2:S957,{19},FALSE)="SHOWCASE", VLOOKUP(E2480,Store_Showcase!B2:C144,{2}, FALSE), IF(VLOOKUP(G2480,Sku_Consolidated!A2:S957,{19},FALSE)="VAM",VLOOKUP(E2480,Store_VAM!B2:C273,{2}, FALSE),VLOOKUP(E2480,Store_SRP!B2:C110,{2}, FALSE)))</f>
      </c>
      <c r="G2480" s="1">
        <v>61787</v>
      </c>
      <c r="H2480" s="1" t="s">
        <v>110</v>
      </c>
      <c r="I2480" s="10" t="s">
        <v>1351</v>
      </c>
      <c r="J2480" s="1">
        <f>VLOOKUP(G2480,Sku_Consolidated!A2:C957, 3, FALSE)</f>
      </c>
      <c r="K2480" s="10">
        <f>IF(J2480="PACK", I2480, 0)</f>
      </c>
      <c r="L2480" s="10">
        <f>IF(J2480="KG", I2480, I2480 * VLOOKUP(G2480,Sku_Consolidated!A2:U957,21,FALSE))</f>
      </c>
      <c r="M2480" s="10" t="s">
        <v>37</v>
      </c>
      <c r="N2480" s="11" t="s">
        <v>6362</v>
      </c>
      <c r="O2480" s="10" t="s">
        <v>6363</v>
      </c>
      <c r="P2480" s="10">
        <f>N2480 - O2480</f>
      </c>
      <c r="Q2480" s="1">
        <f>VLOOKUP(G2480,Sku_Consolidated!A2:G957,7, FALSE)</f>
      </c>
      <c r="R2480" s="1">
        <f>IF(IFERROR(VLOOKUP(E2480,Store_Showcase!B2:H144,7, FALSE), TRUE)=TRUE, IF(IFERROR(VLOOKUP(E2480,Store_SRP!B2:H110,7, FALSE), TRUE)=TRUE,VLOOKUP(E2480,Store_VAM!B2:H273,7, FALSE),VLOOKUP(E2480,Store_SRP!B2:H110,7, FALSE)), VLOOKUP(E2480,Store_Showcase!B2:H144,7, FALSE))</f>
      </c>
      <c r="S2480" s="1">
        <f>IF(IFERROR(VLOOKUP(E2480,Store_Showcase!B2:I144,8, FALSE), TRUE)=TRUE, IF(IFERROR(VLOOKUP(E2480,Store_SRP!B2:I110,8, FALSE), TRUE)=TRUE,VLOOKUP(E2480,Store_VAM!B2:I273,8, FALSE),VLOOKUP(E2480,Store_SRP!B2:I110,8, FALSE)), VLOOKUP(E2480,Store_Showcase!B2:I144,8, FALSE))</f>
      </c>
      <c r="T2480" s="1">
        <f>VLOOKUP(G2480,Sku_Consolidated!A2:R957,18,FALSE)</f>
      </c>
      <c r="U2480" s="1" t="s">
        <v>6324</v>
      </c>
      <c r="V2480" s="1">
        <f>IF(VLOOKUP(G2480,Sku_Consolidated!A2:S957,19,FALSE)="SHOWCASE", VLOOKUP(E2480,Store_Showcase!B2:L144,11, FALSE), IF(VLOOKUP(G2480,Sku_Consolidated!A2:S957,19,FALSE)="VAM",VLOOKUP(E2480,Store_VAM!B2:L273,11, FALSE),VLOOKUP(E2480,Store_SRP!B2:L110,11, FALSE)))</f>
      </c>
      <c r="W2480" s="1">
        <f>VLOOKUP(G2480,Sku_Consolidated!A2:W957,11,FALSE)</f>
      </c>
      <c r="X2480" s="1">
        <f>VLOOKUP(G2480,Sku_Consolidated!A2:H957,8,FALSE)</f>
      </c>
      <c r="Y2480" s="1">
        <f>VLOOKUP(G2480,Sku_Consolidated!A2:I957,9,FALSE)</f>
      </c>
      <c r="Z2480" s="1" t="s">
        <v>41</v>
      </c>
      <c r="AA2480" s="1">
        <f>VLOOKUP(G2480,Sku_Consolidated!A2:E957,5,FALSE)</f>
      </c>
      <c r="AB2480" s="1">
        <f>IF(VLOOKUP(G2480,Sku_Consolidated!A2:S957,19,FALSE)="SHOWCASE", VLOOKUP(E2480,Store_Showcase!B2:N144,13, FALSE), IF(VLOOKUP(G2480,Sku_Consolidated!A2:S957,19,FALSE)="VAM",VLOOKUP(E2480,Store_VAM!B2:N273,13, FALSE),VLOOKUP(E2480,Store_SRP!B2:N110,13, FALSE)))</f>
      </c>
      <c r="AC2480" s="1">
        <f>IF(IFERROR(AB2480,TRUE)=TRUE, "-","OK")</f>
      </c>
      <c r="AD2480" s="11" t="s">
        <v>37</v>
      </c>
      <c r="AE2480" s="11" t="s">
        <v>37</v>
      </c>
      <c r="AF2480" s="1">
        <f>IF(IFERROR(VLOOKUP(E2480,Store_Showcase!B2:H144,{5}, FALSE), TRUE)=TRUE, IF(IFERROR(VLOOKUP(E2480,Store_SRP!B2:H110,{5}, FALSE), TRUE)=TRUE,VLOOKUP(E2480,Store_VAM!B2:H273,{5}, FALSE),VLOOKUP(E2480,Store_SRP!B2:H110,{5}, FALSE)), VLOOKUP(E2480,Store_Showcase!B2:H144,{5}, FALSE))</f>
      </c>
      <c r="AG2480" s="1">
        <f>IF(IFERROR(VLOOKUP(E2480,Store_Showcase!B2:H144,{6}, FALSE), TRUE)=TRUE, IF(IFERROR(VLOOKUP(E2480,Store_SRP!B2:H110,{6}, FALSE), TRUE)=TRUE,VLOOKUP(E2480,Store_VAM!B2:H273,{6}, FALSE),VLOOKUP(E2480,Store_SRP!B2:H110,{6}, FALSE)), VLOOKUP(E2480,Store_Showcase!B2:H144,{6}, FALSE))</f>
      </c>
      <c r="AH2480" s="1">
        <f>VLOOKUP(G2480,Sku_Consolidated!A2:R957,18,FALSE)</f>
      </c>
      <c r="AI2480" s="1">
        <f>VLOOKUP(G2480,Sku_Consolidated!A2:S957,19,FALSE)</f>
      </c>
      <c r="AJ2480" s="1">
        <f>VLOOKUP(G2480,Sku_Consolidated!A2:T957,20,FALSE)</f>
      </c>
    </row>
    <row r="2481" spans="1:36" x14ac:dyDescent="0.25">
      <c r="A2481" s="1">
        <v>2024</v>
      </c>
      <c r="B2481" s="1" t="s">
        <v>31</v>
      </c>
      <c r="C2481" s="1" t="s">
        <v>32</v>
      </c>
      <c r="D2481" s="1" t="s">
        <v>33</v>
      </c>
      <c r="E2481" s="9" t="s">
        <v>6321</v>
      </c>
      <c r="F2481" s="1">
        <f>IF(VLOOKUP(G2481,Sku_Consolidated!A2:S957,{19},FALSE)="SHOWCASE", VLOOKUP(E2481,Store_Showcase!B2:C144,{2}, FALSE), IF(VLOOKUP(G2481,Sku_Consolidated!A2:S957,{19},FALSE)="VAM",VLOOKUP(E2481,Store_VAM!B2:C273,{2}, FALSE),VLOOKUP(E2481,Store_SRP!B2:C110,{2}, FALSE)))</f>
      </c>
      <c r="G2481" s="1">
        <v>61840</v>
      </c>
      <c r="H2481" s="1" t="s">
        <v>171</v>
      </c>
      <c r="I2481" s="10" t="s">
        <v>1948</v>
      </c>
      <c r="J2481" s="1">
        <f>VLOOKUP(G2481,Sku_Consolidated!A2:C957, 3, FALSE)</f>
      </c>
      <c r="K2481" s="10">
        <f>IF(J2481="PACK", I2481, 0)</f>
      </c>
      <c r="L2481" s="10">
        <f>IF(J2481="KG", I2481, I2481 * VLOOKUP(G2481,Sku_Consolidated!A2:U957,21,FALSE))</f>
      </c>
      <c r="M2481" s="10" t="s">
        <v>37</v>
      </c>
      <c r="N2481" s="11" t="s">
        <v>6364</v>
      </c>
      <c r="O2481" s="10" t="s">
        <v>6365</v>
      </c>
      <c r="P2481" s="10">
        <f>N2481 - O2481</f>
      </c>
      <c r="Q2481" s="1">
        <f>VLOOKUP(G2481,Sku_Consolidated!A2:G957,7, FALSE)</f>
      </c>
      <c r="R2481" s="1">
        <f>IF(IFERROR(VLOOKUP(E2481,Store_Showcase!B2:H144,7, FALSE), TRUE)=TRUE, IF(IFERROR(VLOOKUP(E2481,Store_SRP!B2:H110,7, FALSE), TRUE)=TRUE,VLOOKUP(E2481,Store_VAM!B2:H273,7, FALSE),VLOOKUP(E2481,Store_SRP!B2:H110,7, FALSE)), VLOOKUP(E2481,Store_Showcase!B2:H144,7, FALSE))</f>
      </c>
      <c r="S2481" s="1">
        <f>IF(IFERROR(VLOOKUP(E2481,Store_Showcase!B2:I144,8, FALSE), TRUE)=TRUE, IF(IFERROR(VLOOKUP(E2481,Store_SRP!B2:I110,8, FALSE), TRUE)=TRUE,VLOOKUP(E2481,Store_VAM!B2:I273,8, FALSE),VLOOKUP(E2481,Store_SRP!B2:I110,8, FALSE)), VLOOKUP(E2481,Store_Showcase!B2:I144,8, FALSE))</f>
      </c>
      <c r="T2481" s="1">
        <f>VLOOKUP(G2481,Sku_Consolidated!A2:R957,18,FALSE)</f>
      </c>
      <c r="U2481" s="1" t="s">
        <v>6324</v>
      </c>
      <c r="V2481" s="1">
        <f>IF(VLOOKUP(G2481,Sku_Consolidated!A2:S957,19,FALSE)="SHOWCASE", VLOOKUP(E2481,Store_Showcase!B2:L144,11, FALSE), IF(VLOOKUP(G2481,Sku_Consolidated!A2:S957,19,FALSE)="VAM",VLOOKUP(E2481,Store_VAM!B2:L273,11, FALSE),VLOOKUP(E2481,Store_SRP!B2:L110,11, FALSE)))</f>
      </c>
      <c r="W2481" s="1">
        <f>VLOOKUP(G2481,Sku_Consolidated!A2:W957,11,FALSE)</f>
      </c>
      <c r="X2481" s="1">
        <f>VLOOKUP(G2481,Sku_Consolidated!A2:H957,8,FALSE)</f>
      </c>
      <c r="Y2481" s="1">
        <f>VLOOKUP(G2481,Sku_Consolidated!A2:I957,9,FALSE)</f>
      </c>
      <c r="Z2481" s="1" t="s">
        <v>41</v>
      </c>
      <c r="AA2481" s="1">
        <f>VLOOKUP(G2481,Sku_Consolidated!A2:E957,5,FALSE)</f>
      </c>
      <c r="AB2481" s="1">
        <f>IF(VLOOKUP(G2481,Sku_Consolidated!A2:S957,19,FALSE)="SHOWCASE", VLOOKUP(E2481,Store_Showcase!B2:N144,13, FALSE), IF(VLOOKUP(G2481,Sku_Consolidated!A2:S957,19,FALSE)="VAM",VLOOKUP(E2481,Store_VAM!B2:N273,13, FALSE),VLOOKUP(E2481,Store_SRP!B2:N110,13, FALSE)))</f>
      </c>
      <c r="AC2481" s="1">
        <f>IF(IFERROR(AB2481,TRUE)=TRUE, "-","OK")</f>
      </c>
      <c r="AD2481" s="11" t="s">
        <v>37</v>
      </c>
      <c r="AE2481" s="11" t="s">
        <v>37</v>
      </c>
      <c r="AF2481" s="1">
        <f>IF(IFERROR(VLOOKUP(E2481,Store_Showcase!B2:H144,{5}, FALSE), TRUE)=TRUE, IF(IFERROR(VLOOKUP(E2481,Store_SRP!B2:H110,{5}, FALSE), TRUE)=TRUE,VLOOKUP(E2481,Store_VAM!B2:H273,{5}, FALSE),VLOOKUP(E2481,Store_SRP!B2:H110,{5}, FALSE)), VLOOKUP(E2481,Store_Showcase!B2:H144,{5}, FALSE))</f>
      </c>
      <c r="AG2481" s="1">
        <f>IF(IFERROR(VLOOKUP(E2481,Store_Showcase!B2:H144,{6}, FALSE), TRUE)=TRUE, IF(IFERROR(VLOOKUP(E2481,Store_SRP!B2:H110,{6}, FALSE), TRUE)=TRUE,VLOOKUP(E2481,Store_VAM!B2:H273,{6}, FALSE),VLOOKUP(E2481,Store_SRP!B2:H110,{6}, FALSE)), VLOOKUP(E2481,Store_Showcase!B2:H144,{6}, FALSE))</f>
      </c>
      <c r="AH2481" s="1">
        <f>VLOOKUP(G2481,Sku_Consolidated!A2:R957,18,FALSE)</f>
      </c>
      <c r="AI2481" s="1">
        <f>VLOOKUP(G2481,Sku_Consolidated!A2:S957,19,FALSE)</f>
      </c>
      <c r="AJ2481" s="1">
        <f>VLOOKUP(G2481,Sku_Consolidated!A2:T957,20,FALSE)</f>
      </c>
    </row>
    <row r="2482" spans="1:36" x14ac:dyDescent="0.25">
      <c r="A2482" s="1">
        <v>2024</v>
      </c>
      <c r="B2482" s="1" t="s">
        <v>31</v>
      </c>
      <c r="C2482" s="1" t="s">
        <v>32</v>
      </c>
      <c r="D2482" s="1" t="s">
        <v>33</v>
      </c>
      <c r="E2482" s="9" t="s">
        <v>6321</v>
      </c>
      <c r="F2482" s="1">
        <f>IF(VLOOKUP(G2482,Sku_Consolidated!A2:S957,{19},FALSE)="SHOWCASE", VLOOKUP(E2482,Store_Showcase!B2:C144,{2}, FALSE), IF(VLOOKUP(G2482,Sku_Consolidated!A2:S957,{19},FALSE)="VAM",VLOOKUP(E2482,Store_VAM!B2:C273,{2}, FALSE),VLOOKUP(E2482,Store_SRP!B2:C110,{2}, FALSE)))</f>
      </c>
      <c r="G2482" s="1">
        <v>61841</v>
      </c>
      <c r="H2482" s="1" t="s">
        <v>122</v>
      </c>
      <c r="I2482" s="10" t="s">
        <v>2142</v>
      </c>
      <c r="J2482" s="1">
        <f>VLOOKUP(G2482,Sku_Consolidated!A2:C957, 3, FALSE)</f>
      </c>
      <c r="K2482" s="10">
        <f>IF(J2482="PACK", I2482, 0)</f>
      </c>
      <c r="L2482" s="10">
        <f>IF(J2482="KG", I2482, I2482 * VLOOKUP(G2482,Sku_Consolidated!A2:U957,21,FALSE))</f>
      </c>
      <c r="M2482" s="10" t="s">
        <v>37</v>
      </c>
      <c r="N2482" s="11" t="s">
        <v>6366</v>
      </c>
      <c r="O2482" s="10" t="s">
        <v>6367</v>
      </c>
      <c r="P2482" s="10">
        <f>N2482 - O2482</f>
      </c>
      <c r="Q2482" s="1">
        <f>VLOOKUP(G2482,Sku_Consolidated!A2:G957,7, FALSE)</f>
      </c>
      <c r="R2482" s="1">
        <f>IF(IFERROR(VLOOKUP(E2482,Store_Showcase!B2:H144,7, FALSE), TRUE)=TRUE, IF(IFERROR(VLOOKUP(E2482,Store_SRP!B2:H110,7, FALSE), TRUE)=TRUE,VLOOKUP(E2482,Store_VAM!B2:H273,7, FALSE),VLOOKUP(E2482,Store_SRP!B2:H110,7, FALSE)), VLOOKUP(E2482,Store_Showcase!B2:H144,7, FALSE))</f>
      </c>
      <c r="S2482" s="1">
        <f>IF(IFERROR(VLOOKUP(E2482,Store_Showcase!B2:I144,8, FALSE), TRUE)=TRUE, IF(IFERROR(VLOOKUP(E2482,Store_SRP!B2:I110,8, FALSE), TRUE)=TRUE,VLOOKUP(E2482,Store_VAM!B2:I273,8, FALSE),VLOOKUP(E2482,Store_SRP!B2:I110,8, FALSE)), VLOOKUP(E2482,Store_Showcase!B2:I144,8, FALSE))</f>
      </c>
      <c r="T2482" s="1">
        <f>VLOOKUP(G2482,Sku_Consolidated!A2:R957,18,FALSE)</f>
      </c>
      <c r="U2482" s="1" t="s">
        <v>6324</v>
      </c>
      <c r="V2482" s="1">
        <f>IF(VLOOKUP(G2482,Sku_Consolidated!A2:S957,19,FALSE)="SHOWCASE", VLOOKUP(E2482,Store_Showcase!B2:L144,11, FALSE), IF(VLOOKUP(G2482,Sku_Consolidated!A2:S957,19,FALSE)="VAM",VLOOKUP(E2482,Store_VAM!B2:L273,11, FALSE),VLOOKUP(E2482,Store_SRP!B2:L110,11, FALSE)))</f>
      </c>
      <c r="W2482" s="1">
        <f>VLOOKUP(G2482,Sku_Consolidated!A2:W957,11,FALSE)</f>
      </c>
      <c r="X2482" s="1">
        <f>VLOOKUP(G2482,Sku_Consolidated!A2:H957,8,FALSE)</f>
      </c>
      <c r="Y2482" s="1">
        <f>VLOOKUP(G2482,Sku_Consolidated!A2:I957,9,FALSE)</f>
      </c>
      <c r="Z2482" s="1" t="s">
        <v>41</v>
      </c>
      <c r="AA2482" s="1">
        <f>VLOOKUP(G2482,Sku_Consolidated!A2:E957,5,FALSE)</f>
      </c>
      <c r="AB2482" s="1">
        <f>IF(VLOOKUP(G2482,Sku_Consolidated!A2:S957,19,FALSE)="SHOWCASE", VLOOKUP(E2482,Store_Showcase!B2:N144,13, FALSE), IF(VLOOKUP(G2482,Sku_Consolidated!A2:S957,19,FALSE)="VAM",VLOOKUP(E2482,Store_VAM!B2:N273,13, FALSE),VLOOKUP(E2482,Store_SRP!B2:N110,13, FALSE)))</f>
      </c>
      <c r="AC2482" s="1">
        <f>IF(IFERROR(AB2482,TRUE)=TRUE, "-","OK")</f>
      </c>
      <c r="AD2482" s="11" t="s">
        <v>37</v>
      </c>
      <c r="AE2482" s="11" t="s">
        <v>37</v>
      </c>
      <c r="AF2482" s="1">
        <f>IF(IFERROR(VLOOKUP(E2482,Store_Showcase!B2:H144,{5}, FALSE), TRUE)=TRUE, IF(IFERROR(VLOOKUP(E2482,Store_SRP!B2:H110,{5}, FALSE), TRUE)=TRUE,VLOOKUP(E2482,Store_VAM!B2:H273,{5}, FALSE),VLOOKUP(E2482,Store_SRP!B2:H110,{5}, FALSE)), VLOOKUP(E2482,Store_Showcase!B2:H144,{5}, FALSE))</f>
      </c>
      <c r="AG2482" s="1">
        <f>IF(IFERROR(VLOOKUP(E2482,Store_Showcase!B2:H144,{6}, FALSE), TRUE)=TRUE, IF(IFERROR(VLOOKUP(E2482,Store_SRP!B2:H110,{6}, FALSE), TRUE)=TRUE,VLOOKUP(E2482,Store_VAM!B2:H273,{6}, FALSE),VLOOKUP(E2482,Store_SRP!B2:H110,{6}, FALSE)), VLOOKUP(E2482,Store_Showcase!B2:H144,{6}, FALSE))</f>
      </c>
      <c r="AH2482" s="1">
        <f>VLOOKUP(G2482,Sku_Consolidated!A2:R957,18,FALSE)</f>
      </c>
      <c r="AI2482" s="1">
        <f>VLOOKUP(G2482,Sku_Consolidated!A2:S957,19,FALSE)</f>
      </c>
      <c r="AJ2482" s="1">
        <f>VLOOKUP(G2482,Sku_Consolidated!A2:T957,20,FALSE)</f>
      </c>
    </row>
    <row r="2483" spans="1:36" x14ac:dyDescent="0.25">
      <c r="A2483" s="1">
        <v>2024</v>
      </c>
      <c r="B2483" s="1" t="s">
        <v>31</v>
      </c>
      <c r="C2483" s="1" t="s">
        <v>32</v>
      </c>
      <c r="D2483" s="1" t="s">
        <v>33</v>
      </c>
      <c r="E2483" s="9" t="s">
        <v>6321</v>
      </c>
      <c r="F2483" s="1">
        <f>IF(VLOOKUP(G2483,Sku_Consolidated!A2:S957,{19},FALSE)="SHOWCASE", VLOOKUP(E2483,Store_Showcase!B2:C144,{2}, FALSE), IF(VLOOKUP(G2483,Sku_Consolidated!A2:S957,{19},FALSE)="VAM",VLOOKUP(E2483,Store_VAM!B2:C273,{2}, FALSE),VLOOKUP(E2483,Store_SRP!B2:C110,{2}, FALSE)))</f>
      </c>
      <c r="G2483" s="1">
        <v>61852</v>
      </c>
      <c r="H2483" s="1" t="s">
        <v>138</v>
      </c>
      <c r="I2483" s="10" t="s">
        <v>6368</v>
      </c>
      <c r="J2483" s="1">
        <f>VLOOKUP(G2483,Sku_Consolidated!A2:C957, 3, FALSE)</f>
      </c>
      <c r="K2483" s="10">
        <f>IF(J2483="PACK", I2483, 0)</f>
      </c>
      <c r="L2483" s="10">
        <f>IF(J2483="KG", I2483, I2483 * VLOOKUP(G2483,Sku_Consolidated!A2:U957,21,FALSE))</f>
      </c>
      <c r="M2483" s="10" t="s">
        <v>37</v>
      </c>
      <c r="N2483" s="11" t="s">
        <v>6369</v>
      </c>
      <c r="O2483" s="10" t="s">
        <v>6370</v>
      </c>
      <c r="P2483" s="10">
        <f>N2483 - O2483</f>
      </c>
      <c r="Q2483" s="1">
        <f>VLOOKUP(G2483,Sku_Consolidated!A2:G957,7, FALSE)</f>
      </c>
      <c r="R2483" s="1">
        <f>IF(IFERROR(VLOOKUP(E2483,Store_Showcase!B2:H144,7, FALSE), TRUE)=TRUE, IF(IFERROR(VLOOKUP(E2483,Store_SRP!B2:H110,7, FALSE), TRUE)=TRUE,VLOOKUP(E2483,Store_VAM!B2:H273,7, FALSE),VLOOKUP(E2483,Store_SRP!B2:H110,7, FALSE)), VLOOKUP(E2483,Store_Showcase!B2:H144,7, FALSE))</f>
      </c>
      <c r="S2483" s="1">
        <f>IF(IFERROR(VLOOKUP(E2483,Store_Showcase!B2:I144,8, FALSE), TRUE)=TRUE, IF(IFERROR(VLOOKUP(E2483,Store_SRP!B2:I110,8, FALSE), TRUE)=TRUE,VLOOKUP(E2483,Store_VAM!B2:I273,8, FALSE),VLOOKUP(E2483,Store_SRP!B2:I110,8, FALSE)), VLOOKUP(E2483,Store_Showcase!B2:I144,8, FALSE))</f>
      </c>
      <c r="T2483" s="1">
        <f>VLOOKUP(G2483,Sku_Consolidated!A2:R957,18,FALSE)</f>
      </c>
      <c r="U2483" s="1" t="s">
        <v>6324</v>
      </c>
      <c r="V2483" s="1">
        <f>IF(VLOOKUP(G2483,Sku_Consolidated!A2:S957,19,FALSE)="SHOWCASE", VLOOKUP(E2483,Store_Showcase!B2:L144,11, FALSE), IF(VLOOKUP(G2483,Sku_Consolidated!A2:S957,19,FALSE)="VAM",VLOOKUP(E2483,Store_VAM!B2:L273,11, FALSE),VLOOKUP(E2483,Store_SRP!B2:L110,11, FALSE)))</f>
      </c>
      <c r="W2483" s="1">
        <f>VLOOKUP(G2483,Sku_Consolidated!A2:W957,11,FALSE)</f>
      </c>
      <c r="X2483" s="1">
        <f>VLOOKUP(G2483,Sku_Consolidated!A2:H957,8,FALSE)</f>
      </c>
      <c r="Y2483" s="1">
        <f>VLOOKUP(G2483,Sku_Consolidated!A2:I957,9,FALSE)</f>
      </c>
      <c r="Z2483" s="1" t="s">
        <v>41</v>
      </c>
      <c r="AA2483" s="1">
        <f>VLOOKUP(G2483,Sku_Consolidated!A2:E957,5,FALSE)</f>
      </c>
      <c r="AB2483" s="1">
        <f>IF(VLOOKUP(G2483,Sku_Consolidated!A2:S957,19,FALSE)="SHOWCASE", VLOOKUP(E2483,Store_Showcase!B2:N144,13, FALSE), IF(VLOOKUP(G2483,Sku_Consolidated!A2:S957,19,FALSE)="VAM",VLOOKUP(E2483,Store_VAM!B2:N273,13, FALSE),VLOOKUP(E2483,Store_SRP!B2:N110,13, FALSE)))</f>
      </c>
      <c r="AC2483" s="1">
        <f>IF(IFERROR(AB2483,TRUE)=TRUE, "-","OK")</f>
      </c>
      <c r="AD2483" s="11" t="s">
        <v>37</v>
      </c>
      <c r="AE2483" s="11" t="s">
        <v>37</v>
      </c>
      <c r="AF2483" s="1">
        <f>IF(IFERROR(VLOOKUP(E2483,Store_Showcase!B2:H144,{5}, FALSE), TRUE)=TRUE, IF(IFERROR(VLOOKUP(E2483,Store_SRP!B2:H110,{5}, FALSE), TRUE)=TRUE,VLOOKUP(E2483,Store_VAM!B2:H273,{5}, FALSE),VLOOKUP(E2483,Store_SRP!B2:H110,{5}, FALSE)), VLOOKUP(E2483,Store_Showcase!B2:H144,{5}, FALSE))</f>
      </c>
      <c r="AG2483" s="1">
        <f>IF(IFERROR(VLOOKUP(E2483,Store_Showcase!B2:H144,{6}, FALSE), TRUE)=TRUE, IF(IFERROR(VLOOKUP(E2483,Store_SRP!B2:H110,{6}, FALSE), TRUE)=TRUE,VLOOKUP(E2483,Store_VAM!B2:H273,{6}, FALSE),VLOOKUP(E2483,Store_SRP!B2:H110,{6}, FALSE)), VLOOKUP(E2483,Store_Showcase!B2:H144,{6}, FALSE))</f>
      </c>
      <c r="AH2483" s="1">
        <f>VLOOKUP(G2483,Sku_Consolidated!A2:R957,18,FALSE)</f>
      </c>
      <c r="AI2483" s="1">
        <f>VLOOKUP(G2483,Sku_Consolidated!A2:S957,19,FALSE)</f>
      </c>
      <c r="AJ2483" s="1">
        <f>VLOOKUP(G2483,Sku_Consolidated!A2:T957,20,FALSE)</f>
      </c>
    </row>
    <row r="2484" spans="1:36" x14ac:dyDescent="0.25">
      <c r="A2484" s="1">
        <v>2024</v>
      </c>
      <c r="B2484" s="1" t="s">
        <v>31</v>
      </c>
      <c r="C2484" s="1" t="s">
        <v>32</v>
      </c>
      <c r="D2484" s="1" t="s">
        <v>33</v>
      </c>
      <c r="E2484" s="9" t="s">
        <v>6371</v>
      </c>
      <c r="F2484" s="1">
        <f>IF(VLOOKUP(G2484,Sku_Consolidated!A2:S957,{19},FALSE)="SHOWCASE", VLOOKUP(E2484,Store_Showcase!B2:C144,{2}, FALSE), IF(VLOOKUP(G2484,Sku_Consolidated!A2:S957,{19},FALSE)="VAM",VLOOKUP(E2484,Store_VAM!B2:C273,{2}, FALSE),VLOOKUP(E2484,Store_SRP!B2:C110,{2}, FALSE)))</f>
      </c>
      <c r="G2484" s="1">
        <v>12928</v>
      </c>
      <c r="H2484" s="1" t="s">
        <v>1389</v>
      </c>
      <c r="I2484" s="10" t="s">
        <v>4430</v>
      </c>
      <c r="J2484" s="1">
        <f>VLOOKUP(G2484,Sku_Consolidated!A2:C957, 3, FALSE)</f>
      </c>
      <c r="K2484" s="10">
        <f>IF(J2484="PACK", I2484, 0)</f>
      </c>
      <c r="L2484" s="10">
        <f>IF(J2484="KG", I2484, I2484 * VLOOKUP(G2484,Sku_Consolidated!A2:U957,21,FALSE))</f>
      </c>
      <c r="M2484" s="10" t="s">
        <v>37</v>
      </c>
      <c r="N2484" s="11" t="s">
        <v>6372</v>
      </c>
      <c r="O2484" s="10" t="s">
        <v>6373</v>
      </c>
      <c r="P2484" s="10">
        <f>N2484 - O2484</f>
      </c>
      <c r="Q2484" s="1">
        <f>VLOOKUP(G2484,Sku_Consolidated!A2:G957,7, FALSE)</f>
      </c>
      <c r="R2484" s="1">
        <f>IF(IFERROR(VLOOKUP(E2484,Store_Showcase!B2:H144,7, FALSE), TRUE)=TRUE, IF(IFERROR(VLOOKUP(E2484,Store_SRP!B2:H110,7, FALSE), TRUE)=TRUE,VLOOKUP(E2484,Store_VAM!B2:H273,7, FALSE),VLOOKUP(E2484,Store_SRP!B2:H110,7, FALSE)), VLOOKUP(E2484,Store_Showcase!B2:H144,7, FALSE))</f>
      </c>
      <c r="S2484" s="1">
        <f>IF(IFERROR(VLOOKUP(E2484,Store_Showcase!B2:I144,8, FALSE), TRUE)=TRUE, IF(IFERROR(VLOOKUP(E2484,Store_SRP!B2:I110,8, FALSE), TRUE)=TRUE,VLOOKUP(E2484,Store_VAM!B2:I273,8, FALSE),VLOOKUP(E2484,Store_SRP!B2:I110,8, FALSE)), VLOOKUP(E2484,Store_Showcase!B2:I144,8, FALSE))</f>
      </c>
      <c r="T2484" s="1">
        <f>VLOOKUP(G2484,Sku_Consolidated!A2:R957,18,FALSE)</f>
      </c>
      <c r="U2484" s="1" t="s">
        <v>6374</v>
      </c>
      <c r="V2484" s="1">
        <f>IF(VLOOKUP(G2484,Sku_Consolidated!A2:S957,19,FALSE)="SHOWCASE", VLOOKUP(E2484,Store_Showcase!B2:L144,11, FALSE), IF(VLOOKUP(G2484,Sku_Consolidated!A2:S957,19,FALSE)="VAM",VLOOKUP(E2484,Store_VAM!B2:L273,11, FALSE),VLOOKUP(E2484,Store_SRP!B2:L110,11, FALSE)))</f>
      </c>
      <c r="W2484" s="1">
        <f>VLOOKUP(G2484,Sku_Consolidated!A2:W957,11,FALSE)</f>
      </c>
      <c r="X2484" s="1">
        <f>VLOOKUP(G2484,Sku_Consolidated!A2:H957,8,FALSE)</f>
      </c>
      <c r="Y2484" s="1">
        <f>VLOOKUP(G2484,Sku_Consolidated!A2:I957,9,FALSE)</f>
      </c>
      <c r="Z2484" s="1" t="s">
        <v>41</v>
      </c>
      <c r="AA2484" s="1">
        <f>VLOOKUP(G2484,Sku_Consolidated!A2:E957,5,FALSE)</f>
      </c>
      <c r="AB2484" s="1">
        <f>IF(VLOOKUP(G2484,Sku_Consolidated!A2:S957,19,FALSE)="SHOWCASE", VLOOKUP(E2484,Store_Showcase!B2:N144,13, FALSE), IF(VLOOKUP(G2484,Sku_Consolidated!A2:S957,19,FALSE)="VAM",VLOOKUP(E2484,Store_VAM!B2:N273,13, FALSE),VLOOKUP(E2484,Store_SRP!B2:N110,13, FALSE)))</f>
      </c>
      <c r="AC2484" s="1">
        <f>IF(IFERROR(AB2484,TRUE)=TRUE, "-","OK")</f>
      </c>
      <c r="AD2484" s="11" t="s">
        <v>37</v>
      </c>
      <c r="AE2484" s="11" t="s">
        <v>37</v>
      </c>
      <c r="AF2484" s="1">
        <f>IF(IFERROR(VLOOKUP(E2484,Store_Showcase!B2:H144,{5}, FALSE), TRUE)=TRUE, IF(IFERROR(VLOOKUP(E2484,Store_SRP!B2:H110,{5}, FALSE), TRUE)=TRUE,VLOOKUP(E2484,Store_VAM!B2:H273,{5}, FALSE),VLOOKUP(E2484,Store_SRP!B2:H110,{5}, FALSE)), VLOOKUP(E2484,Store_Showcase!B2:H144,{5}, FALSE))</f>
      </c>
      <c r="AG2484" s="1">
        <f>IF(IFERROR(VLOOKUP(E2484,Store_Showcase!B2:H144,{6}, FALSE), TRUE)=TRUE, IF(IFERROR(VLOOKUP(E2484,Store_SRP!B2:H110,{6}, FALSE), TRUE)=TRUE,VLOOKUP(E2484,Store_VAM!B2:H273,{6}, FALSE),VLOOKUP(E2484,Store_SRP!B2:H110,{6}, FALSE)), VLOOKUP(E2484,Store_Showcase!B2:H144,{6}, FALSE))</f>
      </c>
      <c r="AH2484" s="1">
        <f>VLOOKUP(G2484,Sku_Consolidated!A2:R957,18,FALSE)</f>
      </c>
      <c r="AI2484" s="1">
        <f>VLOOKUP(G2484,Sku_Consolidated!A2:S957,19,FALSE)</f>
      </c>
      <c r="AJ2484" s="1">
        <f>VLOOKUP(G2484,Sku_Consolidated!A2:T957,20,FALSE)</f>
      </c>
    </row>
    <row r="2485" spans="1:36" x14ac:dyDescent="0.25">
      <c r="A2485" s="1">
        <v>2024</v>
      </c>
      <c r="B2485" s="1" t="s">
        <v>31</v>
      </c>
      <c r="C2485" s="1" t="s">
        <v>32</v>
      </c>
      <c r="D2485" s="1" t="s">
        <v>33</v>
      </c>
      <c r="E2485" s="9" t="s">
        <v>6371</v>
      </c>
      <c r="F2485" s="1">
        <f>IF(VLOOKUP(G2485,Sku_Consolidated!A2:S957,{19},FALSE)="SHOWCASE", VLOOKUP(E2485,Store_Showcase!B2:C144,{2}, FALSE), IF(VLOOKUP(G2485,Sku_Consolidated!A2:S957,{19},FALSE)="VAM",VLOOKUP(E2485,Store_VAM!B2:C273,{2}, FALSE),VLOOKUP(E2485,Store_SRP!B2:C110,{2}, FALSE)))</f>
      </c>
      <c r="G2485" s="1">
        <v>61720</v>
      </c>
      <c r="H2485" s="1" t="s">
        <v>143</v>
      </c>
      <c r="I2485" s="10" t="s">
        <v>559</v>
      </c>
      <c r="J2485" s="1">
        <f>VLOOKUP(G2485,Sku_Consolidated!A2:C957, 3, FALSE)</f>
      </c>
      <c r="K2485" s="10">
        <f>IF(J2485="PACK", I2485, 0)</f>
      </c>
      <c r="L2485" s="10">
        <f>IF(J2485="KG", I2485, I2485 * VLOOKUP(G2485,Sku_Consolidated!A2:U957,21,FALSE))</f>
      </c>
      <c r="M2485" s="10" t="s">
        <v>37</v>
      </c>
      <c r="N2485" s="11" t="s">
        <v>6375</v>
      </c>
      <c r="O2485" s="10" t="s">
        <v>6376</v>
      </c>
      <c r="P2485" s="10">
        <f>N2485 - O2485</f>
      </c>
      <c r="Q2485" s="1">
        <f>VLOOKUP(G2485,Sku_Consolidated!A2:G957,7, FALSE)</f>
      </c>
      <c r="R2485" s="1">
        <f>IF(IFERROR(VLOOKUP(E2485,Store_Showcase!B2:H144,7, FALSE), TRUE)=TRUE, IF(IFERROR(VLOOKUP(E2485,Store_SRP!B2:H110,7, FALSE), TRUE)=TRUE,VLOOKUP(E2485,Store_VAM!B2:H273,7, FALSE),VLOOKUP(E2485,Store_SRP!B2:H110,7, FALSE)), VLOOKUP(E2485,Store_Showcase!B2:H144,7, FALSE))</f>
      </c>
      <c r="S2485" s="1">
        <f>IF(IFERROR(VLOOKUP(E2485,Store_Showcase!B2:I144,8, FALSE), TRUE)=TRUE, IF(IFERROR(VLOOKUP(E2485,Store_SRP!B2:I110,8, FALSE), TRUE)=TRUE,VLOOKUP(E2485,Store_VAM!B2:I273,8, FALSE),VLOOKUP(E2485,Store_SRP!B2:I110,8, FALSE)), VLOOKUP(E2485,Store_Showcase!B2:I144,8, FALSE))</f>
      </c>
      <c r="T2485" s="1">
        <f>VLOOKUP(G2485,Sku_Consolidated!A2:R957,18,FALSE)</f>
      </c>
      <c r="U2485" s="1" t="s">
        <v>6374</v>
      </c>
      <c r="V2485" s="1">
        <f>IF(VLOOKUP(G2485,Sku_Consolidated!A2:S957,19,FALSE)="SHOWCASE", VLOOKUP(E2485,Store_Showcase!B2:L144,11, FALSE), IF(VLOOKUP(G2485,Sku_Consolidated!A2:S957,19,FALSE)="VAM",VLOOKUP(E2485,Store_VAM!B2:L273,11, FALSE),VLOOKUP(E2485,Store_SRP!B2:L110,11, FALSE)))</f>
      </c>
      <c r="W2485" s="1">
        <f>VLOOKUP(G2485,Sku_Consolidated!A2:W957,11,FALSE)</f>
      </c>
      <c r="X2485" s="1">
        <f>VLOOKUP(G2485,Sku_Consolidated!A2:H957,8,FALSE)</f>
      </c>
      <c r="Y2485" s="1">
        <f>VLOOKUP(G2485,Sku_Consolidated!A2:I957,9,FALSE)</f>
      </c>
      <c r="Z2485" s="1" t="s">
        <v>41</v>
      </c>
      <c r="AA2485" s="1">
        <f>VLOOKUP(G2485,Sku_Consolidated!A2:E957,5,FALSE)</f>
      </c>
      <c r="AB2485" s="1">
        <f>IF(VLOOKUP(G2485,Sku_Consolidated!A2:S957,19,FALSE)="SHOWCASE", VLOOKUP(E2485,Store_Showcase!B2:N144,13, FALSE), IF(VLOOKUP(G2485,Sku_Consolidated!A2:S957,19,FALSE)="VAM",VLOOKUP(E2485,Store_VAM!B2:N273,13, FALSE),VLOOKUP(E2485,Store_SRP!B2:N110,13, FALSE)))</f>
      </c>
      <c r="AC2485" s="1">
        <f>IF(IFERROR(AB2485,TRUE)=TRUE, "-","OK")</f>
      </c>
      <c r="AD2485" s="11" t="s">
        <v>37</v>
      </c>
      <c r="AE2485" s="11" t="s">
        <v>37</v>
      </c>
      <c r="AF2485" s="1">
        <f>IF(IFERROR(VLOOKUP(E2485,Store_Showcase!B2:H144,{5}, FALSE), TRUE)=TRUE, IF(IFERROR(VLOOKUP(E2485,Store_SRP!B2:H110,{5}, FALSE), TRUE)=TRUE,VLOOKUP(E2485,Store_VAM!B2:H273,{5}, FALSE),VLOOKUP(E2485,Store_SRP!B2:H110,{5}, FALSE)), VLOOKUP(E2485,Store_Showcase!B2:H144,{5}, FALSE))</f>
      </c>
      <c r="AG2485" s="1">
        <f>IF(IFERROR(VLOOKUP(E2485,Store_Showcase!B2:H144,{6}, FALSE), TRUE)=TRUE, IF(IFERROR(VLOOKUP(E2485,Store_SRP!B2:H110,{6}, FALSE), TRUE)=TRUE,VLOOKUP(E2485,Store_VAM!B2:H273,{6}, FALSE),VLOOKUP(E2485,Store_SRP!B2:H110,{6}, FALSE)), VLOOKUP(E2485,Store_Showcase!B2:H144,{6}, FALSE))</f>
      </c>
      <c r="AH2485" s="1">
        <f>VLOOKUP(G2485,Sku_Consolidated!A2:R957,18,FALSE)</f>
      </c>
      <c r="AI2485" s="1">
        <f>VLOOKUP(G2485,Sku_Consolidated!A2:S957,19,FALSE)</f>
      </c>
      <c r="AJ2485" s="1">
        <f>VLOOKUP(G2485,Sku_Consolidated!A2:T957,20,FALSE)</f>
      </c>
    </row>
    <row r="2486" spans="1:36" x14ac:dyDescent="0.25">
      <c r="A2486" s="1">
        <v>2024</v>
      </c>
      <c r="B2486" s="1" t="s">
        <v>31</v>
      </c>
      <c r="C2486" s="1" t="s">
        <v>32</v>
      </c>
      <c r="D2486" s="1" t="s">
        <v>33</v>
      </c>
      <c r="E2486" s="9" t="s">
        <v>6371</v>
      </c>
      <c r="F2486" s="1">
        <f>IF(VLOOKUP(G2486,Sku_Consolidated!A2:S957,{19},FALSE)="SHOWCASE", VLOOKUP(E2486,Store_Showcase!B2:C144,{2}, FALSE), IF(VLOOKUP(G2486,Sku_Consolidated!A2:S957,{19},FALSE)="VAM",VLOOKUP(E2486,Store_VAM!B2:C273,{2}, FALSE),VLOOKUP(E2486,Store_SRP!B2:C110,{2}, FALSE)))</f>
      </c>
      <c r="G2486" s="1">
        <v>61721</v>
      </c>
      <c r="H2486" s="1" t="s">
        <v>42</v>
      </c>
      <c r="I2486" s="10" t="s">
        <v>855</v>
      </c>
      <c r="J2486" s="1">
        <f>VLOOKUP(G2486,Sku_Consolidated!A2:C957, 3, FALSE)</f>
      </c>
      <c r="K2486" s="10">
        <f>IF(J2486="PACK", I2486, 0)</f>
      </c>
      <c r="L2486" s="10">
        <f>IF(J2486="KG", I2486, I2486 * VLOOKUP(G2486,Sku_Consolidated!A2:U957,21,FALSE))</f>
      </c>
      <c r="M2486" s="10" t="s">
        <v>37</v>
      </c>
      <c r="N2486" s="11" t="s">
        <v>6377</v>
      </c>
      <c r="O2486" s="10" t="s">
        <v>6378</v>
      </c>
      <c r="P2486" s="10">
        <f>N2486 - O2486</f>
      </c>
      <c r="Q2486" s="1">
        <f>VLOOKUP(G2486,Sku_Consolidated!A2:G957,7, FALSE)</f>
      </c>
      <c r="R2486" s="1">
        <f>IF(IFERROR(VLOOKUP(E2486,Store_Showcase!B2:H144,7, FALSE), TRUE)=TRUE, IF(IFERROR(VLOOKUP(E2486,Store_SRP!B2:H110,7, FALSE), TRUE)=TRUE,VLOOKUP(E2486,Store_VAM!B2:H273,7, FALSE),VLOOKUP(E2486,Store_SRP!B2:H110,7, FALSE)), VLOOKUP(E2486,Store_Showcase!B2:H144,7, FALSE))</f>
      </c>
      <c r="S2486" s="1">
        <f>IF(IFERROR(VLOOKUP(E2486,Store_Showcase!B2:I144,8, FALSE), TRUE)=TRUE, IF(IFERROR(VLOOKUP(E2486,Store_SRP!B2:I110,8, FALSE), TRUE)=TRUE,VLOOKUP(E2486,Store_VAM!B2:I273,8, FALSE),VLOOKUP(E2486,Store_SRP!B2:I110,8, FALSE)), VLOOKUP(E2486,Store_Showcase!B2:I144,8, FALSE))</f>
      </c>
      <c r="T2486" s="1">
        <f>VLOOKUP(G2486,Sku_Consolidated!A2:R957,18,FALSE)</f>
      </c>
      <c r="U2486" s="1" t="s">
        <v>6374</v>
      </c>
      <c r="V2486" s="1">
        <f>IF(VLOOKUP(G2486,Sku_Consolidated!A2:S957,19,FALSE)="SHOWCASE", VLOOKUP(E2486,Store_Showcase!B2:L144,11, FALSE), IF(VLOOKUP(G2486,Sku_Consolidated!A2:S957,19,FALSE)="VAM",VLOOKUP(E2486,Store_VAM!B2:L273,11, FALSE),VLOOKUP(E2486,Store_SRP!B2:L110,11, FALSE)))</f>
      </c>
      <c r="W2486" s="1">
        <f>VLOOKUP(G2486,Sku_Consolidated!A2:W957,11,FALSE)</f>
      </c>
      <c r="X2486" s="1">
        <f>VLOOKUP(G2486,Sku_Consolidated!A2:H957,8,FALSE)</f>
      </c>
      <c r="Y2486" s="1">
        <f>VLOOKUP(G2486,Sku_Consolidated!A2:I957,9,FALSE)</f>
      </c>
      <c r="Z2486" s="1" t="s">
        <v>41</v>
      </c>
      <c r="AA2486" s="1">
        <f>VLOOKUP(G2486,Sku_Consolidated!A2:E957,5,FALSE)</f>
      </c>
      <c r="AB2486" s="1">
        <f>IF(VLOOKUP(G2486,Sku_Consolidated!A2:S957,19,FALSE)="SHOWCASE", VLOOKUP(E2486,Store_Showcase!B2:N144,13, FALSE), IF(VLOOKUP(G2486,Sku_Consolidated!A2:S957,19,FALSE)="VAM",VLOOKUP(E2486,Store_VAM!B2:N273,13, FALSE),VLOOKUP(E2486,Store_SRP!B2:N110,13, FALSE)))</f>
      </c>
      <c r="AC2486" s="1">
        <f>IF(IFERROR(AB2486,TRUE)=TRUE, "-","OK")</f>
      </c>
      <c r="AD2486" s="11" t="s">
        <v>37</v>
      </c>
      <c r="AE2486" s="11" t="s">
        <v>37</v>
      </c>
      <c r="AF2486" s="1">
        <f>IF(IFERROR(VLOOKUP(E2486,Store_Showcase!B2:H144,{5}, FALSE), TRUE)=TRUE, IF(IFERROR(VLOOKUP(E2486,Store_SRP!B2:H110,{5}, FALSE), TRUE)=TRUE,VLOOKUP(E2486,Store_VAM!B2:H273,{5}, FALSE),VLOOKUP(E2486,Store_SRP!B2:H110,{5}, FALSE)), VLOOKUP(E2486,Store_Showcase!B2:H144,{5}, FALSE))</f>
      </c>
      <c r="AG2486" s="1">
        <f>IF(IFERROR(VLOOKUP(E2486,Store_Showcase!B2:H144,{6}, FALSE), TRUE)=TRUE, IF(IFERROR(VLOOKUP(E2486,Store_SRP!B2:H110,{6}, FALSE), TRUE)=TRUE,VLOOKUP(E2486,Store_VAM!B2:H273,{6}, FALSE),VLOOKUP(E2486,Store_SRP!B2:H110,{6}, FALSE)), VLOOKUP(E2486,Store_Showcase!B2:H144,{6}, FALSE))</f>
      </c>
      <c r="AH2486" s="1">
        <f>VLOOKUP(G2486,Sku_Consolidated!A2:R957,18,FALSE)</f>
      </c>
      <c r="AI2486" s="1">
        <f>VLOOKUP(G2486,Sku_Consolidated!A2:S957,19,FALSE)</f>
      </c>
      <c r="AJ2486" s="1">
        <f>VLOOKUP(G2486,Sku_Consolidated!A2:T957,20,FALSE)</f>
      </c>
    </row>
    <row r="2487" spans="1:36" x14ac:dyDescent="0.25">
      <c r="A2487" s="1">
        <v>2024</v>
      </c>
      <c r="B2487" s="1" t="s">
        <v>31</v>
      </c>
      <c r="C2487" s="1" t="s">
        <v>32</v>
      </c>
      <c r="D2487" s="1" t="s">
        <v>33</v>
      </c>
      <c r="E2487" s="9" t="s">
        <v>6371</v>
      </c>
      <c r="F2487" s="1">
        <f>IF(VLOOKUP(G2487,Sku_Consolidated!A2:S957,{19},FALSE)="SHOWCASE", VLOOKUP(E2487,Store_Showcase!B2:C144,{2}, FALSE), IF(VLOOKUP(G2487,Sku_Consolidated!A2:S957,{19},FALSE)="VAM",VLOOKUP(E2487,Store_VAM!B2:C273,{2}, FALSE),VLOOKUP(E2487,Store_SRP!B2:C110,{2}, FALSE)))</f>
      </c>
      <c r="G2487" s="1">
        <v>61724</v>
      </c>
      <c r="H2487" s="1" t="s">
        <v>50</v>
      </c>
      <c r="I2487" s="10" t="s">
        <v>51</v>
      </c>
      <c r="J2487" s="1">
        <f>VLOOKUP(G2487,Sku_Consolidated!A2:C957, 3, FALSE)</f>
      </c>
      <c r="K2487" s="10">
        <f>IF(J2487="PACK", I2487, 0)</f>
      </c>
      <c r="L2487" s="10">
        <f>IF(J2487="KG", I2487, I2487 * VLOOKUP(G2487,Sku_Consolidated!A2:U957,21,FALSE))</f>
      </c>
      <c r="M2487" s="10" t="s">
        <v>37</v>
      </c>
      <c r="N2487" s="11" t="s">
        <v>6379</v>
      </c>
      <c r="O2487" s="10" t="s">
        <v>6380</v>
      </c>
      <c r="P2487" s="10">
        <f>N2487 - O2487</f>
      </c>
      <c r="Q2487" s="1">
        <f>VLOOKUP(G2487,Sku_Consolidated!A2:G957,7, FALSE)</f>
      </c>
      <c r="R2487" s="1">
        <f>IF(IFERROR(VLOOKUP(E2487,Store_Showcase!B2:H144,7, FALSE), TRUE)=TRUE, IF(IFERROR(VLOOKUP(E2487,Store_SRP!B2:H110,7, FALSE), TRUE)=TRUE,VLOOKUP(E2487,Store_VAM!B2:H273,7, FALSE),VLOOKUP(E2487,Store_SRP!B2:H110,7, FALSE)), VLOOKUP(E2487,Store_Showcase!B2:H144,7, FALSE))</f>
      </c>
      <c r="S2487" s="1">
        <f>IF(IFERROR(VLOOKUP(E2487,Store_Showcase!B2:I144,8, FALSE), TRUE)=TRUE, IF(IFERROR(VLOOKUP(E2487,Store_SRP!B2:I110,8, FALSE), TRUE)=TRUE,VLOOKUP(E2487,Store_VAM!B2:I273,8, FALSE),VLOOKUP(E2487,Store_SRP!B2:I110,8, FALSE)), VLOOKUP(E2487,Store_Showcase!B2:I144,8, FALSE))</f>
      </c>
      <c r="T2487" s="1">
        <f>VLOOKUP(G2487,Sku_Consolidated!A2:R957,18,FALSE)</f>
      </c>
      <c r="U2487" s="1" t="s">
        <v>6374</v>
      </c>
      <c r="V2487" s="1">
        <f>IF(VLOOKUP(G2487,Sku_Consolidated!A2:S957,19,FALSE)="SHOWCASE", VLOOKUP(E2487,Store_Showcase!B2:L144,11, FALSE), IF(VLOOKUP(G2487,Sku_Consolidated!A2:S957,19,FALSE)="VAM",VLOOKUP(E2487,Store_VAM!B2:L273,11, FALSE),VLOOKUP(E2487,Store_SRP!B2:L110,11, FALSE)))</f>
      </c>
      <c r="W2487" s="1">
        <f>VLOOKUP(G2487,Sku_Consolidated!A2:W957,11,FALSE)</f>
      </c>
      <c r="X2487" s="1">
        <f>VLOOKUP(G2487,Sku_Consolidated!A2:H957,8,FALSE)</f>
      </c>
      <c r="Y2487" s="1">
        <f>VLOOKUP(G2487,Sku_Consolidated!A2:I957,9,FALSE)</f>
      </c>
      <c r="Z2487" s="1" t="s">
        <v>41</v>
      </c>
      <c r="AA2487" s="1">
        <f>VLOOKUP(G2487,Sku_Consolidated!A2:E957,5,FALSE)</f>
      </c>
      <c r="AB2487" s="1">
        <f>IF(VLOOKUP(G2487,Sku_Consolidated!A2:S957,19,FALSE)="SHOWCASE", VLOOKUP(E2487,Store_Showcase!B2:N144,13, FALSE), IF(VLOOKUP(G2487,Sku_Consolidated!A2:S957,19,FALSE)="VAM",VLOOKUP(E2487,Store_VAM!B2:N273,13, FALSE),VLOOKUP(E2487,Store_SRP!B2:N110,13, FALSE)))</f>
      </c>
      <c r="AC2487" s="1">
        <f>IF(IFERROR(AB2487,TRUE)=TRUE, "-","OK")</f>
      </c>
      <c r="AD2487" s="11" t="s">
        <v>37</v>
      </c>
      <c r="AE2487" s="11" t="s">
        <v>37</v>
      </c>
      <c r="AF2487" s="1">
        <f>IF(IFERROR(VLOOKUP(E2487,Store_Showcase!B2:H144,{5}, FALSE), TRUE)=TRUE, IF(IFERROR(VLOOKUP(E2487,Store_SRP!B2:H110,{5}, FALSE), TRUE)=TRUE,VLOOKUP(E2487,Store_VAM!B2:H273,{5}, FALSE),VLOOKUP(E2487,Store_SRP!B2:H110,{5}, FALSE)), VLOOKUP(E2487,Store_Showcase!B2:H144,{5}, FALSE))</f>
      </c>
      <c r="AG2487" s="1">
        <f>IF(IFERROR(VLOOKUP(E2487,Store_Showcase!B2:H144,{6}, FALSE), TRUE)=TRUE, IF(IFERROR(VLOOKUP(E2487,Store_SRP!B2:H110,{6}, FALSE), TRUE)=TRUE,VLOOKUP(E2487,Store_VAM!B2:H273,{6}, FALSE),VLOOKUP(E2487,Store_SRP!B2:H110,{6}, FALSE)), VLOOKUP(E2487,Store_Showcase!B2:H144,{6}, FALSE))</f>
      </c>
      <c r="AH2487" s="1">
        <f>VLOOKUP(G2487,Sku_Consolidated!A2:R957,18,FALSE)</f>
      </c>
      <c r="AI2487" s="1">
        <f>VLOOKUP(G2487,Sku_Consolidated!A2:S957,19,FALSE)</f>
      </c>
      <c r="AJ2487" s="1">
        <f>VLOOKUP(G2487,Sku_Consolidated!A2:T957,20,FALSE)</f>
      </c>
    </row>
    <row r="2488" spans="1:36" x14ac:dyDescent="0.25">
      <c r="A2488" s="1">
        <v>2024</v>
      </c>
      <c r="B2488" s="1" t="s">
        <v>31</v>
      </c>
      <c r="C2488" s="1" t="s">
        <v>32</v>
      </c>
      <c r="D2488" s="1" t="s">
        <v>33</v>
      </c>
      <c r="E2488" s="9" t="s">
        <v>6371</v>
      </c>
      <c r="F2488" s="1">
        <f>IF(VLOOKUP(G2488,Sku_Consolidated!A2:S957,{19},FALSE)="SHOWCASE", VLOOKUP(E2488,Store_Showcase!B2:C144,{2}, FALSE), IF(VLOOKUP(G2488,Sku_Consolidated!A2:S957,{19},FALSE)="VAM",VLOOKUP(E2488,Store_VAM!B2:C273,{2}, FALSE),VLOOKUP(E2488,Store_SRP!B2:C110,{2}, FALSE)))</f>
      </c>
      <c r="G2488" s="1">
        <v>61755</v>
      </c>
      <c r="H2488" s="1" t="s">
        <v>86</v>
      </c>
      <c r="I2488" s="10" t="s">
        <v>181</v>
      </c>
      <c r="J2488" s="1">
        <f>VLOOKUP(G2488,Sku_Consolidated!A2:C957, 3, FALSE)</f>
      </c>
      <c r="K2488" s="10">
        <f>IF(J2488="PACK", I2488, 0)</f>
      </c>
      <c r="L2488" s="10">
        <f>IF(J2488="KG", I2488, I2488 * VLOOKUP(G2488,Sku_Consolidated!A2:U957,21,FALSE))</f>
      </c>
      <c r="M2488" s="10" t="s">
        <v>37</v>
      </c>
      <c r="N2488" s="11" t="s">
        <v>6381</v>
      </c>
      <c r="O2488" s="10" t="s">
        <v>6382</v>
      </c>
      <c r="P2488" s="10">
        <f>N2488 - O2488</f>
      </c>
      <c r="Q2488" s="1">
        <f>VLOOKUP(G2488,Sku_Consolidated!A2:G957,7, FALSE)</f>
      </c>
      <c r="R2488" s="1">
        <f>IF(IFERROR(VLOOKUP(E2488,Store_Showcase!B2:H144,7, FALSE), TRUE)=TRUE, IF(IFERROR(VLOOKUP(E2488,Store_SRP!B2:H110,7, FALSE), TRUE)=TRUE,VLOOKUP(E2488,Store_VAM!B2:H273,7, FALSE),VLOOKUP(E2488,Store_SRP!B2:H110,7, FALSE)), VLOOKUP(E2488,Store_Showcase!B2:H144,7, FALSE))</f>
      </c>
      <c r="S2488" s="1">
        <f>IF(IFERROR(VLOOKUP(E2488,Store_Showcase!B2:I144,8, FALSE), TRUE)=TRUE, IF(IFERROR(VLOOKUP(E2488,Store_SRP!B2:I110,8, FALSE), TRUE)=TRUE,VLOOKUP(E2488,Store_VAM!B2:I273,8, FALSE),VLOOKUP(E2488,Store_SRP!B2:I110,8, FALSE)), VLOOKUP(E2488,Store_Showcase!B2:I144,8, FALSE))</f>
      </c>
      <c r="T2488" s="1">
        <f>VLOOKUP(G2488,Sku_Consolidated!A2:R957,18,FALSE)</f>
      </c>
      <c r="U2488" s="1" t="s">
        <v>6374</v>
      </c>
      <c r="V2488" s="1">
        <f>IF(VLOOKUP(G2488,Sku_Consolidated!A2:S957,19,FALSE)="SHOWCASE", VLOOKUP(E2488,Store_Showcase!B2:L144,11, FALSE), IF(VLOOKUP(G2488,Sku_Consolidated!A2:S957,19,FALSE)="VAM",VLOOKUP(E2488,Store_VAM!B2:L273,11, FALSE),VLOOKUP(E2488,Store_SRP!B2:L110,11, FALSE)))</f>
      </c>
      <c r="W2488" s="1">
        <f>VLOOKUP(G2488,Sku_Consolidated!A2:W957,11,FALSE)</f>
      </c>
      <c r="X2488" s="1">
        <f>VLOOKUP(G2488,Sku_Consolidated!A2:H957,8,FALSE)</f>
      </c>
      <c r="Y2488" s="1">
        <f>VLOOKUP(G2488,Sku_Consolidated!A2:I957,9,FALSE)</f>
      </c>
      <c r="Z2488" s="1" t="s">
        <v>41</v>
      </c>
      <c r="AA2488" s="1">
        <f>VLOOKUP(G2488,Sku_Consolidated!A2:E957,5,FALSE)</f>
      </c>
      <c r="AB2488" s="1">
        <f>IF(VLOOKUP(G2488,Sku_Consolidated!A2:S957,19,FALSE)="SHOWCASE", VLOOKUP(E2488,Store_Showcase!B2:N144,13, FALSE), IF(VLOOKUP(G2488,Sku_Consolidated!A2:S957,19,FALSE)="VAM",VLOOKUP(E2488,Store_VAM!B2:N273,13, FALSE),VLOOKUP(E2488,Store_SRP!B2:N110,13, FALSE)))</f>
      </c>
      <c r="AC2488" s="1">
        <f>IF(IFERROR(AB2488,TRUE)=TRUE, "-","OK")</f>
      </c>
      <c r="AD2488" s="11" t="s">
        <v>37</v>
      </c>
      <c r="AE2488" s="11" t="s">
        <v>37</v>
      </c>
      <c r="AF2488" s="1">
        <f>IF(IFERROR(VLOOKUP(E2488,Store_Showcase!B2:H144,{5}, FALSE), TRUE)=TRUE, IF(IFERROR(VLOOKUP(E2488,Store_SRP!B2:H110,{5}, FALSE), TRUE)=TRUE,VLOOKUP(E2488,Store_VAM!B2:H273,{5}, FALSE),VLOOKUP(E2488,Store_SRP!B2:H110,{5}, FALSE)), VLOOKUP(E2488,Store_Showcase!B2:H144,{5}, FALSE))</f>
      </c>
      <c r="AG2488" s="1">
        <f>IF(IFERROR(VLOOKUP(E2488,Store_Showcase!B2:H144,{6}, FALSE), TRUE)=TRUE, IF(IFERROR(VLOOKUP(E2488,Store_SRP!B2:H110,{6}, FALSE), TRUE)=TRUE,VLOOKUP(E2488,Store_VAM!B2:H273,{6}, FALSE),VLOOKUP(E2488,Store_SRP!B2:H110,{6}, FALSE)), VLOOKUP(E2488,Store_Showcase!B2:H144,{6}, FALSE))</f>
      </c>
      <c r="AH2488" s="1">
        <f>VLOOKUP(G2488,Sku_Consolidated!A2:R957,18,FALSE)</f>
      </c>
      <c r="AI2488" s="1">
        <f>VLOOKUP(G2488,Sku_Consolidated!A2:S957,19,FALSE)</f>
      </c>
      <c r="AJ2488" s="1">
        <f>VLOOKUP(G2488,Sku_Consolidated!A2:T957,20,FALSE)</f>
      </c>
    </row>
    <row r="2489" spans="1:36" x14ac:dyDescent="0.25">
      <c r="A2489" s="1">
        <v>2024</v>
      </c>
      <c r="B2489" s="1" t="s">
        <v>31</v>
      </c>
      <c r="C2489" s="1" t="s">
        <v>32</v>
      </c>
      <c r="D2489" s="1" t="s">
        <v>33</v>
      </c>
      <c r="E2489" s="9" t="s">
        <v>6371</v>
      </c>
      <c r="F2489" s="1">
        <f>IF(VLOOKUP(G2489,Sku_Consolidated!A2:S957,{19},FALSE)="SHOWCASE", VLOOKUP(E2489,Store_Showcase!B2:C144,{2}, FALSE), IF(VLOOKUP(G2489,Sku_Consolidated!A2:S957,{19},FALSE)="VAM",VLOOKUP(E2489,Store_VAM!B2:C273,{2}, FALSE),VLOOKUP(E2489,Store_SRP!B2:C110,{2}, FALSE)))</f>
      </c>
      <c r="G2489" s="1">
        <v>61759</v>
      </c>
      <c r="H2489" s="1" t="s">
        <v>94</v>
      </c>
      <c r="I2489" s="10" t="s">
        <v>1004</v>
      </c>
      <c r="J2489" s="1">
        <f>VLOOKUP(G2489,Sku_Consolidated!A2:C957, 3, FALSE)</f>
      </c>
      <c r="K2489" s="10">
        <f>IF(J2489="PACK", I2489, 0)</f>
      </c>
      <c r="L2489" s="10">
        <f>IF(J2489="KG", I2489, I2489 * VLOOKUP(G2489,Sku_Consolidated!A2:U957,21,FALSE))</f>
      </c>
      <c r="M2489" s="10" t="s">
        <v>37</v>
      </c>
      <c r="N2489" s="11" t="s">
        <v>6383</v>
      </c>
      <c r="O2489" s="10" t="s">
        <v>6384</v>
      </c>
      <c r="P2489" s="10">
        <f>N2489 - O2489</f>
      </c>
      <c r="Q2489" s="1">
        <f>VLOOKUP(G2489,Sku_Consolidated!A2:G957,7, FALSE)</f>
      </c>
      <c r="R2489" s="1">
        <f>IF(IFERROR(VLOOKUP(E2489,Store_Showcase!B2:H144,7, FALSE), TRUE)=TRUE, IF(IFERROR(VLOOKUP(E2489,Store_SRP!B2:H110,7, FALSE), TRUE)=TRUE,VLOOKUP(E2489,Store_VAM!B2:H273,7, FALSE),VLOOKUP(E2489,Store_SRP!B2:H110,7, FALSE)), VLOOKUP(E2489,Store_Showcase!B2:H144,7, FALSE))</f>
      </c>
      <c r="S2489" s="1">
        <f>IF(IFERROR(VLOOKUP(E2489,Store_Showcase!B2:I144,8, FALSE), TRUE)=TRUE, IF(IFERROR(VLOOKUP(E2489,Store_SRP!B2:I110,8, FALSE), TRUE)=TRUE,VLOOKUP(E2489,Store_VAM!B2:I273,8, FALSE),VLOOKUP(E2489,Store_SRP!B2:I110,8, FALSE)), VLOOKUP(E2489,Store_Showcase!B2:I144,8, FALSE))</f>
      </c>
      <c r="T2489" s="1">
        <f>VLOOKUP(G2489,Sku_Consolidated!A2:R957,18,FALSE)</f>
      </c>
      <c r="U2489" s="1" t="s">
        <v>6374</v>
      </c>
      <c r="V2489" s="1">
        <f>IF(VLOOKUP(G2489,Sku_Consolidated!A2:S957,19,FALSE)="SHOWCASE", VLOOKUP(E2489,Store_Showcase!B2:L144,11, FALSE), IF(VLOOKUP(G2489,Sku_Consolidated!A2:S957,19,FALSE)="VAM",VLOOKUP(E2489,Store_VAM!B2:L273,11, FALSE),VLOOKUP(E2489,Store_SRP!B2:L110,11, FALSE)))</f>
      </c>
      <c r="W2489" s="1">
        <f>VLOOKUP(G2489,Sku_Consolidated!A2:W957,11,FALSE)</f>
      </c>
      <c r="X2489" s="1">
        <f>VLOOKUP(G2489,Sku_Consolidated!A2:H957,8,FALSE)</f>
      </c>
      <c r="Y2489" s="1">
        <f>VLOOKUP(G2489,Sku_Consolidated!A2:I957,9,FALSE)</f>
      </c>
      <c r="Z2489" s="1" t="s">
        <v>41</v>
      </c>
      <c r="AA2489" s="1">
        <f>VLOOKUP(G2489,Sku_Consolidated!A2:E957,5,FALSE)</f>
      </c>
      <c r="AB2489" s="1">
        <f>IF(VLOOKUP(G2489,Sku_Consolidated!A2:S957,19,FALSE)="SHOWCASE", VLOOKUP(E2489,Store_Showcase!B2:N144,13, FALSE), IF(VLOOKUP(G2489,Sku_Consolidated!A2:S957,19,FALSE)="VAM",VLOOKUP(E2489,Store_VAM!B2:N273,13, FALSE),VLOOKUP(E2489,Store_SRP!B2:N110,13, FALSE)))</f>
      </c>
      <c r="AC2489" s="1">
        <f>IF(IFERROR(AB2489,TRUE)=TRUE, "-","OK")</f>
      </c>
      <c r="AD2489" s="11" t="s">
        <v>37</v>
      </c>
      <c r="AE2489" s="11" t="s">
        <v>37</v>
      </c>
      <c r="AF2489" s="1">
        <f>IF(IFERROR(VLOOKUP(E2489,Store_Showcase!B2:H144,{5}, FALSE), TRUE)=TRUE, IF(IFERROR(VLOOKUP(E2489,Store_SRP!B2:H110,{5}, FALSE), TRUE)=TRUE,VLOOKUP(E2489,Store_VAM!B2:H273,{5}, FALSE),VLOOKUP(E2489,Store_SRP!B2:H110,{5}, FALSE)), VLOOKUP(E2489,Store_Showcase!B2:H144,{5}, FALSE))</f>
      </c>
      <c r="AG2489" s="1">
        <f>IF(IFERROR(VLOOKUP(E2489,Store_Showcase!B2:H144,{6}, FALSE), TRUE)=TRUE, IF(IFERROR(VLOOKUP(E2489,Store_SRP!B2:H110,{6}, FALSE), TRUE)=TRUE,VLOOKUP(E2489,Store_VAM!B2:H273,{6}, FALSE),VLOOKUP(E2489,Store_SRP!B2:H110,{6}, FALSE)), VLOOKUP(E2489,Store_Showcase!B2:H144,{6}, FALSE))</f>
      </c>
      <c r="AH2489" s="1">
        <f>VLOOKUP(G2489,Sku_Consolidated!A2:R957,18,FALSE)</f>
      </c>
      <c r="AI2489" s="1">
        <f>VLOOKUP(G2489,Sku_Consolidated!A2:S957,19,FALSE)</f>
      </c>
      <c r="AJ2489" s="1">
        <f>VLOOKUP(G2489,Sku_Consolidated!A2:T957,20,FALSE)</f>
      </c>
    </row>
    <row r="2490" spans="1:36" x14ac:dyDescent="0.25">
      <c r="A2490" s="1">
        <v>2024</v>
      </c>
      <c r="B2490" s="1" t="s">
        <v>31</v>
      </c>
      <c r="C2490" s="1" t="s">
        <v>32</v>
      </c>
      <c r="D2490" s="1" t="s">
        <v>33</v>
      </c>
      <c r="E2490" s="9" t="s">
        <v>6371</v>
      </c>
      <c r="F2490" s="1">
        <f>IF(VLOOKUP(G2490,Sku_Consolidated!A2:S957,{19},FALSE)="SHOWCASE", VLOOKUP(E2490,Store_Showcase!B2:C144,{2}, FALSE), IF(VLOOKUP(G2490,Sku_Consolidated!A2:S957,{19},FALSE)="VAM",VLOOKUP(E2490,Store_VAM!B2:C273,{2}, FALSE),VLOOKUP(E2490,Store_SRP!B2:C110,{2}, FALSE)))</f>
      </c>
      <c r="G2490" s="1">
        <v>61762</v>
      </c>
      <c r="H2490" s="1" t="s">
        <v>252</v>
      </c>
      <c r="I2490" s="10" t="s">
        <v>2624</v>
      </c>
      <c r="J2490" s="1">
        <f>VLOOKUP(G2490,Sku_Consolidated!A2:C957, 3, FALSE)</f>
      </c>
      <c r="K2490" s="10">
        <f>IF(J2490="PACK", I2490, 0)</f>
      </c>
      <c r="L2490" s="10">
        <f>IF(J2490="KG", I2490, I2490 * VLOOKUP(G2490,Sku_Consolidated!A2:U957,21,FALSE))</f>
      </c>
      <c r="M2490" s="10" t="s">
        <v>37</v>
      </c>
      <c r="N2490" s="11" t="s">
        <v>6385</v>
      </c>
      <c r="O2490" s="10" t="s">
        <v>6386</v>
      </c>
      <c r="P2490" s="10">
        <f>N2490 - O2490</f>
      </c>
      <c r="Q2490" s="1">
        <f>VLOOKUP(G2490,Sku_Consolidated!A2:G957,7, FALSE)</f>
      </c>
      <c r="R2490" s="1">
        <f>IF(IFERROR(VLOOKUP(E2490,Store_Showcase!B2:H144,7, FALSE), TRUE)=TRUE, IF(IFERROR(VLOOKUP(E2490,Store_SRP!B2:H110,7, FALSE), TRUE)=TRUE,VLOOKUP(E2490,Store_VAM!B2:H273,7, FALSE),VLOOKUP(E2490,Store_SRP!B2:H110,7, FALSE)), VLOOKUP(E2490,Store_Showcase!B2:H144,7, FALSE))</f>
      </c>
      <c r="S2490" s="1">
        <f>IF(IFERROR(VLOOKUP(E2490,Store_Showcase!B2:I144,8, FALSE), TRUE)=TRUE, IF(IFERROR(VLOOKUP(E2490,Store_SRP!B2:I110,8, FALSE), TRUE)=TRUE,VLOOKUP(E2490,Store_VAM!B2:I273,8, FALSE),VLOOKUP(E2490,Store_SRP!B2:I110,8, FALSE)), VLOOKUP(E2490,Store_Showcase!B2:I144,8, FALSE))</f>
      </c>
      <c r="T2490" s="1">
        <f>VLOOKUP(G2490,Sku_Consolidated!A2:R957,18,FALSE)</f>
      </c>
      <c r="U2490" s="1" t="s">
        <v>6374</v>
      </c>
      <c r="V2490" s="1">
        <f>IF(VLOOKUP(G2490,Sku_Consolidated!A2:S957,19,FALSE)="SHOWCASE", VLOOKUP(E2490,Store_Showcase!B2:L144,11, FALSE), IF(VLOOKUP(G2490,Sku_Consolidated!A2:S957,19,FALSE)="VAM",VLOOKUP(E2490,Store_VAM!B2:L273,11, FALSE),VLOOKUP(E2490,Store_SRP!B2:L110,11, FALSE)))</f>
      </c>
      <c r="W2490" s="1">
        <f>VLOOKUP(G2490,Sku_Consolidated!A2:W957,11,FALSE)</f>
      </c>
      <c r="X2490" s="1">
        <f>VLOOKUP(G2490,Sku_Consolidated!A2:H957,8,FALSE)</f>
      </c>
      <c r="Y2490" s="1">
        <f>VLOOKUP(G2490,Sku_Consolidated!A2:I957,9,FALSE)</f>
      </c>
      <c r="Z2490" s="1" t="s">
        <v>41</v>
      </c>
      <c r="AA2490" s="1">
        <f>VLOOKUP(G2490,Sku_Consolidated!A2:E957,5,FALSE)</f>
      </c>
      <c r="AB2490" s="1">
        <f>IF(VLOOKUP(G2490,Sku_Consolidated!A2:S957,19,FALSE)="SHOWCASE", VLOOKUP(E2490,Store_Showcase!B2:N144,13, FALSE), IF(VLOOKUP(G2490,Sku_Consolidated!A2:S957,19,FALSE)="VAM",VLOOKUP(E2490,Store_VAM!B2:N273,13, FALSE),VLOOKUP(E2490,Store_SRP!B2:N110,13, FALSE)))</f>
      </c>
      <c r="AC2490" s="1">
        <f>IF(IFERROR(AB2490,TRUE)=TRUE, "-","OK")</f>
      </c>
      <c r="AD2490" s="11" t="s">
        <v>37</v>
      </c>
      <c r="AE2490" s="11" t="s">
        <v>37</v>
      </c>
      <c r="AF2490" s="1">
        <f>IF(IFERROR(VLOOKUP(E2490,Store_Showcase!B2:H144,{5}, FALSE), TRUE)=TRUE, IF(IFERROR(VLOOKUP(E2490,Store_SRP!B2:H110,{5}, FALSE), TRUE)=TRUE,VLOOKUP(E2490,Store_VAM!B2:H273,{5}, FALSE),VLOOKUP(E2490,Store_SRP!B2:H110,{5}, FALSE)), VLOOKUP(E2490,Store_Showcase!B2:H144,{5}, FALSE))</f>
      </c>
      <c r="AG2490" s="1">
        <f>IF(IFERROR(VLOOKUP(E2490,Store_Showcase!B2:H144,{6}, FALSE), TRUE)=TRUE, IF(IFERROR(VLOOKUP(E2490,Store_SRP!B2:H110,{6}, FALSE), TRUE)=TRUE,VLOOKUP(E2490,Store_VAM!B2:H273,{6}, FALSE),VLOOKUP(E2490,Store_SRP!B2:H110,{6}, FALSE)), VLOOKUP(E2490,Store_Showcase!B2:H144,{6}, FALSE))</f>
      </c>
      <c r="AH2490" s="1">
        <f>VLOOKUP(G2490,Sku_Consolidated!A2:R957,18,FALSE)</f>
      </c>
      <c r="AI2490" s="1">
        <f>VLOOKUP(G2490,Sku_Consolidated!A2:S957,19,FALSE)</f>
      </c>
      <c r="AJ2490" s="1">
        <f>VLOOKUP(G2490,Sku_Consolidated!A2:T957,20,FALSE)</f>
      </c>
    </row>
    <row r="2491" spans="1:36" x14ac:dyDescent="0.25">
      <c r="A2491" s="1">
        <v>2024</v>
      </c>
      <c r="B2491" s="1" t="s">
        <v>31</v>
      </c>
      <c r="C2491" s="1" t="s">
        <v>32</v>
      </c>
      <c r="D2491" s="1" t="s">
        <v>33</v>
      </c>
      <c r="E2491" s="9" t="s">
        <v>6371</v>
      </c>
      <c r="F2491" s="1">
        <f>IF(VLOOKUP(G2491,Sku_Consolidated!A2:S957,{19},FALSE)="SHOWCASE", VLOOKUP(E2491,Store_Showcase!B2:C144,{2}, FALSE), IF(VLOOKUP(G2491,Sku_Consolidated!A2:S957,{19},FALSE)="VAM",VLOOKUP(E2491,Store_VAM!B2:C273,{2}, FALSE),VLOOKUP(E2491,Store_SRP!B2:C110,{2}, FALSE)))</f>
      </c>
      <c r="G2491" s="1">
        <v>61781</v>
      </c>
      <c r="H2491" s="1" t="s">
        <v>102</v>
      </c>
      <c r="I2491" s="10" t="s">
        <v>3260</v>
      </c>
      <c r="J2491" s="1">
        <f>VLOOKUP(G2491,Sku_Consolidated!A2:C957, 3, FALSE)</f>
      </c>
      <c r="K2491" s="10">
        <f>IF(J2491="PACK", I2491, 0)</f>
      </c>
      <c r="L2491" s="10">
        <f>IF(J2491="KG", I2491, I2491 * VLOOKUP(G2491,Sku_Consolidated!A2:U957,21,FALSE))</f>
      </c>
      <c r="M2491" s="10" t="s">
        <v>37</v>
      </c>
      <c r="N2491" s="11" t="s">
        <v>6387</v>
      </c>
      <c r="O2491" s="10" t="s">
        <v>6388</v>
      </c>
      <c r="P2491" s="10">
        <f>N2491 - O2491</f>
      </c>
      <c r="Q2491" s="1">
        <f>VLOOKUP(G2491,Sku_Consolidated!A2:G957,7, FALSE)</f>
      </c>
      <c r="R2491" s="1">
        <f>IF(IFERROR(VLOOKUP(E2491,Store_Showcase!B2:H144,7, FALSE), TRUE)=TRUE, IF(IFERROR(VLOOKUP(E2491,Store_SRP!B2:H110,7, FALSE), TRUE)=TRUE,VLOOKUP(E2491,Store_VAM!B2:H273,7, FALSE),VLOOKUP(E2491,Store_SRP!B2:H110,7, FALSE)), VLOOKUP(E2491,Store_Showcase!B2:H144,7, FALSE))</f>
      </c>
      <c r="S2491" s="1">
        <f>IF(IFERROR(VLOOKUP(E2491,Store_Showcase!B2:I144,8, FALSE), TRUE)=TRUE, IF(IFERROR(VLOOKUP(E2491,Store_SRP!B2:I110,8, FALSE), TRUE)=TRUE,VLOOKUP(E2491,Store_VAM!B2:I273,8, FALSE),VLOOKUP(E2491,Store_SRP!B2:I110,8, FALSE)), VLOOKUP(E2491,Store_Showcase!B2:I144,8, FALSE))</f>
      </c>
      <c r="T2491" s="1">
        <f>VLOOKUP(G2491,Sku_Consolidated!A2:R957,18,FALSE)</f>
      </c>
      <c r="U2491" s="1" t="s">
        <v>6374</v>
      </c>
      <c r="V2491" s="1">
        <f>IF(VLOOKUP(G2491,Sku_Consolidated!A2:S957,19,FALSE)="SHOWCASE", VLOOKUP(E2491,Store_Showcase!B2:L144,11, FALSE), IF(VLOOKUP(G2491,Sku_Consolidated!A2:S957,19,FALSE)="VAM",VLOOKUP(E2491,Store_VAM!B2:L273,11, FALSE),VLOOKUP(E2491,Store_SRP!B2:L110,11, FALSE)))</f>
      </c>
      <c r="W2491" s="1">
        <f>VLOOKUP(G2491,Sku_Consolidated!A2:W957,11,FALSE)</f>
      </c>
      <c r="X2491" s="1">
        <f>VLOOKUP(G2491,Sku_Consolidated!A2:H957,8,FALSE)</f>
      </c>
      <c r="Y2491" s="1">
        <f>VLOOKUP(G2491,Sku_Consolidated!A2:I957,9,FALSE)</f>
      </c>
      <c r="Z2491" s="1" t="s">
        <v>41</v>
      </c>
      <c r="AA2491" s="1">
        <f>VLOOKUP(G2491,Sku_Consolidated!A2:E957,5,FALSE)</f>
      </c>
      <c r="AB2491" s="1">
        <f>IF(VLOOKUP(G2491,Sku_Consolidated!A2:S957,19,FALSE)="SHOWCASE", VLOOKUP(E2491,Store_Showcase!B2:N144,13, FALSE), IF(VLOOKUP(G2491,Sku_Consolidated!A2:S957,19,FALSE)="VAM",VLOOKUP(E2491,Store_VAM!B2:N273,13, FALSE),VLOOKUP(E2491,Store_SRP!B2:N110,13, FALSE)))</f>
      </c>
      <c r="AC2491" s="1">
        <f>IF(IFERROR(AB2491,TRUE)=TRUE, "-","OK")</f>
      </c>
      <c r="AD2491" s="11" t="s">
        <v>37</v>
      </c>
      <c r="AE2491" s="11" t="s">
        <v>37</v>
      </c>
      <c r="AF2491" s="1">
        <f>IF(IFERROR(VLOOKUP(E2491,Store_Showcase!B2:H144,{5}, FALSE), TRUE)=TRUE, IF(IFERROR(VLOOKUP(E2491,Store_SRP!B2:H110,{5}, FALSE), TRUE)=TRUE,VLOOKUP(E2491,Store_VAM!B2:H273,{5}, FALSE),VLOOKUP(E2491,Store_SRP!B2:H110,{5}, FALSE)), VLOOKUP(E2491,Store_Showcase!B2:H144,{5}, FALSE))</f>
      </c>
      <c r="AG2491" s="1">
        <f>IF(IFERROR(VLOOKUP(E2491,Store_Showcase!B2:H144,{6}, FALSE), TRUE)=TRUE, IF(IFERROR(VLOOKUP(E2491,Store_SRP!B2:H110,{6}, FALSE), TRUE)=TRUE,VLOOKUP(E2491,Store_VAM!B2:H273,{6}, FALSE),VLOOKUP(E2491,Store_SRP!B2:H110,{6}, FALSE)), VLOOKUP(E2491,Store_Showcase!B2:H144,{6}, FALSE))</f>
      </c>
      <c r="AH2491" s="1">
        <f>VLOOKUP(G2491,Sku_Consolidated!A2:R957,18,FALSE)</f>
      </c>
      <c r="AI2491" s="1">
        <f>VLOOKUP(G2491,Sku_Consolidated!A2:S957,19,FALSE)</f>
      </c>
      <c r="AJ2491" s="1">
        <f>VLOOKUP(G2491,Sku_Consolidated!A2:T957,20,FALSE)</f>
      </c>
    </row>
    <row r="2492" spans="1:36" x14ac:dyDescent="0.25">
      <c r="A2492" s="1">
        <v>2024</v>
      </c>
      <c r="B2492" s="1" t="s">
        <v>31</v>
      </c>
      <c r="C2492" s="1" t="s">
        <v>32</v>
      </c>
      <c r="D2492" s="1" t="s">
        <v>33</v>
      </c>
      <c r="E2492" s="9" t="s">
        <v>6371</v>
      </c>
      <c r="F2492" s="1">
        <f>IF(VLOOKUP(G2492,Sku_Consolidated!A2:S957,{19},FALSE)="SHOWCASE", VLOOKUP(E2492,Store_Showcase!B2:C144,{2}, FALSE), IF(VLOOKUP(G2492,Sku_Consolidated!A2:S957,{19},FALSE)="VAM",VLOOKUP(E2492,Store_VAM!B2:C273,{2}, FALSE),VLOOKUP(E2492,Store_SRP!B2:C110,{2}, FALSE)))</f>
      </c>
      <c r="G2492" s="1">
        <v>61786</v>
      </c>
      <c r="H2492" s="1" t="s">
        <v>106</v>
      </c>
      <c r="I2492" s="10" t="s">
        <v>238</v>
      </c>
      <c r="J2492" s="1">
        <f>VLOOKUP(G2492,Sku_Consolidated!A2:C957, 3, FALSE)</f>
      </c>
      <c r="K2492" s="10">
        <f>IF(J2492="PACK", I2492, 0)</f>
      </c>
      <c r="L2492" s="10">
        <f>IF(J2492="KG", I2492, I2492 * VLOOKUP(G2492,Sku_Consolidated!A2:U957,21,FALSE))</f>
      </c>
      <c r="M2492" s="10" t="s">
        <v>37</v>
      </c>
      <c r="N2492" s="11" t="s">
        <v>6389</v>
      </c>
      <c r="O2492" s="10" t="s">
        <v>6390</v>
      </c>
      <c r="P2492" s="10">
        <f>N2492 - O2492</f>
      </c>
      <c r="Q2492" s="1">
        <f>VLOOKUP(G2492,Sku_Consolidated!A2:G957,7, FALSE)</f>
      </c>
      <c r="R2492" s="1">
        <f>IF(IFERROR(VLOOKUP(E2492,Store_Showcase!B2:H144,7, FALSE), TRUE)=TRUE, IF(IFERROR(VLOOKUP(E2492,Store_SRP!B2:H110,7, FALSE), TRUE)=TRUE,VLOOKUP(E2492,Store_VAM!B2:H273,7, FALSE),VLOOKUP(E2492,Store_SRP!B2:H110,7, FALSE)), VLOOKUP(E2492,Store_Showcase!B2:H144,7, FALSE))</f>
      </c>
      <c r="S2492" s="1">
        <f>IF(IFERROR(VLOOKUP(E2492,Store_Showcase!B2:I144,8, FALSE), TRUE)=TRUE, IF(IFERROR(VLOOKUP(E2492,Store_SRP!B2:I110,8, FALSE), TRUE)=TRUE,VLOOKUP(E2492,Store_VAM!B2:I273,8, FALSE),VLOOKUP(E2492,Store_SRP!B2:I110,8, FALSE)), VLOOKUP(E2492,Store_Showcase!B2:I144,8, FALSE))</f>
      </c>
      <c r="T2492" s="1">
        <f>VLOOKUP(G2492,Sku_Consolidated!A2:R957,18,FALSE)</f>
      </c>
      <c r="U2492" s="1" t="s">
        <v>6374</v>
      </c>
      <c r="V2492" s="1">
        <f>IF(VLOOKUP(G2492,Sku_Consolidated!A2:S957,19,FALSE)="SHOWCASE", VLOOKUP(E2492,Store_Showcase!B2:L144,11, FALSE), IF(VLOOKUP(G2492,Sku_Consolidated!A2:S957,19,FALSE)="VAM",VLOOKUP(E2492,Store_VAM!B2:L273,11, FALSE),VLOOKUP(E2492,Store_SRP!B2:L110,11, FALSE)))</f>
      </c>
      <c r="W2492" s="1">
        <f>VLOOKUP(G2492,Sku_Consolidated!A2:W957,11,FALSE)</f>
      </c>
      <c r="X2492" s="1">
        <f>VLOOKUP(G2492,Sku_Consolidated!A2:H957,8,FALSE)</f>
      </c>
      <c r="Y2492" s="1">
        <f>VLOOKUP(G2492,Sku_Consolidated!A2:I957,9,FALSE)</f>
      </c>
      <c r="Z2492" s="1" t="s">
        <v>41</v>
      </c>
      <c r="AA2492" s="1">
        <f>VLOOKUP(G2492,Sku_Consolidated!A2:E957,5,FALSE)</f>
      </c>
      <c r="AB2492" s="1">
        <f>IF(VLOOKUP(G2492,Sku_Consolidated!A2:S957,19,FALSE)="SHOWCASE", VLOOKUP(E2492,Store_Showcase!B2:N144,13, FALSE), IF(VLOOKUP(G2492,Sku_Consolidated!A2:S957,19,FALSE)="VAM",VLOOKUP(E2492,Store_VAM!B2:N273,13, FALSE),VLOOKUP(E2492,Store_SRP!B2:N110,13, FALSE)))</f>
      </c>
      <c r="AC2492" s="1">
        <f>IF(IFERROR(AB2492,TRUE)=TRUE, "-","OK")</f>
      </c>
      <c r="AD2492" s="11" t="s">
        <v>37</v>
      </c>
      <c r="AE2492" s="11" t="s">
        <v>37</v>
      </c>
      <c r="AF2492" s="1">
        <f>IF(IFERROR(VLOOKUP(E2492,Store_Showcase!B2:H144,{5}, FALSE), TRUE)=TRUE, IF(IFERROR(VLOOKUP(E2492,Store_SRP!B2:H110,{5}, FALSE), TRUE)=TRUE,VLOOKUP(E2492,Store_VAM!B2:H273,{5}, FALSE),VLOOKUP(E2492,Store_SRP!B2:H110,{5}, FALSE)), VLOOKUP(E2492,Store_Showcase!B2:H144,{5}, FALSE))</f>
      </c>
      <c r="AG2492" s="1">
        <f>IF(IFERROR(VLOOKUP(E2492,Store_Showcase!B2:H144,{6}, FALSE), TRUE)=TRUE, IF(IFERROR(VLOOKUP(E2492,Store_SRP!B2:H110,{6}, FALSE), TRUE)=TRUE,VLOOKUP(E2492,Store_VAM!B2:H273,{6}, FALSE),VLOOKUP(E2492,Store_SRP!B2:H110,{6}, FALSE)), VLOOKUP(E2492,Store_Showcase!B2:H144,{6}, FALSE))</f>
      </c>
      <c r="AH2492" s="1">
        <f>VLOOKUP(G2492,Sku_Consolidated!A2:R957,18,FALSE)</f>
      </c>
      <c r="AI2492" s="1">
        <f>VLOOKUP(G2492,Sku_Consolidated!A2:S957,19,FALSE)</f>
      </c>
      <c r="AJ2492" s="1">
        <f>VLOOKUP(G2492,Sku_Consolidated!A2:T957,20,FALSE)</f>
      </c>
    </row>
    <row r="2493" spans="1:36" x14ac:dyDescent="0.25">
      <c r="A2493" s="1">
        <v>2024</v>
      </c>
      <c r="B2493" s="1" t="s">
        <v>31</v>
      </c>
      <c r="C2493" s="1" t="s">
        <v>32</v>
      </c>
      <c r="D2493" s="1" t="s">
        <v>33</v>
      </c>
      <c r="E2493" s="9" t="s">
        <v>6371</v>
      </c>
      <c r="F2493" s="1">
        <f>IF(VLOOKUP(G2493,Sku_Consolidated!A2:S957,{19},FALSE)="SHOWCASE", VLOOKUP(E2493,Store_Showcase!B2:C144,{2}, FALSE), IF(VLOOKUP(G2493,Sku_Consolidated!A2:S957,{19},FALSE)="VAM",VLOOKUP(E2493,Store_VAM!B2:C273,{2}, FALSE),VLOOKUP(E2493,Store_SRP!B2:C110,{2}, FALSE)))</f>
      </c>
      <c r="G2493" s="1">
        <v>61787</v>
      </c>
      <c r="H2493" s="1" t="s">
        <v>110</v>
      </c>
      <c r="I2493" s="10" t="s">
        <v>51</v>
      </c>
      <c r="J2493" s="1">
        <f>VLOOKUP(G2493,Sku_Consolidated!A2:C957, 3, FALSE)</f>
      </c>
      <c r="K2493" s="10">
        <f>IF(J2493="PACK", I2493, 0)</f>
      </c>
      <c r="L2493" s="10">
        <f>IF(J2493="KG", I2493, I2493 * VLOOKUP(G2493,Sku_Consolidated!A2:U957,21,FALSE))</f>
      </c>
      <c r="M2493" s="10" t="s">
        <v>37</v>
      </c>
      <c r="N2493" s="11" t="s">
        <v>6391</v>
      </c>
      <c r="O2493" s="10" t="s">
        <v>6392</v>
      </c>
      <c r="P2493" s="10">
        <f>N2493 - O2493</f>
      </c>
      <c r="Q2493" s="1">
        <f>VLOOKUP(G2493,Sku_Consolidated!A2:G957,7, FALSE)</f>
      </c>
      <c r="R2493" s="1">
        <f>IF(IFERROR(VLOOKUP(E2493,Store_Showcase!B2:H144,7, FALSE), TRUE)=TRUE, IF(IFERROR(VLOOKUP(E2493,Store_SRP!B2:H110,7, FALSE), TRUE)=TRUE,VLOOKUP(E2493,Store_VAM!B2:H273,7, FALSE),VLOOKUP(E2493,Store_SRP!B2:H110,7, FALSE)), VLOOKUP(E2493,Store_Showcase!B2:H144,7, FALSE))</f>
      </c>
      <c r="S2493" s="1">
        <f>IF(IFERROR(VLOOKUP(E2493,Store_Showcase!B2:I144,8, FALSE), TRUE)=TRUE, IF(IFERROR(VLOOKUP(E2493,Store_SRP!B2:I110,8, FALSE), TRUE)=TRUE,VLOOKUP(E2493,Store_VAM!B2:I273,8, FALSE),VLOOKUP(E2493,Store_SRP!B2:I110,8, FALSE)), VLOOKUP(E2493,Store_Showcase!B2:I144,8, FALSE))</f>
      </c>
      <c r="T2493" s="1">
        <f>VLOOKUP(G2493,Sku_Consolidated!A2:R957,18,FALSE)</f>
      </c>
      <c r="U2493" s="1" t="s">
        <v>6374</v>
      </c>
      <c r="V2493" s="1">
        <f>IF(VLOOKUP(G2493,Sku_Consolidated!A2:S957,19,FALSE)="SHOWCASE", VLOOKUP(E2493,Store_Showcase!B2:L144,11, FALSE), IF(VLOOKUP(G2493,Sku_Consolidated!A2:S957,19,FALSE)="VAM",VLOOKUP(E2493,Store_VAM!B2:L273,11, FALSE),VLOOKUP(E2493,Store_SRP!B2:L110,11, FALSE)))</f>
      </c>
      <c r="W2493" s="1">
        <f>VLOOKUP(G2493,Sku_Consolidated!A2:W957,11,FALSE)</f>
      </c>
      <c r="X2493" s="1">
        <f>VLOOKUP(G2493,Sku_Consolidated!A2:H957,8,FALSE)</f>
      </c>
      <c r="Y2493" s="1">
        <f>VLOOKUP(G2493,Sku_Consolidated!A2:I957,9,FALSE)</f>
      </c>
      <c r="Z2493" s="1" t="s">
        <v>41</v>
      </c>
      <c r="AA2493" s="1">
        <f>VLOOKUP(G2493,Sku_Consolidated!A2:E957,5,FALSE)</f>
      </c>
      <c r="AB2493" s="1">
        <f>IF(VLOOKUP(G2493,Sku_Consolidated!A2:S957,19,FALSE)="SHOWCASE", VLOOKUP(E2493,Store_Showcase!B2:N144,13, FALSE), IF(VLOOKUP(G2493,Sku_Consolidated!A2:S957,19,FALSE)="VAM",VLOOKUP(E2493,Store_VAM!B2:N273,13, FALSE),VLOOKUP(E2493,Store_SRP!B2:N110,13, FALSE)))</f>
      </c>
      <c r="AC2493" s="1">
        <f>IF(IFERROR(AB2493,TRUE)=TRUE, "-","OK")</f>
      </c>
      <c r="AD2493" s="11" t="s">
        <v>37</v>
      </c>
      <c r="AE2493" s="11" t="s">
        <v>37</v>
      </c>
      <c r="AF2493" s="1">
        <f>IF(IFERROR(VLOOKUP(E2493,Store_Showcase!B2:H144,{5}, FALSE), TRUE)=TRUE, IF(IFERROR(VLOOKUP(E2493,Store_SRP!B2:H110,{5}, FALSE), TRUE)=TRUE,VLOOKUP(E2493,Store_VAM!B2:H273,{5}, FALSE),VLOOKUP(E2493,Store_SRP!B2:H110,{5}, FALSE)), VLOOKUP(E2493,Store_Showcase!B2:H144,{5}, FALSE))</f>
      </c>
      <c r="AG2493" s="1">
        <f>IF(IFERROR(VLOOKUP(E2493,Store_Showcase!B2:H144,{6}, FALSE), TRUE)=TRUE, IF(IFERROR(VLOOKUP(E2493,Store_SRP!B2:H110,{6}, FALSE), TRUE)=TRUE,VLOOKUP(E2493,Store_VAM!B2:H273,{6}, FALSE),VLOOKUP(E2493,Store_SRP!B2:H110,{6}, FALSE)), VLOOKUP(E2493,Store_Showcase!B2:H144,{6}, FALSE))</f>
      </c>
      <c r="AH2493" s="1">
        <f>VLOOKUP(G2493,Sku_Consolidated!A2:R957,18,FALSE)</f>
      </c>
      <c r="AI2493" s="1">
        <f>VLOOKUP(G2493,Sku_Consolidated!A2:S957,19,FALSE)</f>
      </c>
      <c r="AJ2493" s="1">
        <f>VLOOKUP(G2493,Sku_Consolidated!A2:T957,20,FALSE)</f>
      </c>
    </row>
    <row r="2494" spans="1:36" x14ac:dyDescent="0.25">
      <c r="A2494" s="1">
        <v>2024</v>
      </c>
      <c r="B2494" s="1" t="s">
        <v>31</v>
      </c>
      <c r="C2494" s="1" t="s">
        <v>32</v>
      </c>
      <c r="D2494" s="1" t="s">
        <v>33</v>
      </c>
      <c r="E2494" s="9" t="s">
        <v>6371</v>
      </c>
      <c r="F2494" s="1">
        <f>IF(VLOOKUP(G2494,Sku_Consolidated!A2:S957,{19},FALSE)="SHOWCASE", VLOOKUP(E2494,Store_Showcase!B2:C144,{2}, FALSE), IF(VLOOKUP(G2494,Sku_Consolidated!A2:S957,{19},FALSE)="VAM",VLOOKUP(E2494,Store_VAM!B2:C273,{2}, FALSE),VLOOKUP(E2494,Store_SRP!B2:C110,{2}, FALSE)))</f>
      </c>
      <c r="G2494" s="1">
        <v>61852</v>
      </c>
      <c r="H2494" s="1" t="s">
        <v>138</v>
      </c>
      <c r="I2494" s="10" t="s">
        <v>6125</v>
      </c>
      <c r="J2494" s="1">
        <f>VLOOKUP(G2494,Sku_Consolidated!A2:C957, 3, FALSE)</f>
      </c>
      <c r="K2494" s="10">
        <f>IF(J2494="PACK", I2494, 0)</f>
      </c>
      <c r="L2494" s="10">
        <f>IF(J2494="KG", I2494, I2494 * VLOOKUP(G2494,Sku_Consolidated!A2:U957,21,FALSE))</f>
      </c>
      <c r="M2494" s="10" t="s">
        <v>37</v>
      </c>
      <c r="N2494" s="11" t="s">
        <v>6393</v>
      </c>
      <c r="O2494" s="10" t="s">
        <v>6394</v>
      </c>
      <c r="P2494" s="10">
        <f>N2494 - O2494</f>
      </c>
      <c r="Q2494" s="1">
        <f>VLOOKUP(G2494,Sku_Consolidated!A2:G957,7, FALSE)</f>
      </c>
      <c r="R2494" s="1">
        <f>IF(IFERROR(VLOOKUP(E2494,Store_Showcase!B2:H144,7, FALSE), TRUE)=TRUE, IF(IFERROR(VLOOKUP(E2494,Store_SRP!B2:H110,7, FALSE), TRUE)=TRUE,VLOOKUP(E2494,Store_VAM!B2:H273,7, FALSE),VLOOKUP(E2494,Store_SRP!B2:H110,7, FALSE)), VLOOKUP(E2494,Store_Showcase!B2:H144,7, FALSE))</f>
      </c>
      <c r="S2494" s="1">
        <f>IF(IFERROR(VLOOKUP(E2494,Store_Showcase!B2:I144,8, FALSE), TRUE)=TRUE, IF(IFERROR(VLOOKUP(E2494,Store_SRP!B2:I110,8, FALSE), TRUE)=TRUE,VLOOKUP(E2494,Store_VAM!B2:I273,8, FALSE),VLOOKUP(E2494,Store_SRP!B2:I110,8, FALSE)), VLOOKUP(E2494,Store_Showcase!B2:I144,8, FALSE))</f>
      </c>
      <c r="T2494" s="1">
        <f>VLOOKUP(G2494,Sku_Consolidated!A2:R957,18,FALSE)</f>
      </c>
      <c r="U2494" s="1" t="s">
        <v>6374</v>
      </c>
      <c r="V2494" s="1">
        <f>IF(VLOOKUP(G2494,Sku_Consolidated!A2:S957,19,FALSE)="SHOWCASE", VLOOKUP(E2494,Store_Showcase!B2:L144,11, FALSE), IF(VLOOKUP(G2494,Sku_Consolidated!A2:S957,19,FALSE)="VAM",VLOOKUP(E2494,Store_VAM!B2:L273,11, FALSE),VLOOKUP(E2494,Store_SRP!B2:L110,11, FALSE)))</f>
      </c>
      <c r="W2494" s="1">
        <f>VLOOKUP(G2494,Sku_Consolidated!A2:W957,11,FALSE)</f>
      </c>
      <c r="X2494" s="1">
        <f>VLOOKUP(G2494,Sku_Consolidated!A2:H957,8,FALSE)</f>
      </c>
      <c r="Y2494" s="1">
        <f>VLOOKUP(G2494,Sku_Consolidated!A2:I957,9,FALSE)</f>
      </c>
      <c r="Z2494" s="1" t="s">
        <v>41</v>
      </c>
      <c r="AA2494" s="1">
        <f>VLOOKUP(G2494,Sku_Consolidated!A2:E957,5,FALSE)</f>
      </c>
      <c r="AB2494" s="1">
        <f>IF(VLOOKUP(G2494,Sku_Consolidated!A2:S957,19,FALSE)="SHOWCASE", VLOOKUP(E2494,Store_Showcase!B2:N144,13, FALSE), IF(VLOOKUP(G2494,Sku_Consolidated!A2:S957,19,FALSE)="VAM",VLOOKUP(E2494,Store_VAM!B2:N273,13, FALSE),VLOOKUP(E2494,Store_SRP!B2:N110,13, FALSE)))</f>
      </c>
      <c r="AC2494" s="1">
        <f>IF(IFERROR(AB2494,TRUE)=TRUE, "-","OK")</f>
      </c>
      <c r="AD2494" s="11" t="s">
        <v>37</v>
      </c>
      <c r="AE2494" s="11" t="s">
        <v>37</v>
      </c>
      <c r="AF2494" s="1">
        <f>IF(IFERROR(VLOOKUP(E2494,Store_Showcase!B2:H144,{5}, FALSE), TRUE)=TRUE, IF(IFERROR(VLOOKUP(E2494,Store_SRP!B2:H110,{5}, FALSE), TRUE)=TRUE,VLOOKUP(E2494,Store_VAM!B2:H273,{5}, FALSE),VLOOKUP(E2494,Store_SRP!B2:H110,{5}, FALSE)), VLOOKUP(E2494,Store_Showcase!B2:H144,{5}, FALSE))</f>
      </c>
      <c r="AG2494" s="1">
        <f>IF(IFERROR(VLOOKUP(E2494,Store_Showcase!B2:H144,{6}, FALSE), TRUE)=TRUE, IF(IFERROR(VLOOKUP(E2494,Store_SRP!B2:H110,{6}, FALSE), TRUE)=TRUE,VLOOKUP(E2494,Store_VAM!B2:H273,{6}, FALSE),VLOOKUP(E2494,Store_SRP!B2:H110,{6}, FALSE)), VLOOKUP(E2494,Store_Showcase!B2:H144,{6}, FALSE))</f>
      </c>
      <c r="AH2494" s="1">
        <f>VLOOKUP(G2494,Sku_Consolidated!A2:R957,18,FALSE)</f>
      </c>
      <c r="AI2494" s="1">
        <f>VLOOKUP(G2494,Sku_Consolidated!A2:S957,19,FALSE)</f>
      </c>
      <c r="AJ2494" s="1">
        <f>VLOOKUP(G2494,Sku_Consolidated!A2:T957,20,FALSE)</f>
      </c>
    </row>
    <row r="2495" spans="1:36" x14ac:dyDescent="0.25">
      <c r="A2495" s="1">
        <v>2024</v>
      </c>
      <c r="B2495" s="1" t="s">
        <v>31</v>
      </c>
      <c r="C2495" s="1" t="s">
        <v>32</v>
      </c>
      <c r="D2495" s="1" t="s">
        <v>33</v>
      </c>
      <c r="E2495" s="9" t="s">
        <v>6395</v>
      </c>
      <c r="F2495" s="1">
        <f>IF(VLOOKUP(G2495,Sku_Consolidated!A2:S957,{19},FALSE)="SHOWCASE", VLOOKUP(E2495,Store_Showcase!B2:C144,{2}, FALSE), IF(VLOOKUP(G2495,Sku_Consolidated!A2:S957,{19},FALSE)="VAM",VLOOKUP(E2495,Store_VAM!B2:C273,{2}, FALSE),VLOOKUP(E2495,Store_SRP!B2:C110,{2}, FALSE)))</f>
      </c>
      <c r="G2495" s="1">
        <v>795725</v>
      </c>
      <c r="H2495" s="1" t="s">
        <v>1417</v>
      </c>
      <c r="I2495" s="10" t="s">
        <v>1474</v>
      </c>
      <c r="J2495" s="1">
        <f>VLOOKUP(G2495,Sku_Consolidated!A2:C957, 3, FALSE)</f>
      </c>
      <c r="K2495" s="10">
        <f>IF(J2495="PACK", I2495, 0)</f>
      </c>
      <c r="L2495" s="10">
        <f>IF(J2495="KG", I2495, I2495 * VLOOKUP(G2495,Sku_Consolidated!A2:U957,21,FALSE))</f>
      </c>
      <c r="M2495" s="10" t="s">
        <v>37</v>
      </c>
      <c r="N2495" s="11" t="s">
        <v>6396</v>
      </c>
      <c r="O2495" s="10" t="s">
        <v>6397</v>
      </c>
      <c r="P2495" s="10">
        <f>N2495 - O2495</f>
      </c>
      <c r="Q2495" s="1">
        <f>VLOOKUP(G2495,Sku_Consolidated!A2:G957,7, FALSE)</f>
      </c>
      <c r="R2495" s="1">
        <f>IF(IFERROR(VLOOKUP(E2495,Store_Showcase!B2:H144,7, FALSE), TRUE)=TRUE, IF(IFERROR(VLOOKUP(E2495,Store_SRP!B2:H110,7, FALSE), TRUE)=TRUE,VLOOKUP(E2495,Store_VAM!B2:H273,7, FALSE),VLOOKUP(E2495,Store_SRP!B2:H110,7, FALSE)), VLOOKUP(E2495,Store_Showcase!B2:H144,7, FALSE))</f>
      </c>
      <c r="S2495" s="1">
        <f>IF(IFERROR(VLOOKUP(E2495,Store_Showcase!B2:I144,8, FALSE), TRUE)=TRUE, IF(IFERROR(VLOOKUP(E2495,Store_SRP!B2:I110,8, FALSE), TRUE)=TRUE,VLOOKUP(E2495,Store_VAM!B2:I273,8, FALSE),VLOOKUP(E2495,Store_SRP!B2:I110,8, FALSE)), VLOOKUP(E2495,Store_Showcase!B2:I144,8, FALSE))</f>
      </c>
      <c r="T2495" s="1">
        <f>VLOOKUP(G2495,Sku_Consolidated!A2:R957,18,FALSE)</f>
      </c>
      <c r="U2495" s="1" t="s">
        <v>6398</v>
      </c>
      <c r="V2495" s="1">
        <f>IF(VLOOKUP(G2495,Sku_Consolidated!A2:S957,19,FALSE)="SHOWCASE", VLOOKUP(E2495,Store_Showcase!B2:L144,11, FALSE), IF(VLOOKUP(G2495,Sku_Consolidated!A2:S957,19,FALSE)="VAM",VLOOKUP(E2495,Store_VAM!B2:L273,11, FALSE),VLOOKUP(E2495,Store_SRP!B2:L110,11, FALSE)))</f>
      </c>
      <c r="W2495" s="1">
        <f>VLOOKUP(G2495,Sku_Consolidated!A2:W957,11,FALSE)</f>
      </c>
      <c r="X2495" s="1">
        <f>VLOOKUP(G2495,Sku_Consolidated!A2:H957,8,FALSE)</f>
      </c>
      <c r="Y2495" s="1">
        <f>VLOOKUP(G2495,Sku_Consolidated!A2:I957,9,FALSE)</f>
      </c>
      <c r="Z2495" s="1" t="s">
        <v>41</v>
      </c>
      <c r="AA2495" s="1">
        <f>VLOOKUP(G2495,Sku_Consolidated!A2:E957,5,FALSE)</f>
      </c>
      <c r="AB2495" s="1">
        <f>IF(VLOOKUP(G2495,Sku_Consolidated!A2:S957,19,FALSE)="SHOWCASE", VLOOKUP(E2495,Store_Showcase!B2:N144,13, FALSE), IF(VLOOKUP(G2495,Sku_Consolidated!A2:S957,19,FALSE)="VAM",VLOOKUP(E2495,Store_VAM!B2:N273,13, FALSE),VLOOKUP(E2495,Store_SRP!B2:N110,13, FALSE)))</f>
      </c>
      <c r="AC2495" s="1">
        <f>IF(IFERROR(AB2495,TRUE)=TRUE, "-","OK")</f>
      </c>
      <c r="AD2495" s="11" t="s">
        <v>37</v>
      </c>
      <c r="AE2495" s="11" t="s">
        <v>37</v>
      </c>
      <c r="AF2495" s="1">
        <f>IF(IFERROR(VLOOKUP(E2495,Store_Showcase!B2:H144,{5}, FALSE), TRUE)=TRUE, IF(IFERROR(VLOOKUP(E2495,Store_SRP!B2:H110,{5}, FALSE), TRUE)=TRUE,VLOOKUP(E2495,Store_VAM!B2:H273,{5}, FALSE),VLOOKUP(E2495,Store_SRP!B2:H110,{5}, FALSE)), VLOOKUP(E2495,Store_Showcase!B2:H144,{5}, FALSE))</f>
      </c>
      <c r="AG2495" s="1">
        <f>IF(IFERROR(VLOOKUP(E2495,Store_Showcase!B2:H144,{6}, FALSE), TRUE)=TRUE, IF(IFERROR(VLOOKUP(E2495,Store_SRP!B2:H110,{6}, FALSE), TRUE)=TRUE,VLOOKUP(E2495,Store_VAM!B2:H273,{6}, FALSE),VLOOKUP(E2495,Store_SRP!B2:H110,{6}, FALSE)), VLOOKUP(E2495,Store_Showcase!B2:H144,{6}, FALSE))</f>
      </c>
      <c r="AH2495" s="1">
        <f>VLOOKUP(G2495,Sku_Consolidated!A2:R957,18,FALSE)</f>
      </c>
      <c r="AI2495" s="1">
        <f>VLOOKUP(G2495,Sku_Consolidated!A2:S957,19,FALSE)</f>
      </c>
      <c r="AJ2495" s="1">
        <f>VLOOKUP(G2495,Sku_Consolidated!A2:T957,20,FALSE)</f>
      </c>
    </row>
    <row r="2496" spans="1:36" x14ac:dyDescent="0.25">
      <c r="A2496" s="1">
        <v>2024</v>
      </c>
      <c r="B2496" s="1" t="s">
        <v>31</v>
      </c>
      <c r="C2496" s="1" t="s">
        <v>32</v>
      </c>
      <c r="D2496" s="1" t="s">
        <v>33</v>
      </c>
      <c r="E2496" s="9" t="s">
        <v>6395</v>
      </c>
      <c r="F2496" s="1">
        <f>IF(VLOOKUP(G2496,Sku_Consolidated!A2:S957,{19},FALSE)="SHOWCASE", VLOOKUP(E2496,Store_Showcase!B2:C144,{2}, FALSE), IF(VLOOKUP(G2496,Sku_Consolidated!A2:S957,{19},FALSE)="VAM",VLOOKUP(E2496,Store_VAM!B2:C273,{2}, FALSE),VLOOKUP(E2496,Store_SRP!B2:C110,{2}, FALSE)))</f>
      </c>
      <c r="G2496" s="1">
        <v>795727</v>
      </c>
      <c r="H2496" s="1" t="s">
        <v>1420</v>
      </c>
      <c r="I2496" s="10" t="s">
        <v>1137</v>
      </c>
      <c r="J2496" s="1">
        <f>VLOOKUP(G2496,Sku_Consolidated!A2:C957, 3, FALSE)</f>
      </c>
      <c r="K2496" s="10">
        <f>IF(J2496="PACK", I2496, 0)</f>
      </c>
      <c r="L2496" s="10">
        <f>IF(J2496="KG", I2496, I2496 * VLOOKUP(G2496,Sku_Consolidated!A2:U957,21,FALSE))</f>
      </c>
      <c r="M2496" s="10" t="s">
        <v>37</v>
      </c>
      <c r="N2496" s="11" t="s">
        <v>1421</v>
      </c>
      <c r="O2496" s="10" t="s">
        <v>2542</v>
      </c>
      <c r="P2496" s="10">
        <f>N2496 - O2496</f>
      </c>
      <c r="Q2496" s="1">
        <f>VLOOKUP(G2496,Sku_Consolidated!A2:G957,7, FALSE)</f>
      </c>
      <c r="R2496" s="1">
        <f>IF(IFERROR(VLOOKUP(E2496,Store_Showcase!B2:H144,7, FALSE), TRUE)=TRUE, IF(IFERROR(VLOOKUP(E2496,Store_SRP!B2:H110,7, FALSE), TRUE)=TRUE,VLOOKUP(E2496,Store_VAM!B2:H273,7, FALSE),VLOOKUP(E2496,Store_SRP!B2:H110,7, FALSE)), VLOOKUP(E2496,Store_Showcase!B2:H144,7, FALSE))</f>
      </c>
      <c r="S2496" s="1">
        <f>IF(IFERROR(VLOOKUP(E2496,Store_Showcase!B2:I144,8, FALSE), TRUE)=TRUE, IF(IFERROR(VLOOKUP(E2496,Store_SRP!B2:I110,8, FALSE), TRUE)=TRUE,VLOOKUP(E2496,Store_VAM!B2:I273,8, FALSE),VLOOKUP(E2496,Store_SRP!B2:I110,8, FALSE)), VLOOKUP(E2496,Store_Showcase!B2:I144,8, FALSE))</f>
      </c>
      <c r="T2496" s="1">
        <f>VLOOKUP(G2496,Sku_Consolidated!A2:R957,18,FALSE)</f>
      </c>
      <c r="U2496" s="1" t="s">
        <v>6398</v>
      </c>
      <c r="V2496" s="1">
        <f>IF(VLOOKUP(G2496,Sku_Consolidated!A2:S957,19,FALSE)="SHOWCASE", VLOOKUP(E2496,Store_Showcase!B2:L144,11, FALSE), IF(VLOOKUP(G2496,Sku_Consolidated!A2:S957,19,FALSE)="VAM",VLOOKUP(E2496,Store_VAM!B2:L273,11, FALSE),VLOOKUP(E2496,Store_SRP!B2:L110,11, FALSE)))</f>
      </c>
      <c r="W2496" s="1">
        <f>VLOOKUP(G2496,Sku_Consolidated!A2:W957,11,FALSE)</f>
      </c>
      <c r="X2496" s="1">
        <f>VLOOKUP(G2496,Sku_Consolidated!A2:H957,8,FALSE)</f>
      </c>
      <c r="Y2496" s="1">
        <f>VLOOKUP(G2496,Sku_Consolidated!A2:I957,9,FALSE)</f>
      </c>
      <c r="Z2496" s="1" t="s">
        <v>41</v>
      </c>
      <c r="AA2496" s="1">
        <f>VLOOKUP(G2496,Sku_Consolidated!A2:E957,5,FALSE)</f>
      </c>
      <c r="AB2496" s="1">
        <f>IF(VLOOKUP(G2496,Sku_Consolidated!A2:S957,19,FALSE)="SHOWCASE", VLOOKUP(E2496,Store_Showcase!B2:N144,13, FALSE), IF(VLOOKUP(G2496,Sku_Consolidated!A2:S957,19,FALSE)="VAM",VLOOKUP(E2496,Store_VAM!B2:N273,13, FALSE),VLOOKUP(E2496,Store_SRP!B2:N110,13, FALSE)))</f>
      </c>
      <c r="AC2496" s="1">
        <f>IF(IFERROR(AB2496,TRUE)=TRUE, "-","OK")</f>
      </c>
      <c r="AD2496" s="11" t="s">
        <v>37</v>
      </c>
      <c r="AE2496" s="11" t="s">
        <v>37</v>
      </c>
      <c r="AF2496" s="1">
        <f>IF(IFERROR(VLOOKUP(E2496,Store_Showcase!B2:H144,{5}, FALSE), TRUE)=TRUE, IF(IFERROR(VLOOKUP(E2496,Store_SRP!B2:H110,{5}, FALSE), TRUE)=TRUE,VLOOKUP(E2496,Store_VAM!B2:H273,{5}, FALSE),VLOOKUP(E2496,Store_SRP!B2:H110,{5}, FALSE)), VLOOKUP(E2496,Store_Showcase!B2:H144,{5}, FALSE))</f>
      </c>
      <c r="AG2496" s="1">
        <f>IF(IFERROR(VLOOKUP(E2496,Store_Showcase!B2:H144,{6}, FALSE), TRUE)=TRUE, IF(IFERROR(VLOOKUP(E2496,Store_SRP!B2:H110,{6}, FALSE), TRUE)=TRUE,VLOOKUP(E2496,Store_VAM!B2:H273,{6}, FALSE),VLOOKUP(E2496,Store_SRP!B2:H110,{6}, FALSE)), VLOOKUP(E2496,Store_Showcase!B2:H144,{6}, FALSE))</f>
      </c>
      <c r="AH2496" s="1">
        <f>VLOOKUP(G2496,Sku_Consolidated!A2:R957,18,FALSE)</f>
      </c>
      <c r="AI2496" s="1">
        <f>VLOOKUP(G2496,Sku_Consolidated!A2:S957,19,FALSE)</f>
      </c>
      <c r="AJ2496" s="1">
        <f>VLOOKUP(G2496,Sku_Consolidated!A2:T957,20,FALSE)</f>
      </c>
    </row>
    <row r="2497" spans="1:36" x14ac:dyDescent="0.25">
      <c r="A2497" s="1">
        <v>2024</v>
      </c>
      <c r="B2497" s="1" t="s">
        <v>31</v>
      </c>
      <c r="C2497" s="1" t="s">
        <v>32</v>
      </c>
      <c r="D2497" s="1" t="s">
        <v>33</v>
      </c>
      <c r="E2497" s="9" t="s">
        <v>6395</v>
      </c>
      <c r="F2497" s="1">
        <f>IF(VLOOKUP(G2497,Sku_Consolidated!A2:S957,{19},FALSE)="SHOWCASE", VLOOKUP(E2497,Store_Showcase!B2:C144,{2}, FALSE), IF(VLOOKUP(G2497,Sku_Consolidated!A2:S957,{19},FALSE)="VAM",VLOOKUP(E2497,Store_VAM!B2:C273,{2}, FALSE),VLOOKUP(E2497,Store_SRP!B2:C110,{2}, FALSE)))</f>
      </c>
      <c r="G2497" s="1">
        <v>795728</v>
      </c>
      <c r="H2497" s="1" t="s">
        <v>1647</v>
      </c>
      <c r="I2497" s="10" t="s">
        <v>1638</v>
      </c>
      <c r="J2497" s="1">
        <f>VLOOKUP(G2497,Sku_Consolidated!A2:C957, 3, FALSE)</f>
      </c>
      <c r="K2497" s="10">
        <f>IF(J2497="PACK", I2497, 0)</f>
      </c>
      <c r="L2497" s="10">
        <f>IF(J2497="KG", I2497, I2497 * VLOOKUP(G2497,Sku_Consolidated!A2:U957,21,FALSE))</f>
      </c>
      <c r="M2497" s="10" t="s">
        <v>37</v>
      </c>
      <c r="N2497" s="11" t="s">
        <v>2595</v>
      </c>
      <c r="O2497" s="10" t="s">
        <v>2596</v>
      </c>
      <c r="P2497" s="10">
        <f>N2497 - O2497</f>
      </c>
      <c r="Q2497" s="1">
        <f>VLOOKUP(G2497,Sku_Consolidated!A2:G957,7, FALSE)</f>
      </c>
      <c r="R2497" s="1">
        <f>IF(IFERROR(VLOOKUP(E2497,Store_Showcase!B2:H144,7, FALSE), TRUE)=TRUE, IF(IFERROR(VLOOKUP(E2497,Store_SRP!B2:H110,7, FALSE), TRUE)=TRUE,VLOOKUP(E2497,Store_VAM!B2:H273,7, FALSE),VLOOKUP(E2497,Store_SRP!B2:H110,7, FALSE)), VLOOKUP(E2497,Store_Showcase!B2:H144,7, FALSE))</f>
      </c>
      <c r="S2497" s="1">
        <f>IF(IFERROR(VLOOKUP(E2497,Store_Showcase!B2:I144,8, FALSE), TRUE)=TRUE, IF(IFERROR(VLOOKUP(E2497,Store_SRP!B2:I110,8, FALSE), TRUE)=TRUE,VLOOKUP(E2497,Store_VAM!B2:I273,8, FALSE),VLOOKUP(E2497,Store_SRP!B2:I110,8, FALSE)), VLOOKUP(E2497,Store_Showcase!B2:I144,8, FALSE))</f>
      </c>
      <c r="T2497" s="1">
        <f>VLOOKUP(G2497,Sku_Consolidated!A2:R957,18,FALSE)</f>
      </c>
      <c r="U2497" s="1" t="s">
        <v>6398</v>
      </c>
      <c r="V2497" s="1">
        <f>IF(VLOOKUP(G2497,Sku_Consolidated!A2:S957,19,FALSE)="SHOWCASE", VLOOKUP(E2497,Store_Showcase!B2:L144,11, FALSE), IF(VLOOKUP(G2497,Sku_Consolidated!A2:S957,19,FALSE)="VAM",VLOOKUP(E2497,Store_VAM!B2:L273,11, FALSE),VLOOKUP(E2497,Store_SRP!B2:L110,11, FALSE)))</f>
      </c>
      <c r="W2497" s="1">
        <f>VLOOKUP(G2497,Sku_Consolidated!A2:W957,11,FALSE)</f>
      </c>
      <c r="X2497" s="1">
        <f>VLOOKUP(G2497,Sku_Consolidated!A2:H957,8,FALSE)</f>
      </c>
      <c r="Y2497" s="1">
        <f>VLOOKUP(G2497,Sku_Consolidated!A2:I957,9,FALSE)</f>
      </c>
      <c r="Z2497" s="1" t="s">
        <v>41</v>
      </c>
      <c r="AA2497" s="1">
        <f>VLOOKUP(G2497,Sku_Consolidated!A2:E957,5,FALSE)</f>
      </c>
      <c r="AB2497" s="1">
        <f>IF(VLOOKUP(G2497,Sku_Consolidated!A2:S957,19,FALSE)="SHOWCASE", VLOOKUP(E2497,Store_Showcase!B2:N144,13, FALSE), IF(VLOOKUP(G2497,Sku_Consolidated!A2:S957,19,FALSE)="VAM",VLOOKUP(E2497,Store_VAM!B2:N273,13, FALSE),VLOOKUP(E2497,Store_SRP!B2:N110,13, FALSE)))</f>
      </c>
      <c r="AC2497" s="1">
        <f>IF(IFERROR(AB2497,TRUE)=TRUE, "-","OK")</f>
      </c>
      <c r="AD2497" s="11" t="s">
        <v>37</v>
      </c>
      <c r="AE2497" s="11" t="s">
        <v>37</v>
      </c>
      <c r="AF2497" s="1">
        <f>IF(IFERROR(VLOOKUP(E2497,Store_Showcase!B2:H144,{5}, FALSE), TRUE)=TRUE, IF(IFERROR(VLOOKUP(E2497,Store_SRP!B2:H110,{5}, FALSE), TRUE)=TRUE,VLOOKUP(E2497,Store_VAM!B2:H273,{5}, FALSE),VLOOKUP(E2497,Store_SRP!B2:H110,{5}, FALSE)), VLOOKUP(E2497,Store_Showcase!B2:H144,{5}, FALSE))</f>
      </c>
      <c r="AG2497" s="1">
        <f>IF(IFERROR(VLOOKUP(E2497,Store_Showcase!B2:H144,{6}, FALSE), TRUE)=TRUE, IF(IFERROR(VLOOKUP(E2497,Store_SRP!B2:H110,{6}, FALSE), TRUE)=TRUE,VLOOKUP(E2497,Store_VAM!B2:H273,{6}, FALSE),VLOOKUP(E2497,Store_SRP!B2:H110,{6}, FALSE)), VLOOKUP(E2497,Store_Showcase!B2:H144,{6}, FALSE))</f>
      </c>
      <c r="AH2497" s="1">
        <f>VLOOKUP(G2497,Sku_Consolidated!A2:R957,18,FALSE)</f>
      </c>
      <c r="AI2497" s="1">
        <f>VLOOKUP(G2497,Sku_Consolidated!A2:S957,19,FALSE)</f>
      </c>
      <c r="AJ2497" s="1">
        <f>VLOOKUP(G2497,Sku_Consolidated!A2:T957,20,FALSE)</f>
      </c>
    </row>
    <row r="2498" spans="1:36" x14ac:dyDescent="0.25">
      <c r="A2498" s="1">
        <v>2024</v>
      </c>
      <c r="B2498" s="1" t="s">
        <v>31</v>
      </c>
      <c r="C2498" s="1" t="s">
        <v>32</v>
      </c>
      <c r="D2498" s="1" t="s">
        <v>33</v>
      </c>
      <c r="E2498" s="9" t="s">
        <v>6395</v>
      </c>
      <c r="F2498" s="1">
        <f>IF(VLOOKUP(G2498,Sku_Consolidated!A2:S957,{19},FALSE)="SHOWCASE", VLOOKUP(E2498,Store_Showcase!B2:C144,{2}, FALSE), IF(VLOOKUP(G2498,Sku_Consolidated!A2:S957,{19},FALSE)="VAM",VLOOKUP(E2498,Store_VAM!B2:C273,{2}, FALSE),VLOOKUP(E2498,Store_SRP!B2:C110,{2}, FALSE)))</f>
      </c>
      <c r="G2498" s="1">
        <v>795732</v>
      </c>
      <c r="H2498" s="1" t="s">
        <v>1427</v>
      </c>
      <c r="I2498" s="10" t="s">
        <v>1467</v>
      </c>
      <c r="J2498" s="1">
        <f>VLOOKUP(G2498,Sku_Consolidated!A2:C957, 3, FALSE)</f>
      </c>
      <c r="K2498" s="10">
        <f>IF(J2498="PACK", I2498, 0)</f>
      </c>
      <c r="L2498" s="10">
        <f>IF(J2498="KG", I2498, I2498 * VLOOKUP(G2498,Sku_Consolidated!A2:U957,21,FALSE))</f>
      </c>
      <c r="M2498" s="10" t="s">
        <v>37</v>
      </c>
      <c r="N2498" s="11" t="s">
        <v>2586</v>
      </c>
      <c r="O2498" s="10" t="s">
        <v>2587</v>
      </c>
      <c r="P2498" s="10">
        <f>N2498 - O2498</f>
      </c>
      <c r="Q2498" s="1">
        <f>VLOOKUP(G2498,Sku_Consolidated!A2:G957,7, FALSE)</f>
      </c>
      <c r="R2498" s="1">
        <f>IF(IFERROR(VLOOKUP(E2498,Store_Showcase!B2:H144,7, FALSE), TRUE)=TRUE, IF(IFERROR(VLOOKUP(E2498,Store_SRP!B2:H110,7, FALSE), TRUE)=TRUE,VLOOKUP(E2498,Store_VAM!B2:H273,7, FALSE),VLOOKUP(E2498,Store_SRP!B2:H110,7, FALSE)), VLOOKUP(E2498,Store_Showcase!B2:H144,7, FALSE))</f>
      </c>
      <c r="S2498" s="1">
        <f>IF(IFERROR(VLOOKUP(E2498,Store_Showcase!B2:I144,8, FALSE), TRUE)=TRUE, IF(IFERROR(VLOOKUP(E2498,Store_SRP!B2:I110,8, FALSE), TRUE)=TRUE,VLOOKUP(E2498,Store_VAM!B2:I273,8, FALSE),VLOOKUP(E2498,Store_SRP!B2:I110,8, FALSE)), VLOOKUP(E2498,Store_Showcase!B2:I144,8, FALSE))</f>
      </c>
      <c r="T2498" s="1">
        <f>VLOOKUP(G2498,Sku_Consolidated!A2:R957,18,FALSE)</f>
      </c>
      <c r="U2498" s="1" t="s">
        <v>6398</v>
      </c>
      <c r="V2498" s="1">
        <f>IF(VLOOKUP(G2498,Sku_Consolidated!A2:S957,19,FALSE)="SHOWCASE", VLOOKUP(E2498,Store_Showcase!B2:L144,11, FALSE), IF(VLOOKUP(G2498,Sku_Consolidated!A2:S957,19,FALSE)="VAM",VLOOKUP(E2498,Store_VAM!B2:L273,11, FALSE),VLOOKUP(E2498,Store_SRP!B2:L110,11, FALSE)))</f>
      </c>
      <c r="W2498" s="1">
        <f>VLOOKUP(G2498,Sku_Consolidated!A2:W957,11,FALSE)</f>
      </c>
      <c r="X2498" s="1">
        <f>VLOOKUP(G2498,Sku_Consolidated!A2:H957,8,FALSE)</f>
      </c>
      <c r="Y2498" s="1">
        <f>VLOOKUP(G2498,Sku_Consolidated!A2:I957,9,FALSE)</f>
      </c>
      <c r="Z2498" s="1" t="s">
        <v>41</v>
      </c>
      <c r="AA2498" s="1">
        <f>VLOOKUP(G2498,Sku_Consolidated!A2:E957,5,FALSE)</f>
      </c>
      <c r="AB2498" s="1">
        <f>IF(VLOOKUP(G2498,Sku_Consolidated!A2:S957,19,FALSE)="SHOWCASE", VLOOKUP(E2498,Store_Showcase!B2:N144,13, FALSE), IF(VLOOKUP(G2498,Sku_Consolidated!A2:S957,19,FALSE)="VAM",VLOOKUP(E2498,Store_VAM!B2:N273,13, FALSE),VLOOKUP(E2498,Store_SRP!B2:N110,13, FALSE)))</f>
      </c>
      <c r="AC2498" s="1">
        <f>IF(IFERROR(AB2498,TRUE)=TRUE, "-","OK")</f>
      </c>
      <c r="AD2498" s="11" t="s">
        <v>37</v>
      </c>
      <c r="AE2498" s="11" t="s">
        <v>37</v>
      </c>
      <c r="AF2498" s="1">
        <f>IF(IFERROR(VLOOKUP(E2498,Store_Showcase!B2:H144,{5}, FALSE), TRUE)=TRUE, IF(IFERROR(VLOOKUP(E2498,Store_SRP!B2:H110,{5}, FALSE), TRUE)=TRUE,VLOOKUP(E2498,Store_VAM!B2:H273,{5}, FALSE),VLOOKUP(E2498,Store_SRP!B2:H110,{5}, FALSE)), VLOOKUP(E2498,Store_Showcase!B2:H144,{5}, FALSE))</f>
      </c>
      <c r="AG2498" s="1">
        <f>IF(IFERROR(VLOOKUP(E2498,Store_Showcase!B2:H144,{6}, FALSE), TRUE)=TRUE, IF(IFERROR(VLOOKUP(E2498,Store_SRP!B2:H110,{6}, FALSE), TRUE)=TRUE,VLOOKUP(E2498,Store_VAM!B2:H273,{6}, FALSE),VLOOKUP(E2498,Store_SRP!B2:H110,{6}, FALSE)), VLOOKUP(E2498,Store_Showcase!B2:H144,{6}, FALSE))</f>
      </c>
      <c r="AH2498" s="1">
        <f>VLOOKUP(G2498,Sku_Consolidated!A2:R957,18,FALSE)</f>
      </c>
      <c r="AI2498" s="1">
        <f>VLOOKUP(G2498,Sku_Consolidated!A2:S957,19,FALSE)</f>
      </c>
      <c r="AJ2498" s="1">
        <f>VLOOKUP(G2498,Sku_Consolidated!A2:T957,20,FALSE)</f>
      </c>
    </row>
    <row r="2499" spans="1:36" x14ac:dyDescent="0.25">
      <c r="A2499" s="1">
        <v>2024</v>
      </c>
      <c r="B2499" s="1" t="s">
        <v>31</v>
      </c>
      <c r="C2499" s="1" t="s">
        <v>32</v>
      </c>
      <c r="D2499" s="1" t="s">
        <v>33</v>
      </c>
      <c r="E2499" s="9" t="s">
        <v>6395</v>
      </c>
      <c r="F2499" s="1">
        <f>IF(VLOOKUP(G2499,Sku_Consolidated!A2:S957,{19},FALSE)="SHOWCASE", VLOOKUP(E2499,Store_Showcase!B2:C144,{2}, FALSE), IF(VLOOKUP(G2499,Sku_Consolidated!A2:S957,{19},FALSE)="VAM",VLOOKUP(E2499,Store_VAM!B2:C273,{2}, FALSE),VLOOKUP(E2499,Store_SRP!B2:C110,{2}, FALSE)))</f>
      </c>
      <c r="G2499" s="1">
        <v>795733</v>
      </c>
      <c r="H2499" s="1" t="s">
        <v>1430</v>
      </c>
      <c r="I2499" s="10" t="s">
        <v>1638</v>
      </c>
      <c r="J2499" s="1">
        <f>VLOOKUP(G2499,Sku_Consolidated!A2:C957, 3, FALSE)</f>
      </c>
      <c r="K2499" s="10">
        <f>IF(J2499="PACK", I2499, 0)</f>
      </c>
      <c r="L2499" s="10">
        <f>IF(J2499="KG", I2499, I2499 * VLOOKUP(G2499,Sku_Consolidated!A2:U957,21,FALSE))</f>
      </c>
      <c r="M2499" s="10" t="s">
        <v>37</v>
      </c>
      <c r="N2499" s="11" t="s">
        <v>1655</v>
      </c>
      <c r="O2499" s="10" t="s">
        <v>6399</v>
      </c>
      <c r="P2499" s="10">
        <f>N2499 - O2499</f>
      </c>
      <c r="Q2499" s="1">
        <f>VLOOKUP(G2499,Sku_Consolidated!A2:G957,7, FALSE)</f>
      </c>
      <c r="R2499" s="1">
        <f>IF(IFERROR(VLOOKUP(E2499,Store_Showcase!B2:H144,7, FALSE), TRUE)=TRUE, IF(IFERROR(VLOOKUP(E2499,Store_SRP!B2:H110,7, FALSE), TRUE)=TRUE,VLOOKUP(E2499,Store_VAM!B2:H273,7, FALSE),VLOOKUP(E2499,Store_SRP!B2:H110,7, FALSE)), VLOOKUP(E2499,Store_Showcase!B2:H144,7, FALSE))</f>
      </c>
      <c r="S2499" s="1">
        <f>IF(IFERROR(VLOOKUP(E2499,Store_Showcase!B2:I144,8, FALSE), TRUE)=TRUE, IF(IFERROR(VLOOKUP(E2499,Store_SRP!B2:I110,8, FALSE), TRUE)=TRUE,VLOOKUP(E2499,Store_VAM!B2:I273,8, FALSE),VLOOKUP(E2499,Store_SRP!B2:I110,8, FALSE)), VLOOKUP(E2499,Store_Showcase!B2:I144,8, FALSE))</f>
      </c>
      <c r="T2499" s="1">
        <f>VLOOKUP(G2499,Sku_Consolidated!A2:R957,18,FALSE)</f>
      </c>
      <c r="U2499" s="1" t="s">
        <v>6398</v>
      </c>
      <c r="V2499" s="1">
        <f>IF(VLOOKUP(G2499,Sku_Consolidated!A2:S957,19,FALSE)="SHOWCASE", VLOOKUP(E2499,Store_Showcase!B2:L144,11, FALSE), IF(VLOOKUP(G2499,Sku_Consolidated!A2:S957,19,FALSE)="VAM",VLOOKUP(E2499,Store_VAM!B2:L273,11, FALSE),VLOOKUP(E2499,Store_SRP!B2:L110,11, FALSE)))</f>
      </c>
      <c r="W2499" s="1">
        <f>VLOOKUP(G2499,Sku_Consolidated!A2:W957,11,FALSE)</f>
      </c>
      <c r="X2499" s="1">
        <f>VLOOKUP(G2499,Sku_Consolidated!A2:H957,8,FALSE)</f>
      </c>
      <c r="Y2499" s="1">
        <f>VLOOKUP(G2499,Sku_Consolidated!A2:I957,9,FALSE)</f>
      </c>
      <c r="Z2499" s="1" t="s">
        <v>41</v>
      </c>
      <c r="AA2499" s="1">
        <f>VLOOKUP(G2499,Sku_Consolidated!A2:E957,5,FALSE)</f>
      </c>
      <c r="AB2499" s="1">
        <f>IF(VLOOKUP(G2499,Sku_Consolidated!A2:S957,19,FALSE)="SHOWCASE", VLOOKUP(E2499,Store_Showcase!B2:N144,13, FALSE), IF(VLOOKUP(G2499,Sku_Consolidated!A2:S957,19,FALSE)="VAM",VLOOKUP(E2499,Store_VAM!B2:N273,13, FALSE),VLOOKUP(E2499,Store_SRP!B2:N110,13, FALSE)))</f>
      </c>
      <c r="AC2499" s="1">
        <f>IF(IFERROR(AB2499,TRUE)=TRUE, "-","OK")</f>
      </c>
      <c r="AD2499" s="11" t="s">
        <v>37</v>
      </c>
      <c r="AE2499" s="11" t="s">
        <v>37</v>
      </c>
      <c r="AF2499" s="1">
        <f>IF(IFERROR(VLOOKUP(E2499,Store_Showcase!B2:H144,{5}, FALSE), TRUE)=TRUE, IF(IFERROR(VLOOKUP(E2499,Store_SRP!B2:H110,{5}, FALSE), TRUE)=TRUE,VLOOKUP(E2499,Store_VAM!B2:H273,{5}, FALSE),VLOOKUP(E2499,Store_SRP!B2:H110,{5}, FALSE)), VLOOKUP(E2499,Store_Showcase!B2:H144,{5}, FALSE))</f>
      </c>
      <c r="AG2499" s="1">
        <f>IF(IFERROR(VLOOKUP(E2499,Store_Showcase!B2:H144,{6}, FALSE), TRUE)=TRUE, IF(IFERROR(VLOOKUP(E2499,Store_SRP!B2:H110,{6}, FALSE), TRUE)=TRUE,VLOOKUP(E2499,Store_VAM!B2:H273,{6}, FALSE),VLOOKUP(E2499,Store_SRP!B2:H110,{6}, FALSE)), VLOOKUP(E2499,Store_Showcase!B2:H144,{6}, FALSE))</f>
      </c>
      <c r="AH2499" s="1">
        <f>VLOOKUP(G2499,Sku_Consolidated!A2:R957,18,FALSE)</f>
      </c>
      <c r="AI2499" s="1">
        <f>VLOOKUP(G2499,Sku_Consolidated!A2:S957,19,FALSE)</f>
      </c>
      <c r="AJ2499" s="1">
        <f>VLOOKUP(G2499,Sku_Consolidated!A2:T957,20,FALSE)</f>
      </c>
    </row>
    <row r="2500" spans="1:36" x14ac:dyDescent="0.25">
      <c r="A2500" s="1">
        <v>2024</v>
      </c>
      <c r="B2500" s="1" t="s">
        <v>31</v>
      </c>
      <c r="C2500" s="1" t="s">
        <v>32</v>
      </c>
      <c r="D2500" s="1" t="s">
        <v>33</v>
      </c>
      <c r="E2500" s="9" t="s">
        <v>6395</v>
      </c>
      <c r="F2500" s="1">
        <f>IF(VLOOKUP(G2500,Sku_Consolidated!A2:S957,{19},FALSE)="SHOWCASE", VLOOKUP(E2500,Store_Showcase!B2:C144,{2}, FALSE), IF(VLOOKUP(G2500,Sku_Consolidated!A2:S957,{19},FALSE)="VAM",VLOOKUP(E2500,Store_VAM!B2:C273,{2}, FALSE),VLOOKUP(E2500,Store_SRP!B2:C110,{2}, FALSE)))</f>
      </c>
      <c r="G2500" s="1">
        <v>795737</v>
      </c>
      <c r="H2500" s="1" t="s">
        <v>1631</v>
      </c>
      <c r="I2500" s="10" t="s">
        <v>1137</v>
      </c>
      <c r="J2500" s="1">
        <f>VLOOKUP(G2500,Sku_Consolidated!A2:C957, 3, FALSE)</f>
      </c>
      <c r="K2500" s="10">
        <f>IF(J2500="PACK", I2500, 0)</f>
      </c>
      <c r="L2500" s="10">
        <f>IF(J2500="KG", I2500, I2500 * VLOOKUP(G2500,Sku_Consolidated!A2:U957,21,FALSE))</f>
      </c>
      <c r="M2500" s="10" t="s">
        <v>37</v>
      </c>
      <c r="N2500" s="11" t="s">
        <v>1657</v>
      </c>
      <c r="O2500" s="10" t="s">
        <v>2588</v>
      </c>
      <c r="P2500" s="10">
        <f>N2500 - O2500</f>
      </c>
      <c r="Q2500" s="1">
        <f>VLOOKUP(G2500,Sku_Consolidated!A2:G957,7, FALSE)</f>
      </c>
      <c r="R2500" s="1">
        <f>IF(IFERROR(VLOOKUP(E2500,Store_Showcase!B2:H144,7, FALSE), TRUE)=TRUE, IF(IFERROR(VLOOKUP(E2500,Store_SRP!B2:H110,7, FALSE), TRUE)=TRUE,VLOOKUP(E2500,Store_VAM!B2:H273,7, FALSE),VLOOKUP(E2500,Store_SRP!B2:H110,7, FALSE)), VLOOKUP(E2500,Store_Showcase!B2:H144,7, FALSE))</f>
      </c>
      <c r="S2500" s="1">
        <f>IF(IFERROR(VLOOKUP(E2500,Store_Showcase!B2:I144,8, FALSE), TRUE)=TRUE, IF(IFERROR(VLOOKUP(E2500,Store_SRP!B2:I110,8, FALSE), TRUE)=TRUE,VLOOKUP(E2500,Store_VAM!B2:I273,8, FALSE),VLOOKUP(E2500,Store_SRP!B2:I110,8, FALSE)), VLOOKUP(E2500,Store_Showcase!B2:I144,8, FALSE))</f>
      </c>
      <c r="T2500" s="1">
        <f>VLOOKUP(G2500,Sku_Consolidated!A2:R957,18,FALSE)</f>
      </c>
      <c r="U2500" s="1" t="s">
        <v>6398</v>
      </c>
      <c r="V2500" s="1">
        <f>IF(VLOOKUP(G2500,Sku_Consolidated!A2:S957,19,FALSE)="SHOWCASE", VLOOKUP(E2500,Store_Showcase!B2:L144,11, FALSE), IF(VLOOKUP(G2500,Sku_Consolidated!A2:S957,19,FALSE)="VAM",VLOOKUP(E2500,Store_VAM!B2:L273,11, FALSE),VLOOKUP(E2500,Store_SRP!B2:L110,11, FALSE)))</f>
      </c>
      <c r="W2500" s="1">
        <f>VLOOKUP(G2500,Sku_Consolidated!A2:W957,11,FALSE)</f>
      </c>
      <c r="X2500" s="1">
        <f>VLOOKUP(G2500,Sku_Consolidated!A2:H957,8,FALSE)</f>
      </c>
      <c r="Y2500" s="1">
        <f>VLOOKUP(G2500,Sku_Consolidated!A2:I957,9,FALSE)</f>
      </c>
      <c r="Z2500" s="1" t="s">
        <v>41</v>
      </c>
      <c r="AA2500" s="1">
        <f>VLOOKUP(G2500,Sku_Consolidated!A2:E957,5,FALSE)</f>
      </c>
      <c r="AB2500" s="1">
        <f>IF(VLOOKUP(G2500,Sku_Consolidated!A2:S957,19,FALSE)="SHOWCASE", VLOOKUP(E2500,Store_Showcase!B2:N144,13, FALSE), IF(VLOOKUP(G2500,Sku_Consolidated!A2:S957,19,FALSE)="VAM",VLOOKUP(E2500,Store_VAM!B2:N273,13, FALSE),VLOOKUP(E2500,Store_SRP!B2:N110,13, FALSE)))</f>
      </c>
      <c r="AC2500" s="1">
        <f>IF(IFERROR(AB2500,TRUE)=TRUE, "-","OK")</f>
      </c>
      <c r="AD2500" s="11" t="s">
        <v>37</v>
      </c>
      <c r="AE2500" s="11" t="s">
        <v>37</v>
      </c>
      <c r="AF2500" s="1">
        <f>IF(IFERROR(VLOOKUP(E2500,Store_Showcase!B2:H144,{5}, FALSE), TRUE)=TRUE, IF(IFERROR(VLOOKUP(E2500,Store_SRP!B2:H110,{5}, FALSE), TRUE)=TRUE,VLOOKUP(E2500,Store_VAM!B2:H273,{5}, FALSE),VLOOKUP(E2500,Store_SRP!B2:H110,{5}, FALSE)), VLOOKUP(E2500,Store_Showcase!B2:H144,{5}, FALSE))</f>
      </c>
      <c r="AG2500" s="1">
        <f>IF(IFERROR(VLOOKUP(E2500,Store_Showcase!B2:H144,{6}, FALSE), TRUE)=TRUE, IF(IFERROR(VLOOKUP(E2500,Store_SRP!B2:H110,{6}, FALSE), TRUE)=TRUE,VLOOKUP(E2500,Store_VAM!B2:H273,{6}, FALSE),VLOOKUP(E2500,Store_SRP!B2:H110,{6}, FALSE)), VLOOKUP(E2500,Store_Showcase!B2:H144,{6}, FALSE))</f>
      </c>
      <c r="AH2500" s="1">
        <f>VLOOKUP(G2500,Sku_Consolidated!A2:R957,18,FALSE)</f>
      </c>
      <c r="AI2500" s="1">
        <f>VLOOKUP(G2500,Sku_Consolidated!A2:S957,19,FALSE)</f>
      </c>
      <c r="AJ2500" s="1">
        <f>VLOOKUP(G2500,Sku_Consolidated!A2:T957,20,FALSE)</f>
      </c>
    </row>
    <row r="2501" spans="1:36" x14ac:dyDescent="0.25">
      <c r="A2501" s="1">
        <v>2024</v>
      </c>
      <c r="B2501" s="1" t="s">
        <v>31</v>
      </c>
      <c r="C2501" s="1" t="s">
        <v>32</v>
      </c>
      <c r="D2501" s="1" t="s">
        <v>33</v>
      </c>
      <c r="E2501" s="9" t="s">
        <v>6395</v>
      </c>
      <c r="F2501" s="1">
        <f>IF(VLOOKUP(G2501,Sku_Consolidated!A2:S957,{19},FALSE)="SHOWCASE", VLOOKUP(E2501,Store_Showcase!B2:C144,{2}, FALSE), IF(VLOOKUP(G2501,Sku_Consolidated!A2:S957,{19},FALSE)="VAM",VLOOKUP(E2501,Store_VAM!B2:C273,{2}, FALSE),VLOOKUP(E2501,Store_SRP!B2:C110,{2}, FALSE)))</f>
      </c>
      <c r="G2501" s="1">
        <v>795738</v>
      </c>
      <c r="H2501" s="1" t="s">
        <v>1634</v>
      </c>
      <c r="I2501" s="10" t="s">
        <v>2394</v>
      </c>
      <c r="J2501" s="1">
        <f>VLOOKUP(G2501,Sku_Consolidated!A2:C957, 3, FALSE)</f>
      </c>
      <c r="K2501" s="10">
        <f>IF(J2501="PACK", I2501, 0)</f>
      </c>
      <c r="L2501" s="10">
        <f>IF(J2501="KG", I2501, I2501 * VLOOKUP(G2501,Sku_Consolidated!A2:U957,21,FALSE))</f>
      </c>
      <c r="M2501" s="10" t="s">
        <v>37</v>
      </c>
      <c r="N2501" s="11" t="s">
        <v>6400</v>
      </c>
      <c r="O2501" s="10" t="s">
        <v>6401</v>
      </c>
      <c r="P2501" s="10">
        <f>N2501 - O2501</f>
      </c>
      <c r="Q2501" s="1">
        <f>VLOOKUP(G2501,Sku_Consolidated!A2:G957,7, FALSE)</f>
      </c>
      <c r="R2501" s="1">
        <f>IF(IFERROR(VLOOKUP(E2501,Store_Showcase!B2:H144,7, FALSE), TRUE)=TRUE, IF(IFERROR(VLOOKUP(E2501,Store_SRP!B2:H110,7, FALSE), TRUE)=TRUE,VLOOKUP(E2501,Store_VAM!B2:H273,7, FALSE),VLOOKUP(E2501,Store_SRP!B2:H110,7, FALSE)), VLOOKUP(E2501,Store_Showcase!B2:H144,7, FALSE))</f>
      </c>
      <c r="S2501" s="1">
        <f>IF(IFERROR(VLOOKUP(E2501,Store_Showcase!B2:I144,8, FALSE), TRUE)=TRUE, IF(IFERROR(VLOOKUP(E2501,Store_SRP!B2:I110,8, FALSE), TRUE)=TRUE,VLOOKUP(E2501,Store_VAM!B2:I273,8, FALSE),VLOOKUP(E2501,Store_SRP!B2:I110,8, FALSE)), VLOOKUP(E2501,Store_Showcase!B2:I144,8, FALSE))</f>
      </c>
      <c r="T2501" s="1">
        <f>VLOOKUP(G2501,Sku_Consolidated!A2:R957,18,FALSE)</f>
      </c>
      <c r="U2501" s="1" t="s">
        <v>6398</v>
      </c>
      <c r="V2501" s="1">
        <f>IF(VLOOKUP(G2501,Sku_Consolidated!A2:S957,19,FALSE)="SHOWCASE", VLOOKUP(E2501,Store_Showcase!B2:L144,11, FALSE), IF(VLOOKUP(G2501,Sku_Consolidated!A2:S957,19,FALSE)="VAM",VLOOKUP(E2501,Store_VAM!B2:L273,11, FALSE),VLOOKUP(E2501,Store_SRP!B2:L110,11, FALSE)))</f>
      </c>
      <c r="W2501" s="1">
        <f>VLOOKUP(G2501,Sku_Consolidated!A2:W957,11,FALSE)</f>
      </c>
      <c r="X2501" s="1">
        <f>VLOOKUP(G2501,Sku_Consolidated!A2:H957,8,FALSE)</f>
      </c>
      <c r="Y2501" s="1">
        <f>VLOOKUP(G2501,Sku_Consolidated!A2:I957,9,FALSE)</f>
      </c>
      <c r="Z2501" s="1" t="s">
        <v>41</v>
      </c>
      <c r="AA2501" s="1">
        <f>VLOOKUP(G2501,Sku_Consolidated!A2:E957,5,FALSE)</f>
      </c>
      <c r="AB2501" s="1">
        <f>IF(VLOOKUP(G2501,Sku_Consolidated!A2:S957,19,FALSE)="SHOWCASE", VLOOKUP(E2501,Store_Showcase!B2:N144,13, FALSE), IF(VLOOKUP(G2501,Sku_Consolidated!A2:S957,19,FALSE)="VAM",VLOOKUP(E2501,Store_VAM!B2:N273,13, FALSE),VLOOKUP(E2501,Store_SRP!B2:N110,13, FALSE)))</f>
      </c>
      <c r="AC2501" s="1">
        <f>IF(IFERROR(AB2501,TRUE)=TRUE, "-","OK")</f>
      </c>
      <c r="AD2501" s="11" t="s">
        <v>37</v>
      </c>
      <c r="AE2501" s="11" t="s">
        <v>37</v>
      </c>
      <c r="AF2501" s="1">
        <f>IF(IFERROR(VLOOKUP(E2501,Store_Showcase!B2:H144,{5}, FALSE), TRUE)=TRUE, IF(IFERROR(VLOOKUP(E2501,Store_SRP!B2:H110,{5}, FALSE), TRUE)=TRUE,VLOOKUP(E2501,Store_VAM!B2:H273,{5}, FALSE),VLOOKUP(E2501,Store_SRP!B2:H110,{5}, FALSE)), VLOOKUP(E2501,Store_Showcase!B2:H144,{5}, FALSE))</f>
      </c>
      <c r="AG2501" s="1">
        <f>IF(IFERROR(VLOOKUP(E2501,Store_Showcase!B2:H144,{6}, FALSE), TRUE)=TRUE, IF(IFERROR(VLOOKUP(E2501,Store_SRP!B2:H110,{6}, FALSE), TRUE)=TRUE,VLOOKUP(E2501,Store_VAM!B2:H273,{6}, FALSE),VLOOKUP(E2501,Store_SRP!B2:H110,{6}, FALSE)), VLOOKUP(E2501,Store_Showcase!B2:H144,{6}, FALSE))</f>
      </c>
      <c r="AH2501" s="1">
        <f>VLOOKUP(G2501,Sku_Consolidated!A2:R957,18,FALSE)</f>
      </c>
      <c r="AI2501" s="1">
        <f>VLOOKUP(G2501,Sku_Consolidated!A2:S957,19,FALSE)</f>
      </c>
      <c r="AJ2501" s="1">
        <f>VLOOKUP(G2501,Sku_Consolidated!A2:T957,20,FALSE)</f>
      </c>
    </row>
    <row r="2502" spans="1:36" x14ac:dyDescent="0.25">
      <c r="A2502" s="1">
        <v>2024</v>
      </c>
      <c r="B2502" s="1" t="s">
        <v>31</v>
      </c>
      <c r="C2502" s="1" t="s">
        <v>32</v>
      </c>
      <c r="D2502" s="1" t="s">
        <v>33</v>
      </c>
      <c r="E2502" s="9" t="s">
        <v>6395</v>
      </c>
      <c r="F2502" s="1">
        <f>IF(VLOOKUP(G2502,Sku_Consolidated!A2:S957,{19},FALSE)="SHOWCASE", VLOOKUP(E2502,Store_Showcase!B2:C144,{2}, FALSE), IF(VLOOKUP(G2502,Sku_Consolidated!A2:S957,{19},FALSE)="VAM",VLOOKUP(E2502,Store_VAM!B2:C273,{2}, FALSE),VLOOKUP(E2502,Store_SRP!B2:C110,{2}, FALSE)))</f>
      </c>
      <c r="G2502" s="1">
        <v>798588</v>
      </c>
      <c r="H2502" s="1" t="s">
        <v>1637</v>
      </c>
      <c r="I2502" s="10" t="s">
        <v>1638</v>
      </c>
      <c r="J2502" s="1">
        <f>VLOOKUP(G2502,Sku_Consolidated!A2:C957, 3, FALSE)</f>
      </c>
      <c r="K2502" s="10">
        <f>IF(J2502="PACK", I2502, 0)</f>
      </c>
      <c r="L2502" s="10">
        <f>IF(J2502="KG", I2502, I2502 * VLOOKUP(G2502,Sku_Consolidated!A2:U957,21,FALSE))</f>
      </c>
      <c r="M2502" s="10" t="s">
        <v>37</v>
      </c>
      <c r="N2502" s="11" t="s">
        <v>1639</v>
      </c>
      <c r="O2502" s="10" t="s">
        <v>6402</v>
      </c>
      <c r="P2502" s="10">
        <f>N2502 - O2502</f>
      </c>
      <c r="Q2502" s="1">
        <f>VLOOKUP(G2502,Sku_Consolidated!A2:G957,7, FALSE)</f>
      </c>
      <c r="R2502" s="1">
        <f>IF(IFERROR(VLOOKUP(E2502,Store_Showcase!B2:H144,7, FALSE), TRUE)=TRUE, IF(IFERROR(VLOOKUP(E2502,Store_SRP!B2:H110,7, FALSE), TRUE)=TRUE,VLOOKUP(E2502,Store_VAM!B2:H273,7, FALSE),VLOOKUP(E2502,Store_SRP!B2:H110,7, FALSE)), VLOOKUP(E2502,Store_Showcase!B2:H144,7, FALSE))</f>
      </c>
      <c r="S2502" s="1">
        <f>IF(IFERROR(VLOOKUP(E2502,Store_Showcase!B2:I144,8, FALSE), TRUE)=TRUE, IF(IFERROR(VLOOKUP(E2502,Store_SRP!B2:I110,8, FALSE), TRUE)=TRUE,VLOOKUP(E2502,Store_VAM!B2:I273,8, FALSE),VLOOKUP(E2502,Store_SRP!B2:I110,8, FALSE)), VLOOKUP(E2502,Store_Showcase!B2:I144,8, FALSE))</f>
      </c>
      <c r="T2502" s="1">
        <f>VLOOKUP(G2502,Sku_Consolidated!A2:R957,18,FALSE)</f>
      </c>
      <c r="U2502" s="1" t="s">
        <v>6398</v>
      </c>
      <c r="V2502" s="1">
        <f>IF(VLOOKUP(G2502,Sku_Consolidated!A2:S957,19,FALSE)="SHOWCASE", VLOOKUP(E2502,Store_Showcase!B2:L144,11, FALSE), IF(VLOOKUP(G2502,Sku_Consolidated!A2:S957,19,FALSE)="VAM",VLOOKUP(E2502,Store_VAM!B2:L273,11, FALSE),VLOOKUP(E2502,Store_SRP!B2:L110,11, FALSE)))</f>
      </c>
      <c r="W2502" s="1">
        <f>VLOOKUP(G2502,Sku_Consolidated!A2:W957,11,FALSE)</f>
      </c>
      <c r="X2502" s="1">
        <f>VLOOKUP(G2502,Sku_Consolidated!A2:H957,8,FALSE)</f>
      </c>
      <c r="Y2502" s="1">
        <f>VLOOKUP(G2502,Sku_Consolidated!A2:I957,9,FALSE)</f>
      </c>
      <c r="Z2502" s="1" t="s">
        <v>41</v>
      </c>
      <c r="AA2502" s="1">
        <f>VLOOKUP(G2502,Sku_Consolidated!A2:E957,5,FALSE)</f>
      </c>
      <c r="AB2502" s="1">
        <f>IF(VLOOKUP(G2502,Sku_Consolidated!A2:S957,19,FALSE)="SHOWCASE", VLOOKUP(E2502,Store_Showcase!B2:N144,13, FALSE), IF(VLOOKUP(G2502,Sku_Consolidated!A2:S957,19,FALSE)="VAM",VLOOKUP(E2502,Store_VAM!B2:N273,13, FALSE),VLOOKUP(E2502,Store_SRP!B2:N110,13, FALSE)))</f>
      </c>
      <c r="AC2502" s="1">
        <f>IF(IFERROR(AB2502,TRUE)=TRUE, "-","OK")</f>
      </c>
      <c r="AD2502" s="11" t="s">
        <v>37</v>
      </c>
      <c r="AE2502" s="11" t="s">
        <v>37</v>
      </c>
      <c r="AF2502" s="1">
        <f>IF(IFERROR(VLOOKUP(E2502,Store_Showcase!B2:H144,{5}, FALSE), TRUE)=TRUE, IF(IFERROR(VLOOKUP(E2502,Store_SRP!B2:H110,{5}, FALSE), TRUE)=TRUE,VLOOKUP(E2502,Store_VAM!B2:H273,{5}, FALSE),VLOOKUP(E2502,Store_SRP!B2:H110,{5}, FALSE)), VLOOKUP(E2502,Store_Showcase!B2:H144,{5}, FALSE))</f>
      </c>
      <c r="AG2502" s="1">
        <f>IF(IFERROR(VLOOKUP(E2502,Store_Showcase!B2:H144,{6}, FALSE), TRUE)=TRUE, IF(IFERROR(VLOOKUP(E2502,Store_SRP!B2:H110,{6}, FALSE), TRUE)=TRUE,VLOOKUP(E2502,Store_VAM!B2:H273,{6}, FALSE),VLOOKUP(E2502,Store_SRP!B2:H110,{6}, FALSE)), VLOOKUP(E2502,Store_Showcase!B2:H144,{6}, FALSE))</f>
      </c>
      <c r="AH2502" s="1">
        <f>VLOOKUP(G2502,Sku_Consolidated!A2:R957,18,FALSE)</f>
      </c>
      <c r="AI2502" s="1">
        <f>VLOOKUP(G2502,Sku_Consolidated!A2:S957,19,FALSE)</f>
      </c>
      <c r="AJ2502" s="1">
        <f>VLOOKUP(G2502,Sku_Consolidated!A2:T957,20,FALSE)</f>
      </c>
    </row>
    <row r="2503" spans="1:36" x14ac:dyDescent="0.25">
      <c r="A2503" s="1">
        <v>2024</v>
      </c>
      <c r="B2503" s="1" t="s">
        <v>31</v>
      </c>
      <c r="C2503" s="1" t="s">
        <v>32</v>
      </c>
      <c r="D2503" s="1" t="s">
        <v>33</v>
      </c>
      <c r="E2503" s="9" t="s">
        <v>6403</v>
      </c>
      <c r="F2503" s="1">
        <f>IF(VLOOKUP(G2503,Sku_Consolidated!A2:S957,{19},FALSE)="SHOWCASE", VLOOKUP(E2503,Store_Showcase!B2:C144,{2}, FALSE), IF(VLOOKUP(G2503,Sku_Consolidated!A2:S957,{19},FALSE)="VAM",VLOOKUP(E2503,Store_VAM!B2:C273,{2}, FALSE),VLOOKUP(E2503,Store_SRP!B2:C110,{2}, FALSE)))</f>
      </c>
      <c r="G2503" s="1">
        <v>61719</v>
      </c>
      <c r="H2503" s="1" t="s">
        <v>35</v>
      </c>
      <c r="I2503" s="10" t="s">
        <v>6404</v>
      </c>
      <c r="J2503" s="1">
        <f>VLOOKUP(G2503,Sku_Consolidated!A2:C957, 3, FALSE)</f>
      </c>
      <c r="K2503" s="10">
        <f>IF(J2503="PACK", I2503, 0)</f>
      </c>
      <c r="L2503" s="10">
        <f>IF(J2503="KG", I2503, I2503 * VLOOKUP(G2503,Sku_Consolidated!A2:U957,21,FALSE))</f>
      </c>
      <c r="M2503" s="10" t="s">
        <v>37</v>
      </c>
      <c r="N2503" s="11" t="s">
        <v>6405</v>
      </c>
      <c r="O2503" s="10" t="s">
        <v>6406</v>
      </c>
      <c r="P2503" s="10">
        <f>N2503 - O2503</f>
      </c>
      <c r="Q2503" s="1">
        <f>VLOOKUP(G2503,Sku_Consolidated!A2:G957,7, FALSE)</f>
      </c>
      <c r="R2503" s="1">
        <f>IF(IFERROR(VLOOKUP(E2503,Store_Showcase!B2:H144,7, FALSE), TRUE)=TRUE, IF(IFERROR(VLOOKUP(E2503,Store_SRP!B2:H110,7, FALSE), TRUE)=TRUE,VLOOKUP(E2503,Store_VAM!B2:H273,7, FALSE),VLOOKUP(E2503,Store_SRP!B2:H110,7, FALSE)), VLOOKUP(E2503,Store_Showcase!B2:H144,7, FALSE))</f>
      </c>
      <c r="S2503" s="1">
        <f>IF(IFERROR(VLOOKUP(E2503,Store_Showcase!B2:I144,8, FALSE), TRUE)=TRUE, IF(IFERROR(VLOOKUP(E2503,Store_SRP!B2:I110,8, FALSE), TRUE)=TRUE,VLOOKUP(E2503,Store_VAM!B2:I273,8, FALSE),VLOOKUP(E2503,Store_SRP!B2:I110,8, FALSE)), VLOOKUP(E2503,Store_Showcase!B2:I144,8, FALSE))</f>
      </c>
      <c r="T2503" s="1">
        <f>VLOOKUP(G2503,Sku_Consolidated!A2:R957,18,FALSE)</f>
      </c>
      <c r="U2503" s="1" t="s">
        <v>6407</v>
      </c>
      <c r="V2503" s="1">
        <f>IF(VLOOKUP(G2503,Sku_Consolidated!A2:S957,19,FALSE)="SHOWCASE", VLOOKUP(E2503,Store_Showcase!B2:L144,11, FALSE), IF(VLOOKUP(G2503,Sku_Consolidated!A2:S957,19,FALSE)="VAM",VLOOKUP(E2503,Store_VAM!B2:L273,11, FALSE),VLOOKUP(E2503,Store_SRP!B2:L110,11, FALSE)))</f>
      </c>
      <c r="W2503" s="1">
        <f>VLOOKUP(G2503,Sku_Consolidated!A2:W957,11,FALSE)</f>
      </c>
      <c r="X2503" s="1">
        <f>VLOOKUP(G2503,Sku_Consolidated!A2:H957,8,FALSE)</f>
      </c>
      <c r="Y2503" s="1">
        <f>VLOOKUP(G2503,Sku_Consolidated!A2:I957,9,FALSE)</f>
      </c>
      <c r="Z2503" s="1" t="s">
        <v>41</v>
      </c>
      <c r="AA2503" s="1">
        <f>VLOOKUP(G2503,Sku_Consolidated!A2:E957,5,FALSE)</f>
      </c>
      <c r="AB2503" s="1">
        <f>IF(VLOOKUP(G2503,Sku_Consolidated!A2:S957,19,FALSE)="SHOWCASE", VLOOKUP(E2503,Store_Showcase!B2:N144,13, FALSE), IF(VLOOKUP(G2503,Sku_Consolidated!A2:S957,19,FALSE)="VAM",VLOOKUP(E2503,Store_VAM!B2:N273,13, FALSE),VLOOKUP(E2503,Store_SRP!B2:N110,13, FALSE)))</f>
      </c>
      <c r="AC2503" s="1">
        <f>IF(IFERROR(AB2503,TRUE)=TRUE, "-","OK")</f>
      </c>
      <c r="AD2503" s="11" t="s">
        <v>37</v>
      </c>
      <c r="AE2503" s="11" t="s">
        <v>37</v>
      </c>
      <c r="AF2503" s="1">
        <f>IF(IFERROR(VLOOKUP(E2503,Store_Showcase!B2:H144,{5}, FALSE), TRUE)=TRUE, IF(IFERROR(VLOOKUP(E2503,Store_SRP!B2:H110,{5}, FALSE), TRUE)=TRUE,VLOOKUP(E2503,Store_VAM!B2:H273,{5}, FALSE),VLOOKUP(E2503,Store_SRP!B2:H110,{5}, FALSE)), VLOOKUP(E2503,Store_Showcase!B2:H144,{5}, FALSE))</f>
      </c>
      <c r="AG2503" s="1">
        <f>IF(IFERROR(VLOOKUP(E2503,Store_Showcase!B2:H144,{6}, FALSE), TRUE)=TRUE, IF(IFERROR(VLOOKUP(E2503,Store_SRP!B2:H110,{6}, FALSE), TRUE)=TRUE,VLOOKUP(E2503,Store_VAM!B2:H273,{6}, FALSE),VLOOKUP(E2503,Store_SRP!B2:H110,{6}, FALSE)), VLOOKUP(E2503,Store_Showcase!B2:H144,{6}, FALSE))</f>
      </c>
      <c r="AH2503" s="1">
        <f>VLOOKUP(G2503,Sku_Consolidated!A2:R957,18,FALSE)</f>
      </c>
      <c r="AI2503" s="1">
        <f>VLOOKUP(G2503,Sku_Consolidated!A2:S957,19,FALSE)</f>
      </c>
      <c r="AJ2503" s="1">
        <f>VLOOKUP(G2503,Sku_Consolidated!A2:T957,20,FALSE)</f>
      </c>
    </row>
    <row r="2504" spans="1:36" x14ac:dyDescent="0.25">
      <c r="A2504" s="1">
        <v>2024</v>
      </c>
      <c r="B2504" s="1" t="s">
        <v>31</v>
      </c>
      <c r="C2504" s="1" t="s">
        <v>32</v>
      </c>
      <c r="D2504" s="1" t="s">
        <v>33</v>
      </c>
      <c r="E2504" s="9" t="s">
        <v>6403</v>
      </c>
      <c r="F2504" s="1">
        <f>IF(VLOOKUP(G2504,Sku_Consolidated!A2:S957,{19},FALSE)="SHOWCASE", VLOOKUP(E2504,Store_Showcase!B2:C144,{2}, FALSE), IF(VLOOKUP(G2504,Sku_Consolidated!A2:S957,{19},FALSE)="VAM",VLOOKUP(E2504,Store_VAM!B2:C273,{2}, FALSE),VLOOKUP(E2504,Store_SRP!B2:C110,{2}, FALSE)))</f>
      </c>
      <c r="G2504" s="1">
        <v>61722</v>
      </c>
      <c r="H2504" s="1" t="s">
        <v>46</v>
      </c>
      <c r="I2504" s="10" t="s">
        <v>3720</v>
      </c>
      <c r="J2504" s="1">
        <f>VLOOKUP(G2504,Sku_Consolidated!A2:C957, 3, FALSE)</f>
      </c>
      <c r="K2504" s="10">
        <f>IF(J2504="PACK", I2504, 0)</f>
      </c>
      <c r="L2504" s="10">
        <f>IF(J2504="KG", I2504, I2504 * VLOOKUP(G2504,Sku_Consolidated!A2:U957,21,FALSE))</f>
      </c>
      <c r="M2504" s="10" t="s">
        <v>37</v>
      </c>
      <c r="N2504" s="11" t="s">
        <v>6408</v>
      </c>
      <c r="O2504" s="10" t="s">
        <v>6409</v>
      </c>
      <c r="P2504" s="10">
        <f>N2504 - O2504</f>
      </c>
      <c r="Q2504" s="1">
        <f>VLOOKUP(G2504,Sku_Consolidated!A2:G957,7, FALSE)</f>
      </c>
      <c r="R2504" s="1">
        <f>IF(IFERROR(VLOOKUP(E2504,Store_Showcase!B2:H144,7, FALSE), TRUE)=TRUE, IF(IFERROR(VLOOKUP(E2504,Store_SRP!B2:H110,7, FALSE), TRUE)=TRUE,VLOOKUP(E2504,Store_VAM!B2:H273,7, FALSE),VLOOKUP(E2504,Store_SRP!B2:H110,7, FALSE)), VLOOKUP(E2504,Store_Showcase!B2:H144,7, FALSE))</f>
      </c>
      <c r="S2504" s="1">
        <f>IF(IFERROR(VLOOKUP(E2504,Store_Showcase!B2:I144,8, FALSE), TRUE)=TRUE, IF(IFERROR(VLOOKUP(E2504,Store_SRP!B2:I110,8, FALSE), TRUE)=TRUE,VLOOKUP(E2504,Store_VAM!B2:I273,8, FALSE),VLOOKUP(E2504,Store_SRP!B2:I110,8, FALSE)), VLOOKUP(E2504,Store_Showcase!B2:I144,8, FALSE))</f>
      </c>
      <c r="T2504" s="1">
        <f>VLOOKUP(G2504,Sku_Consolidated!A2:R957,18,FALSE)</f>
      </c>
      <c r="U2504" s="1" t="s">
        <v>6407</v>
      </c>
      <c r="V2504" s="1">
        <f>IF(VLOOKUP(G2504,Sku_Consolidated!A2:S957,19,FALSE)="SHOWCASE", VLOOKUP(E2504,Store_Showcase!B2:L144,11, FALSE), IF(VLOOKUP(G2504,Sku_Consolidated!A2:S957,19,FALSE)="VAM",VLOOKUP(E2504,Store_VAM!B2:L273,11, FALSE),VLOOKUP(E2504,Store_SRP!B2:L110,11, FALSE)))</f>
      </c>
      <c r="W2504" s="1">
        <f>VLOOKUP(G2504,Sku_Consolidated!A2:W957,11,FALSE)</f>
      </c>
      <c r="X2504" s="1">
        <f>VLOOKUP(G2504,Sku_Consolidated!A2:H957,8,FALSE)</f>
      </c>
      <c r="Y2504" s="1">
        <f>VLOOKUP(G2504,Sku_Consolidated!A2:I957,9,FALSE)</f>
      </c>
      <c r="Z2504" s="1" t="s">
        <v>41</v>
      </c>
      <c r="AA2504" s="1">
        <f>VLOOKUP(G2504,Sku_Consolidated!A2:E957,5,FALSE)</f>
      </c>
      <c r="AB2504" s="1">
        <f>IF(VLOOKUP(G2504,Sku_Consolidated!A2:S957,19,FALSE)="SHOWCASE", VLOOKUP(E2504,Store_Showcase!B2:N144,13, FALSE), IF(VLOOKUP(G2504,Sku_Consolidated!A2:S957,19,FALSE)="VAM",VLOOKUP(E2504,Store_VAM!B2:N273,13, FALSE),VLOOKUP(E2504,Store_SRP!B2:N110,13, FALSE)))</f>
      </c>
      <c r="AC2504" s="1">
        <f>IF(IFERROR(AB2504,TRUE)=TRUE, "-","OK")</f>
      </c>
      <c r="AD2504" s="11" t="s">
        <v>37</v>
      </c>
      <c r="AE2504" s="11" t="s">
        <v>37</v>
      </c>
      <c r="AF2504" s="1">
        <f>IF(IFERROR(VLOOKUP(E2504,Store_Showcase!B2:H144,{5}, FALSE), TRUE)=TRUE, IF(IFERROR(VLOOKUP(E2504,Store_SRP!B2:H110,{5}, FALSE), TRUE)=TRUE,VLOOKUP(E2504,Store_VAM!B2:H273,{5}, FALSE),VLOOKUP(E2504,Store_SRP!B2:H110,{5}, FALSE)), VLOOKUP(E2504,Store_Showcase!B2:H144,{5}, FALSE))</f>
      </c>
      <c r="AG2504" s="1">
        <f>IF(IFERROR(VLOOKUP(E2504,Store_Showcase!B2:H144,{6}, FALSE), TRUE)=TRUE, IF(IFERROR(VLOOKUP(E2504,Store_SRP!B2:H110,{6}, FALSE), TRUE)=TRUE,VLOOKUP(E2504,Store_VAM!B2:H273,{6}, FALSE),VLOOKUP(E2504,Store_SRP!B2:H110,{6}, FALSE)), VLOOKUP(E2504,Store_Showcase!B2:H144,{6}, FALSE))</f>
      </c>
      <c r="AH2504" s="1">
        <f>VLOOKUP(G2504,Sku_Consolidated!A2:R957,18,FALSE)</f>
      </c>
      <c r="AI2504" s="1">
        <f>VLOOKUP(G2504,Sku_Consolidated!A2:S957,19,FALSE)</f>
      </c>
      <c r="AJ2504" s="1">
        <f>VLOOKUP(G2504,Sku_Consolidated!A2:T957,20,FALSE)</f>
      </c>
    </row>
    <row r="2505" spans="1:36" x14ac:dyDescent="0.25">
      <c r="A2505" s="1">
        <v>2024</v>
      </c>
      <c r="B2505" s="1" t="s">
        <v>31</v>
      </c>
      <c r="C2505" s="1" t="s">
        <v>32</v>
      </c>
      <c r="D2505" s="1" t="s">
        <v>33</v>
      </c>
      <c r="E2505" s="9" t="s">
        <v>6403</v>
      </c>
      <c r="F2505" s="1">
        <f>IF(VLOOKUP(G2505,Sku_Consolidated!A2:S957,{19},FALSE)="SHOWCASE", VLOOKUP(E2505,Store_Showcase!B2:C144,{2}, FALSE), IF(VLOOKUP(G2505,Sku_Consolidated!A2:S957,{19},FALSE)="VAM",VLOOKUP(E2505,Store_VAM!B2:C273,{2}, FALSE),VLOOKUP(E2505,Store_SRP!B2:C110,{2}, FALSE)))</f>
      </c>
      <c r="G2505" s="1">
        <v>61725</v>
      </c>
      <c r="H2505" s="1" t="s">
        <v>54</v>
      </c>
      <c r="I2505" s="10" t="s">
        <v>127</v>
      </c>
      <c r="J2505" s="1">
        <f>VLOOKUP(G2505,Sku_Consolidated!A2:C957, 3, FALSE)</f>
      </c>
      <c r="K2505" s="10">
        <f>IF(J2505="PACK", I2505, 0)</f>
      </c>
      <c r="L2505" s="10">
        <f>IF(J2505="KG", I2505, I2505 * VLOOKUP(G2505,Sku_Consolidated!A2:U957,21,FALSE))</f>
      </c>
      <c r="M2505" s="10" t="s">
        <v>37</v>
      </c>
      <c r="N2505" s="11" t="s">
        <v>6410</v>
      </c>
      <c r="O2505" s="10" t="s">
        <v>6411</v>
      </c>
      <c r="P2505" s="10">
        <f>N2505 - O2505</f>
      </c>
      <c r="Q2505" s="1">
        <f>VLOOKUP(G2505,Sku_Consolidated!A2:G957,7, FALSE)</f>
      </c>
      <c r="R2505" s="1">
        <f>IF(IFERROR(VLOOKUP(E2505,Store_Showcase!B2:H144,7, FALSE), TRUE)=TRUE, IF(IFERROR(VLOOKUP(E2505,Store_SRP!B2:H110,7, FALSE), TRUE)=TRUE,VLOOKUP(E2505,Store_VAM!B2:H273,7, FALSE),VLOOKUP(E2505,Store_SRP!B2:H110,7, FALSE)), VLOOKUP(E2505,Store_Showcase!B2:H144,7, FALSE))</f>
      </c>
      <c r="S2505" s="1">
        <f>IF(IFERROR(VLOOKUP(E2505,Store_Showcase!B2:I144,8, FALSE), TRUE)=TRUE, IF(IFERROR(VLOOKUP(E2505,Store_SRP!B2:I110,8, FALSE), TRUE)=TRUE,VLOOKUP(E2505,Store_VAM!B2:I273,8, FALSE),VLOOKUP(E2505,Store_SRP!B2:I110,8, FALSE)), VLOOKUP(E2505,Store_Showcase!B2:I144,8, FALSE))</f>
      </c>
      <c r="T2505" s="1">
        <f>VLOOKUP(G2505,Sku_Consolidated!A2:R957,18,FALSE)</f>
      </c>
      <c r="U2505" s="1" t="s">
        <v>6407</v>
      </c>
      <c r="V2505" s="1">
        <f>IF(VLOOKUP(G2505,Sku_Consolidated!A2:S957,19,FALSE)="SHOWCASE", VLOOKUP(E2505,Store_Showcase!B2:L144,11, FALSE), IF(VLOOKUP(G2505,Sku_Consolidated!A2:S957,19,FALSE)="VAM",VLOOKUP(E2505,Store_VAM!B2:L273,11, FALSE),VLOOKUP(E2505,Store_SRP!B2:L110,11, FALSE)))</f>
      </c>
      <c r="W2505" s="1">
        <f>VLOOKUP(G2505,Sku_Consolidated!A2:W957,11,FALSE)</f>
      </c>
      <c r="X2505" s="1">
        <f>VLOOKUP(G2505,Sku_Consolidated!A2:H957,8,FALSE)</f>
      </c>
      <c r="Y2505" s="1">
        <f>VLOOKUP(G2505,Sku_Consolidated!A2:I957,9,FALSE)</f>
      </c>
      <c r="Z2505" s="1" t="s">
        <v>41</v>
      </c>
      <c r="AA2505" s="1">
        <f>VLOOKUP(G2505,Sku_Consolidated!A2:E957,5,FALSE)</f>
      </c>
      <c r="AB2505" s="1">
        <f>IF(VLOOKUP(G2505,Sku_Consolidated!A2:S957,19,FALSE)="SHOWCASE", VLOOKUP(E2505,Store_Showcase!B2:N144,13, FALSE), IF(VLOOKUP(G2505,Sku_Consolidated!A2:S957,19,FALSE)="VAM",VLOOKUP(E2505,Store_VAM!B2:N273,13, FALSE),VLOOKUP(E2505,Store_SRP!B2:N110,13, FALSE)))</f>
      </c>
      <c r="AC2505" s="1">
        <f>IF(IFERROR(AB2505,TRUE)=TRUE, "-","OK")</f>
      </c>
      <c r="AD2505" s="11" t="s">
        <v>37</v>
      </c>
      <c r="AE2505" s="11" t="s">
        <v>37</v>
      </c>
      <c r="AF2505" s="1">
        <f>IF(IFERROR(VLOOKUP(E2505,Store_Showcase!B2:H144,{5}, FALSE), TRUE)=TRUE, IF(IFERROR(VLOOKUP(E2505,Store_SRP!B2:H110,{5}, FALSE), TRUE)=TRUE,VLOOKUP(E2505,Store_VAM!B2:H273,{5}, FALSE),VLOOKUP(E2505,Store_SRP!B2:H110,{5}, FALSE)), VLOOKUP(E2505,Store_Showcase!B2:H144,{5}, FALSE))</f>
      </c>
      <c r="AG2505" s="1">
        <f>IF(IFERROR(VLOOKUP(E2505,Store_Showcase!B2:H144,{6}, FALSE), TRUE)=TRUE, IF(IFERROR(VLOOKUP(E2505,Store_SRP!B2:H110,{6}, FALSE), TRUE)=TRUE,VLOOKUP(E2505,Store_VAM!B2:H273,{6}, FALSE),VLOOKUP(E2505,Store_SRP!B2:H110,{6}, FALSE)), VLOOKUP(E2505,Store_Showcase!B2:H144,{6}, FALSE))</f>
      </c>
      <c r="AH2505" s="1">
        <f>VLOOKUP(G2505,Sku_Consolidated!A2:R957,18,FALSE)</f>
      </c>
      <c r="AI2505" s="1">
        <f>VLOOKUP(G2505,Sku_Consolidated!A2:S957,19,FALSE)</f>
      </c>
      <c r="AJ2505" s="1">
        <f>VLOOKUP(G2505,Sku_Consolidated!A2:T957,20,FALSE)</f>
      </c>
    </row>
    <row r="2506" spans="1:36" x14ac:dyDescent="0.25">
      <c r="A2506" s="1">
        <v>2024</v>
      </c>
      <c r="B2506" s="1" t="s">
        <v>31</v>
      </c>
      <c r="C2506" s="1" t="s">
        <v>32</v>
      </c>
      <c r="D2506" s="1" t="s">
        <v>33</v>
      </c>
      <c r="E2506" s="9" t="s">
        <v>6403</v>
      </c>
      <c r="F2506" s="1">
        <f>IF(VLOOKUP(G2506,Sku_Consolidated!A2:S957,{19},FALSE)="SHOWCASE", VLOOKUP(E2506,Store_Showcase!B2:C144,{2}, FALSE), IF(VLOOKUP(G2506,Sku_Consolidated!A2:S957,{19},FALSE)="VAM",VLOOKUP(E2506,Store_VAM!B2:C273,{2}, FALSE),VLOOKUP(E2506,Store_SRP!B2:C110,{2}, FALSE)))</f>
      </c>
      <c r="G2506" s="1">
        <v>61734</v>
      </c>
      <c r="H2506" s="1" t="s">
        <v>62</v>
      </c>
      <c r="I2506" s="10" t="s">
        <v>3503</v>
      </c>
      <c r="J2506" s="1">
        <f>VLOOKUP(G2506,Sku_Consolidated!A2:C957, 3, FALSE)</f>
      </c>
      <c r="K2506" s="10">
        <f>IF(J2506="PACK", I2506, 0)</f>
      </c>
      <c r="L2506" s="10">
        <f>IF(J2506="KG", I2506, I2506 * VLOOKUP(G2506,Sku_Consolidated!A2:U957,21,FALSE))</f>
      </c>
      <c r="M2506" s="10" t="s">
        <v>37</v>
      </c>
      <c r="N2506" s="11" t="s">
        <v>6412</v>
      </c>
      <c r="O2506" s="10" t="s">
        <v>6413</v>
      </c>
      <c r="P2506" s="10">
        <f>N2506 - O2506</f>
      </c>
      <c r="Q2506" s="1">
        <f>VLOOKUP(G2506,Sku_Consolidated!A2:G957,7, FALSE)</f>
      </c>
      <c r="R2506" s="1">
        <f>IF(IFERROR(VLOOKUP(E2506,Store_Showcase!B2:H144,7, FALSE), TRUE)=TRUE, IF(IFERROR(VLOOKUP(E2506,Store_SRP!B2:H110,7, FALSE), TRUE)=TRUE,VLOOKUP(E2506,Store_VAM!B2:H273,7, FALSE),VLOOKUP(E2506,Store_SRP!B2:H110,7, FALSE)), VLOOKUP(E2506,Store_Showcase!B2:H144,7, FALSE))</f>
      </c>
      <c r="S2506" s="1">
        <f>IF(IFERROR(VLOOKUP(E2506,Store_Showcase!B2:I144,8, FALSE), TRUE)=TRUE, IF(IFERROR(VLOOKUP(E2506,Store_SRP!B2:I110,8, FALSE), TRUE)=TRUE,VLOOKUP(E2506,Store_VAM!B2:I273,8, FALSE),VLOOKUP(E2506,Store_SRP!B2:I110,8, FALSE)), VLOOKUP(E2506,Store_Showcase!B2:I144,8, FALSE))</f>
      </c>
      <c r="T2506" s="1">
        <f>VLOOKUP(G2506,Sku_Consolidated!A2:R957,18,FALSE)</f>
      </c>
      <c r="U2506" s="1" t="s">
        <v>6407</v>
      </c>
      <c r="V2506" s="1">
        <f>IF(VLOOKUP(G2506,Sku_Consolidated!A2:S957,19,FALSE)="SHOWCASE", VLOOKUP(E2506,Store_Showcase!B2:L144,11, FALSE), IF(VLOOKUP(G2506,Sku_Consolidated!A2:S957,19,FALSE)="VAM",VLOOKUP(E2506,Store_VAM!B2:L273,11, FALSE),VLOOKUP(E2506,Store_SRP!B2:L110,11, FALSE)))</f>
      </c>
      <c r="W2506" s="1">
        <f>VLOOKUP(G2506,Sku_Consolidated!A2:W957,11,FALSE)</f>
      </c>
      <c r="X2506" s="1">
        <f>VLOOKUP(G2506,Sku_Consolidated!A2:H957,8,FALSE)</f>
      </c>
      <c r="Y2506" s="1">
        <f>VLOOKUP(G2506,Sku_Consolidated!A2:I957,9,FALSE)</f>
      </c>
      <c r="Z2506" s="1" t="s">
        <v>41</v>
      </c>
      <c r="AA2506" s="1">
        <f>VLOOKUP(G2506,Sku_Consolidated!A2:E957,5,FALSE)</f>
      </c>
      <c r="AB2506" s="1">
        <f>IF(VLOOKUP(G2506,Sku_Consolidated!A2:S957,19,FALSE)="SHOWCASE", VLOOKUP(E2506,Store_Showcase!B2:N144,13, FALSE), IF(VLOOKUP(G2506,Sku_Consolidated!A2:S957,19,FALSE)="VAM",VLOOKUP(E2506,Store_VAM!B2:N273,13, FALSE),VLOOKUP(E2506,Store_SRP!B2:N110,13, FALSE)))</f>
      </c>
      <c r="AC2506" s="1">
        <f>IF(IFERROR(AB2506,TRUE)=TRUE, "-","OK")</f>
      </c>
      <c r="AD2506" s="11" t="s">
        <v>37</v>
      </c>
      <c r="AE2506" s="11" t="s">
        <v>37</v>
      </c>
      <c r="AF2506" s="1">
        <f>IF(IFERROR(VLOOKUP(E2506,Store_Showcase!B2:H144,{5}, FALSE), TRUE)=TRUE, IF(IFERROR(VLOOKUP(E2506,Store_SRP!B2:H110,{5}, FALSE), TRUE)=TRUE,VLOOKUP(E2506,Store_VAM!B2:H273,{5}, FALSE),VLOOKUP(E2506,Store_SRP!B2:H110,{5}, FALSE)), VLOOKUP(E2506,Store_Showcase!B2:H144,{5}, FALSE))</f>
      </c>
      <c r="AG2506" s="1">
        <f>IF(IFERROR(VLOOKUP(E2506,Store_Showcase!B2:H144,{6}, FALSE), TRUE)=TRUE, IF(IFERROR(VLOOKUP(E2506,Store_SRP!B2:H110,{6}, FALSE), TRUE)=TRUE,VLOOKUP(E2506,Store_VAM!B2:H273,{6}, FALSE),VLOOKUP(E2506,Store_SRP!B2:H110,{6}, FALSE)), VLOOKUP(E2506,Store_Showcase!B2:H144,{6}, FALSE))</f>
      </c>
      <c r="AH2506" s="1">
        <f>VLOOKUP(G2506,Sku_Consolidated!A2:R957,18,FALSE)</f>
      </c>
      <c r="AI2506" s="1">
        <f>VLOOKUP(G2506,Sku_Consolidated!A2:S957,19,FALSE)</f>
      </c>
      <c r="AJ2506" s="1">
        <f>VLOOKUP(G2506,Sku_Consolidated!A2:T957,20,FALSE)</f>
      </c>
    </row>
    <row r="2507" spans="1:36" x14ac:dyDescent="0.25">
      <c r="A2507" s="1">
        <v>2024</v>
      </c>
      <c r="B2507" s="1" t="s">
        <v>31</v>
      </c>
      <c r="C2507" s="1" t="s">
        <v>32</v>
      </c>
      <c r="D2507" s="1" t="s">
        <v>33</v>
      </c>
      <c r="E2507" s="9" t="s">
        <v>6403</v>
      </c>
      <c r="F2507" s="1">
        <f>IF(VLOOKUP(G2507,Sku_Consolidated!A2:S957,{19},FALSE)="SHOWCASE", VLOOKUP(E2507,Store_Showcase!B2:C144,{2}, FALSE), IF(VLOOKUP(G2507,Sku_Consolidated!A2:S957,{19},FALSE)="VAM",VLOOKUP(E2507,Store_VAM!B2:C273,{2}, FALSE),VLOOKUP(E2507,Store_SRP!B2:C110,{2}, FALSE)))</f>
      </c>
      <c r="G2507" s="1">
        <v>61735</v>
      </c>
      <c r="H2507" s="1" t="s">
        <v>66</v>
      </c>
      <c r="I2507" s="10" t="s">
        <v>1867</v>
      </c>
      <c r="J2507" s="1">
        <f>VLOOKUP(G2507,Sku_Consolidated!A2:C957, 3, FALSE)</f>
      </c>
      <c r="K2507" s="10">
        <f>IF(J2507="PACK", I2507, 0)</f>
      </c>
      <c r="L2507" s="10">
        <f>IF(J2507="KG", I2507, I2507 * VLOOKUP(G2507,Sku_Consolidated!A2:U957,21,FALSE))</f>
      </c>
      <c r="M2507" s="10" t="s">
        <v>37</v>
      </c>
      <c r="N2507" s="11" t="s">
        <v>6414</v>
      </c>
      <c r="O2507" s="10" t="s">
        <v>6415</v>
      </c>
      <c r="P2507" s="10">
        <f>N2507 - O2507</f>
      </c>
      <c r="Q2507" s="1">
        <f>VLOOKUP(G2507,Sku_Consolidated!A2:G957,7, FALSE)</f>
      </c>
      <c r="R2507" s="1">
        <f>IF(IFERROR(VLOOKUP(E2507,Store_Showcase!B2:H144,7, FALSE), TRUE)=TRUE, IF(IFERROR(VLOOKUP(E2507,Store_SRP!B2:H110,7, FALSE), TRUE)=TRUE,VLOOKUP(E2507,Store_VAM!B2:H273,7, FALSE),VLOOKUP(E2507,Store_SRP!B2:H110,7, FALSE)), VLOOKUP(E2507,Store_Showcase!B2:H144,7, FALSE))</f>
      </c>
      <c r="S2507" s="1">
        <f>IF(IFERROR(VLOOKUP(E2507,Store_Showcase!B2:I144,8, FALSE), TRUE)=TRUE, IF(IFERROR(VLOOKUP(E2507,Store_SRP!B2:I110,8, FALSE), TRUE)=TRUE,VLOOKUP(E2507,Store_VAM!B2:I273,8, FALSE),VLOOKUP(E2507,Store_SRP!B2:I110,8, FALSE)), VLOOKUP(E2507,Store_Showcase!B2:I144,8, FALSE))</f>
      </c>
      <c r="T2507" s="1">
        <f>VLOOKUP(G2507,Sku_Consolidated!A2:R957,18,FALSE)</f>
      </c>
      <c r="U2507" s="1" t="s">
        <v>6407</v>
      </c>
      <c r="V2507" s="1">
        <f>IF(VLOOKUP(G2507,Sku_Consolidated!A2:S957,19,FALSE)="SHOWCASE", VLOOKUP(E2507,Store_Showcase!B2:L144,11, FALSE), IF(VLOOKUP(G2507,Sku_Consolidated!A2:S957,19,FALSE)="VAM",VLOOKUP(E2507,Store_VAM!B2:L273,11, FALSE),VLOOKUP(E2507,Store_SRP!B2:L110,11, FALSE)))</f>
      </c>
      <c r="W2507" s="1">
        <f>VLOOKUP(G2507,Sku_Consolidated!A2:W957,11,FALSE)</f>
      </c>
      <c r="X2507" s="1">
        <f>VLOOKUP(G2507,Sku_Consolidated!A2:H957,8,FALSE)</f>
      </c>
      <c r="Y2507" s="1">
        <f>VLOOKUP(G2507,Sku_Consolidated!A2:I957,9,FALSE)</f>
      </c>
      <c r="Z2507" s="1" t="s">
        <v>41</v>
      </c>
      <c r="AA2507" s="1">
        <f>VLOOKUP(G2507,Sku_Consolidated!A2:E957,5,FALSE)</f>
      </c>
      <c r="AB2507" s="1">
        <f>IF(VLOOKUP(G2507,Sku_Consolidated!A2:S957,19,FALSE)="SHOWCASE", VLOOKUP(E2507,Store_Showcase!B2:N144,13, FALSE), IF(VLOOKUP(G2507,Sku_Consolidated!A2:S957,19,FALSE)="VAM",VLOOKUP(E2507,Store_VAM!B2:N273,13, FALSE),VLOOKUP(E2507,Store_SRP!B2:N110,13, FALSE)))</f>
      </c>
      <c r="AC2507" s="1">
        <f>IF(IFERROR(AB2507,TRUE)=TRUE, "-","OK")</f>
      </c>
      <c r="AD2507" s="11" t="s">
        <v>37</v>
      </c>
      <c r="AE2507" s="11" t="s">
        <v>37</v>
      </c>
      <c r="AF2507" s="1">
        <f>IF(IFERROR(VLOOKUP(E2507,Store_Showcase!B2:H144,{5}, FALSE), TRUE)=TRUE, IF(IFERROR(VLOOKUP(E2507,Store_SRP!B2:H110,{5}, FALSE), TRUE)=TRUE,VLOOKUP(E2507,Store_VAM!B2:H273,{5}, FALSE),VLOOKUP(E2507,Store_SRP!B2:H110,{5}, FALSE)), VLOOKUP(E2507,Store_Showcase!B2:H144,{5}, FALSE))</f>
      </c>
      <c r="AG2507" s="1">
        <f>IF(IFERROR(VLOOKUP(E2507,Store_Showcase!B2:H144,{6}, FALSE), TRUE)=TRUE, IF(IFERROR(VLOOKUP(E2507,Store_SRP!B2:H110,{6}, FALSE), TRUE)=TRUE,VLOOKUP(E2507,Store_VAM!B2:H273,{6}, FALSE),VLOOKUP(E2507,Store_SRP!B2:H110,{6}, FALSE)), VLOOKUP(E2507,Store_Showcase!B2:H144,{6}, FALSE))</f>
      </c>
      <c r="AH2507" s="1">
        <f>VLOOKUP(G2507,Sku_Consolidated!A2:R957,18,FALSE)</f>
      </c>
      <c r="AI2507" s="1">
        <f>VLOOKUP(G2507,Sku_Consolidated!A2:S957,19,FALSE)</f>
      </c>
      <c r="AJ2507" s="1">
        <f>VLOOKUP(G2507,Sku_Consolidated!A2:T957,20,FALSE)</f>
      </c>
    </row>
    <row r="2508" spans="1:36" x14ac:dyDescent="0.25">
      <c r="A2508" s="1">
        <v>2024</v>
      </c>
      <c r="B2508" s="1" t="s">
        <v>31</v>
      </c>
      <c r="C2508" s="1" t="s">
        <v>32</v>
      </c>
      <c r="D2508" s="1" t="s">
        <v>33</v>
      </c>
      <c r="E2508" s="9" t="s">
        <v>6403</v>
      </c>
      <c r="F2508" s="1">
        <f>IF(VLOOKUP(G2508,Sku_Consolidated!A2:S957,{19},FALSE)="SHOWCASE", VLOOKUP(E2508,Store_Showcase!B2:C144,{2}, FALSE), IF(VLOOKUP(G2508,Sku_Consolidated!A2:S957,{19},FALSE)="VAM",VLOOKUP(E2508,Store_VAM!B2:C273,{2}, FALSE),VLOOKUP(E2508,Store_SRP!B2:C110,{2}, FALSE)))</f>
      </c>
      <c r="G2508" s="1">
        <v>61744</v>
      </c>
      <c r="H2508" s="1" t="s">
        <v>82</v>
      </c>
      <c r="I2508" s="10" t="s">
        <v>1740</v>
      </c>
      <c r="J2508" s="1">
        <f>VLOOKUP(G2508,Sku_Consolidated!A2:C957, 3, FALSE)</f>
      </c>
      <c r="K2508" s="10">
        <f>IF(J2508="PACK", I2508, 0)</f>
      </c>
      <c r="L2508" s="10">
        <f>IF(J2508="KG", I2508, I2508 * VLOOKUP(G2508,Sku_Consolidated!A2:U957,21,FALSE))</f>
      </c>
      <c r="M2508" s="10" t="s">
        <v>37</v>
      </c>
      <c r="N2508" s="11" t="s">
        <v>5233</v>
      </c>
      <c r="O2508" s="10" t="s">
        <v>6416</v>
      </c>
      <c r="P2508" s="10">
        <f>N2508 - O2508</f>
      </c>
      <c r="Q2508" s="1">
        <f>VLOOKUP(G2508,Sku_Consolidated!A2:G957,7, FALSE)</f>
      </c>
      <c r="R2508" s="1">
        <f>IF(IFERROR(VLOOKUP(E2508,Store_Showcase!B2:H144,7, FALSE), TRUE)=TRUE, IF(IFERROR(VLOOKUP(E2508,Store_SRP!B2:H110,7, FALSE), TRUE)=TRUE,VLOOKUP(E2508,Store_VAM!B2:H273,7, FALSE),VLOOKUP(E2508,Store_SRP!B2:H110,7, FALSE)), VLOOKUP(E2508,Store_Showcase!B2:H144,7, FALSE))</f>
      </c>
      <c r="S2508" s="1">
        <f>IF(IFERROR(VLOOKUP(E2508,Store_Showcase!B2:I144,8, FALSE), TRUE)=TRUE, IF(IFERROR(VLOOKUP(E2508,Store_SRP!B2:I110,8, FALSE), TRUE)=TRUE,VLOOKUP(E2508,Store_VAM!B2:I273,8, FALSE),VLOOKUP(E2508,Store_SRP!B2:I110,8, FALSE)), VLOOKUP(E2508,Store_Showcase!B2:I144,8, FALSE))</f>
      </c>
      <c r="T2508" s="1">
        <f>VLOOKUP(G2508,Sku_Consolidated!A2:R957,18,FALSE)</f>
      </c>
      <c r="U2508" s="1" t="s">
        <v>6407</v>
      </c>
      <c r="V2508" s="1">
        <f>IF(VLOOKUP(G2508,Sku_Consolidated!A2:S957,19,FALSE)="SHOWCASE", VLOOKUP(E2508,Store_Showcase!B2:L144,11, FALSE), IF(VLOOKUP(G2508,Sku_Consolidated!A2:S957,19,FALSE)="VAM",VLOOKUP(E2508,Store_VAM!B2:L273,11, FALSE),VLOOKUP(E2508,Store_SRP!B2:L110,11, FALSE)))</f>
      </c>
      <c r="W2508" s="1">
        <f>VLOOKUP(G2508,Sku_Consolidated!A2:W957,11,FALSE)</f>
      </c>
      <c r="X2508" s="1">
        <f>VLOOKUP(G2508,Sku_Consolidated!A2:H957,8,FALSE)</f>
      </c>
      <c r="Y2508" s="1">
        <f>VLOOKUP(G2508,Sku_Consolidated!A2:I957,9,FALSE)</f>
      </c>
      <c r="Z2508" s="1" t="s">
        <v>41</v>
      </c>
      <c r="AA2508" s="1">
        <f>VLOOKUP(G2508,Sku_Consolidated!A2:E957,5,FALSE)</f>
      </c>
      <c r="AB2508" s="1">
        <f>IF(VLOOKUP(G2508,Sku_Consolidated!A2:S957,19,FALSE)="SHOWCASE", VLOOKUP(E2508,Store_Showcase!B2:N144,13, FALSE), IF(VLOOKUP(G2508,Sku_Consolidated!A2:S957,19,FALSE)="VAM",VLOOKUP(E2508,Store_VAM!B2:N273,13, FALSE),VLOOKUP(E2508,Store_SRP!B2:N110,13, FALSE)))</f>
      </c>
      <c r="AC2508" s="1">
        <f>IF(IFERROR(AB2508,TRUE)=TRUE, "-","OK")</f>
      </c>
      <c r="AD2508" s="11" t="s">
        <v>37</v>
      </c>
      <c r="AE2508" s="11" t="s">
        <v>37</v>
      </c>
      <c r="AF2508" s="1">
        <f>IF(IFERROR(VLOOKUP(E2508,Store_Showcase!B2:H144,{5}, FALSE), TRUE)=TRUE, IF(IFERROR(VLOOKUP(E2508,Store_SRP!B2:H110,{5}, FALSE), TRUE)=TRUE,VLOOKUP(E2508,Store_VAM!B2:H273,{5}, FALSE),VLOOKUP(E2508,Store_SRP!B2:H110,{5}, FALSE)), VLOOKUP(E2508,Store_Showcase!B2:H144,{5}, FALSE))</f>
      </c>
      <c r="AG2508" s="1">
        <f>IF(IFERROR(VLOOKUP(E2508,Store_Showcase!B2:H144,{6}, FALSE), TRUE)=TRUE, IF(IFERROR(VLOOKUP(E2508,Store_SRP!B2:H110,{6}, FALSE), TRUE)=TRUE,VLOOKUP(E2508,Store_VAM!B2:H273,{6}, FALSE),VLOOKUP(E2508,Store_SRP!B2:H110,{6}, FALSE)), VLOOKUP(E2508,Store_Showcase!B2:H144,{6}, FALSE))</f>
      </c>
      <c r="AH2508" s="1">
        <f>VLOOKUP(G2508,Sku_Consolidated!A2:R957,18,FALSE)</f>
      </c>
      <c r="AI2508" s="1">
        <f>VLOOKUP(G2508,Sku_Consolidated!A2:S957,19,FALSE)</f>
      </c>
      <c r="AJ2508" s="1">
        <f>VLOOKUP(G2508,Sku_Consolidated!A2:T957,20,FALSE)</f>
      </c>
    </row>
    <row r="2509" spans="1:36" x14ac:dyDescent="0.25">
      <c r="A2509" s="1">
        <v>2024</v>
      </c>
      <c r="B2509" s="1" t="s">
        <v>31</v>
      </c>
      <c r="C2509" s="1" t="s">
        <v>32</v>
      </c>
      <c r="D2509" s="1" t="s">
        <v>33</v>
      </c>
      <c r="E2509" s="9" t="s">
        <v>6403</v>
      </c>
      <c r="F2509" s="1">
        <f>IF(VLOOKUP(G2509,Sku_Consolidated!A2:S957,{19},FALSE)="SHOWCASE", VLOOKUP(E2509,Store_Showcase!B2:C144,{2}, FALSE), IF(VLOOKUP(G2509,Sku_Consolidated!A2:S957,{19},FALSE)="VAM",VLOOKUP(E2509,Store_VAM!B2:C273,{2}, FALSE),VLOOKUP(E2509,Store_SRP!B2:C110,{2}, FALSE)))</f>
      </c>
      <c r="G2509" s="1">
        <v>61749</v>
      </c>
      <c r="H2509" s="1" t="s">
        <v>154</v>
      </c>
      <c r="I2509" s="10" t="s">
        <v>6417</v>
      </c>
      <c r="J2509" s="1">
        <f>VLOOKUP(G2509,Sku_Consolidated!A2:C957, 3, FALSE)</f>
      </c>
      <c r="K2509" s="10">
        <f>IF(J2509="PACK", I2509, 0)</f>
      </c>
      <c r="L2509" s="10">
        <f>IF(J2509="KG", I2509, I2509 * VLOOKUP(G2509,Sku_Consolidated!A2:U957,21,FALSE))</f>
      </c>
      <c r="M2509" s="10" t="s">
        <v>37</v>
      </c>
      <c r="N2509" s="11" t="s">
        <v>6418</v>
      </c>
      <c r="O2509" s="10" t="s">
        <v>6419</v>
      </c>
      <c r="P2509" s="10">
        <f>N2509 - O2509</f>
      </c>
      <c r="Q2509" s="1">
        <f>VLOOKUP(G2509,Sku_Consolidated!A2:G957,7, FALSE)</f>
      </c>
      <c r="R2509" s="1">
        <f>IF(IFERROR(VLOOKUP(E2509,Store_Showcase!B2:H144,7, FALSE), TRUE)=TRUE, IF(IFERROR(VLOOKUP(E2509,Store_SRP!B2:H110,7, FALSE), TRUE)=TRUE,VLOOKUP(E2509,Store_VAM!B2:H273,7, FALSE),VLOOKUP(E2509,Store_SRP!B2:H110,7, FALSE)), VLOOKUP(E2509,Store_Showcase!B2:H144,7, FALSE))</f>
      </c>
      <c r="S2509" s="1">
        <f>IF(IFERROR(VLOOKUP(E2509,Store_Showcase!B2:I144,8, FALSE), TRUE)=TRUE, IF(IFERROR(VLOOKUP(E2509,Store_SRP!B2:I110,8, FALSE), TRUE)=TRUE,VLOOKUP(E2509,Store_VAM!B2:I273,8, FALSE),VLOOKUP(E2509,Store_SRP!B2:I110,8, FALSE)), VLOOKUP(E2509,Store_Showcase!B2:I144,8, FALSE))</f>
      </c>
      <c r="T2509" s="1">
        <f>VLOOKUP(G2509,Sku_Consolidated!A2:R957,18,FALSE)</f>
      </c>
      <c r="U2509" s="1" t="s">
        <v>6407</v>
      </c>
      <c r="V2509" s="1">
        <f>IF(VLOOKUP(G2509,Sku_Consolidated!A2:S957,19,FALSE)="SHOWCASE", VLOOKUP(E2509,Store_Showcase!B2:L144,11, FALSE), IF(VLOOKUP(G2509,Sku_Consolidated!A2:S957,19,FALSE)="VAM",VLOOKUP(E2509,Store_VAM!B2:L273,11, FALSE),VLOOKUP(E2509,Store_SRP!B2:L110,11, FALSE)))</f>
      </c>
      <c r="W2509" s="1">
        <f>VLOOKUP(G2509,Sku_Consolidated!A2:W957,11,FALSE)</f>
      </c>
      <c r="X2509" s="1">
        <f>VLOOKUP(G2509,Sku_Consolidated!A2:H957,8,FALSE)</f>
      </c>
      <c r="Y2509" s="1">
        <f>VLOOKUP(G2509,Sku_Consolidated!A2:I957,9,FALSE)</f>
      </c>
      <c r="Z2509" s="1" t="s">
        <v>41</v>
      </c>
      <c r="AA2509" s="1">
        <f>VLOOKUP(G2509,Sku_Consolidated!A2:E957,5,FALSE)</f>
      </c>
      <c r="AB2509" s="1">
        <f>IF(VLOOKUP(G2509,Sku_Consolidated!A2:S957,19,FALSE)="SHOWCASE", VLOOKUP(E2509,Store_Showcase!B2:N144,13, FALSE), IF(VLOOKUP(G2509,Sku_Consolidated!A2:S957,19,FALSE)="VAM",VLOOKUP(E2509,Store_VAM!B2:N273,13, FALSE),VLOOKUP(E2509,Store_SRP!B2:N110,13, FALSE)))</f>
      </c>
      <c r="AC2509" s="1">
        <f>IF(IFERROR(AB2509,TRUE)=TRUE, "-","OK")</f>
      </c>
      <c r="AD2509" s="11" t="s">
        <v>37</v>
      </c>
      <c r="AE2509" s="11" t="s">
        <v>37</v>
      </c>
      <c r="AF2509" s="1">
        <f>IF(IFERROR(VLOOKUP(E2509,Store_Showcase!B2:H144,{5}, FALSE), TRUE)=TRUE, IF(IFERROR(VLOOKUP(E2509,Store_SRP!B2:H110,{5}, FALSE), TRUE)=TRUE,VLOOKUP(E2509,Store_VAM!B2:H273,{5}, FALSE),VLOOKUP(E2509,Store_SRP!B2:H110,{5}, FALSE)), VLOOKUP(E2509,Store_Showcase!B2:H144,{5}, FALSE))</f>
      </c>
      <c r="AG2509" s="1">
        <f>IF(IFERROR(VLOOKUP(E2509,Store_Showcase!B2:H144,{6}, FALSE), TRUE)=TRUE, IF(IFERROR(VLOOKUP(E2509,Store_SRP!B2:H110,{6}, FALSE), TRUE)=TRUE,VLOOKUP(E2509,Store_VAM!B2:H273,{6}, FALSE),VLOOKUP(E2509,Store_SRP!B2:H110,{6}, FALSE)), VLOOKUP(E2509,Store_Showcase!B2:H144,{6}, FALSE))</f>
      </c>
      <c r="AH2509" s="1">
        <f>VLOOKUP(G2509,Sku_Consolidated!A2:R957,18,FALSE)</f>
      </c>
      <c r="AI2509" s="1">
        <f>VLOOKUP(G2509,Sku_Consolidated!A2:S957,19,FALSE)</f>
      </c>
      <c r="AJ2509" s="1">
        <f>VLOOKUP(G2509,Sku_Consolidated!A2:T957,20,FALSE)</f>
      </c>
    </row>
    <row r="2510" spans="1:36" x14ac:dyDescent="0.25">
      <c r="A2510" s="1">
        <v>2024</v>
      </c>
      <c r="B2510" s="1" t="s">
        <v>31</v>
      </c>
      <c r="C2510" s="1" t="s">
        <v>32</v>
      </c>
      <c r="D2510" s="1" t="s">
        <v>33</v>
      </c>
      <c r="E2510" s="9" t="s">
        <v>6403</v>
      </c>
      <c r="F2510" s="1">
        <f>IF(VLOOKUP(G2510,Sku_Consolidated!A2:S957,{19},FALSE)="SHOWCASE", VLOOKUP(E2510,Store_Showcase!B2:C144,{2}, FALSE), IF(VLOOKUP(G2510,Sku_Consolidated!A2:S957,{19},FALSE)="VAM",VLOOKUP(E2510,Store_VAM!B2:C273,{2}, FALSE),VLOOKUP(E2510,Store_SRP!B2:C110,{2}, FALSE)))</f>
      </c>
      <c r="G2510" s="1">
        <v>61758</v>
      </c>
      <c r="H2510" s="1" t="s">
        <v>90</v>
      </c>
      <c r="I2510" s="10" t="s">
        <v>3069</v>
      </c>
      <c r="J2510" s="1">
        <f>VLOOKUP(G2510,Sku_Consolidated!A2:C957, 3, FALSE)</f>
      </c>
      <c r="K2510" s="10">
        <f>IF(J2510="PACK", I2510, 0)</f>
      </c>
      <c r="L2510" s="10">
        <f>IF(J2510="KG", I2510, I2510 * VLOOKUP(G2510,Sku_Consolidated!A2:U957,21,FALSE))</f>
      </c>
      <c r="M2510" s="10" t="s">
        <v>37</v>
      </c>
      <c r="N2510" s="11" t="s">
        <v>6420</v>
      </c>
      <c r="O2510" s="10" t="s">
        <v>6421</v>
      </c>
      <c r="P2510" s="10">
        <f>N2510 - O2510</f>
      </c>
      <c r="Q2510" s="1">
        <f>VLOOKUP(G2510,Sku_Consolidated!A2:G957,7, FALSE)</f>
      </c>
      <c r="R2510" s="1">
        <f>IF(IFERROR(VLOOKUP(E2510,Store_Showcase!B2:H144,7, FALSE), TRUE)=TRUE, IF(IFERROR(VLOOKUP(E2510,Store_SRP!B2:H110,7, FALSE), TRUE)=TRUE,VLOOKUP(E2510,Store_VAM!B2:H273,7, FALSE),VLOOKUP(E2510,Store_SRP!B2:H110,7, FALSE)), VLOOKUP(E2510,Store_Showcase!B2:H144,7, FALSE))</f>
      </c>
      <c r="S2510" s="1">
        <f>IF(IFERROR(VLOOKUP(E2510,Store_Showcase!B2:I144,8, FALSE), TRUE)=TRUE, IF(IFERROR(VLOOKUP(E2510,Store_SRP!B2:I110,8, FALSE), TRUE)=TRUE,VLOOKUP(E2510,Store_VAM!B2:I273,8, FALSE),VLOOKUP(E2510,Store_SRP!B2:I110,8, FALSE)), VLOOKUP(E2510,Store_Showcase!B2:I144,8, FALSE))</f>
      </c>
      <c r="T2510" s="1">
        <f>VLOOKUP(G2510,Sku_Consolidated!A2:R957,18,FALSE)</f>
      </c>
      <c r="U2510" s="1" t="s">
        <v>6407</v>
      </c>
      <c r="V2510" s="1">
        <f>IF(VLOOKUP(G2510,Sku_Consolidated!A2:S957,19,FALSE)="SHOWCASE", VLOOKUP(E2510,Store_Showcase!B2:L144,11, FALSE), IF(VLOOKUP(G2510,Sku_Consolidated!A2:S957,19,FALSE)="VAM",VLOOKUP(E2510,Store_VAM!B2:L273,11, FALSE),VLOOKUP(E2510,Store_SRP!B2:L110,11, FALSE)))</f>
      </c>
      <c r="W2510" s="1">
        <f>VLOOKUP(G2510,Sku_Consolidated!A2:W957,11,FALSE)</f>
      </c>
      <c r="X2510" s="1">
        <f>VLOOKUP(G2510,Sku_Consolidated!A2:H957,8,FALSE)</f>
      </c>
      <c r="Y2510" s="1">
        <f>VLOOKUP(G2510,Sku_Consolidated!A2:I957,9,FALSE)</f>
      </c>
      <c r="Z2510" s="1" t="s">
        <v>41</v>
      </c>
      <c r="AA2510" s="1">
        <f>VLOOKUP(G2510,Sku_Consolidated!A2:E957,5,FALSE)</f>
      </c>
      <c r="AB2510" s="1">
        <f>IF(VLOOKUP(G2510,Sku_Consolidated!A2:S957,19,FALSE)="SHOWCASE", VLOOKUP(E2510,Store_Showcase!B2:N144,13, FALSE), IF(VLOOKUP(G2510,Sku_Consolidated!A2:S957,19,FALSE)="VAM",VLOOKUP(E2510,Store_VAM!B2:N273,13, FALSE),VLOOKUP(E2510,Store_SRP!B2:N110,13, FALSE)))</f>
      </c>
      <c r="AC2510" s="1">
        <f>IF(IFERROR(AB2510,TRUE)=TRUE, "-","OK")</f>
      </c>
      <c r="AD2510" s="11" t="s">
        <v>37</v>
      </c>
      <c r="AE2510" s="11" t="s">
        <v>37</v>
      </c>
      <c r="AF2510" s="1">
        <f>IF(IFERROR(VLOOKUP(E2510,Store_Showcase!B2:H144,{5}, FALSE), TRUE)=TRUE, IF(IFERROR(VLOOKUP(E2510,Store_SRP!B2:H110,{5}, FALSE), TRUE)=TRUE,VLOOKUP(E2510,Store_VAM!B2:H273,{5}, FALSE),VLOOKUP(E2510,Store_SRP!B2:H110,{5}, FALSE)), VLOOKUP(E2510,Store_Showcase!B2:H144,{5}, FALSE))</f>
      </c>
      <c r="AG2510" s="1">
        <f>IF(IFERROR(VLOOKUP(E2510,Store_Showcase!B2:H144,{6}, FALSE), TRUE)=TRUE, IF(IFERROR(VLOOKUP(E2510,Store_SRP!B2:H110,{6}, FALSE), TRUE)=TRUE,VLOOKUP(E2510,Store_VAM!B2:H273,{6}, FALSE),VLOOKUP(E2510,Store_SRP!B2:H110,{6}, FALSE)), VLOOKUP(E2510,Store_Showcase!B2:H144,{6}, FALSE))</f>
      </c>
      <c r="AH2510" s="1">
        <f>VLOOKUP(G2510,Sku_Consolidated!A2:R957,18,FALSE)</f>
      </c>
      <c r="AI2510" s="1">
        <f>VLOOKUP(G2510,Sku_Consolidated!A2:S957,19,FALSE)</f>
      </c>
      <c r="AJ2510" s="1">
        <f>VLOOKUP(G2510,Sku_Consolidated!A2:T957,20,FALSE)</f>
      </c>
    </row>
    <row r="2511" spans="1:36" x14ac:dyDescent="0.25">
      <c r="A2511" s="1">
        <v>2024</v>
      </c>
      <c r="B2511" s="1" t="s">
        <v>31</v>
      </c>
      <c r="C2511" s="1" t="s">
        <v>32</v>
      </c>
      <c r="D2511" s="1" t="s">
        <v>33</v>
      </c>
      <c r="E2511" s="9" t="s">
        <v>6403</v>
      </c>
      <c r="F2511" s="1">
        <f>IF(VLOOKUP(G2511,Sku_Consolidated!A2:S957,{19},FALSE)="SHOWCASE", VLOOKUP(E2511,Store_Showcase!B2:C144,{2}, FALSE), IF(VLOOKUP(G2511,Sku_Consolidated!A2:S957,{19},FALSE)="VAM",VLOOKUP(E2511,Store_VAM!B2:C273,{2}, FALSE),VLOOKUP(E2511,Store_SRP!B2:C110,{2}, FALSE)))</f>
      </c>
      <c r="G2511" s="1">
        <v>61781</v>
      </c>
      <c r="H2511" s="1" t="s">
        <v>102</v>
      </c>
      <c r="I2511" s="10" t="s">
        <v>5020</v>
      </c>
      <c r="J2511" s="1">
        <f>VLOOKUP(G2511,Sku_Consolidated!A2:C957, 3, FALSE)</f>
      </c>
      <c r="K2511" s="10">
        <f>IF(J2511="PACK", I2511, 0)</f>
      </c>
      <c r="L2511" s="10">
        <f>IF(J2511="KG", I2511, I2511 * VLOOKUP(G2511,Sku_Consolidated!A2:U957,21,FALSE))</f>
      </c>
      <c r="M2511" s="10" t="s">
        <v>37</v>
      </c>
      <c r="N2511" s="11" t="s">
        <v>6422</v>
      </c>
      <c r="O2511" s="10" t="s">
        <v>6423</v>
      </c>
      <c r="P2511" s="10">
        <f>N2511 - O2511</f>
      </c>
      <c r="Q2511" s="1">
        <f>VLOOKUP(G2511,Sku_Consolidated!A2:G957,7, FALSE)</f>
      </c>
      <c r="R2511" s="1">
        <f>IF(IFERROR(VLOOKUP(E2511,Store_Showcase!B2:H144,7, FALSE), TRUE)=TRUE, IF(IFERROR(VLOOKUP(E2511,Store_SRP!B2:H110,7, FALSE), TRUE)=TRUE,VLOOKUP(E2511,Store_VAM!B2:H273,7, FALSE),VLOOKUP(E2511,Store_SRP!B2:H110,7, FALSE)), VLOOKUP(E2511,Store_Showcase!B2:H144,7, FALSE))</f>
      </c>
      <c r="S2511" s="1">
        <f>IF(IFERROR(VLOOKUP(E2511,Store_Showcase!B2:I144,8, FALSE), TRUE)=TRUE, IF(IFERROR(VLOOKUP(E2511,Store_SRP!B2:I110,8, FALSE), TRUE)=TRUE,VLOOKUP(E2511,Store_VAM!B2:I273,8, FALSE),VLOOKUP(E2511,Store_SRP!B2:I110,8, FALSE)), VLOOKUP(E2511,Store_Showcase!B2:I144,8, FALSE))</f>
      </c>
      <c r="T2511" s="1">
        <f>VLOOKUP(G2511,Sku_Consolidated!A2:R957,18,FALSE)</f>
      </c>
      <c r="U2511" s="1" t="s">
        <v>6407</v>
      </c>
      <c r="V2511" s="1">
        <f>IF(VLOOKUP(G2511,Sku_Consolidated!A2:S957,19,FALSE)="SHOWCASE", VLOOKUP(E2511,Store_Showcase!B2:L144,11, FALSE), IF(VLOOKUP(G2511,Sku_Consolidated!A2:S957,19,FALSE)="VAM",VLOOKUP(E2511,Store_VAM!B2:L273,11, FALSE),VLOOKUP(E2511,Store_SRP!B2:L110,11, FALSE)))</f>
      </c>
      <c r="W2511" s="1">
        <f>VLOOKUP(G2511,Sku_Consolidated!A2:W957,11,FALSE)</f>
      </c>
      <c r="X2511" s="1">
        <f>VLOOKUP(G2511,Sku_Consolidated!A2:H957,8,FALSE)</f>
      </c>
      <c r="Y2511" s="1">
        <f>VLOOKUP(G2511,Sku_Consolidated!A2:I957,9,FALSE)</f>
      </c>
      <c r="Z2511" s="1" t="s">
        <v>41</v>
      </c>
      <c r="AA2511" s="1">
        <f>VLOOKUP(G2511,Sku_Consolidated!A2:E957,5,FALSE)</f>
      </c>
      <c r="AB2511" s="1">
        <f>IF(VLOOKUP(G2511,Sku_Consolidated!A2:S957,19,FALSE)="SHOWCASE", VLOOKUP(E2511,Store_Showcase!B2:N144,13, FALSE), IF(VLOOKUP(G2511,Sku_Consolidated!A2:S957,19,FALSE)="VAM",VLOOKUP(E2511,Store_VAM!B2:N273,13, FALSE),VLOOKUP(E2511,Store_SRP!B2:N110,13, FALSE)))</f>
      </c>
      <c r="AC2511" s="1">
        <f>IF(IFERROR(AB2511,TRUE)=TRUE, "-","OK")</f>
      </c>
      <c r="AD2511" s="11" t="s">
        <v>37</v>
      </c>
      <c r="AE2511" s="11" t="s">
        <v>37</v>
      </c>
      <c r="AF2511" s="1">
        <f>IF(IFERROR(VLOOKUP(E2511,Store_Showcase!B2:H144,{5}, FALSE), TRUE)=TRUE, IF(IFERROR(VLOOKUP(E2511,Store_SRP!B2:H110,{5}, FALSE), TRUE)=TRUE,VLOOKUP(E2511,Store_VAM!B2:H273,{5}, FALSE),VLOOKUP(E2511,Store_SRP!B2:H110,{5}, FALSE)), VLOOKUP(E2511,Store_Showcase!B2:H144,{5}, FALSE))</f>
      </c>
      <c r="AG2511" s="1">
        <f>IF(IFERROR(VLOOKUP(E2511,Store_Showcase!B2:H144,{6}, FALSE), TRUE)=TRUE, IF(IFERROR(VLOOKUP(E2511,Store_SRP!B2:H110,{6}, FALSE), TRUE)=TRUE,VLOOKUP(E2511,Store_VAM!B2:H273,{6}, FALSE),VLOOKUP(E2511,Store_SRP!B2:H110,{6}, FALSE)), VLOOKUP(E2511,Store_Showcase!B2:H144,{6}, FALSE))</f>
      </c>
      <c r="AH2511" s="1">
        <f>VLOOKUP(G2511,Sku_Consolidated!A2:R957,18,FALSE)</f>
      </c>
      <c r="AI2511" s="1">
        <f>VLOOKUP(G2511,Sku_Consolidated!A2:S957,19,FALSE)</f>
      </c>
      <c r="AJ2511" s="1">
        <f>VLOOKUP(G2511,Sku_Consolidated!A2:T957,20,FALSE)</f>
      </c>
    </row>
    <row r="2512" spans="1:36" x14ac:dyDescent="0.25">
      <c r="A2512" s="1">
        <v>2024</v>
      </c>
      <c r="B2512" s="1" t="s">
        <v>31</v>
      </c>
      <c r="C2512" s="1" t="s">
        <v>32</v>
      </c>
      <c r="D2512" s="1" t="s">
        <v>33</v>
      </c>
      <c r="E2512" s="9" t="s">
        <v>6403</v>
      </c>
      <c r="F2512" s="1">
        <f>IF(VLOOKUP(G2512,Sku_Consolidated!A2:S957,{19},FALSE)="SHOWCASE", VLOOKUP(E2512,Store_Showcase!B2:C144,{2}, FALSE), IF(VLOOKUP(G2512,Sku_Consolidated!A2:S957,{19},FALSE)="VAM",VLOOKUP(E2512,Store_VAM!B2:C273,{2}, FALSE),VLOOKUP(E2512,Store_SRP!B2:C110,{2}, FALSE)))</f>
      </c>
      <c r="G2512" s="1">
        <v>61833</v>
      </c>
      <c r="H2512" s="1" t="s">
        <v>118</v>
      </c>
      <c r="I2512" s="10" t="s">
        <v>3484</v>
      </c>
      <c r="J2512" s="1">
        <f>VLOOKUP(G2512,Sku_Consolidated!A2:C957, 3, FALSE)</f>
      </c>
      <c r="K2512" s="10">
        <f>IF(J2512="PACK", I2512, 0)</f>
      </c>
      <c r="L2512" s="10">
        <f>IF(J2512="KG", I2512, I2512 * VLOOKUP(G2512,Sku_Consolidated!A2:U957,21,FALSE))</f>
      </c>
      <c r="M2512" s="10" t="s">
        <v>37</v>
      </c>
      <c r="N2512" s="11" t="s">
        <v>6424</v>
      </c>
      <c r="O2512" s="10" t="s">
        <v>6425</v>
      </c>
      <c r="P2512" s="10">
        <f>N2512 - O2512</f>
      </c>
      <c r="Q2512" s="1">
        <f>VLOOKUP(G2512,Sku_Consolidated!A2:G957,7, FALSE)</f>
      </c>
      <c r="R2512" s="1">
        <f>IF(IFERROR(VLOOKUP(E2512,Store_Showcase!B2:H144,7, FALSE), TRUE)=TRUE, IF(IFERROR(VLOOKUP(E2512,Store_SRP!B2:H110,7, FALSE), TRUE)=TRUE,VLOOKUP(E2512,Store_VAM!B2:H273,7, FALSE),VLOOKUP(E2512,Store_SRP!B2:H110,7, FALSE)), VLOOKUP(E2512,Store_Showcase!B2:H144,7, FALSE))</f>
      </c>
      <c r="S2512" s="1">
        <f>IF(IFERROR(VLOOKUP(E2512,Store_Showcase!B2:I144,8, FALSE), TRUE)=TRUE, IF(IFERROR(VLOOKUP(E2512,Store_SRP!B2:I110,8, FALSE), TRUE)=TRUE,VLOOKUP(E2512,Store_VAM!B2:I273,8, FALSE),VLOOKUP(E2512,Store_SRP!B2:I110,8, FALSE)), VLOOKUP(E2512,Store_Showcase!B2:I144,8, FALSE))</f>
      </c>
      <c r="T2512" s="1">
        <f>VLOOKUP(G2512,Sku_Consolidated!A2:R957,18,FALSE)</f>
      </c>
      <c r="U2512" s="1" t="s">
        <v>6407</v>
      </c>
      <c r="V2512" s="1">
        <f>IF(VLOOKUP(G2512,Sku_Consolidated!A2:S957,19,FALSE)="SHOWCASE", VLOOKUP(E2512,Store_Showcase!B2:L144,11, FALSE), IF(VLOOKUP(G2512,Sku_Consolidated!A2:S957,19,FALSE)="VAM",VLOOKUP(E2512,Store_VAM!B2:L273,11, FALSE),VLOOKUP(E2512,Store_SRP!B2:L110,11, FALSE)))</f>
      </c>
      <c r="W2512" s="1">
        <f>VLOOKUP(G2512,Sku_Consolidated!A2:W957,11,FALSE)</f>
      </c>
      <c r="X2512" s="1">
        <f>VLOOKUP(G2512,Sku_Consolidated!A2:H957,8,FALSE)</f>
      </c>
      <c r="Y2512" s="1">
        <f>VLOOKUP(G2512,Sku_Consolidated!A2:I957,9,FALSE)</f>
      </c>
      <c r="Z2512" s="1" t="s">
        <v>41</v>
      </c>
      <c r="AA2512" s="1">
        <f>VLOOKUP(G2512,Sku_Consolidated!A2:E957,5,FALSE)</f>
      </c>
      <c r="AB2512" s="1">
        <f>IF(VLOOKUP(G2512,Sku_Consolidated!A2:S957,19,FALSE)="SHOWCASE", VLOOKUP(E2512,Store_Showcase!B2:N144,13, FALSE), IF(VLOOKUP(G2512,Sku_Consolidated!A2:S957,19,FALSE)="VAM",VLOOKUP(E2512,Store_VAM!B2:N273,13, FALSE),VLOOKUP(E2512,Store_SRP!B2:N110,13, FALSE)))</f>
      </c>
      <c r="AC2512" s="1">
        <f>IF(IFERROR(AB2512,TRUE)=TRUE, "-","OK")</f>
      </c>
      <c r="AD2512" s="11" t="s">
        <v>37</v>
      </c>
      <c r="AE2512" s="11" t="s">
        <v>37</v>
      </c>
      <c r="AF2512" s="1">
        <f>IF(IFERROR(VLOOKUP(E2512,Store_Showcase!B2:H144,{5}, FALSE), TRUE)=TRUE, IF(IFERROR(VLOOKUP(E2512,Store_SRP!B2:H110,{5}, FALSE), TRUE)=TRUE,VLOOKUP(E2512,Store_VAM!B2:H273,{5}, FALSE),VLOOKUP(E2512,Store_SRP!B2:H110,{5}, FALSE)), VLOOKUP(E2512,Store_Showcase!B2:H144,{5}, FALSE))</f>
      </c>
      <c r="AG2512" s="1">
        <f>IF(IFERROR(VLOOKUP(E2512,Store_Showcase!B2:H144,{6}, FALSE), TRUE)=TRUE, IF(IFERROR(VLOOKUP(E2512,Store_SRP!B2:H110,{6}, FALSE), TRUE)=TRUE,VLOOKUP(E2512,Store_VAM!B2:H273,{6}, FALSE),VLOOKUP(E2512,Store_SRP!B2:H110,{6}, FALSE)), VLOOKUP(E2512,Store_Showcase!B2:H144,{6}, FALSE))</f>
      </c>
      <c r="AH2512" s="1">
        <f>VLOOKUP(G2512,Sku_Consolidated!A2:R957,18,FALSE)</f>
      </c>
      <c r="AI2512" s="1">
        <f>VLOOKUP(G2512,Sku_Consolidated!A2:S957,19,FALSE)</f>
      </c>
      <c r="AJ2512" s="1">
        <f>VLOOKUP(G2512,Sku_Consolidated!A2:T957,20,FALSE)</f>
      </c>
    </row>
    <row r="2513" spans="1:36" x14ac:dyDescent="0.25">
      <c r="A2513" s="1">
        <v>2024</v>
      </c>
      <c r="B2513" s="1" t="s">
        <v>31</v>
      </c>
      <c r="C2513" s="1" t="s">
        <v>32</v>
      </c>
      <c r="D2513" s="1" t="s">
        <v>33</v>
      </c>
      <c r="E2513" s="9" t="s">
        <v>6403</v>
      </c>
      <c r="F2513" s="1">
        <f>IF(VLOOKUP(G2513,Sku_Consolidated!A2:S957,{19},FALSE)="SHOWCASE", VLOOKUP(E2513,Store_Showcase!B2:C144,{2}, FALSE), IF(VLOOKUP(G2513,Sku_Consolidated!A2:S957,{19},FALSE)="VAM",VLOOKUP(E2513,Store_VAM!B2:C273,{2}, FALSE),VLOOKUP(E2513,Store_SRP!B2:C110,{2}, FALSE)))</f>
      </c>
      <c r="G2513" s="1">
        <v>61841</v>
      </c>
      <c r="H2513" s="1" t="s">
        <v>122</v>
      </c>
      <c r="I2513" s="10" t="s">
        <v>1434</v>
      </c>
      <c r="J2513" s="1">
        <f>VLOOKUP(G2513,Sku_Consolidated!A2:C957, 3, FALSE)</f>
      </c>
      <c r="K2513" s="10">
        <f>IF(J2513="PACK", I2513, 0)</f>
      </c>
      <c r="L2513" s="10">
        <f>IF(J2513="KG", I2513, I2513 * VLOOKUP(G2513,Sku_Consolidated!A2:U957,21,FALSE))</f>
      </c>
      <c r="M2513" s="10" t="s">
        <v>37</v>
      </c>
      <c r="N2513" s="11" t="s">
        <v>6426</v>
      </c>
      <c r="O2513" s="10" t="s">
        <v>6427</v>
      </c>
      <c r="P2513" s="10">
        <f>N2513 - O2513</f>
      </c>
      <c r="Q2513" s="1">
        <f>VLOOKUP(G2513,Sku_Consolidated!A2:G957,7, FALSE)</f>
      </c>
      <c r="R2513" s="1">
        <f>IF(IFERROR(VLOOKUP(E2513,Store_Showcase!B2:H144,7, FALSE), TRUE)=TRUE, IF(IFERROR(VLOOKUP(E2513,Store_SRP!B2:H110,7, FALSE), TRUE)=TRUE,VLOOKUP(E2513,Store_VAM!B2:H273,7, FALSE),VLOOKUP(E2513,Store_SRP!B2:H110,7, FALSE)), VLOOKUP(E2513,Store_Showcase!B2:H144,7, FALSE))</f>
      </c>
      <c r="S2513" s="1">
        <f>IF(IFERROR(VLOOKUP(E2513,Store_Showcase!B2:I144,8, FALSE), TRUE)=TRUE, IF(IFERROR(VLOOKUP(E2513,Store_SRP!B2:I110,8, FALSE), TRUE)=TRUE,VLOOKUP(E2513,Store_VAM!B2:I273,8, FALSE),VLOOKUP(E2513,Store_SRP!B2:I110,8, FALSE)), VLOOKUP(E2513,Store_Showcase!B2:I144,8, FALSE))</f>
      </c>
      <c r="T2513" s="1">
        <f>VLOOKUP(G2513,Sku_Consolidated!A2:R957,18,FALSE)</f>
      </c>
      <c r="U2513" s="1" t="s">
        <v>6407</v>
      </c>
      <c r="V2513" s="1">
        <f>IF(VLOOKUP(G2513,Sku_Consolidated!A2:S957,19,FALSE)="SHOWCASE", VLOOKUP(E2513,Store_Showcase!B2:L144,11, FALSE), IF(VLOOKUP(G2513,Sku_Consolidated!A2:S957,19,FALSE)="VAM",VLOOKUP(E2513,Store_VAM!B2:L273,11, FALSE),VLOOKUP(E2513,Store_SRP!B2:L110,11, FALSE)))</f>
      </c>
      <c r="W2513" s="1">
        <f>VLOOKUP(G2513,Sku_Consolidated!A2:W957,11,FALSE)</f>
      </c>
      <c r="X2513" s="1">
        <f>VLOOKUP(G2513,Sku_Consolidated!A2:H957,8,FALSE)</f>
      </c>
      <c r="Y2513" s="1">
        <f>VLOOKUP(G2513,Sku_Consolidated!A2:I957,9,FALSE)</f>
      </c>
      <c r="Z2513" s="1" t="s">
        <v>41</v>
      </c>
      <c r="AA2513" s="1">
        <f>VLOOKUP(G2513,Sku_Consolidated!A2:E957,5,FALSE)</f>
      </c>
      <c r="AB2513" s="1">
        <f>IF(VLOOKUP(G2513,Sku_Consolidated!A2:S957,19,FALSE)="SHOWCASE", VLOOKUP(E2513,Store_Showcase!B2:N144,13, FALSE), IF(VLOOKUP(G2513,Sku_Consolidated!A2:S957,19,FALSE)="VAM",VLOOKUP(E2513,Store_VAM!B2:N273,13, FALSE),VLOOKUP(E2513,Store_SRP!B2:N110,13, FALSE)))</f>
      </c>
      <c r="AC2513" s="1">
        <f>IF(IFERROR(AB2513,TRUE)=TRUE, "-","OK")</f>
      </c>
      <c r="AD2513" s="11" t="s">
        <v>37</v>
      </c>
      <c r="AE2513" s="11" t="s">
        <v>37</v>
      </c>
      <c r="AF2513" s="1">
        <f>IF(IFERROR(VLOOKUP(E2513,Store_Showcase!B2:H144,{5}, FALSE), TRUE)=TRUE, IF(IFERROR(VLOOKUP(E2513,Store_SRP!B2:H110,{5}, FALSE), TRUE)=TRUE,VLOOKUP(E2513,Store_VAM!B2:H273,{5}, FALSE),VLOOKUP(E2513,Store_SRP!B2:H110,{5}, FALSE)), VLOOKUP(E2513,Store_Showcase!B2:H144,{5}, FALSE))</f>
      </c>
      <c r="AG2513" s="1">
        <f>IF(IFERROR(VLOOKUP(E2513,Store_Showcase!B2:H144,{6}, FALSE), TRUE)=TRUE, IF(IFERROR(VLOOKUP(E2513,Store_SRP!B2:H110,{6}, FALSE), TRUE)=TRUE,VLOOKUP(E2513,Store_VAM!B2:H273,{6}, FALSE),VLOOKUP(E2513,Store_SRP!B2:H110,{6}, FALSE)), VLOOKUP(E2513,Store_Showcase!B2:H144,{6}, FALSE))</f>
      </c>
      <c r="AH2513" s="1">
        <f>VLOOKUP(G2513,Sku_Consolidated!A2:R957,18,FALSE)</f>
      </c>
      <c r="AI2513" s="1">
        <f>VLOOKUP(G2513,Sku_Consolidated!A2:S957,19,FALSE)</f>
      </c>
      <c r="AJ2513" s="1">
        <f>VLOOKUP(G2513,Sku_Consolidated!A2:T957,20,FALSE)</f>
      </c>
    </row>
    <row r="2514" spans="1:36" x14ac:dyDescent="0.25">
      <c r="A2514" s="1">
        <v>2024</v>
      </c>
      <c r="B2514" s="1" t="s">
        <v>31</v>
      </c>
      <c r="C2514" s="1" t="s">
        <v>32</v>
      </c>
      <c r="D2514" s="1" t="s">
        <v>33</v>
      </c>
      <c r="E2514" s="9" t="s">
        <v>6403</v>
      </c>
      <c r="F2514" s="1">
        <f>IF(VLOOKUP(G2514,Sku_Consolidated!A2:S957,{19},FALSE)="SHOWCASE", VLOOKUP(E2514,Store_Showcase!B2:C144,{2}, FALSE), IF(VLOOKUP(G2514,Sku_Consolidated!A2:S957,{19},FALSE)="VAM",VLOOKUP(E2514,Store_VAM!B2:C273,{2}, FALSE),VLOOKUP(E2514,Store_SRP!B2:C110,{2}, FALSE)))</f>
      </c>
      <c r="G2514" s="1">
        <v>61842</v>
      </c>
      <c r="H2514" s="1" t="s">
        <v>126</v>
      </c>
      <c r="I2514" s="10" t="s">
        <v>1601</v>
      </c>
      <c r="J2514" s="1">
        <f>VLOOKUP(G2514,Sku_Consolidated!A2:C957, 3, FALSE)</f>
      </c>
      <c r="K2514" s="10">
        <f>IF(J2514="PACK", I2514, 0)</f>
      </c>
      <c r="L2514" s="10">
        <f>IF(J2514="KG", I2514, I2514 * VLOOKUP(G2514,Sku_Consolidated!A2:U957,21,FALSE))</f>
      </c>
      <c r="M2514" s="10" t="s">
        <v>37</v>
      </c>
      <c r="N2514" s="11" t="s">
        <v>6428</v>
      </c>
      <c r="O2514" s="10" t="s">
        <v>6429</v>
      </c>
      <c r="P2514" s="10">
        <f>N2514 - O2514</f>
      </c>
      <c r="Q2514" s="1">
        <f>VLOOKUP(G2514,Sku_Consolidated!A2:G957,7, FALSE)</f>
      </c>
      <c r="R2514" s="1">
        <f>IF(IFERROR(VLOOKUP(E2514,Store_Showcase!B2:H144,7, FALSE), TRUE)=TRUE, IF(IFERROR(VLOOKUP(E2514,Store_SRP!B2:H110,7, FALSE), TRUE)=TRUE,VLOOKUP(E2514,Store_VAM!B2:H273,7, FALSE),VLOOKUP(E2514,Store_SRP!B2:H110,7, FALSE)), VLOOKUP(E2514,Store_Showcase!B2:H144,7, FALSE))</f>
      </c>
      <c r="S2514" s="1">
        <f>IF(IFERROR(VLOOKUP(E2514,Store_Showcase!B2:I144,8, FALSE), TRUE)=TRUE, IF(IFERROR(VLOOKUP(E2514,Store_SRP!B2:I110,8, FALSE), TRUE)=TRUE,VLOOKUP(E2514,Store_VAM!B2:I273,8, FALSE),VLOOKUP(E2514,Store_SRP!B2:I110,8, FALSE)), VLOOKUP(E2514,Store_Showcase!B2:I144,8, FALSE))</f>
      </c>
      <c r="T2514" s="1">
        <f>VLOOKUP(G2514,Sku_Consolidated!A2:R957,18,FALSE)</f>
      </c>
      <c r="U2514" s="1" t="s">
        <v>6407</v>
      </c>
      <c r="V2514" s="1">
        <f>IF(VLOOKUP(G2514,Sku_Consolidated!A2:S957,19,FALSE)="SHOWCASE", VLOOKUP(E2514,Store_Showcase!B2:L144,11, FALSE), IF(VLOOKUP(G2514,Sku_Consolidated!A2:S957,19,FALSE)="VAM",VLOOKUP(E2514,Store_VAM!B2:L273,11, FALSE),VLOOKUP(E2514,Store_SRP!B2:L110,11, FALSE)))</f>
      </c>
      <c r="W2514" s="1">
        <f>VLOOKUP(G2514,Sku_Consolidated!A2:W957,11,FALSE)</f>
      </c>
      <c r="X2514" s="1">
        <f>VLOOKUP(G2514,Sku_Consolidated!A2:H957,8,FALSE)</f>
      </c>
      <c r="Y2514" s="1">
        <f>VLOOKUP(G2514,Sku_Consolidated!A2:I957,9,FALSE)</f>
      </c>
      <c r="Z2514" s="1" t="s">
        <v>41</v>
      </c>
      <c r="AA2514" s="1">
        <f>VLOOKUP(G2514,Sku_Consolidated!A2:E957,5,FALSE)</f>
      </c>
      <c r="AB2514" s="1">
        <f>IF(VLOOKUP(G2514,Sku_Consolidated!A2:S957,19,FALSE)="SHOWCASE", VLOOKUP(E2514,Store_Showcase!B2:N144,13, FALSE), IF(VLOOKUP(G2514,Sku_Consolidated!A2:S957,19,FALSE)="VAM",VLOOKUP(E2514,Store_VAM!B2:N273,13, FALSE),VLOOKUP(E2514,Store_SRP!B2:N110,13, FALSE)))</f>
      </c>
      <c r="AC2514" s="1">
        <f>IF(IFERROR(AB2514,TRUE)=TRUE, "-","OK")</f>
      </c>
      <c r="AD2514" s="11" t="s">
        <v>37</v>
      </c>
      <c r="AE2514" s="11" t="s">
        <v>37</v>
      </c>
      <c r="AF2514" s="1">
        <f>IF(IFERROR(VLOOKUP(E2514,Store_Showcase!B2:H144,{5}, FALSE), TRUE)=TRUE, IF(IFERROR(VLOOKUP(E2514,Store_SRP!B2:H110,{5}, FALSE), TRUE)=TRUE,VLOOKUP(E2514,Store_VAM!B2:H273,{5}, FALSE),VLOOKUP(E2514,Store_SRP!B2:H110,{5}, FALSE)), VLOOKUP(E2514,Store_Showcase!B2:H144,{5}, FALSE))</f>
      </c>
      <c r="AG2514" s="1">
        <f>IF(IFERROR(VLOOKUP(E2514,Store_Showcase!B2:H144,{6}, FALSE), TRUE)=TRUE, IF(IFERROR(VLOOKUP(E2514,Store_SRP!B2:H110,{6}, FALSE), TRUE)=TRUE,VLOOKUP(E2514,Store_VAM!B2:H273,{6}, FALSE),VLOOKUP(E2514,Store_SRP!B2:H110,{6}, FALSE)), VLOOKUP(E2514,Store_Showcase!B2:H144,{6}, FALSE))</f>
      </c>
      <c r="AH2514" s="1">
        <f>VLOOKUP(G2514,Sku_Consolidated!A2:R957,18,FALSE)</f>
      </c>
      <c r="AI2514" s="1">
        <f>VLOOKUP(G2514,Sku_Consolidated!A2:S957,19,FALSE)</f>
      </c>
      <c r="AJ2514" s="1">
        <f>VLOOKUP(G2514,Sku_Consolidated!A2:T957,20,FALSE)</f>
      </c>
    </row>
    <row r="2515" spans="1:36" x14ac:dyDescent="0.25">
      <c r="A2515" s="1">
        <v>2024</v>
      </c>
      <c r="B2515" s="1" t="s">
        <v>31</v>
      </c>
      <c r="C2515" s="1" t="s">
        <v>32</v>
      </c>
      <c r="D2515" s="1" t="s">
        <v>33</v>
      </c>
      <c r="E2515" s="9" t="s">
        <v>6403</v>
      </c>
      <c r="F2515" s="1">
        <f>IF(VLOOKUP(G2515,Sku_Consolidated!A2:S957,{19},FALSE)="SHOWCASE", VLOOKUP(E2515,Store_Showcase!B2:C144,{2}, FALSE), IF(VLOOKUP(G2515,Sku_Consolidated!A2:S957,{19},FALSE)="VAM",VLOOKUP(E2515,Store_VAM!B2:C273,{2}, FALSE),VLOOKUP(E2515,Store_SRP!B2:C110,{2}, FALSE)))</f>
      </c>
      <c r="G2515" s="1">
        <v>61852</v>
      </c>
      <c r="H2515" s="1" t="s">
        <v>138</v>
      </c>
      <c r="I2515" s="10" t="s">
        <v>1858</v>
      </c>
      <c r="J2515" s="1">
        <f>VLOOKUP(G2515,Sku_Consolidated!A2:C957, 3, FALSE)</f>
      </c>
      <c r="K2515" s="10">
        <f>IF(J2515="PACK", I2515, 0)</f>
      </c>
      <c r="L2515" s="10">
        <f>IF(J2515="KG", I2515, I2515 * VLOOKUP(G2515,Sku_Consolidated!A2:U957,21,FALSE))</f>
      </c>
      <c r="M2515" s="10" t="s">
        <v>37</v>
      </c>
      <c r="N2515" s="11" t="s">
        <v>6430</v>
      </c>
      <c r="O2515" s="10" t="s">
        <v>6431</v>
      </c>
      <c r="P2515" s="10">
        <f>N2515 - O2515</f>
      </c>
      <c r="Q2515" s="1">
        <f>VLOOKUP(G2515,Sku_Consolidated!A2:G957,7, FALSE)</f>
      </c>
      <c r="R2515" s="1">
        <f>IF(IFERROR(VLOOKUP(E2515,Store_Showcase!B2:H144,7, FALSE), TRUE)=TRUE, IF(IFERROR(VLOOKUP(E2515,Store_SRP!B2:H110,7, FALSE), TRUE)=TRUE,VLOOKUP(E2515,Store_VAM!B2:H273,7, FALSE),VLOOKUP(E2515,Store_SRP!B2:H110,7, FALSE)), VLOOKUP(E2515,Store_Showcase!B2:H144,7, FALSE))</f>
      </c>
      <c r="S2515" s="1">
        <f>IF(IFERROR(VLOOKUP(E2515,Store_Showcase!B2:I144,8, FALSE), TRUE)=TRUE, IF(IFERROR(VLOOKUP(E2515,Store_SRP!B2:I110,8, FALSE), TRUE)=TRUE,VLOOKUP(E2515,Store_VAM!B2:I273,8, FALSE),VLOOKUP(E2515,Store_SRP!B2:I110,8, FALSE)), VLOOKUP(E2515,Store_Showcase!B2:I144,8, FALSE))</f>
      </c>
      <c r="T2515" s="1">
        <f>VLOOKUP(G2515,Sku_Consolidated!A2:R957,18,FALSE)</f>
      </c>
      <c r="U2515" s="1" t="s">
        <v>6407</v>
      </c>
      <c r="V2515" s="1">
        <f>IF(VLOOKUP(G2515,Sku_Consolidated!A2:S957,19,FALSE)="SHOWCASE", VLOOKUP(E2515,Store_Showcase!B2:L144,11, FALSE), IF(VLOOKUP(G2515,Sku_Consolidated!A2:S957,19,FALSE)="VAM",VLOOKUP(E2515,Store_VAM!B2:L273,11, FALSE),VLOOKUP(E2515,Store_SRP!B2:L110,11, FALSE)))</f>
      </c>
      <c r="W2515" s="1">
        <f>VLOOKUP(G2515,Sku_Consolidated!A2:W957,11,FALSE)</f>
      </c>
      <c r="X2515" s="1">
        <f>VLOOKUP(G2515,Sku_Consolidated!A2:H957,8,FALSE)</f>
      </c>
      <c r="Y2515" s="1">
        <f>VLOOKUP(G2515,Sku_Consolidated!A2:I957,9,FALSE)</f>
      </c>
      <c r="Z2515" s="1" t="s">
        <v>41</v>
      </c>
      <c r="AA2515" s="1">
        <f>VLOOKUP(G2515,Sku_Consolidated!A2:E957,5,FALSE)</f>
      </c>
      <c r="AB2515" s="1">
        <f>IF(VLOOKUP(G2515,Sku_Consolidated!A2:S957,19,FALSE)="SHOWCASE", VLOOKUP(E2515,Store_Showcase!B2:N144,13, FALSE), IF(VLOOKUP(G2515,Sku_Consolidated!A2:S957,19,FALSE)="VAM",VLOOKUP(E2515,Store_VAM!B2:N273,13, FALSE),VLOOKUP(E2515,Store_SRP!B2:N110,13, FALSE)))</f>
      </c>
      <c r="AC2515" s="1">
        <f>IF(IFERROR(AB2515,TRUE)=TRUE, "-","OK")</f>
      </c>
      <c r="AD2515" s="11" t="s">
        <v>37</v>
      </c>
      <c r="AE2515" s="11" t="s">
        <v>37</v>
      </c>
      <c r="AF2515" s="1">
        <f>IF(IFERROR(VLOOKUP(E2515,Store_Showcase!B2:H144,{5}, FALSE), TRUE)=TRUE, IF(IFERROR(VLOOKUP(E2515,Store_SRP!B2:H110,{5}, FALSE), TRUE)=TRUE,VLOOKUP(E2515,Store_VAM!B2:H273,{5}, FALSE),VLOOKUP(E2515,Store_SRP!B2:H110,{5}, FALSE)), VLOOKUP(E2515,Store_Showcase!B2:H144,{5}, FALSE))</f>
      </c>
      <c r="AG2515" s="1">
        <f>IF(IFERROR(VLOOKUP(E2515,Store_Showcase!B2:H144,{6}, FALSE), TRUE)=TRUE, IF(IFERROR(VLOOKUP(E2515,Store_SRP!B2:H110,{6}, FALSE), TRUE)=TRUE,VLOOKUP(E2515,Store_VAM!B2:H273,{6}, FALSE),VLOOKUP(E2515,Store_SRP!B2:H110,{6}, FALSE)), VLOOKUP(E2515,Store_Showcase!B2:H144,{6}, FALSE))</f>
      </c>
      <c r="AH2515" s="1">
        <f>VLOOKUP(G2515,Sku_Consolidated!A2:R957,18,FALSE)</f>
      </c>
      <c r="AI2515" s="1">
        <f>VLOOKUP(G2515,Sku_Consolidated!A2:S957,19,FALSE)</f>
      </c>
      <c r="AJ2515" s="1">
        <f>VLOOKUP(G2515,Sku_Consolidated!A2:T957,20,FALSE)</f>
      </c>
    </row>
    <row r="2516" spans="1:36" x14ac:dyDescent="0.25">
      <c r="A2516" s="1">
        <v>2024</v>
      </c>
      <c r="B2516" s="1" t="s">
        <v>31</v>
      </c>
      <c r="C2516" s="1" t="s">
        <v>32</v>
      </c>
      <c r="D2516" s="1" t="s">
        <v>33</v>
      </c>
      <c r="E2516" s="9" t="s">
        <v>6321</v>
      </c>
      <c r="F2516" s="1">
        <f>IF(VLOOKUP(G2516,Sku_Consolidated!A2:S957,{19},FALSE)="SHOWCASE", VLOOKUP(E2516,Store_Showcase!B2:C144,{2}, FALSE), IF(VLOOKUP(G2516,Sku_Consolidated!A2:S957,{19},FALSE)="VAM",VLOOKUP(E2516,Store_VAM!B2:C273,{2}, FALSE),VLOOKUP(E2516,Store_SRP!B2:C110,{2}, FALSE)))</f>
      </c>
      <c r="G2516" s="1">
        <v>795719</v>
      </c>
      <c r="H2516" s="1" t="s">
        <v>1466</v>
      </c>
      <c r="I2516" s="10" t="s">
        <v>1137</v>
      </c>
      <c r="J2516" s="1">
        <f>VLOOKUP(G2516,Sku_Consolidated!A2:C957, 3, FALSE)</f>
      </c>
      <c r="K2516" s="10">
        <f>IF(J2516="PACK", I2516, 0)</f>
      </c>
      <c r="L2516" s="10">
        <f>IF(J2516="KG", I2516, I2516 * VLOOKUP(G2516,Sku_Consolidated!A2:U957,21,FALSE))</f>
      </c>
      <c r="M2516" s="10" t="s">
        <v>37</v>
      </c>
      <c r="N2516" s="11" t="s">
        <v>1629</v>
      </c>
      <c r="O2516" s="10" t="s">
        <v>2636</v>
      </c>
      <c r="P2516" s="10">
        <f>N2516 - O2516</f>
      </c>
      <c r="Q2516" s="1">
        <f>VLOOKUP(G2516,Sku_Consolidated!A2:G957,7, FALSE)</f>
      </c>
      <c r="R2516" s="1">
        <f>IF(IFERROR(VLOOKUP(E2516,Store_Showcase!B2:H144,7, FALSE), TRUE)=TRUE, IF(IFERROR(VLOOKUP(E2516,Store_SRP!B2:H110,7, FALSE), TRUE)=TRUE,VLOOKUP(E2516,Store_VAM!B2:H273,7, FALSE),VLOOKUP(E2516,Store_SRP!B2:H110,7, FALSE)), VLOOKUP(E2516,Store_Showcase!B2:H144,7, FALSE))</f>
      </c>
      <c r="S2516" s="1">
        <f>IF(IFERROR(VLOOKUP(E2516,Store_Showcase!B2:I144,8, FALSE), TRUE)=TRUE, IF(IFERROR(VLOOKUP(E2516,Store_SRP!B2:I110,8, FALSE), TRUE)=TRUE,VLOOKUP(E2516,Store_VAM!B2:I273,8, FALSE),VLOOKUP(E2516,Store_SRP!B2:I110,8, FALSE)), VLOOKUP(E2516,Store_Showcase!B2:I144,8, FALSE))</f>
      </c>
      <c r="T2516" s="1">
        <f>VLOOKUP(G2516,Sku_Consolidated!A2:R957,18,FALSE)</f>
      </c>
      <c r="U2516" s="1" t="s">
        <v>6432</v>
      </c>
      <c r="V2516" s="1">
        <f>IF(VLOOKUP(G2516,Sku_Consolidated!A2:S957,19,FALSE)="SHOWCASE", VLOOKUP(E2516,Store_Showcase!B2:L144,11, FALSE), IF(VLOOKUP(G2516,Sku_Consolidated!A2:S957,19,FALSE)="VAM",VLOOKUP(E2516,Store_VAM!B2:L273,11, FALSE),VLOOKUP(E2516,Store_SRP!B2:L110,11, FALSE)))</f>
      </c>
      <c r="W2516" s="1">
        <f>VLOOKUP(G2516,Sku_Consolidated!A2:W957,11,FALSE)</f>
      </c>
      <c r="X2516" s="1">
        <f>VLOOKUP(G2516,Sku_Consolidated!A2:H957,8,FALSE)</f>
      </c>
      <c r="Y2516" s="1">
        <f>VLOOKUP(G2516,Sku_Consolidated!A2:I957,9,FALSE)</f>
      </c>
      <c r="Z2516" s="1" t="s">
        <v>41</v>
      </c>
      <c r="AA2516" s="1">
        <f>VLOOKUP(G2516,Sku_Consolidated!A2:E957,5,FALSE)</f>
      </c>
      <c r="AB2516" s="1">
        <f>IF(VLOOKUP(G2516,Sku_Consolidated!A2:S957,19,FALSE)="SHOWCASE", VLOOKUP(E2516,Store_Showcase!B2:N144,13, FALSE), IF(VLOOKUP(G2516,Sku_Consolidated!A2:S957,19,FALSE)="VAM",VLOOKUP(E2516,Store_VAM!B2:N273,13, FALSE),VLOOKUP(E2516,Store_SRP!B2:N110,13, FALSE)))</f>
      </c>
      <c r="AC2516" s="1">
        <f>IF(IFERROR(AB2516,TRUE)=TRUE, "-","OK")</f>
      </c>
      <c r="AD2516" s="11" t="s">
        <v>37</v>
      </c>
      <c r="AE2516" s="11" t="s">
        <v>37</v>
      </c>
      <c r="AF2516" s="1">
        <f>IF(IFERROR(VLOOKUP(E2516,Store_Showcase!B2:H144,{5}, FALSE), TRUE)=TRUE, IF(IFERROR(VLOOKUP(E2516,Store_SRP!B2:H110,{5}, FALSE), TRUE)=TRUE,VLOOKUP(E2516,Store_VAM!B2:H273,{5}, FALSE),VLOOKUP(E2516,Store_SRP!B2:H110,{5}, FALSE)), VLOOKUP(E2516,Store_Showcase!B2:H144,{5}, FALSE))</f>
      </c>
      <c r="AG2516" s="1">
        <f>IF(IFERROR(VLOOKUP(E2516,Store_Showcase!B2:H144,{6}, FALSE), TRUE)=TRUE, IF(IFERROR(VLOOKUP(E2516,Store_SRP!B2:H110,{6}, FALSE), TRUE)=TRUE,VLOOKUP(E2516,Store_VAM!B2:H273,{6}, FALSE),VLOOKUP(E2516,Store_SRP!B2:H110,{6}, FALSE)), VLOOKUP(E2516,Store_Showcase!B2:H144,{6}, FALSE))</f>
      </c>
      <c r="AH2516" s="1">
        <f>VLOOKUP(G2516,Sku_Consolidated!A2:R957,18,FALSE)</f>
      </c>
      <c r="AI2516" s="1">
        <f>VLOOKUP(G2516,Sku_Consolidated!A2:S957,19,FALSE)</f>
      </c>
      <c r="AJ2516" s="1">
        <f>VLOOKUP(G2516,Sku_Consolidated!A2:T957,20,FALSE)</f>
      </c>
    </row>
    <row r="2517" spans="1:36" x14ac:dyDescent="0.25">
      <c r="A2517" s="1">
        <v>2024</v>
      </c>
      <c r="B2517" s="1" t="s">
        <v>31</v>
      </c>
      <c r="C2517" s="1" t="s">
        <v>32</v>
      </c>
      <c r="D2517" s="1" t="s">
        <v>33</v>
      </c>
      <c r="E2517" s="9" t="s">
        <v>6321</v>
      </c>
      <c r="F2517" s="1">
        <f>IF(VLOOKUP(G2517,Sku_Consolidated!A2:S957,{19},FALSE)="SHOWCASE", VLOOKUP(E2517,Store_Showcase!B2:C144,{2}, FALSE), IF(VLOOKUP(G2517,Sku_Consolidated!A2:S957,{19},FALSE)="VAM",VLOOKUP(E2517,Store_VAM!B2:C273,{2}, FALSE),VLOOKUP(E2517,Store_SRP!B2:C110,{2}, FALSE)))</f>
      </c>
      <c r="G2517" s="1">
        <v>795722</v>
      </c>
      <c r="H2517" s="1" t="s">
        <v>1413</v>
      </c>
      <c r="I2517" s="10" t="s">
        <v>1137</v>
      </c>
      <c r="J2517" s="1">
        <f>VLOOKUP(G2517,Sku_Consolidated!A2:C957, 3, FALSE)</f>
      </c>
      <c r="K2517" s="10">
        <f>IF(J2517="PACK", I2517, 0)</f>
      </c>
      <c r="L2517" s="10">
        <f>IF(J2517="KG", I2517, I2517 * VLOOKUP(G2517,Sku_Consolidated!A2:U957,21,FALSE))</f>
      </c>
      <c r="M2517" s="10" t="s">
        <v>37</v>
      </c>
      <c r="N2517" s="11" t="s">
        <v>1414</v>
      </c>
      <c r="O2517" s="10" t="s">
        <v>6271</v>
      </c>
      <c r="P2517" s="10">
        <f>N2517 - O2517</f>
      </c>
      <c r="Q2517" s="1">
        <f>VLOOKUP(G2517,Sku_Consolidated!A2:G957,7, FALSE)</f>
      </c>
      <c r="R2517" s="1">
        <f>IF(IFERROR(VLOOKUP(E2517,Store_Showcase!B2:H144,7, FALSE), TRUE)=TRUE, IF(IFERROR(VLOOKUP(E2517,Store_SRP!B2:H110,7, FALSE), TRUE)=TRUE,VLOOKUP(E2517,Store_VAM!B2:H273,7, FALSE),VLOOKUP(E2517,Store_SRP!B2:H110,7, FALSE)), VLOOKUP(E2517,Store_Showcase!B2:H144,7, FALSE))</f>
      </c>
      <c r="S2517" s="1">
        <f>IF(IFERROR(VLOOKUP(E2517,Store_Showcase!B2:I144,8, FALSE), TRUE)=TRUE, IF(IFERROR(VLOOKUP(E2517,Store_SRP!B2:I110,8, FALSE), TRUE)=TRUE,VLOOKUP(E2517,Store_VAM!B2:I273,8, FALSE),VLOOKUP(E2517,Store_SRP!B2:I110,8, FALSE)), VLOOKUP(E2517,Store_Showcase!B2:I144,8, FALSE))</f>
      </c>
      <c r="T2517" s="1">
        <f>VLOOKUP(G2517,Sku_Consolidated!A2:R957,18,FALSE)</f>
      </c>
      <c r="U2517" s="1" t="s">
        <v>6432</v>
      </c>
      <c r="V2517" s="1">
        <f>IF(VLOOKUP(G2517,Sku_Consolidated!A2:S957,19,FALSE)="SHOWCASE", VLOOKUP(E2517,Store_Showcase!B2:L144,11, FALSE), IF(VLOOKUP(G2517,Sku_Consolidated!A2:S957,19,FALSE)="VAM",VLOOKUP(E2517,Store_VAM!B2:L273,11, FALSE),VLOOKUP(E2517,Store_SRP!B2:L110,11, FALSE)))</f>
      </c>
      <c r="W2517" s="1">
        <f>VLOOKUP(G2517,Sku_Consolidated!A2:W957,11,FALSE)</f>
      </c>
      <c r="X2517" s="1">
        <f>VLOOKUP(G2517,Sku_Consolidated!A2:H957,8,FALSE)</f>
      </c>
      <c r="Y2517" s="1">
        <f>VLOOKUP(G2517,Sku_Consolidated!A2:I957,9,FALSE)</f>
      </c>
      <c r="Z2517" s="1" t="s">
        <v>41</v>
      </c>
      <c r="AA2517" s="1">
        <f>VLOOKUP(G2517,Sku_Consolidated!A2:E957,5,FALSE)</f>
      </c>
      <c r="AB2517" s="1">
        <f>IF(VLOOKUP(G2517,Sku_Consolidated!A2:S957,19,FALSE)="SHOWCASE", VLOOKUP(E2517,Store_Showcase!B2:N144,13, FALSE), IF(VLOOKUP(G2517,Sku_Consolidated!A2:S957,19,FALSE)="VAM",VLOOKUP(E2517,Store_VAM!B2:N273,13, FALSE),VLOOKUP(E2517,Store_SRP!B2:N110,13, FALSE)))</f>
      </c>
      <c r="AC2517" s="1">
        <f>IF(IFERROR(AB2517,TRUE)=TRUE, "-","OK")</f>
      </c>
      <c r="AD2517" s="11" t="s">
        <v>37</v>
      </c>
      <c r="AE2517" s="11" t="s">
        <v>37</v>
      </c>
      <c r="AF2517" s="1">
        <f>IF(IFERROR(VLOOKUP(E2517,Store_Showcase!B2:H144,{5}, FALSE), TRUE)=TRUE, IF(IFERROR(VLOOKUP(E2517,Store_SRP!B2:H110,{5}, FALSE), TRUE)=TRUE,VLOOKUP(E2517,Store_VAM!B2:H273,{5}, FALSE),VLOOKUP(E2517,Store_SRP!B2:H110,{5}, FALSE)), VLOOKUP(E2517,Store_Showcase!B2:H144,{5}, FALSE))</f>
      </c>
      <c r="AG2517" s="1">
        <f>IF(IFERROR(VLOOKUP(E2517,Store_Showcase!B2:H144,{6}, FALSE), TRUE)=TRUE, IF(IFERROR(VLOOKUP(E2517,Store_SRP!B2:H110,{6}, FALSE), TRUE)=TRUE,VLOOKUP(E2517,Store_VAM!B2:H273,{6}, FALSE),VLOOKUP(E2517,Store_SRP!B2:H110,{6}, FALSE)), VLOOKUP(E2517,Store_Showcase!B2:H144,{6}, FALSE))</f>
      </c>
      <c r="AH2517" s="1">
        <f>VLOOKUP(G2517,Sku_Consolidated!A2:R957,18,FALSE)</f>
      </c>
      <c r="AI2517" s="1">
        <f>VLOOKUP(G2517,Sku_Consolidated!A2:S957,19,FALSE)</f>
      </c>
      <c r="AJ2517" s="1">
        <f>VLOOKUP(G2517,Sku_Consolidated!A2:T957,20,FALSE)</f>
      </c>
    </row>
    <row r="2518" spans="1:36" x14ac:dyDescent="0.25">
      <c r="A2518" s="1">
        <v>2024</v>
      </c>
      <c r="B2518" s="1" t="s">
        <v>31</v>
      </c>
      <c r="C2518" s="1" t="s">
        <v>32</v>
      </c>
      <c r="D2518" s="1" t="s">
        <v>33</v>
      </c>
      <c r="E2518" s="9" t="s">
        <v>6321</v>
      </c>
      <c r="F2518" s="1">
        <f>IF(VLOOKUP(G2518,Sku_Consolidated!A2:S957,{19},FALSE)="SHOWCASE", VLOOKUP(E2518,Store_Showcase!B2:C144,{2}, FALSE), IF(VLOOKUP(G2518,Sku_Consolidated!A2:S957,{19},FALSE)="VAM",VLOOKUP(E2518,Store_VAM!B2:C273,{2}, FALSE),VLOOKUP(E2518,Store_SRP!B2:C110,{2}, FALSE)))</f>
      </c>
      <c r="G2518" s="1">
        <v>795725</v>
      </c>
      <c r="H2518" s="1" t="s">
        <v>1417</v>
      </c>
      <c r="I2518" s="10" t="s">
        <v>1137</v>
      </c>
      <c r="J2518" s="1">
        <f>VLOOKUP(G2518,Sku_Consolidated!A2:C957, 3, FALSE)</f>
      </c>
      <c r="K2518" s="10">
        <f>IF(J2518="PACK", I2518, 0)</f>
      </c>
      <c r="L2518" s="10">
        <f>IF(J2518="KG", I2518, I2518 * VLOOKUP(G2518,Sku_Consolidated!A2:U957,21,FALSE))</f>
      </c>
      <c r="M2518" s="10" t="s">
        <v>37</v>
      </c>
      <c r="N2518" s="11" t="s">
        <v>1418</v>
      </c>
      <c r="O2518" s="10" t="s">
        <v>2555</v>
      </c>
      <c r="P2518" s="10">
        <f>N2518 - O2518</f>
      </c>
      <c r="Q2518" s="1">
        <f>VLOOKUP(G2518,Sku_Consolidated!A2:G957,7, FALSE)</f>
      </c>
      <c r="R2518" s="1">
        <f>IF(IFERROR(VLOOKUP(E2518,Store_Showcase!B2:H144,7, FALSE), TRUE)=TRUE, IF(IFERROR(VLOOKUP(E2518,Store_SRP!B2:H110,7, FALSE), TRUE)=TRUE,VLOOKUP(E2518,Store_VAM!B2:H273,7, FALSE),VLOOKUP(E2518,Store_SRP!B2:H110,7, FALSE)), VLOOKUP(E2518,Store_Showcase!B2:H144,7, FALSE))</f>
      </c>
      <c r="S2518" s="1">
        <f>IF(IFERROR(VLOOKUP(E2518,Store_Showcase!B2:I144,8, FALSE), TRUE)=TRUE, IF(IFERROR(VLOOKUP(E2518,Store_SRP!B2:I110,8, FALSE), TRUE)=TRUE,VLOOKUP(E2518,Store_VAM!B2:I273,8, FALSE),VLOOKUP(E2518,Store_SRP!B2:I110,8, FALSE)), VLOOKUP(E2518,Store_Showcase!B2:I144,8, FALSE))</f>
      </c>
      <c r="T2518" s="1">
        <f>VLOOKUP(G2518,Sku_Consolidated!A2:R957,18,FALSE)</f>
      </c>
      <c r="U2518" s="1" t="s">
        <v>6432</v>
      </c>
      <c r="V2518" s="1">
        <f>IF(VLOOKUP(G2518,Sku_Consolidated!A2:S957,19,FALSE)="SHOWCASE", VLOOKUP(E2518,Store_Showcase!B2:L144,11, FALSE), IF(VLOOKUP(G2518,Sku_Consolidated!A2:S957,19,FALSE)="VAM",VLOOKUP(E2518,Store_VAM!B2:L273,11, FALSE),VLOOKUP(E2518,Store_SRP!B2:L110,11, FALSE)))</f>
      </c>
      <c r="W2518" s="1">
        <f>VLOOKUP(G2518,Sku_Consolidated!A2:W957,11,FALSE)</f>
      </c>
      <c r="X2518" s="1">
        <f>VLOOKUP(G2518,Sku_Consolidated!A2:H957,8,FALSE)</f>
      </c>
      <c r="Y2518" s="1">
        <f>VLOOKUP(G2518,Sku_Consolidated!A2:I957,9,FALSE)</f>
      </c>
      <c r="Z2518" s="1" t="s">
        <v>41</v>
      </c>
      <c r="AA2518" s="1">
        <f>VLOOKUP(G2518,Sku_Consolidated!A2:E957,5,FALSE)</f>
      </c>
      <c r="AB2518" s="1">
        <f>IF(VLOOKUP(G2518,Sku_Consolidated!A2:S957,19,FALSE)="SHOWCASE", VLOOKUP(E2518,Store_Showcase!B2:N144,13, FALSE), IF(VLOOKUP(G2518,Sku_Consolidated!A2:S957,19,FALSE)="VAM",VLOOKUP(E2518,Store_VAM!B2:N273,13, FALSE),VLOOKUP(E2518,Store_SRP!B2:N110,13, FALSE)))</f>
      </c>
      <c r="AC2518" s="1">
        <f>IF(IFERROR(AB2518,TRUE)=TRUE, "-","OK")</f>
      </c>
      <c r="AD2518" s="11" t="s">
        <v>37</v>
      </c>
      <c r="AE2518" s="11" t="s">
        <v>37</v>
      </c>
      <c r="AF2518" s="1">
        <f>IF(IFERROR(VLOOKUP(E2518,Store_Showcase!B2:H144,{5}, FALSE), TRUE)=TRUE, IF(IFERROR(VLOOKUP(E2518,Store_SRP!B2:H110,{5}, FALSE), TRUE)=TRUE,VLOOKUP(E2518,Store_VAM!B2:H273,{5}, FALSE),VLOOKUP(E2518,Store_SRP!B2:H110,{5}, FALSE)), VLOOKUP(E2518,Store_Showcase!B2:H144,{5}, FALSE))</f>
      </c>
      <c r="AG2518" s="1">
        <f>IF(IFERROR(VLOOKUP(E2518,Store_Showcase!B2:H144,{6}, FALSE), TRUE)=TRUE, IF(IFERROR(VLOOKUP(E2518,Store_SRP!B2:H110,{6}, FALSE), TRUE)=TRUE,VLOOKUP(E2518,Store_VAM!B2:H273,{6}, FALSE),VLOOKUP(E2518,Store_SRP!B2:H110,{6}, FALSE)), VLOOKUP(E2518,Store_Showcase!B2:H144,{6}, FALSE))</f>
      </c>
      <c r="AH2518" s="1">
        <f>VLOOKUP(G2518,Sku_Consolidated!A2:R957,18,FALSE)</f>
      </c>
      <c r="AI2518" s="1">
        <f>VLOOKUP(G2518,Sku_Consolidated!A2:S957,19,FALSE)</f>
      </c>
      <c r="AJ2518" s="1">
        <f>VLOOKUP(G2518,Sku_Consolidated!A2:T957,20,FALSE)</f>
      </c>
    </row>
    <row r="2519" spans="1:36" x14ac:dyDescent="0.25">
      <c r="A2519" s="1">
        <v>2024</v>
      </c>
      <c r="B2519" s="1" t="s">
        <v>31</v>
      </c>
      <c r="C2519" s="1" t="s">
        <v>32</v>
      </c>
      <c r="D2519" s="1" t="s">
        <v>33</v>
      </c>
      <c r="E2519" s="9" t="s">
        <v>6321</v>
      </c>
      <c r="F2519" s="1">
        <f>IF(VLOOKUP(G2519,Sku_Consolidated!A2:S957,{19},FALSE)="SHOWCASE", VLOOKUP(E2519,Store_Showcase!B2:C144,{2}, FALSE), IF(VLOOKUP(G2519,Sku_Consolidated!A2:S957,{19},FALSE)="VAM",VLOOKUP(E2519,Store_VAM!B2:C273,{2}, FALSE),VLOOKUP(E2519,Store_SRP!B2:C110,{2}, FALSE)))</f>
      </c>
      <c r="G2519" s="1">
        <v>795727</v>
      </c>
      <c r="H2519" s="1" t="s">
        <v>1420</v>
      </c>
      <c r="I2519" s="10" t="s">
        <v>1424</v>
      </c>
      <c r="J2519" s="1">
        <f>VLOOKUP(G2519,Sku_Consolidated!A2:C957, 3, FALSE)</f>
      </c>
      <c r="K2519" s="10">
        <f>IF(J2519="PACK", I2519, 0)</f>
      </c>
      <c r="L2519" s="10">
        <f>IF(J2519="KG", I2519, I2519 * VLOOKUP(G2519,Sku_Consolidated!A2:U957,21,FALSE))</f>
      </c>
      <c r="M2519" s="10" t="s">
        <v>37</v>
      </c>
      <c r="N2519" s="11" t="s">
        <v>6433</v>
      </c>
      <c r="O2519" s="10" t="s">
        <v>6434</v>
      </c>
      <c r="P2519" s="10">
        <f>N2519 - O2519</f>
      </c>
      <c r="Q2519" s="1">
        <f>VLOOKUP(G2519,Sku_Consolidated!A2:G957,7, FALSE)</f>
      </c>
      <c r="R2519" s="1">
        <f>IF(IFERROR(VLOOKUP(E2519,Store_Showcase!B2:H144,7, FALSE), TRUE)=TRUE, IF(IFERROR(VLOOKUP(E2519,Store_SRP!B2:H110,7, FALSE), TRUE)=TRUE,VLOOKUP(E2519,Store_VAM!B2:H273,7, FALSE),VLOOKUP(E2519,Store_SRP!B2:H110,7, FALSE)), VLOOKUP(E2519,Store_Showcase!B2:H144,7, FALSE))</f>
      </c>
      <c r="S2519" s="1">
        <f>IF(IFERROR(VLOOKUP(E2519,Store_Showcase!B2:I144,8, FALSE), TRUE)=TRUE, IF(IFERROR(VLOOKUP(E2519,Store_SRP!B2:I110,8, FALSE), TRUE)=TRUE,VLOOKUP(E2519,Store_VAM!B2:I273,8, FALSE),VLOOKUP(E2519,Store_SRP!B2:I110,8, FALSE)), VLOOKUP(E2519,Store_Showcase!B2:I144,8, FALSE))</f>
      </c>
      <c r="T2519" s="1">
        <f>VLOOKUP(G2519,Sku_Consolidated!A2:R957,18,FALSE)</f>
      </c>
      <c r="U2519" s="1" t="s">
        <v>6432</v>
      </c>
      <c r="V2519" s="1">
        <f>IF(VLOOKUP(G2519,Sku_Consolidated!A2:S957,19,FALSE)="SHOWCASE", VLOOKUP(E2519,Store_Showcase!B2:L144,11, FALSE), IF(VLOOKUP(G2519,Sku_Consolidated!A2:S957,19,FALSE)="VAM",VLOOKUP(E2519,Store_VAM!B2:L273,11, FALSE),VLOOKUP(E2519,Store_SRP!B2:L110,11, FALSE)))</f>
      </c>
      <c r="W2519" s="1">
        <f>VLOOKUP(G2519,Sku_Consolidated!A2:W957,11,FALSE)</f>
      </c>
      <c r="X2519" s="1">
        <f>VLOOKUP(G2519,Sku_Consolidated!A2:H957,8,FALSE)</f>
      </c>
      <c r="Y2519" s="1">
        <f>VLOOKUP(G2519,Sku_Consolidated!A2:I957,9,FALSE)</f>
      </c>
      <c r="Z2519" s="1" t="s">
        <v>41</v>
      </c>
      <c r="AA2519" s="1">
        <f>VLOOKUP(G2519,Sku_Consolidated!A2:E957,5,FALSE)</f>
      </c>
      <c r="AB2519" s="1">
        <f>IF(VLOOKUP(G2519,Sku_Consolidated!A2:S957,19,FALSE)="SHOWCASE", VLOOKUP(E2519,Store_Showcase!B2:N144,13, FALSE), IF(VLOOKUP(G2519,Sku_Consolidated!A2:S957,19,FALSE)="VAM",VLOOKUP(E2519,Store_VAM!B2:N273,13, FALSE),VLOOKUP(E2519,Store_SRP!B2:N110,13, FALSE)))</f>
      </c>
      <c r="AC2519" s="1">
        <f>IF(IFERROR(AB2519,TRUE)=TRUE, "-","OK")</f>
      </c>
      <c r="AD2519" s="11" t="s">
        <v>37</v>
      </c>
      <c r="AE2519" s="11" t="s">
        <v>37</v>
      </c>
      <c r="AF2519" s="1">
        <f>IF(IFERROR(VLOOKUP(E2519,Store_Showcase!B2:H144,{5}, FALSE), TRUE)=TRUE, IF(IFERROR(VLOOKUP(E2519,Store_SRP!B2:H110,{5}, FALSE), TRUE)=TRUE,VLOOKUP(E2519,Store_VAM!B2:H273,{5}, FALSE),VLOOKUP(E2519,Store_SRP!B2:H110,{5}, FALSE)), VLOOKUP(E2519,Store_Showcase!B2:H144,{5}, FALSE))</f>
      </c>
      <c r="AG2519" s="1">
        <f>IF(IFERROR(VLOOKUP(E2519,Store_Showcase!B2:H144,{6}, FALSE), TRUE)=TRUE, IF(IFERROR(VLOOKUP(E2519,Store_SRP!B2:H110,{6}, FALSE), TRUE)=TRUE,VLOOKUP(E2519,Store_VAM!B2:H273,{6}, FALSE),VLOOKUP(E2519,Store_SRP!B2:H110,{6}, FALSE)), VLOOKUP(E2519,Store_Showcase!B2:H144,{6}, FALSE))</f>
      </c>
      <c r="AH2519" s="1">
        <f>VLOOKUP(G2519,Sku_Consolidated!A2:R957,18,FALSE)</f>
      </c>
      <c r="AI2519" s="1">
        <f>VLOOKUP(G2519,Sku_Consolidated!A2:S957,19,FALSE)</f>
      </c>
      <c r="AJ2519" s="1">
        <f>VLOOKUP(G2519,Sku_Consolidated!A2:T957,20,FALSE)</f>
      </c>
    </row>
    <row r="2520" spans="1:36" x14ac:dyDescent="0.25">
      <c r="A2520" s="1">
        <v>2024</v>
      </c>
      <c r="B2520" s="1" t="s">
        <v>31</v>
      </c>
      <c r="C2520" s="1" t="s">
        <v>32</v>
      </c>
      <c r="D2520" s="1" t="s">
        <v>33</v>
      </c>
      <c r="E2520" s="9" t="s">
        <v>6321</v>
      </c>
      <c r="F2520" s="1">
        <f>IF(VLOOKUP(G2520,Sku_Consolidated!A2:S957,{19},FALSE)="SHOWCASE", VLOOKUP(E2520,Store_Showcase!B2:C144,{2}, FALSE), IF(VLOOKUP(G2520,Sku_Consolidated!A2:S957,{19},FALSE)="VAM",VLOOKUP(E2520,Store_VAM!B2:C273,{2}, FALSE),VLOOKUP(E2520,Store_SRP!B2:C110,{2}, FALSE)))</f>
      </c>
      <c r="G2520" s="1">
        <v>795728</v>
      </c>
      <c r="H2520" s="1" t="s">
        <v>1647</v>
      </c>
      <c r="I2520" s="10" t="s">
        <v>1638</v>
      </c>
      <c r="J2520" s="1">
        <f>VLOOKUP(G2520,Sku_Consolidated!A2:C957, 3, FALSE)</f>
      </c>
      <c r="K2520" s="10">
        <f>IF(J2520="PACK", I2520, 0)</f>
      </c>
      <c r="L2520" s="10">
        <f>IF(J2520="KG", I2520, I2520 * VLOOKUP(G2520,Sku_Consolidated!A2:U957,21,FALSE))</f>
      </c>
      <c r="M2520" s="10" t="s">
        <v>37</v>
      </c>
      <c r="N2520" s="11" t="s">
        <v>2595</v>
      </c>
      <c r="O2520" s="10" t="s">
        <v>2596</v>
      </c>
      <c r="P2520" s="10">
        <f>N2520 - O2520</f>
      </c>
      <c r="Q2520" s="1">
        <f>VLOOKUP(G2520,Sku_Consolidated!A2:G957,7, FALSE)</f>
      </c>
      <c r="R2520" s="1">
        <f>IF(IFERROR(VLOOKUP(E2520,Store_Showcase!B2:H144,7, FALSE), TRUE)=TRUE, IF(IFERROR(VLOOKUP(E2520,Store_SRP!B2:H110,7, FALSE), TRUE)=TRUE,VLOOKUP(E2520,Store_VAM!B2:H273,7, FALSE),VLOOKUP(E2520,Store_SRP!B2:H110,7, FALSE)), VLOOKUP(E2520,Store_Showcase!B2:H144,7, FALSE))</f>
      </c>
      <c r="S2520" s="1">
        <f>IF(IFERROR(VLOOKUP(E2520,Store_Showcase!B2:I144,8, FALSE), TRUE)=TRUE, IF(IFERROR(VLOOKUP(E2520,Store_SRP!B2:I110,8, FALSE), TRUE)=TRUE,VLOOKUP(E2520,Store_VAM!B2:I273,8, FALSE),VLOOKUP(E2520,Store_SRP!B2:I110,8, FALSE)), VLOOKUP(E2520,Store_Showcase!B2:I144,8, FALSE))</f>
      </c>
      <c r="T2520" s="1">
        <f>VLOOKUP(G2520,Sku_Consolidated!A2:R957,18,FALSE)</f>
      </c>
      <c r="U2520" s="1" t="s">
        <v>6432</v>
      </c>
      <c r="V2520" s="1">
        <f>IF(VLOOKUP(G2520,Sku_Consolidated!A2:S957,19,FALSE)="SHOWCASE", VLOOKUP(E2520,Store_Showcase!B2:L144,11, FALSE), IF(VLOOKUP(G2520,Sku_Consolidated!A2:S957,19,FALSE)="VAM",VLOOKUP(E2520,Store_VAM!B2:L273,11, FALSE),VLOOKUP(E2520,Store_SRP!B2:L110,11, FALSE)))</f>
      </c>
      <c r="W2520" s="1">
        <f>VLOOKUP(G2520,Sku_Consolidated!A2:W957,11,FALSE)</f>
      </c>
      <c r="X2520" s="1">
        <f>VLOOKUP(G2520,Sku_Consolidated!A2:H957,8,FALSE)</f>
      </c>
      <c r="Y2520" s="1">
        <f>VLOOKUP(G2520,Sku_Consolidated!A2:I957,9,FALSE)</f>
      </c>
      <c r="Z2520" s="1" t="s">
        <v>41</v>
      </c>
      <c r="AA2520" s="1">
        <f>VLOOKUP(G2520,Sku_Consolidated!A2:E957,5,FALSE)</f>
      </c>
      <c r="AB2520" s="1">
        <f>IF(VLOOKUP(G2520,Sku_Consolidated!A2:S957,19,FALSE)="SHOWCASE", VLOOKUP(E2520,Store_Showcase!B2:N144,13, FALSE), IF(VLOOKUP(G2520,Sku_Consolidated!A2:S957,19,FALSE)="VAM",VLOOKUP(E2520,Store_VAM!B2:N273,13, FALSE),VLOOKUP(E2520,Store_SRP!B2:N110,13, FALSE)))</f>
      </c>
      <c r="AC2520" s="1">
        <f>IF(IFERROR(AB2520,TRUE)=TRUE, "-","OK")</f>
      </c>
      <c r="AD2520" s="11" t="s">
        <v>37</v>
      </c>
      <c r="AE2520" s="11" t="s">
        <v>37</v>
      </c>
      <c r="AF2520" s="1">
        <f>IF(IFERROR(VLOOKUP(E2520,Store_Showcase!B2:H144,{5}, FALSE), TRUE)=TRUE, IF(IFERROR(VLOOKUP(E2520,Store_SRP!B2:H110,{5}, FALSE), TRUE)=TRUE,VLOOKUP(E2520,Store_VAM!B2:H273,{5}, FALSE),VLOOKUP(E2520,Store_SRP!B2:H110,{5}, FALSE)), VLOOKUP(E2520,Store_Showcase!B2:H144,{5}, FALSE))</f>
      </c>
      <c r="AG2520" s="1">
        <f>IF(IFERROR(VLOOKUP(E2520,Store_Showcase!B2:H144,{6}, FALSE), TRUE)=TRUE, IF(IFERROR(VLOOKUP(E2520,Store_SRP!B2:H110,{6}, FALSE), TRUE)=TRUE,VLOOKUP(E2520,Store_VAM!B2:H273,{6}, FALSE),VLOOKUP(E2520,Store_SRP!B2:H110,{6}, FALSE)), VLOOKUP(E2520,Store_Showcase!B2:H144,{6}, FALSE))</f>
      </c>
      <c r="AH2520" s="1">
        <f>VLOOKUP(G2520,Sku_Consolidated!A2:R957,18,FALSE)</f>
      </c>
      <c r="AI2520" s="1">
        <f>VLOOKUP(G2520,Sku_Consolidated!A2:S957,19,FALSE)</f>
      </c>
      <c r="AJ2520" s="1">
        <f>VLOOKUP(G2520,Sku_Consolidated!A2:T957,20,FALSE)</f>
      </c>
    </row>
    <row r="2521" spans="1:36" x14ac:dyDescent="0.25">
      <c r="A2521" s="1">
        <v>2024</v>
      </c>
      <c r="B2521" s="1" t="s">
        <v>31</v>
      </c>
      <c r="C2521" s="1" t="s">
        <v>32</v>
      </c>
      <c r="D2521" s="1" t="s">
        <v>33</v>
      </c>
      <c r="E2521" s="9" t="s">
        <v>6321</v>
      </c>
      <c r="F2521" s="1">
        <f>IF(VLOOKUP(G2521,Sku_Consolidated!A2:S957,{19},FALSE)="SHOWCASE", VLOOKUP(E2521,Store_Showcase!B2:C144,{2}, FALSE), IF(VLOOKUP(G2521,Sku_Consolidated!A2:S957,{19},FALSE)="VAM",VLOOKUP(E2521,Store_VAM!B2:C273,{2}, FALSE),VLOOKUP(E2521,Store_SRP!B2:C110,{2}, FALSE)))</f>
      </c>
      <c r="G2521" s="1">
        <v>795732</v>
      </c>
      <c r="H2521" s="1" t="s">
        <v>1427</v>
      </c>
      <c r="I2521" s="10" t="s">
        <v>1424</v>
      </c>
      <c r="J2521" s="1">
        <f>VLOOKUP(G2521,Sku_Consolidated!A2:C957, 3, FALSE)</f>
      </c>
      <c r="K2521" s="10">
        <f>IF(J2521="PACK", I2521, 0)</f>
      </c>
      <c r="L2521" s="10">
        <f>IF(J2521="KG", I2521, I2521 * VLOOKUP(G2521,Sku_Consolidated!A2:U957,21,FALSE))</f>
      </c>
      <c r="M2521" s="10" t="s">
        <v>37</v>
      </c>
      <c r="N2521" s="11" t="s">
        <v>1705</v>
      </c>
      <c r="O2521" s="10" t="s">
        <v>6435</v>
      </c>
      <c r="P2521" s="10">
        <f>N2521 - O2521</f>
      </c>
      <c r="Q2521" s="1">
        <f>VLOOKUP(G2521,Sku_Consolidated!A2:G957,7, FALSE)</f>
      </c>
      <c r="R2521" s="1">
        <f>IF(IFERROR(VLOOKUP(E2521,Store_Showcase!B2:H144,7, FALSE), TRUE)=TRUE, IF(IFERROR(VLOOKUP(E2521,Store_SRP!B2:H110,7, FALSE), TRUE)=TRUE,VLOOKUP(E2521,Store_VAM!B2:H273,7, FALSE),VLOOKUP(E2521,Store_SRP!B2:H110,7, FALSE)), VLOOKUP(E2521,Store_Showcase!B2:H144,7, FALSE))</f>
      </c>
      <c r="S2521" s="1">
        <f>IF(IFERROR(VLOOKUP(E2521,Store_Showcase!B2:I144,8, FALSE), TRUE)=TRUE, IF(IFERROR(VLOOKUP(E2521,Store_SRP!B2:I110,8, FALSE), TRUE)=TRUE,VLOOKUP(E2521,Store_VAM!B2:I273,8, FALSE),VLOOKUP(E2521,Store_SRP!B2:I110,8, FALSE)), VLOOKUP(E2521,Store_Showcase!B2:I144,8, FALSE))</f>
      </c>
      <c r="T2521" s="1">
        <f>VLOOKUP(G2521,Sku_Consolidated!A2:R957,18,FALSE)</f>
      </c>
      <c r="U2521" s="1" t="s">
        <v>6432</v>
      </c>
      <c r="V2521" s="1">
        <f>IF(VLOOKUP(G2521,Sku_Consolidated!A2:S957,19,FALSE)="SHOWCASE", VLOOKUP(E2521,Store_Showcase!B2:L144,11, FALSE), IF(VLOOKUP(G2521,Sku_Consolidated!A2:S957,19,FALSE)="VAM",VLOOKUP(E2521,Store_VAM!B2:L273,11, FALSE),VLOOKUP(E2521,Store_SRP!B2:L110,11, FALSE)))</f>
      </c>
      <c r="W2521" s="1">
        <f>VLOOKUP(G2521,Sku_Consolidated!A2:W957,11,FALSE)</f>
      </c>
      <c r="X2521" s="1">
        <f>VLOOKUP(G2521,Sku_Consolidated!A2:H957,8,FALSE)</f>
      </c>
      <c r="Y2521" s="1">
        <f>VLOOKUP(G2521,Sku_Consolidated!A2:I957,9,FALSE)</f>
      </c>
      <c r="Z2521" s="1" t="s">
        <v>41</v>
      </c>
      <c r="AA2521" s="1">
        <f>VLOOKUP(G2521,Sku_Consolidated!A2:E957,5,FALSE)</f>
      </c>
      <c r="AB2521" s="1">
        <f>IF(VLOOKUP(G2521,Sku_Consolidated!A2:S957,19,FALSE)="SHOWCASE", VLOOKUP(E2521,Store_Showcase!B2:N144,13, FALSE), IF(VLOOKUP(G2521,Sku_Consolidated!A2:S957,19,FALSE)="VAM",VLOOKUP(E2521,Store_VAM!B2:N273,13, FALSE),VLOOKUP(E2521,Store_SRP!B2:N110,13, FALSE)))</f>
      </c>
      <c r="AC2521" s="1">
        <f>IF(IFERROR(AB2521,TRUE)=TRUE, "-","OK")</f>
      </c>
      <c r="AD2521" s="11" t="s">
        <v>37</v>
      </c>
      <c r="AE2521" s="11" t="s">
        <v>37</v>
      </c>
      <c r="AF2521" s="1">
        <f>IF(IFERROR(VLOOKUP(E2521,Store_Showcase!B2:H144,{5}, FALSE), TRUE)=TRUE, IF(IFERROR(VLOOKUP(E2521,Store_SRP!B2:H110,{5}, FALSE), TRUE)=TRUE,VLOOKUP(E2521,Store_VAM!B2:H273,{5}, FALSE),VLOOKUP(E2521,Store_SRP!B2:H110,{5}, FALSE)), VLOOKUP(E2521,Store_Showcase!B2:H144,{5}, FALSE))</f>
      </c>
      <c r="AG2521" s="1">
        <f>IF(IFERROR(VLOOKUP(E2521,Store_Showcase!B2:H144,{6}, FALSE), TRUE)=TRUE, IF(IFERROR(VLOOKUP(E2521,Store_SRP!B2:H110,{6}, FALSE), TRUE)=TRUE,VLOOKUP(E2521,Store_VAM!B2:H273,{6}, FALSE),VLOOKUP(E2521,Store_SRP!B2:H110,{6}, FALSE)), VLOOKUP(E2521,Store_Showcase!B2:H144,{6}, FALSE))</f>
      </c>
      <c r="AH2521" s="1">
        <f>VLOOKUP(G2521,Sku_Consolidated!A2:R957,18,FALSE)</f>
      </c>
      <c r="AI2521" s="1">
        <f>VLOOKUP(G2521,Sku_Consolidated!A2:S957,19,FALSE)</f>
      </c>
      <c r="AJ2521" s="1">
        <f>VLOOKUP(G2521,Sku_Consolidated!A2:T957,20,FALSE)</f>
      </c>
    </row>
    <row r="2522" spans="1:36" x14ac:dyDescent="0.25">
      <c r="A2522" s="1">
        <v>2024</v>
      </c>
      <c r="B2522" s="1" t="s">
        <v>31</v>
      </c>
      <c r="C2522" s="1" t="s">
        <v>32</v>
      </c>
      <c r="D2522" s="1" t="s">
        <v>33</v>
      </c>
      <c r="E2522" s="9" t="s">
        <v>6321</v>
      </c>
      <c r="F2522" s="1">
        <f>IF(VLOOKUP(G2522,Sku_Consolidated!A2:S957,{19},FALSE)="SHOWCASE", VLOOKUP(E2522,Store_Showcase!B2:C144,{2}, FALSE), IF(VLOOKUP(G2522,Sku_Consolidated!A2:S957,{19},FALSE)="VAM",VLOOKUP(E2522,Store_VAM!B2:C273,{2}, FALSE),VLOOKUP(E2522,Store_SRP!B2:C110,{2}, FALSE)))</f>
      </c>
      <c r="G2522" s="1">
        <v>795733</v>
      </c>
      <c r="H2522" s="1" t="s">
        <v>1430</v>
      </c>
      <c r="I2522" s="10" t="s">
        <v>2293</v>
      </c>
      <c r="J2522" s="1">
        <f>VLOOKUP(G2522,Sku_Consolidated!A2:C957, 3, FALSE)</f>
      </c>
      <c r="K2522" s="10">
        <f>IF(J2522="PACK", I2522, 0)</f>
      </c>
      <c r="L2522" s="10">
        <f>IF(J2522="KG", I2522, I2522 * VLOOKUP(G2522,Sku_Consolidated!A2:U957,21,FALSE))</f>
      </c>
      <c r="M2522" s="10" t="s">
        <v>37</v>
      </c>
      <c r="N2522" s="11" t="s">
        <v>6436</v>
      </c>
      <c r="O2522" s="10" t="s">
        <v>6437</v>
      </c>
      <c r="P2522" s="10">
        <f>N2522 - O2522</f>
      </c>
      <c r="Q2522" s="1">
        <f>VLOOKUP(G2522,Sku_Consolidated!A2:G957,7, FALSE)</f>
      </c>
      <c r="R2522" s="1">
        <f>IF(IFERROR(VLOOKUP(E2522,Store_Showcase!B2:H144,7, FALSE), TRUE)=TRUE, IF(IFERROR(VLOOKUP(E2522,Store_SRP!B2:H110,7, FALSE), TRUE)=TRUE,VLOOKUP(E2522,Store_VAM!B2:H273,7, FALSE),VLOOKUP(E2522,Store_SRP!B2:H110,7, FALSE)), VLOOKUP(E2522,Store_Showcase!B2:H144,7, FALSE))</f>
      </c>
      <c r="S2522" s="1">
        <f>IF(IFERROR(VLOOKUP(E2522,Store_Showcase!B2:I144,8, FALSE), TRUE)=TRUE, IF(IFERROR(VLOOKUP(E2522,Store_SRP!B2:I110,8, FALSE), TRUE)=TRUE,VLOOKUP(E2522,Store_VAM!B2:I273,8, FALSE),VLOOKUP(E2522,Store_SRP!B2:I110,8, FALSE)), VLOOKUP(E2522,Store_Showcase!B2:I144,8, FALSE))</f>
      </c>
      <c r="T2522" s="1">
        <f>VLOOKUP(G2522,Sku_Consolidated!A2:R957,18,FALSE)</f>
      </c>
      <c r="U2522" s="1" t="s">
        <v>6432</v>
      </c>
      <c r="V2522" s="1">
        <f>IF(VLOOKUP(G2522,Sku_Consolidated!A2:S957,19,FALSE)="SHOWCASE", VLOOKUP(E2522,Store_Showcase!B2:L144,11, FALSE), IF(VLOOKUP(G2522,Sku_Consolidated!A2:S957,19,FALSE)="VAM",VLOOKUP(E2522,Store_VAM!B2:L273,11, FALSE),VLOOKUP(E2522,Store_SRP!B2:L110,11, FALSE)))</f>
      </c>
      <c r="W2522" s="1">
        <f>VLOOKUP(G2522,Sku_Consolidated!A2:W957,11,FALSE)</f>
      </c>
      <c r="X2522" s="1">
        <f>VLOOKUP(G2522,Sku_Consolidated!A2:H957,8,FALSE)</f>
      </c>
      <c r="Y2522" s="1">
        <f>VLOOKUP(G2522,Sku_Consolidated!A2:I957,9,FALSE)</f>
      </c>
      <c r="Z2522" s="1" t="s">
        <v>41</v>
      </c>
      <c r="AA2522" s="1">
        <f>VLOOKUP(G2522,Sku_Consolidated!A2:E957,5,FALSE)</f>
      </c>
      <c r="AB2522" s="1">
        <f>IF(VLOOKUP(G2522,Sku_Consolidated!A2:S957,19,FALSE)="SHOWCASE", VLOOKUP(E2522,Store_Showcase!B2:N144,13, FALSE), IF(VLOOKUP(G2522,Sku_Consolidated!A2:S957,19,FALSE)="VAM",VLOOKUP(E2522,Store_VAM!B2:N273,13, FALSE),VLOOKUP(E2522,Store_SRP!B2:N110,13, FALSE)))</f>
      </c>
      <c r="AC2522" s="1">
        <f>IF(IFERROR(AB2522,TRUE)=TRUE, "-","OK")</f>
      </c>
      <c r="AD2522" s="11" t="s">
        <v>37</v>
      </c>
      <c r="AE2522" s="11" t="s">
        <v>37</v>
      </c>
      <c r="AF2522" s="1">
        <f>IF(IFERROR(VLOOKUP(E2522,Store_Showcase!B2:H144,{5}, FALSE), TRUE)=TRUE, IF(IFERROR(VLOOKUP(E2522,Store_SRP!B2:H110,{5}, FALSE), TRUE)=TRUE,VLOOKUP(E2522,Store_VAM!B2:H273,{5}, FALSE),VLOOKUP(E2522,Store_SRP!B2:H110,{5}, FALSE)), VLOOKUP(E2522,Store_Showcase!B2:H144,{5}, FALSE))</f>
      </c>
      <c r="AG2522" s="1">
        <f>IF(IFERROR(VLOOKUP(E2522,Store_Showcase!B2:H144,{6}, FALSE), TRUE)=TRUE, IF(IFERROR(VLOOKUP(E2522,Store_SRP!B2:H110,{6}, FALSE), TRUE)=TRUE,VLOOKUP(E2522,Store_VAM!B2:H273,{6}, FALSE),VLOOKUP(E2522,Store_SRP!B2:H110,{6}, FALSE)), VLOOKUP(E2522,Store_Showcase!B2:H144,{6}, FALSE))</f>
      </c>
      <c r="AH2522" s="1">
        <f>VLOOKUP(G2522,Sku_Consolidated!A2:R957,18,FALSE)</f>
      </c>
      <c r="AI2522" s="1">
        <f>VLOOKUP(G2522,Sku_Consolidated!A2:S957,19,FALSE)</f>
      </c>
      <c r="AJ2522" s="1">
        <f>VLOOKUP(G2522,Sku_Consolidated!A2:T957,20,FALSE)</f>
      </c>
    </row>
    <row r="2523" spans="1:36" x14ac:dyDescent="0.25">
      <c r="A2523" s="1">
        <v>2024</v>
      </c>
      <c r="B2523" s="1" t="s">
        <v>31</v>
      </c>
      <c r="C2523" s="1" t="s">
        <v>32</v>
      </c>
      <c r="D2523" s="1" t="s">
        <v>33</v>
      </c>
      <c r="E2523" s="9" t="s">
        <v>6321</v>
      </c>
      <c r="F2523" s="1">
        <f>IF(VLOOKUP(G2523,Sku_Consolidated!A2:S957,{19},FALSE)="SHOWCASE", VLOOKUP(E2523,Store_Showcase!B2:C144,{2}, FALSE), IF(VLOOKUP(G2523,Sku_Consolidated!A2:S957,{19},FALSE)="VAM",VLOOKUP(E2523,Store_VAM!B2:C273,{2}, FALSE),VLOOKUP(E2523,Store_SRP!B2:C110,{2}, FALSE)))</f>
      </c>
      <c r="G2523" s="1">
        <v>795737</v>
      </c>
      <c r="H2523" s="1" t="s">
        <v>1631</v>
      </c>
      <c r="I2523" s="10" t="s">
        <v>1424</v>
      </c>
      <c r="J2523" s="1">
        <f>VLOOKUP(G2523,Sku_Consolidated!A2:C957, 3, FALSE)</f>
      </c>
      <c r="K2523" s="10">
        <f>IF(J2523="PACK", I2523, 0)</f>
      </c>
      <c r="L2523" s="10">
        <f>IF(J2523="KG", I2523, I2523 * VLOOKUP(G2523,Sku_Consolidated!A2:U957,21,FALSE))</f>
      </c>
      <c r="M2523" s="10" t="s">
        <v>37</v>
      </c>
      <c r="N2523" s="11" t="s">
        <v>1632</v>
      </c>
      <c r="O2523" s="10" t="s">
        <v>6438</v>
      </c>
      <c r="P2523" s="10">
        <f>N2523 - O2523</f>
      </c>
      <c r="Q2523" s="1">
        <f>VLOOKUP(G2523,Sku_Consolidated!A2:G957,7, FALSE)</f>
      </c>
      <c r="R2523" s="1">
        <f>IF(IFERROR(VLOOKUP(E2523,Store_Showcase!B2:H144,7, FALSE), TRUE)=TRUE, IF(IFERROR(VLOOKUP(E2523,Store_SRP!B2:H110,7, FALSE), TRUE)=TRUE,VLOOKUP(E2523,Store_VAM!B2:H273,7, FALSE),VLOOKUP(E2523,Store_SRP!B2:H110,7, FALSE)), VLOOKUP(E2523,Store_Showcase!B2:H144,7, FALSE))</f>
      </c>
      <c r="S2523" s="1">
        <f>IF(IFERROR(VLOOKUP(E2523,Store_Showcase!B2:I144,8, FALSE), TRUE)=TRUE, IF(IFERROR(VLOOKUP(E2523,Store_SRP!B2:I110,8, FALSE), TRUE)=TRUE,VLOOKUP(E2523,Store_VAM!B2:I273,8, FALSE),VLOOKUP(E2523,Store_SRP!B2:I110,8, FALSE)), VLOOKUP(E2523,Store_Showcase!B2:I144,8, FALSE))</f>
      </c>
      <c r="T2523" s="1">
        <f>VLOOKUP(G2523,Sku_Consolidated!A2:R957,18,FALSE)</f>
      </c>
      <c r="U2523" s="1" t="s">
        <v>6432</v>
      </c>
      <c r="V2523" s="1">
        <f>IF(VLOOKUP(G2523,Sku_Consolidated!A2:S957,19,FALSE)="SHOWCASE", VLOOKUP(E2523,Store_Showcase!B2:L144,11, FALSE), IF(VLOOKUP(G2523,Sku_Consolidated!A2:S957,19,FALSE)="VAM",VLOOKUP(E2523,Store_VAM!B2:L273,11, FALSE),VLOOKUP(E2523,Store_SRP!B2:L110,11, FALSE)))</f>
      </c>
      <c r="W2523" s="1">
        <f>VLOOKUP(G2523,Sku_Consolidated!A2:W957,11,FALSE)</f>
      </c>
      <c r="X2523" s="1">
        <f>VLOOKUP(G2523,Sku_Consolidated!A2:H957,8,FALSE)</f>
      </c>
      <c r="Y2523" s="1">
        <f>VLOOKUP(G2523,Sku_Consolidated!A2:I957,9,FALSE)</f>
      </c>
      <c r="Z2523" s="1" t="s">
        <v>41</v>
      </c>
      <c r="AA2523" s="1">
        <f>VLOOKUP(G2523,Sku_Consolidated!A2:E957,5,FALSE)</f>
      </c>
      <c r="AB2523" s="1">
        <f>IF(VLOOKUP(G2523,Sku_Consolidated!A2:S957,19,FALSE)="SHOWCASE", VLOOKUP(E2523,Store_Showcase!B2:N144,13, FALSE), IF(VLOOKUP(G2523,Sku_Consolidated!A2:S957,19,FALSE)="VAM",VLOOKUP(E2523,Store_VAM!B2:N273,13, FALSE),VLOOKUP(E2523,Store_SRP!B2:N110,13, FALSE)))</f>
      </c>
      <c r="AC2523" s="1">
        <f>IF(IFERROR(AB2523,TRUE)=TRUE, "-","OK")</f>
      </c>
      <c r="AD2523" s="11" t="s">
        <v>37</v>
      </c>
      <c r="AE2523" s="11" t="s">
        <v>37</v>
      </c>
      <c r="AF2523" s="1">
        <f>IF(IFERROR(VLOOKUP(E2523,Store_Showcase!B2:H144,{5}, FALSE), TRUE)=TRUE, IF(IFERROR(VLOOKUP(E2523,Store_SRP!B2:H110,{5}, FALSE), TRUE)=TRUE,VLOOKUP(E2523,Store_VAM!B2:H273,{5}, FALSE),VLOOKUP(E2523,Store_SRP!B2:H110,{5}, FALSE)), VLOOKUP(E2523,Store_Showcase!B2:H144,{5}, FALSE))</f>
      </c>
      <c r="AG2523" s="1">
        <f>IF(IFERROR(VLOOKUP(E2523,Store_Showcase!B2:H144,{6}, FALSE), TRUE)=TRUE, IF(IFERROR(VLOOKUP(E2523,Store_SRP!B2:H110,{6}, FALSE), TRUE)=TRUE,VLOOKUP(E2523,Store_VAM!B2:H273,{6}, FALSE),VLOOKUP(E2523,Store_SRP!B2:H110,{6}, FALSE)), VLOOKUP(E2523,Store_Showcase!B2:H144,{6}, FALSE))</f>
      </c>
      <c r="AH2523" s="1">
        <f>VLOOKUP(G2523,Sku_Consolidated!A2:R957,18,FALSE)</f>
      </c>
      <c r="AI2523" s="1">
        <f>VLOOKUP(G2523,Sku_Consolidated!A2:S957,19,FALSE)</f>
      </c>
      <c r="AJ2523" s="1">
        <f>VLOOKUP(G2523,Sku_Consolidated!A2:T957,20,FALSE)</f>
      </c>
    </row>
    <row r="2524" spans="1:36" x14ac:dyDescent="0.25">
      <c r="A2524" s="1">
        <v>2024</v>
      </c>
      <c r="B2524" s="1" t="s">
        <v>31</v>
      </c>
      <c r="C2524" s="1" t="s">
        <v>32</v>
      </c>
      <c r="D2524" s="1" t="s">
        <v>33</v>
      </c>
      <c r="E2524" s="9" t="s">
        <v>6371</v>
      </c>
      <c r="F2524" s="1">
        <f>IF(VLOOKUP(G2524,Sku_Consolidated!A2:S957,{19},FALSE)="SHOWCASE", VLOOKUP(E2524,Store_Showcase!B2:C144,{2}, FALSE), IF(VLOOKUP(G2524,Sku_Consolidated!A2:S957,{19},FALSE)="VAM",VLOOKUP(E2524,Store_VAM!B2:C273,{2}, FALSE),VLOOKUP(E2524,Store_SRP!B2:C110,{2}, FALSE)))</f>
      </c>
      <c r="G2524" s="1">
        <v>795733</v>
      </c>
      <c r="H2524" s="1" t="s">
        <v>1430</v>
      </c>
      <c r="I2524" s="10" t="s">
        <v>1424</v>
      </c>
      <c r="J2524" s="1">
        <f>VLOOKUP(G2524,Sku_Consolidated!A2:C957, 3, FALSE)</f>
      </c>
      <c r="K2524" s="10">
        <f>IF(J2524="PACK", I2524, 0)</f>
      </c>
      <c r="L2524" s="10">
        <f>IF(J2524="KG", I2524, I2524 * VLOOKUP(G2524,Sku_Consolidated!A2:U957,21,FALSE))</f>
      </c>
      <c r="M2524" s="10" t="s">
        <v>37</v>
      </c>
      <c r="N2524" s="11" t="s">
        <v>1703</v>
      </c>
      <c r="O2524" s="10" t="s">
        <v>2571</v>
      </c>
      <c r="P2524" s="10">
        <f>N2524 - O2524</f>
      </c>
      <c r="Q2524" s="1">
        <f>VLOOKUP(G2524,Sku_Consolidated!A2:G957,7, FALSE)</f>
      </c>
      <c r="R2524" s="1">
        <f>IF(IFERROR(VLOOKUP(E2524,Store_Showcase!B2:H144,7, FALSE), TRUE)=TRUE, IF(IFERROR(VLOOKUP(E2524,Store_SRP!B2:H110,7, FALSE), TRUE)=TRUE,VLOOKUP(E2524,Store_VAM!B2:H273,7, FALSE),VLOOKUP(E2524,Store_SRP!B2:H110,7, FALSE)), VLOOKUP(E2524,Store_Showcase!B2:H144,7, FALSE))</f>
      </c>
      <c r="S2524" s="1">
        <f>IF(IFERROR(VLOOKUP(E2524,Store_Showcase!B2:I144,8, FALSE), TRUE)=TRUE, IF(IFERROR(VLOOKUP(E2524,Store_SRP!B2:I110,8, FALSE), TRUE)=TRUE,VLOOKUP(E2524,Store_VAM!B2:I273,8, FALSE),VLOOKUP(E2524,Store_SRP!B2:I110,8, FALSE)), VLOOKUP(E2524,Store_Showcase!B2:I144,8, FALSE))</f>
      </c>
      <c r="T2524" s="1">
        <f>VLOOKUP(G2524,Sku_Consolidated!A2:R957,18,FALSE)</f>
      </c>
      <c r="U2524" s="1" t="s">
        <v>6439</v>
      </c>
      <c r="V2524" s="1">
        <f>IF(VLOOKUP(G2524,Sku_Consolidated!A2:S957,19,FALSE)="SHOWCASE", VLOOKUP(E2524,Store_Showcase!B2:L144,11, FALSE), IF(VLOOKUP(G2524,Sku_Consolidated!A2:S957,19,FALSE)="VAM",VLOOKUP(E2524,Store_VAM!B2:L273,11, FALSE),VLOOKUP(E2524,Store_SRP!B2:L110,11, FALSE)))</f>
      </c>
      <c r="W2524" s="1">
        <f>VLOOKUP(G2524,Sku_Consolidated!A2:W957,11,FALSE)</f>
      </c>
      <c r="X2524" s="1">
        <f>VLOOKUP(G2524,Sku_Consolidated!A2:H957,8,FALSE)</f>
      </c>
      <c r="Y2524" s="1">
        <f>VLOOKUP(G2524,Sku_Consolidated!A2:I957,9,FALSE)</f>
      </c>
      <c r="Z2524" s="1" t="s">
        <v>41</v>
      </c>
      <c r="AA2524" s="1">
        <f>VLOOKUP(G2524,Sku_Consolidated!A2:E957,5,FALSE)</f>
      </c>
      <c r="AB2524" s="1">
        <f>IF(VLOOKUP(G2524,Sku_Consolidated!A2:S957,19,FALSE)="SHOWCASE", VLOOKUP(E2524,Store_Showcase!B2:N144,13, FALSE), IF(VLOOKUP(G2524,Sku_Consolidated!A2:S957,19,FALSE)="VAM",VLOOKUP(E2524,Store_VAM!B2:N273,13, FALSE),VLOOKUP(E2524,Store_SRP!B2:N110,13, FALSE)))</f>
      </c>
      <c r="AC2524" s="1">
        <f>IF(IFERROR(AB2524,TRUE)=TRUE, "-","OK")</f>
      </c>
      <c r="AD2524" s="11" t="s">
        <v>37</v>
      </c>
      <c r="AE2524" s="11" t="s">
        <v>37</v>
      </c>
      <c r="AF2524" s="1">
        <f>IF(IFERROR(VLOOKUP(E2524,Store_Showcase!B2:H144,{5}, FALSE), TRUE)=TRUE, IF(IFERROR(VLOOKUP(E2524,Store_SRP!B2:H110,{5}, FALSE), TRUE)=TRUE,VLOOKUP(E2524,Store_VAM!B2:H273,{5}, FALSE),VLOOKUP(E2524,Store_SRP!B2:H110,{5}, FALSE)), VLOOKUP(E2524,Store_Showcase!B2:H144,{5}, FALSE))</f>
      </c>
      <c r="AG2524" s="1">
        <f>IF(IFERROR(VLOOKUP(E2524,Store_Showcase!B2:H144,{6}, FALSE), TRUE)=TRUE, IF(IFERROR(VLOOKUP(E2524,Store_SRP!B2:H110,{6}, FALSE), TRUE)=TRUE,VLOOKUP(E2524,Store_VAM!B2:H273,{6}, FALSE),VLOOKUP(E2524,Store_SRP!B2:H110,{6}, FALSE)), VLOOKUP(E2524,Store_Showcase!B2:H144,{6}, FALSE))</f>
      </c>
      <c r="AH2524" s="1">
        <f>VLOOKUP(G2524,Sku_Consolidated!A2:R957,18,FALSE)</f>
      </c>
      <c r="AI2524" s="1">
        <f>VLOOKUP(G2524,Sku_Consolidated!A2:S957,19,FALSE)</f>
      </c>
      <c r="AJ2524" s="1">
        <f>VLOOKUP(G2524,Sku_Consolidated!A2:T957,20,FALSE)</f>
      </c>
    </row>
    <row r="2525" spans="1:36" x14ac:dyDescent="0.25">
      <c r="A2525" s="1">
        <v>2024</v>
      </c>
      <c r="B2525" s="1" t="s">
        <v>31</v>
      </c>
      <c r="C2525" s="1" t="s">
        <v>32</v>
      </c>
      <c r="D2525" s="1" t="s">
        <v>33</v>
      </c>
      <c r="E2525" s="9" t="s">
        <v>6371</v>
      </c>
      <c r="F2525" s="1">
        <f>IF(VLOOKUP(G2525,Sku_Consolidated!A2:S957,{19},FALSE)="SHOWCASE", VLOOKUP(E2525,Store_Showcase!B2:C144,{2}, FALSE), IF(VLOOKUP(G2525,Sku_Consolidated!A2:S957,{19},FALSE)="VAM",VLOOKUP(E2525,Store_VAM!B2:C273,{2}, FALSE),VLOOKUP(E2525,Store_SRP!B2:C110,{2}, FALSE)))</f>
      </c>
      <c r="G2525" s="1">
        <v>795737</v>
      </c>
      <c r="H2525" s="1" t="s">
        <v>1631</v>
      </c>
      <c r="I2525" s="10" t="s">
        <v>1424</v>
      </c>
      <c r="J2525" s="1">
        <f>VLOOKUP(G2525,Sku_Consolidated!A2:C957, 3, FALSE)</f>
      </c>
      <c r="K2525" s="10">
        <f>IF(J2525="PACK", I2525, 0)</f>
      </c>
      <c r="L2525" s="10">
        <f>IF(J2525="KG", I2525, I2525 * VLOOKUP(G2525,Sku_Consolidated!A2:U957,21,FALSE))</f>
      </c>
      <c r="M2525" s="10" t="s">
        <v>37</v>
      </c>
      <c r="N2525" s="11" t="s">
        <v>2269</v>
      </c>
      <c r="O2525" s="10" t="s">
        <v>6440</v>
      </c>
      <c r="P2525" s="10">
        <f>N2525 - O2525</f>
      </c>
      <c r="Q2525" s="1">
        <f>VLOOKUP(G2525,Sku_Consolidated!A2:G957,7, FALSE)</f>
      </c>
      <c r="R2525" s="1">
        <f>IF(IFERROR(VLOOKUP(E2525,Store_Showcase!B2:H144,7, FALSE), TRUE)=TRUE, IF(IFERROR(VLOOKUP(E2525,Store_SRP!B2:H110,7, FALSE), TRUE)=TRUE,VLOOKUP(E2525,Store_VAM!B2:H273,7, FALSE),VLOOKUP(E2525,Store_SRP!B2:H110,7, FALSE)), VLOOKUP(E2525,Store_Showcase!B2:H144,7, FALSE))</f>
      </c>
      <c r="S2525" s="1">
        <f>IF(IFERROR(VLOOKUP(E2525,Store_Showcase!B2:I144,8, FALSE), TRUE)=TRUE, IF(IFERROR(VLOOKUP(E2525,Store_SRP!B2:I110,8, FALSE), TRUE)=TRUE,VLOOKUP(E2525,Store_VAM!B2:I273,8, FALSE),VLOOKUP(E2525,Store_SRP!B2:I110,8, FALSE)), VLOOKUP(E2525,Store_Showcase!B2:I144,8, FALSE))</f>
      </c>
      <c r="T2525" s="1">
        <f>VLOOKUP(G2525,Sku_Consolidated!A2:R957,18,FALSE)</f>
      </c>
      <c r="U2525" s="1" t="s">
        <v>6439</v>
      </c>
      <c r="V2525" s="1">
        <f>IF(VLOOKUP(G2525,Sku_Consolidated!A2:S957,19,FALSE)="SHOWCASE", VLOOKUP(E2525,Store_Showcase!B2:L144,11, FALSE), IF(VLOOKUP(G2525,Sku_Consolidated!A2:S957,19,FALSE)="VAM",VLOOKUP(E2525,Store_VAM!B2:L273,11, FALSE),VLOOKUP(E2525,Store_SRP!B2:L110,11, FALSE)))</f>
      </c>
      <c r="W2525" s="1">
        <f>VLOOKUP(G2525,Sku_Consolidated!A2:W957,11,FALSE)</f>
      </c>
      <c r="X2525" s="1">
        <f>VLOOKUP(G2525,Sku_Consolidated!A2:H957,8,FALSE)</f>
      </c>
      <c r="Y2525" s="1">
        <f>VLOOKUP(G2525,Sku_Consolidated!A2:I957,9,FALSE)</f>
      </c>
      <c r="Z2525" s="1" t="s">
        <v>41</v>
      </c>
      <c r="AA2525" s="1">
        <f>VLOOKUP(G2525,Sku_Consolidated!A2:E957,5,FALSE)</f>
      </c>
      <c r="AB2525" s="1">
        <f>IF(VLOOKUP(G2525,Sku_Consolidated!A2:S957,19,FALSE)="SHOWCASE", VLOOKUP(E2525,Store_Showcase!B2:N144,13, FALSE), IF(VLOOKUP(G2525,Sku_Consolidated!A2:S957,19,FALSE)="VAM",VLOOKUP(E2525,Store_VAM!B2:N273,13, FALSE),VLOOKUP(E2525,Store_SRP!B2:N110,13, FALSE)))</f>
      </c>
      <c r="AC2525" s="1">
        <f>IF(IFERROR(AB2525,TRUE)=TRUE, "-","OK")</f>
      </c>
      <c r="AD2525" s="11" t="s">
        <v>37</v>
      </c>
      <c r="AE2525" s="11" t="s">
        <v>37</v>
      </c>
      <c r="AF2525" s="1">
        <f>IF(IFERROR(VLOOKUP(E2525,Store_Showcase!B2:H144,{5}, FALSE), TRUE)=TRUE, IF(IFERROR(VLOOKUP(E2525,Store_SRP!B2:H110,{5}, FALSE), TRUE)=TRUE,VLOOKUP(E2525,Store_VAM!B2:H273,{5}, FALSE),VLOOKUP(E2525,Store_SRP!B2:H110,{5}, FALSE)), VLOOKUP(E2525,Store_Showcase!B2:H144,{5}, FALSE))</f>
      </c>
      <c r="AG2525" s="1">
        <f>IF(IFERROR(VLOOKUP(E2525,Store_Showcase!B2:H144,{6}, FALSE), TRUE)=TRUE, IF(IFERROR(VLOOKUP(E2525,Store_SRP!B2:H110,{6}, FALSE), TRUE)=TRUE,VLOOKUP(E2525,Store_VAM!B2:H273,{6}, FALSE),VLOOKUP(E2525,Store_SRP!B2:H110,{6}, FALSE)), VLOOKUP(E2525,Store_Showcase!B2:H144,{6}, FALSE))</f>
      </c>
      <c r="AH2525" s="1">
        <f>VLOOKUP(G2525,Sku_Consolidated!A2:R957,18,FALSE)</f>
      </c>
      <c r="AI2525" s="1">
        <f>VLOOKUP(G2525,Sku_Consolidated!A2:S957,19,FALSE)</f>
      </c>
      <c r="AJ2525" s="1">
        <f>VLOOKUP(G2525,Sku_Consolidated!A2:T957,20,FALSE)</f>
      </c>
    </row>
    <row r="2526" spans="1:36" x14ac:dyDescent="0.25">
      <c r="A2526" s="1">
        <v>2024</v>
      </c>
      <c r="B2526" s="1" t="s">
        <v>31</v>
      </c>
      <c r="C2526" s="1" t="s">
        <v>32</v>
      </c>
      <c r="D2526" s="1" t="s">
        <v>33</v>
      </c>
      <c r="E2526" s="9" t="s">
        <v>6371</v>
      </c>
      <c r="F2526" s="1">
        <f>IF(VLOOKUP(G2526,Sku_Consolidated!A2:S957,{19},FALSE)="SHOWCASE", VLOOKUP(E2526,Store_Showcase!B2:C144,{2}, FALSE), IF(VLOOKUP(G2526,Sku_Consolidated!A2:S957,{19},FALSE)="VAM",VLOOKUP(E2526,Store_VAM!B2:C273,{2}, FALSE),VLOOKUP(E2526,Store_SRP!B2:C110,{2}, FALSE)))</f>
      </c>
      <c r="G2526" s="1">
        <v>798587</v>
      </c>
      <c r="H2526" s="1" t="s">
        <v>1659</v>
      </c>
      <c r="I2526" s="10" t="s">
        <v>1137</v>
      </c>
      <c r="J2526" s="1">
        <f>VLOOKUP(G2526,Sku_Consolidated!A2:C957, 3, FALSE)</f>
      </c>
      <c r="K2526" s="10">
        <f>IF(J2526="PACK", I2526, 0)</f>
      </c>
      <c r="L2526" s="10">
        <f>IF(J2526="KG", I2526, I2526 * VLOOKUP(G2526,Sku_Consolidated!A2:U957,21,FALSE))</f>
      </c>
      <c r="M2526" s="10" t="s">
        <v>37</v>
      </c>
      <c r="N2526" s="11" t="s">
        <v>2272</v>
      </c>
      <c r="O2526" s="10" t="s">
        <v>6441</v>
      </c>
      <c r="P2526" s="10">
        <f>N2526 - O2526</f>
      </c>
      <c r="Q2526" s="1">
        <f>VLOOKUP(G2526,Sku_Consolidated!A2:G957,7, FALSE)</f>
      </c>
      <c r="R2526" s="1">
        <f>IF(IFERROR(VLOOKUP(E2526,Store_Showcase!B2:H144,7, FALSE), TRUE)=TRUE, IF(IFERROR(VLOOKUP(E2526,Store_SRP!B2:H110,7, FALSE), TRUE)=TRUE,VLOOKUP(E2526,Store_VAM!B2:H273,7, FALSE),VLOOKUP(E2526,Store_SRP!B2:H110,7, FALSE)), VLOOKUP(E2526,Store_Showcase!B2:H144,7, FALSE))</f>
      </c>
      <c r="S2526" s="1">
        <f>IF(IFERROR(VLOOKUP(E2526,Store_Showcase!B2:I144,8, FALSE), TRUE)=TRUE, IF(IFERROR(VLOOKUP(E2526,Store_SRP!B2:I110,8, FALSE), TRUE)=TRUE,VLOOKUP(E2526,Store_VAM!B2:I273,8, FALSE),VLOOKUP(E2526,Store_SRP!B2:I110,8, FALSE)), VLOOKUP(E2526,Store_Showcase!B2:I144,8, FALSE))</f>
      </c>
      <c r="T2526" s="1">
        <f>VLOOKUP(G2526,Sku_Consolidated!A2:R957,18,FALSE)</f>
      </c>
      <c r="U2526" s="1" t="s">
        <v>6439</v>
      </c>
      <c r="V2526" s="1">
        <f>IF(VLOOKUP(G2526,Sku_Consolidated!A2:S957,19,FALSE)="SHOWCASE", VLOOKUP(E2526,Store_Showcase!B2:L144,11, FALSE), IF(VLOOKUP(G2526,Sku_Consolidated!A2:S957,19,FALSE)="VAM",VLOOKUP(E2526,Store_VAM!B2:L273,11, FALSE),VLOOKUP(E2526,Store_SRP!B2:L110,11, FALSE)))</f>
      </c>
      <c r="W2526" s="1">
        <f>VLOOKUP(G2526,Sku_Consolidated!A2:W957,11,FALSE)</f>
      </c>
      <c r="X2526" s="1">
        <f>VLOOKUP(G2526,Sku_Consolidated!A2:H957,8,FALSE)</f>
      </c>
      <c r="Y2526" s="1">
        <f>VLOOKUP(G2526,Sku_Consolidated!A2:I957,9,FALSE)</f>
      </c>
      <c r="Z2526" s="1" t="s">
        <v>41</v>
      </c>
      <c r="AA2526" s="1">
        <f>VLOOKUP(G2526,Sku_Consolidated!A2:E957,5,FALSE)</f>
      </c>
      <c r="AB2526" s="1">
        <f>IF(VLOOKUP(G2526,Sku_Consolidated!A2:S957,19,FALSE)="SHOWCASE", VLOOKUP(E2526,Store_Showcase!B2:N144,13, FALSE), IF(VLOOKUP(G2526,Sku_Consolidated!A2:S957,19,FALSE)="VAM",VLOOKUP(E2526,Store_VAM!B2:N273,13, FALSE),VLOOKUP(E2526,Store_SRP!B2:N110,13, FALSE)))</f>
      </c>
      <c r="AC2526" s="1">
        <f>IF(IFERROR(AB2526,TRUE)=TRUE, "-","OK")</f>
      </c>
      <c r="AD2526" s="11" t="s">
        <v>37</v>
      </c>
      <c r="AE2526" s="11" t="s">
        <v>37</v>
      </c>
      <c r="AF2526" s="1">
        <f>IF(IFERROR(VLOOKUP(E2526,Store_Showcase!B2:H144,{5}, FALSE), TRUE)=TRUE, IF(IFERROR(VLOOKUP(E2526,Store_SRP!B2:H110,{5}, FALSE), TRUE)=TRUE,VLOOKUP(E2526,Store_VAM!B2:H273,{5}, FALSE),VLOOKUP(E2526,Store_SRP!B2:H110,{5}, FALSE)), VLOOKUP(E2526,Store_Showcase!B2:H144,{5}, FALSE))</f>
      </c>
      <c r="AG2526" s="1">
        <f>IF(IFERROR(VLOOKUP(E2526,Store_Showcase!B2:H144,{6}, FALSE), TRUE)=TRUE, IF(IFERROR(VLOOKUP(E2526,Store_SRP!B2:H110,{6}, FALSE), TRUE)=TRUE,VLOOKUP(E2526,Store_VAM!B2:H273,{6}, FALSE),VLOOKUP(E2526,Store_SRP!B2:H110,{6}, FALSE)), VLOOKUP(E2526,Store_Showcase!B2:H144,{6}, FALSE))</f>
      </c>
      <c r="AH2526" s="1">
        <f>VLOOKUP(G2526,Sku_Consolidated!A2:R957,18,FALSE)</f>
      </c>
      <c r="AI2526" s="1">
        <f>VLOOKUP(G2526,Sku_Consolidated!A2:S957,19,FALSE)</f>
      </c>
      <c r="AJ2526" s="1">
        <f>VLOOKUP(G2526,Sku_Consolidated!A2:T957,20,FALSE)</f>
      </c>
    </row>
    <row r="2527" spans="1:36" x14ac:dyDescent="0.25">
      <c r="A2527" s="1">
        <v>2024</v>
      </c>
      <c r="B2527" s="1" t="s">
        <v>31</v>
      </c>
      <c r="C2527" s="1" t="s">
        <v>32</v>
      </c>
      <c r="D2527" s="1" t="s">
        <v>33</v>
      </c>
      <c r="E2527" s="9" t="s">
        <v>6442</v>
      </c>
      <c r="F2527" s="1">
        <f>IF(VLOOKUP(G2527,Sku_Consolidated!A2:S957,{19},FALSE)="SHOWCASE", VLOOKUP(E2527,Store_Showcase!B2:C144,{2}, FALSE), IF(VLOOKUP(G2527,Sku_Consolidated!A2:S957,{19},FALSE)="VAM",VLOOKUP(E2527,Store_VAM!B2:C273,{2}, FALSE),VLOOKUP(E2527,Store_SRP!B2:C110,{2}, FALSE)))</f>
      </c>
      <c r="G2527" s="1">
        <v>795719</v>
      </c>
      <c r="H2527" s="1" t="s">
        <v>1466</v>
      </c>
      <c r="I2527" s="10" t="s">
        <v>1137</v>
      </c>
      <c r="J2527" s="1">
        <f>VLOOKUP(G2527,Sku_Consolidated!A2:C957, 3, FALSE)</f>
      </c>
      <c r="K2527" s="10">
        <f>IF(J2527="PACK", I2527, 0)</f>
      </c>
      <c r="L2527" s="10">
        <f>IF(J2527="KG", I2527, I2527 * VLOOKUP(G2527,Sku_Consolidated!A2:U957,21,FALSE))</f>
      </c>
      <c r="M2527" s="10" t="s">
        <v>37</v>
      </c>
      <c r="N2527" s="11" t="s">
        <v>1629</v>
      </c>
      <c r="O2527" s="10" t="s">
        <v>2636</v>
      </c>
      <c r="P2527" s="10">
        <f>N2527 - O2527</f>
      </c>
      <c r="Q2527" s="1">
        <f>VLOOKUP(G2527,Sku_Consolidated!A2:G957,7, FALSE)</f>
      </c>
      <c r="R2527" s="1">
        <f>IF(IFERROR(VLOOKUP(E2527,Store_Showcase!B2:H144,7, FALSE), TRUE)=TRUE, IF(IFERROR(VLOOKUP(E2527,Store_SRP!B2:H110,7, FALSE), TRUE)=TRUE,VLOOKUP(E2527,Store_VAM!B2:H273,7, FALSE),VLOOKUP(E2527,Store_SRP!B2:H110,7, FALSE)), VLOOKUP(E2527,Store_Showcase!B2:H144,7, FALSE))</f>
      </c>
      <c r="S2527" s="1">
        <f>IF(IFERROR(VLOOKUP(E2527,Store_Showcase!B2:I144,8, FALSE), TRUE)=TRUE, IF(IFERROR(VLOOKUP(E2527,Store_SRP!B2:I110,8, FALSE), TRUE)=TRUE,VLOOKUP(E2527,Store_VAM!B2:I273,8, FALSE),VLOOKUP(E2527,Store_SRP!B2:I110,8, FALSE)), VLOOKUP(E2527,Store_Showcase!B2:I144,8, FALSE))</f>
      </c>
      <c r="T2527" s="1">
        <f>VLOOKUP(G2527,Sku_Consolidated!A2:R957,18,FALSE)</f>
      </c>
      <c r="U2527" s="1" t="s">
        <v>6443</v>
      </c>
      <c r="V2527" s="1">
        <f>IF(VLOOKUP(G2527,Sku_Consolidated!A2:S957,19,FALSE)="SHOWCASE", VLOOKUP(E2527,Store_Showcase!B2:L144,11, FALSE), IF(VLOOKUP(G2527,Sku_Consolidated!A2:S957,19,FALSE)="VAM",VLOOKUP(E2527,Store_VAM!B2:L273,11, FALSE),VLOOKUP(E2527,Store_SRP!B2:L110,11, FALSE)))</f>
      </c>
      <c r="W2527" s="1">
        <f>VLOOKUP(G2527,Sku_Consolidated!A2:W957,11,FALSE)</f>
      </c>
      <c r="X2527" s="1">
        <f>VLOOKUP(G2527,Sku_Consolidated!A2:H957,8,FALSE)</f>
      </c>
      <c r="Y2527" s="1">
        <f>VLOOKUP(G2527,Sku_Consolidated!A2:I957,9,FALSE)</f>
      </c>
      <c r="Z2527" s="1" t="s">
        <v>41</v>
      </c>
      <c r="AA2527" s="1">
        <f>VLOOKUP(G2527,Sku_Consolidated!A2:E957,5,FALSE)</f>
      </c>
      <c r="AB2527" s="1">
        <f>IF(VLOOKUP(G2527,Sku_Consolidated!A2:S957,19,FALSE)="SHOWCASE", VLOOKUP(E2527,Store_Showcase!B2:N144,13, FALSE), IF(VLOOKUP(G2527,Sku_Consolidated!A2:S957,19,FALSE)="VAM",VLOOKUP(E2527,Store_VAM!B2:N273,13, FALSE),VLOOKUP(E2527,Store_SRP!B2:N110,13, FALSE)))</f>
      </c>
      <c r="AC2527" s="1">
        <f>IF(IFERROR(AB2527,TRUE)=TRUE, "-","OK")</f>
      </c>
      <c r="AD2527" s="11" t="s">
        <v>37</v>
      </c>
      <c r="AE2527" s="11" t="s">
        <v>37</v>
      </c>
      <c r="AF2527" s="1">
        <f>IF(IFERROR(VLOOKUP(E2527,Store_Showcase!B2:H144,{5}, FALSE), TRUE)=TRUE, IF(IFERROR(VLOOKUP(E2527,Store_SRP!B2:H110,{5}, FALSE), TRUE)=TRUE,VLOOKUP(E2527,Store_VAM!B2:H273,{5}, FALSE),VLOOKUP(E2527,Store_SRP!B2:H110,{5}, FALSE)), VLOOKUP(E2527,Store_Showcase!B2:H144,{5}, FALSE))</f>
      </c>
      <c r="AG2527" s="1">
        <f>IF(IFERROR(VLOOKUP(E2527,Store_Showcase!B2:H144,{6}, FALSE), TRUE)=TRUE, IF(IFERROR(VLOOKUP(E2527,Store_SRP!B2:H110,{6}, FALSE), TRUE)=TRUE,VLOOKUP(E2527,Store_VAM!B2:H273,{6}, FALSE),VLOOKUP(E2527,Store_SRP!B2:H110,{6}, FALSE)), VLOOKUP(E2527,Store_Showcase!B2:H144,{6}, FALSE))</f>
      </c>
      <c r="AH2527" s="1">
        <f>VLOOKUP(G2527,Sku_Consolidated!A2:R957,18,FALSE)</f>
      </c>
      <c r="AI2527" s="1">
        <f>VLOOKUP(G2527,Sku_Consolidated!A2:S957,19,FALSE)</f>
      </c>
      <c r="AJ2527" s="1">
        <f>VLOOKUP(G2527,Sku_Consolidated!A2:T957,20,FALSE)</f>
      </c>
    </row>
    <row r="2528" spans="1:36" x14ac:dyDescent="0.25">
      <c r="A2528" s="1">
        <v>2024</v>
      </c>
      <c r="B2528" s="1" t="s">
        <v>31</v>
      </c>
      <c r="C2528" s="1" t="s">
        <v>32</v>
      </c>
      <c r="D2528" s="1" t="s">
        <v>33</v>
      </c>
      <c r="E2528" s="9" t="s">
        <v>6442</v>
      </c>
      <c r="F2528" s="1">
        <f>IF(VLOOKUP(G2528,Sku_Consolidated!A2:S957,{19},FALSE)="SHOWCASE", VLOOKUP(E2528,Store_Showcase!B2:C144,{2}, FALSE), IF(VLOOKUP(G2528,Sku_Consolidated!A2:S957,{19},FALSE)="VAM",VLOOKUP(E2528,Store_VAM!B2:C273,{2}, FALSE),VLOOKUP(E2528,Store_SRP!B2:C110,{2}, FALSE)))</f>
      </c>
      <c r="G2528" s="1">
        <v>795722</v>
      </c>
      <c r="H2528" s="1" t="s">
        <v>1413</v>
      </c>
      <c r="I2528" s="10" t="s">
        <v>1424</v>
      </c>
      <c r="J2528" s="1">
        <f>VLOOKUP(G2528,Sku_Consolidated!A2:C957, 3, FALSE)</f>
      </c>
      <c r="K2528" s="10">
        <f>IF(J2528="PACK", I2528, 0)</f>
      </c>
      <c r="L2528" s="10">
        <f>IF(J2528="KG", I2528, I2528 * VLOOKUP(G2528,Sku_Consolidated!A2:U957,21,FALSE))</f>
      </c>
      <c r="M2528" s="10" t="s">
        <v>37</v>
      </c>
      <c r="N2528" s="11" t="s">
        <v>1470</v>
      </c>
      <c r="O2528" s="10" t="s">
        <v>6444</v>
      </c>
      <c r="P2528" s="10">
        <f>N2528 - O2528</f>
      </c>
      <c r="Q2528" s="1">
        <f>VLOOKUP(G2528,Sku_Consolidated!A2:G957,7, FALSE)</f>
      </c>
      <c r="R2528" s="1">
        <f>IF(IFERROR(VLOOKUP(E2528,Store_Showcase!B2:H144,7, FALSE), TRUE)=TRUE, IF(IFERROR(VLOOKUP(E2528,Store_SRP!B2:H110,7, FALSE), TRUE)=TRUE,VLOOKUP(E2528,Store_VAM!B2:H273,7, FALSE),VLOOKUP(E2528,Store_SRP!B2:H110,7, FALSE)), VLOOKUP(E2528,Store_Showcase!B2:H144,7, FALSE))</f>
      </c>
      <c r="S2528" s="1">
        <f>IF(IFERROR(VLOOKUP(E2528,Store_Showcase!B2:I144,8, FALSE), TRUE)=TRUE, IF(IFERROR(VLOOKUP(E2528,Store_SRP!B2:I110,8, FALSE), TRUE)=TRUE,VLOOKUP(E2528,Store_VAM!B2:I273,8, FALSE),VLOOKUP(E2528,Store_SRP!B2:I110,8, FALSE)), VLOOKUP(E2528,Store_Showcase!B2:I144,8, FALSE))</f>
      </c>
      <c r="T2528" s="1">
        <f>VLOOKUP(G2528,Sku_Consolidated!A2:R957,18,FALSE)</f>
      </c>
      <c r="U2528" s="1" t="s">
        <v>6443</v>
      </c>
      <c r="V2528" s="1">
        <f>IF(VLOOKUP(G2528,Sku_Consolidated!A2:S957,19,FALSE)="SHOWCASE", VLOOKUP(E2528,Store_Showcase!B2:L144,11, FALSE), IF(VLOOKUP(G2528,Sku_Consolidated!A2:S957,19,FALSE)="VAM",VLOOKUP(E2528,Store_VAM!B2:L273,11, FALSE),VLOOKUP(E2528,Store_SRP!B2:L110,11, FALSE)))</f>
      </c>
      <c r="W2528" s="1">
        <f>VLOOKUP(G2528,Sku_Consolidated!A2:W957,11,FALSE)</f>
      </c>
      <c r="X2528" s="1">
        <f>VLOOKUP(G2528,Sku_Consolidated!A2:H957,8,FALSE)</f>
      </c>
      <c r="Y2528" s="1">
        <f>VLOOKUP(G2528,Sku_Consolidated!A2:I957,9,FALSE)</f>
      </c>
      <c r="Z2528" s="1" t="s">
        <v>41</v>
      </c>
      <c r="AA2528" s="1">
        <f>VLOOKUP(G2528,Sku_Consolidated!A2:E957,5,FALSE)</f>
      </c>
      <c r="AB2528" s="1">
        <f>IF(VLOOKUP(G2528,Sku_Consolidated!A2:S957,19,FALSE)="SHOWCASE", VLOOKUP(E2528,Store_Showcase!B2:N144,13, FALSE), IF(VLOOKUP(G2528,Sku_Consolidated!A2:S957,19,FALSE)="VAM",VLOOKUP(E2528,Store_VAM!B2:N273,13, FALSE),VLOOKUP(E2528,Store_SRP!B2:N110,13, FALSE)))</f>
      </c>
      <c r="AC2528" s="1">
        <f>IF(IFERROR(AB2528,TRUE)=TRUE, "-","OK")</f>
      </c>
      <c r="AD2528" s="11" t="s">
        <v>37</v>
      </c>
      <c r="AE2528" s="11" t="s">
        <v>37</v>
      </c>
      <c r="AF2528" s="1">
        <f>IF(IFERROR(VLOOKUP(E2528,Store_Showcase!B2:H144,{5}, FALSE), TRUE)=TRUE, IF(IFERROR(VLOOKUP(E2528,Store_SRP!B2:H110,{5}, FALSE), TRUE)=TRUE,VLOOKUP(E2528,Store_VAM!B2:H273,{5}, FALSE),VLOOKUP(E2528,Store_SRP!B2:H110,{5}, FALSE)), VLOOKUP(E2528,Store_Showcase!B2:H144,{5}, FALSE))</f>
      </c>
      <c r="AG2528" s="1">
        <f>IF(IFERROR(VLOOKUP(E2528,Store_Showcase!B2:H144,{6}, FALSE), TRUE)=TRUE, IF(IFERROR(VLOOKUP(E2528,Store_SRP!B2:H110,{6}, FALSE), TRUE)=TRUE,VLOOKUP(E2528,Store_VAM!B2:H273,{6}, FALSE),VLOOKUP(E2528,Store_SRP!B2:H110,{6}, FALSE)), VLOOKUP(E2528,Store_Showcase!B2:H144,{6}, FALSE))</f>
      </c>
      <c r="AH2528" s="1">
        <f>VLOOKUP(G2528,Sku_Consolidated!A2:R957,18,FALSE)</f>
      </c>
      <c r="AI2528" s="1">
        <f>VLOOKUP(G2528,Sku_Consolidated!A2:S957,19,FALSE)</f>
      </c>
      <c r="AJ2528" s="1">
        <f>VLOOKUP(G2528,Sku_Consolidated!A2:T957,20,FALSE)</f>
      </c>
    </row>
    <row r="2529" spans="1:36" x14ac:dyDescent="0.25">
      <c r="A2529" s="1">
        <v>2024</v>
      </c>
      <c r="B2529" s="1" t="s">
        <v>31</v>
      </c>
      <c r="C2529" s="1" t="s">
        <v>32</v>
      </c>
      <c r="D2529" s="1" t="s">
        <v>33</v>
      </c>
      <c r="E2529" s="9" t="s">
        <v>6442</v>
      </c>
      <c r="F2529" s="1">
        <f>IF(VLOOKUP(G2529,Sku_Consolidated!A2:S957,{19},FALSE)="SHOWCASE", VLOOKUP(E2529,Store_Showcase!B2:C144,{2}, FALSE), IF(VLOOKUP(G2529,Sku_Consolidated!A2:S957,{19},FALSE)="VAM",VLOOKUP(E2529,Store_VAM!B2:C273,{2}, FALSE),VLOOKUP(E2529,Store_SRP!B2:C110,{2}, FALSE)))</f>
      </c>
      <c r="G2529" s="1">
        <v>795725</v>
      </c>
      <c r="H2529" s="1" t="s">
        <v>1417</v>
      </c>
      <c r="I2529" s="10" t="s">
        <v>1424</v>
      </c>
      <c r="J2529" s="1">
        <f>VLOOKUP(G2529,Sku_Consolidated!A2:C957, 3, FALSE)</f>
      </c>
      <c r="K2529" s="10">
        <f>IF(J2529="PACK", I2529, 0)</f>
      </c>
      <c r="L2529" s="10">
        <f>IF(J2529="KG", I2529, I2529 * VLOOKUP(G2529,Sku_Consolidated!A2:U957,21,FALSE))</f>
      </c>
      <c r="M2529" s="10" t="s">
        <v>37</v>
      </c>
      <c r="N2529" s="11" t="s">
        <v>1472</v>
      </c>
      <c r="O2529" s="10" t="s">
        <v>2541</v>
      </c>
      <c r="P2529" s="10">
        <f>N2529 - O2529</f>
      </c>
      <c r="Q2529" s="1">
        <f>VLOOKUP(G2529,Sku_Consolidated!A2:G957,7, FALSE)</f>
      </c>
      <c r="R2529" s="1">
        <f>IF(IFERROR(VLOOKUP(E2529,Store_Showcase!B2:H144,7, FALSE), TRUE)=TRUE, IF(IFERROR(VLOOKUP(E2529,Store_SRP!B2:H110,7, FALSE), TRUE)=TRUE,VLOOKUP(E2529,Store_VAM!B2:H273,7, FALSE),VLOOKUP(E2529,Store_SRP!B2:H110,7, FALSE)), VLOOKUP(E2529,Store_Showcase!B2:H144,7, FALSE))</f>
      </c>
      <c r="S2529" s="1">
        <f>IF(IFERROR(VLOOKUP(E2529,Store_Showcase!B2:I144,8, FALSE), TRUE)=TRUE, IF(IFERROR(VLOOKUP(E2529,Store_SRP!B2:I110,8, FALSE), TRUE)=TRUE,VLOOKUP(E2529,Store_VAM!B2:I273,8, FALSE),VLOOKUP(E2529,Store_SRP!B2:I110,8, FALSE)), VLOOKUP(E2529,Store_Showcase!B2:I144,8, FALSE))</f>
      </c>
      <c r="T2529" s="1">
        <f>VLOOKUP(G2529,Sku_Consolidated!A2:R957,18,FALSE)</f>
      </c>
      <c r="U2529" s="1" t="s">
        <v>6443</v>
      </c>
      <c r="V2529" s="1">
        <f>IF(VLOOKUP(G2529,Sku_Consolidated!A2:S957,19,FALSE)="SHOWCASE", VLOOKUP(E2529,Store_Showcase!B2:L144,11, FALSE), IF(VLOOKUP(G2529,Sku_Consolidated!A2:S957,19,FALSE)="VAM",VLOOKUP(E2529,Store_VAM!B2:L273,11, FALSE),VLOOKUP(E2529,Store_SRP!B2:L110,11, FALSE)))</f>
      </c>
      <c r="W2529" s="1">
        <f>VLOOKUP(G2529,Sku_Consolidated!A2:W957,11,FALSE)</f>
      </c>
      <c r="X2529" s="1">
        <f>VLOOKUP(G2529,Sku_Consolidated!A2:H957,8,FALSE)</f>
      </c>
      <c r="Y2529" s="1">
        <f>VLOOKUP(G2529,Sku_Consolidated!A2:I957,9,FALSE)</f>
      </c>
      <c r="Z2529" s="1" t="s">
        <v>41</v>
      </c>
      <c r="AA2529" s="1">
        <f>VLOOKUP(G2529,Sku_Consolidated!A2:E957,5,FALSE)</f>
      </c>
      <c r="AB2529" s="1">
        <f>IF(VLOOKUP(G2529,Sku_Consolidated!A2:S957,19,FALSE)="SHOWCASE", VLOOKUP(E2529,Store_Showcase!B2:N144,13, FALSE), IF(VLOOKUP(G2529,Sku_Consolidated!A2:S957,19,FALSE)="VAM",VLOOKUP(E2529,Store_VAM!B2:N273,13, FALSE),VLOOKUP(E2529,Store_SRP!B2:N110,13, FALSE)))</f>
      </c>
      <c r="AC2529" s="1">
        <f>IF(IFERROR(AB2529,TRUE)=TRUE, "-","OK")</f>
      </c>
      <c r="AD2529" s="11" t="s">
        <v>37</v>
      </c>
      <c r="AE2529" s="11" t="s">
        <v>37</v>
      </c>
      <c r="AF2529" s="1">
        <f>IF(IFERROR(VLOOKUP(E2529,Store_Showcase!B2:H144,{5}, FALSE), TRUE)=TRUE, IF(IFERROR(VLOOKUP(E2529,Store_SRP!B2:H110,{5}, FALSE), TRUE)=TRUE,VLOOKUP(E2529,Store_VAM!B2:H273,{5}, FALSE),VLOOKUP(E2529,Store_SRP!B2:H110,{5}, FALSE)), VLOOKUP(E2529,Store_Showcase!B2:H144,{5}, FALSE))</f>
      </c>
      <c r="AG2529" s="1">
        <f>IF(IFERROR(VLOOKUP(E2529,Store_Showcase!B2:H144,{6}, FALSE), TRUE)=TRUE, IF(IFERROR(VLOOKUP(E2529,Store_SRP!B2:H110,{6}, FALSE), TRUE)=TRUE,VLOOKUP(E2529,Store_VAM!B2:H273,{6}, FALSE),VLOOKUP(E2529,Store_SRP!B2:H110,{6}, FALSE)), VLOOKUP(E2529,Store_Showcase!B2:H144,{6}, FALSE))</f>
      </c>
      <c r="AH2529" s="1">
        <f>VLOOKUP(G2529,Sku_Consolidated!A2:R957,18,FALSE)</f>
      </c>
      <c r="AI2529" s="1">
        <f>VLOOKUP(G2529,Sku_Consolidated!A2:S957,19,FALSE)</f>
      </c>
      <c r="AJ2529" s="1">
        <f>VLOOKUP(G2529,Sku_Consolidated!A2:T957,20,FALSE)</f>
      </c>
    </row>
    <row r="2530" spans="1:36" x14ac:dyDescent="0.25">
      <c r="A2530" s="1">
        <v>2024</v>
      </c>
      <c r="B2530" s="1" t="s">
        <v>31</v>
      </c>
      <c r="C2530" s="1" t="s">
        <v>32</v>
      </c>
      <c r="D2530" s="1" t="s">
        <v>33</v>
      </c>
      <c r="E2530" s="9" t="s">
        <v>6442</v>
      </c>
      <c r="F2530" s="1">
        <f>IF(VLOOKUP(G2530,Sku_Consolidated!A2:S957,{19},FALSE)="SHOWCASE", VLOOKUP(E2530,Store_Showcase!B2:C144,{2}, FALSE), IF(VLOOKUP(G2530,Sku_Consolidated!A2:S957,{19},FALSE)="VAM",VLOOKUP(E2530,Store_VAM!B2:C273,{2}, FALSE),VLOOKUP(E2530,Store_SRP!B2:C110,{2}, FALSE)))</f>
      </c>
      <c r="G2530" s="1">
        <v>795727</v>
      </c>
      <c r="H2530" s="1" t="s">
        <v>1420</v>
      </c>
      <c r="I2530" s="10" t="s">
        <v>1638</v>
      </c>
      <c r="J2530" s="1">
        <f>VLOOKUP(G2530,Sku_Consolidated!A2:C957, 3, FALSE)</f>
      </c>
      <c r="K2530" s="10">
        <f>IF(J2530="PACK", I2530, 0)</f>
      </c>
      <c r="L2530" s="10">
        <f>IF(J2530="KG", I2530, I2530 * VLOOKUP(G2530,Sku_Consolidated!A2:U957,21,FALSE))</f>
      </c>
      <c r="M2530" s="10" t="s">
        <v>37</v>
      </c>
      <c r="N2530" s="11" t="s">
        <v>6445</v>
      </c>
      <c r="O2530" s="10" t="s">
        <v>6446</v>
      </c>
      <c r="P2530" s="10">
        <f>N2530 - O2530</f>
      </c>
      <c r="Q2530" s="1">
        <f>VLOOKUP(G2530,Sku_Consolidated!A2:G957,7, FALSE)</f>
      </c>
      <c r="R2530" s="1">
        <f>IF(IFERROR(VLOOKUP(E2530,Store_Showcase!B2:H144,7, FALSE), TRUE)=TRUE, IF(IFERROR(VLOOKUP(E2530,Store_SRP!B2:H110,7, FALSE), TRUE)=TRUE,VLOOKUP(E2530,Store_VAM!B2:H273,7, FALSE),VLOOKUP(E2530,Store_SRP!B2:H110,7, FALSE)), VLOOKUP(E2530,Store_Showcase!B2:H144,7, FALSE))</f>
      </c>
      <c r="S2530" s="1">
        <f>IF(IFERROR(VLOOKUP(E2530,Store_Showcase!B2:I144,8, FALSE), TRUE)=TRUE, IF(IFERROR(VLOOKUP(E2530,Store_SRP!B2:I110,8, FALSE), TRUE)=TRUE,VLOOKUP(E2530,Store_VAM!B2:I273,8, FALSE),VLOOKUP(E2530,Store_SRP!B2:I110,8, FALSE)), VLOOKUP(E2530,Store_Showcase!B2:I144,8, FALSE))</f>
      </c>
      <c r="T2530" s="1">
        <f>VLOOKUP(G2530,Sku_Consolidated!A2:R957,18,FALSE)</f>
      </c>
      <c r="U2530" s="1" t="s">
        <v>6443</v>
      </c>
      <c r="V2530" s="1">
        <f>IF(VLOOKUP(G2530,Sku_Consolidated!A2:S957,19,FALSE)="SHOWCASE", VLOOKUP(E2530,Store_Showcase!B2:L144,11, FALSE), IF(VLOOKUP(G2530,Sku_Consolidated!A2:S957,19,FALSE)="VAM",VLOOKUP(E2530,Store_VAM!B2:L273,11, FALSE),VLOOKUP(E2530,Store_SRP!B2:L110,11, FALSE)))</f>
      </c>
      <c r="W2530" s="1">
        <f>VLOOKUP(G2530,Sku_Consolidated!A2:W957,11,FALSE)</f>
      </c>
      <c r="X2530" s="1">
        <f>VLOOKUP(G2530,Sku_Consolidated!A2:H957,8,FALSE)</f>
      </c>
      <c r="Y2530" s="1">
        <f>VLOOKUP(G2530,Sku_Consolidated!A2:I957,9,FALSE)</f>
      </c>
      <c r="Z2530" s="1" t="s">
        <v>41</v>
      </c>
      <c r="AA2530" s="1">
        <f>VLOOKUP(G2530,Sku_Consolidated!A2:E957,5,FALSE)</f>
      </c>
      <c r="AB2530" s="1">
        <f>IF(VLOOKUP(G2530,Sku_Consolidated!A2:S957,19,FALSE)="SHOWCASE", VLOOKUP(E2530,Store_Showcase!B2:N144,13, FALSE), IF(VLOOKUP(G2530,Sku_Consolidated!A2:S957,19,FALSE)="VAM",VLOOKUP(E2530,Store_VAM!B2:N273,13, FALSE),VLOOKUP(E2530,Store_SRP!B2:N110,13, FALSE)))</f>
      </c>
      <c r="AC2530" s="1">
        <f>IF(IFERROR(AB2530,TRUE)=TRUE, "-","OK")</f>
      </c>
      <c r="AD2530" s="11" t="s">
        <v>37</v>
      </c>
      <c r="AE2530" s="11" t="s">
        <v>37</v>
      </c>
      <c r="AF2530" s="1">
        <f>IF(IFERROR(VLOOKUP(E2530,Store_Showcase!B2:H144,{5}, FALSE), TRUE)=TRUE, IF(IFERROR(VLOOKUP(E2530,Store_SRP!B2:H110,{5}, FALSE), TRUE)=TRUE,VLOOKUP(E2530,Store_VAM!B2:H273,{5}, FALSE),VLOOKUP(E2530,Store_SRP!B2:H110,{5}, FALSE)), VLOOKUP(E2530,Store_Showcase!B2:H144,{5}, FALSE))</f>
      </c>
      <c r="AG2530" s="1">
        <f>IF(IFERROR(VLOOKUP(E2530,Store_Showcase!B2:H144,{6}, FALSE), TRUE)=TRUE, IF(IFERROR(VLOOKUP(E2530,Store_SRP!B2:H110,{6}, FALSE), TRUE)=TRUE,VLOOKUP(E2530,Store_VAM!B2:H273,{6}, FALSE),VLOOKUP(E2530,Store_SRP!B2:H110,{6}, FALSE)), VLOOKUP(E2530,Store_Showcase!B2:H144,{6}, FALSE))</f>
      </c>
      <c r="AH2530" s="1">
        <f>VLOOKUP(G2530,Sku_Consolidated!A2:R957,18,FALSE)</f>
      </c>
      <c r="AI2530" s="1">
        <f>VLOOKUP(G2530,Sku_Consolidated!A2:S957,19,FALSE)</f>
      </c>
      <c r="AJ2530" s="1">
        <f>VLOOKUP(G2530,Sku_Consolidated!A2:T957,20,FALSE)</f>
      </c>
    </row>
    <row r="2531" spans="1:36" x14ac:dyDescent="0.25">
      <c r="A2531" s="1">
        <v>2024</v>
      </c>
      <c r="B2531" s="1" t="s">
        <v>31</v>
      </c>
      <c r="C2531" s="1" t="s">
        <v>32</v>
      </c>
      <c r="D2531" s="1" t="s">
        <v>33</v>
      </c>
      <c r="E2531" s="9" t="s">
        <v>6442</v>
      </c>
      <c r="F2531" s="1">
        <f>IF(VLOOKUP(G2531,Sku_Consolidated!A2:S957,{19},FALSE)="SHOWCASE", VLOOKUP(E2531,Store_Showcase!B2:C144,{2}, FALSE), IF(VLOOKUP(G2531,Sku_Consolidated!A2:S957,{19},FALSE)="VAM",VLOOKUP(E2531,Store_VAM!B2:C273,{2}, FALSE),VLOOKUP(E2531,Store_SRP!B2:C110,{2}, FALSE)))</f>
      </c>
      <c r="G2531" s="1">
        <v>795728</v>
      </c>
      <c r="H2531" s="1" t="s">
        <v>1647</v>
      </c>
      <c r="I2531" s="10" t="s">
        <v>1137</v>
      </c>
      <c r="J2531" s="1">
        <f>VLOOKUP(G2531,Sku_Consolidated!A2:C957, 3, FALSE)</f>
      </c>
      <c r="K2531" s="10">
        <f>IF(J2531="PACK", I2531, 0)</f>
      </c>
      <c r="L2531" s="10">
        <f>IF(J2531="KG", I2531, I2531 * VLOOKUP(G2531,Sku_Consolidated!A2:U957,21,FALSE))</f>
      </c>
      <c r="M2531" s="10" t="s">
        <v>37</v>
      </c>
      <c r="N2531" s="11" t="s">
        <v>1701</v>
      </c>
      <c r="O2531" s="10" t="s">
        <v>2727</v>
      </c>
      <c r="P2531" s="10">
        <f>N2531 - O2531</f>
      </c>
      <c r="Q2531" s="1">
        <f>VLOOKUP(G2531,Sku_Consolidated!A2:G957,7, FALSE)</f>
      </c>
      <c r="R2531" s="1">
        <f>IF(IFERROR(VLOOKUP(E2531,Store_Showcase!B2:H144,7, FALSE), TRUE)=TRUE, IF(IFERROR(VLOOKUP(E2531,Store_SRP!B2:H110,7, FALSE), TRUE)=TRUE,VLOOKUP(E2531,Store_VAM!B2:H273,7, FALSE),VLOOKUP(E2531,Store_SRP!B2:H110,7, FALSE)), VLOOKUP(E2531,Store_Showcase!B2:H144,7, FALSE))</f>
      </c>
      <c r="S2531" s="1">
        <f>IF(IFERROR(VLOOKUP(E2531,Store_Showcase!B2:I144,8, FALSE), TRUE)=TRUE, IF(IFERROR(VLOOKUP(E2531,Store_SRP!B2:I110,8, FALSE), TRUE)=TRUE,VLOOKUP(E2531,Store_VAM!B2:I273,8, FALSE),VLOOKUP(E2531,Store_SRP!B2:I110,8, FALSE)), VLOOKUP(E2531,Store_Showcase!B2:I144,8, FALSE))</f>
      </c>
      <c r="T2531" s="1">
        <f>VLOOKUP(G2531,Sku_Consolidated!A2:R957,18,FALSE)</f>
      </c>
      <c r="U2531" s="1" t="s">
        <v>6443</v>
      </c>
      <c r="V2531" s="1">
        <f>IF(VLOOKUP(G2531,Sku_Consolidated!A2:S957,19,FALSE)="SHOWCASE", VLOOKUP(E2531,Store_Showcase!B2:L144,11, FALSE), IF(VLOOKUP(G2531,Sku_Consolidated!A2:S957,19,FALSE)="VAM",VLOOKUP(E2531,Store_VAM!B2:L273,11, FALSE),VLOOKUP(E2531,Store_SRP!B2:L110,11, FALSE)))</f>
      </c>
      <c r="W2531" s="1">
        <f>VLOOKUP(G2531,Sku_Consolidated!A2:W957,11,FALSE)</f>
      </c>
      <c r="X2531" s="1">
        <f>VLOOKUP(G2531,Sku_Consolidated!A2:H957,8,FALSE)</f>
      </c>
      <c r="Y2531" s="1">
        <f>VLOOKUP(G2531,Sku_Consolidated!A2:I957,9,FALSE)</f>
      </c>
      <c r="Z2531" s="1" t="s">
        <v>41</v>
      </c>
      <c r="AA2531" s="1">
        <f>VLOOKUP(G2531,Sku_Consolidated!A2:E957,5,FALSE)</f>
      </c>
      <c r="AB2531" s="1">
        <f>IF(VLOOKUP(G2531,Sku_Consolidated!A2:S957,19,FALSE)="SHOWCASE", VLOOKUP(E2531,Store_Showcase!B2:N144,13, FALSE), IF(VLOOKUP(G2531,Sku_Consolidated!A2:S957,19,FALSE)="VAM",VLOOKUP(E2531,Store_VAM!B2:N273,13, FALSE),VLOOKUP(E2531,Store_SRP!B2:N110,13, FALSE)))</f>
      </c>
      <c r="AC2531" s="1">
        <f>IF(IFERROR(AB2531,TRUE)=TRUE, "-","OK")</f>
      </c>
      <c r="AD2531" s="11" t="s">
        <v>37</v>
      </c>
      <c r="AE2531" s="11" t="s">
        <v>37</v>
      </c>
      <c r="AF2531" s="1">
        <f>IF(IFERROR(VLOOKUP(E2531,Store_Showcase!B2:H144,{5}, FALSE), TRUE)=TRUE, IF(IFERROR(VLOOKUP(E2531,Store_SRP!B2:H110,{5}, FALSE), TRUE)=TRUE,VLOOKUP(E2531,Store_VAM!B2:H273,{5}, FALSE),VLOOKUP(E2531,Store_SRP!B2:H110,{5}, FALSE)), VLOOKUP(E2531,Store_Showcase!B2:H144,{5}, FALSE))</f>
      </c>
      <c r="AG2531" s="1">
        <f>IF(IFERROR(VLOOKUP(E2531,Store_Showcase!B2:H144,{6}, FALSE), TRUE)=TRUE, IF(IFERROR(VLOOKUP(E2531,Store_SRP!B2:H110,{6}, FALSE), TRUE)=TRUE,VLOOKUP(E2531,Store_VAM!B2:H273,{6}, FALSE),VLOOKUP(E2531,Store_SRP!B2:H110,{6}, FALSE)), VLOOKUP(E2531,Store_Showcase!B2:H144,{6}, FALSE))</f>
      </c>
      <c r="AH2531" s="1">
        <f>VLOOKUP(G2531,Sku_Consolidated!A2:R957,18,FALSE)</f>
      </c>
      <c r="AI2531" s="1">
        <f>VLOOKUP(G2531,Sku_Consolidated!A2:S957,19,FALSE)</f>
      </c>
      <c r="AJ2531" s="1">
        <f>VLOOKUP(G2531,Sku_Consolidated!A2:T957,20,FALSE)</f>
      </c>
    </row>
    <row r="2532" spans="1:36" x14ac:dyDescent="0.25">
      <c r="A2532" s="1">
        <v>2024</v>
      </c>
      <c r="B2532" s="1" t="s">
        <v>31</v>
      </c>
      <c r="C2532" s="1" t="s">
        <v>32</v>
      </c>
      <c r="D2532" s="1" t="s">
        <v>33</v>
      </c>
      <c r="E2532" s="9" t="s">
        <v>6442</v>
      </c>
      <c r="F2532" s="1">
        <f>IF(VLOOKUP(G2532,Sku_Consolidated!A2:S957,{19},FALSE)="SHOWCASE", VLOOKUP(E2532,Store_Showcase!B2:C144,{2}, FALSE), IF(VLOOKUP(G2532,Sku_Consolidated!A2:S957,{19},FALSE)="VAM",VLOOKUP(E2532,Store_VAM!B2:C273,{2}, FALSE),VLOOKUP(E2532,Store_SRP!B2:C110,{2}, FALSE)))</f>
      </c>
      <c r="G2532" s="1">
        <v>795732</v>
      </c>
      <c r="H2532" s="1" t="s">
        <v>1427</v>
      </c>
      <c r="I2532" s="10" t="s">
        <v>1424</v>
      </c>
      <c r="J2532" s="1">
        <f>VLOOKUP(G2532,Sku_Consolidated!A2:C957, 3, FALSE)</f>
      </c>
      <c r="K2532" s="10">
        <f>IF(J2532="PACK", I2532, 0)</f>
      </c>
      <c r="L2532" s="10">
        <f>IF(J2532="KG", I2532, I2532 * VLOOKUP(G2532,Sku_Consolidated!A2:U957,21,FALSE))</f>
      </c>
      <c r="M2532" s="10" t="s">
        <v>37</v>
      </c>
      <c r="N2532" s="11" t="s">
        <v>1705</v>
      </c>
      <c r="O2532" s="10" t="s">
        <v>6435</v>
      </c>
      <c r="P2532" s="10">
        <f>N2532 - O2532</f>
      </c>
      <c r="Q2532" s="1">
        <f>VLOOKUP(G2532,Sku_Consolidated!A2:G957,7, FALSE)</f>
      </c>
      <c r="R2532" s="1">
        <f>IF(IFERROR(VLOOKUP(E2532,Store_Showcase!B2:H144,7, FALSE), TRUE)=TRUE, IF(IFERROR(VLOOKUP(E2532,Store_SRP!B2:H110,7, FALSE), TRUE)=TRUE,VLOOKUP(E2532,Store_VAM!B2:H273,7, FALSE),VLOOKUP(E2532,Store_SRP!B2:H110,7, FALSE)), VLOOKUP(E2532,Store_Showcase!B2:H144,7, FALSE))</f>
      </c>
      <c r="S2532" s="1">
        <f>IF(IFERROR(VLOOKUP(E2532,Store_Showcase!B2:I144,8, FALSE), TRUE)=TRUE, IF(IFERROR(VLOOKUP(E2532,Store_SRP!B2:I110,8, FALSE), TRUE)=TRUE,VLOOKUP(E2532,Store_VAM!B2:I273,8, FALSE),VLOOKUP(E2532,Store_SRP!B2:I110,8, FALSE)), VLOOKUP(E2532,Store_Showcase!B2:I144,8, FALSE))</f>
      </c>
      <c r="T2532" s="1">
        <f>VLOOKUP(G2532,Sku_Consolidated!A2:R957,18,FALSE)</f>
      </c>
      <c r="U2532" s="1" t="s">
        <v>6443</v>
      </c>
      <c r="V2532" s="1">
        <f>IF(VLOOKUP(G2532,Sku_Consolidated!A2:S957,19,FALSE)="SHOWCASE", VLOOKUP(E2532,Store_Showcase!B2:L144,11, FALSE), IF(VLOOKUP(G2532,Sku_Consolidated!A2:S957,19,FALSE)="VAM",VLOOKUP(E2532,Store_VAM!B2:L273,11, FALSE),VLOOKUP(E2532,Store_SRP!B2:L110,11, FALSE)))</f>
      </c>
      <c r="W2532" s="1">
        <f>VLOOKUP(G2532,Sku_Consolidated!A2:W957,11,FALSE)</f>
      </c>
      <c r="X2532" s="1">
        <f>VLOOKUP(G2532,Sku_Consolidated!A2:H957,8,FALSE)</f>
      </c>
      <c r="Y2532" s="1">
        <f>VLOOKUP(G2532,Sku_Consolidated!A2:I957,9,FALSE)</f>
      </c>
      <c r="Z2532" s="1" t="s">
        <v>41</v>
      </c>
      <c r="AA2532" s="1">
        <f>VLOOKUP(G2532,Sku_Consolidated!A2:E957,5,FALSE)</f>
      </c>
      <c r="AB2532" s="1">
        <f>IF(VLOOKUP(G2532,Sku_Consolidated!A2:S957,19,FALSE)="SHOWCASE", VLOOKUP(E2532,Store_Showcase!B2:N144,13, FALSE), IF(VLOOKUP(G2532,Sku_Consolidated!A2:S957,19,FALSE)="VAM",VLOOKUP(E2532,Store_VAM!B2:N273,13, FALSE),VLOOKUP(E2532,Store_SRP!B2:N110,13, FALSE)))</f>
      </c>
      <c r="AC2532" s="1">
        <f>IF(IFERROR(AB2532,TRUE)=TRUE, "-","OK")</f>
      </c>
      <c r="AD2532" s="11" t="s">
        <v>37</v>
      </c>
      <c r="AE2532" s="11" t="s">
        <v>37</v>
      </c>
      <c r="AF2532" s="1">
        <f>IF(IFERROR(VLOOKUP(E2532,Store_Showcase!B2:H144,{5}, FALSE), TRUE)=TRUE, IF(IFERROR(VLOOKUP(E2532,Store_SRP!B2:H110,{5}, FALSE), TRUE)=TRUE,VLOOKUP(E2532,Store_VAM!B2:H273,{5}, FALSE),VLOOKUP(E2532,Store_SRP!B2:H110,{5}, FALSE)), VLOOKUP(E2532,Store_Showcase!B2:H144,{5}, FALSE))</f>
      </c>
      <c r="AG2532" s="1">
        <f>IF(IFERROR(VLOOKUP(E2532,Store_Showcase!B2:H144,{6}, FALSE), TRUE)=TRUE, IF(IFERROR(VLOOKUP(E2532,Store_SRP!B2:H110,{6}, FALSE), TRUE)=TRUE,VLOOKUP(E2532,Store_VAM!B2:H273,{6}, FALSE),VLOOKUP(E2532,Store_SRP!B2:H110,{6}, FALSE)), VLOOKUP(E2532,Store_Showcase!B2:H144,{6}, FALSE))</f>
      </c>
      <c r="AH2532" s="1">
        <f>VLOOKUP(G2532,Sku_Consolidated!A2:R957,18,FALSE)</f>
      </c>
      <c r="AI2532" s="1">
        <f>VLOOKUP(G2532,Sku_Consolidated!A2:S957,19,FALSE)</f>
      </c>
      <c r="AJ2532" s="1">
        <f>VLOOKUP(G2532,Sku_Consolidated!A2:T957,20,FALSE)</f>
      </c>
    </row>
    <row r="2533" spans="1:36" x14ac:dyDescent="0.25">
      <c r="A2533" s="1">
        <v>2024</v>
      </c>
      <c r="B2533" s="1" t="s">
        <v>31</v>
      </c>
      <c r="C2533" s="1" t="s">
        <v>32</v>
      </c>
      <c r="D2533" s="1" t="s">
        <v>33</v>
      </c>
      <c r="E2533" s="9" t="s">
        <v>6442</v>
      </c>
      <c r="F2533" s="1">
        <f>IF(VLOOKUP(G2533,Sku_Consolidated!A2:S957,{19},FALSE)="SHOWCASE", VLOOKUP(E2533,Store_Showcase!B2:C144,{2}, FALSE), IF(VLOOKUP(G2533,Sku_Consolidated!A2:S957,{19},FALSE)="VAM",VLOOKUP(E2533,Store_VAM!B2:C273,{2}, FALSE),VLOOKUP(E2533,Store_SRP!B2:C110,{2}, FALSE)))</f>
      </c>
      <c r="G2533" s="1">
        <v>798588</v>
      </c>
      <c r="H2533" s="1" t="s">
        <v>1637</v>
      </c>
      <c r="I2533" s="10" t="s">
        <v>1424</v>
      </c>
      <c r="J2533" s="1">
        <f>VLOOKUP(G2533,Sku_Consolidated!A2:C957, 3, FALSE)</f>
      </c>
      <c r="K2533" s="10">
        <f>IF(J2533="PACK", I2533, 0)</f>
      </c>
      <c r="L2533" s="10">
        <f>IF(J2533="KG", I2533, I2533 * VLOOKUP(G2533,Sku_Consolidated!A2:U957,21,FALSE))</f>
      </c>
      <c r="M2533" s="10" t="s">
        <v>37</v>
      </c>
      <c r="N2533" s="11" t="s">
        <v>6447</v>
      </c>
      <c r="O2533" s="10" t="s">
        <v>6448</v>
      </c>
      <c r="P2533" s="10">
        <f>N2533 - O2533</f>
      </c>
      <c r="Q2533" s="1">
        <f>VLOOKUP(G2533,Sku_Consolidated!A2:G957,7, FALSE)</f>
      </c>
      <c r="R2533" s="1">
        <f>IF(IFERROR(VLOOKUP(E2533,Store_Showcase!B2:H144,7, FALSE), TRUE)=TRUE, IF(IFERROR(VLOOKUP(E2533,Store_SRP!B2:H110,7, FALSE), TRUE)=TRUE,VLOOKUP(E2533,Store_VAM!B2:H273,7, FALSE),VLOOKUP(E2533,Store_SRP!B2:H110,7, FALSE)), VLOOKUP(E2533,Store_Showcase!B2:H144,7, FALSE))</f>
      </c>
      <c r="S2533" s="1">
        <f>IF(IFERROR(VLOOKUP(E2533,Store_Showcase!B2:I144,8, FALSE), TRUE)=TRUE, IF(IFERROR(VLOOKUP(E2533,Store_SRP!B2:I110,8, FALSE), TRUE)=TRUE,VLOOKUP(E2533,Store_VAM!B2:I273,8, FALSE),VLOOKUP(E2533,Store_SRP!B2:I110,8, FALSE)), VLOOKUP(E2533,Store_Showcase!B2:I144,8, FALSE))</f>
      </c>
      <c r="T2533" s="1">
        <f>VLOOKUP(G2533,Sku_Consolidated!A2:R957,18,FALSE)</f>
      </c>
      <c r="U2533" s="1" t="s">
        <v>6443</v>
      </c>
      <c r="V2533" s="1">
        <f>IF(VLOOKUP(G2533,Sku_Consolidated!A2:S957,19,FALSE)="SHOWCASE", VLOOKUP(E2533,Store_Showcase!B2:L144,11, FALSE), IF(VLOOKUP(G2533,Sku_Consolidated!A2:S957,19,FALSE)="VAM",VLOOKUP(E2533,Store_VAM!B2:L273,11, FALSE),VLOOKUP(E2533,Store_SRP!B2:L110,11, FALSE)))</f>
      </c>
      <c r="W2533" s="1">
        <f>VLOOKUP(G2533,Sku_Consolidated!A2:W957,11,FALSE)</f>
      </c>
      <c r="X2533" s="1">
        <f>VLOOKUP(G2533,Sku_Consolidated!A2:H957,8,FALSE)</f>
      </c>
      <c r="Y2533" s="1">
        <f>VLOOKUP(G2533,Sku_Consolidated!A2:I957,9,FALSE)</f>
      </c>
      <c r="Z2533" s="1" t="s">
        <v>41</v>
      </c>
      <c r="AA2533" s="1">
        <f>VLOOKUP(G2533,Sku_Consolidated!A2:E957,5,FALSE)</f>
      </c>
      <c r="AB2533" s="1">
        <f>IF(VLOOKUP(G2533,Sku_Consolidated!A2:S957,19,FALSE)="SHOWCASE", VLOOKUP(E2533,Store_Showcase!B2:N144,13, FALSE), IF(VLOOKUP(G2533,Sku_Consolidated!A2:S957,19,FALSE)="VAM",VLOOKUP(E2533,Store_VAM!B2:N273,13, FALSE),VLOOKUP(E2533,Store_SRP!B2:N110,13, FALSE)))</f>
      </c>
      <c r="AC2533" s="1">
        <f>IF(IFERROR(AB2533,TRUE)=TRUE, "-","OK")</f>
      </c>
      <c r="AD2533" s="11" t="s">
        <v>37</v>
      </c>
      <c r="AE2533" s="11" t="s">
        <v>37</v>
      </c>
      <c r="AF2533" s="1">
        <f>IF(IFERROR(VLOOKUP(E2533,Store_Showcase!B2:H144,{5}, FALSE), TRUE)=TRUE, IF(IFERROR(VLOOKUP(E2533,Store_SRP!B2:H110,{5}, FALSE), TRUE)=TRUE,VLOOKUP(E2533,Store_VAM!B2:H273,{5}, FALSE),VLOOKUP(E2533,Store_SRP!B2:H110,{5}, FALSE)), VLOOKUP(E2533,Store_Showcase!B2:H144,{5}, FALSE))</f>
      </c>
      <c r="AG2533" s="1">
        <f>IF(IFERROR(VLOOKUP(E2533,Store_Showcase!B2:H144,{6}, FALSE), TRUE)=TRUE, IF(IFERROR(VLOOKUP(E2533,Store_SRP!B2:H110,{6}, FALSE), TRUE)=TRUE,VLOOKUP(E2533,Store_VAM!B2:H273,{6}, FALSE),VLOOKUP(E2533,Store_SRP!B2:H110,{6}, FALSE)), VLOOKUP(E2533,Store_Showcase!B2:H144,{6}, FALSE))</f>
      </c>
      <c r="AH2533" s="1">
        <f>VLOOKUP(G2533,Sku_Consolidated!A2:R957,18,FALSE)</f>
      </c>
      <c r="AI2533" s="1">
        <f>VLOOKUP(G2533,Sku_Consolidated!A2:S957,19,FALSE)</f>
      </c>
      <c r="AJ2533" s="1">
        <f>VLOOKUP(G2533,Sku_Consolidated!A2:T957,20,FALSE)</f>
      </c>
    </row>
    <row r="2534" spans="1:36" x14ac:dyDescent="0.25">
      <c r="A2534" s="1">
        <v>2024</v>
      </c>
      <c r="B2534" s="1" t="s">
        <v>31</v>
      </c>
      <c r="C2534" s="1" t="s">
        <v>32</v>
      </c>
      <c r="D2534" s="1" t="s">
        <v>33</v>
      </c>
      <c r="E2534" s="9" t="s">
        <v>6321</v>
      </c>
      <c r="F2534" s="1">
        <f>IF(VLOOKUP(G2534,Sku_Consolidated!A2:S957,{19},FALSE)="SHOWCASE", VLOOKUP(E2534,Store_Showcase!B2:C144,{2}, FALSE), IF(VLOOKUP(G2534,Sku_Consolidated!A2:S957,{19},FALSE)="VAM",VLOOKUP(E2534,Store_VAM!B2:C273,{2}, FALSE),VLOOKUP(E2534,Store_SRP!B2:C110,{2}, FALSE)))</f>
      </c>
      <c r="G2534" s="1">
        <v>61788</v>
      </c>
      <c r="H2534" s="1" t="s">
        <v>286</v>
      </c>
      <c r="I2534" s="10" t="s">
        <v>271</v>
      </c>
      <c r="J2534" s="1">
        <f>VLOOKUP(G2534,Sku_Consolidated!A2:C957, 3, FALSE)</f>
      </c>
      <c r="K2534" s="10">
        <f>IF(J2534="PACK", I2534, 0)</f>
      </c>
      <c r="L2534" s="10">
        <f>IF(J2534="KG", I2534, I2534 * VLOOKUP(G2534,Sku_Consolidated!A2:U957,21,FALSE))</f>
      </c>
      <c r="M2534" s="10" t="s">
        <v>37</v>
      </c>
      <c r="N2534" s="11" t="s">
        <v>6449</v>
      </c>
      <c r="O2534" s="10" t="s">
        <v>6450</v>
      </c>
      <c r="P2534" s="10">
        <f>N2534 - O2534</f>
      </c>
      <c r="Q2534" s="1">
        <f>VLOOKUP(G2534,Sku_Consolidated!A2:G957,7, FALSE)</f>
      </c>
      <c r="R2534" s="1">
        <f>IF(IFERROR(VLOOKUP(E2534,Store_Showcase!B2:H144,7, FALSE), TRUE)=TRUE, IF(IFERROR(VLOOKUP(E2534,Store_SRP!B2:H110,7, FALSE), TRUE)=TRUE,VLOOKUP(E2534,Store_VAM!B2:H273,7, FALSE),VLOOKUP(E2534,Store_SRP!B2:H110,7, FALSE)), VLOOKUP(E2534,Store_Showcase!B2:H144,7, FALSE))</f>
      </c>
      <c r="S2534" s="1">
        <f>IF(IFERROR(VLOOKUP(E2534,Store_Showcase!B2:I144,8, FALSE), TRUE)=TRUE, IF(IFERROR(VLOOKUP(E2534,Store_SRP!B2:I110,8, FALSE), TRUE)=TRUE,VLOOKUP(E2534,Store_VAM!B2:I273,8, FALSE),VLOOKUP(E2534,Store_SRP!B2:I110,8, FALSE)), VLOOKUP(E2534,Store_Showcase!B2:I144,8, FALSE))</f>
      </c>
      <c r="T2534" s="1">
        <f>VLOOKUP(G2534,Sku_Consolidated!A2:R957,18,FALSE)</f>
      </c>
      <c r="U2534" s="1" t="s">
        <v>6451</v>
      </c>
      <c r="V2534" s="1">
        <f>IF(VLOOKUP(G2534,Sku_Consolidated!A2:S957,19,FALSE)="SHOWCASE", VLOOKUP(E2534,Store_Showcase!B2:L144,11, FALSE), IF(VLOOKUP(G2534,Sku_Consolidated!A2:S957,19,FALSE)="VAM",VLOOKUP(E2534,Store_VAM!B2:L273,11, FALSE),VLOOKUP(E2534,Store_SRP!B2:L110,11, FALSE)))</f>
      </c>
      <c r="W2534" s="1">
        <f>VLOOKUP(G2534,Sku_Consolidated!A2:W957,11,FALSE)</f>
      </c>
      <c r="X2534" s="1">
        <f>VLOOKUP(G2534,Sku_Consolidated!A2:H957,8,FALSE)</f>
      </c>
      <c r="Y2534" s="1">
        <f>VLOOKUP(G2534,Sku_Consolidated!A2:I957,9,FALSE)</f>
      </c>
      <c r="Z2534" s="1" t="s">
        <v>41</v>
      </c>
      <c r="AA2534" s="1">
        <f>VLOOKUP(G2534,Sku_Consolidated!A2:E957,5,FALSE)</f>
      </c>
      <c r="AB2534" s="1">
        <f>IF(VLOOKUP(G2534,Sku_Consolidated!A2:S957,19,FALSE)="SHOWCASE", VLOOKUP(E2534,Store_Showcase!B2:N144,13, FALSE), IF(VLOOKUP(G2534,Sku_Consolidated!A2:S957,19,FALSE)="VAM",VLOOKUP(E2534,Store_VAM!B2:N273,13, FALSE),VLOOKUP(E2534,Store_SRP!B2:N110,13, FALSE)))</f>
      </c>
      <c r="AC2534" s="1">
        <f>IF(IFERROR(AB2534,TRUE)=TRUE, "-","OK")</f>
      </c>
      <c r="AD2534" s="11" t="s">
        <v>37</v>
      </c>
      <c r="AE2534" s="11" t="s">
        <v>37</v>
      </c>
      <c r="AF2534" s="1">
        <f>IF(IFERROR(VLOOKUP(E2534,Store_Showcase!B2:H144,{5}, FALSE), TRUE)=TRUE, IF(IFERROR(VLOOKUP(E2534,Store_SRP!B2:H110,{5}, FALSE), TRUE)=TRUE,VLOOKUP(E2534,Store_VAM!B2:H273,{5}, FALSE),VLOOKUP(E2534,Store_SRP!B2:H110,{5}, FALSE)), VLOOKUP(E2534,Store_Showcase!B2:H144,{5}, FALSE))</f>
      </c>
      <c r="AG2534" s="1">
        <f>IF(IFERROR(VLOOKUP(E2534,Store_Showcase!B2:H144,{6}, FALSE), TRUE)=TRUE, IF(IFERROR(VLOOKUP(E2534,Store_SRP!B2:H110,{6}, FALSE), TRUE)=TRUE,VLOOKUP(E2534,Store_VAM!B2:H273,{6}, FALSE),VLOOKUP(E2534,Store_SRP!B2:H110,{6}, FALSE)), VLOOKUP(E2534,Store_Showcase!B2:H144,{6}, FALSE))</f>
      </c>
      <c r="AH2534" s="1">
        <f>VLOOKUP(G2534,Sku_Consolidated!A2:R957,18,FALSE)</f>
      </c>
      <c r="AI2534" s="1">
        <f>VLOOKUP(G2534,Sku_Consolidated!A2:S957,19,FALSE)</f>
      </c>
      <c r="AJ2534" s="1">
        <f>VLOOKUP(G2534,Sku_Consolidated!A2:T957,20,FALSE)</f>
      </c>
    </row>
    <row r="2535" spans="1:36" x14ac:dyDescent="0.25">
      <c r="A2535" s="1">
        <v>2024</v>
      </c>
      <c r="B2535" s="1" t="s">
        <v>31</v>
      </c>
      <c r="C2535" s="1" t="s">
        <v>32</v>
      </c>
      <c r="D2535" s="1" t="s">
        <v>33</v>
      </c>
      <c r="E2535" s="9" t="s">
        <v>6321</v>
      </c>
      <c r="F2535" s="1">
        <f>IF(VLOOKUP(G2535,Sku_Consolidated!A2:S957,{19},FALSE)="SHOWCASE", VLOOKUP(E2535,Store_Showcase!B2:C144,{2}, FALSE), IF(VLOOKUP(G2535,Sku_Consolidated!A2:S957,{19},FALSE)="VAM",VLOOKUP(E2535,Store_VAM!B2:C273,{2}, FALSE),VLOOKUP(E2535,Store_SRP!B2:C110,{2}, FALSE)))</f>
      </c>
      <c r="G2535" s="1">
        <v>61793</v>
      </c>
      <c r="H2535" s="1" t="s">
        <v>299</v>
      </c>
      <c r="I2535" s="10" t="s">
        <v>51</v>
      </c>
      <c r="J2535" s="1">
        <f>VLOOKUP(G2535,Sku_Consolidated!A2:C957, 3, FALSE)</f>
      </c>
      <c r="K2535" s="10">
        <f>IF(J2535="PACK", I2535, 0)</f>
      </c>
      <c r="L2535" s="10">
        <f>IF(J2535="KG", I2535, I2535 * VLOOKUP(G2535,Sku_Consolidated!A2:U957,21,FALSE))</f>
      </c>
      <c r="M2535" s="10" t="s">
        <v>37</v>
      </c>
      <c r="N2535" s="11" t="s">
        <v>6452</v>
      </c>
      <c r="O2535" s="10" t="s">
        <v>6453</v>
      </c>
      <c r="P2535" s="10">
        <f>N2535 - O2535</f>
      </c>
      <c r="Q2535" s="1">
        <f>VLOOKUP(G2535,Sku_Consolidated!A2:G957,7, FALSE)</f>
      </c>
      <c r="R2535" s="1">
        <f>IF(IFERROR(VLOOKUP(E2535,Store_Showcase!B2:H144,7, FALSE), TRUE)=TRUE, IF(IFERROR(VLOOKUP(E2535,Store_SRP!B2:H110,7, FALSE), TRUE)=TRUE,VLOOKUP(E2535,Store_VAM!B2:H273,7, FALSE),VLOOKUP(E2535,Store_SRP!B2:H110,7, FALSE)), VLOOKUP(E2535,Store_Showcase!B2:H144,7, FALSE))</f>
      </c>
      <c r="S2535" s="1">
        <f>IF(IFERROR(VLOOKUP(E2535,Store_Showcase!B2:I144,8, FALSE), TRUE)=TRUE, IF(IFERROR(VLOOKUP(E2535,Store_SRP!B2:I110,8, FALSE), TRUE)=TRUE,VLOOKUP(E2535,Store_VAM!B2:I273,8, FALSE),VLOOKUP(E2535,Store_SRP!B2:I110,8, FALSE)), VLOOKUP(E2535,Store_Showcase!B2:I144,8, FALSE))</f>
      </c>
      <c r="T2535" s="1">
        <f>VLOOKUP(G2535,Sku_Consolidated!A2:R957,18,FALSE)</f>
      </c>
      <c r="U2535" s="1" t="s">
        <v>6451</v>
      </c>
      <c r="V2535" s="1">
        <f>IF(VLOOKUP(G2535,Sku_Consolidated!A2:S957,19,FALSE)="SHOWCASE", VLOOKUP(E2535,Store_Showcase!B2:L144,11, FALSE), IF(VLOOKUP(G2535,Sku_Consolidated!A2:S957,19,FALSE)="VAM",VLOOKUP(E2535,Store_VAM!B2:L273,11, FALSE),VLOOKUP(E2535,Store_SRP!B2:L110,11, FALSE)))</f>
      </c>
      <c r="W2535" s="1">
        <f>VLOOKUP(G2535,Sku_Consolidated!A2:W957,11,FALSE)</f>
      </c>
      <c r="X2535" s="1">
        <f>VLOOKUP(G2535,Sku_Consolidated!A2:H957,8,FALSE)</f>
      </c>
      <c r="Y2535" s="1">
        <f>VLOOKUP(G2535,Sku_Consolidated!A2:I957,9,FALSE)</f>
      </c>
      <c r="Z2535" s="1" t="s">
        <v>41</v>
      </c>
      <c r="AA2535" s="1">
        <f>VLOOKUP(G2535,Sku_Consolidated!A2:E957,5,FALSE)</f>
      </c>
      <c r="AB2535" s="1">
        <f>IF(VLOOKUP(G2535,Sku_Consolidated!A2:S957,19,FALSE)="SHOWCASE", VLOOKUP(E2535,Store_Showcase!B2:N144,13, FALSE), IF(VLOOKUP(G2535,Sku_Consolidated!A2:S957,19,FALSE)="VAM",VLOOKUP(E2535,Store_VAM!B2:N273,13, FALSE),VLOOKUP(E2535,Store_SRP!B2:N110,13, FALSE)))</f>
      </c>
      <c r="AC2535" s="1">
        <f>IF(IFERROR(AB2535,TRUE)=TRUE, "-","OK")</f>
      </c>
      <c r="AD2535" s="11" t="s">
        <v>37</v>
      </c>
      <c r="AE2535" s="11" t="s">
        <v>37</v>
      </c>
      <c r="AF2535" s="1">
        <f>IF(IFERROR(VLOOKUP(E2535,Store_Showcase!B2:H144,{5}, FALSE), TRUE)=TRUE, IF(IFERROR(VLOOKUP(E2535,Store_SRP!B2:H110,{5}, FALSE), TRUE)=TRUE,VLOOKUP(E2535,Store_VAM!B2:H273,{5}, FALSE),VLOOKUP(E2535,Store_SRP!B2:H110,{5}, FALSE)), VLOOKUP(E2535,Store_Showcase!B2:H144,{5}, FALSE))</f>
      </c>
      <c r="AG2535" s="1">
        <f>IF(IFERROR(VLOOKUP(E2535,Store_Showcase!B2:H144,{6}, FALSE), TRUE)=TRUE, IF(IFERROR(VLOOKUP(E2535,Store_SRP!B2:H110,{6}, FALSE), TRUE)=TRUE,VLOOKUP(E2535,Store_VAM!B2:H273,{6}, FALSE),VLOOKUP(E2535,Store_SRP!B2:H110,{6}, FALSE)), VLOOKUP(E2535,Store_Showcase!B2:H144,{6}, FALSE))</f>
      </c>
      <c r="AH2535" s="1">
        <f>VLOOKUP(G2535,Sku_Consolidated!A2:R957,18,FALSE)</f>
      </c>
      <c r="AI2535" s="1">
        <f>VLOOKUP(G2535,Sku_Consolidated!A2:S957,19,FALSE)</f>
      </c>
      <c r="AJ2535" s="1">
        <f>VLOOKUP(G2535,Sku_Consolidated!A2:T957,20,FALSE)</f>
      </c>
    </row>
    <row r="2536" spans="1:36" x14ac:dyDescent="0.25">
      <c r="A2536" s="1">
        <v>2024</v>
      </c>
      <c r="B2536" s="1" t="s">
        <v>31</v>
      </c>
      <c r="C2536" s="1" t="s">
        <v>32</v>
      </c>
      <c r="D2536" s="1" t="s">
        <v>33</v>
      </c>
      <c r="E2536" s="9" t="s">
        <v>6371</v>
      </c>
      <c r="F2536" s="1">
        <f>IF(VLOOKUP(G2536,Sku_Consolidated!A2:S957,{19},FALSE)="SHOWCASE", VLOOKUP(E2536,Store_Showcase!B2:C144,{2}, FALSE), IF(VLOOKUP(G2536,Sku_Consolidated!A2:S957,{19},FALSE)="VAM",VLOOKUP(E2536,Store_VAM!B2:C273,{2}, FALSE),VLOOKUP(E2536,Store_SRP!B2:C110,{2}, FALSE)))</f>
      </c>
      <c r="G2536" s="1">
        <v>61788</v>
      </c>
      <c r="H2536" s="1" t="s">
        <v>286</v>
      </c>
      <c r="I2536" s="10" t="s">
        <v>2011</v>
      </c>
      <c r="J2536" s="1">
        <f>VLOOKUP(G2536,Sku_Consolidated!A2:C957, 3, FALSE)</f>
      </c>
      <c r="K2536" s="10">
        <f>IF(J2536="PACK", I2536, 0)</f>
      </c>
      <c r="L2536" s="10">
        <f>IF(J2536="KG", I2536, I2536 * VLOOKUP(G2536,Sku_Consolidated!A2:U957,21,FALSE))</f>
      </c>
      <c r="M2536" s="10" t="s">
        <v>37</v>
      </c>
      <c r="N2536" s="11" t="s">
        <v>6454</v>
      </c>
      <c r="O2536" s="10" t="s">
        <v>6455</v>
      </c>
      <c r="P2536" s="10">
        <f>N2536 - O2536</f>
      </c>
      <c r="Q2536" s="1">
        <f>VLOOKUP(G2536,Sku_Consolidated!A2:G957,7, FALSE)</f>
      </c>
      <c r="R2536" s="1">
        <f>IF(IFERROR(VLOOKUP(E2536,Store_Showcase!B2:H144,7, FALSE), TRUE)=TRUE, IF(IFERROR(VLOOKUP(E2536,Store_SRP!B2:H110,7, FALSE), TRUE)=TRUE,VLOOKUP(E2536,Store_VAM!B2:H273,7, FALSE),VLOOKUP(E2536,Store_SRP!B2:H110,7, FALSE)), VLOOKUP(E2536,Store_Showcase!B2:H144,7, FALSE))</f>
      </c>
      <c r="S2536" s="1">
        <f>IF(IFERROR(VLOOKUP(E2536,Store_Showcase!B2:I144,8, FALSE), TRUE)=TRUE, IF(IFERROR(VLOOKUP(E2536,Store_SRP!B2:I110,8, FALSE), TRUE)=TRUE,VLOOKUP(E2536,Store_VAM!B2:I273,8, FALSE),VLOOKUP(E2536,Store_SRP!B2:I110,8, FALSE)), VLOOKUP(E2536,Store_Showcase!B2:I144,8, FALSE))</f>
      </c>
      <c r="T2536" s="1">
        <f>VLOOKUP(G2536,Sku_Consolidated!A2:R957,18,FALSE)</f>
      </c>
      <c r="U2536" s="1" t="s">
        <v>6456</v>
      </c>
      <c r="V2536" s="1">
        <f>IF(VLOOKUP(G2536,Sku_Consolidated!A2:S957,19,FALSE)="SHOWCASE", VLOOKUP(E2536,Store_Showcase!B2:L144,11, FALSE), IF(VLOOKUP(G2536,Sku_Consolidated!A2:S957,19,FALSE)="VAM",VLOOKUP(E2536,Store_VAM!B2:L273,11, FALSE),VLOOKUP(E2536,Store_SRP!B2:L110,11, FALSE)))</f>
      </c>
      <c r="W2536" s="1">
        <f>VLOOKUP(G2536,Sku_Consolidated!A2:W957,11,FALSE)</f>
      </c>
      <c r="X2536" s="1">
        <f>VLOOKUP(G2536,Sku_Consolidated!A2:H957,8,FALSE)</f>
      </c>
      <c r="Y2536" s="1">
        <f>VLOOKUP(G2536,Sku_Consolidated!A2:I957,9,FALSE)</f>
      </c>
      <c r="Z2536" s="1" t="s">
        <v>41</v>
      </c>
      <c r="AA2536" s="1">
        <f>VLOOKUP(G2536,Sku_Consolidated!A2:E957,5,FALSE)</f>
      </c>
      <c r="AB2536" s="1">
        <f>IF(VLOOKUP(G2536,Sku_Consolidated!A2:S957,19,FALSE)="SHOWCASE", VLOOKUP(E2536,Store_Showcase!B2:N144,13, FALSE), IF(VLOOKUP(G2536,Sku_Consolidated!A2:S957,19,FALSE)="VAM",VLOOKUP(E2536,Store_VAM!B2:N273,13, FALSE),VLOOKUP(E2536,Store_SRP!B2:N110,13, FALSE)))</f>
      </c>
      <c r="AC2536" s="1">
        <f>IF(IFERROR(AB2536,TRUE)=TRUE, "-","OK")</f>
      </c>
      <c r="AD2536" s="11" t="s">
        <v>37</v>
      </c>
      <c r="AE2536" s="11" t="s">
        <v>37</v>
      </c>
      <c r="AF2536" s="1">
        <f>IF(IFERROR(VLOOKUP(E2536,Store_Showcase!B2:H144,{5}, FALSE), TRUE)=TRUE, IF(IFERROR(VLOOKUP(E2536,Store_SRP!B2:H110,{5}, FALSE), TRUE)=TRUE,VLOOKUP(E2536,Store_VAM!B2:H273,{5}, FALSE),VLOOKUP(E2536,Store_SRP!B2:H110,{5}, FALSE)), VLOOKUP(E2536,Store_Showcase!B2:H144,{5}, FALSE))</f>
      </c>
      <c r="AG2536" s="1">
        <f>IF(IFERROR(VLOOKUP(E2536,Store_Showcase!B2:H144,{6}, FALSE), TRUE)=TRUE, IF(IFERROR(VLOOKUP(E2536,Store_SRP!B2:H110,{6}, FALSE), TRUE)=TRUE,VLOOKUP(E2536,Store_VAM!B2:H273,{6}, FALSE),VLOOKUP(E2536,Store_SRP!B2:H110,{6}, FALSE)), VLOOKUP(E2536,Store_Showcase!B2:H144,{6}, FALSE))</f>
      </c>
      <c r="AH2536" s="1">
        <f>VLOOKUP(G2536,Sku_Consolidated!A2:R957,18,FALSE)</f>
      </c>
      <c r="AI2536" s="1">
        <f>VLOOKUP(G2536,Sku_Consolidated!A2:S957,19,FALSE)</f>
      </c>
      <c r="AJ2536" s="1">
        <f>VLOOKUP(G2536,Sku_Consolidated!A2:T957,20,FALSE)</f>
      </c>
    </row>
    <row r="2537" spans="1:36" x14ac:dyDescent="0.25">
      <c r="A2537" s="1">
        <v>2024</v>
      </c>
      <c r="B2537" s="1" t="s">
        <v>31</v>
      </c>
      <c r="C2537" s="1" t="s">
        <v>32</v>
      </c>
      <c r="D2537" s="1" t="s">
        <v>33</v>
      </c>
      <c r="E2537" s="9" t="s">
        <v>6371</v>
      </c>
      <c r="F2537" s="1">
        <f>IF(VLOOKUP(G2537,Sku_Consolidated!A2:S957,{19},FALSE)="SHOWCASE", VLOOKUP(E2537,Store_Showcase!B2:C144,{2}, FALSE), IF(VLOOKUP(G2537,Sku_Consolidated!A2:S957,{19},FALSE)="VAM",VLOOKUP(E2537,Store_VAM!B2:C273,{2}, FALSE),VLOOKUP(E2537,Store_SRP!B2:C110,{2}, FALSE)))</f>
      </c>
      <c r="G2537" s="1">
        <v>61793</v>
      </c>
      <c r="H2537" s="1" t="s">
        <v>299</v>
      </c>
      <c r="I2537" s="10" t="s">
        <v>181</v>
      </c>
      <c r="J2537" s="1">
        <f>VLOOKUP(G2537,Sku_Consolidated!A2:C957, 3, FALSE)</f>
      </c>
      <c r="K2537" s="10">
        <f>IF(J2537="PACK", I2537, 0)</f>
      </c>
      <c r="L2537" s="10">
        <f>IF(J2537="KG", I2537, I2537 * VLOOKUP(G2537,Sku_Consolidated!A2:U957,21,FALSE))</f>
      </c>
      <c r="M2537" s="10" t="s">
        <v>37</v>
      </c>
      <c r="N2537" s="11" t="s">
        <v>6457</v>
      </c>
      <c r="O2537" s="10" t="s">
        <v>6458</v>
      </c>
      <c r="P2537" s="10">
        <f>N2537 - O2537</f>
      </c>
      <c r="Q2537" s="1">
        <f>VLOOKUP(G2537,Sku_Consolidated!A2:G957,7, FALSE)</f>
      </c>
      <c r="R2537" s="1">
        <f>IF(IFERROR(VLOOKUP(E2537,Store_Showcase!B2:H144,7, FALSE), TRUE)=TRUE, IF(IFERROR(VLOOKUP(E2537,Store_SRP!B2:H110,7, FALSE), TRUE)=TRUE,VLOOKUP(E2537,Store_VAM!B2:H273,7, FALSE),VLOOKUP(E2537,Store_SRP!B2:H110,7, FALSE)), VLOOKUP(E2537,Store_Showcase!B2:H144,7, FALSE))</f>
      </c>
      <c r="S2537" s="1">
        <f>IF(IFERROR(VLOOKUP(E2537,Store_Showcase!B2:I144,8, FALSE), TRUE)=TRUE, IF(IFERROR(VLOOKUP(E2537,Store_SRP!B2:I110,8, FALSE), TRUE)=TRUE,VLOOKUP(E2537,Store_VAM!B2:I273,8, FALSE),VLOOKUP(E2537,Store_SRP!B2:I110,8, FALSE)), VLOOKUP(E2537,Store_Showcase!B2:I144,8, FALSE))</f>
      </c>
      <c r="T2537" s="1">
        <f>VLOOKUP(G2537,Sku_Consolidated!A2:R957,18,FALSE)</f>
      </c>
      <c r="U2537" s="1" t="s">
        <v>6456</v>
      </c>
      <c r="V2537" s="1">
        <f>IF(VLOOKUP(G2537,Sku_Consolidated!A2:S957,19,FALSE)="SHOWCASE", VLOOKUP(E2537,Store_Showcase!B2:L144,11, FALSE), IF(VLOOKUP(G2537,Sku_Consolidated!A2:S957,19,FALSE)="VAM",VLOOKUP(E2537,Store_VAM!B2:L273,11, FALSE),VLOOKUP(E2537,Store_SRP!B2:L110,11, FALSE)))</f>
      </c>
      <c r="W2537" s="1">
        <f>VLOOKUP(G2537,Sku_Consolidated!A2:W957,11,FALSE)</f>
      </c>
      <c r="X2537" s="1">
        <f>VLOOKUP(G2537,Sku_Consolidated!A2:H957,8,FALSE)</f>
      </c>
      <c r="Y2537" s="1">
        <f>VLOOKUP(G2537,Sku_Consolidated!A2:I957,9,FALSE)</f>
      </c>
      <c r="Z2537" s="1" t="s">
        <v>41</v>
      </c>
      <c r="AA2537" s="1">
        <f>VLOOKUP(G2537,Sku_Consolidated!A2:E957,5,FALSE)</f>
      </c>
      <c r="AB2537" s="1">
        <f>IF(VLOOKUP(G2537,Sku_Consolidated!A2:S957,19,FALSE)="SHOWCASE", VLOOKUP(E2537,Store_Showcase!B2:N144,13, FALSE), IF(VLOOKUP(G2537,Sku_Consolidated!A2:S957,19,FALSE)="VAM",VLOOKUP(E2537,Store_VAM!B2:N273,13, FALSE),VLOOKUP(E2537,Store_SRP!B2:N110,13, FALSE)))</f>
      </c>
      <c r="AC2537" s="1">
        <f>IF(IFERROR(AB2537,TRUE)=TRUE, "-","OK")</f>
      </c>
      <c r="AD2537" s="11" t="s">
        <v>37</v>
      </c>
      <c r="AE2537" s="11" t="s">
        <v>37</v>
      </c>
      <c r="AF2537" s="1">
        <f>IF(IFERROR(VLOOKUP(E2537,Store_Showcase!B2:H144,{5}, FALSE), TRUE)=TRUE, IF(IFERROR(VLOOKUP(E2537,Store_SRP!B2:H110,{5}, FALSE), TRUE)=TRUE,VLOOKUP(E2537,Store_VAM!B2:H273,{5}, FALSE),VLOOKUP(E2537,Store_SRP!B2:H110,{5}, FALSE)), VLOOKUP(E2537,Store_Showcase!B2:H144,{5}, FALSE))</f>
      </c>
      <c r="AG2537" s="1">
        <f>IF(IFERROR(VLOOKUP(E2537,Store_Showcase!B2:H144,{6}, FALSE), TRUE)=TRUE, IF(IFERROR(VLOOKUP(E2537,Store_SRP!B2:H110,{6}, FALSE), TRUE)=TRUE,VLOOKUP(E2537,Store_VAM!B2:H273,{6}, FALSE),VLOOKUP(E2537,Store_SRP!B2:H110,{6}, FALSE)), VLOOKUP(E2537,Store_Showcase!B2:H144,{6}, FALSE))</f>
      </c>
      <c r="AH2537" s="1">
        <f>VLOOKUP(G2537,Sku_Consolidated!A2:R957,18,FALSE)</f>
      </c>
      <c r="AI2537" s="1">
        <f>VLOOKUP(G2537,Sku_Consolidated!A2:S957,19,FALSE)</f>
      </c>
      <c r="AJ2537" s="1">
        <f>VLOOKUP(G2537,Sku_Consolidated!A2:T957,20,FALSE)</f>
      </c>
    </row>
    <row r="2538" spans="1:36" x14ac:dyDescent="0.25">
      <c r="A2538" s="1">
        <v>2024</v>
      </c>
      <c r="B2538" s="1" t="s">
        <v>31</v>
      </c>
      <c r="C2538" s="1" t="s">
        <v>32</v>
      </c>
      <c r="D2538" s="1" t="s">
        <v>33</v>
      </c>
      <c r="E2538" s="9" t="s">
        <v>6321</v>
      </c>
      <c r="F2538" s="1">
        <f>IF(VLOOKUP(G2538,Sku_Consolidated!A2:S957,{19},FALSE)="SHOWCASE", VLOOKUP(E2538,Store_Showcase!B2:C144,{2}, FALSE), IF(VLOOKUP(G2538,Sku_Consolidated!A2:S957,{19},FALSE)="VAM",VLOOKUP(E2538,Store_VAM!B2:C273,{2}, FALSE),VLOOKUP(E2538,Store_SRP!B2:C110,{2}, FALSE)))</f>
      </c>
      <c r="G2538" s="1">
        <v>14266</v>
      </c>
      <c r="H2538" s="1" t="s">
        <v>1433</v>
      </c>
      <c r="I2538" s="10" t="s">
        <v>6459</v>
      </c>
      <c r="J2538" s="1">
        <f>VLOOKUP(G2538,Sku_Consolidated!A2:C957, 3, FALSE)</f>
      </c>
      <c r="K2538" s="10">
        <f>IF(J2538="PACK", I2538, 0)</f>
      </c>
      <c r="L2538" s="10">
        <f>IF(J2538="KG", I2538, I2538 * VLOOKUP(G2538,Sku_Consolidated!A2:U957,21,FALSE))</f>
      </c>
      <c r="M2538" s="10" t="s">
        <v>37</v>
      </c>
      <c r="N2538" s="11" t="s">
        <v>6460</v>
      </c>
      <c r="O2538" s="10" t="s">
        <v>6461</v>
      </c>
      <c r="P2538" s="10">
        <f>N2538 - O2538</f>
      </c>
      <c r="Q2538" s="1">
        <f>VLOOKUP(G2538,Sku_Consolidated!A2:G957,7, FALSE)</f>
      </c>
      <c r="R2538" s="1">
        <f>IF(IFERROR(VLOOKUP(E2538,Store_Showcase!B2:H144,7, FALSE), TRUE)=TRUE, IF(IFERROR(VLOOKUP(E2538,Store_SRP!B2:H110,7, FALSE), TRUE)=TRUE,VLOOKUP(E2538,Store_VAM!B2:H273,7, FALSE),VLOOKUP(E2538,Store_SRP!B2:H110,7, FALSE)), VLOOKUP(E2538,Store_Showcase!B2:H144,7, FALSE))</f>
      </c>
      <c r="S2538" s="1">
        <f>IF(IFERROR(VLOOKUP(E2538,Store_Showcase!B2:I144,8, FALSE), TRUE)=TRUE, IF(IFERROR(VLOOKUP(E2538,Store_SRP!B2:I110,8, FALSE), TRUE)=TRUE,VLOOKUP(E2538,Store_VAM!B2:I273,8, FALSE),VLOOKUP(E2538,Store_SRP!B2:I110,8, FALSE)), VLOOKUP(E2538,Store_Showcase!B2:I144,8, FALSE))</f>
      </c>
      <c r="T2538" s="1">
        <f>VLOOKUP(G2538,Sku_Consolidated!A2:R957,18,FALSE)</f>
      </c>
      <c r="U2538" s="1" t="s">
        <v>6462</v>
      </c>
      <c r="V2538" s="1">
        <f>IF(VLOOKUP(G2538,Sku_Consolidated!A2:S957,19,FALSE)="SHOWCASE", VLOOKUP(E2538,Store_Showcase!B2:L144,11, FALSE), IF(VLOOKUP(G2538,Sku_Consolidated!A2:S957,19,FALSE)="VAM",VLOOKUP(E2538,Store_VAM!B2:L273,11, FALSE),VLOOKUP(E2538,Store_SRP!B2:L110,11, FALSE)))</f>
      </c>
      <c r="W2538" s="1">
        <f>VLOOKUP(G2538,Sku_Consolidated!A2:W957,11,FALSE)</f>
      </c>
      <c r="X2538" s="1">
        <f>VLOOKUP(G2538,Sku_Consolidated!A2:H957,8,FALSE)</f>
      </c>
      <c r="Y2538" s="1">
        <f>VLOOKUP(G2538,Sku_Consolidated!A2:I957,9,FALSE)</f>
      </c>
      <c r="Z2538" s="1" t="s">
        <v>41</v>
      </c>
      <c r="AA2538" s="1">
        <f>VLOOKUP(G2538,Sku_Consolidated!A2:E957,5,FALSE)</f>
      </c>
      <c r="AB2538" s="1">
        <f>IF(VLOOKUP(G2538,Sku_Consolidated!A2:S957,19,FALSE)="SHOWCASE", VLOOKUP(E2538,Store_Showcase!B2:N144,13, FALSE), IF(VLOOKUP(G2538,Sku_Consolidated!A2:S957,19,FALSE)="VAM",VLOOKUP(E2538,Store_VAM!B2:N273,13, FALSE),VLOOKUP(E2538,Store_SRP!B2:N110,13, FALSE)))</f>
      </c>
      <c r="AC2538" s="1">
        <f>IF(IFERROR(AB2538,TRUE)=TRUE, "-","OK")</f>
      </c>
      <c r="AD2538" s="11" t="s">
        <v>37</v>
      </c>
      <c r="AE2538" s="11" t="s">
        <v>37</v>
      </c>
      <c r="AF2538" s="1">
        <f>IF(IFERROR(VLOOKUP(E2538,Store_Showcase!B2:H144,{5}, FALSE), TRUE)=TRUE, IF(IFERROR(VLOOKUP(E2538,Store_SRP!B2:H110,{5}, FALSE), TRUE)=TRUE,VLOOKUP(E2538,Store_VAM!B2:H273,{5}, FALSE),VLOOKUP(E2538,Store_SRP!B2:H110,{5}, FALSE)), VLOOKUP(E2538,Store_Showcase!B2:H144,{5}, FALSE))</f>
      </c>
      <c r="AG2538" s="1">
        <f>IF(IFERROR(VLOOKUP(E2538,Store_Showcase!B2:H144,{6}, FALSE), TRUE)=TRUE, IF(IFERROR(VLOOKUP(E2538,Store_SRP!B2:H110,{6}, FALSE), TRUE)=TRUE,VLOOKUP(E2538,Store_VAM!B2:H273,{6}, FALSE),VLOOKUP(E2538,Store_SRP!B2:H110,{6}, FALSE)), VLOOKUP(E2538,Store_Showcase!B2:H144,{6}, FALSE))</f>
      </c>
      <c r="AH2538" s="1">
        <f>VLOOKUP(G2538,Sku_Consolidated!A2:R957,18,FALSE)</f>
      </c>
      <c r="AI2538" s="1">
        <f>VLOOKUP(G2538,Sku_Consolidated!A2:S957,19,FALSE)</f>
      </c>
      <c r="AJ2538" s="1">
        <f>VLOOKUP(G2538,Sku_Consolidated!A2:T957,20,FALSE)</f>
      </c>
    </row>
    <row r="2539" spans="1:36" x14ac:dyDescent="0.25">
      <c r="A2539" s="1">
        <v>2024</v>
      </c>
      <c r="B2539" s="1" t="s">
        <v>31</v>
      </c>
      <c r="C2539" s="1" t="s">
        <v>32</v>
      </c>
      <c r="D2539" s="1" t="s">
        <v>33</v>
      </c>
      <c r="E2539" s="9" t="s">
        <v>6321</v>
      </c>
      <c r="F2539" s="1">
        <f>IF(VLOOKUP(G2539,Sku_Consolidated!A2:S957,{19},FALSE)="SHOWCASE", VLOOKUP(E2539,Store_Showcase!B2:C144,{2}, FALSE), IF(VLOOKUP(G2539,Sku_Consolidated!A2:S957,{19},FALSE)="VAM",VLOOKUP(E2539,Store_VAM!B2:C273,{2}, FALSE),VLOOKUP(E2539,Store_SRP!B2:C110,{2}, FALSE)))</f>
      </c>
      <c r="G2539" s="1">
        <v>14267</v>
      </c>
      <c r="H2539" s="1" t="s">
        <v>1438</v>
      </c>
      <c r="I2539" s="10" t="s">
        <v>6463</v>
      </c>
      <c r="J2539" s="1">
        <f>VLOOKUP(G2539,Sku_Consolidated!A2:C957, 3, FALSE)</f>
      </c>
      <c r="K2539" s="10">
        <f>IF(J2539="PACK", I2539, 0)</f>
      </c>
      <c r="L2539" s="10">
        <f>IF(J2539="KG", I2539, I2539 * VLOOKUP(G2539,Sku_Consolidated!A2:U957,21,FALSE))</f>
      </c>
      <c r="M2539" s="10" t="s">
        <v>37</v>
      </c>
      <c r="N2539" s="11" t="s">
        <v>6464</v>
      </c>
      <c r="O2539" s="10" t="s">
        <v>6465</v>
      </c>
      <c r="P2539" s="10">
        <f>N2539 - O2539</f>
      </c>
      <c r="Q2539" s="1">
        <f>VLOOKUP(G2539,Sku_Consolidated!A2:G957,7, FALSE)</f>
      </c>
      <c r="R2539" s="1">
        <f>IF(IFERROR(VLOOKUP(E2539,Store_Showcase!B2:H144,7, FALSE), TRUE)=TRUE, IF(IFERROR(VLOOKUP(E2539,Store_SRP!B2:H110,7, FALSE), TRUE)=TRUE,VLOOKUP(E2539,Store_VAM!B2:H273,7, FALSE),VLOOKUP(E2539,Store_SRP!B2:H110,7, FALSE)), VLOOKUP(E2539,Store_Showcase!B2:H144,7, FALSE))</f>
      </c>
      <c r="S2539" s="1">
        <f>IF(IFERROR(VLOOKUP(E2539,Store_Showcase!B2:I144,8, FALSE), TRUE)=TRUE, IF(IFERROR(VLOOKUP(E2539,Store_SRP!B2:I110,8, FALSE), TRUE)=TRUE,VLOOKUP(E2539,Store_VAM!B2:I273,8, FALSE),VLOOKUP(E2539,Store_SRP!B2:I110,8, FALSE)), VLOOKUP(E2539,Store_Showcase!B2:I144,8, FALSE))</f>
      </c>
      <c r="T2539" s="1">
        <f>VLOOKUP(G2539,Sku_Consolidated!A2:R957,18,FALSE)</f>
      </c>
      <c r="U2539" s="1" t="s">
        <v>6462</v>
      </c>
      <c r="V2539" s="1">
        <f>IF(VLOOKUP(G2539,Sku_Consolidated!A2:S957,19,FALSE)="SHOWCASE", VLOOKUP(E2539,Store_Showcase!B2:L144,11, FALSE), IF(VLOOKUP(G2539,Sku_Consolidated!A2:S957,19,FALSE)="VAM",VLOOKUP(E2539,Store_VAM!B2:L273,11, FALSE),VLOOKUP(E2539,Store_SRP!B2:L110,11, FALSE)))</f>
      </c>
      <c r="W2539" s="1">
        <f>VLOOKUP(G2539,Sku_Consolidated!A2:W957,11,FALSE)</f>
      </c>
      <c r="X2539" s="1">
        <f>VLOOKUP(G2539,Sku_Consolidated!A2:H957,8,FALSE)</f>
      </c>
      <c r="Y2539" s="1">
        <f>VLOOKUP(G2539,Sku_Consolidated!A2:I957,9,FALSE)</f>
      </c>
      <c r="Z2539" s="1" t="s">
        <v>41</v>
      </c>
      <c r="AA2539" s="1">
        <f>VLOOKUP(G2539,Sku_Consolidated!A2:E957,5,FALSE)</f>
      </c>
      <c r="AB2539" s="1">
        <f>IF(VLOOKUP(G2539,Sku_Consolidated!A2:S957,19,FALSE)="SHOWCASE", VLOOKUP(E2539,Store_Showcase!B2:N144,13, FALSE), IF(VLOOKUP(G2539,Sku_Consolidated!A2:S957,19,FALSE)="VAM",VLOOKUP(E2539,Store_VAM!B2:N273,13, FALSE),VLOOKUP(E2539,Store_SRP!B2:N110,13, FALSE)))</f>
      </c>
      <c r="AC2539" s="1">
        <f>IF(IFERROR(AB2539,TRUE)=TRUE, "-","OK")</f>
      </c>
      <c r="AD2539" s="11" t="s">
        <v>37</v>
      </c>
      <c r="AE2539" s="11" t="s">
        <v>37</v>
      </c>
      <c r="AF2539" s="1">
        <f>IF(IFERROR(VLOOKUP(E2539,Store_Showcase!B2:H144,{5}, FALSE), TRUE)=TRUE, IF(IFERROR(VLOOKUP(E2539,Store_SRP!B2:H110,{5}, FALSE), TRUE)=TRUE,VLOOKUP(E2539,Store_VAM!B2:H273,{5}, FALSE),VLOOKUP(E2539,Store_SRP!B2:H110,{5}, FALSE)), VLOOKUP(E2539,Store_Showcase!B2:H144,{5}, FALSE))</f>
      </c>
      <c r="AG2539" s="1">
        <f>IF(IFERROR(VLOOKUP(E2539,Store_Showcase!B2:H144,{6}, FALSE), TRUE)=TRUE, IF(IFERROR(VLOOKUP(E2539,Store_SRP!B2:H110,{6}, FALSE), TRUE)=TRUE,VLOOKUP(E2539,Store_VAM!B2:H273,{6}, FALSE),VLOOKUP(E2539,Store_SRP!B2:H110,{6}, FALSE)), VLOOKUP(E2539,Store_Showcase!B2:H144,{6}, FALSE))</f>
      </c>
      <c r="AH2539" s="1">
        <f>VLOOKUP(G2539,Sku_Consolidated!A2:R957,18,FALSE)</f>
      </c>
      <c r="AI2539" s="1">
        <f>VLOOKUP(G2539,Sku_Consolidated!A2:S957,19,FALSE)</f>
      </c>
      <c r="AJ2539" s="1">
        <f>VLOOKUP(G2539,Sku_Consolidated!A2:T957,20,FALSE)</f>
      </c>
    </row>
    <row r="2540" spans="1:36" x14ac:dyDescent="0.25">
      <c r="A2540" s="1">
        <v>2024</v>
      </c>
      <c r="B2540" s="1" t="s">
        <v>31</v>
      </c>
      <c r="C2540" s="1" t="s">
        <v>32</v>
      </c>
      <c r="D2540" s="1" t="s">
        <v>33</v>
      </c>
      <c r="E2540" s="9" t="s">
        <v>6321</v>
      </c>
      <c r="F2540" s="1">
        <f>IF(VLOOKUP(G2540,Sku_Consolidated!A2:S957,{19},FALSE)="SHOWCASE", VLOOKUP(E2540,Store_Showcase!B2:C144,{2}, FALSE), IF(VLOOKUP(G2540,Sku_Consolidated!A2:S957,{19},FALSE)="VAM",VLOOKUP(E2540,Store_VAM!B2:C273,{2}, FALSE),VLOOKUP(E2540,Store_SRP!B2:C110,{2}, FALSE)))</f>
      </c>
      <c r="G2540" s="1">
        <v>14268</v>
      </c>
      <c r="H2540" s="1" t="s">
        <v>1442</v>
      </c>
      <c r="I2540" s="10" t="s">
        <v>4248</v>
      </c>
      <c r="J2540" s="1">
        <f>VLOOKUP(G2540,Sku_Consolidated!A2:C957, 3, FALSE)</f>
      </c>
      <c r="K2540" s="10">
        <f>IF(J2540="PACK", I2540, 0)</f>
      </c>
      <c r="L2540" s="10">
        <f>IF(J2540="KG", I2540, I2540 * VLOOKUP(G2540,Sku_Consolidated!A2:U957,21,FALSE))</f>
      </c>
      <c r="M2540" s="10" t="s">
        <v>37</v>
      </c>
      <c r="N2540" s="11" t="s">
        <v>6466</v>
      </c>
      <c r="O2540" s="10" t="s">
        <v>6467</v>
      </c>
      <c r="P2540" s="10">
        <f>N2540 - O2540</f>
      </c>
      <c r="Q2540" s="1">
        <f>VLOOKUP(G2540,Sku_Consolidated!A2:G957,7, FALSE)</f>
      </c>
      <c r="R2540" s="1">
        <f>IF(IFERROR(VLOOKUP(E2540,Store_Showcase!B2:H144,7, FALSE), TRUE)=TRUE, IF(IFERROR(VLOOKUP(E2540,Store_SRP!B2:H110,7, FALSE), TRUE)=TRUE,VLOOKUP(E2540,Store_VAM!B2:H273,7, FALSE),VLOOKUP(E2540,Store_SRP!B2:H110,7, FALSE)), VLOOKUP(E2540,Store_Showcase!B2:H144,7, FALSE))</f>
      </c>
      <c r="S2540" s="1">
        <f>IF(IFERROR(VLOOKUP(E2540,Store_Showcase!B2:I144,8, FALSE), TRUE)=TRUE, IF(IFERROR(VLOOKUP(E2540,Store_SRP!B2:I110,8, FALSE), TRUE)=TRUE,VLOOKUP(E2540,Store_VAM!B2:I273,8, FALSE),VLOOKUP(E2540,Store_SRP!B2:I110,8, FALSE)), VLOOKUP(E2540,Store_Showcase!B2:I144,8, FALSE))</f>
      </c>
      <c r="T2540" s="1">
        <f>VLOOKUP(G2540,Sku_Consolidated!A2:R957,18,FALSE)</f>
      </c>
      <c r="U2540" s="1" t="s">
        <v>6462</v>
      </c>
      <c r="V2540" s="1">
        <f>IF(VLOOKUP(G2540,Sku_Consolidated!A2:S957,19,FALSE)="SHOWCASE", VLOOKUP(E2540,Store_Showcase!B2:L144,11, FALSE), IF(VLOOKUP(G2540,Sku_Consolidated!A2:S957,19,FALSE)="VAM",VLOOKUP(E2540,Store_VAM!B2:L273,11, FALSE),VLOOKUP(E2540,Store_SRP!B2:L110,11, FALSE)))</f>
      </c>
      <c r="W2540" s="1">
        <f>VLOOKUP(G2540,Sku_Consolidated!A2:W957,11,FALSE)</f>
      </c>
      <c r="X2540" s="1">
        <f>VLOOKUP(G2540,Sku_Consolidated!A2:H957,8,FALSE)</f>
      </c>
      <c r="Y2540" s="1">
        <f>VLOOKUP(G2540,Sku_Consolidated!A2:I957,9,FALSE)</f>
      </c>
      <c r="Z2540" s="1" t="s">
        <v>41</v>
      </c>
      <c r="AA2540" s="1">
        <f>VLOOKUP(G2540,Sku_Consolidated!A2:E957,5,FALSE)</f>
      </c>
      <c r="AB2540" s="1">
        <f>IF(VLOOKUP(G2540,Sku_Consolidated!A2:S957,19,FALSE)="SHOWCASE", VLOOKUP(E2540,Store_Showcase!B2:N144,13, FALSE), IF(VLOOKUP(G2540,Sku_Consolidated!A2:S957,19,FALSE)="VAM",VLOOKUP(E2540,Store_VAM!B2:N273,13, FALSE),VLOOKUP(E2540,Store_SRP!B2:N110,13, FALSE)))</f>
      </c>
      <c r="AC2540" s="1">
        <f>IF(IFERROR(AB2540,TRUE)=TRUE, "-","OK")</f>
      </c>
      <c r="AD2540" s="11" t="s">
        <v>37</v>
      </c>
      <c r="AE2540" s="11" t="s">
        <v>37</v>
      </c>
      <c r="AF2540" s="1">
        <f>IF(IFERROR(VLOOKUP(E2540,Store_Showcase!B2:H144,{5}, FALSE), TRUE)=TRUE, IF(IFERROR(VLOOKUP(E2540,Store_SRP!B2:H110,{5}, FALSE), TRUE)=TRUE,VLOOKUP(E2540,Store_VAM!B2:H273,{5}, FALSE),VLOOKUP(E2540,Store_SRP!B2:H110,{5}, FALSE)), VLOOKUP(E2540,Store_Showcase!B2:H144,{5}, FALSE))</f>
      </c>
      <c r="AG2540" s="1">
        <f>IF(IFERROR(VLOOKUP(E2540,Store_Showcase!B2:H144,{6}, FALSE), TRUE)=TRUE, IF(IFERROR(VLOOKUP(E2540,Store_SRP!B2:H110,{6}, FALSE), TRUE)=TRUE,VLOOKUP(E2540,Store_VAM!B2:H273,{6}, FALSE),VLOOKUP(E2540,Store_SRP!B2:H110,{6}, FALSE)), VLOOKUP(E2540,Store_Showcase!B2:H144,{6}, FALSE))</f>
      </c>
      <c r="AH2540" s="1">
        <f>VLOOKUP(G2540,Sku_Consolidated!A2:R957,18,FALSE)</f>
      </c>
      <c r="AI2540" s="1">
        <f>VLOOKUP(G2540,Sku_Consolidated!A2:S957,19,FALSE)</f>
      </c>
      <c r="AJ2540" s="1">
        <f>VLOOKUP(G2540,Sku_Consolidated!A2:T957,20,FALSE)</f>
      </c>
    </row>
    <row r="2541" spans="1:36" x14ac:dyDescent="0.25">
      <c r="A2541" s="1">
        <v>2024</v>
      </c>
      <c r="B2541" s="1" t="s">
        <v>31</v>
      </c>
      <c r="C2541" s="1" t="s">
        <v>32</v>
      </c>
      <c r="D2541" s="1" t="s">
        <v>33</v>
      </c>
      <c r="E2541" s="9" t="s">
        <v>6321</v>
      </c>
      <c r="F2541" s="1">
        <f>IF(VLOOKUP(G2541,Sku_Consolidated!A2:S957,{19},FALSE)="SHOWCASE", VLOOKUP(E2541,Store_Showcase!B2:C144,{2}, FALSE), IF(VLOOKUP(G2541,Sku_Consolidated!A2:S957,{19},FALSE)="VAM",VLOOKUP(E2541,Store_VAM!B2:C273,{2}, FALSE),VLOOKUP(E2541,Store_SRP!B2:C110,{2}, FALSE)))</f>
      </c>
      <c r="G2541" s="1">
        <v>14269</v>
      </c>
      <c r="H2541" s="1" t="s">
        <v>1446</v>
      </c>
      <c r="I2541" s="10" t="s">
        <v>6468</v>
      </c>
      <c r="J2541" s="1">
        <f>VLOOKUP(G2541,Sku_Consolidated!A2:C957, 3, FALSE)</f>
      </c>
      <c r="K2541" s="10">
        <f>IF(J2541="PACK", I2541, 0)</f>
      </c>
      <c r="L2541" s="10">
        <f>IF(J2541="KG", I2541, I2541 * VLOOKUP(G2541,Sku_Consolidated!A2:U957,21,FALSE))</f>
      </c>
      <c r="M2541" s="10" t="s">
        <v>37</v>
      </c>
      <c r="N2541" s="11" t="s">
        <v>6469</v>
      </c>
      <c r="O2541" s="10" t="s">
        <v>6470</v>
      </c>
      <c r="P2541" s="10">
        <f>N2541 - O2541</f>
      </c>
      <c r="Q2541" s="1">
        <f>VLOOKUP(G2541,Sku_Consolidated!A2:G957,7, FALSE)</f>
      </c>
      <c r="R2541" s="1">
        <f>IF(IFERROR(VLOOKUP(E2541,Store_Showcase!B2:H144,7, FALSE), TRUE)=TRUE, IF(IFERROR(VLOOKUP(E2541,Store_SRP!B2:H110,7, FALSE), TRUE)=TRUE,VLOOKUP(E2541,Store_VAM!B2:H273,7, FALSE),VLOOKUP(E2541,Store_SRP!B2:H110,7, FALSE)), VLOOKUP(E2541,Store_Showcase!B2:H144,7, FALSE))</f>
      </c>
      <c r="S2541" s="1">
        <f>IF(IFERROR(VLOOKUP(E2541,Store_Showcase!B2:I144,8, FALSE), TRUE)=TRUE, IF(IFERROR(VLOOKUP(E2541,Store_SRP!B2:I110,8, FALSE), TRUE)=TRUE,VLOOKUP(E2541,Store_VAM!B2:I273,8, FALSE),VLOOKUP(E2541,Store_SRP!B2:I110,8, FALSE)), VLOOKUP(E2541,Store_Showcase!B2:I144,8, FALSE))</f>
      </c>
      <c r="T2541" s="1">
        <f>VLOOKUP(G2541,Sku_Consolidated!A2:R957,18,FALSE)</f>
      </c>
      <c r="U2541" s="1" t="s">
        <v>6462</v>
      </c>
      <c r="V2541" s="1">
        <f>IF(VLOOKUP(G2541,Sku_Consolidated!A2:S957,19,FALSE)="SHOWCASE", VLOOKUP(E2541,Store_Showcase!B2:L144,11, FALSE), IF(VLOOKUP(G2541,Sku_Consolidated!A2:S957,19,FALSE)="VAM",VLOOKUP(E2541,Store_VAM!B2:L273,11, FALSE),VLOOKUP(E2541,Store_SRP!B2:L110,11, FALSE)))</f>
      </c>
      <c r="W2541" s="1">
        <f>VLOOKUP(G2541,Sku_Consolidated!A2:W957,11,FALSE)</f>
      </c>
      <c r="X2541" s="1">
        <f>VLOOKUP(G2541,Sku_Consolidated!A2:H957,8,FALSE)</f>
      </c>
      <c r="Y2541" s="1">
        <f>VLOOKUP(G2541,Sku_Consolidated!A2:I957,9,FALSE)</f>
      </c>
      <c r="Z2541" s="1" t="s">
        <v>41</v>
      </c>
      <c r="AA2541" s="1">
        <f>VLOOKUP(G2541,Sku_Consolidated!A2:E957,5,FALSE)</f>
      </c>
      <c r="AB2541" s="1">
        <f>IF(VLOOKUP(G2541,Sku_Consolidated!A2:S957,19,FALSE)="SHOWCASE", VLOOKUP(E2541,Store_Showcase!B2:N144,13, FALSE), IF(VLOOKUP(G2541,Sku_Consolidated!A2:S957,19,FALSE)="VAM",VLOOKUP(E2541,Store_VAM!B2:N273,13, FALSE),VLOOKUP(E2541,Store_SRP!B2:N110,13, FALSE)))</f>
      </c>
      <c r="AC2541" s="1">
        <f>IF(IFERROR(AB2541,TRUE)=TRUE, "-","OK")</f>
      </c>
      <c r="AD2541" s="11" t="s">
        <v>37</v>
      </c>
      <c r="AE2541" s="11" t="s">
        <v>37</v>
      </c>
      <c r="AF2541" s="1">
        <f>IF(IFERROR(VLOOKUP(E2541,Store_Showcase!B2:H144,{5}, FALSE), TRUE)=TRUE, IF(IFERROR(VLOOKUP(E2541,Store_SRP!B2:H110,{5}, FALSE), TRUE)=TRUE,VLOOKUP(E2541,Store_VAM!B2:H273,{5}, FALSE),VLOOKUP(E2541,Store_SRP!B2:H110,{5}, FALSE)), VLOOKUP(E2541,Store_Showcase!B2:H144,{5}, FALSE))</f>
      </c>
      <c r="AG2541" s="1">
        <f>IF(IFERROR(VLOOKUP(E2541,Store_Showcase!B2:H144,{6}, FALSE), TRUE)=TRUE, IF(IFERROR(VLOOKUP(E2541,Store_SRP!B2:H110,{6}, FALSE), TRUE)=TRUE,VLOOKUP(E2541,Store_VAM!B2:H273,{6}, FALSE),VLOOKUP(E2541,Store_SRP!B2:H110,{6}, FALSE)), VLOOKUP(E2541,Store_Showcase!B2:H144,{6}, FALSE))</f>
      </c>
      <c r="AH2541" s="1">
        <f>VLOOKUP(G2541,Sku_Consolidated!A2:R957,18,FALSE)</f>
      </c>
      <c r="AI2541" s="1">
        <f>VLOOKUP(G2541,Sku_Consolidated!A2:S957,19,FALSE)</f>
      </c>
      <c r="AJ2541" s="1">
        <f>VLOOKUP(G2541,Sku_Consolidated!A2:T957,20,FALSE)</f>
      </c>
    </row>
    <row r="2542" spans="1:36" x14ac:dyDescent="0.25">
      <c r="A2542" s="1">
        <v>2024</v>
      </c>
      <c r="B2542" s="1" t="s">
        <v>31</v>
      </c>
      <c r="C2542" s="1" t="s">
        <v>32</v>
      </c>
      <c r="D2542" s="1" t="s">
        <v>33</v>
      </c>
      <c r="E2542" s="9" t="s">
        <v>6321</v>
      </c>
      <c r="F2542" s="1">
        <f>IF(VLOOKUP(G2542,Sku_Consolidated!A2:S957,{19},FALSE)="SHOWCASE", VLOOKUP(E2542,Store_Showcase!B2:C144,{2}, FALSE), IF(VLOOKUP(G2542,Sku_Consolidated!A2:S957,{19},FALSE)="VAM",VLOOKUP(E2542,Store_VAM!B2:C273,{2}, FALSE),VLOOKUP(E2542,Store_SRP!B2:C110,{2}, FALSE)))</f>
      </c>
      <c r="G2542" s="1">
        <v>14270</v>
      </c>
      <c r="H2542" s="1" t="s">
        <v>1450</v>
      </c>
      <c r="I2542" s="10" t="s">
        <v>6471</v>
      </c>
      <c r="J2542" s="1">
        <f>VLOOKUP(G2542,Sku_Consolidated!A2:C957, 3, FALSE)</f>
      </c>
      <c r="K2542" s="10">
        <f>IF(J2542="PACK", I2542, 0)</f>
      </c>
      <c r="L2542" s="10">
        <f>IF(J2542="KG", I2542, I2542 * VLOOKUP(G2542,Sku_Consolidated!A2:U957,21,FALSE))</f>
      </c>
      <c r="M2542" s="10" t="s">
        <v>37</v>
      </c>
      <c r="N2542" s="11" t="s">
        <v>6472</v>
      </c>
      <c r="O2542" s="10" t="s">
        <v>6473</v>
      </c>
      <c r="P2542" s="10">
        <f>N2542 - O2542</f>
      </c>
      <c r="Q2542" s="1">
        <f>VLOOKUP(G2542,Sku_Consolidated!A2:G957,7, FALSE)</f>
      </c>
      <c r="R2542" s="1">
        <f>IF(IFERROR(VLOOKUP(E2542,Store_Showcase!B2:H144,7, FALSE), TRUE)=TRUE, IF(IFERROR(VLOOKUP(E2542,Store_SRP!B2:H110,7, FALSE), TRUE)=TRUE,VLOOKUP(E2542,Store_VAM!B2:H273,7, FALSE),VLOOKUP(E2542,Store_SRP!B2:H110,7, FALSE)), VLOOKUP(E2542,Store_Showcase!B2:H144,7, FALSE))</f>
      </c>
      <c r="S2542" s="1">
        <f>IF(IFERROR(VLOOKUP(E2542,Store_Showcase!B2:I144,8, FALSE), TRUE)=TRUE, IF(IFERROR(VLOOKUP(E2542,Store_SRP!B2:I110,8, FALSE), TRUE)=TRUE,VLOOKUP(E2542,Store_VAM!B2:I273,8, FALSE),VLOOKUP(E2542,Store_SRP!B2:I110,8, FALSE)), VLOOKUP(E2542,Store_Showcase!B2:I144,8, FALSE))</f>
      </c>
      <c r="T2542" s="1">
        <f>VLOOKUP(G2542,Sku_Consolidated!A2:R957,18,FALSE)</f>
      </c>
      <c r="U2542" s="1" t="s">
        <v>6462</v>
      </c>
      <c r="V2542" s="1">
        <f>IF(VLOOKUP(G2542,Sku_Consolidated!A2:S957,19,FALSE)="SHOWCASE", VLOOKUP(E2542,Store_Showcase!B2:L144,11, FALSE), IF(VLOOKUP(G2542,Sku_Consolidated!A2:S957,19,FALSE)="VAM",VLOOKUP(E2542,Store_VAM!B2:L273,11, FALSE),VLOOKUP(E2542,Store_SRP!B2:L110,11, FALSE)))</f>
      </c>
      <c r="W2542" s="1">
        <f>VLOOKUP(G2542,Sku_Consolidated!A2:W957,11,FALSE)</f>
      </c>
      <c r="X2542" s="1">
        <f>VLOOKUP(G2542,Sku_Consolidated!A2:H957,8,FALSE)</f>
      </c>
      <c r="Y2542" s="1">
        <f>VLOOKUP(G2542,Sku_Consolidated!A2:I957,9,FALSE)</f>
      </c>
      <c r="Z2542" s="1" t="s">
        <v>41</v>
      </c>
      <c r="AA2542" s="1">
        <f>VLOOKUP(G2542,Sku_Consolidated!A2:E957,5,FALSE)</f>
      </c>
      <c r="AB2542" s="1">
        <f>IF(VLOOKUP(G2542,Sku_Consolidated!A2:S957,19,FALSE)="SHOWCASE", VLOOKUP(E2542,Store_Showcase!B2:N144,13, FALSE), IF(VLOOKUP(G2542,Sku_Consolidated!A2:S957,19,FALSE)="VAM",VLOOKUP(E2542,Store_VAM!B2:N273,13, FALSE),VLOOKUP(E2542,Store_SRP!B2:N110,13, FALSE)))</f>
      </c>
      <c r="AC2542" s="1">
        <f>IF(IFERROR(AB2542,TRUE)=TRUE, "-","OK")</f>
      </c>
      <c r="AD2542" s="11" t="s">
        <v>37</v>
      </c>
      <c r="AE2542" s="11" t="s">
        <v>37</v>
      </c>
      <c r="AF2542" s="1">
        <f>IF(IFERROR(VLOOKUP(E2542,Store_Showcase!B2:H144,{5}, FALSE), TRUE)=TRUE, IF(IFERROR(VLOOKUP(E2542,Store_SRP!B2:H110,{5}, FALSE), TRUE)=TRUE,VLOOKUP(E2542,Store_VAM!B2:H273,{5}, FALSE),VLOOKUP(E2542,Store_SRP!B2:H110,{5}, FALSE)), VLOOKUP(E2542,Store_Showcase!B2:H144,{5}, FALSE))</f>
      </c>
      <c r="AG2542" s="1">
        <f>IF(IFERROR(VLOOKUP(E2542,Store_Showcase!B2:H144,{6}, FALSE), TRUE)=TRUE, IF(IFERROR(VLOOKUP(E2542,Store_SRP!B2:H110,{6}, FALSE), TRUE)=TRUE,VLOOKUP(E2542,Store_VAM!B2:H273,{6}, FALSE),VLOOKUP(E2542,Store_SRP!B2:H110,{6}, FALSE)), VLOOKUP(E2542,Store_Showcase!B2:H144,{6}, FALSE))</f>
      </c>
      <c r="AH2542" s="1">
        <f>VLOOKUP(G2542,Sku_Consolidated!A2:R957,18,FALSE)</f>
      </c>
      <c r="AI2542" s="1">
        <f>VLOOKUP(G2542,Sku_Consolidated!A2:S957,19,FALSE)</f>
      </c>
      <c r="AJ2542" s="1">
        <f>VLOOKUP(G2542,Sku_Consolidated!A2:T957,20,FALSE)</f>
      </c>
    </row>
    <row r="2543" spans="1:36" x14ac:dyDescent="0.25">
      <c r="A2543" s="1">
        <v>2024</v>
      </c>
      <c r="B2543" s="1" t="s">
        <v>31</v>
      </c>
      <c r="C2543" s="1" t="s">
        <v>32</v>
      </c>
      <c r="D2543" s="1" t="s">
        <v>33</v>
      </c>
      <c r="E2543" s="9" t="s">
        <v>6321</v>
      </c>
      <c r="F2543" s="1">
        <f>IF(VLOOKUP(G2543,Sku_Consolidated!A2:S957,{19},FALSE)="SHOWCASE", VLOOKUP(E2543,Store_Showcase!B2:C144,{2}, FALSE), IF(VLOOKUP(G2543,Sku_Consolidated!A2:S957,{19},FALSE)="VAM",VLOOKUP(E2543,Store_VAM!B2:C273,{2}, FALSE),VLOOKUP(E2543,Store_SRP!B2:C110,{2}, FALSE)))</f>
      </c>
      <c r="G2543" s="1">
        <v>14275</v>
      </c>
      <c r="H2543" s="1" t="s">
        <v>1454</v>
      </c>
      <c r="I2543" s="10" t="s">
        <v>6474</v>
      </c>
      <c r="J2543" s="1">
        <f>VLOOKUP(G2543,Sku_Consolidated!A2:C957, 3, FALSE)</f>
      </c>
      <c r="K2543" s="10">
        <f>IF(J2543="PACK", I2543, 0)</f>
      </c>
      <c r="L2543" s="10">
        <f>IF(J2543="KG", I2543, I2543 * VLOOKUP(G2543,Sku_Consolidated!A2:U957,21,FALSE))</f>
      </c>
      <c r="M2543" s="10" t="s">
        <v>37</v>
      </c>
      <c r="N2543" s="11" t="s">
        <v>6475</v>
      </c>
      <c r="O2543" s="10" t="s">
        <v>6476</v>
      </c>
      <c r="P2543" s="10">
        <f>N2543 - O2543</f>
      </c>
      <c r="Q2543" s="1">
        <f>VLOOKUP(G2543,Sku_Consolidated!A2:G957,7, FALSE)</f>
      </c>
      <c r="R2543" s="1">
        <f>IF(IFERROR(VLOOKUP(E2543,Store_Showcase!B2:H144,7, FALSE), TRUE)=TRUE, IF(IFERROR(VLOOKUP(E2543,Store_SRP!B2:H110,7, FALSE), TRUE)=TRUE,VLOOKUP(E2543,Store_VAM!B2:H273,7, FALSE),VLOOKUP(E2543,Store_SRP!B2:H110,7, FALSE)), VLOOKUP(E2543,Store_Showcase!B2:H144,7, FALSE))</f>
      </c>
      <c r="S2543" s="1">
        <f>IF(IFERROR(VLOOKUP(E2543,Store_Showcase!B2:I144,8, FALSE), TRUE)=TRUE, IF(IFERROR(VLOOKUP(E2543,Store_SRP!B2:I110,8, FALSE), TRUE)=TRUE,VLOOKUP(E2543,Store_VAM!B2:I273,8, FALSE),VLOOKUP(E2543,Store_SRP!B2:I110,8, FALSE)), VLOOKUP(E2543,Store_Showcase!B2:I144,8, FALSE))</f>
      </c>
      <c r="T2543" s="1">
        <f>VLOOKUP(G2543,Sku_Consolidated!A2:R957,18,FALSE)</f>
      </c>
      <c r="U2543" s="1" t="s">
        <v>6462</v>
      </c>
      <c r="V2543" s="1">
        <f>IF(VLOOKUP(G2543,Sku_Consolidated!A2:S957,19,FALSE)="SHOWCASE", VLOOKUP(E2543,Store_Showcase!B2:L144,11, FALSE), IF(VLOOKUP(G2543,Sku_Consolidated!A2:S957,19,FALSE)="VAM",VLOOKUP(E2543,Store_VAM!B2:L273,11, FALSE),VLOOKUP(E2543,Store_SRP!B2:L110,11, FALSE)))</f>
      </c>
      <c r="W2543" s="1">
        <f>VLOOKUP(G2543,Sku_Consolidated!A2:W957,11,FALSE)</f>
      </c>
      <c r="X2543" s="1">
        <f>VLOOKUP(G2543,Sku_Consolidated!A2:H957,8,FALSE)</f>
      </c>
      <c r="Y2543" s="1">
        <f>VLOOKUP(G2543,Sku_Consolidated!A2:I957,9,FALSE)</f>
      </c>
      <c r="Z2543" s="1" t="s">
        <v>41</v>
      </c>
      <c r="AA2543" s="1">
        <f>VLOOKUP(G2543,Sku_Consolidated!A2:E957,5,FALSE)</f>
      </c>
      <c r="AB2543" s="1">
        <f>IF(VLOOKUP(G2543,Sku_Consolidated!A2:S957,19,FALSE)="SHOWCASE", VLOOKUP(E2543,Store_Showcase!B2:N144,13, FALSE), IF(VLOOKUP(G2543,Sku_Consolidated!A2:S957,19,FALSE)="VAM",VLOOKUP(E2543,Store_VAM!B2:N273,13, FALSE),VLOOKUP(E2543,Store_SRP!B2:N110,13, FALSE)))</f>
      </c>
      <c r="AC2543" s="1">
        <f>IF(IFERROR(AB2543,TRUE)=TRUE, "-","OK")</f>
      </c>
      <c r="AD2543" s="11" t="s">
        <v>37</v>
      </c>
      <c r="AE2543" s="11" t="s">
        <v>37</v>
      </c>
      <c r="AF2543" s="1">
        <f>IF(IFERROR(VLOOKUP(E2543,Store_Showcase!B2:H144,{5}, FALSE), TRUE)=TRUE, IF(IFERROR(VLOOKUP(E2543,Store_SRP!B2:H110,{5}, FALSE), TRUE)=TRUE,VLOOKUP(E2543,Store_VAM!B2:H273,{5}, FALSE),VLOOKUP(E2543,Store_SRP!B2:H110,{5}, FALSE)), VLOOKUP(E2543,Store_Showcase!B2:H144,{5}, FALSE))</f>
      </c>
      <c r="AG2543" s="1">
        <f>IF(IFERROR(VLOOKUP(E2543,Store_Showcase!B2:H144,{6}, FALSE), TRUE)=TRUE, IF(IFERROR(VLOOKUP(E2543,Store_SRP!B2:H110,{6}, FALSE), TRUE)=TRUE,VLOOKUP(E2543,Store_VAM!B2:H273,{6}, FALSE),VLOOKUP(E2543,Store_SRP!B2:H110,{6}, FALSE)), VLOOKUP(E2543,Store_Showcase!B2:H144,{6}, FALSE))</f>
      </c>
      <c r="AH2543" s="1">
        <f>VLOOKUP(G2543,Sku_Consolidated!A2:R957,18,FALSE)</f>
      </c>
      <c r="AI2543" s="1">
        <f>VLOOKUP(G2543,Sku_Consolidated!A2:S957,19,FALSE)</f>
      </c>
      <c r="AJ2543" s="1">
        <f>VLOOKUP(G2543,Sku_Consolidated!A2:T957,20,FALSE)</f>
      </c>
    </row>
    <row r="2544" spans="1:36" x14ac:dyDescent="0.25">
      <c r="A2544" s="1">
        <v>2024</v>
      </c>
      <c r="B2544" s="1" t="s">
        <v>31</v>
      </c>
      <c r="C2544" s="1" t="s">
        <v>32</v>
      </c>
      <c r="D2544" s="1" t="s">
        <v>33</v>
      </c>
      <c r="E2544" s="9" t="s">
        <v>6321</v>
      </c>
      <c r="F2544" s="1">
        <f>IF(VLOOKUP(G2544,Sku_Consolidated!A2:S957,{19},FALSE)="SHOWCASE", VLOOKUP(E2544,Store_Showcase!B2:C144,{2}, FALSE), IF(VLOOKUP(G2544,Sku_Consolidated!A2:S957,{19},FALSE)="VAM",VLOOKUP(E2544,Store_VAM!B2:C273,{2}, FALSE),VLOOKUP(E2544,Store_SRP!B2:C110,{2}, FALSE)))</f>
      </c>
      <c r="G2544" s="1">
        <v>14280</v>
      </c>
      <c r="H2544" s="1" t="s">
        <v>1458</v>
      </c>
      <c r="I2544" s="10" t="s">
        <v>6477</v>
      </c>
      <c r="J2544" s="1">
        <f>VLOOKUP(G2544,Sku_Consolidated!A2:C957, 3, FALSE)</f>
      </c>
      <c r="K2544" s="10">
        <f>IF(J2544="PACK", I2544, 0)</f>
      </c>
      <c r="L2544" s="10">
        <f>IF(J2544="KG", I2544, I2544 * VLOOKUP(G2544,Sku_Consolidated!A2:U957,21,FALSE))</f>
      </c>
      <c r="M2544" s="10" t="s">
        <v>37</v>
      </c>
      <c r="N2544" s="11" t="s">
        <v>6478</v>
      </c>
      <c r="O2544" s="10" t="s">
        <v>6479</v>
      </c>
      <c r="P2544" s="10">
        <f>N2544 - O2544</f>
      </c>
      <c r="Q2544" s="1">
        <f>VLOOKUP(G2544,Sku_Consolidated!A2:G957,7, FALSE)</f>
      </c>
      <c r="R2544" s="1">
        <f>IF(IFERROR(VLOOKUP(E2544,Store_Showcase!B2:H144,7, FALSE), TRUE)=TRUE, IF(IFERROR(VLOOKUP(E2544,Store_SRP!B2:H110,7, FALSE), TRUE)=TRUE,VLOOKUP(E2544,Store_VAM!B2:H273,7, FALSE),VLOOKUP(E2544,Store_SRP!B2:H110,7, FALSE)), VLOOKUP(E2544,Store_Showcase!B2:H144,7, FALSE))</f>
      </c>
      <c r="S2544" s="1">
        <f>IF(IFERROR(VLOOKUP(E2544,Store_Showcase!B2:I144,8, FALSE), TRUE)=TRUE, IF(IFERROR(VLOOKUP(E2544,Store_SRP!B2:I110,8, FALSE), TRUE)=TRUE,VLOOKUP(E2544,Store_VAM!B2:I273,8, FALSE),VLOOKUP(E2544,Store_SRP!B2:I110,8, FALSE)), VLOOKUP(E2544,Store_Showcase!B2:I144,8, FALSE))</f>
      </c>
      <c r="T2544" s="1">
        <f>VLOOKUP(G2544,Sku_Consolidated!A2:R957,18,FALSE)</f>
      </c>
      <c r="U2544" s="1" t="s">
        <v>6462</v>
      </c>
      <c r="V2544" s="1">
        <f>IF(VLOOKUP(G2544,Sku_Consolidated!A2:S957,19,FALSE)="SHOWCASE", VLOOKUP(E2544,Store_Showcase!B2:L144,11, FALSE), IF(VLOOKUP(G2544,Sku_Consolidated!A2:S957,19,FALSE)="VAM",VLOOKUP(E2544,Store_VAM!B2:L273,11, FALSE),VLOOKUP(E2544,Store_SRP!B2:L110,11, FALSE)))</f>
      </c>
      <c r="W2544" s="1">
        <f>VLOOKUP(G2544,Sku_Consolidated!A2:W957,11,FALSE)</f>
      </c>
      <c r="X2544" s="1">
        <f>VLOOKUP(G2544,Sku_Consolidated!A2:H957,8,FALSE)</f>
      </c>
      <c r="Y2544" s="1">
        <f>VLOOKUP(G2544,Sku_Consolidated!A2:I957,9,FALSE)</f>
      </c>
      <c r="Z2544" s="1" t="s">
        <v>41</v>
      </c>
      <c r="AA2544" s="1">
        <f>VLOOKUP(G2544,Sku_Consolidated!A2:E957,5,FALSE)</f>
      </c>
      <c r="AB2544" s="1">
        <f>IF(VLOOKUP(G2544,Sku_Consolidated!A2:S957,19,FALSE)="SHOWCASE", VLOOKUP(E2544,Store_Showcase!B2:N144,13, FALSE), IF(VLOOKUP(G2544,Sku_Consolidated!A2:S957,19,FALSE)="VAM",VLOOKUP(E2544,Store_VAM!B2:N273,13, FALSE),VLOOKUP(E2544,Store_SRP!B2:N110,13, FALSE)))</f>
      </c>
      <c r="AC2544" s="1">
        <f>IF(IFERROR(AB2544,TRUE)=TRUE, "-","OK")</f>
      </c>
      <c r="AD2544" s="11" t="s">
        <v>37</v>
      </c>
      <c r="AE2544" s="11" t="s">
        <v>37</v>
      </c>
      <c r="AF2544" s="1">
        <f>IF(IFERROR(VLOOKUP(E2544,Store_Showcase!B2:H144,{5}, FALSE), TRUE)=TRUE, IF(IFERROR(VLOOKUP(E2544,Store_SRP!B2:H110,{5}, FALSE), TRUE)=TRUE,VLOOKUP(E2544,Store_VAM!B2:H273,{5}, FALSE),VLOOKUP(E2544,Store_SRP!B2:H110,{5}, FALSE)), VLOOKUP(E2544,Store_Showcase!B2:H144,{5}, FALSE))</f>
      </c>
      <c r="AG2544" s="1">
        <f>IF(IFERROR(VLOOKUP(E2544,Store_Showcase!B2:H144,{6}, FALSE), TRUE)=TRUE, IF(IFERROR(VLOOKUP(E2544,Store_SRP!B2:H110,{6}, FALSE), TRUE)=TRUE,VLOOKUP(E2544,Store_VAM!B2:H273,{6}, FALSE),VLOOKUP(E2544,Store_SRP!B2:H110,{6}, FALSE)), VLOOKUP(E2544,Store_Showcase!B2:H144,{6}, FALSE))</f>
      </c>
      <c r="AH2544" s="1">
        <f>VLOOKUP(G2544,Sku_Consolidated!A2:R957,18,FALSE)</f>
      </c>
      <c r="AI2544" s="1">
        <f>VLOOKUP(G2544,Sku_Consolidated!A2:S957,19,FALSE)</f>
      </c>
      <c r="AJ2544" s="1">
        <f>VLOOKUP(G2544,Sku_Consolidated!A2:T957,20,FALSE)</f>
      </c>
    </row>
    <row r="2545" spans="1:36" x14ac:dyDescent="0.25">
      <c r="A2545" s="1">
        <v>2024</v>
      </c>
      <c r="B2545" s="1" t="s">
        <v>31</v>
      </c>
      <c r="C2545" s="1" t="s">
        <v>32</v>
      </c>
      <c r="D2545" s="1" t="s">
        <v>33</v>
      </c>
      <c r="E2545" s="9" t="s">
        <v>6321</v>
      </c>
      <c r="F2545" s="1">
        <f>IF(VLOOKUP(G2545,Sku_Consolidated!A2:S957,{19},FALSE)="SHOWCASE", VLOOKUP(E2545,Store_Showcase!B2:C144,{2}, FALSE), IF(VLOOKUP(G2545,Sku_Consolidated!A2:S957,{19},FALSE)="VAM",VLOOKUP(E2545,Store_VAM!B2:C273,{2}, FALSE),VLOOKUP(E2545,Store_SRP!B2:C110,{2}, FALSE)))</f>
      </c>
      <c r="G2545" s="1">
        <v>14281</v>
      </c>
      <c r="H2545" s="1" t="s">
        <v>1621</v>
      </c>
      <c r="I2545" s="10" t="s">
        <v>6480</v>
      </c>
      <c r="J2545" s="1">
        <f>VLOOKUP(G2545,Sku_Consolidated!A2:C957, 3, FALSE)</f>
      </c>
      <c r="K2545" s="10">
        <f>IF(J2545="PACK", I2545, 0)</f>
      </c>
      <c r="L2545" s="10">
        <f>IF(J2545="KG", I2545, I2545 * VLOOKUP(G2545,Sku_Consolidated!A2:U957,21,FALSE))</f>
      </c>
      <c r="M2545" s="10" t="s">
        <v>37</v>
      </c>
      <c r="N2545" s="11" t="s">
        <v>6481</v>
      </c>
      <c r="O2545" s="10" t="s">
        <v>6482</v>
      </c>
      <c r="P2545" s="10">
        <f>N2545 - O2545</f>
      </c>
      <c r="Q2545" s="1">
        <f>VLOOKUP(G2545,Sku_Consolidated!A2:G957,7, FALSE)</f>
      </c>
      <c r="R2545" s="1">
        <f>IF(IFERROR(VLOOKUP(E2545,Store_Showcase!B2:H144,7, FALSE), TRUE)=TRUE, IF(IFERROR(VLOOKUP(E2545,Store_SRP!B2:H110,7, FALSE), TRUE)=TRUE,VLOOKUP(E2545,Store_VAM!B2:H273,7, FALSE),VLOOKUP(E2545,Store_SRP!B2:H110,7, FALSE)), VLOOKUP(E2545,Store_Showcase!B2:H144,7, FALSE))</f>
      </c>
      <c r="S2545" s="1">
        <f>IF(IFERROR(VLOOKUP(E2545,Store_Showcase!B2:I144,8, FALSE), TRUE)=TRUE, IF(IFERROR(VLOOKUP(E2545,Store_SRP!B2:I110,8, FALSE), TRUE)=TRUE,VLOOKUP(E2545,Store_VAM!B2:I273,8, FALSE),VLOOKUP(E2545,Store_SRP!B2:I110,8, FALSE)), VLOOKUP(E2545,Store_Showcase!B2:I144,8, FALSE))</f>
      </c>
      <c r="T2545" s="1">
        <f>VLOOKUP(G2545,Sku_Consolidated!A2:R957,18,FALSE)</f>
      </c>
      <c r="U2545" s="1" t="s">
        <v>6462</v>
      </c>
      <c r="V2545" s="1">
        <f>IF(VLOOKUP(G2545,Sku_Consolidated!A2:S957,19,FALSE)="SHOWCASE", VLOOKUP(E2545,Store_Showcase!B2:L144,11, FALSE), IF(VLOOKUP(G2545,Sku_Consolidated!A2:S957,19,FALSE)="VAM",VLOOKUP(E2545,Store_VAM!B2:L273,11, FALSE),VLOOKUP(E2545,Store_SRP!B2:L110,11, FALSE)))</f>
      </c>
      <c r="W2545" s="1">
        <f>VLOOKUP(G2545,Sku_Consolidated!A2:W957,11,FALSE)</f>
      </c>
      <c r="X2545" s="1">
        <f>VLOOKUP(G2545,Sku_Consolidated!A2:H957,8,FALSE)</f>
      </c>
      <c r="Y2545" s="1">
        <f>VLOOKUP(G2545,Sku_Consolidated!A2:I957,9,FALSE)</f>
      </c>
      <c r="Z2545" s="1" t="s">
        <v>41</v>
      </c>
      <c r="AA2545" s="1">
        <f>VLOOKUP(G2545,Sku_Consolidated!A2:E957,5,FALSE)</f>
      </c>
      <c r="AB2545" s="1">
        <f>IF(VLOOKUP(G2545,Sku_Consolidated!A2:S957,19,FALSE)="SHOWCASE", VLOOKUP(E2545,Store_Showcase!B2:N144,13, FALSE), IF(VLOOKUP(G2545,Sku_Consolidated!A2:S957,19,FALSE)="VAM",VLOOKUP(E2545,Store_VAM!B2:N273,13, FALSE),VLOOKUP(E2545,Store_SRP!B2:N110,13, FALSE)))</f>
      </c>
      <c r="AC2545" s="1">
        <f>IF(IFERROR(AB2545,TRUE)=TRUE, "-","OK")</f>
      </c>
      <c r="AD2545" s="11" t="s">
        <v>37</v>
      </c>
      <c r="AE2545" s="11" t="s">
        <v>37</v>
      </c>
      <c r="AF2545" s="1">
        <f>IF(IFERROR(VLOOKUP(E2545,Store_Showcase!B2:H144,{5}, FALSE), TRUE)=TRUE, IF(IFERROR(VLOOKUP(E2545,Store_SRP!B2:H110,{5}, FALSE), TRUE)=TRUE,VLOOKUP(E2545,Store_VAM!B2:H273,{5}, FALSE),VLOOKUP(E2545,Store_SRP!B2:H110,{5}, FALSE)), VLOOKUP(E2545,Store_Showcase!B2:H144,{5}, FALSE))</f>
      </c>
      <c r="AG2545" s="1">
        <f>IF(IFERROR(VLOOKUP(E2545,Store_Showcase!B2:H144,{6}, FALSE), TRUE)=TRUE, IF(IFERROR(VLOOKUP(E2545,Store_SRP!B2:H110,{6}, FALSE), TRUE)=TRUE,VLOOKUP(E2545,Store_VAM!B2:H273,{6}, FALSE),VLOOKUP(E2545,Store_SRP!B2:H110,{6}, FALSE)), VLOOKUP(E2545,Store_Showcase!B2:H144,{6}, FALSE))</f>
      </c>
      <c r="AH2545" s="1">
        <f>VLOOKUP(G2545,Sku_Consolidated!A2:R957,18,FALSE)</f>
      </c>
      <c r="AI2545" s="1">
        <f>VLOOKUP(G2545,Sku_Consolidated!A2:S957,19,FALSE)</f>
      </c>
      <c r="AJ2545" s="1">
        <f>VLOOKUP(G2545,Sku_Consolidated!A2:T957,20,FALSE)</f>
      </c>
    </row>
    <row r="2546" spans="1:36" x14ac:dyDescent="0.25">
      <c r="A2546" s="1">
        <v>2024</v>
      </c>
      <c r="B2546" s="1" t="s">
        <v>31</v>
      </c>
      <c r="C2546" s="1" t="s">
        <v>32</v>
      </c>
      <c r="D2546" s="1" t="s">
        <v>33</v>
      </c>
      <c r="E2546" s="9" t="s">
        <v>6371</v>
      </c>
      <c r="F2546" s="1">
        <f>IF(VLOOKUP(G2546,Sku_Consolidated!A2:S957,{19},FALSE)="SHOWCASE", VLOOKUP(E2546,Store_Showcase!B2:C144,{2}, FALSE), IF(VLOOKUP(G2546,Sku_Consolidated!A2:S957,{19},FALSE)="VAM",VLOOKUP(E2546,Store_VAM!B2:C273,{2}, FALSE),VLOOKUP(E2546,Store_SRP!B2:C110,{2}, FALSE)))</f>
      </c>
      <c r="G2546" s="1">
        <v>14266</v>
      </c>
      <c r="H2546" s="1" t="s">
        <v>1433</v>
      </c>
      <c r="I2546" s="10" t="s">
        <v>6483</v>
      </c>
      <c r="J2546" s="1">
        <f>VLOOKUP(G2546,Sku_Consolidated!A2:C957, 3, FALSE)</f>
      </c>
      <c r="K2546" s="10">
        <f>IF(J2546="PACK", I2546, 0)</f>
      </c>
      <c r="L2546" s="10">
        <f>IF(J2546="KG", I2546, I2546 * VLOOKUP(G2546,Sku_Consolidated!A2:U957,21,FALSE))</f>
      </c>
      <c r="M2546" s="10" t="s">
        <v>37</v>
      </c>
      <c r="N2546" s="11" t="s">
        <v>6484</v>
      </c>
      <c r="O2546" s="10" t="s">
        <v>6485</v>
      </c>
      <c r="P2546" s="10">
        <f>N2546 - O2546</f>
      </c>
      <c r="Q2546" s="1">
        <f>VLOOKUP(G2546,Sku_Consolidated!A2:G957,7, FALSE)</f>
      </c>
      <c r="R2546" s="1">
        <f>IF(IFERROR(VLOOKUP(E2546,Store_Showcase!B2:H144,7, FALSE), TRUE)=TRUE, IF(IFERROR(VLOOKUP(E2546,Store_SRP!B2:H110,7, FALSE), TRUE)=TRUE,VLOOKUP(E2546,Store_VAM!B2:H273,7, FALSE),VLOOKUP(E2546,Store_SRP!B2:H110,7, FALSE)), VLOOKUP(E2546,Store_Showcase!B2:H144,7, FALSE))</f>
      </c>
      <c r="S2546" s="1">
        <f>IF(IFERROR(VLOOKUP(E2546,Store_Showcase!B2:I144,8, FALSE), TRUE)=TRUE, IF(IFERROR(VLOOKUP(E2546,Store_SRP!B2:I110,8, FALSE), TRUE)=TRUE,VLOOKUP(E2546,Store_VAM!B2:I273,8, FALSE),VLOOKUP(E2546,Store_SRP!B2:I110,8, FALSE)), VLOOKUP(E2546,Store_Showcase!B2:I144,8, FALSE))</f>
      </c>
      <c r="T2546" s="1">
        <f>VLOOKUP(G2546,Sku_Consolidated!A2:R957,18,FALSE)</f>
      </c>
      <c r="U2546" s="1" t="s">
        <v>6486</v>
      </c>
      <c r="V2546" s="1">
        <f>IF(VLOOKUP(G2546,Sku_Consolidated!A2:S957,19,FALSE)="SHOWCASE", VLOOKUP(E2546,Store_Showcase!B2:L144,11, FALSE), IF(VLOOKUP(G2546,Sku_Consolidated!A2:S957,19,FALSE)="VAM",VLOOKUP(E2546,Store_VAM!B2:L273,11, FALSE),VLOOKUP(E2546,Store_SRP!B2:L110,11, FALSE)))</f>
      </c>
      <c r="W2546" s="1">
        <f>VLOOKUP(G2546,Sku_Consolidated!A2:W957,11,FALSE)</f>
      </c>
      <c r="X2546" s="1">
        <f>VLOOKUP(G2546,Sku_Consolidated!A2:H957,8,FALSE)</f>
      </c>
      <c r="Y2546" s="1">
        <f>VLOOKUP(G2546,Sku_Consolidated!A2:I957,9,FALSE)</f>
      </c>
      <c r="Z2546" s="1" t="s">
        <v>41</v>
      </c>
      <c r="AA2546" s="1">
        <f>VLOOKUP(G2546,Sku_Consolidated!A2:E957,5,FALSE)</f>
      </c>
      <c r="AB2546" s="1">
        <f>IF(VLOOKUP(G2546,Sku_Consolidated!A2:S957,19,FALSE)="SHOWCASE", VLOOKUP(E2546,Store_Showcase!B2:N144,13, FALSE), IF(VLOOKUP(G2546,Sku_Consolidated!A2:S957,19,FALSE)="VAM",VLOOKUP(E2546,Store_VAM!B2:N273,13, FALSE),VLOOKUP(E2546,Store_SRP!B2:N110,13, FALSE)))</f>
      </c>
      <c r="AC2546" s="1">
        <f>IF(IFERROR(AB2546,TRUE)=TRUE, "-","OK")</f>
      </c>
      <c r="AD2546" s="11" t="s">
        <v>37</v>
      </c>
      <c r="AE2546" s="11" t="s">
        <v>37</v>
      </c>
      <c r="AF2546" s="1">
        <f>IF(IFERROR(VLOOKUP(E2546,Store_Showcase!B2:H144,{5}, FALSE), TRUE)=TRUE, IF(IFERROR(VLOOKUP(E2546,Store_SRP!B2:H110,{5}, FALSE), TRUE)=TRUE,VLOOKUP(E2546,Store_VAM!B2:H273,{5}, FALSE),VLOOKUP(E2546,Store_SRP!B2:H110,{5}, FALSE)), VLOOKUP(E2546,Store_Showcase!B2:H144,{5}, FALSE))</f>
      </c>
      <c r="AG2546" s="1">
        <f>IF(IFERROR(VLOOKUP(E2546,Store_Showcase!B2:H144,{6}, FALSE), TRUE)=TRUE, IF(IFERROR(VLOOKUP(E2546,Store_SRP!B2:H110,{6}, FALSE), TRUE)=TRUE,VLOOKUP(E2546,Store_VAM!B2:H273,{6}, FALSE),VLOOKUP(E2546,Store_SRP!B2:H110,{6}, FALSE)), VLOOKUP(E2546,Store_Showcase!B2:H144,{6}, FALSE))</f>
      </c>
      <c r="AH2546" s="1">
        <f>VLOOKUP(G2546,Sku_Consolidated!A2:R957,18,FALSE)</f>
      </c>
      <c r="AI2546" s="1">
        <f>VLOOKUP(G2546,Sku_Consolidated!A2:S957,19,FALSE)</f>
      </c>
      <c r="AJ2546" s="1">
        <f>VLOOKUP(G2546,Sku_Consolidated!A2:T957,20,FALSE)</f>
      </c>
    </row>
    <row r="2547" spans="1:36" x14ac:dyDescent="0.25">
      <c r="A2547" s="1">
        <v>2024</v>
      </c>
      <c r="B2547" s="1" t="s">
        <v>31</v>
      </c>
      <c r="C2547" s="1" t="s">
        <v>32</v>
      </c>
      <c r="D2547" s="1" t="s">
        <v>33</v>
      </c>
      <c r="E2547" s="9" t="s">
        <v>6371</v>
      </c>
      <c r="F2547" s="1">
        <f>IF(VLOOKUP(G2547,Sku_Consolidated!A2:S957,{19},FALSE)="SHOWCASE", VLOOKUP(E2547,Store_Showcase!B2:C144,{2}, FALSE), IF(VLOOKUP(G2547,Sku_Consolidated!A2:S957,{19},FALSE)="VAM",VLOOKUP(E2547,Store_VAM!B2:C273,{2}, FALSE),VLOOKUP(E2547,Store_SRP!B2:C110,{2}, FALSE)))</f>
      </c>
      <c r="G2547" s="1">
        <v>14267</v>
      </c>
      <c r="H2547" s="1" t="s">
        <v>1438</v>
      </c>
      <c r="I2547" s="10" t="s">
        <v>1750</v>
      </c>
      <c r="J2547" s="1">
        <f>VLOOKUP(G2547,Sku_Consolidated!A2:C957, 3, FALSE)</f>
      </c>
      <c r="K2547" s="10">
        <f>IF(J2547="PACK", I2547, 0)</f>
      </c>
      <c r="L2547" s="10">
        <f>IF(J2547="KG", I2547, I2547 * VLOOKUP(G2547,Sku_Consolidated!A2:U957,21,FALSE))</f>
      </c>
      <c r="M2547" s="10" t="s">
        <v>37</v>
      </c>
      <c r="N2547" s="11" t="s">
        <v>6487</v>
      </c>
      <c r="O2547" s="10" t="s">
        <v>6488</v>
      </c>
      <c r="P2547" s="10">
        <f>N2547 - O2547</f>
      </c>
      <c r="Q2547" s="1">
        <f>VLOOKUP(G2547,Sku_Consolidated!A2:G957,7, FALSE)</f>
      </c>
      <c r="R2547" s="1">
        <f>IF(IFERROR(VLOOKUP(E2547,Store_Showcase!B2:H144,7, FALSE), TRUE)=TRUE, IF(IFERROR(VLOOKUP(E2547,Store_SRP!B2:H110,7, FALSE), TRUE)=TRUE,VLOOKUP(E2547,Store_VAM!B2:H273,7, FALSE),VLOOKUP(E2547,Store_SRP!B2:H110,7, FALSE)), VLOOKUP(E2547,Store_Showcase!B2:H144,7, FALSE))</f>
      </c>
      <c r="S2547" s="1">
        <f>IF(IFERROR(VLOOKUP(E2547,Store_Showcase!B2:I144,8, FALSE), TRUE)=TRUE, IF(IFERROR(VLOOKUP(E2547,Store_SRP!B2:I110,8, FALSE), TRUE)=TRUE,VLOOKUP(E2547,Store_VAM!B2:I273,8, FALSE),VLOOKUP(E2547,Store_SRP!B2:I110,8, FALSE)), VLOOKUP(E2547,Store_Showcase!B2:I144,8, FALSE))</f>
      </c>
      <c r="T2547" s="1">
        <f>VLOOKUP(G2547,Sku_Consolidated!A2:R957,18,FALSE)</f>
      </c>
      <c r="U2547" s="1" t="s">
        <v>6486</v>
      </c>
      <c r="V2547" s="1">
        <f>IF(VLOOKUP(G2547,Sku_Consolidated!A2:S957,19,FALSE)="SHOWCASE", VLOOKUP(E2547,Store_Showcase!B2:L144,11, FALSE), IF(VLOOKUP(G2547,Sku_Consolidated!A2:S957,19,FALSE)="VAM",VLOOKUP(E2547,Store_VAM!B2:L273,11, FALSE),VLOOKUP(E2547,Store_SRP!B2:L110,11, FALSE)))</f>
      </c>
      <c r="W2547" s="1">
        <f>VLOOKUP(G2547,Sku_Consolidated!A2:W957,11,FALSE)</f>
      </c>
      <c r="X2547" s="1">
        <f>VLOOKUP(G2547,Sku_Consolidated!A2:H957,8,FALSE)</f>
      </c>
      <c r="Y2547" s="1">
        <f>VLOOKUP(G2547,Sku_Consolidated!A2:I957,9,FALSE)</f>
      </c>
      <c r="Z2547" s="1" t="s">
        <v>41</v>
      </c>
      <c r="AA2547" s="1">
        <f>VLOOKUP(G2547,Sku_Consolidated!A2:E957,5,FALSE)</f>
      </c>
      <c r="AB2547" s="1">
        <f>IF(VLOOKUP(G2547,Sku_Consolidated!A2:S957,19,FALSE)="SHOWCASE", VLOOKUP(E2547,Store_Showcase!B2:N144,13, FALSE), IF(VLOOKUP(G2547,Sku_Consolidated!A2:S957,19,FALSE)="VAM",VLOOKUP(E2547,Store_VAM!B2:N273,13, FALSE),VLOOKUP(E2547,Store_SRP!B2:N110,13, FALSE)))</f>
      </c>
      <c r="AC2547" s="1">
        <f>IF(IFERROR(AB2547,TRUE)=TRUE, "-","OK")</f>
      </c>
      <c r="AD2547" s="11" t="s">
        <v>37</v>
      </c>
      <c r="AE2547" s="11" t="s">
        <v>37</v>
      </c>
      <c r="AF2547" s="1">
        <f>IF(IFERROR(VLOOKUP(E2547,Store_Showcase!B2:H144,{5}, FALSE), TRUE)=TRUE, IF(IFERROR(VLOOKUP(E2547,Store_SRP!B2:H110,{5}, FALSE), TRUE)=TRUE,VLOOKUP(E2547,Store_VAM!B2:H273,{5}, FALSE),VLOOKUP(E2547,Store_SRP!B2:H110,{5}, FALSE)), VLOOKUP(E2547,Store_Showcase!B2:H144,{5}, FALSE))</f>
      </c>
      <c r="AG2547" s="1">
        <f>IF(IFERROR(VLOOKUP(E2547,Store_Showcase!B2:H144,{6}, FALSE), TRUE)=TRUE, IF(IFERROR(VLOOKUP(E2547,Store_SRP!B2:H110,{6}, FALSE), TRUE)=TRUE,VLOOKUP(E2547,Store_VAM!B2:H273,{6}, FALSE),VLOOKUP(E2547,Store_SRP!B2:H110,{6}, FALSE)), VLOOKUP(E2547,Store_Showcase!B2:H144,{6}, FALSE))</f>
      </c>
      <c r="AH2547" s="1">
        <f>VLOOKUP(G2547,Sku_Consolidated!A2:R957,18,FALSE)</f>
      </c>
      <c r="AI2547" s="1">
        <f>VLOOKUP(G2547,Sku_Consolidated!A2:S957,19,FALSE)</f>
      </c>
      <c r="AJ2547" s="1">
        <f>VLOOKUP(G2547,Sku_Consolidated!A2:T957,20,FALSE)</f>
      </c>
    </row>
    <row r="2548" spans="1:36" x14ac:dyDescent="0.25">
      <c r="A2548" s="1">
        <v>2024</v>
      </c>
      <c r="B2548" s="1" t="s">
        <v>31</v>
      </c>
      <c r="C2548" s="1" t="s">
        <v>32</v>
      </c>
      <c r="D2548" s="1" t="s">
        <v>33</v>
      </c>
      <c r="E2548" s="9" t="s">
        <v>6371</v>
      </c>
      <c r="F2548" s="1">
        <f>IF(VLOOKUP(G2548,Sku_Consolidated!A2:S957,{19},FALSE)="SHOWCASE", VLOOKUP(E2548,Store_Showcase!B2:C144,{2}, FALSE), IF(VLOOKUP(G2548,Sku_Consolidated!A2:S957,{19},FALSE)="VAM",VLOOKUP(E2548,Store_VAM!B2:C273,{2}, FALSE),VLOOKUP(E2548,Store_SRP!B2:C110,{2}, FALSE)))</f>
      </c>
      <c r="G2548" s="1">
        <v>14268</v>
      </c>
      <c r="H2548" s="1" t="s">
        <v>1442</v>
      </c>
      <c r="I2548" s="10" t="s">
        <v>6489</v>
      </c>
      <c r="J2548" s="1">
        <f>VLOOKUP(G2548,Sku_Consolidated!A2:C957, 3, FALSE)</f>
      </c>
      <c r="K2548" s="10">
        <f>IF(J2548="PACK", I2548, 0)</f>
      </c>
      <c r="L2548" s="10">
        <f>IF(J2548="KG", I2548, I2548 * VLOOKUP(G2548,Sku_Consolidated!A2:U957,21,FALSE))</f>
      </c>
      <c r="M2548" s="10" t="s">
        <v>37</v>
      </c>
      <c r="N2548" s="11" t="s">
        <v>6490</v>
      </c>
      <c r="O2548" s="10" t="s">
        <v>6491</v>
      </c>
      <c r="P2548" s="10">
        <f>N2548 - O2548</f>
      </c>
      <c r="Q2548" s="1">
        <f>VLOOKUP(G2548,Sku_Consolidated!A2:G957,7, FALSE)</f>
      </c>
      <c r="R2548" s="1">
        <f>IF(IFERROR(VLOOKUP(E2548,Store_Showcase!B2:H144,7, FALSE), TRUE)=TRUE, IF(IFERROR(VLOOKUP(E2548,Store_SRP!B2:H110,7, FALSE), TRUE)=TRUE,VLOOKUP(E2548,Store_VAM!B2:H273,7, FALSE),VLOOKUP(E2548,Store_SRP!B2:H110,7, FALSE)), VLOOKUP(E2548,Store_Showcase!B2:H144,7, FALSE))</f>
      </c>
      <c r="S2548" s="1">
        <f>IF(IFERROR(VLOOKUP(E2548,Store_Showcase!B2:I144,8, FALSE), TRUE)=TRUE, IF(IFERROR(VLOOKUP(E2548,Store_SRP!B2:I110,8, FALSE), TRUE)=TRUE,VLOOKUP(E2548,Store_VAM!B2:I273,8, FALSE),VLOOKUP(E2548,Store_SRP!B2:I110,8, FALSE)), VLOOKUP(E2548,Store_Showcase!B2:I144,8, FALSE))</f>
      </c>
      <c r="T2548" s="1">
        <f>VLOOKUP(G2548,Sku_Consolidated!A2:R957,18,FALSE)</f>
      </c>
      <c r="U2548" s="1" t="s">
        <v>6486</v>
      </c>
      <c r="V2548" s="1">
        <f>IF(VLOOKUP(G2548,Sku_Consolidated!A2:S957,19,FALSE)="SHOWCASE", VLOOKUP(E2548,Store_Showcase!B2:L144,11, FALSE), IF(VLOOKUP(G2548,Sku_Consolidated!A2:S957,19,FALSE)="VAM",VLOOKUP(E2548,Store_VAM!B2:L273,11, FALSE),VLOOKUP(E2548,Store_SRP!B2:L110,11, FALSE)))</f>
      </c>
      <c r="W2548" s="1">
        <f>VLOOKUP(G2548,Sku_Consolidated!A2:W957,11,FALSE)</f>
      </c>
      <c r="X2548" s="1">
        <f>VLOOKUP(G2548,Sku_Consolidated!A2:H957,8,FALSE)</f>
      </c>
      <c r="Y2548" s="1">
        <f>VLOOKUP(G2548,Sku_Consolidated!A2:I957,9,FALSE)</f>
      </c>
      <c r="Z2548" s="1" t="s">
        <v>41</v>
      </c>
      <c r="AA2548" s="1">
        <f>VLOOKUP(G2548,Sku_Consolidated!A2:E957,5,FALSE)</f>
      </c>
      <c r="AB2548" s="1">
        <f>IF(VLOOKUP(G2548,Sku_Consolidated!A2:S957,19,FALSE)="SHOWCASE", VLOOKUP(E2548,Store_Showcase!B2:N144,13, FALSE), IF(VLOOKUP(G2548,Sku_Consolidated!A2:S957,19,FALSE)="VAM",VLOOKUP(E2548,Store_VAM!B2:N273,13, FALSE),VLOOKUP(E2548,Store_SRP!B2:N110,13, FALSE)))</f>
      </c>
      <c r="AC2548" s="1">
        <f>IF(IFERROR(AB2548,TRUE)=TRUE, "-","OK")</f>
      </c>
      <c r="AD2548" s="11" t="s">
        <v>37</v>
      </c>
      <c r="AE2548" s="11" t="s">
        <v>37</v>
      </c>
      <c r="AF2548" s="1">
        <f>IF(IFERROR(VLOOKUP(E2548,Store_Showcase!B2:H144,{5}, FALSE), TRUE)=TRUE, IF(IFERROR(VLOOKUP(E2548,Store_SRP!B2:H110,{5}, FALSE), TRUE)=TRUE,VLOOKUP(E2548,Store_VAM!B2:H273,{5}, FALSE),VLOOKUP(E2548,Store_SRP!B2:H110,{5}, FALSE)), VLOOKUP(E2548,Store_Showcase!B2:H144,{5}, FALSE))</f>
      </c>
      <c r="AG2548" s="1">
        <f>IF(IFERROR(VLOOKUP(E2548,Store_Showcase!B2:H144,{6}, FALSE), TRUE)=TRUE, IF(IFERROR(VLOOKUP(E2548,Store_SRP!B2:H110,{6}, FALSE), TRUE)=TRUE,VLOOKUP(E2548,Store_VAM!B2:H273,{6}, FALSE),VLOOKUP(E2548,Store_SRP!B2:H110,{6}, FALSE)), VLOOKUP(E2548,Store_Showcase!B2:H144,{6}, FALSE))</f>
      </c>
      <c r="AH2548" s="1">
        <f>VLOOKUP(G2548,Sku_Consolidated!A2:R957,18,FALSE)</f>
      </c>
      <c r="AI2548" s="1">
        <f>VLOOKUP(G2548,Sku_Consolidated!A2:S957,19,FALSE)</f>
      </c>
      <c r="AJ2548" s="1">
        <f>VLOOKUP(G2548,Sku_Consolidated!A2:T957,20,FALSE)</f>
      </c>
    </row>
    <row r="2549" spans="1:36" x14ac:dyDescent="0.25">
      <c r="A2549" s="1">
        <v>2024</v>
      </c>
      <c r="B2549" s="1" t="s">
        <v>31</v>
      </c>
      <c r="C2549" s="1" t="s">
        <v>32</v>
      </c>
      <c r="D2549" s="1" t="s">
        <v>33</v>
      </c>
      <c r="E2549" s="9" t="s">
        <v>6371</v>
      </c>
      <c r="F2549" s="1">
        <f>IF(VLOOKUP(G2549,Sku_Consolidated!A2:S957,{19},FALSE)="SHOWCASE", VLOOKUP(E2549,Store_Showcase!B2:C144,{2}, FALSE), IF(VLOOKUP(G2549,Sku_Consolidated!A2:S957,{19},FALSE)="VAM",VLOOKUP(E2549,Store_VAM!B2:C273,{2}, FALSE),VLOOKUP(E2549,Store_SRP!B2:C110,{2}, FALSE)))</f>
      </c>
      <c r="G2549" s="1">
        <v>14269</v>
      </c>
      <c r="H2549" s="1" t="s">
        <v>1446</v>
      </c>
      <c r="I2549" s="10" t="s">
        <v>190</v>
      </c>
      <c r="J2549" s="1">
        <f>VLOOKUP(G2549,Sku_Consolidated!A2:C957, 3, FALSE)</f>
      </c>
      <c r="K2549" s="10">
        <f>IF(J2549="PACK", I2549, 0)</f>
      </c>
      <c r="L2549" s="10">
        <f>IF(J2549="KG", I2549, I2549 * VLOOKUP(G2549,Sku_Consolidated!A2:U957,21,FALSE))</f>
      </c>
      <c r="M2549" s="10" t="s">
        <v>37</v>
      </c>
      <c r="N2549" s="11" t="s">
        <v>6492</v>
      </c>
      <c r="O2549" s="10" t="s">
        <v>6493</v>
      </c>
      <c r="P2549" s="10">
        <f>N2549 - O2549</f>
      </c>
      <c r="Q2549" s="1">
        <f>VLOOKUP(G2549,Sku_Consolidated!A2:G957,7, FALSE)</f>
      </c>
      <c r="R2549" s="1">
        <f>IF(IFERROR(VLOOKUP(E2549,Store_Showcase!B2:H144,7, FALSE), TRUE)=TRUE, IF(IFERROR(VLOOKUP(E2549,Store_SRP!B2:H110,7, FALSE), TRUE)=TRUE,VLOOKUP(E2549,Store_VAM!B2:H273,7, FALSE),VLOOKUP(E2549,Store_SRP!B2:H110,7, FALSE)), VLOOKUP(E2549,Store_Showcase!B2:H144,7, FALSE))</f>
      </c>
      <c r="S2549" s="1">
        <f>IF(IFERROR(VLOOKUP(E2549,Store_Showcase!B2:I144,8, FALSE), TRUE)=TRUE, IF(IFERROR(VLOOKUP(E2549,Store_SRP!B2:I110,8, FALSE), TRUE)=TRUE,VLOOKUP(E2549,Store_VAM!B2:I273,8, FALSE),VLOOKUP(E2549,Store_SRP!B2:I110,8, FALSE)), VLOOKUP(E2549,Store_Showcase!B2:I144,8, FALSE))</f>
      </c>
      <c r="T2549" s="1">
        <f>VLOOKUP(G2549,Sku_Consolidated!A2:R957,18,FALSE)</f>
      </c>
      <c r="U2549" s="1" t="s">
        <v>6486</v>
      </c>
      <c r="V2549" s="1">
        <f>IF(VLOOKUP(G2549,Sku_Consolidated!A2:S957,19,FALSE)="SHOWCASE", VLOOKUP(E2549,Store_Showcase!B2:L144,11, FALSE), IF(VLOOKUP(G2549,Sku_Consolidated!A2:S957,19,FALSE)="VAM",VLOOKUP(E2549,Store_VAM!B2:L273,11, FALSE),VLOOKUP(E2549,Store_SRP!B2:L110,11, FALSE)))</f>
      </c>
      <c r="W2549" s="1">
        <f>VLOOKUP(G2549,Sku_Consolidated!A2:W957,11,FALSE)</f>
      </c>
      <c r="X2549" s="1">
        <f>VLOOKUP(G2549,Sku_Consolidated!A2:H957,8,FALSE)</f>
      </c>
      <c r="Y2549" s="1">
        <f>VLOOKUP(G2549,Sku_Consolidated!A2:I957,9,FALSE)</f>
      </c>
      <c r="Z2549" s="1" t="s">
        <v>41</v>
      </c>
      <c r="AA2549" s="1">
        <f>VLOOKUP(G2549,Sku_Consolidated!A2:E957,5,FALSE)</f>
      </c>
      <c r="AB2549" s="1">
        <f>IF(VLOOKUP(G2549,Sku_Consolidated!A2:S957,19,FALSE)="SHOWCASE", VLOOKUP(E2549,Store_Showcase!B2:N144,13, FALSE), IF(VLOOKUP(G2549,Sku_Consolidated!A2:S957,19,FALSE)="VAM",VLOOKUP(E2549,Store_VAM!B2:N273,13, FALSE),VLOOKUP(E2549,Store_SRP!B2:N110,13, FALSE)))</f>
      </c>
      <c r="AC2549" s="1">
        <f>IF(IFERROR(AB2549,TRUE)=TRUE, "-","OK")</f>
      </c>
      <c r="AD2549" s="11" t="s">
        <v>37</v>
      </c>
      <c r="AE2549" s="11" t="s">
        <v>37</v>
      </c>
      <c r="AF2549" s="1">
        <f>IF(IFERROR(VLOOKUP(E2549,Store_Showcase!B2:H144,{5}, FALSE), TRUE)=TRUE, IF(IFERROR(VLOOKUP(E2549,Store_SRP!B2:H110,{5}, FALSE), TRUE)=TRUE,VLOOKUP(E2549,Store_VAM!B2:H273,{5}, FALSE),VLOOKUP(E2549,Store_SRP!B2:H110,{5}, FALSE)), VLOOKUP(E2549,Store_Showcase!B2:H144,{5}, FALSE))</f>
      </c>
      <c r="AG2549" s="1">
        <f>IF(IFERROR(VLOOKUP(E2549,Store_Showcase!B2:H144,{6}, FALSE), TRUE)=TRUE, IF(IFERROR(VLOOKUP(E2549,Store_SRP!B2:H110,{6}, FALSE), TRUE)=TRUE,VLOOKUP(E2549,Store_VAM!B2:H273,{6}, FALSE),VLOOKUP(E2549,Store_SRP!B2:H110,{6}, FALSE)), VLOOKUP(E2549,Store_Showcase!B2:H144,{6}, FALSE))</f>
      </c>
      <c r="AH2549" s="1">
        <f>VLOOKUP(G2549,Sku_Consolidated!A2:R957,18,FALSE)</f>
      </c>
      <c r="AI2549" s="1">
        <f>VLOOKUP(G2549,Sku_Consolidated!A2:S957,19,FALSE)</f>
      </c>
      <c r="AJ2549" s="1">
        <f>VLOOKUP(G2549,Sku_Consolidated!A2:T957,20,FALSE)</f>
      </c>
    </row>
    <row r="2550" spans="1:36" x14ac:dyDescent="0.25">
      <c r="A2550" s="1">
        <v>2024</v>
      </c>
      <c r="B2550" s="1" t="s">
        <v>31</v>
      </c>
      <c r="C2550" s="1" t="s">
        <v>32</v>
      </c>
      <c r="D2550" s="1" t="s">
        <v>33</v>
      </c>
      <c r="E2550" s="9" t="s">
        <v>6371</v>
      </c>
      <c r="F2550" s="1">
        <f>IF(VLOOKUP(G2550,Sku_Consolidated!A2:S957,{19},FALSE)="SHOWCASE", VLOOKUP(E2550,Store_Showcase!B2:C144,{2}, FALSE), IF(VLOOKUP(G2550,Sku_Consolidated!A2:S957,{19},FALSE)="VAM",VLOOKUP(E2550,Store_VAM!B2:C273,{2}, FALSE),VLOOKUP(E2550,Store_SRP!B2:C110,{2}, FALSE)))</f>
      </c>
      <c r="G2550" s="1">
        <v>14270</v>
      </c>
      <c r="H2550" s="1" t="s">
        <v>1450</v>
      </c>
      <c r="I2550" s="10" t="s">
        <v>1587</v>
      </c>
      <c r="J2550" s="1">
        <f>VLOOKUP(G2550,Sku_Consolidated!A2:C957, 3, FALSE)</f>
      </c>
      <c r="K2550" s="10">
        <f>IF(J2550="PACK", I2550, 0)</f>
      </c>
      <c r="L2550" s="10">
        <f>IF(J2550="KG", I2550, I2550 * VLOOKUP(G2550,Sku_Consolidated!A2:U957,21,FALSE))</f>
      </c>
      <c r="M2550" s="10" t="s">
        <v>37</v>
      </c>
      <c r="N2550" s="11" t="s">
        <v>6494</v>
      </c>
      <c r="O2550" s="10" t="s">
        <v>6495</v>
      </c>
      <c r="P2550" s="10">
        <f>N2550 - O2550</f>
      </c>
      <c r="Q2550" s="1">
        <f>VLOOKUP(G2550,Sku_Consolidated!A2:G957,7, FALSE)</f>
      </c>
      <c r="R2550" s="1">
        <f>IF(IFERROR(VLOOKUP(E2550,Store_Showcase!B2:H144,7, FALSE), TRUE)=TRUE, IF(IFERROR(VLOOKUP(E2550,Store_SRP!B2:H110,7, FALSE), TRUE)=TRUE,VLOOKUP(E2550,Store_VAM!B2:H273,7, FALSE),VLOOKUP(E2550,Store_SRP!B2:H110,7, FALSE)), VLOOKUP(E2550,Store_Showcase!B2:H144,7, FALSE))</f>
      </c>
      <c r="S2550" s="1">
        <f>IF(IFERROR(VLOOKUP(E2550,Store_Showcase!B2:I144,8, FALSE), TRUE)=TRUE, IF(IFERROR(VLOOKUP(E2550,Store_SRP!B2:I110,8, FALSE), TRUE)=TRUE,VLOOKUP(E2550,Store_VAM!B2:I273,8, FALSE),VLOOKUP(E2550,Store_SRP!B2:I110,8, FALSE)), VLOOKUP(E2550,Store_Showcase!B2:I144,8, FALSE))</f>
      </c>
      <c r="T2550" s="1">
        <f>VLOOKUP(G2550,Sku_Consolidated!A2:R957,18,FALSE)</f>
      </c>
      <c r="U2550" s="1" t="s">
        <v>6486</v>
      </c>
      <c r="V2550" s="1">
        <f>IF(VLOOKUP(G2550,Sku_Consolidated!A2:S957,19,FALSE)="SHOWCASE", VLOOKUP(E2550,Store_Showcase!B2:L144,11, FALSE), IF(VLOOKUP(G2550,Sku_Consolidated!A2:S957,19,FALSE)="VAM",VLOOKUP(E2550,Store_VAM!B2:L273,11, FALSE),VLOOKUP(E2550,Store_SRP!B2:L110,11, FALSE)))</f>
      </c>
      <c r="W2550" s="1">
        <f>VLOOKUP(G2550,Sku_Consolidated!A2:W957,11,FALSE)</f>
      </c>
      <c r="X2550" s="1">
        <f>VLOOKUP(G2550,Sku_Consolidated!A2:H957,8,FALSE)</f>
      </c>
      <c r="Y2550" s="1">
        <f>VLOOKUP(G2550,Sku_Consolidated!A2:I957,9,FALSE)</f>
      </c>
      <c r="Z2550" s="1" t="s">
        <v>41</v>
      </c>
      <c r="AA2550" s="1">
        <f>VLOOKUP(G2550,Sku_Consolidated!A2:E957,5,FALSE)</f>
      </c>
      <c r="AB2550" s="1">
        <f>IF(VLOOKUP(G2550,Sku_Consolidated!A2:S957,19,FALSE)="SHOWCASE", VLOOKUP(E2550,Store_Showcase!B2:N144,13, FALSE), IF(VLOOKUP(G2550,Sku_Consolidated!A2:S957,19,FALSE)="VAM",VLOOKUP(E2550,Store_VAM!B2:N273,13, FALSE),VLOOKUP(E2550,Store_SRP!B2:N110,13, FALSE)))</f>
      </c>
      <c r="AC2550" s="1">
        <f>IF(IFERROR(AB2550,TRUE)=TRUE, "-","OK")</f>
      </c>
      <c r="AD2550" s="11" t="s">
        <v>37</v>
      </c>
      <c r="AE2550" s="11" t="s">
        <v>37</v>
      </c>
      <c r="AF2550" s="1">
        <f>IF(IFERROR(VLOOKUP(E2550,Store_Showcase!B2:H144,{5}, FALSE), TRUE)=TRUE, IF(IFERROR(VLOOKUP(E2550,Store_SRP!B2:H110,{5}, FALSE), TRUE)=TRUE,VLOOKUP(E2550,Store_VAM!B2:H273,{5}, FALSE),VLOOKUP(E2550,Store_SRP!B2:H110,{5}, FALSE)), VLOOKUP(E2550,Store_Showcase!B2:H144,{5}, FALSE))</f>
      </c>
      <c r="AG2550" s="1">
        <f>IF(IFERROR(VLOOKUP(E2550,Store_Showcase!B2:H144,{6}, FALSE), TRUE)=TRUE, IF(IFERROR(VLOOKUP(E2550,Store_SRP!B2:H110,{6}, FALSE), TRUE)=TRUE,VLOOKUP(E2550,Store_VAM!B2:H273,{6}, FALSE),VLOOKUP(E2550,Store_SRP!B2:H110,{6}, FALSE)), VLOOKUP(E2550,Store_Showcase!B2:H144,{6}, FALSE))</f>
      </c>
      <c r="AH2550" s="1">
        <f>VLOOKUP(G2550,Sku_Consolidated!A2:R957,18,FALSE)</f>
      </c>
      <c r="AI2550" s="1">
        <f>VLOOKUP(G2550,Sku_Consolidated!A2:S957,19,FALSE)</f>
      </c>
      <c r="AJ2550" s="1">
        <f>VLOOKUP(G2550,Sku_Consolidated!A2:T957,20,FALSE)</f>
      </c>
    </row>
    <row r="2551" spans="1:36" x14ac:dyDescent="0.25">
      <c r="A2551" s="1">
        <v>2024</v>
      </c>
      <c r="B2551" s="1" t="s">
        <v>31</v>
      </c>
      <c r="C2551" s="1" t="s">
        <v>32</v>
      </c>
      <c r="D2551" s="1" t="s">
        <v>33</v>
      </c>
      <c r="E2551" s="9" t="s">
        <v>6371</v>
      </c>
      <c r="F2551" s="1">
        <f>IF(VLOOKUP(G2551,Sku_Consolidated!A2:S957,{19},FALSE)="SHOWCASE", VLOOKUP(E2551,Store_Showcase!B2:C144,{2}, FALSE), IF(VLOOKUP(G2551,Sku_Consolidated!A2:S957,{19},FALSE)="VAM",VLOOKUP(E2551,Store_VAM!B2:C273,{2}, FALSE),VLOOKUP(E2551,Store_SRP!B2:C110,{2}, FALSE)))</f>
      </c>
      <c r="G2551" s="1">
        <v>14275</v>
      </c>
      <c r="H2551" s="1" t="s">
        <v>1454</v>
      </c>
      <c r="I2551" s="10" t="s">
        <v>6496</v>
      </c>
      <c r="J2551" s="1">
        <f>VLOOKUP(G2551,Sku_Consolidated!A2:C957, 3, FALSE)</f>
      </c>
      <c r="K2551" s="10">
        <f>IF(J2551="PACK", I2551, 0)</f>
      </c>
      <c r="L2551" s="10">
        <f>IF(J2551="KG", I2551, I2551 * VLOOKUP(G2551,Sku_Consolidated!A2:U957,21,FALSE))</f>
      </c>
      <c r="M2551" s="10" t="s">
        <v>37</v>
      </c>
      <c r="N2551" s="11" t="s">
        <v>6497</v>
      </c>
      <c r="O2551" s="10" t="s">
        <v>6498</v>
      </c>
      <c r="P2551" s="10">
        <f>N2551 - O2551</f>
      </c>
      <c r="Q2551" s="1">
        <f>VLOOKUP(G2551,Sku_Consolidated!A2:G957,7, FALSE)</f>
      </c>
      <c r="R2551" s="1">
        <f>IF(IFERROR(VLOOKUP(E2551,Store_Showcase!B2:H144,7, FALSE), TRUE)=TRUE, IF(IFERROR(VLOOKUP(E2551,Store_SRP!B2:H110,7, FALSE), TRUE)=TRUE,VLOOKUP(E2551,Store_VAM!B2:H273,7, FALSE),VLOOKUP(E2551,Store_SRP!B2:H110,7, FALSE)), VLOOKUP(E2551,Store_Showcase!B2:H144,7, FALSE))</f>
      </c>
      <c r="S2551" s="1">
        <f>IF(IFERROR(VLOOKUP(E2551,Store_Showcase!B2:I144,8, FALSE), TRUE)=TRUE, IF(IFERROR(VLOOKUP(E2551,Store_SRP!B2:I110,8, FALSE), TRUE)=TRUE,VLOOKUP(E2551,Store_VAM!B2:I273,8, FALSE),VLOOKUP(E2551,Store_SRP!B2:I110,8, FALSE)), VLOOKUP(E2551,Store_Showcase!B2:I144,8, FALSE))</f>
      </c>
      <c r="T2551" s="1">
        <f>VLOOKUP(G2551,Sku_Consolidated!A2:R957,18,FALSE)</f>
      </c>
      <c r="U2551" s="1" t="s">
        <v>6486</v>
      </c>
      <c r="V2551" s="1">
        <f>IF(VLOOKUP(G2551,Sku_Consolidated!A2:S957,19,FALSE)="SHOWCASE", VLOOKUP(E2551,Store_Showcase!B2:L144,11, FALSE), IF(VLOOKUP(G2551,Sku_Consolidated!A2:S957,19,FALSE)="VAM",VLOOKUP(E2551,Store_VAM!B2:L273,11, FALSE),VLOOKUP(E2551,Store_SRP!B2:L110,11, FALSE)))</f>
      </c>
      <c r="W2551" s="1">
        <f>VLOOKUP(G2551,Sku_Consolidated!A2:W957,11,FALSE)</f>
      </c>
      <c r="X2551" s="1">
        <f>VLOOKUP(G2551,Sku_Consolidated!A2:H957,8,FALSE)</f>
      </c>
      <c r="Y2551" s="1">
        <f>VLOOKUP(G2551,Sku_Consolidated!A2:I957,9,FALSE)</f>
      </c>
      <c r="Z2551" s="1" t="s">
        <v>41</v>
      </c>
      <c r="AA2551" s="1">
        <f>VLOOKUP(G2551,Sku_Consolidated!A2:E957,5,FALSE)</f>
      </c>
      <c r="AB2551" s="1">
        <f>IF(VLOOKUP(G2551,Sku_Consolidated!A2:S957,19,FALSE)="SHOWCASE", VLOOKUP(E2551,Store_Showcase!B2:N144,13, FALSE), IF(VLOOKUP(G2551,Sku_Consolidated!A2:S957,19,FALSE)="VAM",VLOOKUP(E2551,Store_VAM!B2:N273,13, FALSE),VLOOKUP(E2551,Store_SRP!B2:N110,13, FALSE)))</f>
      </c>
      <c r="AC2551" s="1">
        <f>IF(IFERROR(AB2551,TRUE)=TRUE, "-","OK")</f>
      </c>
      <c r="AD2551" s="11" t="s">
        <v>37</v>
      </c>
      <c r="AE2551" s="11" t="s">
        <v>37</v>
      </c>
      <c r="AF2551" s="1">
        <f>IF(IFERROR(VLOOKUP(E2551,Store_Showcase!B2:H144,{5}, FALSE), TRUE)=TRUE, IF(IFERROR(VLOOKUP(E2551,Store_SRP!B2:H110,{5}, FALSE), TRUE)=TRUE,VLOOKUP(E2551,Store_VAM!B2:H273,{5}, FALSE),VLOOKUP(E2551,Store_SRP!B2:H110,{5}, FALSE)), VLOOKUP(E2551,Store_Showcase!B2:H144,{5}, FALSE))</f>
      </c>
      <c r="AG2551" s="1">
        <f>IF(IFERROR(VLOOKUP(E2551,Store_Showcase!B2:H144,{6}, FALSE), TRUE)=TRUE, IF(IFERROR(VLOOKUP(E2551,Store_SRP!B2:H110,{6}, FALSE), TRUE)=TRUE,VLOOKUP(E2551,Store_VAM!B2:H273,{6}, FALSE),VLOOKUP(E2551,Store_SRP!B2:H110,{6}, FALSE)), VLOOKUP(E2551,Store_Showcase!B2:H144,{6}, FALSE))</f>
      </c>
      <c r="AH2551" s="1">
        <f>VLOOKUP(G2551,Sku_Consolidated!A2:R957,18,FALSE)</f>
      </c>
      <c r="AI2551" s="1">
        <f>VLOOKUP(G2551,Sku_Consolidated!A2:S957,19,FALSE)</f>
      </c>
      <c r="AJ2551" s="1">
        <f>VLOOKUP(G2551,Sku_Consolidated!A2:T957,20,FALSE)</f>
      </c>
    </row>
    <row r="2552" spans="1:36" x14ac:dyDescent="0.25">
      <c r="A2552" s="1">
        <v>2024</v>
      </c>
      <c r="B2552" s="1" t="s">
        <v>31</v>
      </c>
      <c r="C2552" s="1" t="s">
        <v>32</v>
      </c>
      <c r="D2552" s="1" t="s">
        <v>33</v>
      </c>
      <c r="E2552" s="9" t="s">
        <v>6371</v>
      </c>
      <c r="F2552" s="1">
        <f>IF(VLOOKUP(G2552,Sku_Consolidated!A2:S957,{19},FALSE)="SHOWCASE", VLOOKUP(E2552,Store_Showcase!B2:C144,{2}, FALSE), IF(VLOOKUP(G2552,Sku_Consolidated!A2:S957,{19},FALSE)="VAM",VLOOKUP(E2552,Store_VAM!B2:C273,{2}, FALSE),VLOOKUP(E2552,Store_SRP!B2:C110,{2}, FALSE)))</f>
      </c>
      <c r="G2552" s="1">
        <v>14280</v>
      </c>
      <c r="H2552" s="1" t="s">
        <v>1458</v>
      </c>
      <c r="I2552" s="10" t="s">
        <v>4917</v>
      </c>
      <c r="J2552" s="1">
        <f>VLOOKUP(G2552,Sku_Consolidated!A2:C957, 3, FALSE)</f>
      </c>
      <c r="K2552" s="10">
        <f>IF(J2552="PACK", I2552, 0)</f>
      </c>
      <c r="L2552" s="10">
        <f>IF(J2552="KG", I2552, I2552 * VLOOKUP(G2552,Sku_Consolidated!A2:U957,21,FALSE))</f>
      </c>
      <c r="M2552" s="10" t="s">
        <v>37</v>
      </c>
      <c r="N2552" s="11" t="s">
        <v>6499</v>
      </c>
      <c r="O2552" s="10" t="s">
        <v>6500</v>
      </c>
      <c r="P2552" s="10">
        <f>N2552 - O2552</f>
      </c>
      <c r="Q2552" s="1">
        <f>VLOOKUP(G2552,Sku_Consolidated!A2:G957,7, FALSE)</f>
      </c>
      <c r="R2552" s="1">
        <f>IF(IFERROR(VLOOKUP(E2552,Store_Showcase!B2:H144,7, FALSE), TRUE)=TRUE, IF(IFERROR(VLOOKUP(E2552,Store_SRP!B2:H110,7, FALSE), TRUE)=TRUE,VLOOKUP(E2552,Store_VAM!B2:H273,7, FALSE),VLOOKUP(E2552,Store_SRP!B2:H110,7, FALSE)), VLOOKUP(E2552,Store_Showcase!B2:H144,7, FALSE))</f>
      </c>
      <c r="S2552" s="1">
        <f>IF(IFERROR(VLOOKUP(E2552,Store_Showcase!B2:I144,8, FALSE), TRUE)=TRUE, IF(IFERROR(VLOOKUP(E2552,Store_SRP!B2:I110,8, FALSE), TRUE)=TRUE,VLOOKUP(E2552,Store_VAM!B2:I273,8, FALSE),VLOOKUP(E2552,Store_SRP!B2:I110,8, FALSE)), VLOOKUP(E2552,Store_Showcase!B2:I144,8, FALSE))</f>
      </c>
      <c r="T2552" s="1">
        <f>VLOOKUP(G2552,Sku_Consolidated!A2:R957,18,FALSE)</f>
      </c>
      <c r="U2552" s="1" t="s">
        <v>6486</v>
      </c>
      <c r="V2552" s="1">
        <f>IF(VLOOKUP(G2552,Sku_Consolidated!A2:S957,19,FALSE)="SHOWCASE", VLOOKUP(E2552,Store_Showcase!B2:L144,11, FALSE), IF(VLOOKUP(G2552,Sku_Consolidated!A2:S957,19,FALSE)="VAM",VLOOKUP(E2552,Store_VAM!B2:L273,11, FALSE),VLOOKUP(E2552,Store_SRP!B2:L110,11, FALSE)))</f>
      </c>
      <c r="W2552" s="1">
        <f>VLOOKUP(G2552,Sku_Consolidated!A2:W957,11,FALSE)</f>
      </c>
      <c r="X2552" s="1">
        <f>VLOOKUP(G2552,Sku_Consolidated!A2:H957,8,FALSE)</f>
      </c>
      <c r="Y2552" s="1">
        <f>VLOOKUP(G2552,Sku_Consolidated!A2:I957,9,FALSE)</f>
      </c>
      <c r="Z2552" s="1" t="s">
        <v>41</v>
      </c>
      <c r="AA2552" s="1">
        <f>VLOOKUP(G2552,Sku_Consolidated!A2:E957,5,FALSE)</f>
      </c>
      <c r="AB2552" s="1">
        <f>IF(VLOOKUP(G2552,Sku_Consolidated!A2:S957,19,FALSE)="SHOWCASE", VLOOKUP(E2552,Store_Showcase!B2:N144,13, FALSE), IF(VLOOKUP(G2552,Sku_Consolidated!A2:S957,19,FALSE)="VAM",VLOOKUP(E2552,Store_VAM!B2:N273,13, FALSE),VLOOKUP(E2552,Store_SRP!B2:N110,13, FALSE)))</f>
      </c>
      <c r="AC2552" s="1">
        <f>IF(IFERROR(AB2552,TRUE)=TRUE, "-","OK")</f>
      </c>
      <c r="AD2552" s="11" t="s">
        <v>37</v>
      </c>
      <c r="AE2552" s="11" t="s">
        <v>37</v>
      </c>
      <c r="AF2552" s="1">
        <f>IF(IFERROR(VLOOKUP(E2552,Store_Showcase!B2:H144,{5}, FALSE), TRUE)=TRUE, IF(IFERROR(VLOOKUP(E2552,Store_SRP!B2:H110,{5}, FALSE), TRUE)=TRUE,VLOOKUP(E2552,Store_VAM!B2:H273,{5}, FALSE),VLOOKUP(E2552,Store_SRP!B2:H110,{5}, FALSE)), VLOOKUP(E2552,Store_Showcase!B2:H144,{5}, FALSE))</f>
      </c>
      <c r="AG2552" s="1">
        <f>IF(IFERROR(VLOOKUP(E2552,Store_Showcase!B2:H144,{6}, FALSE), TRUE)=TRUE, IF(IFERROR(VLOOKUP(E2552,Store_SRP!B2:H110,{6}, FALSE), TRUE)=TRUE,VLOOKUP(E2552,Store_VAM!B2:H273,{6}, FALSE),VLOOKUP(E2552,Store_SRP!B2:H110,{6}, FALSE)), VLOOKUP(E2552,Store_Showcase!B2:H144,{6}, FALSE))</f>
      </c>
      <c r="AH2552" s="1">
        <f>VLOOKUP(G2552,Sku_Consolidated!A2:R957,18,FALSE)</f>
      </c>
      <c r="AI2552" s="1">
        <f>VLOOKUP(G2552,Sku_Consolidated!A2:S957,19,FALSE)</f>
      </c>
      <c r="AJ2552" s="1">
        <f>VLOOKUP(G2552,Sku_Consolidated!A2:T957,20,FALSE)</f>
      </c>
    </row>
    <row r="2553" spans="1:36" x14ac:dyDescent="0.25">
      <c r="A2553" s="1">
        <v>2024</v>
      </c>
      <c r="B2553" s="1" t="s">
        <v>31</v>
      </c>
      <c r="C2553" s="1" t="s">
        <v>32</v>
      </c>
      <c r="D2553" s="1" t="s">
        <v>33</v>
      </c>
      <c r="E2553" s="9" t="s">
        <v>6371</v>
      </c>
      <c r="F2553" s="1">
        <f>IF(VLOOKUP(G2553,Sku_Consolidated!A2:S957,{19},FALSE)="SHOWCASE", VLOOKUP(E2553,Store_Showcase!B2:C144,{2}, FALSE), IF(VLOOKUP(G2553,Sku_Consolidated!A2:S957,{19},FALSE)="VAM",VLOOKUP(E2553,Store_VAM!B2:C273,{2}, FALSE),VLOOKUP(E2553,Store_SRP!B2:C110,{2}, FALSE)))</f>
      </c>
      <c r="G2553" s="1">
        <v>14281</v>
      </c>
      <c r="H2553" s="1" t="s">
        <v>1621</v>
      </c>
      <c r="I2553" s="10" t="s">
        <v>3646</v>
      </c>
      <c r="J2553" s="1">
        <f>VLOOKUP(G2553,Sku_Consolidated!A2:C957, 3, FALSE)</f>
      </c>
      <c r="K2553" s="10">
        <f>IF(J2553="PACK", I2553, 0)</f>
      </c>
      <c r="L2553" s="10">
        <f>IF(J2553="KG", I2553, I2553 * VLOOKUP(G2553,Sku_Consolidated!A2:U957,21,FALSE))</f>
      </c>
      <c r="M2553" s="10" t="s">
        <v>37</v>
      </c>
      <c r="N2553" s="11" t="s">
        <v>6501</v>
      </c>
      <c r="O2553" s="10" t="s">
        <v>6502</v>
      </c>
      <c r="P2553" s="10">
        <f>N2553 - O2553</f>
      </c>
      <c r="Q2553" s="1">
        <f>VLOOKUP(G2553,Sku_Consolidated!A2:G957,7, FALSE)</f>
      </c>
      <c r="R2553" s="1">
        <f>IF(IFERROR(VLOOKUP(E2553,Store_Showcase!B2:H144,7, FALSE), TRUE)=TRUE, IF(IFERROR(VLOOKUP(E2553,Store_SRP!B2:H110,7, FALSE), TRUE)=TRUE,VLOOKUP(E2553,Store_VAM!B2:H273,7, FALSE),VLOOKUP(E2553,Store_SRP!B2:H110,7, FALSE)), VLOOKUP(E2553,Store_Showcase!B2:H144,7, FALSE))</f>
      </c>
      <c r="S2553" s="1">
        <f>IF(IFERROR(VLOOKUP(E2553,Store_Showcase!B2:I144,8, FALSE), TRUE)=TRUE, IF(IFERROR(VLOOKUP(E2553,Store_SRP!B2:I110,8, FALSE), TRUE)=TRUE,VLOOKUP(E2553,Store_VAM!B2:I273,8, FALSE),VLOOKUP(E2553,Store_SRP!B2:I110,8, FALSE)), VLOOKUP(E2553,Store_Showcase!B2:I144,8, FALSE))</f>
      </c>
      <c r="T2553" s="1">
        <f>VLOOKUP(G2553,Sku_Consolidated!A2:R957,18,FALSE)</f>
      </c>
      <c r="U2553" s="1" t="s">
        <v>6486</v>
      </c>
      <c r="V2553" s="1">
        <f>IF(VLOOKUP(G2553,Sku_Consolidated!A2:S957,19,FALSE)="SHOWCASE", VLOOKUP(E2553,Store_Showcase!B2:L144,11, FALSE), IF(VLOOKUP(G2553,Sku_Consolidated!A2:S957,19,FALSE)="VAM",VLOOKUP(E2553,Store_VAM!B2:L273,11, FALSE),VLOOKUP(E2553,Store_SRP!B2:L110,11, FALSE)))</f>
      </c>
      <c r="W2553" s="1">
        <f>VLOOKUP(G2553,Sku_Consolidated!A2:W957,11,FALSE)</f>
      </c>
      <c r="X2553" s="1">
        <f>VLOOKUP(G2553,Sku_Consolidated!A2:H957,8,FALSE)</f>
      </c>
      <c r="Y2553" s="1">
        <f>VLOOKUP(G2553,Sku_Consolidated!A2:I957,9,FALSE)</f>
      </c>
      <c r="Z2553" s="1" t="s">
        <v>41</v>
      </c>
      <c r="AA2553" s="1">
        <f>VLOOKUP(G2553,Sku_Consolidated!A2:E957,5,FALSE)</f>
      </c>
      <c r="AB2553" s="1">
        <f>IF(VLOOKUP(G2553,Sku_Consolidated!A2:S957,19,FALSE)="SHOWCASE", VLOOKUP(E2553,Store_Showcase!B2:N144,13, FALSE), IF(VLOOKUP(G2553,Sku_Consolidated!A2:S957,19,FALSE)="VAM",VLOOKUP(E2553,Store_VAM!B2:N273,13, FALSE),VLOOKUP(E2553,Store_SRP!B2:N110,13, FALSE)))</f>
      </c>
      <c r="AC2553" s="1">
        <f>IF(IFERROR(AB2553,TRUE)=TRUE, "-","OK")</f>
      </c>
      <c r="AD2553" s="11" t="s">
        <v>37</v>
      </c>
      <c r="AE2553" s="11" t="s">
        <v>37</v>
      </c>
      <c r="AF2553" s="1">
        <f>IF(IFERROR(VLOOKUP(E2553,Store_Showcase!B2:H144,{5}, FALSE), TRUE)=TRUE, IF(IFERROR(VLOOKUP(E2553,Store_SRP!B2:H110,{5}, FALSE), TRUE)=TRUE,VLOOKUP(E2553,Store_VAM!B2:H273,{5}, FALSE),VLOOKUP(E2553,Store_SRP!B2:H110,{5}, FALSE)), VLOOKUP(E2553,Store_Showcase!B2:H144,{5}, FALSE))</f>
      </c>
      <c r="AG2553" s="1">
        <f>IF(IFERROR(VLOOKUP(E2553,Store_Showcase!B2:H144,{6}, FALSE), TRUE)=TRUE, IF(IFERROR(VLOOKUP(E2553,Store_SRP!B2:H110,{6}, FALSE), TRUE)=TRUE,VLOOKUP(E2553,Store_VAM!B2:H273,{6}, FALSE),VLOOKUP(E2553,Store_SRP!B2:H110,{6}, FALSE)), VLOOKUP(E2553,Store_Showcase!B2:H144,{6}, FALSE))</f>
      </c>
      <c r="AH2553" s="1">
        <f>VLOOKUP(G2553,Sku_Consolidated!A2:R957,18,FALSE)</f>
      </c>
      <c r="AI2553" s="1">
        <f>VLOOKUP(G2553,Sku_Consolidated!A2:S957,19,FALSE)</f>
      </c>
      <c r="AJ2553" s="1">
        <f>VLOOKUP(G2553,Sku_Consolidated!A2:T957,20,FALSE)</f>
      </c>
    </row>
    <row r="2554" spans="1:36" x14ac:dyDescent="0.25">
      <c r="A2554" s="1">
        <v>2024</v>
      </c>
      <c r="B2554" s="1" t="s">
        <v>31</v>
      </c>
      <c r="C2554" s="1" t="s">
        <v>32</v>
      </c>
      <c r="D2554" s="1" t="s">
        <v>33</v>
      </c>
      <c r="E2554" s="9" t="s">
        <v>6403</v>
      </c>
      <c r="F2554" s="1">
        <f>IF(VLOOKUP(G2554,Sku_Consolidated!A2:S957,{19},FALSE)="SHOWCASE", VLOOKUP(E2554,Store_Showcase!B2:C144,{2}, FALSE), IF(VLOOKUP(G2554,Sku_Consolidated!A2:S957,{19},FALSE)="VAM",VLOOKUP(E2554,Store_VAM!B2:C273,{2}, FALSE),VLOOKUP(E2554,Store_SRP!B2:C110,{2}, FALSE)))</f>
      </c>
      <c r="G2554" s="1">
        <v>14266</v>
      </c>
      <c r="H2554" s="1" t="s">
        <v>1433</v>
      </c>
      <c r="I2554" s="10" t="s">
        <v>6503</v>
      </c>
      <c r="J2554" s="1">
        <f>VLOOKUP(G2554,Sku_Consolidated!A2:C957, 3, FALSE)</f>
      </c>
      <c r="K2554" s="10">
        <f>IF(J2554="PACK", I2554, 0)</f>
      </c>
      <c r="L2554" s="10">
        <f>IF(J2554="KG", I2554, I2554 * VLOOKUP(G2554,Sku_Consolidated!A2:U957,21,FALSE))</f>
      </c>
      <c r="M2554" s="10" t="s">
        <v>37</v>
      </c>
      <c r="N2554" s="11" t="s">
        <v>6504</v>
      </c>
      <c r="O2554" s="10" t="s">
        <v>6505</v>
      </c>
      <c r="P2554" s="10">
        <f>N2554 - O2554</f>
      </c>
      <c r="Q2554" s="1">
        <f>VLOOKUP(G2554,Sku_Consolidated!A2:G957,7, FALSE)</f>
      </c>
      <c r="R2554" s="1">
        <f>IF(IFERROR(VLOOKUP(E2554,Store_Showcase!B2:H144,7, FALSE), TRUE)=TRUE, IF(IFERROR(VLOOKUP(E2554,Store_SRP!B2:H110,7, FALSE), TRUE)=TRUE,VLOOKUP(E2554,Store_VAM!B2:H273,7, FALSE),VLOOKUP(E2554,Store_SRP!B2:H110,7, FALSE)), VLOOKUP(E2554,Store_Showcase!B2:H144,7, FALSE))</f>
      </c>
      <c r="S2554" s="1">
        <f>IF(IFERROR(VLOOKUP(E2554,Store_Showcase!B2:I144,8, FALSE), TRUE)=TRUE, IF(IFERROR(VLOOKUP(E2554,Store_SRP!B2:I110,8, FALSE), TRUE)=TRUE,VLOOKUP(E2554,Store_VAM!B2:I273,8, FALSE),VLOOKUP(E2554,Store_SRP!B2:I110,8, FALSE)), VLOOKUP(E2554,Store_Showcase!B2:I144,8, FALSE))</f>
      </c>
      <c r="T2554" s="1">
        <f>VLOOKUP(G2554,Sku_Consolidated!A2:R957,18,FALSE)</f>
      </c>
      <c r="U2554" s="1" t="s">
        <v>6506</v>
      </c>
      <c r="V2554" s="1">
        <f>IF(VLOOKUP(G2554,Sku_Consolidated!A2:S957,19,FALSE)="SHOWCASE", VLOOKUP(E2554,Store_Showcase!B2:L144,11, FALSE), IF(VLOOKUP(G2554,Sku_Consolidated!A2:S957,19,FALSE)="VAM",VLOOKUP(E2554,Store_VAM!B2:L273,11, FALSE),VLOOKUP(E2554,Store_SRP!B2:L110,11, FALSE)))</f>
      </c>
      <c r="W2554" s="1">
        <f>VLOOKUP(G2554,Sku_Consolidated!A2:W957,11,FALSE)</f>
      </c>
      <c r="X2554" s="1">
        <f>VLOOKUP(G2554,Sku_Consolidated!A2:H957,8,FALSE)</f>
      </c>
      <c r="Y2554" s="1">
        <f>VLOOKUP(G2554,Sku_Consolidated!A2:I957,9,FALSE)</f>
      </c>
      <c r="Z2554" s="1" t="s">
        <v>41</v>
      </c>
      <c r="AA2554" s="1">
        <f>VLOOKUP(G2554,Sku_Consolidated!A2:E957,5,FALSE)</f>
      </c>
      <c r="AB2554" s="1">
        <f>IF(VLOOKUP(G2554,Sku_Consolidated!A2:S957,19,FALSE)="SHOWCASE", VLOOKUP(E2554,Store_Showcase!B2:N144,13, FALSE), IF(VLOOKUP(G2554,Sku_Consolidated!A2:S957,19,FALSE)="VAM",VLOOKUP(E2554,Store_VAM!B2:N273,13, FALSE),VLOOKUP(E2554,Store_SRP!B2:N110,13, FALSE)))</f>
      </c>
      <c r="AC2554" s="1">
        <f>IF(IFERROR(AB2554,TRUE)=TRUE, "-","OK")</f>
      </c>
      <c r="AD2554" s="11" t="s">
        <v>37</v>
      </c>
      <c r="AE2554" s="11" t="s">
        <v>37</v>
      </c>
      <c r="AF2554" s="1">
        <f>IF(IFERROR(VLOOKUP(E2554,Store_Showcase!B2:H144,{5}, FALSE), TRUE)=TRUE, IF(IFERROR(VLOOKUP(E2554,Store_SRP!B2:H110,{5}, FALSE), TRUE)=TRUE,VLOOKUP(E2554,Store_VAM!B2:H273,{5}, FALSE),VLOOKUP(E2554,Store_SRP!B2:H110,{5}, FALSE)), VLOOKUP(E2554,Store_Showcase!B2:H144,{5}, FALSE))</f>
      </c>
      <c r="AG2554" s="1">
        <f>IF(IFERROR(VLOOKUP(E2554,Store_Showcase!B2:H144,{6}, FALSE), TRUE)=TRUE, IF(IFERROR(VLOOKUP(E2554,Store_SRP!B2:H110,{6}, FALSE), TRUE)=TRUE,VLOOKUP(E2554,Store_VAM!B2:H273,{6}, FALSE),VLOOKUP(E2554,Store_SRP!B2:H110,{6}, FALSE)), VLOOKUP(E2554,Store_Showcase!B2:H144,{6}, FALSE))</f>
      </c>
      <c r="AH2554" s="1">
        <f>VLOOKUP(G2554,Sku_Consolidated!A2:R957,18,FALSE)</f>
      </c>
      <c r="AI2554" s="1">
        <f>VLOOKUP(G2554,Sku_Consolidated!A2:S957,19,FALSE)</f>
      </c>
      <c r="AJ2554" s="1">
        <f>VLOOKUP(G2554,Sku_Consolidated!A2:T957,20,FALSE)</f>
      </c>
    </row>
    <row r="2555" spans="1:36" x14ac:dyDescent="0.25">
      <c r="A2555" s="1">
        <v>2024</v>
      </c>
      <c r="B2555" s="1" t="s">
        <v>31</v>
      </c>
      <c r="C2555" s="1" t="s">
        <v>32</v>
      </c>
      <c r="D2555" s="1" t="s">
        <v>33</v>
      </c>
      <c r="E2555" s="9" t="s">
        <v>6403</v>
      </c>
      <c r="F2555" s="1">
        <f>IF(VLOOKUP(G2555,Sku_Consolidated!A2:S957,{19},FALSE)="SHOWCASE", VLOOKUP(E2555,Store_Showcase!B2:C144,{2}, FALSE), IF(VLOOKUP(G2555,Sku_Consolidated!A2:S957,{19},FALSE)="VAM",VLOOKUP(E2555,Store_VAM!B2:C273,{2}, FALSE),VLOOKUP(E2555,Store_SRP!B2:C110,{2}, FALSE)))</f>
      </c>
      <c r="G2555" s="1">
        <v>14267</v>
      </c>
      <c r="H2555" s="1" t="s">
        <v>1438</v>
      </c>
      <c r="I2555" s="10" t="s">
        <v>6507</v>
      </c>
      <c r="J2555" s="1">
        <f>VLOOKUP(G2555,Sku_Consolidated!A2:C957, 3, FALSE)</f>
      </c>
      <c r="K2555" s="10">
        <f>IF(J2555="PACK", I2555, 0)</f>
      </c>
      <c r="L2555" s="10">
        <f>IF(J2555="KG", I2555, I2555 * VLOOKUP(G2555,Sku_Consolidated!A2:U957,21,FALSE))</f>
      </c>
      <c r="M2555" s="10" t="s">
        <v>37</v>
      </c>
      <c r="N2555" s="11" t="s">
        <v>6508</v>
      </c>
      <c r="O2555" s="10" t="s">
        <v>6509</v>
      </c>
      <c r="P2555" s="10">
        <f>N2555 - O2555</f>
      </c>
      <c r="Q2555" s="1">
        <f>VLOOKUP(G2555,Sku_Consolidated!A2:G957,7, FALSE)</f>
      </c>
      <c r="R2555" s="1">
        <f>IF(IFERROR(VLOOKUP(E2555,Store_Showcase!B2:H144,7, FALSE), TRUE)=TRUE, IF(IFERROR(VLOOKUP(E2555,Store_SRP!B2:H110,7, FALSE), TRUE)=TRUE,VLOOKUP(E2555,Store_VAM!B2:H273,7, FALSE),VLOOKUP(E2555,Store_SRP!B2:H110,7, FALSE)), VLOOKUP(E2555,Store_Showcase!B2:H144,7, FALSE))</f>
      </c>
      <c r="S2555" s="1">
        <f>IF(IFERROR(VLOOKUP(E2555,Store_Showcase!B2:I144,8, FALSE), TRUE)=TRUE, IF(IFERROR(VLOOKUP(E2555,Store_SRP!B2:I110,8, FALSE), TRUE)=TRUE,VLOOKUP(E2555,Store_VAM!B2:I273,8, FALSE),VLOOKUP(E2555,Store_SRP!B2:I110,8, FALSE)), VLOOKUP(E2555,Store_Showcase!B2:I144,8, FALSE))</f>
      </c>
      <c r="T2555" s="1">
        <f>VLOOKUP(G2555,Sku_Consolidated!A2:R957,18,FALSE)</f>
      </c>
      <c r="U2555" s="1" t="s">
        <v>6506</v>
      </c>
      <c r="V2555" s="1">
        <f>IF(VLOOKUP(G2555,Sku_Consolidated!A2:S957,19,FALSE)="SHOWCASE", VLOOKUP(E2555,Store_Showcase!B2:L144,11, FALSE), IF(VLOOKUP(G2555,Sku_Consolidated!A2:S957,19,FALSE)="VAM",VLOOKUP(E2555,Store_VAM!B2:L273,11, FALSE),VLOOKUP(E2555,Store_SRP!B2:L110,11, FALSE)))</f>
      </c>
      <c r="W2555" s="1">
        <f>VLOOKUP(G2555,Sku_Consolidated!A2:W957,11,FALSE)</f>
      </c>
      <c r="X2555" s="1">
        <f>VLOOKUP(G2555,Sku_Consolidated!A2:H957,8,FALSE)</f>
      </c>
      <c r="Y2555" s="1">
        <f>VLOOKUP(G2555,Sku_Consolidated!A2:I957,9,FALSE)</f>
      </c>
      <c r="Z2555" s="1" t="s">
        <v>41</v>
      </c>
      <c r="AA2555" s="1">
        <f>VLOOKUP(G2555,Sku_Consolidated!A2:E957,5,FALSE)</f>
      </c>
      <c r="AB2555" s="1">
        <f>IF(VLOOKUP(G2555,Sku_Consolidated!A2:S957,19,FALSE)="SHOWCASE", VLOOKUP(E2555,Store_Showcase!B2:N144,13, FALSE), IF(VLOOKUP(G2555,Sku_Consolidated!A2:S957,19,FALSE)="VAM",VLOOKUP(E2555,Store_VAM!B2:N273,13, FALSE),VLOOKUP(E2555,Store_SRP!B2:N110,13, FALSE)))</f>
      </c>
      <c r="AC2555" s="1">
        <f>IF(IFERROR(AB2555,TRUE)=TRUE, "-","OK")</f>
      </c>
      <c r="AD2555" s="11" t="s">
        <v>37</v>
      </c>
      <c r="AE2555" s="11" t="s">
        <v>37</v>
      </c>
      <c r="AF2555" s="1">
        <f>IF(IFERROR(VLOOKUP(E2555,Store_Showcase!B2:H144,{5}, FALSE), TRUE)=TRUE, IF(IFERROR(VLOOKUP(E2555,Store_SRP!B2:H110,{5}, FALSE), TRUE)=TRUE,VLOOKUP(E2555,Store_VAM!B2:H273,{5}, FALSE),VLOOKUP(E2555,Store_SRP!B2:H110,{5}, FALSE)), VLOOKUP(E2555,Store_Showcase!B2:H144,{5}, FALSE))</f>
      </c>
      <c r="AG2555" s="1">
        <f>IF(IFERROR(VLOOKUP(E2555,Store_Showcase!B2:H144,{6}, FALSE), TRUE)=TRUE, IF(IFERROR(VLOOKUP(E2555,Store_SRP!B2:H110,{6}, FALSE), TRUE)=TRUE,VLOOKUP(E2555,Store_VAM!B2:H273,{6}, FALSE),VLOOKUP(E2555,Store_SRP!B2:H110,{6}, FALSE)), VLOOKUP(E2555,Store_Showcase!B2:H144,{6}, FALSE))</f>
      </c>
      <c r="AH2555" s="1">
        <f>VLOOKUP(G2555,Sku_Consolidated!A2:R957,18,FALSE)</f>
      </c>
      <c r="AI2555" s="1">
        <f>VLOOKUP(G2555,Sku_Consolidated!A2:S957,19,FALSE)</f>
      </c>
      <c r="AJ2555" s="1">
        <f>VLOOKUP(G2555,Sku_Consolidated!A2:T957,20,FALSE)</f>
      </c>
    </row>
    <row r="2556" spans="1:36" x14ac:dyDescent="0.25">
      <c r="A2556" s="1">
        <v>2024</v>
      </c>
      <c r="B2556" s="1" t="s">
        <v>31</v>
      </c>
      <c r="C2556" s="1" t="s">
        <v>32</v>
      </c>
      <c r="D2556" s="1" t="s">
        <v>33</v>
      </c>
      <c r="E2556" s="9" t="s">
        <v>6403</v>
      </c>
      <c r="F2556" s="1">
        <f>IF(VLOOKUP(G2556,Sku_Consolidated!A2:S957,{19},FALSE)="SHOWCASE", VLOOKUP(E2556,Store_Showcase!B2:C144,{2}, FALSE), IF(VLOOKUP(G2556,Sku_Consolidated!A2:S957,{19},FALSE)="VAM",VLOOKUP(E2556,Store_VAM!B2:C273,{2}, FALSE),VLOOKUP(E2556,Store_SRP!B2:C110,{2}, FALSE)))</f>
      </c>
      <c r="G2556" s="1">
        <v>14268</v>
      </c>
      <c r="H2556" s="1" t="s">
        <v>1442</v>
      </c>
      <c r="I2556" s="10" t="s">
        <v>3319</v>
      </c>
      <c r="J2556" s="1">
        <f>VLOOKUP(G2556,Sku_Consolidated!A2:C957, 3, FALSE)</f>
      </c>
      <c r="K2556" s="10">
        <f>IF(J2556="PACK", I2556, 0)</f>
      </c>
      <c r="L2556" s="10">
        <f>IF(J2556="KG", I2556, I2556 * VLOOKUP(G2556,Sku_Consolidated!A2:U957,21,FALSE))</f>
      </c>
      <c r="M2556" s="10" t="s">
        <v>37</v>
      </c>
      <c r="N2556" s="11" t="s">
        <v>6510</v>
      </c>
      <c r="O2556" s="10" t="s">
        <v>6511</v>
      </c>
      <c r="P2556" s="10">
        <f>N2556 - O2556</f>
      </c>
      <c r="Q2556" s="1">
        <f>VLOOKUP(G2556,Sku_Consolidated!A2:G957,7, FALSE)</f>
      </c>
      <c r="R2556" s="1">
        <f>IF(IFERROR(VLOOKUP(E2556,Store_Showcase!B2:H144,7, FALSE), TRUE)=TRUE, IF(IFERROR(VLOOKUP(E2556,Store_SRP!B2:H110,7, FALSE), TRUE)=TRUE,VLOOKUP(E2556,Store_VAM!B2:H273,7, FALSE),VLOOKUP(E2556,Store_SRP!B2:H110,7, FALSE)), VLOOKUP(E2556,Store_Showcase!B2:H144,7, FALSE))</f>
      </c>
      <c r="S2556" s="1">
        <f>IF(IFERROR(VLOOKUP(E2556,Store_Showcase!B2:I144,8, FALSE), TRUE)=TRUE, IF(IFERROR(VLOOKUP(E2556,Store_SRP!B2:I110,8, FALSE), TRUE)=TRUE,VLOOKUP(E2556,Store_VAM!B2:I273,8, FALSE),VLOOKUP(E2556,Store_SRP!B2:I110,8, FALSE)), VLOOKUP(E2556,Store_Showcase!B2:I144,8, FALSE))</f>
      </c>
      <c r="T2556" s="1">
        <f>VLOOKUP(G2556,Sku_Consolidated!A2:R957,18,FALSE)</f>
      </c>
      <c r="U2556" s="1" t="s">
        <v>6506</v>
      </c>
      <c r="V2556" s="1">
        <f>IF(VLOOKUP(G2556,Sku_Consolidated!A2:S957,19,FALSE)="SHOWCASE", VLOOKUP(E2556,Store_Showcase!B2:L144,11, FALSE), IF(VLOOKUP(G2556,Sku_Consolidated!A2:S957,19,FALSE)="VAM",VLOOKUP(E2556,Store_VAM!B2:L273,11, FALSE),VLOOKUP(E2556,Store_SRP!B2:L110,11, FALSE)))</f>
      </c>
      <c r="W2556" s="1">
        <f>VLOOKUP(G2556,Sku_Consolidated!A2:W957,11,FALSE)</f>
      </c>
      <c r="X2556" s="1">
        <f>VLOOKUP(G2556,Sku_Consolidated!A2:H957,8,FALSE)</f>
      </c>
      <c r="Y2556" s="1">
        <f>VLOOKUP(G2556,Sku_Consolidated!A2:I957,9,FALSE)</f>
      </c>
      <c r="Z2556" s="1" t="s">
        <v>41</v>
      </c>
      <c r="AA2556" s="1">
        <f>VLOOKUP(G2556,Sku_Consolidated!A2:E957,5,FALSE)</f>
      </c>
      <c r="AB2556" s="1">
        <f>IF(VLOOKUP(G2556,Sku_Consolidated!A2:S957,19,FALSE)="SHOWCASE", VLOOKUP(E2556,Store_Showcase!B2:N144,13, FALSE), IF(VLOOKUP(G2556,Sku_Consolidated!A2:S957,19,FALSE)="VAM",VLOOKUP(E2556,Store_VAM!B2:N273,13, FALSE),VLOOKUP(E2556,Store_SRP!B2:N110,13, FALSE)))</f>
      </c>
      <c r="AC2556" s="1">
        <f>IF(IFERROR(AB2556,TRUE)=TRUE, "-","OK")</f>
      </c>
      <c r="AD2556" s="11" t="s">
        <v>37</v>
      </c>
      <c r="AE2556" s="11" t="s">
        <v>37</v>
      </c>
      <c r="AF2556" s="1">
        <f>IF(IFERROR(VLOOKUP(E2556,Store_Showcase!B2:H144,{5}, FALSE), TRUE)=TRUE, IF(IFERROR(VLOOKUP(E2556,Store_SRP!B2:H110,{5}, FALSE), TRUE)=TRUE,VLOOKUP(E2556,Store_VAM!B2:H273,{5}, FALSE),VLOOKUP(E2556,Store_SRP!B2:H110,{5}, FALSE)), VLOOKUP(E2556,Store_Showcase!B2:H144,{5}, FALSE))</f>
      </c>
      <c r="AG2556" s="1">
        <f>IF(IFERROR(VLOOKUP(E2556,Store_Showcase!B2:H144,{6}, FALSE), TRUE)=TRUE, IF(IFERROR(VLOOKUP(E2556,Store_SRP!B2:H110,{6}, FALSE), TRUE)=TRUE,VLOOKUP(E2556,Store_VAM!B2:H273,{6}, FALSE),VLOOKUP(E2556,Store_SRP!B2:H110,{6}, FALSE)), VLOOKUP(E2556,Store_Showcase!B2:H144,{6}, FALSE))</f>
      </c>
      <c r="AH2556" s="1">
        <f>VLOOKUP(G2556,Sku_Consolidated!A2:R957,18,FALSE)</f>
      </c>
      <c r="AI2556" s="1">
        <f>VLOOKUP(G2556,Sku_Consolidated!A2:S957,19,FALSE)</f>
      </c>
      <c r="AJ2556" s="1">
        <f>VLOOKUP(G2556,Sku_Consolidated!A2:T957,20,FALSE)</f>
      </c>
    </row>
    <row r="2557" spans="1:36" x14ac:dyDescent="0.25">
      <c r="A2557" s="1">
        <v>2024</v>
      </c>
      <c r="B2557" s="1" t="s">
        <v>31</v>
      </c>
      <c r="C2557" s="1" t="s">
        <v>32</v>
      </c>
      <c r="D2557" s="1" t="s">
        <v>33</v>
      </c>
      <c r="E2557" s="9" t="s">
        <v>6403</v>
      </c>
      <c r="F2557" s="1">
        <f>IF(VLOOKUP(G2557,Sku_Consolidated!A2:S957,{19},FALSE)="SHOWCASE", VLOOKUP(E2557,Store_Showcase!B2:C144,{2}, FALSE), IF(VLOOKUP(G2557,Sku_Consolidated!A2:S957,{19},FALSE)="VAM",VLOOKUP(E2557,Store_VAM!B2:C273,{2}, FALSE),VLOOKUP(E2557,Store_SRP!B2:C110,{2}, FALSE)))</f>
      </c>
      <c r="G2557" s="1">
        <v>14269</v>
      </c>
      <c r="H2557" s="1" t="s">
        <v>1446</v>
      </c>
      <c r="I2557" s="10" t="s">
        <v>2677</v>
      </c>
      <c r="J2557" s="1">
        <f>VLOOKUP(G2557,Sku_Consolidated!A2:C957, 3, FALSE)</f>
      </c>
      <c r="K2557" s="10">
        <f>IF(J2557="PACK", I2557, 0)</f>
      </c>
      <c r="L2557" s="10">
        <f>IF(J2557="KG", I2557, I2557 * VLOOKUP(G2557,Sku_Consolidated!A2:U957,21,FALSE))</f>
      </c>
      <c r="M2557" s="10" t="s">
        <v>37</v>
      </c>
      <c r="N2557" s="11" t="s">
        <v>6512</v>
      </c>
      <c r="O2557" s="10" t="s">
        <v>6513</v>
      </c>
      <c r="P2557" s="10">
        <f>N2557 - O2557</f>
      </c>
      <c r="Q2557" s="1">
        <f>VLOOKUP(G2557,Sku_Consolidated!A2:G957,7, FALSE)</f>
      </c>
      <c r="R2557" s="1">
        <f>IF(IFERROR(VLOOKUP(E2557,Store_Showcase!B2:H144,7, FALSE), TRUE)=TRUE, IF(IFERROR(VLOOKUP(E2557,Store_SRP!B2:H110,7, FALSE), TRUE)=TRUE,VLOOKUP(E2557,Store_VAM!B2:H273,7, FALSE),VLOOKUP(E2557,Store_SRP!B2:H110,7, FALSE)), VLOOKUP(E2557,Store_Showcase!B2:H144,7, FALSE))</f>
      </c>
      <c r="S2557" s="1">
        <f>IF(IFERROR(VLOOKUP(E2557,Store_Showcase!B2:I144,8, FALSE), TRUE)=TRUE, IF(IFERROR(VLOOKUP(E2557,Store_SRP!B2:I110,8, FALSE), TRUE)=TRUE,VLOOKUP(E2557,Store_VAM!B2:I273,8, FALSE),VLOOKUP(E2557,Store_SRP!B2:I110,8, FALSE)), VLOOKUP(E2557,Store_Showcase!B2:I144,8, FALSE))</f>
      </c>
      <c r="T2557" s="1">
        <f>VLOOKUP(G2557,Sku_Consolidated!A2:R957,18,FALSE)</f>
      </c>
      <c r="U2557" s="1" t="s">
        <v>6506</v>
      </c>
      <c r="V2557" s="1">
        <f>IF(VLOOKUP(G2557,Sku_Consolidated!A2:S957,19,FALSE)="SHOWCASE", VLOOKUP(E2557,Store_Showcase!B2:L144,11, FALSE), IF(VLOOKUP(G2557,Sku_Consolidated!A2:S957,19,FALSE)="VAM",VLOOKUP(E2557,Store_VAM!B2:L273,11, FALSE),VLOOKUP(E2557,Store_SRP!B2:L110,11, FALSE)))</f>
      </c>
      <c r="W2557" s="1">
        <f>VLOOKUP(G2557,Sku_Consolidated!A2:W957,11,FALSE)</f>
      </c>
      <c r="X2557" s="1">
        <f>VLOOKUP(G2557,Sku_Consolidated!A2:H957,8,FALSE)</f>
      </c>
      <c r="Y2557" s="1">
        <f>VLOOKUP(G2557,Sku_Consolidated!A2:I957,9,FALSE)</f>
      </c>
      <c r="Z2557" s="1" t="s">
        <v>41</v>
      </c>
      <c r="AA2557" s="1">
        <f>VLOOKUP(G2557,Sku_Consolidated!A2:E957,5,FALSE)</f>
      </c>
      <c r="AB2557" s="1">
        <f>IF(VLOOKUP(G2557,Sku_Consolidated!A2:S957,19,FALSE)="SHOWCASE", VLOOKUP(E2557,Store_Showcase!B2:N144,13, FALSE), IF(VLOOKUP(G2557,Sku_Consolidated!A2:S957,19,FALSE)="VAM",VLOOKUP(E2557,Store_VAM!B2:N273,13, FALSE),VLOOKUP(E2557,Store_SRP!B2:N110,13, FALSE)))</f>
      </c>
      <c r="AC2557" s="1">
        <f>IF(IFERROR(AB2557,TRUE)=TRUE, "-","OK")</f>
      </c>
      <c r="AD2557" s="11" t="s">
        <v>37</v>
      </c>
      <c r="AE2557" s="11" t="s">
        <v>37</v>
      </c>
      <c r="AF2557" s="1">
        <f>IF(IFERROR(VLOOKUP(E2557,Store_Showcase!B2:H144,{5}, FALSE), TRUE)=TRUE, IF(IFERROR(VLOOKUP(E2557,Store_SRP!B2:H110,{5}, FALSE), TRUE)=TRUE,VLOOKUP(E2557,Store_VAM!B2:H273,{5}, FALSE),VLOOKUP(E2557,Store_SRP!B2:H110,{5}, FALSE)), VLOOKUP(E2557,Store_Showcase!B2:H144,{5}, FALSE))</f>
      </c>
      <c r="AG2557" s="1">
        <f>IF(IFERROR(VLOOKUP(E2557,Store_Showcase!B2:H144,{6}, FALSE), TRUE)=TRUE, IF(IFERROR(VLOOKUP(E2557,Store_SRP!B2:H110,{6}, FALSE), TRUE)=TRUE,VLOOKUP(E2557,Store_VAM!B2:H273,{6}, FALSE),VLOOKUP(E2557,Store_SRP!B2:H110,{6}, FALSE)), VLOOKUP(E2557,Store_Showcase!B2:H144,{6}, FALSE))</f>
      </c>
      <c r="AH2557" s="1">
        <f>VLOOKUP(G2557,Sku_Consolidated!A2:R957,18,FALSE)</f>
      </c>
      <c r="AI2557" s="1">
        <f>VLOOKUP(G2557,Sku_Consolidated!A2:S957,19,FALSE)</f>
      </c>
      <c r="AJ2557" s="1">
        <f>VLOOKUP(G2557,Sku_Consolidated!A2:T957,20,FALSE)</f>
      </c>
    </row>
    <row r="2558" spans="1:36" x14ac:dyDescent="0.25">
      <c r="A2558" s="1">
        <v>2024</v>
      </c>
      <c r="B2558" s="1" t="s">
        <v>31</v>
      </c>
      <c r="C2558" s="1" t="s">
        <v>32</v>
      </c>
      <c r="D2558" s="1" t="s">
        <v>33</v>
      </c>
      <c r="E2558" s="9" t="s">
        <v>6403</v>
      </c>
      <c r="F2558" s="1">
        <f>IF(VLOOKUP(G2558,Sku_Consolidated!A2:S957,{19},FALSE)="SHOWCASE", VLOOKUP(E2558,Store_Showcase!B2:C144,{2}, FALSE), IF(VLOOKUP(G2558,Sku_Consolidated!A2:S957,{19},FALSE)="VAM",VLOOKUP(E2558,Store_VAM!B2:C273,{2}, FALSE),VLOOKUP(E2558,Store_SRP!B2:C110,{2}, FALSE)))</f>
      </c>
      <c r="G2558" s="1">
        <v>14270</v>
      </c>
      <c r="H2558" s="1" t="s">
        <v>1450</v>
      </c>
      <c r="I2558" s="10" t="s">
        <v>1760</v>
      </c>
      <c r="J2558" s="1">
        <f>VLOOKUP(G2558,Sku_Consolidated!A2:C957, 3, FALSE)</f>
      </c>
      <c r="K2558" s="10">
        <f>IF(J2558="PACK", I2558, 0)</f>
      </c>
      <c r="L2558" s="10">
        <f>IF(J2558="KG", I2558, I2558 * VLOOKUP(G2558,Sku_Consolidated!A2:U957,21,FALSE))</f>
      </c>
      <c r="M2558" s="10" t="s">
        <v>37</v>
      </c>
      <c r="N2558" s="11" t="s">
        <v>6514</v>
      </c>
      <c r="O2558" s="10" t="s">
        <v>6515</v>
      </c>
      <c r="P2558" s="10">
        <f>N2558 - O2558</f>
      </c>
      <c r="Q2558" s="1">
        <f>VLOOKUP(G2558,Sku_Consolidated!A2:G957,7, FALSE)</f>
      </c>
      <c r="R2558" s="1">
        <f>IF(IFERROR(VLOOKUP(E2558,Store_Showcase!B2:H144,7, FALSE), TRUE)=TRUE, IF(IFERROR(VLOOKUP(E2558,Store_SRP!B2:H110,7, FALSE), TRUE)=TRUE,VLOOKUP(E2558,Store_VAM!B2:H273,7, FALSE),VLOOKUP(E2558,Store_SRP!B2:H110,7, FALSE)), VLOOKUP(E2558,Store_Showcase!B2:H144,7, FALSE))</f>
      </c>
      <c r="S2558" s="1">
        <f>IF(IFERROR(VLOOKUP(E2558,Store_Showcase!B2:I144,8, FALSE), TRUE)=TRUE, IF(IFERROR(VLOOKUP(E2558,Store_SRP!B2:I110,8, FALSE), TRUE)=TRUE,VLOOKUP(E2558,Store_VAM!B2:I273,8, FALSE),VLOOKUP(E2558,Store_SRP!B2:I110,8, FALSE)), VLOOKUP(E2558,Store_Showcase!B2:I144,8, FALSE))</f>
      </c>
      <c r="T2558" s="1">
        <f>VLOOKUP(G2558,Sku_Consolidated!A2:R957,18,FALSE)</f>
      </c>
      <c r="U2558" s="1" t="s">
        <v>6506</v>
      </c>
      <c r="V2558" s="1">
        <f>IF(VLOOKUP(G2558,Sku_Consolidated!A2:S957,19,FALSE)="SHOWCASE", VLOOKUP(E2558,Store_Showcase!B2:L144,11, FALSE), IF(VLOOKUP(G2558,Sku_Consolidated!A2:S957,19,FALSE)="VAM",VLOOKUP(E2558,Store_VAM!B2:L273,11, FALSE),VLOOKUP(E2558,Store_SRP!B2:L110,11, FALSE)))</f>
      </c>
      <c r="W2558" s="1">
        <f>VLOOKUP(G2558,Sku_Consolidated!A2:W957,11,FALSE)</f>
      </c>
      <c r="X2558" s="1">
        <f>VLOOKUP(G2558,Sku_Consolidated!A2:H957,8,FALSE)</f>
      </c>
      <c r="Y2558" s="1">
        <f>VLOOKUP(G2558,Sku_Consolidated!A2:I957,9,FALSE)</f>
      </c>
      <c r="Z2558" s="1" t="s">
        <v>41</v>
      </c>
      <c r="AA2558" s="1">
        <f>VLOOKUP(G2558,Sku_Consolidated!A2:E957,5,FALSE)</f>
      </c>
      <c r="AB2558" s="1">
        <f>IF(VLOOKUP(G2558,Sku_Consolidated!A2:S957,19,FALSE)="SHOWCASE", VLOOKUP(E2558,Store_Showcase!B2:N144,13, FALSE), IF(VLOOKUP(G2558,Sku_Consolidated!A2:S957,19,FALSE)="VAM",VLOOKUP(E2558,Store_VAM!B2:N273,13, FALSE),VLOOKUP(E2558,Store_SRP!B2:N110,13, FALSE)))</f>
      </c>
      <c r="AC2558" s="1">
        <f>IF(IFERROR(AB2558,TRUE)=TRUE, "-","OK")</f>
      </c>
      <c r="AD2558" s="11" t="s">
        <v>37</v>
      </c>
      <c r="AE2558" s="11" t="s">
        <v>37</v>
      </c>
      <c r="AF2558" s="1">
        <f>IF(IFERROR(VLOOKUP(E2558,Store_Showcase!B2:H144,{5}, FALSE), TRUE)=TRUE, IF(IFERROR(VLOOKUP(E2558,Store_SRP!B2:H110,{5}, FALSE), TRUE)=TRUE,VLOOKUP(E2558,Store_VAM!B2:H273,{5}, FALSE),VLOOKUP(E2558,Store_SRP!B2:H110,{5}, FALSE)), VLOOKUP(E2558,Store_Showcase!B2:H144,{5}, FALSE))</f>
      </c>
      <c r="AG2558" s="1">
        <f>IF(IFERROR(VLOOKUP(E2558,Store_Showcase!B2:H144,{6}, FALSE), TRUE)=TRUE, IF(IFERROR(VLOOKUP(E2558,Store_SRP!B2:H110,{6}, FALSE), TRUE)=TRUE,VLOOKUP(E2558,Store_VAM!B2:H273,{6}, FALSE),VLOOKUP(E2558,Store_SRP!B2:H110,{6}, FALSE)), VLOOKUP(E2558,Store_Showcase!B2:H144,{6}, FALSE))</f>
      </c>
      <c r="AH2558" s="1">
        <f>VLOOKUP(G2558,Sku_Consolidated!A2:R957,18,FALSE)</f>
      </c>
      <c r="AI2558" s="1">
        <f>VLOOKUP(G2558,Sku_Consolidated!A2:S957,19,FALSE)</f>
      </c>
      <c r="AJ2558" s="1">
        <f>VLOOKUP(G2558,Sku_Consolidated!A2:T957,20,FALSE)</f>
      </c>
    </row>
    <row r="2559" spans="1:36" x14ac:dyDescent="0.25">
      <c r="A2559" s="1">
        <v>2024</v>
      </c>
      <c r="B2559" s="1" t="s">
        <v>31</v>
      </c>
      <c r="C2559" s="1" t="s">
        <v>32</v>
      </c>
      <c r="D2559" s="1" t="s">
        <v>33</v>
      </c>
      <c r="E2559" s="9" t="s">
        <v>6403</v>
      </c>
      <c r="F2559" s="1">
        <f>IF(VLOOKUP(G2559,Sku_Consolidated!A2:S957,{19},FALSE)="SHOWCASE", VLOOKUP(E2559,Store_Showcase!B2:C144,{2}, FALSE), IF(VLOOKUP(G2559,Sku_Consolidated!A2:S957,{19},FALSE)="VAM",VLOOKUP(E2559,Store_VAM!B2:C273,{2}, FALSE),VLOOKUP(E2559,Store_SRP!B2:C110,{2}, FALSE)))</f>
      </c>
      <c r="G2559" s="1">
        <v>14271</v>
      </c>
      <c r="H2559" s="1" t="s">
        <v>2854</v>
      </c>
      <c r="I2559" s="10" t="s">
        <v>1287</v>
      </c>
      <c r="J2559" s="1">
        <f>VLOOKUP(G2559,Sku_Consolidated!A2:C957, 3, FALSE)</f>
      </c>
      <c r="K2559" s="10">
        <f>IF(J2559="PACK", I2559, 0)</f>
      </c>
      <c r="L2559" s="10">
        <f>IF(J2559="KG", I2559, I2559 * VLOOKUP(G2559,Sku_Consolidated!A2:U957,21,FALSE))</f>
      </c>
      <c r="M2559" s="10" t="s">
        <v>37</v>
      </c>
      <c r="N2559" s="11" t="s">
        <v>6516</v>
      </c>
      <c r="O2559" s="10" t="s">
        <v>6517</v>
      </c>
      <c r="P2559" s="10">
        <f>N2559 - O2559</f>
      </c>
      <c r="Q2559" s="1">
        <f>VLOOKUP(G2559,Sku_Consolidated!A2:G957,7, FALSE)</f>
      </c>
      <c r="R2559" s="1">
        <f>IF(IFERROR(VLOOKUP(E2559,Store_Showcase!B2:H144,7, FALSE), TRUE)=TRUE, IF(IFERROR(VLOOKUP(E2559,Store_SRP!B2:H110,7, FALSE), TRUE)=TRUE,VLOOKUP(E2559,Store_VAM!B2:H273,7, FALSE),VLOOKUP(E2559,Store_SRP!B2:H110,7, FALSE)), VLOOKUP(E2559,Store_Showcase!B2:H144,7, FALSE))</f>
      </c>
      <c r="S2559" s="1">
        <f>IF(IFERROR(VLOOKUP(E2559,Store_Showcase!B2:I144,8, FALSE), TRUE)=TRUE, IF(IFERROR(VLOOKUP(E2559,Store_SRP!B2:I110,8, FALSE), TRUE)=TRUE,VLOOKUP(E2559,Store_VAM!B2:I273,8, FALSE),VLOOKUP(E2559,Store_SRP!B2:I110,8, FALSE)), VLOOKUP(E2559,Store_Showcase!B2:I144,8, FALSE))</f>
      </c>
      <c r="T2559" s="1">
        <f>VLOOKUP(G2559,Sku_Consolidated!A2:R957,18,FALSE)</f>
      </c>
      <c r="U2559" s="1" t="s">
        <v>6506</v>
      </c>
      <c r="V2559" s="1">
        <f>IF(VLOOKUP(G2559,Sku_Consolidated!A2:S957,19,FALSE)="SHOWCASE", VLOOKUP(E2559,Store_Showcase!B2:L144,11, FALSE), IF(VLOOKUP(G2559,Sku_Consolidated!A2:S957,19,FALSE)="VAM",VLOOKUP(E2559,Store_VAM!B2:L273,11, FALSE),VLOOKUP(E2559,Store_SRP!B2:L110,11, FALSE)))</f>
      </c>
      <c r="W2559" s="1">
        <f>VLOOKUP(G2559,Sku_Consolidated!A2:W957,11,FALSE)</f>
      </c>
      <c r="X2559" s="1">
        <f>VLOOKUP(G2559,Sku_Consolidated!A2:H957,8,FALSE)</f>
      </c>
      <c r="Y2559" s="1">
        <f>VLOOKUP(G2559,Sku_Consolidated!A2:I957,9,FALSE)</f>
      </c>
      <c r="Z2559" s="1" t="s">
        <v>41</v>
      </c>
      <c r="AA2559" s="1">
        <f>VLOOKUP(G2559,Sku_Consolidated!A2:E957,5,FALSE)</f>
      </c>
      <c r="AB2559" s="1">
        <f>IF(VLOOKUP(G2559,Sku_Consolidated!A2:S957,19,FALSE)="SHOWCASE", VLOOKUP(E2559,Store_Showcase!B2:N144,13, FALSE), IF(VLOOKUP(G2559,Sku_Consolidated!A2:S957,19,FALSE)="VAM",VLOOKUP(E2559,Store_VAM!B2:N273,13, FALSE),VLOOKUP(E2559,Store_SRP!B2:N110,13, FALSE)))</f>
      </c>
      <c r="AC2559" s="1">
        <f>IF(IFERROR(AB2559,TRUE)=TRUE, "-","OK")</f>
      </c>
      <c r="AD2559" s="11" t="s">
        <v>37</v>
      </c>
      <c r="AE2559" s="11" t="s">
        <v>37</v>
      </c>
      <c r="AF2559" s="1">
        <f>IF(IFERROR(VLOOKUP(E2559,Store_Showcase!B2:H144,{5}, FALSE), TRUE)=TRUE, IF(IFERROR(VLOOKUP(E2559,Store_SRP!B2:H110,{5}, FALSE), TRUE)=TRUE,VLOOKUP(E2559,Store_VAM!B2:H273,{5}, FALSE),VLOOKUP(E2559,Store_SRP!B2:H110,{5}, FALSE)), VLOOKUP(E2559,Store_Showcase!B2:H144,{5}, FALSE))</f>
      </c>
      <c r="AG2559" s="1">
        <f>IF(IFERROR(VLOOKUP(E2559,Store_Showcase!B2:H144,{6}, FALSE), TRUE)=TRUE, IF(IFERROR(VLOOKUP(E2559,Store_SRP!B2:H110,{6}, FALSE), TRUE)=TRUE,VLOOKUP(E2559,Store_VAM!B2:H273,{6}, FALSE),VLOOKUP(E2559,Store_SRP!B2:H110,{6}, FALSE)), VLOOKUP(E2559,Store_Showcase!B2:H144,{6}, FALSE))</f>
      </c>
      <c r="AH2559" s="1">
        <f>VLOOKUP(G2559,Sku_Consolidated!A2:R957,18,FALSE)</f>
      </c>
      <c r="AI2559" s="1">
        <f>VLOOKUP(G2559,Sku_Consolidated!A2:S957,19,FALSE)</f>
      </c>
      <c r="AJ2559" s="1">
        <f>VLOOKUP(G2559,Sku_Consolidated!A2:T957,20,FALSE)</f>
      </c>
    </row>
    <row r="2560" spans="1:36" x14ac:dyDescent="0.25">
      <c r="A2560" s="1">
        <v>2024</v>
      </c>
      <c r="B2560" s="1" t="s">
        <v>31</v>
      </c>
      <c r="C2560" s="1" t="s">
        <v>32</v>
      </c>
      <c r="D2560" s="1" t="s">
        <v>33</v>
      </c>
      <c r="E2560" s="9" t="s">
        <v>6403</v>
      </c>
      <c r="F2560" s="1">
        <f>IF(VLOOKUP(G2560,Sku_Consolidated!A2:S957,{19},FALSE)="SHOWCASE", VLOOKUP(E2560,Store_Showcase!B2:C144,{2}, FALSE), IF(VLOOKUP(G2560,Sku_Consolidated!A2:S957,{19},FALSE)="VAM",VLOOKUP(E2560,Store_VAM!B2:C273,{2}, FALSE),VLOOKUP(E2560,Store_SRP!B2:C110,{2}, FALSE)))</f>
      </c>
      <c r="G2560" s="1">
        <v>14275</v>
      </c>
      <c r="H2560" s="1" t="s">
        <v>1454</v>
      </c>
      <c r="I2560" s="10" t="s">
        <v>2949</v>
      </c>
      <c r="J2560" s="1">
        <f>VLOOKUP(G2560,Sku_Consolidated!A2:C957, 3, FALSE)</f>
      </c>
      <c r="K2560" s="10">
        <f>IF(J2560="PACK", I2560, 0)</f>
      </c>
      <c r="L2560" s="10">
        <f>IF(J2560="KG", I2560, I2560 * VLOOKUP(G2560,Sku_Consolidated!A2:U957,21,FALSE))</f>
      </c>
      <c r="M2560" s="10" t="s">
        <v>37</v>
      </c>
      <c r="N2560" s="11" t="s">
        <v>6518</v>
      </c>
      <c r="O2560" s="10" t="s">
        <v>6519</v>
      </c>
      <c r="P2560" s="10">
        <f>N2560 - O2560</f>
      </c>
      <c r="Q2560" s="1">
        <f>VLOOKUP(G2560,Sku_Consolidated!A2:G957,7, FALSE)</f>
      </c>
      <c r="R2560" s="1">
        <f>IF(IFERROR(VLOOKUP(E2560,Store_Showcase!B2:H144,7, FALSE), TRUE)=TRUE, IF(IFERROR(VLOOKUP(E2560,Store_SRP!B2:H110,7, FALSE), TRUE)=TRUE,VLOOKUP(E2560,Store_VAM!B2:H273,7, FALSE),VLOOKUP(E2560,Store_SRP!B2:H110,7, FALSE)), VLOOKUP(E2560,Store_Showcase!B2:H144,7, FALSE))</f>
      </c>
      <c r="S2560" s="1">
        <f>IF(IFERROR(VLOOKUP(E2560,Store_Showcase!B2:I144,8, FALSE), TRUE)=TRUE, IF(IFERROR(VLOOKUP(E2560,Store_SRP!B2:I110,8, FALSE), TRUE)=TRUE,VLOOKUP(E2560,Store_VAM!B2:I273,8, FALSE),VLOOKUP(E2560,Store_SRP!B2:I110,8, FALSE)), VLOOKUP(E2560,Store_Showcase!B2:I144,8, FALSE))</f>
      </c>
      <c r="T2560" s="1">
        <f>VLOOKUP(G2560,Sku_Consolidated!A2:R957,18,FALSE)</f>
      </c>
      <c r="U2560" s="1" t="s">
        <v>6506</v>
      </c>
      <c r="V2560" s="1">
        <f>IF(VLOOKUP(G2560,Sku_Consolidated!A2:S957,19,FALSE)="SHOWCASE", VLOOKUP(E2560,Store_Showcase!B2:L144,11, FALSE), IF(VLOOKUP(G2560,Sku_Consolidated!A2:S957,19,FALSE)="VAM",VLOOKUP(E2560,Store_VAM!B2:L273,11, FALSE),VLOOKUP(E2560,Store_SRP!B2:L110,11, FALSE)))</f>
      </c>
      <c r="W2560" s="1">
        <f>VLOOKUP(G2560,Sku_Consolidated!A2:W957,11,FALSE)</f>
      </c>
      <c r="X2560" s="1">
        <f>VLOOKUP(G2560,Sku_Consolidated!A2:H957,8,FALSE)</f>
      </c>
      <c r="Y2560" s="1">
        <f>VLOOKUP(G2560,Sku_Consolidated!A2:I957,9,FALSE)</f>
      </c>
      <c r="Z2560" s="1" t="s">
        <v>41</v>
      </c>
      <c r="AA2560" s="1">
        <f>VLOOKUP(G2560,Sku_Consolidated!A2:E957,5,FALSE)</f>
      </c>
      <c r="AB2560" s="1">
        <f>IF(VLOOKUP(G2560,Sku_Consolidated!A2:S957,19,FALSE)="SHOWCASE", VLOOKUP(E2560,Store_Showcase!B2:N144,13, FALSE), IF(VLOOKUP(G2560,Sku_Consolidated!A2:S957,19,FALSE)="VAM",VLOOKUP(E2560,Store_VAM!B2:N273,13, FALSE),VLOOKUP(E2560,Store_SRP!B2:N110,13, FALSE)))</f>
      </c>
      <c r="AC2560" s="1">
        <f>IF(IFERROR(AB2560,TRUE)=TRUE, "-","OK")</f>
      </c>
      <c r="AD2560" s="11" t="s">
        <v>37</v>
      </c>
      <c r="AE2560" s="11" t="s">
        <v>37</v>
      </c>
      <c r="AF2560" s="1">
        <f>IF(IFERROR(VLOOKUP(E2560,Store_Showcase!B2:H144,{5}, FALSE), TRUE)=TRUE, IF(IFERROR(VLOOKUP(E2560,Store_SRP!B2:H110,{5}, FALSE), TRUE)=TRUE,VLOOKUP(E2560,Store_VAM!B2:H273,{5}, FALSE),VLOOKUP(E2560,Store_SRP!B2:H110,{5}, FALSE)), VLOOKUP(E2560,Store_Showcase!B2:H144,{5}, FALSE))</f>
      </c>
      <c r="AG2560" s="1">
        <f>IF(IFERROR(VLOOKUP(E2560,Store_Showcase!B2:H144,{6}, FALSE), TRUE)=TRUE, IF(IFERROR(VLOOKUP(E2560,Store_SRP!B2:H110,{6}, FALSE), TRUE)=TRUE,VLOOKUP(E2560,Store_VAM!B2:H273,{6}, FALSE),VLOOKUP(E2560,Store_SRP!B2:H110,{6}, FALSE)), VLOOKUP(E2560,Store_Showcase!B2:H144,{6}, FALSE))</f>
      </c>
      <c r="AH2560" s="1">
        <f>VLOOKUP(G2560,Sku_Consolidated!A2:R957,18,FALSE)</f>
      </c>
      <c r="AI2560" s="1">
        <f>VLOOKUP(G2560,Sku_Consolidated!A2:S957,19,FALSE)</f>
      </c>
      <c r="AJ2560" s="1">
        <f>VLOOKUP(G2560,Sku_Consolidated!A2:T957,20,FALSE)</f>
      </c>
    </row>
    <row r="2561" spans="1:36" x14ac:dyDescent="0.25">
      <c r="A2561" s="1">
        <v>2024</v>
      </c>
      <c r="B2561" s="1" t="s">
        <v>31</v>
      </c>
      <c r="C2561" s="1" t="s">
        <v>32</v>
      </c>
      <c r="D2561" s="1" t="s">
        <v>33</v>
      </c>
      <c r="E2561" s="9" t="s">
        <v>6403</v>
      </c>
      <c r="F2561" s="1">
        <f>IF(VLOOKUP(G2561,Sku_Consolidated!A2:S957,{19},FALSE)="SHOWCASE", VLOOKUP(E2561,Store_Showcase!B2:C144,{2}, FALSE), IF(VLOOKUP(G2561,Sku_Consolidated!A2:S957,{19},FALSE)="VAM",VLOOKUP(E2561,Store_VAM!B2:C273,{2}, FALSE),VLOOKUP(E2561,Store_SRP!B2:C110,{2}, FALSE)))</f>
      </c>
      <c r="G2561" s="1">
        <v>14280</v>
      </c>
      <c r="H2561" s="1" t="s">
        <v>1458</v>
      </c>
      <c r="I2561" s="10" t="s">
        <v>6520</v>
      </c>
      <c r="J2561" s="1">
        <f>VLOOKUP(G2561,Sku_Consolidated!A2:C957, 3, FALSE)</f>
      </c>
      <c r="K2561" s="10">
        <f>IF(J2561="PACK", I2561, 0)</f>
      </c>
      <c r="L2561" s="10">
        <f>IF(J2561="KG", I2561, I2561 * VLOOKUP(G2561,Sku_Consolidated!A2:U957,21,FALSE))</f>
      </c>
      <c r="M2561" s="10" t="s">
        <v>37</v>
      </c>
      <c r="N2561" s="11" t="s">
        <v>6521</v>
      </c>
      <c r="O2561" s="10" t="s">
        <v>6522</v>
      </c>
      <c r="P2561" s="10">
        <f>N2561 - O2561</f>
      </c>
      <c r="Q2561" s="1">
        <f>VLOOKUP(G2561,Sku_Consolidated!A2:G957,7, FALSE)</f>
      </c>
      <c r="R2561" s="1">
        <f>IF(IFERROR(VLOOKUP(E2561,Store_Showcase!B2:H144,7, FALSE), TRUE)=TRUE, IF(IFERROR(VLOOKUP(E2561,Store_SRP!B2:H110,7, FALSE), TRUE)=TRUE,VLOOKUP(E2561,Store_VAM!B2:H273,7, FALSE),VLOOKUP(E2561,Store_SRP!B2:H110,7, FALSE)), VLOOKUP(E2561,Store_Showcase!B2:H144,7, FALSE))</f>
      </c>
      <c r="S2561" s="1">
        <f>IF(IFERROR(VLOOKUP(E2561,Store_Showcase!B2:I144,8, FALSE), TRUE)=TRUE, IF(IFERROR(VLOOKUP(E2561,Store_SRP!B2:I110,8, FALSE), TRUE)=TRUE,VLOOKUP(E2561,Store_VAM!B2:I273,8, FALSE),VLOOKUP(E2561,Store_SRP!B2:I110,8, FALSE)), VLOOKUP(E2561,Store_Showcase!B2:I144,8, FALSE))</f>
      </c>
      <c r="T2561" s="1">
        <f>VLOOKUP(G2561,Sku_Consolidated!A2:R957,18,FALSE)</f>
      </c>
      <c r="U2561" s="1" t="s">
        <v>6506</v>
      </c>
      <c r="V2561" s="1">
        <f>IF(VLOOKUP(G2561,Sku_Consolidated!A2:S957,19,FALSE)="SHOWCASE", VLOOKUP(E2561,Store_Showcase!B2:L144,11, FALSE), IF(VLOOKUP(G2561,Sku_Consolidated!A2:S957,19,FALSE)="VAM",VLOOKUP(E2561,Store_VAM!B2:L273,11, FALSE),VLOOKUP(E2561,Store_SRP!B2:L110,11, FALSE)))</f>
      </c>
      <c r="W2561" s="1">
        <f>VLOOKUP(G2561,Sku_Consolidated!A2:W957,11,FALSE)</f>
      </c>
      <c r="X2561" s="1">
        <f>VLOOKUP(G2561,Sku_Consolidated!A2:H957,8,FALSE)</f>
      </c>
      <c r="Y2561" s="1">
        <f>VLOOKUP(G2561,Sku_Consolidated!A2:I957,9,FALSE)</f>
      </c>
      <c r="Z2561" s="1" t="s">
        <v>41</v>
      </c>
      <c r="AA2561" s="1">
        <f>VLOOKUP(G2561,Sku_Consolidated!A2:E957,5,FALSE)</f>
      </c>
      <c r="AB2561" s="1">
        <f>IF(VLOOKUP(G2561,Sku_Consolidated!A2:S957,19,FALSE)="SHOWCASE", VLOOKUP(E2561,Store_Showcase!B2:N144,13, FALSE), IF(VLOOKUP(G2561,Sku_Consolidated!A2:S957,19,FALSE)="VAM",VLOOKUP(E2561,Store_VAM!B2:N273,13, FALSE),VLOOKUP(E2561,Store_SRP!B2:N110,13, FALSE)))</f>
      </c>
      <c r="AC2561" s="1">
        <f>IF(IFERROR(AB2561,TRUE)=TRUE, "-","OK")</f>
      </c>
      <c r="AD2561" s="11" t="s">
        <v>37</v>
      </c>
      <c r="AE2561" s="11" t="s">
        <v>37</v>
      </c>
      <c r="AF2561" s="1">
        <f>IF(IFERROR(VLOOKUP(E2561,Store_Showcase!B2:H144,{5}, FALSE), TRUE)=TRUE, IF(IFERROR(VLOOKUP(E2561,Store_SRP!B2:H110,{5}, FALSE), TRUE)=TRUE,VLOOKUP(E2561,Store_VAM!B2:H273,{5}, FALSE),VLOOKUP(E2561,Store_SRP!B2:H110,{5}, FALSE)), VLOOKUP(E2561,Store_Showcase!B2:H144,{5}, FALSE))</f>
      </c>
      <c r="AG2561" s="1">
        <f>IF(IFERROR(VLOOKUP(E2561,Store_Showcase!B2:H144,{6}, FALSE), TRUE)=TRUE, IF(IFERROR(VLOOKUP(E2561,Store_SRP!B2:H110,{6}, FALSE), TRUE)=TRUE,VLOOKUP(E2561,Store_VAM!B2:H273,{6}, FALSE),VLOOKUP(E2561,Store_SRP!B2:H110,{6}, FALSE)), VLOOKUP(E2561,Store_Showcase!B2:H144,{6}, FALSE))</f>
      </c>
      <c r="AH2561" s="1">
        <f>VLOOKUP(G2561,Sku_Consolidated!A2:R957,18,FALSE)</f>
      </c>
      <c r="AI2561" s="1">
        <f>VLOOKUP(G2561,Sku_Consolidated!A2:S957,19,FALSE)</f>
      </c>
      <c r="AJ2561" s="1">
        <f>VLOOKUP(G2561,Sku_Consolidated!A2:T957,20,FALSE)</f>
      </c>
    </row>
    <row r="2562" spans="1:36" x14ac:dyDescent="0.25">
      <c r="A2562" s="1">
        <v>2024</v>
      </c>
      <c r="B2562" s="1" t="s">
        <v>31</v>
      </c>
      <c r="C2562" s="1" t="s">
        <v>32</v>
      </c>
      <c r="D2562" s="1" t="s">
        <v>33</v>
      </c>
      <c r="E2562" s="9" t="s">
        <v>6523</v>
      </c>
      <c r="F2562" s="1">
        <f>IF(VLOOKUP(G2562,Sku_Consolidated!A2:S957,{19},FALSE)="SHOWCASE", VLOOKUP(E2562,Store_Showcase!B2:C144,{2}, FALSE), IF(VLOOKUP(G2562,Sku_Consolidated!A2:S957,{19},FALSE)="VAM",VLOOKUP(E2562,Store_VAM!B2:C273,{2}, FALSE),VLOOKUP(E2562,Store_SRP!B2:C110,{2}, FALSE)))</f>
      </c>
      <c r="G2562" s="1">
        <v>12928</v>
      </c>
      <c r="H2562" s="1" t="s">
        <v>1389</v>
      </c>
      <c r="I2562" s="10" t="s">
        <v>3329</v>
      </c>
      <c r="J2562" s="1">
        <f>VLOOKUP(G2562,Sku_Consolidated!A2:C957, 3, FALSE)</f>
      </c>
      <c r="K2562" s="10">
        <f>IF(J2562="PACK", I2562, 0)</f>
      </c>
      <c r="L2562" s="10">
        <f>IF(J2562="KG", I2562, I2562 * VLOOKUP(G2562,Sku_Consolidated!A2:U957,21,FALSE))</f>
      </c>
      <c r="M2562" s="10" t="s">
        <v>37</v>
      </c>
      <c r="N2562" s="11" t="s">
        <v>6524</v>
      </c>
      <c r="O2562" s="10" t="s">
        <v>6525</v>
      </c>
      <c r="P2562" s="10">
        <f>N2562 - O2562</f>
      </c>
      <c r="Q2562" s="1">
        <f>VLOOKUP(G2562,Sku_Consolidated!A2:G957,7, FALSE)</f>
      </c>
      <c r="R2562" s="1">
        <f>IF(IFERROR(VLOOKUP(E2562,Store_Showcase!B2:H144,7, FALSE), TRUE)=TRUE, IF(IFERROR(VLOOKUP(E2562,Store_SRP!B2:H110,7, FALSE), TRUE)=TRUE,VLOOKUP(E2562,Store_VAM!B2:H273,7, FALSE),VLOOKUP(E2562,Store_SRP!B2:H110,7, FALSE)), VLOOKUP(E2562,Store_Showcase!B2:H144,7, FALSE))</f>
      </c>
      <c r="S2562" s="1">
        <f>IF(IFERROR(VLOOKUP(E2562,Store_Showcase!B2:I144,8, FALSE), TRUE)=TRUE, IF(IFERROR(VLOOKUP(E2562,Store_SRP!B2:I110,8, FALSE), TRUE)=TRUE,VLOOKUP(E2562,Store_VAM!B2:I273,8, FALSE),VLOOKUP(E2562,Store_SRP!B2:I110,8, FALSE)), VLOOKUP(E2562,Store_Showcase!B2:I144,8, FALSE))</f>
      </c>
      <c r="T2562" s="1">
        <f>VLOOKUP(G2562,Sku_Consolidated!A2:R957,18,FALSE)</f>
      </c>
      <c r="U2562" s="1" t="s">
        <v>6526</v>
      </c>
      <c r="V2562" s="1">
        <f>IF(VLOOKUP(G2562,Sku_Consolidated!A2:S957,19,FALSE)="SHOWCASE", VLOOKUP(E2562,Store_Showcase!B2:L144,11, FALSE), IF(VLOOKUP(G2562,Sku_Consolidated!A2:S957,19,FALSE)="VAM",VLOOKUP(E2562,Store_VAM!B2:L273,11, FALSE),VLOOKUP(E2562,Store_SRP!B2:L110,11, FALSE)))</f>
      </c>
      <c r="W2562" s="1">
        <f>VLOOKUP(G2562,Sku_Consolidated!A2:W957,11,FALSE)</f>
      </c>
      <c r="X2562" s="1">
        <f>VLOOKUP(G2562,Sku_Consolidated!A2:H957,8,FALSE)</f>
      </c>
      <c r="Y2562" s="1">
        <f>VLOOKUP(G2562,Sku_Consolidated!A2:I957,9,FALSE)</f>
      </c>
      <c r="Z2562" s="1" t="s">
        <v>41</v>
      </c>
      <c r="AA2562" s="1">
        <f>VLOOKUP(G2562,Sku_Consolidated!A2:E957,5,FALSE)</f>
      </c>
      <c r="AB2562" s="1">
        <f>IF(VLOOKUP(G2562,Sku_Consolidated!A2:S957,19,FALSE)="SHOWCASE", VLOOKUP(E2562,Store_Showcase!B2:N144,13, FALSE), IF(VLOOKUP(G2562,Sku_Consolidated!A2:S957,19,FALSE)="VAM",VLOOKUP(E2562,Store_VAM!B2:N273,13, FALSE),VLOOKUP(E2562,Store_SRP!B2:N110,13, FALSE)))</f>
      </c>
      <c r="AC2562" s="1">
        <f>IF(IFERROR(AB2562,TRUE)=TRUE, "-","OK")</f>
      </c>
      <c r="AD2562" s="11" t="s">
        <v>37</v>
      </c>
      <c r="AE2562" s="11" t="s">
        <v>37</v>
      </c>
      <c r="AF2562" s="1">
        <f>IF(IFERROR(VLOOKUP(E2562,Store_Showcase!B2:H144,{5}, FALSE), TRUE)=TRUE, IF(IFERROR(VLOOKUP(E2562,Store_SRP!B2:H110,{5}, FALSE), TRUE)=TRUE,VLOOKUP(E2562,Store_VAM!B2:H273,{5}, FALSE),VLOOKUP(E2562,Store_SRP!B2:H110,{5}, FALSE)), VLOOKUP(E2562,Store_Showcase!B2:H144,{5}, FALSE))</f>
      </c>
      <c r="AG2562" s="1">
        <f>IF(IFERROR(VLOOKUP(E2562,Store_Showcase!B2:H144,{6}, FALSE), TRUE)=TRUE, IF(IFERROR(VLOOKUP(E2562,Store_SRP!B2:H110,{6}, FALSE), TRUE)=TRUE,VLOOKUP(E2562,Store_VAM!B2:H273,{6}, FALSE),VLOOKUP(E2562,Store_SRP!B2:H110,{6}, FALSE)), VLOOKUP(E2562,Store_Showcase!B2:H144,{6}, FALSE))</f>
      </c>
      <c r="AH2562" s="1">
        <f>VLOOKUP(G2562,Sku_Consolidated!A2:R957,18,FALSE)</f>
      </c>
      <c r="AI2562" s="1">
        <f>VLOOKUP(G2562,Sku_Consolidated!A2:S957,19,FALSE)</f>
      </c>
      <c r="AJ2562" s="1">
        <f>VLOOKUP(G2562,Sku_Consolidated!A2:T957,20,FALSE)</f>
      </c>
    </row>
    <row r="2563" spans="1:36" x14ac:dyDescent="0.25">
      <c r="A2563" s="1">
        <v>2024</v>
      </c>
      <c r="B2563" s="1" t="s">
        <v>31</v>
      </c>
      <c r="C2563" s="1" t="s">
        <v>32</v>
      </c>
      <c r="D2563" s="1" t="s">
        <v>33</v>
      </c>
      <c r="E2563" s="9" t="s">
        <v>6523</v>
      </c>
      <c r="F2563" s="1">
        <f>IF(VLOOKUP(G2563,Sku_Consolidated!A2:S957,{19},FALSE)="SHOWCASE", VLOOKUP(E2563,Store_Showcase!B2:C144,{2}, FALSE), IF(VLOOKUP(G2563,Sku_Consolidated!A2:S957,{19},FALSE)="VAM",VLOOKUP(E2563,Store_VAM!B2:C273,{2}, FALSE),VLOOKUP(E2563,Store_SRP!B2:C110,{2}, FALSE)))</f>
      </c>
      <c r="G2563" s="1">
        <v>61719</v>
      </c>
      <c r="H2563" s="1" t="s">
        <v>35</v>
      </c>
      <c r="I2563" s="10" t="s">
        <v>589</v>
      </c>
      <c r="J2563" s="1">
        <f>VLOOKUP(G2563,Sku_Consolidated!A2:C957, 3, FALSE)</f>
      </c>
      <c r="K2563" s="10">
        <f>IF(J2563="PACK", I2563, 0)</f>
      </c>
      <c r="L2563" s="10">
        <f>IF(J2563="KG", I2563, I2563 * VLOOKUP(G2563,Sku_Consolidated!A2:U957,21,FALSE))</f>
      </c>
      <c r="M2563" s="10" t="s">
        <v>37</v>
      </c>
      <c r="N2563" s="11" t="s">
        <v>6527</v>
      </c>
      <c r="O2563" s="10" t="s">
        <v>6528</v>
      </c>
      <c r="P2563" s="10">
        <f>N2563 - O2563</f>
      </c>
      <c r="Q2563" s="1">
        <f>VLOOKUP(G2563,Sku_Consolidated!A2:G957,7, FALSE)</f>
      </c>
      <c r="R2563" s="1">
        <f>IF(IFERROR(VLOOKUP(E2563,Store_Showcase!B2:H144,7, FALSE), TRUE)=TRUE, IF(IFERROR(VLOOKUP(E2563,Store_SRP!B2:H110,7, FALSE), TRUE)=TRUE,VLOOKUP(E2563,Store_VAM!B2:H273,7, FALSE),VLOOKUP(E2563,Store_SRP!B2:H110,7, FALSE)), VLOOKUP(E2563,Store_Showcase!B2:H144,7, FALSE))</f>
      </c>
      <c r="S2563" s="1">
        <f>IF(IFERROR(VLOOKUP(E2563,Store_Showcase!B2:I144,8, FALSE), TRUE)=TRUE, IF(IFERROR(VLOOKUP(E2563,Store_SRP!B2:I110,8, FALSE), TRUE)=TRUE,VLOOKUP(E2563,Store_VAM!B2:I273,8, FALSE),VLOOKUP(E2563,Store_SRP!B2:I110,8, FALSE)), VLOOKUP(E2563,Store_Showcase!B2:I144,8, FALSE))</f>
      </c>
      <c r="T2563" s="1">
        <f>VLOOKUP(G2563,Sku_Consolidated!A2:R957,18,FALSE)</f>
      </c>
      <c r="U2563" s="1" t="s">
        <v>6526</v>
      </c>
      <c r="V2563" s="1">
        <f>IF(VLOOKUP(G2563,Sku_Consolidated!A2:S957,19,FALSE)="SHOWCASE", VLOOKUP(E2563,Store_Showcase!B2:L144,11, FALSE), IF(VLOOKUP(G2563,Sku_Consolidated!A2:S957,19,FALSE)="VAM",VLOOKUP(E2563,Store_VAM!B2:L273,11, FALSE),VLOOKUP(E2563,Store_SRP!B2:L110,11, FALSE)))</f>
      </c>
      <c r="W2563" s="1">
        <f>VLOOKUP(G2563,Sku_Consolidated!A2:W957,11,FALSE)</f>
      </c>
      <c r="X2563" s="1">
        <f>VLOOKUP(G2563,Sku_Consolidated!A2:H957,8,FALSE)</f>
      </c>
      <c r="Y2563" s="1">
        <f>VLOOKUP(G2563,Sku_Consolidated!A2:I957,9,FALSE)</f>
      </c>
      <c r="Z2563" s="1" t="s">
        <v>41</v>
      </c>
      <c r="AA2563" s="1">
        <f>VLOOKUP(G2563,Sku_Consolidated!A2:E957,5,FALSE)</f>
      </c>
      <c r="AB2563" s="1">
        <f>IF(VLOOKUP(G2563,Sku_Consolidated!A2:S957,19,FALSE)="SHOWCASE", VLOOKUP(E2563,Store_Showcase!B2:N144,13, FALSE), IF(VLOOKUP(G2563,Sku_Consolidated!A2:S957,19,FALSE)="VAM",VLOOKUP(E2563,Store_VAM!B2:N273,13, FALSE),VLOOKUP(E2563,Store_SRP!B2:N110,13, FALSE)))</f>
      </c>
      <c r="AC2563" s="1">
        <f>IF(IFERROR(AB2563,TRUE)=TRUE, "-","OK")</f>
      </c>
      <c r="AD2563" s="11" t="s">
        <v>37</v>
      </c>
      <c r="AE2563" s="11" t="s">
        <v>37</v>
      </c>
      <c r="AF2563" s="1">
        <f>IF(IFERROR(VLOOKUP(E2563,Store_Showcase!B2:H144,{5}, FALSE), TRUE)=TRUE, IF(IFERROR(VLOOKUP(E2563,Store_SRP!B2:H110,{5}, FALSE), TRUE)=TRUE,VLOOKUP(E2563,Store_VAM!B2:H273,{5}, FALSE),VLOOKUP(E2563,Store_SRP!B2:H110,{5}, FALSE)), VLOOKUP(E2563,Store_Showcase!B2:H144,{5}, FALSE))</f>
      </c>
      <c r="AG2563" s="1">
        <f>IF(IFERROR(VLOOKUP(E2563,Store_Showcase!B2:H144,{6}, FALSE), TRUE)=TRUE, IF(IFERROR(VLOOKUP(E2563,Store_SRP!B2:H110,{6}, FALSE), TRUE)=TRUE,VLOOKUP(E2563,Store_VAM!B2:H273,{6}, FALSE),VLOOKUP(E2563,Store_SRP!B2:H110,{6}, FALSE)), VLOOKUP(E2563,Store_Showcase!B2:H144,{6}, FALSE))</f>
      </c>
      <c r="AH2563" s="1">
        <f>VLOOKUP(G2563,Sku_Consolidated!A2:R957,18,FALSE)</f>
      </c>
      <c r="AI2563" s="1">
        <f>VLOOKUP(G2563,Sku_Consolidated!A2:S957,19,FALSE)</f>
      </c>
      <c r="AJ2563" s="1">
        <f>VLOOKUP(G2563,Sku_Consolidated!A2:T957,20,FALSE)</f>
      </c>
    </row>
    <row r="2564" spans="1:36" x14ac:dyDescent="0.25">
      <c r="A2564" s="1">
        <v>2024</v>
      </c>
      <c r="B2564" s="1" t="s">
        <v>31</v>
      </c>
      <c r="C2564" s="1" t="s">
        <v>32</v>
      </c>
      <c r="D2564" s="1" t="s">
        <v>33</v>
      </c>
      <c r="E2564" s="9" t="s">
        <v>6523</v>
      </c>
      <c r="F2564" s="1">
        <f>IF(VLOOKUP(G2564,Sku_Consolidated!A2:S957,{19},FALSE)="SHOWCASE", VLOOKUP(E2564,Store_Showcase!B2:C144,{2}, FALSE), IF(VLOOKUP(G2564,Sku_Consolidated!A2:S957,{19},FALSE)="VAM",VLOOKUP(E2564,Store_VAM!B2:C273,{2}, FALSE),VLOOKUP(E2564,Store_SRP!B2:C110,{2}, FALSE)))</f>
      </c>
      <c r="G2564" s="1">
        <v>61720</v>
      </c>
      <c r="H2564" s="1" t="s">
        <v>143</v>
      </c>
      <c r="I2564" s="10" t="s">
        <v>1081</v>
      </c>
      <c r="J2564" s="1">
        <f>VLOOKUP(G2564,Sku_Consolidated!A2:C957, 3, FALSE)</f>
      </c>
      <c r="K2564" s="10">
        <f>IF(J2564="PACK", I2564, 0)</f>
      </c>
      <c r="L2564" s="10">
        <f>IF(J2564="KG", I2564, I2564 * VLOOKUP(G2564,Sku_Consolidated!A2:U957,21,FALSE))</f>
      </c>
      <c r="M2564" s="10" t="s">
        <v>37</v>
      </c>
      <c r="N2564" s="11" t="s">
        <v>6529</v>
      </c>
      <c r="O2564" s="10" t="s">
        <v>6530</v>
      </c>
      <c r="P2564" s="10">
        <f>N2564 - O2564</f>
      </c>
      <c r="Q2564" s="1">
        <f>VLOOKUP(G2564,Sku_Consolidated!A2:G957,7, FALSE)</f>
      </c>
      <c r="R2564" s="1">
        <f>IF(IFERROR(VLOOKUP(E2564,Store_Showcase!B2:H144,7, FALSE), TRUE)=TRUE, IF(IFERROR(VLOOKUP(E2564,Store_SRP!B2:H110,7, FALSE), TRUE)=TRUE,VLOOKUP(E2564,Store_VAM!B2:H273,7, FALSE),VLOOKUP(E2564,Store_SRP!B2:H110,7, FALSE)), VLOOKUP(E2564,Store_Showcase!B2:H144,7, FALSE))</f>
      </c>
      <c r="S2564" s="1">
        <f>IF(IFERROR(VLOOKUP(E2564,Store_Showcase!B2:I144,8, FALSE), TRUE)=TRUE, IF(IFERROR(VLOOKUP(E2564,Store_SRP!B2:I110,8, FALSE), TRUE)=TRUE,VLOOKUP(E2564,Store_VAM!B2:I273,8, FALSE),VLOOKUP(E2564,Store_SRP!B2:I110,8, FALSE)), VLOOKUP(E2564,Store_Showcase!B2:I144,8, FALSE))</f>
      </c>
      <c r="T2564" s="1">
        <f>VLOOKUP(G2564,Sku_Consolidated!A2:R957,18,FALSE)</f>
      </c>
      <c r="U2564" s="1" t="s">
        <v>6526</v>
      </c>
      <c r="V2564" s="1">
        <f>IF(VLOOKUP(G2564,Sku_Consolidated!A2:S957,19,FALSE)="SHOWCASE", VLOOKUP(E2564,Store_Showcase!B2:L144,11, FALSE), IF(VLOOKUP(G2564,Sku_Consolidated!A2:S957,19,FALSE)="VAM",VLOOKUP(E2564,Store_VAM!B2:L273,11, FALSE),VLOOKUP(E2564,Store_SRP!B2:L110,11, FALSE)))</f>
      </c>
      <c r="W2564" s="1">
        <f>VLOOKUP(G2564,Sku_Consolidated!A2:W957,11,FALSE)</f>
      </c>
      <c r="X2564" s="1">
        <f>VLOOKUP(G2564,Sku_Consolidated!A2:H957,8,FALSE)</f>
      </c>
      <c r="Y2564" s="1">
        <f>VLOOKUP(G2564,Sku_Consolidated!A2:I957,9,FALSE)</f>
      </c>
      <c r="Z2564" s="1" t="s">
        <v>41</v>
      </c>
      <c r="AA2564" s="1">
        <f>VLOOKUP(G2564,Sku_Consolidated!A2:E957,5,FALSE)</f>
      </c>
      <c r="AB2564" s="1">
        <f>IF(VLOOKUP(G2564,Sku_Consolidated!A2:S957,19,FALSE)="SHOWCASE", VLOOKUP(E2564,Store_Showcase!B2:N144,13, FALSE), IF(VLOOKUP(G2564,Sku_Consolidated!A2:S957,19,FALSE)="VAM",VLOOKUP(E2564,Store_VAM!B2:N273,13, FALSE),VLOOKUP(E2564,Store_SRP!B2:N110,13, FALSE)))</f>
      </c>
      <c r="AC2564" s="1">
        <f>IF(IFERROR(AB2564,TRUE)=TRUE, "-","OK")</f>
      </c>
      <c r="AD2564" s="11" t="s">
        <v>37</v>
      </c>
      <c r="AE2564" s="11" t="s">
        <v>37</v>
      </c>
      <c r="AF2564" s="1">
        <f>IF(IFERROR(VLOOKUP(E2564,Store_Showcase!B2:H144,{5}, FALSE), TRUE)=TRUE, IF(IFERROR(VLOOKUP(E2564,Store_SRP!B2:H110,{5}, FALSE), TRUE)=TRUE,VLOOKUP(E2564,Store_VAM!B2:H273,{5}, FALSE),VLOOKUP(E2564,Store_SRP!B2:H110,{5}, FALSE)), VLOOKUP(E2564,Store_Showcase!B2:H144,{5}, FALSE))</f>
      </c>
      <c r="AG2564" s="1">
        <f>IF(IFERROR(VLOOKUP(E2564,Store_Showcase!B2:H144,{6}, FALSE), TRUE)=TRUE, IF(IFERROR(VLOOKUP(E2564,Store_SRP!B2:H110,{6}, FALSE), TRUE)=TRUE,VLOOKUP(E2564,Store_VAM!B2:H273,{6}, FALSE),VLOOKUP(E2564,Store_SRP!B2:H110,{6}, FALSE)), VLOOKUP(E2564,Store_Showcase!B2:H144,{6}, FALSE))</f>
      </c>
      <c r="AH2564" s="1">
        <f>VLOOKUP(G2564,Sku_Consolidated!A2:R957,18,FALSE)</f>
      </c>
      <c r="AI2564" s="1">
        <f>VLOOKUP(G2564,Sku_Consolidated!A2:S957,19,FALSE)</f>
      </c>
      <c r="AJ2564" s="1">
        <f>VLOOKUP(G2564,Sku_Consolidated!A2:T957,20,FALSE)</f>
      </c>
    </row>
    <row r="2565" spans="1:36" x14ac:dyDescent="0.25">
      <c r="A2565" s="1">
        <v>2024</v>
      </c>
      <c r="B2565" s="1" t="s">
        <v>31</v>
      </c>
      <c r="C2565" s="1" t="s">
        <v>32</v>
      </c>
      <c r="D2565" s="1" t="s">
        <v>33</v>
      </c>
      <c r="E2565" s="9" t="s">
        <v>6523</v>
      </c>
      <c r="F2565" s="1">
        <f>IF(VLOOKUP(G2565,Sku_Consolidated!A2:S957,{19},FALSE)="SHOWCASE", VLOOKUP(E2565,Store_Showcase!B2:C144,{2}, FALSE), IF(VLOOKUP(G2565,Sku_Consolidated!A2:S957,{19},FALSE)="VAM",VLOOKUP(E2565,Store_VAM!B2:C273,{2}, FALSE),VLOOKUP(E2565,Store_SRP!B2:C110,{2}, FALSE)))</f>
      </c>
      <c r="G2565" s="1">
        <v>61721</v>
      </c>
      <c r="H2565" s="1" t="s">
        <v>42</v>
      </c>
      <c r="I2565" s="10" t="s">
        <v>1712</v>
      </c>
      <c r="J2565" s="1">
        <f>VLOOKUP(G2565,Sku_Consolidated!A2:C957, 3, FALSE)</f>
      </c>
      <c r="K2565" s="10">
        <f>IF(J2565="PACK", I2565, 0)</f>
      </c>
      <c r="L2565" s="10">
        <f>IF(J2565="KG", I2565, I2565 * VLOOKUP(G2565,Sku_Consolidated!A2:U957,21,FALSE))</f>
      </c>
      <c r="M2565" s="10" t="s">
        <v>37</v>
      </c>
      <c r="N2565" s="11" t="s">
        <v>6531</v>
      </c>
      <c r="O2565" s="10" t="s">
        <v>6532</v>
      </c>
      <c r="P2565" s="10">
        <f>N2565 - O2565</f>
      </c>
      <c r="Q2565" s="1">
        <f>VLOOKUP(G2565,Sku_Consolidated!A2:G957,7, FALSE)</f>
      </c>
      <c r="R2565" s="1">
        <f>IF(IFERROR(VLOOKUP(E2565,Store_Showcase!B2:H144,7, FALSE), TRUE)=TRUE, IF(IFERROR(VLOOKUP(E2565,Store_SRP!B2:H110,7, FALSE), TRUE)=TRUE,VLOOKUP(E2565,Store_VAM!B2:H273,7, FALSE),VLOOKUP(E2565,Store_SRP!B2:H110,7, FALSE)), VLOOKUP(E2565,Store_Showcase!B2:H144,7, FALSE))</f>
      </c>
      <c r="S2565" s="1">
        <f>IF(IFERROR(VLOOKUP(E2565,Store_Showcase!B2:I144,8, FALSE), TRUE)=TRUE, IF(IFERROR(VLOOKUP(E2565,Store_SRP!B2:I110,8, FALSE), TRUE)=TRUE,VLOOKUP(E2565,Store_VAM!B2:I273,8, FALSE),VLOOKUP(E2565,Store_SRP!B2:I110,8, FALSE)), VLOOKUP(E2565,Store_Showcase!B2:I144,8, FALSE))</f>
      </c>
      <c r="T2565" s="1">
        <f>VLOOKUP(G2565,Sku_Consolidated!A2:R957,18,FALSE)</f>
      </c>
      <c r="U2565" s="1" t="s">
        <v>6526</v>
      </c>
      <c r="V2565" s="1">
        <f>IF(VLOOKUP(G2565,Sku_Consolidated!A2:S957,19,FALSE)="SHOWCASE", VLOOKUP(E2565,Store_Showcase!B2:L144,11, FALSE), IF(VLOOKUP(G2565,Sku_Consolidated!A2:S957,19,FALSE)="VAM",VLOOKUP(E2565,Store_VAM!B2:L273,11, FALSE),VLOOKUP(E2565,Store_SRP!B2:L110,11, FALSE)))</f>
      </c>
      <c r="W2565" s="1">
        <f>VLOOKUP(G2565,Sku_Consolidated!A2:W957,11,FALSE)</f>
      </c>
      <c r="X2565" s="1">
        <f>VLOOKUP(G2565,Sku_Consolidated!A2:H957,8,FALSE)</f>
      </c>
      <c r="Y2565" s="1">
        <f>VLOOKUP(G2565,Sku_Consolidated!A2:I957,9,FALSE)</f>
      </c>
      <c r="Z2565" s="1" t="s">
        <v>41</v>
      </c>
      <c r="AA2565" s="1">
        <f>VLOOKUP(G2565,Sku_Consolidated!A2:E957,5,FALSE)</f>
      </c>
      <c r="AB2565" s="1">
        <f>IF(VLOOKUP(G2565,Sku_Consolidated!A2:S957,19,FALSE)="SHOWCASE", VLOOKUP(E2565,Store_Showcase!B2:N144,13, FALSE), IF(VLOOKUP(G2565,Sku_Consolidated!A2:S957,19,FALSE)="VAM",VLOOKUP(E2565,Store_VAM!B2:N273,13, FALSE),VLOOKUP(E2565,Store_SRP!B2:N110,13, FALSE)))</f>
      </c>
      <c r="AC2565" s="1">
        <f>IF(IFERROR(AB2565,TRUE)=TRUE, "-","OK")</f>
      </c>
      <c r="AD2565" s="11" t="s">
        <v>37</v>
      </c>
      <c r="AE2565" s="11" t="s">
        <v>37</v>
      </c>
      <c r="AF2565" s="1">
        <f>IF(IFERROR(VLOOKUP(E2565,Store_Showcase!B2:H144,{5}, FALSE), TRUE)=TRUE, IF(IFERROR(VLOOKUP(E2565,Store_SRP!B2:H110,{5}, FALSE), TRUE)=TRUE,VLOOKUP(E2565,Store_VAM!B2:H273,{5}, FALSE),VLOOKUP(E2565,Store_SRP!B2:H110,{5}, FALSE)), VLOOKUP(E2565,Store_Showcase!B2:H144,{5}, FALSE))</f>
      </c>
      <c r="AG2565" s="1">
        <f>IF(IFERROR(VLOOKUP(E2565,Store_Showcase!B2:H144,{6}, FALSE), TRUE)=TRUE, IF(IFERROR(VLOOKUP(E2565,Store_SRP!B2:H110,{6}, FALSE), TRUE)=TRUE,VLOOKUP(E2565,Store_VAM!B2:H273,{6}, FALSE),VLOOKUP(E2565,Store_SRP!B2:H110,{6}, FALSE)), VLOOKUP(E2565,Store_Showcase!B2:H144,{6}, FALSE))</f>
      </c>
      <c r="AH2565" s="1">
        <f>VLOOKUP(G2565,Sku_Consolidated!A2:R957,18,FALSE)</f>
      </c>
      <c r="AI2565" s="1">
        <f>VLOOKUP(G2565,Sku_Consolidated!A2:S957,19,FALSE)</f>
      </c>
      <c r="AJ2565" s="1">
        <f>VLOOKUP(G2565,Sku_Consolidated!A2:T957,20,FALSE)</f>
      </c>
    </row>
    <row r="2566" spans="1:36" x14ac:dyDescent="0.25">
      <c r="A2566" s="1">
        <v>2024</v>
      </c>
      <c r="B2566" s="1" t="s">
        <v>31</v>
      </c>
      <c r="C2566" s="1" t="s">
        <v>32</v>
      </c>
      <c r="D2566" s="1" t="s">
        <v>33</v>
      </c>
      <c r="E2566" s="9" t="s">
        <v>6523</v>
      </c>
      <c r="F2566" s="1">
        <f>IF(VLOOKUP(G2566,Sku_Consolidated!A2:S957,{19},FALSE)="SHOWCASE", VLOOKUP(E2566,Store_Showcase!B2:C144,{2}, FALSE), IF(VLOOKUP(G2566,Sku_Consolidated!A2:S957,{19},FALSE)="VAM",VLOOKUP(E2566,Store_VAM!B2:C273,{2}, FALSE),VLOOKUP(E2566,Store_SRP!B2:C110,{2}, FALSE)))</f>
      </c>
      <c r="G2566" s="1">
        <v>61722</v>
      </c>
      <c r="H2566" s="1" t="s">
        <v>46</v>
      </c>
      <c r="I2566" s="10" t="s">
        <v>2908</v>
      </c>
      <c r="J2566" s="1">
        <f>VLOOKUP(G2566,Sku_Consolidated!A2:C957, 3, FALSE)</f>
      </c>
      <c r="K2566" s="10">
        <f>IF(J2566="PACK", I2566, 0)</f>
      </c>
      <c r="L2566" s="10">
        <f>IF(J2566="KG", I2566, I2566 * VLOOKUP(G2566,Sku_Consolidated!A2:U957,21,FALSE))</f>
      </c>
      <c r="M2566" s="10" t="s">
        <v>37</v>
      </c>
      <c r="N2566" s="11" t="s">
        <v>6533</v>
      </c>
      <c r="O2566" s="10" t="s">
        <v>6534</v>
      </c>
      <c r="P2566" s="10">
        <f>N2566 - O2566</f>
      </c>
      <c r="Q2566" s="1">
        <f>VLOOKUP(G2566,Sku_Consolidated!A2:G957,7, FALSE)</f>
      </c>
      <c r="R2566" s="1">
        <f>IF(IFERROR(VLOOKUP(E2566,Store_Showcase!B2:H144,7, FALSE), TRUE)=TRUE, IF(IFERROR(VLOOKUP(E2566,Store_SRP!B2:H110,7, FALSE), TRUE)=TRUE,VLOOKUP(E2566,Store_VAM!B2:H273,7, FALSE),VLOOKUP(E2566,Store_SRP!B2:H110,7, FALSE)), VLOOKUP(E2566,Store_Showcase!B2:H144,7, FALSE))</f>
      </c>
      <c r="S2566" s="1">
        <f>IF(IFERROR(VLOOKUP(E2566,Store_Showcase!B2:I144,8, FALSE), TRUE)=TRUE, IF(IFERROR(VLOOKUP(E2566,Store_SRP!B2:I110,8, FALSE), TRUE)=TRUE,VLOOKUP(E2566,Store_VAM!B2:I273,8, FALSE),VLOOKUP(E2566,Store_SRP!B2:I110,8, FALSE)), VLOOKUP(E2566,Store_Showcase!B2:I144,8, FALSE))</f>
      </c>
      <c r="T2566" s="1">
        <f>VLOOKUP(G2566,Sku_Consolidated!A2:R957,18,FALSE)</f>
      </c>
      <c r="U2566" s="1" t="s">
        <v>6526</v>
      </c>
      <c r="V2566" s="1">
        <f>IF(VLOOKUP(G2566,Sku_Consolidated!A2:S957,19,FALSE)="SHOWCASE", VLOOKUP(E2566,Store_Showcase!B2:L144,11, FALSE), IF(VLOOKUP(G2566,Sku_Consolidated!A2:S957,19,FALSE)="VAM",VLOOKUP(E2566,Store_VAM!B2:L273,11, FALSE),VLOOKUP(E2566,Store_SRP!B2:L110,11, FALSE)))</f>
      </c>
      <c r="W2566" s="1">
        <f>VLOOKUP(G2566,Sku_Consolidated!A2:W957,11,FALSE)</f>
      </c>
      <c r="X2566" s="1">
        <f>VLOOKUP(G2566,Sku_Consolidated!A2:H957,8,FALSE)</f>
      </c>
      <c r="Y2566" s="1">
        <f>VLOOKUP(G2566,Sku_Consolidated!A2:I957,9,FALSE)</f>
      </c>
      <c r="Z2566" s="1" t="s">
        <v>41</v>
      </c>
      <c r="AA2566" s="1">
        <f>VLOOKUP(G2566,Sku_Consolidated!A2:E957,5,FALSE)</f>
      </c>
      <c r="AB2566" s="1">
        <f>IF(VLOOKUP(G2566,Sku_Consolidated!A2:S957,19,FALSE)="SHOWCASE", VLOOKUP(E2566,Store_Showcase!B2:N144,13, FALSE), IF(VLOOKUP(G2566,Sku_Consolidated!A2:S957,19,FALSE)="VAM",VLOOKUP(E2566,Store_VAM!B2:N273,13, FALSE),VLOOKUP(E2566,Store_SRP!B2:N110,13, FALSE)))</f>
      </c>
      <c r="AC2566" s="1">
        <f>IF(IFERROR(AB2566,TRUE)=TRUE, "-","OK")</f>
      </c>
      <c r="AD2566" s="11" t="s">
        <v>37</v>
      </c>
      <c r="AE2566" s="11" t="s">
        <v>37</v>
      </c>
      <c r="AF2566" s="1">
        <f>IF(IFERROR(VLOOKUP(E2566,Store_Showcase!B2:H144,{5}, FALSE), TRUE)=TRUE, IF(IFERROR(VLOOKUP(E2566,Store_SRP!B2:H110,{5}, FALSE), TRUE)=TRUE,VLOOKUP(E2566,Store_VAM!B2:H273,{5}, FALSE),VLOOKUP(E2566,Store_SRP!B2:H110,{5}, FALSE)), VLOOKUP(E2566,Store_Showcase!B2:H144,{5}, FALSE))</f>
      </c>
      <c r="AG2566" s="1">
        <f>IF(IFERROR(VLOOKUP(E2566,Store_Showcase!B2:H144,{6}, FALSE), TRUE)=TRUE, IF(IFERROR(VLOOKUP(E2566,Store_SRP!B2:H110,{6}, FALSE), TRUE)=TRUE,VLOOKUP(E2566,Store_VAM!B2:H273,{6}, FALSE),VLOOKUP(E2566,Store_SRP!B2:H110,{6}, FALSE)), VLOOKUP(E2566,Store_Showcase!B2:H144,{6}, FALSE))</f>
      </c>
      <c r="AH2566" s="1">
        <f>VLOOKUP(G2566,Sku_Consolidated!A2:R957,18,FALSE)</f>
      </c>
      <c r="AI2566" s="1">
        <f>VLOOKUP(G2566,Sku_Consolidated!A2:S957,19,FALSE)</f>
      </c>
      <c r="AJ2566" s="1">
        <f>VLOOKUP(G2566,Sku_Consolidated!A2:T957,20,FALSE)</f>
      </c>
    </row>
    <row r="2567" spans="1:36" x14ac:dyDescent="0.25">
      <c r="A2567" s="1">
        <v>2024</v>
      </c>
      <c r="B2567" s="1" t="s">
        <v>31</v>
      </c>
      <c r="C2567" s="1" t="s">
        <v>32</v>
      </c>
      <c r="D2567" s="1" t="s">
        <v>33</v>
      </c>
      <c r="E2567" s="9" t="s">
        <v>6523</v>
      </c>
      <c r="F2567" s="1">
        <f>IF(VLOOKUP(G2567,Sku_Consolidated!A2:S957,{19},FALSE)="SHOWCASE", VLOOKUP(E2567,Store_Showcase!B2:C144,{2}, FALSE), IF(VLOOKUP(G2567,Sku_Consolidated!A2:S957,{19},FALSE)="VAM",VLOOKUP(E2567,Store_VAM!B2:C273,{2}, FALSE),VLOOKUP(E2567,Store_SRP!B2:C110,{2}, FALSE)))</f>
      </c>
      <c r="G2567" s="1">
        <v>61725</v>
      </c>
      <c r="H2567" s="1" t="s">
        <v>54</v>
      </c>
      <c r="I2567" s="10" t="s">
        <v>4379</v>
      </c>
      <c r="J2567" s="1">
        <f>VLOOKUP(G2567,Sku_Consolidated!A2:C957, 3, FALSE)</f>
      </c>
      <c r="K2567" s="10">
        <f>IF(J2567="PACK", I2567, 0)</f>
      </c>
      <c r="L2567" s="10">
        <f>IF(J2567="KG", I2567, I2567 * VLOOKUP(G2567,Sku_Consolidated!A2:U957,21,FALSE))</f>
      </c>
      <c r="M2567" s="10" t="s">
        <v>37</v>
      </c>
      <c r="N2567" s="11" t="s">
        <v>6535</v>
      </c>
      <c r="O2567" s="10" t="s">
        <v>6536</v>
      </c>
      <c r="P2567" s="10">
        <f>N2567 - O2567</f>
      </c>
      <c r="Q2567" s="1">
        <f>VLOOKUP(G2567,Sku_Consolidated!A2:G957,7, FALSE)</f>
      </c>
      <c r="R2567" s="1">
        <f>IF(IFERROR(VLOOKUP(E2567,Store_Showcase!B2:H144,7, FALSE), TRUE)=TRUE, IF(IFERROR(VLOOKUP(E2567,Store_SRP!B2:H110,7, FALSE), TRUE)=TRUE,VLOOKUP(E2567,Store_VAM!B2:H273,7, FALSE),VLOOKUP(E2567,Store_SRP!B2:H110,7, FALSE)), VLOOKUP(E2567,Store_Showcase!B2:H144,7, FALSE))</f>
      </c>
      <c r="S2567" s="1">
        <f>IF(IFERROR(VLOOKUP(E2567,Store_Showcase!B2:I144,8, FALSE), TRUE)=TRUE, IF(IFERROR(VLOOKUP(E2567,Store_SRP!B2:I110,8, FALSE), TRUE)=TRUE,VLOOKUP(E2567,Store_VAM!B2:I273,8, FALSE),VLOOKUP(E2567,Store_SRP!B2:I110,8, FALSE)), VLOOKUP(E2567,Store_Showcase!B2:I144,8, FALSE))</f>
      </c>
      <c r="T2567" s="1">
        <f>VLOOKUP(G2567,Sku_Consolidated!A2:R957,18,FALSE)</f>
      </c>
      <c r="U2567" s="1" t="s">
        <v>6526</v>
      </c>
      <c r="V2567" s="1">
        <f>IF(VLOOKUP(G2567,Sku_Consolidated!A2:S957,19,FALSE)="SHOWCASE", VLOOKUP(E2567,Store_Showcase!B2:L144,11, FALSE), IF(VLOOKUP(G2567,Sku_Consolidated!A2:S957,19,FALSE)="VAM",VLOOKUP(E2567,Store_VAM!B2:L273,11, FALSE),VLOOKUP(E2567,Store_SRP!B2:L110,11, FALSE)))</f>
      </c>
      <c r="W2567" s="1">
        <f>VLOOKUP(G2567,Sku_Consolidated!A2:W957,11,FALSE)</f>
      </c>
      <c r="X2567" s="1">
        <f>VLOOKUP(G2567,Sku_Consolidated!A2:H957,8,FALSE)</f>
      </c>
      <c r="Y2567" s="1">
        <f>VLOOKUP(G2567,Sku_Consolidated!A2:I957,9,FALSE)</f>
      </c>
      <c r="Z2567" s="1" t="s">
        <v>41</v>
      </c>
      <c r="AA2567" s="1">
        <f>VLOOKUP(G2567,Sku_Consolidated!A2:E957,5,FALSE)</f>
      </c>
      <c r="AB2567" s="1">
        <f>IF(VLOOKUP(G2567,Sku_Consolidated!A2:S957,19,FALSE)="SHOWCASE", VLOOKUP(E2567,Store_Showcase!B2:N144,13, FALSE), IF(VLOOKUP(G2567,Sku_Consolidated!A2:S957,19,FALSE)="VAM",VLOOKUP(E2567,Store_VAM!B2:N273,13, FALSE),VLOOKUP(E2567,Store_SRP!B2:N110,13, FALSE)))</f>
      </c>
      <c r="AC2567" s="1">
        <f>IF(IFERROR(AB2567,TRUE)=TRUE, "-","OK")</f>
      </c>
      <c r="AD2567" s="11" t="s">
        <v>37</v>
      </c>
      <c r="AE2567" s="11" t="s">
        <v>37</v>
      </c>
      <c r="AF2567" s="1">
        <f>IF(IFERROR(VLOOKUP(E2567,Store_Showcase!B2:H144,{5}, FALSE), TRUE)=TRUE, IF(IFERROR(VLOOKUP(E2567,Store_SRP!B2:H110,{5}, FALSE), TRUE)=TRUE,VLOOKUP(E2567,Store_VAM!B2:H273,{5}, FALSE),VLOOKUP(E2567,Store_SRP!B2:H110,{5}, FALSE)), VLOOKUP(E2567,Store_Showcase!B2:H144,{5}, FALSE))</f>
      </c>
      <c r="AG2567" s="1">
        <f>IF(IFERROR(VLOOKUP(E2567,Store_Showcase!B2:H144,{6}, FALSE), TRUE)=TRUE, IF(IFERROR(VLOOKUP(E2567,Store_SRP!B2:H110,{6}, FALSE), TRUE)=TRUE,VLOOKUP(E2567,Store_VAM!B2:H273,{6}, FALSE),VLOOKUP(E2567,Store_SRP!B2:H110,{6}, FALSE)), VLOOKUP(E2567,Store_Showcase!B2:H144,{6}, FALSE))</f>
      </c>
      <c r="AH2567" s="1">
        <f>VLOOKUP(G2567,Sku_Consolidated!A2:R957,18,FALSE)</f>
      </c>
      <c r="AI2567" s="1">
        <f>VLOOKUP(G2567,Sku_Consolidated!A2:S957,19,FALSE)</f>
      </c>
      <c r="AJ2567" s="1">
        <f>VLOOKUP(G2567,Sku_Consolidated!A2:T957,20,FALSE)</f>
      </c>
    </row>
    <row r="2568" spans="1:36" x14ac:dyDescent="0.25">
      <c r="A2568" s="1">
        <v>2024</v>
      </c>
      <c r="B2568" s="1" t="s">
        <v>31</v>
      </c>
      <c r="C2568" s="1" t="s">
        <v>32</v>
      </c>
      <c r="D2568" s="1" t="s">
        <v>33</v>
      </c>
      <c r="E2568" s="9" t="s">
        <v>6523</v>
      </c>
      <c r="F2568" s="1">
        <f>IF(VLOOKUP(G2568,Sku_Consolidated!A2:S957,{19},FALSE)="SHOWCASE", VLOOKUP(E2568,Store_Showcase!B2:C144,{2}, FALSE), IF(VLOOKUP(G2568,Sku_Consolidated!A2:S957,{19},FALSE)="VAM",VLOOKUP(E2568,Store_VAM!B2:C273,{2}, FALSE),VLOOKUP(E2568,Store_SRP!B2:C110,{2}, FALSE)))</f>
      </c>
      <c r="G2568" s="1">
        <v>61732</v>
      </c>
      <c r="H2568" s="1" t="s">
        <v>211</v>
      </c>
      <c r="I2568" s="10" t="s">
        <v>6537</v>
      </c>
      <c r="J2568" s="1">
        <f>VLOOKUP(G2568,Sku_Consolidated!A2:C957, 3, FALSE)</f>
      </c>
      <c r="K2568" s="10">
        <f>IF(J2568="PACK", I2568, 0)</f>
      </c>
      <c r="L2568" s="10">
        <f>IF(J2568="KG", I2568, I2568 * VLOOKUP(G2568,Sku_Consolidated!A2:U957,21,FALSE))</f>
      </c>
      <c r="M2568" s="10" t="s">
        <v>37</v>
      </c>
      <c r="N2568" s="11" t="s">
        <v>6538</v>
      </c>
      <c r="O2568" s="10" t="s">
        <v>6539</v>
      </c>
      <c r="P2568" s="10">
        <f>N2568 - O2568</f>
      </c>
      <c r="Q2568" s="1">
        <f>VLOOKUP(G2568,Sku_Consolidated!A2:G957,7, FALSE)</f>
      </c>
      <c r="R2568" s="1">
        <f>IF(IFERROR(VLOOKUP(E2568,Store_Showcase!B2:H144,7, FALSE), TRUE)=TRUE, IF(IFERROR(VLOOKUP(E2568,Store_SRP!B2:H110,7, FALSE), TRUE)=TRUE,VLOOKUP(E2568,Store_VAM!B2:H273,7, FALSE),VLOOKUP(E2568,Store_SRP!B2:H110,7, FALSE)), VLOOKUP(E2568,Store_Showcase!B2:H144,7, FALSE))</f>
      </c>
      <c r="S2568" s="1">
        <f>IF(IFERROR(VLOOKUP(E2568,Store_Showcase!B2:I144,8, FALSE), TRUE)=TRUE, IF(IFERROR(VLOOKUP(E2568,Store_SRP!B2:I110,8, FALSE), TRUE)=TRUE,VLOOKUP(E2568,Store_VAM!B2:I273,8, FALSE),VLOOKUP(E2568,Store_SRP!B2:I110,8, FALSE)), VLOOKUP(E2568,Store_Showcase!B2:I144,8, FALSE))</f>
      </c>
      <c r="T2568" s="1">
        <f>VLOOKUP(G2568,Sku_Consolidated!A2:R957,18,FALSE)</f>
      </c>
      <c r="U2568" s="1" t="s">
        <v>6526</v>
      </c>
      <c r="V2568" s="1">
        <f>IF(VLOOKUP(G2568,Sku_Consolidated!A2:S957,19,FALSE)="SHOWCASE", VLOOKUP(E2568,Store_Showcase!B2:L144,11, FALSE), IF(VLOOKUP(G2568,Sku_Consolidated!A2:S957,19,FALSE)="VAM",VLOOKUP(E2568,Store_VAM!B2:L273,11, FALSE),VLOOKUP(E2568,Store_SRP!B2:L110,11, FALSE)))</f>
      </c>
      <c r="W2568" s="1">
        <f>VLOOKUP(G2568,Sku_Consolidated!A2:W957,11,FALSE)</f>
      </c>
      <c r="X2568" s="1">
        <f>VLOOKUP(G2568,Sku_Consolidated!A2:H957,8,FALSE)</f>
      </c>
      <c r="Y2568" s="1">
        <f>VLOOKUP(G2568,Sku_Consolidated!A2:I957,9,FALSE)</f>
      </c>
      <c r="Z2568" s="1" t="s">
        <v>41</v>
      </c>
      <c r="AA2568" s="1">
        <f>VLOOKUP(G2568,Sku_Consolidated!A2:E957,5,FALSE)</f>
      </c>
      <c r="AB2568" s="1">
        <f>IF(VLOOKUP(G2568,Sku_Consolidated!A2:S957,19,FALSE)="SHOWCASE", VLOOKUP(E2568,Store_Showcase!B2:N144,13, FALSE), IF(VLOOKUP(G2568,Sku_Consolidated!A2:S957,19,FALSE)="VAM",VLOOKUP(E2568,Store_VAM!B2:N273,13, FALSE),VLOOKUP(E2568,Store_SRP!B2:N110,13, FALSE)))</f>
      </c>
      <c r="AC2568" s="1">
        <f>IF(IFERROR(AB2568,TRUE)=TRUE, "-","OK")</f>
      </c>
      <c r="AD2568" s="11" t="s">
        <v>37</v>
      </c>
      <c r="AE2568" s="11" t="s">
        <v>37</v>
      </c>
      <c r="AF2568" s="1">
        <f>IF(IFERROR(VLOOKUP(E2568,Store_Showcase!B2:H144,{5}, FALSE), TRUE)=TRUE, IF(IFERROR(VLOOKUP(E2568,Store_SRP!B2:H110,{5}, FALSE), TRUE)=TRUE,VLOOKUP(E2568,Store_VAM!B2:H273,{5}, FALSE),VLOOKUP(E2568,Store_SRP!B2:H110,{5}, FALSE)), VLOOKUP(E2568,Store_Showcase!B2:H144,{5}, FALSE))</f>
      </c>
      <c r="AG2568" s="1">
        <f>IF(IFERROR(VLOOKUP(E2568,Store_Showcase!B2:H144,{6}, FALSE), TRUE)=TRUE, IF(IFERROR(VLOOKUP(E2568,Store_SRP!B2:H110,{6}, FALSE), TRUE)=TRUE,VLOOKUP(E2568,Store_VAM!B2:H273,{6}, FALSE),VLOOKUP(E2568,Store_SRP!B2:H110,{6}, FALSE)), VLOOKUP(E2568,Store_Showcase!B2:H144,{6}, FALSE))</f>
      </c>
      <c r="AH2568" s="1">
        <f>VLOOKUP(G2568,Sku_Consolidated!A2:R957,18,FALSE)</f>
      </c>
      <c r="AI2568" s="1">
        <f>VLOOKUP(G2568,Sku_Consolidated!A2:S957,19,FALSE)</f>
      </c>
      <c r="AJ2568" s="1">
        <f>VLOOKUP(G2568,Sku_Consolidated!A2:T957,20,FALSE)</f>
      </c>
    </row>
    <row r="2569" spans="1:36" x14ac:dyDescent="0.25">
      <c r="A2569" s="1">
        <v>2024</v>
      </c>
      <c r="B2569" s="1" t="s">
        <v>31</v>
      </c>
      <c r="C2569" s="1" t="s">
        <v>32</v>
      </c>
      <c r="D2569" s="1" t="s">
        <v>33</v>
      </c>
      <c r="E2569" s="9" t="s">
        <v>6523</v>
      </c>
      <c r="F2569" s="1">
        <f>IF(VLOOKUP(G2569,Sku_Consolidated!A2:S957,{19},FALSE)="SHOWCASE", VLOOKUP(E2569,Store_Showcase!B2:C144,{2}, FALSE), IF(VLOOKUP(G2569,Sku_Consolidated!A2:S957,{19},FALSE)="VAM",VLOOKUP(E2569,Store_VAM!B2:C273,{2}, FALSE),VLOOKUP(E2569,Store_SRP!B2:C110,{2}, FALSE)))</f>
      </c>
      <c r="G2569" s="1">
        <v>61733</v>
      </c>
      <c r="H2569" s="1" t="s">
        <v>58</v>
      </c>
      <c r="I2569" s="10" t="s">
        <v>5620</v>
      </c>
      <c r="J2569" s="1">
        <f>VLOOKUP(G2569,Sku_Consolidated!A2:C957, 3, FALSE)</f>
      </c>
      <c r="K2569" s="10">
        <f>IF(J2569="PACK", I2569, 0)</f>
      </c>
      <c r="L2569" s="10">
        <f>IF(J2569="KG", I2569, I2569 * VLOOKUP(G2569,Sku_Consolidated!A2:U957,21,FALSE))</f>
      </c>
      <c r="M2569" s="10" t="s">
        <v>37</v>
      </c>
      <c r="N2569" s="11" t="s">
        <v>6540</v>
      </c>
      <c r="O2569" s="10" t="s">
        <v>6541</v>
      </c>
      <c r="P2569" s="10">
        <f>N2569 - O2569</f>
      </c>
      <c r="Q2569" s="1">
        <f>VLOOKUP(G2569,Sku_Consolidated!A2:G957,7, FALSE)</f>
      </c>
      <c r="R2569" s="1">
        <f>IF(IFERROR(VLOOKUP(E2569,Store_Showcase!B2:H144,7, FALSE), TRUE)=TRUE, IF(IFERROR(VLOOKUP(E2569,Store_SRP!B2:H110,7, FALSE), TRUE)=TRUE,VLOOKUP(E2569,Store_VAM!B2:H273,7, FALSE),VLOOKUP(E2569,Store_SRP!B2:H110,7, FALSE)), VLOOKUP(E2569,Store_Showcase!B2:H144,7, FALSE))</f>
      </c>
      <c r="S2569" s="1">
        <f>IF(IFERROR(VLOOKUP(E2569,Store_Showcase!B2:I144,8, FALSE), TRUE)=TRUE, IF(IFERROR(VLOOKUP(E2569,Store_SRP!B2:I110,8, FALSE), TRUE)=TRUE,VLOOKUP(E2569,Store_VAM!B2:I273,8, FALSE),VLOOKUP(E2569,Store_SRP!B2:I110,8, FALSE)), VLOOKUP(E2569,Store_Showcase!B2:I144,8, FALSE))</f>
      </c>
      <c r="T2569" s="1">
        <f>VLOOKUP(G2569,Sku_Consolidated!A2:R957,18,FALSE)</f>
      </c>
      <c r="U2569" s="1" t="s">
        <v>6526</v>
      </c>
      <c r="V2569" s="1">
        <f>IF(VLOOKUP(G2569,Sku_Consolidated!A2:S957,19,FALSE)="SHOWCASE", VLOOKUP(E2569,Store_Showcase!B2:L144,11, FALSE), IF(VLOOKUP(G2569,Sku_Consolidated!A2:S957,19,FALSE)="VAM",VLOOKUP(E2569,Store_VAM!B2:L273,11, FALSE),VLOOKUP(E2569,Store_SRP!B2:L110,11, FALSE)))</f>
      </c>
      <c r="W2569" s="1">
        <f>VLOOKUP(G2569,Sku_Consolidated!A2:W957,11,FALSE)</f>
      </c>
      <c r="X2569" s="1">
        <f>VLOOKUP(G2569,Sku_Consolidated!A2:H957,8,FALSE)</f>
      </c>
      <c r="Y2569" s="1">
        <f>VLOOKUP(G2569,Sku_Consolidated!A2:I957,9,FALSE)</f>
      </c>
      <c r="Z2569" s="1" t="s">
        <v>41</v>
      </c>
      <c r="AA2569" s="1">
        <f>VLOOKUP(G2569,Sku_Consolidated!A2:E957,5,FALSE)</f>
      </c>
      <c r="AB2569" s="1">
        <f>IF(VLOOKUP(G2569,Sku_Consolidated!A2:S957,19,FALSE)="SHOWCASE", VLOOKUP(E2569,Store_Showcase!B2:N144,13, FALSE), IF(VLOOKUP(G2569,Sku_Consolidated!A2:S957,19,FALSE)="VAM",VLOOKUP(E2569,Store_VAM!B2:N273,13, FALSE),VLOOKUP(E2569,Store_SRP!B2:N110,13, FALSE)))</f>
      </c>
      <c r="AC2569" s="1">
        <f>IF(IFERROR(AB2569,TRUE)=TRUE, "-","OK")</f>
      </c>
      <c r="AD2569" s="11" t="s">
        <v>37</v>
      </c>
      <c r="AE2569" s="11" t="s">
        <v>37</v>
      </c>
      <c r="AF2569" s="1">
        <f>IF(IFERROR(VLOOKUP(E2569,Store_Showcase!B2:H144,{5}, FALSE), TRUE)=TRUE, IF(IFERROR(VLOOKUP(E2569,Store_SRP!B2:H110,{5}, FALSE), TRUE)=TRUE,VLOOKUP(E2569,Store_VAM!B2:H273,{5}, FALSE),VLOOKUP(E2569,Store_SRP!B2:H110,{5}, FALSE)), VLOOKUP(E2569,Store_Showcase!B2:H144,{5}, FALSE))</f>
      </c>
      <c r="AG2569" s="1">
        <f>IF(IFERROR(VLOOKUP(E2569,Store_Showcase!B2:H144,{6}, FALSE), TRUE)=TRUE, IF(IFERROR(VLOOKUP(E2569,Store_SRP!B2:H110,{6}, FALSE), TRUE)=TRUE,VLOOKUP(E2569,Store_VAM!B2:H273,{6}, FALSE),VLOOKUP(E2569,Store_SRP!B2:H110,{6}, FALSE)), VLOOKUP(E2569,Store_Showcase!B2:H144,{6}, FALSE))</f>
      </c>
      <c r="AH2569" s="1">
        <f>VLOOKUP(G2569,Sku_Consolidated!A2:R957,18,FALSE)</f>
      </c>
      <c r="AI2569" s="1">
        <f>VLOOKUP(G2569,Sku_Consolidated!A2:S957,19,FALSE)</f>
      </c>
      <c r="AJ2569" s="1">
        <f>VLOOKUP(G2569,Sku_Consolidated!A2:T957,20,FALSE)</f>
      </c>
    </row>
    <row r="2570" spans="1:36" x14ac:dyDescent="0.25">
      <c r="A2570" s="1">
        <v>2024</v>
      </c>
      <c r="B2570" s="1" t="s">
        <v>31</v>
      </c>
      <c r="C2570" s="1" t="s">
        <v>32</v>
      </c>
      <c r="D2570" s="1" t="s">
        <v>33</v>
      </c>
      <c r="E2570" s="9" t="s">
        <v>6523</v>
      </c>
      <c r="F2570" s="1">
        <f>IF(VLOOKUP(G2570,Sku_Consolidated!A2:S957,{19},FALSE)="SHOWCASE", VLOOKUP(E2570,Store_Showcase!B2:C144,{2}, FALSE), IF(VLOOKUP(G2570,Sku_Consolidated!A2:S957,{19},FALSE)="VAM",VLOOKUP(E2570,Store_VAM!B2:C273,{2}, FALSE),VLOOKUP(E2570,Store_SRP!B2:C110,{2}, FALSE)))</f>
      </c>
      <c r="G2570" s="1">
        <v>61736</v>
      </c>
      <c r="H2570" s="1" t="s">
        <v>224</v>
      </c>
      <c r="I2570" s="10" t="s">
        <v>6542</v>
      </c>
      <c r="J2570" s="1">
        <f>VLOOKUP(G2570,Sku_Consolidated!A2:C957, 3, FALSE)</f>
      </c>
      <c r="K2570" s="10">
        <f>IF(J2570="PACK", I2570, 0)</f>
      </c>
      <c r="L2570" s="10">
        <f>IF(J2570="KG", I2570, I2570 * VLOOKUP(G2570,Sku_Consolidated!A2:U957,21,FALSE))</f>
      </c>
      <c r="M2570" s="10" t="s">
        <v>37</v>
      </c>
      <c r="N2570" s="11" t="s">
        <v>6543</v>
      </c>
      <c r="O2570" s="10" t="s">
        <v>6544</v>
      </c>
      <c r="P2570" s="10">
        <f>N2570 - O2570</f>
      </c>
      <c r="Q2570" s="1">
        <f>VLOOKUP(G2570,Sku_Consolidated!A2:G957,7, FALSE)</f>
      </c>
      <c r="R2570" s="1">
        <f>IF(IFERROR(VLOOKUP(E2570,Store_Showcase!B2:H144,7, FALSE), TRUE)=TRUE, IF(IFERROR(VLOOKUP(E2570,Store_SRP!B2:H110,7, FALSE), TRUE)=TRUE,VLOOKUP(E2570,Store_VAM!B2:H273,7, FALSE),VLOOKUP(E2570,Store_SRP!B2:H110,7, FALSE)), VLOOKUP(E2570,Store_Showcase!B2:H144,7, FALSE))</f>
      </c>
      <c r="S2570" s="1">
        <f>IF(IFERROR(VLOOKUP(E2570,Store_Showcase!B2:I144,8, FALSE), TRUE)=TRUE, IF(IFERROR(VLOOKUP(E2570,Store_SRP!B2:I110,8, FALSE), TRUE)=TRUE,VLOOKUP(E2570,Store_VAM!B2:I273,8, FALSE),VLOOKUP(E2570,Store_SRP!B2:I110,8, FALSE)), VLOOKUP(E2570,Store_Showcase!B2:I144,8, FALSE))</f>
      </c>
      <c r="T2570" s="1">
        <f>VLOOKUP(G2570,Sku_Consolidated!A2:R957,18,FALSE)</f>
      </c>
      <c r="U2570" s="1" t="s">
        <v>6526</v>
      </c>
      <c r="V2570" s="1">
        <f>IF(VLOOKUP(G2570,Sku_Consolidated!A2:S957,19,FALSE)="SHOWCASE", VLOOKUP(E2570,Store_Showcase!B2:L144,11, FALSE), IF(VLOOKUP(G2570,Sku_Consolidated!A2:S957,19,FALSE)="VAM",VLOOKUP(E2570,Store_VAM!B2:L273,11, FALSE),VLOOKUP(E2570,Store_SRP!B2:L110,11, FALSE)))</f>
      </c>
      <c r="W2570" s="1">
        <f>VLOOKUP(G2570,Sku_Consolidated!A2:W957,11,FALSE)</f>
      </c>
      <c r="X2570" s="1">
        <f>VLOOKUP(G2570,Sku_Consolidated!A2:H957,8,FALSE)</f>
      </c>
      <c r="Y2570" s="1">
        <f>VLOOKUP(G2570,Sku_Consolidated!A2:I957,9,FALSE)</f>
      </c>
      <c r="Z2570" s="1" t="s">
        <v>41</v>
      </c>
      <c r="AA2570" s="1">
        <f>VLOOKUP(G2570,Sku_Consolidated!A2:E957,5,FALSE)</f>
      </c>
      <c r="AB2570" s="1">
        <f>IF(VLOOKUP(G2570,Sku_Consolidated!A2:S957,19,FALSE)="SHOWCASE", VLOOKUP(E2570,Store_Showcase!B2:N144,13, FALSE), IF(VLOOKUP(G2570,Sku_Consolidated!A2:S957,19,FALSE)="VAM",VLOOKUP(E2570,Store_VAM!B2:N273,13, FALSE),VLOOKUP(E2570,Store_SRP!B2:N110,13, FALSE)))</f>
      </c>
      <c r="AC2570" s="1">
        <f>IF(IFERROR(AB2570,TRUE)=TRUE, "-","OK")</f>
      </c>
      <c r="AD2570" s="11" t="s">
        <v>37</v>
      </c>
      <c r="AE2570" s="11" t="s">
        <v>37</v>
      </c>
      <c r="AF2570" s="1">
        <f>IF(IFERROR(VLOOKUP(E2570,Store_Showcase!B2:H144,{5}, FALSE), TRUE)=TRUE, IF(IFERROR(VLOOKUP(E2570,Store_SRP!B2:H110,{5}, FALSE), TRUE)=TRUE,VLOOKUP(E2570,Store_VAM!B2:H273,{5}, FALSE),VLOOKUP(E2570,Store_SRP!B2:H110,{5}, FALSE)), VLOOKUP(E2570,Store_Showcase!B2:H144,{5}, FALSE))</f>
      </c>
      <c r="AG2570" s="1">
        <f>IF(IFERROR(VLOOKUP(E2570,Store_Showcase!B2:H144,{6}, FALSE), TRUE)=TRUE, IF(IFERROR(VLOOKUP(E2570,Store_SRP!B2:H110,{6}, FALSE), TRUE)=TRUE,VLOOKUP(E2570,Store_VAM!B2:H273,{6}, FALSE),VLOOKUP(E2570,Store_SRP!B2:H110,{6}, FALSE)), VLOOKUP(E2570,Store_Showcase!B2:H144,{6}, FALSE))</f>
      </c>
      <c r="AH2570" s="1">
        <f>VLOOKUP(G2570,Sku_Consolidated!A2:R957,18,FALSE)</f>
      </c>
      <c r="AI2570" s="1">
        <f>VLOOKUP(G2570,Sku_Consolidated!A2:S957,19,FALSE)</f>
      </c>
      <c r="AJ2570" s="1">
        <f>VLOOKUP(G2570,Sku_Consolidated!A2:T957,20,FALSE)</f>
      </c>
    </row>
    <row r="2571" spans="1:36" x14ac:dyDescent="0.25">
      <c r="A2571" s="1">
        <v>2024</v>
      </c>
      <c r="B2571" s="1" t="s">
        <v>31</v>
      </c>
      <c r="C2571" s="1" t="s">
        <v>32</v>
      </c>
      <c r="D2571" s="1" t="s">
        <v>33</v>
      </c>
      <c r="E2571" s="9" t="s">
        <v>6523</v>
      </c>
      <c r="F2571" s="1">
        <f>IF(VLOOKUP(G2571,Sku_Consolidated!A2:S957,{19},FALSE)="SHOWCASE", VLOOKUP(E2571,Store_Showcase!B2:C144,{2}, FALSE), IF(VLOOKUP(G2571,Sku_Consolidated!A2:S957,{19},FALSE)="VAM",VLOOKUP(E2571,Store_VAM!B2:C273,{2}, FALSE),VLOOKUP(E2571,Store_SRP!B2:C110,{2}, FALSE)))</f>
      </c>
      <c r="G2571" s="1">
        <v>61737</v>
      </c>
      <c r="H2571" s="1" t="s">
        <v>70</v>
      </c>
      <c r="I2571" s="10" t="s">
        <v>3074</v>
      </c>
      <c r="J2571" s="1">
        <f>VLOOKUP(G2571,Sku_Consolidated!A2:C957, 3, FALSE)</f>
      </c>
      <c r="K2571" s="10">
        <f>IF(J2571="PACK", I2571, 0)</f>
      </c>
      <c r="L2571" s="10">
        <f>IF(J2571="KG", I2571, I2571 * VLOOKUP(G2571,Sku_Consolidated!A2:U957,21,FALSE))</f>
      </c>
      <c r="M2571" s="10" t="s">
        <v>37</v>
      </c>
      <c r="N2571" s="11" t="s">
        <v>6545</v>
      </c>
      <c r="O2571" s="10" t="s">
        <v>6546</v>
      </c>
      <c r="P2571" s="10">
        <f>N2571 - O2571</f>
      </c>
      <c r="Q2571" s="1">
        <f>VLOOKUP(G2571,Sku_Consolidated!A2:G957,7, FALSE)</f>
      </c>
      <c r="R2571" s="1">
        <f>IF(IFERROR(VLOOKUP(E2571,Store_Showcase!B2:H144,7, FALSE), TRUE)=TRUE, IF(IFERROR(VLOOKUP(E2571,Store_SRP!B2:H110,7, FALSE), TRUE)=TRUE,VLOOKUP(E2571,Store_VAM!B2:H273,7, FALSE),VLOOKUP(E2571,Store_SRP!B2:H110,7, FALSE)), VLOOKUP(E2571,Store_Showcase!B2:H144,7, FALSE))</f>
      </c>
      <c r="S2571" s="1">
        <f>IF(IFERROR(VLOOKUP(E2571,Store_Showcase!B2:I144,8, FALSE), TRUE)=TRUE, IF(IFERROR(VLOOKUP(E2571,Store_SRP!B2:I110,8, FALSE), TRUE)=TRUE,VLOOKUP(E2571,Store_VAM!B2:I273,8, FALSE),VLOOKUP(E2571,Store_SRP!B2:I110,8, FALSE)), VLOOKUP(E2571,Store_Showcase!B2:I144,8, FALSE))</f>
      </c>
      <c r="T2571" s="1">
        <f>VLOOKUP(G2571,Sku_Consolidated!A2:R957,18,FALSE)</f>
      </c>
      <c r="U2571" s="1" t="s">
        <v>6526</v>
      </c>
      <c r="V2571" s="1">
        <f>IF(VLOOKUP(G2571,Sku_Consolidated!A2:S957,19,FALSE)="SHOWCASE", VLOOKUP(E2571,Store_Showcase!B2:L144,11, FALSE), IF(VLOOKUP(G2571,Sku_Consolidated!A2:S957,19,FALSE)="VAM",VLOOKUP(E2571,Store_VAM!B2:L273,11, FALSE),VLOOKUP(E2571,Store_SRP!B2:L110,11, FALSE)))</f>
      </c>
      <c r="W2571" s="1">
        <f>VLOOKUP(G2571,Sku_Consolidated!A2:W957,11,FALSE)</f>
      </c>
      <c r="X2571" s="1">
        <f>VLOOKUP(G2571,Sku_Consolidated!A2:H957,8,FALSE)</f>
      </c>
      <c r="Y2571" s="1">
        <f>VLOOKUP(G2571,Sku_Consolidated!A2:I957,9,FALSE)</f>
      </c>
      <c r="Z2571" s="1" t="s">
        <v>41</v>
      </c>
      <c r="AA2571" s="1">
        <f>VLOOKUP(G2571,Sku_Consolidated!A2:E957,5,FALSE)</f>
      </c>
      <c r="AB2571" s="1">
        <f>IF(VLOOKUP(G2571,Sku_Consolidated!A2:S957,19,FALSE)="SHOWCASE", VLOOKUP(E2571,Store_Showcase!B2:N144,13, FALSE), IF(VLOOKUP(G2571,Sku_Consolidated!A2:S957,19,FALSE)="VAM",VLOOKUP(E2571,Store_VAM!B2:N273,13, FALSE),VLOOKUP(E2571,Store_SRP!B2:N110,13, FALSE)))</f>
      </c>
      <c r="AC2571" s="1">
        <f>IF(IFERROR(AB2571,TRUE)=TRUE, "-","OK")</f>
      </c>
      <c r="AD2571" s="11" t="s">
        <v>37</v>
      </c>
      <c r="AE2571" s="11" t="s">
        <v>37</v>
      </c>
      <c r="AF2571" s="1">
        <f>IF(IFERROR(VLOOKUP(E2571,Store_Showcase!B2:H144,{5}, FALSE), TRUE)=TRUE, IF(IFERROR(VLOOKUP(E2571,Store_SRP!B2:H110,{5}, FALSE), TRUE)=TRUE,VLOOKUP(E2571,Store_VAM!B2:H273,{5}, FALSE),VLOOKUP(E2571,Store_SRP!B2:H110,{5}, FALSE)), VLOOKUP(E2571,Store_Showcase!B2:H144,{5}, FALSE))</f>
      </c>
      <c r="AG2571" s="1">
        <f>IF(IFERROR(VLOOKUP(E2571,Store_Showcase!B2:H144,{6}, FALSE), TRUE)=TRUE, IF(IFERROR(VLOOKUP(E2571,Store_SRP!B2:H110,{6}, FALSE), TRUE)=TRUE,VLOOKUP(E2571,Store_VAM!B2:H273,{6}, FALSE),VLOOKUP(E2571,Store_SRP!B2:H110,{6}, FALSE)), VLOOKUP(E2571,Store_Showcase!B2:H144,{6}, FALSE))</f>
      </c>
      <c r="AH2571" s="1">
        <f>VLOOKUP(G2571,Sku_Consolidated!A2:R957,18,FALSE)</f>
      </c>
      <c r="AI2571" s="1">
        <f>VLOOKUP(G2571,Sku_Consolidated!A2:S957,19,FALSE)</f>
      </c>
      <c r="AJ2571" s="1">
        <f>VLOOKUP(G2571,Sku_Consolidated!A2:T957,20,FALSE)</f>
      </c>
    </row>
    <row r="2572" spans="1:36" x14ac:dyDescent="0.25">
      <c r="A2572" s="1">
        <v>2024</v>
      </c>
      <c r="B2572" s="1" t="s">
        <v>31</v>
      </c>
      <c r="C2572" s="1" t="s">
        <v>32</v>
      </c>
      <c r="D2572" s="1" t="s">
        <v>33</v>
      </c>
      <c r="E2572" s="9" t="s">
        <v>6523</v>
      </c>
      <c r="F2572" s="1">
        <f>IF(VLOOKUP(G2572,Sku_Consolidated!A2:S957,{19},FALSE)="SHOWCASE", VLOOKUP(E2572,Store_Showcase!B2:C144,{2}, FALSE), IF(VLOOKUP(G2572,Sku_Consolidated!A2:S957,{19},FALSE)="VAM",VLOOKUP(E2572,Store_VAM!B2:C273,{2}, FALSE),VLOOKUP(E2572,Store_SRP!B2:C110,{2}, FALSE)))</f>
      </c>
      <c r="G2572" s="1">
        <v>61755</v>
      </c>
      <c r="H2572" s="1" t="s">
        <v>86</v>
      </c>
      <c r="I2572" s="10" t="s">
        <v>3019</v>
      </c>
      <c r="J2572" s="1">
        <f>VLOOKUP(G2572,Sku_Consolidated!A2:C957, 3, FALSE)</f>
      </c>
      <c r="K2572" s="10">
        <f>IF(J2572="PACK", I2572, 0)</f>
      </c>
      <c r="L2572" s="10">
        <f>IF(J2572="KG", I2572, I2572 * VLOOKUP(G2572,Sku_Consolidated!A2:U957,21,FALSE))</f>
      </c>
      <c r="M2572" s="10" t="s">
        <v>37</v>
      </c>
      <c r="N2572" s="11" t="s">
        <v>6547</v>
      </c>
      <c r="O2572" s="10" t="s">
        <v>6548</v>
      </c>
      <c r="P2572" s="10">
        <f>N2572 - O2572</f>
      </c>
      <c r="Q2572" s="1">
        <f>VLOOKUP(G2572,Sku_Consolidated!A2:G957,7, FALSE)</f>
      </c>
      <c r="R2572" s="1">
        <f>IF(IFERROR(VLOOKUP(E2572,Store_Showcase!B2:H144,7, FALSE), TRUE)=TRUE, IF(IFERROR(VLOOKUP(E2572,Store_SRP!B2:H110,7, FALSE), TRUE)=TRUE,VLOOKUP(E2572,Store_VAM!B2:H273,7, FALSE),VLOOKUP(E2572,Store_SRP!B2:H110,7, FALSE)), VLOOKUP(E2572,Store_Showcase!B2:H144,7, FALSE))</f>
      </c>
      <c r="S2572" s="1">
        <f>IF(IFERROR(VLOOKUP(E2572,Store_Showcase!B2:I144,8, FALSE), TRUE)=TRUE, IF(IFERROR(VLOOKUP(E2572,Store_SRP!B2:I110,8, FALSE), TRUE)=TRUE,VLOOKUP(E2572,Store_VAM!B2:I273,8, FALSE),VLOOKUP(E2572,Store_SRP!B2:I110,8, FALSE)), VLOOKUP(E2572,Store_Showcase!B2:I144,8, FALSE))</f>
      </c>
      <c r="T2572" s="1">
        <f>VLOOKUP(G2572,Sku_Consolidated!A2:R957,18,FALSE)</f>
      </c>
      <c r="U2572" s="1" t="s">
        <v>6526</v>
      </c>
      <c r="V2572" s="1">
        <f>IF(VLOOKUP(G2572,Sku_Consolidated!A2:S957,19,FALSE)="SHOWCASE", VLOOKUP(E2572,Store_Showcase!B2:L144,11, FALSE), IF(VLOOKUP(G2572,Sku_Consolidated!A2:S957,19,FALSE)="VAM",VLOOKUP(E2572,Store_VAM!B2:L273,11, FALSE),VLOOKUP(E2572,Store_SRP!B2:L110,11, FALSE)))</f>
      </c>
      <c r="W2572" s="1">
        <f>VLOOKUP(G2572,Sku_Consolidated!A2:W957,11,FALSE)</f>
      </c>
      <c r="X2572" s="1">
        <f>VLOOKUP(G2572,Sku_Consolidated!A2:H957,8,FALSE)</f>
      </c>
      <c r="Y2572" s="1">
        <f>VLOOKUP(G2572,Sku_Consolidated!A2:I957,9,FALSE)</f>
      </c>
      <c r="Z2572" s="1" t="s">
        <v>41</v>
      </c>
      <c r="AA2572" s="1">
        <f>VLOOKUP(G2572,Sku_Consolidated!A2:E957,5,FALSE)</f>
      </c>
      <c r="AB2572" s="1">
        <f>IF(VLOOKUP(G2572,Sku_Consolidated!A2:S957,19,FALSE)="SHOWCASE", VLOOKUP(E2572,Store_Showcase!B2:N144,13, FALSE), IF(VLOOKUP(G2572,Sku_Consolidated!A2:S957,19,FALSE)="VAM",VLOOKUP(E2572,Store_VAM!B2:N273,13, FALSE),VLOOKUP(E2572,Store_SRP!B2:N110,13, FALSE)))</f>
      </c>
      <c r="AC2572" s="1">
        <f>IF(IFERROR(AB2572,TRUE)=TRUE, "-","OK")</f>
      </c>
      <c r="AD2572" s="11" t="s">
        <v>37</v>
      </c>
      <c r="AE2572" s="11" t="s">
        <v>37</v>
      </c>
      <c r="AF2572" s="1">
        <f>IF(IFERROR(VLOOKUP(E2572,Store_Showcase!B2:H144,{5}, FALSE), TRUE)=TRUE, IF(IFERROR(VLOOKUP(E2572,Store_SRP!B2:H110,{5}, FALSE), TRUE)=TRUE,VLOOKUP(E2572,Store_VAM!B2:H273,{5}, FALSE),VLOOKUP(E2572,Store_SRP!B2:H110,{5}, FALSE)), VLOOKUP(E2572,Store_Showcase!B2:H144,{5}, FALSE))</f>
      </c>
      <c r="AG2572" s="1">
        <f>IF(IFERROR(VLOOKUP(E2572,Store_Showcase!B2:H144,{6}, FALSE), TRUE)=TRUE, IF(IFERROR(VLOOKUP(E2572,Store_SRP!B2:H110,{6}, FALSE), TRUE)=TRUE,VLOOKUP(E2572,Store_VAM!B2:H273,{6}, FALSE),VLOOKUP(E2572,Store_SRP!B2:H110,{6}, FALSE)), VLOOKUP(E2572,Store_Showcase!B2:H144,{6}, FALSE))</f>
      </c>
      <c r="AH2572" s="1">
        <f>VLOOKUP(G2572,Sku_Consolidated!A2:R957,18,FALSE)</f>
      </c>
      <c r="AI2572" s="1">
        <f>VLOOKUP(G2572,Sku_Consolidated!A2:S957,19,FALSE)</f>
      </c>
      <c r="AJ2572" s="1">
        <f>VLOOKUP(G2572,Sku_Consolidated!A2:T957,20,FALSE)</f>
      </c>
    </row>
    <row r="2573" spans="1:36" x14ac:dyDescent="0.25">
      <c r="A2573" s="1">
        <v>2024</v>
      </c>
      <c r="B2573" s="1" t="s">
        <v>31</v>
      </c>
      <c r="C2573" s="1" t="s">
        <v>32</v>
      </c>
      <c r="D2573" s="1" t="s">
        <v>33</v>
      </c>
      <c r="E2573" s="9" t="s">
        <v>6523</v>
      </c>
      <c r="F2573" s="1">
        <f>IF(VLOOKUP(G2573,Sku_Consolidated!A2:S957,{19},FALSE)="SHOWCASE", VLOOKUP(E2573,Store_Showcase!B2:C144,{2}, FALSE), IF(VLOOKUP(G2573,Sku_Consolidated!A2:S957,{19},FALSE)="VAM",VLOOKUP(E2573,Store_VAM!B2:C273,{2}, FALSE),VLOOKUP(E2573,Store_SRP!B2:C110,{2}, FALSE)))</f>
      </c>
      <c r="G2573" s="1">
        <v>61757</v>
      </c>
      <c r="H2573" s="1" t="s">
        <v>349</v>
      </c>
      <c r="I2573" s="10" t="s">
        <v>1638</v>
      </c>
      <c r="J2573" s="1">
        <f>VLOOKUP(G2573,Sku_Consolidated!A2:C957, 3, FALSE)</f>
      </c>
      <c r="K2573" s="10">
        <f>IF(J2573="PACK", I2573, 0)</f>
      </c>
      <c r="L2573" s="10">
        <f>IF(J2573="KG", I2573, I2573 * VLOOKUP(G2573,Sku_Consolidated!A2:U957,21,FALSE))</f>
      </c>
      <c r="M2573" s="10" t="s">
        <v>37</v>
      </c>
      <c r="N2573" s="11" t="s">
        <v>6549</v>
      </c>
      <c r="O2573" s="10" t="s">
        <v>6550</v>
      </c>
      <c r="P2573" s="10">
        <f>N2573 - O2573</f>
      </c>
      <c r="Q2573" s="1">
        <f>VLOOKUP(G2573,Sku_Consolidated!A2:G957,7, FALSE)</f>
      </c>
      <c r="R2573" s="1">
        <f>IF(IFERROR(VLOOKUP(E2573,Store_Showcase!B2:H144,7, FALSE), TRUE)=TRUE, IF(IFERROR(VLOOKUP(E2573,Store_SRP!B2:H110,7, FALSE), TRUE)=TRUE,VLOOKUP(E2573,Store_VAM!B2:H273,7, FALSE),VLOOKUP(E2573,Store_SRP!B2:H110,7, FALSE)), VLOOKUP(E2573,Store_Showcase!B2:H144,7, FALSE))</f>
      </c>
      <c r="S2573" s="1">
        <f>IF(IFERROR(VLOOKUP(E2573,Store_Showcase!B2:I144,8, FALSE), TRUE)=TRUE, IF(IFERROR(VLOOKUP(E2573,Store_SRP!B2:I110,8, FALSE), TRUE)=TRUE,VLOOKUP(E2573,Store_VAM!B2:I273,8, FALSE),VLOOKUP(E2573,Store_SRP!B2:I110,8, FALSE)), VLOOKUP(E2573,Store_Showcase!B2:I144,8, FALSE))</f>
      </c>
      <c r="T2573" s="1">
        <f>VLOOKUP(G2573,Sku_Consolidated!A2:R957,18,FALSE)</f>
      </c>
      <c r="U2573" s="1" t="s">
        <v>6526</v>
      </c>
      <c r="V2573" s="1">
        <f>IF(VLOOKUP(G2573,Sku_Consolidated!A2:S957,19,FALSE)="SHOWCASE", VLOOKUP(E2573,Store_Showcase!B2:L144,11, FALSE), IF(VLOOKUP(G2573,Sku_Consolidated!A2:S957,19,FALSE)="VAM",VLOOKUP(E2573,Store_VAM!B2:L273,11, FALSE),VLOOKUP(E2573,Store_SRP!B2:L110,11, FALSE)))</f>
      </c>
      <c r="W2573" s="1">
        <f>VLOOKUP(G2573,Sku_Consolidated!A2:W957,11,FALSE)</f>
      </c>
      <c r="X2573" s="1">
        <f>VLOOKUP(G2573,Sku_Consolidated!A2:H957,8,FALSE)</f>
      </c>
      <c r="Y2573" s="1">
        <f>VLOOKUP(G2573,Sku_Consolidated!A2:I957,9,FALSE)</f>
      </c>
      <c r="Z2573" s="1" t="s">
        <v>41</v>
      </c>
      <c r="AA2573" s="1">
        <f>VLOOKUP(G2573,Sku_Consolidated!A2:E957,5,FALSE)</f>
      </c>
      <c r="AB2573" s="1">
        <f>IF(VLOOKUP(G2573,Sku_Consolidated!A2:S957,19,FALSE)="SHOWCASE", VLOOKUP(E2573,Store_Showcase!B2:N144,13, FALSE), IF(VLOOKUP(G2573,Sku_Consolidated!A2:S957,19,FALSE)="VAM",VLOOKUP(E2573,Store_VAM!B2:N273,13, FALSE),VLOOKUP(E2573,Store_SRP!B2:N110,13, FALSE)))</f>
      </c>
      <c r="AC2573" s="1">
        <f>IF(IFERROR(AB2573,TRUE)=TRUE, "-","OK")</f>
      </c>
      <c r="AD2573" s="11" t="s">
        <v>37</v>
      </c>
      <c r="AE2573" s="11" t="s">
        <v>37</v>
      </c>
      <c r="AF2573" s="1">
        <f>IF(IFERROR(VLOOKUP(E2573,Store_Showcase!B2:H144,{5}, FALSE), TRUE)=TRUE, IF(IFERROR(VLOOKUP(E2573,Store_SRP!B2:H110,{5}, FALSE), TRUE)=TRUE,VLOOKUP(E2573,Store_VAM!B2:H273,{5}, FALSE),VLOOKUP(E2573,Store_SRP!B2:H110,{5}, FALSE)), VLOOKUP(E2573,Store_Showcase!B2:H144,{5}, FALSE))</f>
      </c>
      <c r="AG2573" s="1">
        <f>IF(IFERROR(VLOOKUP(E2573,Store_Showcase!B2:H144,{6}, FALSE), TRUE)=TRUE, IF(IFERROR(VLOOKUP(E2573,Store_SRP!B2:H110,{6}, FALSE), TRUE)=TRUE,VLOOKUP(E2573,Store_VAM!B2:H273,{6}, FALSE),VLOOKUP(E2573,Store_SRP!B2:H110,{6}, FALSE)), VLOOKUP(E2573,Store_Showcase!B2:H144,{6}, FALSE))</f>
      </c>
      <c r="AH2573" s="1">
        <f>VLOOKUP(G2573,Sku_Consolidated!A2:R957,18,FALSE)</f>
      </c>
      <c r="AI2573" s="1">
        <f>VLOOKUP(G2573,Sku_Consolidated!A2:S957,19,FALSE)</f>
      </c>
      <c r="AJ2573" s="1">
        <f>VLOOKUP(G2573,Sku_Consolidated!A2:T957,20,FALSE)</f>
      </c>
    </row>
    <row r="2574" spans="1:36" x14ac:dyDescent="0.25">
      <c r="A2574" s="1">
        <v>2024</v>
      </c>
      <c r="B2574" s="1" t="s">
        <v>31</v>
      </c>
      <c r="C2574" s="1" t="s">
        <v>32</v>
      </c>
      <c r="D2574" s="1" t="s">
        <v>33</v>
      </c>
      <c r="E2574" s="9" t="s">
        <v>6523</v>
      </c>
      <c r="F2574" s="1">
        <f>IF(VLOOKUP(G2574,Sku_Consolidated!A2:S957,{19},FALSE)="SHOWCASE", VLOOKUP(E2574,Store_Showcase!B2:C144,{2}, FALSE), IF(VLOOKUP(G2574,Sku_Consolidated!A2:S957,{19},FALSE)="VAM",VLOOKUP(E2574,Store_VAM!B2:C273,{2}, FALSE),VLOOKUP(E2574,Store_SRP!B2:C110,{2}, FALSE)))</f>
      </c>
      <c r="G2574" s="1">
        <v>61758</v>
      </c>
      <c r="H2574" s="1" t="s">
        <v>90</v>
      </c>
      <c r="I2574" s="10" t="s">
        <v>6551</v>
      </c>
      <c r="J2574" s="1">
        <f>VLOOKUP(G2574,Sku_Consolidated!A2:C957, 3, FALSE)</f>
      </c>
      <c r="K2574" s="10">
        <f>IF(J2574="PACK", I2574, 0)</f>
      </c>
      <c r="L2574" s="10">
        <f>IF(J2574="KG", I2574, I2574 * VLOOKUP(G2574,Sku_Consolidated!A2:U957,21,FALSE))</f>
      </c>
      <c r="M2574" s="10" t="s">
        <v>37</v>
      </c>
      <c r="N2574" s="11" t="s">
        <v>6552</v>
      </c>
      <c r="O2574" s="10" t="s">
        <v>6553</v>
      </c>
      <c r="P2574" s="10">
        <f>N2574 - O2574</f>
      </c>
      <c r="Q2574" s="1">
        <f>VLOOKUP(G2574,Sku_Consolidated!A2:G957,7, FALSE)</f>
      </c>
      <c r="R2574" s="1">
        <f>IF(IFERROR(VLOOKUP(E2574,Store_Showcase!B2:H144,7, FALSE), TRUE)=TRUE, IF(IFERROR(VLOOKUP(E2574,Store_SRP!B2:H110,7, FALSE), TRUE)=TRUE,VLOOKUP(E2574,Store_VAM!B2:H273,7, FALSE),VLOOKUP(E2574,Store_SRP!B2:H110,7, FALSE)), VLOOKUP(E2574,Store_Showcase!B2:H144,7, FALSE))</f>
      </c>
      <c r="S2574" s="1">
        <f>IF(IFERROR(VLOOKUP(E2574,Store_Showcase!B2:I144,8, FALSE), TRUE)=TRUE, IF(IFERROR(VLOOKUP(E2574,Store_SRP!B2:I110,8, FALSE), TRUE)=TRUE,VLOOKUP(E2574,Store_VAM!B2:I273,8, FALSE),VLOOKUP(E2574,Store_SRP!B2:I110,8, FALSE)), VLOOKUP(E2574,Store_Showcase!B2:I144,8, FALSE))</f>
      </c>
      <c r="T2574" s="1">
        <f>VLOOKUP(G2574,Sku_Consolidated!A2:R957,18,FALSE)</f>
      </c>
      <c r="U2574" s="1" t="s">
        <v>6526</v>
      </c>
      <c r="V2574" s="1">
        <f>IF(VLOOKUP(G2574,Sku_Consolidated!A2:S957,19,FALSE)="SHOWCASE", VLOOKUP(E2574,Store_Showcase!B2:L144,11, FALSE), IF(VLOOKUP(G2574,Sku_Consolidated!A2:S957,19,FALSE)="VAM",VLOOKUP(E2574,Store_VAM!B2:L273,11, FALSE),VLOOKUP(E2574,Store_SRP!B2:L110,11, FALSE)))</f>
      </c>
      <c r="W2574" s="1">
        <f>VLOOKUP(G2574,Sku_Consolidated!A2:W957,11,FALSE)</f>
      </c>
      <c r="X2574" s="1">
        <f>VLOOKUP(G2574,Sku_Consolidated!A2:H957,8,FALSE)</f>
      </c>
      <c r="Y2574" s="1">
        <f>VLOOKUP(G2574,Sku_Consolidated!A2:I957,9,FALSE)</f>
      </c>
      <c r="Z2574" s="1" t="s">
        <v>41</v>
      </c>
      <c r="AA2574" s="1">
        <f>VLOOKUP(G2574,Sku_Consolidated!A2:E957,5,FALSE)</f>
      </c>
      <c r="AB2574" s="1">
        <f>IF(VLOOKUP(G2574,Sku_Consolidated!A2:S957,19,FALSE)="SHOWCASE", VLOOKUP(E2574,Store_Showcase!B2:N144,13, FALSE), IF(VLOOKUP(G2574,Sku_Consolidated!A2:S957,19,FALSE)="VAM",VLOOKUP(E2574,Store_VAM!B2:N273,13, FALSE),VLOOKUP(E2574,Store_SRP!B2:N110,13, FALSE)))</f>
      </c>
      <c r="AC2574" s="1">
        <f>IF(IFERROR(AB2574,TRUE)=TRUE, "-","OK")</f>
      </c>
      <c r="AD2574" s="11" t="s">
        <v>37</v>
      </c>
      <c r="AE2574" s="11" t="s">
        <v>37</v>
      </c>
      <c r="AF2574" s="1">
        <f>IF(IFERROR(VLOOKUP(E2574,Store_Showcase!B2:H144,{5}, FALSE), TRUE)=TRUE, IF(IFERROR(VLOOKUP(E2574,Store_SRP!B2:H110,{5}, FALSE), TRUE)=TRUE,VLOOKUP(E2574,Store_VAM!B2:H273,{5}, FALSE),VLOOKUP(E2574,Store_SRP!B2:H110,{5}, FALSE)), VLOOKUP(E2574,Store_Showcase!B2:H144,{5}, FALSE))</f>
      </c>
      <c r="AG2574" s="1">
        <f>IF(IFERROR(VLOOKUP(E2574,Store_Showcase!B2:H144,{6}, FALSE), TRUE)=TRUE, IF(IFERROR(VLOOKUP(E2574,Store_SRP!B2:H110,{6}, FALSE), TRUE)=TRUE,VLOOKUP(E2574,Store_VAM!B2:H273,{6}, FALSE),VLOOKUP(E2574,Store_SRP!B2:H110,{6}, FALSE)), VLOOKUP(E2574,Store_Showcase!B2:H144,{6}, FALSE))</f>
      </c>
      <c r="AH2574" s="1">
        <f>VLOOKUP(G2574,Sku_Consolidated!A2:R957,18,FALSE)</f>
      </c>
      <c r="AI2574" s="1">
        <f>VLOOKUP(G2574,Sku_Consolidated!A2:S957,19,FALSE)</f>
      </c>
      <c r="AJ2574" s="1">
        <f>VLOOKUP(G2574,Sku_Consolidated!A2:T957,20,FALSE)</f>
      </c>
    </row>
    <row r="2575" spans="1:36" x14ac:dyDescent="0.25">
      <c r="A2575" s="1">
        <v>2024</v>
      </c>
      <c r="B2575" s="1" t="s">
        <v>31</v>
      </c>
      <c r="C2575" s="1" t="s">
        <v>32</v>
      </c>
      <c r="D2575" s="1" t="s">
        <v>33</v>
      </c>
      <c r="E2575" s="9" t="s">
        <v>6523</v>
      </c>
      <c r="F2575" s="1">
        <f>IF(VLOOKUP(G2575,Sku_Consolidated!A2:S957,{19},FALSE)="SHOWCASE", VLOOKUP(E2575,Store_Showcase!B2:C144,{2}, FALSE), IF(VLOOKUP(G2575,Sku_Consolidated!A2:S957,{19},FALSE)="VAM",VLOOKUP(E2575,Store_VAM!B2:C273,{2}, FALSE),VLOOKUP(E2575,Store_SRP!B2:C110,{2}, FALSE)))</f>
      </c>
      <c r="G2575" s="1">
        <v>61760</v>
      </c>
      <c r="H2575" s="1" t="s">
        <v>98</v>
      </c>
      <c r="I2575" s="10" t="s">
        <v>3994</v>
      </c>
      <c r="J2575" s="1">
        <f>VLOOKUP(G2575,Sku_Consolidated!A2:C957, 3, FALSE)</f>
      </c>
      <c r="K2575" s="10">
        <f>IF(J2575="PACK", I2575, 0)</f>
      </c>
      <c r="L2575" s="10">
        <f>IF(J2575="KG", I2575, I2575 * VLOOKUP(G2575,Sku_Consolidated!A2:U957,21,FALSE))</f>
      </c>
      <c r="M2575" s="10" t="s">
        <v>37</v>
      </c>
      <c r="N2575" s="11" t="s">
        <v>6554</v>
      </c>
      <c r="O2575" s="10" t="s">
        <v>6555</v>
      </c>
      <c r="P2575" s="10">
        <f>N2575 - O2575</f>
      </c>
      <c r="Q2575" s="1">
        <f>VLOOKUP(G2575,Sku_Consolidated!A2:G957,7, FALSE)</f>
      </c>
      <c r="R2575" s="1">
        <f>IF(IFERROR(VLOOKUP(E2575,Store_Showcase!B2:H144,7, FALSE), TRUE)=TRUE, IF(IFERROR(VLOOKUP(E2575,Store_SRP!B2:H110,7, FALSE), TRUE)=TRUE,VLOOKUP(E2575,Store_VAM!B2:H273,7, FALSE),VLOOKUP(E2575,Store_SRP!B2:H110,7, FALSE)), VLOOKUP(E2575,Store_Showcase!B2:H144,7, FALSE))</f>
      </c>
      <c r="S2575" s="1">
        <f>IF(IFERROR(VLOOKUP(E2575,Store_Showcase!B2:I144,8, FALSE), TRUE)=TRUE, IF(IFERROR(VLOOKUP(E2575,Store_SRP!B2:I110,8, FALSE), TRUE)=TRUE,VLOOKUP(E2575,Store_VAM!B2:I273,8, FALSE),VLOOKUP(E2575,Store_SRP!B2:I110,8, FALSE)), VLOOKUP(E2575,Store_Showcase!B2:I144,8, FALSE))</f>
      </c>
      <c r="T2575" s="1">
        <f>VLOOKUP(G2575,Sku_Consolidated!A2:R957,18,FALSE)</f>
      </c>
      <c r="U2575" s="1" t="s">
        <v>6526</v>
      </c>
      <c r="V2575" s="1">
        <f>IF(VLOOKUP(G2575,Sku_Consolidated!A2:S957,19,FALSE)="SHOWCASE", VLOOKUP(E2575,Store_Showcase!B2:L144,11, FALSE), IF(VLOOKUP(G2575,Sku_Consolidated!A2:S957,19,FALSE)="VAM",VLOOKUP(E2575,Store_VAM!B2:L273,11, FALSE),VLOOKUP(E2575,Store_SRP!B2:L110,11, FALSE)))</f>
      </c>
      <c r="W2575" s="1">
        <f>VLOOKUP(G2575,Sku_Consolidated!A2:W957,11,FALSE)</f>
      </c>
      <c r="X2575" s="1">
        <f>VLOOKUP(G2575,Sku_Consolidated!A2:H957,8,FALSE)</f>
      </c>
      <c r="Y2575" s="1">
        <f>VLOOKUP(G2575,Sku_Consolidated!A2:I957,9,FALSE)</f>
      </c>
      <c r="Z2575" s="1" t="s">
        <v>41</v>
      </c>
      <c r="AA2575" s="1">
        <f>VLOOKUP(G2575,Sku_Consolidated!A2:E957,5,FALSE)</f>
      </c>
      <c r="AB2575" s="1">
        <f>IF(VLOOKUP(G2575,Sku_Consolidated!A2:S957,19,FALSE)="SHOWCASE", VLOOKUP(E2575,Store_Showcase!B2:N144,13, FALSE), IF(VLOOKUP(G2575,Sku_Consolidated!A2:S957,19,FALSE)="VAM",VLOOKUP(E2575,Store_VAM!B2:N273,13, FALSE),VLOOKUP(E2575,Store_SRP!B2:N110,13, FALSE)))</f>
      </c>
      <c r="AC2575" s="1">
        <f>IF(IFERROR(AB2575,TRUE)=TRUE, "-","OK")</f>
      </c>
      <c r="AD2575" s="11" t="s">
        <v>37</v>
      </c>
      <c r="AE2575" s="11" t="s">
        <v>37</v>
      </c>
      <c r="AF2575" s="1">
        <f>IF(IFERROR(VLOOKUP(E2575,Store_Showcase!B2:H144,{5}, FALSE), TRUE)=TRUE, IF(IFERROR(VLOOKUP(E2575,Store_SRP!B2:H110,{5}, FALSE), TRUE)=TRUE,VLOOKUP(E2575,Store_VAM!B2:H273,{5}, FALSE),VLOOKUP(E2575,Store_SRP!B2:H110,{5}, FALSE)), VLOOKUP(E2575,Store_Showcase!B2:H144,{5}, FALSE))</f>
      </c>
      <c r="AG2575" s="1">
        <f>IF(IFERROR(VLOOKUP(E2575,Store_Showcase!B2:H144,{6}, FALSE), TRUE)=TRUE, IF(IFERROR(VLOOKUP(E2575,Store_SRP!B2:H110,{6}, FALSE), TRUE)=TRUE,VLOOKUP(E2575,Store_VAM!B2:H273,{6}, FALSE),VLOOKUP(E2575,Store_SRP!B2:H110,{6}, FALSE)), VLOOKUP(E2575,Store_Showcase!B2:H144,{6}, FALSE))</f>
      </c>
      <c r="AH2575" s="1">
        <f>VLOOKUP(G2575,Sku_Consolidated!A2:R957,18,FALSE)</f>
      </c>
      <c r="AI2575" s="1">
        <f>VLOOKUP(G2575,Sku_Consolidated!A2:S957,19,FALSE)</f>
      </c>
      <c r="AJ2575" s="1">
        <f>VLOOKUP(G2575,Sku_Consolidated!A2:T957,20,FALSE)</f>
      </c>
    </row>
    <row r="2576" spans="1:36" x14ac:dyDescent="0.25">
      <c r="A2576" s="1">
        <v>2024</v>
      </c>
      <c r="B2576" s="1" t="s">
        <v>31</v>
      </c>
      <c r="C2576" s="1" t="s">
        <v>32</v>
      </c>
      <c r="D2576" s="1" t="s">
        <v>33</v>
      </c>
      <c r="E2576" s="9" t="s">
        <v>6523</v>
      </c>
      <c r="F2576" s="1">
        <f>IF(VLOOKUP(G2576,Sku_Consolidated!A2:S957,{19},FALSE)="SHOWCASE", VLOOKUP(E2576,Store_Showcase!B2:C144,{2}, FALSE), IF(VLOOKUP(G2576,Sku_Consolidated!A2:S957,{19},FALSE)="VAM",VLOOKUP(E2576,Store_VAM!B2:C273,{2}, FALSE),VLOOKUP(E2576,Store_SRP!B2:C110,{2}, FALSE)))</f>
      </c>
      <c r="G2576" s="1">
        <v>61781</v>
      </c>
      <c r="H2576" s="1" t="s">
        <v>102</v>
      </c>
      <c r="I2576" s="10" t="s">
        <v>1371</v>
      </c>
      <c r="J2576" s="1">
        <f>VLOOKUP(G2576,Sku_Consolidated!A2:C957, 3, FALSE)</f>
      </c>
      <c r="K2576" s="10">
        <f>IF(J2576="PACK", I2576, 0)</f>
      </c>
      <c r="L2576" s="10">
        <f>IF(J2576="KG", I2576, I2576 * VLOOKUP(G2576,Sku_Consolidated!A2:U957,21,FALSE))</f>
      </c>
      <c r="M2576" s="10" t="s">
        <v>37</v>
      </c>
      <c r="N2576" s="11" t="s">
        <v>6556</v>
      </c>
      <c r="O2576" s="10" t="s">
        <v>6557</v>
      </c>
      <c r="P2576" s="10">
        <f>N2576 - O2576</f>
      </c>
      <c r="Q2576" s="1">
        <f>VLOOKUP(G2576,Sku_Consolidated!A2:G957,7, FALSE)</f>
      </c>
      <c r="R2576" s="1">
        <f>IF(IFERROR(VLOOKUP(E2576,Store_Showcase!B2:H144,7, FALSE), TRUE)=TRUE, IF(IFERROR(VLOOKUP(E2576,Store_SRP!B2:H110,7, FALSE), TRUE)=TRUE,VLOOKUP(E2576,Store_VAM!B2:H273,7, FALSE),VLOOKUP(E2576,Store_SRP!B2:H110,7, FALSE)), VLOOKUP(E2576,Store_Showcase!B2:H144,7, FALSE))</f>
      </c>
      <c r="S2576" s="1">
        <f>IF(IFERROR(VLOOKUP(E2576,Store_Showcase!B2:I144,8, FALSE), TRUE)=TRUE, IF(IFERROR(VLOOKUP(E2576,Store_SRP!B2:I110,8, FALSE), TRUE)=TRUE,VLOOKUP(E2576,Store_VAM!B2:I273,8, FALSE),VLOOKUP(E2576,Store_SRP!B2:I110,8, FALSE)), VLOOKUP(E2576,Store_Showcase!B2:I144,8, FALSE))</f>
      </c>
      <c r="T2576" s="1">
        <f>VLOOKUP(G2576,Sku_Consolidated!A2:R957,18,FALSE)</f>
      </c>
      <c r="U2576" s="1" t="s">
        <v>6526</v>
      </c>
      <c r="V2576" s="1">
        <f>IF(VLOOKUP(G2576,Sku_Consolidated!A2:S957,19,FALSE)="SHOWCASE", VLOOKUP(E2576,Store_Showcase!B2:L144,11, FALSE), IF(VLOOKUP(G2576,Sku_Consolidated!A2:S957,19,FALSE)="VAM",VLOOKUP(E2576,Store_VAM!B2:L273,11, FALSE),VLOOKUP(E2576,Store_SRP!B2:L110,11, FALSE)))</f>
      </c>
      <c r="W2576" s="1">
        <f>VLOOKUP(G2576,Sku_Consolidated!A2:W957,11,FALSE)</f>
      </c>
      <c r="X2576" s="1">
        <f>VLOOKUP(G2576,Sku_Consolidated!A2:H957,8,FALSE)</f>
      </c>
      <c r="Y2576" s="1">
        <f>VLOOKUP(G2576,Sku_Consolidated!A2:I957,9,FALSE)</f>
      </c>
      <c r="Z2576" s="1" t="s">
        <v>41</v>
      </c>
      <c r="AA2576" s="1">
        <f>VLOOKUP(G2576,Sku_Consolidated!A2:E957,5,FALSE)</f>
      </c>
      <c r="AB2576" s="1">
        <f>IF(VLOOKUP(G2576,Sku_Consolidated!A2:S957,19,FALSE)="SHOWCASE", VLOOKUP(E2576,Store_Showcase!B2:N144,13, FALSE), IF(VLOOKUP(G2576,Sku_Consolidated!A2:S957,19,FALSE)="VAM",VLOOKUP(E2576,Store_VAM!B2:N273,13, FALSE),VLOOKUP(E2576,Store_SRP!B2:N110,13, FALSE)))</f>
      </c>
      <c r="AC2576" s="1">
        <f>IF(IFERROR(AB2576,TRUE)=TRUE, "-","OK")</f>
      </c>
      <c r="AD2576" s="11" t="s">
        <v>37</v>
      </c>
      <c r="AE2576" s="11" t="s">
        <v>37</v>
      </c>
      <c r="AF2576" s="1">
        <f>IF(IFERROR(VLOOKUP(E2576,Store_Showcase!B2:H144,{5}, FALSE), TRUE)=TRUE, IF(IFERROR(VLOOKUP(E2576,Store_SRP!B2:H110,{5}, FALSE), TRUE)=TRUE,VLOOKUP(E2576,Store_VAM!B2:H273,{5}, FALSE),VLOOKUP(E2576,Store_SRP!B2:H110,{5}, FALSE)), VLOOKUP(E2576,Store_Showcase!B2:H144,{5}, FALSE))</f>
      </c>
      <c r="AG2576" s="1">
        <f>IF(IFERROR(VLOOKUP(E2576,Store_Showcase!B2:H144,{6}, FALSE), TRUE)=TRUE, IF(IFERROR(VLOOKUP(E2576,Store_SRP!B2:H110,{6}, FALSE), TRUE)=TRUE,VLOOKUP(E2576,Store_VAM!B2:H273,{6}, FALSE),VLOOKUP(E2576,Store_SRP!B2:H110,{6}, FALSE)), VLOOKUP(E2576,Store_Showcase!B2:H144,{6}, FALSE))</f>
      </c>
      <c r="AH2576" s="1">
        <f>VLOOKUP(G2576,Sku_Consolidated!A2:R957,18,FALSE)</f>
      </c>
      <c r="AI2576" s="1">
        <f>VLOOKUP(G2576,Sku_Consolidated!A2:S957,19,FALSE)</f>
      </c>
      <c r="AJ2576" s="1">
        <f>VLOOKUP(G2576,Sku_Consolidated!A2:T957,20,FALSE)</f>
      </c>
    </row>
    <row r="2577" spans="1:36" x14ac:dyDescent="0.25">
      <c r="A2577" s="1">
        <v>2024</v>
      </c>
      <c r="B2577" s="1" t="s">
        <v>31</v>
      </c>
      <c r="C2577" s="1" t="s">
        <v>32</v>
      </c>
      <c r="D2577" s="1" t="s">
        <v>33</v>
      </c>
      <c r="E2577" s="9" t="s">
        <v>6523</v>
      </c>
      <c r="F2577" s="1">
        <f>IF(VLOOKUP(G2577,Sku_Consolidated!A2:S957,{19},FALSE)="SHOWCASE", VLOOKUP(E2577,Store_Showcase!B2:C144,{2}, FALSE), IF(VLOOKUP(G2577,Sku_Consolidated!A2:S957,{19},FALSE)="VAM",VLOOKUP(E2577,Store_VAM!B2:C273,{2}, FALSE),VLOOKUP(E2577,Store_SRP!B2:C110,{2}, FALSE)))</f>
      </c>
      <c r="G2577" s="1">
        <v>61786</v>
      </c>
      <c r="H2577" s="1" t="s">
        <v>106</v>
      </c>
      <c r="I2577" s="10" t="s">
        <v>312</v>
      </c>
      <c r="J2577" s="1">
        <f>VLOOKUP(G2577,Sku_Consolidated!A2:C957, 3, FALSE)</f>
      </c>
      <c r="K2577" s="10">
        <f>IF(J2577="PACK", I2577, 0)</f>
      </c>
      <c r="L2577" s="10">
        <f>IF(J2577="KG", I2577, I2577 * VLOOKUP(G2577,Sku_Consolidated!A2:U957,21,FALSE))</f>
      </c>
      <c r="M2577" s="10" t="s">
        <v>37</v>
      </c>
      <c r="N2577" s="11" t="s">
        <v>6558</v>
      </c>
      <c r="O2577" s="10" t="s">
        <v>6559</v>
      </c>
      <c r="P2577" s="10">
        <f>N2577 - O2577</f>
      </c>
      <c r="Q2577" s="1">
        <f>VLOOKUP(G2577,Sku_Consolidated!A2:G957,7, FALSE)</f>
      </c>
      <c r="R2577" s="1">
        <f>IF(IFERROR(VLOOKUP(E2577,Store_Showcase!B2:H144,7, FALSE), TRUE)=TRUE, IF(IFERROR(VLOOKUP(E2577,Store_SRP!B2:H110,7, FALSE), TRUE)=TRUE,VLOOKUP(E2577,Store_VAM!B2:H273,7, FALSE),VLOOKUP(E2577,Store_SRP!B2:H110,7, FALSE)), VLOOKUP(E2577,Store_Showcase!B2:H144,7, FALSE))</f>
      </c>
      <c r="S2577" s="1">
        <f>IF(IFERROR(VLOOKUP(E2577,Store_Showcase!B2:I144,8, FALSE), TRUE)=TRUE, IF(IFERROR(VLOOKUP(E2577,Store_SRP!B2:I110,8, FALSE), TRUE)=TRUE,VLOOKUP(E2577,Store_VAM!B2:I273,8, FALSE),VLOOKUP(E2577,Store_SRP!B2:I110,8, FALSE)), VLOOKUP(E2577,Store_Showcase!B2:I144,8, FALSE))</f>
      </c>
      <c r="T2577" s="1">
        <f>VLOOKUP(G2577,Sku_Consolidated!A2:R957,18,FALSE)</f>
      </c>
      <c r="U2577" s="1" t="s">
        <v>6526</v>
      </c>
      <c r="V2577" s="1">
        <f>IF(VLOOKUP(G2577,Sku_Consolidated!A2:S957,19,FALSE)="SHOWCASE", VLOOKUP(E2577,Store_Showcase!B2:L144,11, FALSE), IF(VLOOKUP(G2577,Sku_Consolidated!A2:S957,19,FALSE)="VAM",VLOOKUP(E2577,Store_VAM!B2:L273,11, FALSE),VLOOKUP(E2577,Store_SRP!B2:L110,11, FALSE)))</f>
      </c>
      <c r="W2577" s="1">
        <f>VLOOKUP(G2577,Sku_Consolidated!A2:W957,11,FALSE)</f>
      </c>
      <c r="X2577" s="1">
        <f>VLOOKUP(G2577,Sku_Consolidated!A2:H957,8,FALSE)</f>
      </c>
      <c r="Y2577" s="1">
        <f>VLOOKUP(G2577,Sku_Consolidated!A2:I957,9,FALSE)</f>
      </c>
      <c r="Z2577" s="1" t="s">
        <v>41</v>
      </c>
      <c r="AA2577" s="1">
        <f>VLOOKUP(G2577,Sku_Consolidated!A2:E957,5,FALSE)</f>
      </c>
      <c r="AB2577" s="1">
        <f>IF(VLOOKUP(G2577,Sku_Consolidated!A2:S957,19,FALSE)="SHOWCASE", VLOOKUP(E2577,Store_Showcase!B2:N144,13, FALSE), IF(VLOOKUP(G2577,Sku_Consolidated!A2:S957,19,FALSE)="VAM",VLOOKUP(E2577,Store_VAM!B2:N273,13, FALSE),VLOOKUP(E2577,Store_SRP!B2:N110,13, FALSE)))</f>
      </c>
      <c r="AC2577" s="1">
        <f>IF(IFERROR(AB2577,TRUE)=TRUE, "-","OK")</f>
      </c>
      <c r="AD2577" s="11" t="s">
        <v>37</v>
      </c>
      <c r="AE2577" s="11" t="s">
        <v>37</v>
      </c>
      <c r="AF2577" s="1">
        <f>IF(IFERROR(VLOOKUP(E2577,Store_Showcase!B2:H144,{5}, FALSE), TRUE)=TRUE, IF(IFERROR(VLOOKUP(E2577,Store_SRP!B2:H110,{5}, FALSE), TRUE)=TRUE,VLOOKUP(E2577,Store_VAM!B2:H273,{5}, FALSE),VLOOKUP(E2577,Store_SRP!B2:H110,{5}, FALSE)), VLOOKUP(E2577,Store_Showcase!B2:H144,{5}, FALSE))</f>
      </c>
      <c r="AG2577" s="1">
        <f>IF(IFERROR(VLOOKUP(E2577,Store_Showcase!B2:H144,{6}, FALSE), TRUE)=TRUE, IF(IFERROR(VLOOKUP(E2577,Store_SRP!B2:H110,{6}, FALSE), TRUE)=TRUE,VLOOKUP(E2577,Store_VAM!B2:H273,{6}, FALSE),VLOOKUP(E2577,Store_SRP!B2:H110,{6}, FALSE)), VLOOKUP(E2577,Store_Showcase!B2:H144,{6}, FALSE))</f>
      </c>
      <c r="AH2577" s="1">
        <f>VLOOKUP(G2577,Sku_Consolidated!A2:R957,18,FALSE)</f>
      </c>
      <c r="AI2577" s="1">
        <f>VLOOKUP(G2577,Sku_Consolidated!A2:S957,19,FALSE)</f>
      </c>
      <c r="AJ2577" s="1">
        <f>VLOOKUP(G2577,Sku_Consolidated!A2:T957,20,FALSE)</f>
      </c>
    </row>
    <row r="2578" spans="1:36" x14ac:dyDescent="0.25">
      <c r="A2578" s="1">
        <v>2024</v>
      </c>
      <c r="B2578" s="1" t="s">
        <v>31</v>
      </c>
      <c r="C2578" s="1" t="s">
        <v>32</v>
      </c>
      <c r="D2578" s="1" t="s">
        <v>33</v>
      </c>
      <c r="E2578" s="9" t="s">
        <v>6523</v>
      </c>
      <c r="F2578" s="1">
        <f>IF(VLOOKUP(G2578,Sku_Consolidated!A2:S957,{19},FALSE)="SHOWCASE", VLOOKUP(E2578,Store_Showcase!B2:C144,{2}, FALSE), IF(VLOOKUP(G2578,Sku_Consolidated!A2:S957,{19},FALSE)="VAM",VLOOKUP(E2578,Store_VAM!B2:C273,{2}, FALSE),VLOOKUP(E2578,Store_SRP!B2:C110,{2}, FALSE)))</f>
      </c>
      <c r="G2578" s="1">
        <v>61787</v>
      </c>
      <c r="H2578" s="1" t="s">
        <v>110</v>
      </c>
      <c r="I2578" s="10" t="s">
        <v>5269</v>
      </c>
      <c r="J2578" s="1">
        <f>VLOOKUP(G2578,Sku_Consolidated!A2:C957, 3, FALSE)</f>
      </c>
      <c r="K2578" s="10">
        <f>IF(J2578="PACK", I2578, 0)</f>
      </c>
      <c r="L2578" s="10">
        <f>IF(J2578="KG", I2578, I2578 * VLOOKUP(G2578,Sku_Consolidated!A2:U957,21,FALSE))</f>
      </c>
      <c r="M2578" s="10" t="s">
        <v>37</v>
      </c>
      <c r="N2578" s="11" t="s">
        <v>6560</v>
      </c>
      <c r="O2578" s="10" t="s">
        <v>6561</v>
      </c>
      <c r="P2578" s="10">
        <f>N2578 - O2578</f>
      </c>
      <c r="Q2578" s="1">
        <f>VLOOKUP(G2578,Sku_Consolidated!A2:G957,7, FALSE)</f>
      </c>
      <c r="R2578" s="1">
        <f>IF(IFERROR(VLOOKUP(E2578,Store_Showcase!B2:H144,7, FALSE), TRUE)=TRUE, IF(IFERROR(VLOOKUP(E2578,Store_SRP!B2:H110,7, FALSE), TRUE)=TRUE,VLOOKUP(E2578,Store_VAM!B2:H273,7, FALSE),VLOOKUP(E2578,Store_SRP!B2:H110,7, FALSE)), VLOOKUP(E2578,Store_Showcase!B2:H144,7, FALSE))</f>
      </c>
      <c r="S2578" s="1">
        <f>IF(IFERROR(VLOOKUP(E2578,Store_Showcase!B2:I144,8, FALSE), TRUE)=TRUE, IF(IFERROR(VLOOKUP(E2578,Store_SRP!B2:I110,8, FALSE), TRUE)=TRUE,VLOOKUP(E2578,Store_VAM!B2:I273,8, FALSE),VLOOKUP(E2578,Store_SRP!B2:I110,8, FALSE)), VLOOKUP(E2578,Store_Showcase!B2:I144,8, FALSE))</f>
      </c>
      <c r="T2578" s="1">
        <f>VLOOKUP(G2578,Sku_Consolidated!A2:R957,18,FALSE)</f>
      </c>
      <c r="U2578" s="1" t="s">
        <v>6526</v>
      </c>
      <c r="V2578" s="1">
        <f>IF(VLOOKUP(G2578,Sku_Consolidated!A2:S957,19,FALSE)="SHOWCASE", VLOOKUP(E2578,Store_Showcase!B2:L144,11, FALSE), IF(VLOOKUP(G2578,Sku_Consolidated!A2:S957,19,FALSE)="VAM",VLOOKUP(E2578,Store_VAM!B2:L273,11, FALSE),VLOOKUP(E2578,Store_SRP!B2:L110,11, FALSE)))</f>
      </c>
      <c r="W2578" s="1">
        <f>VLOOKUP(G2578,Sku_Consolidated!A2:W957,11,FALSE)</f>
      </c>
      <c r="X2578" s="1">
        <f>VLOOKUP(G2578,Sku_Consolidated!A2:H957,8,FALSE)</f>
      </c>
      <c r="Y2578" s="1">
        <f>VLOOKUP(G2578,Sku_Consolidated!A2:I957,9,FALSE)</f>
      </c>
      <c r="Z2578" s="1" t="s">
        <v>41</v>
      </c>
      <c r="AA2578" s="1">
        <f>VLOOKUP(G2578,Sku_Consolidated!A2:E957,5,FALSE)</f>
      </c>
      <c r="AB2578" s="1">
        <f>IF(VLOOKUP(G2578,Sku_Consolidated!A2:S957,19,FALSE)="SHOWCASE", VLOOKUP(E2578,Store_Showcase!B2:N144,13, FALSE), IF(VLOOKUP(G2578,Sku_Consolidated!A2:S957,19,FALSE)="VAM",VLOOKUP(E2578,Store_VAM!B2:N273,13, FALSE),VLOOKUP(E2578,Store_SRP!B2:N110,13, FALSE)))</f>
      </c>
      <c r="AC2578" s="1">
        <f>IF(IFERROR(AB2578,TRUE)=TRUE, "-","OK")</f>
      </c>
      <c r="AD2578" s="11" t="s">
        <v>37</v>
      </c>
      <c r="AE2578" s="11" t="s">
        <v>37</v>
      </c>
      <c r="AF2578" s="1">
        <f>IF(IFERROR(VLOOKUP(E2578,Store_Showcase!B2:H144,{5}, FALSE), TRUE)=TRUE, IF(IFERROR(VLOOKUP(E2578,Store_SRP!B2:H110,{5}, FALSE), TRUE)=TRUE,VLOOKUP(E2578,Store_VAM!B2:H273,{5}, FALSE),VLOOKUP(E2578,Store_SRP!B2:H110,{5}, FALSE)), VLOOKUP(E2578,Store_Showcase!B2:H144,{5}, FALSE))</f>
      </c>
      <c r="AG2578" s="1">
        <f>IF(IFERROR(VLOOKUP(E2578,Store_Showcase!B2:H144,{6}, FALSE), TRUE)=TRUE, IF(IFERROR(VLOOKUP(E2578,Store_SRP!B2:H110,{6}, FALSE), TRUE)=TRUE,VLOOKUP(E2578,Store_VAM!B2:H273,{6}, FALSE),VLOOKUP(E2578,Store_SRP!B2:H110,{6}, FALSE)), VLOOKUP(E2578,Store_Showcase!B2:H144,{6}, FALSE))</f>
      </c>
      <c r="AH2578" s="1">
        <f>VLOOKUP(G2578,Sku_Consolidated!A2:R957,18,FALSE)</f>
      </c>
      <c r="AI2578" s="1">
        <f>VLOOKUP(G2578,Sku_Consolidated!A2:S957,19,FALSE)</f>
      </c>
      <c r="AJ2578" s="1">
        <f>VLOOKUP(G2578,Sku_Consolidated!A2:T957,20,FALSE)</f>
      </c>
    </row>
    <row r="2579" spans="1:36" x14ac:dyDescent="0.25">
      <c r="A2579" s="1">
        <v>2024</v>
      </c>
      <c r="B2579" s="1" t="s">
        <v>31</v>
      </c>
      <c r="C2579" s="1" t="s">
        <v>32</v>
      </c>
      <c r="D2579" s="1" t="s">
        <v>33</v>
      </c>
      <c r="E2579" s="9" t="s">
        <v>6523</v>
      </c>
      <c r="F2579" s="1">
        <f>IF(VLOOKUP(G2579,Sku_Consolidated!A2:S957,{19},FALSE)="SHOWCASE", VLOOKUP(E2579,Store_Showcase!B2:C144,{2}, FALSE), IF(VLOOKUP(G2579,Sku_Consolidated!A2:S957,{19},FALSE)="VAM",VLOOKUP(E2579,Store_VAM!B2:C273,{2}, FALSE),VLOOKUP(E2579,Store_SRP!B2:C110,{2}, FALSE)))</f>
      </c>
      <c r="G2579" s="1">
        <v>61833</v>
      </c>
      <c r="H2579" s="1" t="s">
        <v>118</v>
      </c>
      <c r="I2579" s="10" t="s">
        <v>583</v>
      </c>
      <c r="J2579" s="1">
        <f>VLOOKUP(G2579,Sku_Consolidated!A2:C957, 3, FALSE)</f>
      </c>
      <c r="K2579" s="10">
        <f>IF(J2579="PACK", I2579, 0)</f>
      </c>
      <c r="L2579" s="10">
        <f>IF(J2579="KG", I2579, I2579 * VLOOKUP(G2579,Sku_Consolidated!A2:U957,21,FALSE))</f>
      </c>
      <c r="M2579" s="10" t="s">
        <v>37</v>
      </c>
      <c r="N2579" s="11" t="s">
        <v>6562</v>
      </c>
      <c r="O2579" s="10" t="s">
        <v>6563</v>
      </c>
      <c r="P2579" s="10">
        <f>N2579 - O2579</f>
      </c>
      <c r="Q2579" s="1">
        <f>VLOOKUP(G2579,Sku_Consolidated!A2:G957,7, FALSE)</f>
      </c>
      <c r="R2579" s="1">
        <f>IF(IFERROR(VLOOKUP(E2579,Store_Showcase!B2:H144,7, FALSE), TRUE)=TRUE, IF(IFERROR(VLOOKUP(E2579,Store_SRP!B2:H110,7, FALSE), TRUE)=TRUE,VLOOKUP(E2579,Store_VAM!B2:H273,7, FALSE),VLOOKUP(E2579,Store_SRP!B2:H110,7, FALSE)), VLOOKUP(E2579,Store_Showcase!B2:H144,7, FALSE))</f>
      </c>
      <c r="S2579" s="1">
        <f>IF(IFERROR(VLOOKUP(E2579,Store_Showcase!B2:I144,8, FALSE), TRUE)=TRUE, IF(IFERROR(VLOOKUP(E2579,Store_SRP!B2:I110,8, FALSE), TRUE)=TRUE,VLOOKUP(E2579,Store_VAM!B2:I273,8, FALSE),VLOOKUP(E2579,Store_SRP!B2:I110,8, FALSE)), VLOOKUP(E2579,Store_Showcase!B2:I144,8, FALSE))</f>
      </c>
      <c r="T2579" s="1">
        <f>VLOOKUP(G2579,Sku_Consolidated!A2:R957,18,FALSE)</f>
      </c>
      <c r="U2579" s="1" t="s">
        <v>6526</v>
      </c>
      <c r="V2579" s="1">
        <f>IF(VLOOKUP(G2579,Sku_Consolidated!A2:S957,19,FALSE)="SHOWCASE", VLOOKUP(E2579,Store_Showcase!B2:L144,11, FALSE), IF(VLOOKUP(G2579,Sku_Consolidated!A2:S957,19,FALSE)="VAM",VLOOKUP(E2579,Store_VAM!B2:L273,11, FALSE),VLOOKUP(E2579,Store_SRP!B2:L110,11, FALSE)))</f>
      </c>
      <c r="W2579" s="1">
        <f>VLOOKUP(G2579,Sku_Consolidated!A2:W957,11,FALSE)</f>
      </c>
      <c r="X2579" s="1">
        <f>VLOOKUP(G2579,Sku_Consolidated!A2:H957,8,FALSE)</f>
      </c>
      <c r="Y2579" s="1">
        <f>VLOOKUP(G2579,Sku_Consolidated!A2:I957,9,FALSE)</f>
      </c>
      <c r="Z2579" s="1" t="s">
        <v>41</v>
      </c>
      <c r="AA2579" s="1">
        <f>VLOOKUP(G2579,Sku_Consolidated!A2:E957,5,FALSE)</f>
      </c>
      <c r="AB2579" s="1">
        <f>IF(VLOOKUP(G2579,Sku_Consolidated!A2:S957,19,FALSE)="SHOWCASE", VLOOKUP(E2579,Store_Showcase!B2:N144,13, FALSE), IF(VLOOKUP(G2579,Sku_Consolidated!A2:S957,19,FALSE)="VAM",VLOOKUP(E2579,Store_VAM!B2:N273,13, FALSE),VLOOKUP(E2579,Store_SRP!B2:N110,13, FALSE)))</f>
      </c>
      <c r="AC2579" s="1">
        <f>IF(IFERROR(AB2579,TRUE)=TRUE, "-","OK")</f>
      </c>
      <c r="AD2579" s="11" t="s">
        <v>37</v>
      </c>
      <c r="AE2579" s="11" t="s">
        <v>37</v>
      </c>
      <c r="AF2579" s="1">
        <f>IF(IFERROR(VLOOKUP(E2579,Store_Showcase!B2:H144,{5}, FALSE), TRUE)=TRUE, IF(IFERROR(VLOOKUP(E2579,Store_SRP!B2:H110,{5}, FALSE), TRUE)=TRUE,VLOOKUP(E2579,Store_VAM!B2:H273,{5}, FALSE),VLOOKUP(E2579,Store_SRP!B2:H110,{5}, FALSE)), VLOOKUP(E2579,Store_Showcase!B2:H144,{5}, FALSE))</f>
      </c>
      <c r="AG2579" s="1">
        <f>IF(IFERROR(VLOOKUP(E2579,Store_Showcase!B2:H144,{6}, FALSE), TRUE)=TRUE, IF(IFERROR(VLOOKUP(E2579,Store_SRP!B2:H110,{6}, FALSE), TRUE)=TRUE,VLOOKUP(E2579,Store_VAM!B2:H273,{6}, FALSE),VLOOKUP(E2579,Store_SRP!B2:H110,{6}, FALSE)), VLOOKUP(E2579,Store_Showcase!B2:H144,{6}, FALSE))</f>
      </c>
      <c r="AH2579" s="1">
        <f>VLOOKUP(G2579,Sku_Consolidated!A2:R957,18,FALSE)</f>
      </c>
      <c r="AI2579" s="1">
        <f>VLOOKUP(G2579,Sku_Consolidated!A2:S957,19,FALSE)</f>
      </c>
      <c r="AJ2579" s="1">
        <f>VLOOKUP(G2579,Sku_Consolidated!A2:T957,20,FALSE)</f>
      </c>
    </row>
    <row r="2580" spans="1:36" x14ac:dyDescent="0.25">
      <c r="A2580" s="1">
        <v>2024</v>
      </c>
      <c r="B2580" s="1" t="s">
        <v>31</v>
      </c>
      <c r="C2580" s="1" t="s">
        <v>32</v>
      </c>
      <c r="D2580" s="1" t="s">
        <v>33</v>
      </c>
      <c r="E2580" s="9" t="s">
        <v>6523</v>
      </c>
      <c r="F2580" s="1">
        <f>IF(VLOOKUP(G2580,Sku_Consolidated!A2:S957,{19},FALSE)="SHOWCASE", VLOOKUP(E2580,Store_Showcase!B2:C144,{2}, FALSE), IF(VLOOKUP(G2580,Sku_Consolidated!A2:S957,{19},FALSE)="VAM",VLOOKUP(E2580,Store_VAM!B2:C273,{2}, FALSE),VLOOKUP(E2580,Store_SRP!B2:C110,{2}, FALSE)))</f>
      </c>
      <c r="G2580" s="1">
        <v>61844</v>
      </c>
      <c r="H2580" s="1" t="s">
        <v>178</v>
      </c>
      <c r="I2580" s="10" t="s">
        <v>3279</v>
      </c>
      <c r="J2580" s="1">
        <f>VLOOKUP(G2580,Sku_Consolidated!A2:C957, 3, FALSE)</f>
      </c>
      <c r="K2580" s="10">
        <f>IF(J2580="PACK", I2580, 0)</f>
      </c>
      <c r="L2580" s="10">
        <f>IF(J2580="KG", I2580, I2580 * VLOOKUP(G2580,Sku_Consolidated!A2:U957,21,FALSE))</f>
      </c>
      <c r="M2580" s="10" t="s">
        <v>37</v>
      </c>
      <c r="N2580" s="11" t="s">
        <v>6564</v>
      </c>
      <c r="O2580" s="10" t="s">
        <v>6565</v>
      </c>
      <c r="P2580" s="10">
        <f>N2580 - O2580</f>
      </c>
      <c r="Q2580" s="1">
        <f>VLOOKUP(G2580,Sku_Consolidated!A2:G957,7, FALSE)</f>
      </c>
      <c r="R2580" s="1">
        <f>IF(IFERROR(VLOOKUP(E2580,Store_Showcase!B2:H144,7, FALSE), TRUE)=TRUE, IF(IFERROR(VLOOKUP(E2580,Store_SRP!B2:H110,7, FALSE), TRUE)=TRUE,VLOOKUP(E2580,Store_VAM!B2:H273,7, FALSE),VLOOKUP(E2580,Store_SRP!B2:H110,7, FALSE)), VLOOKUP(E2580,Store_Showcase!B2:H144,7, FALSE))</f>
      </c>
      <c r="S2580" s="1">
        <f>IF(IFERROR(VLOOKUP(E2580,Store_Showcase!B2:I144,8, FALSE), TRUE)=TRUE, IF(IFERROR(VLOOKUP(E2580,Store_SRP!B2:I110,8, FALSE), TRUE)=TRUE,VLOOKUP(E2580,Store_VAM!B2:I273,8, FALSE),VLOOKUP(E2580,Store_SRP!B2:I110,8, FALSE)), VLOOKUP(E2580,Store_Showcase!B2:I144,8, FALSE))</f>
      </c>
      <c r="T2580" s="1">
        <f>VLOOKUP(G2580,Sku_Consolidated!A2:R957,18,FALSE)</f>
      </c>
      <c r="U2580" s="1" t="s">
        <v>6526</v>
      </c>
      <c r="V2580" s="1">
        <f>IF(VLOOKUP(G2580,Sku_Consolidated!A2:S957,19,FALSE)="SHOWCASE", VLOOKUP(E2580,Store_Showcase!B2:L144,11, FALSE), IF(VLOOKUP(G2580,Sku_Consolidated!A2:S957,19,FALSE)="VAM",VLOOKUP(E2580,Store_VAM!B2:L273,11, FALSE),VLOOKUP(E2580,Store_SRP!B2:L110,11, FALSE)))</f>
      </c>
      <c r="W2580" s="1">
        <f>VLOOKUP(G2580,Sku_Consolidated!A2:W957,11,FALSE)</f>
      </c>
      <c r="X2580" s="1">
        <f>VLOOKUP(G2580,Sku_Consolidated!A2:H957,8,FALSE)</f>
      </c>
      <c r="Y2580" s="1">
        <f>VLOOKUP(G2580,Sku_Consolidated!A2:I957,9,FALSE)</f>
      </c>
      <c r="Z2580" s="1" t="s">
        <v>41</v>
      </c>
      <c r="AA2580" s="1">
        <f>VLOOKUP(G2580,Sku_Consolidated!A2:E957,5,FALSE)</f>
      </c>
      <c r="AB2580" s="1">
        <f>IF(VLOOKUP(G2580,Sku_Consolidated!A2:S957,19,FALSE)="SHOWCASE", VLOOKUP(E2580,Store_Showcase!B2:N144,13, FALSE), IF(VLOOKUP(G2580,Sku_Consolidated!A2:S957,19,FALSE)="VAM",VLOOKUP(E2580,Store_VAM!B2:N273,13, FALSE),VLOOKUP(E2580,Store_SRP!B2:N110,13, FALSE)))</f>
      </c>
      <c r="AC2580" s="1">
        <f>IF(IFERROR(AB2580,TRUE)=TRUE, "-","OK")</f>
      </c>
      <c r="AD2580" s="11" t="s">
        <v>37</v>
      </c>
      <c r="AE2580" s="11" t="s">
        <v>37</v>
      </c>
      <c r="AF2580" s="1">
        <f>IF(IFERROR(VLOOKUP(E2580,Store_Showcase!B2:H144,{5}, FALSE), TRUE)=TRUE, IF(IFERROR(VLOOKUP(E2580,Store_SRP!B2:H110,{5}, FALSE), TRUE)=TRUE,VLOOKUP(E2580,Store_VAM!B2:H273,{5}, FALSE),VLOOKUP(E2580,Store_SRP!B2:H110,{5}, FALSE)), VLOOKUP(E2580,Store_Showcase!B2:H144,{5}, FALSE))</f>
      </c>
      <c r="AG2580" s="1">
        <f>IF(IFERROR(VLOOKUP(E2580,Store_Showcase!B2:H144,{6}, FALSE), TRUE)=TRUE, IF(IFERROR(VLOOKUP(E2580,Store_SRP!B2:H110,{6}, FALSE), TRUE)=TRUE,VLOOKUP(E2580,Store_VAM!B2:H273,{6}, FALSE),VLOOKUP(E2580,Store_SRP!B2:H110,{6}, FALSE)), VLOOKUP(E2580,Store_Showcase!B2:H144,{6}, FALSE))</f>
      </c>
      <c r="AH2580" s="1">
        <f>VLOOKUP(G2580,Sku_Consolidated!A2:R957,18,FALSE)</f>
      </c>
      <c r="AI2580" s="1">
        <f>VLOOKUP(G2580,Sku_Consolidated!A2:S957,19,FALSE)</f>
      </c>
      <c r="AJ2580" s="1">
        <f>VLOOKUP(G2580,Sku_Consolidated!A2:T957,20,FALSE)</f>
      </c>
    </row>
    <row r="2581" spans="1:36" x14ac:dyDescent="0.25">
      <c r="A2581" s="1">
        <v>2024</v>
      </c>
      <c r="B2581" s="1" t="s">
        <v>31</v>
      </c>
      <c r="C2581" s="1" t="s">
        <v>32</v>
      </c>
      <c r="D2581" s="1" t="s">
        <v>33</v>
      </c>
      <c r="E2581" s="9" t="s">
        <v>6523</v>
      </c>
      <c r="F2581" s="1">
        <f>IF(VLOOKUP(G2581,Sku_Consolidated!A2:S957,{19},FALSE)="SHOWCASE", VLOOKUP(E2581,Store_Showcase!B2:C144,{2}, FALSE), IF(VLOOKUP(G2581,Sku_Consolidated!A2:S957,{19},FALSE)="VAM",VLOOKUP(E2581,Store_VAM!B2:C273,{2}, FALSE),VLOOKUP(E2581,Store_SRP!B2:C110,{2}, FALSE)))</f>
      </c>
      <c r="G2581" s="1">
        <v>61850</v>
      </c>
      <c r="H2581" s="1" t="s">
        <v>134</v>
      </c>
      <c r="I2581" s="10" t="s">
        <v>119</v>
      </c>
      <c r="J2581" s="1">
        <f>VLOOKUP(G2581,Sku_Consolidated!A2:C957, 3, FALSE)</f>
      </c>
      <c r="K2581" s="10">
        <f>IF(J2581="PACK", I2581, 0)</f>
      </c>
      <c r="L2581" s="10">
        <f>IF(J2581="KG", I2581, I2581 * VLOOKUP(G2581,Sku_Consolidated!A2:U957,21,FALSE))</f>
      </c>
      <c r="M2581" s="10" t="s">
        <v>37</v>
      </c>
      <c r="N2581" s="11" t="s">
        <v>6566</v>
      </c>
      <c r="O2581" s="10" t="s">
        <v>6567</v>
      </c>
      <c r="P2581" s="10">
        <f>N2581 - O2581</f>
      </c>
      <c r="Q2581" s="1">
        <f>VLOOKUP(G2581,Sku_Consolidated!A2:G957,7, FALSE)</f>
      </c>
      <c r="R2581" s="1">
        <f>IF(IFERROR(VLOOKUP(E2581,Store_Showcase!B2:H144,7, FALSE), TRUE)=TRUE, IF(IFERROR(VLOOKUP(E2581,Store_SRP!B2:H110,7, FALSE), TRUE)=TRUE,VLOOKUP(E2581,Store_VAM!B2:H273,7, FALSE),VLOOKUP(E2581,Store_SRP!B2:H110,7, FALSE)), VLOOKUP(E2581,Store_Showcase!B2:H144,7, FALSE))</f>
      </c>
      <c r="S2581" s="1">
        <f>IF(IFERROR(VLOOKUP(E2581,Store_Showcase!B2:I144,8, FALSE), TRUE)=TRUE, IF(IFERROR(VLOOKUP(E2581,Store_SRP!B2:I110,8, FALSE), TRUE)=TRUE,VLOOKUP(E2581,Store_VAM!B2:I273,8, FALSE),VLOOKUP(E2581,Store_SRP!B2:I110,8, FALSE)), VLOOKUP(E2581,Store_Showcase!B2:I144,8, FALSE))</f>
      </c>
      <c r="T2581" s="1">
        <f>VLOOKUP(G2581,Sku_Consolidated!A2:R957,18,FALSE)</f>
      </c>
      <c r="U2581" s="1" t="s">
        <v>6526</v>
      </c>
      <c r="V2581" s="1">
        <f>IF(VLOOKUP(G2581,Sku_Consolidated!A2:S957,19,FALSE)="SHOWCASE", VLOOKUP(E2581,Store_Showcase!B2:L144,11, FALSE), IF(VLOOKUP(G2581,Sku_Consolidated!A2:S957,19,FALSE)="VAM",VLOOKUP(E2581,Store_VAM!B2:L273,11, FALSE),VLOOKUP(E2581,Store_SRP!B2:L110,11, FALSE)))</f>
      </c>
      <c r="W2581" s="1">
        <f>VLOOKUP(G2581,Sku_Consolidated!A2:W957,11,FALSE)</f>
      </c>
      <c r="X2581" s="1">
        <f>VLOOKUP(G2581,Sku_Consolidated!A2:H957,8,FALSE)</f>
      </c>
      <c r="Y2581" s="1">
        <f>VLOOKUP(G2581,Sku_Consolidated!A2:I957,9,FALSE)</f>
      </c>
      <c r="Z2581" s="1" t="s">
        <v>41</v>
      </c>
      <c r="AA2581" s="1">
        <f>VLOOKUP(G2581,Sku_Consolidated!A2:E957,5,FALSE)</f>
      </c>
      <c r="AB2581" s="1">
        <f>IF(VLOOKUP(G2581,Sku_Consolidated!A2:S957,19,FALSE)="SHOWCASE", VLOOKUP(E2581,Store_Showcase!B2:N144,13, FALSE), IF(VLOOKUP(G2581,Sku_Consolidated!A2:S957,19,FALSE)="VAM",VLOOKUP(E2581,Store_VAM!B2:N273,13, FALSE),VLOOKUP(E2581,Store_SRP!B2:N110,13, FALSE)))</f>
      </c>
      <c r="AC2581" s="1">
        <f>IF(IFERROR(AB2581,TRUE)=TRUE, "-","OK")</f>
      </c>
      <c r="AD2581" s="11" t="s">
        <v>37</v>
      </c>
      <c r="AE2581" s="11" t="s">
        <v>37</v>
      </c>
      <c r="AF2581" s="1">
        <f>IF(IFERROR(VLOOKUP(E2581,Store_Showcase!B2:H144,{5}, FALSE), TRUE)=TRUE, IF(IFERROR(VLOOKUP(E2581,Store_SRP!B2:H110,{5}, FALSE), TRUE)=TRUE,VLOOKUP(E2581,Store_VAM!B2:H273,{5}, FALSE),VLOOKUP(E2581,Store_SRP!B2:H110,{5}, FALSE)), VLOOKUP(E2581,Store_Showcase!B2:H144,{5}, FALSE))</f>
      </c>
      <c r="AG2581" s="1">
        <f>IF(IFERROR(VLOOKUP(E2581,Store_Showcase!B2:H144,{6}, FALSE), TRUE)=TRUE, IF(IFERROR(VLOOKUP(E2581,Store_SRP!B2:H110,{6}, FALSE), TRUE)=TRUE,VLOOKUP(E2581,Store_VAM!B2:H273,{6}, FALSE),VLOOKUP(E2581,Store_SRP!B2:H110,{6}, FALSE)), VLOOKUP(E2581,Store_Showcase!B2:H144,{6}, FALSE))</f>
      </c>
      <c r="AH2581" s="1">
        <f>VLOOKUP(G2581,Sku_Consolidated!A2:R957,18,FALSE)</f>
      </c>
      <c r="AI2581" s="1">
        <f>VLOOKUP(G2581,Sku_Consolidated!A2:S957,19,FALSE)</f>
      </c>
      <c r="AJ2581" s="1">
        <f>VLOOKUP(G2581,Sku_Consolidated!A2:T957,20,FALSE)</f>
      </c>
    </row>
    <row r="2582" spans="1:36" x14ac:dyDescent="0.25">
      <c r="A2582" s="1">
        <v>2024</v>
      </c>
      <c r="B2582" s="1" t="s">
        <v>31</v>
      </c>
      <c r="C2582" s="1" t="s">
        <v>32</v>
      </c>
      <c r="D2582" s="1" t="s">
        <v>33</v>
      </c>
      <c r="E2582" s="9" t="s">
        <v>6523</v>
      </c>
      <c r="F2582" s="1">
        <f>IF(VLOOKUP(G2582,Sku_Consolidated!A2:S957,{19},FALSE)="SHOWCASE", VLOOKUP(E2582,Store_Showcase!B2:C144,{2}, FALSE), IF(VLOOKUP(G2582,Sku_Consolidated!A2:S957,{19},FALSE)="VAM",VLOOKUP(E2582,Store_VAM!B2:C273,{2}, FALSE),VLOOKUP(E2582,Store_SRP!B2:C110,{2}, FALSE)))</f>
      </c>
      <c r="G2582" s="1">
        <v>61852</v>
      </c>
      <c r="H2582" s="1" t="s">
        <v>138</v>
      </c>
      <c r="I2582" s="10" t="s">
        <v>6568</v>
      </c>
      <c r="J2582" s="1">
        <f>VLOOKUP(G2582,Sku_Consolidated!A2:C957, 3, FALSE)</f>
      </c>
      <c r="K2582" s="10">
        <f>IF(J2582="PACK", I2582, 0)</f>
      </c>
      <c r="L2582" s="10">
        <f>IF(J2582="KG", I2582, I2582 * VLOOKUP(G2582,Sku_Consolidated!A2:U957,21,FALSE))</f>
      </c>
      <c r="M2582" s="10" t="s">
        <v>37</v>
      </c>
      <c r="N2582" s="11" t="s">
        <v>6569</v>
      </c>
      <c r="O2582" s="10" t="s">
        <v>6570</v>
      </c>
      <c r="P2582" s="10">
        <f>N2582 - O2582</f>
      </c>
      <c r="Q2582" s="1">
        <f>VLOOKUP(G2582,Sku_Consolidated!A2:G957,7, FALSE)</f>
      </c>
      <c r="R2582" s="1">
        <f>IF(IFERROR(VLOOKUP(E2582,Store_Showcase!B2:H144,7, FALSE), TRUE)=TRUE, IF(IFERROR(VLOOKUP(E2582,Store_SRP!B2:H110,7, FALSE), TRUE)=TRUE,VLOOKUP(E2582,Store_VAM!B2:H273,7, FALSE),VLOOKUP(E2582,Store_SRP!B2:H110,7, FALSE)), VLOOKUP(E2582,Store_Showcase!B2:H144,7, FALSE))</f>
      </c>
      <c r="S2582" s="1">
        <f>IF(IFERROR(VLOOKUP(E2582,Store_Showcase!B2:I144,8, FALSE), TRUE)=TRUE, IF(IFERROR(VLOOKUP(E2582,Store_SRP!B2:I110,8, FALSE), TRUE)=TRUE,VLOOKUP(E2582,Store_VAM!B2:I273,8, FALSE),VLOOKUP(E2582,Store_SRP!B2:I110,8, FALSE)), VLOOKUP(E2582,Store_Showcase!B2:I144,8, FALSE))</f>
      </c>
      <c r="T2582" s="1">
        <f>VLOOKUP(G2582,Sku_Consolidated!A2:R957,18,FALSE)</f>
      </c>
      <c r="U2582" s="1" t="s">
        <v>6526</v>
      </c>
      <c r="V2582" s="1">
        <f>IF(VLOOKUP(G2582,Sku_Consolidated!A2:S957,19,FALSE)="SHOWCASE", VLOOKUP(E2582,Store_Showcase!B2:L144,11, FALSE), IF(VLOOKUP(G2582,Sku_Consolidated!A2:S957,19,FALSE)="VAM",VLOOKUP(E2582,Store_VAM!B2:L273,11, FALSE),VLOOKUP(E2582,Store_SRP!B2:L110,11, FALSE)))</f>
      </c>
      <c r="W2582" s="1">
        <f>VLOOKUP(G2582,Sku_Consolidated!A2:W957,11,FALSE)</f>
      </c>
      <c r="X2582" s="1">
        <f>VLOOKUP(G2582,Sku_Consolidated!A2:H957,8,FALSE)</f>
      </c>
      <c r="Y2582" s="1">
        <f>VLOOKUP(G2582,Sku_Consolidated!A2:I957,9,FALSE)</f>
      </c>
      <c r="Z2582" s="1" t="s">
        <v>41</v>
      </c>
      <c r="AA2582" s="1">
        <f>VLOOKUP(G2582,Sku_Consolidated!A2:E957,5,FALSE)</f>
      </c>
      <c r="AB2582" s="1">
        <f>IF(VLOOKUP(G2582,Sku_Consolidated!A2:S957,19,FALSE)="SHOWCASE", VLOOKUP(E2582,Store_Showcase!B2:N144,13, FALSE), IF(VLOOKUP(G2582,Sku_Consolidated!A2:S957,19,FALSE)="VAM",VLOOKUP(E2582,Store_VAM!B2:N273,13, FALSE),VLOOKUP(E2582,Store_SRP!B2:N110,13, FALSE)))</f>
      </c>
      <c r="AC2582" s="1">
        <f>IF(IFERROR(AB2582,TRUE)=TRUE, "-","OK")</f>
      </c>
      <c r="AD2582" s="11" t="s">
        <v>37</v>
      </c>
      <c r="AE2582" s="11" t="s">
        <v>37</v>
      </c>
      <c r="AF2582" s="1">
        <f>IF(IFERROR(VLOOKUP(E2582,Store_Showcase!B2:H144,{5}, FALSE), TRUE)=TRUE, IF(IFERROR(VLOOKUP(E2582,Store_SRP!B2:H110,{5}, FALSE), TRUE)=TRUE,VLOOKUP(E2582,Store_VAM!B2:H273,{5}, FALSE),VLOOKUP(E2582,Store_SRP!B2:H110,{5}, FALSE)), VLOOKUP(E2582,Store_Showcase!B2:H144,{5}, FALSE))</f>
      </c>
      <c r="AG2582" s="1">
        <f>IF(IFERROR(VLOOKUP(E2582,Store_Showcase!B2:H144,{6}, FALSE), TRUE)=TRUE, IF(IFERROR(VLOOKUP(E2582,Store_SRP!B2:H110,{6}, FALSE), TRUE)=TRUE,VLOOKUP(E2582,Store_VAM!B2:H273,{6}, FALSE),VLOOKUP(E2582,Store_SRP!B2:H110,{6}, FALSE)), VLOOKUP(E2582,Store_Showcase!B2:H144,{6}, FALSE))</f>
      </c>
      <c r="AH2582" s="1">
        <f>VLOOKUP(G2582,Sku_Consolidated!A2:R957,18,FALSE)</f>
      </c>
      <c r="AI2582" s="1">
        <f>VLOOKUP(G2582,Sku_Consolidated!A2:S957,19,FALSE)</f>
      </c>
      <c r="AJ2582" s="1">
        <f>VLOOKUP(G2582,Sku_Consolidated!A2:T957,20,FALSE)</f>
      </c>
    </row>
    <row r="2583" spans="1:36" x14ac:dyDescent="0.25">
      <c r="A2583" s="1">
        <v>2024</v>
      </c>
      <c r="B2583" s="1" t="s">
        <v>31</v>
      </c>
      <c r="C2583" s="1" t="s">
        <v>32</v>
      </c>
      <c r="D2583" s="1" t="s">
        <v>33</v>
      </c>
      <c r="E2583" s="9" t="s">
        <v>6523</v>
      </c>
      <c r="F2583" s="1">
        <f>IF(VLOOKUP(G2583,Sku_Consolidated!A2:S957,{19},FALSE)="SHOWCASE", VLOOKUP(E2583,Store_Showcase!B2:C144,{2}, FALSE), IF(VLOOKUP(G2583,Sku_Consolidated!A2:S957,{19},FALSE)="VAM",VLOOKUP(E2583,Store_VAM!B2:C273,{2}, FALSE),VLOOKUP(E2583,Store_SRP!B2:C110,{2}, FALSE)))</f>
      </c>
      <c r="G2583" s="1">
        <v>61788</v>
      </c>
      <c r="H2583" s="1" t="s">
        <v>286</v>
      </c>
      <c r="I2583" s="10" t="s">
        <v>1500</v>
      </c>
      <c r="J2583" s="1">
        <f>VLOOKUP(G2583,Sku_Consolidated!A2:C957, 3, FALSE)</f>
      </c>
      <c r="K2583" s="10">
        <f>IF(J2583="PACK", I2583, 0)</f>
      </c>
      <c r="L2583" s="10">
        <f>IF(J2583="KG", I2583, I2583 * VLOOKUP(G2583,Sku_Consolidated!A2:U957,21,FALSE))</f>
      </c>
      <c r="M2583" s="10" t="s">
        <v>37</v>
      </c>
      <c r="N2583" s="11" t="s">
        <v>6571</v>
      </c>
      <c r="O2583" s="10" t="s">
        <v>6572</v>
      </c>
      <c r="P2583" s="10">
        <f>N2583 - O2583</f>
      </c>
      <c r="Q2583" s="1">
        <f>VLOOKUP(G2583,Sku_Consolidated!A2:G957,7, FALSE)</f>
      </c>
      <c r="R2583" s="1">
        <f>IF(IFERROR(VLOOKUP(E2583,Store_Showcase!B2:H144,7, FALSE), TRUE)=TRUE, IF(IFERROR(VLOOKUP(E2583,Store_SRP!B2:H110,7, FALSE), TRUE)=TRUE,VLOOKUP(E2583,Store_VAM!B2:H273,7, FALSE),VLOOKUP(E2583,Store_SRP!B2:H110,7, FALSE)), VLOOKUP(E2583,Store_Showcase!B2:H144,7, FALSE))</f>
      </c>
      <c r="S2583" s="1">
        <f>IF(IFERROR(VLOOKUP(E2583,Store_Showcase!B2:I144,8, FALSE), TRUE)=TRUE, IF(IFERROR(VLOOKUP(E2583,Store_SRP!B2:I110,8, FALSE), TRUE)=TRUE,VLOOKUP(E2583,Store_VAM!B2:I273,8, FALSE),VLOOKUP(E2583,Store_SRP!B2:I110,8, FALSE)), VLOOKUP(E2583,Store_Showcase!B2:I144,8, FALSE))</f>
      </c>
      <c r="T2583" s="1">
        <f>VLOOKUP(G2583,Sku_Consolidated!A2:R957,18,FALSE)</f>
      </c>
      <c r="U2583" s="1" t="s">
        <v>6573</v>
      </c>
      <c r="V2583" s="1">
        <f>IF(VLOOKUP(G2583,Sku_Consolidated!A2:S957,19,FALSE)="SHOWCASE", VLOOKUP(E2583,Store_Showcase!B2:L144,11, FALSE), IF(VLOOKUP(G2583,Sku_Consolidated!A2:S957,19,FALSE)="VAM",VLOOKUP(E2583,Store_VAM!B2:L273,11, FALSE),VLOOKUP(E2583,Store_SRP!B2:L110,11, FALSE)))</f>
      </c>
      <c r="W2583" s="1">
        <f>VLOOKUP(G2583,Sku_Consolidated!A2:W957,11,FALSE)</f>
      </c>
      <c r="X2583" s="1">
        <f>VLOOKUP(G2583,Sku_Consolidated!A2:H957,8,FALSE)</f>
      </c>
      <c r="Y2583" s="1">
        <f>VLOOKUP(G2583,Sku_Consolidated!A2:I957,9,FALSE)</f>
      </c>
      <c r="Z2583" s="1" t="s">
        <v>41</v>
      </c>
      <c r="AA2583" s="1">
        <f>VLOOKUP(G2583,Sku_Consolidated!A2:E957,5,FALSE)</f>
      </c>
      <c r="AB2583" s="1">
        <f>IF(VLOOKUP(G2583,Sku_Consolidated!A2:S957,19,FALSE)="SHOWCASE", VLOOKUP(E2583,Store_Showcase!B2:N144,13, FALSE), IF(VLOOKUP(G2583,Sku_Consolidated!A2:S957,19,FALSE)="VAM",VLOOKUP(E2583,Store_VAM!B2:N273,13, FALSE),VLOOKUP(E2583,Store_SRP!B2:N110,13, FALSE)))</f>
      </c>
      <c r="AC2583" s="1">
        <f>IF(IFERROR(AB2583,TRUE)=TRUE, "-","OK")</f>
      </c>
      <c r="AD2583" s="11" t="s">
        <v>37</v>
      </c>
      <c r="AE2583" s="11" t="s">
        <v>37</v>
      </c>
      <c r="AF2583" s="1">
        <f>IF(IFERROR(VLOOKUP(E2583,Store_Showcase!B2:H144,{5}, FALSE), TRUE)=TRUE, IF(IFERROR(VLOOKUP(E2583,Store_SRP!B2:H110,{5}, FALSE), TRUE)=TRUE,VLOOKUP(E2583,Store_VAM!B2:H273,{5}, FALSE),VLOOKUP(E2583,Store_SRP!B2:H110,{5}, FALSE)), VLOOKUP(E2583,Store_Showcase!B2:H144,{5}, FALSE))</f>
      </c>
      <c r="AG2583" s="1">
        <f>IF(IFERROR(VLOOKUP(E2583,Store_Showcase!B2:H144,{6}, FALSE), TRUE)=TRUE, IF(IFERROR(VLOOKUP(E2583,Store_SRP!B2:H110,{6}, FALSE), TRUE)=TRUE,VLOOKUP(E2583,Store_VAM!B2:H273,{6}, FALSE),VLOOKUP(E2583,Store_SRP!B2:H110,{6}, FALSE)), VLOOKUP(E2583,Store_Showcase!B2:H144,{6}, FALSE))</f>
      </c>
      <c r="AH2583" s="1">
        <f>VLOOKUP(G2583,Sku_Consolidated!A2:R957,18,FALSE)</f>
      </c>
      <c r="AI2583" s="1">
        <f>VLOOKUP(G2583,Sku_Consolidated!A2:S957,19,FALSE)</f>
      </c>
      <c r="AJ2583" s="1">
        <f>VLOOKUP(G2583,Sku_Consolidated!A2:T957,20,FALSE)</f>
      </c>
    </row>
    <row r="2584" spans="1:36" x14ac:dyDescent="0.25">
      <c r="A2584" s="1">
        <v>2024</v>
      </c>
      <c r="B2584" s="1" t="s">
        <v>31</v>
      </c>
      <c r="C2584" s="1" t="s">
        <v>32</v>
      </c>
      <c r="D2584" s="1" t="s">
        <v>33</v>
      </c>
      <c r="E2584" s="9" t="s">
        <v>6523</v>
      </c>
      <c r="F2584" s="1">
        <f>IF(VLOOKUP(G2584,Sku_Consolidated!A2:S957,{19},FALSE)="SHOWCASE", VLOOKUP(E2584,Store_Showcase!B2:C144,{2}, FALSE), IF(VLOOKUP(G2584,Sku_Consolidated!A2:S957,{19},FALSE)="VAM",VLOOKUP(E2584,Store_VAM!B2:C273,{2}, FALSE),VLOOKUP(E2584,Store_SRP!B2:C110,{2}, FALSE)))</f>
      </c>
      <c r="G2584" s="1">
        <v>61793</v>
      </c>
      <c r="H2584" s="1" t="s">
        <v>299</v>
      </c>
      <c r="I2584" s="10" t="s">
        <v>5730</v>
      </c>
      <c r="J2584" s="1">
        <f>VLOOKUP(G2584,Sku_Consolidated!A2:C957, 3, FALSE)</f>
      </c>
      <c r="K2584" s="10">
        <f>IF(J2584="PACK", I2584, 0)</f>
      </c>
      <c r="L2584" s="10">
        <f>IF(J2584="KG", I2584, I2584 * VLOOKUP(G2584,Sku_Consolidated!A2:U957,21,FALSE))</f>
      </c>
      <c r="M2584" s="10" t="s">
        <v>37</v>
      </c>
      <c r="N2584" s="11" t="s">
        <v>6574</v>
      </c>
      <c r="O2584" s="10" t="s">
        <v>6575</v>
      </c>
      <c r="P2584" s="10">
        <f>N2584 - O2584</f>
      </c>
      <c r="Q2584" s="1">
        <f>VLOOKUP(G2584,Sku_Consolidated!A2:G957,7, FALSE)</f>
      </c>
      <c r="R2584" s="1">
        <f>IF(IFERROR(VLOOKUP(E2584,Store_Showcase!B2:H144,7, FALSE), TRUE)=TRUE, IF(IFERROR(VLOOKUP(E2584,Store_SRP!B2:H110,7, FALSE), TRUE)=TRUE,VLOOKUP(E2584,Store_VAM!B2:H273,7, FALSE),VLOOKUP(E2584,Store_SRP!B2:H110,7, FALSE)), VLOOKUP(E2584,Store_Showcase!B2:H144,7, FALSE))</f>
      </c>
      <c r="S2584" s="1">
        <f>IF(IFERROR(VLOOKUP(E2584,Store_Showcase!B2:I144,8, FALSE), TRUE)=TRUE, IF(IFERROR(VLOOKUP(E2584,Store_SRP!B2:I110,8, FALSE), TRUE)=TRUE,VLOOKUP(E2584,Store_VAM!B2:I273,8, FALSE),VLOOKUP(E2584,Store_SRP!B2:I110,8, FALSE)), VLOOKUP(E2584,Store_Showcase!B2:I144,8, FALSE))</f>
      </c>
      <c r="T2584" s="1">
        <f>VLOOKUP(G2584,Sku_Consolidated!A2:R957,18,FALSE)</f>
      </c>
      <c r="U2584" s="1" t="s">
        <v>6573</v>
      </c>
      <c r="V2584" s="1">
        <f>IF(VLOOKUP(G2584,Sku_Consolidated!A2:S957,19,FALSE)="SHOWCASE", VLOOKUP(E2584,Store_Showcase!B2:L144,11, FALSE), IF(VLOOKUP(G2584,Sku_Consolidated!A2:S957,19,FALSE)="VAM",VLOOKUP(E2584,Store_VAM!B2:L273,11, FALSE),VLOOKUP(E2584,Store_SRP!B2:L110,11, FALSE)))</f>
      </c>
      <c r="W2584" s="1">
        <f>VLOOKUP(G2584,Sku_Consolidated!A2:W957,11,FALSE)</f>
      </c>
      <c r="X2584" s="1">
        <f>VLOOKUP(G2584,Sku_Consolidated!A2:H957,8,FALSE)</f>
      </c>
      <c r="Y2584" s="1">
        <f>VLOOKUP(G2584,Sku_Consolidated!A2:I957,9,FALSE)</f>
      </c>
      <c r="Z2584" s="1" t="s">
        <v>41</v>
      </c>
      <c r="AA2584" s="1">
        <f>VLOOKUP(G2584,Sku_Consolidated!A2:E957,5,FALSE)</f>
      </c>
      <c r="AB2584" s="1">
        <f>IF(VLOOKUP(G2584,Sku_Consolidated!A2:S957,19,FALSE)="SHOWCASE", VLOOKUP(E2584,Store_Showcase!B2:N144,13, FALSE), IF(VLOOKUP(G2584,Sku_Consolidated!A2:S957,19,FALSE)="VAM",VLOOKUP(E2584,Store_VAM!B2:N273,13, FALSE),VLOOKUP(E2584,Store_SRP!B2:N110,13, FALSE)))</f>
      </c>
      <c r="AC2584" s="1">
        <f>IF(IFERROR(AB2584,TRUE)=TRUE, "-","OK")</f>
      </c>
      <c r="AD2584" s="11" t="s">
        <v>37</v>
      </c>
      <c r="AE2584" s="11" t="s">
        <v>37</v>
      </c>
      <c r="AF2584" s="1">
        <f>IF(IFERROR(VLOOKUP(E2584,Store_Showcase!B2:H144,{5}, FALSE), TRUE)=TRUE, IF(IFERROR(VLOOKUP(E2584,Store_SRP!B2:H110,{5}, FALSE), TRUE)=TRUE,VLOOKUP(E2584,Store_VAM!B2:H273,{5}, FALSE),VLOOKUP(E2584,Store_SRP!B2:H110,{5}, FALSE)), VLOOKUP(E2584,Store_Showcase!B2:H144,{5}, FALSE))</f>
      </c>
      <c r="AG2584" s="1">
        <f>IF(IFERROR(VLOOKUP(E2584,Store_Showcase!B2:H144,{6}, FALSE), TRUE)=TRUE, IF(IFERROR(VLOOKUP(E2584,Store_SRP!B2:H110,{6}, FALSE), TRUE)=TRUE,VLOOKUP(E2584,Store_VAM!B2:H273,{6}, FALSE),VLOOKUP(E2584,Store_SRP!B2:H110,{6}, FALSE)), VLOOKUP(E2584,Store_Showcase!B2:H144,{6}, FALSE))</f>
      </c>
      <c r="AH2584" s="1">
        <f>VLOOKUP(G2584,Sku_Consolidated!A2:R957,18,FALSE)</f>
      </c>
      <c r="AI2584" s="1">
        <f>VLOOKUP(G2584,Sku_Consolidated!A2:S957,19,FALSE)</f>
      </c>
      <c r="AJ2584" s="1">
        <f>VLOOKUP(G2584,Sku_Consolidated!A2:T957,20,FALSE)</f>
      </c>
    </row>
    <row r="2585" spans="1:36" x14ac:dyDescent="0.25">
      <c r="A2585" s="1">
        <v>2024</v>
      </c>
      <c r="B2585" s="1" t="s">
        <v>31</v>
      </c>
      <c r="C2585" s="1" t="s">
        <v>32</v>
      </c>
      <c r="D2585" s="1" t="s">
        <v>33</v>
      </c>
      <c r="E2585" s="9" t="s">
        <v>6523</v>
      </c>
      <c r="F2585" s="1">
        <f>IF(VLOOKUP(G2585,Sku_Consolidated!A2:S957,{19},FALSE)="SHOWCASE", VLOOKUP(E2585,Store_Showcase!B2:C144,{2}, FALSE), IF(VLOOKUP(G2585,Sku_Consolidated!A2:S957,{19},FALSE)="VAM",VLOOKUP(E2585,Store_VAM!B2:C273,{2}, FALSE),VLOOKUP(E2585,Store_SRP!B2:C110,{2}, FALSE)))</f>
      </c>
      <c r="G2585" s="1">
        <v>14266</v>
      </c>
      <c r="H2585" s="1" t="s">
        <v>1433</v>
      </c>
      <c r="I2585" s="10" t="s">
        <v>6576</v>
      </c>
      <c r="J2585" s="1">
        <f>VLOOKUP(G2585,Sku_Consolidated!A2:C957, 3, FALSE)</f>
      </c>
      <c r="K2585" s="10">
        <f>IF(J2585="PACK", I2585, 0)</f>
      </c>
      <c r="L2585" s="10">
        <f>IF(J2585="KG", I2585, I2585 * VLOOKUP(G2585,Sku_Consolidated!A2:U957,21,FALSE))</f>
      </c>
      <c r="M2585" s="10" t="s">
        <v>37</v>
      </c>
      <c r="N2585" s="11" t="s">
        <v>6577</v>
      </c>
      <c r="O2585" s="10" t="s">
        <v>6578</v>
      </c>
      <c r="P2585" s="10">
        <f>N2585 - O2585</f>
      </c>
      <c r="Q2585" s="1">
        <f>VLOOKUP(G2585,Sku_Consolidated!A2:G957,7, FALSE)</f>
      </c>
      <c r="R2585" s="1">
        <f>IF(IFERROR(VLOOKUP(E2585,Store_Showcase!B2:H144,7, FALSE), TRUE)=TRUE, IF(IFERROR(VLOOKUP(E2585,Store_SRP!B2:H110,7, FALSE), TRUE)=TRUE,VLOOKUP(E2585,Store_VAM!B2:H273,7, FALSE),VLOOKUP(E2585,Store_SRP!B2:H110,7, FALSE)), VLOOKUP(E2585,Store_Showcase!B2:H144,7, FALSE))</f>
      </c>
      <c r="S2585" s="1">
        <f>IF(IFERROR(VLOOKUP(E2585,Store_Showcase!B2:I144,8, FALSE), TRUE)=TRUE, IF(IFERROR(VLOOKUP(E2585,Store_SRP!B2:I110,8, FALSE), TRUE)=TRUE,VLOOKUP(E2585,Store_VAM!B2:I273,8, FALSE),VLOOKUP(E2585,Store_SRP!B2:I110,8, FALSE)), VLOOKUP(E2585,Store_Showcase!B2:I144,8, FALSE))</f>
      </c>
      <c r="T2585" s="1">
        <f>VLOOKUP(G2585,Sku_Consolidated!A2:R957,18,FALSE)</f>
      </c>
      <c r="U2585" s="1" t="s">
        <v>6579</v>
      </c>
      <c r="V2585" s="1">
        <f>IF(VLOOKUP(G2585,Sku_Consolidated!A2:S957,19,FALSE)="SHOWCASE", VLOOKUP(E2585,Store_Showcase!B2:L144,11, FALSE), IF(VLOOKUP(G2585,Sku_Consolidated!A2:S957,19,FALSE)="VAM",VLOOKUP(E2585,Store_VAM!B2:L273,11, FALSE),VLOOKUP(E2585,Store_SRP!B2:L110,11, FALSE)))</f>
      </c>
      <c r="W2585" s="1">
        <f>VLOOKUP(G2585,Sku_Consolidated!A2:W957,11,FALSE)</f>
      </c>
      <c r="X2585" s="1">
        <f>VLOOKUP(G2585,Sku_Consolidated!A2:H957,8,FALSE)</f>
      </c>
      <c r="Y2585" s="1">
        <f>VLOOKUP(G2585,Sku_Consolidated!A2:I957,9,FALSE)</f>
      </c>
      <c r="Z2585" s="1" t="s">
        <v>41</v>
      </c>
      <c r="AA2585" s="1">
        <f>VLOOKUP(G2585,Sku_Consolidated!A2:E957,5,FALSE)</f>
      </c>
      <c r="AB2585" s="1">
        <f>IF(VLOOKUP(G2585,Sku_Consolidated!A2:S957,19,FALSE)="SHOWCASE", VLOOKUP(E2585,Store_Showcase!B2:N144,13, FALSE), IF(VLOOKUP(G2585,Sku_Consolidated!A2:S957,19,FALSE)="VAM",VLOOKUP(E2585,Store_VAM!B2:N273,13, FALSE),VLOOKUP(E2585,Store_SRP!B2:N110,13, FALSE)))</f>
      </c>
      <c r="AC2585" s="1">
        <f>IF(IFERROR(AB2585,TRUE)=TRUE, "-","OK")</f>
      </c>
      <c r="AD2585" s="11" t="s">
        <v>37</v>
      </c>
      <c r="AE2585" s="11" t="s">
        <v>37</v>
      </c>
      <c r="AF2585" s="1">
        <f>IF(IFERROR(VLOOKUP(E2585,Store_Showcase!B2:H144,{5}, FALSE), TRUE)=TRUE, IF(IFERROR(VLOOKUP(E2585,Store_SRP!B2:H110,{5}, FALSE), TRUE)=TRUE,VLOOKUP(E2585,Store_VAM!B2:H273,{5}, FALSE),VLOOKUP(E2585,Store_SRP!B2:H110,{5}, FALSE)), VLOOKUP(E2585,Store_Showcase!B2:H144,{5}, FALSE))</f>
      </c>
      <c r="AG2585" s="1">
        <f>IF(IFERROR(VLOOKUP(E2585,Store_Showcase!B2:H144,{6}, FALSE), TRUE)=TRUE, IF(IFERROR(VLOOKUP(E2585,Store_SRP!B2:H110,{6}, FALSE), TRUE)=TRUE,VLOOKUP(E2585,Store_VAM!B2:H273,{6}, FALSE),VLOOKUP(E2585,Store_SRP!B2:H110,{6}, FALSE)), VLOOKUP(E2585,Store_Showcase!B2:H144,{6}, FALSE))</f>
      </c>
      <c r="AH2585" s="1">
        <f>VLOOKUP(G2585,Sku_Consolidated!A2:R957,18,FALSE)</f>
      </c>
      <c r="AI2585" s="1">
        <f>VLOOKUP(G2585,Sku_Consolidated!A2:S957,19,FALSE)</f>
      </c>
      <c r="AJ2585" s="1">
        <f>VLOOKUP(G2585,Sku_Consolidated!A2:T957,20,FALSE)</f>
      </c>
    </row>
    <row r="2586" spans="1:36" x14ac:dyDescent="0.25">
      <c r="A2586" s="1">
        <v>2024</v>
      </c>
      <c r="B2586" s="1" t="s">
        <v>31</v>
      </c>
      <c r="C2586" s="1" t="s">
        <v>32</v>
      </c>
      <c r="D2586" s="1" t="s">
        <v>33</v>
      </c>
      <c r="E2586" s="9" t="s">
        <v>6523</v>
      </c>
      <c r="F2586" s="1">
        <f>IF(VLOOKUP(G2586,Sku_Consolidated!A2:S957,{19},FALSE)="SHOWCASE", VLOOKUP(E2586,Store_Showcase!B2:C144,{2}, FALSE), IF(VLOOKUP(G2586,Sku_Consolidated!A2:S957,{19},FALSE)="VAM",VLOOKUP(E2586,Store_VAM!B2:C273,{2}, FALSE),VLOOKUP(E2586,Store_SRP!B2:C110,{2}, FALSE)))</f>
      </c>
      <c r="G2586" s="1">
        <v>14267</v>
      </c>
      <c r="H2586" s="1" t="s">
        <v>1438</v>
      </c>
      <c r="I2586" s="10" t="s">
        <v>6580</v>
      </c>
      <c r="J2586" s="1">
        <f>VLOOKUP(G2586,Sku_Consolidated!A2:C957, 3, FALSE)</f>
      </c>
      <c r="K2586" s="10">
        <f>IF(J2586="PACK", I2586, 0)</f>
      </c>
      <c r="L2586" s="10">
        <f>IF(J2586="KG", I2586, I2586 * VLOOKUP(G2586,Sku_Consolidated!A2:U957,21,FALSE))</f>
      </c>
      <c r="M2586" s="10" t="s">
        <v>37</v>
      </c>
      <c r="N2586" s="11" t="s">
        <v>6581</v>
      </c>
      <c r="O2586" s="10" t="s">
        <v>6582</v>
      </c>
      <c r="P2586" s="10">
        <f>N2586 - O2586</f>
      </c>
      <c r="Q2586" s="1">
        <f>VLOOKUP(G2586,Sku_Consolidated!A2:G957,7, FALSE)</f>
      </c>
      <c r="R2586" s="1">
        <f>IF(IFERROR(VLOOKUP(E2586,Store_Showcase!B2:H144,7, FALSE), TRUE)=TRUE, IF(IFERROR(VLOOKUP(E2586,Store_SRP!B2:H110,7, FALSE), TRUE)=TRUE,VLOOKUP(E2586,Store_VAM!B2:H273,7, FALSE),VLOOKUP(E2586,Store_SRP!B2:H110,7, FALSE)), VLOOKUP(E2586,Store_Showcase!B2:H144,7, FALSE))</f>
      </c>
      <c r="S2586" s="1">
        <f>IF(IFERROR(VLOOKUP(E2586,Store_Showcase!B2:I144,8, FALSE), TRUE)=TRUE, IF(IFERROR(VLOOKUP(E2586,Store_SRP!B2:I110,8, FALSE), TRUE)=TRUE,VLOOKUP(E2586,Store_VAM!B2:I273,8, FALSE),VLOOKUP(E2586,Store_SRP!B2:I110,8, FALSE)), VLOOKUP(E2586,Store_Showcase!B2:I144,8, FALSE))</f>
      </c>
      <c r="T2586" s="1">
        <f>VLOOKUP(G2586,Sku_Consolidated!A2:R957,18,FALSE)</f>
      </c>
      <c r="U2586" s="1" t="s">
        <v>6579</v>
      </c>
      <c r="V2586" s="1">
        <f>IF(VLOOKUP(G2586,Sku_Consolidated!A2:S957,19,FALSE)="SHOWCASE", VLOOKUP(E2586,Store_Showcase!B2:L144,11, FALSE), IF(VLOOKUP(G2586,Sku_Consolidated!A2:S957,19,FALSE)="VAM",VLOOKUP(E2586,Store_VAM!B2:L273,11, FALSE),VLOOKUP(E2586,Store_SRP!B2:L110,11, FALSE)))</f>
      </c>
      <c r="W2586" s="1">
        <f>VLOOKUP(G2586,Sku_Consolidated!A2:W957,11,FALSE)</f>
      </c>
      <c r="X2586" s="1">
        <f>VLOOKUP(G2586,Sku_Consolidated!A2:H957,8,FALSE)</f>
      </c>
      <c r="Y2586" s="1">
        <f>VLOOKUP(G2586,Sku_Consolidated!A2:I957,9,FALSE)</f>
      </c>
      <c r="Z2586" s="1" t="s">
        <v>41</v>
      </c>
      <c r="AA2586" s="1">
        <f>VLOOKUP(G2586,Sku_Consolidated!A2:E957,5,FALSE)</f>
      </c>
      <c r="AB2586" s="1">
        <f>IF(VLOOKUP(G2586,Sku_Consolidated!A2:S957,19,FALSE)="SHOWCASE", VLOOKUP(E2586,Store_Showcase!B2:N144,13, FALSE), IF(VLOOKUP(G2586,Sku_Consolidated!A2:S957,19,FALSE)="VAM",VLOOKUP(E2586,Store_VAM!B2:N273,13, FALSE),VLOOKUP(E2586,Store_SRP!B2:N110,13, FALSE)))</f>
      </c>
      <c r="AC2586" s="1">
        <f>IF(IFERROR(AB2586,TRUE)=TRUE, "-","OK")</f>
      </c>
      <c r="AD2586" s="11" t="s">
        <v>37</v>
      </c>
      <c r="AE2586" s="11" t="s">
        <v>37</v>
      </c>
      <c r="AF2586" s="1">
        <f>IF(IFERROR(VLOOKUP(E2586,Store_Showcase!B2:H144,{5}, FALSE), TRUE)=TRUE, IF(IFERROR(VLOOKUP(E2586,Store_SRP!B2:H110,{5}, FALSE), TRUE)=TRUE,VLOOKUP(E2586,Store_VAM!B2:H273,{5}, FALSE),VLOOKUP(E2586,Store_SRP!B2:H110,{5}, FALSE)), VLOOKUP(E2586,Store_Showcase!B2:H144,{5}, FALSE))</f>
      </c>
      <c r="AG2586" s="1">
        <f>IF(IFERROR(VLOOKUP(E2586,Store_Showcase!B2:H144,{6}, FALSE), TRUE)=TRUE, IF(IFERROR(VLOOKUP(E2586,Store_SRP!B2:H110,{6}, FALSE), TRUE)=TRUE,VLOOKUP(E2586,Store_VAM!B2:H273,{6}, FALSE),VLOOKUP(E2586,Store_SRP!B2:H110,{6}, FALSE)), VLOOKUP(E2586,Store_Showcase!B2:H144,{6}, FALSE))</f>
      </c>
      <c r="AH2586" s="1">
        <f>VLOOKUP(G2586,Sku_Consolidated!A2:R957,18,FALSE)</f>
      </c>
      <c r="AI2586" s="1">
        <f>VLOOKUP(G2586,Sku_Consolidated!A2:S957,19,FALSE)</f>
      </c>
      <c r="AJ2586" s="1">
        <f>VLOOKUP(G2586,Sku_Consolidated!A2:T957,20,FALSE)</f>
      </c>
    </row>
    <row r="2587" spans="1:36" x14ac:dyDescent="0.25">
      <c r="A2587" s="1">
        <v>2024</v>
      </c>
      <c r="B2587" s="1" t="s">
        <v>31</v>
      </c>
      <c r="C2587" s="1" t="s">
        <v>32</v>
      </c>
      <c r="D2587" s="1" t="s">
        <v>33</v>
      </c>
      <c r="E2587" s="9" t="s">
        <v>6523</v>
      </c>
      <c r="F2587" s="1">
        <f>IF(VLOOKUP(G2587,Sku_Consolidated!A2:S957,{19},FALSE)="SHOWCASE", VLOOKUP(E2587,Store_Showcase!B2:C144,{2}, FALSE), IF(VLOOKUP(G2587,Sku_Consolidated!A2:S957,{19},FALSE)="VAM",VLOOKUP(E2587,Store_VAM!B2:C273,{2}, FALSE),VLOOKUP(E2587,Store_SRP!B2:C110,{2}, FALSE)))</f>
      </c>
      <c r="G2587" s="1">
        <v>14268</v>
      </c>
      <c r="H2587" s="1" t="s">
        <v>1442</v>
      </c>
      <c r="I2587" s="10" t="s">
        <v>6583</v>
      </c>
      <c r="J2587" s="1">
        <f>VLOOKUP(G2587,Sku_Consolidated!A2:C957, 3, FALSE)</f>
      </c>
      <c r="K2587" s="10">
        <f>IF(J2587="PACK", I2587, 0)</f>
      </c>
      <c r="L2587" s="10">
        <f>IF(J2587="KG", I2587, I2587 * VLOOKUP(G2587,Sku_Consolidated!A2:U957,21,FALSE))</f>
      </c>
      <c r="M2587" s="10" t="s">
        <v>37</v>
      </c>
      <c r="N2587" s="11" t="s">
        <v>6584</v>
      </c>
      <c r="O2587" s="10" t="s">
        <v>6585</v>
      </c>
      <c r="P2587" s="10">
        <f>N2587 - O2587</f>
      </c>
      <c r="Q2587" s="1">
        <f>VLOOKUP(G2587,Sku_Consolidated!A2:G957,7, FALSE)</f>
      </c>
      <c r="R2587" s="1">
        <f>IF(IFERROR(VLOOKUP(E2587,Store_Showcase!B2:H144,7, FALSE), TRUE)=TRUE, IF(IFERROR(VLOOKUP(E2587,Store_SRP!B2:H110,7, FALSE), TRUE)=TRUE,VLOOKUP(E2587,Store_VAM!B2:H273,7, FALSE),VLOOKUP(E2587,Store_SRP!B2:H110,7, FALSE)), VLOOKUP(E2587,Store_Showcase!B2:H144,7, FALSE))</f>
      </c>
      <c r="S2587" s="1">
        <f>IF(IFERROR(VLOOKUP(E2587,Store_Showcase!B2:I144,8, FALSE), TRUE)=TRUE, IF(IFERROR(VLOOKUP(E2587,Store_SRP!B2:I110,8, FALSE), TRUE)=TRUE,VLOOKUP(E2587,Store_VAM!B2:I273,8, FALSE),VLOOKUP(E2587,Store_SRP!B2:I110,8, FALSE)), VLOOKUP(E2587,Store_Showcase!B2:I144,8, FALSE))</f>
      </c>
      <c r="T2587" s="1">
        <f>VLOOKUP(G2587,Sku_Consolidated!A2:R957,18,FALSE)</f>
      </c>
      <c r="U2587" s="1" t="s">
        <v>6579</v>
      </c>
      <c r="V2587" s="1">
        <f>IF(VLOOKUP(G2587,Sku_Consolidated!A2:S957,19,FALSE)="SHOWCASE", VLOOKUP(E2587,Store_Showcase!B2:L144,11, FALSE), IF(VLOOKUP(G2587,Sku_Consolidated!A2:S957,19,FALSE)="VAM",VLOOKUP(E2587,Store_VAM!B2:L273,11, FALSE),VLOOKUP(E2587,Store_SRP!B2:L110,11, FALSE)))</f>
      </c>
      <c r="W2587" s="1">
        <f>VLOOKUP(G2587,Sku_Consolidated!A2:W957,11,FALSE)</f>
      </c>
      <c r="X2587" s="1">
        <f>VLOOKUP(G2587,Sku_Consolidated!A2:H957,8,FALSE)</f>
      </c>
      <c r="Y2587" s="1">
        <f>VLOOKUP(G2587,Sku_Consolidated!A2:I957,9,FALSE)</f>
      </c>
      <c r="Z2587" s="1" t="s">
        <v>41</v>
      </c>
      <c r="AA2587" s="1">
        <f>VLOOKUP(G2587,Sku_Consolidated!A2:E957,5,FALSE)</f>
      </c>
      <c r="AB2587" s="1">
        <f>IF(VLOOKUP(G2587,Sku_Consolidated!A2:S957,19,FALSE)="SHOWCASE", VLOOKUP(E2587,Store_Showcase!B2:N144,13, FALSE), IF(VLOOKUP(G2587,Sku_Consolidated!A2:S957,19,FALSE)="VAM",VLOOKUP(E2587,Store_VAM!B2:N273,13, FALSE),VLOOKUP(E2587,Store_SRP!B2:N110,13, FALSE)))</f>
      </c>
      <c r="AC2587" s="1">
        <f>IF(IFERROR(AB2587,TRUE)=TRUE, "-","OK")</f>
      </c>
      <c r="AD2587" s="11" t="s">
        <v>37</v>
      </c>
      <c r="AE2587" s="11" t="s">
        <v>37</v>
      </c>
      <c r="AF2587" s="1">
        <f>IF(IFERROR(VLOOKUP(E2587,Store_Showcase!B2:H144,{5}, FALSE), TRUE)=TRUE, IF(IFERROR(VLOOKUP(E2587,Store_SRP!B2:H110,{5}, FALSE), TRUE)=TRUE,VLOOKUP(E2587,Store_VAM!B2:H273,{5}, FALSE),VLOOKUP(E2587,Store_SRP!B2:H110,{5}, FALSE)), VLOOKUP(E2587,Store_Showcase!B2:H144,{5}, FALSE))</f>
      </c>
      <c r="AG2587" s="1">
        <f>IF(IFERROR(VLOOKUP(E2587,Store_Showcase!B2:H144,{6}, FALSE), TRUE)=TRUE, IF(IFERROR(VLOOKUP(E2587,Store_SRP!B2:H110,{6}, FALSE), TRUE)=TRUE,VLOOKUP(E2587,Store_VAM!B2:H273,{6}, FALSE),VLOOKUP(E2587,Store_SRP!B2:H110,{6}, FALSE)), VLOOKUP(E2587,Store_Showcase!B2:H144,{6}, FALSE))</f>
      </c>
      <c r="AH2587" s="1">
        <f>VLOOKUP(G2587,Sku_Consolidated!A2:R957,18,FALSE)</f>
      </c>
      <c r="AI2587" s="1">
        <f>VLOOKUP(G2587,Sku_Consolidated!A2:S957,19,FALSE)</f>
      </c>
      <c r="AJ2587" s="1">
        <f>VLOOKUP(G2587,Sku_Consolidated!A2:T957,20,FALSE)</f>
      </c>
    </row>
    <row r="2588" spans="1:36" x14ac:dyDescent="0.25">
      <c r="A2588" s="1">
        <v>2024</v>
      </c>
      <c r="B2588" s="1" t="s">
        <v>31</v>
      </c>
      <c r="C2588" s="1" t="s">
        <v>32</v>
      </c>
      <c r="D2588" s="1" t="s">
        <v>33</v>
      </c>
      <c r="E2588" s="9" t="s">
        <v>6523</v>
      </c>
      <c r="F2588" s="1">
        <f>IF(VLOOKUP(G2588,Sku_Consolidated!A2:S957,{19},FALSE)="SHOWCASE", VLOOKUP(E2588,Store_Showcase!B2:C144,{2}, FALSE), IF(VLOOKUP(G2588,Sku_Consolidated!A2:S957,{19},FALSE)="VAM",VLOOKUP(E2588,Store_VAM!B2:C273,{2}, FALSE),VLOOKUP(E2588,Store_SRP!B2:C110,{2}, FALSE)))</f>
      </c>
      <c r="G2588" s="1">
        <v>14270</v>
      </c>
      <c r="H2588" s="1" t="s">
        <v>1450</v>
      </c>
      <c r="I2588" s="10" t="s">
        <v>6586</v>
      </c>
      <c r="J2588" s="1">
        <f>VLOOKUP(G2588,Sku_Consolidated!A2:C957, 3, FALSE)</f>
      </c>
      <c r="K2588" s="10">
        <f>IF(J2588="PACK", I2588, 0)</f>
      </c>
      <c r="L2588" s="10">
        <f>IF(J2588="KG", I2588, I2588 * VLOOKUP(G2588,Sku_Consolidated!A2:U957,21,FALSE))</f>
      </c>
      <c r="M2588" s="10" t="s">
        <v>37</v>
      </c>
      <c r="N2588" s="11" t="s">
        <v>6587</v>
      </c>
      <c r="O2588" s="10" t="s">
        <v>6588</v>
      </c>
      <c r="P2588" s="10">
        <f>N2588 - O2588</f>
      </c>
      <c r="Q2588" s="1">
        <f>VLOOKUP(G2588,Sku_Consolidated!A2:G957,7, FALSE)</f>
      </c>
      <c r="R2588" s="1">
        <f>IF(IFERROR(VLOOKUP(E2588,Store_Showcase!B2:H144,7, FALSE), TRUE)=TRUE, IF(IFERROR(VLOOKUP(E2588,Store_SRP!B2:H110,7, FALSE), TRUE)=TRUE,VLOOKUP(E2588,Store_VAM!B2:H273,7, FALSE),VLOOKUP(E2588,Store_SRP!B2:H110,7, FALSE)), VLOOKUP(E2588,Store_Showcase!B2:H144,7, FALSE))</f>
      </c>
      <c r="S2588" s="1">
        <f>IF(IFERROR(VLOOKUP(E2588,Store_Showcase!B2:I144,8, FALSE), TRUE)=TRUE, IF(IFERROR(VLOOKUP(E2588,Store_SRP!B2:I110,8, FALSE), TRUE)=TRUE,VLOOKUP(E2588,Store_VAM!B2:I273,8, FALSE),VLOOKUP(E2588,Store_SRP!B2:I110,8, FALSE)), VLOOKUP(E2588,Store_Showcase!B2:I144,8, FALSE))</f>
      </c>
      <c r="T2588" s="1">
        <f>VLOOKUP(G2588,Sku_Consolidated!A2:R957,18,FALSE)</f>
      </c>
      <c r="U2588" s="1" t="s">
        <v>6579</v>
      </c>
      <c r="V2588" s="1">
        <f>IF(VLOOKUP(G2588,Sku_Consolidated!A2:S957,19,FALSE)="SHOWCASE", VLOOKUP(E2588,Store_Showcase!B2:L144,11, FALSE), IF(VLOOKUP(G2588,Sku_Consolidated!A2:S957,19,FALSE)="VAM",VLOOKUP(E2588,Store_VAM!B2:L273,11, FALSE),VLOOKUP(E2588,Store_SRP!B2:L110,11, FALSE)))</f>
      </c>
      <c r="W2588" s="1">
        <f>VLOOKUP(G2588,Sku_Consolidated!A2:W957,11,FALSE)</f>
      </c>
      <c r="X2588" s="1">
        <f>VLOOKUP(G2588,Sku_Consolidated!A2:H957,8,FALSE)</f>
      </c>
      <c r="Y2588" s="1">
        <f>VLOOKUP(G2588,Sku_Consolidated!A2:I957,9,FALSE)</f>
      </c>
      <c r="Z2588" s="1" t="s">
        <v>41</v>
      </c>
      <c r="AA2588" s="1">
        <f>VLOOKUP(G2588,Sku_Consolidated!A2:E957,5,FALSE)</f>
      </c>
      <c r="AB2588" s="1">
        <f>IF(VLOOKUP(G2588,Sku_Consolidated!A2:S957,19,FALSE)="SHOWCASE", VLOOKUP(E2588,Store_Showcase!B2:N144,13, FALSE), IF(VLOOKUP(G2588,Sku_Consolidated!A2:S957,19,FALSE)="VAM",VLOOKUP(E2588,Store_VAM!B2:N273,13, FALSE),VLOOKUP(E2588,Store_SRP!B2:N110,13, FALSE)))</f>
      </c>
      <c r="AC2588" s="1">
        <f>IF(IFERROR(AB2588,TRUE)=TRUE, "-","OK")</f>
      </c>
      <c r="AD2588" s="11" t="s">
        <v>37</v>
      </c>
      <c r="AE2588" s="11" t="s">
        <v>37</v>
      </c>
      <c r="AF2588" s="1">
        <f>IF(IFERROR(VLOOKUP(E2588,Store_Showcase!B2:H144,{5}, FALSE), TRUE)=TRUE, IF(IFERROR(VLOOKUP(E2588,Store_SRP!B2:H110,{5}, FALSE), TRUE)=TRUE,VLOOKUP(E2588,Store_VAM!B2:H273,{5}, FALSE),VLOOKUP(E2588,Store_SRP!B2:H110,{5}, FALSE)), VLOOKUP(E2588,Store_Showcase!B2:H144,{5}, FALSE))</f>
      </c>
      <c r="AG2588" s="1">
        <f>IF(IFERROR(VLOOKUP(E2588,Store_Showcase!B2:H144,{6}, FALSE), TRUE)=TRUE, IF(IFERROR(VLOOKUP(E2588,Store_SRP!B2:H110,{6}, FALSE), TRUE)=TRUE,VLOOKUP(E2588,Store_VAM!B2:H273,{6}, FALSE),VLOOKUP(E2588,Store_SRP!B2:H110,{6}, FALSE)), VLOOKUP(E2588,Store_Showcase!B2:H144,{6}, FALSE))</f>
      </c>
      <c r="AH2588" s="1">
        <f>VLOOKUP(G2588,Sku_Consolidated!A2:R957,18,FALSE)</f>
      </c>
      <c r="AI2588" s="1">
        <f>VLOOKUP(G2588,Sku_Consolidated!A2:S957,19,FALSE)</f>
      </c>
      <c r="AJ2588" s="1">
        <f>VLOOKUP(G2588,Sku_Consolidated!A2:T957,20,FALSE)</f>
      </c>
    </row>
    <row r="2589" spans="1:36" x14ac:dyDescent="0.25">
      <c r="A2589" s="1">
        <v>2024</v>
      </c>
      <c r="B2589" s="1" t="s">
        <v>31</v>
      </c>
      <c r="C2589" s="1" t="s">
        <v>32</v>
      </c>
      <c r="D2589" s="1" t="s">
        <v>33</v>
      </c>
      <c r="E2589" s="9" t="s">
        <v>6523</v>
      </c>
      <c r="F2589" s="1">
        <f>IF(VLOOKUP(G2589,Sku_Consolidated!A2:S957,{19},FALSE)="SHOWCASE", VLOOKUP(E2589,Store_Showcase!B2:C144,{2}, FALSE), IF(VLOOKUP(G2589,Sku_Consolidated!A2:S957,{19},FALSE)="VAM",VLOOKUP(E2589,Store_VAM!B2:C273,{2}, FALSE),VLOOKUP(E2589,Store_SRP!B2:C110,{2}, FALSE)))</f>
      </c>
      <c r="G2589" s="1">
        <v>14275</v>
      </c>
      <c r="H2589" s="1" t="s">
        <v>1454</v>
      </c>
      <c r="I2589" s="10" t="s">
        <v>6589</v>
      </c>
      <c r="J2589" s="1">
        <f>VLOOKUP(G2589,Sku_Consolidated!A2:C957, 3, FALSE)</f>
      </c>
      <c r="K2589" s="10">
        <f>IF(J2589="PACK", I2589, 0)</f>
      </c>
      <c r="L2589" s="10">
        <f>IF(J2589="KG", I2589, I2589 * VLOOKUP(G2589,Sku_Consolidated!A2:U957,21,FALSE))</f>
      </c>
      <c r="M2589" s="10" t="s">
        <v>37</v>
      </c>
      <c r="N2589" s="11" t="s">
        <v>6590</v>
      </c>
      <c r="O2589" s="10" t="s">
        <v>6591</v>
      </c>
      <c r="P2589" s="10">
        <f>N2589 - O2589</f>
      </c>
      <c r="Q2589" s="1">
        <f>VLOOKUP(G2589,Sku_Consolidated!A2:G957,7, FALSE)</f>
      </c>
      <c r="R2589" s="1">
        <f>IF(IFERROR(VLOOKUP(E2589,Store_Showcase!B2:H144,7, FALSE), TRUE)=TRUE, IF(IFERROR(VLOOKUP(E2589,Store_SRP!B2:H110,7, FALSE), TRUE)=TRUE,VLOOKUP(E2589,Store_VAM!B2:H273,7, FALSE),VLOOKUP(E2589,Store_SRP!B2:H110,7, FALSE)), VLOOKUP(E2589,Store_Showcase!B2:H144,7, FALSE))</f>
      </c>
      <c r="S2589" s="1">
        <f>IF(IFERROR(VLOOKUP(E2589,Store_Showcase!B2:I144,8, FALSE), TRUE)=TRUE, IF(IFERROR(VLOOKUP(E2589,Store_SRP!B2:I110,8, FALSE), TRUE)=TRUE,VLOOKUP(E2589,Store_VAM!B2:I273,8, FALSE),VLOOKUP(E2589,Store_SRP!B2:I110,8, FALSE)), VLOOKUP(E2589,Store_Showcase!B2:I144,8, FALSE))</f>
      </c>
      <c r="T2589" s="1">
        <f>VLOOKUP(G2589,Sku_Consolidated!A2:R957,18,FALSE)</f>
      </c>
      <c r="U2589" s="1" t="s">
        <v>6579</v>
      </c>
      <c r="V2589" s="1">
        <f>IF(VLOOKUP(G2589,Sku_Consolidated!A2:S957,19,FALSE)="SHOWCASE", VLOOKUP(E2589,Store_Showcase!B2:L144,11, FALSE), IF(VLOOKUP(G2589,Sku_Consolidated!A2:S957,19,FALSE)="VAM",VLOOKUP(E2589,Store_VAM!B2:L273,11, FALSE),VLOOKUP(E2589,Store_SRP!B2:L110,11, FALSE)))</f>
      </c>
      <c r="W2589" s="1">
        <f>VLOOKUP(G2589,Sku_Consolidated!A2:W957,11,FALSE)</f>
      </c>
      <c r="X2589" s="1">
        <f>VLOOKUP(G2589,Sku_Consolidated!A2:H957,8,FALSE)</f>
      </c>
      <c r="Y2589" s="1">
        <f>VLOOKUP(G2589,Sku_Consolidated!A2:I957,9,FALSE)</f>
      </c>
      <c r="Z2589" s="1" t="s">
        <v>41</v>
      </c>
      <c r="AA2589" s="1">
        <f>VLOOKUP(G2589,Sku_Consolidated!A2:E957,5,FALSE)</f>
      </c>
      <c r="AB2589" s="1">
        <f>IF(VLOOKUP(G2589,Sku_Consolidated!A2:S957,19,FALSE)="SHOWCASE", VLOOKUP(E2589,Store_Showcase!B2:N144,13, FALSE), IF(VLOOKUP(G2589,Sku_Consolidated!A2:S957,19,FALSE)="VAM",VLOOKUP(E2589,Store_VAM!B2:N273,13, FALSE),VLOOKUP(E2589,Store_SRP!B2:N110,13, FALSE)))</f>
      </c>
      <c r="AC2589" s="1">
        <f>IF(IFERROR(AB2589,TRUE)=TRUE, "-","OK")</f>
      </c>
      <c r="AD2589" s="11" t="s">
        <v>37</v>
      </c>
      <c r="AE2589" s="11" t="s">
        <v>37</v>
      </c>
      <c r="AF2589" s="1">
        <f>IF(IFERROR(VLOOKUP(E2589,Store_Showcase!B2:H144,{5}, FALSE), TRUE)=TRUE, IF(IFERROR(VLOOKUP(E2589,Store_SRP!B2:H110,{5}, FALSE), TRUE)=TRUE,VLOOKUP(E2589,Store_VAM!B2:H273,{5}, FALSE),VLOOKUP(E2589,Store_SRP!B2:H110,{5}, FALSE)), VLOOKUP(E2589,Store_Showcase!B2:H144,{5}, FALSE))</f>
      </c>
      <c r="AG2589" s="1">
        <f>IF(IFERROR(VLOOKUP(E2589,Store_Showcase!B2:H144,{6}, FALSE), TRUE)=TRUE, IF(IFERROR(VLOOKUP(E2589,Store_SRP!B2:H110,{6}, FALSE), TRUE)=TRUE,VLOOKUP(E2589,Store_VAM!B2:H273,{6}, FALSE),VLOOKUP(E2589,Store_SRP!B2:H110,{6}, FALSE)), VLOOKUP(E2589,Store_Showcase!B2:H144,{6}, FALSE))</f>
      </c>
      <c r="AH2589" s="1">
        <f>VLOOKUP(G2589,Sku_Consolidated!A2:R957,18,FALSE)</f>
      </c>
      <c r="AI2589" s="1">
        <f>VLOOKUP(G2589,Sku_Consolidated!A2:S957,19,FALSE)</f>
      </c>
      <c r="AJ2589" s="1">
        <f>VLOOKUP(G2589,Sku_Consolidated!A2:T957,20,FALSE)</f>
      </c>
    </row>
    <row r="2590" spans="1:36" x14ac:dyDescent="0.25">
      <c r="A2590" s="1">
        <v>2024</v>
      </c>
      <c r="B2590" s="1" t="s">
        <v>31</v>
      </c>
      <c r="C2590" s="1" t="s">
        <v>32</v>
      </c>
      <c r="D2590" s="1" t="s">
        <v>33</v>
      </c>
      <c r="E2590" s="9" t="s">
        <v>6523</v>
      </c>
      <c r="F2590" s="1">
        <f>IF(VLOOKUP(G2590,Sku_Consolidated!A2:S957,{19},FALSE)="SHOWCASE", VLOOKUP(E2590,Store_Showcase!B2:C144,{2}, FALSE), IF(VLOOKUP(G2590,Sku_Consolidated!A2:S957,{19},FALSE)="VAM",VLOOKUP(E2590,Store_VAM!B2:C273,{2}, FALSE),VLOOKUP(E2590,Store_SRP!B2:C110,{2}, FALSE)))</f>
      </c>
      <c r="G2590" s="1">
        <v>14280</v>
      </c>
      <c r="H2590" s="1" t="s">
        <v>1458</v>
      </c>
      <c r="I2590" s="10" t="s">
        <v>2282</v>
      </c>
      <c r="J2590" s="1">
        <f>VLOOKUP(G2590,Sku_Consolidated!A2:C957, 3, FALSE)</f>
      </c>
      <c r="K2590" s="10">
        <f>IF(J2590="PACK", I2590, 0)</f>
      </c>
      <c r="L2590" s="10">
        <f>IF(J2590="KG", I2590, I2590 * VLOOKUP(G2590,Sku_Consolidated!A2:U957,21,FALSE))</f>
      </c>
      <c r="M2590" s="10" t="s">
        <v>37</v>
      </c>
      <c r="N2590" s="11" t="s">
        <v>6592</v>
      </c>
      <c r="O2590" s="10" t="s">
        <v>6593</v>
      </c>
      <c r="P2590" s="10">
        <f>N2590 - O2590</f>
      </c>
      <c r="Q2590" s="1">
        <f>VLOOKUP(G2590,Sku_Consolidated!A2:G957,7, FALSE)</f>
      </c>
      <c r="R2590" s="1">
        <f>IF(IFERROR(VLOOKUP(E2590,Store_Showcase!B2:H144,7, FALSE), TRUE)=TRUE, IF(IFERROR(VLOOKUP(E2590,Store_SRP!B2:H110,7, FALSE), TRUE)=TRUE,VLOOKUP(E2590,Store_VAM!B2:H273,7, FALSE),VLOOKUP(E2590,Store_SRP!B2:H110,7, FALSE)), VLOOKUP(E2590,Store_Showcase!B2:H144,7, FALSE))</f>
      </c>
      <c r="S2590" s="1">
        <f>IF(IFERROR(VLOOKUP(E2590,Store_Showcase!B2:I144,8, FALSE), TRUE)=TRUE, IF(IFERROR(VLOOKUP(E2590,Store_SRP!B2:I110,8, FALSE), TRUE)=TRUE,VLOOKUP(E2590,Store_VAM!B2:I273,8, FALSE),VLOOKUP(E2590,Store_SRP!B2:I110,8, FALSE)), VLOOKUP(E2590,Store_Showcase!B2:I144,8, FALSE))</f>
      </c>
      <c r="T2590" s="1">
        <f>VLOOKUP(G2590,Sku_Consolidated!A2:R957,18,FALSE)</f>
      </c>
      <c r="U2590" s="1" t="s">
        <v>6579</v>
      </c>
      <c r="V2590" s="1">
        <f>IF(VLOOKUP(G2590,Sku_Consolidated!A2:S957,19,FALSE)="SHOWCASE", VLOOKUP(E2590,Store_Showcase!B2:L144,11, FALSE), IF(VLOOKUP(G2590,Sku_Consolidated!A2:S957,19,FALSE)="VAM",VLOOKUP(E2590,Store_VAM!B2:L273,11, FALSE),VLOOKUP(E2590,Store_SRP!B2:L110,11, FALSE)))</f>
      </c>
      <c r="W2590" s="1">
        <f>VLOOKUP(G2590,Sku_Consolidated!A2:W957,11,FALSE)</f>
      </c>
      <c r="X2590" s="1">
        <f>VLOOKUP(G2590,Sku_Consolidated!A2:H957,8,FALSE)</f>
      </c>
      <c r="Y2590" s="1">
        <f>VLOOKUP(G2590,Sku_Consolidated!A2:I957,9,FALSE)</f>
      </c>
      <c r="Z2590" s="1" t="s">
        <v>41</v>
      </c>
      <c r="AA2590" s="1">
        <f>VLOOKUP(G2590,Sku_Consolidated!A2:E957,5,FALSE)</f>
      </c>
      <c r="AB2590" s="1">
        <f>IF(VLOOKUP(G2590,Sku_Consolidated!A2:S957,19,FALSE)="SHOWCASE", VLOOKUP(E2590,Store_Showcase!B2:N144,13, FALSE), IF(VLOOKUP(G2590,Sku_Consolidated!A2:S957,19,FALSE)="VAM",VLOOKUP(E2590,Store_VAM!B2:N273,13, FALSE),VLOOKUP(E2590,Store_SRP!B2:N110,13, FALSE)))</f>
      </c>
      <c r="AC2590" s="1">
        <f>IF(IFERROR(AB2590,TRUE)=TRUE, "-","OK")</f>
      </c>
      <c r="AD2590" s="11" t="s">
        <v>37</v>
      </c>
      <c r="AE2590" s="11" t="s">
        <v>37</v>
      </c>
      <c r="AF2590" s="1">
        <f>IF(IFERROR(VLOOKUP(E2590,Store_Showcase!B2:H144,{5}, FALSE), TRUE)=TRUE, IF(IFERROR(VLOOKUP(E2590,Store_SRP!B2:H110,{5}, FALSE), TRUE)=TRUE,VLOOKUP(E2590,Store_VAM!B2:H273,{5}, FALSE),VLOOKUP(E2590,Store_SRP!B2:H110,{5}, FALSE)), VLOOKUP(E2590,Store_Showcase!B2:H144,{5}, FALSE))</f>
      </c>
      <c r="AG2590" s="1">
        <f>IF(IFERROR(VLOOKUP(E2590,Store_Showcase!B2:H144,{6}, FALSE), TRUE)=TRUE, IF(IFERROR(VLOOKUP(E2590,Store_SRP!B2:H110,{6}, FALSE), TRUE)=TRUE,VLOOKUP(E2590,Store_VAM!B2:H273,{6}, FALSE),VLOOKUP(E2590,Store_SRP!B2:H110,{6}, FALSE)), VLOOKUP(E2590,Store_Showcase!B2:H144,{6}, FALSE))</f>
      </c>
      <c r="AH2590" s="1">
        <f>VLOOKUP(G2590,Sku_Consolidated!A2:R957,18,FALSE)</f>
      </c>
      <c r="AI2590" s="1">
        <f>VLOOKUP(G2590,Sku_Consolidated!A2:S957,19,FALSE)</f>
      </c>
      <c r="AJ2590" s="1">
        <f>VLOOKUP(G2590,Sku_Consolidated!A2:T957,20,FALSE)</f>
      </c>
    </row>
    <row r="2591" spans="1:36" x14ac:dyDescent="0.25">
      <c r="A2591" s="1">
        <v>2024</v>
      </c>
      <c r="B2591" s="1" t="s">
        <v>31</v>
      </c>
      <c r="C2591" s="1" t="s">
        <v>32</v>
      </c>
      <c r="D2591" s="1" t="s">
        <v>33</v>
      </c>
      <c r="E2591" s="9" t="s">
        <v>6523</v>
      </c>
      <c r="F2591" s="1">
        <f>IF(VLOOKUP(G2591,Sku_Consolidated!A2:S957,{19},FALSE)="SHOWCASE", VLOOKUP(E2591,Store_Showcase!B2:C144,{2}, FALSE), IF(VLOOKUP(G2591,Sku_Consolidated!A2:S957,{19},FALSE)="VAM",VLOOKUP(E2591,Store_VAM!B2:C273,{2}, FALSE),VLOOKUP(E2591,Store_SRP!B2:C110,{2}, FALSE)))</f>
      </c>
      <c r="G2591" s="1">
        <v>14281</v>
      </c>
      <c r="H2591" s="1" t="s">
        <v>1621</v>
      </c>
      <c r="I2591" s="10" t="s">
        <v>6594</v>
      </c>
      <c r="J2591" s="1">
        <f>VLOOKUP(G2591,Sku_Consolidated!A2:C957, 3, FALSE)</f>
      </c>
      <c r="K2591" s="10">
        <f>IF(J2591="PACK", I2591, 0)</f>
      </c>
      <c r="L2591" s="10">
        <f>IF(J2591="KG", I2591, I2591 * VLOOKUP(G2591,Sku_Consolidated!A2:U957,21,FALSE))</f>
      </c>
      <c r="M2591" s="10" t="s">
        <v>37</v>
      </c>
      <c r="N2591" s="11" t="s">
        <v>6595</v>
      </c>
      <c r="O2591" s="10" t="s">
        <v>6596</v>
      </c>
      <c r="P2591" s="10">
        <f>N2591 - O2591</f>
      </c>
      <c r="Q2591" s="1">
        <f>VLOOKUP(G2591,Sku_Consolidated!A2:G957,7, FALSE)</f>
      </c>
      <c r="R2591" s="1">
        <f>IF(IFERROR(VLOOKUP(E2591,Store_Showcase!B2:H144,7, FALSE), TRUE)=TRUE, IF(IFERROR(VLOOKUP(E2591,Store_SRP!B2:H110,7, FALSE), TRUE)=TRUE,VLOOKUP(E2591,Store_VAM!B2:H273,7, FALSE),VLOOKUP(E2591,Store_SRP!B2:H110,7, FALSE)), VLOOKUP(E2591,Store_Showcase!B2:H144,7, FALSE))</f>
      </c>
      <c r="S2591" s="1">
        <f>IF(IFERROR(VLOOKUP(E2591,Store_Showcase!B2:I144,8, FALSE), TRUE)=TRUE, IF(IFERROR(VLOOKUP(E2591,Store_SRP!B2:I110,8, FALSE), TRUE)=TRUE,VLOOKUP(E2591,Store_VAM!B2:I273,8, FALSE),VLOOKUP(E2591,Store_SRP!B2:I110,8, FALSE)), VLOOKUP(E2591,Store_Showcase!B2:I144,8, FALSE))</f>
      </c>
      <c r="T2591" s="1">
        <f>VLOOKUP(G2591,Sku_Consolidated!A2:R957,18,FALSE)</f>
      </c>
      <c r="U2591" s="1" t="s">
        <v>6579</v>
      </c>
      <c r="V2591" s="1">
        <f>IF(VLOOKUP(G2591,Sku_Consolidated!A2:S957,19,FALSE)="SHOWCASE", VLOOKUP(E2591,Store_Showcase!B2:L144,11, FALSE), IF(VLOOKUP(G2591,Sku_Consolidated!A2:S957,19,FALSE)="VAM",VLOOKUP(E2591,Store_VAM!B2:L273,11, FALSE),VLOOKUP(E2591,Store_SRP!B2:L110,11, FALSE)))</f>
      </c>
      <c r="W2591" s="1">
        <f>VLOOKUP(G2591,Sku_Consolidated!A2:W957,11,FALSE)</f>
      </c>
      <c r="X2591" s="1">
        <f>VLOOKUP(G2591,Sku_Consolidated!A2:H957,8,FALSE)</f>
      </c>
      <c r="Y2591" s="1">
        <f>VLOOKUP(G2591,Sku_Consolidated!A2:I957,9,FALSE)</f>
      </c>
      <c r="Z2591" s="1" t="s">
        <v>41</v>
      </c>
      <c r="AA2591" s="1">
        <f>VLOOKUP(G2591,Sku_Consolidated!A2:E957,5,FALSE)</f>
      </c>
      <c r="AB2591" s="1">
        <f>IF(VLOOKUP(G2591,Sku_Consolidated!A2:S957,19,FALSE)="SHOWCASE", VLOOKUP(E2591,Store_Showcase!B2:N144,13, FALSE), IF(VLOOKUP(G2591,Sku_Consolidated!A2:S957,19,FALSE)="VAM",VLOOKUP(E2591,Store_VAM!B2:N273,13, FALSE),VLOOKUP(E2591,Store_SRP!B2:N110,13, FALSE)))</f>
      </c>
      <c r="AC2591" s="1">
        <f>IF(IFERROR(AB2591,TRUE)=TRUE, "-","OK")</f>
      </c>
      <c r="AD2591" s="11" t="s">
        <v>37</v>
      </c>
      <c r="AE2591" s="11" t="s">
        <v>37</v>
      </c>
      <c r="AF2591" s="1">
        <f>IF(IFERROR(VLOOKUP(E2591,Store_Showcase!B2:H144,{5}, FALSE), TRUE)=TRUE, IF(IFERROR(VLOOKUP(E2591,Store_SRP!B2:H110,{5}, FALSE), TRUE)=TRUE,VLOOKUP(E2591,Store_VAM!B2:H273,{5}, FALSE),VLOOKUP(E2591,Store_SRP!B2:H110,{5}, FALSE)), VLOOKUP(E2591,Store_Showcase!B2:H144,{5}, FALSE))</f>
      </c>
      <c r="AG2591" s="1">
        <f>IF(IFERROR(VLOOKUP(E2591,Store_Showcase!B2:H144,{6}, FALSE), TRUE)=TRUE, IF(IFERROR(VLOOKUP(E2591,Store_SRP!B2:H110,{6}, FALSE), TRUE)=TRUE,VLOOKUP(E2591,Store_VAM!B2:H273,{6}, FALSE),VLOOKUP(E2591,Store_SRP!B2:H110,{6}, FALSE)), VLOOKUP(E2591,Store_Showcase!B2:H144,{6}, FALSE))</f>
      </c>
      <c r="AH2591" s="1">
        <f>VLOOKUP(G2591,Sku_Consolidated!A2:R957,18,FALSE)</f>
      </c>
      <c r="AI2591" s="1">
        <f>VLOOKUP(G2591,Sku_Consolidated!A2:S957,19,FALSE)</f>
      </c>
      <c r="AJ2591" s="1">
        <f>VLOOKUP(G2591,Sku_Consolidated!A2:T957,20,FALSE)</f>
      </c>
    </row>
    <row r="2592" spans="1:36" x14ac:dyDescent="0.25">
      <c r="A2592" s="1">
        <v>2024</v>
      </c>
      <c r="B2592" s="1" t="s">
        <v>31</v>
      </c>
      <c r="C2592" s="1" t="s">
        <v>32</v>
      </c>
      <c r="D2592" s="1" t="s">
        <v>33</v>
      </c>
      <c r="E2592" s="9" t="s">
        <v>6597</v>
      </c>
      <c r="F2592" s="1">
        <f>IF(VLOOKUP(G2592,Sku_Consolidated!A2:S957,{19},FALSE)="SHOWCASE", VLOOKUP(E2592,Store_Showcase!B2:C144,{2}, FALSE), IF(VLOOKUP(G2592,Sku_Consolidated!A2:S957,{19},FALSE)="VAM",VLOOKUP(E2592,Store_VAM!B2:C273,{2}, FALSE),VLOOKUP(E2592,Store_SRP!B2:C110,{2}, FALSE)))</f>
      </c>
      <c r="G2592" s="1">
        <v>795719</v>
      </c>
      <c r="H2592" s="1" t="s">
        <v>1466</v>
      </c>
      <c r="I2592" s="10" t="s">
        <v>1638</v>
      </c>
      <c r="J2592" s="1">
        <f>VLOOKUP(G2592,Sku_Consolidated!A2:C957, 3, FALSE)</f>
      </c>
      <c r="K2592" s="10">
        <f>IF(J2592="PACK", I2592, 0)</f>
      </c>
      <c r="L2592" s="10">
        <f>IF(J2592="KG", I2592, I2592 * VLOOKUP(G2592,Sku_Consolidated!A2:U957,21,FALSE))</f>
      </c>
      <c r="M2592" s="10" t="s">
        <v>37</v>
      </c>
      <c r="N2592" s="11" t="s">
        <v>1703</v>
      </c>
      <c r="O2592" s="10" t="s">
        <v>2571</v>
      </c>
      <c r="P2592" s="10">
        <f>N2592 - O2592</f>
      </c>
      <c r="Q2592" s="1">
        <f>VLOOKUP(G2592,Sku_Consolidated!A2:G957,7, FALSE)</f>
      </c>
      <c r="R2592" s="1">
        <f>IF(IFERROR(VLOOKUP(E2592,Store_Showcase!B2:H144,7, FALSE), TRUE)=TRUE, IF(IFERROR(VLOOKUP(E2592,Store_SRP!B2:H110,7, FALSE), TRUE)=TRUE,VLOOKUP(E2592,Store_VAM!B2:H273,7, FALSE),VLOOKUP(E2592,Store_SRP!B2:H110,7, FALSE)), VLOOKUP(E2592,Store_Showcase!B2:H144,7, FALSE))</f>
      </c>
      <c r="S2592" s="1">
        <f>IF(IFERROR(VLOOKUP(E2592,Store_Showcase!B2:I144,8, FALSE), TRUE)=TRUE, IF(IFERROR(VLOOKUP(E2592,Store_SRP!B2:I110,8, FALSE), TRUE)=TRUE,VLOOKUP(E2592,Store_VAM!B2:I273,8, FALSE),VLOOKUP(E2592,Store_SRP!B2:I110,8, FALSE)), VLOOKUP(E2592,Store_Showcase!B2:I144,8, FALSE))</f>
      </c>
      <c r="T2592" s="1">
        <f>VLOOKUP(G2592,Sku_Consolidated!A2:R957,18,FALSE)</f>
      </c>
      <c r="U2592" s="1" t="s">
        <v>6598</v>
      </c>
      <c r="V2592" s="1">
        <f>IF(VLOOKUP(G2592,Sku_Consolidated!A2:S957,19,FALSE)="SHOWCASE", VLOOKUP(E2592,Store_Showcase!B2:L144,11, FALSE), IF(VLOOKUP(G2592,Sku_Consolidated!A2:S957,19,FALSE)="VAM",VLOOKUP(E2592,Store_VAM!B2:L273,11, FALSE),VLOOKUP(E2592,Store_SRP!B2:L110,11, FALSE)))</f>
      </c>
      <c r="W2592" s="1">
        <f>VLOOKUP(G2592,Sku_Consolidated!A2:W957,11,FALSE)</f>
      </c>
      <c r="X2592" s="1">
        <f>VLOOKUP(G2592,Sku_Consolidated!A2:H957,8,FALSE)</f>
      </c>
      <c r="Y2592" s="1">
        <f>VLOOKUP(G2592,Sku_Consolidated!A2:I957,9,FALSE)</f>
      </c>
      <c r="Z2592" s="1" t="s">
        <v>41</v>
      </c>
      <c r="AA2592" s="1">
        <f>VLOOKUP(G2592,Sku_Consolidated!A2:E957,5,FALSE)</f>
      </c>
      <c r="AB2592" s="1">
        <f>IF(VLOOKUP(G2592,Sku_Consolidated!A2:S957,19,FALSE)="SHOWCASE", VLOOKUP(E2592,Store_Showcase!B2:N144,13, FALSE), IF(VLOOKUP(G2592,Sku_Consolidated!A2:S957,19,FALSE)="VAM",VLOOKUP(E2592,Store_VAM!B2:N273,13, FALSE),VLOOKUP(E2592,Store_SRP!B2:N110,13, FALSE)))</f>
      </c>
      <c r="AC2592" s="1">
        <f>IF(IFERROR(AB2592,TRUE)=TRUE, "-","OK")</f>
      </c>
      <c r="AD2592" s="11" t="s">
        <v>37</v>
      </c>
      <c r="AE2592" s="11" t="s">
        <v>37</v>
      </c>
      <c r="AF2592" s="1">
        <f>IF(IFERROR(VLOOKUP(E2592,Store_Showcase!B2:H144,{5}, FALSE), TRUE)=TRUE, IF(IFERROR(VLOOKUP(E2592,Store_SRP!B2:H110,{5}, FALSE), TRUE)=TRUE,VLOOKUP(E2592,Store_VAM!B2:H273,{5}, FALSE),VLOOKUP(E2592,Store_SRP!B2:H110,{5}, FALSE)), VLOOKUP(E2592,Store_Showcase!B2:H144,{5}, FALSE))</f>
      </c>
      <c r="AG2592" s="1">
        <f>IF(IFERROR(VLOOKUP(E2592,Store_Showcase!B2:H144,{6}, FALSE), TRUE)=TRUE, IF(IFERROR(VLOOKUP(E2592,Store_SRP!B2:H110,{6}, FALSE), TRUE)=TRUE,VLOOKUP(E2592,Store_VAM!B2:H273,{6}, FALSE),VLOOKUP(E2592,Store_SRP!B2:H110,{6}, FALSE)), VLOOKUP(E2592,Store_Showcase!B2:H144,{6}, FALSE))</f>
      </c>
      <c r="AH2592" s="1">
        <f>VLOOKUP(G2592,Sku_Consolidated!A2:R957,18,FALSE)</f>
      </c>
      <c r="AI2592" s="1">
        <f>VLOOKUP(G2592,Sku_Consolidated!A2:S957,19,FALSE)</f>
      </c>
      <c r="AJ2592" s="1">
        <f>VLOOKUP(G2592,Sku_Consolidated!A2:T957,20,FALSE)</f>
      </c>
    </row>
    <row r="2593" spans="1:36" x14ac:dyDescent="0.25">
      <c r="A2593" s="1">
        <v>2024</v>
      </c>
      <c r="B2593" s="1" t="s">
        <v>31</v>
      </c>
      <c r="C2593" s="1" t="s">
        <v>32</v>
      </c>
      <c r="D2593" s="1" t="s">
        <v>33</v>
      </c>
      <c r="E2593" s="9" t="s">
        <v>6597</v>
      </c>
      <c r="F2593" s="1">
        <f>IF(VLOOKUP(G2593,Sku_Consolidated!A2:S957,{19},FALSE)="SHOWCASE", VLOOKUP(E2593,Store_Showcase!B2:C144,{2}, FALSE), IF(VLOOKUP(G2593,Sku_Consolidated!A2:S957,{19},FALSE)="VAM",VLOOKUP(E2593,Store_VAM!B2:C273,{2}, FALSE),VLOOKUP(E2593,Store_SRP!B2:C110,{2}, FALSE)))</f>
      </c>
      <c r="G2593" s="1">
        <v>795722</v>
      </c>
      <c r="H2593" s="1" t="s">
        <v>1413</v>
      </c>
      <c r="I2593" s="10" t="s">
        <v>3815</v>
      </c>
      <c r="J2593" s="1">
        <f>VLOOKUP(G2593,Sku_Consolidated!A2:C957, 3, FALSE)</f>
      </c>
      <c r="K2593" s="10">
        <f>IF(J2593="PACK", I2593, 0)</f>
      </c>
      <c r="L2593" s="10">
        <f>IF(J2593="KG", I2593, I2593 * VLOOKUP(G2593,Sku_Consolidated!A2:U957,21,FALSE))</f>
      </c>
      <c r="M2593" s="10" t="s">
        <v>37</v>
      </c>
      <c r="N2593" s="11" t="s">
        <v>6599</v>
      </c>
      <c r="O2593" s="10" t="s">
        <v>6600</v>
      </c>
      <c r="P2593" s="10">
        <f>N2593 - O2593</f>
      </c>
      <c r="Q2593" s="1">
        <f>VLOOKUP(G2593,Sku_Consolidated!A2:G957,7, FALSE)</f>
      </c>
      <c r="R2593" s="1">
        <f>IF(IFERROR(VLOOKUP(E2593,Store_Showcase!B2:H144,7, FALSE), TRUE)=TRUE, IF(IFERROR(VLOOKUP(E2593,Store_SRP!B2:H110,7, FALSE), TRUE)=TRUE,VLOOKUP(E2593,Store_VAM!B2:H273,7, FALSE),VLOOKUP(E2593,Store_SRP!B2:H110,7, FALSE)), VLOOKUP(E2593,Store_Showcase!B2:H144,7, FALSE))</f>
      </c>
      <c r="S2593" s="1">
        <f>IF(IFERROR(VLOOKUP(E2593,Store_Showcase!B2:I144,8, FALSE), TRUE)=TRUE, IF(IFERROR(VLOOKUP(E2593,Store_SRP!B2:I110,8, FALSE), TRUE)=TRUE,VLOOKUP(E2593,Store_VAM!B2:I273,8, FALSE),VLOOKUP(E2593,Store_SRP!B2:I110,8, FALSE)), VLOOKUP(E2593,Store_Showcase!B2:I144,8, FALSE))</f>
      </c>
      <c r="T2593" s="1">
        <f>VLOOKUP(G2593,Sku_Consolidated!A2:R957,18,FALSE)</f>
      </c>
      <c r="U2593" s="1" t="s">
        <v>6598</v>
      </c>
      <c r="V2593" s="1">
        <f>IF(VLOOKUP(G2593,Sku_Consolidated!A2:S957,19,FALSE)="SHOWCASE", VLOOKUP(E2593,Store_Showcase!B2:L144,11, FALSE), IF(VLOOKUP(G2593,Sku_Consolidated!A2:S957,19,FALSE)="VAM",VLOOKUP(E2593,Store_VAM!B2:L273,11, FALSE),VLOOKUP(E2593,Store_SRP!B2:L110,11, FALSE)))</f>
      </c>
      <c r="W2593" s="1">
        <f>VLOOKUP(G2593,Sku_Consolidated!A2:W957,11,FALSE)</f>
      </c>
      <c r="X2593" s="1">
        <f>VLOOKUP(G2593,Sku_Consolidated!A2:H957,8,FALSE)</f>
      </c>
      <c r="Y2593" s="1">
        <f>VLOOKUP(G2593,Sku_Consolidated!A2:I957,9,FALSE)</f>
      </c>
      <c r="Z2593" s="1" t="s">
        <v>41</v>
      </c>
      <c r="AA2593" s="1">
        <f>VLOOKUP(G2593,Sku_Consolidated!A2:E957,5,FALSE)</f>
      </c>
      <c r="AB2593" s="1">
        <f>IF(VLOOKUP(G2593,Sku_Consolidated!A2:S957,19,FALSE)="SHOWCASE", VLOOKUP(E2593,Store_Showcase!B2:N144,13, FALSE), IF(VLOOKUP(G2593,Sku_Consolidated!A2:S957,19,FALSE)="VAM",VLOOKUP(E2593,Store_VAM!B2:N273,13, FALSE),VLOOKUP(E2593,Store_SRP!B2:N110,13, FALSE)))</f>
      </c>
      <c r="AC2593" s="1">
        <f>IF(IFERROR(AB2593,TRUE)=TRUE, "-","OK")</f>
      </c>
      <c r="AD2593" s="11" t="s">
        <v>37</v>
      </c>
      <c r="AE2593" s="11" t="s">
        <v>37</v>
      </c>
      <c r="AF2593" s="1">
        <f>IF(IFERROR(VLOOKUP(E2593,Store_Showcase!B2:H144,{5}, FALSE), TRUE)=TRUE, IF(IFERROR(VLOOKUP(E2593,Store_SRP!B2:H110,{5}, FALSE), TRUE)=TRUE,VLOOKUP(E2593,Store_VAM!B2:H273,{5}, FALSE),VLOOKUP(E2593,Store_SRP!B2:H110,{5}, FALSE)), VLOOKUP(E2593,Store_Showcase!B2:H144,{5}, FALSE))</f>
      </c>
      <c r="AG2593" s="1">
        <f>IF(IFERROR(VLOOKUP(E2593,Store_Showcase!B2:H144,{6}, FALSE), TRUE)=TRUE, IF(IFERROR(VLOOKUP(E2593,Store_SRP!B2:H110,{6}, FALSE), TRUE)=TRUE,VLOOKUP(E2593,Store_VAM!B2:H273,{6}, FALSE),VLOOKUP(E2593,Store_SRP!B2:H110,{6}, FALSE)), VLOOKUP(E2593,Store_Showcase!B2:H144,{6}, FALSE))</f>
      </c>
      <c r="AH2593" s="1">
        <f>VLOOKUP(G2593,Sku_Consolidated!A2:R957,18,FALSE)</f>
      </c>
      <c r="AI2593" s="1">
        <f>VLOOKUP(G2593,Sku_Consolidated!A2:S957,19,FALSE)</f>
      </c>
      <c r="AJ2593" s="1">
        <f>VLOOKUP(G2593,Sku_Consolidated!A2:T957,20,FALSE)</f>
      </c>
    </row>
    <row r="2594" spans="1:36" x14ac:dyDescent="0.25">
      <c r="A2594" s="1">
        <v>2024</v>
      </c>
      <c r="B2594" s="1" t="s">
        <v>31</v>
      </c>
      <c r="C2594" s="1" t="s">
        <v>32</v>
      </c>
      <c r="D2594" s="1" t="s">
        <v>33</v>
      </c>
      <c r="E2594" s="9" t="s">
        <v>6597</v>
      </c>
      <c r="F2594" s="1">
        <f>IF(VLOOKUP(G2594,Sku_Consolidated!A2:S957,{19},FALSE)="SHOWCASE", VLOOKUP(E2594,Store_Showcase!B2:C144,{2}, FALSE), IF(VLOOKUP(G2594,Sku_Consolidated!A2:S957,{19},FALSE)="VAM",VLOOKUP(E2594,Store_VAM!B2:C273,{2}, FALSE),VLOOKUP(E2594,Store_SRP!B2:C110,{2}, FALSE)))</f>
      </c>
      <c r="G2594" s="1">
        <v>795727</v>
      </c>
      <c r="H2594" s="1" t="s">
        <v>1420</v>
      </c>
      <c r="I2594" s="10" t="s">
        <v>1467</v>
      </c>
      <c r="J2594" s="1">
        <f>VLOOKUP(G2594,Sku_Consolidated!A2:C957, 3, FALSE)</f>
      </c>
      <c r="K2594" s="10">
        <f>IF(J2594="PACK", I2594, 0)</f>
      </c>
      <c r="L2594" s="10">
        <f>IF(J2594="KG", I2594, I2594 * VLOOKUP(G2594,Sku_Consolidated!A2:U957,21,FALSE))</f>
      </c>
      <c r="M2594" s="10" t="s">
        <v>37</v>
      </c>
      <c r="N2594" s="11" t="s">
        <v>6601</v>
      </c>
      <c r="O2594" s="10" t="s">
        <v>6602</v>
      </c>
      <c r="P2594" s="10">
        <f>N2594 - O2594</f>
      </c>
      <c r="Q2594" s="1">
        <f>VLOOKUP(G2594,Sku_Consolidated!A2:G957,7, FALSE)</f>
      </c>
      <c r="R2594" s="1">
        <f>IF(IFERROR(VLOOKUP(E2594,Store_Showcase!B2:H144,7, FALSE), TRUE)=TRUE, IF(IFERROR(VLOOKUP(E2594,Store_SRP!B2:H110,7, FALSE), TRUE)=TRUE,VLOOKUP(E2594,Store_VAM!B2:H273,7, FALSE),VLOOKUP(E2594,Store_SRP!B2:H110,7, FALSE)), VLOOKUP(E2594,Store_Showcase!B2:H144,7, FALSE))</f>
      </c>
      <c r="S2594" s="1">
        <f>IF(IFERROR(VLOOKUP(E2594,Store_Showcase!B2:I144,8, FALSE), TRUE)=TRUE, IF(IFERROR(VLOOKUP(E2594,Store_SRP!B2:I110,8, FALSE), TRUE)=TRUE,VLOOKUP(E2594,Store_VAM!B2:I273,8, FALSE),VLOOKUP(E2594,Store_SRP!B2:I110,8, FALSE)), VLOOKUP(E2594,Store_Showcase!B2:I144,8, FALSE))</f>
      </c>
      <c r="T2594" s="1">
        <f>VLOOKUP(G2594,Sku_Consolidated!A2:R957,18,FALSE)</f>
      </c>
      <c r="U2594" s="1" t="s">
        <v>6598</v>
      </c>
      <c r="V2594" s="1">
        <f>IF(VLOOKUP(G2594,Sku_Consolidated!A2:S957,19,FALSE)="SHOWCASE", VLOOKUP(E2594,Store_Showcase!B2:L144,11, FALSE), IF(VLOOKUP(G2594,Sku_Consolidated!A2:S957,19,FALSE)="VAM",VLOOKUP(E2594,Store_VAM!B2:L273,11, FALSE),VLOOKUP(E2594,Store_SRP!B2:L110,11, FALSE)))</f>
      </c>
      <c r="W2594" s="1">
        <f>VLOOKUP(G2594,Sku_Consolidated!A2:W957,11,FALSE)</f>
      </c>
      <c r="X2594" s="1">
        <f>VLOOKUP(G2594,Sku_Consolidated!A2:H957,8,FALSE)</f>
      </c>
      <c r="Y2594" s="1">
        <f>VLOOKUP(G2594,Sku_Consolidated!A2:I957,9,FALSE)</f>
      </c>
      <c r="Z2594" s="1" t="s">
        <v>41</v>
      </c>
      <c r="AA2594" s="1">
        <f>VLOOKUP(G2594,Sku_Consolidated!A2:E957,5,FALSE)</f>
      </c>
      <c r="AB2594" s="1">
        <f>IF(VLOOKUP(G2594,Sku_Consolidated!A2:S957,19,FALSE)="SHOWCASE", VLOOKUP(E2594,Store_Showcase!B2:N144,13, FALSE), IF(VLOOKUP(G2594,Sku_Consolidated!A2:S957,19,FALSE)="VAM",VLOOKUP(E2594,Store_VAM!B2:N273,13, FALSE),VLOOKUP(E2594,Store_SRP!B2:N110,13, FALSE)))</f>
      </c>
      <c r="AC2594" s="1">
        <f>IF(IFERROR(AB2594,TRUE)=TRUE, "-","OK")</f>
      </c>
      <c r="AD2594" s="11" t="s">
        <v>37</v>
      </c>
      <c r="AE2594" s="11" t="s">
        <v>37</v>
      </c>
      <c r="AF2594" s="1">
        <f>IF(IFERROR(VLOOKUP(E2594,Store_Showcase!B2:H144,{5}, FALSE), TRUE)=TRUE, IF(IFERROR(VLOOKUP(E2594,Store_SRP!B2:H110,{5}, FALSE), TRUE)=TRUE,VLOOKUP(E2594,Store_VAM!B2:H273,{5}, FALSE),VLOOKUP(E2594,Store_SRP!B2:H110,{5}, FALSE)), VLOOKUP(E2594,Store_Showcase!B2:H144,{5}, FALSE))</f>
      </c>
      <c r="AG2594" s="1">
        <f>IF(IFERROR(VLOOKUP(E2594,Store_Showcase!B2:H144,{6}, FALSE), TRUE)=TRUE, IF(IFERROR(VLOOKUP(E2594,Store_SRP!B2:H110,{6}, FALSE), TRUE)=TRUE,VLOOKUP(E2594,Store_VAM!B2:H273,{6}, FALSE),VLOOKUP(E2594,Store_SRP!B2:H110,{6}, FALSE)), VLOOKUP(E2594,Store_Showcase!B2:H144,{6}, FALSE))</f>
      </c>
      <c r="AH2594" s="1">
        <f>VLOOKUP(G2594,Sku_Consolidated!A2:R957,18,FALSE)</f>
      </c>
      <c r="AI2594" s="1">
        <f>VLOOKUP(G2594,Sku_Consolidated!A2:S957,19,FALSE)</f>
      </c>
      <c r="AJ2594" s="1">
        <f>VLOOKUP(G2594,Sku_Consolidated!A2:T957,20,FALSE)</f>
      </c>
    </row>
    <row r="2595" spans="1:36" x14ac:dyDescent="0.25">
      <c r="A2595" s="1">
        <v>2024</v>
      </c>
      <c r="B2595" s="1" t="s">
        <v>31</v>
      </c>
      <c r="C2595" s="1" t="s">
        <v>32</v>
      </c>
      <c r="D2595" s="1" t="s">
        <v>33</v>
      </c>
      <c r="E2595" s="9" t="s">
        <v>6597</v>
      </c>
      <c r="F2595" s="1">
        <f>IF(VLOOKUP(G2595,Sku_Consolidated!A2:S957,{19},FALSE)="SHOWCASE", VLOOKUP(E2595,Store_Showcase!B2:C144,{2}, FALSE), IF(VLOOKUP(G2595,Sku_Consolidated!A2:S957,{19},FALSE)="VAM",VLOOKUP(E2595,Store_VAM!B2:C273,{2}, FALSE),VLOOKUP(E2595,Store_SRP!B2:C110,{2}, FALSE)))</f>
      </c>
      <c r="G2595" s="1">
        <v>795728</v>
      </c>
      <c r="H2595" s="1" t="s">
        <v>1647</v>
      </c>
      <c r="I2595" s="10" t="s">
        <v>3815</v>
      </c>
      <c r="J2595" s="1">
        <f>VLOOKUP(G2595,Sku_Consolidated!A2:C957, 3, FALSE)</f>
      </c>
      <c r="K2595" s="10">
        <f>IF(J2595="PACK", I2595, 0)</f>
      </c>
      <c r="L2595" s="10">
        <f>IF(J2595="KG", I2595, I2595 * VLOOKUP(G2595,Sku_Consolidated!A2:U957,21,FALSE))</f>
      </c>
      <c r="M2595" s="10" t="s">
        <v>37</v>
      </c>
      <c r="N2595" s="11" t="s">
        <v>6603</v>
      </c>
      <c r="O2595" s="10" t="s">
        <v>6604</v>
      </c>
      <c r="P2595" s="10">
        <f>N2595 - O2595</f>
      </c>
      <c r="Q2595" s="1">
        <f>VLOOKUP(G2595,Sku_Consolidated!A2:G957,7, FALSE)</f>
      </c>
      <c r="R2595" s="1">
        <f>IF(IFERROR(VLOOKUP(E2595,Store_Showcase!B2:H144,7, FALSE), TRUE)=TRUE, IF(IFERROR(VLOOKUP(E2595,Store_SRP!B2:H110,7, FALSE), TRUE)=TRUE,VLOOKUP(E2595,Store_VAM!B2:H273,7, FALSE),VLOOKUP(E2595,Store_SRP!B2:H110,7, FALSE)), VLOOKUP(E2595,Store_Showcase!B2:H144,7, FALSE))</f>
      </c>
      <c r="S2595" s="1">
        <f>IF(IFERROR(VLOOKUP(E2595,Store_Showcase!B2:I144,8, FALSE), TRUE)=TRUE, IF(IFERROR(VLOOKUP(E2595,Store_SRP!B2:I110,8, FALSE), TRUE)=TRUE,VLOOKUP(E2595,Store_VAM!B2:I273,8, FALSE),VLOOKUP(E2595,Store_SRP!B2:I110,8, FALSE)), VLOOKUP(E2595,Store_Showcase!B2:I144,8, FALSE))</f>
      </c>
      <c r="T2595" s="1">
        <f>VLOOKUP(G2595,Sku_Consolidated!A2:R957,18,FALSE)</f>
      </c>
      <c r="U2595" s="1" t="s">
        <v>6598</v>
      </c>
      <c r="V2595" s="1">
        <f>IF(VLOOKUP(G2595,Sku_Consolidated!A2:S957,19,FALSE)="SHOWCASE", VLOOKUP(E2595,Store_Showcase!B2:L144,11, FALSE), IF(VLOOKUP(G2595,Sku_Consolidated!A2:S957,19,FALSE)="VAM",VLOOKUP(E2595,Store_VAM!B2:L273,11, FALSE),VLOOKUP(E2595,Store_SRP!B2:L110,11, FALSE)))</f>
      </c>
      <c r="W2595" s="1">
        <f>VLOOKUP(G2595,Sku_Consolidated!A2:W957,11,FALSE)</f>
      </c>
      <c r="X2595" s="1">
        <f>VLOOKUP(G2595,Sku_Consolidated!A2:H957,8,FALSE)</f>
      </c>
      <c r="Y2595" s="1">
        <f>VLOOKUP(G2595,Sku_Consolidated!A2:I957,9,FALSE)</f>
      </c>
      <c r="Z2595" s="1" t="s">
        <v>41</v>
      </c>
      <c r="AA2595" s="1">
        <f>VLOOKUP(G2595,Sku_Consolidated!A2:E957,5,FALSE)</f>
      </c>
      <c r="AB2595" s="1">
        <f>IF(VLOOKUP(G2595,Sku_Consolidated!A2:S957,19,FALSE)="SHOWCASE", VLOOKUP(E2595,Store_Showcase!B2:N144,13, FALSE), IF(VLOOKUP(G2595,Sku_Consolidated!A2:S957,19,FALSE)="VAM",VLOOKUP(E2595,Store_VAM!B2:N273,13, FALSE),VLOOKUP(E2595,Store_SRP!B2:N110,13, FALSE)))</f>
      </c>
      <c r="AC2595" s="1">
        <f>IF(IFERROR(AB2595,TRUE)=TRUE, "-","OK")</f>
      </c>
      <c r="AD2595" s="11" t="s">
        <v>37</v>
      </c>
      <c r="AE2595" s="11" t="s">
        <v>37</v>
      </c>
      <c r="AF2595" s="1">
        <f>IF(IFERROR(VLOOKUP(E2595,Store_Showcase!B2:H144,{5}, FALSE), TRUE)=TRUE, IF(IFERROR(VLOOKUP(E2595,Store_SRP!B2:H110,{5}, FALSE), TRUE)=TRUE,VLOOKUP(E2595,Store_VAM!B2:H273,{5}, FALSE),VLOOKUP(E2595,Store_SRP!B2:H110,{5}, FALSE)), VLOOKUP(E2595,Store_Showcase!B2:H144,{5}, FALSE))</f>
      </c>
      <c r="AG2595" s="1">
        <f>IF(IFERROR(VLOOKUP(E2595,Store_Showcase!B2:H144,{6}, FALSE), TRUE)=TRUE, IF(IFERROR(VLOOKUP(E2595,Store_SRP!B2:H110,{6}, FALSE), TRUE)=TRUE,VLOOKUP(E2595,Store_VAM!B2:H273,{6}, FALSE),VLOOKUP(E2595,Store_SRP!B2:H110,{6}, FALSE)), VLOOKUP(E2595,Store_Showcase!B2:H144,{6}, FALSE))</f>
      </c>
      <c r="AH2595" s="1">
        <f>VLOOKUP(G2595,Sku_Consolidated!A2:R957,18,FALSE)</f>
      </c>
      <c r="AI2595" s="1">
        <f>VLOOKUP(G2595,Sku_Consolidated!A2:S957,19,FALSE)</f>
      </c>
      <c r="AJ2595" s="1">
        <f>VLOOKUP(G2595,Sku_Consolidated!A2:T957,20,FALSE)</f>
      </c>
    </row>
    <row r="2596" spans="1:36" x14ac:dyDescent="0.25">
      <c r="A2596" s="1">
        <v>2024</v>
      </c>
      <c r="B2596" s="1" t="s">
        <v>31</v>
      </c>
      <c r="C2596" s="1" t="s">
        <v>32</v>
      </c>
      <c r="D2596" s="1" t="s">
        <v>33</v>
      </c>
      <c r="E2596" s="9" t="s">
        <v>6597</v>
      </c>
      <c r="F2596" s="1">
        <f>IF(VLOOKUP(G2596,Sku_Consolidated!A2:S957,{19},FALSE)="SHOWCASE", VLOOKUP(E2596,Store_Showcase!B2:C144,{2}, FALSE), IF(VLOOKUP(G2596,Sku_Consolidated!A2:S957,{19},FALSE)="VAM",VLOOKUP(E2596,Store_VAM!B2:C273,{2}, FALSE),VLOOKUP(E2596,Store_SRP!B2:C110,{2}, FALSE)))</f>
      </c>
      <c r="G2596" s="1">
        <v>795730</v>
      </c>
      <c r="H2596" s="1" t="s">
        <v>1423</v>
      </c>
      <c r="I2596" s="10" t="s">
        <v>1650</v>
      </c>
      <c r="J2596" s="1">
        <f>VLOOKUP(G2596,Sku_Consolidated!A2:C957, 3, FALSE)</f>
      </c>
      <c r="K2596" s="10">
        <f>IF(J2596="PACK", I2596, 0)</f>
      </c>
      <c r="L2596" s="10">
        <f>IF(J2596="KG", I2596, I2596 * VLOOKUP(G2596,Sku_Consolidated!A2:U957,21,FALSE))</f>
      </c>
      <c r="M2596" s="10" t="s">
        <v>37</v>
      </c>
      <c r="N2596" s="11" t="s">
        <v>1651</v>
      </c>
      <c r="O2596" s="10" t="s">
        <v>6605</v>
      </c>
      <c r="P2596" s="10">
        <f>N2596 - O2596</f>
      </c>
      <c r="Q2596" s="1">
        <f>VLOOKUP(G2596,Sku_Consolidated!A2:G957,7, FALSE)</f>
      </c>
      <c r="R2596" s="1">
        <f>IF(IFERROR(VLOOKUP(E2596,Store_Showcase!B2:H144,7, FALSE), TRUE)=TRUE, IF(IFERROR(VLOOKUP(E2596,Store_SRP!B2:H110,7, FALSE), TRUE)=TRUE,VLOOKUP(E2596,Store_VAM!B2:H273,7, FALSE),VLOOKUP(E2596,Store_SRP!B2:H110,7, FALSE)), VLOOKUP(E2596,Store_Showcase!B2:H144,7, FALSE))</f>
      </c>
      <c r="S2596" s="1">
        <f>IF(IFERROR(VLOOKUP(E2596,Store_Showcase!B2:I144,8, FALSE), TRUE)=TRUE, IF(IFERROR(VLOOKUP(E2596,Store_SRP!B2:I110,8, FALSE), TRUE)=TRUE,VLOOKUP(E2596,Store_VAM!B2:I273,8, FALSE),VLOOKUP(E2596,Store_SRP!B2:I110,8, FALSE)), VLOOKUP(E2596,Store_Showcase!B2:I144,8, FALSE))</f>
      </c>
      <c r="T2596" s="1">
        <f>VLOOKUP(G2596,Sku_Consolidated!A2:R957,18,FALSE)</f>
      </c>
      <c r="U2596" s="1" t="s">
        <v>6598</v>
      </c>
      <c r="V2596" s="1">
        <f>IF(VLOOKUP(G2596,Sku_Consolidated!A2:S957,19,FALSE)="SHOWCASE", VLOOKUP(E2596,Store_Showcase!B2:L144,11, FALSE), IF(VLOOKUP(G2596,Sku_Consolidated!A2:S957,19,FALSE)="VAM",VLOOKUP(E2596,Store_VAM!B2:L273,11, FALSE),VLOOKUP(E2596,Store_SRP!B2:L110,11, FALSE)))</f>
      </c>
      <c r="W2596" s="1">
        <f>VLOOKUP(G2596,Sku_Consolidated!A2:W957,11,FALSE)</f>
      </c>
      <c r="X2596" s="1">
        <f>VLOOKUP(G2596,Sku_Consolidated!A2:H957,8,FALSE)</f>
      </c>
      <c r="Y2596" s="1">
        <f>VLOOKUP(G2596,Sku_Consolidated!A2:I957,9,FALSE)</f>
      </c>
      <c r="Z2596" s="1" t="s">
        <v>41</v>
      </c>
      <c r="AA2596" s="1">
        <f>VLOOKUP(G2596,Sku_Consolidated!A2:E957,5,FALSE)</f>
      </c>
      <c r="AB2596" s="1">
        <f>IF(VLOOKUP(G2596,Sku_Consolidated!A2:S957,19,FALSE)="SHOWCASE", VLOOKUP(E2596,Store_Showcase!B2:N144,13, FALSE), IF(VLOOKUP(G2596,Sku_Consolidated!A2:S957,19,FALSE)="VAM",VLOOKUP(E2596,Store_VAM!B2:N273,13, FALSE),VLOOKUP(E2596,Store_SRP!B2:N110,13, FALSE)))</f>
      </c>
      <c r="AC2596" s="1">
        <f>IF(IFERROR(AB2596,TRUE)=TRUE, "-","OK")</f>
      </c>
      <c r="AD2596" s="11" t="s">
        <v>37</v>
      </c>
      <c r="AE2596" s="11" t="s">
        <v>37</v>
      </c>
      <c r="AF2596" s="1">
        <f>IF(IFERROR(VLOOKUP(E2596,Store_Showcase!B2:H144,{5}, FALSE), TRUE)=TRUE, IF(IFERROR(VLOOKUP(E2596,Store_SRP!B2:H110,{5}, FALSE), TRUE)=TRUE,VLOOKUP(E2596,Store_VAM!B2:H273,{5}, FALSE),VLOOKUP(E2596,Store_SRP!B2:H110,{5}, FALSE)), VLOOKUP(E2596,Store_Showcase!B2:H144,{5}, FALSE))</f>
      </c>
      <c r="AG2596" s="1">
        <f>IF(IFERROR(VLOOKUP(E2596,Store_Showcase!B2:H144,{6}, FALSE), TRUE)=TRUE, IF(IFERROR(VLOOKUP(E2596,Store_SRP!B2:H110,{6}, FALSE), TRUE)=TRUE,VLOOKUP(E2596,Store_VAM!B2:H273,{6}, FALSE),VLOOKUP(E2596,Store_SRP!B2:H110,{6}, FALSE)), VLOOKUP(E2596,Store_Showcase!B2:H144,{6}, FALSE))</f>
      </c>
      <c r="AH2596" s="1">
        <f>VLOOKUP(G2596,Sku_Consolidated!A2:R957,18,FALSE)</f>
      </c>
      <c r="AI2596" s="1">
        <f>VLOOKUP(G2596,Sku_Consolidated!A2:S957,19,FALSE)</f>
      </c>
      <c r="AJ2596" s="1">
        <f>VLOOKUP(G2596,Sku_Consolidated!A2:T957,20,FALSE)</f>
      </c>
    </row>
    <row r="2597" spans="1:36" x14ac:dyDescent="0.25">
      <c r="A2597" s="1">
        <v>2024</v>
      </c>
      <c r="B2597" s="1" t="s">
        <v>31</v>
      </c>
      <c r="C2597" s="1" t="s">
        <v>32</v>
      </c>
      <c r="D2597" s="1" t="s">
        <v>33</v>
      </c>
      <c r="E2597" s="9" t="s">
        <v>6597</v>
      </c>
      <c r="F2597" s="1">
        <f>IF(VLOOKUP(G2597,Sku_Consolidated!A2:S957,{19},FALSE)="SHOWCASE", VLOOKUP(E2597,Store_Showcase!B2:C144,{2}, FALSE), IF(VLOOKUP(G2597,Sku_Consolidated!A2:S957,{19},FALSE)="VAM",VLOOKUP(E2597,Store_VAM!B2:C273,{2}, FALSE),VLOOKUP(E2597,Store_SRP!B2:C110,{2}, FALSE)))</f>
      </c>
      <c r="G2597" s="1">
        <v>795732</v>
      </c>
      <c r="H2597" s="1" t="s">
        <v>1427</v>
      </c>
      <c r="I2597" s="10" t="s">
        <v>1477</v>
      </c>
      <c r="J2597" s="1">
        <f>VLOOKUP(G2597,Sku_Consolidated!A2:C957, 3, FALSE)</f>
      </c>
      <c r="K2597" s="10">
        <f>IF(J2597="PACK", I2597, 0)</f>
      </c>
      <c r="L2597" s="10">
        <f>IF(J2597="KG", I2597, I2597 * VLOOKUP(G2597,Sku_Consolidated!A2:U957,21,FALSE))</f>
      </c>
      <c r="M2597" s="10" t="s">
        <v>37</v>
      </c>
      <c r="N2597" s="11" t="s">
        <v>6606</v>
      </c>
      <c r="O2597" s="10" t="s">
        <v>6607</v>
      </c>
      <c r="P2597" s="10">
        <f>N2597 - O2597</f>
      </c>
      <c r="Q2597" s="1">
        <f>VLOOKUP(G2597,Sku_Consolidated!A2:G957,7, FALSE)</f>
      </c>
      <c r="R2597" s="1">
        <f>IF(IFERROR(VLOOKUP(E2597,Store_Showcase!B2:H144,7, FALSE), TRUE)=TRUE, IF(IFERROR(VLOOKUP(E2597,Store_SRP!B2:H110,7, FALSE), TRUE)=TRUE,VLOOKUP(E2597,Store_VAM!B2:H273,7, FALSE),VLOOKUP(E2597,Store_SRP!B2:H110,7, FALSE)), VLOOKUP(E2597,Store_Showcase!B2:H144,7, FALSE))</f>
      </c>
      <c r="S2597" s="1">
        <f>IF(IFERROR(VLOOKUP(E2597,Store_Showcase!B2:I144,8, FALSE), TRUE)=TRUE, IF(IFERROR(VLOOKUP(E2597,Store_SRP!B2:I110,8, FALSE), TRUE)=TRUE,VLOOKUP(E2597,Store_VAM!B2:I273,8, FALSE),VLOOKUP(E2597,Store_SRP!B2:I110,8, FALSE)), VLOOKUP(E2597,Store_Showcase!B2:I144,8, FALSE))</f>
      </c>
      <c r="T2597" s="1">
        <f>VLOOKUP(G2597,Sku_Consolidated!A2:R957,18,FALSE)</f>
      </c>
      <c r="U2597" s="1" t="s">
        <v>6598</v>
      </c>
      <c r="V2597" s="1">
        <f>IF(VLOOKUP(G2597,Sku_Consolidated!A2:S957,19,FALSE)="SHOWCASE", VLOOKUP(E2597,Store_Showcase!B2:L144,11, FALSE), IF(VLOOKUP(G2597,Sku_Consolidated!A2:S957,19,FALSE)="VAM",VLOOKUP(E2597,Store_VAM!B2:L273,11, FALSE),VLOOKUP(E2597,Store_SRP!B2:L110,11, FALSE)))</f>
      </c>
      <c r="W2597" s="1">
        <f>VLOOKUP(G2597,Sku_Consolidated!A2:W957,11,FALSE)</f>
      </c>
      <c r="X2597" s="1">
        <f>VLOOKUP(G2597,Sku_Consolidated!A2:H957,8,FALSE)</f>
      </c>
      <c r="Y2597" s="1">
        <f>VLOOKUP(G2597,Sku_Consolidated!A2:I957,9,FALSE)</f>
      </c>
      <c r="Z2597" s="1" t="s">
        <v>41</v>
      </c>
      <c r="AA2597" s="1">
        <f>VLOOKUP(G2597,Sku_Consolidated!A2:E957,5,FALSE)</f>
      </c>
      <c r="AB2597" s="1">
        <f>IF(VLOOKUP(G2597,Sku_Consolidated!A2:S957,19,FALSE)="SHOWCASE", VLOOKUP(E2597,Store_Showcase!B2:N144,13, FALSE), IF(VLOOKUP(G2597,Sku_Consolidated!A2:S957,19,FALSE)="VAM",VLOOKUP(E2597,Store_VAM!B2:N273,13, FALSE),VLOOKUP(E2597,Store_SRP!B2:N110,13, FALSE)))</f>
      </c>
      <c r="AC2597" s="1">
        <f>IF(IFERROR(AB2597,TRUE)=TRUE, "-","OK")</f>
      </c>
      <c r="AD2597" s="11" t="s">
        <v>37</v>
      </c>
      <c r="AE2597" s="11" t="s">
        <v>37</v>
      </c>
      <c r="AF2597" s="1">
        <f>IF(IFERROR(VLOOKUP(E2597,Store_Showcase!B2:H144,{5}, FALSE), TRUE)=TRUE, IF(IFERROR(VLOOKUP(E2597,Store_SRP!B2:H110,{5}, FALSE), TRUE)=TRUE,VLOOKUP(E2597,Store_VAM!B2:H273,{5}, FALSE),VLOOKUP(E2597,Store_SRP!B2:H110,{5}, FALSE)), VLOOKUP(E2597,Store_Showcase!B2:H144,{5}, FALSE))</f>
      </c>
      <c r="AG2597" s="1">
        <f>IF(IFERROR(VLOOKUP(E2597,Store_Showcase!B2:H144,{6}, FALSE), TRUE)=TRUE, IF(IFERROR(VLOOKUP(E2597,Store_SRP!B2:H110,{6}, FALSE), TRUE)=TRUE,VLOOKUP(E2597,Store_VAM!B2:H273,{6}, FALSE),VLOOKUP(E2597,Store_SRP!B2:H110,{6}, FALSE)), VLOOKUP(E2597,Store_Showcase!B2:H144,{6}, FALSE))</f>
      </c>
      <c r="AH2597" s="1">
        <f>VLOOKUP(G2597,Sku_Consolidated!A2:R957,18,FALSE)</f>
      </c>
      <c r="AI2597" s="1">
        <f>VLOOKUP(G2597,Sku_Consolidated!A2:S957,19,FALSE)</f>
      </c>
      <c r="AJ2597" s="1">
        <f>VLOOKUP(G2597,Sku_Consolidated!A2:T957,20,FALSE)</f>
      </c>
    </row>
    <row r="2598" spans="1:36" x14ac:dyDescent="0.25">
      <c r="A2598" s="1">
        <v>2024</v>
      </c>
      <c r="B2598" s="1" t="s">
        <v>31</v>
      </c>
      <c r="C2598" s="1" t="s">
        <v>32</v>
      </c>
      <c r="D2598" s="1" t="s">
        <v>33</v>
      </c>
      <c r="E2598" s="9" t="s">
        <v>6597</v>
      </c>
      <c r="F2598" s="1">
        <f>IF(VLOOKUP(G2598,Sku_Consolidated!A2:S957,{19},FALSE)="SHOWCASE", VLOOKUP(E2598,Store_Showcase!B2:C144,{2}, FALSE), IF(VLOOKUP(G2598,Sku_Consolidated!A2:S957,{19},FALSE)="VAM",VLOOKUP(E2598,Store_VAM!B2:C273,{2}, FALSE),VLOOKUP(E2598,Store_SRP!B2:C110,{2}, FALSE)))</f>
      </c>
      <c r="G2598" s="1">
        <v>795733</v>
      </c>
      <c r="H2598" s="1" t="s">
        <v>1430</v>
      </c>
      <c r="I2598" s="10" t="s">
        <v>1638</v>
      </c>
      <c r="J2598" s="1">
        <f>VLOOKUP(G2598,Sku_Consolidated!A2:C957, 3, FALSE)</f>
      </c>
      <c r="K2598" s="10">
        <f>IF(J2598="PACK", I2598, 0)</f>
      </c>
      <c r="L2598" s="10">
        <f>IF(J2598="KG", I2598, I2598 * VLOOKUP(G2598,Sku_Consolidated!A2:U957,21,FALSE))</f>
      </c>
      <c r="M2598" s="10" t="s">
        <v>37</v>
      </c>
      <c r="N2598" s="11" t="s">
        <v>1655</v>
      </c>
      <c r="O2598" s="10" t="s">
        <v>6399</v>
      </c>
      <c r="P2598" s="10">
        <f>N2598 - O2598</f>
      </c>
      <c r="Q2598" s="1">
        <f>VLOOKUP(G2598,Sku_Consolidated!A2:G957,7, FALSE)</f>
      </c>
      <c r="R2598" s="1">
        <f>IF(IFERROR(VLOOKUP(E2598,Store_Showcase!B2:H144,7, FALSE), TRUE)=TRUE, IF(IFERROR(VLOOKUP(E2598,Store_SRP!B2:H110,7, FALSE), TRUE)=TRUE,VLOOKUP(E2598,Store_VAM!B2:H273,7, FALSE),VLOOKUP(E2598,Store_SRP!B2:H110,7, FALSE)), VLOOKUP(E2598,Store_Showcase!B2:H144,7, FALSE))</f>
      </c>
      <c r="S2598" s="1">
        <f>IF(IFERROR(VLOOKUP(E2598,Store_Showcase!B2:I144,8, FALSE), TRUE)=TRUE, IF(IFERROR(VLOOKUP(E2598,Store_SRP!B2:I110,8, FALSE), TRUE)=TRUE,VLOOKUP(E2598,Store_VAM!B2:I273,8, FALSE),VLOOKUP(E2598,Store_SRP!B2:I110,8, FALSE)), VLOOKUP(E2598,Store_Showcase!B2:I144,8, FALSE))</f>
      </c>
      <c r="T2598" s="1">
        <f>VLOOKUP(G2598,Sku_Consolidated!A2:R957,18,FALSE)</f>
      </c>
      <c r="U2598" s="1" t="s">
        <v>6598</v>
      </c>
      <c r="V2598" s="1">
        <f>IF(VLOOKUP(G2598,Sku_Consolidated!A2:S957,19,FALSE)="SHOWCASE", VLOOKUP(E2598,Store_Showcase!B2:L144,11, FALSE), IF(VLOOKUP(G2598,Sku_Consolidated!A2:S957,19,FALSE)="VAM",VLOOKUP(E2598,Store_VAM!B2:L273,11, FALSE),VLOOKUP(E2598,Store_SRP!B2:L110,11, FALSE)))</f>
      </c>
      <c r="W2598" s="1">
        <f>VLOOKUP(G2598,Sku_Consolidated!A2:W957,11,FALSE)</f>
      </c>
      <c r="X2598" s="1">
        <f>VLOOKUP(G2598,Sku_Consolidated!A2:H957,8,FALSE)</f>
      </c>
      <c r="Y2598" s="1">
        <f>VLOOKUP(G2598,Sku_Consolidated!A2:I957,9,FALSE)</f>
      </c>
      <c r="Z2598" s="1" t="s">
        <v>41</v>
      </c>
      <c r="AA2598" s="1">
        <f>VLOOKUP(G2598,Sku_Consolidated!A2:E957,5,FALSE)</f>
      </c>
      <c r="AB2598" s="1">
        <f>IF(VLOOKUP(G2598,Sku_Consolidated!A2:S957,19,FALSE)="SHOWCASE", VLOOKUP(E2598,Store_Showcase!B2:N144,13, FALSE), IF(VLOOKUP(G2598,Sku_Consolidated!A2:S957,19,FALSE)="VAM",VLOOKUP(E2598,Store_VAM!B2:N273,13, FALSE),VLOOKUP(E2598,Store_SRP!B2:N110,13, FALSE)))</f>
      </c>
      <c r="AC2598" s="1">
        <f>IF(IFERROR(AB2598,TRUE)=TRUE, "-","OK")</f>
      </c>
      <c r="AD2598" s="11" t="s">
        <v>37</v>
      </c>
      <c r="AE2598" s="11" t="s">
        <v>37</v>
      </c>
      <c r="AF2598" s="1">
        <f>IF(IFERROR(VLOOKUP(E2598,Store_Showcase!B2:H144,{5}, FALSE), TRUE)=TRUE, IF(IFERROR(VLOOKUP(E2598,Store_SRP!B2:H110,{5}, FALSE), TRUE)=TRUE,VLOOKUP(E2598,Store_VAM!B2:H273,{5}, FALSE),VLOOKUP(E2598,Store_SRP!B2:H110,{5}, FALSE)), VLOOKUP(E2598,Store_Showcase!B2:H144,{5}, FALSE))</f>
      </c>
      <c r="AG2598" s="1">
        <f>IF(IFERROR(VLOOKUP(E2598,Store_Showcase!B2:H144,{6}, FALSE), TRUE)=TRUE, IF(IFERROR(VLOOKUP(E2598,Store_SRP!B2:H110,{6}, FALSE), TRUE)=TRUE,VLOOKUP(E2598,Store_VAM!B2:H273,{6}, FALSE),VLOOKUP(E2598,Store_SRP!B2:H110,{6}, FALSE)), VLOOKUP(E2598,Store_Showcase!B2:H144,{6}, FALSE))</f>
      </c>
      <c r="AH2598" s="1">
        <f>VLOOKUP(G2598,Sku_Consolidated!A2:R957,18,FALSE)</f>
      </c>
      <c r="AI2598" s="1">
        <f>VLOOKUP(G2598,Sku_Consolidated!A2:S957,19,FALSE)</f>
      </c>
      <c r="AJ2598" s="1">
        <f>VLOOKUP(G2598,Sku_Consolidated!A2:T957,20,FALSE)</f>
      </c>
    </row>
    <row r="2599" spans="1:36" x14ac:dyDescent="0.25">
      <c r="A2599" s="1">
        <v>2024</v>
      </c>
      <c r="B2599" s="1" t="s">
        <v>31</v>
      </c>
      <c r="C2599" s="1" t="s">
        <v>32</v>
      </c>
      <c r="D2599" s="1" t="s">
        <v>33</v>
      </c>
      <c r="E2599" s="9" t="s">
        <v>6597</v>
      </c>
      <c r="F2599" s="1">
        <f>IF(VLOOKUP(G2599,Sku_Consolidated!A2:S957,{19},FALSE)="SHOWCASE", VLOOKUP(E2599,Store_Showcase!B2:C144,{2}, FALSE), IF(VLOOKUP(G2599,Sku_Consolidated!A2:S957,{19},FALSE)="VAM",VLOOKUP(E2599,Store_VAM!B2:C273,{2}, FALSE),VLOOKUP(E2599,Store_SRP!B2:C110,{2}, FALSE)))</f>
      </c>
      <c r="G2599" s="1">
        <v>795737</v>
      </c>
      <c r="H2599" s="1" t="s">
        <v>1631</v>
      </c>
      <c r="I2599" s="10" t="s">
        <v>1137</v>
      </c>
      <c r="J2599" s="1">
        <f>VLOOKUP(G2599,Sku_Consolidated!A2:C957, 3, FALSE)</f>
      </c>
      <c r="K2599" s="10">
        <f>IF(J2599="PACK", I2599, 0)</f>
      </c>
      <c r="L2599" s="10">
        <f>IF(J2599="KG", I2599, I2599 * VLOOKUP(G2599,Sku_Consolidated!A2:U957,21,FALSE))</f>
      </c>
      <c r="M2599" s="10" t="s">
        <v>37</v>
      </c>
      <c r="N2599" s="11" t="s">
        <v>1657</v>
      </c>
      <c r="O2599" s="10" t="s">
        <v>2588</v>
      </c>
      <c r="P2599" s="10">
        <f>N2599 - O2599</f>
      </c>
      <c r="Q2599" s="1">
        <f>VLOOKUP(G2599,Sku_Consolidated!A2:G957,7, FALSE)</f>
      </c>
      <c r="R2599" s="1">
        <f>IF(IFERROR(VLOOKUP(E2599,Store_Showcase!B2:H144,7, FALSE), TRUE)=TRUE, IF(IFERROR(VLOOKUP(E2599,Store_SRP!B2:H110,7, FALSE), TRUE)=TRUE,VLOOKUP(E2599,Store_VAM!B2:H273,7, FALSE),VLOOKUP(E2599,Store_SRP!B2:H110,7, FALSE)), VLOOKUP(E2599,Store_Showcase!B2:H144,7, FALSE))</f>
      </c>
      <c r="S2599" s="1">
        <f>IF(IFERROR(VLOOKUP(E2599,Store_Showcase!B2:I144,8, FALSE), TRUE)=TRUE, IF(IFERROR(VLOOKUP(E2599,Store_SRP!B2:I110,8, FALSE), TRUE)=TRUE,VLOOKUP(E2599,Store_VAM!B2:I273,8, FALSE),VLOOKUP(E2599,Store_SRP!B2:I110,8, FALSE)), VLOOKUP(E2599,Store_Showcase!B2:I144,8, FALSE))</f>
      </c>
      <c r="T2599" s="1">
        <f>VLOOKUP(G2599,Sku_Consolidated!A2:R957,18,FALSE)</f>
      </c>
      <c r="U2599" s="1" t="s">
        <v>6598</v>
      </c>
      <c r="V2599" s="1">
        <f>IF(VLOOKUP(G2599,Sku_Consolidated!A2:S957,19,FALSE)="SHOWCASE", VLOOKUP(E2599,Store_Showcase!B2:L144,11, FALSE), IF(VLOOKUP(G2599,Sku_Consolidated!A2:S957,19,FALSE)="VAM",VLOOKUP(E2599,Store_VAM!B2:L273,11, FALSE),VLOOKUP(E2599,Store_SRP!B2:L110,11, FALSE)))</f>
      </c>
      <c r="W2599" s="1">
        <f>VLOOKUP(G2599,Sku_Consolidated!A2:W957,11,FALSE)</f>
      </c>
      <c r="X2599" s="1">
        <f>VLOOKUP(G2599,Sku_Consolidated!A2:H957,8,FALSE)</f>
      </c>
      <c r="Y2599" s="1">
        <f>VLOOKUP(G2599,Sku_Consolidated!A2:I957,9,FALSE)</f>
      </c>
      <c r="Z2599" s="1" t="s">
        <v>41</v>
      </c>
      <c r="AA2599" s="1">
        <f>VLOOKUP(G2599,Sku_Consolidated!A2:E957,5,FALSE)</f>
      </c>
      <c r="AB2599" s="1">
        <f>IF(VLOOKUP(G2599,Sku_Consolidated!A2:S957,19,FALSE)="SHOWCASE", VLOOKUP(E2599,Store_Showcase!B2:N144,13, FALSE), IF(VLOOKUP(G2599,Sku_Consolidated!A2:S957,19,FALSE)="VAM",VLOOKUP(E2599,Store_VAM!B2:N273,13, FALSE),VLOOKUP(E2599,Store_SRP!B2:N110,13, FALSE)))</f>
      </c>
      <c r="AC2599" s="1">
        <f>IF(IFERROR(AB2599,TRUE)=TRUE, "-","OK")</f>
      </c>
      <c r="AD2599" s="11" t="s">
        <v>37</v>
      </c>
      <c r="AE2599" s="11" t="s">
        <v>37</v>
      </c>
      <c r="AF2599" s="1">
        <f>IF(IFERROR(VLOOKUP(E2599,Store_Showcase!B2:H144,{5}, FALSE), TRUE)=TRUE, IF(IFERROR(VLOOKUP(E2599,Store_SRP!B2:H110,{5}, FALSE), TRUE)=TRUE,VLOOKUP(E2599,Store_VAM!B2:H273,{5}, FALSE),VLOOKUP(E2599,Store_SRP!B2:H110,{5}, FALSE)), VLOOKUP(E2599,Store_Showcase!B2:H144,{5}, FALSE))</f>
      </c>
      <c r="AG2599" s="1">
        <f>IF(IFERROR(VLOOKUP(E2599,Store_Showcase!B2:H144,{6}, FALSE), TRUE)=TRUE, IF(IFERROR(VLOOKUP(E2599,Store_SRP!B2:H110,{6}, FALSE), TRUE)=TRUE,VLOOKUP(E2599,Store_VAM!B2:H273,{6}, FALSE),VLOOKUP(E2599,Store_SRP!B2:H110,{6}, FALSE)), VLOOKUP(E2599,Store_Showcase!B2:H144,{6}, FALSE))</f>
      </c>
      <c r="AH2599" s="1">
        <f>VLOOKUP(G2599,Sku_Consolidated!A2:R957,18,FALSE)</f>
      </c>
      <c r="AI2599" s="1">
        <f>VLOOKUP(G2599,Sku_Consolidated!A2:S957,19,FALSE)</f>
      </c>
      <c r="AJ2599" s="1">
        <f>VLOOKUP(G2599,Sku_Consolidated!A2:T957,20,FALSE)</f>
      </c>
    </row>
    <row r="2600" spans="1:36" x14ac:dyDescent="0.25">
      <c r="A2600" s="1">
        <v>2024</v>
      </c>
      <c r="B2600" s="1" t="s">
        <v>31</v>
      </c>
      <c r="C2600" s="1" t="s">
        <v>32</v>
      </c>
      <c r="D2600" s="1" t="s">
        <v>33</v>
      </c>
      <c r="E2600" s="9" t="s">
        <v>6597</v>
      </c>
      <c r="F2600" s="1">
        <f>IF(VLOOKUP(G2600,Sku_Consolidated!A2:S957,{19},FALSE)="SHOWCASE", VLOOKUP(E2600,Store_Showcase!B2:C144,{2}, FALSE), IF(VLOOKUP(G2600,Sku_Consolidated!A2:S957,{19},FALSE)="VAM",VLOOKUP(E2600,Store_VAM!B2:C273,{2}, FALSE),VLOOKUP(E2600,Store_SRP!B2:C110,{2}, FALSE)))</f>
      </c>
      <c r="G2600" s="1">
        <v>795738</v>
      </c>
      <c r="H2600" s="1" t="s">
        <v>1634</v>
      </c>
      <c r="I2600" s="10" t="s">
        <v>1474</v>
      </c>
      <c r="J2600" s="1">
        <f>VLOOKUP(G2600,Sku_Consolidated!A2:C957, 3, FALSE)</f>
      </c>
      <c r="K2600" s="10">
        <f>IF(J2600="PACK", I2600, 0)</f>
      </c>
      <c r="L2600" s="10">
        <f>IF(J2600="KG", I2600, I2600 * VLOOKUP(G2600,Sku_Consolidated!A2:U957,21,FALSE))</f>
      </c>
      <c r="M2600" s="10" t="s">
        <v>37</v>
      </c>
      <c r="N2600" s="11" t="s">
        <v>6608</v>
      </c>
      <c r="O2600" s="10" t="s">
        <v>6609</v>
      </c>
      <c r="P2600" s="10">
        <f>N2600 - O2600</f>
      </c>
      <c r="Q2600" s="1">
        <f>VLOOKUP(G2600,Sku_Consolidated!A2:G957,7, FALSE)</f>
      </c>
      <c r="R2600" s="1">
        <f>IF(IFERROR(VLOOKUP(E2600,Store_Showcase!B2:H144,7, FALSE), TRUE)=TRUE, IF(IFERROR(VLOOKUP(E2600,Store_SRP!B2:H110,7, FALSE), TRUE)=TRUE,VLOOKUP(E2600,Store_VAM!B2:H273,7, FALSE),VLOOKUP(E2600,Store_SRP!B2:H110,7, FALSE)), VLOOKUP(E2600,Store_Showcase!B2:H144,7, FALSE))</f>
      </c>
      <c r="S2600" s="1">
        <f>IF(IFERROR(VLOOKUP(E2600,Store_Showcase!B2:I144,8, FALSE), TRUE)=TRUE, IF(IFERROR(VLOOKUP(E2600,Store_SRP!B2:I110,8, FALSE), TRUE)=TRUE,VLOOKUP(E2600,Store_VAM!B2:I273,8, FALSE),VLOOKUP(E2600,Store_SRP!B2:I110,8, FALSE)), VLOOKUP(E2600,Store_Showcase!B2:I144,8, FALSE))</f>
      </c>
      <c r="T2600" s="1">
        <f>VLOOKUP(G2600,Sku_Consolidated!A2:R957,18,FALSE)</f>
      </c>
      <c r="U2600" s="1" t="s">
        <v>6598</v>
      </c>
      <c r="V2600" s="1">
        <f>IF(VLOOKUP(G2600,Sku_Consolidated!A2:S957,19,FALSE)="SHOWCASE", VLOOKUP(E2600,Store_Showcase!B2:L144,11, FALSE), IF(VLOOKUP(G2600,Sku_Consolidated!A2:S957,19,FALSE)="VAM",VLOOKUP(E2600,Store_VAM!B2:L273,11, FALSE),VLOOKUP(E2600,Store_SRP!B2:L110,11, FALSE)))</f>
      </c>
      <c r="W2600" s="1">
        <f>VLOOKUP(G2600,Sku_Consolidated!A2:W957,11,FALSE)</f>
      </c>
      <c r="X2600" s="1">
        <f>VLOOKUP(G2600,Sku_Consolidated!A2:H957,8,FALSE)</f>
      </c>
      <c r="Y2600" s="1">
        <f>VLOOKUP(G2600,Sku_Consolidated!A2:I957,9,FALSE)</f>
      </c>
      <c r="Z2600" s="1" t="s">
        <v>41</v>
      </c>
      <c r="AA2600" s="1">
        <f>VLOOKUP(G2600,Sku_Consolidated!A2:E957,5,FALSE)</f>
      </c>
      <c r="AB2600" s="1">
        <f>IF(VLOOKUP(G2600,Sku_Consolidated!A2:S957,19,FALSE)="SHOWCASE", VLOOKUP(E2600,Store_Showcase!B2:N144,13, FALSE), IF(VLOOKUP(G2600,Sku_Consolidated!A2:S957,19,FALSE)="VAM",VLOOKUP(E2600,Store_VAM!B2:N273,13, FALSE),VLOOKUP(E2600,Store_SRP!B2:N110,13, FALSE)))</f>
      </c>
      <c r="AC2600" s="1">
        <f>IF(IFERROR(AB2600,TRUE)=TRUE, "-","OK")</f>
      </c>
      <c r="AD2600" s="11" t="s">
        <v>37</v>
      </c>
      <c r="AE2600" s="11" t="s">
        <v>37</v>
      </c>
      <c r="AF2600" s="1">
        <f>IF(IFERROR(VLOOKUP(E2600,Store_Showcase!B2:H144,{5}, FALSE), TRUE)=TRUE, IF(IFERROR(VLOOKUP(E2600,Store_SRP!B2:H110,{5}, FALSE), TRUE)=TRUE,VLOOKUP(E2600,Store_VAM!B2:H273,{5}, FALSE),VLOOKUP(E2600,Store_SRP!B2:H110,{5}, FALSE)), VLOOKUP(E2600,Store_Showcase!B2:H144,{5}, FALSE))</f>
      </c>
      <c r="AG2600" s="1">
        <f>IF(IFERROR(VLOOKUP(E2600,Store_Showcase!B2:H144,{6}, FALSE), TRUE)=TRUE, IF(IFERROR(VLOOKUP(E2600,Store_SRP!B2:H110,{6}, FALSE), TRUE)=TRUE,VLOOKUP(E2600,Store_VAM!B2:H273,{6}, FALSE),VLOOKUP(E2600,Store_SRP!B2:H110,{6}, FALSE)), VLOOKUP(E2600,Store_Showcase!B2:H144,{6}, FALSE))</f>
      </c>
      <c r="AH2600" s="1">
        <f>VLOOKUP(G2600,Sku_Consolidated!A2:R957,18,FALSE)</f>
      </c>
      <c r="AI2600" s="1">
        <f>VLOOKUP(G2600,Sku_Consolidated!A2:S957,19,FALSE)</f>
      </c>
      <c r="AJ2600" s="1">
        <f>VLOOKUP(G2600,Sku_Consolidated!A2:T957,20,FALSE)</f>
      </c>
    </row>
    <row r="2601" spans="1:36" x14ac:dyDescent="0.25">
      <c r="A2601" s="1">
        <v>2024</v>
      </c>
      <c r="B2601" s="1" t="s">
        <v>31</v>
      </c>
      <c r="C2601" s="1" t="s">
        <v>32</v>
      </c>
      <c r="D2601" s="1" t="s">
        <v>33</v>
      </c>
      <c r="E2601" s="9" t="s">
        <v>6597</v>
      </c>
      <c r="F2601" s="1">
        <f>IF(VLOOKUP(G2601,Sku_Consolidated!A2:S957,{19},FALSE)="SHOWCASE", VLOOKUP(E2601,Store_Showcase!B2:C144,{2}, FALSE), IF(VLOOKUP(G2601,Sku_Consolidated!A2:S957,{19},FALSE)="VAM",VLOOKUP(E2601,Store_VAM!B2:C273,{2}, FALSE),VLOOKUP(E2601,Store_SRP!B2:C110,{2}, FALSE)))</f>
      </c>
      <c r="G2601" s="1">
        <v>798586</v>
      </c>
      <c r="H2601" s="1" t="s">
        <v>1670</v>
      </c>
      <c r="I2601" s="10" t="s">
        <v>1638</v>
      </c>
      <c r="J2601" s="1">
        <f>VLOOKUP(G2601,Sku_Consolidated!A2:C957, 3, FALSE)</f>
      </c>
      <c r="K2601" s="10">
        <f>IF(J2601="PACK", I2601, 0)</f>
      </c>
      <c r="L2601" s="10">
        <f>IF(J2601="KG", I2601, I2601 * VLOOKUP(G2601,Sku_Consolidated!A2:U957,21,FALSE))</f>
      </c>
      <c r="M2601" s="10" t="s">
        <v>37</v>
      </c>
      <c r="N2601" s="11" t="s">
        <v>1655</v>
      </c>
      <c r="O2601" s="10" t="s">
        <v>6399</v>
      </c>
      <c r="P2601" s="10">
        <f>N2601 - O2601</f>
      </c>
      <c r="Q2601" s="1">
        <f>VLOOKUP(G2601,Sku_Consolidated!A2:G957,7, FALSE)</f>
      </c>
      <c r="R2601" s="1">
        <f>IF(IFERROR(VLOOKUP(E2601,Store_Showcase!B2:H144,7, FALSE), TRUE)=TRUE, IF(IFERROR(VLOOKUP(E2601,Store_SRP!B2:H110,7, FALSE), TRUE)=TRUE,VLOOKUP(E2601,Store_VAM!B2:H273,7, FALSE),VLOOKUP(E2601,Store_SRP!B2:H110,7, FALSE)), VLOOKUP(E2601,Store_Showcase!B2:H144,7, FALSE))</f>
      </c>
      <c r="S2601" s="1">
        <f>IF(IFERROR(VLOOKUP(E2601,Store_Showcase!B2:I144,8, FALSE), TRUE)=TRUE, IF(IFERROR(VLOOKUP(E2601,Store_SRP!B2:I110,8, FALSE), TRUE)=TRUE,VLOOKUP(E2601,Store_VAM!B2:I273,8, FALSE),VLOOKUP(E2601,Store_SRP!B2:I110,8, FALSE)), VLOOKUP(E2601,Store_Showcase!B2:I144,8, FALSE))</f>
      </c>
      <c r="T2601" s="1">
        <f>VLOOKUP(G2601,Sku_Consolidated!A2:R957,18,FALSE)</f>
      </c>
      <c r="U2601" s="1" t="s">
        <v>6598</v>
      </c>
      <c r="V2601" s="1">
        <f>IF(VLOOKUP(G2601,Sku_Consolidated!A2:S957,19,FALSE)="SHOWCASE", VLOOKUP(E2601,Store_Showcase!B2:L144,11, FALSE), IF(VLOOKUP(G2601,Sku_Consolidated!A2:S957,19,FALSE)="VAM",VLOOKUP(E2601,Store_VAM!B2:L273,11, FALSE),VLOOKUP(E2601,Store_SRP!B2:L110,11, FALSE)))</f>
      </c>
      <c r="W2601" s="1">
        <f>VLOOKUP(G2601,Sku_Consolidated!A2:W957,11,FALSE)</f>
      </c>
      <c r="X2601" s="1">
        <f>VLOOKUP(G2601,Sku_Consolidated!A2:H957,8,FALSE)</f>
      </c>
      <c r="Y2601" s="1">
        <f>VLOOKUP(G2601,Sku_Consolidated!A2:I957,9,FALSE)</f>
      </c>
      <c r="Z2601" s="1" t="s">
        <v>41</v>
      </c>
      <c r="AA2601" s="1">
        <f>VLOOKUP(G2601,Sku_Consolidated!A2:E957,5,FALSE)</f>
      </c>
      <c r="AB2601" s="1">
        <f>IF(VLOOKUP(G2601,Sku_Consolidated!A2:S957,19,FALSE)="SHOWCASE", VLOOKUP(E2601,Store_Showcase!B2:N144,13, FALSE), IF(VLOOKUP(G2601,Sku_Consolidated!A2:S957,19,FALSE)="VAM",VLOOKUP(E2601,Store_VAM!B2:N273,13, FALSE),VLOOKUP(E2601,Store_SRP!B2:N110,13, FALSE)))</f>
      </c>
      <c r="AC2601" s="1">
        <f>IF(IFERROR(AB2601,TRUE)=TRUE, "-","OK")</f>
      </c>
      <c r="AD2601" s="11" t="s">
        <v>37</v>
      </c>
      <c r="AE2601" s="11" t="s">
        <v>37</v>
      </c>
      <c r="AF2601" s="1">
        <f>IF(IFERROR(VLOOKUP(E2601,Store_Showcase!B2:H144,{5}, FALSE), TRUE)=TRUE, IF(IFERROR(VLOOKUP(E2601,Store_SRP!B2:H110,{5}, FALSE), TRUE)=TRUE,VLOOKUP(E2601,Store_VAM!B2:H273,{5}, FALSE),VLOOKUP(E2601,Store_SRP!B2:H110,{5}, FALSE)), VLOOKUP(E2601,Store_Showcase!B2:H144,{5}, FALSE))</f>
      </c>
      <c r="AG2601" s="1">
        <f>IF(IFERROR(VLOOKUP(E2601,Store_Showcase!B2:H144,{6}, FALSE), TRUE)=TRUE, IF(IFERROR(VLOOKUP(E2601,Store_SRP!B2:H110,{6}, FALSE), TRUE)=TRUE,VLOOKUP(E2601,Store_VAM!B2:H273,{6}, FALSE),VLOOKUP(E2601,Store_SRP!B2:H110,{6}, FALSE)), VLOOKUP(E2601,Store_Showcase!B2:H144,{6}, FALSE))</f>
      </c>
      <c r="AH2601" s="1">
        <f>VLOOKUP(G2601,Sku_Consolidated!A2:R957,18,FALSE)</f>
      </c>
      <c r="AI2601" s="1">
        <f>VLOOKUP(G2601,Sku_Consolidated!A2:S957,19,FALSE)</f>
      </c>
      <c r="AJ2601" s="1">
        <f>VLOOKUP(G2601,Sku_Consolidated!A2:T957,20,FALSE)</f>
      </c>
    </row>
    <row r="2602" spans="1:36" x14ac:dyDescent="0.25">
      <c r="A2602" s="1">
        <v>2024</v>
      </c>
      <c r="B2602" s="1" t="s">
        <v>31</v>
      </c>
      <c r="C2602" s="1" t="s">
        <v>32</v>
      </c>
      <c r="D2602" s="1" t="s">
        <v>33</v>
      </c>
      <c r="E2602" s="9" t="s">
        <v>6597</v>
      </c>
      <c r="F2602" s="1">
        <f>IF(VLOOKUP(G2602,Sku_Consolidated!A2:S957,{19},FALSE)="SHOWCASE", VLOOKUP(E2602,Store_Showcase!B2:C144,{2}, FALSE), IF(VLOOKUP(G2602,Sku_Consolidated!A2:S957,{19},FALSE)="VAM",VLOOKUP(E2602,Store_VAM!B2:C273,{2}, FALSE),VLOOKUP(E2602,Store_SRP!B2:C110,{2}, FALSE)))</f>
      </c>
      <c r="G2602" s="1">
        <v>798587</v>
      </c>
      <c r="H2602" s="1" t="s">
        <v>1659</v>
      </c>
      <c r="I2602" s="10" t="s">
        <v>1137</v>
      </c>
      <c r="J2602" s="1">
        <f>VLOOKUP(G2602,Sku_Consolidated!A2:C957, 3, FALSE)</f>
      </c>
      <c r="K2602" s="10">
        <f>IF(J2602="PACK", I2602, 0)</f>
      </c>
      <c r="L2602" s="10">
        <f>IF(J2602="KG", I2602, I2602 * VLOOKUP(G2602,Sku_Consolidated!A2:U957,21,FALSE))</f>
      </c>
      <c r="M2602" s="10" t="s">
        <v>37</v>
      </c>
      <c r="N2602" s="11" t="s">
        <v>2272</v>
      </c>
      <c r="O2602" s="10" t="s">
        <v>6441</v>
      </c>
      <c r="P2602" s="10">
        <f>N2602 - O2602</f>
      </c>
      <c r="Q2602" s="1">
        <f>VLOOKUP(G2602,Sku_Consolidated!A2:G957,7, FALSE)</f>
      </c>
      <c r="R2602" s="1">
        <f>IF(IFERROR(VLOOKUP(E2602,Store_Showcase!B2:H144,7, FALSE), TRUE)=TRUE, IF(IFERROR(VLOOKUP(E2602,Store_SRP!B2:H110,7, FALSE), TRUE)=TRUE,VLOOKUP(E2602,Store_VAM!B2:H273,7, FALSE),VLOOKUP(E2602,Store_SRP!B2:H110,7, FALSE)), VLOOKUP(E2602,Store_Showcase!B2:H144,7, FALSE))</f>
      </c>
      <c r="S2602" s="1">
        <f>IF(IFERROR(VLOOKUP(E2602,Store_Showcase!B2:I144,8, FALSE), TRUE)=TRUE, IF(IFERROR(VLOOKUP(E2602,Store_SRP!B2:I110,8, FALSE), TRUE)=TRUE,VLOOKUP(E2602,Store_VAM!B2:I273,8, FALSE),VLOOKUP(E2602,Store_SRP!B2:I110,8, FALSE)), VLOOKUP(E2602,Store_Showcase!B2:I144,8, FALSE))</f>
      </c>
      <c r="T2602" s="1">
        <f>VLOOKUP(G2602,Sku_Consolidated!A2:R957,18,FALSE)</f>
      </c>
      <c r="U2602" s="1" t="s">
        <v>6598</v>
      </c>
      <c r="V2602" s="1">
        <f>IF(VLOOKUP(G2602,Sku_Consolidated!A2:S957,19,FALSE)="SHOWCASE", VLOOKUP(E2602,Store_Showcase!B2:L144,11, FALSE), IF(VLOOKUP(G2602,Sku_Consolidated!A2:S957,19,FALSE)="VAM",VLOOKUP(E2602,Store_VAM!B2:L273,11, FALSE),VLOOKUP(E2602,Store_SRP!B2:L110,11, FALSE)))</f>
      </c>
      <c r="W2602" s="1">
        <f>VLOOKUP(G2602,Sku_Consolidated!A2:W957,11,FALSE)</f>
      </c>
      <c r="X2602" s="1">
        <f>VLOOKUP(G2602,Sku_Consolidated!A2:H957,8,FALSE)</f>
      </c>
      <c r="Y2602" s="1">
        <f>VLOOKUP(G2602,Sku_Consolidated!A2:I957,9,FALSE)</f>
      </c>
      <c r="Z2602" s="1" t="s">
        <v>41</v>
      </c>
      <c r="AA2602" s="1">
        <f>VLOOKUP(G2602,Sku_Consolidated!A2:E957,5,FALSE)</f>
      </c>
      <c r="AB2602" s="1">
        <f>IF(VLOOKUP(G2602,Sku_Consolidated!A2:S957,19,FALSE)="SHOWCASE", VLOOKUP(E2602,Store_Showcase!B2:N144,13, FALSE), IF(VLOOKUP(G2602,Sku_Consolidated!A2:S957,19,FALSE)="VAM",VLOOKUP(E2602,Store_VAM!B2:N273,13, FALSE),VLOOKUP(E2602,Store_SRP!B2:N110,13, FALSE)))</f>
      </c>
      <c r="AC2602" s="1">
        <f>IF(IFERROR(AB2602,TRUE)=TRUE, "-","OK")</f>
      </c>
      <c r="AD2602" s="11" t="s">
        <v>37</v>
      </c>
      <c r="AE2602" s="11" t="s">
        <v>37</v>
      </c>
      <c r="AF2602" s="1">
        <f>IF(IFERROR(VLOOKUP(E2602,Store_Showcase!B2:H144,{5}, FALSE), TRUE)=TRUE, IF(IFERROR(VLOOKUP(E2602,Store_SRP!B2:H110,{5}, FALSE), TRUE)=TRUE,VLOOKUP(E2602,Store_VAM!B2:H273,{5}, FALSE),VLOOKUP(E2602,Store_SRP!B2:H110,{5}, FALSE)), VLOOKUP(E2602,Store_Showcase!B2:H144,{5}, FALSE))</f>
      </c>
      <c r="AG2602" s="1">
        <f>IF(IFERROR(VLOOKUP(E2602,Store_Showcase!B2:H144,{6}, FALSE), TRUE)=TRUE, IF(IFERROR(VLOOKUP(E2602,Store_SRP!B2:H110,{6}, FALSE), TRUE)=TRUE,VLOOKUP(E2602,Store_VAM!B2:H273,{6}, FALSE),VLOOKUP(E2602,Store_SRP!B2:H110,{6}, FALSE)), VLOOKUP(E2602,Store_Showcase!B2:H144,{6}, FALSE))</f>
      </c>
      <c r="AH2602" s="1">
        <f>VLOOKUP(G2602,Sku_Consolidated!A2:R957,18,FALSE)</f>
      </c>
      <c r="AI2602" s="1">
        <f>VLOOKUP(G2602,Sku_Consolidated!A2:S957,19,FALSE)</f>
      </c>
      <c r="AJ2602" s="1">
        <f>VLOOKUP(G2602,Sku_Consolidated!A2:T957,20,FALSE)</f>
      </c>
    </row>
    <row r="2603" spans="1:36" x14ac:dyDescent="0.25">
      <c r="A2603" s="1">
        <v>2024</v>
      </c>
      <c r="B2603" s="1" t="s">
        <v>31</v>
      </c>
      <c r="C2603" s="1" t="s">
        <v>32</v>
      </c>
      <c r="D2603" s="1" t="s">
        <v>33</v>
      </c>
      <c r="E2603" s="9" t="s">
        <v>6597</v>
      </c>
      <c r="F2603" s="1">
        <f>IF(VLOOKUP(G2603,Sku_Consolidated!A2:S957,{19},FALSE)="SHOWCASE", VLOOKUP(E2603,Store_Showcase!B2:C144,{2}, FALSE), IF(VLOOKUP(G2603,Sku_Consolidated!A2:S957,{19},FALSE)="VAM",VLOOKUP(E2603,Store_VAM!B2:C273,{2}, FALSE),VLOOKUP(E2603,Store_SRP!B2:C110,{2}, FALSE)))</f>
      </c>
      <c r="G2603" s="1">
        <v>798588</v>
      </c>
      <c r="H2603" s="1" t="s">
        <v>1637</v>
      </c>
      <c r="I2603" s="10" t="s">
        <v>1424</v>
      </c>
      <c r="J2603" s="1">
        <f>VLOOKUP(G2603,Sku_Consolidated!A2:C957, 3, FALSE)</f>
      </c>
      <c r="K2603" s="10">
        <f>IF(J2603="PACK", I2603, 0)</f>
      </c>
      <c r="L2603" s="10">
        <f>IF(J2603="KG", I2603, I2603 * VLOOKUP(G2603,Sku_Consolidated!A2:U957,21,FALSE))</f>
      </c>
      <c r="M2603" s="10" t="s">
        <v>37</v>
      </c>
      <c r="N2603" s="11" t="s">
        <v>6447</v>
      </c>
      <c r="O2603" s="10" t="s">
        <v>6448</v>
      </c>
      <c r="P2603" s="10">
        <f>N2603 - O2603</f>
      </c>
      <c r="Q2603" s="1">
        <f>VLOOKUP(G2603,Sku_Consolidated!A2:G957,7, FALSE)</f>
      </c>
      <c r="R2603" s="1">
        <f>IF(IFERROR(VLOOKUP(E2603,Store_Showcase!B2:H144,7, FALSE), TRUE)=TRUE, IF(IFERROR(VLOOKUP(E2603,Store_SRP!B2:H110,7, FALSE), TRUE)=TRUE,VLOOKUP(E2603,Store_VAM!B2:H273,7, FALSE),VLOOKUP(E2603,Store_SRP!B2:H110,7, FALSE)), VLOOKUP(E2603,Store_Showcase!B2:H144,7, FALSE))</f>
      </c>
      <c r="S2603" s="1">
        <f>IF(IFERROR(VLOOKUP(E2603,Store_Showcase!B2:I144,8, FALSE), TRUE)=TRUE, IF(IFERROR(VLOOKUP(E2603,Store_SRP!B2:I110,8, FALSE), TRUE)=TRUE,VLOOKUP(E2603,Store_VAM!B2:I273,8, FALSE),VLOOKUP(E2603,Store_SRP!B2:I110,8, FALSE)), VLOOKUP(E2603,Store_Showcase!B2:I144,8, FALSE))</f>
      </c>
      <c r="T2603" s="1">
        <f>VLOOKUP(G2603,Sku_Consolidated!A2:R957,18,FALSE)</f>
      </c>
      <c r="U2603" s="1" t="s">
        <v>6598</v>
      </c>
      <c r="V2603" s="1">
        <f>IF(VLOOKUP(G2603,Sku_Consolidated!A2:S957,19,FALSE)="SHOWCASE", VLOOKUP(E2603,Store_Showcase!B2:L144,11, FALSE), IF(VLOOKUP(G2603,Sku_Consolidated!A2:S957,19,FALSE)="VAM",VLOOKUP(E2603,Store_VAM!B2:L273,11, FALSE),VLOOKUP(E2603,Store_SRP!B2:L110,11, FALSE)))</f>
      </c>
      <c r="W2603" s="1">
        <f>VLOOKUP(G2603,Sku_Consolidated!A2:W957,11,FALSE)</f>
      </c>
      <c r="X2603" s="1">
        <f>VLOOKUP(G2603,Sku_Consolidated!A2:H957,8,FALSE)</f>
      </c>
      <c r="Y2603" s="1">
        <f>VLOOKUP(G2603,Sku_Consolidated!A2:I957,9,FALSE)</f>
      </c>
      <c r="Z2603" s="1" t="s">
        <v>41</v>
      </c>
      <c r="AA2603" s="1">
        <f>VLOOKUP(G2603,Sku_Consolidated!A2:E957,5,FALSE)</f>
      </c>
      <c r="AB2603" s="1">
        <f>IF(VLOOKUP(G2603,Sku_Consolidated!A2:S957,19,FALSE)="SHOWCASE", VLOOKUP(E2603,Store_Showcase!B2:N144,13, FALSE), IF(VLOOKUP(G2603,Sku_Consolidated!A2:S957,19,FALSE)="VAM",VLOOKUP(E2603,Store_VAM!B2:N273,13, FALSE),VLOOKUP(E2603,Store_SRP!B2:N110,13, FALSE)))</f>
      </c>
      <c r="AC2603" s="1">
        <f>IF(IFERROR(AB2603,TRUE)=TRUE, "-","OK")</f>
      </c>
      <c r="AD2603" s="11" t="s">
        <v>37</v>
      </c>
      <c r="AE2603" s="11" t="s">
        <v>37</v>
      </c>
      <c r="AF2603" s="1">
        <f>IF(IFERROR(VLOOKUP(E2603,Store_Showcase!B2:H144,{5}, FALSE), TRUE)=TRUE, IF(IFERROR(VLOOKUP(E2603,Store_SRP!B2:H110,{5}, FALSE), TRUE)=TRUE,VLOOKUP(E2603,Store_VAM!B2:H273,{5}, FALSE),VLOOKUP(E2603,Store_SRP!B2:H110,{5}, FALSE)), VLOOKUP(E2603,Store_Showcase!B2:H144,{5}, FALSE))</f>
      </c>
      <c r="AG2603" s="1">
        <f>IF(IFERROR(VLOOKUP(E2603,Store_Showcase!B2:H144,{6}, FALSE), TRUE)=TRUE, IF(IFERROR(VLOOKUP(E2603,Store_SRP!B2:H110,{6}, FALSE), TRUE)=TRUE,VLOOKUP(E2603,Store_VAM!B2:H273,{6}, FALSE),VLOOKUP(E2603,Store_SRP!B2:H110,{6}, FALSE)), VLOOKUP(E2603,Store_Showcase!B2:H144,{6}, FALSE))</f>
      </c>
      <c r="AH2603" s="1">
        <f>VLOOKUP(G2603,Sku_Consolidated!A2:R957,18,FALSE)</f>
      </c>
      <c r="AI2603" s="1">
        <f>VLOOKUP(G2603,Sku_Consolidated!A2:S957,19,FALSE)</f>
      </c>
      <c r="AJ2603" s="1">
        <f>VLOOKUP(G2603,Sku_Consolidated!A2:T957,20,FALSE)</f>
      </c>
    </row>
    <row r="2604" spans="1:36" x14ac:dyDescent="0.25">
      <c r="A2604" s="1">
        <v>2024</v>
      </c>
      <c r="B2604" s="1" t="s">
        <v>31</v>
      </c>
      <c r="C2604" s="1" t="s">
        <v>32</v>
      </c>
      <c r="D2604" s="1" t="s">
        <v>33</v>
      </c>
      <c r="E2604" s="9" t="s">
        <v>6610</v>
      </c>
      <c r="F2604" s="1">
        <f>IF(VLOOKUP(G2604,Sku_Consolidated!A2:S957,{19},FALSE)="SHOWCASE", VLOOKUP(E2604,Store_Showcase!B2:C144,{2}, FALSE), IF(VLOOKUP(G2604,Sku_Consolidated!A2:S957,{19},FALSE)="VAM",VLOOKUP(E2604,Store_VAM!B2:C273,{2}, FALSE),VLOOKUP(E2604,Store_SRP!B2:C110,{2}, FALSE)))</f>
      </c>
      <c r="G2604" s="1">
        <v>795725</v>
      </c>
      <c r="H2604" s="1" t="s">
        <v>1417</v>
      </c>
      <c r="I2604" s="10" t="s">
        <v>1477</v>
      </c>
      <c r="J2604" s="1">
        <f>VLOOKUP(G2604,Sku_Consolidated!A2:C957, 3, FALSE)</f>
      </c>
      <c r="K2604" s="10">
        <f>IF(J2604="PACK", I2604, 0)</f>
      </c>
      <c r="L2604" s="10">
        <f>IF(J2604="KG", I2604, I2604 * VLOOKUP(G2604,Sku_Consolidated!A2:U957,21,FALSE))</f>
      </c>
      <c r="M2604" s="10" t="s">
        <v>37</v>
      </c>
      <c r="N2604" s="11" t="s">
        <v>6611</v>
      </c>
      <c r="O2604" s="10" t="s">
        <v>6612</v>
      </c>
      <c r="P2604" s="10">
        <f>N2604 - O2604</f>
      </c>
      <c r="Q2604" s="1">
        <f>VLOOKUP(G2604,Sku_Consolidated!A2:G957,7, FALSE)</f>
      </c>
      <c r="R2604" s="1">
        <f>IF(IFERROR(VLOOKUP(E2604,Store_Showcase!B2:H144,7, FALSE), TRUE)=TRUE, IF(IFERROR(VLOOKUP(E2604,Store_SRP!B2:H110,7, FALSE), TRUE)=TRUE,VLOOKUP(E2604,Store_VAM!B2:H273,7, FALSE),VLOOKUP(E2604,Store_SRP!B2:H110,7, FALSE)), VLOOKUP(E2604,Store_Showcase!B2:H144,7, FALSE))</f>
      </c>
      <c r="S2604" s="1">
        <f>IF(IFERROR(VLOOKUP(E2604,Store_Showcase!B2:I144,8, FALSE), TRUE)=TRUE, IF(IFERROR(VLOOKUP(E2604,Store_SRP!B2:I110,8, FALSE), TRUE)=TRUE,VLOOKUP(E2604,Store_VAM!B2:I273,8, FALSE),VLOOKUP(E2604,Store_SRP!B2:I110,8, FALSE)), VLOOKUP(E2604,Store_Showcase!B2:I144,8, FALSE))</f>
      </c>
      <c r="T2604" s="1">
        <f>VLOOKUP(G2604,Sku_Consolidated!A2:R957,18,FALSE)</f>
      </c>
      <c r="U2604" s="1" t="s">
        <v>6613</v>
      </c>
      <c r="V2604" s="1">
        <f>IF(VLOOKUP(G2604,Sku_Consolidated!A2:S957,19,FALSE)="SHOWCASE", VLOOKUP(E2604,Store_Showcase!B2:L144,11, FALSE), IF(VLOOKUP(G2604,Sku_Consolidated!A2:S957,19,FALSE)="VAM",VLOOKUP(E2604,Store_VAM!B2:L273,11, FALSE),VLOOKUP(E2604,Store_SRP!B2:L110,11, FALSE)))</f>
      </c>
      <c r="W2604" s="1">
        <f>VLOOKUP(G2604,Sku_Consolidated!A2:W957,11,FALSE)</f>
      </c>
      <c r="X2604" s="1">
        <f>VLOOKUP(G2604,Sku_Consolidated!A2:H957,8,FALSE)</f>
      </c>
      <c r="Y2604" s="1">
        <f>VLOOKUP(G2604,Sku_Consolidated!A2:I957,9,FALSE)</f>
      </c>
      <c r="Z2604" s="1" t="s">
        <v>41</v>
      </c>
      <c r="AA2604" s="1">
        <f>VLOOKUP(G2604,Sku_Consolidated!A2:E957,5,FALSE)</f>
      </c>
      <c r="AB2604" s="1">
        <f>IF(VLOOKUP(G2604,Sku_Consolidated!A2:S957,19,FALSE)="SHOWCASE", VLOOKUP(E2604,Store_Showcase!B2:N144,13, FALSE), IF(VLOOKUP(G2604,Sku_Consolidated!A2:S957,19,FALSE)="VAM",VLOOKUP(E2604,Store_VAM!B2:N273,13, FALSE),VLOOKUP(E2604,Store_SRP!B2:N110,13, FALSE)))</f>
      </c>
      <c r="AC2604" s="1">
        <f>IF(IFERROR(AB2604,TRUE)=TRUE, "-","OK")</f>
      </c>
      <c r="AD2604" s="11" t="s">
        <v>37</v>
      </c>
      <c r="AE2604" s="11" t="s">
        <v>37</v>
      </c>
      <c r="AF2604" s="1">
        <f>IF(IFERROR(VLOOKUP(E2604,Store_Showcase!B2:H144,{5}, FALSE), TRUE)=TRUE, IF(IFERROR(VLOOKUP(E2604,Store_SRP!B2:H110,{5}, FALSE), TRUE)=TRUE,VLOOKUP(E2604,Store_VAM!B2:H273,{5}, FALSE),VLOOKUP(E2604,Store_SRP!B2:H110,{5}, FALSE)), VLOOKUP(E2604,Store_Showcase!B2:H144,{5}, FALSE))</f>
      </c>
      <c r="AG2604" s="1">
        <f>IF(IFERROR(VLOOKUP(E2604,Store_Showcase!B2:H144,{6}, FALSE), TRUE)=TRUE, IF(IFERROR(VLOOKUP(E2604,Store_SRP!B2:H110,{6}, FALSE), TRUE)=TRUE,VLOOKUP(E2604,Store_VAM!B2:H273,{6}, FALSE),VLOOKUP(E2604,Store_SRP!B2:H110,{6}, FALSE)), VLOOKUP(E2604,Store_Showcase!B2:H144,{6}, FALSE))</f>
      </c>
      <c r="AH2604" s="1">
        <f>VLOOKUP(G2604,Sku_Consolidated!A2:R957,18,FALSE)</f>
      </c>
      <c r="AI2604" s="1">
        <f>VLOOKUP(G2604,Sku_Consolidated!A2:S957,19,FALSE)</f>
      </c>
      <c r="AJ2604" s="1">
        <f>VLOOKUP(G2604,Sku_Consolidated!A2:T957,20,FALSE)</f>
      </c>
    </row>
    <row r="2605" spans="1:36" x14ac:dyDescent="0.25">
      <c r="A2605" s="1">
        <v>2024</v>
      </c>
      <c r="B2605" s="1" t="s">
        <v>31</v>
      </c>
      <c r="C2605" s="1" t="s">
        <v>32</v>
      </c>
      <c r="D2605" s="1" t="s">
        <v>33</v>
      </c>
      <c r="E2605" s="9" t="s">
        <v>6610</v>
      </c>
      <c r="F2605" s="1">
        <f>IF(VLOOKUP(G2605,Sku_Consolidated!A2:S957,{19},FALSE)="SHOWCASE", VLOOKUP(E2605,Store_Showcase!B2:C144,{2}, FALSE), IF(VLOOKUP(G2605,Sku_Consolidated!A2:S957,{19},FALSE)="VAM",VLOOKUP(E2605,Store_VAM!B2:C273,{2}, FALSE),VLOOKUP(E2605,Store_SRP!B2:C110,{2}, FALSE)))</f>
      </c>
      <c r="G2605" s="1">
        <v>795727</v>
      </c>
      <c r="H2605" s="1" t="s">
        <v>1420</v>
      </c>
      <c r="I2605" s="10" t="s">
        <v>1424</v>
      </c>
      <c r="J2605" s="1">
        <f>VLOOKUP(G2605,Sku_Consolidated!A2:C957, 3, FALSE)</f>
      </c>
      <c r="K2605" s="10">
        <f>IF(J2605="PACK", I2605, 0)</f>
      </c>
      <c r="L2605" s="10">
        <f>IF(J2605="KG", I2605, I2605 * VLOOKUP(G2605,Sku_Consolidated!A2:U957,21,FALSE))</f>
      </c>
      <c r="M2605" s="10" t="s">
        <v>37</v>
      </c>
      <c r="N2605" s="11" t="s">
        <v>3324</v>
      </c>
      <c r="O2605" s="10" t="s">
        <v>3325</v>
      </c>
      <c r="P2605" s="10">
        <f>N2605 - O2605</f>
      </c>
      <c r="Q2605" s="1">
        <f>VLOOKUP(G2605,Sku_Consolidated!A2:G957,7, FALSE)</f>
      </c>
      <c r="R2605" s="1">
        <f>IF(IFERROR(VLOOKUP(E2605,Store_Showcase!B2:H144,7, FALSE), TRUE)=TRUE, IF(IFERROR(VLOOKUP(E2605,Store_SRP!B2:H110,7, FALSE), TRUE)=TRUE,VLOOKUP(E2605,Store_VAM!B2:H273,7, FALSE),VLOOKUP(E2605,Store_SRP!B2:H110,7, FALSE)), VLOOKUP(E2605,Store_Showcase!B2:H144,7, FALSE))</f>
      </c>
      <c r="S2605" s="1">
        <f>IF(IFERROR(VLOOKUP(E2605,Store_Showcase!B2:I144,8, FALSE), TRUE)=TRUE, IF(IFERROR(VLOOKUP(E2605,Store_SRP!B2:I110,8, FALSE), TRUE)=TRUE,VLOOKUP(E2605,Store_VAM!B2:I273,8, FALSE),VLOOKUP(E2605,Store_SRP!B2:I110,8, FALSE)), VLOOKUP(E2605,Store_Showcase!B2:I144,8, FALSE))</f>
      </c>
      <c r="T2605" s="1">
        <f>VLOOKUP(G2605,Sku_Consolidated!A2:R957,18,FALSE)</f>
      </c>
      <c r="U2605" s="1" t="s">
        <v>6613</v>
      </c>
      <c r="V2605" s="1">
        <f>IF(VLOOKUP(G2605,Sku_Consolidated!A2:S957,19,FALSE)="SHOWCASE", VLOOKUP(E2605,Store_Showcase!B2:L144,11, FALSE), IF(VLOOKUP(G2605,Sku_Consolidated!A2:S957,19,FALSE)="VAM",VLOOKUP(E2605,Store_VAM!B2:L273,11, FALSE),VLOOKUP(E2605,Store_SRP!B2:L110,11, FALSE)))</f>
      </c>
      <c r="W2605" s="1">
        <f>VLOOKUP(G2605,Sku_Consolidated!A2:W957,11,FALSE)</f>
      </c>
      <c r="X2605" s="1">
        <f>VLOOKUP(G2605,Sku_Consolidated!A2:H957,8,FALSE)</f>
      </c>
      <c r="Y2605" s="1">
        <f>VLOOKUP(G2605,Sku_Consolidated!A2:I957,9,FALSE)</f>
      </c>
      <c r="Z2605" s="1" t="s">
        <v>41</v>
      </c>
      <c r="AA2605" s="1">
        <f>VLOOKUP(G2605,Sku_Consolidated!A2:E957,5,FALSE)</f>
      </c>
      <c r="AB2605" s="1">
        <f>IF(VLOOKUP(G2605,Sku_Consolidated!A2:S957,19,FALSE)="SHOWCASE", VLOOKUP(E2605,Store_Showcase!B2:N144,13, FALSE), IF(VLOOKUP(G2605,Sku_Consolidated!A2:S957,19,FALSE)="VAM",VLOOKUP(E2605,Store_VAM!B2:N273,13, FALSE),VLOOKUP(E2605,Store_SRP!B2:N110,13, FALSE)))</f>
      </c>
      <c r="AC2605" s="1">
        <f>IF(IFERROR(AB2605,TRUE)=TRUE, "-","OK")</f>
      </c>
      <c r="AD2605" s="11" t="s">
        <v>37</v>
      </c>
      <c r="AE2605" s="11" t="s">
        <v>37</v>
      </c>
      <c r="AF2605" s="1">
        <f>IF(IFERROR(VLOOKUP(E2605,Store_Showcase!B2:H144,{5}, FALSE), TRUE)=TRUE, IF(IFERROR(VLOOKUP(E2605,Store_SRP!B2:H110,{5}, FALSE), TRUE)=TRUE,VLOOKUP(E2605,Store_VAM!B2:H273,{5}, FALSE),VLOOKUP(E2605,Store_SRP!B2:H110,{5}, FALSE)), VLOOKUP(E2605,Store_Showcase!B2:H144,{5}, FALSE))</f>
      </c>
      <c r="AG2605" s="1">
        <f>IF(IFERROR(VLOOKUP(E2605,Store_Showcase!B2:H144,{6}, FALSE), TRUE)=TRUE, IF(IFERROR(VLOOKUP(E2605,Store_SRP!B2:H110,{6}, FALSE), TRUE)=TRUE,VLOOKUP(E2605,Store_VAM!B2:H273,{6}, FALSE),VLOOKUP(E2605,Store_SRP!B2:H110,{6}, FALSE)), VLOOKUP(E2605,Store_Showcase!B2:H144,{6}, FALSE))</f>
      </c>
      <c r="AH2605" s="1">
        <f>VLOOKUP(G2605,Sku_Consolidated!A2:R957,18,FALSE)</f>
      </c>
      <c r="AI2605" s="1">
        <f>VLOOKUP(G2605,Sku_Consolidated!A2:S957,19,FALSE)</f>
      </c>
      <c r="AJ2605" s="1">
        <f>VLOOKUP(G2605,Sku_Consolidated!A2:T957,20,FALSE)</f>
      </c>
    </row>
    <row r="2606" spans="1:36" x14ac:dyDescent="0.25">
      <c r="A2606" s="1">
        <v>2024</v>
      </c>
      <c r="B2606" s="1" t="s">
        <v>31</v>
      </c>
      <c r="C2606" s="1" t="s">
        <v>32</v>
      </c>
      <c r="D2606" s="1" t="s">
        <v>33</v>
      </c>
      <c r="E2606" s="9" t="s">
        <v>6610</v>
      </c>
      <c r="F2606" s="1">
        <f>IF(VLOOKUP(G2606,Sku_Consolidated!A2:S957,{19},FALSE)="SHOWCASE", VLOOKUP(E2606,Store_Showcase!B2:C144,{2}, FALSE), IF(VLOOKUP(G2606,Sku_Consolidated!A2:S957,{19},FALSE)="VAM",VLOOKUP(E2606,Store_VAM!B2:C273,{2}, FALSE),VLOOKUP(E2606,Store_SRP!B2:C110,{2}, FALSE)))</f>
      </c>
      <c r="G2606" s="1">
        <v>795728</v>
      </c>
      <c r="H2606" s="1" t="s">
        <v>1647</v>
      </c>
      <c r="I2606" s="10" t="s">
        <v>1467</v>
      </c>
      <c r="J2606" s="1">
        <f>VLOOKUP(G2606,Sku_Consolidated!A2:C957, 3, FALSE)</f>
      </c>
      <c r="K2606" s="10">
        <f>IF(J2606="PACK", I2606, 0)</f>
      </c>
      <c r="L2606" s="10">
        <f>IF(J2606="KG", I2606, I2606 * VLOOKUP(G2606,Sku_Consolidated!A2:U957,21,FALSE))</f>
      </c>
      <c r="M2606" s="10" t="s">
        <v>37</v>
      </c>
      <c r="N2606" s="11" t="s">
        <v>2637</v>
      </c>
      <c r="O2606" s="10" t="s">
        <v>2638</v>
      </c>
      <c r="P2606" s="10">
        <f>N2606 - O2606</f>
      </c>
      <c r="Q2606" s="1">
        <f>VLOOKUP(G2606,Sku_Consolidated!A2:G957,7, FALSE)</f>
      </c>
      <c r="R2606" s="1">
        <f>IF(IFERROR(VLOOKUP(E2606,Store_Showcase!B2:H144,7, FALSE), TRUE)=TRUE, IF(IFERROR(VLOOKUP(E2606,Store_SRP!B2:H110,7, FALSE), TRUE)=TRUE,VLOOKUP(E2606,Store_VAM!B2:H273,7, FALSE),VLOOKUP(E2606,Store_SRP!B2:H110,7, FALSE)), VLOOKUP(E2606,Store_Showcase!B2:H144,7, FALSE))</f>
      </c>
      <c r="S2606" s="1">
        <f>IF(IFERROR(VLOOKUP(E2606,Store_Showcase!B2:I144,8, FALSE), TRUE)=TRUE, IF(IFERROR(VLOOKUP(E2606,Store_SRP!B2:I110,8, FALSE), TRUE)=TRUE,VLOOKUP(E2606,Store_VAM!B2:I273,8, FALSE),VLOOKUP(E2606,Store_SRP!B2:I110,8, FALSE)), VLOOKUP(E2606,Store_Showcase!B2:I144,8, FALSE))</f>
      </c>
      <c r="T2606" s="1">
        <f>VLOOKUP(G2606,Sku_Consolidated!A2:R957,18,FALSE)</f>
      </c>
      <c r="U2606" s="1" t="s">
        <v>6613</v>
      </c>
      <c r="V2606" s="1">
        <f>IF(VLOOKUP(G2606,Sku_Consolidated!A2:S957,19,FALSE)="SHOWCASE", VLOOKUP(E2606,Store_Showcase!B2:L144,11, FALSE), IF(VLOOKUP(G2606,Sku_Consolidated!A2:S957,19,FALSE)="VAM",VLOOKUP(E2606,Store_VAM!B2:L273,11, FALSE),VLOOKUP(E2606,Store_SRP!B2:L110,11, FALSE)))</f>
      </c>
      <c r="W2606" s="1">
        <f>VLOOKUP(G2606,Sku_Consolidated!A2:W957,11,FALSE)</f>
      </c>
      <c r="X2606" s="1">
        <f>VLOOKUP(G2606,Sku_Consolidated!A2:H957,8,FALSE)</f>
      </c>
      <c r="Y2606" s="1">
        <f>VLOOKUP(G2606,Sku_Consolidated!A2:I957,9,FALSE)</f>
      </c>
      <c r="Z2606" s="1" t="s">
        <v>41</v>
      </c>
      <c r="AA2606" s="1">
        <f>VLOOKUP(G2606,Sku_Consolidated!A2:E957,5,FALSE)</f>
      </c>
      <c r="AB2606" s="1">
        <f>IF(VLOOKUP(G2606,Sku_Consolidated!A2:S957,19,FALSE)="SHOWCASE", VLOOKUP(E2606,Store_Showcase!B2:N144,13, FALSE), IF(VLOOKUP(G2606,Sku_Consolidated!A2:S957,19,FALSE)="VAM",VLOOKUP(E2606,Store_VAM!B2:N273,13, FALSE),VLOOKUP(E2606,Store_SRP!B2:N110,13, FALSE)))</f>
      </c>
      <c r="AC2606" s="1">
        <f>IF(IFERROR(AB2606,TRUE)=TRUE, "-","OK")</f>
      </c>
      <c r="AD2606" s="11" t="s">
        <v>37</v>
      </c>
      <c r="AE2606" s="11" t="s">
        <v>37</v>
      </c>
      <c r="AF2606" s="1">
        <f>IF(IFERROR(VLOOKUP(E2606,Store_Showcase!B2:H144,{5}, FALSE), TRUE)=TRUE, IF(IFERROR(VLOOKUP(E2606,Store_SRP!B2:H110,{5}, FALSE), TRUE)=TRUE,VLOOKUP(E2606,Store_VAM!B2:H273,{5}, FALSE),VLOOKUP(E2606,Store_SRP!B2:H110,{5}, FALSE)), VLOOKUP(E2606,Store_Showcase!B2:H144,{5}, FALSE))</f>
      </c>
      <c r="AG2606" s="1">
        <f>IF(IFERROR(VLOOKUP(E2606,Store_Showcase!B2:H144,{6}, FALSE), TRUE)=TRUE, IF(IFERROR(VLOOKUP(E2606,Store_SRP!B2:H110,{6}, FALSE), TRUE)=TRUE,VLOOKUP(E2606,Store_VAM!B2:H273,{6}, FALSE),VLOOKUP(E2606,Store_SRP!B2:H110,{6}, FALSE)), VLOOKUP(E2606,Store_Showcase!B2:H144,{6}, FALSE))</f>
      </c>
      <c r="AH2606" s="1">
        <f>VLOOKUP(G2606,Sku_Consolidated!A2:R957,18,FALSE)</f>
      </c>
      <c r="AI2606" s="1">
        <f>VLOOKUP(G2606,Sku_Consolidated!A2:S957,19,FALSE)</f>
      </c>
      <c r="AJ2606" s="1">
        <f>VLOOKUP(G2606,Sku_Consolidated!A2:T957,20,FALSE)</f>
      </c>
    </row>
    <row r="2607" spans="1:36" x14ac:dyDescent="0.25">
      <c r="A2607" s="1">
        <v>2024</v>
      </c>
      <c r="B2607" s="1" t="s">
        <v>31</v>
      </c>
      <c r="C2607" s="1" t="s">
        <v>32</v>
      </c>
      <c r="D2607" s="1" t="s">
        <v>33</v>
      </c>
      <c r="E2607" s="9" t="s">
        <v>6610</v>
      </c>
      <c r="F2607" s="1">
        <f>IF(VLOOKUP(G2607,Sku_Consolidated!A2:S957,{19},FALSE)="SHOWCASE", VLOOKUP(E2607,Store_Showcase!B2:C144,{2}, FALSE), IF(VLOOKUP(G2607,Sku_Consolidated!A2:S957,{19},FALSE)="VAM",VLOOKUP(E2607,Store_VAM!B2:C273,{2}, FALSE),VLOOKUP(E2607,Store_SRP!B2:C110,{2}, FALSE)))</f>
      </c>
      <c r="G2607" s="1">
        <v>795730</v>
      </c>
      <c r="H2607" s="1" t="s">
        <v>1423</v>
      </c>
      <c r="I2607" s="10" t="s">
        <v>1638</v>
      </c>
      <c r="J2607" s="1">
        <f>VLOOKUP(G2607,Sku_Consolidated!A2:C957, 3, FALSE)</f>
      </c>
      <c r="K2607" s="10">
        <f>IF(J2607="PACK", I2607, 0)</f>
      </c>
      <c r="L2607" s="10">
        <f>IF(J2607="KG", I2607, I2607 * VLOOKUP(G2607,Sku_Consolidated!A2:U957,21,FALSE))</f>
      </c>
      <c r="M2607" s="10" t="s">
        <v>37</v>
      </c>
      <c r="N2607" s="11" t="s">
        <v>1703</v>
      </c>
      <c r="O2607" s="10" t="s">
        <v>2571</v>
      </c>
      <c r="P2607" s="10">
        <f>N2607 - O2607</f>
      </c>
      <c r="Q2607" s="1">
        <f>VLOOKUP(G2607,Sku_Consolidated!A2:G957,7, FALSE)</f>
      </c>
      <c r="R2607" s="1">
        <f>IF(IFERROR(VLOOKUP(E2607,Store_Showcase!B2:H144,7, FALSE), TRUE)=TRUE, IF(IFERROR(VLOOKUP(E2607,Store_SRP!B2:H110,7, FALSE), TRUE)=TRUE,VLOOKUP(E2607,Store_VAM!B2:H273,7, FALSE),VLOOKUP(E2607,Store_SRP!B2:H110,7, FALSE)), VLOOKUP(E2607,Store_Showcase!B2:H144,7, FALSE))</f>
      </c>
      <c r="S2607" s="1">
        <f>IF(IFERROR(VLOOKUP(E2607,Store_Showcase!B2:I144,8, FALSE), TRUE)=TRUE, IF(IFERROR(VLOOKUP(E2607,Store_SRP!B2:I110,8, FALSE), TRUE)=TRUE,VLOOKUP(E2607,Store_VAM!B2:I273,8, FALSE),VLOOKUP(E2607,Store_SRP!B2:I110,8, FALSE)), VLOOKUP(E2607,Store_Showcase!B2:I144,8, FALSE))</f>
      </c>
      <c r="T2607" s="1">
        <f>VLOOKUP(G2607,Sku_Consolidated!A2:R957,18,FALSE)</f>
      </c>
      <c r="U2607" s="1" t="s">
        <v>6613</v>
      </c>
      <c r="V2607" s="1">
        <f>IF(VLOOKUP(G2607,Sku_Consolidated!A2:S957,19,FALSE)="SHOWCASE", VLOOKUP(E2607,Store_Showcase!B2:L144,11, FALSE), IF(VLOOKUP(G2607,Sku_Consolidated!A2:S957,19,FALSE)="VAM",VLOOKUP(E2607,Store_VAM!B2:L273,11, FALSE),VLOOKUP(E2607,Store_SRP!B2:L110,11, FALSE)))</f>
      </c>
      <c r="W2607" s="1">
        <f>VLOOKUP(G2607,Sku_Consolidated!A2:W957,11,FALSE)</f>
      </c>
      <c r="X2607" s="1">
        <f>VLOOKUP(G2607,Sku_Consolidated!A2:H957,8,FALSE)</f>
      </c>
      <c r="Y2607" s="1">
        <f>VLOOKUP(G2607,Sku_Consolidated!A2:I957,9,FALSE)</f>
      </c>
      <c r="Z2607" s="1" t="s">
        <v>41</v>
      </c>
      <c r="AA2607" s="1">
        <f>VLOOKUP(G2607,Sku_Consolidated!A2:E957,5,FALSE)</f>
      </c>
      <c r="AB2607" s="1">
        <f>IF(VLOOKUP(G2607,Sku_Consolidated!A2:S957,19,FALSE)="SHOWCASE", VLOOKUP(E2607,Store_Showcase!B2:N144,13, FALSE), IF(VLOOKUP(G2607,Sku_Consolidated!A2:S957,19,FALSE)="VAM",VLOOKUP(E2607,Store_VAM!B2:N273,13, FALSE),VLOOKUP(E2607,Store_SRP!B2:N110,13, FALSE)))</f>
      </c>
      <c r="AC2607" s="1">
        <f>IF(IFERROR(AB2607,TRUE)=TRUE, "-","OK")</f>
      </c>
      <c r="AD2607" s="11" t="s">
        <v>37</v>
      </c>
      <c r="AE2607" s="11" t="s">
        <v>37</v>
      </c>
      <c r="AF2607" s="1">
        <f>IF(IFERROR(VLOOKUP(E2607,Store_Showcase!B2:H144,{5}, FALSE), TRUE)=TRUE, IF(IFERROR(VLOOKUP(E2607,Store_SRP!B2:H110,{5}, FALSE), TRUE)=TRUE,VLOOKUP(E2607,Store_VAM!B2:H273,{5}, FALSE),VLOOKUP(E2607,Store_SRP!B2:H110,{5}, FALSE)), VLOOKUP(E2607,Store_Showcase!B2:H144,{5}, FALSE))</f>
      </c>
      <c r="AG2607" s="1">
        <f>IF(IFERROR(VLOOKUP(E2607,Store_Showcase!B2:H144,{6}, FALSE), TRUE)=TRUE, IF(IFERROR(VLOOKUP(E2607,Store_SRP!B2:H110,{6}, FALSE), TRUE)=TRUE,VLOOKUP(E2607,Store_VAM!B2:H273,{6}, FALSE),VLOOKUP(E2607,Store_SRP!B2:H110,{6}, FALSE)), VLOOKUP(E2607,Store_Showcase!B2:H144,{6}, FALSE))</f>
      </c>
      <c r="AH2607" s="1">
        <f>VLOOKUP(G2607,Sku_Consolidated!A2:R957,18,FALSE)</f>
      </c>
      <c r="AI2607" s="1">
        <f>VLOOKUP(G2607,Sku_Consolidated!A2:S957,19,FALSE)</f>
      </c>
      <c r="AJ2607" s="1">
        <f>VLOOKUP(G2607,Sku_Consolidated!A2:T957,20,FALSE)</f>
      </c>
    </row>
    <row r="2608" spans="1:36" x14ac:dyDescent="0.25">
      <c r="A2608" s="1">
        <v>2024</v>
      </c>
      <c r="B2608" s="1" t="s">
        <v>31</v>
      </c>
      <c r="C2608" s="1" t="s">
        <v>32</v>
      </c>
      <c r="D2608" s="1" t="s">
        <v>33</v>
      </c>
      <c r="E2608" s="9" t="s">
        <v>6610</v>
      </c>
      <c r="F2608" s="1">
        <f>IF(VLOOKUP(G2608,Sku_Consolidated!A2:S957,{19},FALSE)="SHOWCASE", VLOOKUP(E2608,Store_Showcase!B2:C144,{2}, FALSE), IF(VLOOKUP(G2608,Sku_Consolidated!A2:S957,{19},FALSE)="VAM",VLOOKUP(E2608,Store_VAM!B2:C273,{2}, FALSE),VLOOKUP(E2608,Store_SRP!B2:C110,{2}, FALSE)))</f>
      </c>
      <c r="G2608" s="1">
        <v>795733</v>
      </c>
      <c r="H2608" s="1" t="s">
        <v>1430</v>
      </c>
      <c r="I2608" s="10" t="s">
        <v>1137</v>
      </c>
      <c r="J2608" s="1">
        <f>VLOOKUP(G2608,Sku_Consolidated!A2:C957, 3, FALSE)</f>
      </c>
      <c r="K2608" s="10">
        <f>IF(J2608="PACK", I2608, 0)</f>
      </c>
      <c r="L2608" s="10">
        <f>IF(J2608="KG", I2608, I2608 * VLOOKUP(G2608,Sku_Consolidated!A2:U957,21,FALSE))</f>
      </c>
      <c r="M2608" s="10" t="s">
        <v>37</v>
      </c>
      <c r="N2608" s="11" t="s">
        <v>2547</v>
      </c>
      <c r="O2608" s="10" t="s">
        <v>2548</v>
      </c>
      <c r="P2608" s="10">
        <f>N2608 - O2608</f>
      </c>
      <c r="Q2608" s="1">
        <f>VLOOKUP(G2608,Sku_Consolidated!A2:G957,7, FALSE)</f>
      </c>
      <c r="R2608" s="1">
        <f>IF(IFERROR(VLOOKUP(E2608,Store_Showcase!B2:H144,7, FALSE), TRUE)=TRUE, IF(IFERROR(VLOOKUP(E2608,Store_SRP!B2:H110,7, FALSE), TRUE)=TRUE,VLOOKUP(E2608,Store_VAM!B2:H273,7, FALSE),VLOOKUP(E2608,Store_SRP!B2:H110,7, FALSE)), VLOOKUP(E2608,Store_Showcase!B2:H144,7, FALSE))</f>
      </c>
      <c r="S2608" s="1">
        <f>IF(IFERROR(VLOOKUP(E2608,Store_Showcase!B2:I144,8, FALSE), TRUE)=TRUE, IF(IFERROR(VLOOKUP(E2608,Store_SRP!B2:I110,8, FALSE), TRUE)=TRUE,VLOOKUP(E2608,Store_VAM!B2:I273,8, FALSE),VLOOKUP(E2608,Store_SRP!B2:I110,8, FALSE)), VLOOKUP(E2608,Store_Showcase!B2:I144,8, FALSE))</f>
      </c>
      <c r="T2608" s="1">
        <f>VLOOKUP(G2608,Sku_Consolidated!A2:R957,18,FALSE)</f>
      </c>
      <c r="U2608" s="1" t="s">
        <v>6613</v>
      </c>
      <c r="V2608" s="1">
        <f>IF(VLOOKUP(G2608,Sku_Consolidated!A2:S957,19,FALSE)="SHOWCASE", VLOOKUP(E2608,Store_Showcase!B2:L144,11, FALSE), IF(VLOOKUP(G2608,Sku_Consolidated!A2:S957,19,FALSE)="VAM",VLOOKUP(E2608,Store_VAM!B2:L273,11, FALSE),VLOOKUP(E2608,Store_SRP!B2:L110,11, FALSE)))</f>
      </c>
      <c r="W2608" s="1">
        <f>VLOOKUP(G2608,Sku_Consolidated!A2:W957,11,FALSE)</f>
      </c>
      <c r="X2608" s="1">
        <f>VLOOKUP(G2608,Sku_Consolidated!A2:H957,8,FALSE)</f>
      </c>
      <c r="Y2608" s="1">
        <f>VLOOKUP(G2608,Sku_Consolidated!A2:I957,9,FALSE)</f>
      </c>
      <c r="Z2608" s="1" t="s">
        <v>41</v>
      </c>
      <c r="AA2608" s="1">
        <f>VLOOKUP(G2608,Sku_Consolidated!A2:E957,5,FALSE)</f>
      </c>
      <c r="AB2608" s="1">
        <f>IF(VLOOKUP(G2608,Sku_Consolidated!A2:S957,19,FALSE)="SHOWCASE", VLOOKUP(E2608,Store_Showcase!B2:N144,13, FALSE), IF(VLOOKUP(G2608,Sku_Consolidated!A2:S957,19,FALSE)="VAM",VLOOKUP(E2608,Store_VAM!B2:N273,13, FALSE),VLOOKUP(E2608,Store_SRP!B2:N110,13, FALSE)))</f>
      </c>
      <c r="AC2608" s="1">
        <f>IF(IFERROR(AB2608,TRUE)=TRUE, "-","OK")</f>
      </c>
      <c r="AD2608" s="11" t="s">
        <v>37</v>
      </c>
      <c r="AE2608" s="11" t="s">
        <v>37</v>
      </c>
      <c r="AF2608" s="1">
        <f>IF(IFERROR(VLOOKUP(E2608,Store_Showcase!B2:H144,{5}, FALSE), TRUE)=TRUE, IF(IFERROR(VLOOKUP(E2608,Store_SRP!B2:H110,{5}, FALSE), TRUE)=TRUE,VLOOKUP(E2608,Store_VAM!B2:H273,{5}, FALSE),VLOOKUP(E2608,Store_SRP!B2:H110,{5}, FALSE)), VLOOKUP(E2608,Store_Showcase!B2:H144,{5}, FALSE))</f>
      </c>
      <c r="AG2608" s="1">
        <f>IF(IFERROR(VLOOKUP(E2608,Store_Showcase!B2:H144,{6}, FALSE), TRUE)=TRUE, IF(IFERROR(VLOOKUP(E2608,Store_SRP!B2:H110,{6}, FALSE), TRUE)=TRUE,VLOOKUP(E2608,Store_VAM!B2:H273,{6}, FALSE),VLOOKUP(E2608,Store_SRP!B2:H110,{6}, FALSE)), VLOOKUP(E2608,Store_Showcase!B2:H144,{6}, FALSE))</f>
      </c>
      <c r="AH2608" s="1">
        <f>VLOOKUP(G2608,Sku_Consolidated!A2:R957,18,FALSE)</f>
      </c>
      <c r="AI2608" s="1">
        <f>VLOOKUP(G2608,Sku_Consolidated!A2:S957,19,FALSE)</f>
      </c>
      <c r="AJ2608" s="1">
        <f>VLOOKUP(G2608,Sku_Consolidated!A2:T957,20,FALSE)</f>
      </c>
    </row>
    <row r="2609" spans="1:36" x14ac:dyDescent="0.25">
      <c r="A2609" s="1">
        <v>2024</v>
      </c>
      <c r="B2609" s="1" t="s">
        <v>31</v>
      </c>
      <c r="C2609" s="1" t="s">
        <v>32</v>
      </c>
      <c r="D2609" s="1" t="s">
        <v>33</v>
      </c>
      <c r="E2609" s="9" t="s">
        <v>6610</v>
      </c>
      <c r="F2609" s="1">
        <f>IF(VLOOKUP(G2609,Sku_Consolidated!A2:S957,{19},FALSE)="SHOWCASE", VLOOKUP(E2609,Store_Showcase!B2:C144,{2}, FALSE), IF(VLOOKUP(G2609,Sku_Consolidated!A2:S957,{19},FALSE)="VAM",VLOOKUP(E2609,Store_VAM!B2:C273,{2}, FALSE),VLOOKUP(E2609,Store_SRP!B2:C110,{2}, FALSE)))</f>
      </c>
      <c r="G2609" s="1">
        <v>795738</v>
      </c>
      <c r="H2609" s="1" t="s">
        <v>1634</v>
      </c>
      <c r="I2609" s="10" t="s">
        <v>1424</v>
      </c>
      <c r="J2609" s="1">
        <f>VLOOKUP(G2609,Sku_Consolidated!A2:C957, 3, FALSE)</f>
      </c>
      <c r="K2609" s="10">
        <f>IF(J2609="PACK", I2609, 0)</f>
      </c>
      <c r="L2609" s="10">
        <f>IF(J2609="KG", I2609, I2609 * VLOOKUP(G2609,Sku_Consolidated!A2:U957,21,FALSE))</f>
      </c>
      <c r="M2609" s="10" t="s">
        <v>37</v>
      </c>
      <c r="N2609" s="11" t="s">
        <v>1635</v>
      </c>
      <c r="O2609" s="10" t="s">
        <v>2549</v>
      </c>
      <c r="P2609" s="10">
        <f>N2609 - O2609</f>
      </c>
      <c r="Q2609" s="1">
        <f>VLOOKUP(G2609,Sku_Consolidated!A2:G957,7, FALSE)</f>
      </c>
      <c r="R2609" s="1">
        <f>IF(IFERROR(VLOOKUP(E2609,Store_Showcase!B2:H144,7, FALSE), TRUE)=TRUE, IF(IFERROR(VLOOKUP(E2609,Store_SRP!B2:H110,7, FALSE), TRUE)=TRUE,VLOOKUP(E2609,Store_VAM!B2:H273,7, FALSE),VLOOKUP(E2609,Store_SRP!B2:H110,7, FALSE)), VLOOKUP(E2609,Store_Showcase!B2:H144,7, FALSE))</f>
      </c>
      <c r="S2609" s="1">
        <f>IF(IFERROR(VLOOKUP(E2609,Store_Showcase!B2:I144,8, FALSE), TRUE)=TRUE, IF(IFERROR(VLOOKUP(E2609,Store_SRP!B2:I110,8, FALSE), TRUE)=TRUE,VLOOKUP(E2609,Store_VAM!B2:I273,8, FALSE),VLOOKUP(E2609,Store_SRP!B2:I110,8, FALSE)), VLOOKUP(E2609,Store_Showcase!B2:I144,8, FALSE))</f>
      </c>
      <c r="T2609" s="1">
        <f>VLOOKUP(G2609,Sku_Consolidated!A2:R957,18,FALSE)</f>
      </c>
      <c r="U2609" s="1" t="s">
        <v>6613</v>
      </c>
      <c r="V2609" s="1">
        <f>IF(VLOOKUP(G2609,Sku_Consolidated!A2:S957,19,FALSE)="SHOWCASE", VLOOKUP(E2609,Store_Showcase!B2:L144,11, FALSE), IF(VLOOKUP(G2609,Sku_Consolidated!A2:S957,19,FALSE)="VAM",VLOOKUP(E2609,Store_VAM!B2:L273,11, FALSE),VLOOKUP(E2609,Store_SRP!B2:L110,11, FALSE)))</f>
      </c>
      <c r="W2609" s="1">
        <f>VLOOKUP(G2609,Sku_Consolidated!A2:W957,11,FALSE)</f>
      </c>
      <c r="X2609" s="1">
        <f>VLOOKUP(G2609,Sku_Consolidated!A2:H957,8,FALSE)</f>
      </c>
      <c r="Y2609" s="1">
        <f>VLOOKUP(G2609,Sku_Consolidated!A2:I957,9,FALSE)</f>
      </c>
      <c r="Z2609" s="1" t="s">
        <v>41</v>
      </c>
      <c r="AA2609" s="1">
        <f>VLOOKUP(G2609,Sku_Consolidated!A2:E957,5,FALSE)</f>
      </c>
      <c r="AB2609" s="1">
        <f>IF(VLOOKUP(G2609,Sku_Consolidated!A2:S957,19,FALSE)="SHOWCASE", VLOOKUP(E2609,Store_Showcase!B2:N144,13, FALSE), IF(VLOOKUP(G2609,Sku_Consolidated!A2:S957,19,FALSE)="VAM",VLOOKUP(E2609,Store_VAM!B2:N273,13, FALSE),VLOOKUP(E2609,Store_SRP!B2:N110,13, FALSE)))</f>
      </c>
      <c r="AC2609" s="1">
        <f>IF(IFERROR(AB2609,TRUE)=TRUE, "-","OK")</f>
      </c>
      <c r="AD2609" s="11" t="s">
        <v>37</v>
      </c>
      <c r="AE2609" s="11" t="s">
        <v>37</v>
      </c>
      <c r="AF2609" s="1">
        <f>IF(IFERROR(VLOOKUP(E2609,Store_Showcase!B2:H144,{5}, FALSE), TRUE)=TRUE, IF(IFERROR(VLOOKUP(E2609,Store_SRP!B2:H110,{5}, FALSE), TRUE)=TRUE,VLOOKUP(E2609,Store_VAM!B2:H273,{5}, FALSE),VLOOKUP(E2609,Store_SRP!B2:H110,{5}, FALSE)), VLOOKUP(E2609,Store_Showcase!B2:H144,{5}, FALSE))</f>
      </c>
      <c r="AG2609" s="1">
        <f>IF(IFERROR(VLOOKUP(E2609,Store_Showcase!B2:H144,{6}, FALSE), TRUE)=TRUE, IF(IFERROR(VLOOKUP(E2609,Store_SRP!B2:H110,{6}, FALSE), TRUE)=TRUE,VLOOKUP(E2609,Store_VAM!B2:H273,{6}, FALSE),VLOOKUP(E2609,Store_SRP!B2:H110,{6}, FALSE)), VLOOKUP(E2609,Store_Showcase!B2:H144,{6}, FALSE))</f>
      </c>
      <c r="AH2609" s="1">
        <f>VLOOKUP(G2609,Sku_Consolidated!A2:R957,18,FALSE)</f>
      </c>
      <c r="AI2609" s="1">
        <f>VLOOKUP(G2609,Sku_Consolidated!A2:S957,19,FALSE)</f>
      </c>
      <c r="AJ2609" s="1">
        <f>VLOOKUP(G2609,Sku_Consolidated!A2:T957,20,FALSE)</f>
      </c>
    </row>
    <row r="2610" spans="1:36" x14ac:dyDescent="0.25">
      <c r="A2610" s="1">
        <v>2024</v>
      </c>
      <c r="B2610" s="1" t="s">
        <v>31</v>
      </c>
      <c r="C2610" s="1" t="s">
        <v>32</v>
      </c>
      <c r="D2610" s="1" t="s">
        <v>33</v>
      </c>
      <c r="E2610" s="9" t="s">
        <v>6614</v>
      </c>
      <c r="F2610" s="1">
        <f>IF(VLOOKUP(G2610,Sku_Consolidated!A2:S957,{19},FALSE)="SHOWCASE", VLOOKUP(E2610,Store_Showcase!B2:C144,{2}, FALSE), IF(VLOOKUP(G2610,Sku_Consolidated!A2:S957,{19},FALSE)="VAM",VLOOKUP(E2610,Store_VAM!B2:C273,{2}, FALSE),VLOOKUP(E2610,Store_SRP!B2:C110,{2}, FALSE)))</f>
      </c>
      <c r="G2610" s="1">
        <v>10008</v>
      </c>
      <c r="H2610" s="1" t="s">
        <v>304</v>
      </c>
      <c r="I2610" s="10" t="s">
        <v>6615</v>
      </c>
      <c r="J2610" s="1">
        <f>VLOOKUP(G2610,Sku_Consolidated!A2:C957, 3, FALSE)</f>
      </c>
      <c r="K2610" s="10">
        <f>IF(J2610="PACK", I2610, 0)</f>
      </c>
      <c r="L2610" s="10">
        <f>IF(J2610="KG", I2610, I2610 * VLOOKUP(G2610,Sku_Consolidated!A2:U957,21,FALSE))</f>
      </c>
      <c r="M2610" s="10" t="s">
        <v>37</v>
      </c>
      <c r="N2610" s="11" t="s">
        <v>6616</v>
      </c>
      <c r="O2610" s="10" t="s">
        <v>6617</v>
      </c>
      <c r="P2610" s="10">
        <f>N2610 - O2610</f>
      </c>
      <c r="Q2610" s="1">
        <f>VLOOKUP(G2610,Sku_Consolidated!A2:G957,7, FALSE)</f>
      </c>
      <c r="R2610" s="1">
        <f>IF(IFERROR(VLOOKUP(E2610,Store_Showcase!B2:H144,7, FALSE), TRUE)=TRUE, IF(IFERROR(VLOOKUP(E2610,Store_SRP!B2:H110,7, FALSE), TRUE)=TRUE,VLOOKUP(E2610,Store_VAM!B2:H273,7, FALSE),VLOOKUP(E2610,Store_SRP!B2:H110,7, FALSE)), VLOOKUP(E2610,Store_Showcase!B2:H144,7, FALSE))</f>
      </c>
      <c r="S2610" s="1">
        <f>IF(IFERROR(VLOOKUP(E2610,Store_Showcase!B2:I144,8, FALSE), TRUE)=TRUE, IF(IFERROR(VLOOKUP(E2610,Store_SRP!B2:I110,8, FALSE), TRUE)=TRUE,VLOOKUP(E2610,Store_VAM!B2:I273,8, FALSE),VLOOKUP(E2610,Store_SRP!B2:I110,8, FALSE)), VLOOKUP(E2610,Store_Showcase!B2:I144,8, FALSE))</f>
      </c>
      <c r="T2610" s="1">
        <f>VLOOKUP(G2610,Sku_Consolidated!A2:R957,18,FALSE)</f>
      </c>
      <c r="U2610" s="1" t="s">
        <v>6618</v>
      </c>
      <c r="V2610" s="1">
        <f>IF(VLOOKUP(G2610,Sku_Consolidated!A2:S957,19,FALSE)="SHOWCASE", VLOOKUP(E2610,Store_Showcase!B2:L144,11, FALSE), IF(VLOOKUP(G2610,Sku_Consolidated!A2:S957,19,FALSE)="VAM",VLOOKUP(E2610,Store_VAM!B2:L273,11, FALSE),VLOOKUP(E2610,Store_SRP!B2:L110,11, FALSE)))</f>
      </c>
      <c r="W2610" s="1">
        <f>VLOOKUP(G2610,Sku_Consolidated!A2:W957,11,FALSE)</f>
      </c>
      <c r="X2610" s="1">
        <f>VLOOKUP(G2610,Sku_Consolidated!A2:H957,8,FALSE)</f>
      </c>
      <c r="Y2610" s="1">
        <f>VLOOKUP(G2610,Sku_Consolidated!A2:I957,9,FALSE)</f>
      </c>
      <c r="Z2610" s="1" t="s">
        <v>41</v>
      </c>
      <c r="AA2610" s="1">
        <f>VLOOKUP(G2610,Sku_Consolidated!A2:E957,5,FALSE)</f>
      </c>
      <c r="AB2610" s="1">
        <f>IF(VLOOKUP(G2610,Sku_Consolidated!A2:S957,19,FALSE)="SHOWCASE", VLOOKUP(E2610,Store_Showcase!B2:N144,13, FALSE), IF(VLOOKUP(G2610,Sku_Consolidated!A2:S957,19,FALSE)="VAM",VLOOKUP(E2610,Store_VAM!B2:N273,13, FALSE),VLOOKUP(E2610,Store_SRP!B2:N110,13, FALSE)))</f>
      </c>
      <c r="AC2610" s="1">
        <f>IF(IFERROR(AB2610,TRUE)=TRUE, "-","OK")</f>
      </c>
      <c r="AD2610" s="11" t="s">
        <v>37</v>
      </c>
      <c r="AE2610" s="11" t="s">
        <v>37</v>
      </c>
      <c r="AF2610" s="1">
        <f>IF(IFERROR(VLOOKUP(E2610,Store_Showcase!B2:H144,{5}, FALSE), TRUE)=TRUE, IF(IFERROR(VLOOKUP(E2610,Store_SRP!B2:H110,{5}, FALSE), TRUE)=TRUE,VLOOKUP(E2610,Store_VAM!B2:H273,{5}, FALSE),VLOOKUP(E2610,Store_SRP!B2:H110,{5}, FALSE)), VLOOKUP(E2610,Store_Showcase!B2:H144,{5}, FALSE))</f>
      </c>
      <c r="AG2610" s="1">
        <f>IF(IFERROR(VLOOKUP(E2610,Store_Showcase!B2:H144,{6}, FALSE), TRUE)=TRUE, IF(IFERROR(VLOOKUP(E2610,Store_SRP!B2:H110,{6}, FALSE), TRUE)=TRUE,VLOOKUP(E2610,Store_VAM!B2:H273,{6}, FALSE),VLOOKUP(E2610,Store_SRP!B2:H110,{6}, FALSE)), VLOOKUP(E2610,Store_Showcase!B2:H144,{6}, FALSE))</f>
      </c>
      <c r="AH2610" s="1">
        <f>VLOOKUP(G2610,Sku_Consolidated!A2:R957,18,FALSE)</f>
      </c>
      <c r="AI2610" s="1">
        <f>VLOOKUP(G2610,Sku_Consolidated!A2:S957,19,FALSE)</f>
      </c>
      <c r="AJ2610" s="1">
        <f>VLOOKUP(G2610,Sku_Consolidated!A2:T957,20,FALSE)</f>
      </c>
    </row>
    <row r="2611" spans="1:36" x14ac:dyDescent="0.25">
      <c r="A2611" s="1">
        <v>2024</v>
      </c>
      <c r="B2611" s="1" t="s">
        <v>31</v>
      </c>
      <c r="C2611" s="1" t="s">
        <v>32</v>
      </c>
      <c r="D2611" s="1" t="s">
        <v>33</v>
      </c>
      <c r="E2611" s="9" t="s">
        <v>6614</v>
      </c>
      <c r="F2611" s="1">
        <f>IF(VLOOKUP(G2611,Sku_Consolidated!A2:S957,{19},FALSE)="SHOWCASE", VLOOKUP(E2611,Store_Showcase!B2:C144,{2}, FALSE), IF(VLOOKUP(G2611,Sku_Consolidated!A2:S957,{19},FALSE)="VAM",VLOOKUP(E2611,Store_VAM!B2:C273,{2}, FALSE),VLOOKUP(E2611,Store_SRP!B2:C110,{2}, FALSE)))</f>
      </c>
      <c r="G2611" s="1">
        <v>61719</v>
      </c>
      <c r="H2611" s="1" t="s">
        <v>35</v>
      </c>
      <c r="I2611" s="10" t="s">
        <v>622</v>
      </c>
      <c r="J2611" s="1">
        <f>VLOOKUP(G2611,Sku_Consolidated!A2:C957, 3, FALSE)</f>
      </c>
      <c r="K2611" s="10">
        <f>IF(J2611="PACK", I2611, 0)</f>
      </c>
      <c r="L2611" s="10">
        <f>IF(J2611="KG", I2611, I2611 * VLOOKUP(G2611,Sku_Consolidated!A2:U957,21,FALSE))</f>
      </c>
      <c r="M2611" s="10" t="s">
        <v>37</v>
      </c>
      <c r="N2611" s="11" t="s">
        <v>6619</v>
      </c>
      <c r="O2611" s="10" t="s">
        <v>6620</v>
      </c>
      <c r="P2611" s="10">
        <f>N2611 - O2611</f>
      </c>
      <c r="Q2611" s="1">
        <f>VLOOKUP(G2611,Sku_Consolidated!A2:G957,7, FALSE)</f>
      </c>
      <c r="R2611" s="1">
        <f>IF(IFERROR(VLOOKUP(E2611,Store_Showcase!B2:H144,7, FALSE), TRUE)=TRUE, IF(IFERROR(VLOOKUP(E2611,Store_SRP!B2:H110,7, FALSE), TRUE)=TRUE,VLOOKUP(E2611,Store_VAM!B2:H273,7, FALSE),VLOOKUP(E2611,Store_SRP!B2:H110,7, FALSE)), VLOOKUP(E2611,Store_Showcase!B2:H144,7, FALSE))</f>
      </c>
      <c r="S2611" s="1">
        <f>IF(IFERROR(VLOOKUP(E2611,Store_Showcase!B2:I144,8, FALSE), TRUE)=TRUE, IF(IFERROR(VLOOKUP(E2611,Store_SRP!B2:I110,8, FALSE), TRUE)=TRUE,VLOOKUP(E2611,Store_VAM!B2:I273,8, FALSE),VLOOKUP(E2611,Store_SRP!B2:I110,8, FALSE)), VLOOKUP(E2611,Store_Showcase!B2:I144,8, FALSE))</f>
      </c>
      <c r="T2611" s="1">
        <f>VLOOKUP(G2611,Sku_Consolidated!A2:R957,18,FALSE)</f>
      </c>
      <c r="U2611" s="1" t="s">
        <v>6618</v>
      </c>
      <c r="V2611" s="1">
        <f>IF(VLOOKUP(G2611,Sku_Consolidated!A2:S957,19,FALSE)="SHOWCASE", VLOOKUP(E2611,Store_Showcase!B2:L144,11, FALSE), IF(VLOOKUP(G2611,Sku_Consolidated!A2:S957,19,FALSE)="VAM",VLOOKUP(E2611,Store_VAM!B2:L273,11, FALSE),VLOOKUP(E2611,Store_SRP!B2:L110,11, FALSE)))</f>
      </c>
      <c r="W2611" s="1">
        <f>VLOOKUP(G2611,Sku_Consolidated!A2:W957,11,FALSE)</f>
      </c>
      <c r="X2611" s="1">
        <f>VLOOKUP(G2611,Sku_Consolidated!A2:H957,8,FALSE)</f>
      </c>
      <c r="Y2611" s="1">
        <f>VLOOKUP(G2611,Sku_Consolidated!A2:I957,9,FALSE)</f>
      </c>
      <c r="Z2611" s="1" t="s">
        <v>41</v>
      </c>
      <c r="AA2611" s="1">
        <f>VLOOKUP(G2611,Sku_Consolidated!A2:E957,5,FALSE)</f>
      </c>
      <c r="AB2611" s="1">
        <f>IF(VLOOKUP(G2611,Sku_Consolidated!A2:S957,19,FALSE)="SHOWCASE", VLOOKUP(E2611,Store_Showcase!B2:N144,13, FALSE), IF(VLOOKUP(G2611,Sku_Consolidated!A2:S957,19,FALSE)="VAM",VLOOKUP(E2611,Store_VAM!B2:N273,13, FALSE),VLOOKUP(E2611,Store_SRP!B2:N110,13, FALSE)))</f>
      </c>
      <c r="AC2611" s="1">
        <f>IF(IFERROR(AB2611,TRUE)=TRUE, "-","OK")</f>
      </c>
      <c r="AD2611" s="11" t="s">
        <v>37</v>
      </c>
      <c r="AE2611" s="11" t="s">
        <v>37</v>
      </c>
      <c r="AF2611" s="1">
        <f>IF(IFERROR(VLOOKUP(E2611,Store_Showcase!B2:H144,{5}, FALSE), TRUE)=TRUE, IF(IFERROR(VLOOKUP(E2611,Store_SRP!B2:H110,{5}, FALSE), TRUE)=TRUE,VLOOKUP(E2611,Store_VAM!B2:H273,{5}, FALSE),VLOOKUP(E2611,Store_SRP!B2:H110,{5}, FALSE)), VLOOKUP(E2611,Store_Showcase!B2:H144,{5}, FALSE))</f>
      </c>
      <c r="AG2611" s="1">
        <f>IF(IFERROR(VLOOKUP(E2611,Store_Showcase!B2:H144,{6}, FALSE), TRUE)=TRUE, IF(IFERROR(VLOOKUP(E2611,Store_SRP!B2:H110,{6}, FALSE), TRUE)=TRUE,VLOOKUP(E2611,Store_VAM!B2:H273,{6}, FALSE),VLOOKUP(E2611,Store_SRP!B2:H110,{6}, FALSE)), VLOOKUP(E2611,Store_Showcase!B2:H144,{6}, FALSE))</f>
      </c>
      <c r="AH2611" s="1">
        <f>VLOOKUP(G2611,Sku_Consolidated!A2:R957,18,FALSE)</f>
      </c>
      <c r="AI2611" s="1">
        <f>VLOOKUP(G2611,Sku_Consolidated!A2:S957,19,FALSE)</f>
      </c>
      <c r="AJ2611" s="1">
        <f>VLOOKUP(G2611,Sku_Consolidated!A2:T957,20,FALSE)</f>
      </c>
    </row>
    <row r="2612" spans="1:36" x14ac:dyDescent="0.25">
      <c r="A2612" s="1">
        <v>2024</v>
      </c>
      <c r="B2612" s="1" t="s">
        <v>31</v>
      </c>
      <c r="C2612" s="1" t="s">
        <v>32</v>
      </c>
      <c r="D2612" s="1" t="s">
        <v>33</v>
      </c>
      <c r="E2612" s="9" t="s">
        <v>6614</v>
      </c>
      <c r="F2612" s="1">
        <f>IF(VLOOKUP(G2612,Sku_Consolidated!A2:S957,{19},FALSE)="SHOWCASE", VLOOKUP(E2612,Store_Showcase!B2:C144,{2}, FALSE), IF(VLOOKUP(G2612,Sku_Consolidated!A2:S957,{19},FALSE)="VAM",VLOOKUP(E2612,Store_VAM!B2:C273,{2}, FALSE),VLOOKUP(E2612,Store_SRP!B2:C110,{2}, FALSE)))</f>
      </c>
      <c r="G2612" s="1">
        <v>61721</v>
      </c>
      <c r="H2612" s="1" t="s">
        <v>42</v>
      </c>
      <c r="I2612" s="10" t="s">
        <v>2618</v>
      </c>
      <c r="J2612" s="1">
        <f>VLOOKUP(G2612,Sku_Consolidated!A2:C957, 3, FALSE)</f>
      </c>
      <c r="K2612" s="10">
        <f>IF(J2612="PACK", I2612, 0)</f>
      </c>
      <c r="L2612" s="10">
        <f>IF(J2612="KG", I2612, I2612 * VLOOKUP(G2612,Sku_Consolidated!A2:U957,21,FALSE))</f>
      </c>
      <c r="M2612" s="10" t="s">
        <v>37</v>
      </c>
      <c r="N2612" s="11" t="s">
        <v>6621</v>
      </c>
      <c r="O2612" s="10" t="s">
        <v>6622</v>
      </c>
      <c r="P2612" s="10">
        <f>N2612 - O2612</f>
      </c>
      <c r="Q2612" s="1">
        <f>VLOOKUP(G2612,Sku_Consolidated!A2:G957,7, FALSE)</f>
      </c>
      <c r="R2612" s="1">
        <f>IF(IFERROR(VLOOKUP(E2612,Store_Showcase!B2:H144,7, FALSE), TRUE)=TRUE, IF(IFERROR(VLOOKUP(E2612,Store_SRP!B2:H110,7, FALSE), TRUE)=TRUE,VLOOKUP(E2612,Store_VAM!B2:H273,7, FALSE),VLOOKUP(E2612,Store_SRP!B2:H110,7, FALSE)), VLOOKUP(E2612,Store_Showcase!B2:H144,7, FALSE))</f>
      </c>
      <c r="S2612" s="1">
        <f>IF(IFERROR(VLOOKUP(E2612,Store_Showcase!B2:I144,8, FALSE), TRUE)=TRUE, IF(IFERROR(VLOOKUP(E2612,Store_SRP!B2:I110,8, FALSE), TRUE)=TRUE,VLOOKUP(E2612,Store_VAM!B2:I273,8, FALSE),VLOOKUP(E2612,Store_SRP!B2:I110,8, FALSE)), VLOOKUP(E2612,Store_Showcase!B2:I144,8, FALSE))</f>
      </c>
      <c r="T2612" s="1">
        <f>VLOOKUP(G2612,Sku_Consolidated!A2:R957,18,FALSE)</f>
      </c>
      <c r="U2612" s="1" t="s">
        <v>6618</v>
      </c>
      <c r="V2612" s="1">
        <f>IF(VLOOKUP(G2612,Sku_Consolidated!A2:S957,19,FALSE)="SHOWCASE", VLOOKUP(E2612,Store_Showcase!B2:L144,11, FALSE), IF(VLOOKUP(G2612,Sku_Consolidated!A2:S957,19,FALSE)="VAM",VLOOKUP(E2612,Store_VAM!B2:L273,11, FALSE),VLOOKUP(E2612,Store_SRP!B2:L110,11, FALSE)))</f>
      </c>
      <c r="W2612" s="1">
        <f>VLOOKUP(G2612,Sku_Consolidated!A2:W957,11,FALSE)</f>
      </c>
      <c r="X2612" s="1">
        <f>VLOOKUP(G2612,Sku_Consolidated!A2:H957,8,FALSE)</f>
      </c>
      <c r="Y2612" s="1">
        <f>VLOOKUP(G2612,Sku_Consolidated!A2:I957,9,FALSE)</f>
      </c>
      <c r="Z2612" s="1" t="s">
        <v>41</v>
      </c>
      <c r="AA2612" s="1">
        <f>VLOOKUP(G2612,Sku_Consolidated!A2:E957,5,FALSE)</f>
      </c>
      <c r="AB2612" s="1">
        <f>IF(VLOOKUP(G2612,Sku_Consolidated!A2:S957,19,FALSE)="SHOWCASE", VLOOKUP(E2612,Store_Showcase!B2:N144,13, FALSE), IF(VLOOKUP(G2612,Sku_Consolidated!A2:S957,19,FALSE)="VAM",VLOOKUP(E2612,Store_VAM!B2:N273,13, FALSE),VLOOKUP(E2612,Store_SRP!B2:N110,13, FALSE)))</f>
      </c>
      <c r="AC2612" s="1">
        <f>IF(IFERROR(AB2612,TRUE)=TRUE, "-","OK")</f>
      </c>
      <c r="AD2612" s="11" t="s">
        <v>37</v>
      </c>
      <c r="AE2612" s="11" t="s">
        <v>37</v>
      </c>
      <c r="AF2612" s="1">
        <f>IF(IFERROR(VLOOKUP(E2612,Store_Showcase!B2:H144,{5}, FALSE), TRUE)=TRUE, IF(IFERROR(VLOOKUP(E2612,Store_SRP!B2:H110,{5}, FALSE), TRUE)=TRUE,VLOOKUP(E2612,Store_VAM!B2:H273,{5}, FALSE),VLOOKUP(E2612,Store_SRP!B2:H110,{5}, FALSE)), VLOOKUP(E2612,Store_Showcase!B2:H144,{5}, FALSE))</f>
      </c>
      <c r="AG2612" s="1">
        <f>IF(IFERROR(VLOOKUP(E2612,Store_Showcase!B2:H144,{6}, FALSE), TRUE)=TRUE, IF(IFERROR(VLOOKUP(E2612,Store_SRP!B2:H110,{6}, FALSE), TRUE)=TRUE,VLOOKUP(E2612,Store_VAM!B2:H273,{6}, FALSE),VLOOKUP(E2612,Store_SRP!B2:H110,{6}, FALSE)), VLOOKUP(E2612,Store_Showcase!B2:H144,{6}, FALSE))</f>
      </c>
      <c r="AH2612" s="1">
        <f>VLOOKUP(G2612,Sku_Consolidated!A2:R957,18,FALSE)</f>
      </c>
      <c r="AI2612" s="1">
        <f>VLOOKUP(G2612,Sku_Consolidated!A2:S957,19,FALSE)</f>
      </c>
      <c r="AJ2612" s="1">
        <f>VLOOKUP(G2612,Sku_Consolidated!A2:T957,20,FALSE)</f>
      </c>
    </row>
    <row r="2613" spans="1:36" x14ac:dyDescent="0.25">
      <c r="A2613" s="1">
        <v>2024</v>
      </c>
      <c r="B2613" s="1" t="s">
        <v>31</v>
      </c>
      <c r="C2613" s="1" t="s">
        <v>32</v>
      </c>
      <c r="D2613" s="1" t="s">
        <v>33</v>
      </c>
      <c r="E2613" s="9" t="s">
        <v>6614</v>
      </c>
      <c r="F2613" s="1">
        <f>IF(VLOOKUP(G2613,Sku_Consolidated!A2:S957,{19},FALSE)="SHOWCASE", VLOOKUP(E2613,Store_Showcase!B2:C144,{2}, FALSE), IF(VLOOKUP(G2613,Sku_Consolidated!A2:S957,{19},FALSE)="VAM",VLOOKUP(E2613,Store_VAM!B2:C273,{2}, FALSE),VLOOKUP(E2613,Store_SRP!B2:C110,{2}, FALSE)))</f>
      </c>
      <c r="G2613" s="1">
        <v>61732</v>
      </c>
      <c r="H2613" s="1" t="s">
        <v>211</v>
      </c>
      <c r="I2613" s="10" t="s">
        <v>1250</v>
      </c>
      <c r="J2613" s="1">
        <f>VLOOKUP(G2613,Sku_Consolidated!A2:C957, 3, FALSE)</f>
      </c>
      <c r="K2613" s="10">
        <f>IF(J2613="PACK", I2613, 0)</f>
      </c>
      <c r="L2613" s="10">
        <f>IF(J2613="KG", I2613, I2613 * VLOOKUP(G2613,Sku_Consolidated!A2:U957,21,FALSE))</f>
      </c>
      <c r="M2613" s="10" t="s">
        <v>37</v>
      </c>
      <c r="N2613" s="11" t="s">
        <v>6623</v>
      </c>
      <c r="O2613" s="10" t="s">
        <v>6624</v>
      </c>
      <c r="P2613" s="10">
        <f>N2613 - O2613</f>
      </c>
      <c r="Q2613" s="1">
        <f>VLOOKUP(G2613,Sku_Consolidated!A2:G957,7, FALSE)</f>
      </c>
      <c r="R2613" s="1">
        <f>IF(IFERROR(VLOOKUP(E2613,Store_Showcase!B2:H144,7, FALSE), TRUE)=TRUE, IF(IFERROR(VLOOKUP(E2613,Store_SRP!B2:H110,7, FALSE), TRUE)=TRUE,VLOOKUP(E2613,Store_VAM!B2:H273,7, FALSE),VLOOKUP(E2613,Store_SRP!B2:H110,7, FALSE)), VLOOKUP(E2613,Store_Showcase!B2:H144,7, FALSE))</f>
      </c>
      <c r="S2613" s="1">
        <f>IF(IFERROR(VLOOKUP(E2613,Store_Showcase!B2:I144,8, FALSE), TRUE)=TRUE, IF(IFERROR(VLOOKUP(E2613,Store_SRP!B2:I110,8, FALSE), TRUE)=TRUE,VLOOKUP(E2613,Store_VAM!B2:I273,8, FALSE),VLOOKUP(E2613,Store_SRP!B2:I110,8, FALSE)), VLOOKUP(E2613,Store_Showcase!B2:I144,8, FALSE))</f>
      </c>
      <c r="T2613" s="1">
        <f>VLOOKUP(G2613,Sku_Consolidated!A2:R957,18,FALSE)</f>
      </c>
      <c r="U2613" s="1" t="s">
        <v>6618</v>
      </c>
      <c r="V2613" s="1">
        <f>IF(VLOOKUP(G2613,Sku_Consolidated!A2:S957,19,FALSE)="SHOWCASE", VLOOKUP(E2613,Store_Showcase!B2:L144,11, FALSE), IF(VLOOKUP(G2613,Sku_Consolidated!A2:S957,19,FALSE)="VAM",VLOOKUP(E2613,Store_VAM!B2:L273,11, FALSE),VLOOKUP(E2613,Store_SRP!B2:L110,11, FALSE)))</f>
      </c>
      <c r="W2613" s="1">
        <f>VLOOKUP(G2613,Sku_Consolidated!A2:W957,11,FALSE)</f>
      </c>
      <c r="X2613" s="1">
        <f>VLOOKUP(G2613,Sku_Consolidated!A2:H957,8,FALSE)</f>
      </c>
      <c r="Y2613" s="1">
        <f>VLOOKUP(G2613,Sku_Consolidated!A2:I957,9,FALSE)</f>
      </c>
      <c r="Z2613" s="1" t="s">
        <v>41</v>
      </c>
      <c r="AA2613" s="1">
        <f>VLOOKUP(G2613,Sku_Consolidated!A2:E957,5,FALSE)</f>
      </c>
      <c r="AB2613" s="1">
        <f>IF(VLOOKUP(G2613,Sku_Consolidated!A2:S957,19,FALSE)="SHOWCASE", VLOOKUP(E2613,Store_Showcase!B2:N144,13, FALSE), IF(VLOOKUP(G2613,Sku_Consolidated!A2:S957,19,FALSE)="VAM",VLOOKUP(E2613,Store_VAM!B2:N273,13, FALSE),VLOOKUP(E2613,Store_SRP!B2:N110,13, FALSE)))</f>
      </c>
      <c r="AC2613" s="1">
        <f>IF(IFERROR(AB2613,TRUE)=TRUE, "-","OK")</f>
      </c>
      <c r="AD2613" s="11" t="s">
        <v>37</v>
      </c>
      <c r="AE2613" s="11" t="s">
        <v>37</v>
      </c>
      <c r="AF2613" s="1">
        <f>IF(IFERROR(VLOOKUP(E2613,Store_Showcase!B2:H144,{5}, FALSE), TRUE)=TRUE, IF(IFERROR(VLOOKUP(E2613,Store_SRP!B2:H110,{5}, FALSE), TRUE)=TRUE,VLOOKUP(E2613,Store_VAM!B2:H273,{5}, FALSE),VLOOKUP(E2613,Store_SRP!B2:H110,{5}, FALSE)), VLOOKUP(E2613,Store_Showcase!B2:H144,{5}, FALSE))</f>
      </c>
      <c r="AG2613" s="1">
        <f>IF(IFERROR(VLOOKUP(E2613,Store_Showcase!B2:H144,{6}, FALSE), TRUE)=TRUE, IF(IFERROR(VLOOKUP(E2613,Store_SRP!B2:H110,{6}, FALSE), TRUE)=TRUE,VLOOKUP(E2613,Store_VAM!B2:H273,{6}, FALSE),VLOOKUP(E2613,Store_SRP!B2:H110,{6}, FALSE)), VLOOKUP(E2613,Store_Showcase!B2:H144,{6}, FALSE))</f>
      </c>
      <c r="AH2613" s="1">
        <f>VLOOKUP(G2613,Sku_Consolidated!A2:R957,18,FALSE)</f>
      </c>
      <c r="AI2613" s="1">
        <f>VLOOKUP(G2613,Sku_Consolidated!A2:S957,19,FALSE)</f>
      </c>
      <c r="AJ2613" s="1">
        <f>VLOOKUP(G2613,Sku_Consolidated!A2:T957,20,FALSE)</f>
      </c>
    </row>
    <row r="2614" spans="1:36" x14ac:dyDescent="0.25">
      <c r="A2614" s="1">
        <v>2024</v>
      </c>
      <c r="B2614" s="1" t="s">
        <v>31</v>
      </c>
      <c r="C2614" s="1" t="s">
        <v>32</v>
      </c>
      <c r="D2614" s="1" t="s">
        <v>33</v>
      </c>
      <c r="E2614" s="9" t="s">
        <v>6614</v>
      </c>
      <c r="F2614" s="1">
        <f>IF(VLOOKUP(G2614,Sku_Consolidated!A2:S957,{19},FALSE)="SHOWCASE", VLOOKUP(E2614,Store_Showcase!B2:C144,{2}, FALSE), IF(VLOOKUP(G2614,Sku_Consolidated!A2:S957,{19},FALSE)="VAM",VLOOKUP(E2614,Store_VAM!B2:C273,{2}, FALSE),VLOOKUP(E2614,Store_SRP!B2:C110,{2}, FALSE)))</f>
      </c>
      <c r="G2614" s="1">
        <v>61733</v>
      </c>
      <c r="H2614" s="1" t="s">
        <v>58</v>
      </c>
      <c r="I2614" s="10" t="s">
        <v>5232</v>
      </c>
      <c r="J2614" s="1">
        <f>VLOOKUP(G2614,Sku_Consolidated!A2:C957, 3, FALSE)</f>
      </c>
      <c r="K2614" s="10">
        <f>IF(J2614="PACK", I2614, 0)</f>
      </c>
      <c r="L2614" s="10">
        <f>IF(J2614="KG", I2614, I2614 * VLOOKUP(G2614,Sku_Consolidated!A2:U957,21,FALSE))</f>
      </c>
      <c r="M2614" s="10" t="s">
        <v>37</v>
      </c>
      <c r="N2614" s="11" t="s">
        <v>6625</v>
      </c>
      <c r="O2614" s="10" t="s">
        <v>6626</v>
      </c>
      <c r="P2614" s="10">
        <f>N2614 - O2614</f>
      </c>
      <c r="Q2614" s="1">
        <f>VLOOKUP(G2614,Sku_Consolidated!A2:G957,7, FALSE)</f>
      </c>
      <c r="R2614" s="1">
        <f>IF(IFERROR(VLOOKUP(E2614,Store_Showcase!B2:H144,7, FALSE), TRUE)=TRUE, IF(IFERROR(VLOOKUP(E2614,Store_SRP!B2:H110,7, FALSE), TRUE)=TRUE,VLOOKUP(E2614,Store_VAM!B2:H273,7, FALSE),VLOOKUP(E2614,Store_SRP!B2:H110,7, FALSE)), VLOOKUP(E2614,Store_Showcase!B2:H144,7, FALSE))</f>
      </c>
      <c r="S2614" s="1">
        <f>IF(IFERROR(VLOOKUP(E2614,Store_Showcase!B2:I144,8, FALSE), TRUE)=TRUE, IF(IFERROR(VLOOKUP(E2614,Store_SRP!B2:I110,8, FALSE), TRUE)=TRUE,VLOOKUP(E2614,Store_VAM!B2:I273,8, FALSE),VLOOKUP(E2614,Store_SRP!B2:I110,8, FALSE)), VLOOKUP(E2614,Store_Showcase!B2:I144,8, FALSE))</f>
      </c>
      <c r="T2614" s="1">
        <f>VLOOKUP(G2614,Sku_Consolidated!A2:R957,18,FALSE)</f>
      </c>
      <c r="U2614" s="1" t="s">
        <v>6618</v>
      </c>
      <c r="V2614" s="1">
        <f>IF(VLOOKUP(G2614,Sku_Consolidated!A2:S957,19,FALSE)="SHOWCASE", VLOOKUP(E2614,Store_Showcase!B2:L144,11, FALSE), IF(VLOOKUP(G2614,Sku_Consolidated!A2:S957,19,FALSE)="VAM",VLOOKUP(E2614,Store_VAM!B2:L273,11, FALSE),VLOOKUP(E2614,Store_SRP!B2:L110,11, FALSE)))</f>
      </c>
      <c r="W2614" s="1">
        <f>VLOOKUP(G2614,Sku_Consolidated!A2:W957,11,FALSE)</f>
      </c>
      <c r="X2614" s="1">
        <f>VLOOKUP(G2614,Sku_Consolidated!A2:H957,8,FALSE)</f>
      </c>
      <c r="Y2614" s="1">
        <f>VLOOKUP(G2614,Sku_Consolidated!A2:I957,9,FALSE)</f>
      </c>
      <c r="Z2614" s="1" t="s">
        <v>41</v>
      </c>
      <c r="AA2614" s="1">
        <f>VLOOKUP(G2614,Sku_Consolidated!A2:E957,5,FALSE)</f>
      </c>
      <c r="AB2614" s="1">
        <f>IF(VLOOKUP(G2614,Sku_Consolidated!A2:S957,19,FALSE)="SHOWCASE", VLOOKUP(E2614,Store_Showcase!B2:N144,13, FALSE), IF(VLOOKUP(G2614,Sku_Consolidated!A2:S957,19,FALSE)="VAM",VLOOKUP(E2614,Store_VAM!B2:N273,13, FALSE),VLOOKUP(E2614,Store_SRP!B2:N110,13, FALSE)))</f>
      </c>
      <c r="AC2614" s="1">
        <f>IF(IFERROR(AB2614,TRUE)=TRUE, "-","OK")</f>
      </c>
      <c r="AD2614" s="11" t="s">
        <v>37</v>
      </c>
      <c r="AE2614" s="11" t="s">
        <v>37</v>
      </c>
      <c r="AF2614" s="1">
        <f>IF(IFERROR(VLOOKUP(E2614,Store_Showcase!B2:H144,{5}, FALSE), TRUE)=TRUE, IF(IFERROR(VLOOKUP(E2614,Store_SRP!B2:H110,{5}, FALSE), TRUE)=TRUE,VLOOKUP(E2614,Store_VAM!B2:H273,{5}, FALSE),VLOOKUP(E2614,Store_SRP!B2:H110,{5}, FALSE)), VLOOKUP(E2614,Store_Showcase!B2:H144,{5}, FALSE))</f>
      </c>
      <c r="AG2614" s="1">
        <f>IF(IFERROR(VLOOKUP(E2614,Store_Showcase!B2:H144,{6}, FALSE), TRUE)=TRUE, IF(IFERROR(VLOOKUP(E2614,Store_SRP!B2:H110,{6}, FALSE), TRUE)=TRUE,VLOOKUP(E2614,Store_VAM!B2:H273,{6}, FALSE),VLOOKUP(E2614,Store_SRP!B2:H110,{6}, FALSE)), VLOOKUP(E2614,Store_Showcase!B2:H144,{6}, FALSE))</f>
      </c>
      <c r="AH2614" s="1">
        <f>VLOOKUP(G2614,Sku_Consolidated!A2:R957,18,FALSE)</f>
      </c>
      <c r="AI2614" s="1">
        <f>VLOOKUP(G2614,Sku_Consolidated!A2:S957,19,FALSE)</f>
      </c>
      <c r="AJ2614" s="1">
        <f>VLOOKUP(G2614,Sku_Consolidated!A2:T957,20,FALSE)</f>
      </c>
    </row>
    <row r="2615" spans="1:36" x14ac:dyDescent="0.25">
      <c r="A2615" s="1">
        <v>2024</v>
      </c>
      <c r="B2615" s="1" t="s">
        <v>31</v>
      </c>
      <c r="C2615" s="1" t="s">
        <v>32</v>
      </c>
      <c r="D2615" s="1" t="s">
        <v>33</v>
      </c>
      <c r="E2615" s="9" t="s">
        <v>6614</v>
      </c>
      <c r="F2615" s="1">
        <f>IF(VLOOKUP(G2615,Sku_Consolidated!A2:S957,{19},FALSE)="SHOWCASE", VLOOKUP(E2615,Store_Showcase!B2:C144,{2}, FALSE), IF(VLOOKUP(G2615,Sku_Consolidated!A2:S957,{19},FALSE)="VAM",VLOOKUP(E2615,Store_VAM!B2:C273,{2}, FALSE),VLOOKUP(E2615,Store_SRP!B2:C110,{2}, FALSE)))</f>
      </c>
      <c r="G2615" s="1">
        <v>61734</v>
      </c>
      <c r="H2615" s="1" t="s">
        <v>62</v>
      </c>
      <c r="I2615" s="10" t="s">
        <v>766</v>
      </c>
      <c r="J2615" s="1">
        <f>VLOOKUP(G2615,Sku_Consolidated!A2:C957, 3, FALSE)</f>
      </c>
      <c r="K2615" s="10">
        <f>IF(J2615="PACK", I2615, 0)</f>
      </c>
      <c r="L2615" s="10">
        <f>IF(J2615="KG", I2615, I2615 * VLOOKUP(G2615,Sku_Consolidated!A2:U957,21,FALSE))</f>
      </c>
      <c r="M2615" s="10" t="s">
        <v>37</v>
      </c>
      <c r="N2615" s="11" t="s">
        <v>6627</v>
      </c>
      <c r="O2615" s="10" t="s">
        <v>6628</v>
      </c>
      <c r="P2615" s="10">
        <f>N2615 - O2615</f>
      </c>
      <c r="Q2615" s="1">
        <f>VLOOKUP(G2615,Sku_Consolidated!A2:G957,7, FALSE)</f>
      </c>
      <c r="R2615" s="1">
        <f>IF(IFERROR(VLOOKUP(E2615,Store_Showcase!B2:H144,7, FALSE), TRUE)=TRUE, IF(IFERROR(VLOOKUP(E2615,Store_SRP!B2:H110,7, FALSE), TRUE)=TRUE,VLOOKUP(E2615,Store_VAM!B2:H273,7, FALSE),VLOOKUP(E2615,Store_SRP!B2:H110,7, FALSE)), VLOOKUP(E2615,Store_Showcase!B2:H144,7, FALSE))</f>
      </c>
      <c r="S2615" s="1">
        <f>IF(IFERROR(VLOOKUP(E2615,Store_Showcase!B2:I144,8, FALSE), TRUE)=TRUE, IF(IFERROR(VLOOKUP(E2615,Store_SRP!B2:I110,8, FALSE), TRUE)=TRUE,VLOOKUP(E2615,Store_VAM!B2:I273,8, FALSE),VLOOKUP(E2615,Store_SRP!B2:I110,8, FALSE)), VLOOKUP(E2615,Store_Showcase!B2:I144,8, FALSE))</f>
      </c>
      <c r="T2615" s="1">
        <f>VLOOKUP(G2615,Sku_Consolidated!A2:R957,18,FALSE)</f>
      </c>
      <c r="U2615" s="1" t="s">
        <v>6618</v>
      </c>
      <c r="V2615" s="1">
        <f>IF(VLOOKUP(G2615,Sku_Consolidated!A2:S957,19,FALSE)="SHOWCASE", VLOOKUP(E2615,Store_Showcase!B2:L144,11, FALSE), IF(VLOOKUP(G2615,Sku_Consolidated!A2:S957,19,FALSE)="VAM",VLOOKUP(E2615,Store_VAM!B2:L273,11, FALSE),VLOOKUP(E2615,Store_SRP!B2:L110,11, FALSE)))</f>
      </c>
      <c r="W2615" s="1">
        <f>VLOOKUP(G2615,Sku_Consolidated!A2:W957,11,FALSE)</f>
      </c>
      <c r="X2615" s="1">
        <f>VLOOKUP(G2615,Sku_Consolidated!A2:H957,8,FALSE)</f>
      </c>
      <c r="Y2615" s="1">
        <f>VLOOKUP(G2615,Sku_Consolidated!A2:I957,9,FALSE)</f>
      </c>
      <c r="Z2615" s="1" t="s">
        <v>41</v>
      </c>
      <c r="AA2615" s="1">
        <f>VLOOKUP(G2615,Sku_Consolidated!A2:E957,5,FALSE)</f>
      </c>
      <c r="AB2615" s="1">
        <f>IF(VLOOKUP(G2615,Sku_Consolidated!A2:S957,19,FALSE)="SHOWCASE", VLOOKUP(E2615,Store_Showcase!B2:N144,13, FALSE), IF(VLOOKUP(G2615,Sku_Consolidated!A2:S957,19,FALSE)="VAM",VLOOKUP(E2615,Store_VAM!B2:N273,13, FALSE),VLOOKUP(E2615,Store_SRP!B2:N110,13, FALSE)))</f>
      </c>
      <c r="AC2615" s="1">
        <f>IF(IFERROR(AB2615,TRUE)=TRUE, "-","OK")</f>
      </c>
      <c r="AD2615" s="11" t="s">
        <v>37</v>
      </c>
      <c r="AE2615" s="11" t="s">
        <v>37</v>
      </c>
      <c r="AF2615" s="1">
        <f>IF(IFERROR(VLOOKUP(E2615,Store_Showcase!B2:H144,{5}, FALSE), TRUE)=TRUE, IF(IFERROR(VLOOKUP(E2615,Store_SRP!B2:H110,{5}, FALSE), TRUE)=TRUE,VLOOKUP(E2615,Store_VAM!B2:H273,{5}, FALSE),VLOOKUP(E2615,Store_SRP!B2:H110,{5}, FALSE)), VLOOKUP(E2615,Store_Showcase!B2:H144,{5}, FALSE))</f>
      </c>
      <c r="AG2615" s="1">
        <f>IF(IFERROR(VLOOKUP(E2615,Store_Showcase!B2:H144,{6}, FALSE), TRUE)=TRUE, IF(IFERROR(VLOOKUP(E2615,Store_SRP!B2:H110,{6}, FALSE), TRUE)=TRUE,VLOOKUP(E2615,Store_VAM!B2:H273,{6}, FALSE),VLOOKUP(E2615,Store_SRP!B2:H110,{6}, FALSE)), VLOOKUP(E2615,Store_Showcase!B2:H144,{6}, FALSE))</f>
      </c>
      <c r="AH2615" s="1">
        <f>VLOOKUP(G2615,Sku_Consolidated!A2:R957,18,FALSE)</f>
      </c>
      <c r="AI2615" s="1">
        <f>VLOOKUP(G2615,Sku_Consolidated!A2:S957,19,FALSE)</f>
      </c>
      <c r="AJ2615" s="1">
        <f>VLOOKUP(G2615,Sku_Consolidated!A2:T957,20,FALSE)</f>
      </c>
    </row>
    <row r="2616" spans="1:36" x14ac:dyDescent="0.25">
      <c r="A2616" s="1">
        <v>2024</v>
      </c>
      <c r="B2616" s="1" t="s">
        <v>31</v>
      </c>
      <c r="C2616" s="1" t="s">
        <v>32</v>
      </c>
      <c r="D2616" s="1" t="s">
        <v>33</v>
      </c>
      <c r="E2616" s="9" t="s">
        <v>6614</v>
      </c>
      <c r="F2616" s="1">
        <f>IF(VLOOKUP(G2616,Sku_Consolidated!A2:S957,{19},FALSE)="SHOWCASE", VLOOKUP(E2616,Store_Showcase!B2:C144,{2}, FALSE), IF(VLOOKUP(G2616,Sku_Consolidated!A2:S957,{19},FALSE)="VAM",VLOOKUP(E2616,Store_VAM!B2:C273,{2}, FALSE),VLOOKUP(E2616,Store_SRP!B2:C110,{2}, FALSE)))</f>
      </c>
      <c r="G2616" s="1">
        <v>61735</v>
      </c>
      <c r="H2616" s="1" t="s">
        <v>66</v>
      </c>
      <c r="I2616" s="10" t="s">
        <v>1253</v>
      </c>
      <c r="J2616" s="1">
        <f>VLOOKUP(G2616,Sku_Consolidated!A2:C957, 3, FALSE)</f>
      </c>
      <c r="K2616" s="10">
        <f>IF(J2616="PACK", I2616, 0)</f>
      </c>
      <c r="L2616" s="10">
        <f>IF(J2616="KG", I2616, I2616 * VLOOKUP(G2616,Sku_Consolidated!A2:U957,21,FALSE))</f>
      </c>
      <c r="M2616" s="10" t="s">
        <v>37</v>
      </c>
      <c r="N2616" s="11" t="s">
        <v>6629</v>
      </c>
      <c r="O2616" s="10" t="s">
        <v>6630</v>
      </c>
      <c r="P2616" s="10">
        <f>N2616 - O2616</f>
      </c>
      <c r="Q2616" s="1">
        <f>VLOOKUP(G2616,Sku_Consolidated!A2:G957,7, FALSE)</f>
      </c>
      <c r="R2616" s="1">
        <f>IF(IFERROR(VLOOKUP(E2616,Store_Showcase!B2:H144,7, FALSE), TRUE)=TRUE, IF(IFERROR(VLOOKUP(E2616,Store_SRP!B2:H110,7, FALSE), TRUE)=TRUE,VLOOKUP(E2616,Store_VAM!B2:H273,7, FALSE),VLOOKUP(E2616,Store_SRP!B2:H110,7, FALSE)), VLOOKUP(E2616,Store_Showcase!B2:H144,7, FALSE))</f>
      </c>
      <c r="S2616" s="1">
        <f>IF(IFERROR(VLOOKUP(E2616,Store_Showcase!B2:I144,8, FALSE), TRUE)=TRUE, IF(IFERROR(VLOOKUP(E2616,Store_SRP!B2:I110,8, FALSE), TRUE)=TRUE,VLOOKUP(E2616,Store_VAM!B2:I273,8, FALSE),VLOOKUP(E2616,Store_SRP!B2:I110,8, FALSE)), VLOOKUP(E2616,Store_Showcase!B2:I144,8, FALSE))</f>
      </c>
      <c r="T2616" s="1">
        <f>VLOOKUP(G2616,Sku_Consolidated!A2:R957,18,FALSE)</f>
      </c>
      <c r="U2616" s="1" t="s">
        <v>6618</v>
      </c>
      <c r="V2616" s="1">
        <f>IF(VLOOKUP(G2616,Sku_Consolidated!A2:S957,19,FALSE)="SHOWCASE", VLOOKUP(E2616,Store_Showcase!B2:L144,11, FALSE), IF(VLOOKUP(G2616,Sku_Consolidated!A2:S957,19,FALSE)="VAM",VLOOKUP(E2616,Store_VAM!B2:L273,11, FALSE),VLOOKUP(E2616,Store_SRP!B2:L110,11, FALSE)))</f>
      </c>
      <c r="W2616" s="1">
        <f>VLOOKUP(G2616,Sku_Consolidated!A2:W957,11,FALSE)</f>
      </c>
      <c r="X2616" s="1">
        <f>VLOOKUP(G2616,Sku_Consolidated!A2:H957,8,FALSE)</f>
      </c>
      <c r="Y2616" s="1">
        <f>VLOOKUP(G2616,Sku_Consolidated!A2:I957,9,FALSE)</f>
      </c>
      <c r="Z2616" s="1" t="s">
        <v>41</v>
      </c>
      <c r="AA2616" s="1">
        <f>VLOOKUP(G2616,Sku_Consolidated!A2:E957,5,FALSE)</f>
      </c>
      <c r="AB2616" s="1">
        <f>IF(VLOOKUP(G2616,Sku_Consolidated!A2:S957,19,FALSE)="SHOWCASE", VLOOKUP(E2616,Store_Showcase!B2:N144,13, FALSE), IF(VLOOKUP(G2616,Sku_Consolidated!A2:S957,19,FALSE)="VAM",VLOOKUP(E2616,Store_VAM!B2:N273,13, FALSE),VLOOKUP(E2616,Store_SRP!B2:N110,13, FALSE)))</f>
      </c>
      <c r="AC2616" s="1">
        <f>IF(IFERROR(AB2616,TRUE)=TRUE, "-","OK")</f>
      </c>
      <c r="AD2616" s="11" t="s">
        <v>37</v>
      </c>
      <c r="AE2616" s="11" t="s">
        <v>37</v>
      </c>
      <c r="AF2616" s="1">
        <f>IF(IFERROR(VLOOKUP(E2616,Store_Showcase!B2:H144,{5}, FALSE), TRUE)=TRUE, IF(IFERROR(VLOOKUP(E2616,Store_SRP!B2:H110,{5}, FALSE), TRUE)=TRUE,VLOOKUP(E2616,Store_VAM!B2:H273,{5}, FALSE),VLOOKUP(E2616,Store_SRP!B2:H110,{5}, FALSE)), VLOOKUP(E2616,Store_Showcase!B2:H144,{5}, FALSE))</f>
      </c>
      <c r="AG2616" s="1">
        <f>IF(IFERROR(VLOOKUP(E2616,Store_Showcase!B2:H144,{6}, FALSE), TRUE)=TRUE, IF(IFERROR(VLOOKUP(E2616,Store_SRP!B2:H110,{6}, FALSE), TRUE)=TRUE,VLOOKUP(E2616,Store_VAM!B2:H273,{6}, FALSE),VLOOKUP(E2616,Store_SRP!B2:H110,{6}, FALSE)), VLOOKUP(E2616,Store_Showcase!B2:H144,{6}, FALSE))</f>
      </c>
      <c r="AH2616" s="1">
        <f>VLOOKUP(G2616,Sku_Consolidated!A2:R957,18,FALSE)</f>
      </c>
      <c r="AI2616" s="1">
        <f>VLOOKUP(G2616,Sku_Consolidated!A2:S957,19,FALSE)</f>
      </c>
      <c r="AJ2616" s="1">
        <f>VLOOKUP(G2616,Sku_Consolidated!A2:T957,20,FALSE)</f>
      </c>
    </row>
    <row r="2617" spans="1:36" x14ac:dyDescent="0.25">
      <c r="A2617" s="1">
        <v>2024</v>
      </c>
      <c r="B2617" s="1" t="s">
        <v>31</v>
      </c>
      <c r="C2617" s="1" t="s">
        <v>32</v>
      </c>
      <c r="D2617" s="1" t="s">
        <v>33</v>
      </c>
      <c r="E2617" s="9" t="s">
        <v>6614</v>
      </c>
      <c r="F2617" s="1">
        <f>IF(VLOOKUP(G2617,Sku_Consolidated!A2:S957,{19},FALSE)="SHOWCASE", VLOOKUP(E2617,Store_Showcase!B2:C144,{2}, FALSE), IF(VLOOKUP(G2617,Sku_Consolidated!A2:S957,{19},FALSE)="VAM",VLOOKUP(E2617,Store_VAM!B2:C273,{2}, FALSE),VLOOKUP(E2617,Store_SRP!B2:C110,{2}, FALSE)))</f>
      </c>
      <c r="G2617" s="1">
        <v>61737</v>
      </c>
      <c r="H2617" s="1" t="s">
        <v>70</v>
      </c>
      <c r="I2617" s="10" t="s">
        <v>1490</v>
      </c>
      <c r="J2617" s="1">
        <f>VLOOKUP(G2617,Sku_Consolidated!A2:C957, 3, FALSE)</f>
      </c>
      <c r="K2617" s="10">
        <f>IF(J2617="PACK", I2617, 0)</f>
      </c>
      <c r="L2617" s="10">
        <f>IF(J2617="KG", I2617, I2617 * VLOOKUP(G2617,Sku_Consolidated!A2:U957,21,FALSE))</f>
      </c>
      <c r="M2617" s="10" t="s">
        <v>37</v>
      </c>
      <c r="N2617" s="11" t="s">
        <v>6631</v>
      </c>
      <c r="O2617" s="10" t="s">
        <v>6632</v>
      </c>
      <c r="P2617" s="10">
        <f>N2617 - O2617</f>
      </c>
      <c r="Q2617" s="1">
        <f>VLOOKUP(G2617,Sku_Consolidated!A2:G957,7, FALSE)</f>
      </c>
      <c r="R2617" s="1">
        <f>IF(IFERROR(VLOOKUP(E2617,Store_Showcase!B2:H144,7, FALSE), TRUE)=TRUE, IF(IFERROR(VLOOKUP(E2617,Store_SRP!B2:H110,7, FALSE), TRUE)=TRUE,VLOOKUP(E2617,Store_VAM!B2:H273,7, FALSE),VLOOKUP(E2617,Store_SRP!B2:H110,7, FALSE)), VLOOKUP(E2617,Store_Showcase!B2:H144,7, FALSE))</f>
      </c>
      <c r="S2617" s="1">
        <f>IF(IFERROR(VLOOKUP(E2617,Store_Showcase!B2:I144,8, FALSE), TRUE)=TRUE, IF(IFERROR(VLOOKUP(E2617,Store_SRP!B2:I110,8, FALSE), TRUE)=TRUE,VLOOKUP(E2617,Store_VAM!B2:I273,8, FALSE),VLOOKUP(E2617,Store_SRP!B2:I110,8, FALSE)), VLOOKUP(E2617,Store_Showcase!B2:I144,8, FALSE))</f>
      </c>
      <c r="T2617" s="1">
        <f>VLOOKUP(G2617,Sku_Consolidated!A2:R957,18,FALSE)</f>
      </c>
      <c r="U2617" s="1" t="s">
        <v>6618</v>
      </c>
      <c r="V2617" s="1">
        <f>IF(VLOOKUP(G2617,Sku_Consolidated!A2:S957,19,FALSE)="SHOWCASE", VLOOKUP(E2617,Store_Showcase!B2:L144,11, FALSE), IF(VLOOKUP(G2617,Sku_Consolidated!A2:S957,19,FALSE)="VAM",VLOOKUP(E2617,Store_VAM!B2:L273,11, FALSE),VLOOKUP(E2617,Store_SRP!B2:L110,11, FALSE)))</f>
      </c>
      <c r="W2617" s="1">
        <f>VLOOKUP(G2617,Sku_Consolidated!A2:W957,11,FALSE)</f>
      </c>
      <c r="X2617" s="1">
        <f>VLOOKUP(G2617,Sku_Consolidated!A2:H957,8,FALSE)</f>
      </c>
      <c r="Y2617" s="1">
        <f>VLOOKUP(G2617,Sku_Consolidated!A2:I957,9,FALSE)</f>
      </c>
      <c r="Z2617" s="1" t="s">
        <v>41</v>
      </c>
      <c r="AA2617" s="1">
        <f>VLOOKUP(G2617,Sku_Consolidated!A2:E957,5,FALSE)</f>
      </c>
      <c r="AB2617" s="1">
        <f>IF(VLOOKUP(G2617,Sku_Consolidated!A2:S957,19,FALSE)="SHOWCASE", VLOOKUP(E2617,Store_Showcase!B2:N144,13, FALSE), IF(VLOOKUP(G2617,Sku_Consolidated!A2:S957,19,FALSE)="VAM",VLOOKUP(E2617,Store_VAM!B2:N273,13, FALSE),VLOOKUP(E2617,Store_SRP!B2:N110,13, FALSE)))</f>
      </c>
      <c r="AC2617" s="1">
        <f>IF(IFERROR(AB2617,TRUE)=TRUE, "-","OK")</f>
      </c>
      <c r="AD2617" s="11" t="s">
        <v>37</v>
      </c>
      <c r="AE2617" s="11" t="s">
        <v>37</v>
      </c>
      <c r="AF2617" s="1">
        <f>IF(IFERROR(VLOOKUP(E2617,Store_Showcase!B2:H144,{5}, FALSE), TRUE)=TRUE, IF(IFERROR(VLOOKUP(E2617,Store_SRP!B2:H110,{5}, FALSE), TRUE)=TRUE,VLOOKUP(E2617,Store_VAM!B2:H273,{5}, FALSE),VLOOKUP(E2617,Store_SRP!B2:H110,{5}, FALSE)), VLOOKUP(E2617,Store_Showcase!B2:H144,{5}, FALSE))</f>
      </c>
      <c r="AG2617" s="1">
        <f>IF(IFERROR(VLOOKUP(E2617,Store_Showcase!B2:H144,{6}, FALSE), TRUE)=TRUE, IF(IFERROR(VLOOKUP(E2617,Store_SRP!B2:H110,{6}, FALSE), TRUE)=TRUE,VLOOKUP(E2617,Store_VAM!B2:H273,{6}, FALSE),VLOOKUP(E2617,Store_SRP!B2:H110,{6}, FALSE)), VLOOKUP(E2617,Store_Showcase!B2:H144,{6}, FALSE))</f>
      </c>
      <c r="AH2617" s="1">
        <f>VLOOKUP(G2617,Sku_Consolidated!A2:R957,18,FALSE)</f>
      </c>
      <c r="AI2617" s="1">
        <f>VLOOKUP(G2617,Sku_Consolidated!A2:S957,19,FALSE)</f>
      </c>
      <c r="AJ2617" s="1">
        <f>VLOOKUP(G2617,Sku_Consolidated!A2:T957,20,FALSE)</f>
      </c>
    </row>
    <row r="2618" spans="1:36" x14ac:dyDescent="0.25">
      <c r="A2618" s="1">
        <v>2024</v>
      </c>
      <c r="B2618" s="1" t="s">
        <v>31</v>
      </c>
      <c r="C2618" s="1" t="s">
        <v>32</v>
      </c>
      <c r="D2618" s="1" t="s">
        <v>33</v>
      </c>
      <c r="E2618" s="9" t="s">
        <v>6614</v>
      </c>
      <c r="F2618" s="1">
        <f>IF(VLOOKUP(G2618,Sku_Consolidated!A2:S957,{19},FALSE)="SHOWCASE", VLOOKUP(E2618,Store_Showcase!B2:C144,{2}, FALSE), IF(VLOOKUP(G2618,Sku_Consolidated!A2:S957,{19},FALSE)="VAM",VLOOKUP(E2618,Store_VAM!B2:C273,{2}, FALSE),VLOOKUP(E2618,Store_SRP!B2:C110,{2}, FALSE)))</f>
      </c>
      <c r="G2618" s="1">
        <v>61740</v>
      </c>
      <c r="H2618" s="1" t="s">
        <v>231</v>
      </c>
      <c r="I2618" s="10" t="s">
        <v>1250</v>
      </c>
      <c r="J2618" s="1">
        <f>VLOOKUP(G2618,Sku_Consolidated!A2:C957, 3, FALSE)</f>
      </c>
      <c r="K2618" s="10">
        <f>IF(J2618="PACK", I2618, 0)</f>
      </c>
      <c r="L2618" s="10">
        <f>IF(J2618="KG", I2618, I2618 * VLOOKUP(G2618,Sku_Consolidated!A2:U957,21,FALSE))</f>
      </c>
      <c r="M2618" s="10" t="s">
        <v>37</v>
      </c>
      <c r="N2618" s="11" t="s">
        <v>6633</v>
      </c>
      <c r="O2618" s="10" t="s">
        <v>6634</v>
      </c>
      <c r="P2618" s="10">
        <f>N2618 - O2618</f>
      </c>
      <c r="Q2618" s="1">
        <f>VLOOKUP(G2618,Sku_Consolidated!A2:G957,7, FALSE)</f>
      </c>
      <c r="R2618" s="1">
        <f>IF(IFERROR(VLOOKUP(E2618,Store_Showcase!B2:H144,7, FALSE), TRUE)=TRUE, IF(IFERROR(VLOOKUP(E2618,Store_SRP!B2:H110,7, FALSE), TRUE)=TRUE,VLOOKUP(E2618,Store_VAM!B2:H273,7, FALSE),VLOOKUP(E2618,Store_SRP!B2:H110,7, FALSE)), VLOOKUP(E2618,Store_Showcase!B2:H144,7, FALSE))</f>
      </c>
      <c r="S2618" s="1">
        <f>IF(IFERROR(VLOOKUP(E2618,Store_Showcase!B2:I144,8, FALSE), TRUE)=TRUE, IF(IFERROR(VLOOKUP(E2618,Store_SRP!B2:I110,8, FALSE), TRUE)=TRUE,VLOOKUP(E2618,Store_VAM!B2:I273,8, FALSE),VLOOKUP(E2618,Store_SRP!B2:I110,8, FALSE)), VLOOKUP(E2618,Store_Showcase!B2:I144,8, FALSE))</f>
      </c>
      <c r="T2618" s="1">
        <f>VLOOKUP(G2618,Sku_Consolidated!A2:R957,18,FALSE)</f>
      </c>
      <c r="U2618" s="1" t="s">
        <v>6618</v>
      </c>
      <c r="V2618" s="1">
        <f>IF(VLOOKUP(G2618,Sku_Consolidated!A2:S957,19,FALSE)="SHOWCASE", VLOOKUP(E2618,Store_Showcase!B2:L144,11, FALSE), IF(VLOOKUP(G2618,Sku_Consolidated!A2:S957,19,FALSE)="VAM",VLOOKUP(E2618,Store_VAM!B2:L273,11, FALSE),VLOOKUP(E2618,Store_SRP!B2:L110,11, FALSE)))</f>
      </c>
      <c r="W2618" s="1">
        <f>VLOOKUP(G2618,Sku_Consolidated!A2:W957,11,FALSE)</f>
      </c>
      <c r="X2618" s="1">
        <f>VLOOKUP(G2618,Sku_Consolidated!A2:H957,8,FALSE)</f>
      </c>
      <c r="Y2618" s="1">
        <f>VLOOKUP(G2618,Sku_Consolidated!A2:I957,9,FALSE)</f>
      </c>
      <c r="Z2618" s="1" t="s">
        <v>41</v>
      </c>
      <c r="AA2618" s="1">
        <f>VLOOKUP(G2618,Sku_Consolidated!A2:E957,5,FALSE)</f>
      </c>
      <c r="AB2618" s="1">
        <f>IF(VLOOKUP(G2618,Sku_Consolidated!A2:S957,19,FALSE)="SHOWCASE", VLOOKUP(E2618,Store_Showcase!B2:N144,13, FALSE), IF(VLOOKUP(G2618,Sku_Consolidated!A2:S957,19,FALSE)="VAM",VLOOKUP(E2618,Store_VAM!B2:N273,13, FALSE),VLOOKUP(E2618,Store_SRP!B2:N110,13, FALSE)))</f>
      </c>
      <c r="AC2618" s="1">
        <f>IF(IFERROR(AB2618,TRUE)=TRUE, "-","OK")</f>
      </c>
      <c r="AD2618" s="11" t="s">
        <v>37</v>
      </c>
      <c r="AE2618" s="11" t="s">
        <v>37</v>
      </c>
      <c r="AF2618" s="1">
        <f>IF(IFERROR(VLOOKUP(E2618,Store_Showcase!B2:H144,{5}, FALSE), TRUE)=TRUE, IF(IFERROR(VLOOKUP(E2618,Store_SRP!B2:H110,{5}, FALSE), TRUE)=TRUE,VLOOKUP(E2618,Store_VAM!B2:H273,{5}, FALSE),VLOOKUP(E2618,Store_SRP!B2:H110,{5}, FALSE)), VLOOKUP(E2618,Store_Showcase!B2:H144,{5}, FALSE))</f>
      </c>
      <c r="AG2618" s="1">
        <f>IF(IFERROR(VLOOKUP(E2618,Store_Showcase!B2:H144,{6}, FALSE), TRUE)=TRUE, IF(IFERROR(VLOOKUP(E2618,Store_SRP!B2:H110,{6}, FALSE), TRUE)=TRUE,VLOOKUP(E2618,Store_VAM!B2:H273,{6}, FALSE),VLOOKUP(E2618,Store_SRP!B2:H110,{6}, FALSE)), VLOOKUP(E2618,Store_Showcase!B2:H144,{6}, FALSE))</f>
      </c>
      <c r="AH2618" s="1">
        <f>VLOOKUP(G2618,Sku_Consolidated!A2:R957,18,FALSE)</f>
      </c>
      <c r="AI2618" s="1">
        <f>VLOOKUP(G2618,Sku_Consolidated!A2:S957,19,FALSE)</f>
      </c>
      <c r="AJ2618" s="1">
        <f>VLOOKUP(G2618,Sku_Consolidated!A2:T957,20,FALSE)</f>
      </c>
    </row>
    <row r="2619" spans="1:36" x14ac:dyDescent="0.25">
      <c r="A2619" s="1">
        <v>2024</v>
      </c>
      <c r="B2619" s="1" t="s">
        <v>31</v>
      </c>
      <c r="C2619" s="1" t="s">
        <v>32</v>
      </c>
      <c r="D2619" s="1" t="s">
        <v>33</v>
      </c>
      <c r="E2619" s="9" t="s">
        <v>6614</v>
      </c>
      <c r="F2619" s="1">
        <f>IF(VLOOKUP(G2619,Sku_Consolidated!A2:S957,{19},FALSE)="SHOWCASE", VLOOKUP(E2619,Store_Showcase!B2:C144,{2}, FALSE), IF(VLOOKUP(G2619,Sku_Consolidated!A2:S957,{19},FALSE)="VAM",VLOOKUP(E2619,Store_VAM!B2:C273,{2}, FALSE),VLOOKUP(E2619,Store_SRP!B2:C110,{2}, FALSE)))</f>
      </c>
      <c r="G2619" s="1">
        <v>61744</v>
      </c>
      <c r="H2619" s="1" t="s">
        <v>82</v>
      </c>
      <c r="I2619" s="10" t="s">
        <v>3113</v>
      </c>
      <c r="J2619" s="1">
        <f>VLOOKUP(G2619,Sku_Consolidated!A2:C957, 3, FALSE)</f>
      </c>
      <c r="K2619" s="10">
        <f>IF(J2619="PACK", I2619, 0)</f>
      </c>
      <c r="L2619" s="10">
        <f>IF(J2619="KG", I2619, I2619 * VLOOKUP(G2619,Sku_Consolidated!A2:U957,21,FALSE))</f>
      </c>
      <c r="M2619" s="10" t="s">
        <v>37</v>
      </c>
      <c r="N2619" s="11" t="s">
        <v>6635</v>
      </c>
      <c r="O2619" s="10" t="s">
        <v>6636</v>
      </c>
      <c r="P2619" s="10">
        <f>N2619 - O2619</f>
      </c>
      <c r="Q2619" s="1">
        <f>VLOOKUP(G2619,Sku_Consolidated!A2:G957,7, FALSE)</f>
      </c>
      <c r="R2619" s="1">
        <f>IF(IFERROR(VLOOKUP(E2619,Store_Showcase!B2:H144,7, FALSE), TRUE)=TRUE, IF(IFERROR(VLOOKUP(E2619,Store_SRP!B2:H110,7, FALSE), TRUE)=TRUE,VLOOKUP(E2619,Store_VAM!B2:H273,7, FALSE),VLOOKUP(E2619,Store_SRP!B2:H110,7, FALSE)), VLOOKUP(E2619,Store_Showcase!B2:H144,7, FALSE))</f>
      </c>
      <c r="S2619" s="1">
        <f>IF(IFERROR(VLOOKUP(E2619,Store_Showcase!B2:I144,8, FALSE), TRUE)=TRUE, IF(IFERROR(VLOOKUP(E2619,Store_SRP!B2:I110,8, FALSE), TRUE)=TRUE,VLOOKUP(E2619,Store_VAM!B2:I273,8, FALSE),VLOOKUP(E2619,Store_SRP!B2:I110,8, FALSE)), VLOOKUP(E2619,Store_Showcase!B2:I144,8, FALSE))</f>
      </c>
      <c r="T2619" s="1">
        <f>VLOOKUP(G2619,Sku_Consolidated!A2:R957,18,FALSE)</f>
      </c>
      <c r="U2619" s="1" t="s">
        <v>6618</v>
      </c>
      <c r="V2619" s="1">
        <f>IF(VLOOKUP(G2619,Sku_Consolidated!A2:S957,19,FALSE)="SHOWCASE", VLOOKUP(E2619,Store_Showcase!B2:L144,11, FALSE), IF(VLOOKUP(G2619,Sku_Consolidated!A2:S957,19,FALSE)="VAM",VLOOKUP(E2619,Store_VAM!B2:L273,11, FALSE),VLOOKUP(E2619,Store_SRP!B2:L110,11, FALSE)))</f>
      </c>
      <c r="W2619" s="1">
        <f>VLOOKUP(G2619,Sku_Consolidated!A2:W957,11,FALSE)</f>
      </c>
      <c r="X2619" s="1">
        <f>VLOOKUP(G2619,Sku_Consolidated!A2:H957,8,FALSE)</f>
      </c>
      <c r="Y2619" s="1">
        <f>VLOOKUP(G2619,Sku_Consolidated!A2:I957,9,FALSE)</f>
      </c>
      <c r="Z2619" s="1" t="s">
        <v>41</v>
      </c>
      <c r="AA2619" s="1">
        <f>VLOOKUP(G2619,Sku_Consolidated!A2:E957,5,FALSE)</f>
      </c>
      <c r="AB2619" s="1">
        <f>IF(VLOOKUP(G2619,Sku_Consolidated!A2:S957,19,FALSE)="SHOWCASE", VLOOKUP(E2619,Store_Showcase!B2:N144,13, FALSE), IF(VLOOKUP(G2619,Sku_Consolidated!A2:S957,19,FALSE)="VAM",VLOOKUP(E2619,Store_VAM!B2:N273,13, FALSE),VLOOKUP(E2619,Store_SRP!B2:N110,13, FALSE)))</f>
      </c>
      <c r="AC2619" s="1">
        <f>IF(IFERROR(AB2619,TRUE)=TRUE, "-","OK")</f>
      </c>
      <c r="AD2619" s="11" t="s">
        <v>37</v>
      </c>
      <c r="AE2619" s="11" t="s">
        <v>37</v>
      </c>
      <c r="AF2619" s="1">
        <f>IF(IFERROR(VLOOKUP(E2619,Store_Showcase!B2:H144,{5}, FALSE), TRUE)=TRUE, IF(IFERROR(VLOOKUP(E2619,Store_SRP!B2:H110,{5}, FALSE), TRUE)=TRUE,VLOOKUP(E2619,Store_VAM!B2:H273,{5}, FALSE),VLOOKUP(E2619,Store_SRP!B2:H110,{5}, FALSE)), VLOOKUP(E2619,Store_Showcase!B2:H144,{5}, FALSE))</f>
      </c>
      <c r="AG2619" s="1">
        <f>IF(IFERROR(VLOOKUP(E2619,Store_Showcase!B2:H144,{6}, FALSE), TRUE)=TRUE, IF(IFERROR(VLOOKUP(E2619,Store_SRP!B2:H110,{6}, FALSE), TRUE)=TRUE,VLOOKUP(E2619,Store_VAM!B2:H273,{6}, FALSE),VLOOKUP(E2619,Store_SRP!B2:H110,{6}, FALSE)), VLOOKUP(E2619,Store_Showcase!B2:H144,{6}, FALSE))</f>
      </c>
      <c r="AH2619" s="1">
        <f>VLOOKUP(G2619,Sku_Consolidated!A2:R957,18,FALSE)</f>
      </c>
      <c r="AI2619" s="1">
        <f>VLOOKUP(G2619,Sku_Consolidated!A2:S957,19,FALSE)</f>
      </c>
      <c r="AJ2619" s="1">
        <f>VLOOKUP(G2619,Sku_Consolidated!A2:T957,20,FALSE)</f>
      </c>
    </row>
    <row r="2620" spans="1:36" x14ac:dyDescent="0.25">
      <c r="A2620" s="1">
        <v>2024</v>
      </c>
      <c r="B2620" s="1" t="s">
        <v>31</v>
      </c>
      <c r="C2620" s="1" t="s">
        <v>32</v>
      </c>
      <c r="D2620" s="1" t="s">
        <v>33</v>
      </c>
      <c r="E2620" s="9" t="s">
        <v>6614</v>
      </c>
      <c r="F2620" s="1">
        <f>IF(VLOOKUP(G2620,Sku_Consolidated!A2:S957,{19},FALSE)="SHOWCASE", VLOOKUP(E2620,Store_Showcase!B2:C144,{2}, FALSE), IF(VLOOKUP(G2620,Sku_Consolidated!A2:S957,{19},FALSE)="VAM",VLOOKUP(E2620,Store_VAM!B2:C273,{2}, FALSE),VLOOKUP(E2620,Store_SRP!B2:C110,{2}, FALSE)))</f>
      </c>
      <c r="G2620" s="1">
        <v>61755</v>
      </c>
      <c r="H2620" s="1" t="s">
        <v>86</v>
      </c>
      <c r="I2620" s="10" t="s">
        <v>6637</v>
      </c>
      <c r="J2620" s="1">
        <f>VLOOKUP(G2620,Sku_Consolidated!A2:C957, 3, FALSE)</f>
      </c>
      <c r="K2620" s="10">
        <f>IF(J2620="PACK", I2620, 0)</f>
      </c>
      <c r="L2620" s="10">
        <f>IF(J2620="KG", I2620, I2620 * VLOOKUP(G2620,Sku_Consolidated!A2:U957,21,FALSE))</f>
      </c>
      <c r="M2620" s="10" t="s">
        <v>37</v>
      </c>
      <c r="N2620" s="11" t="s">
        <v>3829</v>
      </c>
      <c r="O2620" s="10" t="s">
        <v>6638</v>
      </c>
      <c r="P2620" s="10">
        <f>N2620 - O2620</f>
      </c>
      <c r="Q2620" s="1">
        <f>VLOOKUP(G2620,Sku_Consolidated!A2:G957,7, FALSE)</f>
      </c>
      <c r="R2620" s="1">
        <f>IF(IFERROR(VLOOKUP(E2620,Store_Showcase!B2:H144,7, FALSE), TRUE)=TRUE, IF(IFERROR(VLOOKUP(E2620,Store_SRP!B2:H110,7, FALSE), TRUE)=TRUE,VLOOKUP(E2620,Store_VAM!B2:H273,7, FALSE),VLOOKUP(E2620,Store_SRP!B2:H110,7, FALSE)), VLOOKUP(E2620,Store_Showcase!B2:H144,7, FALSE))</f>
      </c>
      <c r="S2620" s="1">
        <f>IF(IFERROR(VLOOKUP(E2620,Store_Showcase!B2:I144,8, FALSE), TRUE)=TRUE, IF(IFERROR(VLOOKUP(E2620,Store_SRP!B2:I110,8, FALSE), TRUE)=TRUE,VLOOKUP(E2620,Store_VAM!B2:I273,8, FALSE),VLOOKUP(E2620,Store_SRP!B2:I110,8, FALSE)), VLOOKUP(E2620,Store_Showcase!B2:I144,8, FALSE))</f>
      </c>
      <c r="T2620" s="1">
        <f>VLOOKUP(G2620,Sku_Consolidated!A2:R957,18,FALSE)</f>
      </c>
      <c r="U2620" s="1" t="s">
        <v>6618</v>
      </c>
      <c r="V2620" s="1">
        <f>IF(VLOOKUP(G2620,Sku_Consolidated!A2:S957,19,FALSE)="SHOWCASE", VLOOKUP(E2620,Store_Showcase!B2:L144,11, FALSE), IF(VLOOKUP(G2620,Sku_Consolidated!A2:S957,19,FALSE)="VAM",VLOOKUP(E2620,Store_VAM!B2:L273,11, FALSE),VLOOKUP(E2620,Store_SRP!B2:L110,11, FALSE)))</f>
      </c>
      <c r="W2620" s="1">
        <f>VLOOKUP(G2620,Sku_Consolidated!A2:W957,11,FALSE)</f>
      </c>
      <c r="X2620" s="1">
        <f>VLOOKUP(G2620,Sku_Consolidated!A2:H957,8,FALSE)</f>
      </c>
      <c r="Y2620" s="1">
        <f>VLOOKUP(G2620,Sku_Consolidated!A2:I957,9,FALSE)</f>
      </c>
      <c r="Z2620" s="1" t="s">
        <v>41</v>
      </c>
      <c r="AA2620" s="1">
        <f>VLOOKUP(G2620,Sku_Consolidated!A2:E957,5,FALSE)</f>
      </c>
      <c r="AB2620" s="1">
        <f>IF(VLOOKUP(G2620,Sku_Consolidated!A2:S957,19,FALSE)="SHOWCASE", VLOOKUP(E2620,Store_Showcase!B2:N144,13, FALSE), IF(VLOOKUP(G2620,Sku_Consolidated!A2:S957,19,FALSE)="VAM",VLOOKUP(E2620,Store_VAM!B2:N273,13, FALSE),VLOOKUP(E2620,Store_SRP!B2:N110,13, FALSE)))</f>
      </c>
      <c r="AC2620" s="1">
        <f>IF(IFERROR(AB2620,TRUE)=TRUE, "-","OK")</f>
      </c>
      <c r="AD2620" s="11" t="s">
        <v>37</v>
      </c>
      <c r="AE2620" s="11" t="s">
        <v>37</v>
      </c>
      <c r="AF2620" s="1">
        <f>IF(IFERROR(VLOOKUP(E2620,Store_Showcase!B2:H144,{5}, FALSE), TRUE)=TRUE, IF(IFERROR(VLOOKUP(E2620,Store_SRP!B2:H110,{5}, FALSE), TRUE)=TRUE,VLOOKUP(E2620,Store_VAM!B2:H273,{5}, FALSE),VLOOKUP(E2620,Store_SRP!B2:H110,{5}, FALSE)), VLOOKUP(E2620,Store_Showcase!B2:H144,{5}, FALSE))</f>
      </c>
      <c r="AG2620" s="1">
        <f>IF(IFERROR(VLOOKUP(E2620,Store_Showcase!B2:H144,{6}, FALSE), TRUE)=TRUE, IF(IFERROR(VLOOKUP(E2620,Store_SRP!B2:H110,{6}, FALSE), TRUE)=TRUE,VLOOKUP(E2620,Store_VAM!B2:H273,{6}, FALSE),VLOOKUP(E2620,Store_SRP!B2:H110,{6}, FALSE)), VLOOKUP(E2620,Store_Showcase!B2:H144,{6}, FALSE))</f>
      </c>
      <c r="AH2620" s="1">
        <f>VLOOKUP(G2620,Sku_Consolidated!A2:R957,18,FALSE)</f>
      </c>
      <c r="AI2620" s="1">
        <f>VLOOKUP(G2620,Sku_Consolidated!A2:S957,19,FALSE)</f>
      </c>
      <c r="AJ2620" s="1">
        <f>VLOOKUP(G2620,Sku_Consolidated!A2:T957,20,FALSE)</f>
      </c>
    </row>
    <row r="2621" spans="1:36" x14ac:dyDescent="0.25">
      <c r="A2621" s="1">
        <v>2024</v>
      </c>
      <c r="B2621" s="1" t="s">
        <v>31</v>
      </c>
      <c r="C2621" s="1" t="s">
        <v>32</v>
      </c>
      <c r="D2621" s="1" t="s">
        <v>33</v>
      </c>
      <c r="E2621" s="9" t="s">
        <v>6614</v>
      </c>
      <c r="F2621" s="1">
        <f>IF(VLOOKUP(G2621,Sku_Consolidated!A2:S957,{19},FALSE)="SHOWCASE", VLOOKUP(E2621,Store_Showcase!B2:C144,{2}, FALSE), IF(VLOOKUP(G2621,Sku_Consolidated!A2:S957,{19},FALSE)="VAM",VLOOKUP(E2621,Store_VAM!B2:C273,{2}, FALSE),VLOOKUP(E2621,Store_SRP!B2:C110,{2}, FALSE)))</f>
      </c>
      <c r="G2621" s="1">
        <v>61758</v>
      </c>
      <c r="H2621" s="1" t="s">
        <v>90</v>
      </c>
      <c r="I2621" s="10" t="s">
        <v>37</v>
      </c>
      <c r="J2621" s="1">
        <f>VLOOKUP(G2621,Sku_Consolidated!A2:C957, 3, FALSE)</f>
      </c>
      <c r="K2621" s="10">
        <f>IF(J2621="PACK", I2621, 0)</f>
      </c>
      <c r="L2621" s="10">
        <f>IF(J2621="KG", I2621, I2621 * VLOOKUP(G2621,Sku_Consolidated!A2:U957,21,FALSE))</f>
      </c>
      <c r="M2621" s="10" t="s">
        <v>37</v>
      </c>
      <c r="N2621" s="11" t="s">
        <v>6639</v>
      </c>
      <c r="O2621" s="10" t="s">
        <v>6640</v>
      </c>
      <c r="P2621" s="10">
        <f>N2621 - O2621</f>
      </c>
      <c r="Q2621" s="1">
        <f>VLOOKUP(G2621,Sku_Consolidated!A2:G957,7, FALSE)</f>
      </c>
      <c r="R2621" s="1">
        <f>IF(IFERROR(VLOOKUP(E2621,Store_Showcase!B2:H144,7, FALSE), TRUE)=TRUE, IF(IFERROR(VLOOKUP(E2621,Store_SRP!B2:H110,7, FALSE), TRUE)=TRUE,VLOOKUP(E2621,Store_VAM!B2:H273,7, FALSE),VLOOKUP(E2621,Store_SRP!B2:H110,7, FALSE)), VLOOKUP(E2621,Store_Showcase!B2:H144,7, FALSE))</f>
      </c>
      <c r="S2621" s="1">
        <f>IF(IFERROR(VLOOKUP(E2621,Store_Showcase!B2:I144,8, FALSE), TRUE)=TRUE, IF(IFERROR(VLOOKUP(E2621,Store_SRP!B2:I110,8, FALSE), TRUE)=TRUE,VLOOKUP(E2621,Store_VAM!B2:I273,8, FALSE),VLOOKUP(E2621,Store_SRP!B2:I110,8, FALSE)), VLOOKUP(E2621,Store_Showcase!B2:I144,8, FALSE))</f>
      </c>
      <c r="T2621" s="1">
        <f>VLOOKUP(G2621,Sku_Consolidated!A2:R957,18,FALSE)</f>
      </c>
      <c r="U2621" s="1" t="s">
        <v>6618</v>
      </c>
      <c r="V2621" s="1">
        <f>IF(VLOOKUP(G2621,Sku_Consolidated!A2:S957,19,FALSE)="SHOWCASE", VLOOKUP(E2621,Store_Showcase!B2:L144,11, FALSE), IF(VLOOKUP(G2621,Sku_Consolidated!A2:S957,19,FALSE)="VAM",VLOOKUP(E2621,Store_VAM!B2:L273,11, FALSE),VLOOKUP(E2621,Store_SRP!B2:L110,11, FALSE)))</f>
      </c>
      <c r="W2621" s="1">
        <f>VLOOKUP(G2621,Sku_Consolidated!A2:W957,11,FALSE)</f>
      </c>
      <c r="X2621" s="1">
        <f>VLOOKUP(G2621,Sku_Consolidated!A2:H957,8,FALSE)</f>
      </c>
      <c r="Y2621" s="1">
        <f>VLOOKUP(G2621,Sku_Consolidated!A2:I957,9,FALSE)</f>
      </c>
      <c r="Z2621" s="1" t="s">
        <v>41</v>
      </c>
      <c r="AA2621" s="1">
        <f>VLOOKUP(G2621,Sku_Consolidated!A2:E957,5,FALSE)</f>
      </c>
      <c r="AB2621" s="1">
        <f>IF(VLOOKUP(G2621,Sku_Consolidated!A2:S957,19,FALSE)="SHOWCASE", VLOOKUP(E2621,Store_Showcase!B2:N144,13, FALSE), IF(VLOOKUP(G2621,Sku_Consolidated!A2:S957,19,FALSE)="VAM",VLOOKUP(E2621,Store_VAM!B2:N273,13, FALSE),VLOOKUP(E2621,Store_SRP!B2:N110,13, FALSE)))</f>
      </c>
      <c r="AC2621" s="1">
        <f>IF(IFERROR(AB2621,TRUE)=TRUE, "-","OK")</f>
      </c>
      <c r="AD2621" s="11" t="s">
        <v>37</v>
      </c>
      <c r="AE2621" s="11" t="s">
        <v>37</v>
      </c>
      <c r="AF2621" s="1">
        <f>IF(IFERROR(VLOOKUP(E2621,Store_Showcase!B2:H144,{5}, FALSE), TRUE)=TRUE, IF(IFERROR(VLOOKUP(E2621,Store_SRP!B2:H110,{5}, FALSE), TRUE)=TRUE,VLOOKUP(E2621,Store_VAM!B2:H273,{5}, FALSE),VLOOKUP(E2621,Store_SRP!B2:H110,{5}, FALSE)), VLOOKUP(E2621,Store_Showcase!B2:H144,{5}, FALSE))</f>
      </c>
      <c r="AG2621" s="1">
        <f>IF(IFERROR(VLOOKUP(E2621,Store_Showcase!B2:H144,{6}, FALSE), TRUE)=TRUE, IF(IFERROR(VLOOKUP(E2621,Store_SRP!B2:H110,{6}, FALSE), TRUE)=TRUE,VLOOKUP(E2621,Store_VAM!B2:H273,{6}, FALSE),VLOOKUP(E2621,Store_SRP!B2:H110,{6}, FALSE)), VLOOKUP(E2621,Store_Showcase!B2:H144,{6}, FALSE))</f>
      </c>
      <c r="AH2621" s="1">
        <f>VLOOKUP(G2621,Sku_Consolidated!A2:R957,18,FALSE)</f>
      </c>
      <c r="AI2621" s="1">
        <f>VLOOKUP(G2621,Sku_Consolidated!A2:S957,19,FALSE)</f>
      </c>
      <c r="AJ2621" s="1">
        <f>VLOOKUP(G2621,Sku_Consolidated!A2:T957,20,FALSE)</f>
      </c>
    </row>
    <row r="2622" spans="1:36" x14ac:dyDescent="0.25">
      <c r="A2622" s="1">
        <v>2024</v>
      </c>
      <c r="B2622" s="1" t="s">
        <v>31</v>
      </c>
      <c r="C2622" s="1" t="s">
        <v>32</v>
      </c>
      <c r="D2622" s="1" t="s">
        <v>33</v>
      </c>
      <c r="E2622" s="9" t="s">
        <v>6614</v>
      </c>
      <c r="F2622" s="1">
        <f>IF(VLOOKUP(G2622,Sku_Consolidated!A2:S957,{19},FALSE)="SHOWCASE", VLOOKUP(E2622,Store_Showcase!B2:C144,{2}, FALSE), IF(VLOOKUP(G2622,Sku_Consolidated!A2:S957,{19},FALSE)="VAM",VLOOKUP(E2622,Store_VAM!B2:C273,{2}, FALSE),VLOOKUP(E2622,Store_SRP!B2:C110,{2}, FALSE)))</f>
      </c>
      <c r="G2622" s="1">
        <v>61762</v>
      </c>
      <c r="H2622" s="1" t="s">
        <v>252</v>
      </c>
      <c r="I2622" s="10" t="s">
        <v>1740</v>
      </c>
      <c r="J2622" s="1">
        <f>VLOOKUP(G2622,Sku_Consolidated!A2:C957, 3, FALSE)</f>
      </c>
      <c r="K2622" s="10">
        <f>IF(J2622="PACK", I2622, 0)</f>
      </c>
      <c r="L2622" s="10">
        <f>IF(J2622="KG", I2622, I2622 * VLOOKUP(G2622,Sku_Consolidated!A2:U957,21,FALSE))</f>
      </c>
      <c r="M2622" s="10" t="s">
        <v>37</v>
      </c>
      <c r="N2622" s="11" t="s">
        <v>6641</v>
      </c>
      <c r="O2622" s="10" t="s">
        <v>6642</v>
      </c>
      <c r="P2622" s="10">
        <f>N2622 - O2622</f>
      </c>
      <c r="Q2622" s="1">
        <f>VLOOKUP(G2622,Sku_Consolidated!A2:G957,7, FALSE)</f>
      </c>
      <c r="R2622" s="1">
        <f>IF(IFERROR(VLOOKUP(E2622,Store_Showcase!B2:H144,7, FALSE), TRUE)=TRUE, IF(IFERROR(VLOOKUP(E2622,Store_SRP!B2:H110,7, FALSE), TRUE)=TRUE,VLOOKUP(E2622,Store_VAM!B2:H273,7, FALSE),VLOOKUP(E2622,Store_SRP!B2:H110,7, FALSE)), VLOOKUP(E2622,Store_Showcase!B2:H144,7, FALSE))</f>
      </c>
      <c r="S2622" s="1">
        <f>IF(IFERROR(VLOOKUP(E2622,Store_Showcase!B2:I144,8, FALSE), TRUE)=TRUE, IF(IFERROR(VLOOKUP(E2622,Store_SRP!B2:I110,8, FALSE), TRUE)=TRUE,VLOOKUP(E2622,Store_VAM!B2:I273,8, FALSE),VLOOKUP(E2622,Store_SRP!B2:I110,8, FALSE)), VLOOKUP(E2622,Store_Showcase!B2:I144,8, FALSE))</f>
      </c>
      <c r="T2622" s="1">
        <f>VLOOKUP(G2622,Sku_Consolidated!A2:R957,18,FALSE)</f>
      </c>
      <c r="U2622" s="1" t="s">
        <v>6618</v>
      </c>
      <c r="V2622" s="1">
        <f>IF(VLOOKUP(G2622,Sku_Consolidated!A2:S957,19,FALSE)="SHOWCASE", VLOOKUP(E2622,Store_Showcase!B2:L144,11, FALSE), IF(VLOOKUP(G2622,Sku_Consolidated!A2:S957,19,FALSE)="VAM",VLOOKUP(E2622,Store_VAM!B2:L273,11, FALSE),VLOOKUP(E2622,Store_SRP!B2:L110,11, FALSE)))</f>
      </c>
      <c r="W2622" s="1">
        <f>VLOOKUP(G2622,Sku_Consolidated!A2:W957,11,FALSE)</f>
      </c>
      <c r="X2622" s="1">
        <f>VLOOKUP(G2622,Sku_Consolidated!A2:H957,8,FALSE)</f>
      </c>
      <c r="Y2622" s="1">
        <f>VLOOKUP(G2622,Sku_Consolidated!A2:I957,9,FALSE)</f>
      </c>
      <c r="Z2622" s="1" t="s">
        <v>41</v>
      </c>
      <c r="AA2622" s="1">
        <f>VLOOKUP(G2622,Sku_Consolidated!A2:E957,5,FALSE)</f>
      </c>
      <c r="AB2622" s="1">
        <f>IF(VLOOKUP(G2622,Sku_Consolidated!A2:S957,19,FALSE)="SHOWCASE", VLOOKUP(E2622,Store_Showcase!B2:N144,13, FALSE), IF(VLOOKUP(G2622,Sku_Consolidated!A2:S957,19,FALSE)="VAM",VLOOKUP(E2622,Store_VAM!B2:N273,13, FALSE),VLOOKUP(E2622,Store_SRP!B2:N110,13, FALSE)))</f>
      </c>
      <c r="AC2622" s="1">
        <f>IF(IFERROR(AB2622,TRUE)=TRUE, "-","OK")</f>
      </c>
      <c r="AD2622" s="11" t="s">
        <v>37</v>
      </c>
      <c r="AE2622" s="11" t="s">
        <v>37</v>
      </c>
      <c r="AF2622" s="1">
        <f>IF(IFERROR(VLOOKUP(E2622,Store_Showcase!B2:H144,{5}, FALSE), TRUE)=TRUE, IF(IFERROR(VLOOKUP(E2622,Store_SRP!B2:H110,{5}, FALSE), TRUE)=TRUE,VLOOKUP(E2622,Store_VAM!B2:H273,{5}, FALSE),VLOOKUP(E2622,Store_SRP!B2:H110,{5}, FALSE)), VLOOKUP(E2622,Store_Showcase!B2:H144,{5}, FALSE))</f>
      </c>
      <c r="AG2622" s="1">
        <f>IF(IFERROR(VLOOKUP(E2622,Store_Showcase!B2:H144,{6}, FALSE), TRUE)=TRUE, IF(IFERROR(VLOOKUP(E2622,Store_SRP!B2:H110,{6}, FALSE), TRUE)=TRUE,VLOOKUP(E2622,Store_VAM!B2:H273,{6}, FALSE),VLOOKUP(E2622,Store_SRP!B2:H110,{6}, FALSE)), VLOOKUP(E2622,Store_Showcase!B2:H144,{6}, FALSE))</f>
      </c>
      <c r="AH2622" s="1">
        <f>VLOOKUP(G2622,Sku_Consolidated!A2:R957,18,FALSE)</f>
      </c>
      <c r="AI2622" s="1">
        <f>VLOOKUP(G2622,Sku_Consolidated!A2:S957,19,FALSE)</f>
      </c>
      <c r="AJ2622" s="1">
        <f>VLOOKUP(G2622,Sku_Consolidated!A2:T957,20,FALSE)</f>
      </c>
    </row>
    <row r="2623" spans="1:36" x14ac:dyDescent="0.25">
      <c r="A2623" s="1">
        <v>2024</v>
      </c>
      <c r="B2623" s="1" t="s">
        <v>31</v>
      </c>
      <c r="C2623" s="1" t="s">
        <v>32</v>
      </c>
      <c r="D2623" s="1" t="s">
        <v>33</v>
      </c>
      <c r="E2623" s="9" t="s">
        <v>6614</v>
      </c>
      <c r="F2623" s="1">
        <f>IF(VLOOKUP(G2623,Sku_Consolidated!A2:S957,{19},FALSE)="SHOWCASE", VLOOKUP(E2623,Store_Showcase!B2:C144,{2}, FALSE), IF(VLOOKUP(G2623,Sku_Consolidated!A2:S957,{19},FALSE)="VAM",VLOOKUP(E2623,Store_VAM!B2:C273,{2}, FALSE),VLOOKUP(E2623,Store_SRP!B2:C110,{2}, FALSE)))</f>
      </c>
      <c r="G2623" s="1">
        <v>61781</v>
      </c>
      <c r="H2623" s="1" t="s">
        <v>102</v>
      </c>
      <c r="I2623" s="10" t="s">
        <v>3940</v>
      </c>
      <c r="J2623" s="1">
        <f>VLOOKUP(G2623,Sku_Consolidated!A2:C957, 3, FALSE)</f>
      </c>
      <c r="K2623" s="10">
        <f>IF(J2623="PACK", I2623, 0)</f>
      </c>
      <c r="L2623" s="10">
        <f>IF(J2623="KG", I2623, I2623 * VLOOKUP(G2623,Sku_Consolidated!A2:U957,21,FALSE))</f>
      </c>
      <c r="M2623" s="10" t="s">
        <v>37</v>
      </c>
      <c r="N2623" s="11" t="s">
        <v>6643</v>
      </c>
      <c r="O2623" s="10" t="s">
        <v>6644</v>
      </c>
      <c r="P2623" s="10">
        <f>N2623 - O2623</f>
      </c>
      <c r="Q2623" s="1">
        <f>VLOOKUP(G2623,Sku_Consolidated!A2:G957,7, FALSE)</f>
      </c>
      <c r="R2623" s="1">
        <f>IF(IFERROR(VLOOKUP(E2623,Store_Showcase!B2:H144,7, FALSE), TRUE)=TRUE, IF(IFERROR(VLOOKUP(E2623,Store_SRP!B2:H110,7, FALSE), TRUE)=TRUE,VLOOKUP(E2623,Store_VAM!B2:H273,7, FALSE),VLOOKUP(E2623,Store_SRP!B2:H110,7, FALSE)), VLOOKUP(E2623,Store_Showcase!B2:H144,7, FALSE))</f>
      </c>
      <c r="S2623" s="1">
        <f>IF(IFERROR(VLOOKUP(E2623,Store_Showcase!B2:I144,8, FALSE), TRUE)=TRUE, IF(IFERROR(VLOOKUP(E2623,Store_SRP!B2:I110,8, FALSE), TRUE)=TRUE,VLOOKUP(E2623,Store_VAM!B2:I273,8, FALSE),VLOOKUP(E2623,Store_SRP!B2:I110,8, FALSE)), VLOOKUP(E2623,Store_Showcase!B2:I144,8, FALSE))</f>
      </c>
      <c r="T2623" s="1">
        <f>VLOOKUP(G2623,Sku_Consolidated!A2:R957,18,FALSE)</f>
      </c>
      <c r="U2623" s="1" t="s">
        <v>6618</v>
      </c>
      <c r="V2623" s="1">
        <f>IF(VLOOKUP(G2623,Sku_Consolidated!A2:S957,19,FALSE)="SHOWCASE", VLOOKUP(E2623,Store_Showcase!B2:L144,11, FALSE), IF(VLOOKUP(G2623,Sku_Consolidated!A2:S957,19,FALSE)="VAM",VLOOKUP(E2623,Store_VAM!B2:L273,11, FALSE),VLOOKUP(E2623,Store_SRP!B2:L110,11, FALSE)))</f>
      </c>
      <c r="W2623" s="1">
        <f>VLOOKUP(G2623,Sku_Consolidated!A2:W957,11,FALSE)</f>
      </c>
      <c r="X2623" s="1">
        <f>VLOOKUP(G2623,Sku_Consolidated!A2:H957,8,FALSE)</f>
      </c>
      <c r="Y2623" s="1">
        <f>VLOOKUP(G2623,Sku_Consolidated!A2:I957,9,FALSE)</f>
      </c>
      <c r="Z2623" s="1" t="s">
        <v>41</v>
      </c>
      <c r="AA2623" s="1">
        <f>VLOOKUP(G2623,Sku_Consolidated!A2:E957,5,FALSE)</f>
      </c>
      <c r="AB2623" s="1">
        <f>IF(VLOOKUP(G2623,Sku_Consolidated!A2:S957,19,FALSE)="SHOWCASE", VLOOKUP(E2623,Store_Showcase!B2:N144,13, FALSE), IF(VLOOKUP(G2623,Sku_Consolidated!A2:S957,19,FALSE)="VAM",VLOOKUP(E2623,Store_VAM!B2:N273,13, FALSE),VLOOKUP(E2623,Store_SRP!B2:N110,13, FALSE)))</f>
      </c>
      <c r="AC2623" s="1">
        <f>IF(IFERROR(AB2623,TRUE)=TRUE, "-","OK")</f>
      </c>
      <c r="AD2623" s="11" t="s">
        <v>37</v>
      </c>
      <c r="AE2623" s="11" t="s">
        <v>37</v>
      </c>
      <c r="AF2623" s="1">
        <f>IF(IFERROR(VLOOKUP(E2623,Store_Showcase!B2:H144,{5}, FALSE), TRUE)=TRUE, IF(IFERROR(VLOOKUP(E2623,Store_SRP!B2:H110,{5}, FALSE), TRUE)=TRUE,VLOOKUP(E2623,Store_VAM!B2:H273,{5}, FALSE),VLOOKUP(E2623,Store_SRP!B2:H110,{5}, FALSE)), VLOOKUP(E2623,Store_Showcase!B2:H144,{5}, FALSE))</f>
      </c>
      <c r="AG2623" s="1">
        <f>IF(IFERROR(VLOOKUP(E2623,Store_Showcase!B2:H144,{6}, FALSE), TRUE)=TRUE, IF(IFERROR(VLOOKUP(E2623,Store_SRP!B2:H110,{6}, FALSE), TRUE)=TRUE,VLOOKUP(E2623,Store_VAM!B2:H273,{6}, FALSE),VLOOKUP(E2623,Store_SRP!B2:H110,{6}, FALSE)), VLOOKUP(E2623,Store_Showcase!B2:H144,{6}, FALSE))</f>
      </c>
      <c r="AH2623" s="1">
        <f>VLOOKUP(G2623,Sku_Consolidated!A2:R957,18,FALSE)</f>
      </c>
      <c r="AI2623" s="1">
        <f>VLOOKUP(G2623,Sku_Consolidated!A2:S957,19,FALSE)</f>
      </c>
      <c r="AJ2623" s="1">
        <f>VLOOKUP(G2623,Sku_Consolidated!A2:T957,20,FALSE)</f>
      </c>
    </row>
    <row r="2624" spans="1:36" x14ac:dyDescent="0.25">
      <c r="A2624" s="1">
        <v>2024</v>
      </c>
      <c r="B2624" s="1" t="s">
        <v>31</v>
      </c>
      <c r="C2624" s="1" t="s">
        <v>32</v>
      </c>
      <c r="D2624" s="1" t="s">
        <v>33</v>
      </c>
      <c r="E2624" s="9" t="s">
        <v>6614</v>
      </c>
      <c r="F2624" s="1">
        <f>IF(VLOOKUP(G2624,Sku_Consolidated!A2:S957,{19},FALSE)="SHOWCASE", VLOOKUP(E2624,Store_Showcase!B2:C144,{2}, FALSE), IF(VLOOKUP(G2624,Sku_Consolidated!A2:S957,{19},FALSE)="VAM",VLOOKUP(E2624,Store_VAM!B2:C273,{2}, FALSE),VLOOKUP(E2624,Store_SRP!B2:C110,{2}, FALSE)))</f>
      </c>
      <c r="G2624" s="1">
        <v>61787</v>
      </c>
      <c r="H2624" s="1" t="s">
        <v>110</v>
      </c>
      <c r="I2624" s="10" t="s">
        <v>843</v>
      </c>
      <c r="J2624" s="1">
        <f>VLOOKUP(G2624,Sku_Consolidated!A2:C957, 3, FALSE)</f>
      </c>
      <c r="K2624" s="10">
        <f>IF(J2624="PACK", I2624, 0)</f>
      </c>
      <c r="L2624" s="10">
        <f>IF(J2624="KG", I2624, I2624 * VLOOKUP(G2624,Sku_Consolidated!A2:U957,21,FALSE))</f>
      </c>
      <c r="M2624" s="10" t="s">
        <v>37</v>
      </c>
      <c r="N2624" s="11" t="s">
        <v>6645</v>
      </c>
      <c r="O2624" s="10" t="s">
        <v>6646</v>
      </c>
      <c r="P2624" s="10">
        <f>N2624 - O2624</f>
      </c>
      <c r="Q2624" s="1">
        <f>VLOOKUP(G2624,Sku_Consolidated!A2:G957,7, FALSE)</f>
      </c>
      <c r="R2624" s="1">
        <f>IF(IFERROR(VLOOKUP(E2624,Store_Showcase!B2:H144,7, FALSE), TRUE)=TRUE, IF(IFERROR(VLOOKUP(E2624,Store_SRP!B2:H110,7, FALSE), TRUE)=TRUE,VLOOKUP(E2624,Store_VAM!B2:H273,7, FALSE),VLOOKUP(E2624,Store_SRP!B2:H110,7, FALSE)), VLOOKUP(E2624,Store_Showcase!B2:H144,7, FALSE))</f>
      </c>
      <c r="S2624" s="1">
        <f>IF(IFERROR(VLOOKUP(E2624,Store_Showcase!B2:I144,8, FALSE), TRUE)=TRUE, IF(IFERROR(VLOOKUP(E2624,Store_SRP!B2:I110,8, FALSE), TRUE)=TRUE,VLOOKUP(E2624,Store_VAM!B2:I273,8, FALSE),VLOOKUP(E2624,Store_SRP!B2:I110,8, FALSE)), VLOOKUP(E2624,Store_Showcase!B2:I144,8, FALSE))</f>
      </c>
      <c r="T2624" s="1">
        <f>VLOOKUP(G2624,Sku_Consolidated!A2:R957,18,FALSE)</f>
      </c>
      <c r="U2624" s="1" t="s">
        <v>6618</v>
      </c>
      <c r="V2624" s="1">
        <f>IF(VLOOKUP(G2624,Sku_Consolidated!A2:S957,19,FALSE)="SHOWCASE", VLOOKUP(E2624,Store_Showcase!B2:L144,11, FALSE), IF(VLOOKUP(G2624,Sku_Consolidated!A2:S957,19,FALSE)="VAM",VLOOKUP(E2624,Store_VAM!B2:L273,11, FALSE),VLOOKUP(E2624,Store_SRP!B2:L110,11, FALSE)))</f>
      </c>
      <c r="W2624" s="1">
        <f>VLOOKUP(G2624,Sku_Consolidated!A2:W957,11,FALSE)</f>
      </c>
      <c r="X2624" s="1">
        <f>VLOOKUP(G2624,Sku_Consolidated!A2:H957,8,FALSE)</f>
      </c>
      <c r="Y2624" s="1">
        <f>VLOOKUP(G2624,Sku_Consolidated!A2:I957,9,FALSE)</f>
      </c>
      <c r="Z2624" s="1" t="s">
        <v>41</v>
      </c>
      <c r="AA2624" s="1">
        <f>VLOOKUP(G2624,Sku_Consolidated!A2:E957,5,FALSE)</f>
      </c>
      <c r="AB2624" s="1">
        <f>IF(VLOOKUP(G2624,Sku_Consolidated!A2:S957,19,FALSE)="SHOWCASE", VLOOKUP(E2624,Store_Showcase!B2:N144,13, FALSE), IF(VLOOKUP(G2624,Sku_Consolidated!A2:S957,19,FALSE)="VAM",VLOOKUP(E2624,Store_VAM!B2:N273,13, FALSE),VLOOKUP(E2624,Store_SRP!B2:N110,13, FALSE)))</f>
      </c>
      <c r="AC2624" s="1">
        <f>IF(IFERROR(AB2624,TRUE)=TRUE, "-","OK")</f>
      </c>
      <c r="AD2624" s="11" t="s">
        <v>37</v>
      </c>
      <c r="AE2624" s="11" t="s">
        <v>37</v>
      </c>
      <c r="AF2624" s="1">
        <f>IF(IFERROR(VLOOKUP(E2624,Store_Showcase!B2:H144,{5}, FALSE), TRUE)=TRUE, IF(IFERROR(VLOOKUP(E2624,Store_SRP!B2:H110,{5}, FALSE), TRUE)=TRUE,VLOOKUP(E2624,Store_VAM!B2:H273,{5}, FALSE),VLOOKUP(E2624,Store_SRP!B2:H110,{5}, FALSE)), VLOOKUP(E2624,Store_Showcase!B2:H144,{5}, FALSE))</f>
      </c>
      <c r="AG2624" s="1">
        <f>IF(IFERROR(VLOOKUP(E2624,Store_Showcase!B2:H144,{6}, FALSE), TRUE)=TRUE, IF(IFERROR(VLOOKUP(E2624,Store_SRP!B2:H110,{6}, FALSE), TRUE)=TRUE,VLOOKUP(E2624,Store_VAM!B2:H273,{6}, FALSE),VLOOKUP(E2624,Store_SRP!B2:H110,{6}, FALSE)), VLOOKUP(E2624,Store_Showcase!B2:H144,{6}, FALSE))</f>
      </c>
      <c r="AH2624" s="1">
        <f>VLOOKUP(G2624,Sku_Consolidated!A2:R957,18,FALSE)</f>
      </c>
      <c r="AI2624" s="1">
        <f>VLOOKUP(G2624,Sku_Consolidated!A2:S957,19,FALSE)</f>
      </c>
      <c r="AJ2624" s="1">
        <f>VLOOKUP(G2624,Sku_Consolidated!A2:T957,20,FALSE)</f>
      </c>
    </row>
    <row r="2625" spans="1:36" x14ac:dyDescent="0.25">
      <c r="A2625" s="1">
        <v>2024</v>
      </c>
      <c r="B2625" s="1" t="s">
        <v>31</v>
      </c>
      <c r="C2625" s="1" t="s">
        <v>32</v>
      </c>
      <c r="D2625" s="1" t="s">
        <v>33</v>
      </c>
      <c r="E2625" s="9" t="s">
        <v>6614</v>
      </c>
      <c r="F2625" s="1">
        <f>IF(VLOOKUP(G2625,Sku_Consolidated!A2:S957,{19},FALSE)="SHOWCASE", VLOOKUP(E2625,Store_Showcase!B2:C144,{2}, FALSE), IF(VLOOKUP(G2625,Sku_Consolidated!A2:S957,{19},FALSE)="VAM",VLOOKUP(E2625,Store_VAM!B2:C273,{2}, FALSE),VLOOKUP(E2625,Store_SRP!B2:C110,{2}, FALSE)))</f>
      </c>
      <c r="G2625" s="1">
        <v>61820</v>
      </c>
      <c r="H2625" s="1" t="s">
        <v>114</v>
      </c>
      <c r="I2625" s="10" t="s">
        <v>6647</v>
      </c>
      <c r="J2625" s="1">
        <f>VLOOKUP(G2625,Sku_Consolidated!A2:C957, 3, FALSE)</f>
      </c>
      <c r="K2625" s="10">
        <f>IF(J2625="PACK", I2625, 0)</f>
      </c>
      <c r="L2625" s="10">
        <f>IF(J2625="KG", I2625, I2625 * VLOOKUP(G2625,Sku_Consolidated!A2:U957,21,FALSE))</f>
      </c>
      <c r="M2625" s="10" t="s">
        <v>37</v>
      </c>
      <c r="N2625" s="11" t="s">
        <v>6648</v>
      </c>
      <c r="O2625" s="10" t="s">
        <v>6649</v>
      </c>
      <c r="P2625" s="10">
        <f>N2625 - O2625</f>
      </c>
      <c r="Q2625" s="1">
        <f>VLOOKUP(G2625,Sku_Consolidated!A2:G957,7, FALSE)</f>
      </c>
      <c r="R2625" s="1">
        <f>IF(IFERROR(VLOOKUP(E2625,Store_Showcase!B2:H144,7, FALSE), TRUE)=TRUE, IF(IFERROR(VLOOKUP(E2625,Store_SRP!B2:H110,7, FALSE), TRUE)=TRUE,VLOOKUP(E2625,Store_VAM!B2:H273,7, FALSE),VLOOKUP(E2625,Store_SRP!B2:H110,7, FALSE)), VLOOKUP(E2625,Store_Showcase!B2:H144,7, FALSE))</f>
      </c>
      <c r="S2625" s="1">
        <f>IF(IFERROR(VLOOKUP(E2625,Store_Showcase!B2:I144,8, FALSE), TRUE)=TRUE, IF(IFERROR(VLOOKUP(E2625,Store_SRP!B2:I110,8, FALSE), TRUE)=TRUE,VLOOKUP(E2625,Store_VAM!B2:I273,8, FALSE),VLOOKUP(E2625,Store_SRP!B2:I110,8, FALSE)), VLOOKUP(E2625,Store_Showcase!B2:I144,8, FALSE))</f>
      </c>
      <c r="T2625" s="1">
        <f>VLOOKUP(G2625,Sku_Consolidated!A2:R957,18,FALSE)</f>
      </c>
      <c r="U2625" s="1" t="s">
        <v>6618</v>
      </c>
      <c r="V2625" s="1">
        <f>IF(VLOOKUP(G2625,Sku_Consolidated!A2:S957,19,FALSE)="SHOWCASE", VLOOKUP(E2625,Store_Showcase!B2:L144,11, FALSE), IF(VLOOKUP(G2625,Sku_Consolidated!A2:S957,19,FALSE)="VAM",VLOOKUP(E2625,Store_VAM!B2:L273,11, FALSE),VLOOKUP(E2625,Store_SRP!B2:L110,11, FALSE)))</f>
      </c>
      <c r="W2625" s="1">
        <f>VLOOKUP(G2625,Sku_Consolidated!A2:W957,11,FALSE)</f>
      </c>
      <c r="X2625" s="1">
        <f>VLOOKUP(G2625,Sku_Consolidated!A2:H957,8,FALSE)</f>
      </c>
      <c r="Y2625" s="1">
        <f>VLOOKUP(G2625,Sku_Consolidated!A2:I957,9,FALSE)</f>
      </c>
      <c r="Z2625" s="1" t="s">
        <v>41</v>
      </c>
      <c r="AA2625" s="1">
        <f>VLOOKUP(G2625,Sku_Consolidated!A2:E957,5,FALSE)</f>
      </c>
      <c r="AB2625" s="1">
        <f>IF(VLOOKUP(G2625,Sku_Consolidated!A2:S957,19,FALSE)="SHOWCASE", VLOOKUP(E2625,Store_Showcase!B2:N144,13, FALSE), IF(VLOOKUP(G2625,Sku_Consolidated!A2:S957,19,FALSE)="VAM",VLOOKUP(E2625,Store_VAM!B2:N273,13, FALSE),VLOOKUP(E2625,Store_SRP!B2:N110,13, FALSE)))</f>
      </c>
      <c r="AC2625" s="1">
        <f>IF(IFERROR(AB2625,TRUE)=TRUE, "-","OK")</f>
      </c>
      <c r="AD2625" s="11" t="s">
        <v>37</v>
      </c>
      <c r="AE2625" s="11" t="s">
        <v>37</v>
      </c>
      <c r="AF2625" s="1">
        <f>IF(IFERROR(VLOOKUP(E2625,Store_Showcase!B2:H144,{5}, FALSE), TRUE)=TRUE, IF(IFERROR(VLOOKUP(E2625,Store_SRP!B2:H110,{5}, FALSE), TRUE)=TRUE,VLOOKUP(E2625,Store_VAM!B2:H273,{5}, FALSE),VLOOKUP(E2625,Store_SRP!B2:H110,{5}, FALSE)), VLOOKUP(E2625,Store_Showcase!B2:H144,{5}, FALSE))</f>
      </c>
      <c r="AG2625" s="1">
        <f>IF(IFERROR(VLOOKUP(E2625,Store_Showcase!B2:H144,{6}, FALSE), TRUE)=TRUE, IF(IFERROR(VLOOKUP(E2625,Store_SRP!B2:H110,{6}, FALSE), TRUE)=TRUE,VLOOKUP(E2625,Store_VAM!B2:H273,{6}, FALSE),VLOOKUP(E2625,Store_SRP!B2:H110,{6}, FALSE)), VLOOKUP(E2625,Store_Showcase!B2:H144,{6}, FALSE))</f>
      </c>
      <c r="AH2625" s="1">
        <f>VLOOKUP(G2625,Sku_Consolidated!A2:R957,18,FALSE)</f>
      </c>
      <c r="AI2625" s="1">
        <f>VLOOKUP(G2625,Sku_Consolidated!A2:S957,19,FALSE)</f>
      </c>
      <c r="AJ2625" s="1">
        <f>VLOOKUP(G2625,Sku_Consolidated!A2:T957,20,FALSE)</f>
      </c>
    </row>
    <row r="2626" spans="1:36" x14ac:dyDescent="0.25">
      <c r="A2626" s="1">
        <v>2024</v>
      </c>
      <c r="B2626" s="1" t="s">
        <v>31</v>
      </c>
      <c r="C2626" s="1" t="s">
        <v>32</v>
      </c>
      <c r="D2626" s="1" t="s">
        <v>33</v>
      </c>
      <c r="E2626" s="9" t="s">
        <v>6614</v>
      </c>
      <c r="F2626" s="1">
        <f>IF(VLOOKUP(G2626,Sku_Consolidated!A2:S957,{19},FALSE)="SHOWCASE", VLOOKUP(E2626,Store_Showcase!B2:C144,{2}, FALSE), IF(VLOOKUP(G2626,Sku_Consolidated!A2:S957,{19},FALSE)="VAM",VLOOKUP(E2626,Store_VAM!B2:C273,{2}, FALSE),VLOOKUP(E2626,Store_SRP!B2:C110,{2}, FALSE)))</f>
      </c>
      <c r="G2626" s="1">
        <v>61833</v>
      </c>
      <c r="H2626" s="1" t="s">
        <v>118</v>
      </c>
      <c r="I2626" s="10" t="s">
        <v>6650</v>
      </c>
      <c r="J2626" s="1">
        <f>VLOOKUP(G2626,Sku_Consolidated!A2:C957, 3, FALSE)</f>
      </c>
      <c r="K2626" s="10">
        <f>IF(J2626="PACK", I2626, 0)</f>
      </c>
      <c r="L2626" s="10">
        <f>IF(J2626="KG", I2626, I2626 * VLOOKUP(G2626,Sku_Consolidated!A2:U957,21,FALSE))</f>
      </c>
      <c r="M2626" s="10" t="s">
        <v>37</v>
      </c>
      <c r="N2626" s="11" t="s">
        <v>6651</v>
      </c>
      <c r="O2626" s="10" t="s">
        <v>6652</v>
      </c>
      <c r="P2626" s="10">
        <f>N2626 - O2626</f>
      </c>
      <c r="Q2626" s="1">
        <f>VLOOKUP(G2626,Sku_Consolidated!A2:G957,7, FALSE)</f>
      </c>
      <c r="R2626" s="1">
        <f>IF(IFERROR(VLOOKUP(E2626,Store_Showcase!B2:H144,7, FALSE), TRUE)=TRUE, IF(IFERROR(VLOOKUP(E2626,Store_SRP!B2:H110,7, FALSE), TRUE)=TRUE,VLOOKUP(E2626,Store_VAM!B2:H273,7, FALSE),VLOOKUP(E2626,Store_SRP!B2:H110,7, FALSE)), VLOOKUP(E2626,Store_Showcase!B2:H144,7, FALSE))</f>
      </c>
      <c r="S2626" s="1">
        <f>IF(IFERROR(VLOOKUP(E2626,Store_Showcase!B2:I144,8, FALSE), TRUE)=TRUE, IF(IFERROR(VLOOKUP(E2626,Store_SRP!B2:I110,8, FALSE), TRUE)=TRUE,VLOOKUP(E2626,Store_VAM!B2:I273,8, FALSE),VLOOKUP(E2626,Store_SRP!B2:I110,8, FALSE)), VLOOKUP(E2626,Store_Showcase!B2:I144,8, FALSE))</f>
      </c>
      <c r="T2626" s="1">
        <f>VLOOKUP(G2626,Sku_Consolidated!A2:R957,18,FALSE)</f>
      </c>
      <c r="U2626" s="1" t="s">
        <v>6618</v>
      </c>
      <c r="V2626" s="1">
        <f>IF(VLOOKUP(G2626,Sku_Consolidated!A2:S957,19,FALSE)="SHOWCASE", VLOOKUP(E2626,Store_Showcase!B2:L144,11, FALSE), IF(VLOOKUP(G2626,Sku_Consolidated!A2:S957,19,FALSE)="VAM",VLOOKUP(E2626,Store_VAM!B2:L273,11, FALSE),VLOOKUP(E2626,Store_SRP!B2:L110,11, FALSE)))</f>
      </c>
      <c r="W2626" s="1">
        <f>VLOOKUP(G2626,Sku_Consolidated!A2:W957,11,FALSE)</f>
      </c>
      <c r="X2626" s="1">
        <f>VLOOKUP(G2626,Sku_Consolidated!A2:H957,8,FALSE)</f>
      </c>
      <c r="Y2626" s="1">
        <f>VLOOKUP(G2626,Sku_Consolidated!A2:I957,9,FALSE)</f>
      </c>
      <c r="Z2626" s="1" t="s">
        <v>41</v>
      </c>
      <c r="AA2626" s="1">
        <f>VLOOKUP(G2626,Sku_Consolidated!A2:E957,5,FALSE)</f>
      </c>
      <c r="AB2626" s="1">
        <f>IF(VLOOKUP(G2626,Sku_Consolidated!A2:S957,19,FALSE)="SHOWCASE", VLOOKUP(E2626,Store_Showcase!B2:N144,13, FALSE), IF(VLOOKUP(G2626,Sku_Consolidated!A2:S957,19,FALSE)="VAM",VLOOKUP(E2626,Store_VAM!B2:N273,13, FALSE),VLOOKUP(E2626,Store_SRP!B2:N110,13, FALSE)))</f>
      </c>
      <c r="AC2626" s="1">
        <f>IF(IFERROR(AB2626,TRUE)=TRUE, "-","OK")</f>
      </c>
      <c r="AD2626" s="11" t="s">
        <v>37</v>
      </c>
      <c r="AE2626" s="11" t="s">
        <v>37</v>
      </c>
      <c r="AF2626" s="1">
        <f>IF(IFERROR(VLOOKUP(E2626,Store_Showcase!B2:H144,{5}, FALSE), TRUE)=TRUE, IF(IFERROR(VLOOKUP(E2626,Store_SRP!B2:H110,{5}, FALSE), TRUE)=TRUE,VLOOKUP(E2626,Store_VAM!B2:H273,{5}, FALSE),VLOOKUP(E2626,Store_SRP!B2:H110,{5}, FALSE)), VLOOKUP(E2626,Store_Showcase!B2:H144,{5}, FALSE))</f>
      </c>
      <c r="AG2626" s="1">
        <f>IF(IFERROR(VLOOKUP(E2626,Store_Showcase!B2:H144,{6}, FALSE), TRUE)=TRUE, IF(IFERROR(VLOOKUP(E2626,Store_SRP!B2:H110,{6}, FALSE), TRUE)=TRUE,VLOOKUP(E2626,Store_VAM!B2:H273,{6}, FALSE),VLOOKUP(E2626,Store_SRP!B2:H110,{6}, FALSE)), VLOOKUP(E2626,Store_Showcase!B2:H144,{6}, FALSE))</f>
      </c>
      <c r="AH2626" s="1">
        <f>VLOOKUP(G2626,Sku_Consolidated!A2:R957,18,FALSE)</f>
      </c>
      <c r="AI2626" s="1">
        <f>VLOOKUP(G2626,Sku_Consolidated!A2:S957,19,FALSE)</f>
      </c>
      <c r="AJ2626" s="1">
        <f>VLOOKUP(G2626,Sku_Consolidated!A2:T957,20,FALSE)</f>
      </c>
    </row>
    <row r="2627" spans="1:36" x14ac:dyDescent="0.25">
      <c r="A2627" s="1">
        <v>2024</v>
      </c>
      <c r="B2627" s="1" t="s">
        <v>31</v>
      </c>
      <c r="C2627" s="1" t="s">
        <v>32</v>
      </c>
      <c r="D2627" s="1" t="s">
        <v>33</v>
      </c>
      <c r="E2627" s="9" t="s">
        <v>6614</v>
      </c>
      <c r="F2627" s="1">
        <f>IF(VLOOKUP(G2627,Sku_Consolidated!A2:S957,{19},FALSE)="SHOWCASE", VLOOKUP(E2627,Store_Showcase!B2:C144,{2}, FALSE), IF(VLOOKUP(G2627,Sku_Consolidated!A2:S957,{19},FALSE)="VAM",VLOOKUP(E2627,Store_VAM!B2:C273,{2}, FALSE),VLOOKUP(E2627,Store_SRP!B2:C110,{2}, FALSE)))</f>
      </c>
      <c r="G2627" s="1">
        <v>61834</v>
      </c>
      <c r="H2627" s="1" t="s">
        <v>379</v>
      </c>
      <c r="I2627" s="10" t="s">
        <v>5780</v>
      </c>
      <c r="J2627" s="1">
        <f>VLOOKUP(G2627,Sku_Consolidated!A2:C957, 3, FALSE)</f>
      </c>
      <c r="K2627" s="10">
        <f>IF(J2627="PACK", I2627, 0)</f>
      </c>
      <c r="L2627" s="10">
        <f>IF(J2627="KG", I2627, I2627 * VLOOKUP(G2627,Sku_Consolidated!A2:U957,21,FALSE))</f>
      </c>
      <c r="M2627" s="10" t="s">
        <v>37</v>
      </c>
      <c r="N2627" s="11" t="s">
        <v>6653</v>
      </c>
      <c r="O2627" s="10" t="s">
        <v>6654</v>
      </c>
      <c r="P2627" s="10">
        <f>N2627 - O2627</f>
      </c>
      <c r="Q2627" s="1">
        <f>VLOOKUP(G2627,Sku_Consolidated!A2:G957,7, FALSE)</f>
      </c>
      <c r="R2627" s="1">
        <f>IF(IFERROR(VLOOKUP(E2627,Store_Showcase!B2:H144,7, FALSE), TRUE)=TRUE, IF(IFERROR(VLOOKUP(E2627,Store_SRP!B2:H110,7, FALSE), TRUE)=TRUE,VLOOKUP(E2627,Store_VAM!B2:H273,7, FALSE),VLOOKUP(E2627,Store_SRP!B2:H110,7, FALSE)), VLOOKUP(E2627,Store_Showcase!B2:H144,7, FALSE))</f>
      </c>
      <c r="S2627" s="1">
        <f>IF(IFERROR(VLOOKUP(E2627,Store_Showcase!B2:I144,8, FALSE), TRUE)=TRUE, IF(IFERROR(VLOOKUP(E2627,Store_SRP!B2:I110,8, FALSE), TRUE)=TRUE,VLOOKUP(E2627,Store_VAM!B2:I273,8, FALSE),VLOOKUP(E2627,Store_SRP!B2:I110,8, FALSE)), VLOOKUP(E2627,Store_Showcase!B2:I144,8, FALSE))</f>
      </c>
      <c r="T2627" s="1">
        <f>VLOOKUP(G2627,Sku_Consolidated!A2:R957,18,FALSE)</f>
      </c>
      <c r="U2627" s="1" t="s">
        <v>6618</v>
      </c>
      <c r="V2627" s="1">
        <f>IF(VLOOKUP(G2627,Sku_Consolidated!A2:S957,19,FALSE)="SHOWCASE", VLOOKUP(E2627,Store_Showcase!B2:L144,11, FALSE), IF(VLOOKUP(G2627,Sku_Consolidated!A2:S957,19,FALSE)="VAM",VLOOKUP(E2627,Store_VAM!B2:L273,11, FALSE),VLOOKUP(E2627,Store_SRP!B2:L110,11, FALSE)))</f>
      </c>
      <c r="W2627" s="1">
        <f>VLOOKUP(G2627,Sku_Consolidated!A2:W957,11,FALSE)</f>
      </c>
      <c r="X2627" s="1">
        <f>VLOOKUP(G2627,Sku_Consolidated!A2:H957,8,FALSE)</f>
      </c>
      <c r="Y2627" s="1">
        <f>VLOOKUP(G2627,Sku_Consolidated!A2:I957,9,FALSE)</f>
      </c>
      <c r="Z2627" s="1" t="s">
        <v>41</v>
      </c>
      <c r="AA2627" s="1">
        <f>VLOOKUP(G2627,Sku_Consolidated!A2:E957,5,FALSE)</f>
      </c>
      <c r="AB2627" s="1">
        <f>IF(VLOOKUP(G2627,Sku_Consolidated!A2:S957,19,FALSE)="SHOWCASE", VLOOKUP(E2627,Store_Showcase!B2:N144,13, FALSE), IF(VLOOKUP(G2627,Sku_Consolidated!A2:S957,19,FALSE)="VAM",VLOOKUP(E2627,Store_VAM!B2:N273,13, FALSE),VLOOKUP(E2627,Store_SRP!B2:N110,13, FALSE)))</f>
      </c>
      <c r="AC2627" s="1">
        <f>IF(IFERROR(AB2627,TRUE)=TRUE, "-","OK")</f>
      </c>
      <c r="AD2627" s="11" t="s">
        <v>37</v>
      </c>
      <c r="AE2627" s="11" t="s">
        <v>37</v>
      </c>
      <c r="AF2627" s="1">
        <f>IF(IFERROR(VLOOKUP(E2627,Store_Showcase!B2:H144,{5}, FALSE), TRUE)=TRUE, IF(IFERROR(VLOOKUP(E2627,Store_SRP!B2:H110,{5}, FALSE), TRUE)=TRUE,VLOOKUP(E2627,Store_VAM!B2:H273,{5}, FALSE),VLOOKUP(E2627,Store_SRP!B2:H110,{5}, FALSE)), VLOOKUP(E2627,Store_Showcase!B2:H144,{5}, FALSE))</f>
      </c>
      <c r="AG2627" s="1">
        <f>IF(IFERROR(VLOOKUP(E2627,Store_Showcase!B2:H144,{6}, FALSE), TRUE)=TRUE, IF(IFERROR(VLOOKUP(E2627,Store_SRP!B2:H110,{6}, FALSE), TRUE)=TRUE,VLOOKUP(E2627,Store_VAM!B2:H273,{6}, FALSE),VLOOKUP(E2627,Store_SRP!B2:H110,{6}, FALSE)), VLOOKUP(E2627,Store_Showcase!B2:H144,{6}, FALSE))</f>
      </c>
      <c r="AH2627" s="1">
        <f>VLOOKUP(G2627,Sku_Consolidated!A2:R957,18,FALSE)</f>
      </c>
      <c r="AI2627" s="1">
        <f>VLOOKUP(G2627,Sku_Consolidated!A2:S957,19,FALSE)</f>
      </c>
      <c r="AJ2627" s="1">
        <f>VLOOKUP(G2627,Sku_Consolidated!A2:T957,20,FALSE)</f>
      </c>
    </row>
    <row r="2628" spans="1:36" x14ac:dyDescent="0.25">
      <c r="A2628" s="1">
        <v>2024</v>
      </c>
      <c r="B2628" s="1" t="s">
        <v>31</v>
      </c>
      <c r="C2628" s="1" t="s">
        <v>32</v>
      </c>
      <c r="D2628" s="1" t="s">
        <v>33</v>
      </c>
      <c r="E2628" s="9" t="s">
        <v>6614</v>
      </c>
      <c r="F2628" s="1">
        <f>IF(VLOOKUP(G2628,Sku_Consolidated!A2:S957,{19},FALSE)="SHOWCASE", VLOOKUP(E2628,Store_Showcase!B2:C144,{2}, FALSE), IF(VLOOKUP(G2628,Sku_Consolidated!A2:S957,{19},FALSE)="VAM",VLOOKUP(E2628,Store_VAM!B2:C273,{2}, FALSE),VLOOKUP(E2628,Store_SRP!B2:C110,{2}, FALSE)))</f>
      </c>
      <c r="G2628" s="1">
        <v>61840</v>
      </c>
      <c r="H2628" s="1" t="s">
        <v>171</v>
      </c>
      <c r="I2628" s="10" t="s">
        <v>577</v>
      </c>
      <c r="J2628" s="1">
        <f>VLOOKUP(G2628,Sku_Consolidated!A2:C957, 3, FALSE)</f>
      </c>
      <c r="K2628" s="10">
        <f>IF(J2628="PACK", I2628, 0)</f>
      </c>
      <c r="L2628" s="10">
        <f>IF(J2628="KG", I2628, I2628 * VLOOKUP(G2628,Sku_Consolidated!A2:U957,21,FALSE))</f>
      </c>
      <c r="M2628" s="10" t="s">
        <v>37</v>
      </c>
      <c r="N2628" s="11" t="s">
        <v>6655</v>
      </c>
      <c r="O2628" s="10" t="s">
        <v>6656</v>
      </c>
      <c r="P2628" s="10">
        <f>N2628 - O2628</f>
      </c>
      <c r="Q2628" s="1">
        <f>VLOOKUP(G2628,Sku_Consolidated!A2:G957,7, FALSE)</f>
      </c>
      <c r="R2628" s="1">
        <f>IF(IFERROR(VLOOKUP(E2628,Store_Showcase!B2:H144,7, FALSE), TRUE)=TRUE, IF(IFERROR(VLOOKUP(E2628,Store_SRP!B2:H110,7, FALSE), TRUE)=TRUE,VLOOKUP(E2628,Store_VAM!B2:H273,7, FALSE),VLOOKUP(E2628,Store_SRP!B2:H110,7, FALSE)), VLOOKUP(E2628,Store_Showcase!B2:H144,7, FALSE))</f>
      </c>
      <c r="S2628" s="1">
        <f>IF(IFERROR(VLOOKUP(E2628,Store_Showcase!B2:I144,8, FALSE), TRUE)=TRUE, IF(IFERROR(VLOOKUP(E2628,Store_SRP!B2:I110,8, FALSE), TRUE)=TRUE,VLOOKUP(E2628,Store_VAM!B2:I273,8, FALSE),VLOOKUP(E2628,Store_SRP!B2:I110,8, FALSE)), VLOOKUP(E2628,Store_Showcase!B2:I144,8, FALSE))</f>
      </c>
      <c r="T2628" s="1">
        <f>VLOOKUP(G2628,Sku_Consolidated!A2:R957,18,FALSE)</f>
      </c>
      <c r="U2628" s="1" t="s">
        <v>6618</v>
      </c>
      <c r="V2628" s="1">
        <f>IF(VLOOKUP(G2628,Sku_Consolidated!A2:S957,19,FALSE)="SHOWCASE", VLOOKUP(E2628,Store_Showcase!B2:L144,11, FALSE), IF(VLOOKUP(G2628,Sku_Consolidated!A2:S957,19,FALSE)="VAM",VLOOKUP(E2628,Store_VAM!B2:L273,11, FALSE),VLOOKUP(E2628,Store_SRP!B2:L110,11, FALSE)))</f>
      </c>
      <c r="W2628" s="1">
        <f>VLOOKUP(G2628,Sku_Consolidated!A2:W957,11,FALSE)</f>
      </c>
      <c r="X2628" s="1">
        <f>VLOOKUP(G2628,Sku_Consolidated!A2:H957,8,FALSE)</f>
      </c>
      <c r="Y2628" s="1">
        <f>VLOOKUP(G2628,Sku_Consolidated!A2:I957,9,FALSE)</f>
      </c>
      <c r="Z2628" s="1" t="s">
        <v>41</v>
      </c>
      <c r="AA2628" s="1">
        <f>VLOOKUP(G2628,Sku_Consolidated!A2:E957,5,FALSE)</f>
      </c>
      <c r="AB2628" s="1">
        <f>IF(VLOOKUP(G2628,Sku_Consolidated!A2:S957,19,FALSE)="SHOWCASE", VLOOKUP(E2628,Store_Showcase!B2:N144,13, FALSE), IF(VLOOKUP(G2628,Sku_Consolidated!A2:S957,19,FALSE)="VAM",VLOOKUP(E2628,Store_VAM!B2:N273,13, FALSE),VLOOKUP(E2628,Store_SRP!B2:N110,13, FALSE)))</f>
      </c>
      <c r="AC2628" s="1">
        <f>IF(IFERROR(AB2628,TRUE)=TRUE, "-","OK")</f>
      </c>
      <c r="AD2628" s="11" t="s">
        <v>37</v>
      </c>
      <c r="AE2628" s="11" t="s">
        <v>37</v>
      </c>
      <c r="AF2628" s="1">
        <f>IF(IFERROR(VLOOKUP(E2628,Store_Showcase!B2:H144,{5}, FALSE), TRUE)=TRUE, IF(IFERROR(VLOOKUP(E2628,Store_SRP!B2:H110,{5}, FALSE), TRUE)=TRUE,VLOOKUP(E2628,Store_VAM!B2:H273,{5}, FALSE),VLOOKUP(E2628,Store_SRP!B2:H110,{5}, FALSE)), VLOOKUP(E2628,Store_Showcase!B2:H144,{5}, FALSE))</f>
      </c>
      <c r="AG2628" s="1">
        <f>IF(IFERROR(VLOOKUP(E2628,Store_Showcase!B2:H144,{6}, FALSE), TRUE)=TRUE, IF(IFERROR(VLOOKUP(E2628,Store_SRP!B2:H110,{6}, FALSE), TRUE)=TRUE,VLOOKUP(E2628,Store_VAM!B2:H273,{6}, FALSE),VLOOKUP(E2628,Store_SRP!B2:H110,{6}, FALSE)), VLOOKUP(E2628,Store_Showcase!B2:H144,{6}, FALSE))</f>
      </c>
      <c r="AH2628" s="1">
        <f>VLOOKUP(G2628,Sku_Consolidated!A2:R957,18,FALSE)</f>
      </c>
      <c r="AI2628" s="1">
        <f>VLOOKUP(G2628,Sku_Consolidated!A2:S957,19,FALSE)</f>
      </c>
      <c r="AJ2628" s="1">
        <f>VLOOKUP(G2628,Sku_Consolidated!A2:T957,20,FALSE)</f>
      </c>
    </row>
    <row r="2629" spans="1:36" x14ac:dyDescent="0.25">
      <c r="A2629" s="1">
        <v>2024</v>
      </c>
      <c r="B2629" s="1" t="s">
        <v>31</v>
      </c>
      <c r="C2629" s="1" t="s">
        <v>32</v>
      </c>
      <c r="D2629" s="1" t="s">
        <v>33</v>
      </c>
      <c r="E2629" s="9" t="s">
        <v>6614</v>
      </c>
      <c r="F2629" s="1">
        <f>IF(VLOOKUP(G2629,Sku_Consolidated!A2:S957,{19},FALSE)="SHOWCASE", VLOOKUP(E2629,Store_Showcase!B2:C144,{2}, FALSE), IF(VLOOKUP(G2629,Sku_Consolidated!A2:S957,{19},FALSE)="VAM",VLOOKUP(E2629,Store_VAM!B2:C273,{2}, FALSE),VLOOKUP(E2629,Store_SRP!B2:C110,{2}, FALSE)))</f>
      </c>
      <c r="G2629" s="1">
        <v>61841</v>
      </c>
      <c r="H2629" s="1" t="s">
        <v>122</v>
      </c>
      <c r="I2629" s="10" t="s">
        <v>674</v>
      </c>
      <c r="J2629" s="1">
        <f>VLOOKUP(G2629,Sku_Consolidated!A2:C957, 3, FALSE)</f>
      </c>
      <c r="K2629" s="10">
        <f>IF(J2629="PACK", I2629, 0)</f>
      </c>
      <c r="L2629" s="10">
        <f>IF(J2629="KG", I2629, I2629 * VLOOKUP(G2629,Sku_Consolidated!A2:U957,21,FALSE))</f>
      </c>
      <c r="M2629" s="10" t="s">
        <v>37</v>
      </c>
      <c r="N2629" s="11" t="s">
        <v>6657</v>
      </c>
      <c r="O2629" s="10" t="s">
        <v>6658</v>
      </c>
      <c r="P2629" s="10">
        <f>N2629 - O2629</f>
      </c>
      <c r="Q2629" s="1">
        <f>VLOOKUP(G2629,Sku_Consolidated!A2:G957,7, FALSE)</f>
      </c>
      <c r="R2629" s="1">
        <f>IF(IFERROR(VLOOKUP(E2629,Store_Showcase!B2:H144,7, FALSE), TRUE)=TRUE, IF(IFERROR(VLOOKUP(E2629,Store_SRP!B2:H110,7, FALSE), TRUE)=TRUE,VLOOKUP(E2629,Store_VAM!B2:H273,7, FALSE),VLOOKUP(E2629,Store_SRP!B2:H110,7, FALSE)), VLOOKUP(E2629,Store_Showcase!B2:H144,7, FALSE))</f>
      </c>
      <c r="S2629" s="1">
        <f>IF(IFERROR(VLOOKUP(E2629,Store_Showcase!B2:I144,8, FALSE), TRUE)=TRUE, IF(IFERROR(VLOOKUP(E2629,Store_SRP!B2:I110,8, FALSE), TRUE)=TRUE,VLOOKUP(E2629,Store_VAM!B2:I273,8, FALSE),VLOOKUP(E2629,Store_SRP!B2:I110,8, FALSE)), VLOOKUP(E2629,Store_Showcase!B2:I144,8, FALSE))</f>
      </c>
      <c r="T2629" s="1">
        <f>VLOOKUP(G2629,Sku_Consolidated!A2:R957,18,FALSE)</f>
      </c>
      <c r="U2629" s="1" t="s">
        <v>6618</v>
      </c>
      <c r="V2629" s="1">
        <f>IF(VLOOKUP(G2629,Sku_Consolidated!A2:S957,19,FALSE)="SHOWCASE", VLOOKUP(E2629,Store_Showcase!B2:L144,11, FALSE), IF(VLOOKUP(G2629,Sku_Consolidated!A2:S957,19,FALSE)="VAM",VLOOKUP(E2629,Store_VAM!B2:L273,11, FALSE),VLOOKUP(E2629,Store_SRP!B2:L110,11, FALSE)))</f>
      </c>
      <c r="W2629" s="1">
        <f>VLOOKUP(G2629,Sku_Consolidated!A2:W957,11,FALSE)</f>
      </c>
      <c r="X2629" s="1">
        <f>VLOOKUP(G2629,Sku_Consolidated!A2:H957,8,FALSE)</f>
      </c>
      <c r="Y2629" s="1">
        <f>VLOOKUP(G2629,Sku_Consolidated!A2:I957,9,FALSE)</f>
      </c>
      <c r="Z2629" s="1" t="s">
        <v>41</v>
      </c>
      <c r="AA2629" s="1">
        <f>VLOOKUP(G2629,Sku_Consolidated!A2:E957,5,FALSE)</f>
      </c>
      <c r="AB2629" s="1">
        <f>IF(VLOOKUP(G2629,Sku_Consolidated!A2:S957,19,FALSE)="SHOWCASE", VLOOKUP(E2629,Store_Showcase!B2:N144,13, FALSE), IF(VLOOKUP(G2629,Sku_Consolidated!A2:S957,19,FALSE)="VAM",VLOOKUP(E2629,Store_VAM!B2:N273,13, FALSE),VLOOKUP(E2629,Store_SRP!B2:N110,13, FALSE)))</f>
      </c>
      <c r="AC2629" s="1">
        <f>IF(IFERROR(AB2629,TRUE)=TRUE, "-","OK")</f>
      </c>
      <c r="AD2629" s="11" t="s">
        <v>37</v>
      </c>
      <c r="AE2629" s="11" t="s">
        <v>37</v>
      </c>
      <c r="AF2629" s="1">
        <f>IF(IFERROR(VLOOKUP(E2629,Store_Showcase!B2:H144,{5}, FALSE), TRUE)=TRUE, IF(IFERROR(VLOOKUP(E2629,Store_SRP!B2:H110,{5}, FALSE), TRUE)=TRUE,VLOOKUP(E2629,Store_VAM!B2:H273,{5}, FALSE),VLOOKUP(E2629,Store_SRP!B2:H110,{5}, FALSE)), VLOOKUP(E2629,Store_Showcase!B2:H144,{5}, FALSE))</f>
      </c>
      <c r="AG2629" s="1">
        <f>IF(IFERROR(VLOOKUP(E2629,Store_Showcase!B2:H144,{6}, FALSE), TRUE)=TRUE, IF(IFERROR(VLOOKUP(E2629,Store_SRP!B2:H110,{6}, FALSE), TRUE)=TRUE,VLOOKUP(E2629,Store_VAM!B2:H273,{6}, FALSE),VLOOKUP(E2629,Store_SRP!B2:H110,{6}, FALSE)), VLOOKUP(E2629,Store_Showcase!B2:H144,{6}, FALSE))</f>
      </c>
      <c r="AH2629" s="1">
        <f>VLOOKUP(G2629,Sku_Consolidated!A2:R957,18,FALSE)</f>
      </c>
      <c r="AI2629" s="1">
        <f>VLOOKUP(G2629,Sku_Consolidated!A2:S957,19,FALSE)</f>
      </c>
      <c r="AJ2629" s="1">
        <f>VLOOKUP(G2629,Sku_Consolidated!A2:T957,20,FALSE)</f>
      </c>
    </row>
    <row r="2630" spans="1:36" x14ac:dyDescent="0.25">
      <c r="A2630" s="1">
        <v>2024</v>
      </c>
      <c r="B2630" s="1" t="s">
        <v>31</v>
      </c>
      <c r="C2630" s="1" t="s">
        <v>32</v>
      </c>
      <c r="D2630" s="1" t="s">
        <v>33</v>
      </c>
      <c r="E2630" s="9" t="s">
        <v>6614</v>
      </c>
      <c r="F2630" s="1">
        <f>IF(VLOOKUP(G2630,Sku_Consolidated!A2:S957,{19},FALSE)="SHOWCASE", VLOOKUP(E2630,Store_Showcase!B2:C144,{2}, FALSE), IF(VLOOKUP(G2630,Sku_Consolidated!A2:S957,{19},FALSE)="VAM",VLOOKUP(E2630,Store_VAM!B2:C273,{2}, FALSE),VLOOKUP(E2630,Store_SRP!B2:C110,{2}, FALSE)))</f>
      </c>
      <c r="G2630" s="1">
        <v>61850</v>
      </c>
      <c r="H2630" s="1" t="s">
        <v>134</v>
      </c>
      <c r="I2630" s="10" t="s">
        <v>625</v>
      </c>
      <c r="J2630" s="1">
        <f>VLOOKUP(G2630,Sku_Consolidated!A2:C957, 3, FALSE)</f>
      </c>
      <c r="K2630" s="10">
        <f>IF(J2630="PACK", I2630, 0)</f>
      </c>
      <c r="L2630" s="10">
        <f>IF(J2630="KG", I2630, I2630 * VLOOKUP(G2630,Sku_Consolidated!A2:U957,21,FALSE))</f>
      </c>
      <c r="M2630" s="10" t="s">
        <v>37</v>
      </c>
      <c r="N2630" s="11" t="s">
        <v>6659</v>
      </c>
      <c r="O2630" s="10" t="s">
        <v>6660</v>
      </c>
      <c r="P2630" s="10">
        <f>N2630 - O2630</f>
      </c>
      <c r="Q2630" s="1">
        <f>VLOOKUP(G2630,Sku_Consolidated!A2:G957,7, FALSE)</f>
      </c>
      <c r="R2630" s="1">
        <f>IF(IFERROR(VLOOKUP(E2630,Store_Showcase!B2:H144,7, FALSE), TRUE)=TRUE, IF(IFERROR(VLOOKUP(E2630,Store_SRP!B2:H110,7, FALSE), TRUE)=TRUE,VLOOKUP(E2630,Store_VAM!B2:H273,7, FALSE),VLOOKUP(E2630,Store_SRP!B2:H110,7, FALSE)), VLOOKUP(E2630,Store_Showcase!B2:H144,7, FALSE))</f>
      </c>
      <c r="S2630" s="1">
        <f>IF(IFERROR(VLOOKUP(E2630,Store_Showcase!B2:I144,8, FALSE), TRUE)=TRUE, IF(IFERROR(VLOOKUP(E2630,Store_SRP!B2:I110,8, FALSE), TRUE)=TRUE,VLOOKUP(E2630,Store_VAM!B2:I273,8, FALSE),VLOOKUP(E2630,Store_SRP!B2:I110,8, FALSE)), VLOOKUP(E2630,Store_Showcase!B2:I144,8, FALSE))</f>
      </c>
      <c r="T2630" s="1">
        <f>VLOOKUP(G2630,Sku_Consolidated!A2:R957,18,FALSE)</f>
      </c>
      <c r="U2630" s="1" t="s">
        <v>6618</v>
      </c>
      <c r="V2630" s="1">
        <f>IF(VLOOKUP(G2630,Sku_Consolidated!A2:S957,19,FALSE)="SHOWCASE", VLOOKUP(E2630,Store_Showcase!B2:L144,11, FALSE), IF(VLOOKUP(G2630,Sku_Consolidated!A2:S957,19,FALSE)="VAM",VLOOKUP(E2630,Store_VAM!B2:L273,11, FALSE),VLOOKUP(E2630,Store_SRP!B2:L110,11, FALSE)))</f>
      </c>
      <c r="W2630" s="1">
        <f>VLOOKUP(G2630,Sku_Consolidated!A2:W957,11,FALSE)</f>
      </c>
      <c r="X2630" s="1">
        <f>VLOOKUP(G2630,Sku_Consolidated!A2:H957,8,FALSE)</f>
      </c>
      <c r="Y2630" s="1">
        <f>VLOOKUP(G2630,Sku_Consolidated!A2:I957,9,FALSE)</f>
      </c>
      <c r="Z2630" s="1" t="s">
        <v>41</v>
      </c>
      <c r="AA2630" s="1">
        <f>VLOOKUP(G2630,Sku_Consolidated!A2:E957,5,FALSE)</f>
      </c>
      <c r="AB2630" s="1">
        <f>IF(VLOOKUP(G2630,Sku_Consolidated!A2:S957,19,FALSE)="SHOWCASE", VLOOKUP(E2630,Store_Showcase!B2:N144,13, FALSE), IF(VLOOKUP(G2630,Sku_Consolidated!A2:S957,19,FALSE)="VAM",VLOOKUP(E2630,Store_VAM!B2:N273,13, FALSE),VLOOKUP(E2630,Store_SRP!B2:N110,13, FALSE)))</f>
      </c>
      <c r="AC2630" s="1">
        <f>IF(IFERROR(AB2630,TRUE)=TRUE, "-","OK")</f>
      </c>
      <c r="AD2630" s="11" t="s">
        <v>37</v>
      </c>
      <c r="AE2630" s="11" t="s">
        <v>37</v>
      </c>
      <c r="AF2630" s="1">
        <f>IF(IFERROR(VLOOKUP(E2630,Store_Showcase!B2:H144,{5}, FALSE), TRUE)=TRUE, IF(IFERROR(VLOOKUP(E2630,Store_SRP!B2:H110,{5}, FALSE), TRUE)=TRUE,VLOOKUP(E2630,Store_VAM!B2:H273,{5}, FALSE),VLOOKUP(E2630,Store_SRP!B2:H110,{5}, FALSE)), VLOOKUP(E2630,Store_Showcase!B2:H144,{5}, FALSE))</f>
      </c>
      <c r="AG2630" s="1">
        <f>IF(IFERROR(VLOOKUP(E2630,Store_Showcase!B2:H144,{6}, FALSE), TRUE)=TRUE, IF(IFERROR(VLOOKUP(E2630,Store_SRP!B2:H110,{6}, FALSE), TRUE)=TRUE,VLOOKUP(E2630,Store_VAM!B2:H273,{6}, FALSE),VLOOKUP(E2630,Store_SRP!B2:H110,{6}, FALSE)), VLOOKUP(E2630,Store_Showcase!B2:H144,{6}, FALSE))</f>
      </c>
      <c r="AH2630" s="1">
        <f>VLOOKUP(G2630,Sku_Consolidated!A2:R957,18,FALSE)</f>
      </c>
      <c r="AI2630" s="1">
        <f>VLOOKUP(G2630,Sku_Consolidated!A2:S957,19,FALSE)</f>
      </c>
      <c r="AJ2630" s="1">
        <f>VLOOKUP(G2630,Sku_Consolidated!A2:T957,20,FALSE)</f>
      </c>
    </row>
    <row r="2631" spans="1:36" x14ac:dyDescent="0.25">
      <c r="A2631" s="1">
        <v>2024</v>
      </c>
      <c r="B2631" s="1" t="s">
        <v>31</v>
      </c>
      <c r="C2631" s="1" t="s">
        <v>32</v>
      </c>
      <c r="D2631" s="1" t="s">
        <v>33</v>
      </c>
      <c r="E2631" s="9" t="s">
        <v>703</v>
      </c>
      <c r="F2631" s="1">
        <f>IF(VLOOKUP(G2631,Sku_Consolidated!A2:S957,{19},FALSE)="SHOWCASE", VLOOKUP(E2631,Store_Showcase!B2:C144,{2}, FALSE), IF(VLOOKUP(G2631,Sku_Consolidated!A2:S957,{19},FALSE)="VAM",VLOOKUP(E2631,Store_VAM!B2:C273,{2}, FALSE),VLOOKUP(E2631,Store_SRP!B2:C110,{2}, FALSE)))</f>
      </c>
      <c r="G2631" s="1">
        <v>61721</v>
      </c>
      <c r="H2631" s="1" t="s">
        <v>42</v>
      </c>
      <c r="I2631" s="10" t="s">
        <v>2042</v>
      </c>
      <c r="J2631" s="1">
        <f>VLOOKUP(G2631,Sku_Consolidated!A2:C957, 3, FALSE)</f>
      </c>
      <c r="K2631" s="10">
        <f>IF(J2631="PACK", I2631, 0)</f>
      </c>
      <c r="L2631" s="10">
        <f>IF(J2631="KG", I2631, I2631 * VLOOKUP(G2631,Sku_Consolidated!A2:U957,21,FALSE))</f>
      </c>
      <c r="M2631" s="10" t="s">
        <v>37</v>
      </c>
      <c r="N2631" s="11" t="s">
        <v>6661</v>
      </c>
      <c r="O2631" s="10" t="s">
        <v>6662</v>
      </c>
      <c r="P2631" s="10">
        <f>N2631 - O2631</f>
      </c>
      <c r="Q2631" s="1">
        <f>VLOOKUP(G2631,Sku_Consolidated!A2:G957,7, FALSE)</f>
      </c>
      <c r="R2631" s="1">
        <f>IF(IFERROR(VLOOKUP(E2631,Store_Showcase!B2:H144,7, FALSE), TRUE)=TRUE, IF(IFERROR(VLOOKUP(E2631,Store_SRP!B2:H110,7, FALSE), TRUE)=TRUE,VLOOKUP(E2631,Store_VAM!B2:H273,7, FALSE),VLOOKUP(E2631,Store_SRP!B2:H110,7, FALSE)), VLOOKUP(E2631,Store_Showcase!B2:H144,7, FALSE))</f>
      </c>
      <c r="S2631" s="1">
        <f>IF(IFERROR(VLOOKUP(E2631,Store_Showcase!B2:I144,8, FALSE), TRUE)=TRUE, IF(IFERROR(VLOOKUP(E2631,Store_SRP!B2:I110,8, FALSE), TRUE)=TRUE,VLOOKUP(E2631,Store_VAM!B2:I273,8, FALSE),VLOOKUP(E2631,Store_SRP!B2:I110,8, FALSE)), VLOOKUP(E2631,Store_Showcase!B2:I144,8, FALSE))</f>
      </c>
      <c r="T2631" s="1">
        <f>VLOOKUP(G2631,Sku_Consolidated!A2:R957,18,FALSE)</f>
      </c>
      <c r="U2631" s="1" t="s">
        <v>6663</v>
      </c>
      <c r="V2631" s="1">
        <f>IF(VLOOKUP(G2631,Sku_Consolidated!A2:S957,19,FALSE)="SHOWCASE", VLOOKUP(E2631,Store_Showcase!B2:L144,11, FALSE), IF(VLOOKUP(G2631,Sku_Consolidated!A2:S957,19,FALSE)="VAM",VLOOKUP(E2631,Store_VAM!B2:L273,11, FALSE),VLOOKUP(E2631,Store_SRP!B2:L110,11, FALSE)))</f>
      </c>
      <c r="W2631" s="1">
        <f>VLOOKUP(G2631,Sku_Consolidated!A2:W957,11,FALSE)</f>
      </c>
      <c r="X2631" s="1">
        <f>VLOOKUP(G2631,Sku_Consolidated!A2:H957,8,FALSE)</f>
      </c>
      <c r="Y2631" s="1">
        <f>VLOOKUP(G2631,Sku_Consolidated!A2:I957,9,FALSE)</f>
      </c>
      <c r="Z2631" s="1" t="s">
        <v>41</v>
      </c>
      <c r="AA2631" s="1">
        <f>VLOOKUP(G2631,Sku_Consolidated!A2:E957,5,FALSE)</f>
      </c>
      <c r="AB2631" s="1">
        <f>IF(VLOOKUP(G2631,Sku_Consolidated!A2:S957,19,FALSE)="SHOWCASE", VLOOKUP(E2631,Store_Showcase!B2:N144,13, FALSE), IF(VLOOKUP(G2631,Sku_Consolidated!A2:S957,19,FALSE)="VAM",VLOOKUP(E2631,Store_VAM!B2:N273,13, FALSE),VLOOKUP(E2631,Store_SRP!B2:N110,13, FALSE)))</f>
      </c>
      <c r="AC2631" s="1">
        <f>IF(IFERROR(AB2631,TRUE)=TRUE, "-","OK")</f>
      </c>
      <c r="AD2631" s="11" t="s">
        <v>37</v>
      </c>
      <c r="AE2631" s="11" t="s">
        <v>37</v>
      </c>
      <c r="AF2631" s="1">
        <f>IF(IFERROR(VLOOKUP(E2631,Store_Showcase!B2:H144,{5}, FALSE), TRUE)=TRUE, IF(IFERROR(VLOOKUP(E2631,Store_SRP!B2:H110,{5}, FALSE), TRUE)=TRUE,VLOOKUP(E2631,Store_VAM!B2:H273,{5}, FALSE),VLOOKUP(E2631,Store_SRP!B2:H110,{5}, FALSE)), VLOOKUP(E2631,Store_Showcase!B2:H144,{5}, FALSE))</f>
      </c>
      <c r="AG2631" s="1">
        <f>IF(IFERROR(VLOOKUP(E2631,Store_Showcase!B2:H144,{6}, FALSE), TRUE)=TRUE, IF(IFERROR(VLOOKUP(E2631,Store_SRP!B2:H110,{6}, FALSE), TRUE)=TRUE,VLOOKUP(E2631,Store_VAM!B2:H273,{6}, FALSE),VLOOKUP(E2631,Store_SRP!B2:H110,{6}, FALSE)), VLOOKUP(E2631,Store_Showcase!B2:H144,{6}, FALSE))</f>
      </c>
      <c r="AH2631" s="1">
        <f>VLOOKUP(G2631,Sku_Consolidated!A2:R957,18,FALSE)</f>
      </c>
      <c r="AI2631" s="1">
        <f>VLOOKUP(G2631,Sku_Consolidated!A2:S957,19,FALSE)</f>
      </c>
      <c r="AJ2631" s="1">
        <f>VLOOKUP(G2631,Sku_Consolidated!A2:T957,20,FALSE)</f>
      </c>
    </row>
    <row r="2632" spans="1:36" x14ac:dyDescent="0.25">
      <c r="A2632" s="1">
        <v>2024</v>
      </c>
      <c r="B2632" s="1" t="s">
        <v>31</v>
      </c>
      <c r="C2632" s="1" t="s">
        <v>32</v>
      </c>
      <c r="D2632" s="1" t="s">
        <v>33</v>
      </c>
      <c r="E2632" s="9" t="s">
        <v>703</v>
      </c>
      <c r="F2632" s="1">
        <f>IF(VLOOKUP(G2632,Sku_Consolidated!A2:S957,{19},FALSE)="SHOWCASE", VLOOKUP(E2632,Store_Showcase!B2:C144,{2}, FALSE), IF(VLOOKUP(G2632,Sku_Consolidated!A2:S957,{19},FALSE)="VAM",VLOOKUP(E2632,Store_VAM!B2:C273,{2}, FALSE),VLOOKUP(E2632,Store_SRP!B2:C110,{2}, FALSE)))</f>
      </c>
      <c r="G2632" s="1">
        <v>61722</v>
      </c>
      <c r="H2632" s="1" t="s">
        <v>46</v>
      </c>
      <c r="I2632" s="10" t="s">
        <v>1500</v>
      </c>
      <c r="J2632" s="1">
        <f>VLOOKUP(G2632,Sku_Consolidated!A2:C957, 3, FALSE)</f>
      </c>
      <c r="K2632" s="10">
        <f>IF(J2632="PACK", I2632, 0)</f>
      </c>
      <c r="L2632" s="10">
        <f>IF(J2632="KG", I2632, I2632 * VLOOKUP(G2632,Sku_Consolidated!A2:U957,21,FALSE))</f>
      </c>
      <c r="M2632" s="10" t="s">
        <v>37</v>
      </c>
      <c r="N2632" s="11" t="s">
        <v>6664</v>
      </c>
      <c r="O2632" s="10" t="s">
        <v>6665</v>
      </c>
      <c r="P2632" s="10">
        <f>N2632 - O2632</f>
      </c>
      <c r="Q2632" s="1">
        <f>VLOOKUP(G2632,Sku_Consolidated!A2:G957,7, FALSE)</f>
      </c>
      <c r="R2632" s="1">
        <f>IF(IFERROR(VLOOKUP(E2632,Store_Showcase!B2:H144,7, FALSE), TRUE)=TRUE, IF(IFERROR(VLOOKUP(E2632,Store_SRP!B2:H110,7, FALSE), TRUE)=TRUE,VLOOKUP(E2632,Store_VAM!B2:H273,7, FALSE),VLOOKUP(E2632,Store_SRP!B2:H110,7, FALSE)), VLOOKUP(E2632,Store_Showcase!B2:H144,7, FALSE))</f>
      </c>
      <c r="S2632" s="1">
        <f>IF(IFERROR(VLOOKUP(E2632,Store_Showcase!B2:I144,8, FALSE), TRUE)=TRUE, IF(IFERROR(VLOOKUP(E2632,Store_SRP!B2:I110,8, FALSE), TRUE)=TRUE,VLOOKUP(E2632,Store_VAM!B2:I273,8, FALSE),VLOOKUP(E2632,Store_SRP!B2:I110,8, FALSE)), VLOOKUP(E2632,Store_Showcase!B2:I144,8, FALSE))</f>
      </c>
      <c r="T2632" s="1">
        <f>VLOOKUP(G2632,Sku_Consolidated!A2:R957,18,FALSE)</f>
      </c>
      <c r="U2632" s="1" t="s">
        <v>6663</v>
      </c>
      <c r="V2632" s="1">
        <f>IF(VLOOKUP(G2632,Sku_Consolidated!A2:S957,19,FALSE)="SHOWCASE", VLOOKUP(E2632,Store_Showcase!B2:L144,11, FALSE), IF(VLOOKUP(G2632,Sku_Consolidated!A2:S957,19,FALSE)="VAM",VLOOKUP(E2632,Store_VAM!B2:L273,11, FALSE),VLOOKUP(E2632,Store_SRP!B2:L110,11, FALSE)))</f>
      </c>
      <c r="W2632" s="1">
        <f>VLOOKUP(G2632,Sku_Consolidated!A2:W957,11,FALSE)</f>
      </c>
      <c r="X2632" s="1">
        <f>VLOOKUP(G2632,Sku_Consolidated!A2:H957,8,FALSE)</f>
      </c>
      <c r="Y2632" s="1">
        <f>VLOOKUP(G2632,Sku_Consolidated!A2:I957,9,FALSE)</f>
      </c>
      <c r="Z2632" s="1" t="s">
        <v>41</v>
      </c>
      <c r="AA2632" s="1">
        <f>VLOOKUP(G2632,Sku_Consolidated!A2:E957,5,FALSE)</f>
      </c>
      <c r="AB2632" s="1">
        <f>IF(VLOOKUP(G2632,Sku_Consolidated!A2:S957,19,FALSE)="SHOWCASE", VLOOKUP(E2632,Store_Showcase!B2:N144,13, FALSE), IF(VLOOKUP(G2632,Sku_Consolidated!A2:S957,19,FALSE)="VAM",VLOOKUP(E2632,Store_VAM!B2:N273,13, FALSE),VLOOKUP(E2632,Store_SRP!B2:N110,13, FALSE)))</f>
      </c>
      <c r="AC2632" s="1">
        <f>IF(IFERROR(AB2632,TRUE)=TRUE, "-","OK")</f>
      </c>
      <c r="AD2632" s="11" t="s">
        <v>37</v>
      </c>
      <c r="AE2632" s="11" t="s">
        <v>37</v>
      </c>
      <c r="AF2632" s="1">
        <f>IF(IFERROR(VLOOKUP(E2632,Store_Showcase!B2:H144,{5}, FALSE), TRUE)=TRUE, IF(IFERROR(VLOOKUP(E2632,Store_SRP!B2:H110,{5}, FALSE), TRUE)=TRUE,VLOOKUP(E2632,Store_VAM!B2:H273,{5}, FALSE),VLOOKUP(E2632,Store_SRP!B2:H110,{5}, FALSE)), VLOOKUP(E2632,Store_Showcase!B2:H144,{5}, FALSE))</f>
      </c>
      <c r="AG2632" s="1">
        <f>IF(IFERROR(VLOOKUP(E2632,Store_Showcase!B2:H144,{6}, FALSE), TRUE)=TRUE, IF(IFERROR(VLOOKUP(E2632,Store_SRP!B2:H110,{6}, FALSE), TRUE)=TRUE,VLOOKUP(E2632,Store_VAM!B2:H273,{6}, FALSE),VLOOKUP(E2632,Store_SRP!B2:H110,{6}, FALSE)), VLOOKUP(E2632,Store_Showcase!B2:H144,{6}, FALSE))</f>
      </c>
      <c r="AH2632" s="1">
        <f>VLOOKUP(G2632,Sku_Consolidated!A2:R957,18,FALSE)</f>
      </c>
      <c r="AI2632" s="1">
        <f>VLOOKUP(G2632,Sku_Consolidated!A2:S957,19,FALSE)</f>
      </c>
      <c r="AJ2632" s="1">
        <f>VLOOKUP(G2632,Sku_Consolidated!A2:T957,20,FALSE)</f>
      </c>
    </row>
    <row r="2633" spans="1:36" x14ac:dyDescent="0.25">
      <c r="A2633" s="1">
        <v>2024</v>
      </c>
      <c r="B2633" s="1" t="s">
        <v>31</v>
      </c>
      <c r="C2633" s="1" t="s">
        <v>32</v>
      </c>
      <c r="D2633" s="1" t="s">
        <v>33</v>
      </c>
      <c r="E2633" s="9" t="s">
        <v>703</v>
      </c>
      <c r="F2633" s="1">
        <f>IF(VLOOKUP(G2633,Sku_Consolidated!A2:S957,{19},FALSE)="SHOWCASE", VLOOKUP(E2633,Store_Showcase!B2:C144,{2}, FALSE), IF(VLOOKUP(G2633,Sku_Consolidated!A2:S957,{19},FALSE)="VAM",VLOOKUP(E2633,Store_VAM!B2:C273,{2}, FALSE),VLOOKUP(E2633,Store_SRP!B2:C110,{2}, FALSE)))</f>
      </c>
      <c r="G2633" s="1">
        <v>61724</v>
      </c>
      <c r="H2633" s="1" t="s">
        <v>50</v>
      </c>
      <c r="I2633" s="10" t="s">
        <v>5360</v>
      </c>
      <c r="J2633" s="1">
        <f>VLOOKUP(G2633,Sku_Consolidated!A2:C957, 3, FALSE)</f>
      </c>
      <c r="K2633" s="10">
        <f>IF(J2633="PACK", I2633, 0)</f>
      </c>
      <c r="L2633" s="10">
        <f>IF(J2633="KG", I2633, I2633 * VLOOKUP(G2633,Sku_Consolidated!A2:U957,21,FALSE))</f>
      </c>
      <c r="M2633" s="10" t="s">
        <v>37</v>
      </c>
      <c r="N2633" s="11" t="s">
        <v>6666</v>
      </c>
      <c r="O2633" s="10" t="s">
        <v>6667</v>
      </c>
      <c r="P2633" s="10">
        <f>N2633 - O2633</f>
      </c>
      <c r="Q2633" s="1">
        <f>VLOOKUP(G2633,Sku_Consolidated!A2:G957,7, FALSE)</f>
      </c>
      <c r="R2633" s="1">
        <f>IF(IFERROR(VLOOKUP(E2633,Store_Showcase!B2:H144,7, FALSE), TRUE)=TRUE, IF(IFERROR(VLOOKUP(E2633,Store_SRP!B2:H110,7, FALSE), TRUE)=TRUE,VLOOKUP(E2633,Store_VAM!B2:H273,7, FALSE),VLOOKUP(E2633,Store_SRP!B2:H110,7, FALSE)), VLOOKUP(E2633,Store_Showcase!B2:H144,7, FALSE))</f>
      </c>
      <c r="S2633" s="1">
        <f>IF(IFERROR(VLOOKUP(E2633,Store_Showcase!B2:I144,8, FALSE), TRUE)=TRUE, IF(IFERROR(VLOOKUP(E2633,Store_SRP!B2:I110,8, FALSE), TRUE)=TRUE,VLOOKUP(E2633,Store_VAM!B2:I273,8, FALSE),VLOOKUP(E2633,Store_SRP!B2:I110,8, FALSE)), VLOOKUP(E2633,Store_Showcase!B2:I144,8, FALSE))</f>
      </c>
      <c r="T2633" s="1">
        <f>VLOOKUP(G2633,Sku_Consolidated!A2:R957,18,FALSE)</f>
      </c>
      <c r="U2633" s="1" t="s">
        <v>6663</v>
      </c>
      <c r="V2633" s="1">
        <f>IF(VLOOKUP(G2633,Sku_Consolidated!A2:S957,19,FALSE)="SHOWCASE", VLOOKUP(E2633,Store_Showcase!B2:L144,11, FALSE), IF(VLOOKUP(G2633,Sku_Consolidated!A2:S957,19,FALSE)="VAM",VLOOKUP(E2633,Store_VAM!B2:L273,11, FALSE),VLOOKUP(E2633,Store_SRP!B2:L110,11, FALSE)))</f>
      </c>
      <c r="W2633" s="1">
        <f>VLOOKUP(G2633,Sku_Consolidated!A2:W957,11,FALSE)</f>
      </c>
      <c r="X2633" s="1">
        <f>VLOOKUP(G2633,Sku_Consolidated!A2:H957,8,FALSE)</f>
      </c>
      <c r="Y2633" s="1">
        <f>VLOOKUP(G2633,Sku_Consolidated!A2:I957,9,FALSE)</f>
      </c>
      <c r="Z2633" s="1" t="s">
        <v>41</v>
      </c>
      <c r="AA2633" s="1">
        <f>VLOOKUP(G2633,Sku_Consolidated!A2:E957,5,FALSE)</f>
      </c>
      <c r="AB2633" s="1">
        <f>IF(VLOOKUP(G2633,Sku_Consolidated!A2:S957,19,FALSE)="SHOWCASE", VLOOKUP(E2633,Store_Showcase!B2:N144,13, FALSE), IF(VLOOKUP(G2633,Sku_Consolidated!A2:S957,19,FALSE)="VAM",VLOOKUP(E2633,Store_VAM!B2:N273,13, FALSE),VLOOKUP(E2633,Store_SRP!B2:N110,13, FALSE)))</f>
      </c>
      <c r="AC2633" s="1">
        <f>IF(IFERROR(AB2633,TRUE)=TRUE, "-","OK")</f>
      </c>
      <c r="AD2633" s="11" t="s">
        <v>37</v>
      </c>
      <c r="AE2633" s="11" t="s">
        <v>37</v>
      </c>
      <c r="AF2633" s="1">
        <f>IF(IFERROR(VLOOKUP(E2633,Store_Showcase!B2:H144,{5}, FALSE), TRUE)=TRUE, IF(IFERROR(VLOOKUP(E2633,Store_SRP!B2:H110,{5}, FALSE), TRUE)=TRUE,VLOOKUP(E2633,Store_VAM!B2:H273,{5}, FALSE),VLOOKUP(E2633,Store_SRP!B2:H110,{5}, FALSE)), VLOOKUP(E2633,Store_Showcase!B2:H144,{5}, FALSE))</f>
      </c>
      <c r="AG2633" s="1">
        <f>IF(IFERROR(VLOOKUP(E2633,Store_Showcase!B2:H144,{6}, FALSE), TRUE)=TRUE, IF(IFERROR(VLOOKUP(E2633,Store_SRP!B2:H110,{6}, FALSE), TRUE)=TRUE,VLOOKUP(E2633,Store_VAM!B2:H273,{6}, FALSE),VLOOKUP(E2633,Store_SRP!B2:H110,{6}, FALSE)), VLOOKUP(E2633,Store_Showcase!B2:H144,{6}, FALSE))</f>
      </c>
      <c r="AH2633" s="1">
        <f>VLOOKUP(G2633,Sku_Consolidated!A2:R957,18,FALSE)</f>
      </c>
      <c r="AI2633" s="1">
        <f>VLOOKUP(G2633,Sku_Consolidated!A2:S957,19,FALSE)</f>
      </c>
      <c r="AJ2633" s="1">
        <f>VLOOKUP(G2633,Sku_Consolidated!A2:T957,20,FALSE)</f>
      </c>
    </row>
    <row r="2634" spans="1:36" x14ac:dyDescent="0.25">
      <c r="A2634" s="1">
        <v>2024</v>
      </c>
      <c r="B2634" s="1" t="s">
        <v>31</v>
      </c>
      <c r="C2634" s="1" t="s">
        <v>32</v>
      </c>
      <c r="D2634" s="1" t="s">
        <v>33</v>
      </c>
      <c r="E2634" s="9" t="s">
        <v>703</v>
      </c>
      <c r="F2634" s="1">
        <f>IF(VLOOKUP(G2634,Sku_Consolidated!A2:S957,{19},FALSE)="SHOWCASE", VLOOKUP(E2634,Store_Showcase!B2:C144,{2}, FALSE), IF(VLOOKUP(G2634,Sku_Consolidated!A2:S957,{19},FALSE)="VAM",VLOOKUP(E2634,Store_VAM!B2:C273,{2}, FALSE),VLOOKUP(E2634,Store_SRP!B2:C110,{2}, FALSE)))</f>
      </c>
      <c r="G2634" s="1">
        <v>61733</v>
      </c>
      <c r="H2634" s="1" t="s">
        <v>58</v>
      </c>
      <c r="I2634" s="10" t="s">
        <v>5116</v>
      </c>
      <c r="J2634" s="1">
        <f>VLOOKUP(G2634,Sku_Consolidated!A2:C957, 3, FALSE)</f>
      </c>
      <c r="K2634" s="10">
        <f>IF(J2634="PACK", I2634, 0)</f>
      </c>
      <c r="L2634" s="10">
        <f>IF(J2634="KG", I2634, I2634 * VLOOKUP(G2634,Sku_Consolidated!A2:U957,21,FALSE))</f>
      </c>
      <c r="M2634" s="10" t="s">
        <v>37</v>
      </c>
      <c r="N2634" s="11" t="s">
        <v>6668</v>
      </c>
      <c r="O2634" s="10" t="s">
        <v>6669</v>
      </c>
      <c r="P2634" s="10">
        <f>N2634 - O2634</f>
      </c>
      <c r="Q2634" s="1">
        <f>VLOOKUP(G2634,Sku_Consolidated!A2:G957,7, FALSE)</f>
      </c>
      <c r="R2634" s="1">
        <f>IF(IFERROR(VLOOKUP(E2634,Store_Showcase!B2:H144,7, FALSE), TRUE)=TRUE, IF(IFERROR(VLOOKUP(E2634,Store_SRP!B2:H110,7, FALSE), TRUE)=TRUE,VLOOKUP(E2634,Store_VAM!B2:H273,7, FALSE),VLOOKUP(E2634,Store_SRP!B2:H110,7, FALSE)), VLOOKUP(E2634,Store_Showcase!B2:H144,7, FALSE))</f>
      </c>
      <c r="S2634" s="1">
        <f>IF(IFERROR(VLOOKUP(E2634,Store_Showcase!B2:I144,8, FALSE), TRUE)=TRUE, IF(IFERROR(VLOOKUP(E2634,Store_SRP!B2:I110,8, FALSE), TRUE)=TRUE,VLOOKUP(E2634,Store_VAM!B2:I273,8, FALSE),VLOOKUP(E2634,Store_SRP!B2:I110,8, FALSE)), VLOOKUP(E2634,Store_Showcase!B2:I144,8, FALSE))</f>
      </c>
      <c r="T2634" s="1">
        <f>VLOOKUP(G2634,Sku_Consolidated!A2:R957,18,FALSE)</f>
      </c>
      <c r="U2634" s="1" t="s">
        <v>6663</v>
      </c>
      <c r="V2634" s="1">
        <f>IF(VLOOKUP(G2634,Sku_Consolidated!A2:S957,19,FALSE)="SHOWCASE", VLOOKUP(E2634,Store_Showcase!B2:L144,11, FALSE), IF(VLOOKUP(G2634,Sku_Consolidated!A2:S957,19,FALSE)="VAM",VLOOKUP(E2634,Store_VAM!B2:L273,11, FALSE),VLOOKUP(E2634,Store_SRP!B2:L110,11, FALSE)))</f>
      </c>
      <c r="W2634" s="1">
        <f>VLOOKUP(G2634,Sku_Consolidated!A2:W957,11,FALSE)</f>
      </c>
      <c r="X2634" s="1">
        <f>VLOOKUP(G2634,Sku_Consolidated!A2:H957,8,FALSE)</f>
      </c>
      <c r="Y2634" s="1">
        <f>VLOOKUP(G2634,Sku_Consolidated!A2:I957,9,FALSE)</f>
      </c>
      <c r="Z2634" s="1" t="s">
        <v>41</v>
      </c>
      <c r="AA2634" s="1">
        <f>VLOOKUP(G2634,Sku_Consolidated!A2:E957,5,FALSE)</f>
      </c>
      <c r="AB2634" s="1">
        <f>IF(VLOOKUP(G2634,Sku_Consolidated!A2:S957,19,FALSE)="SHOWCASE", VLOOKUP(E2634,Store_Showcase!B2:N144,13, FALSE), IF(VLOOKUP(G2634,Sku_Consolidated!A2:S957,19,FALSE)="VAM",VLOOKUP(E2634,Store_VAM!B2:N273,13, FALSE),VLOOKUP(E2634,Store_SRP!B2:N110,13, FALSE)))</f>
      </c>
      <c r="AC2634" s="1">
        <f>IF(IFERROR(AB2634,TRUE)=TRUE, "-","OK")</f>
      </c>
      <c r="AD2634" s="11" t="s">
        <v>37</v>
      </c>
      <c r="AE2634" s="11" t="s">
        <v>37</v>
      </c>
      <c r="AF2634" s="1">
        <f>IF(IFERROR(VLOOKUP(E2634,Store_Showcase!B2:H144,{5}, FALSE), TRUE)=TRUE, IF(IFERROR(VLOOKUP(E2634,Store_SRP!B2:H110,{5}, FALSE), TRUE)=TRUE,VLOOKUP(E2634,Store_VAM!B2:H273,{5}, FALSE),VLOOKUP(E2634,Store_SRP!B2:H110,{5}, FALSE)), VLOOKUP(E2634,Store_Showcase!B2:H144,{5}, FALSE))</f>
      </c>
      <c r="AG2634" s="1">
        <f>IF(IFERROR(VLOOKUP(E2634,Store_Showcase!B2:H144,{6}, FALSE), TRUE)=TRUE, IF(IFERROR(VLOOKUP(E2634,Store_SRP!B2:H110,{6}, FALSE), TRUE)=TRUE,VLOOKUP(E2634,Store_VAM!B2:H273,{6}, FALSE),VLOOKUP(E2634,Store_SRP!B2:H110,{6}, FALSE)), VLOOKUP(E2634,Store_Showcase!B2:H144,{6}, FALSE))</f>
      </c>
      <c r="AH2634" s="1">
        <f>VLOOKUP(G2634,Sku_Consolidated!A2:R957,18,FALSE)</f>
      </c>
      <c r="AI2634" s="1">
        <f>VLOOKUP(G2634,Sku_Consolidated!A2:S957,19,FALSE)</f>
      </c>
      <c r="AJ2634" s="1">
        <f>VLOOKUP(G2634,Sku_Consolidated!A2:T957,20,FALSE)</f>
      </c>
    </row>
    <row r="2635" spans="1:36" x14ac:dyDescent="0.25">
      <c r="A2635" s="1">
        <v>2024</v>
      </c>
      <c r="B2635" s="1" t="s">
        <v>31</v>
      </c>
      <c r="C2635" s="1" t="s">
        <v>32</v>
      </c>
      <c r="D2635" s="1" t="s">
        <v>33</v>
      </c>
      <c r="E2635" s="9" t="s">
        <v>703</v>
      </c>
      <c r="F2635" s="1">
        <f>IF(VLOOKUP(G2635,Sku_Consolidated!A2:S957,{19},FALSE)="SHOWCASE", VLOOKUP(E2635,Store_Showcase!B2:C144,{2}, FALSE), IF(VLOOKUP(G2635,Sku_Consolidated!A2:S957,{19},FALSE)="VAM",VLOOKUP(E2635,Store_VAM!B2:C273,{2}, FALSE),VLOOKUP(E2635,Store_SRP!B2:C110,{2}, FALSE)))</f>
      </c>
      <c r="G2635" s="1">
        <v>61735</v>
      </c>
      <c r="H2635" s="1" t="s">
        <v>66</v>
      </c>
      <c r="I2635" s="10" t="s">
        <v>2624</v>
      </c>
      <c r="J2635" s="1">
        <f>VLOOKUP(G2635,Sku_Consolidated!A2:C957, 3, FALSE)</f>
      </c>
      <c r="K2635" s="10">
        <f>IF(J2635="PACK", I2635, 0)</f>
      </c>
      <c r="L2635" s="10">
        <f>IF(J2635="KG", I2635, I2635 * VLOOKUP(G2635,Sku_Consolidated!A2:U957,21,FALSE))</f>
      </c>
      <c r="M2635" s="10" t="s">
        <v>37</v>
      </c>
      <c r="N2635" s="11" t="s">
        <v>6670</v>
      </c>
      <c r="O2635" s="10" t="s">
        <v>6671</v>
      </c>
      <c r="P2635" s="10">
        <f>N2635 - O2635</f>
      </c>
      <c r="Q2635" s="1">
        <f>VLOOKUP(G2635,Sku_Consolidated!A2:G957,7, FALSE)</f>
      </c>
      <c r="R2635" s="1">
        <f>IF(IFERROR(VLOOKUP(E2635,Store_Showcase!B2:H144,7, FALSE), TRUE)=TRUE, IF(IFERROR(VLOOKUP(E2635,Store_SRP!B2:H110,7, FALSE), TRUE)=TRUE,VLOOKUP(E2635,Store_VAM!B2:H273,7, FALSE),VLOOKUP(E2635,Store_SRP!B2:H110,7, FALSE)), VLOOKUP(E2635,Store_Showcase!B2:H144,7, FALSE))</f>
      </c>
      <c r="S2635" s="1">
        <f>IF(IFERROR(VLOOKUP(E2635,Store_Showcase!B2:I144,8, FALSE), TRUE)=TRUE, IF(IFERROR(VLOOKUP(E2635,Store_SRP!B2:I110,8, FALSE), TRUE)=TRUE,VLOOKUP(E2635,Store_VAM!B2:I273,8, FALSE),VLOOKUP(E2635,Store_SRP!B2:I110,8, FALSE)), VLOOKUP(E2635,Store_Showcase!B2:I144,8, FALSE))</f>
      </c>
      <c r="T2635" s="1">
        <f>VLOOKUP(G2635,Sku_Consolidated!A2:R957,18,FALSE)</f>
      </c>
      <c r="U2635" s="1" t="s">
        <v>6663</v>
      </c>
      <c r="V2635" s="1">
        <f>IF(VLOOKUP(G2635,Sku_Consolidated!A2:S957,19,FALSE)="SHOWCASE", VLOOKUP(E2635,Store_Showcase!B2:L144,11, FALSE), IF(VLOOKUP(G2635,Sku_Consolidated!A2:S957,19,FALSE)="VAM",VLOOKUP(E2635,Store_VAM!B2:L273,11, FALSE),VLOOKUP(E2635,Store_SRP!B2:L110,11, FALSE)))</f>
      </c>
      <c r="W2635" s="1">
        <f>VLOOKUP(G2635,Sku_Consolidated!A2:W957,11,FALSE)</f>
      </c>
      <c r="X2635" s="1">
        <f>VLOOKUP(G2635,Sku_Consolidated!A2:H957,8,FALSE)</f>
      </c>
      <c r="Y2635" s="1">
        <f>VLOOKUP(G2635,Sku_Consolidated!A2:I957,9,FALSE)</f>
      </c>
      <c r="Z2635" s="1" t="s">
        <v>41</v>
      </c>
      <c r="AA2635" s="1">
        <f>VLOOKUP(G2635,Sku_Consolidated!A2:E957,5,FALSE)</f>
      </c>
      <c r="AB2635" s="1">
        <f>IF(VLOOKUP(G2635,Sku_Consolidated!A2:S957,19,FALSE)="SHOWCASE", VLOOKUP(E2635,Store_Showcase!B2:N144,13, FALSE), IF(VLOOKUP(G2635,Sku_Consolidated!A2:S957,19,FALSE)="VAM",VLOOKUP(E2635,Store_VAM!B2:N273,13, FALSE),VLOOKUP(E2635,Store_SRP!B2:N110,13, FALSE)))</f>
      </c>
      <c r="AC2635" s="1">
        <f>IF(IFERROR(AB2635,TRUE)=TRUE, "-","OK")</f>
      </c>
      <c r="AD2635" s="11" t="s">
        <v>37</v>
      </c>
      <c r="AE2635" s="11" t="s">
        <v>37</v>
      </c>
      <c r="AF2635" s="1">
        <f>IF(IFERROR(VLOOKUP(E2635,Store_Showcase!B2:H144,{5}, FALSE), TRUE)=TRUE, IF(IFERROR(VLOOKUP(E2635,Store_SRP!B2:H110,{5}, FALSE), TRUE)=TRUE,VLOOKUP(E2635,Store_VAM!B2:H273,{5}, FALSE),VLOOKUP(E2635,Store_SRP!B2:H110,{5}, FALSE)), VLOOKUP(E2635,Store_Showcase!B2:H144,{5}, FALSE))</f>
      </c>
      <c r="AG2635" s="1">
        <f>IF(IFERROR(VLOOKUP(E2635,Store_Showcase!B2:H144,{6}, FALSE), TRUE)=TRUE, IF(IFERROR(VLOOKUP(E2635,Store_SRP!B2:H110,{6}, FALSE), TRUE)=TRUE,VLOOKUP(E2635,Store_VAM!B2:H273,{6}, FALSE),VLOOKUP(E2635,Store_SRP!B2:H110,{6}, FALSE)), VLOOKUP(E2635,Store_Showcase!B2:H144,{6}, FALSE))</f>
      </c>
      <c r="AH2635" s="1">
        <f>VLOOKUP(G2635,Sku_Consolidated!A2:R957,18,FALSE)</f>
      </c>
      <c r="AI2635" s="1">
        <f>VLOOKUP(G2635,Sku_Consolidated!A2:S957,19,FALSE)</f>
      </c>
      <c r="AJ2635" s="1">
        <f>VLOOKUP(G2635,Sku_Consolidated!A2:T957,20,FALSE)</f>
      </c>
    </row>
    <row r="2636" spans="1:36" x14ac:dyDescent="0.25">
      <c r="A2636" s="1">
        <v>2024</v>
      </c>
      <c r="B2636" s="1" t="s">
        <v>31</v>
      </c>
      <c r="C2636" s="1" t="s">
        <v>32</v>
      </c>
      <c r="D2636" s="1" t="s">
        <v>33</v>
      </c>
      <c r="E2636" s="9" t="s">
        <v>703</v>
      </c>
      <c r="F2636" s="1">
        <f>IF(VLOOKUP(G2636,Sku_Consolidated!A2:S957,{19},FALSE)="SHOWCASE", VLOOKUP(E2636,Store_Showcase!B2:C144,{2}, FALSE), IF(VLOOKUP(G2636,Sku_Consolidated!A2:S957,{19},FALSE)="VAM",VLOOKUP(E2636,Store_VAM!B2:C273,{2}, FALSE),VLOOKUP(E2636,Store_SRP!B2:C110,{2}, FALSE)))</f>
      </c>
      <c r="G2636" s="1">
        <v>61742</v>
      </c>
      <c r="H2636" s="1" t="s">
        <v>78</v>
      </c>
      <c r="I2636" s="10" t="s">
        <v>155</v>
      </c>
      <c r="J2636" s="1">
        <f>VLOOKUP(G2636,Sku_Consolidated!A2:C957, 3, FALSE)</f>
      </c>
      <c r="K2636" s="10">
        <f>IF(J2636="PACK", I2636, 0)</f>
      </c>
      <c r="L2636" s="10">
        <f>IF(J2636="KG", I2636, I2636 * VLOOKUP(G2636,Sku_Consolidated!A2:U957,21,FALSE))</f>
      </c>
      <c r="M2636" s="10" t="s">
        <v>37</v>
      </c>
      <c r="N2636" s="11" t="s">
        <v>6672</v>
      </c>
      <c r="O2636" s="10" t="s">
        <v>6673</v>
      </c>
      <c r="P2636" s="10">
        <f>N2636 - O2636</f>
      </c>
      <c r="Q2636" s="1">
        <f>VLOOKUP(G2636,Sku_Consolidated!A2:G957,7, FALSE)</f>
      </c>
      <c r="R2636" s="1">
        <f>IF(IFERROR(VLOOKUP(E2636,Store_Showcase!B2:H144,7, FALSE), TRUE)=TRUE, IF(IFERROR(VLOOKUP(E2636,Store_SRP!B2:H110,7, FALSE), TRUE)=TRUE,VLOOKUP(E2636,Store_VAM!B2:H273,7, FALSE),VLOOKUP(E2636,Store_SRP!B2:H110,7, FALSE)), VLOOKUP(E2636,Store_Showcase!B2:H144,7, FALSE))</f>
      </c>
      <c r="S2636" s="1">
        <f>IF(IFERROR(VLOOKUP(E2636,Store_Showcase!B2:I144,8, FALSE), TRUE)=TRUE, IF(IFERROR(VLOOKUP(E2636,Store_SRP!B2:I110,8, FALSE), TRUE)=TRUE,VLOOKUP(E2636,Store_VAM!B2:I273,8, FALSE),VLOOKUP(E2636,Store_SRP!B2:I110,8, FALSE)), VLOOKUP(E2636,Store_Showcase!B2:I144,8, FALSE))</f>
      </c>
      <c r="T2636" s="1">
        <f>VLOOKUP(G2636,Sku_Consolidated!A2:R957,18,FALSE)</f>
      </c>
      <c r="U2636" s="1" t="s">
        <v>6663</v>
      </c>
      <c r="V2636" s="1">
        <f>IF(VLOOKUP(G2636,Sku_Consolidated!A2:S957,19,FALSE)="SHOWCASE", VLOOKUP(E2636,Store_Showcase!B2:L144,11, FALSE), IF(VLOOKUP(G2636,Sku_Consolidated!A2:S957,19,FALSE)="VAM",VLOOKUP(E2636,Store_VAM!B2:L273,11, FALSE),VLOOKUP(E2636,Store_SRP!B2:L110,11, FALSE)))</f>
      </c>
      <c r="W2636" s="1">
        <f>VLOOKUP(G2636,Sku_Consolidated!A2:W957,11,FALSE)</f>
      </c>
      <c r="X2636" s="1">
        <f>VLOOKUP(G2636,Sku_Consolidated!A2:H957,8,FALSE)</f>
      </c>
      <c r="Y2636" s="1">
        <f>VLOOKUP(G2636,Sku_Consolidated!A2:I957,9,FALSE)</f>
      </c>
      <c r="Z2636" s="1" t="s">
        <v>41</v>
      </c>
      <c r="AA2636" s="1">
        <f>VLOOKUP(G2636,Sku_Consolidated!A2:E957,5,FALSE)</f>
      </c>
      <c r="AB2636" s="1">
        <f>IF(VLOOKUP(G2636,Sku_Consolidated!A2:S957,19,FALSE)="SHOWCASE", VLOOKUP(E2636,Store_Showcase!B2:N144,13, FALSE), IF(VLOOKUP(G2636,Sku_Consolidated!A2:S957,19,FALSE)="VAM",VLOOKUP(E2636,Store_VAM!B2:N273,13, FALSE),VLOOKUP(E2636,Store_SRP!B2:N110,13, FALSE)))</f>
      </c>
      <c r="AC2636" s="1">
        <f>IF(IFERROR(AB2636,TRUE)=TRUE, "-","OK")</f>
      </c>
      <c r="AD2636" s="11" t="s">
        <v>37</v>
      </c>
      <c r="AE2636" s="11" t="s">
        <v>37</v>
      </c>
      <c r="AF2636" s="1">
        <f>IF(IFERROR(VLOOKUP(E2636,Store_Showcase!B2:H144,{5}, FALSE), TRUE)=TRUE, IF(IFERROR(VLOOKUP(E2636,Store_SRP!B2:H110,{5}, FALSE), TRUE)=TRUE,VLOOKUP(E2636,Store_VAM!B2:H273,{5}, FALSE),VLOOKUP(E2636,Store_SRP!B2:H110,{5}, FALSE)), VLOOKUP(E2636,Store_Showcase!B2:H144,{5}, FALSE))</f>
      </c>
      <c r="AG2636" s="1">
        <f>IF(IFERROR(VLOOKUP(E2636,Store_Showcase!B2:H144,{6}, FALSE), TRUE)=TRUE, IF(IFERROR(VLOOKUP(E2636,Store_SRP!B2:H110,{6}, FALSE), TRUE)=TRUE,VLOOKUP(E2636,Store_VAM!B2:H273,{6}, FALSE),VLOOKUP(E2636,Store_SRP!B2:H110,{6}, FALSE)), VLOOKUP(E2636,Store_Showcase!B2:H144,{6}, FALSE))</f>
      </c>
      <c r="AH2636" s="1">
        <f>VLOOKUP(G2636,Sku_Consolidated!A2:R957,18,FALSE)</f>
      </c>
      <c r="AI2636" s="1">
        <f>VLOOKUP(G2636,Sku_Consolidated!A2:S957,19,FALSE)</f>
      </c>
      <c r="AJ2636" s="1">
        <f>VLOOKUP(G2636,Sku_Consolidated!A2:T957,20,FALSE)</f>
      </c>
    </row>
    <row r="2637" spans="1:36" x14ac:dyDescent="0.25">
      <c r="A2637" s="1">
        <v>2024</v>
      </c>
      <c r="B2637" s="1" t="s">
        <v>31</v>
      </c>
      <c r="C2637" s="1" t="s">
        <v>32</v>
      </c>
      <c r="D2637" s="1" t="s">
        <v>33</v>
      </c>
      <c r="E2637" s="9" t="s">
        <v>703</v>
      </c>
      <c r="F2637" s="1">
        <f>IF(VLOOKUP(G2637,Sku_Consolidated!A2:S957,{19},FALSE)="SHOWCASE", VLOOKUP(E2637,Store_Showcase!B2:C144,{2}, FALSE), IF(VLOOKUP(G2637,Sku_Consolidated!A2:S957,{19},FALSE)="VAM",VLOOKUP(E2637,Store_VAM!B2:C273,{2}, FALSE),VLOOKUP(E2637,Store_SRP!B2:C110,{2}, FALSE)))</f>
      </c>
      <c r="G2637" s="1">
        <v>61744</v>
      </c>
      <c r="H2637" s="1" t="s">
        <v>82</v>
      </c>
      <c r="I2637" s="10" t="s">
        <v>5678</v>
      </c>
      <c r="J2637" s="1">
        <f>VLOOKUP(G2637,Sku_Consolidated!A2:C957, 3, FALSE)</f>
      </c>
      <c r="K2637" s="10">
        <f>IF(J2637="PACK", I2637, 0)</f>
      </c>
      <c r="L2637" s="10">
        <f>IF(J2637="KG", I2637, I2637 * VLOOKUP(G2637,Sku_Consolidated!A2:U957,21,FALSE))</f>
      </c>
      <c r="M2637" s="10" t="s">
        <v>37</v>
      </c>
      <c r="N2637" s="11" t="s">
        <v>6674</v>
      </c>
      <c r="O2637" s="10" t="s">
        <v>6675</v>
      </c>
      <c r="P2637" s="10">
        <f>N2637 - O2637</f>
      </c>
      <c r="Q2637" s="1">
        <f>VLOOKUP(G2637,Sku_Consolidated!A2:G957,7, FALSE)</f>
      </c>
      <c r="R2637" s="1">
        <f>IF(IFERROR(VLOOKUP(E2637,Store_Showcase!B2:H144,7, FALSE), TRUE)=TRUE, IF(IFERROR(VLOOKUP(E2637,Store_SRP!B2:H110,7, FALSE), TRUE)=TRUE,VLOOKUP(E2637,Store_VAM!B2:H273,7, FALSE),VLOOKUP(E2637,Store_SRP!B2:H110,7, FALSE)), VLOOKUP(E2637,Store_Showcase!B2:H144,7, FALSE))</f>
      </c>
      <c r="S2637" s="1">
        <f>IF(IFERROR(VLOOKUP(E2637,Store_Showcase!B2:I144,8, FALSE), TRUE)=TRUE, IF(IFERROR(VLOOKUP(E2637,Store_SRP!B2:I110,8, FALSE), TRUE)=TRUE,VLOOKUP(E2637,Store_VAM!B2:I273,8, FALSE),VLOOKUP(E2637,Store_SRP!B2:I110,8, FALSE)), VLOOKUP(E2637,Store_Showcase!B2:I144,8, FALSE))</f>
      </c>
      <c r="T2637" s="1">
        <f>VLOOKUP(G2637,Sku_Consolidated!A2:R957,18,FALSE)</f>
      </c>
      <c r="U2637" s="1" t="s">
        <v>6663</v>
      </c>
      <c r="V2637" s="1">
        <f>IF(VLOOKUP(G2637,Sku_Consolidated!A2:S957,19,FALSE)="SHOWCASE", VLOOKUP(E2637,Store_Showcase!B2:L144,11, FALSE), IF(VLOOKUP(G2637,Sku_Consolidated!A2:S957,19,FALSE)="VAM",VLOOKUP(E2637,Store_VAM!B2:L273,11, FALSE),VLOOKUP(E2637,Store_SRP!B2:L110,11, FALSE)))</f>
      </c>
      <c r="W2637" s="1">
        <f>VLOOKUP(G2637,Sku_Consolidated!A2:W957,11,FALSE)</f>
      </c>
      <c r="X2637" s="1">
        <f>VLOOKUP(G2637,Sku_Consolidated!A2:H957,8,FALSE)</f>
      </c>
      <c r="Y2637" s="1">
        <f>VLOOKUP(G2637,Sku_Consolidated!A2:I957,9,FALSE)</f>
      </c>
      <c r="Z2637" s="1" t="s">
        <v>41</v>
      </c>
      <c r="AA2637" s="1">
        <f>VLOOKUP(G2637,Sku_Consolidated!A2:E957,5,FALSE)</f>
      </c>
      <c r="AB2637" s="1">
        <f>IF(VLOOKUP(G2637,Sku_Consolidated!A2:S957,19,FALSE)="SHOWCASE", VLOOKUP(E2637,Store_Showcase!B2:N144,13, FALSE), IF(VLOOKUP(G2637,Sku_Consolidated!A2:S957,19,FALSE)="VAM",VLOOKUP(E2637,Store_VAM!B2:N273,13, FALSE),VLOOKUP(E2637,Store_SRP!B2:N110,13, FALSE)))</f>
      </c>
      <c r="AC2637" s="1">
        <f>IF(IFERROR(AB2637,TRUE)=TRUE, "-","OK")</f>
      </c>
      <c r="AD2637" s="11" t="s">
        <v>37</v>
      </c>
      <c r="AE2637" s="11" t="s">
        <v>37</v>
      </c>
      <c r="AF2637" s="1">
        <f>IF(IFERROR(VLOOKUP(E2637,Store_Showcase!B2:H144,{5}, FALSE), TRUE)=TRUE, IF(IFERROR(VLOOKUP(E2637,Store_SRP!B2:H110,{5}, FALSE), TRUE)=TRUE,VLOOKUP(E2637,Store_VAM!B2:H273,{5}, FALSE),VLOOKUP(E2637,Store_SRP!B2:H110,{5}, FALSE)), VLOOKUP(E2637,Store_Showcase!B2:H144,{5}, FALSE))</f>
      </c>
      <c r="AG2637" s="1">
        <f>IF(IFERROR(VLOOKUP(E2637,Store_Showcase!B2:H144,{6}, FALSE), TRUE)=TRUE, IF(IFERROR(VLOOKUP(E2637,Store_SRP!B2:H110,{6}, FALSE), TRUE)=TRUE,VLOOKUP(E2637,Store_VAM!B2:H273,{6}, FALSE),VLOOKUP(E2637,Store_SRP!B2:H110,{6}, FALSE)), VLOOKUP(E2637,Store_Showcase!B2:H144,{6}, FALSE))</f>
      </c>
      <c r="AH2637" s="1">
        <f>VLOOKUP(G2637,Sku_Consolidated!A2:R957,18,FALSE)</f>
      </c>
      <c r="AI2637" s="1">
        <f>VLOOKUP(G2637,Sku_Consolidated!A2:S957,19,FALSE)</f>
      </c>
      <c r="AJ2637" s="1">
        <f>VLOOKUP(G2637,Sku_Consolidated!A2:T957,20,FALSE)</f>
      </c>
    </row>
    <row r="2638" spans="1:36" x14ac:dyDescent="0.25">
      <c r="A2638" s="1">
        <v>2024</v>
      </c>
      <c r="B2638" s="1" t="s">
        <v>31</v>
      </c>
      <c r="C2638" s="1" t="s">
        <v>32</v>
      </c>
      <c r="D2638" s="1" t="s">
        <v>33</v>
      </c>
      <c r="E2638" s="9" t="s">
        <v>703</v>
      </c>
      <c r="F2638" s="1">
        <f>IF(VLOOKUP(G2638,Sku_Consolidated!A2:S957,{19},FALSE)="SHOWCASE", VLOOKUP(E2638,Store_Showcase!B2:C144,{2}, FALSE), IF(VLOOKUP(G2638,Sku_Consolidated!A2:S957,{19},FALSE)="VAM",VLOOKUP(E2638,Store_VAM!B2:C273,{2}, FALSE),VLOOKUP(E2638,Store_SRP!B2:C110,{2}, FALSE)))</f>
      </c>
      <c r="G2638" s="1">
        <v>61755</v>
      </c>
      <c r="H2638" s="1" t="s">
        <v>86</v>
      </c>
      <c r="I2638" s="10" t="s">
        <v>4877</v>
      </c>
      <c r="J2638" s="1">
        <f>VLOOKUP(G2638,Sku_Consolidated!A2:C957, 3, FALSE)</f>
      </c>
      <c r="K2638" s="10">
        <f>IF(J2638="PACK", I2638, 0)</f>
      </c>
      <c r="L2638" s="10">
        <f>IF(J2638="KG", I2638, I2638 * VLOOKUP(G2638,Sku_Consolidated!A2:U957,21,FALSE))</f>
      </c>
      <c r="M2638" s="10" t="s">
        <v>37</v>
      </c>
      <c r="N2638" s="11" t="s">
        <v>6676</v>
      </c>
      <c r="O2638" s="10" t="s">
        <v>6677</v>
      </c>
      <c r="P2638" s="10">
        <f>N2638 - O2638</f>
      </c>
      <c r="Q2638" s="1">
        <f>VLOOKUP(G2638,Sku_Consolidated!A2:G957,7, FALSE)</f>
      </c>
      <c r="R2638" s="1">
        <f>IF(IFERROR(VLOOKUP(E2638,Store_Showcase!B2:H144,7, FALSE), TRUE)=TRUE, IF(IFERROR(VLOOKUP(E2638,Store_SRP!B2:H110,7, FALSE), TRUE)=TRUE,VLOOKUP(E2638,Store_VAM!B2:H273,7, FALSE),VLOOKUP(E2638,Store_SRP!B2:H110,7, FALSE)), VLOOKUP(E2638,Store_Showcase!B2:H144,7, FALSE))</f>
      </c>
      <c r="S2638" s="1">
        <f>IF(IFERROR(VLOOKUP(E2638,Store_Showcase!B2:I144,8, FALSE), TRUE)=TRUE, IF(IFERROR(VLOOKUP(E2638,Store_SRP!B2:I110,8, FALSE), TRUE)=TRUE,VLOOKUP(E2638,Store_VAM!B2:I273,8, FALSE),VLOOKUP(E2638,Store_SRP!B2:I110,8, FALSE)), VLOOKUP(E2638,Store_Showcase!B2:I144,8, FALSE))</f>
      </c>
      <c r="T2638" s="1">
        <f>VLOOKUP(G2638,Sku_Consolidated!A2:R957,18,FALSE)</f>
      </c>
      <c r="U2638" s="1" t="s">
        <v>6663</v>
      </c>
      <c r="V2638" s="1">
        <f>IF(VLOOKUP(G2638,Sku_Consolidated!A2:S957,19,FALSE)="SHOWCASE", VLOOKUP(E2638,Store_Showcase!B2:L144,11, FALSE), IF(VLOOKUP(G2638,Sku_Consolidated!A2:S957,19,FALSE)="VAM",VLOOKUP(E2638,Store_VAM!B2:L273,11, FALSE),VLOOKUP(E2638,Store_SRP!B2:L110,11, FALSE)))</f>
      </c>
      <c r="W2638" s="1">
        <f>VLOOKUP(G2638,Sku_Consolidated!A2:W957,11,FALSE)</f>
      </c>
      <c r="X2638" s="1">
        <f>VLOOKUP(G2638,Sku_Consolidated!A2:H957,8,FALSE)</f>
      </c>
      <c r="Y2638" s="1">
        <f>VLOOKUP(G2638,Sku_Consolidated!A2:I957,9,FALSE)</f>
      </c>
      <c r="Z2638" s="1" t="s">
        <v>41</v>
      </c>
      <c r="AA2638" s="1">
        <f>VLOOKUP(G2638,Sku_Consolidated!A2:E957,5,FALSE)</f>
      </c>
      <c r="AB2638" s="1">
        <f>IF(VLOOKUP(G2638,Sku_Consolidated!A2:S957,19,FALSE)="SHOWCASE", VLOOKUP(E2638,Store_Showcase!B2:N144,13, FALSE), IF(VLOOKUP(G2638,Sku_Consolidated!A2:S957,19,FALSE)="VAM",VLOOKUP(E2638,Store_VAM!B2:N273,13, FALSE),VLOOKUP(E2638,Store_SRP!B2:N110,13, FALSE)))</f>
      </c>
      <c r="AC2638" s="1">
        <f>IF(IFERROR(AB2638,TRUE)=TRUE, "-","OK")</f>
      </c>
      <c r="AD2638" s="11" t="s">
        <v>37</v>
      </c>
      <c r="AE2638" s="11" t="s">
        <v>37</v>
      </c>
      <c r="AF2638" s="1">
        <f>IF(IFERROR(VLOOKUP(E2638,Store_Showcase!B2:H144,{5}, FALSE), TRUE)=TRUE, IF(IFERROR(VLOOKUP(E2638,Store_SRP!B2:H110,{5}, FALSE), TRUE)=TRUE,VLOOKUP(E2638,Store_VAM!B2:H273,{5}, FALSE),VLOOKUP(E2638,Store_SRP!B2:H110,{5}, FALSE)), VLOOKUP(E2638,Store_Showcase!B2:H144,{5}, FALSE))</f>
      </c>
      <c r="AG2638" s="1">
        <f>IF(IFERROR(VLOOKUP(E2638,Store_Showcase!B2:H144,{6}, FALSE), TRUE)=TRUE, IF(IFERROR(VLOOKUP(E2638,Store_SRP!B2:H110,{6}, FALSE), TRUE)=TRUE,VLOOKUP(E2638,Store_VAM!B2:H273,{6}, FALSE),VLOOKUP(E2638,Store_SRP!B2:H110,{6}, FALSE)), VLOOKUP(E2638,Store_Showcase!B2:H144,{6}, FALSE))</f>
      </c>
      <c r="AH2638" s="1">
        <f>VLOOKUP(G2638,Sku_Consolidated!A2:R957,18,FALSE)</f>
      </c>
      <c r="AI2638" s="1">
        <f>VLOOKUP(G2638,Sku_Consolidated!A2:S957,19,FALSE)</f>
      </c>
      <c r="AJ2638" s="1">
        <f>VLOOKUP(G2638,Sku_Consolidated!A2:T957,20,FALSE)</f>
      </c>
    </row>
    <row r="2639" spans="1:36" x14ac:dyDescent="0.25">
      <c r="A2639" s="1">
        <v>2024</v>
      </c>
      <c r="B2639" s="1" t="s">
        <v>31</v>
      </c>
      <c r="C2639" s="1" t="s">
        <v>32</v>
      </c>
      <c r="D2639" s="1" t="s">
        <v>33</v>
      </c>
      <c r="E2639" s="9" t="s">
        <v>703</v>
      </c>
      <c r="F2639" s="1">
        <f>IF(VLOOKUP(G2639,Sku_Consolidated!A2:S957,{19},FALSE)="SHOWCASE", VLOOKUP(E2639,Store_Showcase!B2:C144,{2}, FALSE), IF(VLOOKUP(G2639,Sku_Consolidated!A2:S957,{19},FALSE)="VAM",VLOOKUP(E2639,Store_VAM!B2:C273,{2}, FALSE),VLOOKUP(E2639,Store_SRP!B2:C110,{2}, FALSE)))</f>
      </c>
      <c r="G2639" s="1">
        <v>61758</v>
      </c>
      <c r="H2639" s="1" t="s">
        <v>90</v>
      </c>
      <c r="I2639" s="10" t="s">
        <v>3696</v>
      </c>
      <c r="J2639" s="1">
        <f>VLOOKUP(G2639,Sku_Consolidated!A2:C957, 3, FALSE)</f>
      </c>
      <c r="K2639" s="10">
        <f>IF(J2639="PACK", I2639, 0)</f>
      </c>
      <c r="L2639" s="10">
        <f>IF(J2639="KG", I2639, I2639 * VLOOKUP(G2639,Sku_Consolidated!A2:U957,21,FALSE))</f>
      </c>
      <c r="M2639" s="10" t="s">
        <v>37</v>
      </c>
      <c r="N2639" s="11" t="s">
        <v>6678</v>
      </c>
      <c r="O2639" s="10" t="s">
        <v>6679</v>
      </c>
      <c r="P2639" s="10">
        <f>N2639 - O2639</f>
      </c>
      <c r="Q2639" s="1">
        <f>VLOOKUP(G2639,Sku_Consolidated!A2:G957,7, FALSE)</f>
      </c>
      <c r="R2639" s="1">
        <f>IF(IFERROR(VLOOKUP(E2639,Store_Showcase!B2:H144,7, FALSE), TRUE)=TRUE, IF(IFERROR(VLOOKUP(E2639,Store_SRP!B2:H110,7, FALSE), TRUE)=TRUE,VLOOKUP(E2639,Store_VAM!B2:H273,7, FALSE),VLOOKUP(E2639,Store_SRP!B2:H110,7, FALSE)), VLOOKUP(E2639,Store_Showcase!B2:H144,7, FALSE))</f>
      </c>
      <c r="S2639" s="1">
        <f>IF(IFERROR(VLOOKUP(E2639,Store_Showcase!B2:I144,8, FALSE), TRUE)=TRUE, IF(IFERROR(VLOOKUP(E2639,Store_SRP!B2:I110,8, FALSE), TRUE)=TRUE,VLOOKUP(E2639,Store_VAM!B2:I273,8, FALSE),VLOOKUP(E2639,Store_SRP!B2:I110,8, FALSE)), VLOOKUP(E2639,Store_Showcase!B2:I144,8, FALSE))</f>
      </c>
      <c r="T2639" s="1">
        <f>VLOOKUP(G2639,Sku_Consolidated!A2:R957,18,FALSE)</f>
      </c>
      <c r="U2639" s="1" t="s">
        <v>6663</v>
      </c>
      <c r="V2639" s="1">
        <f>IF(VLOOKUP(G2639,Sku_Consolidated!A2:S957,19,FALSE)="SHOWCASE", VLOOKUP(E2639,Store_Showcase!B2:L144,11, FALSE), IF(VLOOKUP(G2639,Sku_Consolidated!A2:S957,19,FALSE)="VAM",VLOOKUP(E2639,Store_VAM!B2:L273,11, FALSE),VLOOKUP(E2639,Store_SRP!B2:L110,11, FALSE)))</f>
      </c>
      <c r="W2639" s="1">
        <f>VLOOKUP(G2639,Sku_Consolidated!A2:W957,11,FALSE)</f>
      </c>
      <c r="X2639" s="1">
        <f>VLOOKUP(G2639,Sku_Consolidated!A2:H957,8,FALSE)</f>
      </c>
      <c r="Y2639" s="1">
        <f>VLOOKUP(G2639,Sku_Consolidated!A2:I957,9,FALSE)</f>
      </c>
      <c r="Z2639" s="1" t="s">
        <v>41</v>
      </c>
      <c r="AA2639" s="1">
        <f>VLOOKUP(G2639,Sku_Consolidated!A2:E957,5,FALSE)</f>
      </c>
      <c r="AB2639" s="1">
        <f>IF(VLOOKUP(G2639,Sku_Consolidated!A2:S957,19,FALSE)="SHOWCASE", VLOOKUP(E2639,Store_Showcase!B2:N144,13, FALSE), IF(VLOOKUP(G2639,Sku_Consolidated!A2:S957,19,FALSE)="VAM",VLOOKUP(E2639,Store_VAM!B2:N273,13, FALSE),VLOOKUP(E2639,Store_SRP!B2:N110,13, FALSE)))</f>
      </c>
      <c r="AC2639" s="1">
        <f>IF(IFERROR(AB2639,TRUE)=TRUE, "-","OK")</f>
      </c>
      <c r="AD2639" s="11" t="s">
        <v>37</v>
      </c>
      <c r="AE2639" s="11" t="s">
        <v>37</v>
      </c>
      <c r="AF2639" s="1">
        <f>IF(IFERROR(VLOOKUP(E2639,Store_Showcase!B2:H144,{5}, FALSE), TRUE)=TRUE, IF(IFERROR(VLOOKUP(E2639,Store_SRP!B2:H110,{5}, FALSE), TRUE)=TRUE,VLOOKUP(E2639,Store_VAM!B2:H273,{5}, FALSE),VLOOKUP(E2639,Store_SRP!B2:H110,{5}, FALSE)), VLOOKUP(E2639,Store_Showcase!B2:H144,{5}, FALSE))</f>
      </c>
      <c r="AG2639" s="1">
        <f>IF(IFERROR(VLOOKUP(E2639,Store_Showcase!B2:H144,{6}, FALSE), TRUE)=TRUE, IF(IFERROR(VLOOKUP(E2639,Store_SRP!B2:H110,{6}, FALSE), TRUE)=TRUE,VLOOKUP(E2639,Store_VAM!B2:H273,{6}, FALSE),VLOOKUP(E2639,Store_SRP!B2:H110,{6}, FALSE)), VLOOKUP(E2639,Store_Showcase!B2:H144,{6}, FALSE))</f>
      </c>
      <c r="AH2639" s="1">
        <f>VLOOKUP(G2639,Sku_Consolidated!A2:R957,18,FALSE)</f>
      </c>
      <c r="AI2639" s="1">
        <f>VLOOKUP(G2639,Sku_Consolidated!A2:S957,19,FALSE)</f>
      </c>
      <c r="AJ2639" s="1">
        <f>VLOOKUP(G2639,Sku_Consolidated!A2:T957,20,FALSE)</f>
      </c>
    </row>
    <row r="2640" spans="1:36" x14ac:dyDescent="0.25">
      <c r="A2640" s="1">
        <v>2024</v>
      </c>
      <c r="B2640" s="1" t="s">
        <v>31</v>
      </c>
      <c r="C2640" s="1" t="s">
        <v>32</v>
      </c>
      <c r="D2640" s="1" t="s">
        <v>33</v>
      </c>
      <c r="E2640" s="9" t="s">
        <v>703</v>
      </c>
      <c r="F2640" s="1">
        <f>IF(VLOOKUP(G2640,Sku_Consolidated!A2:S957,{19},FALSE)="SHOWCASE", VLOOKUP(E2640,Store_Showcase!B2:C144,{2}, FALSE), IF(VLOOKUP(G2640,Sku_Consolidated!A2:S957,{19},FALSE)="VAM",VLOOKUP(E2640,Store_VAM!B2:C273,{2}, FALSE),VLOOKUP(E2640,Store_SRP!B2:C110,{2}, FALSE)))</f>
      </c>
      <c r="G2640" s="1">
        <v>61760</v>
      </c>
      <c r="H2640" s="1" t="s">
        <v>98</v>
      </c>
      <c r="I2640" s="10" t="s">
        <v>1584</v>
      </c>
      <c r="J2640" s="1">
        <f>VLOOKUP(G2640,Sku_Consolidated!A2:C957, 3, FALSE)</f>
      </c>
      <c r="K2640" s="10">
        <f>IF(J2640="PACK", I2640, 0)</f>
      </c>
      <c r="L2640" s="10">
        <f>IF(J2640="KG", I2640, I2640 * VLOOKUP(G2640,Sku_Consolidated!A2:U957,21,FALSE))</f>
      </c>
      <c r="M2640" s="10" t="s">
        <v>37</v>
      </c>
      <c r="N2640" s="11" t="s">
        <v>6260</v>
      </c>
      <c r="O2640" s="10" t="s">
        <v>6680</v>
      </c>
      <c r="P2640" s="10">
        <f>N2640 - O2640</f>
      </c>
      <c r="Q2640" s="1">
        <f>VLOOKUP(G2640,Sku_Consolidated!A2:G957,7, FALSE)</f>
      </c>
      <c r="R2640" s="1">
        <f>IF(IFERROR(VLOOKUP(E2640,Store_Showcase!B2:H144,7, FALSE), TRUE)=TRUE, IF(IFERROR(VLOOKUP(E2640,Store_SRP!B2:H110,7, FALSE), TRUE)=TRUE,VLOOKUP(E2640,Store_VAM!B2:H273,7, FALSE),VLOOKUP(E2640,Store_SRP!B2:H110,7, FALSE)), VLOOKUP(E2640,Store_Showcase!B2:H144,7, FALSE))</f>
      </c>
      <c r="S2640" s="1">
        <f>IF(IFERROR(VLOOKUP(E2640,Store_Showcase!B2:I144,8, FALSE), TRUE)=TRUE, IF(IFERROR(VLOOKUP(E2640,Store_SRP!B2:I110,8, FALSE), TRUE)=TRUE,VLOOKUP(E2640,Store_VAM!B2:I273,8, FALSE),VLOOKUP(E2640,Store_SRP!B2:I110,8, FALSE)), VLOOKUP(E2640,Store_Showcase!B2:I144,8, FALSE))</f>
      </c>
      <c r="T2640" s="1">
        <f>VLOOKUP(G2640,Sku_Consolidated!A2:R957,18,FALSE)</f>
      </c>
      <c r="U2640" s="1" t="s">
        <v>6663</v>
      </c>
      <c r="V2640" s="1">
        <f>IF(VLOOKUP(G2640,Sku_Consolidated!A2:S957,19,FALSE)="SHOWCASE", VLOOKUP(E2640,Store_Showcase!B2:L144,11, FALSE), IF(VLOOKUP(G2640,Sku_Consolidated!A2:S957,19,FALSE)="VAM",VLOOKUP(E2640,Store_VAM!B2:L273,11, FALSE),VLOOKUP(E2640,Store_SRP!B2:L110,11, FALSE)))</f>
      </c>
      <c r="W2640" s="1">
        <f>VLOOKUP(G2640,Sku_Consolidated!A2:W957,11,FALSE)</f>
      </c>
      <c r="X2640" s="1">
        <f>VLOOKUP(G2640,Sku_Consolidated!A2:H957,8,FALSE)</f>
      </c>
      <c r="Y2640" s="1">
        <f>VLOOKUP(G2640,Sku_Consolidated!A2:I957,9,FALSE)</f>
      </c>
      <c r="Z2640" s="1" t="s">
        <v>41</v>
      </c>
      <c r="AA2640" s="1">
        <f>VLOOKUP(G2640,Sku_Consolidated!A2:E957,5,FALSE)</f>
      </c>
      <c r="AB2640" s="1">
        <f>IF(VLOOKUP(G2640,Sku_Consolidated!A2:S957,19,FALSE)="SHOWCASE", VLOOKUP(E2640,Store_Showcase!B2:N144,13, FALSE), IF(VLOOKUP(G2640,Sku_Consolidated!A2:S957,19,FALSE)="VAM",VLOOKUP(E2640,Store_VAM!B2:N273,13, FALSE),VLOOKUP(E2640,Store_SRP!B2:N110,13, FALSE)))</f>
      </c>
      <c r="AC2640" s="1">
        <f>IF(IFERROR(AB2640,TRUE)=TRUE, "-","OK")</f>
      </c>
      <c r="AD2640" s="11" t="s">
        <v>37</v>
      </c>
      <c r="AE2640" s="11" t="s">
        <v>37</v>
      </c>
      <c r="AF2640" s="1">
        <f>IF(IFERROR(VLOOKUP(E2640,Store_Showcase!B2:H144,{5}, FALSE), TRUE)=TRUE, IF(IFERROR(VLOOKUP(E2640,Store_SRP!B2:H110,{5}, FALSE), TRUE)=TRUE,VLOOKUP(E2640,Store_VAM!B2:H273,{5}, FALSE),VLOOKUP(E2640,Store_SRP!B2:H110,{5}, FALSE)), VLOOKUP(E2640,Store_Showcase!B2:H144,{5}, FALSE))</f>
      </c>
      <c r="AG2640" s="1">
        <f>IF(IFERROR(VLOOKUP(E2640,Store_Showcase!B2:H144,{6}, FALSE), TRUE)=TRUE, IF(IFERROR(VLOOKUP(E2640,Store_SRP!B2:H110,{6}, FALSE), TRUE)=TRUE,VLOOKUP(E2640,Store_VAM!B2:H273,{6}, FALSE),VLOOKUP(E2640,Store_SRP!B2:H110,{6}, FALSE)), VLOOKUP(E2640,Store_Showcase!B2:H144,{6}, FALSE))</f>
      </c>
      <c r="AH2640" s="1">
        <f>VLOOKUP(G2640,Sku_Consolidated!A2:R957,18,FALSE)</f>
      </c>
      <c r="AI2640" s="1">
        <f>VLOOKUP(G2640,Sku_Consolidated!A2:S957,19,FALSE)</f>
      </c>
      <c r="AJ2640" s="1">
        <f>VLOOKUP(G2640,Sku_Consolidated!A2:T957,20,FALSE)</f>
      </c>
    </row>
    <row r="2641" spans="1:36" x14ac:dyDescent="0.25">
      <c r="A2641" s="1">
        <v>2024</v>
      </c>
      <c r="B2641" s="1" t="s">
        <v>31</v>
      </c>
      <c r="C2641" s="1" t="s">
        <v>32</v>
      </c>
      <c r="D2641" s="1" t="s">
        <v>33</v>
      </c>
      <c r="E2641" s="9" t="s">
        <v>703</v>
      </c>
      <c r="F2641" s="1">
        <f>IF(VLOOKUP(G2641,Sku_Consolidated!A2:S957,{19},FALSE)="SHOWCASE", VLOOKUP(E2641,Store_Showcase!B2:C144,{2}, FALSE), IF(VLOOKUP(G2641,Sku_Consolidated!A2:S957,{19},FALSE)="VAM",VLOOKUP(E2641,Store_VAM!B2:C273,{2}, FALSE),VLOOKUP(E2641,Store_SRP!B2:C110,{2}, FALSE)))</f>
      </c>
      <c r="G2641" s="1">
        <v>61761</v>
      </c>
      <c r="H2641" s="1" t="s">
        <v>524</v>
      </c>
      <c r="I2641" s="10" t="s">
        <v>589</v>
      </c>
      <c r="J2641" s="1">
        <f>VLOOKUP(G2641,Sku_Consolidated!A2:C957, 3, FALSE)</f>
      </c>
      <c r="K2641" s="10">
        <f>IF(J2641="PACK", I2641, 0)</f>
      </c>
      <c r="L2641" s="10">
        <f>IF(J2641="KG", I2641, I2641 * VLOOKUP(G2641,Sku_Consolidated!A2:U957,21,FALSE))</f>
      </c>
      <c r="M2641" s="10" t="s">
        <v>37</v>
      </c>
      <c r="N2641" s="11" t="s">
        <v>6681</v>
      </c>
      <c r="O2641" s="10" t="s">
        <v>6682</v>
      </c>
      <c r="P2641" s="10">
        <f>N2641 - O2641</f>
      </c>
      <c r="Q2641" s="1">
        <f>VLOOKUP(G2641,Sku_Consolidated!A2:G957,7, FALSE)</f>
      </c>
      <c r="R2641" s="1">
        <f>IF(IFERROR(VLOOKUP(E2641,Store_Showcase!B2:H144,7, FALSE), TRUE)=TRUE, IF(IFERROR(VLOOKUP(E2641,Store_SRP!B2:H110,7, FALSE), TRUE)=TRUE,VLOOKUP(E2641,Store_VAM!B2:H273,7, FALSE),VLOOKUP(E2641,Store_SRP!B2:H110,7, FALSE)), VLOOKUP(E2641,Store_Showcase!B2:H144,7, FALSE))</f>
      </c>
      <c r="S2641" s="1">
        <f>IF(IFERROR(VLOOKUP(E2641,Store_Showcase!B2:I144,8, FALSE), TRUE)=TRUE, IF(IFERROR(VLOOKUP(E2641,Store_SRP!B2:I110,8, FALSE), TRUE)=TRUE,VLOOKUP(E2641,Store_VAM!B2:I273,8, FALSE),VLOOKUP(E2641,Store_SRP!B2:I110,8, FALSE)), VLOOKUP(E2641,Store_Showcase!B2:I144,8, FALSE))</f>
      </c>
      <c r="T2641" s="1">
        <f>VLOOKUP(G2641,Sku_Consolidated!A2:R957,18,FALSE)</f>
      </c>
      <c r="U2641" s="1" t="s">
        <v>6663</v>
      </c>
      <c r="V2641" s="1">
        <f>IF(VLOOKUP(G2641,Sku_Consolidated!A2:S957,19,FALSE)="SHOWCASE", VLOOKUP(E2641,Store_Showcase!B2:L144,11, FALSE), IF(VLOOKUP(G2641,Sku_Consolidated!A2:S957,19,FALSE)="VAM",VLOOKUP(E2641,Store_VAM!B2:L273,11, FALSE),VLOOKUP(E2641,Store_SRP!B2:L110,11, FALSE)))</f>
      </c>
      <c r="W2641" s="1">
        <f>VLOOKUP(G2641,Sku_Consolidated!A2:W957,11,FALSE)</f>
      </c>
      <c r="X2641" s="1">
        <f>VLOOKUP(G2641,Sku_Consolidated!A2:H957,8,FALSE)</f>
      </c>
      <c r="Y2641" s="1">
        <f>VLOOKUP(G2641,Sku_Consolidated!A2:I957,9,FALSE)</f>
      </c>
      <c r="Z2641" s="1" t="s">
        <v>41</v>
      </c>
      <c r="AA2641" s="1">
        <f>VLOOKUP(G2641,Sku_Consolidated!A2:E957,5,FALSE)</f>
      </c>
      <c r="AB2641" s="1">
        <f>IF(VLOOKUP(G2641,Sku_Consolidated!A2:S957,19,FALSE)="SHOWCASE", VLOOKUP(E2641,Store_Showcase!B2:N144,13, FALSE), IF(VLOOKUP(G2641,Sku_Consolidated!A2:S957,19,FALSE)="VAM",VLOOKUP(E2641,Store_VAM!B2:N273,13, FALSE),VLOOKUP(E2641,Store_SRP!B2:N110,13, FALSE)))</f>
      </c>
      <c r="AC2641" s="1">
        <f>IF(IFERROR(AB2641,TRUE)=TRUE, "-","OK")</f>
      </c>
      <c r="AD2641" s="11" t="s">
        <v>37</v>
      </c>
      <c r="AE2641" s="11" t="s">
        <v>37</v>
      </c>
      <c r="AF2641" s="1">
        <f>IF(IFERROR(VLOOKUP(E2641,Store_Showcase!B2:H144,{5}, FALSE), TRUE)=TRUE, IF(IFERROR(VLOOKUP(E2641,Store_SRP!B2:H110,{5}, FALSE), TRUE)=TRUE,VLOOKUP(E2641,Store_VAM!B2:H273,{5}, FALSE),VLOOKUP(E2641,Store_SRP!B2:H110,{5}, FALSE)), VLOOKUP(E2641,Store_Showcase!B2:H144,{5}, FALSE))</f>
      </c>
      <c r="AG2641" s="1">
        <f>IF(IFERROR(VLOOKUP(E2641,Store_Showcase!B2:H144,{6}, FALSE), TRUE)=TRUE, IF(IFERROR(VLOOKUP(E2641,Store_SRP!B2:H110,{6}, FALSE), TRUE)=TRUE,VLOOKUP(E2641,Store_VAM!B2:H273,{6}, FALSE),VLOOKUP(E2641,Store_SRP!B2:H110,{6}, FALSE)), VLOOKUP(E2641,Store_Showcase!B2:H144,{6}, FALSE))</f>
      </c>
      <c r="AH2641" s="1">
        <f>VLOOKUP(G2641,Sku_Consolidated!A2:R957,18,FALSE)</f>
      </c>
      <c r="AI2641" s="1">
        <f>VLOOKUP(G2641,Sku_Consolidated!A2:S957,19,FALSE)</f>
      </c>
      <c r="AJ2641" s="1">
        <f>VLOOKUP(G2641,Sku_Consolidated!A2:T957,20,FALSE)</f>
      </c>
    </row>
    <row r="2642" spans="1:36" x14ac:dyDescent="0.25">
      <c r="A2642" s="1">
        <v>2024</v>
      </c>
      <c r="B2642" s="1" t="s">
        <v>31</v>
      </c>
      <c r="C2642" s="1" t="s">
        <v>32</v>
      </c>
      <c r="D2642" s="1" t="s">
        <v>33</v>
      </c>
      <c r="E2642" s="9" t="s">
        <v>703</v>
      </c>
      <c r="F2642" s="1">
        <f>IF(VLOOKUP(G2642,Sku_Consolidated!A2:S957,{19},FALSE)="SHOWCASE", VLOOKUP(E2642,Store_Showcase!B2:C144,{2}, FALSE), IF(VLOOKUP(G2642,Sku_Consolidated!A2:S957,{19},FALSE)="VAM",VLOOKUP(E2642,Store_VAM!B2:C273,{2}, FALSE),VLOOKUP(E2642,Store_SRP!B2:C110,{2}, FALSE)))</f>
      </c>
      <c r="G2642" s="1">
        <v>61781</v>
      </c>
      <c r="H2642" s="1" t="s">
        <v>102</v>
      </c>
      <c r="I2642" s="10" t="s">
        <v>6683</v>
      </c>
      <c r="J2642" s="1">
        <f>VLOOKUP(G2642,Sku_Consolidated!A2:C957, 3, FALSE)</f>
      </c>
      <c r="K2642" s="10">
        <f>IF(J2642="PACK", I2642, 0)</f>
      </c>
      <c r="L2642" s="10">
        <f>IF(J2642="KG", I2642, I2642 * VLOOKUP(G2642,Sku_Consolidated!A2:U957,21,FALSE))</f>
      </c>
      <c r="M2642" s="10" t="s">
        <v>37</v>
      </c>
      <c r="N2642" s="11" t="s">
        <v>6684</v>
      </c>
      <c r="O2642" s="10" t="s">
        <v>6685</v>
      </c>
      <c r="P2642" s="10">
        <f>N2642 - O2642</f>
      </c>
      <c r="Q2642" s="1">
        <f>VLOOKUP(G2642,Sku_Consolidated!A2:G957,7, FALSE)</f>
      </c>
      <c r="R2642" s="1">
        <f>IF(IFERROR(VLOOKUP(E2642,Store_Showcase!B2:H144,7, FALSE), TRUE)=TRUE, IF(IFERROR(VLOOKUP(E2642,Store_SRP!B2:H110,7, FALSE), TRUE)=TRUE,VLOOKUP(E2642,Store_VAM!B2:H273,7, FALSE),VLOOKUP(E2642,Store_SRP!B2:H110,7, FALSE)), VLOOKUP(E2642,Store_Showcase!B2:H144,7, FALSE))</f>
      </c>
      <c r="S2642" s="1">
        <f>IF(IFERROR(VLOOKUP(E2642,Store_Showcase!B2:I144,8, FALSE), TRUE)=TRUE, IF(IFERROR(VLOOKUP(E2642,Store_SRP!B2:I110,8, FALSE), TRUE)=TRUE,VLOOKUP(E2642,Store_VAM!B2:I273,8, FALSE),VLOOKUP(E2642,Store_SRP!B2:I110,8, FALSE)), VLOOKUP(E2642,Store_Showcase!B2:I144,8, FALSE))</f>
      </c>
      <c r="T2642" s="1">
        <f>VLOOKUP(G2642,Sku_Consolidated!A2:R957,18,FALSE)</f>
      </c>
      <c r="U2642" s="1" t="s">
        <v>6663</v>
      </c>
      <c r="V2642" s="1">
        <f>IF(VLOOKUP(G2642,Sku_Consolidated!A2:S957,19,FALSE)="SHOWCASE", VLOOKUP(E2642,Store_Showcase!B2:L144,11, FALSE), IF(VLOOKUP(G2642,Sku_Consolidated!A2:S957,19,FALSE)="VAM",VLOOKUP(E2642,Store_VAM!B2:L273,11, FALSE),VLOOKUP(E2642,Store_SRP!B2:L110,11, FALSE)))</f>
      </c>
      <c r="W2642" s="1">
        <f>VLOOKUP(G2642,Sku_Consolidated!A2:W957,11,FALSE)</f>
      </c>
      <c r="X2642" s="1">
        <f>VLOOKUP(G2642,Sku_Consolidated!A2:H957,8,FALSE)</f>
      </c>
      <c r="Y2642" s="1">
        <f>VLOOKUP(G2642,Sku_Consolidated!A2:I957,9,FALSE)</f>
      </c>
      <c r="Z2642" s="1" t="s">
        <v>41</v>
      </c>
      <c r="AA2642" s="1">
        <f>VLOOKUP(G2642,Sku_Consolidated!A2:E957,5,FALSE)</f>
      </c>
      <c r="AB2642" s="1">
        <f>IF(VLOOKUP(G2642,Sku_Consolidated!A2:S957,19,FALSE)="SHOWCASE", VLOOKUP(E2642,Store_Showcase!B2:N144,13, FALSE), IF(VLOOKUP(G2642,Sku_Consolidated!A2:S957,19,FALSE)="VAM",VLOOKUP(E2642,Store_VAM!B2:N273,13, FALSE),VLOOKUP(E2642,Store_SRP!B2:N110,13, FALSE)))</f>
      </c>
      <c r="AC2642" s="1">
        <f>IF(IFERROR(AB2642,TRUE)=TRUE, "-","OK")</f>
      </c>
      <c r="AD2642" s="11" t="s">
        <v>37</v>
      </c>
      <c r="AE2642" s="11" t="s">
        <v>37</v>
      </c>
      <c r="AF2642" s="1">
        <f>IF(IFERROR(VLOOKUP(E2642,Store_Showcase!B2:H144,{5}, FALSE), TRUE)=TRUE, IF(IFERROR(VLOOKUP(E2642,Store_SRP!B2:H110,{5}, FALSE), TRUE)=TRUE,VLOOKUP(E2642,Store_VAM!B2:H273,{5}, FALSE),VLOOKUP(E2642,Store_SRP!B2:H110,{5}, FALSE)), VLOOKUP(E2642,Store_Showcase!B2:H144,{5}, FALSE))</f>
      </c>
      <c r="AG2642" s="1">
        <f>IF(IFERROR(VLOOKUP(E2642,Store_Showcase!B2:H144,{6}, FALSE), TRUE)=TRUE, IF(IFERROR(VLOOKUP(E2642,Store_SRP!B2:H110,{6}, FALSE), TRUE)=TRUE,VLOOKUP(E2642,Store_VAM!B2:H273,{6}, FALSE),VLOOKUP(E2642,Store_SRP!B2:H110,{6}, FALSE)), VLOOKUP(E2642,Store_Showcase!B2:H144,{6}, FALSE))</f>
      </c>
      <c r="AH2642" s="1">
        <f>VLOOKUP(G2642,Sku_Consolidated!A2:R957,18,FALSE)</f>
      </c>
      <c r="AI2642" s="1">
        <f>VLOOKUP(G2642,Sku_Consolidated!A2:S957,19,FALSE)</f>
      </c>
      <c r="AJ2642" s="1">
        <f>VLOOKUP(G2642,Sku_Consolidated!A2:T957,20,FALSE)</f>
      </c>
    </row>
    <row r="2643" spans="1:36" x14ac:dyDescent="0.25">
      <c r="A2643" s="1">
        <v>2024</v>
      </c>
      <c r="B2643" s="1" t="s">
        <v>31</v>
      </c>
      <c r="C2643" s="1" t="s">
        <v>32</v>
      </c>
      <c r="D2643" s="1" t="s">
        <v>33</v>
      </c>
      <c r="E2643" s="9" t="s">
        <v>703</v>
      </c>
      <c r="F2643" s="1">
        <f>IF(VLOOKUP(G2643,Sku_Consolidated!A2:S957,{19},FALSE)="SHOWCASE", VLOOKUP(E2643,Store_Showcase!B2:C144,{2}, FALSE), IF(VLOOKUP(G2643,Sku_Consolidated!A2:S957,{19},FALSE)="VAM",VLOOKUP(E2643,Store_VAM!B2:C273,{2}, FALSE),VLOOKUP(E2643,Store_SRP!B2:C110,{2}, FALSE)))</f>
      </c>
      <c r="G2643" s="1">
        <v>61786</v>
      </c>
      <c r="H2643" s="1" t="s">
        <v>106</v>
      </c>
      <c r="I2643" s="10" t="s">
        <v>1794</v>
      </c>
      <c r="J2643" s="1">
        <f>VLOOKUP(G2643,Sku_Consolidated!A2:C957, 3, FALSE)</f>
      </c>
      <c r="K2643" s="10">
        <f>IF(J2643="PACK", I2643, 0)</f>
      </c>
      <c r="L2643" s="10">
        <f>IF(J2643="KG", I2643, I2643 * VLOOKUP(G2643,Sku_Consolidated!A2:U957,21,FALSE))</f>
      </c>
      <c r="M2643" s="10" t="s">
        <v>37</v>
      </c>
      <c r="N2643" s="11" t="s">
        <v>6686</v>
      </c>
      <c r="O2643" s="10" t="s">
        <v>6687</v>
      </c>
      <c r="P2643" s="10">
        <f>N2643 - O2643</f>
      </c>
      <c r="Q2643" s="1">
        <f>VLOOKUP(G2643,Sku_Consolidated!A2:G957,7, FALSE)</f>
      </c>
      <c r="R2643" s="1">
        <f>IF(IFERROR(VLOOKUP(E2643,Store_Showcase!B2:H144,7, FALSE), TRUE)=TRUE, IF(IFERROR(VLOOKUP(E2643,Store_SRP!B2:H110,7, FALSE), TRUE)=TRUE,VLOOKUP(E2643,Store_VAM!B2:H273,7, FALSE),VLOOKUP(E2643,Store_SRP!B2:H110,7, FALSE)), VLOOKUP(E2643,Store_Showcase!B2:H144,7, FALSE))</f>
      </c>
      <c r="S2643" s="1">
        <f>IF(IFERROR(VLOOKUP(E2643,Store_Showcase!B2:I144,8, FALSE), TRUE)=TRUE, IF(IFERROR(VLOOKUP(E2643,Store_SRP!B2:I110,8, FALSE), TRUE)=TRUE,VLOOKUP(E2643,Store_VAM!B2:I273,8, FALSE),VLOOKUP(E2643,Store_SRP!B2:I110,8, FALSE)), VLOOKUP(E2643,Store_Showcase!B2:I144,8, FALSE))</f>
      </c>
      <c r="T2643" s="1">
        <f>VLOOKUP(G2643,Sku_Consolidated!A2:R957,18,FALSE)</f>
      </c>
      <c r="U2643" s="1" t="s">
        <v>6663</v>
      </c>
      <c r="V2643" s="1">
        <f>IF(VLOOKUP(G2643,Sku_Consolidated!A2:S957,19,FALSE)="SHOWCASE", VLOOKUP(E2643,Store_Showcase!B2:L144,11, FALSE), IF(VLOOKUP(G2643,Sku_Consolidated!A2:S957,19,FALSE)="VAM",VLOOKUP(E2643,Store_VAM!B2:L273,11, FALSE),VLOOKUP(E2643,Store_SRP!B2:L110,11, FALSE)))</f>
      </c>
      <c r="W2643" s="1">
        <f>VLOOKUP(G2643,Sku_Consolidated!A2:W957,11,FALSE)</f>
      </c>
      <c r="X2643" s="1">
        <f>VLOOKUP(G2643,Sku_Consolidated!A2:H957,8,FALSE)</f>
      </c>
      <c r="Y2643" s="1">
        <f>VLOOKUP(G2643,Sku_Consolidated!A2:I957,9,FALSE)</f>
      </c>
      <c r="Z2643" s="1" t="s">
        <v>41</v>
      </c>
      <c r="AA2643" s="1">
        <f>VLOOKUP(G2643,Sku_Consolidated!A2:E957,5,FALSE)</f>
      </c>
      <c r="AB2643" s="1">
        <f>IF(VLOOKUP(G2643,Sku_Consolidated!A2:S957,19,FALSE)="SHOWCASE", VLOOKUP(E2643,Store_Showcase!B2:N144,13, FALSE), IF(VLOOKUP(G2643,Sku_Consolidated!A2:S957,19,FALSE)="VAM",VLOOKUP(E2643,Store_VAM!B2:N273,13, FALSE),VLOOKUP(E2643,Store_SRP!B2:N110,13, FALSE)))</f>
      </c>
      <c r="AC2643" s="1">
        <f>IF(IFERROR(AB2643,TRUE)=TRUE, "-","OK")</f>
      </c>
      <c r="AD2643" s="11" t="s">
        <v>37</v>
      </c>
      <c r="AE2643" s="11" t="s">
        <v>37</v>
      </c>
      <c r="AF2643" s="1">
        <f>IF(IFERROR(VLOOKUP(E2643,Store_Showcase!B2:H144,{5}, FALSE), TRUE)=TRUE, IF(IFERROR(VLOOKUP(E2643,Store_SRP!B2:H110,{5}, FALSE), TRUE)=TRUE,VLOOKUP(E2643,Store_VAM!B2:H273,{5}, FALSE),VLOOKUP(E2643,Store_SRP!B2:H110,{5}, FALSE)), VLOOKUP(E2643,Store_Showcase!B2:H144,{5}, FALSE))</f>
      </c>
      <c r="AG2643" s="1">
        <f>IF(IFERROR(VLOOKUP(E2643,Store_Showcase!B2:H144,{6}, FALSE), TRUE)=TRUE, IF(IFERROR(VLOOKUP(E2643,Store_SRP!B2:H110,{6}, FALSE), TRUE)=TRUE,VLOOKUP(E2643,Store_VAM!B2:H273,{6}, FALSE),VLOOKUP(E2643,Store_SRP!B2:H110,{6}, FALSE)), VLOOKUP(E2643,Store_Showcase!B2:H144,{6}, FALSE))</f>
      </c>
      <c r="AH2643" s="1">
        <f>VLOOKUP(G2643,Sku_Consolidated!A2:R957,18,FALSE)</f>
      </c>
      <c r="AI2643" s="1">
        <f>VLOOKUP(G2643,Sku_Consolidated!A2:S957,19,FALSE)</f>
      </c>
      <c r="AJ2643" s="1">
        <f>VLOOKUP(G2643,Sku_Consolidated!A2:T957,20,FALSE)</f>
      </c>
    </row>
    <row r="2644" spans="1:36" x14ac:dyDescent="0.25">
      <c r="A2644" s="1">
        <v>2024</v>
      </c>
      <c r="B2644" s="1" t="s">
        <v>31</v>
      </c>
      <c r="C2644" s="1" t="s">
        <v>32</v>
      </c>
      <c r="D2644" s="1" t="s">
        <v>33</v>
      </c>
      <c r="E2644" s="9" t="s">
        <v>703</v>
      </c>
      <c r="F2644" s="1">
        <f>IF(VLOOKUP(G2644,Sku_Consolidated!A2:S957,{19},FALSE)="SHOWCASE", VLOOKUP(E2644,Store_Showcase!B2:C144,{2}, FALSE), IF(VLOOKUP(G2644,Sku_Consolidated!A2:S957,{19},FALSE)="VAM",VLOOKUP(E2644,Store_VAM!B2:C273,{2}, FALSE),VLOOKUP(E2644,Store_SRP!B2:C110,{2}, FALSE)))</f>
      </c>
      <c r="G2644" s="1">
        <v>61787</v>
      </c>
      <c r="H2644" s="1" t="s">
        <v>110</v>
      </c>
      <c r="I2644" s="10" t="s">
        <v>2042</v>
      </c>
      <c r="J2644" s="1">
        <f>VLOOKUP(G2644,Sku_Consolidated!A2:C957, 3, FALSE)</f>
      </c>
      <c r="K2644" s="10">
        <f>IF(J2644="PACK", I2644, 0)</f>
      </c>
      <c r="L2644" s="10">
        <f>IF(J2644="KG", I2644, I2644 * VLOOKUP(G2644,Sku_Consolidated!A2:U957,21,FALSE))</f>
      </c>
      <c r="M2644" s="10" t="s">
        <v>37</v>
      </c>
      <c r="N2644" s="11" t="s">
        <v>6688</v>
      </c>
      <c r="O2644" s="10" t="s">
        <v>6689</v>
      </c>
      <c r="P2644" s="10">
        <f>N2644 - O2644</f>
      </c>
      <c r="Q2644" s="1">
        <f>VLOOKUP(G2644,Sku_Consolidated!A2:G957,7, FALSE)</f>
      </c>
      <c r="R2644" s="1">
        <f>IF(IFERROR(VLOOKUP(E2644,Store_Showcase!B2:H144,7, FALSE), TRUE)=TRUE, IF(IFERROR(VLOOKUP(E2644,Store_SRP!B2:H110,7, FALSE), TRUE)=TRUE,VLOOKUP(E2644,Store_VAM!B2:H273,7, FALSE),VLOOKUP(E2644,Store_SRP!B2:H110,7, FALSE)), VLOOKUP(E2644,Store_Showcase!B2:H144,7, FALSE))</f>
      </c>
      <c r="S2644" s="1">
        <f>IF(IFERROR(VLOOKUP(E2644,Store_Showcase!B2:I144,8, FALSE), TRUE)=TRUE, IF(IFERROR(VLOOKUP(E2644,Store_SRP!B2:I110,8, FALSE), TRUE)=TRUE,VLOOKUP(E2644,Store_VAM!B2:I273,8, FALSE),VLOOKUP(E2644,Store_SRP!B2:I110,8, FALSE)), VLOOKUP(E2644,Store_Showcase!B2:I144,8, FALSE))</f>
      </c>
      <c r="T2644" s="1">
        <f>VLOOKUP(G2644,Sku_Consolidated!A2:R957,18,FALSE)</f>
      </c>
      <c r="U2644" s="1" t="s">
        <v>6663</v>
      </c>
      <c r="V2644" s="1">
        <f>IF(VLOOKUP(G2644,Sku_Consolidated!A2:S957,19,FALSE)="SHOWCASE", VLOOKUP(E2644,Store_Showcase!B2:L144,11, FALSE), IF(VLOOKUP(G2644,Sku_Consolidated!A2:S957,19,FALSE)="VAM",VLOOKUP(E2644,Store_VAM!B2:L273,11, FALSE),VLOOKUP(E2644,Store_SRP!B2:L110,11, FALSE)))</f>
      </c>
      <c r="W2644" s="1">
        <f>VLOOKUP(G2644,Sku_Consolidated!A2:W957,11,FALSE)</f>
      </c>
      <c r="X2644" s="1">
        <f>VLOOKUP(G2644,Sku_Consolidated!A2:H957,8,FALSE)</f>
      </c>
      <c r="Y2644" s="1">
        <f>VLOOKUP(G2644,Sku_Consolidated!A2:I957,9,FALSE)</f>
      </c>
      <c r="Z2644" s="1" t="s">
        <v>41</v>
      </c>
      <c r="AA2644" s="1">
        <f>VLOOKUP(G2644,Sku_Consolidated!A2:E957,5,FALSE)</f>
      </c>
      <c r="AB2644" s="1">
        <f>IF(VLOOKUP(G2644,Sku_Consolidated!A2:S957,19,FALSE)="SHOWCASE", VLOOKUP(E2644,Store_Showcase!B2:N144,13, FALSE), IF(VLOOKUP(G2644,Sku_Consolidated!A2:S957,19,FALSE)="VAM",VLOOKUP(E2644,Store_VAM!B2:N273,13, FALSE),VLOOKUP(E2644,Store_SRP!B2:N110,13, FALSE)))</f>
      </c>
      <c r="AC2644" s="1">
        <f>IF(IFERROR(AB2644,TRUE)=TRUE, "-","OK")</f>
      </c>
      <c r="AD2644" s="11" t="s">
        <v>37</v>
      </c>
      <c r="AE2644" s="11" t="s">
        <v>37</v>
      </c>
      <c r="AF2644" s="1">
        <f>IF(IFERROR(VLOOKUP(E2644,Store_Showcase!B2:H144,{5}, FALSE), TRUE)=TRUE, IF(IFERROR(VLOOKUP(E2644,Store_SRP!B2:H110,{5}, FALSE), TRUE)=TRUE,VLOOKUP(E2644,Store_VAM!B2:H273,{5}, FALSE),VLOOKUP(E2644,Store_SRP!B2:H110,{5}, FALSE)), VLOOKUP(E2644,Store_Showcase!B2:H144,{5}, FALSE))</f>
      </c>
      <c r="AG2644" s="1">
        <f>IF(IFERROR(VLOOKUP(E2644,Store_Showcase!B2:H144,{6}, FALSE), TRUE)=TRUE, IF(IFERROR(VLOOKUP(E2644,Store_SRP!B2:H110,{6}, FALSE), TRUE)=TRUE,VLOOKUP(E2644,Store_VAM!B2:H273,{6}, FALSE),VLOOKUP(E2644,Store_SRP!B2:H110,{6}, FALSE)), VLOOKUP(E2644,Store_Showcase!B2:H144,{6}, FALSE))</f>
      </c>
      <c r="AH2644" s="1">
        <f>VLOOKUP(G2644,Sku_Consolidated!A2:R957,18,FALSE)</f>
      </c>
      <c r="AI2644" s="1">
        <f>VLOOKUP(G2644,Sku_Consolidated!A2:S957,19,FALSE)</f>
      </c>
      <c r="AJ2644" s="1">
        <f>VLOOKUP(G2644,Sku_Consolidated!A2:T957,20,FALSE)</f>
      </c>
    </row>
    <row r="2645" spans="1:36" x14ac:dyDescent="0.25">
      <c r="A2645" s="1">
        <v>2024</v>
      </c>
      <c r="B2645" s="1" t="s">
        <v>31</v>
      </c>
      <c r="C2645" s="1" t="s">
        <v>32</v>
      </c>
      <c r="D2645" s="1" t="s">
        <v>33</v>
      </c>
      <c r="E2645" s="9" t="s">
        <v>703</v>
      </c>
      <c r="F2645" s="1">
        <f>IF(VLOOKUP(G2645,Sku_Consolidated!A2:S957,{19},FALSE)="SHOWCASE", VLOOKUP(E2645,Store_Showcase!B2:C144,{2}, FALSE), IF(VLOOKUP(G2645,Sku_Consolidated!A2:S957,{19},FALSE)="VAM",VLOOKUP(E2645,Store_VAM!B2:C273,{2}, FALSE),VLOOKUP(E2645,Store_SRP!B2:C110,{2}, FALSE)))</f>
      </c>
      <c r="G2645" s="1">
        <v>61820</v>
      </c>
      <c r="H2645" s="1" t="s">
        <v>114</v>
      </c>
      <c r="I2645" s="10" t="s">
        <v>2892</v>
      </c>
      <c r="J2645" s="1">
        <f>VLOOKUP(G2645,Sku_Consolidated!A2:C957, 3, FALSE)</f>
      </c>
      <c r="K2645" s="10">
        <f>IF(J2645="PACK", I2645, 0)</f>
      </c>
      <c r="L2645" s="10">
        <f>IF(J2645="KG", I2645, I2645 * VLOOKUP(G2645,Sku_Consolidated!A2:U957,21,FALSE))</f>
      </c>
      <c r="M2645" s="10" t="s">
        <v>37</v>
      </c>
      <c r="N2645" s="11" t="s">
        <v>6690</v>
      </c>
      <c r="O2645" s="10" t="s">
        <v>6691</v>
      </c>
      <c r="P2645" s="10">
        <f>N2645 - O2645</f>
      </c>
      <c r="Q2645" s="1">
        <f>VLOOKUP(G2645,Sku_Consolidated!A2:G957,7, FALSE)</f>
      </c>
      <c r="R2645" s="1">
        <f>IF(IFERROR(VLOOKUP(E2645,Store_Showcase!B2:H144,7, FALSE), TRUE)=TRUE, IF(IFERROR(VLOOKUP(E2645,Store_SRP!B2:H110,7, FALSE), TRUE)=TRUE,VLOOKUP(E2645,Store_VAM!B2:H273,7, FALSE),VLOOKUP(E2645,Store_SRP!B2:H110,7, FALSE)), VLOOKUP(E2645,Store_Showcase!B2:H144,7, FALSE))</f>
      </c>
      <c r="S2645" s="1">
        <f>IF(IFERROR(VLOOKUP(E2645,Store_Showcase!B2:I144,8, FALSE), TRUE)=TRUE, IF(IFERROR(VLOOKUP(E2645,Store_SRP!B2:I110,8, FALSE), TRUE)=TRUE,VLOOKUP(E2645,Store_VAM!B2:I273,8, FALSE),VLOOKUP(E2645,Store_SRP!B2:I110,8, FALSE)), VLOOKUP(E2645,Store_Showcase!B2:I144,8, FALSE))</f>
      </c>
      <c r="T2645" s="1">
        <f>VLOOKUP(G2645,Sku_Consolidated!A2:R957,18,FALSE)</f>
      </c>
      <c r="U2645" s="1" t="s">
        <v>6663</v>
      </c>
      <c r="V2645" s="1">
        <f>IF(VLOOKUP(G2645,Sku_Consolidated!A2:S957,19,FALSE)="SHOWCASE", VLOOKUP(E2645,Store_Showcase!B2:L144,11, FALSE), IF(VLOOKUP(G2645,Sku_Consolidated!A2:S957,19,FALSE)="VAM",VLOOKUP(E2645,Store_VAM!B2:L273,11, FALSE),VLOOKUP(E2645,Store_SRP!B2:L110,11, FALSE)))</f>
      </c>
      <c r="W2645" s="1">
        <f>VLOOKUP(G2645,Sku_Consolidated!A2:W957,11,FALSE)</f>
      </c>
      <c r="X2645" s="1">
        <f>VLOOKUP(G2645,Sku_Consolidated!A2:H957,8,FALSE)</f>
      </c>
      <c r="Y2645" s="1">
        <f>VLOOKUP(G2645,Sku_Consolidated!A2:I957,9,FALSE)</f>
      </c>
      <c r="Z2645" s="1" t="s">
        <v>41</v>
      </c>
      <c r="AA2645" s="1">
        <f>VLOOKUP(G2645,Sku_Consolidated!A2:E957,5,FALSE)</f>
      </c>
      <c r="AB2645" s="1">
        <f>IF(VLOOKUP(G2645,Sku_Consolidated!A2:S957,19,FALSE)="SHOWCASE", VLOOKUP(E2645,Store_Showcase!B2:N144,13, FALSE), IF(VLOOKUP(G2645,Sku_Consolidated!A2:S957,19,FALSE)="VAM",VLOOKUP(E2645,Store_VAM!B2:N273,13, FALSE),VLOOKUP(E2645,Store_SRP!B2:N110,13, FALSE)))</f>
      </c>
      <c r="AC2645" s="1">
        <f>IF(IFERROR(AB2645,TRUE)=TRUE, "-","OK")</f>
      </c>
      <c r="AD2645" s="11" t="s">
        <v>37</v>
      </c>
      <c r="AE2645" s="11" t="s">
        <v>37</v>
      </c>
      <c r="AF2645" s="1">
        <f>IF(IFERROR(VLOOKUP(E2645,Store_Showcase!B2:H144,{5}, FALSE), TRUE)=TRUE, IF(IFERROR(VLOOKUP(E2645,Store_SRP!B2:H110,{5}, FALSE), TRUE)=TRUE,VLOOKUP(E2645,Store_VAM!B2:H273,{5}, FALSE),VLOOKUP(E2645,Store_SRP!B2:H110,{5}, FALSE)), VLOOKUP(E2645,Store_Showcase!B2:H144,{5}, FALSE))</f>
      </c>
      <c r="AG2645" s="1">
        <f>IF(IFERROR(VLOOKUP(E2645,Store_Showcase!B2:H144,{6}, FALSE), TRUE)=TRUE, IF(IFERROR(VLOOKUP(E2645,Store_SRP!B2:H110,{6}, FALSE), TRUE)=TRUE,VLOOKUP(E2645,Store_VAM!B2:H273,{6}, FALSE),VLOOKUP(E2645,Store_SRP!B2:H110,{6}, FALSE)), VLOOKUP(E2645,Store_Showcase!B2:H144,{6}, FALSE))</f>
      </c>
      <c r="AH2645" s="1">
        <f>VLOOKUP(G2645,Sku_Consolidated!A2:R957,18,FALSE)</f>
      </c>
      <c r="AI2645" s="1">
        <f>VLOOKUP(G2645,Sku_Consolidated!A2:S957,19,FALSE)</f>
      </c>
      <c r="AJ2645" s="1">
        <f>VLOOKUP(G2645,Sku_Consolidated!A2:T957,20,FALSE)</f>
      </c>
    </row>
    <row r="2646" spans="1:36" x14ac:dyDescent="0.25">
      <c r="A2646" s="1">
        <v>2024</v>
      </c>
      <c r="B2646" s="1" t="s">
        <v>31</v>
      </c>
      <c r="C2646" s="1" t="s">
        <v>32</v>
      </c>
      <c r="D2646" s="1" t="s">
        <v>33</v>
      </c>
      <c r="E2646" s="9" t="s">
        <v>703</v>
      </c>
      <c r="F2646" s="1">
        <f>IF(VLOOKUP(G2646,Sku_Consolidated!A2:S957,{19},FALSE)="SHOWCASE", VLOOKUP(E2646,Store_Showcase!B2:C144,{2}, FALSE), IF(VLOOKUP(G2646,Sku_Consolidated!A2:S957,{19},FALSE)="VAM",VLOOKUP(E2646,Store_VAM!B2:C273,{2}, FALSE),VLOOKUP(E2646,Store_SRP!B2:C110,{2}, FALSE)))</f>
      </c>
      <c r="G2646" s="1">
        <v>61833</v>
      </c>
      <c r="H2646" s="1" t="s">
        <v>118</v>
      </c>
      <c r="I2646" s="10" t="s">
        <v>5232</v>
      </c>
      <c r="J2646" s="1">
        <f>VLOOKUP(G2646,Sku_Consolidated!A2:C957, 3, FALSE)</f>
      </c>
      <c r="K2646" s="10">
        <f>IF(J2646="PACK", I2646, 0)</f>
      </c>
      <c r="L2646" s="10">
        <f>IF(J2646="KG", I2646, I2646 * VLOOKUP(G2646,Sku_Consolidated!A2:U957,21,FALSE))</f>
      </c>
      <c r="M2646" s="10" t="s">
        <v>37</v>
      </c>
      <c r="N2646" s="11" t="s">
        <v>6692</v>
      </c>
      <c r="O2646" s="10" t="s">
        <v>6693</v>
      </c>
      <c r="P2646" s="10">
        <f>N2646 - O2646</f>
      </c>
      <c r="Q2646" s="1">
        <f>VLOOKUP(G2646,Sku_Consolidated!A2:G957,7, FALSE)</f>
      </c>
      <c r="R2646" s="1">
        <f>IF(IFERROR(VLOOKUP(E2646,Store_Showcase!B2:H144,7, FALSE), TRUE)=TRUE, IF(IFERROR(VLOOKUP(E2646,Store_SRP!B2:H110,7, FALSE), TRUE)=TRUE,VLOOKUP(E2646,Store_VAM!B2:H273,7, FALSE),VLOOKUP(E2646,Store_SRP!B2:H110,7, FALSE)), VLOOKUP(E2646,Store_Showcase!B2:H144,7, FALSE))</f>
      </c>
      <c r="S2646" s="1">
        <f>IF(IFERROR(VLOOKUP(E2646,Store_Showcase!B2:I144,8, FALSE), TRUE)=TRUE, IF(IFERROR(VLOOKUP(E2646,Store_SRP!B2:I110,8, FALSE), TRUE)=TRUE,VLOOKUP(E2646,Store_VAM!B2:I273,8, FALSE),VLOOKUP(E2646,Store_SRP!B2:I110,8, FALSE)), VLOOKUP(E2646,Store_Showcase!B2:I144,8, FALSE))</f>
      </c>
      <c r="T2646" s="1">
        <f>VLOOKUP(G2646,Sku_Consolidated!A2:R957,18,FALSE)</f>
      </c>
      <c r="U2646" s="1" t="s">
        <v>6663</v>
      </c>
      <c r="V2646" s="1">
        <f>IF(VLOOKUP(G2646,Sku_Consolidated!A2:S957,19,FALSE)="SHOWCASE", VLOOKUP(E2646,Store_Showcase!B2:L144,11, FALSE), IF(VLOOKUP(G2646,Sku_Consolidated!A2:S957,19,FALSE)="VAM",VLOOKUP(E2646,Store_VAM!B2:L273,11, FALSE),VLOOKUP(E2646,Store_SRP!B2:L110,11, FALSE)))</f>
      </c>
      <c r="W2646" s="1">
        <f>VLOOKUP(G2646,Sku_Consolidated!A2:W957,11,FALSE)</f>
      </c>
      <c r="X2646" s="1">
        <f>VLOOKUP(G2646,Sku_Consolidated!A2:H957,8,FALSE)</f>
      </c>
      <c r="Y2646" s="1">
        <f>VLOOKUP(G2646,Sku_Consolidated!A2:I957,9,FALSE)</f>
      </c>
      <c r="Z2646" s="1" t="s">
        <v>41</v>
      </c>
      <c r="AA2646" s="1">
        <f>VLOOKUP(G2646,Sku_Consolidated!A2:E957,5,FALSE)</f>
      </c>
      <c r="AB2646" s="1">
        <f>IF(VLOOKUP(G2646,Sku_Consolidated!A2:S957,19,FALSE)="SHOWCASE", VLOOKUP(E2646,Store_Showcase!B2:N144,13, FALSE), IF(VLOOKUP(G2646,Sku_Consolidated!A2:S957,19,FALSE)="VAM",VLOOKUP(E2646,Store_VAM!B2:N273,13, FALSE),VLOOKUP(E2646,Store_SRP!B2:N110,13, FALSE)))</f>
      </c>
      <c r="AC2646" s="1">
        <f>IF(IFERROR(AB2646,TRUE)=TRUE, "-","OK")</f>
      </c>
      <c r="AD2646" s="11" t="s">
        <v>37</v>
      </c>
      <c r="AE2646" s="11" t="s">
        <v>37</v>
      </c>
      <c r="AF2646" s="1">
        <f>IF(IFERROR(VLOOKUP(E2646,Store_Showcase!B2:H144,{5}, FALSE), TRUE)=TRUE, IF(IFERROR(VLOOKUP(E2646,Store_SRP!B2:H110,{5}, FALSE), TRUE)=TRUE,VLOOKUP(E2646,Store_VAM!B2:H273,{5}, FALSE),VLOOKUP(E2646,Store_SRP!B2:H110,{5}, FALSE)), VLOOKUP(E2646,Store_Showcase!B2:H144,{5}, FALSE))</f>
      </c>
      <c r="AG2646" s="1">
        <f>IF(IFERROR(VLOOKUP(E2646,Store_Showcase!B2:H144,{6}, FALSE), TRUE)=TRUE, IF(IFERROR(VLOOKUP(E2646,Store_SRP!B2:H110,{6}, FALSE), TRUE)=TRUE,VLOOKUP(E2646,Store_VAM!B2:H273,{6}, FALSE),VLOOKUP(E2646,Store_SRP!B2:H110,{6}, FALSE)), VLOOKUP(E2646,Store_Showcase!B2:H144,{6}, FALSE))</f>
      </c>
      <c r="AH2646" s="1">
        <f>VLOOKUP(G2646,Sku_Consolidated!A2:R957,18,FALSE)</f>
      </c>
      <c r="AI2646" s="1">
        <f>VLOOKUP(G2646,Sku_Consolidated!A2:S957,19,FALSE)</f>
      </c>
      <c r="AJ2646" s="1">
        <f>VLOOKUP(G2646,Sku_Consolidated!A2:T957,20,FALSE)</f>
      </c>
    </row>
    <row r="2647" spans="1:36" x14ac:dyDescent="0.25">
      <c r="A2647" s="1">
        <v>2024</v>
      </c>
      <c r="B2647" s="1" t="s">
        <v>31</v>
      </c>
      <c r="C2647" s="1" t="s">
        <v>32</v>
      </c>
      <c r="D2647" s="1" t="s">
        <v>33</v>
      </c>
      <c r="E2647" s="9" t="s">
        <v>703</v>
      </c>
      <c r="F2647" s="1">
        <f>IF(VLOOKUP(G2647,Sku_Consolidated!A2:S957,{19},FALSE)="SHOWCASE", VLOOKUP(E2647,Store_Showcase!B2:C144,{2}, FALSE), IF(VLOOKUP(G2647,Sku_Consolidated!A2:S957,{19},FALSE)="VAM",VLOOKUP(E2647,Store_VAM!B2:C273,{2}, FALSE),VLOOKUP(E2647,Store_SRP!B2:C110,{2}, FALSE)))</f>
      </c>
      <c r="G2647" s="1">
        <v>61834</v>
      </c>
      <c r="H2647" s="1" t="s">
        <v>379</v>
      </c>
      <c r="I2647" s="10" t="s">
        <v>367</v>
      </c>
      <c r="J2647" s="1">
        <f>VLOOKUP(G2647,Sku_Consolidated!A2:C957, 3, FALSE)</f>
      </c>
      <c r="K2647" s="10">
        <f>IF(J2647="PACK", I2647, 0)</f>
      </c>
      <c r="L2647" s="10">
        <f>IF(J2647="KG", I2647, I2647 * VLOOKUP(G2647,Sku_Consolidated!A2:U957,21,FALSE))</f>
      </c>
      <c r="M2647" s="10" t="s">
        <v>37</v>
      </c>
      <c r="N2647" s="11" t="s">
        <v>6694</v>
      </c>
      <c r="O2647" s="10" t="s">
        <v>6695</v>
      </c>
      <c r="P2647" s="10">
        <f>N2647 - O2647</f>
      </c>
      <c r="Q2647" s="1">
        <f>VLOOKUP(G2647,Sku_Consolidated!A2:G957,7, FALSE)</f>
      </c>
      <c r="R2647" s="1">
        <f>IF(IFERROR(VLOOKUP(E2647,Store_Showcase!B2:H144,7, FALSE), TRUE)=TRUE, IF(IFERROR(VLOOKUP(E2647,Store_SRP!B2:H110,7, FALSE), TRUE)=TRUE,VLOOKUP(E2647,Store_VAM!B2:H273,7, FALSE),VLOOKUP(E2647,Store_SRP!B2:H110,7, FALSE)), VLOOKUP(E2647,Store_Showcase!B2:H144,7, FALSE))</f>
      </c>
      <c r="S2647" s="1">
        <f>IF(IFERROR(VLOOKUP(E2647,Store_Showcase!B2:I144,8, FALSE), TRUE)=TRUE, IF(IFERROR(VLOOKUP(E2647,Store_SRP!B2:I110,8, FALSE), TRUE)=TRUE,VLOOKUP(E2647,Store_VAM!B2:I273,8, FALSE),VLOOKUP(E2647,Store_SRP!B2:I110,8, FALSE)), VLOOKUP(E2647,Store_Showcase!B2:I144,8, FALSE))</f>
      </c>
      <c r="T2647" s="1">
        <f>VLOOKUP(G2647,Sku_Consolidated!A2:R957,18,FALSE)</f>
      </c>
      <c r="U2647" s="1" t="s">
        <v>6663</v>
      </c>
      <c r="V2647" s="1">
        <f>IF(VLOOKUP(G2647,Sku_Consolidated!A2:S957,19,FALSE)="SHOWCASE", VLOOKUP(E2647,Store_Showcase!B2:L144,11, FALSE), IF(VLOOKUP(G2647,Sku_Consolidated!A2:S957,19,FALSE)="VAM",VLOOKUP(E2647,Store_VAM!B2:L273,11, FALSE),VLOOKUP(E2647,Store_SRP!B2:L110,11, FALSE)))</f>
      </c>
      <c r="W2647" s="1">
        <f>VLOOKUP(G2647,Sku_Consolidated!A2:W957,11,FALSE)</f>
      </c>
      <c r="X2647" s="1">
        <f>VLOOKUP(G2647,Sku_Consolidated!A2:H957,8,FALSE)</f>
      </c>
      <c r="Y2647" s="1">
        <f>VLOOKUP(G2647,Sku_Consolidated!A2:I957,9,FALSE)</f>
      </c>
      <c r="Z2647" s="1" t="s">
        <v>41</v>
      </c>
      <c r="AA2647" s="1">
        <f>VLOOKUP(G2647,Sku_Consolidated!A2:E957,5,FALSE)</f>
      </c>
      <c r="AB2647" s="1">
        <f>IF(VLOOKUP(G2647,Sku_Consolidated!A2:S957,19,FALSE)="SHOWCASE", VLOOKUP(E2647,Store_Showcase!B2:N144,13, FALSE), IF(VLOOKUP(G2647,Sku_Consolidated!A2:S957,19,FALSE)="VAM",VLOOKUP(E2647,Store_VAM!B2:N273,13, FALSE),VLOOKUP(E2647,Store_SRP!B2:N110,13, FALSE)))</f>
      </c>
      <c r="AC2647" s="1">
        <f>IF(IFERROR(AB2647,TRUE)=TRUE, "-","OK")</f>
      </c>
      <c r="AD2647" s="11" t="s">
        <v>37</v>
      </c>
      <c r="AE2647" s="11" t="s">
        <v>37</v>
      </c>
      <c r="AF2647" s="1">
        <f>IF(IFERROR(VLOOKUP(E2647,Store_Showcase!B2:H144,{5}, FALSE), TRUE)=TRUE, IF(IFERROR(VLOOKUP(E2647,Store_SRP!B2:H110,{5}, FALSE), TRUE)=TRUE,VLOOKUP(E2647,Store_VAM!B2:H273,{5}, FALSE),VLOOKUP(E2647,Store_SRP!B2:H110,{5}, FALSE)), VLOOKUP(E2647,Store_Showcase!B2:H144,{5}, FALSE))</f>
      </c>
      <c r="AG2647" s="1">
        <f>IF(IFERROR(VLOOKUP(E2647,Store_Showcase!B2:H144,{6}, FALSE), TRUE)=TRUE, IF(IFERROR(VLOOKUP(E2647,Store_SRP!B2:H110,{6}, FALSE), TRUE)=TRUE,VLOOKUP(E2647,Store_VAM!B2:H273,{6}, FALSE),VLOOKUP(E2647,Store_SRP!B2:H110,{6}, FALSE)), VLOOKUP(E2647,Store_Showcase!B2:H144,{6}, FALSE))</f>
      </c>
      <c r="AH2647" s="1">
        <f>VLOOKUP(G2647,Sku_Consolidated!A2:R957,18,FALSE)</f>
      </c>
      <c r="AI2647" s="1">
        <f>VLOOKUP(G2647,Sku_Consolidated!A2:S957,19,FALSE)</f>
      </c>
      <c r="AJ2647" s="1">
        <f>VLOOKUP(G2647,Sku_Consolidated!A2:T957,20,FALSE)</f>
      </c>
    </row>
    <row r="2648" spans="1:36" x14ac:dyDescent="0.25">
      <c r="A2648" s="1">
        <v>2024</v>
      </c>
      <c r="B2648" s="1" t="s">
        <v>31</v>
      </c>
      <c r="C2648" s="1" t="s">
        <v>32</v>
      </c>
      <c r="D2648" s="1" t="s">
        <v>33</v>
      </c>
      <c r="E2648" s="9" t="s">
        <v>703</v>
      </c>
      <c r="F2648" s="1">
        <f>IF(VLOOKUP(G2648,Sku_Consolidated!A2:S957,{19},FALSE)="SHOWCASE", VLOOKUP(E2648,Store_Showcase!B2:C144,{2}, FALSE), IF(VLOOKUP(G2648,Sku_Consolidated!A2:S957,{19},FALSE)="VAM",VLOOKUP(E2648,Store_VAM!B2:C273,{2}, FALSE),VLOOKUP(E2648,Store_SRP!B2:C110,{2}, FALSE)))</f>
      </c>
      <c r="G2648" s="1">
        <v>61835</v>
      </c>
      <c r="H2648" s="1" t="s">
        <v>680</v>
      </c>
      <c r="I2648" s="10" t="s">
        <v>3131</v>
      </c>
      <c r="J2648" s="1">
        <f>VLOOKUP(G2648,Sku_Consolidated!A2:C957, 3, FALSE)</f>
      </c>
      <c r="K2648" s="10">
        <f>IF(J2648="PACK", I2648, 0)</f>
      </c>
      <c r="L2648" s="10">
        <f>IF(J2648="KG", I2648, I2648 * VLOOKUP(G2648,Sku_Consolidated!A2:U957,21,FALSE))</f>
      </c>
      <c r="M2648" s="10" t="s">
        <v>37</v>
      </c>
      <c r="N2648" s="11" t="s">
        <v>6696</v>
      </c>
      <c r="O2648" s="10" t="s">
        <v>6697</v>
      </c>
      <c r="P2648" s="10">
        <f>N2648 - O2648</f>
      </c>
      <c r="Q2648" s="1">
        <f>VLOOKUP(G2648,Sku_Consolidated!A2:G957,7, FALSE)</f>
      </c>
      <c r="R2648" s="1">
        <f>IF(IFERROR(VLOOKUP(E2648,Store_Showcase!B2:H144,7, FALSE), TRUE)=TRUE, IF(IFERROR(VLOOKUP(E2648,Store_SRP!B2:H110,7, FALSE), TRUE)=TRUE,VLOOKUP(E2648,Store_VAM!B2:H273,7, FALSE),VLOOKUP(E2648,Store_SRP!B2:H110,7, FALSE)), VLOOKUP(E2648,Store_Showcase!B2:H144,7, FALSE))</f>
      </c>
      <c r="S2648" s="1">
        <f>IF(IFERROR(VLOOKUP(E2648,Store_Showcase!B2:I144,8, FALSE), TRUE)=TRUE, IF(IFERROR(VLOOKUP(E2648,Store_SRP!B2:I110,8, FALSE), TRUE)=TRUE,VLOOKUP(E2648,Store_VAM!B2:I273,8, FALSE),VLOOKUP(E2648,Store_SRP!B2:I110,8, FALSE)), VLOOKUP(E2648,Store_Showcase!B2:I144,8, FALSE))</f>
      </c>
      <c r="T2648" s="1">
        <f>VLOOKUP(G2648,Sku_Consolidated!A2:R957,18,FALSE)</f>
      </c>
      <c r="U2648" s="1" t="s">
        <v>6663</v>
      </c>
      <c r="V2648" s="1">
        <f>IF(VLOOKUP(G2648,Sku_Consolidated!A2:S957,19,FALSE)="SHOWCASE", VLOOKUP(E2648,Store_Showcase!B2:L144,11, FALSE), IF(VLOOKUP(G2648,Sku_Consolidated!A2:S957,19,FALSE)="VAM",VLOOKUP(E2648,Store_VAM!B2:L273,11, FALSE),VLOOKUP(E2648,Store_SRP!B2:L110,11, FALSE)))</f>
      </c>
      <c r="W2648" s="1">
        <f>VLOOKUP(G2648,Sku_Consolidated!A2:W957,11,FALSE)</f>
      </c>
      <c r="X2648" s="1">
        <f>VLOOKUP(G2648,Sku_Consolidated!A2:H957,8,FALSE)</f>
      </c>
      <c r="Y2648" s="1">
        <f>VLOOKUP(G2648,Sku_Consolidated!A2:I957,9,FALSE)</f>
      </c>
      <c r="Z2648" s="1" t="s">
        <v>41</v>
      </c>
      <c r="AA2648" s="1">
        <f>VLOOKUP(G2648,Sku_Consolidated!A2:E957,5,FALSE)</f>
      </c>
      <c r="AB2648" s="1">
        <f>IF(VLOOKUP(G2648,Sku_Consolidated!A2:S957,19,FALSE)="SHOWCASE", VLOOKUP(E2648,Store_Showcase!B2:N144,13, FALSE), IF(VLOOKUP(G2648,Sku_Consolidated!A2:S957,19,FALSE)="VAM",VLOOKUP(E2648,Store_VAM!B2:N273,13, FALSE),VLOOKUP(E2648,Store_SRP!B2:N110,13, FALSE)))</f>
      </c>
      <c r="AC2648" s="1">
        <f>IF(IFERROR(AB2648,TRUE)=TRUE, "-","OK")</f>
      </c>
      <c r="AD2648" s="11" t="s">
        <v>37</v>
      </c>
      <c r="AE2648" s="11" t="s">
        <v>37</v>
      </c>
      <c r="AF2648" s="1">
        <f>IF(IFERROR(VLOOKUP(E2648,Store_Showcase!B2:H144,{5}, FALSE), TRUE)=TRUE, IF(IFERROR(VLOOKUP(E2648,Store_SRP!B2:H110,{5}, FALSE), TRUE)=TRUE,VLOOKUP(E2648,Store_VAM!B2:H273,{5}, FALSE),VLOOKUP(E2648,Store_SRP!B2:H110,{5}, FALSE)), VLOOKUP(E2648,Store_Showcase!B2:H144,{5}, FALSE))</f>
      </c>
      <c r="AG2648" s="1">
        <f>IF(IFERROR(VLOOKUP(E2648,Store_Showcase!B2:H144,{6}, FALSE), TRUE)=TRUE, IF(IFERROR(VLOOKUP(E2648,Store_SRP!B2:H110,{6}, FALSE), TRUE)=TRUE,VLOOKUP(E2648,Store_VAM!B2:H273,{6}, FALSE),VLOOKUP(E2648,Store_SRP!B2:H110,{6}, FALSE)), VLOOKUP(E2648,Store_Showcase!B2:H144,{6}, FALSE))</f>
      </c>
      <c r="AH2648" s="1">
        <f>VLOOKUP(G2648,Sku_Consolidated!A2:R957,18,FALSE)</f>
      </c>
      <c r="AI2648" s="1">
        <f>VLOOKUP(G2648,Sku_Consolidated!A2:S957,19,FALSE)</f>
      </c>
      <c r="AJ2648" s="1">
        <f>VLOOKUP(G2648,Sku_Consolidated!A2:T957,20,FALSE)</f>
      </c>
    </row>
    <row r="2649" spans="1:36" x14ac:dyDescent="0.25">
      <c r="A2649" s="1">
        <v>2024</v>
      </c>
      <c r="B2649" s="1" t="s">
        <v>31</v>
      </c>
      <c r="C2649" s="1" t="s">
        <v>32</v>
      </c>
      <c r="D2649" s="1" t="s">
        <v>33</v>
      </c>
      <c r="E2649" s="9" t="s">
        <v>703</v>
      </c>
      <c r="F2649" s="1">
        <f>IF(VLOOKUP(G2649,Sku_Consolidated!A2:S957,{19},FALSE)="SHOWCASE", VLOOKUP(E2649,Store_Showcase!B2:C144,{2}, FALSE), IF(VLOOKUP(G2649,Sku_Consolidated!A2:S957,{19},FALSE)="VAM",VLOOKUP(E2649,Store_VAM!B2:C273,{2}, FALSE),VLOOKUP(E2649,Store_SRP!B2:C110,{2}, FALSE)))</f>
      </c>
      <c r="G2649" s="1">
        <v>61844</v>
      </c>
      <c r="H2649" s="1" t="s">
        <v>178</v>
      </c>
      <c r="I2649" s="10" t="s">
        <v>370</v>
      </c>
      <c r="J2649" s="1">
        <f>VLOOKUP(G2649,Sku_Consolidated!A2:C957, 3, FALSE)</f>
      </c>
      <c r="K2649" s="10">
        <f>IF(J2649="PACK", I2649, 0)</f>
      </c>
      <c r="L2649" s="10">
        <f>IF(J2649="KG", I2649, I2649 * VLOOKUP(G2649,Sku_Consolidated!A2:U957,21,FALSE))</f>
      </c>
      <c r="M2649" s="10" t="s">
        <v>37</v>
      </c>
      <c r="N2649" s="11" t="s">
        <v>6698</v>
      </c>
      <c r="O2649" s="10" t="s">
        <v>6699</v>
      </c>
      <c r="P2649" s="10">
        <f>N2649 - O2649</f>
      </c>
      <c r="Q2649" s="1">
        <f>VLOOKUP(G2649,Sku_Consolidated!A2:G957,7, FALSE)</f>
      </c>
      <c r="R2649" s="1">
        <f>IF(IFERROR(VLOOKUP(E2649,Store_Showcase!B2:H144,7, FALSE), TRUE)=TRUE, IF(IFERROR(VLOOKUP(E2649,Store_SRP!B2:H110,7, FALSE), TRUE)=TRUE,VLOOKUP(E2649,Store_VAM!B2:H273,7, FALSE),VLOOKUP(E2649,Store_SRP!B2:H110,7, FALSE)), VLOOKUP(E2649,Store_Showcase!B2:H144,7, FALSE))</f>
      </c>
      <c r="S2649" s="1">
        <f>IF(IFERROR(VLOOKUP(E2649,Store_Showcase!B2:I144,8, FALSE), TRUE)=TRUE, IF(IFERROR(VLOOKUP(E2649,Store_SRP!B2:I110,8, FALSE), TRUE)=TRUE,VLOOKUP(E2649,Store_VAM!B2:I273,8, FALSE),VLOOKUP(E2649,Store_SRP!B2:I110,8, FALSE)), VLOOKUP(E2649,Store_Showcase!B2:I144,8, FALSE))</f>
      </c>
      <c r="T2649" s="1">
        <f>VLOOKUP(G2649,Sku_Consolidated!A2:R957,18,FALSE)</f>
      </c>
      <c r="U2649" s="1" t="s">
        <v>6663</v>
      </c>
      <c r="V2649" s="1">
        <f>IF(VLOOKUP(G2649,Sku_Consolidated!A2:S957,19,FALSE)="SHOWCASE", VLOOKUP(E2649,Store_Showcase!B2:L144,11, FALSE), IF(VLOOKUP(G2649,Sku_Consolidated!A2:S957,19,FALSE)="VAM",VLOOKUP(E2649,Store_VAM!B2:L273,11, FALSE),VLOOKUP(E2649,Store_SRP!B2:L110,11, FALSE)))</f>
      </c>
      <c r="W2649" s="1">
        <f>VLOOKUP(G2649,Sku_Consolidated!A2:W957,11,FALSE)</f>
      </c>
      <c r="X2649" s="1">
        <f>VLOOKUP(G2649,Sku_Consolidated!A2:H957,8,FALSE)</f>
      </c>
      <c r="Y2649" s="1">
        <f>VLOOKUP(G2649,Sku_Consolidated!A2:I957,9,FALSE)</f>
      </c>
      <c r="Z2649" s="1" t="s">
        <v>41</v>
      </c>
      <c r="AA2649" s="1">
        <f>VLOOKUP(G2649,Sku_Consolidated!A2:E957,5,FALSE)</f>
      </c>
      <c r="AB2649" s="1">
        <f>IF(VLOOKUP(G2649,Sku_Consolidated!A2:S957,19,FALSE)="SHOWCASE", VLOOKUP(E2649,Store_Showcase!B2:N144,13, FALSE), IF(VLOOKUP(G2649,Sku_Consolidated!A2:S957,19,FALSE)="VAM",VLOOKUP(E2649,Store_VAM!B2:N273,13, FALSE),VLOOKUP(E2649,Store_SRP!B2:N110,13, FALSE)))</f>
      </c>
      <c r="AC2649" s="1">
        <f>IF(IFERROR(AB2649,TRUE)=TRUE, "-","OK")</f>
      </c>
      <c r="AD2649" s="11" t="s">
        <v>37</v>
      </c>
      <c r="AE2649" s="11" t="s">
        <v>37</v>
      </c>
      <c r="AF2649" s="1">
        <f>IF(IFERROR(VLOOKUP(E2649,Store_Showcase!B2:H144,{5}, FALSE), TRUE)=TRUE, IF(IFERROR(VLOOKUP(E2649,Store_SRP!B2:H110,{5}, FALSE), TRUE)=TRUE,VLOOKUP(E2649,Store_VAM!B2:H273,{5}, FALSE),VLOOKUP(E2649,Store_SRP!B2:H110,{5}, FALSE)), VLOOKUP(E2649,Store_Showcase!B2:H144,{5}, FALSE))</f>
      </c>
      <c r="AG2649" s="1">
        <f>IF(IFERROR(VLOOKUP(E2649,Store_Showcase!B2:H144,{6}, FALSE), TRUE)=TRUE, IF(IFERROR(VLOOKUP(E2649,Store_SRP!B2:H110,{6}, FALSE), TRUE)=TRUE,VLOOKUP(E2649,Store_VAM!B2:H273,{6}, FALSE),VLOOKUP(E2649,Store_SRP!B2:H110,{6}, FALSE)), VLOOKUP(E2649,Store_Showcase!B2:H144,{6}, FALSE))</f>
      </c>
      <c r="AH2649" s="1">
        <f>VLOOKUP(G2649,Sku_Consolidated!A2:R957,18,FALSE)</f>
      </c>
      <c r="AI2649" s="1">
        <f>VLOOKUP(G2649,Sku_Consolidated!A2:S957,19,FALSE)</f>
      </c>
      <c r="AJ2649" s="1">
        <f>VLOOKUP(G2649,Sku_Consolidated!A2:T957,20,FALSE)</f>
      </c>
    </row>
    <row r="2650" spans="1:36" x14ac:dyDescent="0.25">
      <c r="A2650" s="1">
        <v>2024</v>
      </c>
      <c r="B2650" s="1" t="s">
        <v>31</v>
      </c>
      <c r="C2650" s="1" t="s">
        <v>32</v>
      </c>
      <c r="D2650" s="1" t="s">
        <v>33</v>
      </c>
      <c r="E2650" s="9" t="s">
        <v>703</v>
      </c>
      <c r="F2650" s="1">
        <f>IF(VLOOKUP(G2650,Sku_Consolidated!A2:S957,{19},FALSE)="SHOWCASE", VLOOKUP(E2650,Store_Showcase!B2:C144,{2}, FALSE), IF(VLOOKUP(G2650,Sku_Consolidated!A2:S957,{19},FALSE)="VAM",VLOOKUP(E2650,Store_VAM!B2:C273,{2}, FALSE),VLOOKUP(E2650,Store_SRP!B2:C110,{2}, FALSE)))</f>
      </c>
      <c r="G2650" s="1">
        <v>61845</v>
      </c>
      <c r="H2650" s="1" t="s">
        <v>130</v>
      </c>
      <c r="I2650" s="10" t="s">
        <v>1821</v>
      </c>
      <c r="J2650" s="1">
        <f>VLOOKUP(G2650,Sku_Consolidated!A2:C957, 3, FALSE)</f>
      </c>
      <c r="K2650" s="10">
        <f>IF(J2650="PACK", I2650, 0)</f>
      </c>
      <c r="L2650" s="10">
        <f>IF(J2650="KG", I2650, I2650 * VLOOKUP(G2650,Sku_Consolidated!A2:U957,21,FALSE))</f>
      </c>
      <c r="M2650" s="10" t="s">
        <v>37</v>
      </c>
      <c r="N2650" s="11" t="s">
        <v>6700</v>
      </c>
      <c r="O2650" s="10" t="s">
        <v>6701</v>
      </c>
      <c r="P2650" s="10">
        <f>N2650 - O2650</f>
      </c>
      <c r="Q2650" s="1">
        <f>VLOOKUP(G2650,Sku_Consolidated!A2:G957,7, FALSE)</f>
      </c>
      <c r="R2650" s="1">
        <f>IF(IFERROR(VLOOKUP(E2650,Store_Showcase!B2:H144,7, FALSE), TRUE)=TRUE, IF(IFERROR(VLOOKUP(E2650,Store_SRP!B2:H110,7, FALSE), TRUE)=TRUE,VLOOKUP(E2650,Store_VAM!B2:H273,7, FALSE),VLOOKUP(E2650,Store_SRP!B2:H110,7, FALSE)), VLOOKUP(E2650,Store_Showcase!B2:H144,7, FALSE))</f>
      </c>
      <c r="S2650" s="1">
        <f>IF(IFERROR(VLOOKUP(E2650,Store_Showcase!B2:I144,8, FALSE), TRUE)=TRUE, IF(IFERROR(VLOOKUP(E2650,Store_SRP!B2:I110,8, FALSE), TRUE)=TRUE,VLOOKUP(E2650,Store_VAM!B2:I273,8, FALSE),VLOOKUP(E2650,Store_SRP!B2:I110,8, FALSE)), VLOOKUP(E2650,Store_Showcase!B2:I144,8, FALSE))</f>
      </c>
      <c r="T2650" s="1">
        <f>VLOOKUP(G2650,Sku_Consolidated!A2:R957,18,FALSE)</f>
      </c>
      <c r="U2650" s="1" t="s">
        <v>6663</v>
      </c>
      <c r="V2650" s="1">
        <f>IF(VLOOKUP(G2650,Sku_Consolidated!A2:S957,19,FALSE)="SHOWCASE", VLOOKUP(E2650,Store_Showcase!B2:L144,11, FALSE), IF(VLOOKUP(G2650,Sku_Consolidated!A2:S957,19,FALSE)="VAM",VLOOKUP(E2650,Store_VAM!B2:L273,11, FALSE),VLOOKUP(E2650,Store_SRP!B2:L110,11, FALSE)))</f>
      </c>
      <c r="W2650" s="1">
        <f>VLOOKUP(G2650,Sku_Consolidated!A2:W957,11,FALSE)</f>
      </c>
      <c r="X2650" s="1">
        <f>VLOOKUP(G2650,Sku_Consolidated!A2:H957,8,FALSE)</f>
      </c>
      <c r="Y2650" s="1">
        <f>VLOOKUP(G2650,Sku_Consolidated!A2:I957,9,FALSE)</f>
      </c>
      <c r="Z2650" s="1" t="s">
        <v>41</v>
      </c>
      <c r="AA2650" s="1">
        <f>VLOOKUP(G2650,Sku_Consolidated!A2:E957,5,FALSE)</f>
      </c>
      <c r="AB2650" s="1">
        <f>IF(VLOOKUP(G2650,Sku_Consolidated!A2:S957,19,FALSE)="SHOWCASE", VLOOKUP(E2650,Store_Showcase!B2:N144,13, FALSE), IF(VLOOKUP(G2650,Sku_Consolidated!A2:S957,19,FALSE)="VAM",VLOOKUP(E2650,Store_VAM!B2:N273,13, FALSE),VLOOKUP(E2650,Store_SRP!B2:N110,13, FALSE)))</f>
      </c>
      <c r="AC2650" s="1">
        <f>IF(IFERROR(AB2650,TRUE)=TRUE, "-","OK")</f>
      </c>
      <c r="AD2650" s="11" t="s">
        <v>37</v>
      </c>
      <c r="AE2650" s="11" t="s">
        <v>37</v>
      </c>
      <c r="AF2650" s="1">
        <f>IF(IFERROR(VLOOKUP(E2650,Store_Showcase!B2:H144,{5}, FALSE), TRUE)=TRUE, IF(IFERROR(VLOOKUP(E2650,Store_SRP!B2:H110,{5}, FALSE), TRUE)=TRUE,VLOOKUP(E2650,Store_VAM!B2:H273,{5}, FALSE),VLOOKUP(E2650,Store_SRP!B2:H110,{5}, FALSE)), VLOOKUP(E2650,Store_Showcase!B2:H144,{5}, FALSE))</f>
      </c>
      <c r="AG2650" s="1">
        <f>IF(IFERROR(VLOOKUP(E2650,Store_Showcase!B2:H144,{6}, FALSE), TRUE)=TRUE, IF(IFERROR(VLOOKUP(E2650,Store_SRP!B2:H110,{6}, FALSE), TRUE)=TRUE,VLOOKUP(E2650,Store_VAM!B2:H273,{6}, FALSE),VLOOKUP(E2650,Store_SRP!B2:H110,{6}, FALSE)), VLOOKUP(E2650,Store_Showcase!B2:H144,{6}, FALSE))</f>
      </c>
      <c r="AH2650" s="1">
        <f>VLOOKUP(G2650,Sku_Consolidated!A2:R957,18,FALSE)</f>
      </c>
      <c r="AI2650" s="1">
        <f>VLOOKUP(G2650,Sku_Consolidated!A2:S957,19,FALSE)</f>
      </c>
      <c r="AJ2650" s="1">
        <f>VLOOKUP(G2650,Sku_Consolidated!A2:T957,20,FALSE)</f>
      </c>
    </row>
    <row r="2651" spans="1:36" x14ac:dyDescent="0.25">
      <c r="A2651" s="1">
        <v>2024</v>
      </c>
      <c r="B2651" s="1" t="s">
        <v>31</v>
      </c>
      <c r="C2651" s="1" t="s">
        <v>32</v>
      </c>
      <c r="D2651" s="1" t="s">
        <v>33</v>
      </c>
      <c r="E2651" s="9" t="s">
        <v>703</v>
      </c>
      <c r="F2651" s="1">
        <f>IF(VLOOKUP(G2651,Sku_Consolidated!A2:S957,{19},FALSE)="SHOWCASE", VLOOKUP(E2651,Store_Showcase!B2:C144,{2}, FALSE), IF(VLOOKUP(G2651,Sku_Consolidated!A2:S957,{19},FALSE)="VAM",VLOOKUP(E2651,Store_VAM!B2:C273,{2}, FALSE),VLOOKUP(E2651,Store_SRP!B2:C110,{2}, FALSE)))</f>
      </c>
      <c r="G2651" s="1">
        <v>61850</v>
      </c>
      <c r="H2651" s="1" t="s">
        <v>134</v>
      </c>
      <c r="I2651" s="10" t="s">
        <v>4318</v>
      </c>
      <c r="J2651" s="1">
        <f>VLOOKUP(G2651,Sku_Consolidated!A2:C957, 3, FALSE)</f>
      </c>
      <c r="K2651" s="10">
        <f>IF(J2651="PACK", I2651, 0)</f>
      </c>
      <c r="L2651" s="10">
        <f>IF(J2651="KG", I2651, I2651 * VLOOKUP(G2651,Sku_Consolidated!A2:U957,21,FALSE))</f>
      </c>
      <c r="M2651" s="10" t="s">
        <v>37</v>
      </c>
      <c r="N2651" s="11" t="s">
        <v>6702</v>
      </c>
      <c r="O2651" s="10" t="s">
        <v>6703</v>
      </c>
      <c r="P2651" s="10">
        <f>N2651 - O2651</f>
      </c>
      <c r="Q2651" s="1">
        <f>VLOOKUP(G2651,Sku_Consolidated!A2:G957,7, FALSE)</f>
      </c>
      <c r="R2651" s="1">
        <f>IF(IFERROR(VLOOKUP(E2651,Store_Showcase!B2:H144,7, FALSE), TRUE)=TRUE, IF(IFERROR(VLOOKUP(E2651,Store_SRP!B2:H110,7, FALSE), TRUE)=TRUE,VLOOKUP(E2651,Store_VAM!B2:H273,7, FALSE),VLOOKUP(E2651,Store_SRP!B2:H110,7, FALSE)), VLOOKUP(E2651,Store_Showcase!B2:H144,7, FALSE))</f>
      </c>
      <c r="S2651" s="1">
        <f>IF(IFERROR(VLOOKUP(E2651,Store_Showcase!B2:I144,8, FALSE), TRUE)=TRUE, IF(IFERROR(VLOOKUP(E2651,Store_SRP!B2:I110,8, FALSE), TRUE)=TRUE,VLOOKUP(E2651,Store_VAM!B2:I273,8, FALSE),VLOOKUP(E2651,Store_SRP!B2:I110,8, FALSE)), VLOOKUP(E2651,Store_Showcase!B2:I144,8, FALSE))</f>
      </c>
      <c r="T2651" s="1">
        <f>VLOOKUP(G2651,Sku_Consolidated!A2:R957,18,FALSE)</f>
      </c>
      <c r="U2651" s="1" t="s">
        <v>6663</v>
      </c>
      <c r="V2651" s="1">
        <f>IF(VLOOKUP(G2651,Sku_Consolidated!A2:S957,19,FALSE)="SHOWCASE", VLOOKUP(E2651,Store_Showcase!B2:L144,11, FALSE), IF(VLOOKUP(G2651,Sku_Consolidated!A2:S957,19,FALSE)="VAM",VLOOKUP(E2651,Store_VAM!B2:L273,11, FALSE),VLOOKUP(E2651,Store_SRP!B2:L110,11, FALSE)))</f>
      </c>
      <c r="W2651" s="1">
        <f>VLOOKUP(G2651,Sku_Consolidated!A2:W957,11,FALSE)</f>
      </c>
      <c r="X2651" s="1">
        <f>VLOOKUP(G2651,Sku_Consolidated!A2:H957,8,FALSE)</f>
      </c>
      <c r="Y2651" s="1">
        <f>VLOOKUP(G2651,Sku_Consolidated!A2:I957,9,FALSE)</f>
      </c>
      <c r="Z2651" s="1" t="s">
        <v>41</v>
      </c>
      <c r="AA2651" s="1">
        <f>VLOOKUP(G2651,Sku_Consolidated!A2:E957,5,FALSE)</f>
      </c>
      <c r="AB2651" s="1">
        <f>IF(VLOOKUP(G2651,Sku_Consolidated!A2:S957,19,FALSE)="SHOWCASE", VLOOKUP(E2651,Store_Showcase!B2:N144,13, FALSE), IF(VLOOKUP(G2651,Sku_Consolidated!A2:S957,19,FALSE)="VAM",VLOOKUP(E2651,Store_VAM!B2:N273,13, FALSE),VLOOKUP(E2651,Store_SRP!B2:N110,13, FALSE)))</f>
      </c>
      <c r="AC2651" s="1">
        <f>IF(IFERROR(AB2651,TRUE)=TRUE, "-","OK")</f>
      </c>
      <c r="AD2651" s="11" t="s">
        <v>37</v>
      </c>
      <c r="AE2651" s="11" t="s">
        <v>37</v>
      </c>
      <c r="AF2651" s="1">
        <f>IF(IFERROR(VLOOKUP(E2651,Store_Showcase!B2:H144,{5}, FALSE), TRUE)=TRUE, IF(IFERROR(VLOOKUP(E2651,Store_SRP!B2:H110,{5}, FALSE), TRUE)=TRUE,VLOOKUP(E2651,Store_VAM!B2:H273,{5}, FALSE),VLOOKUP(E2651,Store_SRP!B2:H110,{5}, FALSE)), VLOOKUP(E2651,Store_Showcase!B2:H144,{5}, FALSE))</f>
      </c>
      <c r="AG2651" s="1">
        <f>IF(IFERROR(VLOOKUP(E2651,Store_Showcase!B2:H144,{6}, FALSE), TRUE)=TRUE, IF(IFERROR(VLOOKUP(E2651,Store_SRP!B2:H110,{6}, FALSE), TRUE)=TRUE,VLOOKUP(E2651,Store_VAM!B2:H273,{6}, FALSE),VLOOKUP(E2651,Store_SRP!B2:H110,{6}, FALSE)), VLOOKUP(E2651,Store_Showcase!B2:H144,{6}, FALSE))</f>
      </c>
      <c r="AH2651" s="1">
        <f>VLOOKUP(G2651,Sku_Consolidated!A2:R957,18,FALSE)</f>
      </c>
      <c r="AI2651" s="1">
        <f>VLOOKUP(G2651,Sku_Consolidated!A2:S957,19,FALSE)</f>
      </c>
      <c r="AJ2651" s="1">
        <f>VLOOKUP(G2651,Sku_Consolidated!A2:T957,20,FALSE)</f>
      </c>
    </row>
    <row r="2652" spans="1:36" x14ac:dyDescent="0.25">
      <c r="A2652" s="1">
        <v>2024</v>
      </c>
      <c r="B2652" s="1" t="s">
        <v>31</v>
      </c>
      <c r="C2652" s="1" t="s">
        <v>32</v>
      </c>
      <c r="D2652" s="1" t="s">
        <v>33</v>
      </c>
      <c r="E2652" s="9" t="s">
        <v>6704</v>
      </c>
      <c r="F2652" s="1">
        <f>IF(VLOOKUP(G2652,Sku_Consolidated!A2:S957,{19},FALSE)="SHOWCASE", VLOOKUP(E2652,Store_Showcase!B2:C144,{2}, FALSE), IF(VLOOKUP(G2652,Sku_Consolidated!A2:S957,{19},FALSE)="VAM",VLOOKUP(E2652,Store_VAM!B2:C273,{2}, FALSE),VLOOKUP(E2652,Store_SRP!B2:C110,{2}, FALSE)))</f>
      </c>
      <c r="G2652" s="1">
        <v>11295</v>
      </c>
      <c r="H2652" s="1" t="s">
        <v>629</v>
      </c>
      <c r="I2652" s="10" t="s">
        <v>175</v>
      </c>
      <c r="J2652" s="1">
        <f>VLOOKUP(G2652,Sku_Consolidated!A2:C957, 3, FALSE)</f>
      </c>
      <c r="K2652" s="10">
        <f>IF(J2652="PACK", I2652, 0)</f>
      </c>
      <c r="L2652" s="10">
        <f>IF(J2652="KG", I2652, I2652 * VLOOKUP(G2652,Sku_Consolidated!A2:U957,21,FALSE))</f>
      </c>
      <c r="M2652" s="10" t="s">
        <v>37</v>
      </c>
      <c r="N2652" s="11" t="s">
        <v>6705</v>
      </c>
      <c r="O2652" s="10" t="s">
        <v>6706</v>
      </c>
      <c r="P2652" s="10">
        <f>N2652 - O2652</f>
      </c>
      <c r="Q2652" s="1">
        <f>VLOOKUP(G2652,Sku_Consolidated!A2:G957,7, FALSE)</f>
      </c>
      <c r="R2652" s="1">
        <f>IF(IFERROR(VLOOKUP(E2652,Store_Showcase!B2:H144,7, FALSE), TRUE)=TRUE, IF(IFERROR(VLOOKUP(E2652,Store_SRP!B2:H110,7, FALSE), TRUE)=TRUE,VLOOKUP(E2652,Store_VAM!B2:H273,7, FALSE),VLOOKUP(E2652,Store_SRP!B2:H110,7, FALSE)), VLOOKUP(E2652,Store_Showcase!B2:H144,7, FALSE))</f>
      </c>
      <c r="S2652" s="1">
        <f>IF(IFERROR(VLOOKUP(E2652,Store_Showcase!B2:I144,8, FALSE), TRUE)=TRUE, IF(IFERROR(VLOOKUP(E2652,Store_SRP!B2:I110,8, FALSE), TRUE)=TRUE,VLOOKUP(E2652,Store_VAM!B2:I273,8, FALSE),VLOOKUP(E2652,Store_SRP!B2:I110,8, FALSE)), VLOOKUP(E2652,Store_Showcase!B2:I144,8, FALSE))</f>
      </c>
      <c r="T2652" s="1">
        <f>VLOOKUP(G2652,Sku_Consolidated!A2:R957,18,FALSE)</f>
      </c>
      <c r="U2652" s="1" t="s">
        <v>6707</v>
      </c>
      <c r="V2652" s="1">
        <f>IF(VLOOKUP(G2652,Sku_Consolidated!A2:S957,19,FALSE)="SHOWCASE", VLOOKUP(E2652,Store_Showcase!B2:L144,11, FALSE), IF(VLOOKUP(G2652,Sku_Consolidated!A2:S957,19,FALSE)="VAM",VLOOKUP(E2652,Store_VAM!B2:L273,11, FALSE),VLOOKUP(E2652,Store_SRP!B2:L110,11, FALSE)))</f>
      </c>
      <c r="W2652" s="1">
        <f>VLOOKUP(G2652,Sku_Consolidated!A2:W957,11,FALSE)</f>
      </c>
      <c r="X2652" s="1">
        <f>VLOOKUP(G2652,Sku_Consolidated!A2:H957,8,FALSE)</f>
      </c>
      <c r="Y2652" s="1">
        <f>VLOOKUP(G2652,Sku_Consolidated!A2:I957,9,FALSE)</f>
      </c>
      <c r="Z2652" s="1" t="s">
        <v>41</v>
      </c>
      <c r="AA2652" s="1">
        <f>VLOOKUP(G2652,Sku_Consolidated!A2:E957,5,FALSE)</f>
      </c>
      <c r="AB2652" s="1">
        <f>IF(VLOOKUP(G2652,Sku_Consolidated!A2:S957,19,FALSE)="SHOWCASE", VLOOKUP(E2652,Store_Showcase!B2:N144,13, FALSE), IF(VLOOKUP(G2652,Sku_Consolidated!A2:S957,19,FALSE)="VAM",VLOOKUP(E2652,Store_VAM!B2:N273,13, FALSE),VLOOKUP(E2652,Store_SRP!B2:N110,13, FALSE)))</f>
      </c>
      <c r="AC2652" s="1">
        <f>IF(IFERROR(AB2652,TRUE)=TRUE, "-","OK")</f>
      </c>
      <c r="AD2652" s="11" t="s">
        <v>37</v>
      </c>
      <c r="AE2652" s="11" t="s">
        <v>37</v>
      </c>
      <c r="AF2652" s="1">
        <f>IF(IFERROR(VLOOKUP(E2652,Store_Showcase!B2:H144,{5}, FALSE), TRUE)=TRUE, IF(IFERROR(VLOOKUP(E2652,Store_SRP!B2:H110,{5}, FALSE), TRUE)=TRUE,VLOOKUP(E2652,Store_VAM!B2:H273,{5}, FALSE),VLOOKUP(E2652,Store_SRP!B2:H110,{5}, FALSE)), VLOOKUP(E2652,Store_Showcase!B2:H144,{5}, FALSE))</f>
      </c>
      <c r="AG2652" s="1">
        <f>IF(IFERROR(VLOOKUP(E2652,Store_Showcase!B2:H144,{6}, FALSE), TRUE)=TRUE, IF(IFERROR(VLOOKUP(E2652,Store_SRP!B2:H110,{6}, FALSE), TRUE)=TRUE,VLOOKUP(E2652,Store_VAM!B2:H273,{6}, FALSE),VLOOKUP(E2652,Store_SRP!B2:H110,{6}, FALSE)), VLOOKUP(E2652,Store_Showcase!B2:H144,{6}, FALSE))</f>
      </c>
      <c r="AH2652" s="1">
        <f>VLOOKUP(G2652,Sku_Consolidated!A2:R957,18,FALSE)</f>
      </c>
      <c r="AI2652" s="1">
        <f>VLOOKUP(G2652,Sku_Consolidated!A2:S957,19,FALSE)</f>
      </c>
      <c r="AJ2652" s="1">
        <f>VLOOKUP(G2652,Sku_Consolidated!A2:T957,20,FALSE)</f>
      </c>
    </row>
    <row r="2653" spans="1:36" x14ac:dyDescent="0.25">
      <c r="A2653" s="1">
        <v>2024</v>
      </c>
      <c r="B2653" s="1" t="s">
        <v>31</v>
      </c>
      <c r="C2653" s="1" t="s">
        <v>32</v>
      </c>
      <c r="D2653" s="1" t="s">
        <v>33</v>
      </c>
      <c r="E2653" s="9" t="s">
        <v>6704</v>
      </c>
      <c r="F2653" s="1">
        <f>IF(VLOOKUP(G2653,Sku_Consolidated!A2:S957,{19},FALSE)="SHOWCASE", VLOOKUP(E2653,Store_Showcase!B2:C144,{2}, FALSE), IF(VLOOKUP(G2653,Sku_Consolidated!A2:S957,{19},FALSE)="VAM",VLOOKUP(E2653,Store_VAM!B2:C273,{2}, FALSE),VLOOKUP(E2653,Store_SRP!B2:C110,{2}, FALSE)))</f>
      </c>
      <c r="G2653" s="1">
        <v>61719</v>
      </c>
      <c r="H2653" s="1" t="s">
        <v>35</v>
      </c>
      <c r="I2653" s="10" t="s">
        <v>6708</v>
      </c>
      <c r="J2653" s="1">
        <f>VLOOKUP(G2653,Sku_Consolidated!A2:C957, 3, FALSE)</f>
      </c>
      <c r="K2653" s="10">
        <f>IF(J2653="PACK", I2653, 0)</f>
      </c>
      <c r="L2653" s="10">
        <f>IF(J2653="KG", I2653, I2653 * VLOOKUP(G2653,Sku_Consolidated!A2:U957,21,FALSE))</f>
      </c>
      <c r="M2653" s="10" t="s">
        <v>37</v>
      </c>
      <c r="N2653" s="11" t="s">
        <v>6709</v>
      </c>
      <c r="O2653" s="10" t="s">
        <v>6710</v>
      </c>
      <c r="P2653" s="10">
        <f>N2653 - O2653</f>
      </c>
      <c r="Q2653" s="1">
        <f>VLOOKUP(G2653,Sku_Consolidated!A2:G957,7, FALSE)</f>
      </c>
      <c r="R2653" s="1">
        <f>IF(IFERROR(VLOOKUP(E2653,Store_Showcase!B2:H144,7, FALSE), TRUE)=TRUE, IF(IFERROR(VLOOKUP(E2653,Store_SRP!B2:H110,7, FALSE), TRUE)=TRUE,VLOOKUP(E2653,Store_VAM!B2:H273,7, FALSE),VLOOKUP(E2653,Store_SRP!B2:H110,7, FALSE)), VLOOKUP(E2653,Store_Showcase!B2:H144,7, FALSE))</f>
      </c>
      <c r="S2653" s="1">
        <f>IF(IFERROR(VLOOKUP(E2653,Store_Showcase!B2:I144,8, FALSE), TRUE)=TRUE, IF(IFERROR(VLOOKUP(E2653,Store_SRP!B2:I110,8, FALSE), TRUE)=TRUE,VLOOKUP(E2653,Store_VAM!B2:I273,8, FALSE),VLOOKUP(E2653,Store_SRP!B2:I110,8, FALSE)), VLOOKUP(E2653,Store_Showcase!B2:I144,8, FALSE))</f>
      </c>
      <c r="T2653" s="1">
        <f>VLOOKUP(G2653,Sku_Consolidated!A2:R957,18,FALSE)</f>
      </c>
      <c r="U2653" s="1" t="s">
        <v>6707</v>
      </c>
      <c r="V2653" s="1">
        <f>IF(VLOOKUP(G2653,Sku_Consolidated!A2:S957,19,FALSE)="SHOWCASE", VLOOKUP(E2653,Store_Showcase!B2:L144,11, FALSE), IF(VLOOKUP(G2653,Sku_Consolidated!A2:S957,19,FALSE)="VAM",VLOOKUP(E2653,Store_VAM!B2:L273,11, FALSE),VLOOKUP(E2653,Store_SRP!B2:L110,11, FALSE)))</f>
      </c>
      <c r="W2653" s="1">
        <f>VLOOKUP(G2653,Sku_Consolidated!A2:W957,11,FALSE)</f>
      </c>
      <c r="X2653" s="1">
        <f>VLOOKUP(G2653,Sku_Consolidated!A2:H957,8,FALSE)</f>
      </c>
      <c r="Y2653" s="1">
        <f>VLOOKUP(G2653,Sku_Consolidated!A2:I957,9,FALSE)</f>
      </c>
      <c r="Z2653" s="1" t="s">
        <v>41</v>
      </c>
      <c r="AA2653" s="1">
        <f>VLOOKUP(G2653,Sku_Consolidated!A2:E957,5,FALSE)</f>
      </c>
      <c r="AB2653" s="1">
        <f>IF(VLOOKUP(G2653,Sku_Consolidated!A2:S957,19,FALSE)="SHOWCASE", VLOOKUP(E2653,Store_Showcase!B2:N144,13, FALSE), IF(VLOOKUP(G2653,Sku_Consolidated!A2:S957,19,FALSE)="VAM",VLOOKUP(E2653,Store_VAM!B2:N273,13, FALSE),VLOOKUP(E2653,Store_SRP!B2:N110,13, FALSE)))</f>
      </c>
      <c r="AC2653" s="1">
        <f>IF(IFERROR(AB2653,TRUE)=TRUE, "-","OK")</f>
      </c>
      <c r="AD2653" s="11" t="s">
        <v>37</v>
      </c>
      <c r="AE2653" s="11" t="s">
        <v>37</v>
      </c>
      <c r="AF2653" s="1">
        <f>IF(IFERROR(VLOOKUP(E2653,Store_Showcase!B2:H144,{5}, FALSE), TRUE)=TRUE, IF(IFERROR(VLOOKUP(E2653,Store_SRP!B2:H110,{5}, FALSE), TRUE)=TRUE,VLOOKUP(E2653,Store_VAM!B2:H273,{5}, FALSE),VLOOKUP(E2653,Store_SRP!B2:H110,{5}, FALSE)), VLOOKUP(E2653,Store_Showcase!B2:H144,{5}, FALSE))</f>
      </c>
      <c r="AG2653" s="1">
        <f>IF(IFERROR(VLOOKUP(E2653,Store_Showcase!B2:H144,{6}, FALSE), TRUE)=TRUE, IF(IFERROR(VLOOKUP(E2653,Store_SRP!B2:H110,{6}, FALSE), TRUE)=TRUE,VLOOKUP(E2653,Store_VAM!B2:H273,{6}, FALSE),VLOOKUP(E2653,Store_SRP!B2:H110,{6}, FALSE)), VLOOKUP(E2653,Store_Showcase!B2:H144,{6}, FALSE))</f>
      </c>
      <c r="AH2653" s="1">
        <f>VLOOKUP(G2653,Sku_Consolidated!A2:R957,18,FALSE)</f>
      </c>
      <c r="AI2653" s="1">
        <f>VLOOKUP(G2653,Sku_Consolidated!A2:S957,19,FALSE)</f>
      </c>
      <c r="AJ2653" s="1">
        <f>VLOOKUP(G2653,Sku_Consolidated!A2:T957,20,FALSE)</f>
      </c>
    </row>
    <row r="2654" spans="1:36" x14ac:dyDescent="0.25">
      <c r="A2654" s="1">
        <v>2024</v>
      </c>
      <c r="B2654" s="1" t="s">
        <v>31</v>
      </c>
      <c r="C2654" s="1" t="s">
        <v>32</v>
      </c>
      <c r="D2654" s="1" t="s">
        <v>33</v>
      </c>
      <c r="E2654" s="9" t="s">
        <v>6704</v>
      </c>
      <c r="F2654" s="1">
        <f>IF(VLOOKUP(G2654,Sku_Consolidated!A2:S957,{19},FALSE)="SHOWCASE", VLOOKUP(E2654,Store_Showcase!B2:C144,{2}, FALSE), IF(VLOOKUP(G2654,Sku_Consolidated!A2:S957,{19},FALSE)="VAM",VLOOKUP(E2654,Store_VAM!B2:C273,{2}, FALSE),VLOOKUP(E2654,Store_SRP!B2:C110,{2}, FALSE)))</f>
      </c>
      <c r="G2654" s="1">
        <v>61721</v>
      </c>
      <c r="H2654" s="1" t="s">
        <v>42</v>
      </c>
      <c r="I2654" s="10" t="s">
        <v>3375</v>
      </c>
      <c r="J2654" s="1">
        <f>VLOOKUP(G2654,Sku_Consolidated!A2:C957, 3, FALSE)</f>
      </c>
      <c r="K2654" s="10">
        <f>IF(J2654="PACK", I2654, 0)</f>
      </c>
      <c r="L2654" s="10">
        <f>IF(J2654="KG", I2654, I2654 * VLOOKUP(G2654,Sku_Consolidated!A2:U957,21,FALSE))</f>
      </c>
      <c r="M2654" s="10" t="s">
        <v>37</v>
      </c>
      <c r="N2654" s="11" t="s">
        <v>6711</v>
      </c>
      <c r="O2654" s="10" t="s">
        <v>6712</v>
      </c>
      <c r="P2654" s="10">
        <f>N2654 - O2654</f>
      </c>
      <c r="Q2654" s="1">
        <f>VLOOKUP(G2654,Sku_Consolidated!A2:G957,7, FALSE)</f>
      </c>
      <c r="R2654" s="1">
        <f>IF(IFERROR(VLOOKUP(E2654,Store_Showcase!B2:H144,7, FALSE), TRUE)=TRUE, IF(IFERROR(VLOOKUP(E2654,Store_SRP!B2:H110,7, FALSE), TRUE)=TRUE,VLOOKUP(E2654,Store_VAM!B2:H273,7, FALSE),VLOOKUP(E2654,Store_SRP!B2:H110,7, FALSE)), VLOOKUP(E2654,Store_Showcase!B2:H144,7, FALSE))</f>
      </c>
      <c r="S2654" s="1">
        <f>IF(IFERROR(VLOOKUP(E2654,Store_Showcase!B2:I144,8, FALSE), TRUE)=TRUE, IF(IFERROR(VLOOKUP(E2654,Store_SRP!B2:I110,8, FALSE), TRUE)=TRUE,VLOOKUP(E2654,Store_VAM!B2:I273,8, FALSE),VLOOKUP(E2654,Store_SRP!B2:I110,8, FALSE)), VLOOKUP(E2654,Store_Showcase!B2:I144,8, FALSE))</f>
      </c>
      <c r="T2654" s="1">
        <f>VLOOKUP(G2654,Sku_Consolidated!A2:R957,18,FALSE)</f>
      </c>
      <c r="U2654" s="1" t="s">
        <v>6707</v>
      </c>
      <c r="V2654" s="1">
        <f>IF(VLOOKUP(G2654,Sku_Consolidated!A2:S957,19,FALSE)="SHOWCASE", VLOOKUP(E2654,Store_Showcase!B2:L144,11, FALSE), IF(VLOOKUP(G2654,Sku_Consolidated!A2:S957,19,FALSE)="VAM",VLOOKUP(E2654,Store_VAM!B2:L273,11, FALSE),VLOOKUP(E2654,Store_SRP!B2:L110,11, FALSE)))</f>
      </c>
      <c r="W2654" s="1">
        <f>VLOOKUP(G2654,Sku_Consolidated!A2:W957,11,FALSE)</f>
      </c>
      <c r="X2654" s="1">
        <f>VLOOKUP(G2654,Sku_Consolidated!A2:H957,8,FALSE)</f>
      </c>
      <c r="Y2654" s="1">
        <f>VLOOKUP(G2654,Sku_Consolidated!A2:I957,9,FALSE)</f>
      </c>
      <c r="Z2654" s="1" t="s">
        <v>41</v>
      </c>
      <c r="AA2654" s="1">
        <f>VLOOKUP(G2654,Sku_Consolidated!A2:E957,5,FALSE)</f>
      </c>
      <c r="AB2654" s="1">
        <f>IF(VLOOKUP(G2654,Sku_Consolidated!A2:S957,19,FALSE)="SHOWCASE", VLOOKUP(E2654,Store_Showcase!B2:N144,13, FALSE), IF(VLOOKUP(G2654,Sku_Consolidated!A2:S957,19,FALSE)="VAM",VLOOKUP(E2654,Store_VAM!B2:N273,13, FALSE),VLOOKUP(E2654,Store_SRP!B2:N110,13, FALSE)))</f>
      </c>
      <c r="AC2654" s="1">
        <f>IF(IFERROR(AB2654,TRUE)=TRUE, "-","OK")</f>
      </c>
      <c r="AD2654" s="11" t="s">
        <v>37</v>
      </c>
      <c r="AE2654" s="11" t="s">
        <v>37</v>
      </c>
      <c r="AF2654" s="1">
        <f>IF(IFERROR(VLOOKUP(E2654,Store_Showcase!B2:H144,{5}, FALSE), TRUE)=TRUE, IF(IFERROR(VLOOKUP(E2654,Store_SRP!B2:H110,{5}, FALSE), TRUE)=TRUE,VLOOKUP(E2654,Store_VAM!B2:H273,{5}, FALSE),VLOOKUP(E2654,Store_SRP!B2:H110,{5}, FALSE)), VLOOKUP(E2654,Store_Showcase!B2:H144,{5}, FALSE))</f>
      </c>
      <c r="AG2654" s="1">
        <f>IF(IFERROR(VLOOKUP(E2654,Store_Showcase!B2:H144,{6}, FALSE), TRUE)=TRUE, IF(IFERROR(VLOOKUP(E2654,Store_SRP!B2:H110,{6}, FALSE), TRUE)=TRUE,VLOOKUP(E2654,Store_VAM!B2:H273,{6}, FALSE),VLOOKUP(E2654,Store_SRP!B2:H110,{6}, FALSE)), VLOOKUP(E2654,Store_Showcase!B2:H144,{6}, FALSE))</f>
      </c>
      <c r="AH2654" s="1">
        <f>VLOOKUP(G2654,Sku_Consolidated!A2:R957,18,FALSE)</f>
      </c>
      <c r="AI2654" s="1">
        <f>VLOOKUP(G2654,Sku_Consolidated!A2:S957,19,FALSE)</f>
      </c>
      <c r="AJ2654" s="1">
        <f>VLOOKUP(G2654,Sku_Consolidated!A2:T957,20,FALSE)</f>
      </c>
    </row>
    <row r="2655" spans="1:36" x14ac:dyDescent="0.25">
      <c r="A2655" s="1">
        <v>2024</v>
      </c>
      <c r="B2655" s="1" t="s">
        <v>31</v>
      </c>
      <c r="C2655" s="1" t="s">
        <v>32</v>
      </c>
      <c r="D2655" s="1" t="s">
        <v>33</v>
      </c>
      <c r="E2655" s="9" t="s">
        <v>6704</v>
      </c>
      <c r="F2655" s="1">
        <f>IF(VLOOKUP(G2655,Sku_Consolidated!A2:S957,{19},FALSE)="SHOWCASE", VLOOKUP(E2655,Store_Showcase!B2:C144,{2}, FALSE), IF(VLOOKUP(G2655,Sku_Consolidated!A2:S957,{19},FALSE)="VAM",VLOOKUP(E2655,Store_VAM!B2:C273,{2}, FALSE),VLOOKUP(E2655,Store_SRP!B2:C110,{2}, FALSE)))</f>
      </c>
      <c r="G2655" s="1">
        <v>61722</v>
      </c>
      <c r="H2655" s="1" t="s">
        <v>46</v>
      </c>
      <c r="I2655" s="10" t="s">
        <v>1399</v>
      </c>
      <c r="J2655" s="1">
        <f>VLOOKUP(G2655,Sku_Consolidated!A2:C957, 3, FALSE)</f>
      </c>
      <c r="K2655" s="10">
        <f>IF(J2655="PACK", I2655, 0)</f>
      </c>
      <c r="L2655" s="10">
        <f>IF(J2655="KG", I2655, I2655 * VLOOKUP(G2655,Sku_Consolidated!A2:U957,21,FALSE))</f>
      </c>
      <c r="M2655" s="10" t="s">
        <v>37</v>
      </c>
      <c r="N2655" s="11" t="s">
        <v>6713</v>
      </c>
      <c r="O2655" s="10" t="s">
        <v>6714</v>
      </c>
      <c r="P2655" s="10">
        <f>N2655 - O2655</f>
      </c>
      <c r="Q2655" s="1">
        <f>VLOOKUP(G2655,Sku_Consolidated!A2:G957,7, FALSE)</f>
      </c>
      <c r="R2655" s="1">
        <f>IF(IFERROR(VLOOKUP(E2655,Store_Showcase!B2:H144,7, FALSE), TRUE)=TRUE, IF(IFERROR(VLOOKUP(E2655,Store_SRP!B2:H110,7, FALSE), TRUE)=TRUE,VLOOKUP(E2655,Store_VAM!B2:H273,7, FALSE),VLOOKUP(E2655,Store_SRP!B2:H110,7, FALSE)), VLOOKUP(E2655,Store_Showcase!B2:H144,7, FALSE))</f>
      </c>
      <c r="S2655" s="1">
        <f>IF(IFERROR(VLOOKUP(E2655,Store_Showcase!B2:I144,8, FALSE), TRUE)=TRUE, IF(IFERROR(VLOOKUP(E2655,Store_SRP!B2:I110,8, FALSE), TRUE)=TRUE,VLOOKUP(E2655,Store_VAM!B2:I273,8, FALSE),VLOOKUP(E2655,Store_SRP!B2:I110,8, FALSE)), VLOOKUP(E2655,Store_Showcase!B2:I144,8, FALSE))</f>
      </c>
      <c r="T2655" s="1">
        <f>VLOOKUP(G2655,Sku_Consolidated!A2:R957,18,FALSE)</f>
      </c>
      <c r="U2655" s="1" t="s">
        <v>6707</v>
      </c>
      <c r="V2655" s="1">
        <f>IF(VLOOKUP(G2655,Sku_Consolidated!A2:S957,19,FALSE)="SHOWCASE", VLOOKUP(E2655,Store_Showcase!B2:L144,11, FALSE), IF(VLOOKUP(G2655,Sku_Consolidated!A2:S957,19,FALSE)="VAM",VLOOKUP(E2655,Store_VAM!B2:L273,11, FALSE),VLOOKUP(E2655,Store_SRP!B2:L110,11, FALSE)))</f>
      </c>
      <c r="W2655" s="1">
        <f>VLOOKUP(G2655,Sku_Consolidated!A2:W957,11,FALSE)</f>
      </c>
      <c r="X2655" s="1">
        <f>VLOOKUP(G2655,Sku_Consolidated!A2:H957,8,FALSE)</f>
      </c>
      <c r="Y2655" s="1">
        <f>VLOOKUP(G2655,Sku_Consolidated!A2:I957,9,FALSE)</f>
      </c>
      <c r="Z2655" s="1" t="s">
        <v>41</v>
      </c>
      <c r="AA2655" s="1">
        <f>VLOOKUP(G2655,Sku_Consolidated!A2:E957,5,FALSE)</f>
      </c>
      <c r="AB2655" s="1">
        <f>IF(VLOOKUP(G2655,Sku_Consolidated!A2:S957,19,FALSE)="SHOWCASE", VLOOKUP(E2655,Store_Showcase!B2:N144,13, FALSE), IF(VLOOKUP(G2655,Sku_Consolidated!A2:S957,19,FALSE)="VAM",VLOOKUP(E2655,Store_VAM!B2:N273,13, FALSE),VLOOKUP(E2655,Store_SRP!B2:N110,13, FALSE)))</f>
      </c>
      <c r="AC2655" s="1">
        <f>IF(IFERROR(AB2655,TRUE)=TRUE, "-","OK")</f>
      </c>
      <c r="AD2655" s="11" t="s">
        <v>37</v>
      </c>
      <c r="AE2655" s="11" t="s">
        <v>37</v>
      </c>
      <c r="AF2655" s="1">
        <f>IF(IFERROR(VLOOKUP(E2655,Store_Showcase!B2:H144,{5}, FALSE), TRUE)=TRUE, IF(IFERROR(VLOOKUP(E2655,Store_SRP!B2:H110,{5}, FALSE), TRUE)=TRUE,VLOOKUP(E2655,Store_VAM!B2:H273,{5}, FALSE),VLOOKUP(E2655,Store_SRP!B2:H110,{5}, FALSE)), VLOOKUP(E2655,Store_Showcase!B2:H144,{5}, FALSE))</f>
      </c>
      <c r="AG2655" s="1">
        <f>IF(IFERROR(VLOOKUP(E2655,Store_Showcase!B2:H144,{6}, FALSE), TRUE)=TRUE, IF(IFERROR(VLOOKUP(E2655,Store_SRP!B2:H110,{6}, FALSE), TRUE)=TRUE,VLOOKUP(E2655,Store_VAM!B2:H273,{6}, FALSE),VLOOKUP(E2655,Store_SRP!B2:H110,{6}, FALSE)), VLOOKUP(E2655,Store_Showcase!B2:H144,{6}, FALSE))</f>
      </c>
      <c r="AH2655" s="1">
        <f>VLOOKUP(G2655,Sku_Consolidated!A2:R957,18,FALSE)</f>
      </c>
      <c r="AI2655" s="1">
        <f>VLOOKUP(G2655,Sku_Consolidated!A2:S957,19,FALSE)</f>
      </c>
      <c r="AJ2655" s="1">
        <f>VLOOKUP(G2655,Sku_Consolidated!A2:T957,20,FALSE)</f>
      </c>
    </row>
    <row r="2656" spans="1:36" x14ac:dyDescent="0.25">
      <c r="A2656" s="1">
        <v>2024</v>
      </c>
      <c r="B2656" s="1" t="s">
        <v>31</v>
      </c>
      <c r="C2656" s="1" t="s">
        <v>32</v>
      </c>
      <c r="D2656" s="1" t="s">
        <v>33</v>
      </c>
      <c r="E2656" s="9" t="s">
        <v>6704</v>
      </c>
      <c r="F2656" s="1">
        <f>IF(VLOOKUP(G2656,Sku_Consolidated!A2:S957,{19},FALSE)="SHOWCASE", VLOOKUP(E2656,Store_Showcase!B2:C144,{2}, FALSE), IF(VLOOKUP(G2656,Sku_Consolidated!A2:S957,{19},FALSE)="VAM",VLOOKUP(E2656,Store_VAM!B2:C273,{2}, FALSE),VLOOKUP(E2656,Store_SRP!B2:C110,{2}, FALSE)))</f>
      </c>
      <c r="G2656" s="1">
        <v>61725</v>
      </c>
      <c r="H2656" s="1" t="s">
        <v>54</v>
      </c>
      <c r="I2656" s="10" t="s">
        <v>592</v>
      </c>
      <c r="J2656" s="1">
        <f>VLOOKUP(G2656,Sku_Consolidated!A2:C957, 3, FALSE)</f>
      </c>
      <c r="K2656" s="10">
        <f>IF(J2656="PACK", I2656, 0)</f>
      </c>
      <c r="L2656" s="10">
        <f>IF(J2656="KG", I2656, I2656 * VLOOKUP(G2656,Sku_Consolidated!A2:U957,21,FALSE))</f>
      </c>
      <c r="M2656" s="10" t="s">
        <v>37</v>
      </c>
      <c r="N2656" s="11" t="s">
        <v>6715</v>
      </c>
      <c r="O2656" s="10" t="s">
        <v>6716</v>
      </c>
      <c r="P2656" s="10">
        <f>N2656 - O2656</f>
      </c>
      <c r="Q2656" s="1">
        <f>VLOOKUP(G2656,Sku_Consolidated!A2:G957,7, FALSE)</f>
      </c>
      <c r="R2656" s="1">
        <f>IF(IFERROR(VLOOKUP(E2656,Store_Showcase!B2:H144,7, FALSE), TRUE)=TRUE, IF(IFERROR(VLOOKUP(E2656,Store_SRP!B2:H110,7, FALSE), TRUE)=TRUE,VLOOKUP(E2656,Store_VAM!B2:H273,7, FALSE),VLOOKUP(E2656,Store_SRP!B2:H110,7, FALSE)), VLOOKUP(E2656,Store_Showcase!B2:H144,7, FALSE))</f>
      </c>
      <c r="S2656" s="1">
        <f>IF(IFERROR(VLOOKUP(E2656,Store_Showcase!B2:I144,8, FALSE), TRUE)=TRUE, IF(IFERROR(VLOOKUP(E2656,Store_SRP!B2:I110,8, FALSE), TRUE)=TRUE,VLOOKUP(E2656,Store_VAM!B2:I273,8, FALSE),VLOOKUP(E2656,Store_SRP!B2:I110,8, FALSE)), VLOOKUP(E2656,Store_Showcase!B2:I144,8, FALSE))</f>
      </c>
      <c r="T2656" s="1">
        <f>VLOOKUP(G2656,Sku_Consolidated!A2:R957,18,FALSE)</f>
      </c>
      <c r="U2656" s="1" t="s">
        <v>6707</v>
      </c>
      <c r="V2656" s="1">
        <f>IF(VLOOKUP(G2656,Sku_Consolidated!A2:S957,19,FALSE)="SHOWCASE", VLOOKUP(E2656,Store_Showcase!B2:L144,11, FALSE), IF(VLOOKUP(G2656,Sku_Consolidated!A2:S957,19,FALSE)="VAM",VLOOKUP(E2656,Store_VAM!B2:L273,11, FALSE),VLOOKUP(E2656,Store_SRP!B2:L110,11, FALSE)))</f>
      </c>
      <c r="W2656" s="1">
        <f>VLOOKUP(G2656,Sku_Consolidated!A2:W957,11,FALSE)</f>
      </c>
      <c r="X2656" s="1">
        <f>VLOOKUP(G2656,Sku_Consolidated!A2:H957,8,FALSE)</f>
      </c>
      <c r="Y2656" s="1">
        <f>VLOOKUP(G2656,Sku_Consolidated!A2:I957,9,FALSE)</f>
      </c>
      <c r="Z2656" s="1" t="s">
        <v>41</v>
      </c>
      <c r="AA2656" s="1">
        <f>VLOOKUP(G2656,Sku_Consolidated!A2:E957,5,FALSE)</f>
      </c>
      <c r="AB2656" s="1">
        <f>IF(VLOOKUP(G2656,Sku_Consolidated!A2:S957,19,FALSE)="SHOWCASE", VLOOKUP(E2656,Store_Showcase!B2:N144,13, FALSE), IF(VLOOKUP(G2656,Sku_Consolidated!A2:S957,19,FALSE)="VAM",VLOOKUP(E2656,Store_VAM!B2:N273,13, FALSE),VLOOKUP(E2656,Store_SRP!B2:N110,13, FALSE)))</f>
      </c>
      <c r="AC2656" s="1">
        <f>IF(IFERROR(AB2656,TRUE)=TRUE, "-","OK")</f>
      </c>
      <c r="AD2656" s="11" t="s">
        <v>37</v>
      </c>
      <c r="AE2656" s="11" t="s">
        <v>37</v>
      </c>
      <c r="AF2656" s="1">
        <f>IF(IFERROR(VLOOKUP(E2656,Store_Showcase!B2:H144,{5}, FALSE), TRUE)=TRUE, IF(IFERROR(VLOOKUP(E2656,Store_SRP!B2:H110,{5}, FALSE), TRUE)=TRUE,VLOOKUP(E2656,Store_VAM!B2:H273,{5}, FALSE),VLOOKUP(E2656,Store_SRP!B2:H110,{5}, FALSE)), VLOOKUP(E2656,Store_Showcase!B2:H144,{5}, FALSE))</f>
      </c>
      <c r="AG2656" s="1">
        <f>IF(IFERROR(VLOOKUP(E2656,Store_Showcase!B2:H144,{6}, FALSE), TRUE)=TRUE, IF(IFERROR(VLOOKUP(E2656,Store_SRP!B2:H110,{6}, FALSE), TRUE)=TRUE,VLOOKUP(E2656,Store_VAM!B2:H273,{6}, FALSE),VLOOKUP(E2656,Store_SRP!B2:H110,{6}, FALSE)), VLOOKUP(E2656,Store_Showcase!B2:H144,{6}, FALSE))</f>
      </c>
      <c r="AH2656" s="1">
        <f>VLOOKUP(G2656,Sku_Consolidated!A2:R957,18,FALSE)</f>
      </c>
      <c r="AI2656" s="1">
        <f>VLOOKUP(G2656,Sku_Consolidated!A2:S957,19,FALSE)</f>
      </c>
      <c r="AJ2656" s="1">
        <f>VLOOKUP(G2656,Sku_Consolidated!A2:T957,20,FALSE)</f>
      </c>
    </row>
    <row r="2657" spans="1:36" x14ac:dyDescent="0.25">
      <c r="A2657" s="1">
        <v>2024</v>
      </c>
      <c r="B2657" s="1" t="s">
        <v>31</v>
      </c>
      <c r="C2657" s="1" t="s">
        <v>32</v>
      </c>
      <c r="D2657" s="1" t="s">
        <v>33</v>
      </c>
      <c r="E2657" s="9" t="s">
        <v>6704</v>
      </c>
      <c r="F2657" s="1">
        <f>IF(VLOOKUP(G2657,Sku_Consolidated!A2:S957,{19},FALSE)="SHOWCASE", VLOOKUP(E2657,Store_Showcase!B2:C144,{2}, FALSE), IF(VLOOKUP(G2657,Sku_Consolidated!A2:S957,{19},FALSE)="VAM",VLOOKUP(E2657,Store_VAM!B2:C273,{2}, FALSE),VLOOKUP(E2657,Store_SRP!B2:C110,{2}, FALSE)))</f>
      </c>
      <c r="G2657" s="1">
        <v>61733</v>
      </c>
      <c r="H2657" s="1" t="s">
        <v>58</v>
      </c>
      <c r="I2657" s="10" t="s">
        <v>6717</v>
      </c>
      <c r="J2657" s="1">
        <f>VLOOKUP(G2657,Sku_Consolidated!A2:C957, 3, FALSE)</f>
      </c>
      <c r="K2657" s="10">
        <f>IF(J2657="PACK", I2657, 0)</f>
      </c>
      <c r="L2657" s="10">
        <f>IF(J2657="KG", I2657, I2657 * VLOOKUP(G2657,Sku_Consolidated!A2:U957,21,FALSE))</f>
      </c>
      <c r="M2657" s="10" t="s">
        <v>37</v>
      </c>
      <c r="N2657" s="11" t="s">
        <v>6718</v>
      </c>
      <c r="O2657" s="10" t="s">
        <v>6719</v>
      </c>
      <c r="P2657" s="10">
        <f>N2657 - O2657</f>
      </c>
      <c r="Q2657" s="1">
        <f>VLOOKUP(G2657,Sku_Consolidated!A2:G957,7, FALSE)</f>
      </c>
      <c r="R2657" s="1">
        <f>IF(IFERROR(VLOOKUP(E2657,Store_Showcase!B2:H144,7, FALSE), TRUE)=TRUE, IF(IFERROR(VLOOKUP(E2657,Store_SRP!B2:H110,7, FALSE), TRUE)=TRUE,VLOOKUP(E2657,Store_VAM!B2:H273,7, FALSE),VLOOKUP(E2657,Store_SRP!B2:H110,7, FALSE)), VLOOKUP(E2657,Store_Showcase!B2:H144,7, FALSE))</f>
      </c>
      <c r="S2657" s="1">
        <f>IF(IFERROR(VLOOKUP(E2657,Store_Showcase!B2:I144,8, FALSE), TRUE)=TRUE, IF(IFERROR(VLOOKUP(E2657,Store_SRP!B2:I110,8, FALSE), TRUE)=TRUE,VLOOKUP(E2657,Store_VAM!B2:I273,8, FALSE),VLOOKUP(E2657,Store_SRP!B2:I110,8, FALSE)), VLOOKUP(E2657,Store_Showcase!B2:I144,8, FALSE))</f>
      </c>
      <c r="T2657" s="1">
        <f>VLOOKUP(G2657,Sku_Consolidated!A2:R957,18,FALSE)</f>
      </c>
      <c r="U2657" s="1" t="s">
        <v>6707</v>
      </c>
      <c r="V2657" s="1">
        <f>IF(VLOOKUP(G2657,Sku_Consolidated!A2:S957,19,FALSE)="SHOWCASE", VLOOKUP(E2657,Store_Showcase!B2:L144,11, FALSE), IF(VLOOKUP(G2657,Sku_Consolidated!A2:S957,19,FALSE)="VAM",VLOOKUP(E2657,Store_VAM!B2:L273,11, FALSE),VLOOKUP(E2657,Store_SRP!B2:L110,11, FALSE)))</f>
      </c>
      <c r="W2657" s="1">
        <f>VLOOKUP(G2657,Sku_Consolidated!A2:W957,11,FALSE)</f>
      </c>
      <c r="X2657" s="1">
        <f>VLOOKUP(G2657,Sku_Consolidated!A2:H957,8,FALSE)</f>
      </c>
      <c r="Y2657" s="1">
        <f>VLOOKUP(G2657,Sku_Consolidated!A2:I957,9,FALSE)</f>
      </c>
      <c r="Z2657" s="1" t="s">
        <v>41</v>
      </c>
      <c r="AA2657" s="1">
        <f>VLOOKUP(G2657,Sku_Consolidated!A2:E957,5,FALSE)</f>
      </c>
      <c r="AB2657" s="1">
        <f>IF(VLOOKUP(G2657,Sku_Consolidated!A2:S957,19,FALSE)="SHOWCASE", VLOOKUP(E2657,Store_Showcase!B2:N144,13, FALSE), IF(VLOOKUP(G2657,Sku_Consolidated!A2:S957,19,FALSE)="VAM",VLOOKUP(E2657,Store_VAM!B2:N273,13, FALSE),VLOOKUP(E2657,Store_SRP!B2:N110,13, FALSE)))</f>
      </c>
      <c r="AC2657" s="1">
        <f>IF(IFERROR(AB2657,TRUE)=TRUE, "-","OK")</f>
      </c>
      <c r="AD2657" s="11" t="s">
        <v>37</v>
      </c>
      <c r="AE2657" s="11" t="s">
        <v>37</v>
      </c>
      <c r="AF2657" s="1">
        <f>IF(IFERROR(VLOOKUP(E2657,Store_Showcase!B2:H144,{5}, FALSE), TRUE)=TRUE, IF(IFERROR(VLOOKUP(E2657,Store_SRP!B2:H110,{5}, FALSE), TRUE)=TRUE,VLOOKUP(E2657,Store_VAM!B2:H273,{5}, FALSE),VLOOKUP(E2657,Store_SRP!B2:H110,{5}, FALSE)), VLOOKUP(E2657,Store_Showcase!B2:H144,{5}, FALSE))</f>
      </c>
      <c r="AG2657" s="1">
        <f>IF(IFERROR(VLOOKUP(E2657,Store_Showcase!B2:H144,{6}, FALSE), TRUE)=TRUE, IF(IFERROR(VLOOKUP(E2657,Store_SRP!B2:H110,{6}, FALSE), TRUE)=TRUE,VLOOKUP(E2657,Store_VAM!B2:H273,{6}, FALSE),VLOOKUP(E2657,Store_SRP!B2:H110,{6}, FALSE)), VLOOKUP(E2657,Store_Showcase!B2:H144,{6}, FALSE))</f>
      </c>
      <c r="AH2657" s="1">
        <f>VLOOKUP(G2657,Sku_Consolidated!A2:R957,18,FALSE)</f>
      </c>
      <c r="AI2657" s="1">
        <f>VLOOKUP(G2657,Sku_Consolidated!A2:S957,19,FALSE)</f>
      </c>
      <c r="AJ2657" s="1">
        <f>VLOOKUP(G2657,Sku_Consolidated!A2:T957,20,FALSE)</f>
      </c>
    </row>
    <row r="2658" spans="1:36" x14ac:dyDescent="0.25">
      <c r="A2658" s="1">
        <v>2024</v>
      </c>
      <c r="B2658" s="1" t="s">
        <v>31</v>
      </c>
      <c r="C2658" s="1" t="s">
        <v>32</v>
      </c>
      <c r="D2658" s="1" t="s">
        <v>33</v>
      </c>
      <c r="E2658" s="9" t="s">
        <v>6704</v>
      </c>
      <c r="F2658" s="1">
        <f>IF(VLOOKUP(G2658,Sku_Consolidated!A2:S957,{19},FALSE)="SHOWCASE", VLOOKUP(E2658,Store_Showcase!B2:C144,{2}, FALSE), IF(VLOOKUP(G2658,Sku_Consolidated!A2:S957,{19},FALSE)="VAM",VLOOKUP(E2658,Store_VAM!B2:C273,{2}, FALSE),VLOOKUP(E2658,Store_SRP!B2:C110,{2}, FALSE)))</f>
      </c>
      <c r="G2658" s="1">
        <v>61735</v>
      </c>
      <c r="H2658" s="1" t="s">
        <v>66</v>
      </c>
      <c r="I2658" s="10" t="s">
        <v>6720</v>
      </c>
      <c r="J2658" s="1">
        <f>VLOOKUP(G2658,Sku_Consolidated!A2:C957, 3, FALSE)</f>
      </c>
      <c r="K2658" s="10">
        <f>IF(J2658="PACK", I2658, 0)</f>
      </c>
      <c r="L2658" s="10">
        <f>IF(J2658="KG", I2658, I2658 * VLOOKUP(G2658,Sku_Consolidated!A2:U957,21,FALSE))</f>
      </c>
      <c r="M2658" s="10" t="s">
        <v>37</v>
      </c>
      <c r="N2658" s="11" t="s">
        <v>6721</v>
      </c>
      <c r="O2658" s="10" t="s">
        <v>6722</v>
      </c>
      <c r="P2658" s="10">
        <f>N2658 - O2658</f>
      </c>
      <c r="Q2658" s="1">
        <f>VLOOKUP(G2658,Sku_Consolidated!A2:G957,7, FALSE)</f>
      </c>
      <c r="R2658" s="1">
        <f>IF(IFERROR(VLOOKUP(E2658,Store_Showcase!B2:H144,7, FALSE), TRUE)=TRUE, IF(IFERROR(VLOOKUP(E2658,Store_SRP!B2:H110,7, FALSE), TRUE)=TRUE,VLOOKUP(E2658,Store_VAM!B2:H273,7, FALSE),VLOOKUP(E2658,Store_SRP!B2:H110,7, FALSE)), VLOOKUP(E2658,Store_Showcase!B2:H144,7, FALSE))</f>
      </c>
      <c r="S2658" s="1">
        <f>IF(IFERROR(VLOOKUP(E2658,Store_Showcase!B2:I144,8, FALSE), TRUE)=TRUE, IF(IFERROR(VLOOKUP(E2658,Store_SRP!B2:I110,8, FALSE), TRUE)=TRUE,VLOOKUP(E2658,Store_VAM!B2:I273,8, FALSE),VLOOKUP(E2658,Store_SRP!B2:I110,8, FALSE)), VLOOKUP(E2658,Store_Showcase!B2:I144,8, FALSE))</f>
      </c>
      <c r="T2658" s="1">
        <f>VLOOKUP(G2658,Sku_Consolidated!A2:R957,18,FALSE)</f>
      </c>
      <c r="U2658" s="1" t="s">
        <v>6707</v>
      </c>
      <c r="V2658" s="1">
        <f>IF(VLOOKUP(G2658,Sku_Consolidated!A2:S957,19,FALSE)="SHOWCASE", VLOOKUP(E2658,Store_Showcase!B2:L144,11, FALSE), IF(VLOOKUP(G2658,Sku_Consolidated!A2:S957,19,FALSE)="VAM",VLOOKUP(E2658,Store_VAM!B2:L273,11, FALSE),VLOOKUP(E2658,Store_SRP!B2:L110,11, FALSE)))</f>
      </c>
      <c r="W2658" s="1">
        <f>VLOOKUP(G2658,Sku_Consolidated!A2:W957,11,FALSE)</f>
      </c>
      <c r="X2658" s="1">
        <f>VLOOKUP(G2658,Sku_Consolidated!A2:H957,8,FALSE)</f>
      </c>
      <c r="Y2658" s="1">
        <f>VLOOKUP(G2658,Sku_Consolidated!A2:I957,9,FALSE)</f>
      </c>
      <c r="Z2658" s="1" t="s">
        <v>41</v>
      </c>
      <c r="AA2658" s="1">
        <f>VLOOKUP(G2658,Sku_Consolidated!A2:E957,5,FALSE)</f>
      </c>
      <c r="AB2658" s="1">
        <f>IF(VLOOKUP(G2658,Sku_Consolidated!A2:S957,19,FALSE)="SHOWCASE", VLOOKUP(E2658,Store_Showcase!B2:N144,13, FALSE), IF(VLOOKUP(G2658,Sku_Consolidated!A2:S957,19,FALSE)="VAM",VLOOKUP(E2658,Store_VAM!B2:N273,13, FALSE),VLOOKUP(E2658,Store_SRP!B2:N110,13, FALSE)))</f>
      </c>
      <c r="AC2658" s="1">
        <f>IF(IFERROR(AB2658,TRUE)=TRUE, "-","OK")</f>
      </c>
      <c r="AD2658" s="11" t="s">
        <v>37</v>
      </c>
      <c r="AE2658" s="11" t="s">
        <v>37</v>
      </c>
      <c r="AF2658" s="1">
        <f>IF(IFERROR(VLOOKUP(E2658,Store_Showcase!B2:H144,{5}, FALSE), TRUE)=TRUE, IF(IFERROR(VLOOKUP(E2658,Store_SRP!B2:H110,{5}, FALSE), TRUE)=TRUE,VLOOKUP(E2658,Store_VAM!B2:H273,{5}, FALSE),VLOOKUP(E2658,Store_SRP!B2:H110,{5}, FALSE)), VLOOKUP(E2658,Store_Showcase!B2:H144,{5}, FALSE))</f>
      </c>
      <c r="AG2658" s="1">
        <f>IF(IFERROR(VLOOKUP(E2658,Store_Showcase!B2:H144,{6}, FALSE), TRUE)=TRUE, IF(IFERROR(VLOOKUP(E2658,Store_SRP!B2:H110,{6}, FALSE), TRUE)=TRUE,VLOOKUP(E2658,Store_VAM!B2:H273,{6}, FALSE),VLOOKUP(E2658,Store_SRP!B2:H110,{6}, FALSE)), VLOOKUP(E2658,Store_Showcase!B2:H144,{6}, FALSE))</f>
      </c>
      <c r="AH2658" s="1">
        <f>VLOOKUP(G2658,Sku_Consolidated!A2:R957,18,FALSE)</f>
      </c>
      <c r="AI2658" s="1">
        <f>VLOOKUP(G2658,Sku_Consolidated!A2:S957,19,FALSE)</f>
      </c>
      <c r="AJ2658" s="1">
        <f>VLOOKUP(G2658,Sku_Consolidated!A2:T957,20,FALSE)</f>
      </c>
    </row>
    <row r="2659" spans="1:36" x14ac:dyDescent="0.25">
      <c r="A2659" s="1">
        <v>2024</v>
      </c>
      <c r="B2659" s="1" t="s">
        <v>31</v>
      </c>
      <c r="C2659" s="1" t="s">
        <v>32</v>
      </c>
      <c r="D2659" s="1" t="s">
        <v>33</v>
      </c>
      <c r="E2659" s="9" t="s">
        <v>6704</v>
      </c>
      <c r="F2659" s="1">
        <f>IF(VLOOKUP(G2659,Sku_Consolidated!A2:S957,{19},FALSE)="SHOWCASE", VLOOKUP(E2659,Store_Showcase!B2:C144,{2}, FALSE), IF(VLOOKUP(G2659,Sku_Consolidated!A2:S957,{19},FALSE)="VAM",VLOOKUP(E2659,Store_VAM!B2:C273,{2}, FALSE),VLOOKUP(E2659,Store_SRP!B2:C110,{2}, FALSE)))</f>
      </c>
      <c r="G2659" s="1">
        <v>61737</v>
      </c>
      <c r="H2659" s="1" t="s">
        <v>70</v>
      </c>
      <c r="I2659" s="10" t="s">
        <v>417</v>
      </c>
      <c r="J2659" s="1">
        <f>VLOOKUP(G2659,Sku_Consolidated!A2:C957, 3, FALSE)</f>
      </c>
      <c r="K2659" s="10">
        <f>IF(J2659="PACK", I2659, 0)</f>
      </c>
      <c r="L2659" s="10">
        <f>IF(J2659="KG", I2659, I2659 * VLOOKUP(G2659,Sku_Consolidated!A2:U957,21,FALSE))</f>
      </c>
      <c r="M2659" s="10" t="s">
        <v>37</v>
      </c>
      <c r="N2659" s="11" t="s">
        <v>6723</v>
      </c>
      <c r="O2659" s="10" t="s">
        <v>6724</v>
      </c>
      <c r="P2659" s="10">
        <f>N2659 - O2659</f>
      </c>
      <c r="Q2659" s="1">
        <f>VLOOKUP(G2659,Sku_Consolidated!A2:G957,7, FALSE)</f>
      </c>
      <c r="R2659" s="1">
        <f>IF(IFERROR(VLOOKUP(E2659,Store_Showcase!B2:H144,7, FALSE), TRUE)=TRUE, IF(IFERROR(VLOOKUP(E2659,Store_SRP!B2:H110,7, FALSE), TRUE)=TRUE,VLOOKUP(E2659,Store_VAM!B2:H273,7, FALSE),VLOOKUP(E2659,Store_SRP!B2:H110,7, FALSE)), VLOOKUP(E2659,Store_Showcase!B2:H144,7, FALSE))</f>
      </c>
      <c r="S2659" s="1">
        <f>IF(IFERROR(VLOOKUP(E2659,Store_Showcase!B2:I144,8, FALSE), TRUE)=TRUE, IF(IFERROR(VLOOKUP(E2659,Store_SRP!B2:I110,8, FALSE), TRUE)=TRUE,VLOOKUP(E2659,Store_VAM!B2:I273,8, FALSE),VLOOKUP(E2659,Store_SRP!B2:I110,8, FALSE)), VLOOKUP(E2659,Store_Showcase!B2:I144,8, FALSE))</f>
      </c>
      <c r="T2659" s="1">
        <f>VLOOKUP(G2659,Sku_Consolidated!A2:R957,18,FALSE)</f>
      </c>
      <c r="U2659" s="1" t="s">
        <v>6707</v>
      </c>
      <c r="V2659" s="1">
        <f>IF(VLOOKUP(G2659,Sku_Consolidated!A2:S957,19,FALSE)="SHOWCASE", VLOOKUP(E2659,Store_Showcase!B2:L144,11, FALSE), IF(VLOOKUP(G2659,Sku_Consolidated!A2:S957,19,FALSE)="VAM",VLOOKUP(E2659,Store_VAM!B2:L273,11, FALSE),VLOOKUP(E2659,Store_SRP!B2:L110,11, FALSE)))</f>
      </c>
      <c r="W2659" s="1">
        <f>VLOOKUP(G2659,Sku_Consolidated!A2:W957,11,FALSE)</f>
      </c>
      <c r="X2659" s="1">
        <f>VLOOKUP(G2659,Sku_Consolidated!A2:H957,8,FALSE)</f>
      </c>
      <c r="Y2659" s="1">
        <f>VLOOKUP(G2659,Sku_Consolidated!A2:I957,9,FALSE)</f>
      </c>
      <c r="Z2659" s="1" t="s">
        <v>41</v>
      </c>
      <c r="AA2659" s="1">
        <f>VLOOKUP(G2659,Sku_Consolidated!A2:E957,5,FALSE)</f>
      </c>
      <c r="AB2659" s="1">
        <f>IF(VLOOKUP(G2659,Sku_Consolidated!A2:S957,19,FALSE)="SHOWCASE", VLOOKUP(E2659,Store_Showcase!B2:N144,13, FALSE), IF(VLOOKUP(G2659,Sku_Consolidated!A2:S957,19,FALSE)="VAM",VLOOKUP(E2659,Store_VAM!B2:N273,13, FALSE),VLOOKUP(E2659,Store_SRP!B2:N110,13, FALSE)))</f>
      </c>
      <c r="AC2659" s="1">
        <f>IF(IFERROR(AB2659,TRUE)=TRUE, "-","OK")</f>
      </c>
      <c r="AD2659" s="11" t="s">
        <v>37</v>
      </c>
      <c r="AE2659" s="11" t="s">
        <v>37</v>
      </c>
      <c r="AF2659" s="1">
        <f>IF(IFERROR(VLOOKUP(E2659,Store_Showcase!B2:H144,{5}, FALSE), TRUE)=TRUE, IF(IFERROR(VLOOKUP(E2659,Store_SRP!B2:H110,{5}, FALSE), TRUE)=TRUE,VLOOKUP(E2659,Store_VAM!B2:H273,{5}, FALSE),VLOOKUP(E2659,Store_SRP!B2:H110,{5}, FALSE)), VLOOKUP(E2659,Store_Showcase!B2:H144,{5}, FALSE))</f>
      </c>
      <c r="AG2659" s="1">
        <f>IF(IFERROR(VLOOKUP(E2659,Store_Showcase!B2:H144,{6}, FALSE), TRUE)=TRUE, IF(IFERROR(VLOOKUP(E2659,Store_SRP!B2:H110,{6}, FALSE), TRUE)=TRUE,VLOOKUP(E2659,Store_VAM!B2:H273,{6}, FALSE),VLOOKUP(E2659,Store_SRP!B2:H110,{6}, FALSE)), VLOOKUP(E2659,Store_Showcase!B2:H144,{6}, FALSE))</f>
      </c>
      <c r="AH2659" s="1">
        <f>VLOOKUP(G2659,Sku_Consolidated!A2:R957,18,FALSE)</f>
      </c>
      <c r="AI2659" s="1">
        <f>VLOOKUP(G2659,Sku_Consolidated!A2:S957,19,FALSE)</f>
      </c>
      <c r="AJ2659" s="1">
        <f>VLOOKUP(G2659,Sku_Consolidated!A2:T957,20,FALSE)</f>
      </c>
    </row>
    <row r="2660" spans="1:36" x14ac:dyDescent="0.25">
      <c r="A2660" s="1">
        <v>2024</v>
      </c>
      <c r="B2660" s="1" t="s">
        <v>31</v>
      </c>
      <c r="C2660" s="1" t="s">
        <v>32</v>
      </c>
      <c r="D2660" s="1" t="s">
        <v>33</v>
      </c>
      <c r="E2660" s="9" t="s">
        <v>6704</v>
      </c>
      <c r="F2660" s="1">
        <f>IF(VLOOKUP(G2660,Sku_Consolidated!A2:S957,{19},FALSE)="SHOWCASE", VLOOKUP(E2660,Store_Showcase!B2:C144,{2}, FALSE), IF(VLOOKUP(G2660,Sku_Consolidated!A2:S957,{19},FALSE)="VAM",VLOOKUP(E2660,Store_VAM!B2:C273,{2}, FALSE),VLOOKUP(E2660,Store_SRP!B2:C110,{2}, FALSE)))</f>
      </c>
      <c r="G2660" s="1">
        <v>61744</v>
      </c>
      <c r="H2660" s="1" t="s">
        <v>82</v>
      </c>
      <c r="I2660" s="10" t="s">
        <v>1294</v>
      </c>
      <c r="J2660" s="1">
        <f>VLOOKUP(G2660,Sku_Consolidated!A2:C957, 3, FALSE)</f>
      </c>
      <c r="K2660" s="10">
        <f>IF(J2660="PACK", I2660, 0)</f>
      </c>
      <c r="L2660" s="10">
        <f>IF(J2660="KG", I2660, I2660 * VLOOKUP(G2660,Sku_Consolidated!A2:U957,21,FALSE))</f>
      </c>
      <c r="M2660" s="10" t="s">
        <v>37</v>
      </c>
      <c r="N2660" s="11" t="s">
        <v>6725</v>
      </c>
      <c r="O2660" s="10" t="s">
        <v>6726</v>
      </c>
      <c r="P2660" s="10">
        <f>N2660 - O2660</f>
      </c>
      <c r="Q2660" s="1">
        <f>VLOOKUP(G2660,Sku_Consolidated!A2:G957,7, FALSE)</f>
      </c>
      <c r="R2660" s="1">
        <f>IF(IFERROR(VLOOKUP(E2660,Store_Showcase!B2:H144,7, FALSE), TRUE)=TRUE, IF(IFERROR(VLOOKUP(E2660,Store_SRP!B2:H110,7, FALSE), TRUE)=TRUE,VLOOKUP(E2660,Store_VAM!B2:H273,7, FALSE),VLOOKUP(E2660,Store_SRP!B2:H110,7, FALSE)), VLOOKUP(E2660,Store_Showcase!B2:H144,7, FALSE))</f>
      </c>
      <c r="S2660" s="1">
        <f>IF(IFERROR(VLOOKUP(E2660,Store_Showcase!B2:I144,8, FALSE), TRUE)=TRUE, IF(IFERROR(VLOOKUP(E2660,Store_SRP!B2:I110,8, FALSE), TRUE)=TRUE,VLOOKUP(E2660,Store_VAM!B2:I273,8, FALSE),VLOOKUP(E2660,Store_SRP!B2:I110,8, FALSE)), VLOOKUP(E2660,Store_Showcase!B2:I144,8, FALSE))</f>
      </c>
      <c r="T2660" s="1">
        <f>VLOOKUP(G2660,Sku_Consolidated!A2:R957,18,FALSE)</f>
      </c>
      <c r="U2660" s="1" t="s">
        <v>6707</v>
      </c>
      <c r="V2660" s="1">
        <f>IF(VLOOKUP(G2660,Sku_Consolidated!A2:S957,19,FALSE)="SHOWCASE", VLOOKUP(E2660,Store_Showcase!B2:L144,11, FALSE), IF(VLOOKUP(G2660,Sku_Consolidated!A2:S957,19,FALSE)="VAM",VLOOKUP(E2660,Store_VAM!B2:L273,11, FALSE),VLOOKUP(E2660,Store_SRP!B2:L110,11, FALSE)))</f>
      </c>
      <c r="W2660" s="1">
        <f>VLOOKUP(G2660,Sku_Consolidated!A2:W957,11,FALSE)</f>
      </c>
      <c r="X2660" s="1">
        <f>VLOOKUP(G2660,Sku_Consolidated!A2:H957,8,FALSE)</f>
      </c>
      <c r="Y2660" s="1">
        <f>VLOOKUP(G2660,Sku_Consolidated!A2:I957,9,FALSE)</f>
      </c>
      <c r="Z2660" s="1" t="s">
        <v>41</v>
      </c>
      <c r="AA2660" s="1">
        <f>VLOOKUP(G2660,Sku_Consolidated!A2:E957,5,FALSE)</f>
      </c>
      <c r="AB2660" s="1">
        <f>IF(VLOOKUP(G2660,Sku_Consolidated!A2:S957,19,FALSE)="SHOWCASE", VLOOKUP(E2660,Store_Showcase!B2:N144,13, FALSE), IF(VLOOKUP(G2660,Sku_Consolidated!A2:S957,19,FALSE)="VAM",VLOOKUP(E2660,Store_VAM!B2:N273,13, FALSE),VLOOKUP(E2660,Store_SRP!B2:N110,13, FALSE)))</f>
      </c>
      <c r="AC2660" s="1">
        <f>IF(IFERROR(AB2660,TRUE)=TRUE, "-","OK")</f>
      </c>
      <c r="AD2660" s="11" t="s">
        <v>37</v>
      </c>
      <c r="AE2660" s="11" t="s">
        <v>37</v>
      </c>
      <c r="AF2660" s="1">
        <f>IF(IFERROR(VLOOKUP(E2660,Store_Showcase!B2:H144,{5}, FALSE), TRUE)=TRUE, IF(IFERROR(VLOOKUP(E2660,Store_SRP!B2:H110,{5}, FALSE), TRUE)=TRUE,VLOOKUP(E2660,Store_VAM!B2:H273,{5}, FALSE),VLOOKUP(E2660,Store_SRP!B2:H110,{5}, FALSE)), VLOOKUP(E2660,Store_Showcase!B2:H144,{5}, FALSE))</f>
      </c>
      <c r="AG2660" s="1">
        <f>IF(IFERROR(VLOOKUP(E2660,Store_Showcase!B2:H144,{6}, FALSE), TRUE)=TRUE, IF(IFERROR(VLOOKUP(E2660,Store_SRP!B2:H110,{6}, FALSE), TRUE)=TRUE,VLOOKUP(E2660,Store_VAM!B2:H273,{6}, FALSE),VLOOKUP(E2660,Store_SRP!B2:H110,{6}, FALSE)), VLOOKUP(E2660,Store_Showcase!B2:H144,{6}, FALSE))</f>
      </c>
      <c r="AH2660" s="1">
        <f>VLOOKUP(G2660,Sku_Consolidated!A2:R957,18,FALSE)</f>
      </c>
      <c r="AI2660" s="1">
        <f>VLOOKUP(G2660,Sku_Consolidated!A2:S957,19,FALSE)</f>
      </c>
      <c r="AJ2660" s="1">
        <f>VLOOKUP(G2660,Sku_Consolidated!A2:T957,20,FALSE)</f>
      </c>
    </row>
    <row r="2661" spans="1:36" x14ac:dyDescent="0.25">
      <c r="A2661" s="1">
        <v>2024</v>
      </c>
      <c r="B2661" s="1" t="s">
        <v>31</v>
      </c>
      <c r="C2661" s="1" t="s">
        <v>32</v>
      </c>
      <c r="D2661" s="1" t="s">
        <v>33</v>
      </c>
      <c r="E2661" s="9" t="s">
        <v>6704</v>
      </c>
      <c r="F2661" s="1">
        <f>IF(VLOOKUP(G2661,Sku_Consolidated!A2:S957,{19},FALSE)="SHOWCASE", VLOOKUP(E2661,Store_Showcase!B2:C144,{2}, FALSE), IF(VLOOKUP(G2661,Sku_Consolidated!A2:S957,{19},FALSE)="VAM",VLOOKUP(E2661,Store_VAM!B2:C273,{2}, FALSE),VLOOKUP(E2661,Store_SRP!B2:C110,{2}, FALSE)))</f>
      </c>
      <c r="G2661" s="1">
        <v>61749</v>
      </c>
      <c r="H2661" s="1" t="s">
        <v>154</v>
      </c>
      <c r="I2661" s="10" t="s">
        <v>1004</v>
      </c>
      <c r="J2661" s="1">
        <f>VLOOKUP(G2661,Sku_Consolidated!A2:C957, 3, FALSE)</f>
      </c>
      <c r="K2661" s="10">
        <f>IF(J2661="PACK", I2661, 0)</f>
      </c>
      <c r="L2661" s="10">
        <f>IF(J2661="KG", I2661, I2661 * VLOOKUP(G2661,Sku_Consolidated!A2:U957,21,FALSE))</f>
      </c>
      <c r="M2661" s="10" t="s">
        <v>37</v>
      </c>
      <c r="N2661" s="11" t="s">
        <v>6727</v>
      </c>
      <c r="O2661" s="10" t="s">
        <v>6728</v>
      </c>
      <c r="P2661" s="10">
        <f>N2661 - O2661</f>
      </c>
      <c r="Q2661" s="1">
        <f>VLOOKUP(G2661,Sku_Consolidated!A2:G957,7, FALSE)</f>
      </c>
      <c r="R2661" s="1">
        <f>IF(IFERROR(VLOOKUP(E2661,Store_Showcase!B2:H144,7, FALSE), TRUE)=TRUE, IF(IFERROR(VLOOKUP(E2661,Store_SRP!B2:H110,7, FALSE), TRUE)=TRUE,VLOOKUP(E2661,Store_VAM!B2:H273,7, FALSE),VLOOKUP(E2661,Store_SRP!B2:H110,7, FALSE)), VLOOKUP(E2661,Store_Showcase!B2:H144,7, FALSE))</f>
      </c>
      <c r="S2661" s="1">
        <f>IF(IFERROR(VLOOKUP(E2661,Store_Showcase!B2:I144,8, FALSE), TRUE)=TRUE, IF(IFERROR(VLOOKUP(E2661,Store_SRP!B2:I110,8, FALSE), TRUE)=TRUE,VLOOKUP(E2661,Store_VAM!B2:I273,8, FALSE),VLOOKUP(E2661,Store_SRP!B2:I110,8, FALSE)), VLOOKUP(E2661,Store_Showcase!B2:I144,8, FALSE))</f>
      </c>
      <c r="T2661" s="1">
        <f>VLOOKUP(G2661,Sku_Consolidated!A2:R957,18,FALSE)</f>
      </c>
      <c r="U2661" s="1" t="s">
        <v>6707</v>
      </c>
      <c r="V2661" s="1">
        <f>IF(VLOOKUP(G2661,Sku_Consolidated!A2:S957,19,FALSE)="SHOWCASE", VLOOKUP(E2661,Store_Showcase!B2:L144,11, FALSE), IF(VLOOKUP(G2661,Sku_Consolidated!A2:S957,19,FALSE)="VAM",VLOOKUP(E2661,Store_VAM!B2:L273,11, FALSE),VLOOKUP(E2661,Store_SRP!B2:L110,11, FALSE)))</f>
      </c>
      <c r="W2661" s="1">
        <f>VLOOKUP(G2661,Sku_Consolidated!A2:W957,11,FALSE)</f>
      </c>
      <c r="X2661" s="1">
        <f>VLOOKUP(G2661,Sku_Consolidated!A2:H957,8,FALSE)</f>
      </c>
      <c r="Y2661" s="1">
        <f>VLOOKUP(G2661,Sku_Consolidated!A2:I957,9,FALSE)</f>
      </c>
      <c r="Z2661" s="1" t="s">
        <v>41</v>
      </c>
      <c r="AA2661" s="1">
        <f>VLOOKUP(G2661,Sku_Consolidated!A2:E957,5,FALSE)</f>
      </c>
      <c r="AB2661" s="1">
        <f>IF(VLOOKUP(G2661,Sku_Consolidated!A2:S957,19,FALSE)="SHOWCASE", VLOOKUP(E2661,Store_Showcase!B2:N144,13, FALSE), IF(VLOOKUP(G2661,Sku_Consolidated!A2:S957,19,FALSE)="VAM",VLOOKUP(E2661,Store_VAM!B2:N273,13, FALSE),VLOOKUP(E2661,Store_SRP!B2:N110,13, FALSE)))</f>
      </c>
      <c r="AC2661" s="1">
        <f>IF(IFERROR(AB2661,TRUE)=TRUE, "-","OK")</f>
      </c>
      <c r="AD2661" s="11" t="s">
        <v>37</v>
      </c>
      <c r="AE2661" s="11" t="s">
        <v>37</v>
      </c>
      <c r="AF2661" s="1">
        <f>IF(IFERROR(VLOOKUP(E2661,Store_Showcase!B2:H144,{5}, FALSE), TRUE)=TRUE, IF(IFERROR(VLOOKUP(E2661,Store_SRP!B2:H110,{5}, FALSE), TRUE)=TRUE,VLOOKUP(E2661,Store_VAM!B2:H273,{5}, FALSE),VLOOKUP(E2661,Store_SRP!B2:H110,{5}, FALSE)), VLOOKUP(E2661,Store_Showcase!B2:H144,{5}, FALSE))</f>
      </c>
      <c r="AG2661" s="1">
        <f>IF(IFERROR(VLOOKUP(E2661,Store_Showcase!B2:H144,{6}, FALSE), TRUE)=TRUE, IF(IFERROR(VLOOKUP(E2661,Store_SRP!B2:H110,{6}, FALSE), TRUE)=TRUE,VLOOKUP(E2661,Store_VAM!B2:H273,{6}, FALSE),VLOOKUP(E2661,Store_SRP!B2:H110,{6}, FALSE)), VLOOKUP(E2661,Store_Showcase!B2:H144,{6}, FALSE))</f>
      </c>
      <c r="AH2661" s="1">
        <f>VLOOKUP(G2661,Sku_Consolidated!A2:R957,18,FALSE)</f>
      </c>
      <c r="AI2661" s="1">
        <f>VLOOKUP(G2661,Sku_Consolidated!A2:S957,19,FALSE)</f>
      </c>
      <c r="AJ2661" s="1">
        <f>VLOOKUP(G2661,Sku_Consolidated!A2:T957,20,FALSE)</f>
      </c>
    </row>
    <row r="2662" spans="1:36" x14ac:dyDescent="0.25">
      <c r="A2662" s="1">
        <v>2024</v>
      </c>
      <c r="B2662" s="1" t="s">
        <v>31</v>
      </c>
      <c r="C2662" s="1" t="s">
        <v>32</v>
      </c>
      <c r="D2662" s="1" t="s">
        <v>33</v>
      </c>
      <c r="E2662" s="9" t="s">
        <v>6704</v>
      </c>
      <c r="F2662" s="1">
        <f>IF(VLOOKUP(G2662,Sku_Consolidated!A2:S957,{19},FALSE)="SHOWCASE", VLOOKUP(E2662,Store_Showcase!B2:C144,{2}, FALSE), IF(VLOOKUP(G2662,Sku_Consolidated!A2:S957,{19},FALSE)="VAM",VLOOKUP(E2662,Store_VAM!B2:C273,{2}, FALSE),VLOOKUP(E2662,Store_SRP!B2:C110,{2}, FALSE)))</f>
      </c>
      <c r="G2662" s="1">
        <v>61755</v>
      </c>
      <c r="H2662" s="1" t="s">
        <v>86</v>
      </c>
      <c r="I2662" s="10" t="s">
        <v>5163</v>
      </c>
      <c r="J2662" s="1">
        <f>VLOOKUP(G2662,Sku_Consolidated!A2:C957, 3, FALSE)</f>
      </c>
      <c r="K2662" s="10">
        <f>IF(J2662="PACK", I2662, 0)</f>
      </c>
      <c r="L2662" s="10">
        <f>IF(J2662="KG", I2662, I2662 * VLOOKUP(G2662,Sku_Consolidated!A2:U957,21,FALSE))</f>
      </c>
      <c r="M2662" s="10" t="s">
        <v>37</v>
      </c>
      <c r="N2662" s="11" t="s">
        <v>6729</v>
      </c>
      <c r="O2662" s="10" t="s">
        <v>6730</v>
      </c>
      <c r="P2662" s="10">
        <f>N2662 - O2662</f>
      </c>
      <c r="Q2662" s="1">
        <f>VLOOKUP(G2662,Sku_Consolidated!A2:G957,7, FALSE)</f>
      </c>
      <c r="R2662" s="1">
        <f>IF(IFERROR(VLOOKUP(E2662,Store_Showcase!B2:H144,7, FALSE), TRUE)=TRUE, IF(IFERROR(VLOOKUP(E2662,Store_SRP!B2:H110,7, FALSE), TRUE)=TRUE,VLOOKUP(E2662,Store_VAM!B2:H273,7, FALSE),VLOOKUP(E2662,Store_SRP!B2:H110,7, FALSE)), VLOOKUP(E2662,Store_Showcase!B2:H144,7, FALSE))</f>
      </c>
      <c r="S2662" s="1">
        <f>IF(IFERROR(VLOOKUP(E2662,Store_Showcase!B2:I144,8, FALSE), TRUE)=TRUE, IF(IFERROR(VLOOKUP(E2662,Store_SRP!B2:I110,8, FALSE), TRUE)=TRUE,VLOOKUP(E2662,Store_VAM!B2:I273,8, FALSE),VLOOKUP(E2662,Store_SRP!B2:I110,8, FALSE)), VLOOKUP(E2662,Store_Showcase!B2:I144,8, FALSE))</f>
      </c>
      <c r="T2662" s="1">
        <f>VLOOKUP(G2662,Sku_Consolidated!A2:R957,18,FALSE)</f>
      </c>
      <c r="U2662" s="1" t="s">
        <v>6707</v>
      </c>
      <c r="V2662" s="1">
        <f>IF(VLOOKUP(G2662,Sku_Consolidated!A2:S957,19,FALSE)="SHOWCASE", VLOOKUP(E2662,Store_Showcase!B2:L144,11, FALSE), IF(VLOOKUP(G2662,Sku_Consolidated!A2:S957,19,FALSE)="VAM",VLOOKUP(E2662,Store_VAM!B2:L273,11, FALSE),VLOOKUP(E2662,Store_SRP!B2:L110,11, FALSE)))</f>
      </c>
      <c r="W2662" s="1">
        <f>VLOOKUP(G2662,Sku_Consolidated!A2:W957,11,FALSE)</f>
      </c>
      <c r="X2662" s="1">
        <f>VLOOKUP(G2662,Sku_Consolidated!A2:H957,8,FALSE)</f>
      </c>
      <c r="Y2662" s="1">
        <f>VLOOKUP(G2662,Sku_Consolidated!A2:I957,9,FALSE)</f>
      </c>
      <c r="Z2662" s="1" t="s">
        <v>41</v>
      </c>
      <c r="AA2662" s="1">
        <f>VLOOKUP(G2662,Sku_Consolidated!A2:E957,5,FALSE)</f>
      </c>
      <c r="AB2662" s="1">
        <f>IF(VLOOKUP(G2662,Sku_Consolidated!A2:S957,19,FALSE)="SHOWCASE", VLOOKUP(E2662,Store_Showcase!B2:N144,13, FALSE), IF(VLOOKUP(G2662,Sku_Consolidated!A2:S957,19,FALSE)="VAM",VLOOKUP(E2662,Store_VAM!B2:N273,13, FALSE),VLOOKUP(E2662,Store_SRP!B2:N110,13, FALSE)))</f>
      </c>
      <c r="AC2662" s="1">
        <f>IF(IFERROR(AB2662,TRUE)=TRUE, "-","OK")</f>
      </c>
      <c r="AD2662" s="11" t="s">
        <v>37</v>
      </c>
      <c r="AE2662" s="11" t="s">
        <v>37</v>
      </c>
      <c r="AF2662" s="1">
        <f>IF(IFERROR(VLOOKUP(E2662,Store_Showcase!B2:H144,{5}, FALSE), TRUE)=TRUE, IF(IFERROR(VLOOKUP(E2662,Store_SRP!B2:H110,{5}, FALSE), TRUE)=TRUE,VLOOKUP(E2662,Store_VAM!B2:H273,{5}, FALSE),VLOOKUP(E2662,Store_SRP!B2:H110,{5}, FALSE)), VLOOKUP(E2662,Store_Showcase!B2:H144,{5}, FALSE))</f>
      </c>
      <c r="AG2662" s="1">
        <f>IF(IFERROR(VLOOKUP(E2662,Store_Showcase!B2:H144,{6}, FALSE), TRUE)=TRUE, IF(IFERROR(VLOOKUP(E2662,Store_SRP!B2:H110,{6}, FALSE), TRUE)=TRUE,VLOOKUP(E2662,Store_VAM!B2:H273,{6}, FALSE),VLOOKUP(E2662,Store_SRP!B2:H110,{6}, FALSE)), VLOOKUP(E2662,Store_Showcase!B2:H144,{6}, FALSE))</f>
      </c>
      <c r="AH2662" s="1">
        <f>VLOOKUP(G2662,Sku_Consolidated!A2:R957,18,FALSE)</f>
      </c>
      <c r="AI2662" s="1">
        <f>VLOOKUP(G2662,Sku_Consolidated!A2:S957,19,FALSE)</f>
      </c>
      <c r="AJ2662" s="1">
        <f>VLOOKUP(G2662,Sku_Consolidated!A2:T957,20,FALSE)</f>
      </c>
    </row>
    <row r="2663" spans="1:36" x14ac:dyDescent="0.25">
      <c r="A2663" s="1">
        <v>2024</v>
      </c>
      <c r="B2663" s="1" t="s">
        <v>31</v>
      </c>
      <c r="C2663" s="1" t="s">
        <v>32</v>
      </c>
      <c r="D2663" s="1" t="s">
        <v>33</v>
      </c>
      <c r="E2663" s="9" t="s">
        <v>6704</v>
      </c>
      <c r="F2663" s="1">
        <f>IF(VLOOKUP(G2663,Sku_Consolidated!A2:S957,{19},FALSE)="SHOWCASE", VLOOKUP(E2663,Store_Showcase!B2:C144,{2}, FALSE), IF(VLOOKUP(G2663,Sku_Consolidated!A2:S957,{19},FALSE)="VAM",VLOOKUP(E2663,Store_VAM!B2:C273,{2}, FALSE),VLOOKUP(E2663,Store_SRP!B2:C110,{2}, FALSE)))</f>
      </c>
      <c r="G2663" s="1">
        <v>61758</v>
      </c>
      <c r="H2663" s="1" t="s">
        <v>90</v>
      </c>
      <c r="I2663" s="10" t="s">
        <v>6731</v>
      </c>
      <c r="J2663" s="1">
        <f>VLOOKUP(G2663,Sku_Consolidated!A2:C957, 3, FALSE)</f>
      </c>
      <c r="K2663" s="10">
        <f>IF(J2663="PACK", I2663, 0)</f>
      </c>
      <c r="L2663" s="10">
        <f>IF(J2663="KG", I2663, I2663 * VLOOKUP(G2663,Sku_Consolidated!A2:U957,21,FALSE))</f>
      </c>
      <c r="M2663" s="10" t="s">
        <v>37</v>
      </c>
      <c r="N2663" s="11" t="s">
        <v>6732</v>
      </c>
      <c r="O2663" s="10" t="s">
        <v>6733</v>
      </c>
      <c r="P2663" s="10">
        <f>N2663 - O2663</f>
      </c>
      <c r="Q2663" s="1">
        <f>VLOOKUP(G2663,Sku_Consolidated!A2:G957,7, FALSE)</f>
      </c>
      <c r="R2663" s="1">
        <f>IF(IFERROR(VLOOKUP(E2663,Store_Showcase!B2:H144,7, FALSE), TRUE)=TRUE, IF(IFERROR(VLOOKUP(E2663,Store_SRP!B2:H110,7, FALSE), TRUE)=TRUE,VLOOKUP(E2663,Store_VAM!B2:H273,7, FALSE),VLOOKUP(E2663,Store_SRP!B2:H110,7, FALSE)), VLOOKUP(E2663,Store_Showcase!B2:H144,7, FALSE))</f>
      </c>
      <c r="S2663" s="1">
        <f>IF(IFERROR(VLOOKUP(E2663,Store_Showcase!B2:I144,8, FALSE), TRUE)=TRUE, IF(IFERROR(VLOOKUP(E2663,Store_SRP!B2:I110,8, FALSE), TRUE)=TRUE,VLOOKUP(E2663,Store_VAM!B2:I273,8, FALSE),VLOOKUP(E2663,Store_SRP!B2:I110,8, FALSE)), VLOOKUP(E2663,Store_Showcase!B2:I144,8, FALSE))</f>
      </c>
      <c r="T2663" s="1">
        <f>VLOOKUP(G2663,Sku_Consolidated!A2:R957,18,FALSE)</f>
      </c>
      <c r="U2663" s="1" t="s">
        <v>6707</v>
      </c>
      <c r="V2663" s="1">
        <f>IF(VLOOKUP(G2663,Sku_Consolidated!A2:S957,19,FALSE)="SHOWCASE", VLOOKUP(E2663,Store_Showcase!B2:L144,11, FALSE), IF(VLOOKUP(G2663,Sku_Consolidated!A2:S957,19,FALSE)="VAM",VLOOKUP(E2663,Store_VAM!B2:L273,11, FALSE),VLOOKUP(E2663,Store_SRP!B2:L110,11, FALSE)))</f>
      </c>
      <c r="W2663" s="1">
        <f>VLOOKUP(G2663,Sku_Consolidated!A2:W957,11,FALSE)</f>
      </c>
      <c r="X2663" s="1">
        <f>VLOOKUP(G2663,Sku_Consolidated!A2:H957,8,FALSE)</f>
      </c>
      <c r="Y2663" s="1">
        <f>VLOOKUP(G2663,Sku_Consolidated!A2:I957,9,FALSE)</f>
      </c>
      <c r="Z2663" s="1" t="s">
        <v>41</v>
      </c>
      <c r="AA2663" s="1">
        <f>VLOOKUP(G2663,Sku_Consolidated!A2:E957,5,FALSE)</f>
      </c>
      <c r="AB2663" s="1">
        <f>IF(VLOOKUP(G2663,Sku_Consolidated!A2:S957,19,FALSE)="SHOWCASE", VLOOKUP(E2663,Store_Showcase!B2:N144,13, FALSE), IF(VLOOKUP(G2663,Sku_Consolidated!A2:S957,19,FALSE)="VAM",VLOOKUP(E2663,Store_VAM!B2:N273,13, FALSE),VLOOKUP(E2663,Store_SRP!B2:N110,13, FALSE)))</f>
      </c>
      <c r="AC2663" s="1">
        <f>IF(IFERROR(AB2663,TRUE)=TRUE, "-","OK")</f>
      </c>
      <c r="AD2663" s="11" t="s">
        <v>37</v>
      </c>
      <c r="AE2663" s="11" t="s">
        <v>37</v>
      </c>
      <c r="AF2663" s="1">
        <f>IF(IFERROR(VLOOKUP(E2663,Store_Showcase!B2:H144,{5}, FALSE), TRUE)=TRUE, IF(IFERROR(VLOOKUP(E2663,Store_SRP!B2:H110,{5}, FALSE), TRUE)=TRUE,VLOOKUP(E2663,Store_VAM!B2:H273,{5}, FALSE),VLOOKUP(E2663,Store_SRP!B2:H110,{5}, FALSE)), VLOOKUP(E2663,Store_Showcase!B2:H144,{5}, FALSE))</f>
      </c>
      <c r="AG2663" s="1">
        <f>IF(IFERROR(VLOOKUP(E2663,Store_Showcase!B2:H144,{6}, FALSE), TRUE)=TRUE, IF(IFERROR(VLOOKUP(E2663,Store_SRP!B2:H110,{6}, FALSE), TRUE)=TRUE,VLOOKUP(E2663,Store_VAM!B2:H273,{6}, FALSE),VLOOKUP(E2663,Store_SRP!B2:H110,{6}, FALSE)), VLOOKUP(E2663,Store_Showcase!B2:H144,{6}, FALSE))</f>
      </c>
      <c r="AH2663" s="1">
        <f>VLOOKUP(G2663,Sku_Consolidated!A2:R957,18,FALSE)</f>
      </c>
      <c r="AI2663" s="1">
        <f>VLOOKUP(G2663,Sku_Consolidated!A2:S957,19,FALSE)</f>
      </c>
      <c r="AJ2663" s="1">
        <f>VLOOKUP(G2663,Sku_Consolidated!A2:T957,20,FALSE)</f>
      </c>
    </row>
    <row r="2664" spans="1:36" x14ac:dyDescent="0.25">
      <c r="A2664" s="1">
        <v>2024</v>
      </c>
      <c r="B2664" s="1" t="s">
        <v>31</v>
      </c>
      <c r="C2664" s="1" t="s">
        <v>32</v>
      </c>
      <c r="D2664" s="1" t="s">
        <v>33</v>
      </c>
      <c r="E2664" s="9" t="s">
        <v>6704</v>
      </c>
      <c r="F2664" s="1">
        <f>IF(VLOOKUP(G2664,Sku_Consolidated!A2:S957,{19},FALSE)="SHOWCASE", VLOOKUP(E2664,Store_Showcase!B2:C144,{2}, FALSE), IF(VLOOKUP(G2664,Sku_Consolidated!A2:S957,{19},FALSE)="VAM",VLOOKUP(E2664,Store_VAM!B2:C273,{2}, FALSE),VLOOKUP(E2664,Store_SRP!B2:C110,{2}, FALSE)))</f>
      </c>
      <c r="G2664" s="1">
        <v>61833</v>
      </c>
      <c r="H2664" s="1" t="s">
        <v>118</v>
      </c>
      <c r="I2664" s="10" t="s">
        <v>4061</v>
      </c>
      <c r="J2664" s="1">
        <f>VLOOKUP(G2664,Sku_Consolidated!A2:C957, 3, FALSE)</f>
      </c>
      <c r="K2664" s="10">
        <f>IF(J2664="PACK", I2664, 0)</f>
      </c>
      <c r="L2664" s="10">
        <f>IF(J2664="KG", I2664, I2664 * VLOOKUP(G2664,Sku_Consolidated!A2:U957,21,FALSE))</f>
      </c>
      <c r="M2664" s="10" t="s">
        <v>37</v>
      </c>
      <c r="N2664" s="11" t="s">
        <v>6734</v>
      </c>
      <c r="O2664" s="10" t="s">
        <v>6735</v>
      </c>
      <c r="P2664" s="10">
        <f>N2664 - O2664</f>
      </c>
      <c r="Q2664" s="1">
        <f>VLOOKUP(G2664,Sku_Consolidated!A2:G957,7, FALSE)</f>
      </c>
      <c r="R2664" s="1">
        <f>IF(IFERROR(VLOOKUP(E2664,Store_Showcase!B2:H144,7, FALSE), TRUE)=TRUE, IF(IFERROR(VLOOKUP(E2664,Store_SRP!B2:H110,7, FALSE), TRUE)=TRUE,VLOOKUP(E2664,Store_VAM!B2:H273,7, FALSE),VLOOKUP(E2664,Store_SRP!B2:H110,7, FALSE)), VLOOKUP(E2664,Store_Showcase!B2:H144,7, FALSE))</f>
      </c>
      <c r="S2664" s="1">
        <f>IF(IFERROR(VLOOKUP(E2664,Store_Showcase!B2:I144,8, FALSE), TRUE)=TRUE, IF(IFERROR(VLOOKUP(E2664,Store_SRP!B2:I110,8, FALSE), TRUE)=TRUE,VLOOKUP(E2664,Store_VAM!B2:I273,8, FALSE),VLOOKUP(E2664,Store_SRP!B2:I110,8, FALSE)), VLOOKUP(E2664,Store_Showcase!B2:I144,8, FALSE))</f>
      </c>
      <c r="T2664" s="1">
        <f>VLOOKUP(G2664,Sku_Consolidated!A2:R957,18,FALSE)</f>
      </c>
      <c r="U2664" s="1" t="s">
        <v>6707</v>
      </c>
      <c r="V2664" s="1">
        <f>IF(VLOOKUP(G2664,Sku_Consolidated!A2:S957,19,FALSE)="SHOWCASE", VLOOKUP(E2664,Store_Showcase!B2:L144,11, FALSE), IF(VLOOKUP(G2664,Sku_Consolidated!A2:S957,19,FALSE)="VAM",VLOOKUP(E2664,Store_VAM!B2:L273,11, FALSE),VLOOKUP(E2664,Store_SRP!B2:L110,11, FALSE)))</f>
      </c>
      <c r="W2664" s="1">
        <f>VLOOKUP(G2664,Sku_Consolidated!A2:W957,11,FALSE)</f>
      </c>
      <c r="X2664" s="1">
        <f>VLOOKUP(G2664,Sku_Consolidated!A2:H957,8,FALSE)</f>
      </c>
      <c r="Y2664" s="1">
        <f>VLOOKUP(G2664,Sku_Consolidated!A2:I957,9,FALSE)</f>
      </c>
      <c r="Z2664" s="1" t="s">
        <v>41</v>
      </c>
      <c r="AA2664" s="1">
        <f>VLOOKUP(G2664,Sku_Consolidated!A2:E957,5,FALSE)</f>
      </c>
      <c r="AB2664" s="1">
        <f>IF(VLOOKUP(G2664,Sku_Consolidated!A2:S957,19,FALSE)="SHOWCASE", VLOOKUP(E2664,Store_Showcase!B2:N144,13, FALSE), IF(VLOOKUP(G2664,Sku_Consolidated!A2:S957,19,FALSE)="VAM",VLOOKUP(E2664,Store_VAM!B2:N273,13, FALSE),VLOOKUP(E2664,Store_SRP!B2:N110,13, FALSE)))</f>
      </c>
      <c r="AC2664" s="1">
        <f>IF(IFERROR(AB2664,TRUE)=TRUE, "-","OK")</f>
      </c>
      <c r="AD2664" s="11" t="s">
        <v>37</v>
      </c>
      <c r="AE2664" s="11" t="s">
        <v>37</v>
      </c>
      <c r="AF2664" s="1">
        <f>IF(IFERROR(VLOOKUP(E2664,Store_Showcase!B2:H144,{5}, FALSE), TRUE)=TRUE, IF(IFERROR(VLOOKUP(E2664,Store_SRP!B2:H110,{5}, FALSE), TRUE)=TRUE,VLOOKUP(E2664,Store_VAM!B2:H273,{5}, FALSE),VLOOKUP(E2664,Store_SRP!B2:H110,{5}, FALSE)), VLOOKUP(E2664,Store_Showcase!B2:H144,{5}, FALSE))</f>
      </c>
      <c r="AG2664" s="1">
        <f>IF(IFERROR(VLOOKUP(E2664,Store_Showcase!B2:H144,{6}, FALSE), TRUE)=TRUE, IF(IFERROR(VLOOKUP(E2664,Store_SRP!B2:H110,{6}, FALSE), TRUE)=TRUE,VLOOKUP(E2664,Store_VAM!B2:H273,{6}, FALSE),VLOOKUP(E2664,Store_SRP!B2:H110,{6}, FALSE)), VLOOKUP(E2664,Store_Showcase!B2:H144,{6}, FALSE))</f>
      </c>
      <c r="AH2664" s="1">
        <f>VLOOKUP(G2664,Sku_Consolidated!A2:R957,18,FALSE)</f>
      </c>
      <c r="AI2664" s="1">
        <f>VLOOKUP(G2664,Sku_Consolidated!A2:S957,19,FALSE)</f>
      </c>
      <c r="AJ2664" s="1">
        <f>VLOOKUP(G2664,Sku_Consolidated!A2:T957,20,FALSE)</f>
      </c>
    </row>
    <row r="2665" spans="1:36" x14ac:dyDescent="0.25">
      <c r="A2665" s="1">
        <v>2024</v>
      </c>
      <c r="B2665" s="1" t="s">
        <v>31</v>
      </c>
      <c r="C2665" s="1" t="s">
        <v>32</v>
      </c>
      <c r="D2665" s="1" t="s">
        <v>33</v>
      </c>
      <c r="E2665" s="9" t="s">
        <v>6704</v>
      </c>
      <c r="F2665" s="1">
        <f>IF(VLOOKUP(G2665,Sku_Consolidated!A2:S957,{19},FALSE)="SHOWCASE", VLOOKUP(E2665,Store_Showcase!B2:C144,{2}, FALSE), IF(VLOOKUP(G2665,Sku_Consolidated!A2:S957,{19},FALSE)="VAM",VLOOKUP(E2665,Store_VAM!B2:C273,{2}, FALSE),VLOOKUP(E2665,Store_SRP!B2:C110,{2}, FALSE)))</f>
      </c>
      <c r="G2665" s="1">
        <v>61840</v>
      </c>
      <c r="H2665" s="1" t="s">
        <v>171</v>
      </c>
      <c r="I2665" s="10" t="s">
        <v>598</v>
      </c>
      <c r="J2665" s="1">
        <f>VLOOKUP(G2665,Sku_Consolidated!A2:C957, 3, FALSE)</f>
      </c>
      <c r="K2665" s="10">
        <f>IF(J2665="PACK", I2665, 0)</f>
      </c>
      <c r="L2665" s="10">
        <f>IF(J2665="KG", I2665, I2665 * VLOOKUP(G2665,Sku_Consolidated!A2:U957,21,FALSE))</f>
      </c>
      <c r="M2665" s="10" t="s">
        <v>37</v>
      </c>
      <c r="N2665" s="11" t="s">
        <v>4529</v>
      </c>
      <c r="O2665" s="10" t="s">
        <v>4530</v>
      </c>
      <c r="P2665" s="10">
        <f>N2665 - O2665</f>
      </c>
      <c r="Q2665" s="1">
        <f>VLOOKUP(G2665,Sku_Consolidated!A2:G957,7, FALSE)</f>
      </c>
      <c r="R2665" s="1">
        <f>IF(IFERROR(VLOOKUP(E2665,Store_Showcase!B2:H144,7, FALSE), TRUE)=TRUE, IF(IFERROR(VLOOKUP(E2665,Store_SRP!B2:H110,7, FALSE), TRUE)=TRUE,VLOOKUP(E2665,Store_VAM!B2:H273,7, FALSE),VLOOKUP(E2665,Store_SRP!B2:H110,7, FALSE)), VLOOKUP(E2665,Store_Showcase!B2:H144,7, FALSE))</f>
      </c>
      <c r="S2665" s="1">
        <f>IF(IFERROR(VLOOKUP(E2665,Store_Showcase!B2:I144,8, FALSE), TRUE)=TRUE, IF(IFERROR(VLOOKUP(E2665,Store_SRP!B2:I110,8, FALSE), TRUE)=TRUE,VLOOKUP(E2665,Store_VAM!B2:I273,8, FALSE),VLOOKUP(E2665,Store_SRP!B2:I110,8, FALSE)), VLOOKUP(E2665,Store_Showcase!B2:I144,8, FALSE))</f>
      </c>
      <c r="T2665" s="1">
        <f>VLOOKUP(G2665,Sku_Consolidated!A2:R957,18,FALSE)</f>
      </c>
      <c r="U2665" s="1" t="s">
        <v>6707</v>
      </c>
      <c r="V2665" s="1">
        <f>IF(VLOOKUP(G2665,Sku_Consolidated!A2:S957,19,FALSE)="SHOWCASE", VLOOKUP(E2665,Store_Showcase!B2:L144,11, FALSE), IF(VLOOKUP(G2665,Sku_Consolidated!A2:S957,19,FALSE)="VAM",VLOOKUP(E2665,Store_VAM!B2:L273,11, FALSE),VLOOKUP(E2665,Store_SRP!B2:L110,11, FALSE)))</f>
      </c>
      <c r="W2665" s="1">
        <f>VLOOKUP(G2665,Sku_Consolidated!A2:W957,11,FALSE)</f>
      </c>
      <c r="X2665" s="1">
        <f>VLOOKUP(G2665,Sku_Consolidated!A2:H957,8,FALSE)</f>
      </c>
      <c r="Y2665" s="1">
        <f>VLOOKUP(G2665,Sku_Consolidated!A2:I957,9,FALSE)</f>
      </c>
      <c r="Z2665" s="1" t="s">
        <v>41</v>
      </c>
      <c r="AA2665" s="1">
        <f>VLOOKUP(G2665,Sku_Consolidated!A2:E957,5,FALSE)</f>
      </c>
      <c r="AB2665" s="1">
        <f>IF(VLOOKUP(G2665,Sku_Consolidated!A2:S957,19,FALSE)="SHOWCASE", VLOOKUP(E2665,Store_Showcase!B2:N144,13, FALSE), IF(VLOOKUP(G2665,Sku_Consolidated!A2:S957,19,FALSE)="VAM",VLOOKUP(E2665,Store_VAM!B2:N273,13, FALSE),VLOOKUP(E2665,Store_SRP!B2:N110,13, FALSE)))</f>
      </c>
      <c r="AC2665" s="1">
        <f>IF(IFERROR(AB2665,TRUE)=TRUE, "-","OK")</f>
      </c>
      <c r="AD2665" s="11" t="s">
        <v>37</v>
      </c>
      <c r="AE2665" s="11" t="s">
        <v>37</v>
      </c>
      <c r="AF2665" s="1">
        <f>IF(IFERROR(VLOOKUP(E2665,Store_Showcase!B2:H144,{5}, FALSE), TRUE)=TRUE, IF(IFERROR(VLOOKUP(E2665,Store_SRP!B2:H110,{5}, FALSE), TRUE)=TRUE,VLOOKUP(E2665,Store_VAM!B2:H273,{5}, FALSE),VLOOKUP(E2665,Store_SRP!B2:H110,{5}, FALSE)), VLOOKUP(E2665,Store_Showcase!B2:H144,{5}, FALSE))</f>
      </c>
      <c r="AG2665" s="1">
        <f>IF(IFERROR(VLOOKUP(E2665,Store_Showcase!B2:H144,{6}, FALSE), TRUE)=TRUE, IF(IFERROR(VLOOKUP(E2665,Store_SRP!B2:H110,{6}, FALSE), TRUE)=TRUE,VLOOKUP(E2665,Store_VAM!B2:H273,{6}, FALSE),VLOOKUP(E2665,Store_SRP!B2:H110,{6}, FALSE)), VLOOKUP(E2665,Store_Showcase!B2:H144,{6}, FALSE))</f>
      </c>
      <c r="AH2665" s="1">
        <f>VLOOKUP(G2665,Sku_Consolidated!A2:R957,18,FALSE)</f>
      </c>
      <c r="AI2665" s="1">
        <f>VLOOKUP(G2665,Sku_Consolidated!A2:S957,19,FALSE)</f>
      </c>
      <c r="AJ2665" s="1">
        <f>VLOOKUP(G2665,Sku_Consolidated!A2:T957,20,FALSE)</f>
      </c>
    </row>
    <row r="2666" spans="1:36" x14ac:dyDescent="0.25">
      <c r="A2666" s="1">
        <v>2024</v>
      </c>
      <c r="B2666" s="1" t="s">
        <v>31</v>
      </c>
      <c r="C2666" s="1" t="s">
        <v>32</v>
      </c>
      <c r="D2666" s="1" t="s">
        <v>33</v>
      </c>
      <c r="E2666" s="9" t="s">
        <v>6704</v>
      </c>
      <c r="F2666" s="1">
        <f>IF(VLOOKUP(G2666,Sku_Consolidated!A2:S957,{19},FALSE)="SHOWCASE", VLOOKUP(E2666,Store_Showcase!B2:C144,{2}, FALSE), IF(VLOOKUP(G2666,Sku_Consolidated!A2:S957,{19},FALSE)="VAM",VLOOKUP(E2666,Store_VAM!B2:C273,{2}, FALSE),VLOOKUP(E2666,Store_SRP!B2:C110,{2}, FALSE)))</f>
      </c>
      <c r="G2666" s="1">
        <v>61850</v>
      </c>
      <c r="H2666" s="1" t="s">
        <v>134</v>
      </c>
      <c r="I2666" s="10" t="s">
        <v>4330</v>
      </c>
      <c r="J2666" s="1">
        <f>VLOOKUP(G2666,Sku_Consolidated!A2:C957, 3, FALSE)</f>
      </c>
      <c r="K2666" s="10">
        <f>IF(J2666="PACK", I2666, 0)</f>
      </c>
      <c r="L2666" s="10">
        <f>IF(J2666="KG", I2666, I2666 * VLOOKUP(G2666,Sku_Consolidated!A2:U957,21,FALSE))</f>
      </c>
      <c r="M2666" s="10" t="s">
        <v>37</v>
      </c>
      <c r="N2666" s="11" t="s">
        <v>6736</v>
      </c>
      <c r="O2666" s="10" t="s">
        <v>6737</v>
      </c>
      <c r="P2666" s="10">
        <f>N2666 - O2666</f>
      </c>
      <c r="Q2666" s="1">
        <f>VLOOKUP(G2666,Sku_Consolidated!A2:G957,7, FALSE)</f>
      </c>
      <c r="R2666" s="1">
        <f>IF(IFERROR(VLOOKUP(E2666,Store_Showcase!B2:H144,7, FALSE), TRUE)=TRUE, IF(IFERROR(VLOOKUP(E2666,Store_SRP!B2:H110,7, FALSE), TRUE)=TRUE,VLOOKUP(E2666,Store_VAM!B2:H273,7, FALSE),VLOOKUP(E2666,Store_SRP!B2:H110,7, FALSE)), VLOOKUP(E2666,Store_Showcase!B2:H144,7, FALSE))</f>
      </c>
      <c r="S2666" s="1">
        <f>IF(IFERROR(VLOOKUP(E2666,Store_Showcase!B2:I144,8, FALSE), TRUE)=TRUE, IF(IFERROR(VLOOKUP(E2666,Store_SRP!B2:I110,8, FALSE), TRUE)=TRUE,VLOOKUP(E2666,Store_VAM!B2:I273,8, FALSE),VLOOKUP(E2666,Store_SRP!B2:I110,8, FALSE)), VLOOKUP(E2666,Store_Showcase!B2:I144,8, FALSE))</f>
      </c>
      <c r="T2666" s="1">
        <f>VLOOKUP(G2666,Sku_Consolidated!A2:R957,18,FALSE)</f>
      </c>
      <c r="U2666" s="1" t="s">
        <v>6707</v>
      </c>
      <c r="V2666" s="1">
        <f>IF(VLOOKUP(G2666,Sku_Consolidated!A2:S957,19,FALSE)="SHOWCASE", VLOOKUP(E2666,Store_Showcase!B2:L144,11, FALSE), IF(VLOOKUP(G2666,Sku_Consolidated!A2:S957,19,FALSE)="VAM",VLOOKUP(E2666,Store_VAM!B2:L273,11, FALSE),VLOOKUP(E2666,Store_SRP!B2:L110,11, FALSE)))</f>
      </c>
      <c r="W2666" s="1">
        <f>VLOOKUP(G2666,Sku_Consolidated!A2:W957,11,FALSE)</f>
      </c>
      <c r="X2666" s="1">
        <f>VLOOKUP(G2666,Sku_Consolidated!A2:H957,8,FALSE)</f>
      </c>
      <c r="Y2666" s="1">
        <f>VLOOKUP(G2666,Sku_Consolidated!A2:I957,9,FALSE)</f>
      </c>
      <c r="Z2666" s="1" t="s">
        <v>41</v>
      </c>
      <c r="AA2666" s="1">
        <f>VLOOKUP(G2666,Sku_Consolidated!A2:E957,5,FALSE)</f>
      </c>
      <c r="AB2666" s="1">
        <f>IF(VLOOKUP(G2666,Sku_Consolidated!A2:S957,19,FALSE)="SHOWCASE", VLOOKUP(E2666,Store_Showcase!B2:N144,13, FALSE), IF(VLOOKUP(G2666,Sku_Consolidated!A2:S957,19,FALSE)="VAM",VLOOKUP(E2666,Store_VAM!B2:N273,13, FALSE),VLOOKUP(E2666,Store_SRP!B2:N110,13, FALSE)))</f>
      </c>
      <c r="AC2666" s="1">
        <f>IF(IFERROR(AB2666,TRUE)=TRUE, "-","OK")</f>
      </c>
      <c r="AD2666" s="11" t="s">
        <v>37</v>
      </c>
      <c r="AE2666" s="11" t="s">
        <v>37</v>
      </c>
      <c r="AF2666" s="1">
        <f>IF(IFERROR(VLOOKUP(E2666,Store_Showcase!B2:H144,{5}, FALSE), TRUE)=TRUE, IF(IFERROR(VLOOKUP(E2666,Store_SRP!B2:H110,{5}, FALSE), TRUE)=TRUE,VLOOKUP(E2666,Store_VAM!B2:H273,{5}, FALSE),VLOOKUP(E2666,Store_SRP!B2:H110,{5}, FALSE)), VLOOKUP(E2666,Store_Showcase!B2:H144,{5}, FALSE))</f>
      </c>
      <c r="AG2666" s="1">
        <f>IF(IFERROR(VLOOKUP(E2666,Store_Showcase!B2:H144,{6}, FALSE), TRUE)=TRUE, IF(IFERROR(VLOOKUP(E2666,Store_SRP!B2:H110,{6}, FALSE), TRUE)=TRUE,VLOOKUP(E2666,Store_VAM!B2:H273,{6}, FALSE),VLOOKUP(E2666,Store_SRP!B2:H110,{6}, FALSE)), VLOOKUP(E2666,Store_Showcase!B2:H144,{6}, FALSE))</f>
      </c>
      <c r="AH2666" s="1">
        <f>VLOOKUP(G2666,Sku_Consolidated!A2:R957,18,FALSE)</f>
      </c>
      <c r="AI2666" s="1">
        <f>VLOOKUP(G2666,Sku_Consolidated!A2:S957,19,FALSE)</f>
      </c>
      <c r="AJ2666" s="1">
        <f>VLOOKUP(G2666,Sku_Consolidated!A2:T957,20,FALSE)</f>
      </c>
    </row>
    <row r="2667" spans="1:36" x14ac:dyDescent="0.25">
      <c r="A2667" s="1">
        <v>2024</v>
      </c>
      <c r="B2667" s="1" t="s">
        <v>31</v>
      </c>
      <c r="C2667" s="1" t="s">
        <v>32</v>
      </c>
      <c r="D2667" s="1" t="s">
        <v>33</v>
      </c>
      <c r="E2667" s="9" t="s">
        <v>6704</v>
      </c>
      <c r="F2667" s="1">
        <f>IF(VLOOKUP(G2667,Sku_Consolidated!A2:S957,{19},FALSE)="SHOWCASE", VLOOKUP(E2667,Store_Showcase!B2:C144,{2}, FALSE), IF(VLOOKUP(G2667,Sku_Consolidated!A2:S957,{19},FALSE)="VAM",VLOOKUP(E2667,Store_VAM!B2:C273,{2}, FALSE),VLOOKUP(E2667,Store_SRP!B2:C110,{2}, FALSE)))</f>
      </c>
      <c r="G2667" s="1">
        <v>61852</v>
      </c>
      <c r="H2667" s="1" t="s">
        <v>138</v>
      </c>
      <c r="I2667" s="10" t="s">
        <v>1363</v>
      </c>
      <c r="J2667" s="1">
        <f>VLOOKUP(G2667,Sku_Consolidated!A2:C957, 3, FALSE)</f>
      </c>
      <c r="K2667" s="10">
        <f>IF(J2667="PACK", I2667, 0)</f>
      </c>
      <c r="L2667" s="10">
        <f>IF(J2667="KG", I2667, I2667 * VLOOKUP(G2667,Sku_Consolidated!A2:U957,21,FALSE))</f>
      </c>
      <c r="M2667" s="10" t="s">
        <v>37</v>
      </c>
      <c r="N2667" s="11" t="s">
        <v>6738</v>
      </c>
      <c r="O2667" s="10" t="s">
        <v>6739</v>
      </c>
      <c r="P2667" s="10">
        <f>N2667 - O2667</f>
      </c>
      <c r="Q2667" s="1">
        <f>VLOOKUP(G2667,Sku_Consolidated!A2:G957,7, FALSE)</f>
      </c>
      <c r="R2667" s="1">
        <f>IF(IFERROR(VLOOKUP(E2667,Store_Showcase!B2:H144,7, FALSE), TRUE)=TRUE, IF(IFERROR(VLOOKUP(E2667,Store_SRP!B2:H110,7, FALSE), TRUE)=TRUE,VLOOKUP(E2667,Store_VAM!B2:H273,7, FALSE),VLOOKUP(E2667,Store_SRP!B2:H110,7, FALSE)), VLOOKUP(E2667,Store_Showcase!B2:H144,7, FALSE))</f>
      </c>
      <c r="S2667" s="1">
        <f>IF(IFERROR(VLOOKUP(E2667,Store_Showcase!B2:I144,8, FALSE), TRUE)=TRUE, IF(IFERROR(VLOOKUP(E2667,Store_SRP!B2:I110,8, FALSE), TRUE)=TRUE,VLOOKUP(E2667,Store_VAM!B2:I273,8, FALSE),VLOOKUP(E2667,Store_SRP!B2:I110,8, FALSE)), VLOOKUP(E2667,Store_Showcase!B2:I144,8, FALSE))</f>
      </c>
      <c r="T2667" s="1">
        <f>VLOOKUP(G2667,Sku_Consolidated!A2:R957,18,FALSE)</f>
      </c>
      <c r="U2667" s="1" t="s">
        <v>6707</v>
      </c>
      <c r="V2667" s="1">
        <f>IF(VLOOKUP(G2667,Sku_Consolidated!A2:S957,19,FALSE)="SHOWCASE", VLOOKUP(E2667,Store_Showcase!B2:L144,11, FALSE), IF(VLOOKUP(G2667,Sku_Consolidated!A2:S957,19,FALSE)="VAM",VLOOKUP(E2667,Store_VAM!B2:L273,11, FALSE),VLOOKUP(E2667,Store_SRP!B2:L110,11, FALSE)))</f>
      </c>
      <c r="W2667" s="1">
        <f>VLOOKUP(G2667,Sku_Consolidated!A2:W957,11,FALSE)</f>
      </c>
      <c r="X2667" s="1">
        <f>VLOOKUP(G2667,Sku_Consolidated!A2:H957,8,FALSE)</f>
      </c>
      <c r="Y2667" s="1">
        <f>VLOOKUP(G2667,Sku_Consolidated!A2:I957,9,FALSE)</f>
      </c>
      <c r="Z2667" s="1" t="s">
        <v>41</v>
      </c>
      <c r="AA2667" s="1">
        <f>VLOOKUP(G2667,Sku_Consolidated!A2:E957,5,FALSE)</f>
      </c>
      <c r="AB2667" s="1">
        <f>IF(VLOOKUP(G2667,Sku_Consolidated!A2:S957,19,FALSE)="SHOWCASE", VLOOKUP(E2667,Store_Showcase!B2:N144,13, FALSE), IF(VLOOKUP(G2667,Sku_Consolidated!A2:S957,19,FALSE)="VAM",VLOOKUP(E2667,Store_VAM!B2:N273,13, FALSE),VLOOKUP(E2667,Store_SRP!B2:N110,13, FALSE)))</f>
      </c>
      <c r="AC2667" s="1">
        <f>IF(IFERROR(AB2667,TRUE)=TRUE, "-","OK")</f>
      </c>
      <c r="AD2667" s="11" t="s">
        <v>37</v>
      </c>
      <c r="AE2667" s="11" t="s">
        <v>37</v>
      </c>
      <c r="AF2667" s="1">
        <f>IF(IFERROR(VLOOKUP(E2667,Store_Showcase!B2:H144,{5}, FALSE), TRUE)=TRUE, IF(IFERROR(VLOOKUP(E2667,Store_SRP!B2:H110,{5}, FALSE), TRUE)=TRUE,VLOOKUP(E2667,Store_VAM!B2:H273,{5}, FALSE),VLOOKUP(E2667,Store_SRP!B2:H110,{5}, FALSE)), VLOOKUP(E2667,Store_Showcase!B2:H144,{5}, FALSE))</f>
      </c>
      <c r="AG2667" s="1">
        <f>IF(IFERROR(VLOOKUP(E2667,Store_Showcase!B2:H144,{6}, FALSE), TRUE)=TRUE, IF(IFERROR(VLOOKUP(E2667,Store_SRP!B2:H110,{6}, FALSE), TRUE)=TRUE,VLOOKUP(E2667,Store_VAM!B2:H273,{6}, FALSE),VLOOKUP(E2667,Store_SRP!B2:H110,{6}, FALSE)), VLOOKUP(E2667,Store_Showcase!B2:H144,{6}, FALSE))</f>
      </c>
      <c r="AH2667" s="1">
        <f>VLOOKUP(G2667,Sku_Consolidated!A2:R957,18,FALSE)</f>
      </c>
      <c r="AI2667" s="1">
        <f>VLOOKUP(G2667,Sku_Consolidated!A2:S957,19,FALSE)</f>
      </c>
      <c r="AJ2667" s="1">
        <f>VLOOKUP(G2667,Sku_Consolidated!A2:T957,20,FALSE)</f>
      </c>
    </row>
    <row r="2668" spans="1:36" x14ac:dyDescent="0.25">
      <c r="A2668" s="1">
        <v>2024</v>
      </c>
      <c r="B2668" s="1" t="s">
        <v>31</v>
      </c>
      <c r="C2668" s="1" t="s">
        <v>32</v>
      </c>
      <c r="D2668" s="1" t="s">
        <v>33</v>
      </c>
      <c r="E2668" s="9" t="s">
        <v>6740</v>
      </c>
      <c r="F2668" s="1">
        <f>IF(VLOOKUP(G2668,Sku_Consolidated!A2:S957,{19},FALSE)="SHOWCASE", VLOOKUP(E2668,Store_Showcase!B2:C144,{2}, FALSE), IF(VLOOKUP(G2668,Sku_Consolidated!A2:S957,{19},FALSE)="VAM",VLOOKUP(E2668,Store_VAM!B2:C273,{2}, FALSE),VLOOKUP(E2668,Store_SRP!B2:C110,{2}, FALSE)))</f>
      </c>
      <c r="G2668" s="1">
        <v>61721</v>
      </c>
      <c r="H2668" s="1" t="s">
        <v>42</v>
      </c>
      <c r="I2668" s="10" t="s">
        <v>978</v>
      </c>
      <c r="J2668" s="1">
        <f>VLOOKUP(G2668,Sku_Consolidated!A2:C957, 3, FALSE)</f>
      </c>
      <c r="K2668" s="10">
        <f>IF(J2668="PACK", I2668, 0)</f>
      </c>
      <c r="L2668" s="10">
        <f>IF(J2668="KG", I2668, I2668 * VLOOKUP(G2668,Sku_Consolidated!A2:U957,21,FALSE))</f>
      </c>
      <c r="M2668" s="10" t="s">
        <v>37</v>
      </c>
      <c r="N2668" s="11" t="s">
        <v>6741</v>
      </c>
      <c r="O2668" s="10" t="s">
        <v>6742</v>
      </c>
      <c r="P2668" s="10">
        <f>N2668 - O2668</f>
      </c>
      <c r="Q2668" s="1">
        <f>VLOOKUP(G2668,Sku_Consolidated!A2:G957,7, FALSE)</f>
      </c>
      <c r="R2668" s="1">
        <f>IF(IFERROR(VLOOKUP(E2668,Store_Showcase!B2:H144,7, FALSE), TRUE)=TRUE, IF(IFERROR(VLOOKUP(E2668,Store_SRP!B2:H110,7, FALSE), TRUE)=TRUE,VLOOKUP(E2668,Store_VAM!B2:H273,7, FALSE),VLOOKUP(E2668,Store_SRP!B2:H110,7, FALSE)), VLOOKUP(E2668,Store_Showcase!B2:H144,7, FALSE))</f>
      </c>
      <c r="S2668" s="1">
        <f>IF(IFERROR(VLOOKUP(E2668,Store_Showcase!B2:I144,8, FALSE), TRUE)=TRUE, IF(IFERROR(VLOOKUP(E2668,Store_SRP!B2:I110,8, FALSE), TRUE)=TRUE,VLOOKUP(E2668,Store_VAM!B2:I273,8, FALSE),VLOOKUP(E2668,Store_SRP!B2:I110,8, FALSE)), VLOOKUP(E2668,Store_Showcase!B2:I144,8, FALSE))</f>
      </c>
      <c r="T2668" s="1">
        <f>VLOOKUP(G2668,Sku_Consolidated!A2:R957,18,FALSE)</f>
      </c>
      <c r="U2668" s="1" t="s">
        <v>6743</v>
      </c>
      <c r="V2668" s="1">
        <f>IF(VLOOKUP(G2668,Sku_Consolidated!A2:S957,19,FALSE)="SHOWCASE", VLOOKUP(E2668,Store_Showcase!B2:L144,11, FALSE), IF(VLOOKUP(G2668,Sku_Consolidated!A2:S957,19,FALSE)="VAM",VLOOKUP(E2668,Store_VAM!B2:L273,11, FALSE),VLOOKUP(E2668,Store_SRP!B2:L110,11, FALSE)))</f>
      </c>
      <c r="W2668" s="1">
        <f>VLOOKUP(G2668,Sku_Consolidated!A2:W957,11,FALSE)</f>
      </c>
      <c r="X2668" s="1">
        <f>VLOOKUP(G2668,Sku_Consolidated!A2:H957,8,FALSE)</f>
      </c>
      <c r="Y2668" s="1">
        <f>VLOOKUP(G2668,Sku_Consolidated!A2:I957,9,FALSE)</f>
      </c>
      <c r="Z2668" s="1" t="s">
        <v>41</v>
      </c>
      <c r="AA2668" s="1">
        <f>VLOOKUP(G2668,Sku_Consolidated!A2:E957,5,FALSE)</f>
      </c>
      <c r="AB2668" s="1">
        <f>IF(VLOOKUP(G2668,Sku_Consolidated!A2:S957,19,FALSE)="SHOWCASE", VLOOKUP(E2668,Store_Showcase!B2:N144,13, FALSE), IF(VLOOKUP(G2668,Sku_Consolidated!A2:S957,19,FALSE)="VAM",VLOOKUP(E2668,Store_VAM!B2:N273,13, FALSE),VLOOKUP(E2668,Store_SRP!B2:N110,13, FALSE)))</f>
      </c>
      <c r="AC2668" s="1">
        <f>IF(IFERROR(AB2668,TRUE)=TRUE, "-","OK")</f>
      </c>
      <c r="AD2668" s="11" t="s">
        <v>37</v>
      </c>
      <c r="AE2668" s="11" t="s">
        <v>37</v>
      </c>
      <c r="AF2668" s="1">
        <f>IF(IFERROR(VLOOKUP(E2668,Store_Showcase!B2:H144,{5}, FALSE), TRUE)=TRUE, IF(IFERROR(VLOOKUP(E2668,Store_SRP!B2:H110,{5}, FALSE), TRUE)=TRUE,VLOOKUP(E2668,Store_VAM!B2:H273,{5}, FALSE),VLOOKUP(E2668,Store_SRP!B2:H110,{5}, FALSE)), VLOOKUP(E2668,Store_Showcase!B2:H144,{5}, FALSE))</f>
      </c>
      <c r="AG2668" s="1">
        <f>IF(IFERROR(VLOOKUP(E2668,Store_Showcase!B2:H144,{6}, FALSE), TRUE)=TRUE, IF(IFERROR(VLOOKUP(E2668,Store_SRP!B2:H110,{6}, FALSE), TRUE)=TRUE,VLOOKUP(E2668,Store_VAM!B2:H273,{6}, FALSE),VLOOKUP(E2668,Store_SRP!B2:H110,{6}, FALSE)), VLOOKUP(E2668,Store_Showcase!B2:H144,{6}, FALSE))</f>
      </c>
      <c r="AH2668" s="1">
        <f>VLOOKUP(G2668,Sku_Consolidated!A2:R957,18,FALSE)</f>
      </c>
      <c r="AI2668" s="1">
        <f>VLOOKUP(G2668,Sku_Consolidated!A2:S957,19,FALSE)</f>
      </c>
      <c r="AJ2668" s="1">
        <f>VLOOKUP(G2668,Sku_Consolidated!A2:T957,20,FALSE)</f>
      </c>
    </row>
    <row r="2669" spans="1:36" x14ac:dyDescent="0.25">
      <c r="A2669" s="1">
        <v>2024</v>
      </c>
      <c r="B2669" s="1" t="s">
        <v>31</v>
      </c>
      <c r="C2669" s="1" t="s">
        <v>32</v>
      </c>
      <c r="D2669" s="1" t="s">
        <v>33</v>
      </c>
      <c r="E2669" s="9" t="s">
        <v>6740</v>
      </c>
      <c r="F2669" s="1">
        <f>IF(VLOOKUP(G2669,Sku_Consolidated!A2:S957,{19},FALSE)="SHOWCASE", VLOOKUP(E2669,Store_Showcase!B2:C144,{2}, FALSE), IF(VLOOKUP(G2669,Sku_Consolidated!A2:S957,{19},FALSE)="VAM",VLOOKUP(E2669,Store_VAM!B2:C273,{2}, FALSE),VLOOKUP(E2669,Store_SRP!B2:C110,{2}, FALSE)))</f>
      </c>
      <c r="G2669" s="1">
        <v>61722</v>
      </c>
      <c r="H2669" s="1" t="s">
        <v>46</v>
      </c>
      <c r="I2669" s="10" t="s">
        <v>1294</v>
      </c>
      <c r="J2669" s="1">
        <f>VLOOKUP(G2669,Sku_Consolidated!A2:C957, 3, FALSE)</f>
      </c>
      <c r="K2669" s="10">
        <f>IF(J2669="PACK", I2669, 0)</f>
      </c>
      <c r="L2669" s="10">
        <f>IF(J2669="KG", I2669, I2669 * VLOOKUP(G2669,Sku_Consolidated!A2:U957,21,FALSE))</f>
      </c>
      <c r="M2669" s="10" t="s">
        <v>37</v>
      </c>
      <c r="N2669" s="11" t="s">
        <v>6160</v>
      </c>
      <c r="O2669" s="10" t="s">
        <v>6161</v>
      </c>
      <c r="P2669" s="10">
        <f>N2669 - O2669</f>
      </c>
      <c r="Q2669" s="1">
        <f>VLOOKUP(G2669,Sku_Consolidated!A2:G957,7, FALSE)</f>
      </c>
      <c r="R2669" s="1">
        <f>IF(IFERROR(VLOOKUP(E2669,Store_Showcase!B2:H144,7, FALSE), TRUE)=TRUE, IF(IFERROR(VLOOKUP(E2669,Store_SRP!B2:H110,7, FALSE), TRUE)=TRUE,VLOOKUP(E2669,Store_VAM!B2:H273,7, FALSE),VLOOKUP(E2669,Store_SRP!B2:H110,7, FALSE)), VLOOKUP(E2669,Store_Showcase!B2:H144,7, FALSE))</f>
      </c>
      <c r="S2669" s="1">
        <f>IF(IFERROR(VLOOKUP(E2669,Store_Showcase!B2:I144,8, FALSE), TRUE)=TRUE, IF(IFERROR(VLOOKUP(E2669,Store_SRP!B2:I110,8, FALSE), TRUE)=TRUE,VLOOKUP(E2669,Store_VAM!B2:I273,8, FALSE),VLOOKUP(E2669,Store_SRP!B2:I110,8, FALSE)), VLOOKUP(E2669,Store_Showcase!B2:I144,8, FALSE))</f>
      </c>
      <c r="T2669" s="1">
        <f>VLOOKUP(G2669,Sku_Consolidated!A2:R957,18,FALSE)</f>
      </c>
      <c r="U2669" s="1" t="s">
        <v>6743</v>
      </c>
      <c r="V2669" s="1">
        <f>IF(VLOOKUP(G2669,Sku_Consolidated!A2:S957,19,FALSE)="SHOWCASE", VLOOKUP(E2669,Store_Showcase!B2:L144,11, FALSE), IF(VLOOKUP(G2669,Sku_Consolidated!A2:S957,19,FALSE)="VAM",VLOOKUP(E2669,Store_VAM!B2:L273,11, FALSE),VLOOKUP(E2669,Store_SRP!B2:L110,11, FALSE)))</f>
      </c>
      <c r="W2669" s="1">
        <f>VLOOKUP(G2669,Sku_Consolidated!A2:W957,11,FALSE)</f>
      </c>
      <c r="X2669" s="1">
        <f>VLOOKUP(G2669,Sku_Consolidated!A2:H957,8,FALSE)</f>
      </c>
      <c r="Y2669" s="1">
        <f>VLOOKUP(G2669,Sku_Consolidated!A2:I957,9,FALSE)</f>
      </c>
      <c r="Z2669" s="1" t="s">
        <v>41</v>
      </c>
      <c r="AA2669" s="1">
        <f>VLOOKUP(G2669,Sku_Consolidated!A2:E957,5,FALSE)</f>
      </c>
      <c r="AB2669" s="1">
        <f>IF(VLOOKUP(G2669,Sku_Consolidated!A2:S957,19,FALSE)="SHOWCASE", VLOOKUP(E2669,Store_Showcase!B2:N144,13, FALSE), IF(VLOOKUP(G2669,Sku_Consolidated!A2:S957,19,FALSE)="VAM",VLOOKUP(E2669,Store_VAM!B2:N273,13, FALSE),VLOOKUP(E2669,Store_SRP!B2:N110,13, FALSE)))</f>
      </c>
      <c r="AC2669" s="1">
        <f>IF(IFERROR(AB2669,TRUE)=TRUE, "-","OK")</f>
      </c>
      <c r="AD2669" s="11" t="s">
        <v>37</v>
      </c>
      <c r="AE2669" s="11" t="s">
        <v>37</v>
      </c>
      <c r="AF2669" s="1">
        <f>IF(IFERROR(VLOOKUP(E2669,Store_Showcase!B2:H144,{5}, FALSE), TRUE)=TRUE, IF(IFERROR(VLOOKUP(E2669,Store_SRP!B2:H110,{5}, FALSE), TRUE)=TRUE,VLOOKUP(E2669,Store_VAM!B2:H273,{5}, FALSE),VLOOKUP(E2669,Store_SRP!B2:H110,{5}, FALSE)), VLOOKUP(E2669,Store_Showcase!B2:H144,{5}, FALSE))</f>
      </c>
      <c r="AG2669" s="1">
        <f>IF(IFERROR(VLOOKUP(E2669,Store_Showcase!B2:H144,{6}, FALSE), TRUE)=TRUE, IF(IFERROR(VLOOKUP(E2669,Store_SRP!B2:H110,{6}, FALSE), TRUE)=TRUE,VLOOKUP(E2669,Store_VAM!B2:H273,{6}, FALSE),VLOOKUP(E2669,Store_SRP!B2:H110,{6}, FALSE)), VLOOKUP(E2669,Store_Showcase!B2:H144,{6}, FALSE))</f>
      </c>
      <c r="AH2669" s="1">
        <f>VLOOKUP(G2669,Sku_Consolidated!A2:R957,18,FALSE)</f>
      </c>
      <c r="AI2669" s="1">
        <f>VLOOKUP(G2669,Sku_Consolidated!A2:S957,19,FALSE)</f>
      </c>
      <c r="AJ2669" s="1">
        <f>VLOOKUP(G2669,Sku_Consolidated!A2:T957,20,FALSE)</f>
      </c>
    </row>
    <row r="2670" spans="1:36" x14ac:dyDescent="0.25">
      <c r="A2670" s="1">
        <v>2024</v>
      </c>
      <c r="B2670" s="1" t="s">
        <v>31</v>
      </c>
      <c r="C2670" s="1" t="s">
        <v>32</v>
      </c>
      <c r="D2670" s="1" t="s">
        <v>33</v>
      </c>
      <c r="E2670" s="9" t="s">
        <v>6740</v>
      </c>
      <c r="F2670" s="1">
        <f>IF(VLOOKUP(G2670,Sku_Consolidated!A2:S957,{19},FALSE)="SHOWCASE", VLOOKUP(E2670,Store_Showcase!B2:C144,{2}, FALSE), IF(VLOOKUP(G2670,Sku_Consolidated!A2:S957,{19},FALSE)="VAM",VLOOKUP(E2670,Store_VAM!B2:C273,{2}, FALSE),VLOOKUP(E2670,Store_SRP!B2:C110,{2}, FALSE)))</f>
      </c>
      <c r="G2670" s="1">
        <v>61724</v>
      </c>
      <c r="H2670" s="1" t="s">
        <v>50</v>
      </c>
      <c r="I2670" s="10" t="s">
        <v>1253</v>
      </c>
      <c r="J2670" s="1">
        <f>VLOOKUP(G2670,Sku_Consolidated!A2:C957, 3, FALSE)</f>
      </c>
      <c r="K2670" s="10">
        <f>IF(J2670="PACK", I2670, 0)</f>
      </c>
      <c r="L2670" s="10">
        <f>IF(J2670="KG", I2670, I2670 * VLOOKUP(G2670,Sku_Consolidated!A2:U957,21,FALSE))</f>
      </c>
      <c r="M2670" s="10" t="s">
        <v>37</v>
      </c>
      <c r="N2670" s="11" t="s">
        <v>6744</v>
      </c>
      <c r="O2670" s="10" t="s">
        <v>6745</v>
      </c>
      <c r="P2670" s="10">
        <f>N2670 - O2670</f>
      </c>
      <c r="Q2670" s="1">
        <f>VLOOKUP(G2670,Sku_Consolidated!A2:G957,7, FALSE)</f>
      </c>
      <c r="R2670" s="1">
        <f>IF(IFERROR(VLOOKUP(E2670,Store_Showcase!B2:H144,7, FALSE), TRUE)=TRUE, IF(IFERROR(VLOOKUP(E2670,Store_SRP!B2:H110,7, FALSE), TRUE)=TRUE,VLOOKUP(E2670,Store_VAM!B2:H273,7, FALSE),VLOOKUP(E2670,Store_SRP!B2:H110,7, FALSE)), VLOOKUP(E2670,Store_Showcase!B2:H144,7, FALSE))</f>
      </c>
      <c r="S2670" s="1">
        <f>IF(IFERROR(VLOOKUP(E2670,Store_Showcase!B2:I144,8, FALSE), TRUE)=TRUE, IF(IFERROR(VLOOKUP(E2670,Store_SRP!B2:I110,8, FALSE), TRUE)=TRUE,VLOOKUP(E2670,Store_VAM!B2:I273,8, FALSE),VLOOKUP(E2670,Store_SRP!B2:I110,8, FALSE)), VLOOKUP(E2670,Store_Showcase!B2:I144,8, FALSE))</f>
      </c>
      <c r="T2670" s="1">
        <f>VLOOKUP(G2670,Sku_Consolidated!A2:R957,18,FALSE)</f>
      </c>
      <c r="U2670" s="1" t="s">
        <v>6743</v>
      </c>
      <c r="V2670" s="1">
        <f>IF(VLOOKUP(G2670,Sku_Consolidated!A2:S957,19,FALSE)="SHOWCASE", VLOOKUP(E2670,Store_Showcase!B2:L144,11, FALSE), IF(VLOOKUP(G2670,Sku_Consolidated!A2:S957,19,FALSE)="VAM",VLOOKUP(E2670,Store_VAM!B2:L273,11, FALSE),VLOOKUP(E2670,Store_SRP!B2:L110,11, FALSE)))</f>
      </c>
      <c r="W2670" s="1">
        <f>VLOOKUP(G2670,Sku_Consolidated!A2:W957,11,FALSE)</f>
      </c>
      <c r="X2670" s="1">
        <f>VLOOKUP(G2670,Sku_Consolidated!A2:H957,8,FALSE)</f>
      </c>
      <c r="Y2670" s="1">
        <f>VLOOKUP(G2670,Sku_Consolidated!A2:I957,9,FALSE)</f>
      </c>
      <c r="Z2670" s="1" t="s">
        <v>41</v>
      </c>
      <c r="AA2670" s="1">
        <f>VLOOKUP(G2670,Sku_Consolidated!A2:E957,5,FALSE)</f>
      </c>
      <c r="AB2670" s="1">
        <f>IF(VLOOKUP(G2670,Sku_Consolidated!A2:S957,19,FALSE)="SHOWCASE", VLOOKUP(E2670,Store_Showcase!B2:N144,13, FALSE), IF(VLOOKUP(G2670,Sku_Consolidated!A2:S957,19,FALSE)="VAM",VLOOKUP(E2670,Store_VAM!B2:N273,13, FALSE),VLOOKUP(E2670,Store_SRP!B2:N110,13, FALSE)))</f>
      </c>
      <c r="AC2670" s="1">
        <f>IF(IFERROR(AB2670,TRUE)=TRUE, "-","OK")</f>
      </c>
      <c r="AD2670" s="11" t="s">
        <v>37</v>
      </c>
      <c r="AE2670" s="11" t="s">
        <v>37</v>
      </c>
      <c r="AF2670" s="1">
        <f>IF(IFERROR(VLOOKUP(E2670,Store_Showcase!B2:H144,{5}, FALSE), TRUE)=TRUE, IF(IFERROR(VLOOKUP(E2670,Store_SRP!B2:H110,{5}, FALSE), TRUE)=TRUE,VLOOKUP(E2670,Store_VAM!B2:H273,{5}, FALSE),VLOOKUP(E2670,Store_SRP!B2:H110,{5}, FALSE)), VLOOKUP(E2670,Store_Showcase!B2:H144,{5}, FALSE))</f>
      </c>
      <c r="AG2670" s="1">
        <f>IF(IFERROR(VLOOKUP(E2670,Store_Showcase!B2:H144,{6}, FALSE), TRUE)=TRUE, IF(IFERROR(VLOOKUP(E2670,Store_SRP!B2:H110,{6}, FALSE), TRUE)=TRUE,VLOOKUP(E2670,Store_VAM!B2:H273,{6}, FALSE),VLOOKUP(E2670,Store_SRP!B2:H110,{6}, FALSE)), VLOOKUP(E2670,Store_Showcase!B2:H144,{6}, FALSE))</f>
      </c>
      <c r="AH2670" s="1">
        <f>VLOOKUP(G2670,Sku_Consolidated!A2:R957,18,FALSE)</f>
      </c>
      <c r="AI2670" s="1">
        <f>VLOOKUP(G2670,Sku_Consolidated!A2:S957,19,FALSE)</f>
      </c>
      <c r="AJ2670" s="1">
        <f>VLOOKUP(G2670,Sku_Consolidated!A2:T957,20,FALSE)</f>
      </c>
    </row>
    <row r="2671" spans="1:36" x14ac:dyDescent="0.25">
      <c r="A2671" s="1">
        <v>2024</v>
      </c>
      <c r="B2671" s="1" t="s">
        <v>31</v>
      </c>
      <c r="C2671" s="1" t="s">
        <v>32</v>
      </c>
      <c r="D2671" s="1" t="s">
        <v>33</v>
      </c>
      <c r="E2671" s="9" t="s">
        <v>6740</v>
      </c>
      <c r="F2671" s="1">
        <f>IF(VLOOKUP(G2671,Sku_Consolidated!A2:S957,{19},FALSE)="SHOWCASE", VLOOKUP(E2671,Store_Showcase!B2:C144,{2}, FALSE), IF(VLOOKUP(G2671,Sku_Consolidated!A2:S957,{19},FALSE)="VAM",VLOOKUP(E2671,Store_VAM!B2:C273,{2}, FALSE),VLOOKUP(E2671,Store_SRP!B2:C110,{2}, FALSE)))</f>
      </c>
      <c r="G2671" s="1">
        <v>61732</v>
      </c>
      <c r="H2671" s="1" t="s">
        <v>211</v>
      </c>
      <c r="I2671" s="10" t="s">
        <v>3962</v>
      </c>
      <c r="J2671" s="1">
        <f>VLOOKUP(G2671,Sku_Consolidated!A2:C957, 3, FALSE)</f>
      </c>
      <c r="K2671" s="10">
        <f>IF(J2671="PACK", I2671, 0)</f>
      </c>
      <c r="L2671" s="10">
        <f>IF(J2671="KG", I2671, I2671 * VLOOKUP(G2671,Sku_Consolidated!A2:U957,21,FALSE))</f>
      </c>
      <c r="M2671" s="10" t="s">
        <v>37</v>
      </c>
      <c r="N2671" s="11" t="s">
        <v>6746</v>
      </c>
      <c r="O2671" s="10" t="s">
        <v>6747</v>
      </c>
      <c r="P2671" s="10">
        <f>N2671 - O2671</f>
      </c>
      <c r="Q2671" s="1">
        <f>VLOOKUP(G2671,Sku_Consolidated!A2:G957,7, FALSE)</f>
      </c>
      <c r="R2671" s="1">
        <f>IF(IFERROR(VLOOKUP(E2671,Store_Showcase!B2:H144,7, FALSE), TRUE)=TRUE, IF(IFERROR(VLOOKUP(E2671,Store_SRP!B2:H110,7, FALSE), TRUE)=TRUE,VLOOKUP(E2671,Store_VAM!B2:H273,7, FALSE),VLOOKUP(E2671,Store_SRP!B2:H110,7, FALSE)), VLOOKUP(E2671,Store_Showcase!B2:H144,7, FALSE))</f>
      </c>
      <c r="S2671" s="1">
        <f>IF(IFERROR(VLOOKUP(E2671,Store_Showcase!B2:I144,8, FALSE), TRUE)=TRUE, IF(IFERROR(VLOOKUP(E2671,Store_SRP!B2:I110,8, FALSE), TRUE)=TRUE,VLOOKUP(E2671,Store_VAM!B2:I273,8, FALSE),VLOOKUP(E2671,Store_SRP!B2:I110,8, FALSE)), VLOOKUP(E2671,Store_Showcase!B2:I144,8, FALSE))</f>
      </c>
      <c r="T2671" s="1">
        <f>VLOOKUP(G2671,Sku_Consolidated!A2:R957,18,FALSE)</f>
      </c>
      <c r="U2671" s="1" t="s">
        <v>6743</v>
      </c>
      <c r="V2671" s="1">
        <f>IF(VLOOKUP(G2671,Sku_Consolidated!A2:S957,19,FALSE)="SHOWCASE", VLOOKUP(E2671,Store_Showcase!B2:L144,11, FALSE), IF(VLOOKUP(G2671,Sku_Consolidated!A2:S957,19,FALSE)="VAM",VLOOKUP(E2671,Store_VAM!B2:L273,11, FALSE),VLOOKUP(E2671,Store_SRP!B2:L110,11, FALSE)))</f>
      </c>
      <c r="W2671" s="1">
        <f>VLOOKUP(G2671,Sku_Consolidated!A2:W957,11,FALSE)</f>
      </c>
      <c r="X2671" s="1">
        <f>VLOOKUP(G2671,Sku_Consolidated!A2:H957,8,FALSE)</f>
      </c>
      <c r="Y2671" s="1">
        <f>VLOOKUP(G2671,Sku_Consolidated!A2:I957,9,FALSE)</f>
      </c>
      <c r="Z2671" s="1" t="s">
        <v>41</v>
      </c>
      <c r="AA2671" s="1">
        <f>VLOOKUP(G2671,Sku_Consolidated!A2:E957,5,FALSE)</f>
      </c>
      <c r="AB2671" s="1">
        <f>IF(VLOOKUP(G2671,Sku_Consolidated!A2:S957,19,FALSE)="SHOWCASE", VLOOKUP(E2671,Store_Showcase!B2:N144,13, FALSE), IF(VLOOKUP(G2671,Sku_Consolidated!A2:S957,19,FALSE)="VAM",VLOOKUP(E2671,Store_VAM!B2:N273,13, FALSE),VLOOKUP(E2671,Store_SRP!B2:N110,13, FALSE)))</f>
      </c>
      <c r="AC2671" s="1">
        <f>IF(IFERROR(AB2671,TRUE)=TRUE, "-","OK")</f>
      </c>
      <c r="AD2671" s="11" t="s">
        <v>37</v>
      </c>
      <c r="AE2671" s="11" t="s">
        <v>37</v>
      </c>
      <c r="AF2671" s="1">
        <f>IF(IFERROR(VLOOKUP(E2671,Store_Showcase!B2:H144,{5}, FALSE), TRUE)=TRUE, IF(IFERROR(VLOOKUP(E2671,Store_SRP!B2:H110,{5}, FALSE), TRUE)=TRUE,VLOOKUP(E2671,Store_VAM!B2:H273,{5}, FALSE),VLOOKUP(E2671,Store_SRP!B2:H110,{5}, FALSE)), VLOOKUP(E2671,Store_Showcase!B2:H144,{5}, FALSE))</f>
      </c>
      <c r="AG2671" s="1">
        <f>IF(IFERROR(VLOOKUP(E2671,Store_Showcase!B2:H144,{6}, FALSE), TRUE)=TRUE, IF(IFERROR(VLOOKUP(E2671,Store_SRP!B2:H110,{6}, FALSE), TRUE)=TRUE,VLOOKUP(E2671,Store_VAM!B2:H273,{6}, FALSE),VLOOKUP(E2671,Store_SRP!B2:H110,{6}, FALSE)), VLOOKUP(E2671,Store_Showcase!B2:H144,{6}, FALSE))</f>
      </c>
      <c r="AH2671" s="1">
        <f>VLOOKUP(G2671,Sku_Consolidated!A2:R957,18,FALSE)</f>
      </c>
      <c r="AI2671" s="1">
        <f>VLOOKUP(G2671,Sku_Consolidated!A2:S957,19,FALSE)</f>
      </c>
      <c r="AJ2671" s="1">
        <f>VLOOKUP(G2671,Sku_Consolidated!A2:T957,20,FALSE)</f>
      </c>
    </row>
    <row r="2672" spans="1:36" x14ac:dyDescent="0.25">
      <c r="A2672" s="1">
        <v>2024</v>
      </c>
      <c r="B2672" s="1" t="s">
        <v>31</v>
      </c>
      <c r="C2672" s="1" t="s">
        <v>32</v>
      </c>
      <c r="D2672" s="1" t="s">
        <v>33</v>
      </c>
      <c r="E2672" s="9" t="s">
        <v>6740</v>
      </c>
      <c r="F2672" s="1">
        <f>IF(VLOOKUP(G2672,Sku_Consolidated!A2:S957,{19},FALSE)="SHOWCASE", VLOOKUP(E2672,Store_Showcase!B2:C144,{2}, FALSE), IF(VLOOKUP(G2672,Sku_Consolidated!A2:S957,{19},FALSE)="VAM",VLOOKUP(E2672,Store_VAM!B2:C273,{2}, FALSE),VLOOKUP(E2672,Store_SRP!B2:C110,{2}, FALSE)))</f>
      </c>
      <c r="G2672" s="1">
        <v>61733</v>
      </c>
      <c r="H2672" s="1" t="s">
        <v>58</v>
      </c>
      <c r="I2672" s="10" t="s">
        <v>1490</v>
      </c>
      <c r="J2672" s="1">
        <f>VLOOKUP(G2672,Sku_Consolidated!A2:C957, 3, FALSE)</f>
      </c>
      <c r="K2672" s="10">
        <f>IF(J2672="PACK", I2672, 0)</f>
      </c>
      <c r="L2672" s="10">
        <f>IF(J2672="KG", I2672, I2672 * VLOOKUP(G2672,Sku_Consolidated!A2:U957,21,FALSE))</f>
      </c>
      <c r="M2672" s="10" t="s">
        <v>37</v>
      </c>
      <c r="N2672" s="11" t="s">
        <v>6748</v>
      </c>
      <c r="O2672" s="10" t="s">
        <v>6749</v>
      </c>
      <c r="P2672" s="10">
        <f>N2672 - O2672</f>
      </c>
      <c r="Q2672" s="1">
        <f>VLOOKUP(G2672,Sku_Consolidated!A2:G957,7, FALSE)</f>
      </c>
      <c r="R2672" s="1">
        <f>IF(IFERROR(VLOOKUP(E2672,Store_Showcase!B2:H144,7, FALSE), TRUE)=TRUE, IF(IFERROR(VLOOKUP(E2672,Store_SRP!B2:H110,7, FALSE), TRUE)=TRUE,VLOOKUP(E2672,Store_VAM!B2:H273,7, FALSE),VLOOKUP(E2672,Store_SRP!B2:H110,7, FALSE)), VLOOKUP(E2672,Store_Showcase!B2:H144,7, FALSE))</f>
      </c>
      <c r="S2672" s="1">
        <f>IF(IFERROR(VLOOKUP(E2672,Store_Showcase!B2:I144,8, FALSE), TRUE)=TRUE, IF(IFERROR(VLOOKUP(E2672,Store_SRP!B2:I110,8, FALSE), TRUE)=TRUE,VLOOKUP(E2672,Store_VAM!B2:I273,8, FALSE),VLOOKUP(E2672,Store_SRP!B2:I110,8, FALSE)), VLOOKUP(E2672,Store_Showcase!B2:I144,8, FALSE))</f>
      </c>
      <c r="T2672" s="1">
        <f>VLOOKUP(G2672,Sku_Consolidated!A2:R957,18,FALSE)</f>
      </c>
      <c r="U2672" s="1" t="s">
        <v>6743</v>
      </c>
      <c r="V2672" s="1">
        <f>IF(VLOOKUP(G2672,Sku_Consolidated!A2:S957,19,FALSE)="SHOWCASE", VLOOKUP(E2672,Store_Showcase!B2:L144,11, FALSE), IF(VLOOKUP(G2672,Sku_Consolidated!A2:S957,19,FALSE)="VAM",VLOOKUP(E2672,Store_VAM!B2:L273,11, FALSE),VLOOKUP(E2672,Store_SRP!B2:L110,11, FALSE)))</f>
      </c>
      <c r="W2672" s="1">
        <f>VLOOKUP(G2672,Sku_Consolidated!A2:W957,11,FALSE)</f>
      </c>
      <c r="X2672" s="1">
        <f>VLOOKUP(G2672,Sku_Consolidated!A2:H957,8,FALSE)</f>
      </c>
      <c r="Y2672" s="1">
        <f>VLOOKUP(G2672,Sku_Consolidated!A2:I957,9,FALSE)</f>
      </c>
      <c r="Z2672" s="1" t="s">
        <v>41</v>
      </c>
      <c r="AA2672" s="1">
        <f>VLOOKUP(G2672,Sku_Consolidated!A2:E957,5,FALSE)</f>
      </c>
      <c r="AB2672" s="1">
        <f>IF(VLOOKUP(G2672,Sku_Consolidated!A2:S957,19,FALSE)="SHOWCASE", VLOOKUP(E2672,Store_Showcase!B2:N144,13, FALSE), IF(VLOOKUP(G2672,Sku_Consolidated!A2:S957,19,FALSE)="VAM",VLOOKUP(E2672,Store_VAM!B2:N273,13, FALSE),VLOOKUP(E2672,Store_SRP!B2:N110,13, FALSE)))</f>
      </c>
      <c r="AC2672" s="1">
        <f>IF(IFERROR(AB2672,TRUE)=TRUE, "-","OK")</f>
      </c>
      <c r="AD2672" s="11" t="s">
        <v>37</v>
      </c>
      <c r="AE2672" s="11" t="s">
        <v>37</v>
      </c>
      <c r="AF2672" s="1">
        <f>IF(IFERROR(VLOOKUP(E2672,Store_Showcase!B2:H144,{5}, FALSE), TRUE)=TRUE, IF(IFERROR(VLOOKUP(E2672,Store_SRP!B2:H110,{5}, FALSE), TRUE)=TRUE,VLOOKUP(E2672,Store_VAM!B2:H273,{5}, FALSE),VLOOKUP(E2672,Store_SRP!B2:H110,{5}, FALSE)), VLOOKUP(E2672,Store_Showcase!B2:H144,{5}, FALSE))</f>
      </c>
      <c r="AG2672" s="1">
        <f>IF(IFERROR(VLOOKUP(E2672,Store_Showcase!B2:H144,{6}, FALSE), TRUE)=TRUE, IF(IFERROR(VLOOKUP(E2672,Store_SRP!B2:H110,{6}, FALSE), TRUE)=TRUE,VLOOKUP(E2672,Store_VAM!B2:H273,{6}, FALSE),VLOOKUP(E2672,Store_SRP!B2:H110,{6}, FALSE)), VLOOKUP(E2672,Store_Showcase!B2:H144,{6}, FALSE))</f>
      </c>
      <c r="AH2672" s="1">
        <f>VLOOKUP(G2672,Sku_Consolidated!A2:R957,18,FALSE)</f>
      </c>
      <c r="AI2672" s="1">
        <f>VLOOKUP(G2672,Sku_Consolidated!A2:S957,19,FALSE)</f>
      </c>
      <c r="AJ2672" s="1">
        <f>VLOOKUP(G2672,Sku_Consolidated!A2:T957,20,FALSE)</f>
      </c>
    </row>
    <row r="2673" spans="1:36" x14ac:dyDescent="0.25">
      <c r="A2673" s="1">
        <v>2024</v>
      </c>
      <c r="B2673" s="1" t="s">
        <v>31</v>
      </c>
      <c r="C2673" s="1" t="s">
        <v>32</v>
      </c>
      <c r="D2673" s="1" t="s">
        <v>33</v>
      </c>
      <c r="E2673" s="9" t="s">
        <v>6740</v>
      </c>
      <c r="F2673" s="1">
        <f>IF(VLOOKUP(G2673,Sku_Consolidated!A2:S957,{19},FALSE)="SHOWCASE", VLOOKUP(E2673,Store_Showcase!B2:C144,{2}, FALSE), IF(VLOOKUP(G2673,Sku_Consolidated!A2:S957,{19},FALSE)="VAM",VLOOKUP(E2673,Store_VAM!B2:C273,{2}, FALSE),VLOOKUP(E2673,Store_SRP!B2:C110,{2}, FALSE)))</f>
      </c>
      <c r="G2673" s="1">
        <v>61737</v>
      </c>
      <c r="H2673" s="1" t="s">
        <v>70</v>
      </c>
      <c r="I2673" s="10" t="s">
        <v>4547</v>
      </c>
      <c r="J2673" s="1">
        <f>VLOOKUP(G2673,Sku_Consolidated!A2:C957, 3, FALSE)</f>
      </c>
      <c r="K2673" s="10">
        <f>IF(J2673="PACK", I2673, 0)</f>
      </c>
      <c r="L2673" s="10">
        <f>IF(J2673="KG", I2673, I2673 * VLOOKUP(G2673,Sku_Consolidated!A2:U957,21,FALSE))</f>
      </c>
      <c r="M2673" s="10" t="s">
        <v>37</v>
      </c>
      <c r="N2673" s="11" t="s">
        <v>6750</v>
      </c>
      <c r="O2673" s="10" t="s">
        <v>6751</v>
      </c>
      <c r="P2673" s="10">
        <f>N2673 - O2673</f>
      </c>
      <c r="Q2673" s="1">
        <f>VLOOKUP(G2673,Sku_Consolidated!A2:G957,7, FALSE)</f>
      </c>
      <c r="R2673" s="1">
        <f>IF(IFERROR(VLOOKUP(E2673,Store_Showcase!B2:H144,7, FALSE), TRUE)=TRUE, IF(IFERROR(VLOOKUP(E2673,Store_SRP!B2:H110,7, FALSE), TRUE)=TRUE,VLOOKUP(E2673,Store_VAM!B2:H273,7, FALSE),VLOOKUP(E2673,Store_SRP!B2:H110,7, FALSE)), VLOOKUP(E2673,Store_Showcase!B2:H144,7, FALSE))</f>
      </c>
      <c r="S2673" s="1">
        <f>IF(IFERROR(VLOOKUP(E2673,Store_Showcase!B2:I144,8, FALSE), TRUE)=TRUE, IF(IFERROR(VLOOKUP(E2673,Store_SRP!B2:I110,8, FALSE), TRUE)=TRUE,VLOOKUP(E2673,Store_VAM!B2:I273,8, FALSE),VLOOKUP(E2673,Store_SRP!B2:I110,8, FALSE)), VLOOKUP(E2673,Store_Showcase!B2:I144,8, FALSE))</f>
      </c>
      <c r="T2673" s="1">
        <f>VLOOKUP(G2673,Sku_Consolidated!A2:R957,18,FALSE)</f>
      </c>
      <c r="U2673" s="1" t="s">
        <v>6743</v>
      </c>
      <c r="V2673" s="1">
        <f>IF(VLOOKUP(G2673,Sku_Consolidated!A2:S957,19,FALSE)="SHOWCASE", VLOOKUP(E2673,Store_Showcase!B2:L144,11, FALSE), IF(VLOOKUP(G2673,Sku_Consolidated!A2:S957,19,FALSE)="VAM",VLOOKUP(E2673,Store_VAM!B2:L273,11, FALSE),VLOOKUP(E2673,Store_SRP!B2:L110,11, FALSE)))</f>
      </c>
      <c r="W2673" s="1">
        <f>VLOOKUP(G2673,Sku_Consolidated!A2:W957,11,FALSE)</f>
      </c>
      <c r="X2673" s="1">
        <f>VLOOKUP(G2673,Sku_Consolidated!A2:H957,8,FALSE)</f>
      </c>
      <c r="Y2673" s="1">
        <f>VLOOKUP(G2673,Sku_Consolidated!A2:I957,9,FALSE)</f>
      </c>
      <c r="Z2673" s="1" t="s">
        <v>41</v>
      </c>
      <c r="AA2673" s="1">
        <f>VLOOKUP(G2673,Sku_Consolidated!A2:E957,5,FALSE)</f>
      </c>
      <c r="AB2673" s="1">
        <f>IF(VLOOKUP(G2673,Sku_Consolidated!A2:S957,19,FALSE)="SHOWCASE", VLOOKUP(E2673,Store_Showcase!B2:N144,13, FALSE), IF(VLOOKUP(G2673,Sku_Consolidated!A2:S957,19,FALSE)="VAM",VLOOKUP(E2673,Store_VAM!B2:N273,13, FALSE),VLOOKUP(E2673,Store_SRP!B2:N110,13, FALSE)))</f>
      </c>
      <c r="AC2673" s="1">
        <f>IF(IFERROR(AB2673,TRUE)=TRUE, "-","OK")</f>
      </c>
      <c r="AD2673" s="11" t="s">
        <v>37</v>
      </c>
      <c r="AE2673" s="11" t="s">
        <v>37</v>
      </c>
      <c r="AF2673" s="1">
        <f>IF(IFERROR(VLOOKUP(E2673,Store_Showcase!B2:H144,{5}, FALSE), TRUE)=TRUE, IF(IFERROR(VLOOKUP(E2673,Store_SRP!B2:H110,{5}, FALSE), TRUE)=TRUE,VLOOKUP(E2673,Store_VAM!B2:H273,{5}, FALSE),VLOOKUP(E2673,Store_SRP!B2:H110,{5}, FALSE)), VLOOKUP(E2673,Store_Showcase!B2:H144,{5}, FALSE))</f>
      </c>
      <c r="AG2673" s="1">
        <f>IF(IFERROR(VLOOKUP(E2673,Store_Showcase!B2:H144,{6}, FALSE), TRUE)=TRUE, IF(IFERROR(VLOOKUP(E2673,Store_SRP!B2:H110,{6}, FALSE), TRUE)=TRUE,VLOOKUP(E2673,Store_VAM!B2:H273,{6}, FALSE),VLOOKUP(E2673,Store_SRP!B2:H110,{6}, FALSE)), VLOOKUP(E2673,Store_Showcase!B2:H144,{6}, FALSE))</f>
      </c>
      <c r="AH2673" s="1">
        <f>VLOOKUP(G2673,Sku_Consolidated!A2:R957,18,FALSE)</f>
      </c>
      <c r="AI2673" s="1">
        <f>VLOOKUP(G2673,Sku_Consolidated!A2:S957,19,FALSE)</f>
      </c>
      <c r="AJ2673" s="1">
        <f>VLOOKUP(G2673,Sku_Consolidated!A2:T957,20,FALSE)</f>
      </c>
    </row>
    <row r="2674" spans="1:36" x14ac:dyDescent="0.25">
      <c r="A2674" s="1">
        <v>2024</v>
      </c>
      <c r="B2674" s="1" t="s">
        <v>31</v>
      </c>
      <c r="C2674" s="1" t="s">
        <v>32</v>
      </c>
      <c r="D2674" s="1" t="s">
        <v>33</v>
      </c>
      <c r="E2674" s="9" t="s">
        <v>6740</v>
      </c>
      <c r="F2674" s="1">
        <f>IF(VLOOKUP(G2674,Sku_Consolidated!A2:S957,{19},FALSE)="SHOWCASE", VLOOKUP(E2674,Store_Showcase!B2:C144,{2}, FALSE), IF(VLOOKUP(G2674,Sku_Consolidated!A2:S957,{19},FALSE)="VAM",VLOOKUP(E2674,Store_VAM!B2:C273,{2}, FALSE),VLOOKUP(E2674,Store_SRP!B2:C110,{2}, FALSE)))</f>
      </c>
      <c r="G2674" s="1">
        <v>61755</v>
      </c>
      <c r="H2674" s="1" t="s">
        <v>86</v>
      </c>
      <c r="I2674" s="10" t="s">
        <v>849</v>
      </c>
      <c r="J2674" s="1">
        <f>VLOOKUP(G2674,Sku_Consolidated!A2:C957, 3, FALSE)</f>
      </c>
      <c r="K2674" s="10">
        <f>IF(J2674="PACK", I2674, 0)</f>
      </c>
      <c r="L2674" s="10">
        <f>IF(J2674="KG", I2674, I2674 * VLOOKUP(G2674,Sku_Consolidated!A2:U957,21,FALSE))</f>
      </c>
      <c r="M2674" s="10" t="s">
        <v>37</v>
      </c>
      <c r="N2674" s="11" t="s">
        <v>6752</v>
      </c>
      <c r="O2674" s="10" t="s">
        <v>6753</v>
      </c>
      <c r="P2674" s="10">
        <f>N2674 - O2674</f>
      </c>
      <c r="Q2674" s="1">
        <f>VLOOKUP(G2674,Sku_Consolidated!A2:G957,7, FALSE)</f>
      </c>
      <c r="R2674" s="1">
        <f>IF(IFERROR(VLOOKUP(E2674,Store_Showcase!B2:H144,7, FALSE), TRUE)=TRUE, IF(IFERROR(VLOOKUP(E2674,Store_SRP!B2:H110,7, FALSE), TRUE)=TRUE,VLOOKUP(E2674,Store_VAM!B2:H273,7, FALSE),VLOOKUP(E2674,Store_SRP!B2:H110,7, FALSE)), VLOOKUP(E2674,Store_Showcase!B2:H144,7, FALSE))</f>
      </c>
      <c r="S2674" s="1">
        <f>IF(IFERROR(VLOOKUP(E2674,Store_Showcase!B2:I144,8, FALSE), TRUE)=TRUE, IF(IFERROR(VLOOKUP(E2674,Store_SRP!B2:I110,8, FALSE), TRUE)=TRUE,VLOOKUP(E2674,Store_VAM!B2:I273,8, FALSE),VLOOKUP(E2674,Store_SRP!B2:I110,8, FALSE)), VLOOKUP(E2674,Store_Showcase!B2:I144,8, FALSE))</f>
      </c>
      <c r="T2674" s="1">
        <f>VLOOKUP(G2674,Sku_Consolidated!A2:R957,18,FALSE)</f>
      </c>
      <c r="U2674" s="1" t="s">
        <v>6743</v>
      </c>
      <c r="V2674" s="1">
        <f>IF(VLOOKUP(G2674,Sku_Consolidated!A2:S957,19,FALSE)="SHOWCASE", VLOOKUP(E2674,Store_Showcase!B2:L144,11, FALSE), IF(VLOOKUP(G2674,Sku_Consolidated!A2:S957,19,FALSE)="VAM",VLOOKUP(E2674,Store_VAM!B2:L273,11, FALSE),VLOOKUP(E2674,Store_SRP!B2:L110,11, FALSE)))</f>
      </c>
      <c r="W2674" s="1">
        <f>VLOOKUP(G2674,Sku_Consolidated!A2:W957,11,FALSE)</f>
      </c>
      <c r="X2674" s="1">
        <f>VLOOKUP(G2674,Sku_Consolidated!A2:H957,8,FALSE)</f>
      </c>
      <c r="Y2674" s="1">
        <f>VLOOKUP(G2674,Sku_Consolidated!A2:I957,9,FALSE)</f>
      </c>
      <c r="Z2674" s="1" t="s">
        <v>41</v>
      </c>
      <c r="AA2674" s="1">
        <f>VLOOKUP(G2674,Sku_Consolidated!A2:E957,5,FALSE)</f>
      </c>
      <c r="AB2674" s="1">
        <f>IF(VLOOKUP(G2674,Sku_Consolidated!A2:S957,19,FALSE)="SHOWCASE", VLOOKUP(E2674,Store_Showcase!B2:N144,13, FALSE), IF(VLOOKUP(G2674,Sku_Consolidated!A2:S957,19,FALSE)="VAM",VLOOKUP(E2674,Store_VAM!B2:N273,13, FALSE),VLOOKUP(E2674,Store_SRP!B2:N110,13, FALSE)))</f>
      </c>
      <c r="AC2674" s="1">
        <f>IF(IFERROR(AB2674,TRUE)=TRUE, "-","OK")</f>
      </c>
      <c r="AD2674" s="11" t="s">
        <v>37</v>
      </c>
      <c r="AE2674" s="11" t="s">
        <v>37</v>
      </c>
      <c r="AF2674" s="1">
        <f>IF(IFERROR(VLOOKUP(E2674,Store_Showcase!B2:H144,{5}, FALSE), TRUE)=TRUE, IF(IFERROR(VLOOKUP(E2674,Store_SRP!B2:H110,{5}, FALSE), TRUE)=TRUE,VLOOKUP(E2674,Store_VAM!B2:H273,{5}, FALSE),VLOOKUP(E2674,Store_SRP!B2:H110,{5}, FALSE)), VLOOKUP(E2674,Store_Showcase!B2:H144,{5}, FALSE))</f>
      </c>
      <c r="AG2674" s="1">
        <f>IF(IFERROR(VLOOKUP(E2674,Store_Showcase!B2:H144,{6}, FALSE), TRUE)=TRUE, IF(IFERROR(VLOOKUP(E2674,Store_SRP!B2:H110,{6}, FALSE), TRUE)=TRUE,VLOOKUP(E2674,Store_VAM!B2:H273,{6}, FALSE),VLOOKUP(E2674,Store_SRP!B2:H110,{6}, FALSE)), VLOOKUP(E2674,Store_Showcase!B2:H144,{6}, FALSE))</f>
      </c>
      <c r="AH2674" s="1">
        <f>VLOOKUP(G2674,Sku_Consolidated!A2:R957,18,FALSE)</f>
      </c>
      <c r="AI2674" s="1">
        <f>VLOOKUP(G2674,Sku_Consolidated!A2:S957,19,FALSE)</f>
      </c>
      <c r="AJ2674" s="1">
        <f>VLOOKUP(G2674,Sku_Consolidated!A2:T957,20,FALSE)</f>
      </c>
    </row>
    <row r="2675" spans="1:36" x14ac:dyDescent="0.25">
      <c r="A2675" s="1">
        <v>2024</v>
      </c>
      <c r="B2675" s="1" t="s">
        <v>31</v>
      </c>
      <c r="C2675" s="1" t="s">
        <v>32</v>
      </c>
      <c r="D2675" s="1" t="s">
        <v>33</v>
      </c>
      <c r="E2675" s="9" t="s">
        <v>6740</v>
      </c>
      <c r="F2675" s="1">
        <f>IF(VLOOKUP(G2675,Sku_Consolidated!A2:S957,{19},FALSE)="SHOWCASE", VLOOKUP(E2675,Store_Showcase!B2:C144,{2}, FALSE), IF(VLOOKUP(G2675,Sku_Consolidated!A2:S957,{19},FALSE)="VAM",VLOOKUP(E2675,Store_VAM!B2:C273,{2}, FALSE),VLOOKUP(E2675,Store_SRP!B2:C110,{2}, FALSE)))</f>
      </c>
      <c r="G2675" s="1">
        <v>61758</v>
      </c>
      <c r="H2675" s="1" t="s">
        <v>90</v>
      </c>
      <c r="I2675" s="10" t="s">
        <v>4152</v>
      </c>
      <c r="J2675" s="1">
        <f>VLOOKUP(G2675,Sku_Consolidated!A2:C957, 3, FALSE)</f>
      </c>
      <c r="K2675" s="10">
        <f>IF(J2675="PACK", I2675, 0)</f>
      </c>
      <c r="L2675" s="10">
        <f>IF(J2675="KG", I2675, I2675 * VLOOKUP(G2675,Sku_Consolidated!A2:U957,21,FALSE))</f>
      </c>
      <c r="M2675" s="10" t="s">
        <v>37</v>
      </c>
      <c r="N2675" s="11" t="s">
        <v>6754</v>
      </c>
      <c r="O2675" s="10" t="s">
        <v>6755</v>
      </c>
      <c r="P2675" s="10">
        <f>N2675 - O2675</f>
      </c>
      <c r="Q2675" s="1">
        <f>VLOOKUP(G2675,Sku_Consolidated!A2:G957,7, FALSE)</f>
      </c>
      <c r="R2675" s="1">
        <f>IF(IFERROR(VLOOKUP(E2675,Store_Showcase!B2:H144,7, FALSE), TRUE)=TRUE, IF(IFERROR(VLOOKUP(E2675,Store_SRP!B2:H110,7, FALSE), TRUE)=TRUE,VLOOKUP(E2675,Store_VAM!B2:H273,7, FALSE),VLOOKUP(E2675,Store_SRP!B2:H110,7, FALSE)), VLOOKUP(E2675,Store_Showcase!B2:H144,7, FALSE))</f>
      </c>
      <c r="S2675" s="1">
        <f>IF(IFERROR(VLOOKUP(E2675,Store_Showcase!B2:I144,8, FALSE), TRUE)=TRUE, IF(IFERROR(VLOOKUP(E2675,Store_SRP!B2:I110,8, FALSE), TRUE)=TRUE,VLOOKUP(E2675,Store_VAM!B2:I273,8, FALSE),VLOOKUP(E2675,Store_SRP!B2:I110,8, FALSE)), VLOOKUP(E2675,Store_Showcase!B2:I144,8, FALSE))</f>
      </c>
      <c r="T2675" s="1">
        <f>VLOOKUP(G2675,Sku_Consolidated!A2:R957,18,FALSE)</f>
      </c>
      <c r="U2675" s="1" t="s">
        <v>6743</v>
      </c>
      <c r="V2675" s="1">
        <f>IF(VLOOKUP(G2675,Sku_Consolidated!A2:S957,19,FALSE)="SHOWCASE", VLOOKUP(E2675,Store_Showcase!B2:L144,11, FALSE), IF(VLOOKUP(G2675,Sku_Consolidated!A2:S957,19,FALSE)="VAM",VLOOKUP(E2675,Store_VAM!B2:L273,11, FALSE),VLOOKUP(E2675,Store_SRP!B2:L110,11, FALSE)))</f>
      </c>
      <c r="W2675" s="1">
        <f>VLOOKUP(G2675,Sku_Consolidated!A2:W957,11,FALSE)</f>
      </c>
      <c r="X2675" s="1">
        <f>VLOOKUP(G2675,Sku_Consolidated!A2:H957,8,FALSE)</f>
      </c>
      <c r="Y2675" s="1">
        <f>VLOOKUP(G2675,Sku_Consolidated!A2:I957,9,FALSE)</f>
      </c>
      <c r="Z2675" s="1" t="s">
        <v>41</v>
      </c>
      <c r="AA2675" s="1">
        <f>VLOOKUP(G2675,Sku_Consolidated!A2:E957,5,FALSE)</f>
      </c>
      <c r="AB2675" s="1">
        <f>IF(VLOOKUP(G2675,Sku_Consolidated!A2:S957,19,FALSE)="SHOWCASE", VLOOKUP(E2675,Store_Showcase!B2:N144,13, FALSE), IF(VLOOKUP(G2675,Sku_Consolidated!A2:S957,19,FALSE)="VAM",VLOOKUP(E2675,Store_VAM!B2:N273,13, FALSE),VLOOKUP(E2675,Store_SRP!B2:N110,13, FALSE)))</f>
      </c>
      <c r="AC2675" s="1">
        <f>IF(IFERROR(AB2675,TRUE)=TRUE, "-","OK")</f>
      </c>
      <c r="AD2675" s="11" t="s">
        <v>37</v>
      </c>
      <c r="AE2675" s="11" t="s">
        <v>37</v>
      </c>
      <c r="AF2675" s="1">
        <f>IF(IFERROR(VLOOKUP(E2675,Store_Showcase!B2:H144,{5}, FALSE), TRUE)=TRUE, IF(IFERROR(VLOOKUP(E2675,Store_SRP!B2:H110,{5}, FALSE), TRUE)=TRUE,VLOOKUP(E2675,Store_VAM!B2:H273,{5}, FALSE),VLOOKUP(E2675,Store_SRP!B2:H110,{5}, FALSE)), VLOOKUP(E2675,Store_Showcase!B2:H144,{5}, FALSE))</f>
      </c>
      <c r="AG2675" s="1">
        <f>IF(IFERROR(VLOOKUP(E2675,Store_Showcase!B2:H144,{6}, FALSE), TRUE)=TRUE, IF(IFERROR(VLOOKUP(E2675,Store_SRP!B2:H110,{6}, FALSE), TRUE)=TRUE,VLOOKUP(E2675,Store_VAM!B2:H273,{6}, FALSE),VLOOKUP(E2675,Store_SRP!B2:H110,{6}, FALSE)), VLOOKUP(E2675,Store_Showcase!B2:H144,{6}, FALSE))</f>
      </c>
      <c r="AH2675" s="1">
        <f>VLOOKUP(G2675,Sku_Consolidated!A2:R957,18,FALSE)</f>
      </c>
      <c r="AI2675" s="1">
        <f>VLOOKUP(G2675,Sku_Consolidated!A2:S957,19,FALSE)</f>
      </c>
      <c r="AJ2675" s="1">
        <f>VLOOKUP(G2675,Sku_Consolidated!A2:T957,20,FALSE)</f>
      </c>
    </row>
    <row r="2676" spans="1:36" x14ac:dyDescent="0.25">
      <c r="A2676" s="1">
        <v>2024</v>
      </c>
      <c r="B2676" s="1" t="s">
        <v>31</v>
      </c>
      <c r="C2676" s="1" t="s">
        <v>32</v>
      </c>
      <c r="D2676" s="1" t="s">
        <v>33</v>
      </c>
      <c r="E2676" s="9" t="s">
        <v>6740</v>
      </c>
      <c r="F2676" s="1">
        <f>IF(VLOOKUP(G2676,Sku_Consolidated!A2:S957,{19},FALSE)="SHOWCASE", VLOOKUP(E2676,Store_Showcase!B2:C144,{2}, FALSE), IF(VLOOKUP(G2676,Sku_Consolidated!A2:S957,{19},FALSE)="VAM",VLOOKUP(E2676,Store_VAM!B2:C273,{2}, FALSE),VLOOKUP(E2676,Store_SRP!B2:C110,{2}, FALSE)))</f>
      </c>
      <c r="G2676" s="1">
        <v>61760</v>
      </c>
      <c r="H2676" s="1" t="s">
        <v>98</v>
      </c>
      <c r="I2676" s="10" t="s">
        <v>79</v>
      </c>
      <c r="J2676" s="1">
        <f>VLOOKUP(G2676,Sku_Consolidated!A2:C957, 3, FALSE)</f>
      </c>
      <c r="K2676" s="10">
        <f>IF(J2676="PACK", I2676, 0)</f>
      </c>
      <c r="L2676" s="10">
        <f>IF(J2676="KG", I2676, I2676 * VLOOKUP(G2676,Sku_Consolidated!A2:U957,21,FALSE))</f>
      </c>
      <c r="M2676" s="10" t="s">
        <v>37</v>
      </c>
      <c r="N2676" s="11" t="s">
        <v>6756</v>
      </c>
      <c r="O2676" s="10" t="s">
        <v>6757</v>
      </c>
      <c r="P2676" s="10">
        <f>N2676 - O2676</f>
      </c>
      <c r="Q2676" s="1">
        <f>VLOOKUP(G2676,Sku_Consolidated!A2:G957,7, FALSE)</f>
      </c>
      <c r="R2676" s="1">
        <f>IF(IFERROR(VLOOKUP(E2676,Store_Showcase!B2:H144,7, FALSE), TRUE)=TRUE, IF(IFERROR(VLOOKUP(E2676,Store_SRP!B2:H110,7, FALSE), TRUE)=TRUE,VLOOKUP(E2676,Store_VAM!B2:H273,7, FALSE),VLOOKUP(E2676,Store_SRP!B2:H110,7, FALSE)), VLOOKUP(E2676,Store_Showcase!B2:H144,7, FALSE))</f>
      </c>
      <c r="S2676" s="1">
        <f>IF(IFERROR(VLOOKUP(E2676,Store_Showcase!B2:I144,8, FALSE), TRUE)=TRUE, IF(IFERROR(VLOOKUP(E2676,Store_SRP!B2:I110,8, FALSE), TRUE)=TRUE,VLOOKUP(E2676,Store_VAM!B2:I273,8, FALSE),VLOOKUP(E2676,Store_SRP!B2:I110,8, FALSE)), VLOOKUP(E2676,Store_Showcase!B2:I144,8, FALSE))</f>
      </c>
      <c r="T2676" s="1">
        <f>VLOOKUP(G2676,Sku_Consolidated!A2:R957,18,FALSE)</f>
      </c>
      <c r="U2676" s="1" t="s">
        <v>6743</v>
      </c>
      <c r="V2676" s="1">
        <f>IF(VLOOKUP(G2676,Sku_Consolidated!A2:S957,19,FALSE)="SHOWCASE", VLOOKUP(E2676,Store_Showcase!B2:L144,11, FALSE), IF(VLOOKUP(G2676,Sku_Consolidated!A2:S957,19,FALSE)="VAM",VLOOKUP(E2676,Store_VAM!B2:L273,11, FALSE),VLOOKUP(E2676,Store_SRP!B2:L110,11, FALSE)))</f>
      </c>
      <c r="W2676" s="1">
        <f>VLOOKUP(G2676,Sku_Consolidated!A2:W957,11,FALSE)</f>
      </c>
      <c r="X2676" s="1">
        <f>VLOOKUP(G2676,Sku_Consolidated!A2:H957,8,FALSE)</f>
      </c>
      <c r="Y2676" s="1">
        <f>VLOOKUP(G2676,Sku_Consolidated!A2:I957,9,FALSE)</f>
      </c>
      <c r="Z2676" s="1" t="s">
        <v>41</v>
      </c>
      <c r="AA2676" s="1">
        <f>VLOOKUP(G2676,Sku_Consolidated!A2:E957,5,FALSE)</f>
      </c>
      <c r="AB2676" s="1">
        <f>IF(VLOOKUP(G2676,Sku_Consolidated!A2:S957,19,FALSE)="SHOWCASE", VLOOKUP(E2676,Store_Showcase!B2:N144,13, FALSE), IF(VLOOKUP(G2676,Sku_Consolidated!A2:S957,19,FALSE)="VAM",VLOOKUP(E2676,Store_VAM!B2:N273,13, FALSE),VLOOKUP(E2676,Store_SRP!B2:N110,13, FALSE)))</f>
      </c>
      <c r="AC2676" s="1">
        <f>IF(IFERROR(AB2676,TRUE)=TRUE, "-","OK")</f>
      </c>
      <c r="AD2676" s="11" t="s">
        <v>37</v>
      </c>
      <c r="AE2676" s="11" t="s">
        <v>37</v>
      </c>
      <c r="AF2676" s="1">
        <f>IF(IFERROR(VLOOKUP(E2676,Store_Showcase!B2:H144,{5}, FALSE), TRUE)=TRUE, IF(IFERROR(VLOOKUP(E2676,Store_SRP!B2:H110,{5}, FALSE), TRUE)=TRUE,VLOOKUP(E2676,Store_VAM!B2:H273,{5}, FALSE),VLOOKUP(E2676,Store_SRP!B2:H110,{5}, FALSE)), VLOOKUP(E2676,Store_Showcase!B2:H144,{5}, FALSE))</f>
      </c>
      <c r="AG2676" s="1">
        <f>IF(IFERROR(VLOOKUP(E2676,Store_Showcase!B2:H144,{6}, FALSE), TRUE)=TRUE, IF(IFERROR(VLOOKUP(E2676,Store_SRP!B2:H110,{6}, FALSE), TRUE)=TRUE,VLOOKUP(E2676,Store_VAM!B2:H273,{6}, FALSE),VLOOKUP(E2676,Store_SRP!B2:H110,{6}, FALSE)), VLOOKUP(E2676,Store_Showcase!B2:H144,{6}, FALSE))</f>
      </c>
      <c r="AH2676" s="1">
        <f>VLOOKUP(G2676,Sku_Consolidated!A2:R957,18,FALSE)</f>
      </c>
      <c r="AI2676" s="1">
        <f>VLOOKUP(G2676,Sku_Consolidated!A2:S957,19,FALSE)</f>
      </c>
      <c r="AJ2676" s="1">
        <f>VLOOKUP(G2676,Sku_Consolidated!A2:T957,20,FALSE)</f>
      </c>
    </row>
    <row r="2677" spans="1:36" x14ac:dyDescent="0.25">
      <c r="A2677" s="1">
        <v>2024</v>
      </c>
      <c r="B2677" s="1" t="s">
        <v>31</v>
      </c>
      <c r="C2677" s="1" t="s">
        <v>32</v>
      </c>
      <c r="D2677" s="1" t="s">
        <v>33</v>
      </c>
      <c r="E2677" s="9" t="s">
        <v>6740</v>
      </c>
      <c r="F2677" s="1">
        <f>IF(VLOOKUP(G2677,Sku_Consolidated!A2:S957,{19},FALSE)="SHOWCASE", VLOOKUP(E2677,Store_Showcase!B2:C144,{2}, FALSE), IF(VLOOKUP(G2677,Sku_Consolidated!A2:S957,{19},FALSE)="VAM",VLOOKUP(E2677,Store_VAM!B2:C273,{2}, FALSE),VLOOKUP(E2677,Store_SRP!B2:C110,{2}, FALSE)))</f>
      </c>
      <c r="G2677" s="1">
        <v>61820</v>
      </c>
      <c r="H2677" s="1" t="s">
        <v>114</v>
      </c>
      <c r="I2677" s="10" t="s">
        <v>3329</v>
      </c>
      <c r="J2677" s="1">
        <f>VLOOKUP(G2677,Sku_Consolidated!A2:C957, 3, FALSE)</f>
      </c>
      <c r="K2677" s="10">
        <f>IF(J2677="PACK", I2677, 0)</f>
      </c>
      <c r="L2677" s="10">
        <f>IF(J2677="KG", I2677, I2677 * VLOOKUP(G2677,Sku_Consolidated!A2:U957,21,FALSE))</f>
      </c>
      <c r="M2677" s="10" t="s">
        <v>37</v>
      </c>
      <c r="N2677" s="11" t="s">
        <v>6758</v>
      </c>
      <c r="O2677" s="10" t="s">
        <v>6759</v>
      </c>
      <c r="P2677" s="10">
        <f>N2677 - O2677</f>
      </c>
      <c r="Q2677" s="1">
        <f>VLOOKUP(G2677,Sku_Consolidated!A2:G957,7, FALSE)</f>
      </c>
      <c r="R2677" s="1">
        <f>IF(IFERROR(VLOOKUP(E2677,Store_Showcase!B2:H144,7, FALSE), TRUE)=TRUE, IF(IFERROR(VLOOKUP(E2677,Store_SRP!B2:H110,7, FALSE), TRUE)=TRUE,VLOOKUP(E2677,Store_VAM!B2:H273,7, FALSE),VLOOKUP(E2677,Store_SRP!B2:H110,7, FALSE)), VLOOKUP(E2677,Store_Showcase!B2:H144,7, FALSE))</f>
      </c>
      <c r="S2677" s="1">
        <f>IF(IFERROR(VLOOKUP(E2677,Store_Showcase!B2:I144,8, FALSE), TRUE)=TRUE, IF(IFERROR(VLOOKUP(E2677,Store_SRP!B2:I110,8, FALSE), TRUE)=TRUE,VLOOKUP(E2677,Store_VAM!B2:I273,8, FALSE),VLOOKUP(E2677,Store_SRP!B2:I110,8, FALSE)), VLOOKUP(E2677,Store_Showcase!B2:I144,8, FALSE))</f>
      </c>
      <c r="T2677" s="1">
        <f>VLOOKUP(G2677,Sku_Consolidated!A2:R957,18,FALSE)</f>
      </c>
      <c r="U2677" s="1" t="s">
        <v>6743</v>
      </c>
      <c r="V2677" s="1">
        <f>IF(VLOOKUP(G2677,Sku_Consolidated!A2:S957,19,FALSE)="SHOWCASE", VLOOKUP(E2677,Store_Showcase!B2:L144,11, FALSE), IF(VLOOKUP(G2677,Sku_Consolidated!A2:S957,19,FALSE)="VAM",VLOOKUP(E2677,Store_VAM!B2:L273,11, FALSE),VLOOKUP(E2677,Store_SRP!B2:L110,11, FALSE)))</f>
      </c>
      <c r="W2677" s="1">
        <f>VLOOKUP(G2677,Sku_Consolidated!A2:W957,11,FALSE)</f>
      </c>
      <c r="X2677" s="1">
        <f>VLOOKUP(G2677,Sku_Consolidated!A2:H957,8,FALSE)</f>
      </c>
      <c r="Y2677" s="1">
        <f>VLOOKUP(G2677,Sku_Consolidated!A2:I957,9,FALSE)</f>
      </c>
      <c r="Z2677" s="1" t="s">
        <v>41</v>
      </c>
      <c r="AA2677" s="1">
        <f>VLOOKUP(G2677,Sku_Consolidated!A2:E957,5,FALSE)</f>
      </c>
      <c r="AB2677" s="1">
        <f>IF(VLOOKUP(G2677,Sku_Consolidated!A2:S957,19,FALSE)="SHOWCASE", VLOOKUP(E2677,Store_Showcase!B2:N144,13, FALSE), IF(VLOOKUP(G2677,Sku_Consolidated!A2:S957,19,FALSE)="VAM",VLOOKUP(E2677,Store_VAM!B2:N273,13, FALSE),VLOOKUP(E2677,Store_SRP!B2:N110,13, FALSE)))</f>
      </c>
      <c r="AC2677" s="1">
        <f>IF(IFERROR(AB2677,TRUE)=TRUE, "-","OK")</f>
      </c>
      <c r="AD2677" s="11" t="s">
        <v>37</v>
      </c>
      <c r="AE2677" s="11" t="s">
        <v>37</v>
      </c>
      <c r="AF2677" s="1">
        <f>IF(IFERROR(VLOOKUP(E2677,Store_Showcase!B2:H144,{5}, FALSE), TRUE)=TRUE, IF(IFERROR(VLOOKUP(E2677,Store_SRP!B2:H110,{5}, FALSE), TRUE)=TRUE,VLOOKUP(E2677,Store_VAM!B2:H273,{5}, FALSE),VLOOKUP(E2677,Store_SRP!B2:H110,{5}, FALSE)), VLOOKUP(E2677,Store_Showcase!B2:H144,{5}, FALSE))</f>
      </c>
      <c r="AG2677" s="1">
        <f>IF(IFERROR(VLOOKUP(E2677,Store_Showcase!B2:H144,{6}, FALSE), TRUE)=TRUE, IF(IFERROR(VLOOKUP(E2677,Store_SRP!B2:H110,{6}, FALSE), TRUE)=TRUE,VLOOKUP(E2677,Store_VAM!B2:H273,{6}, FALSE),VLOOKUP(E2677,Store_SRP!B2:H110,{6}, FALSE)), VLOOKUP(E2677,Store_Showcase!B2:H144,{6}, FALSE))</f>
      </c>
      <c r="AH2677" s="1">
        <f>VLOOKUP(G2677,Sku_Consolidated!A2:R957,18,FALSE)</f>
      </c>
      <c r="AI2677" s="1">
        <f>VLOOKUP(G2677,Sku_Consolidated!A2:S957,19,FALSE)</f>
      </c>
      <c r="AJ2677" s="1">
        <f>VLOOKUP(G2677,Sku_Consolidated!A2:T957,20,FALSE)</f>
      </c>
    </row>
    <row r="2678" spans="1:36" x14ac:dyDescent="0.25">
      <c r="A2678" s="1">
        <v>2024</v>
      </c>
      <c r="B2678" s="1" t="s">
        <v>31</v>
      </c>
      <c r="C2678" s="1" t="s">
        <v>32</v>
      </c>
      <c r="D2678" s="1" t="s">
        <v>33</v>
      </c>
      <c r="E2678" s="9" t="s">
        <v>6740</v>
      </c>
      <c r="F2678" s="1">
        <f>IF(VLOOKUP(G2678,Sku_Consolidated!A2:S957,{19},FALSE)="SHOWCASE", VLOOKUP(E2678,Store_Showcase!B2:C144,{2}, FALSE), IF(VLOOKUP(G2678,Sku_Consolidated!A2:S957,{19},FALSE)="VAM",VLOOKUP(E2678,Store_VAM!B2:C273,{2}, FALSE),VLOOKUP(E2678,Store_SRP!B2:C110,{2}, FALSE)))</f>
      </c>
      <c r="G2678" s="1">
        <v>61840</v>
      </c>
      <c r="H2678" s="1" t="s">
        <v>171</v>
      </c>
      <c r="I2678" s="10" t="s">
        <v>619</v>
      </c>
      <c r="J2678" s="1">
        <f>VLOOKUP(G2678,Sku_Consolidated!A2:C957, 3, FALSE)</f>
      </c>
      <c r="K2678" s="10">
        <f>IF(J2678="PACK", I2678, 0)</f>
      </c>
      <c r="L2678" s="10">
        <f>IF(J2678="KG", I2678, I2678 * VLOOKUP(G2678,Sku_Consolidated!A2:U957,21,FALSE))</f>
      </c>
      <c r="M2678" s="10" t="s">
        <v>37</v>
      </c>
      <c r="N2678" s="11" t="s">
        <v>6760</v>
      </c>
      <c r="O2678" s="10" t="s">
        <v>6761</v>
      </c>
      <c r="P2678" s="10">
        <f>N2678 - O2678</f>
      </c>
      <c r="Q2678" s="1">
        <f>VLOOKUP(G2678,Sku_Consolidated!A2:G957,7, FALSE)</f>
      </c>
      <c r="R2678" s="1">
        <f>IF(IFERROR(VLOOKUP(E2678,Store_Showcase!B2:H144,7, FALSE), TRUE)=TRUE, IF(IFERROR(VLOOKUP(E2678,Store_SRP!B2:H110,7, FALSE), TRUE)=TRUE,VLOOKUP(E2678,Store_VAM!B2:H273,7, FALSE),VLOOKUP(E2678,Store_SRP!B2:H110,7, FALSE)), VLOOKUP(E2678,Store_Showcase!B2:H144,7, FALSE))</f>
      </c>
      <c r="S2678" s="1">
        <f>IF(IFERROR(VLOOKUP(E2678,Store_Showcase!B2:I144,8, FALSE), TRUE)=TRUE, IF(IFERROR(VLOOKUP(E2678,Store_SRP!B2:I110,8, FALSE), TRUE)=TRUE,VLOOKUP(E2678,Store_VAM!B2:I273,8, FALSE),VLOOKUP(E2678,Store_SRP!B2:I110,8, FALSE)), VLOOKUP(E2678,Store_Showcase!B2:I144,8, FALSE))</f>
      </c>
      <c r="T2678" s="1">
        <f>VLOOKUP(G2678,Sku_Consolidated!A2:R957,18,FALSE)</f>
      </c>
      <c r="U2678" s="1" t="s">
        <v>6743</v>
      </c>
      <c r="V2678" s="1">
        <f>IF(VLOOKUP(G2678,Sku_Consolidated!A2:S957,19,FALSE)="SHOWCASE", VLOOKUP(E2678,Store_Showcase!B2:L144,11, FALSE), IF(VLOOKUP(G2678,Sku_Consolidated!A2:S957,19,FALSE)="VAM",VLOOKUP(E2678,Store_VAM!B2:L273,11, FALSE),VLOOKUP(E2678,Store_SRP!B2:L110,11, FALSE)))</f>
      </c>
      <c r="W2678" s="1">
        <f>VLOOKUP(G2678,Sku_Consolidated!A2:W957,11,FALSE)</f>
      </c>
      <c r="X2678" s="1">
        <f>VLOOKUP(G2678,Sku_Consolidated!A2:H957,8,FALSE)</f>
      </c>
      <c r="Y2678" s="1">
        <f>VLOOKUP(G2678,Sku_Consolidated!A2:I957,9,FALSE)</f>
      </c>
      <c r="Z2678" s="1" t="s">
        <v>41</v>
      </c>
      <c r="AA2678" s="1">
        <f>VLOOKUP(G2678,Sku_Consolidated!A2:E957,5,FALSE)</f>
      </c>
      <c r="AB2678" s="1">
        <f>IF(VLOOKUP(G2678,Sku_Consolidated!A2:S957,19,FALSE)="SHOWCASE", VLOOKUP(E2678,Store_Showcase!B2:N144,13, FALSE), IF(VLOOKUP(G2678,Sku_Consolidated!A2:S957,19,FALSE)="VAM",VLOOKUP(E2678,Store_VAM!B2:N273,13, FALSE),VLOOKUP(E2678,Store_SRP!B2:N110,13, FALSE)))</f>
      </c>
      <c r="AC2678" s="1">
        <f>IF(IFERROR(AB2678,TRUE)=TRUE, "-","OK")</f>
      </c>
      <c r="AD2678" s="11" t="s">
        <v>37</v>
      </c>
      <c r="AE2678" s="11" t="s">
        <v>37</v>
      </c>
      <c r="AF2678" s="1">
        <f>IF(IFERROR(VLOOKUP(E2678,Store_Showcase!B2:H144,{5}, FALSE), TRUE)=TRUE, IF(IFERROR(VLOOKUP(E2678,Store_SRP!B2:H110,{5}, FALSE), TRUE)=TRUE,VLOOKUP(E2678,Store_VAM!B2:H273,{5}, FALSE),VLOOKUP(E2678,Store_SRP!B2:H110,{5}, FALSE)), VLOOKUP(E2678,Store_Showcase!B2:H144,{5}, FALSE))</f>
      </c>
      <c r="AG2678" s="1">
        <f>IF(IFERROR(VLOOKUP(E2678,Store_Showcase!B2:H144,{6}, FALSE), TRUE)=TRUE, IF(IFERROR(VLOOKUP(E2678,Store_SRP!B2:H110,{6}, FALSE), TRUE)=TRUE,VLOOKUP(E2678,Store_VAM!B2:H273,{6}, FALSE),VLOOKUP(E2678,Store_SRP!B2:H110,{6}, FALSE)), VLOOKUP(E2678,Store_Showcase!B2:H144,{6}, FALSE))</f>
      </c>
      <c r="AH2678" s="1">
        <f>VLOOKUP(G2678,Sku_Consolidated!A2:R957,18,FALSE)</f>
      </c>
      <c r="AI2678" s="1">
        <f>VLOOKUP(G2678,Sku_Consolidated!A2:S957,19,FALSE)</f>
      </c>
      <c r="AJ2678" s="1">
        <f>VLOOKUP(G2678,Sku_Consolidated!A2:T957,20,FALSE)</f>
      </c>
    </row>
    <row r="2679" spans="1:36" x14ac:dyDescent="0.25">
      <c r="A2679" s="1">
        <v>2024</v>
      </c>
      <c r="B2679" s="1" t="s">
        <v>31</v>
      </c>
      <c r="C2679" s="1" t="s">
        <v>32</v>
      </c>
      <c r="D2679" s="1" t="s">
        <v>33</v>
      </c>
      <c r="E2679" s="9" t="s">
        <v>6740</v>
      </c>
      <c r="F2679" s="1">
        <f>IF(VLOOKUP(G2679,Sku_Consolidated!A2:S957,{19},FALSE)="SHOWCASE", VLOOKUP(E2679,Store_Showcase!B2:C144,{2}, FALSE), IF(VLOOKUP(G2679,Sku_Consolidated!A2:S957,{19},FALSE)="VAM",VLOOKUP(E2679,Store_VAM!B2:C273,{2}, FALSE),VLOOKUP(E2679,Store_SRP!B2:C110,{2}, FALSE)))</f>
      </c>
      <c r="G2679" s="1">
        <v>61850</v>
      </c>
      <c r="H2679" s="1" t="s">
        <v>134</v>
      </c>
      <c r="I2679" s="10" t="s">
        <v>1906</v>
      </c>
      <c r="J2679" s="1">
        <f>VLOOKUP(G2679,Sku_Consolidated!A2:C957, 3, FALSE)</f>
      </c>
      <c r="K2679" s="10">
        <f>IF(J2679="PACK", I2679, 0)</f>
      </c>
      <c r="L2679" s="10">
        <f>IF(J2679="KG", I2679, I2679 * VLOOKUP(G2679,Sku_Consolidated!A2:U957,21,FALSE))</f>
      </c>
      <c r="M2679" s="10" t="s">
        <v>37</v>
      </c>
      <c r="N2679" s="11" t="s">
        <v>6762</v>
      </c>
      <c r="O2679" s="10" t="s">
        <v>6763</v>
      </c>
      <c r="P2679" s="10">
        <f>N2679 - O2679</f>
      </c>
      <c r="Q2679" s="1">
        <f>VLOOKUP(G2679,Sku_Consolidated!A2:G957,7, FALSE)</f>
      </c>
      <c r="R2679" s="1">
        <f>IF(IFERROR(VLOOKUP(E2679,Store_Showcase!B2:H144,7, FALSE), TRUE)=TRUE, IF(IFERROR(VLOOKUP(E2679,Store_SRP!B2:H110,7, FALSE), TRUE)=TRUE,VLOOKUP(E2679,Store_VAM!B2:H273,7, FALSE),VLOOKUP(E2679,Store_SRP!B2:H110,7, FALSE)), VLOOKUP(E2679,Store_Showcase!B2:H144,7, FALSE))</f>
      </c>
      <c r="S2679" s="1">
        <f>IF(IFERROR(VLOOKUP(E2679,Store_Showcase!B2:I144,8, FALSE), TRUE)=TRUE, IF(IFERROR(VLOOKUP(E2679,Store_SRP!B2:I110,8, FALSE), TRUE)=TRUE,VLOOKUP(E2679,Store_VAM!B2:I273,8, FALSE),VLOOKUP(E2679,Store_SRP!B2:I110,8, FALSE)), VLOOKUP(E2679,Store_Showcase!B2:I144,8, FALSE))</f>
      </c>
      <c r="T2679" s="1">
        <f>VLOOKUP(G2679,Sku_Consolidated!A2:R957,18,FALSE)</f>
      </c>
      <c r="U2679" s="1" t="s">
        <v>6743</v>
      </c>
      <c r="V2679" s="1">
        <f>IF(VLOOKUP(G2679,Sku_Consolidated!A2:S957,19,FALSE)="SHOWCASE", VLOOKUP(E2679,Store_Showcase!B2:L144,11, FALSE), IF(VLOOKUP(G2679,Sku_Consolidated!A2:S957,19,FALSE)="VAM",VLOOKUP(E2679,Store_VAM!B2:L273,11, FALSE),VLOOKUP(E2679,Store_SRP!B2:L110,11, FALSE)))</f>
      </c>
      <c r="W2679" s="1">
        <f>VLOOKUP(G2679,Sku_Consolidated!A2:W957,11,FALSE)</f>
      </c>
      <c r="X2679" s="1">
        <f>VLOOKUP(G2679,Sku_Consolidated!A2:H957,8,FALSE)</f>
      </c>
      <c r="Y2679" s="1">
        <f>VLOOKUP(G2679,Sku_Consolidated!A2:I957,9,FALSE)</f>
      </c>
      <c r="Z2679" s="1" t="s">
        <v>41</v>
      </c>
      <c r="AA2679" s="1">
        <f>VLOOKUP(G2679,Sku_Consolidated!A2:E957,5,FALSE)</f>
      </c>
      <c r="AB2679" s="1">
        <f>IF(VLOOKUP(G2679,Sku_Consolidated!A2:S957,19,FALSE)="SHOWCASE", VLOOKUP(E2679,Store_Showcase!B2:N144,13, FALSE), IF(VLOOKUP(G2679,Sku_Consolidated!A2:S957,19,FALSE)="VAM",VLOOKUP(E2679,Store_VAM!B2:N273,13, FALSE),VLOOKUP(E2679,Store_SRP!B2:N110,13, FALSE)))</f>
      </c>
      <c r="AC2679" s="1">
        <f>IF(IFERROR(AB2679,TRUE)=TRUE, "-","OK")</f>
      </c>
      <c r="AD2679" s="11" t="s">
        <v>37</v>
      </c>
      <c r="AE2679" s="11" t="s">
        <v>37</v>
      </c>
      <c r="AF2679" s="1">
        <f>IF(IFERROR(VLOOKUP(E2679,Store_Showcase!B2:H144,{5}, FALSE), TRUE)=TRUE, IF(IFERROR(VLOOKUP(E2679,Store_SRP!B2:H110,{5}, FALSE), TRUE)=TRUE,VLOOKUP(E2679,Store_VAM!B2:H273,{5}, FALSE),VLOOKUP(E2679,Store_SRP!B2:H110,{5}, FALSE)), VLOOKUP(E2679,Store_Showcase!B2:H144,{5}, FALSE))</f>
      </c>
      <c r="AG2679" s="1">
        <f>IF(IFERROR(VLOOKUP(E2679,Store_Showcase!B2:H144,{6}, FALSE), TRUE)=TRUE, IF(IFERROR(VLOOKUP(E2679,Store_SRP!B2:H110,{6}, FALSE), TRUE)=TRUE,VLOOKUP(E2679,Store_VAM!B2:H273,{6}, FALSE),VLOOKUP(E2679,Store_SRP!B2:H110,{6}, FALSE)), VLOOKUP(E2679,Store_Showcase!B2:H144,{6}, FALSE))</f>
      </c>
      <c r="AH2679" s="1">
        <f>VLOOKUP(G2679,Sku_Consolidated!A2:R957,18,FALSE)</f>
      </c>
      <c r="AI2679" s="1">
        <f>VLOOKUP(G2679,Sku_Consolidated!A2:S957,19,FALSE)</f>
      </c>
      <c r="AJ2679" s="1">
        <f>VLOOKUP(G2679,Sku_Consolidated!A2:T957,20,FALSE)</f>
      </c>
    </row>
    <row r="2680" spans="1:36" x14ac:dyDescent="0.25">
      <c r="A2680" s="1">
        <v>2024</v>
      </c>
      <c r="B2680" s="1" t="s">
        <v>31</v>
      </c>
      <c r="C2680" s="1" t="s">
        <v>32</v>
      </c>
      <c r="D2680" s="1" t="s">
        <v>33</v>
      </c>
      <c r="E2680" s="9" t="s">
        <v>6740</v>
      </c>
      <c r="F2680" s="1">
        <f>IF(VLOOKUP(G2680,Sku_Consolidated!A2:S957,{19},FALSE)="SHOWCASE", VLOOKUP(E2680,Store_Showcase!B2:C144,{2}, FALSE), IF(VLOOKUP(G2680,Sku_Consolidated!A2:S957,{19},FALSE)="VAM",VLOOKUP(E2680,Store_VAM!B2:C273,{2}, FALSE),VLOOKUP(E2680,Store_SRP!B2:C110,{2}, FALSE)))</f>
      </c>
      <c r="G2680" s="1">
        <v>61852</v>
      </c>
      <c r="H2680" s="1" t="s">
        <v>138</v>
      </c>
      <c r="I2680" s="10" t="s">
        <v>370</v>
      </c>
      <c r="J2680" s="1">
        <f>VLOOKUP(G2680,Sku_Consolidated!A2:C957, 3, FALSE)</f>
      </c>
      <c r="K2680" s="10">
        <f>IF(J2680="PACK", I2680, 0)</f>
      </c>
      <c r="L2680" s="10">
        <f>IF(J2680="KG", I2680, I2680 * VLOOKUP(G2680,Sku_Consolidated!A2:U957,21,FALSE))</f>
      </c>
      <c r="M2680" s="10" t="s">
        <v>37</v>
      </c>
      <c r="N2680" s="11" t="s">
        <v>6764</v>
      </c>
      <c r="O2680" s="10" t="s">
        <v>6765</v>
      </c>
      <c r="P2680" s="10">
        <f>N2680 - O2680</f>
      </c>
      <c r="Q2680" s="1">
        <f>VLOOKUP(G2680,Sku_Consolidated!A2:G957,7, FALSE)</f>
      </c>
      <c r="R2680" s="1">
        <f>IF(IFERROR(VLOOKUP(E2680,Store_Showcase!B2:H144,7, FALSE), TRUE)=TRUE, IF(IFERROR(VLOOKUP(E2680,Store_SRP!B2:H110,7, FALSE), TRUE)=TRUE,VLOOKUP(E2680,Store_VAM!B2:H273,7, FALSE),VLOOKUP(E2680,Store_SRP!B2:H110,7, FALSE)), VLOOKUP(E2680,Store_Showcase!B2:H144,7, FALSE))</f>
      </c>
      <c r="S2680" s="1">
        <f>IF(IFERROR(VLOOKUP(E2680,Store_Showcase!B2:I144,8, FALSE), TRUE)=TRUE, IF(IFERROR(VLOOKUP(E2680,Store_SRP!B2:I110,8, FALSE), TRUE)=TRUE,VLOOKUP(E2680,Store_VAM!B2:I273,8, FALSE),VLOOKUP(E2680,Store_SRP!B2:I110,8, FALSE)), VLOOKUP(E2680,Store_Showcase!B2:I144,8, FALSE))</f>
      </c>
      <c r="T2680" s="1">
        <f>VLOOKUP(G2680,Sku_Consolidated!A2:R957,18,FALSE)</f>
      </c>
      <c r="U2680" s="1" t="s">
        <v>6743</v>
      </c>
      <c r="V2680" s="1">
        <f>IF(VLOOKUP(G2680,Sku_Consolidated!A2:S957,19,FALSE)="SHOWCASE", VLOOKUP(E2680,Store_Showcase!B2:L144,11, FALSE), IF(VLOOKUP(G2680,Sku_Consolidated!A2:S957,19,FALSE)="VAM",VLOOKUP(E2680,Store_VAM!B2:L273,11, FALSE),VLOOKUP(E2680,Store_SRP!B2:L110,11, FALSE)))</f>
      </c>
      <c r="W2680" s="1">
        <f>VLOOKUP(G2680,Sku_Consolidated!A2:W957,11,FALSE)</f>
      </c>
      <c r="X2680" s="1">
        <f>VLOOKUP(G2680,Sku_Consolidated!A2:H957,8,FALSE)</f>
      </c>
      <c r="Y2680" s="1">
        <f>VLOOKUP(G2680,Sku_Consolidated!A2:I957,9,FALSE)</f>
      </c>
      <c r="Z2680" s="1" t="s">
        <v>41</v>
      </c>
      <c r="AA2680" s="1">
        <f>VLOOKUP(G2680,Sku_Consolidated!A2:E957,5,FALSE)</f>
      </c>
      <c r="AB2680" s="1">
        <f>IF(VLOOKUP(G2680,Sku_Consolidated!A2:S957,19,FALSE)="SHOWCASE", VLOOKUP(E2680,Store_Showcase!B2:N144,13, FALSE), IF(VLOOKUP(G2680,Sku_Consolidated!A2:S957,19,FALSE)="VAM",VLOOKUP(E2680,Store_VAM!B2:N273,13, FALSE),VLOOKUP(E2680,Store_SRP!B2:N110,13, FALSE)))</f>
      </c>
      <c r="AC2680" s="1">
        <f>IF(IFERROR(AB2680,TRUE)=TRUE, "-","OK")</f>
      </c>
      <c r="AD2680" s="11" t="s">
        <v>37</v>
      </c>
      <c r="AE2680" s="11" t="s">
        <v>37</v>
      </c>
      <c r="AF2680" s="1">
        <f>IF(IFERROR(VLOOKUP(E2680,Store_Showcase!B2:H144,{5}, FALSE), TRUE)=TRUE, IF(IFERROR(VLOOKUP(E2680,Store_SRP!B2:H110,{5}, FALSE), TRUE)=TRUE,VLOOKUP(E2680,Store_VAM!B2:H273,{5}, FALSE),VLOOKUP(E2680,Store_SRP!B2:H110,{5}, FALSE)), VLOOKUP(E2680,Store_Showcase!B2:H144,{5}, FALSE))</f>
      </c>
      <c r="AG2680" s="1">
        <f>IF(IFERROR(VLOOKUP(E2680,Store_Showcase!B2:H144,{6}, FALSE), TRUE)=TRUE, IF(IFERROR(VLOOKUP(E2680,Store_SRP!B2:H110,{6}, FALSE), TRUE)=TRUE,VLOOKUP(E2680,Store_VAM!B2:H273,{6}, FALSE),VLOOKUP(E2680,Store_SRP!B2:H110,{6}, FALSE)), VLOOKUP(E2680,Store_Showcase!B2:H144,{6}, FALSE))</f>
      </c>
      <c r="AH2680" s="1">
        <f>VLOOKUP(G2680,Sku_Consolidated!A2:R957,18,FALSE)</f>
      </c>
      <c r="AI2680" s="1">
        <f>VLOOKUP(G2680,Sku_Consolidated!A2:S957,19,FALSE)</f>
      </c>
      <c r="AJ2680" s="1">
        <f>VLOOKUP(G2680,Sku_Consolidated!A2:T957,20,FALSE)</f>
      </c>
    </row>
    <row r="2681" spans="1:36" x14ac:dyDescent="0.25">
      <c r="A2681" s="1">
        <v>2024</v>
      </c>
      <c r="B2681" s="1" t="s">
        <v>31</v>
      </c>
      <c r="C2681" s="1" t="s">
        <v>32</v>
      </c>
      <c r="D2681" s="1" t="s">
        <v>33</v>
      </c>
      <c r="E2681" s="9" t="s">
        <v>6614</v>
      </c>
      <c r="F2681" s="1">
        <f>IF(VLOOKUP(G2681,Sku_Consolidated!A2:S957,{19},FALSE)="SHOWCASE", VLOOKUP(E2681,Store_Showcase!B2:C144,{2}, FALSE), IF(VLOOKUP(G2681,Sku_Consolidated!A2:S957,{19},FALSE)="VAM",VLOOKUP(E2681,Store_VAM!B2:C273,{2}, FALSE),VLOOKUP(E2681,Store_SRP!B2:C110,{2}, FALSE)))</f>
      </c>
      <c r="G2681" s="1">
        <v>61788</v>
      </c>
      <c r="H2681" s="1" t="s">
        <v>286</v>
      </c>
      <c r="I2681" s="10" t="s">
        <v>127</v>
      </c>
      <c r="J2681" s="1">
        <f>VLOOKUP(G2681,Sku_Consolidated!A2:C957, 3, FALSE)</f>
      </c>
      <c r="K2681" s="10">
        <f>IF(J2681="PACK", I2681, 0)</f>
      </c>
      <c r="L2681" s="10">
        <f>IF(J2681="KG", I2681, I2681 * VLOOKUP(G2681,Sku_Consolidated!A2:U957,21,FALSE))</f>
      </c>
      <c r="M2681" s="10" t="s">
        <v>37</v>
      </c>
      <c r="N2681" s="11" t="s">
        <v>6766</v>
      </c>
      <c r="O2681" s="10" t="s">
        <v>6767</v>
      </c>
      <c r="P2681" s="10">
        <f>N2681 - O2681</f>
      </c>
      <c r="Q2681" s="1">
        <f>VLOOKUP(G2681,Sku_Consolidated!A2:G957,7, FALSE)</f>
      </c>
      <c r="R2681" s="1">
        <f>IF(IFERROR(VLOOKUP(E2681,Store_Showcase!B2:H144,7, FALSE), TRUE)=TRUE, IF(IFERROR(VLOOKUP(E2681,Store_SRP!B2:H110,7, FALSE), TRUE)=TRUE,VLOOKUP(E2681,Store_VAM!B2:H273,7, FALSE),VLOOKUP(E2681,Store_SRP!B2:H110,7, FALSE)), VLOOKUP(E2681,Store_Showcase!B2:H144,7, FALSE))</f>
      </c>
      <c r="S2681" s="1">
        <f>IF(IFERROR(VLOOKUP(E2681,Store_Showcase!B2:I144,8, FALSE), TRUE)=TRUE, IF(IFERROR(VLOOKUP(E2681,Store_SRP!B2:I110,8, FALSE), TRUE)=TRUE,VLOOKUP(E2681,Store_VAM!B2:I273,8, FALSE),VLOOKUP(E2681,Store_SRP!B2:I110,8, FALSE)), VLOOKUP(E2681,Store_Showcase!B2:I144,8, FALSE))</f>
      </c>
      <c r="T2681" s="1">
        <f>VLOOKUP(G2681,Sku_Consolidated!A2:R957,18,FALSE)</f>
      </c>
      <c r="U2681" s="1" t="s">
        <v>6768</v>
      </c>
      <c r="V2681" s="1">
        <f>IF(VLOOKUP(G2681,Sku_Consolidated!A2:S957,19,FALSE)="SHOWCASE", VLOOKUP(E2681,Store_Showcase!B2:L144,11, FALSE), IF(VLOOKUP(G2681,Sku_Consolidated!A2:S957,19,FALSE)="VAM",VLOOKUP(E2681,Store_VAM!B2:L273,11, FALSE),VLOOKUP(E2681,Store_SRP!B2:L110,11, FALSE)))</f>
      </c>
      <c r="W2681" s="1">
        <f>VLOOKUP(G2681,Sku_Consolidated!A2:W957,11,FALSE)</f>
      </c>
      <c r="X2681" s="1">
        <f>VLOOKUP(G2681,Sku_Consolidated!A2:H957,8,FALSE)</f>
      </c>
      <c r="Y2681" s="1">
        <f>VLOOKUP(G2681,Sku_Consolidated!A2:I957,9,FALSE)</f>
      </c>
      <c r="Z2681" s="1" t="s">
        <v>41</v>
      </c>
      <c r="AA2681" s="1">
        <f>VLOOKUP(G2681,Sku_Consolidated!A2:E957,5,FALSE)</f>
      </c>
      <c r="AB2681" s="1">
        <f>IF(VLOOKUP(G2681,Sku_Consolidated!A2:S957,19,FALSE)="SHOWCASE", VLOOKUP(E2681,Store_Showcase!B2:N144,13, FALSE), IF(VLOOKUP(G2681,Sku_Consolidated!A2:S957,19,FALSE)="VAM",VLOOKUP(E2681,Store_VAM!B2:N273,13, FALSE),VLOOKUP(E2681,Store_SRP!B2:N110,13, FALSE)))</f>
      </c>
      <c r="AC2681" s="1">
        <f>IF(IFERROR(AB2681,TRUE)=TRUE, "-","OK")</f>
      </c>
      <c r="AD2681" s="11" t="s">
        <v>37</v>
      </c>
      <c r="AE2681" s="11" t="s">
        <v>37</v>
      </c>
      <c r="AF2681" s="1">
        <f>IF(IFERROR(VLOOKUP(E2681,Store_Showcase!B2:H144,{5}, FALSE), TRUE)=TRUE, IF(IFERROR(VLOOKUP(E2681,Store_SRP!B2:H110,{5}, FALSE), TRUE)=TRUE,VLOOKUP(E2681,Store_VAM!B2:H273,{5}, FALSE),VLOOKUP(E2681,Store_SRP!B2:H110,{5}, FALSE)), VLOOKUP(E2681,Store_Showcase!B2:H144,{5}, FALSE))</f>
      </c>
      <c r="AG2681" s="1">
        <f>IF(IFERROR(VLOOKUP(E2681,Store_Showcase!B2:H144,{6}, FALSE), TRUE)=TRUE, IF(IFERROR(VLOOKUP(E2681,Store_SRP!B2:H110,{6}, FALSE), TRUE)=TRUE,VLOOKUP(E2681,Store_VAM!B2:H273,{6}, FALSE),VLOOKUP(E2681,Store_SRP!B2:H110,{6}, FALSE)), VLOOKUP(E2681,Store_Showcase!B2:H144,{6}, FALSE))</f>
      </c>
      <c r="AH2681" s="1">
        <f>VLOOKUP(G2681,Sku_Consolidated!A2:R957,18,FALSE)</f>
      </c>
      <c r="AI2681" s="1">
        <f>VLOOKUP(G2681,Sku_Consolidated!A2:S957,19,FALSE)</f>
      </c>
      <c r="AJ2681" s="1">
        <f>VLOOKUP(G2681,Sku_Consolidated!A2:T957,20,FALSE)</f>
      </c>
    </row>
    <row r="2682" spans="1:36" x14ac:dyDescent="0.25">
      <c r="A2682" s="1">
        <v>2024</v>
      </c>
      <c r="B2682" s="1" t="s">
        <v>31</v>
      </c>
      <c r="C2682" s="1" t="s">
        <v>32</v>
      </c>
      <c r="D2682" s="1" t="s">
        <v>33</v>
      </c>
      <c r="E2682" s="9" t="s">
        <v>6704</v>
      </c>
      <c r="F2682" s="1">
        <f>IF(VLOOKUP(G2682,Sku_Consolidated!A2:S957,{19},FALSE)="SHOWCASE", VLOOKUP(E2682,Store_Showcase!B2:C144,{2}, FALSE), IF(VLOOKUP(G2682,Sku_Consolidated!A2:S957,{19},FALSE)="VAM",VLOOKUP(E2682,Store_VAM!B2:C273,{2}, FALSE),VLOOKUP(E2682,Store_SRP!B2:C110,{2}, FALSE)))</f>
      </c>
      <c r="G2682" s="1">
        <v>61817</v>
      </c>
      <c r="H2682" s="1" t="s">
        <v>6769</v>
      </c>
      <c r="I2682" s="10" t="s">
        <v>3460</v>
      </c>
      <c r="J2682" s="1">
        <f>VLOOKUP(G2682,Sku_Consolidated!A2:C957, 3, FALSE)</f>
      </c>
      <c r="K2682" s="10">
        <f>IF(J2682="PACK", I2682, 0)</f>
      </c>
      <c r="L2682" s="10">
        <f>IF(J2682="KG", I2682, I2682 * VLOOKUP(G2682,Sku_Consolidated!A2:U957,21,FALSE))</f>
      </c>
      <c r="M2682" s="10" t="s">
        <v>37</v>
      </c>
      <c r="N2682" s="11" t="s">
        <v>6770</v>
      </c>
      <c r="O2682" s="10" t="s">
        <v>6771</v>
      </c>
      <c r="P2682" s="10">
        <f>N2682 - O2682</f>
      </c>
      <c r="Q2682" s="1">
        <f>VLOOKUP(G2682,Sku_Consolidated!A2:G957,7, FALSE)</f>
      </c>
      <c r="R2682" s="1">
        <f>IF(IFERROR(VLOOKUP(E2682,Store_Showcase!B2:H144,7, FALSE), TRUE)=TRUE, IF(IFERROR(VLOOKUP(E2682,Store_SRP!B2:H110,7, FALSE), TRUE)=TRUE,VLOOKUP(E2682,Store_VAM!B2:H273,7, FALSE),VLOOKUP(E2682,Store_SRP!B2:H110,7, FALSE)), VLOOKUP(E2682,Store_Showcase!B2:H144,7, FALSE))</f>
      </c>
      <c r="S2682" s="1">
        <f>IF(IFERROR(VLOOKUP(E2682,Store_Showcase!B2:I144,8, FALSE), TRUE)=TRUE, IF(IFERROR(VLOOKUP(E2682,Store_SRP!B2:I110,8, FALSE), TRUE)=TRUE,VLOOKUP(E2682,Store_VAM!B2:I273,8, FALSE),VLOOKUP(E2682,Store_SRP!B2:I110,8, FALSE)), VLOOKUP(E2682,Store_Showcase!B2:I144,8, FALSE))</f>
      </c>
      <c r="T2682" s="1">
        <f>VLOOKUP(G2682,Sku_Consolidated!A2:R957,18,FALSE)</f>
      </c>
      <c r="U2682" s="1" t="s">
        <v>6772</v>
      </c>
      <c r="V2682" s="1">
        <f>IF(VLOOKUP(G2682,Sku_Consolidated!A2:S957,19,FALSE)="SHOWCASE", VLOOKUP(E2682,Store_Showcase!B2:L144,11, FALSE), IF(VLOOKUP(G2682,Sku_Consolidated!A2:S957,19,FALSE)="VAM",VLOOKUP(E2682,Store_VAM!B2:L273,11, FALSE),VLOOKUP(E2682,Store_SRP!B2:L110,11, FALSE)))</f>
      </c>
      <c r="W2682" s="1">
        <f>VLOOKUP(G2682,Sku_Consolidated!A2:W957,11,FALSE)</f>
      </c>
      <c r="X2682" s="1">
        <f>VLOOKUP(G2682,Sku_Consolidated!A2:H957,8,FALSE)</f>
      </c>
      <c r="Y2682" s="1">
        <f>VLOOKUP(G2682,Sku_Consolidated!A2:I957,9,FALSE)</f>
      </c>
      <c r="Z2682" s="1" t="s">
        <v>41</v>
      </c>
      <c r="AA2682" s="1">
        <f>VLOOKUP(G2682,Sku_Consolidated!A2:E957,5,FALSE)</f>
      </c>
      <c r="AB2682" s="1">
        <f>IF(VLOOKUP(G2682,Sku_Consolidated!A2:S957,19,FALSE)="SHOWCASE", VLOOKUP(E2682,Store_Showcase!B2:N144,13, FALSE), IF(VLOOKUP(G2682,Sku_Consolidated!A2:S957,19,FALSE)="VAM",VLOOKUP(E2682,Store_VAM!B2:N273,13, FALSE),VLOOKUP(E2682,Store_SRP!B2:N110,13, FALSE)))</f>
      </c>
      <c r="AC2682" s="1">
        <f>IF(IFERROR(AB2682,TRUE)=TRUE, "-","OK")</f>
      </c>
      <c r="AD2682" s="11" t="s">
        <v>37</v>
      </c>
      <c r="AE2682" s="11" t="s">
        <v>37</v>
      </c>
      <c r="AF2682" s="1">
        <f>IF(IFERROR(VLOOKUP(E2682,Store_Showcase!B2:H144,{5}, FALSE), TRUE)=TRUE, IF(IFERROR(VLOOKUP(E2682,Store_SRP!B2:H110,{5}, FALSE), TRUE)=TRUE,VLOOKUP(E2682,Store_VAM!B2:H273,{5}, FALSE),VLOOKUP(E2682,Store_SRP!B2:H110,{5}, FALSE)), VLOOKUP(E2682,Store_Showcase!B2:H144,{5}, FALSE))</f>
      </c>
      <c r="AG2682" s="1">
        <f>IF(IFERROR(VLOOKUP(E2682,Store_Showcase!B2:H144,{6}, FALSE), TRUE)=TRUE, IF(IFERROR(VLOOKUP(E2682,Store_SRP!B2:H110,{6}, FALSE), TRUE)=TRUE,VLOOKUP(E2682,Store_VAM!B2:H273,{6}, FALSE),VLOOKUP(E2682,Store_SRP!B2:H110,{6}, FALSE)), VLOOKUP(E2682,Store_Showcase!B2:H144,{6}, FALSE))</f>
      </c>
      <c r="AH2682" s="1">
        <f>VLOOKUP(G2682,Sku_Consolidated!A2:R957,18,FALSE)</f>
      </c>
      <c r="AI2682" s="1">
        <f>VLOOKUP(G2682,Sku_Consolidated!A2:S957,19,FALSE)</f>
      </c>
      <c r="AJ2682" s="1">
        <f>VLOOKUP(G2682,Sku_Consolidated!A2:T957,20,FALSE)</f>
      </c>
    </row>
    <row r="2683" spans="1:36" x14ac:dyDescent="0.25">
      <c r="A2683" s="1">
        <v>2024</v>
      </c>
      <c r="B2683" s="1" t="s">
        <v>31</v>
      </c>
      <c r="C2683" s="1" t="s">
        <v>32</v>
      </c>
      <c r="D2683" s="1" t="s">
        <v>33</v>
      </c>
      <c r="E2683" s="9" t="s">
        <v>6740</v>
      </c>
      <c r="F2683" s="1">
        <f>IF(VLOOKUP(G2683,Sku_Consolidated!A2:S957,{19},FALSE)="SHOWCASE", VLOOKUP(E2683,Store_Showcase!B2:C144,{2}, FALSE), IF(VLOOKUP(G2683,Sku_Consolidated!A2:S957,{19},FALSE)="VAM",VLOOKUP(E2683,Store_VAM!B2:C273,{2}, FALSE),VLOOKUP(E2683,Store_SRP!B2:C110,{2}, FALSE)))</f>
      </c>
      <c r="G2683" s="1">
        <v>61788</v>
      </c>
      <c r="H2683" s="1" t="s">
        <v>286</v>
      </c>
      <c r="I2683" s="10" t="s">
        <v>1803</v>
      </c>
      <c r="J2683" s="1">
        <f>VLOOKUP(G2683,Sku_Consolidated!A2:C957, 3, FALSE)</f>
      </c>
      <c r="K2683" s="10">
        <f>IF(J2683="PACK", I2683, 0)</f>
      </c>
      <c r="L2683" s="10">
        <f>IF(J2683="KG", I2683, I2683 * VLOOKUP(G2683,Sku_Consolidated!A2:U957,21,FALSE))</f>
      </c>
      <c r="M2683" s="10" t="s">
        <v>37</v>
      </c>
      <c r="N2683" s="11" t="s">
        <v>6773</v>
      </c>
      <c r="O2683" s="10" t="s">
        <v>6774</v>
      </c>
      <c r="P2683" s="10">
        <f>N2683 - O2683</f>
      </c>
      <c r="Q2683" s="1">
        <f>VLOOKUP(G2683,Sku_Consolidated!A2:G957,7, FALSE)</f>
      </c>
      <c r="R2683" s="1">
        <f>IF(IFERROR(VLOOKUP(E2683,Store_Showcase!B2:H144,7, FALSE), TRUE)=TRUE, IF(IFERROR(VLOOKUP(E2683,Store_SRP!B2:H110,7, FALSE), TRUE)=TRUE,VLOOKUP(E2683,Store_VAM!B2:H273,7, FALSE),VLOOKUP(E2683,Store_SRP!B2:H110,7, FALSE)), VLOOKUP(E2683,Store_Showcase!B2:H144,7, FALSE))</f>
      </c>
      <c r="S2683" s="1">
        <f>IF(IFERROR(VLOOKUP(E2683,Store_Showcase!B2:I144,8, FALSE), TRUE)=TRUE, IF(IFERROR(VLOOKUP(E2683,Store_SRP!B2:I110,8, FALSE), TRUE)=TRUE,VLOOKUP(E2683,Store_VAM!B2:I273,8, FALSE),VLOOKUP(E2683,Store_SRP!B2:I110,8, FALSE)), VLOOKUP(E2683,Store_Showcase!B2:I144,8, FALSE))</f>
      </c>
      <c r="T2683" s="1">
        <f>VLOOKUP(G2683,Sku_Consolidated!A2:R957,18,FALSE)</f>
      </c>
      <c r="U2683" s="1" t="s">
        <v>6775</v>
      </c>
      <c r="V2683" s="1">
        <f>IF(VLOOKUP(G2683,Sku_Consolidated!A2:S957,19,FALSE)="SHOWCASE", VLOOKUP(E2683,Store_Showcase!B2:L144,11, FALSE), IF(VLOOKUP(G2683,Sku_Consolidated!A2:S957,19,FALSE)="VAM",VLOOKUP(E2683,Store_VAM!B2:L273,11, FALSE),VLOOKUP(E2683,Store_SRP!B2:L110,11, FALSE)))</f>
      </c>
      <c r="W2683" s="1">
        <f>VLOOKUP(G2683,Sku_Consolidated!A2:W957,11,FALSE)</f>
      </c>
      <c r="X2683" s="1">
        <f>VLOOKUP(G2683,Sku_Consolidated!A2:H957,8,FALSE)</f>
      </c>
      <c r="Y2683" s="1">
        <f>VLOOKUP(G2683,Sku_Consolidated!A2:I957,9,FALSE)</f>
      </c>
      <c r="Z2683" s="1" t="s">
        <v>41</v>
      </c>
      <c r="AA2683" s="1">
        <f>VLOOKUP(G2683,Sku_Consolidated!A2:E957,5,FALSE)</f>
      </c>
      <c r="AB2683" s="1">
        <f>IF(VLOOKUP(G2683,Sku_Consolidated!A2:S957,19,FALSE)="SHOWCASE", VLOOKUP(E2683,Store_Showcase!B2:N144,13, FALSE), IF(VLOOKUP(G2683,Sku_Consolidated!A2:S957,19,FALSE)="VAM",VLOOKUP(E2683,Store_VAM!B2:N273,13, FALSE),VLOOKUP(E2683,Store_SRP!B2:N110,13, FALSE)))</f>
      </c>
      <c r="AC2683" s="1">
        <f>IF(IFERROR(AB2683,TRUE)=TRUE, "-","OK")</f>
      </c>
      <c r="AD2683" s="11" t="s">
        <v>37</v>
      </c>
      <c r="AE2683" s="11" t="s">
        <v>37</v>
      </c>
      <c r="AF2683" s="1">
        <f>IF(IFERROR(VLOOKUP(E2683,Store_Showcase!B2:H144,{5}, FALSE), TRUE)=TRUE, IF(IFERROR(VLOOKUP(E2683,Store_SRP!B2:H110,{5}, FALSE), TRUE)=TRUE,VLOOKUP(E2683,Store_VAM!B2:H273,{5}, FALSE),VLOOKUP(E2683,Store_SRP!B2:H110,{5}, FALSE)), VLOOKUP(E2683,Store_Showcase!B2:H144,{5}, FALSE))</f>
      </c>
      <c r="AG2683" s="1">
        <f>IF(IFERROR(VLOOKUP(E2683,Store_Showcase!B2:H144,{6}, FALSE), TRUE)=TRUE, IF(IFERROR(VLOOKUP(E2683,Store_SRP!B2:H110,{6}, FALSE), TRUE)=TRUE,VLOOKUP(E2683,Store_VAM!B2:H273,{6}, FALSE),VLOOKUP(E2683,Store_SRP!B2:H110,{6}, FALSE)), VLOOKUP(E2683,Store_Showcase!B2:H144,{6}, FALSE))</f>
      </c>
      <c r="AH2683" s="1">
        <f>VLOOKUP(G2683,Sku_Consolidated!A2:R957,18,FALSE)</f>
      </c>
      <c r="AI2683" s="1">
        <f>VLOOKUP(G2683,Sku_Consolidated!A2:S957,19,FALSE)</f>
      </c>
      <c r="AJ2683" s="1">
        <f>VLOOKUP(G2683,Sku_Consolidated!A2:T957,20,FALSE)</f>
      </c>
    </row>
    <row r="2684" spans="1:36" x14ac:dyDescent="0.25">
      <c r="A2684" s="1">
        <v>2024</v>
      </c>
      <c r="B2684" s="1" t="s">
        <v>31</v>
      </c>
      <c r="C2684" s="1" t="s">
        <v>32</v>
      </c>
      <c r="D2684" s="1" t="s">
        <v>33</v>
      </c>
      <c r="E2684" s="9" t="s">
        <v>6740</v>
      </c>
      <c r="F2684" s="1">
        <f>IF(VLOOKUP(G2684,Sku_Consolidated!A2:S957,{19},FALSE)="SHOWCASE", VLOOKUP(E2684,Store_Showcase!B2:C144,{2}, FALSE), IF(VLOOKUP(G2684,Sku_Consolidated!A2:S957,{19},FALSE)="VAM",VLOOKUP(E2684,Store_VAM!B2:C273,{2}, FALSE),VLOOKUP(E2684,Store_SRP!B2:C110,{2}, FALSE)))</f>
      </c>
      <c r="G2684" s="1">
        <v>61817</v>
      </c>
      <c r="H2684" s="1" t="s">
        <v>6769</v>
      </c>
      <c r="I2684" s="10" t="s">
        <v>1692</v>
      </c>
      <c r="J2684" s="1">
        <f>VLOOKUP(G2684,Sku_Consolidated!A2:C957, 3, FALSE)</f>
      </c>
      <c r="K2684" s="10">
        <f>IF(J2684="PACK", I2684, 0)</f>
      </c>
      <c r="L2684" s="10">
        <f>IF(J2684="KG", I2684, I2684 * VLOOKUP(G2684,Sku_Consolidated!A2:U957,21,FALSE))</f>
      </c>
      <c r="M2684" s="10" t="s">
        <v>37</v>
      </c>
      <c r="N2684" s="11" t="s">
        <v>6776</v>
      </c>
      <c r="O2684" s="10" t="s">
        <v>6777</v>
      </c>
      <c r="P2684" s="10">
        <f>N2684 - O2684</f>
      </c>
      <c r="Q2684" s="1">
        <f>VLOOKUP(G2684,Sku_Consolidated!A2:G957,7, FALSE)</f>
      </c>
      <c r="R2684" s="1">
        <f>IF(IFERROR(VLOOKUP(E2684,Store_Showcase!B2:H144,7, FALSE), TRUE)=TRUE, IF(IFERROR(VLOOKUP(E2684,Store_SRP!B2:H110,7, FALSE), TRUE)=TRUE,VLOOKUP(E2684,Store_VAM!B2:H273,7, FALSE),VLOOKUP(E2684,Store_SRP!B2:H110,7, FALSE)), VLOOKUP(E2684,Store_Showcase!B2:H144,7, FALSE))</f>
      </c>
      <c r="S2684" s="1">
        <f>IF(IFERROR(VLOOKUP(E2684,Store_Showcase!B2:I144,8, FALSE), TRUE)=TRUE, IF(IFERROR(VLOOKUP(E2684,Store_SRP!B2:I110,8, FALSE), TRUE)=TRUE,VLOOKUP(E2684,Store_VAM!B2:I273,8, FALSE),VLOOKUP(E2684,Store_SRP!B2:I110,8, FALSE)), VLOOKUP(E2684,Store_Showcase!B2:I144,8, FALSE))</f>
      </c>
      <c r="T2684" s="1">
        <f>VLOOKUP(G2684,Sku_Consolidated!A2:R957,18,FALSE)</f>
      </c>
      <c r="U2684" s="1" t="s">
        <v>6775</v>
      </c>
      <c r="V2684" s="1">
        <f>IF(VLOOKUP(G2684,Sku_Consolidated!A2:S957,19,FALSE)="SHOWCASE", VLOOKUP(E2684,Store_Showcase!B2:L144,11, FALSE), IF(VLOOKUP(G2684,Sku_Consolidated!A2:S957,19,FALSE)="VAM",VLOOKUP(E2684,Store_VAM!B2:L273,11, FALSE),VLOOKUP(E2684,Store_SRP!B2:L110,11, FALSE)))</f>
      </c>
      <c r="W2684" s="1">
        <f>VLOOKUP(G2684,Sku_Consolidated!A2:W957,11,FALSE)</f>
      </c>
      <c r="X2684" s="1">
        <f>VLOOKUP(G2684,Sku_Consolidated!A2:H957,8,FALSE)</f>
      </c>
      <c r="Y2684" s="1">
        <f>VLOOKUP(G2684,Sku_Consolidated!A2:I957,9,FALSE)</f>
      </c>
      <c r="Z2684" s="1" t="s">
        <v>41</v>
      </c>
      <c r="AA2684" s="1">
        <f>VLOOKUP(G2684,Sku_Consolidated!A2:E957,5,FALSE)</f>
      </c>
      <c r="AB2684" s="1">
        <f>IF(VLOOKUP(G2684,Sku_Consolidated!A2:S957,19,FALSE)="SHOWCASE", VLOOKUP(E2684,Store_Showcase!B2:N144,13, FALSE), IF(VLOOKUP(G2684,Sku_Consolidated!A2:S957,19,FALSE)="VAM",VLOOKUP(E2684,Store_VAM!B2:N273,13, FALSE),VLOOKUP(E2684,Store_SRP!B2:N110,13, FALSE)))</f>
      </c>
      <c r="AC2684" s="1">
        <f>IF(IFERROR(AB2684,TRUE)=TRUE, "-","OK")</f>
      </c>
      <c r="AD2684" s="11" t="s">
        <v>37</v>
      </c>
      <c r="AE2684" s="11" t="s">
        <v>37</v>
      </c>
      <c r="AF2684" s="1">
        <f>IF(IFERROR(VLOOKUP(E2684,Store_Showcase!B2:H144,{5}, FALSE), TRUE)=TRUE, IF(IFERROR(VLOOKUP(E2684,Store_SRP!B2:H110,{5}, FALSE), TRUE)=TRUE,VLOOKUP(E2684,Store_VAM!B2:H273,{5}, FALSE),VLOOKUP(E2684,Store_SRP!B2:H110,{5}, FALSE)), VLOOKUP(E2684,Store_Showcase!B2:H144,{5}, FALSE))</f>
      </c>
      <c r="AG2684" s="1">
        <f>IF(IFERROR(VLOOKUP(E2684,Store_Showcase!B2:H144,{6}, FALSE), TRUE)=TRUE, IF(IFERROR(VLOOKUP(E2684,Store_SRP!B2:H110,{6}, FALSE), TRUE)=TRUE,VLOOKUP(E2684,Store_VAM!B2:H273,{6}, FALSE),VLOOKUP(E2684,Store_SRP!B2:H110,{6}, FALSE)), VLOOKUP(E2684,Store_Showcase!B2:H144,{6}, FALSE))</f>
      </c>
      <c r="AH2684" s="1">
        <f>VLOOKUP(G2684,Sku_Consolidated!A2:R957,18,FALSE)</f>
      </c>
      <c r="AI2684" s="1">
        <f>VLOOKUP(G2684,Sku_Consolidated!A2:S957,19,FALSE)</f>
      </c>
      <c r="AJ2684" s="1">
        <f>VLOOKUP(G2684,Sku_Consolidated!A2:T957,20,FALSE)</f>
      </c>
    </row>
    <row r="2685" spans="1:36" x14ac:dyDescent="0.25">
      <c r="A2685" s="1">
        <v>2024</v>
      </c>
      <c r="B2685" s="1" t="s">
        <v>31</v>
      </c>
      <c r="C2685" s="1" t="s">
        <v>32</v>
      </c>
      <c r="D2685" s="1" t="s">
        <v>33</v>
      </c>
      <c r="E2685" s="9" t="s">
        <v>6614</v>
      </c>
      <c r="F2685" s="1">
        <f>IF(VLOOKUP(G2685,Sku_Consolidated!A2:S957,{19},FALSE)="SHOWCASE", VLOOKUP(E2685,Store_Showcase!B2:C144,{2}, FALSE), IF(VLOOKUP(G2685,Sku_Consolidated!A2:S957,{19},FALSE)="VAM",VLOOKUP(E2685,Store_VAM!B2:C273,{2}, FALSE),VLOOKUP(E2685,Store_SRP!B2:C110,{2}, FALSE)))</f>
      </c>
      <c r="G2685" s="1">
        <v>14266</v>
      </c>
      <c r="H2685" s="1" t="s">
        <v>1433</v>
      </c>
      <c r="I2685" s="10" t="s">
        <v>6778</v>
      </c>
      <c r="J2685" s="1">
        <f>VLOOKUP(G2685,Sku_Consolidated!A2:C957, 3, FALSE)</f>
      </c>
      <c r="K2685" s="10">
        <f>IF(J2685="PACK", I2685, 0)</f>
      </c>
      <c r="L2685" s="10">
        <f>IF(J2685="KG", I2685, I2685 * VLOOKUP(G2685,Sku_Consolidated!A2:U957,21,FALSE))</f>
      </c>
      <c r="M2685" s="10" t="s">
        <v>37</v>
      </c>
      <c r="N2685" s="11" t="s">
        <v>6779</v>
      </c>
      <c r="O2685" s="10" t="s">
        <v>6780</v>
      </c>
      <c r="P2685" s="10">
        <f>N2685 - O2685</f>
      </c>
      <c r="Q2685" s="1">
        <f>VLOOKUP(G2685,Sku_Consolidated!A2:G957,7, FALSE)</f>
      </c>
      <c r="R2685" s="1">
        <f>IF(IFERROR(VLOOKUP(E2685,Store_Showcase!B2:H144,7, FALSE), TRUE)=TRUE, IF(IFERROR(VLOOKUP(E2685,Store_SRP!B2:H110,7, FALSE), TRUE)=TRUE,VLOOKUP(E2685,Store_VAM!B2:H273,7, FALSE),VLOOKUP(E2685,Store_SRP!B2:H110,7, FALSE)), VLOOKUP(E2685,Store_Showcase!B2:H144,7, FALSE))</f>
      </c>
      <c r="S2685" s="1">
        <f>IF(IFERROR(VLOOKUP(E2685,Store_Showcase!B2:I144,8, FALSE), TRUE)=TRUE, IF(IFERROR(VLOOKUP(E2685,Store_SRP!B2:I110,8, FALSE), TRUE)=TRUE,VLOOKUP(E2685,Store_VAM!B2:I273,8, FALSE),VLOOKUP(E2685,Store_SRP!B2:I110,8, FALSE)), VLOOKUP(E2685,Store_Showcase!B2:I144,8, FALSE))</f>
      </c>
      <c r="T2685" s="1">
        <f>VLOOKUP(G2685,Sku_Consolidated!A2:R957,18,FALSE)</f>
      </c>
      <c r="U2685" s="1" t="s">
        <v>6781</v>
      </c>
      <c r="V2685" s="1">
        <f>IF(VLOOKUP(G2685,Sku_Consolidated!A2:S957,19,FALSE)="SHOWCASE", VLOOKUP(E2685,Store_Showcase!B2:L144,11, FALSE), IF(VLOOKUP(G2685,Sku_Consolidated!A2:S957,19,FALSE)="VAM",VLOOKUP(E2685,Store_VAM!B2:L273,11, FALSE),VLOOKUP(E2685,Store_SRP!B2:L110,11, FALSE)))</f>
      </c>
      <c r="W2685" s="1">
        <f>VLOOKUP(G2685,Sku_Consolidated!A2:W957,11,FALSE)</f>
      </c>
      <c r="X2685" s="1">
        <f>VLOOKUP(G2685,Sku_Consolidated!A2:H957,8,FALSE)</f>
      </c>
      <c r="Y2685" s="1">
        <f>VLOOKUP(G2685,Sku_Consolidated!A2:I957,9,FALSE)</f>
      </c>
      <c r="Z2685" s="1" t="s">
        <v>41</v>
      </c>
      <c r="AA2685" s="1">
        <f>VLOOKUP(G2685,Sku_Consolidated!A2:E957,5,FALSE)</f>
      </c>
      <c r="AB2685" s="1">
        <f>IF(VLOOKUP(G2685,Sku_Consolidated!A2:S957,19,FALSE)="SHOWCASE", VLOOKUP(E2685,Store_Showcase!B2:N144,13, FALSE), IF(VLOOKUP(G2685,Sku_Consolidated!A2:S957,19,FALSE)="VAM",VLOOKUP(E2685,Store_VAM!B2:N273,13, FALSE),VLOOKUP(E2685,Store_SRP!B2:N110,13, FALSE)))</f>
      </c>
      <c r="AC2685" s="1">
        <f>IF(IFERROR(AB2685,TRUE)=TRUE, "-","OK")</f>
      </c>
      <c r="AD2685" s="11" t="s">
        <v>37</v>
      </c>
      <c r="AE2685" s="11" t="s">
        <v>37</v>
      </c>
      <c r="AF2685" s="1">
        <f>IF(IFERROR(VLOOKUP(E2685,Store_Showcase!B2:H144,{5}, FALSE), TRUE)=TRUE, IF(IFERROR(VLOOKUP(E2685,Store_SRP!B2:H110,{5}, FALSE), TRUE)=TRUE,VLOOKUP(E2685,Store_VAM!B2:H273,{5}, FALSE),VLOOKUP(E2685,Store_SRP!B2:H110,{5}, FALSE)), VLOOKUP(E2685,Store_Showcase!B2:H144,{5}, FALSE))</f>
      </c>
      <c r="AG2685" s="1">
        <f>IF(IFERROR(VLOOKUP(E2685,Store_Showcase!B2:H144,{6}, FALSE), TRUE)=TRUE, IF(IFERROR(VLOOKUP(E2685,Store_SRP!B2:H110,{6}, FALSE), TRUE)=TRUE,VLOOKUP(E2685,Store_VAM!B2:H273,{6}, FALSE),VLOOKUP(E2685,Store_SRP!B2:H110,{6}, FALSE)), VLOOKUP(E2685,Store_Showcase!B2:H144,{6}, FALSE))</f>
      </c>
      <c r="AH2685" s="1">
        <f>VLOOKUP(G2685,Sku_Consolidated!A2:R957,18,FALSE)</f>
      </c>
      <c r="AI2685" s="1">
        <f>VLOOKUP(G2685,Sku_Consolidated!A2:S957,19,FALSE)</f>
      </c>
      <c r="AJ2685" s="1">
        <f>VLOOKUP(G2685,Sku_Consolidated!A2:T957,20,FALSE)</f>
      </c>
    </row>
    <row r="2686" spans="1:36" x14ac:dyDescent="0.25">
      <c r="A2686" s="1">
        <v>2024</v>
      </c>
      <c r="B2686" s="1" t="s">
        <v>31</v>
      </c>
      <c r="C2686" s="1" t="s">
        <v>32</v>
      </c>
      <c r="D2686" s="1" t="s">
        <v>33</v>
      </c>
      <c r="E2686" s="9" t="s">
        <v>6614</v>
      </c>
      <c r="F2686" s="1">
        <f>IF(VLOOKUP(G2686,Sku_Consolidated!A2:S957,{19},FALSE)="SHOWCASE", VLOOKUP(E2686,Store_Showcase!B2:C144,{2}, FALSE), IF(VLOOKUP(G2686,Sku_Consolidated!A2:S957,{19},FALSE)="VAM",VLOOKUP(E2686,Store_VAM!B2:C273,{2}, FALSE),VLOOKUP(E2686,Store_SRP!B2:C110,{2}, FALSE)))</f>
      </c>
      <c r="G2686" s="1">
        <v>14267</v>
      </c>
      <c r="H2686" s="1" t="s">
        <v>1438</v>
      </c>
      <c r="I2686" s="10" t="s">
        <v>6782</v>
      </c>
      <c r="J2686" s="1">
        <f>VLOOKUP(G2686,Sku_Consolidated!A2:C957, 3, FALSE)</f>
      </c>
      <c r="K2686" s="10">
        <f>IF(J2686="PACK", I2686, 0)</f>
      </c>
      <c r="L2686" s="10">
        <f>IF(J2686="KG", I2686, I2686 * VLOOKUP(G2686,Sku_Consolidated!A2:U957,21,FALSE))</f>
      </c>
      <c r="M2686" s="10" t="s">
        <v>37</v>
      </c>
      <c r="N2686" s="11" t="s">
        <v>6783</v>
      </c>
      <c r="O2686" s="10" t="s">
        <v>6784</v>
      </c>
      <c r="P2686" s="10">
        <f>N2686 - O2686</f>
      </c>
      <c r="Q2686" s="1">
        <f>VLOOKUP(G2686,Sku_Consolidated!A2:G957,7, FALSE)</f>
      </c>
      <c r="R2686" s="1">
        <f>IF(IFERROR(VLOOKUP(E2686,Store_Showcase!B2:H144,7, FALSE), TRUE)=TRUE, IF(IFERROR(VLOOKUP(E2686,Store_SRP!B2:H110,7, FALSE), TRUE)=TRUE,VLOOKUP(E2686,Store_VAM!B2:H273,7, FALSE),VLOOKUP(E2686,Store_SRP!B2:H110,7, FALSE)), VLOOKUP(E2686,Store_Showcase!B2:H144,7, FALSE))</f>
      </c>
      <c r="S2686" s="1">
        <f>IF(IFERROR(VLOOKUP(E2686,Store_Showcase!B2:I144,8, FALSE), TRUE)=TRUE, IF(IFERROR(VLOOKUP(E2686,Store_SRP!B2:I110,8, FALSE), TRUE)=TRUE,VLOOKUP(E2686,Store_VAM!B2:I273,8, FALSE),VLOOKUP(E2686,Store_SRP!B2:I110,8, FALSE)), VLOOKUP(E2686,Store_Showcase!B2:I144,8, FALSE))</f>
      </c>
      <c r="T2686" s="1">
        <f>VLOOKUP(G2686,Sku_Consolidated!A2:R957,18,FALSE)</f>
      </c>
      <c r="U2686" s="1" t="s">
        <v>6781</v>
      </c>
      <c r="V2686" s="1">
        <f>IF(VLOOKUP(G2686,Sku_Consolidated!A2:S957,19,FALSE)="SHOWCASE", VLOOKUP(E2686,Store_Showcase!B2:L144,11, FALSE), IF(VLOOKUP(G2686,Sku_Consolidated!A2:S957,19,FALSE)="VAM",VLOOKUP(E2686,Store_VAM!B2:L273,11, FALSE),VLOOKUP(E2686,Store_SRP!B2:L110,11, FALSE)))</f>
      </c>
      <c r="W2686" s="1">
        <f>VLOOKUP(G2686,Sku_Consolidated!A2:W957,11,FALSE)</f>
      </c>
      <c r="X2686" s="1">
        <f>VLOOKUP(G2686,Sku_Consolidated!A2:H957,8,FALSE)</f>
      </c>
      <c r="Y2686" s="1">
        <f>VLOOKUP(G2686,Sku_Consolidated!A2:I957,9,FALSE)</f>
      </c>
      <c r="Z2686" s="1" t="s">
        <v>41</v>
      </c>
      <c r="AA2686" s="1">
        <f>VLOOKUP(G2686,Sku_Consolidated!A2:E957,5,FALSE)</f>
      </c>
      <c r="AB2686" s="1">
        <f>IF(VLOOKUP(G2686,Sku_Consolidated!A2:S957,19,FALSE)="SHOWCASE", VLOOKUP(E2686,Store_Showcase!B2:N144,13, FALSE), IF(VLOOKUP(G2686,Sku_Consolidated!A2:S957,19,FALSE)="VAM",VLOOKUP(E2686,Store_VAM!B2:N273,13, FALSE),VLOOKUP(E2686,Store_SRP!B2:N110,13, FALSE)))</f>
      </c>
      <c r="AC2686" s="1">
        <f>IF(IFERROR(AB2686,TRUE)=TRUE, "-","OK")</f>
      </c>
      <c r="AD2686" s="11" t="s">
        <v>37</v>
      </c>
      <c r="AE2686" s="11" t="s">
        <v>37</v>
      </c>
      <c r="AF2686" s="1">
        <f>IF(IFERROR(VLOOKUP(E2686,Store_Showcase!B2:H144,{5}, FALSE), TRUE)=TRUE, IF(IFERROR(VLOOKUP(E2686,Store_SRP!B2:H110,{5}, FALSE), TRUE)=TRUE,VLOOKUP(E2686,Store_VAM!B2:H273,{5}, FALSE),VLOOKUP(E2686,Store_SRP!B2:H110,{5}, FALSE)), VLOOKUP(E2686,Store_Showcase!B2:H144,{5}, FALSE))</f>
      </c>
      <c r="AG2686" s="1">
        <f>IF(IFERROR(VLOOKUP(E2686,Store_Showcase!B2:H144,{6}, FALSE), TRUE)=TRUE, IF(IFERROR(VLOOKUP(E2686,Store_SRP!B2:H110,{6}, FALSE), TRUE)=TRUE,VLOOKUP(E2686,Store_VAM!B2:H273,{6}, FALSE),VLOOKUP(E2686,Store_SRP!B2:H110,{6}, FALSE)), VLOOKUP(E2686,Store_Showcase!B2:H144,{6}, FALSE))</f>
      </c>
      <c r="AH2686" s="1">
        <f>VLOOKUP(G2686,Sku_Consolidated!A2:R957,18,FALSE)</f>
      </c>
      <c r="AI2686" s="1">
        <f>VLOOKUP(G2686,Sku_Consolidated!A2:S957,19,FALSE)</f>
      </c>
      <c r="AJ2686" s="1">
        <f>VLOOKUP(G2686,Sku_Consolidated!A2:T957,20,FALSE)</f>
      </c>
    </row>
    <row r="2687" spans="1:36" x14ac:dyDescent="0.25">
      <c r="A2687" s="1">
        <v>2024</v>
      </c>
      <c r="B2687" s="1" t="s">
        <v>31</v>
      </c>
      <c r="C2687" s="1" t="s">
        <v>32</v>
      </c>
      <c r="D2687" s="1" t="s">
        <v>33</v>
      </c>
      <c r="E2687" s="9" t="s">
        <v>6614</v>
      </c>
      <c r="F2687" s="1">
        <f>IF(VLOOKUP(G2687,Sku_Consolidated!A2:S957,{19},FALSE)="SHOWCASE", VLOOKUP(E2687,Store_Showcase!B2:C144,{2}, FALSE), IF(VLOOKUP(G2687,Sku_Consolidated!A2:S957,{19},FALSE)="VAM",VLOOKUP(E2687,Store_VAM!B2:C273,{2}, FALSE),VLOOKUP(E2687,Store_SRP!B2:C110,{2}, FALSE)))</f>
      </c>
      <c r="G2687" s="1">
        <v>14268</v>
      </c>
      <c r="H2687" s="1" t="s">
        <v>1442</v>
      </c>
      <c r="I2687" s="10" t="s">
        <v>6785</v>
      </c>
      <c r="J2687" s="1">
        <f>VLOOKUP(G2687,Sku_Consolidated!A2:C957, 3, FALSE)</f>
      </c>
      <c r="K2687" s="10">
        <f>IF(J2687="PACK", I2687, 0)</f>
      </c>
      <c r="L2687" s="10">
        <f>IF(J2687="KG", I2687, I2687 * VLOOKUP(G2687,Sku_Consolidated!A2:U957,21,FALSE))</f>
      </c>
      <c r="M2687" s="10" t="s">
        <v>37</v>
      </c>
      <c r="N2687" s="11" t="s">
        <v>6786</v>
      </c>
      <c r="O2687" s="10" t="s">
        <v>6787</v>
      </c>
      <c r="P2687" s="10">
        <f>N2687 - O2687</f>
      </c>
      <c r="Q2687" s="1">
        <f>VLOOKUP(G2687,Sku_Consolidated!A2:G957,7, FALSE)</f>
      </c>
      <c r="R2687" s="1">
        <f>IF(IFERROR(VLOOKUP(E2687,Store_Showcase!B2:H144,7, FALSE), TRUE)=TRUE, IF(IFERROR(VLOOKUP(E2687,Store_SRP!B2:H110,7, FALSE), TRUE)=TRUE,VLOOKUP(E2687,Store_VAM!B2:H273,7, FALSE),VLOOKUP(E2687,Store_SRP!B2:H110,7, FALSE)), VLOOKUP(E2687,Store_Showcase!B2:H144,7, FALSE))</f>
      </c>
      <c r="S2687" s="1">
        <f>IF(IFERROR(VLOOKUP(E2687,Store_Showcase!B2:I144,8, FALSE), TRUE)=TRUE, IF(IFERROR(VLOOKUP(E2687,Store_SRP!B2:I110,8, FALSE), TRUE)=TRUE,VLOOKUP(E2687,Store_VAM!B2:I273,8, FALSE),VLOOKUP(E2687,Store_SRP!B2:I110,8, FALSE)), VLOOKUP(E2687,Store_Showcase!B2:I144,8, FALSE))</f>
      </c>
      <c r="T2687" s="1">
        <f>VLOOKUP(G2687,Sku_Consolidated!A2:R957,18,FALSE)</f>
      </c>
      <c r="U2687" s="1" t="s">
        <v>6781</v>
      </c>
      <c r="V2687" s="1">
        <f>IF(VLOOKUP(G2687,Sku_Consolidated!A2:S957,19,FALSE)="SHOWCASE", VLOOKUP(E2687,Store_Showcase!B2:L144,11, FALSE), IF(VLOOKUP(G2687,Sku_Consolidated!A2:S957,19,FALSE)="VAM",VLOOKUP(E2687,Store_VAM!B2:L273,11, FALSE),VLOOKUP(E2687,Store_SRP!B2:L110,11, FALSE)))</f>
      </c>
      <c r="W2687" s="1">
        <f>VLOOKUP(G2687,Sku_Consolidated!A2:W957,11,FALSE)</f>
      </c>
      <c r="X2687" s="1">
        <f>VLOOKUP(G2687,Sku_Consolidated!A2:H957,8,FALSE)</f>
      </c>
      <c r="Y2687" s="1">
        <f>VLOOKUP(G2687,Sku_Consolidated!A2:I957,9,FALSE)</f>
      </c>
      <c r="Z2687" s="1" t="s">
        <v>41</v>
      </c>
      <c r="AA2687" s="1">
        <f>VLOOKUP(G2687,Sku_Consolidated!A2:E957,5,FALSE)</f>
      </c>
      <c r="AB2687" s="1">
        <f>IF(VLOOKUP(G2687,Sku_Consolidated!A2:S957,19,FALSE)="SHOWCASE", VLOOKUP(E2687,Store_Showcase!B2:N144,13, FALSE), IF(VLOOKUP(G2687,Sku_Consolidated!A2:S957,19,FALSE)="VAM",VLOOKUP(E2687,Store_VAM!B2:N273,13, FALSE),VLOOKUP(E2687,Store_SRP!B2:N110,13, FALSE)))</f>
      </c>
      <c r="AC2687" s="1">
        <f>IF(IFERROR(AB2687,TRUE)=TRUE, "-","OK")</f>
      </c>
      <c r="AD2687" s="11" t="s">
        <v>37</v>
      </c>
      <c r="AE2687" s="11" t="s">
        <v>37</v>
      </c>
      <c r="AF2687" s="1">
        <f>IF(IFERROR(VLOOKUP(E2687,Store_Showcase!B2:H144,{5}, FALSE), TRUE)=TRUE, IF(IFERROR(VLOOKUP(E2687,Store_SRP!B2:H110,{5}, FALSE), TRUE)=TRUE,VLOOKUP(E2687,Store_VAM!B2:H273,{5}, FALSE),VLOOKUP(E2687,Store_SRP!B2:H110,{5}, FALSE)), VLOOKUP(E2687,Store_Showcase!B2:H144,{5}, FALSE))</f>
      </c>
      <c r="AG2687" s="1">
        <f>IF(IFERROR(VLOOKUP(E2687,Store_Showcase!B2:H144,{6}, FALSE), TRUE)=TRUE, IF(IFERROR(VLOOKUP(E2687,Store_SRP!B2:H110,{6}, FALSE), TRUE)=TRUE,VLOOKUP(E2687,Store_VAM!B2:H273,{6}, FALSE),VLOOKUP(E2687,Store_SRP!B2:H110,{6}, FALSE)), VLOOKUP(E2687,Store_Showcase!B2:H144,{6}, FALSE))</f>
      </c>
      <c r="AH2687" s="1">
        <f>VLOOKUP(G2687,Sku_Consolidated!A2:R957,18,FALSE)</f>
      </c>
      <c r="AI2687" s="1">
        <f>VLOOKUP(G2687,Sku_Consolidated!A2:S957,19,FALSE)</f>
      </c>
      <c r="AJ2687" s="1">
        <f>VLOOKUP(G2687,Sku_Consolidated!A2:T957,20,FALSE)</f>
      </c>
    </row>
    <row r="2688" spans="1:36" x14ac:dyDescent="0.25">
      <c r="A2688" s="1">
        <v>2024</v>
      </c>
      <c r="B2688" s="1" t="s">
        <v>31</v>
      </c>
      <c r="C2688" s="1" t="s">
        <v>32</v>
      </c>
      <c r="D2688" s="1" t="s">
        <v>33</v>
      </c>
      <c r="E2688" s="9" t="s">
        <v>6614</v>
      </c>
      <c r="F2688" s="1">
        <f>IF(VLOOKUP(G2688,Sku_Consolidated!A2:S957,{19},FALSE)="SHOWCASE", VLOOKUP(E2688,Store_Showcase!B2:C144,{2}, FALSE), IF(VLOOKUP(G2688,Sku_Consolidated!A2:S957,{19},FALSE)="VAM",VLOOKUP(E2688,Store_VAM!B2:C273,{2}, FALSE),VLOOKUP(E2688,Store_SRP!B2:C110,{2}, FALSE)))</f>
      </c>
      <c r="G2688" s="1">
        <v>14269</v>
      </c>
      <c r="H2688" s="1" t="s">
        <v>1446</v>
      </c>
      <c r="I2688" s="10" t="s">
        <v>6788</v>
      </c>
      <c r="J2688" s="1">
        <f>VLOOKUP(G2688,Sku_Consolidated!A2:C957, 3, FALSE)</f>
      </c>
      <c r="K2688" s="10">
        <f>IF(J2688="PACK", I2688, 0)</f>
      </c>
      <c r="L2688" s="10">
        <f>IF(J2688="KG", I2688, I2688 * VLOOKUP(G2688,Sku_Consolidated!A2:U957,21,FALSE))</f>
      </c>
      <c r="M2688" s="10" t="s">
        <v>37</v>
      </c>
      <c r="N2688" s="11" t="s">
        <v>6789</v>
      </c>
      <c r="O2688" s="10" t="s">
        <v>6790</v>
      </c>
      <c r="P2688" s="10">
        <f>N2688 - O2688</f>
      </c>
      <c r="Q2688" s="1">
        <f>VLOOKUP(G2688,Sku_Consolidated!A2:G957,7, FALSE)</f>
      </c>
      <c r="R2688" s="1">
        <f>IF(IFERROR(VLOOKUP(E2688,Store_Showcase!B2:H144,7, FALSE), TRUE)=TRUE, IF(IFERROR(VLOOKUP(E2688,Store_SRP!B2:H110,7, FALSE), TRUE)=TRUE,VLOOKUP(E2688,Store_VAM!B2:H273,7, FALSE),VLOOKUP(E2688,Store_SRP!B2:H110,7, FALSE)), VLOOKUP(E2688,Store_Showcase!B2:H144,7, FALSE))</f>
      </c>
      <c r="S2688" s="1">
        <f>IF(IFERROR(VLOOKUP(E2688,Store_Showcase!B2:I144,8, FALSE), TRUE)=TRUE, IF(IFERROR(VLOOKUP(E2688,Store_SRP!B2:I110,8, FALSE), TRUE)=TRUE,VLOOKUP(E2688,Store_VAM!B2:I273,8, FALSE),VLOOKUP(E2688,Store_SRP!B2:I110,8, FALSE)), VLOOKUP(E2688,Store_Showcase!B2:I144,8, FALSE))</f>
      </c>
      <c r="T2688" s="1">
        <f>VLOOKUP(G2688,Sku_Consolidated!A2:R957,18,FALSE)</f>
      </c>
      <c r="U2688" s="1" t="s">
        <v>6781</v>
      </c>
      <c r="V2688" s="1">
        <f>IF(VLOOKUP(G2688,Sku_Consolidated!A2:S957,19,FALSE)="SHOWCASE", VLOOKUP(E2688,Store_Showcase!B2:L144,11, FALSE), IF(VLOOKUP(G2688,Sku_Consolidated!A2:S957,19,FALSE)="VAM",VLOOKUP(E2688,Store_VAM!B2:L273,11, FALSE),VLOOKUP(E2688,Store_SRP!B2:L110,11, FALSE)))</f>
      </c>
      <c r="W2688" s="1">
        <f>VLOOKUP(G2688,Sku_Consolidated!A2:W957,11,FALSE)</f>
      </c>
      <c r="X2688" s="1">
        <f>VLOOKUP(G2688,Sku_Consolidated!A2:H957,8,FALSE)</f>
      </c>
      <c r="Y2688" s="1">
        <f>VLOOKUP(G2688,Sku_Consolidated!A2:I957,9,FALSE)</f>
      </c>
      <c r="Z2688" s="1" t="s">
        <v>41</v>
      </c>
      <c r="AA2688" s="1">
        <f>VLOOKUP(G2688,Sku_Consolidated!A2:E957,5,FALSE)</f>
      </c>
      <c r="AB2688" s="1">
        <f>IF(VLOOKUP(G2688,Sku_Consolidated!A2:S957,19,FALSE)="SHOWCASE", VLOOKUP(E2688,Store_Showcase!B2:N144,13, FALSE), IF(VLOOKUP(G2688,Sku_Consolidated!A2:S957,19,FALSE)="VAM",VLOOKUP(E2688,Store_VAM!B2:N273,13, FALSE),VLOOKUP(E2688,Store_SRP!B2:N110,13, FALSE)))</f>
      </c>
      <c r="AC2688" s="1">
        <f>IF(IFERROR(AB2688,TRUE)=TRUE, "-","OK")</f>
      </c>
      <c r="AD2688" s="11" t="s">
        <v>37</v>
      </c>
      <c r="AE2688" s="11" t="s">
        <v>37</v>
      </c>
      <c r="AF2688" s="1">
        <f>IF(IFERROR(VLOOKUP(E2688,Store_Showcase!B2:H144,{5}, FALSE), TRUE)=TRUE, IF(IFERROR(VLOOKUP(E2688,Store_SRP!B2:H110,{5}, FALSE), TRUE)=TRUE,VLOOKUP(E2688,Store_VAM!B2:H273,{5}, FALSE),VLOOKUP(E2688,Store_SRP!B2:H110,{5}, FALSE)), VLOOKUP(E2688,Store_Showcase!B2:H144,{5}, FALSE))</f>
      </c>
      <c r="AG2688" s="1">
        <f>IF(IFERROR(VLOOKUP(E2688,Store_Showcase!B2:H144,{6}, FALSE), TRUE)=TRUE, IF(IFERROR(VLOOKUP(E2688,Store_SRP!B2:H110,{6}, FALSE), TRUE)=TRUE,VLOOKUP(E2688,Store_VAM!B2:H273,{6}, FALSE),VLOOKUP(E2688,Store_SRP!B2:H110,{6}, FALSE)), VLOOKUP(E2688,Store_Showcase!B2:H144,{6}, FALSE))</f>
      </c>
      <c r="AH2688" s="1">
        <f>VLOOKUP(G2688,Sku_Consolidated!A2:R957,18,FALSE)</f>
      </c>
      <c r="AI2688" s="1">
        <f>VLOOKUP(G2688,Sku_Consolidated!A2:S957,19,FALSE)</f>
      </c>
      <c r="AJ2688" s="1">
        <f>VLOOKUP(G2688,Sku_Consolidated!A2:T957,20,FALSE)</f>
      </c>
    </row>
    <row r="2689" spans="1:36" x14ac:dyDescent="0.25">
      <c r="A2689" s="1">
        <v>2024</v>
      </c>
      <c r="B2689" s="1" t="s">
        <v>31</v>
      </c>
      <c r="C2689" s="1" t="s">
        <v>32</v>
      </c>
      <c r="D2689" s="1" t="s">
        <v>33</v>
      </c>
      <c r="E2689" s="9" t="s">
        <v>6614</v>
      </c>
      <c r="F2689" s="1">
        <f>IF(VLOOKUP(G2689,Sku_Consolidated!A2:S957,{19},FALSE)="SHOWCASE", VLOOKUP(E2689,Store_Showcase!B2:C144,{2}, FALSE), IF(VLOOKUP(G2689,Sku_Consolidated!A2:S957,{19},FALSE)="VAM",VLOOKUP(E2689,Store_VAM!B2:C273,{2}, FALSE),VLOOKUP(E2689,Store_SRP!B2:C110,{2}, FALSE)))</f>
      </c>
      <c r="G2689" s="1">
        <v>14275</v>
      </c>
      <c r="H2689" s="1" t="s">
        <v>1454</v>
      </c>
      <c r="I2689" s="10" t="s">
        <v>4880</v>
      </c>
      <c r="J2689" s="1">
        <f>VLOOKUP(G2689,Sku_Consolidated!A2:C957, 3, FALSE)</f>
      </c>
      <c r="K2689" s="10">
        <f>IF(J2689="PACK", I2689, 0)</f>
      </c>
      <c r="L2689" s="10">
        <f>IF(J2689="KG", I2689, I2689 * VLOOKUP(G2689,Sku_Consolidated!A2:U957,21,FALSE))</f>
      </c>
      <c r="M2689" s="10" t="s">
        <v>37</v>
      </c>
      <c r="N2689" s="11" t="s">
        <v>6791</v>
      </c>
      <c r="O2689" s="10" t="s">
        <v>6792</v>
      </c>
      <c r="P2689" s="10">
        <f>N2689 - O2689</f>
      </c>
      <c r="Q2689" s="1">
        <f>VLOOKUP(G2689,Sku_Consolidated!A2:G957,7, FALSE)</f>
      </c>
      <c r="R2689" s="1">
        <f>IF(IFERROR(VLOOKUP(E2689,Store_Showcase!B2:H144,7, FALSE), TRUE)=TRUE, IF(IFERROR(VLOOKUP(E2689,Store_SRP!B2:H110,7, FALSE), TRUE)=TRUE,VLOOKUP(E2689,Store_VAM!B2:H273,7, FALSE),VLOOKUP(E2689,Store_SRP!B2:H110,7, FALSE)), VLOOKUP(E2689,Store_Showcase!B2:H144,7, FALSE))</f>
      </c>
      <c r="S2689" s="1">
        <f>IF(IFERROR(VLOOKUP(E2689,Store_Showcase!B2:I144,8, FALSE), TRUE)=TRUE, IF(IFERROR(VLOOKUP(E2689,Store_SRP!B2:I110,8, FALSE), TRUE)=TRUE,VLOOKUP(E2689,Store_VAM!B2:I273,8, FALSE),VLOOKUP(E2689,Store_SRP!B2:I110,8, FALSE)), VLOOKUP(E2689,Store_Showcase!B2:I144,8, FALSE))</f>
      </c>
      <c r="T2689" s="1">
        <f>VLOOKUP(G2689,Sku_Consolidated!A2:R957,18,FALSE)</f>
      </c>
      <c r="U2689" s="1" t="s">
        <v>6781</v>
      </c>
      <c r="V2689" s="1">
        <f>IF(VLOOKUP(G2689,Sku_Consolidated!A2:S957,19,FALSE)="SHOWCASE", VLOOKUP(E2689,Store_Showcase!B2:L144,11, FALSE), IF(VLOOKUP(G2689,Sku_Consolidated!A2:S957,19,FALSE)="VAM",VLOOKUP(E2689,Store_VAM!B2:L273,11, FALSE),VLOOKUP(E2689,Store_SRP!B2:L110,11, FALSE)))</f>
      </c>
      <c r="W2689" s="1">
        <f>VLOOKUP(G2689,Sku_Consolidated!A2:W957,11,FALSE)</f>
      </c>
      <c r="X2689" s="1">
        <f>VLOOKUP(G2689,Sku_Consolidated!A2:H957,8,FALSE)</f>
      </c>
      <c r="Y2689" s="1">
        <f>VLOOKUP(G2689,Sku_Consolidated!A2:I957,9,FALSE)</f>
      </c>
      <c r="Z2689" s="1" t="s">
        <v>41</v>
      </c>
      <c r="AA2689" s="1">
        <f>VLOOKUP(G2689,Sku_Consolidated!A2:E957,5,FALSE)</f>
      </c>
      <c r="AB2689" s="1">
        <f>IF(VLOOKUP(G2689,Sku_Consolidated!A2:S957,19,FALSE)="SHOWCASE", VLOOKUP(E2689,Store_Showcase!B2:N144,13, FALSE), IF(VLOOKUP(G2689,Sku_Consolidated!A2:S957,19,FALSE)="VAM",VLOOKUP(E2689,Store_VAM!B2:N273,13, FALSE),VLOOKUP(E2689,Store_SRP!B2:N110,13, FALSE)))</f>
      </c>
      <c r="AC2689" s="1">
        <f>IF(IFERROR(AB2689,TRUE)=TRUE, "-","OK")</f>
      </c>
      <c r="AD2689" s="11" t="s">
        <v>37</v>
      </c>
      <c r="AE2689" s="11" t="s">
        <v>37</v>
      </c>
      <c r="AF2689" s="1">
        <f>IF(IFERROR(VLOOKUP(E2689,Store_Showcase!B2:H144,{5}, FALSE), TRUE)=TRUE, IF(IFERROR(VLOOKUP(E2689,Store_SRP!B2:H110,{5}, FALSE), TRUE)=TRUE,VLOOKUP(E2689,Store_VAM!B2:H273,{5}, FALSE),VLOOKUP(E2689,Store_SRP!B2:H110,{5}, FALSE)), VLOOKUP(E2689,Store_Showcase!B2:H144,{5}, FALSE))</f>
      </c>
      <c r="AG2689" s="1">
        <f>IF(IFERROR(VLOOKUP(E2689,Store_Showcase!B2:H144,{6}, FALSE), TRUE)=TRUE, IF(IFERROR(VLOOKUP(E2689,Store_SRP!B2:H110,{6}, FALSE), TRUE)=TRUE,VLOOKUP(E2689,Store_VAM!B2:H273,{6}, FALSE),VLOOKUP(E2689,Store_SRP!B2:H110,{6}, FALSE)), VLOOKUP(E2689,Store_Showcase!B2:H144,{6}, FALSE))</f>
      </c>
      <c r="AH2689" s="1">
        <f>VLOOKUP(G2689,Sku_Consolidated!A2:R957,18,FALSE)</f>
      </c>
      <c r="AI2689" s="1">
        <f>VLOOKUP(G2689,Sku_Consolidated!A2:S957,19,FALSE)</f>
      </c>
      <c r="AJ2689" s="1">
        <f>VLOOKUP(G2689,Sku_Consolidated!A2:T957,20,FALSE)</f>
      </c>
    </row>
    <row r="2690" spans="1:36" x14ac:dyDescent="0.25">
      <c r="A2690" s="1">
        <v>2024</v>
      </c>
      <c r="B2690" s="1" t="s">
        <v>31</v>
      </c>
      <c r="C2690" s="1" t="s">
        <v>32</v>
      </c>
      <c r="D2690" s="1" t="s">
        <v>33</v>
      </c>
      <c r="E2690" s="9" t="s">
        <v>6614</v>
      </c>
      <c r="F2690" s="1">
        <f>IF(VLOOKUP(G2690,Sku_Consolidated!A2:S957,{19},FALSE)="SHOWCASE", VLOOKUP(E2690,Store_Showcase!B2:C144,{2}, FALSE), IF(VLOOKUP(G2690,Sku_Consolidated!A2:S957,{19},FALSE)="VAM",VLOOKUP(E2690,Store_VAM!B2:C273,{2}, FALSE),VLOOKUP(E2690,Store_SRP!B2:C110,{2}, FALSE)))</f>
      </c>
      <c r="G2690" s="1">
        <v>14280</v>
      </c>
      <c r="H2690" s="1" t="s">
        <v>1458</v>
      </c>
      <c r="I2690" s="10" t="s">
        <v>333</v>
      </c>
      <c r="J2690" s="1">
        <f>VLOOKUP(G2690,Sku_Consolidated!A2:C957, 3, FALSE)</f>
      </c>
      <c r="K2690" s="10">
        <f>IF(J2690="PACK", I2690, 0)</f>
      </c>
      <c r="L2690" s="10">
        <f>IF(J2690="KG", I2690, I2690 * VLOOKUP(G2690,Sku_Consolidated!A2:U957,21,FALSE))</f>
      </c>
      <c r="M2690" s="10" t="s">
        <v>37</v>
      </c>
      <c r="N2690" s="11" t="s">
        <v>6793</v>
      </c>
      <c r="O2690" s="10" t="s">
        <v>6794</v>
      </c>
      <c r="P2690" s="10">
        <f>N2690 - O2690</f>
      </c>
      <c r="Q2690" s="1">
        <f>VLOOKUP(G2690,Sku_Consolidated!A2:G957,7, FALSE)</f>
      </c>
      <c r="R2690" s="1">
        <f>IF(IFERROR(VLOOKUP(E2690,Store_Showcase!B2:H144,7, FALSE), TRUE)=TRUE, IF(IFERROR(VLOOKUP(E2690,Store_SRP!B2:H110,7, FALSE), TRUE)=TRUE,VLOOKUP(E2690,Store_VAM!B2:H273,7, FALSE),VLOOKUP(E2690,Store_SRP!B2:H110,7, FALSE)), VLOOKUP(E2690,Store_Showcase!B2:H144,7, FALSE))</f>
      </c>
      <c r="S2690" s="1">
        <f>IF(IFERROR(VLOOKUP(E2690,Store_Showcase!B2:I144,8, FALSE), TRUE)=TRUE, IF(IFERROR(VLOOKUP(E2690,Store_SRP!B2:I110,8, FALSE), TRUE)=TRUE,VLOOKUP(E2690,Store_VAM!B2:I273,8, FALSE),VLOOKUP(E2690,Store_SRP!B2:I110,8, FALSE)), VLOOKUP(E2690,Store_Showcase!B2:I144,8, FALSE))</f>
      </c>
      <c r="T2690" s="1">
        <f>VLOOKUP(G2690,Sku_Consolidated!A2:R957,18,FALSE)</f>
      </c>
      <c r="U2690" s="1" t="s">
        <v>6781</v>
      </c>
      <c r="V2690" s="1">
        <f>IF(VLOOKUP(G2690,Sku_Consolidated!A2:S957,19,FALSE)="SHOWCASE", VLOOKUP(E2690,Store_Showcase!B2:L144,11, FALSE), IF(VLOOKUP(G2690,Sku_Consolidated!A2:S957,19,FALSE)="VAM",VLOOKUP(E2690,Store_VAM!B2:L273,11, FALSE),VLOOKUP(E2690,Store_SRP!B2:L110,11, FALSE)))</f>
      </c>
      <c r="W2690" s="1">
        <f>VLOOKUP(G2690,Sku_Consolidated!A2:W957,11,FALSE)</f>
      </c>
      <c r="X2690" s="1">
        <f>VLOOKUP(G2690,Sku_Consolidated!A2:H957,8,FALSE)</f>
      </c>
      <c r="Y2690" s="1">
        <f>VLOOKUP(G2690,Sku_Consolidated!A2:I957,9,FALSE)</f>
      </c>
      <c r="Z2690" s="1" t="s">
        <v>41</v>
      </c>
      <c r="AA2690" s="1">
        <f>VLOOKUP(G2690,Sku_Consolidated!A2:E957,5,FALSE)</f>
      </c>
      <c r="AB2690" s="1">
        <f>IF(VLOOKUP(G2690,Sku_Consolidated!A2:S957,19,FALSE)="SHOWCASE", VLOOKUP(E2690,Store_Showcase!B2:N144,13, FALSE), IF(VLOOKUP(G2690,Sku_Consolidated!A2:S957,19,FALSE)="VAM",VLOOKUP(E2690,Store_VAM!B2:N273,13, FALSE),VLOOKUP(E2690,Store_SRP!B2:N110,13, FALSE)))</f>
      </c>
      <c r="AC2690" s="1">
        <f>IF(IFERROR(AB2690,TRUE)=TRUE, "-","OK")</f>
      </c>
      <c r="AD2690" s="11" t="s">
        <v>37</v>
      </c>
      <c r="AE2690" s="11" t="s">
        <v>37</v>
      </c>
      <c r="AF2690" s="1">
        <f>IF(IFERROR(VLOOKUP(E2690,Store_Showcase!B2:H144,{5}, FALSE), TRUE)=TRUE, IF(IFERROR(VLOOKUP(E2690,Store_SRP!B2:H110,{5}, FALSE), TRUE)=TRUE,VLOOKUP(E2690,Store_VAM!B2:H273,{5}, FALSE),VLOOKUP(E2690,Store_SRP!B2:H110,{5}, FALSE)), VLOOKUP(E2690,Store_Showcase!B2:H144,{5}, FALSE))</f>
      </c>
      <c r="AG2690" s="1">
        <f>IF(IFERROR(VLOOKUP(E2690,Store_Showcase!B2:H144,{6}, FALSE), TRUE)=TRUE, IF(IFERROR(VLOOKUP(E2690,Store_SRP!B2:H110,{6}, FALSE), TRUE)=TRUE,VLOOKUP(E2690,Store_VAM!B2:H273,{6}, FALSE),VLOOKUP(E2690,Store_SRP!B2:H110,{6}, FALSE)), VLOOKUP(E2690,Store_Showcase!B2:H144,{6}, FALSE))</f>
      </c>
      <c r="AH2690" s="1">
        <f>VLOOKUP(G2690,Sku_Consolidated!A2:R957,18,FALSE)</f>
      </c>
      <c r="AI2690" s="1">
        <f>VLOOKUP(G2690,Sku_Consolidated!A2:S957,19,FALSE)</f>
      </c>
      <c r="AJ2690" s="1">
        <f>VLOOKUP(G2690,Sku_Consolidated!A2:T957,20,FALSE)</f>
      </c>
    </row>
    <row r="2691" spans="1:36" x14ac:dyDescent="0.25">
      <c r="A2691" s="1">
        <v>2024</v>
      </c>
      <c r="B2691" s="1" t="s">
        <v>31</v>
      </c>
      <c r="C2691" s="1" t="s">
        <v>32</v>
      </c>
      <c r="D2691" s="1" t="s">
        <v>33</v>
      </c>
      <c r="E2691" s="9" t="s">
        <v>6614</v>
      </c>
      <c r="F2691" s="1">
        <f>IF(VLOOKUP(G2691,Sku_Consolidated!A2:S957,{19},FALSE)="SHOWCASE", VLOOKUP(E2691,Store_Showcase!B2:C144,{2}, FALSE), IF(VLOOKUP(G2691,Sku_Consolidated!A2:S957,{19},FALSE)="VAM",VLOOKUP(E2691,Store_VAM!B2:C273,{2}, FALSE),VLOOKUP(E2691,Store_SRP!B2:C110,{2}, FALSE)))</f>
      </c>
      <c r="G2691" s="1">
        <v>14281</v>
      </c>
      <c r="H2691" s="1" t="s">
        <v>1621</v>
      </c>
      <c r="I2691" s="10" t="s">
        <v>151</v>
      </c>
      <c r="J2691" s="1">
        <f>VLOOKUP(G2691,Sku_Consolidated!A2:C957, 3, FALSE)</f>
      </c>
      <c r="K2691" s="10">
        <f>IF(J2691="PACK", I2691, 0)</f>
      </c>
      <c r="L2691" s="10">
        <f>IF(J2691="KG", I2691, I2691 * VLOOKUP(G2691,Sku_Consolidated!A2:U957,21,FALSE))</f>
      </c>
      <c r="M2691" s="10" t="s">
        <v>37</v>
      </c>
      <c r="N2691" s="11" t="s">
        <v>6795</v>
      </c>
      <c r="O2691" s="10" t="s">
        <v>6796</v>
      </c>
      <c r="P2691" s="10">
        <f>N2691 - O2691</f>
      </c>
      <c r="Q2691" s="1">
        <f>VLOOKUP(G2691,Sku_Consolidated!A2:G957,7, FALSE)</f>
      </c>
      <c r="R2691" s="1">
        <f>IF(IFERROR(VLOOKUP(E2691,Store_Showcase!B2:H144,7, FALSE), TRUE)=TRUE, IF(IFERROR(VLOOKUP(E2691,Store_SRP!B2:H110,7, FALSE), TRUE)=TRUE,VLOOKUP(E2691,Store_VAM!B2:H273,7, FALSE),VLOOKUP(E2691,Store_SRP!B2:H110,7, FALSE)), VLOOKUP(E2691,Store_Showcase!B2:H144,7, FALSE))</f>
      </c>
      <c r="S2691" s="1">
        <f>IF(IFERROR(VLOOKUP(E2691,Store_Showcase!B2:I144,8, FALSE), TRUE)=TRUE, IF(IFERROR(VLOOKUP(E2691,Store_SRP!B2:I110,8, FALSE), TRUE)=TRUE,VLOOKUP(E2691,Store_VAM!B2:I273,8, FALSE),VLOOKUP(E2691,Store_SRP!B2:I110,8, FALSE)), VLOOKUP(E2691,Store_Showcase!B2:I144,8, FALSE))</f>
      </c>
      <c r="T2691" s="1">
        <f>VLOOKUP(G2691,Sku_Consolidated!A2:R957,18,FALSE)</f>
      </c>
      <c r="U2691" s="1" t="s">
        <v>6781</v>
      </c>
      <c r="V2691" s="1">
        <f>IF(VLOOKUP(G2691,Sku_Consolidated!A2:S957,19,FALSE)="SHOWCASE", VLOOKUP(E2691,Store_Showcase!B2:L144,11, FALSE), IF(VLOOKUP(G2691,Sku_Consolidated!A2:S957,19,FALSE)="VAM",VLOOKUP(E2691,Store_VAM!B2:L273,11, FALSE),VLOOKUP(E2691,Store_SRP!B2:L110,11, FALSE)))</f>
      </c>
      <c r="W2691" s="1">
        <f>VLOOKUP(G2691,Sku_Consolidated!A2:W957,11,FALSE)</f>
      </c>
      <c r="X2691" s="1">
        <f>VLOOKUP(G2691,Sku_Consolidated!A2:H957,8,FALSE)</f>
      </c>
      <c r="Y2691" s="1">
        <f>VLOOKUP(G2691,Sku_Consolidated!A2:I957,9,FALSE)</f>
      </c>
      <c r="Z2691" s="1" t="s">
        <v>41</v>
      </c>
      <c r="AA2691" s="1">
        <f>VLOOKUP(G2691,Sku_Consolidated!A2:E957,5,FALSE)</f>
      </c>
      <c r="AB2691" s="1">
        <f>IF(VLOOKUP(G2691,Sku_Consolidated!A2:S957,19,FALSE)="SHOWCASE", VLOOKUP(E2691,Store_Showcase!B2:N144,13, FALSE), IF(VLOOKUP(G2691,Sku_Consolidated!A2:S957,19,FALSE)="VAM",VLOOKUP(E2691,Store_VAM!B2:N273,13, FALSE),VLOOKUP(E2691,Store_SRP!B2:N110,13, FALSE)))</f>
      </c>
      <c r="AC2691" s="1">
        <f>IF(IFERROR(AB2691,TRUE)=TRUE, "-","OK")</f>
      </c>
      <c r="AD2691" s="11" t="s">
        <v>37</v>
      </c>
      <c r="AE2691" s="11" t="s">
        <v>37</v>
      </c>
      <c r="AF2691" s="1">
        <f>IF(IFERROR(VLOOKUP(E2691,Store_Showcase!B2:H144,{5}, FALSE), TRUE)=TRUE, IF(IFERROR(VLOOKUP(E2691,Store_SRP!B2:H110,{5}, FALSE), TRUE)=TRUE,VLOOKUP(E2691,Store_VAM!B2:H273,{5}, FALSE),VLOOKUP(E2691,Store_SRP!B2:H110,{5}, FALSE)), VLOOKUP(E2691,Store_Showcase!B2:H144,{5}, FALSE))</f>
      </c>
      <c r="AG2691" s="1">
        <f>IF(IFERROR(VLOOKUP(E2691,Store_Showcase!B2:H144,{6}, FALSE), TRUE)=TRUE, IF(IFERROR(VLOOKUP(E2691,Store_SRP!B2:H110,{6}, FALSE), TRUE)=TRUE,VLOOKUP(E2691,Store_VAM!B2:H273,{6}, FALSE),VLOOKUP(E2691,Store_SRP!B2:H110,{6}, FALSE)), VLOOKUP(E2691,Store_Showcase!B2:H144,{6}, FALSE))</f>
      </c>
      <c r="AH2691" s="1">
        <f>VLOOKUP(G2691,Sku_Consolidated!A2:R957,18,FALSE)</f>
      </c>
      <c r="AI2691" s="1">
        <f>VLOOKUP(G2691,Sku_Consolidated!A2:S957,19,FALSE)</f>
      </c>
      <c r="AJ2691" s="1">
        <f>VLOOKUP(G2691,Sku_Consolidated!A2:T957,20,FALSE)</f>
      </c>
    </row>
    <row r="2692" spans="1:36" x14ac:dyDescent="0.25">
      <c r="A2692" s="1">
        <v>2024</v>
      </c>
      <c r="B2692" s="1" t="s">
        <v>31</v>
      </c>
      <c r="C2692" s="1" t="s">
        <v>32</v>
      </c>
      <c r="D2692" s="1" t="s">
        <v>33</v>
      </c>
      <c r="E2692" s="9" t="s">
        <v>703</v>
      </c>
      <c r="F2692" s="1">
        <f>IF(VLOOKUP(G2692,Sku_Consolidated!A2:S957,{19},FALSE)="SHOWCASE", VLOOKUP(E2692,Store_Showcase!B2:C144,{2}, FALSE), IF(VLOOKUP(G2692,Sku_Consolidated!A2:S957,{19},FALSE)="VAM",VLOOKUP(E2692,Store_VAM!B2:C273,{2}, FALSE),VLOOKUP(E2692,Store_SRP!B2:C110,{2}, FALSE)))</f>
      </c>
      <c r="G2692" s="1">
        <v>14267</v>
      </c>
      <c r="H2692" s="1" t="s">
        <v>1438</v>
      </c>
      <c r="I2692" s="10" t="s">
        <v>6797</v>
      </c>
      <c r="J2692" s="1">
        <f>VLOOKUP(G2692,Sku_Consolidated!A2:C957, 3, FALSE)</f>
      </c>
      <c r="K2692" s="10">
        <f>IF(J2692="PACK", I2692, 0)</f>
      </c>
      <c r="L2692" s="10">
        <f>IF(J2692="KG", I2692, I2692 * VLOOKUP(G2692,Sku_Consolidated!A2:U957,21,FALSE))</f>
      </c>
      <c r="M2692" s="10" t="s">
        <v>37</v>
      </c>
      <c r="N2692" s="11" t="s">
        <v>6798</v>
      </c>
      <c r="O2692" s="10" t="s">
        <v>6799</v>
      </c>
      <c r="P2692" s="10">
        <f>N2692 - O2692</f>
      </c>
      <c r="Q2692" s="1">
        <f>VLOOKUP(G2692,Sku_Consolidated!A2:G957,7, FALSE)</f>
      </c>
      <c r="R2692" s="1">
        <f>IF(IFERROR(VLOOKUP(E2692,Store_Showcase!B2:H144,7, FALSE), TRUE)=TRUE, IF(IFERROR(VLOOKUP(E2692,Store_SRP!B2:H110,7, FALSE), TRUE)=TRUE,VLOOKUP(E2692,Store_VAM!B2:H273,7, FALSE),VLOOKUP(E2692,Store_SRP!B2:H110,7, FALSE)), VLOOKUP(E2692,Store_Showcase!B2:H144,7, FALSE))</f>
      </c>
      <c r="S2692" s="1">
        <f>IF(IFERROR(VLOOKUP(E2692,Store_Showcase!B2:I144,8, FALSE), TRUE)=TRUE, IF(IFERROR(VLOOKUP(E2692,Store_SRP!B2:I110,8, FALSE), TRUE)=TRUE,VLOOKUP(E2692,Store_VAM!B2:I273,8, FALSE),VLOOKUP(E2692,Store_SRP!B2:I110,8, FALSE)), VLOOKUP(E2692,Store_Showcase!B2:I144,8, FALSE))</f>
      </c>
      <c r="T2692" s="1">
        <f>VLOOKUP(G2692,Sku_Consolidated!A2:R957,18,FALSE)</f>
      </c>
      <c r="U2692" s="1" t="s">
        <v>6800</v>
      </c>
      <c r="V2692" s="1">
        <f>IF(VLOOKUP(G2692,Sku_Consolidated!A2:S957,19,FALSE)="SHOWCASE", VLOOKUP(E2692,Store_Showcase!B2:L144,11, FALSE), IF(VLOOKUP(G2692,Sku_Consolidated!A2:S957,19,FALSE)="VAM",VLOOKUP(E2692,Store_VAM!B2:L273,11, FALSE),VLOOKUP(E2692,Store_SRP!B2:L110,11, FALSE)))</f>
      </c>
      <c r="W2692" s="1">
        <f>VLOOKUP(G2692,Sku_Consolidated!A2:W957,11,FALSE)</f>
      </c>
      <c r="X2692" s="1">
        <f>VLOOKUP(G2692,Sku_Consolidated!A2:H957,8,FALSE)</f>
      </c>
      <c r="Y2692" s="1">
        <f>VLOOKUP(G2692,Sku_Consolidated!A2:I957,9,FALSE)</f>
      </c>
      <c r="Z2692" s="1" t="s">
        <v>41</v>
      </c>
      <c r="AA2692" s="1">
        <f>VLOOKUP(G2692,Sku_Consolidated!A2:E957,5,FALSE)</f>
      </c>
      <c r="AB2692" s="1">
        <f>IF(VLOOKUP(G2692,Sku_Consolidated!A2:S957,19,FALSE)="SHOWCASE", VLOOKUP(E2692,Store_Showcase!B2:N144,13, FALSE), IF(VLOOKUP(G2692,Sku_Consolidated!A2:S957,19,FALSE)="VAM",VLOOKUP(E2692,Store_VAM!B2:N273,13, FALSE),VLOOKUP(E2692,Store_SRP!B2:N110,13, FALSE)))</f>
      </c>
      <c r="AC2692" s="1">
        <f>IF(IFERROR(AB2692,TRUE)=TRUE, "-","OK")</f>
      </c>
      <c r="AD2692" s="11" t="s">
        <v>37</v>
      </c>
      <c r="AE2692" s="11" t="s">
        <v>37</v>
      </c>
      <c r="AF2692" s="1">
        <f>IF(IFERROR(VLOOKUP(E2692,Store_Showcase!B2:H144,{5}, FALSE), TRUE)=TRUE, IF(IFERROR(VLOOKUP(E2692,Store_SRP!B2:H110,{5}, FALSE), TRUE)=TRUE,VLOOKUP(E2692,Store_VAM!B2:H273,{5}, FALSE),VLOOKUP(E2692,Store_SRP!B2:H110,{5}, FALSE)), VLOOKUP(E2692,Store_Showcase!B2:H144,{5}, FALSE))</f>
      </c>
      <c r="AG2692" s="1">
        <f>IF(IFERROR(VLOOKUP(E2692,Store_Showcase!B2:H144,{6}, FALSE), TRUE)=TRUE, IF(IFERROR(VLOOKUP(E2692,Store_SRP!B2:H110,{6}, FALSE), TRUE)=TRUE,VLOOKUP(E2692,Store_VAM!B2:H273,{6}, FALSE),VLOOKUP(E2692,Store_SRP!B2:H110,{6}, FALSE)), VLOOKUP(E2692,Store_Showcase!B2:H144,{6}, FALSE))</f>
      </c>
      <c r="AH2692" s="1">
        <f>VLOOKUP(G2692,Sku_Consolidated!A2:R957,18,FALSE)</f>
      </c>
      <c r="AI2692" s="1">
        <f>VLOOKUP(G2692,Sku_Consolidated!A2:S957,19,FALSE)</f>
      </c>
      <c r="AJ2692" s="1">
        <f>VLOOKUP(G2692,Sku_Consolidated!A2:T957,20,FALSE)</f>
      </c>
    </row>
    <row r="2693" spans="1:36" x14ac:dyDescent="0.25">
      <c r="A2693" s="1">
        <v>2024</v>
      </c>
      <c r="B2693" s="1" t="s">
        <v>31</v>
      </c>
      <c r="C2693" s="1" t="s">
        <v>32</v>
      </c>
      <c r="D2693" s="1" t="s">
        <v>33</v>
      </c>
      <c r="E2693" s="9" t="s">
        <v>703</v>
      </c>
      <c r="F2693" s="1">
        <f>IF(VLOOKUP(G2693,Sku_Consolidated!A2:S957,{19},FALSE)="SHOWCASE", VLOOKUP(E2693,Store_Showcase!B2:C144,{2}, FALSE), IF(VLOOKUP(G2693,Sku_Consolidated!A2:S957,{19},FALSE)="VAM",VLOOKUP(E2693,Store_VAM!B2:C273,{2}, FALSE),VLOOKUP(E2693,Store_SRP!B2:C110,{2}, FALSE)))</f>
      </c>
      <c r="G2693" s="1">
        <v>14268</v>
      </c>
      <c r="H2693" s="1" t="s">
        <v>1442</v>
      </c>
      <c r="I2693" s="10" t="s">
        <v>5574</v>
      </c>
      <c r="J2693" s="1">
        <f>VLOOKUP(G2693,Sku_Consolidated!A2:C957, 3, FALSE)</f>
      </c>
      <c r="K2693" s="10">
        <f>IF(J2693="PACK", I2693, 0)</f>
      </c>
      <c r="L2693" s="10">
        <f>IF(J2693="KG", I2693, I2693 * VLOOKUP(G2693,Sku_Consolidated!A2:U957,21,FALSE))</f>
      </c>
      <c r="M2693" s="10" t="s">
        <v>37</v>
      </c>
      <c r="N2693" s="11" t="s">
        <v>6801</v>
      </c>
      <c r="O2693" s="10" t="s">
        <v>6802</v>
      </c>
      <c r="P2693" s="10">
        <f>N2693 - O2693</f>
      </c>
      <c r="Q2693" s="1">
        <f>VLOOKUP(G2693,Sku_Consolidated!A2:G957,7, FALSE)</f>
      </c>
      <c r="R2693" s="1">
        <f>IF(IFERROR(VLOOKUP(E2693,Store_Showcase!B2:H144,7, FALSE), TRUE)=TRUE, IF(IFERROR(VLOOKUP(E2693,Store_SRP!B2:H110,7, FALSE), TRUE)=TRUE,VLOOKUP(E2693,Store_VAM!B2:H273,7, FALSE),VLOOKUP(E2693,Store_SRP!B2:H110,7, FALSE)), VLOOKUP(E2693,Store_Showcase!B2:H144,7, FALSE))</f>
      </c>
      <c r="S2693" s="1">
        <f>IF(IFERROR(VLOOKUP(E2693,Store_Showcase!B2:I144,8, FALSE), TRUE)=TRUE, IF(IFERROR(VLOOKUP(E2693,Store_SRP!B2:I110,8, FALSE), TRUE)=TRUE,VLOOKUP(E2693,Store_VAM!B2:I273,8, FALSE),VLOOKUP(E2693,Store_SRP!B2:I110,8, FALSE)), VLOOKUP(E2693,Store_Showcase!B2:I144,8, FALSE))</f>
      </c>
      <c r="T2693" s="1">
        <f>VLOOKUP(G2693,Sku_Consolidated!A2:R957,18,FALSE)</f>
      </c>
      <c r="U2693" s="1" t="s">
        <v>6800</v>
      </c>
      <c r="V2693" s="1">
        <f>IF(VLOOKUP(G2693,Sku_Consolidated!A2:S957,19,FALSE)="SHOWCASE", VLOOKUP(E2693,Store_Showcase!B2:L144,11, FALSE), IF(VLOOKUP(G2693,Sku_Consolidated!A2:S957,19,FALSE)="VAM",VLOOKUP(E2693,Store_VAM!B2:L273,11, FALSE),VLOOKUP(E2693,Store_SRP!B2:L110,11, FALSE)))</f>
      </c>
      <c r="W2693" s="1">
        <f>VLOOKUP(G2693,Sku_Consolidated!A2:W957,11,FALSE)</f>
      </c>
      <c r="X2693" s="1">
        <f>VLOOKUP(G2693,Sku_Consolidated!A2:H957,8,FALSE)</f>
      </c>
      <c r="Y2693" s="1">
        <f>VLOOKUP(G2693,Sku_Consolidated!A2:I957,9,FALSE)</f>
      </c>
      <c r="Z2693" s="1" t="s">
        <v>41</v>
      </c>
      <c r="AA2693" s="1">
        <f>VLOOKUP(G2693,Sku_Consolidated!A2:E957,5,FALSE)</f>
      </c>
      <c r="AB2693" s="1">
        <f>IF(VLOOKUP(G2693,Sku_Consolidated!A2:S957,19,FALSE)="SHOWCASE", VLOOKUP(E2693,Store_Showcase!B2:N144,13, FALSE), IF(VLOOKUP(G2693,Sku_Consolidated!A2:S957,19,FALSE)="VAM",VLOOKUP(E2693,Store_VAM!B2:N273,13, FALSE),VLOOKUP(E2693,Store_SRP!B2:N110,13, FALSE)))</f>
      </c>
      <c r="AC2693" s="1">
        <f>IF(IFERROR(AB2693,TRUE)=TRUE, "-","OK")</f>
      </c>
      <c r="AD2693" s="11" t="s">
        <v>37</v>
      </c>
      <c r="AE2693" s="11" t="s">
        <v>37</v>
      </c>
      <c r="AF2693" s="1">
        <f>IF(IFERROR(VLOOKUP(E2693,Store_Showcase!B2:H144,{5}, FALSE), TRUE)=TRUE, IF(IFERROR(VLOOKUP(E2693,Store_SRP!B2:H110,{5}, FALSE), TRUE)=TRUE,VLOOKUP(E2693,Store_VAM!B2:H273,{5}, FALSE),VLOOKUP(E2693,Store_SRP!B2:H110,{5}, FALSE)), VLOOKUP(E2693,Store_Showcase!B2:H144,{5}, FALSE))</f>
      </c>
      <c r="AG2693" s="1">
        <f>IF(IFERROR(VLOOKUP(E2693,Store_Showcase!B2:H144,{6}, FALSE), TRUE)=TRUE, IF(IFERROR(VLOOKUP(E2693,Store_SRP!B2:H110,{6}, FALSE), TRUE)=TRUE,VLOOKUP(E2693,Store_VAM!B2:H273,{6}, FALSE),VLOOKUP(E2693,Store_SRP!B2:H110,{6}, FALSE)), VLOOKUP(E2693,Store_Showcase!B2:H144,{6}, FALSE))</f>
      </c>
      <c r="AH2693" s="1">
        <f>VLOOKUP(G2693,Sku_Consolidated!A2:R957,18,FALSE)</f>
      </c>
      <c r="AI2693" s="1">
        <f>VLOOKUP(G2693,Sku_Consolidated!A2:S957,19,FALSE)</f>
      </c>
      <c r="AJ2693" s="1">
        <f>VLOOKUP(G2693,Sku_Consolidated!A2:T957,20,FALSE)</f>
      </c>
    </row>
    <row r="2694" spans="1:36" x14ac:dyDescent="0.25">
      <c r="A2694" s="1">
        <v>2024</v>
      </c>
      <c r="B2694" s="1" t="s">
        <v>31</v>
      </c>
      <c r="C2694" s="1" t="s">
        <v>32</v>
      </c>
      <c r="D2694" s="1" t="s">
        <v>33</v>
      </c>
      <c r="E2694" s="9" t="s">
        <v>703</v>
      </c>
      <c r="F2694" s="1">
        <f>IF(VLOOKUP(G2694,Sku_Consolidated!A2:S957,{19},FALSE)="SHOWCASE", VLOOKUP(E2694,Store_Showcase!B2:C144,{2}, FALSE), IF(VLOOKUP(G2694,Sku_Consolidated!A2:S957,{19},FALSE)="VAM",VLOOKUP(E2694,Store_VAM!B2:C273,{2}, FALSE),VLOOKUP(E2694,Store_SRP!B2:C110,{2}, FALSE)))</f>
      </c>
      <c r="G2694" s="1">
        <v>14269</v>
      </c>
      <c r="H2694" s="1" t="s">
        <v>1446</v>
      </c>
      <c r="I2694" s="10" t="s">
        <v>732</v>
      </c>
      <c r="J2694" s="1">
        <f>VLOOKUP(G2694,Sku_Consolidated!A2:C957, 3, FALSE)</f>
      </c>
      <c r="K2694" s="10">
        <f>IF(J2694="PACK", I2694, 0)</f>
      </c>
      <c r="L2694" s="10">
        <f>IF(J2694="KG", I2694, I2694 * VLOOKUP(G2694,Sku_Consolidated!A2:U957,21,FALSE))</f>
      </c>
      <c r="M2694" s="10" t="s">
        <v>37</v>
      </c>
      <c r="N2694" s="11" t="s">
        <v>6803</v>
      </c>
      <c r="O2694" s="10" t="s">
        <v>6804</v>
      </c>
      <c r="P2694" s="10">
        <f>N2694 - O2694</f>
      </c>
      <c r="Q2694" s="1">
        <f>VLOOKUP(G2694,Sku_Consolidated!A2:G957,7, FALSE)</f>
      </c>
      <c r="R2694" s="1">
        <f>IF(IFERROR(VLOOKUP(E2694,Store_Showcase!B2:H144,7, FALSE), TRUE)=TRUE, IF(IFERROR(VLOOKUP(E2694,Store_SRP!B2:H110,7, FALSE), TRUE)=TRUE,VLOOKUP(E2694,Store_VAM!B2:H273,7, FALSE),VLOOKUP(E2694,Store_SRP!B2:H110,7, FALSE)), VLOOKUP(E2694,Store_Showcase!B2:H144,7, FALSE))</f>
      </c>
      <c r="S2694" s="1">
        <f>IF(IFERROR(VLOOKUP(E2694,Store_Showcase!B2:I144,8, FALSE), TRUE)=TRUE, IF(IFERROR(VLOOKUP(E2694,Store_SRP!B2:I110,8, FALSE), TRUE)=TRUE,VLOOKUP(E2694,Store_VAM!B2:I273,8, FALSE),VLOOKUP(E2694,Store_SRP!B2:I110,8, FALSE)), VLOOKUP(E2694,Store_Showcase!B2:I144,8, FALSE))</f>
      </c>
      <c r="T2694" s="1">
        <f>VLOOKUP(G2694,Sku_Consolidated!A2:R957,18,FALSE)</f>
      </c>
      <c r="U2694" s="1" t="s">
        <v>6800</v>
      </c>
      <c r="V2694" s="1">
        <f>IF(VLOOKUP(G2694,Sku_Consolidated!A2:S957,19,FALSE)="SHOWCASE", VLOOKUP(E2694,Store_Showcase!B2:L144,11, FALSE), IF(VLOOKUP(G2694,Sku_Consolidated!A2:S957,19,FALSE)="VAM",VLOOKUP(E2694,Store_VAM!B2:L273,11, FALSE),VLOOKUP(E2694,Store_SRP!B2:L110,11, FALSE)))</f>
      </c>
      <c r="W2694" s="1">
        <f>VLOOKUP(G2694,Sku_Consolidated!A2:W957,11,FALSE)</f>
      </c>
      <c r="X2694" s="1">
        <f>VLOOKUP(G2694,Sku_Consolidated!A2:H957,8,FALSE)</f>
      </c>
      <c r="Y2694" s="1">
        <f>VLOOKUP(G2694,Sku_Consolidated!A2:I957,9,FALSE)</f>
      </c>
      <c r="Z2694" s="1" t="s">
        <v>41</v>
      </c>
      <c r="AA2694" s="1">
        <f>VLOOKUP(G2694,Sku_Consolidated!A2:E957,5,FALSE)</f>
      </c>
      <c r="AB2694" s="1">
        <f>IF(VLOOKUP(G2694,Sku_Consolidated!A2:S957,19,FALSE)="SHOWCASE", VLOOKUP(E2694,Store_Showcase!B2:N144,13, FALSE), IF(VLOOKUP(G2694,Sku_Consolidated!A2:S957,19,FALSE)="VAM",VLOOKUP(E2694,Store_VAM!B2:N273,13, FALSE),VLOOKUP(E2694,Store_SRP!B2:N110,13, FALSE)))</f>
      </c>
      <c r="AC2694" s="1">
        <f>IF(IFERROR(AB2694,TRUE)=TRUE, "-","OK")</f>
      </c>
      <c r="AD2694" s="11" t="s">
        <v>37</v>
      </c>
      <c r="AE2694" s="11" t="s">
        <v>37</v>
      </c>
      <c r="AF2694" s="1">
        <f>IF(IFERROR(VLOOKUP(E2694,Store_Showcase!B2:H144,{5}, FALSE), TRUE)=TRUE, IF(IFERROR(VLOOKUP(E2694,Store_SRP!B2:H110,{5}, FALSE), TRUE)=TRUE,VLOOKUP(E2694,Store_VAM!B2:H273,{5}, FALSE),VLOOKUP(E2694,Store_SRP!B2:H110,{5}, FALSE)), VLOOKUP(E2694,Store_Showcase!B2:H144,{5}, FALSE))</f>
      </c>
      <c r="AG2694" s="1">
        <f>IF(IFERROR(VLOOKUP(E2694,Store_Showcase!B2:H144,{6}, FALSE), TRUE)=TRUE, IF(IFERROR(VLOOKUP(E2694,Store_SRP!B2:H110,{6}, FALSE), TRUE)=TRUE,VLOOKUP(E2694,Store_VAM!B2:H273,{6}, FALSE),VLOOKUP(E2694,Store_SRP!B2:H110,{6}, FALSE)), VLOOKUP(E2694,Store_Showcase!B2:H144,{6}, FALSE))</f>
      </c>
      <c r="AH2694" s="1">
        <f>VLOOKUP(G2694,Sku_Consolidated!A2:R957,18,FALSE)</f>
      </c>
      <c r="AI2694" s="1">
        <f>VLOOKUP(G2694,Sku_Consolidated!A2:S957,19,FALSE)</f>
      </c>
      <c r="AJ2694" s="1">
        <f>VLOOKUP(G2694,Sku_Consolidated!A2:T957,20,FALSE)</f>
      </c>
    </row>
    <row r="2695" spans="1:36" x14ac:dyDescent="0.25">
      <c r="A2695" s="1">
        <v>2024</v>
      </c>
      <c r="B2695" s="1" t="s">
        <v>31</v>
      </c>
      <c r="C2695" s="1" t="s">
        <v>32</v>
      </c>
      <c r="D2695" s="1" t="s">
        <v>33</v>
      </c>
      <c r="E2695" s="9" t="s">
        <v>703</v>
      </c>
      <c r="F2695" s="1">
        <f>IF(VLOOKUP(G2695,Sku_Consolidated!A2:S957,{19},FALSE)="SHOWCASE", VLOOKUP(E2695,Store_Showcase!B2:C144,{2}, FALSE), IF(VLOOKUP(G2695,Sku_Consolidated!A2:S957,{19},FALSE)="VAM",VLOOKUP(E2695,Store_VAM!B2:C273,{2}, FALSE),VLOOKUP(E2695,Store_SRP!B2:C110,{2}, FALSE)))</f>
      </c>
      <c r="G2695" s="1">
        <v>14270</v>
      </c>
      <c r="H2695" s="1" t="s">
        <v>1450</v>
      </c>
      <c r="I2695" s="10" t="s">
        <v>5716</v>
      </c>
      <c r="J2695" s="1">
        <f>VLOOKUP(G2695,Sku_Consolidated!A2:C957, 3, FALSE)</f>
      </c>
      <c r="K2695" s="10">
        <f>IF(J2695="PACK", I2695, 0)</f>
      </c>
      <c r="L2695" s="10">
        <f>IF(J2695="KG", I2695, I2695 * VLOOKUP(G2695,Sku_Consolidated!A2:U957,21,FALSE))</f>
      </c>
      <c r="M2695" s="10" t="s">
        <v>37</v>
      </c>
      <c r="N2695" s="11" t="s">
        <v>6805</v>
      </c>
      <c r="O2695" s="10" t="s">
        <v>6806</v>
      </c>
      <c r="P2695" s="10">
        <f>N2695 - O2695</f>
      </c>
      <c r="Q2695" s="1">
        <f>VLOOKUP(G2695,Sku_Consolidated!A2:G957,7, FALSE)</f>
      </c>
      <c r="R2695" s="1">
        <f>IF(IFERROR(VLOOKUP(E2695,Store_Showcase!B2:H144,7, FALSE), TRUE)=TRUE, IF(IFERROR(VLOOKUP(E2695,Store_SRP!B2:H110,7, FALSE), TRUE)=TRUE,VLOOKUP(E2695,Store_VAM!B2:H273,7, FALSE),VLOOKUP(E2695,Store_SRP!B2:H110,7, FALSE)), VLOOKUP(E2695,Store_Showcase!B2:H144,7, FALSE))</f>
      </c>
      <c r="S2695" s="1">
        <f>IF(IFERROR(VLOOKUP(E2695,Store_Showcase!B2:I144,8, FALSE), TRUE)=TRUE, IF(IFERROR(VLOOKUP(E2695,Store_SRP!B2:I110,8, FALSE), TRUE)=TRUE,VLOOKUP(E2695,Store_VAM!B2:I273,8, FALSE),VLOOKUP(E2695,Store_SRP!B2:I110,8, FALSE)), VLOOKUP(E2695,Store_Showcase!B2:I144,8, FALSE))</f>
      </c>
      <c r="T2695" s="1">
        <f>VLOOKUP(G2695,Sku_Consolidated!A2:R957,18,FALSE)</f>
      </c>
      <c r="U2695" s="1" t="s">
        <v>6800</v>
      </c>
      <c r="V2695" s="1">
        <f>IF(VLOOKUP(G2695,Sku_Consolidated!A2:S957,19,FALSE)="SHOWCASE", VLOOKUP(E2695,Store_Showcase!B2:L144,11, FALSE), IF(VLOOKUP(G2695,Sku_Consolidated!A2:S957,19,FALSE)="VAM",VLOOKUP(E2695,Store_VAM!B2:L273,11, FALSE),VLOOKUP(E2695,Store_SRP!B2:L110,11, FALSE)))</f>
      </c>
      <c r="W2695" s="1">
        <f>VLOOKUP(G2695,Sku_Consolidated!A2:W957,11,FALSE)</f>
      </c>
      <c r="X2695" s="1">
        <f>VLOOKUP(G2695,Sku_Consolidated!A2:H957,8,FALSE)</f>
      </c>
      <c r="Y2695" s="1">
        <f>VLOOKUP(G2695,Sku_Consolidated!A2:I957,9,FALSE)</f>
      </c>
      <c r="Z2695" s="1" t="s">
        <v>41</v>
      </c>
      <c r="AA2695" s="1">
        <f>VLOOKUP(G2695,Sku_Consolidated!A2:E957,5,FALSE)</f>
      </c>
      <c r="AB2695" s="1">
        <f>IF(VLOOKUP(G2695,Sku_Consolidated!A2:S957,19,FALSE)="SHOWCASE", VLOOKUP(E2695,Store_Showcase!B2:N144,13, FALSE), IF(VLOOKUP(G2695,Sku_Consolidated!A2:S957,19,FALSE)="VAM",VLOOKUP(E2695,Store_VAM!B2:N273,13, FALSE),VLOOKUP(E2695,Store_SRP!B2:N110,13, FALSE)))</f>
      </c>
      <c r="AC2695" s="1">
        <f>IF(IFERROR(AB2695,TRUE)=TRUE, "-","OK")</f>
      </c>
      <c r="AD2695" s="11" t="s">
        <v>37</v>
      </c>
      <c r="AE2695" s="11" t="s">
        <v>37</v>
      </c>
      <c r="AF2695" s="1">
        <f>IF(IFERROR(VLOOKUP(E2695,Store_Showcase!B2:H144,{5}, FALSE), TRUE)=TRUE, IF(IFERROR(VLOOKUP(E2695,Store_SRP!B2:H110,{5}, FALSE), TRUE)=TRUE,VLOOKUP(E2695,Store_VAM!B2:H273,{5}, FALSE),VLOOKUP(E2695,Store_SRP!B2:H110,{5}, FALSE)), VLOOKUP(E2695,Store_Showcase!B2:H144,{5}, FALSE))</f>
      </c>
      <c r="AG2695" s="1">
        <f>IF(IFERROR(VLOOKUP(E2695,Store_Showcase!B2:H144,{6}, FALSE), TRUE)=TRUE, IF(IFERROR(VLOOKUP(E2695,Store_SRP!B2:H110,{6}, FALSE), TRUE)=TRUE,VLOOKUP(E2695,Store_VAM!B2:H273,{6}, FALSE),VLOOKUP(E2695,Store_SRP!B2:H110,{6}, FALSE)), VLOOKUP(E2695,Store_Showcase!B2:H144,{6}, FALSE))</f>
      </c>
      <c r="AH2695" s="1">
        <f>VLOOKUP(G2695,Sku_Consolidated!A2:R957,18,FALSE)</f>
      </c>
      <c r="AI2695" s="1">
        <f>VLOOKUP(G2695,Sku_Consolidated!A2:S957,19,FALSE)</f>
      </c>
      <c r="AJ2695" s="1">
        <f>VLOOKUP(G2695,Sku_Consolidated!A2:T957,20,FALSE)</f>
      </c>
    </row>
    <row r="2696" spans="1:36" x14ac:dyDescent="0.25">
      <c r="A2696" s="1">
        <v>2024</v>
      </c>
      <c r="B2696" s="1" t="s">
        <v>31</v>
      </c>
      <c r="C2696" s="1" t="s">
        <v>32</v>
      </c>
      <c r="D2696" s="1" t="s">
        <v>33</v>
      </c>
      <c r="E2696" s="9" t="s">
        <v>703</v>
      </c>
      <c r="F2696" s="1">
        <f>IF(VLOOKUP(G2696,Sku_Consolidated!A2:S957,{19},FALSE)="SHOWCASE", VLOOKUP(E2696,Store_Showcase!B2:C144,{2}, FALSE), IF(VLOOKUP(G2696,Sku_Consolidated!A2:S957,{19},FALSE)="VAM",VLOOKUP(E2696,Store_VAM!B2:C273,{2}, FALSE),VLOOKUP(E2696,Store_SRP!B2:C110,{2}, FALSE)))</f>
      </c>
      <c r="G2696" s="1">
        <v>14275</v>
      </c>
      <c r="H2696" s="1" t="s">
        <v>1454</v>
      </c>
      <c r="I2696" s="10" t="s">
        <v>6807</v>
      </c>
      <c r="J2696" s="1">
        <f>VLOOKUP(G2696,Sku_Consolidated!A2:C957, 3, FALSE)</f>
      </c>
      <c r="K2696" s="10">
        <f>IF(J2696="PACK", I2696, 0)</f>
      </c>
      <c r="L2696" s="10">
        <f>IF(J2696="KG", I2696, I2696 * VLOOKUP(G2696,Sku_Consolidated!A2:U957,21,FALSE))</f>
      </c>
      <c r="M2696" s="10" t="s">
        <v>37</v>
      </c>
      <c r="N2696" s="11" t="s">
        <v>6808</v>
      </c>
      <c r="O2696" s="10" t="s">
        <v>6809</v>
      </c>
      <c r="P2696" s="10">
        <f>N2696 - O2696</f>
      </c>
      <c r="Q2696" s="1">
        <f>VLOOKUP(G2696,Sku_Consolidated!A2:G957,7, FALSE)</f>
      </c>
      <c r="R2696" s="1">
        <f>IF(IFERROR(VLOOKUP(E2696,Store_Showcase!B2:H144,7, FALSE), TRUE)=TRUE, IF(IFERROR(VLOOKUP(E2696,Store_SRP!B2:H110,7, FALSE), TRUE)=TRUE,VLOOKUP(E2696,Store_VAM!B2:H273,7, FALSE),VLOOKUP(E2696,Store_SRP!B2:H110,7, FALSE)), VLOOKUP(E2696,Store_Showcase!B2:H144,7, FALSE))</f>
      </c>
      <c r="S2696" s="1">
        <f>IF(IFERROR(VLOOKUP(E2696,Store_Showcase!B2:I144,8, FALSE), TRUE)=TRUE, IF(IFERROR(VLOOKUP(E2696,Store_SRP!B2:I110,8, FALSE), TRUE)=TRUE,VLOOKUP(E2696,Store_VAM!B2:I273,8, FALSE),VLOOKUP(E2696,Store_SRP!B2:I110,8, FALSE)), VLOOKUP(E2696,Store_Showcase!B2:I144,8, FALSE))</f>
      </c>
      <c r="T2696" s="1">
        <f>VLOOKUP(G2696,Sku_Consolidated!A2:R957,18,FALSE)</f>
      </c>
      <c r="U2696" s="1" t="s">
        <v>6800</v>
      </c>
      <c r="V2696" s="1">
        <f>IF(VLOOKUP(G2696,Sku_Consolidated!A2:S957,19,FALSE)="SHOWCASE", VLOOKUP(E2696,Store_Showcase!B2:L144,11, FALSE), IF(VLOOKUP(G2696,Sku_Consolidated!A2:S957,19,FALSE)="VAM",VLOOKUP(E2696,Store_VAM!B2:L273,11, FALSE),VLOOKUP(E2696,Store_SRP!B2:L110,11, FALSE)))</f>
      </c>
      <c r="W2696" s="1">
        <f>VLOOKUP(G2696,Sku_Consolidated!A2:W957,11,FALSE)</f>
      </c>
      <c r="X2696" s="1">
        <f>VLOOKUP(G2696,Sku_Consolidated!A2:H957,8,FALSE)</f>
      </c>
      <c r="Y2696" s="1">
        <f>VLOOKUP(G2696,Sku_Consolidated!A2:I957,9,FALSE)</f>
      </c>
      <c r="Z2696" s="1" t="s">
        <v>41</v>
      </c>
      <c r="AA2696" s="1">
        <f>VLOOKUP(G2696,Sku_Consolidated!A2:E957,5,FALSE)</f>
      </c>
      <c r="AB2696" s="1">
        <f>IF(VLOOKUP(G2696,Sku_Consolidated!A2:S957,19,FALSE)="SHOWCASE", VLOOKUP(E2696,Store_Showcase!B2:N144,13, FALSE), IF(VLOOKUP(G2696,Sku_Consolidated!A2:S957,19,FALSE)="VAM",VLOOKUP(E2696,Store_VAM!B2:N273,13, FALSE),VLOOKUP(E2696,Store_SRP!B2:N110,13, FALSE)))</f>
      </c>
      <c r="AC2696" s="1">
        <f>IF(IFERROR(AB2696,TRUE)=TRUE, "-","OK")</f>
      </c>
      <c r="AD2696" s="11" t="s">
        <v>37</v>
      </c>
      <c r="AE2696" s="11" t="s">
        <v>37</v>
      </c>
      <c r="AF2696" s="1">
        <f>IF(IFERROR(VLOOKUP(E2696,Store_Showcase!B2:H144,{5}, FALSE), TRUE)=TRUE, IF(IFERROR(VLOOKUP(E2696,Store_SRP!B2:H110,{5}, FALSE), TRUE)=TRUE,VLOOKUP(E2696,Store_VAM!B2:H273,{5}, FALSE),VLOOKUP(E2696,Store_SRP!B2:H110,{5}, FALSE)), VLOOKUP(E2696,Store_Showcase!B2:H144,{5}, FALSE))</f>
      </c>
      <c r="AG2696" s="1">
        <f>IF(IFERROR(VLOOKUP(E2696,Store_Showcase!B2:H144,{6}, FALSE), TRUE)=TRUE, IF(IFERROR(VLOOKUP(E2696,Store_SRP!B2:H110,{6}, FALSE), TRUE)=TRUE,VLOOKUP(E2696,Store_VAM!B2:H273,{6}, FALSE),VLOOKUP(E2696,Store_SRP!B2:H110,{6}, FALSE)), VLOOKUP(E2696,Store_Showcase!B2:H144,{6}, FALSE))</f>
      </c>
      <c r="AH2696" s="1">
        <f>VLOOKUP(G2696,Sku_Consolidated!A2:R957,18,FALSE)</f>
      </c>
      <c r="AI2696" s="1">
        <f>VLOOKUP(G2696,Sku_Consolidated!A2:S957,19,FALSE)</f>
      </c>
      <c r="AJ2696" s="1">
        <f>VLOOKUP(G2696,Sku_Consolidated!A2:T957,20,FALSE)</f>
      </c>
    </row>
    <row r="2697" spans="1:36" x14ac:dyDescent="0.25">
      <c r="A2697" s="1">
        <v>2024</v>
      </c>
      <c r="B2697" s="1" t="s">
        <v>31</v>
      </c>
      <c r="C2697" s="1" t="s">
        <v>32</v>
      </c>
      <c r="D2697" s="1" t="s">
        <v>33</v>
      </c>
      <c r="E2697" s="9" t="s">
        <v>703</v>
      </c>
      <c r="F2697" s="1">
        <f>IF(VLOOKUP(G2697,Sku_Consolidated!A2:S957,{19},FALSE)="SHOWCASE", VLOOKUP(E2697,Store_Showcase!B2:C144,{2}, FALSE), IF(VLOOKUP(G2697,Sku_Consolidated!A2:S957,{19},FALSE)="VAM",VLOOKUP(E2697,Store_VAM!B2:C273,{2}, FALSE),VLOOKUP(E2697,Store_SRP!B2:C110,{2}, FALSE)))</f>
      </c>
      <c r="G2697" s="1">
        <v>14280</v>
      </c>
      <c r="H2697" s="1" t="s">
        <v>1458</v>
      </c>
      <c r="I2697" s="10" t="s">
        <v>241</v>
      </c>
      <c r="J2697" s="1">
        <f>VLOOKUP(G2697,Sku_Consolidated!A2:C957, 3, FALSE)</f>
      </c>
      <c r="K2697" s="10">
        <f>IF(J2697="PACK", I2697, 0)</f>
      </c>
      <c r="L2697" s="10">
        <f>IF(J2697="KG", I2697, I2697 * VLOOKUP(G2697,Sku_Consolidated!A2:U957,21,FALSE))</f>
      </c>
      <c r="M2697" s="10" t="s">
        <v>37</v>
      </c>
      <c r="N2697" s="11" t="s">
        <v>6810</v>
      </c>
      <c r="O2697" s="10" t="s">
        <v>6811</v>
      </c>
      <c r="P2697" s="10">
        <f>N2697 - O2697</f>
      </c>
      <c r="Q2697" s="1">
        <f>VLOOKUP(G2697,Sku_Consolidated!A2:G957,7, FALSE)</f>
      </c>
      <c r="R2697" s="1">
        <f>IF(IFERROR(VLOOKUP(E2697,Store_Showcase!B2:H144,7, FALSE), TRUE)=TRUE, IF(IFERROR(VLOOKUP(E2697,Store_SRP!B2:H110,7, FALSE), TRUE)=TRUE,VLOOKUP(E2697,Store_VAM!B2:H273,7, FALSE),VLOOKUP(E2697,Store_SRP!B2:H110,7, FALSE)), VLOOKUP(E2697,Store_Showcase!B2:H144,7, FALSE))</f>
      </c>
      <c r="S2697" s="1">
        <f>IF(IFERROR(VLOOKUP(E2697,Store_Showcase!B2:I144,8, FALSE), TRUE)=TRUE, IF(IFERROR(VLOOKUP(E2697,Store_SRP!B2:I110,8, FALSE), TRUE)=TRUE,VLOOKUP(E2697,Store_VAM!B2:I273,8, FALSE),VLOOKUP(E2697,Store_SRP!B2:I110,8, FALSE)), VLOOKUP(E2697,Store_Showcase!B2:I144,8, FALSE))</f>
      </c>
      <c r="T2697" s="1">
        <f>VLOOKUP(G2697,Sku_Consolidated!A2:R957,18,FALSE)</f>
      </c>
      <c r="U2697" s="1" t="s">
        <v>6800</v>
      </c>
      <c r="V2697" s="1">
        <f>IF(VLOOKUP(G2697,Sku_Consolidated!A2:S957,19,FALSE)="SHOWCASE", VLOOKUP(E2697,Store_Showcase!B2:L144,11, FALSE), IF(VLOOKUP(G2697,Sku_Consolidated!A2:S957,19,FALSE)="VAM",VLOOKUP(E2697,Store_VAM!B2:L273,11, FALSE),VLOOKUP(E2697,Store_SRP!B2:L110,11, FALSE)))</f>
      </c>
      <c r="W2697" s="1">
        <f>VLOOKUP(G2697,Sku_Consolidated!A2:W957,11,FALSE)</f>
      </c>
      <c r="X2697" s="1">
        <f>VLOOKUP(G2697,Sku_Consolidated!A2:H957,8,FALSE)</f>
      </c>
      <c r="Y2697" s="1">
        <f>VLOOKUP(G2697,Sku_Consolidated!A2:I957,9,FALSE)</f>
      </c>
      <c r="Z2697" s="1" t="s">
        <v>41</v>
      </c>
      <c r="AA2697" s="1">
        <f>VLOOKUP(G2697,Sku_Consolidated!A2:E957,5,FALSE)</f>
      </c>
      <c r="AB2697" s="1">
        <f>IF(VLOOKUP(G2697,Sku_Consolidated!A2:S957,19,FALSE)="SHOWCASE", VLOOKUP(E2697,Store_Showcase!B2:N144,13, FALSE), IF(VLOOKUP(G2697,Sku_Consolidated!A2:S957,19,FALSE)="VAM",VLOOKUP(E2697,Store_VAM!B2:N273,13, FALSE),VLOOKUP(E2697,Store_SRP!B2:N110,13, FALSE)))</f>
      </c>
      <c r="AC2697" s="1">
        <f>IF(IFERROR(AB2697,TRUE)=TRUE, "-","OK")</f>
      </c>
      <c r="AD2697" s="11" t="s">
        <v>37</v>
      </c>
      <c r="AE2697" s="11" t="s">
        <v>37</v>
      </c>
      <c r="AF2697" s="1">
        <f>IF(IFERROR(VLOOKUP(E2697,Store_Showcase!B2:H144,{5}, FALSE), TRUE)=TRUE, IF(IFERROR(VLOOKUP(E2697,Store_SRP!B2:H110,{5}, FALSE), TRUE)=TRUE,VLOOKUP(E2697,Store_VAM!B2:H273,{5}, FALSE),VLOOKUP(E2697,Store_SRP!B2:H110,{5}, FALSE)), VLOOKUP(E2697,Store_Showcase!B2:H144,{5}, FALSE))</f>
      </c>
      <c r="AG2697" s="1">
        <f>IF(IFERROR(VLOOKUP(E2697,Store_Showcase!B2:H144,{6}, FALSE), TRUE)=TRUE, IF(IFERROR(VLOOKUP(E2697,Store_SRP!B2:H110,{6}, FALSE), TRUE)=TRUE,VLOOKUP(E2697,Store_VAM!B2:H273,{6}, FALSE),VLOOKUP(E2697,Store_SRP!B2:H110,{6}, FALSE)), VLOOKUP(E2697,Store_Showcase!B2:H144,{6}, FALSE))</f>
      </c>
      <c r="AH2697" s="1">
        <f>VLOOKUP(G2697,Sku_Consolidated!A2:R957,18,FALSE)</f>
      </c>
      <c r="AI2697" s="1">
        <f>VLOOKUP(G2697,Sku_Consolidated!A2:S957,19,FALSE)</f>
      </c>
      <c r="AJ2697" s="1">
        <f>VLOOKUP(G2697,Sku_Consolidated!A2:T957,20,FALSE)</f>
      </c>
    </row>
    <row r="2698" spans="1:36" x14ac:dyDescent="0.25">
      <c r="A2698" s="1">
        <v>2024</v>
      </c>
      <c r="B2698" s="1" t="s">
        <v>31</v>
      </c>
      <c r="C2698" s="1" t="s">
        <v>32</v>
      </c>
      <c r="D2698" s="1" t="s">
        <v>33</v>
      </c>
      <c r="E2698" s="9" t="s">
        <v>703</v>
      </c>
      <c r="F2698" s="1">
        <f>IF(VLOOKUP(G2698,Sku_Consolidated!A2:S957,{19},FALSE)="SHOWCASE", VLOOKUP(E2698,Store_Showcase!B2:C144,{2}, FALSE), IF(VLOOKUP(G2698,Sku_Consolidated!A2:S957,{19},FALSE)="VAM",VLOOKUP(E2698,Store_VAM!B2:C273,{2}, FALSE),VLOOKUP(E2698,Store_SRP!B2:C110,{2}, FALSE)))</f>
      </c>
      <c r="G2698" s="1">
        <v>14281</v>
      </c>
      <c r="H2698" s="1" t="s">
        <v>1621</v>
      </c>
      <c r="I2698" s="10" t="s">
        <v>43</v>
      </c>
      <c r="J2698" s="1">
        <f>VLOOKUP(G2698,Sku_Consolidated!A2:C957, 3, FALSE)</f>
      </c>
      <c r="K2698" s="10">
        <f>IF(J2698="PACK", I2698, 0)</f>
      </c>
      <c r="L2698" s="10">
        <f>IF(J2698="KG", I2698, I2698 * VLOOKUP(G2698,Sku_Consolidated!A2:U957,21,FALSE))</f>
      </c>
      <c r="M2698" s="10" t="s">
        <v>37</v>
      </c>
      <c r="N2698" s="11" t="s">
        <v>6812</v>
      </c>
      <c r="O2698" s="10" t="s">
        <v>6813</v>
      </c>
      <c r="P2698" s="10">
        <f>N2698 - O2698</f>
      </c>
      <c r="Q2698" s="1">
        <f>VLOOKUP(G2698,Sku_Consolidated!A2:G957,7, FALSE)</f>
      </c>
      <c r="R2698" s="1">
        <f>IF(IFERROR(VLOOKUP(E2698,Store_Showcase!B2:H144,7, FALSE), TRUE)=TRUE, IF(IFERROR(VLOOKUP(E2698,Store_SRP!B2:H110,7, FALSE), TRUE)=TRUE,VLOOKUP(E2698,Store_VAM!B2:H273,7, FALSE),VLOOKUP(E2698,Store_SRP!B2:H110,7, FALSE)), VLOOKUP(E2698,Store_Showcase!B2:H144,7, FALSE))</f>
      </c>
      <c r="S2698" s="1">
        <f>IF(IFERROR(VLOOKUP(E2698,Store_Showcase!B2:I144,8, FALSE), TRUE)=TRUE, IF(IFERROR(VLOOKUP(E2698,Store_SRP!B2:I110,8, FALSE), TRUE)=TRUE,VLOOKUP(E2698,Store_VAM!B2:I273,8, FALSE),VLOOKUP(E2698,Store_SRP!B2:I110,8, FALSE)), VLOOKUP(E2698,Store_Showcase!B2:I144,8, FALSE))</f>
      </c>
      <c r="T2698" s="1">
        <f>VLOOKUP(G2698,Sku_Consolidated!A2:R957,18,FALSE)</f>
      </c>
      <c r="U2698" s="1" t="s">
        <v>6800</v>
      </c>
      <c r="V2698" s="1">
        <f>IF(VLOOKUP(G2698,Sku_Consolidated!A2:S957,19,FALSE)="SHOWCASE", VLOOKUP(E2698,Store_Showcase!B2:L144,11, FALSE), IF(VLOOKUP(G2698,Sku_Consolidated!A2:S957,19,FALSE)="VAM",VLOOKUP(E2698,Store_VAM!B2:L273,11, FALSE),VLOOKUP(E2698,Store_SRP!B2:L110,11, FALSE)))</f>
      </c>
      <c r="W2698" s="1">
        <f>VLOOKUP(G2698,Sku_Consolidated!A2:W957,11,FALSE)</f>
      </c>
      <c r="X2698" s="1">
        <f>VLOOKUP(G2698,Sku_Consolidated!A2:H957,8,FALSE)</f>
      </c>
      <c r="Y2698" s="1">
        <f>VLOOKUP(G2698,Sku_Consolidated!A2:I957,9,FALSE)</f>
      </c>
      <c r="Z2698" s="1" t="s">
        <v>41</v>
      </c>
      <c r="AA2698" s="1">
        <f>VLOOKUP(G2698,Sku_Consolidated!A2:E957,5,FALSE)</f>
      </c>
      <c r="AB2698" s="1">
        <f>IF(VLOOKUP(G2698,Sku_Consolidated!A2:S957,19,FALSE)="SHOWCASE", VLOOKUP(E2698,Store_Showcase!B2:N144,13, FALSE), IF(VLOOKUP(G2698,Sku_Consolidated!A2:S957,19,FALSE)="VAM",VLOOKUP(E2698,Store_VAM!B2:N273,13, FALSE),VLOOKUP(E2698,Store_SRP!B2:N110,13, FALSE)))</f>
      </c>
      <c r="AC2698" s="1">
        <f>IF(IFERROR(AB2698,TRUE)=TRUE, "-","OK")</f>
      </c>
      <c r="AD2698" s="11" t="s">
        <v>37</v>
      </c>
      <c r="AE2698" s="11" t="s">
        <v>37</v>
      </c>
      <c r="AF2698" s="1">
        <f>IF(IFERROR(VLOOKUP(E2698,Store_Showcase!B2:H144,{5}, FALSE), TRUE)=TRUE, IF(IFERROR(VLOOKUP(E2698,Store_SRP!B2:H110,{5}, FALSE), TRUE)=TRUE,VLOOKUP(E2698,Store_VAM!B2:H273,{5}, FALSE),VLOOKUP(E2698,Store_SRP!B2:H110,{5}, FALSE)), VLOOKUP(E2698,Store_Showcase!B2:H144,{5}, FALSE))</f>
      </c>
      <c r="AG2698" s="1">
        <f>IF(IFERROR(VLOOKUP(E2698,Store_Showcase!B2:H144,{6}, FALSE), TRUE)=TRUE, IF(IFERROR(VLOOKUP(E2698,Store_SRP!B2:H110,{6}, FALSE), TRUE)=TRUE,VLOOKUP(E2698,Store_VAM!B2:H273,{6}, FALSE),VLOOKUP(E2698,Store_SRP!B2:H110,{6}, FALSE)), VLOOKUP(E2698,Store_Showcase!B2:H144,{6}, FALSE))</f>
      </c>
      <c r="AH2698" s="1">
        <f>VLOOKUP(G2698,Sku_Consolidated!A2:R957,18,FALSE)</f>
      </c>
      <c r="AI2698" s="1">
        <f>VLOOKUP(G2698,Sku_Consolidated!A2:S957,19,FALSE)</f>
      </c>
      <c r="AJ2698" s="1">
        <f>VLOOKUP(G2698,Sku_Consolidated!A2:T957,20,FALSE)</f>
      </c>
    </row>
    <row r="2699" spans="1:36" x14ac:dyDescent="0.25">
      <c r="A2699" s="1">
        <v>2024</v>
      </c>
      <c r="B2699" s="1" t="s">
        <v>31</v>
      </c>
      <c r="C2699" s="1" t="s">
        <v>32</v>
      </c>
      <c r="D2699" s="1" t="s">
        <v>33</v>
      </c>
      <c r="E2699" s="9" t="s">
        <v>6704</v>
      </c>
      <c r="F2699" s="1">
        <f>IF(VLOOKUP(G2699,Sku_Consolidated!A2:S957,{19},FALSE)="SHOWCASE", VLOOKUP(E2699,Store_Showcase!B2:C144,{2}, FALSE), IF(VLOOKUP(G2699,Sku_Consolidated!A2:S957,{19},FALSE)="VAM",VLOOKUP(E2699,Store_VAM!B2:C273,{2}, FALSE),VLOOKUP(E2699,Store_SRP!B2:C110,{2}, FALSE)))</f>
      </c>
      <c r="G2699" s="1">
        <v>14266</v>
      </c>
      <c r="H2699" s="1" t="s">
        <v>1433</v>
      </c>
      <c r="I2699" s="10" t="s">
        <v>6814</v>
      </c>
      <c r="J2699" s="1">
        <f>VLOOKUP(G2699,Sku_Consolidated!A2:C957, 3, FALSE)</f>
      </c>
      <c r="K2699" s="10">
        <f>IF(J2699="PACK", I2699, 0)</f>
      </c>
      <c r="L2699" s="10">
        <f>IF(J2699="KG", I2699, I2699 * VLOOKUP(G2699,Sku_Consolidated!A2:U957,21,FALSE))</f>
      </c>
      <c r="M2699" s="10" t="s">
        <v>37</v>
      </c>
      <c r="N2699" s="11" t="s">
        <v>6815</v>
      </c>
      <c r="O2699" s="10" t="s">
        <v>6816</v>
      </c>
      <c r="P2699" s="10">
        <f>N2699 - O2699</f>
      </c>
      <c r="Q2699" s="1">
        <f>VLOOKUP(G2699,Sku_Consolidated!A2:G957,7, FALSE)</f>
      </c>
      <c r="R2699" s="1">
        <f>IF(IFERROR(VLOOKUP(E2699,Store_Showcase!B2:H144,7, FALSE), TRUE)=TRUE, IF(IFERROR(VLOOKUP(E2699,Store_SRP!B2:H110,7, FALSE), TRUE)=TRUE,VLOOKUP(E2699,Store_VAM!B2:H273,7, FALSE),VLOOKUP(E2699,Store_SRP!B2:H110,7, FALSE)), VLOOKUP(E2699,Store_Showcase!B2:H144,7, FALSE))</f>
      </c>
      <c r="S2699" s="1">
        <f>IF(IFERROR(VLOOKUP(E2699,Store_Showcase!B2:I144,8, FALSE), TRUE)=TRUE, IF(IFERROR(VLOOKUP(E2699,Store_SRP!B2:I110,8, FALSE), TRUE)=TRUE,VLOOKUP(E2699,Store_VAM!B2:I273,8, FALSE),VLOOKUP(E2699,Store_SRP!B2:I110,8, FALSE)), VLOOKUP(E2699,Store_Showcase!B2:I144,8, FALSE))</f>
      </c>
      <c r="T2699" s="1">
        <f>VLOOKUP(G2699,Sku_Consolidated!A2:R957,18,FALSE)</f>
      </c>
      <c r="U2699" s="1" t="s">
        <v>6817</v>
      </c>
      <c r="V2699" s="1">
        <f>IF(VLOOKUP(G2699,Sku_Consolidated!A2:S957,19,FALSE)="SHOWCASE", VLOOKUP(E2699,Store_Showcase!B2:L144,11, FALSE), IF(VLOOKUP(G2699,Sku_Consolidated!A2:S957,19,FALSE)="VAM",VLOOKUP(E2699,Store_VAM!B2:L273,11, FALSE),VLOOKUP(E2699,Store_SRP!B2:L110,11, FALSE)))</f>
      </c>
      <c r="W2699" s="1">
        <f>VLOOKUP(G2699,Sku_Consolidated!A2:W957,11,FALSE)</f>
      </c>
      <c r="X2699" s="1">
        <f>VLOOKUP(G2699,Sku_Consolidated!A2:H957,8,FALSE)</f>
      </c>
      <c r="Y2699" s="1">
        <f>VLOOKUP(G2699,Sku_Consolidated!A2:I957,9,FALSE)</f>
      </c>
      <c r="Z2699" s="1" t="s">
        <v>41</v>
      </c>
      <c r="AA2699" s="1">
        <f>VLOOKUP(G2699,Sku_Consolidated!A2:E957,5,FALSE)</f>
      </c>
      <c r="AB2699" s="1">
        <f>IF(VLOOKUP(G2699,Sku_Consolidated!A2:S957,19,FALSE)="SHOWCASE", VLOOKUP(E2699,Store_Showcase!B2:N144,13, FALSE), IF(VLOOKUP(G2699,Sku_Consolidated!A2:S957,19,FALSE)="VAM",VLOOKUP(E2699,Store_VAM!B2:N273,13, FALSE),VLOOKUP(E2699,Store_SRP!B2:N110,13, FALSE)))</f>
      </c>
      <c r="AC2699" s="1">
        <f>IF(IFERROR(AB2699,TRUE)=TRUE, "-","OK")</f>
      </c>
      <c r="AD2699" s="11" t="s">
        <v>37</v>
      </c>
      <c r="AE2699" s="11" t="s">
        <v>37</v>
      </c>
      <c r="AF2699" s="1">
        <f>IF(IFERROR(VLOOKUP(E2699,Store_Showcase!B2:H144,{5}, FALSE), TRUE)=TRUE, IF(IFERROR(VLOOKUP(E2699,Store_SRP!B2:H110,{5}, FALSE), TRUE)=TRUE,VLOOKUP(E2699,Store_VAM!B2:H273,{5}, FALSE),VLOOKUP(E2699,Store_SRP!B2:H110,{5}, FALSE)), VLOOKUP(E2699,Store_Showcase!B2:H144,{5}, FALSE))</f>
      </c>
      <c r="AG2699" s="1">
        <f>IF(IFERROR(VLOOKUP(E2699,Store_Showcase!B2:H144,{6}, FALSE), TRUE)=TRUE, IF(IFERROR(VLOOKUP(E2699,Store_SRP!B2:H110,{6}, FALSE), TRUE)=TRUE,VLOOKUP(E2699,Store_VAM!B2:H273,{6}, FALSE),VLOOKUP(E2699,Store_SRP!B2:H110,{6}, FALSE)), VLOOKUP(E2699,Store_Showcase!B2:H144,{6}, FALSE))</f>
      </c>
      <c r="AH2699" s="1">
        <f>VLOOKUP(G2699,Sku_Consolidated!A2:R957,18,FALSE)</f>
      </c>
      <c r="AI2699" s="1">
        <f>VLOOKUP(G2699,Sku_Consolidated!A2:S957,19,FALSE)</f>
      </c>
      <c r="AJ2699" s="1">
        <f>VLOOKUP(G2699,Sku_Consolidated!A2:T957,20,FALSE)</f>
      </c>
    </row>
    <row r="2700" spans="1:36" x14ac:dyDescent="0.25">
      <c r="A2700" s="1">
        <v>2024</v>
      </c>
      <c r="B2700" s="1" t="s">
        <v>31</v>
      </c>
      <c r="C2700" s="1" t="s">
        <v>32</v>
      </c>
      <c r="D2700" s="1" t="s">
        <v>33</v>
      </c>
      <c r="E2700" s="9" t="s">
        <v>6704</v>
      </c>
      <c r="F2700" s="1">
        <f>IF(VLOOKUP(G2700,Sku_Consolidated!A2:S957,{19},FALSE)="SHOWCASE", VLOOKUP(E2700,Store_Showcase!B2:C144,{2}, FALSE), IF(VLOOKUP(G2700,Sku_Consolidated!A2:S957,{19},FALSE)="VAM",VLOOKUP(E2700,Store_VAM!B2:C273,{2}, FALSE),VLOOKUP(E2700,Store_SRP!B2:C110,{2}, FALSE)))</f>
      </c>
      <c r="G2700" s="1">
        <v>14267</v>
      </c>
      <c r="H2700" s="1" t="s">
        <v>1438</v>
      </c>
      <c r="I2700" s="10" t="s">
        <v>6818</v>
      </c>
      <c r="J2700" s="1">
        <f>VLOOKUP(G2700,Sku_Consolidated!A2:C957, 3, FALSE)</f>
      </c>
      <c r="K2700" s="10">
        <f>IF(J2700="PACK", I2700, 0)</f>
      </c>
      <c r="L2700" s="10">
        <f>IF(J2700="KG", I2700, I2700 * VLOOKUP(G2700,Sku_Consolidated!A2:U957,21,FALSE))</f>
      </c>
      <c r="M2700" s="10" t="s">
        <v>37</v>
      </c>
      <c r="N2700" s="11" t="s">
        <v>6819</v>
      </c>
      <c r="O2700" s="10" t="s">
        <v>6820</v>
      </c>
      <c r="P2700" s="10">
        <f>N2700 - O2700</f>
      </c>
      <c r="Q2700" s="1">
        <f>VLOOKUP(G2700,Sku_Consolidated!A2:G957,7, FALSE)</f>
      </c>
      <c r="R2700" s="1">
        <f>IF(IFERROR(VLOOKUP(E2700,Store_Showcase!B2:H144,7, FALSE), TRUE)=TRUE, IF(IFERROR(VLOOKUP(E2700,Store_SRP!B2:H110,7, FALSE), TRUE)=TRUE,VLOOKUP(E2700,Store_VAM!B2:H273,7, FALSE),VLOOKUP(E2700,Store_SRP!B2:H110,7, FALSE)), VLOOKUP(E2700,Store_Showcase!B2:H144,7, FALSE))</f>
      </c>
      <c r="S2700" s="1">
        <f>IF(IFERROR(VLOOKUP(E2700,Store_Showcase!B2:I144,8, FALSE), TRUE)=TRUE, IF(IFERROR(VLOOKUP(E2700,Store_SRP!B2:I110,8, FALSE), TRUE)=TRUE,VLOOKUP(E2700,Store_VAM!B2:I273,8, FALSE),VLOOKUP(E2700,Store_SRP!B2:I110,8, FALSE)), VLOOKUP(E2700,Store_Showcase!B2:I144,8, FALSE))</f>
      </c>
      <c r="T2700" s="1">
        <f>VLOOKUP(G2700,Sku_Consolidated!A2:R957,18,FALSE)</f>
      </c>
      <c r="U2700" s="1" t="s">
        <v>6817</v>
      </c>
      <c r="V2700" s="1">
        <f>IF(VLOOKUP(G2700,Sku_Consolidated!A2:S957,19,FALSE)="SHOWCASE", VLOOKUP(E2700,Store_Showcase!B2:L144,11, FALSE), IF(VLOOKUP(G2700,Sku_Consolidated!A2:S957,19,FALSE)="VAM",VLOOKUP(E2700,Store_VAM!B2:L273,11, FALSE),VLOOKUP(E2700,Store_SRP!B2:L110,11, FALSE)))</f>
      </c>
      <c r="W2700" s="1">
        <f>VLOOKUP(G2700,Sku_Consolidated!A2:W957,11,FALSE)</f>
      </c>
      <c r="X2700" s="1">
        <f>VLOOKUP(G2700,Sku_Consolidated!A2:H957,8,FALSE)</f>
      </c>
      <c r="Y2700" s="1">
        <f>VLOOKUP(G2700,Sku_Consolidated!A2:I957,9,FALSE)</f>
      </c>
      <c r="Z2700" s="1" t="s">
        <v>41</v>
      </c>
      <c r="AA2700" s="1">
        <f>VLOOKUP(G2700,Sku_Consolidated!A2:E957,5,FALSE)</f>
      </c>
      <c r="AB2700" s="1">
        <f>IF(VLOOKUP(G2700,Sku_Consolidated!A2:S957,19,FALSE)="SHOWCASE", VLOOKUP(E2700,Store_Showcase!B2:N144,13, FALSE), IF(VLOOKUP(G2700,Sku_Consolidated!A2:S957,19,FALSE)="VAM",VLOOKUP(E2700,Store_VAM!B2:N273,13, FALSE),VLOOKUP(E2700,Store_SRP!B2:N110,13, FALSE)))</f>
      </c>
      <c r="AC2700" s="1">
        <f>IF(IFERROR(AB2700,TRUE)=TRUE, "-","OK")</f>
      </c>
      <c r="AD2700" s="11" t="s">
        <v>37</v>
      </c>
      <c r="AE2700" s="11" t="s">
        <v>37</v>
      </c>
      <c r="AF2700" s="1">
        <f>IF(IFERROR(VLOOKUP(E2700,Store_Showcase!B2:H144,{5}, FALSE), TRUE)=TRUE, IF(IFERROR(VLOOKUP(E2700,Store_SRP!B2:H110,{5}, FALSE), TRUE)=TRUE,VLOOKUP(E2700,Store_VAM!B2:H273,{5}, FALSE),VLOOKUP(E2700,Store_SRP!B2:H110,{5}, FALSE)), VLOOKUP(E2700,Store_Showcase!B2:H144,{5}, FALSE))</f>
      </c>
      <c r="AG2700" s="1">
        <f>IF(IFERROR(VLOOKUP(E2700,Store_Showcase!B2:H144,{6}, FALSE), TRUE)=TRUE, IF(IFERROR(VLOOKUP(E2700,Store_SRP!B2:H110,{6}, FALSE), TRUE)=TRUE,VLOOKUP(E2700,Store_VAM!B2:H273,{6}, FALSE),VLOOKUP(E2700,Store_SRP!B2:H110,{6}, FALSE)), VLOOKUP(E2700,Store_Showcase!B2:H144,{6}, FALSE))</f>
      </c>
      <c r="AH2700" s="1">
        <f>VLOOKUP(G2700,Sku_Consolidated!A2:R957,18,FALSE)</f>
      </c>
      <c r="AI2700" s="1">
        <f>VLOOKUP(G2700,Sku_Consolidated!A2:S957,19,FALSE)</f>
      </c>
      <c r="AJ2700" s="1">
        <f>VLOOKUP(G2700,Sku_Consolidated!A2:T957,20,FALSE)</f>
      </c>
    </row>
    <row r="2701" spans="1:36" x14ac:dyDescent="0.25">
      <c r="A2701" s="1">
        <v>2024</v>
      </c>
      <c r="B2701" s="1" t="s">
        <v>31</v>
      </c>
      <c r="C2701" s="1" t="s">
        <v>32</v>
      </c>
      <c r="D2701" s="1" t="s">
        <v>33</v>
      </c>
      <c r="E2701" s="9" t="s">
        <v>6704</v>
      </c>
      <c r="F2701" s="1">
        <f>IF(VLOOKUP(G2701,Sku_Consolidated!A2:S957,{19},FALSE)="SHOWCASE", VLOOKUP(E2701,Store_Showcase!B2:C144,{2}, FALSE), IF(VLOOKUP(G2701,Sku_Consolidated!A2:S957,{19},FALSE)="VAM",VLOOKUP(E2701,Store_VAM!B2:C273,{2}, FALSE),VLOOKUP(E2701,Store_SRP!B2:C110,{2}, FALSE)))</f>
      </c>
      <c r="G2701" s="1">
        <v>14268</v>
      </c>
      <c r="H2701" s="1" t="s">
        <v>1442</v>
      </c>
      <c r="I2701" s="10" t="s">
        <v>6821</v>
      </c>
      <c r="J2701" s="1">
        <f>VLOOKUP(G2701,Sku_Consolidated!A2:C957, 3, FALSE)</f>
      </c>
      <c r="K2701" s="10">
        <f>IF(J2701="PACK", I2701, 0)</f>
      </c>
      <c r="L2701" s="10">
        <f>IF(J2701="KG", I2701, I2701 * VLOOKUP(G2701,Sku_Consolidated!A2:U957,21,FALSE))</f>
      </c>
      <c r="M2701" s="10" t="s">
        <v>37</v>
      </c>
      <c r="N2701" s="11" t="s">
        <v>6822</v>
      </c>
      <c r="O2701" s="10" t="s">
        <v>6823</v>
      </c>
      <c r="P2701" s="10">
        <f>N2701 - O2701</f>
      </c>
      <c r="Q2701" s="1">
        <f>VLOOKUP(G2701,Sku_Consolidated!A2:G957,7, FALSE)</f>
      </c>
      <c r="R2701" s="1">
        <f>IF(IFERROR(VLOOKUP(E2701,Store_Showcase!B2:H144,7, FALSE), TRUE)=TRUE, IF(IFERROR(VLOOKUP(E2701,Store_SRP!B2:H110,7, FALSE), TRUE)=TRUE,VLOOKUP(E2701,Store_VAM!B2:H273,7, FALSE),VLOOKUP(E2701,Store_SRP!B2:H110,7, FALSE)), VLOOKUP(E2701,Store_Showcase!B2:H144,7, FALSE))</f>
      </c>
      <c r="S2701" s="1">
        <f>IF(IFERROR(VLOOKUP(E2701,Store_Showcase!B2:I144,8, FALSE), TRUE)=TRUE, IF(IFERROR(VLOOKUP(E2701,Store_SRP!B2:I110,8, FALSE), TRUE)=TRUE,VLOOKUP(E2701,Store_VAM!B2:I273,8, FALSE),VLOOKUP(E2701,Store_SRP!B2:I110,8, FALSE)), VLOOKUP(E2701,Store_Showcase!B2:I144,8, FALSE))</f>
      </c>
      <c r="T2701" s="1">
        <f>VLOOKUP(G2701,Sku_Consolidated!A2:R957,18,FALSE)</f>
      </c>
      <c r="U2701" s="1" t="s">
        <v>6817</v>
      </c>
      <c r="V2701" s="1">
        <f>IF(VLOOKUP(G2701,Sku_Consolidated!A2:S957,19,FALSE)="SHOWCASE", VLOOKUP(E2701,Store_Showcase!B2:L144,11, FALSE), IF(VLOOKUP(G2701,Sku_Consolidated!A2:S957,19,FALSE)="VAM",VLOOKUP(E2701,Store_VAM!B2:L273,11, FALSE),VLOOKUP(E2701,Store_SRP!B2:L110,11, FALSE)))</f>
      </c>
      <c r="W2701" s="1">
        <f>VLOOKUP(G2701,Sku_Consolidated!A2:W957,11,FALSE)</f>
      </c>
      <c r="X2701" s="1">
        <f>VLOOKUP(G2701,Sku_Consolidated!A2:H957,8,FALSE)</f>
      </c>
      <c r="Y2701" s="1">
        <f>VLOOKUP(G2701,Sku_Consolidated!A2:I957,9,FALSE)</f>
      </c>
      <c r="Z2701" s="1" t="s">
        <v>41</v>
      </c>
      <c r="AA2701" s="1">
        <f>VLOOKUP(G2701,Sku_Consolidated!A2:E957,5,FALSE)</f>
      </c>
      <c r="AB2701" s="1">
        <f>IF(VLOOKUP(G2701,Sku_Consolidated!A2:S957,19,FALSE)="SHOWCASE", VLOOKUP(E2701,Store_Showcase!B2:N144,13, FALSE), IF(VLOOKUP(G2701,Sku_Consolidated!A2:S957,19,FALSE)="VAM",VLOOKUP(E2701,Store_VAM!B2:N273,13, FALSE),VLOOKUP(E2701,Store_SRP!B2:N110,13, FALSE)))</f>
      </c>
      <c r="AC2701" s="1">
        <f>IF(IFERROR(AB2701,TRUE)=TRUE, "-","OK")</f>
      </c>
      <c r="AD2701" s="11" t="s">
        <v>37</v>
      </c>
      <c r="AE2701" s="11" t="s">
        <v>37</v>
      </c>
      <c r="AF2701" s="1">
        <f>IF(IFERROR(VLOOKUP(E2701,Store_Showcase!B2:H144,{5}, FALSE), TRUE)=TRUE, IF(IFERROR(VLOOKUP(E2701,Store_SRP!B2:H110,{5}, FALSE), TRUE)=TRUE,VLOOKUP(E2701,Store_VAM!B2:H273,{5}, FALSE),VLOOKUP(E2701,Store_SRP!B2:H110,{5}, FALSE)), VLOOKUP(E2701,Store_Showcase!B2:H144,{5}, FALSE))</f>
      </c>
      <c r="AG2701" s="1">
        <f>IF(IFERROR(VLOOKUP(E2701,Store_Showcase!B2:H144,{6}, FALSE), TRUE)=TRUE, IF(IFERROR(VLOOKUP(E2701,Store_SRP!B2:H110,{6}, FALSE), TRUE)=TRUE,VLOOKUP(E2701,Store_VAM!B2:H273,{6}, FALSE),VLOOKUP(E2701,Store_SRP!B2:H110,{6}, FALSE)), VLOOKUP(E2701,Store_Showcase!B2:H144,{6}, FALSE))</f>
      </c>
      <c r="AH2701" s="1">
        <f>VLOOKUP(G2701,Sku_Consolidated!A2:R957,18,FALSE)</f>
      </c>
      <c r="AI2701" s="1">
        <f>VLOOKUP(G2701,Sku_Consolidated!A2:S957,19,FALSE)</f>
      </c>
      <c r="AJ2701" s="1">
        <f>VLOOKUP(G2701,Sku_Consolidated!A2:T957,20,FALSE)</f>
      </c>
    </row>
    <row r="2702" spans="1:36" x14ac:dyDescent="0.25">
      <c r="A2702" s="1">
        <v>2024</v>
      </c>
      <c r="B2702" s="1" t="s">
        <v>31</v>
      </c>
      <c r="C2702" s="1" t="s">
        <v>32</v>
      </c>
      <c r="D2702" s="1" t="s">
        <v>33</v>
      </c>
      <c r="E2702" s="9" t="s">
        <v>6704</v>
      </c>
      <c r="F2702" s="1">
        <f>IF(VLOOKUP(G2702,Sku_Consolidated!A2:S957,{19},FALSE)="SHOWCASE", VLOOKUP(E2702,Store_Showcase!B2:C144,{2}, FALSE), IF(VLOOKUP(G2702,Sku_Consolidated!A2:S957,{19},FALSE)="VAM",VLOOKUP(E2702,Store_VAM!B2:C273,{2}, FALSE),VLOOKUP(E2702,Store_SRP!B2:C110,{2}, FALSE)))</f>
      </c>
      <c r="G2702" s="1">
        <v>14269</v>
      </c>
      <c r="H2702" s="1" t="s">
        <v>1446</v>
      </c>
      <c r="I2702" s="10" t="s">
        <v>55</v>
      </c>
      <c r="J2702" s="1">
        <f>VLOOKUP(G2702,Sku_Consolidated!A2:C957, 3, FALSE)</f>
      </c>
      <c r="K2702" s="10">
        <f>IF(J2702="PACK", I2702, 0)</f>
      </c>
      <c r="L2702" s="10">
        <f>IF(J2702="KG", I2702, I2702 * VLOOKUP(G2702,Sku_Consolidated!A2:U957,21,FALSE))</f>
      </c>
      <c r="M2702" s="10" t="s">
        <v>37</v>
      </c>
      <c r="N2702" s="11" t="s">
        <v>6824</v>
      </c>
      <c r="O2702" s="10" t="s">
        <v>6825</v>
      </c>
      <c r="P2702" s="10">
        <f>N2702 - O2702</f>
      </c>
      <c r="Q2702" s="1">
        <f>VLOOKUP(G2702,Sku_Consolidated!A2:G957,7, FALSE)</f>
      </c>
      <c r="R2702" s="1">
        <f>IF(IFERROR(VLOOKUP(E2702,Store_Showcase!B2:H144,7, FALSE), TRUE)=TRUE, IF(IFERROR(VLOOKUP(E2702,Store_SRP!B2:H110,7, FALSE), TRUE)=TRUE,VLOOKUP(E2702,Store_VAM!B2:H273,7, FALSE),VLOOKUP(E2702,Store_SRP!B2:H110,7, FALSE)), VLOOKUP(E2702,Store_Showcase!B2:H144,7, FALSE))</f>
      </c>
      <c r="S2702" s="1">
        <f>IF(IFERROR(VLOOKUP(E2702,Store_Showcase!B2:I144,8, FALSE), TRUE)=TRUE, IF(IFERROR(VLOOKUP(E2702,Store_SRP!B2:I110,8, FALSE), TRUE)=TRUE,VLOOKUP(E2702,Store_VAM!B2:I273,8, FALSE),VLOOKUP(E2702,Store_SRP!B2:I110,8, FALSE)), VLOOKUP(E2702,Store_Showcase!B2:I144,8, FALSE))</f>
      </c>
      <c r="T2702" s="1">
        <f>VLOOKUP(G2702,Sku_Consolidated!A2:R957,18,FALSE)</f>
      </c>
      <c r="U2702" s="1" t="s">
        <v>6817</v>
      </c>
      <c r="V2702" s="1">
        <f>IF(VLOOKUP(G2702,Sku_Consolidated!A2:S957,19,FALSE)="SHOWCASE", VLOOKUP(E2702,Store_Showcase!B2:L144,11, FALSE), IF(VLOOKUP(G2702,Sku_Consolidated!A2:S957,19,FALSE)="VAM",VLOOKUP(E2702,Store_VAM!B2:L273,11, FALSE),VLOOKUP(E2702,Store_SRP!B2:L110,11, FALSE)))</f>
      </c>
      <c r="W2702" s="1">
        <f>VLOOKUP(G2702,Sku_Consolidated!A2:W957,11,FALSE)</f>
      </c>
      <c r="X2702" s="1">
        <f>VLOOKUP(G2702,Sku_Consolidated!A2:H957,8,FALSE)</f>
      </c>
      <c r="Y2702" s="1">
        <f>VLOOKUP(G2702,Sku_Consolidated!A2:I957,9,FALSE)</f>
      </c>
      <c r="Z2702" s="1" t="s">
        <v>41</v>
      </c>
      <c r="AA2702" s="1">
        <f>VLOOKUP(G2702,Sku_Consolidated!A2:E957,5,FALSE)</f>
      </c>
      <c r="AB2702" s="1">
        <f>IF(VLOOKUP(G2702,Sku_Consolidated!A2:S957,19,FALSE)="SHOWCASE", VLOOKUP(E2702,Store_Showcase!B2:N144,13, FALSE), IF(VLOOKUP(G2702,Sku_Consolidated!A2:S957,19,FALSE)="VAM",VLOOKUP(E2702,Store_VAM!B2:N273,13, FALSE),VLOOKUP(E2702,Store_SRP!B2:N110,13, FALSE)))</f>
      </c>
      <c r="AC2702" s="1">
        <f>IF(IFERROR(AB2702,TRUE)=TRUE, "-","OK")</f>
      </c>
      <c r="AD2702" s="11" t="s">
        <v>37</v>
      </c>
      <c r="AE2702" s="11" t="s">
        <v>37</v>
      </c>
      <c r="AF2702" s="1">
        <f>IF(IFERROR(VLOOKUP(E2702,Store_Showcase!B2:H144,{5}, FALSE), TRUE)=TRUE, IF(IFERROR(VLOOKUP(E2702,Store_SRP!B2:H110,{5}, FALSE), TRUE)=TRUE,VLOOKUP(E2702,Store_VAM!B2:H273,{5}, FALSE),VLOOKUP(E2702,Store_SRP!B2:H110,{5}, FALSE)), VLOOKUP(E2702,Store_Showcase!B2:H144,{5}, FALSE))</f>
      </c>
      <c r="AG2702" s="1">
        <f>IF(IFERROR(VLOOKUP(E2702,Store_Showcase!B2:H144,{6}, FALSE), TRUE)=TRUE, IF(IFERROR(VLOOKUP(E2702,Store_SRP!B2:H110,{6}, FALSE), TRUE)=TRUE,VLOOKUP(E2702,Store_VAM!B2:H273,{6}, FALSE),VLOOKUP(E2702,Store_SRP!B2:H110,{6}, FALSE)), VLOOKUP(E2702,Store_Showcase!B2:H144,{6}, FALSE))</f>
      </c>
      <c r="AH2702" s="1">
        <f>VLOOKUP(G2702,Sku_Consolidated!A2:R957,18,FALSE)</f>
      </c>
      <c r="AI2702" s="1">
        <f>VLOOKUP(G2702,Sku_Consolidated!A2:S957,19,FALSE)</f>
      </c>
      <c r="AJ2702" s="1">
        <f>VLOOKUP(G2702,Sku_Consolidated!A2:T957,20,FALSE)</f>
      </c>
    </row>
    <row r="2703" spans="1:36" x14ac:dyDescent="0.25">
      <c r="A2703" s="1">
        <v>2024</v>
      </c>
      <c r="B2703" s="1" t="s">
        <v>31</v>
      </c>
      <c r="C2703" s="1" t="s">
        <v>32</v>
      </c>
      <c r="D2703" s="1" t="s">
        <v>33</v>
      </c>
      <c r="E2703" s="9" t="s">
        <v>6704</v>
      </c>
      <c r="F2703" s="1">
        <f>IF(VLOOKUP(G2703,Sku_Consolidated!A2:S957,{19},FALSE)="SHOWCASE", VLOOKUP(E2703,Store_Showcase!B2:C144,{2}, FALSE), IF(VLOOKUP(G2703,Sku_Consolidated!A2:S957,{19},FALSE)="VAM",VLOOKUP(E2703,Store_VAM!B2:C273,{2}, FALSE),VLOOKUP(E2703,Store_SRP!B2:C110,{2}, FALSE)))</f>
      </c>
      <c r="G2703" s="1">
        <v>14270</v>
      </c>
      <c r="H2703" s="1" t="s">
        <v>1450</v>
      </c>
      <c r="I2703" s="10" t="s">
        <v>6826</v>
      </c>
      <c r="J2703" s="1">
        <f>VLOOKUP(G2703,Sku_Consolidated!A2:C957, 3, FALSE)</f>
      </c>
      <c r="K2703" s="10">
        <f>IF(J2703="PACK", I2703, 0)</f>
      </c>
      <c r="L2703" s="10">
        <f>IF(J2703="KG", I2703, I2703 * VLOOKUP(G2703,Sku_Consolidated!A2:U957,21,FALSE))</f>
      </c>
      <c r="M2703" s="10" t="s">
        <v>37</v>
      </c>
      <c r="N2703" s="11" t="s">
        <v>6827</v>
      </c>
      <c r="O2703" s="10" t="s">
        <v>6828</v>
      </c>
      <c r="P2703" s="10">
        <f>N2703 - O2703</f>
      </c>
      <c r="Q2703" s="1">
        <f>VLOOKUP(G2703,Sku_Consolidated!A2:G957,7, FALSE)</f>
      </c>
      <c r="R2703" s="1">
        <f>IF(IFERROR(VLOOKUP(E2703,Store_Showcase!B2:H144,7, FALSE), TRUE)=TRUE, IF(IFERROR(VLOOKUP(E2703,Store_SRP!B2:H110,7, FALSE), TRUE)=TRUE,VLOOKUP(E2703,Store_VAM!B2:H273,7, FALSE),VLOOKUP(E2703,Store_SRP!B2:H110,7, FALSE)), VLOOKUP(E2703,Store_Showcase!B2:H144,7, FALSE))</f>
      </c>
      <c r="S2703" s="1">
        <f>IF(IFERROR(VLOOKUP(E2703,Store_Showcase!B2:I144,8, FALSE), TRUE)=TRUE, IF(IFERROR(VLOOKUP(E2703,Store_SRP!B2:I110,8, FALSE), TRUE)=TRUE,VLOOKUP(E2703,Store_VAM!B2:I273,8, FALSE),VLOOKUP(E2703,Store_SRP!B2:I110,8, FALSE)), VLOOKUP(E2703,Store_Showcase!B2:I144,8, FALSE))</f>
      </c>
      <c r="T2703" s="1">
        <f>VLOOKUP(G2703,Sku_Consolidated!A2:R957,18,FALSE)</f>
      </c>
      <c r="U2703" s="1" t="s">
        <v>6817</v>
      </c>
      <c r="V2703" s="1">
        <f>IF(VLOOKUP(G2703,Sku_Consolidated!A2:S957,19,FALSE)="SHOWCASE", VLOOKUP(E2703,Store_Showcase!B2:L144,11, FALSE), IF(VLOOKUP(G2703,Sku_Consolidated!A2:S957,19,FALSE)="VAM",VLOOKUP(E2703,Store_VAM!B2:L273,11, FALSE),VLOOKUP(E2703,Store_SRP!B2:L110,11, FALSE)))</f>
      </c>
      <c r="W2703" s="1">
        <f>VLOOKUP(G2703,Sku_Consolidated!A2:W957,11,FALSE)</f>
      </c>
      <c r="X2703" s="1">
        <f>VLOOKUP(G2703,Sku_Consolidated!A2:H957,8,FALSE)</f>
      </c>
      <c r="Y2703" s="1">
        <f>VLOOKUP(G2703,Sku_Consolidated!A2:I957,9,FALSE)</f>
      </c>
      <c r="Z2703" s="1" t="s">
        <v>41</v>
      </c>
      <c r="AA2703" s="1">
        <f>VLOOKUP(G2703,Sku_Consolidated!A2:E957,5,FALSE)</f>
      </c>
      <c r="AB2703" s="1">
        <f>IF(VLOOKUP(G2703,Sku_Consolidated!A2:S957,19,FALSE)="SHOWCASE", VLOOKUP(E2703,Store_Showcase!B2:N144,13, FALSE), IF(VLOOKUP(G2703,Sku_Consolidated!A2:S957,19,FALSE)="VAM",VLOOKUP(E2703,Store_VAM!B2:N273,13, FALSE),VLOOKUP(E2703,Store_SRP!B2:N110,13, FALSE)))</f>
      </c>
      <c r="AC2703" s="1">
        <f>IF(IFERROR(AB2703,TRUE)=TRUE, "-","OK")</f>
      </c>
      <c r="AD2703" s="11" t="s">
        <v>37</v>
      </c>
      <c r="AE2703" s="11" t="s">
        <v>37</v>
      </c>
      <c r="AF2703" s="1">
        <f>IF(IFERROR(VLOOKUP(E2703,Store_Showcase!B2:H144,{5}, FALSE), TRUE)=TRUE, IF(IFERROR(VLOOKUP(E2703,Store_SRP!B2:H110,{5}, FALSE), TRUE)=TRUE,VLOOKUP(E2703,Store_VAM!B2:H273,{5}, FALSE),VLOOKUP(E2703,Store_SRP!B2:H110,{5}, FALSE)), VLOOKUP(E2703,Store_Showcase!B2:H144,{5}, FALSE))</f>
      </c>
      <c r="AG2703" s="1">
        <f>IF(IFERROR(VLOOKUP(E2703,Store_Showcase!B2:H144,{6}, FALSE), TRUE)=TRUE, IF(IFERROR(VLOOKUP(E2703,Store_SRP!B2:H110,{6}, FALSE), TRUE)=TRUE,VLOOKUP(E2703,Store_VAM!B2:H273,{6}, FALSE),VLOOKUP(E2703,Store_SRP!B2:H110,{6}, FALSE)), VLOOKUP(E2703,Store_Showcase!B2:H144,{6}, FALSE))</f>
      </c>
      <c r="AH2703" s="1">
        <f>VLOOKUP(G2703,Sku_Consolidated!A2:R957,18,FALSE)</f>
      </c>
      <c r="AI2703" s="1">
        <f>VLOOKUP(G2703,Sku_Consolidated!A2:S957,19,FALSE)</f>
      </c>
      <c r="AJ2703" s="1">
        <f>VLOOKUP(G2703,Sku_Consolidated!A2:T957,20,FALSE)</f>
      </c>
    </row>
    <row r="2704" spans="1:36" x14ac:dyDescent="0.25">
      <c r="A2704" s="1">
        <v>2024</v>
      </c>
      <c r="B2704" s="1" t="s">
        <v>31</v>
      </c>
      <c r="C2704" s="1" t="s">
        <v>32</v>
      </c>
      <c r="D2704" s="1" t="s">
        <v>33</v>
      </c>
      <c r="E2704" s="9" t="s">
        <v>6704</v>
      </c>
      <c r="F2704" s="1">
        <f>IF(VLOOKUP(G2704,Sku_Consolidated!A2:S957,{19},FALSE)="SHOWCASE", VLOOKUP(E2704,Store_Showcase!B2:C144,{2}, FALSE), IF(VLOOKUP(G2704,Sku_Consolidated!A2:S957,{19},FALSE)="VAM",VLOOKUP(E2704,Store_VAM!B2:C273,{2}, FALSE),VLOOKUP(E2704,Store_SRP!B2:C110,{2}, FALSE)))</f>
      </c>
      <c r="G2704" s="1">
        <v>14271</v>
      </c>
      <c r="H2704" s="1" t="s">
        <v>2854</v>
      </c>
      <c r="I2704" s="10" t="s">
        <v>483</v>
      </c>
      <c r="J2704" s="1">
        <f>VLOOKUP(G2704,Sku_Consolidated!A2:C957, 3, FALSE)</f>
      </c>
      <c r="K2704" s="10">
        <f>IF(J2704="PACK", I2704, 0)</f>
      </c>
      <c r="L2704" s="10">
        <f>IF(J2704="KG", I2704, I2704 * VLOOKUP(G2704,Sku_Consolidated!A2:U957,21,FALSE))</f>
      </c>
      <c r="M2704" s="10" t="s">
        <v>37</v>
      </c>
      <c r="N2704" s="11" t="s">
        <v>6829</v>
      </c>
      <c r="O2704" s="10" t="s">
        <v>6830</v>
      </c>
      <c r="P2704" s="10">
        <f>N2704 - O2704</f>
      </c>
      <c r="Q2704" s="1">
        <f>VLOOKUP(G2704,Sku_Consolidated!A2:G957,7, FALSE)</f>
      </c>
      <c r="R2704" s="1">
        <f>IF(IFERROR(VLOOKUP(E2704,Store_Showcase!B2:H144,7, FALSE), TRUE)=TRUE, IF(IFERROR(VLOOKUP(E2704,Store_SRP!B2:H110,7, FALSE), TRUE)=TRUE,VLOOKUP(E2704,Store_VAM!B2:H273,7, FALSE),VLOOKUP(E2704,Store_SRP!B2:H110,7, FALSE)), VLOOKUP(E2704,Store_Showcase!B2:H144,7, FALSE))</f>
      </c>
      <c r="S2704" s="1">
        <f>IF(IFERROR(VLOOKUP(E2704,Store_Showcase!B2:I144,8, FALSE), TRUE)=TRUE, IF(IFERROR(VLOOKUP(E2704,Store_SRP!B2:I110,8, FALSE), TRUE)=TRUE,VLOOKUP(E2704,Store_VAM!B2:I273,8, FALSE),VLOOKUP(E2704,Store_SRP!B2:I110,8, FALSE)), VLOOKUP(E2704,Store_Showcase!B2:I144,8, FALSE))</f>
      </c>
      <c r="T2704" s="1">
        <f>VLOOKUP(G2704,Sku_Consolidated!A2:R957,18,FALSE)</f>
      </c>
      <c r="U2704" s="1" t="s">
        <v>6817</v>
      </c>
      <c r="V2704" s="1">
        <f>IF(VLOOKUP(G2704,Sku_Consolidated!A2:S957,19,FALSE)="SHOWCASE", VLOOKUP(E2704,Store_Showcase!B2:L144,11, FALSE), IF(VLOOKUP(G2704,Sku_Consolidated!A2:S957,19,FALSE)="VAM",VLOOKUP(E2704,Store_VAM!B2:L273,11, FALSE),VLOOKUP(E2704,Store_SRP!B2:L110,11, FALSE)))</f>
      </c>
      <c r="W2704" s="1">
        <f>VLOOKUP(G2704,Sku_Consolidated!A2:W957,11,FALSE)</f>
      </c>
      <c r="X2704" s="1">
        <f>VLOOKUP(G2704,Sku_Consolidated!A2:H957,8,FALSE)</f>
      </c>
      <c r="Y2704" s="1">
        <f>VLOOKUP(G2704,Sku_Consolidated!A2:I957,9,FALSE)</f>
      </c>
      <c r="Z2704" s="1" t="s">
        <v>41</v>
      </c>
      <c r="AA2704" s="1">
        <f>VLOOKUP(G2704,Sku_Consolidated!A2:E957,5,FALSE)</f>
      </c>
      <c r="AB2704" s="1">
        <f>IF(VLOOKUP(G2704,Sku_Consolidated!A2:S957,19,FALSE)="SHOWCASE", VLOOKUP(E2704,Store_Showcase!B2:N144,13, FALSE), IF(VLOOKUP(G2704,Sku_Consolidated!A2:S957,19,FALSE)="VAM",VLOOKUP(E2704,Store_VAM!B2:N273,13, FALSE),VLOOKUP(E2704,Store_SRP!B2:N110,13, FALSE)))</f>
      </c>
      <c r="AC2704" s="1">
        <f>IF(IFERROR(AB2704,TRUE)=TRUE, "-","OK")</f>
      </c>
      <c r="AD2704" s="11" t="s">
        <v>37</v>
      </c>
      <c r="AE2704" s="11" t="s">
        <v>37</v>
      </c>
      <c r="AF2704" s="1">
        <f>IF(IFERROR(VLOOKUP(E2704,Store_Showcase!B2:H144,{5}, FALSE), TRUE)=TRUE, IF(IFERROR(VLOOKUP(E2704,Store_SRP!B2:H110,{5}, FALSE), TRUE)=TRUE,VLOOKUP(E2704,Store_VAM!B2:H273,{5}, FALSE),VLOOKUP(E2704,Store_SRP!B2:H110,{5}, FALSE)), VLOOKUP(E2704,Store_Showcase!B2:H144,{5}, FALSE))</f>
      </c>
      <c r="AG2704" s="1">
        <f>IF(IFERROR(VLOOKUP(E2704,Store_Showcase!B2:H144,{6}, FALSE), TRUE)=TRUE, IF(IFERROR(VLOOKUP(E2704,Store_SRP!B2:H110,{6}, FALSE), TRUE)=TRUE,VLOOKUP(E2704,Store_VAM!B2:H273,{6}, FALSE),VLOOKUP(E2704,Store_SRP!B2:H110,{6}, FALSE)), VLOOKUP(E2704,Store_Showcase!B2:H144,{6}, FALSE))</f>
      </c>
      <c r="AH2704" s="1">
        <f>VLOOKUP(G2704,Sku_Consolidated!A2:R957,18,FALSE)</f>
      </c>
      <c r="AI2704" s="1">
        <f>VLOOKUP(G2704,Sku_Consolidated!A2:S957,19,FALSE)</f>
      </c>
      <c r="AJ2704" s="1">
        <f>VLOOKUP(G2704,Sku_Consolidated!A2:T957,20,FALSE)</f>
      </c>
    </row>
    <row r="2705" spans="1:36" x14ac:dyDescent="0.25">
      <c r="A2705" s="1">
        <v>2024</v>
      </c>
      <c r="B2705" s="1" t="s">
        <v>31</v>
      </c>
      <c r="C2705" s="1" t="s">
        <v>32</v>
      </c>
      <c r="D2705" s="1" t="s">
        <v>33</v>
      </c>
      <c r="E2705" s="9" t="s">
        <v>6704</v>
      </c>
      <c r="F2705" s="1">
        <f>IF(VLOOKUP(G2705,Sku_Consolidated!A2:S957,{19},FALSE)="SHOWCASE", VLOOKUP(E2705,Store_Showcase!B2:C144,{2}, FALSE), IF(VLOOKUP(G2705,Sku_Consolidated!A2:S957,{19},FALSE)="VAM",VLOOKUP(E2705,Store_VAM!B2:C273,{2}, FALSE),VLOOKUP(E2705,Store_SRP!B2:C110,{2}, FALSE)))</f>
      </c>
      <c r="G2705" s="1">
        <v>14275</v>
      </c>
      <c r="H2705" s="1" t="s">
        <v>1454</v>
      </c>
      <c r="I2705" s="10" t="s">
        <v>2557</v>
      </c>
      <c r="J2705" s="1">
        <f>VLOOKUP(G2705,Sku_Consolidated!A2:C957, 3, FALSE)</f>
      </c>
      <c r="K2705" s="10">
        <f>IF(J2705="PACK", I2705, 0)</f>
      </c>
      <c r="L2705" s="10">
        <f>IF(J2705="KG", I2705, I2705 * VLOOKUP(G2705,Sku_Consolidated!A2:U957,21,FALSE))</f>
      </c>
      <c r="M2705" s="10" t="s">
        <v>37</v>
      </c>
      <c r="N2705" s="11" t="s">
        <v>6831</v>
      </c>
      <c r="O2705" s="10" t="s">
        <v>6832</v>
      </c>
      <c r="P2705" s="10">
        <f>N2705 - O2705</f>
      </c>
      <c r="Q2705" s="1">
        <f>VLOOKUP(G2705,Sku_Consolidated!A2:G957,7, FALSE)</f>
      </c>
      <c r="R2705" s="1">
        <f>IF(IFERROR(VLOOKUP(E2705,Store_Showcase!B2:H144,7, FALSE), TRUE)=TRUE, IF(IFERROR(VLOOKUP(E2705,Store_SRP!B2:H110,7, FALSE), TRUE)=TRUE,VLOOKUP(E2705,Store_VAM!B2:H273,7, FALSE),VLOOKUP(E2705,Store_SRP!B2:H110,7, FALSE)), VLOOKUP(E2705,Store_Showcase!B2:H144,7, FALSE))</f>
      </c>
      <c r="S2705" s="1">
        <f>IF(IFERROR(VLOOKUP(E2705,Store_Showcase!B2:I144,8, FALSE), TRUE)=TRUE, IF(IFERROR(VLOOKUP(E2705,Store_SRP!B2:I110,8, FALSE), TRUE)=TRUE,VLOOKUP(E2705,Store_VAM!B2:I273,8, FALSE),VLOOKUP(E2705,Store_SRP!B2:I110,8, FALSE)), VLOOKUP(E2705,Store_Showcase!B2:I144,8, FALSE))</f>
      </c>
      <c r="T2705" s="1">
        <f>VLOOKUP(G2705,Sku_Consolidated!A2:R957,18,FALSE)</f>
      </c>
      <c r="U2705" s="1" t="s">
        <v>6817</v>
      </c>
      <c r="V2705" s="1">
        <f>IF(VLOOKUP(G2705,Sku_Consolidated!A2:S957,19,FALSE)="SHOWCASE", VLOOKUP(E2705,Store_Showcase!B2:L144,11, FALSE), IF(VLOOKUP(G2705,Sku_Consolidated!A2:S957,19,FALSE)="VAM",VLOOKUP(E2705,Store_VAM!B2:L273,11, FALSE),VLOOKUP(E2705,Store_SRP!B2:L110,11, FALSE)))</f>
      </c>
      <c r="W2705" s="1">
        <f>VLOOKUP(G2705,Sku_Consolidated!A2:W957,11,FALSE)</f>
      </c>
      <c r="X2705" s="1">
        <f>VLOOKUP(G2705,Sku_Consolidated!A2:H957,8,FALSE)</f>
      </c>
      <c r="Y2705" s="1">
        <f>VLOOKUP(G2705,Sku_Consolidated!A2:I957,9,FALSE)</f>
      </c>
      <c r="Z2705" s="1" t="s">
        <v>41</v>
      </c>
      <c r="AA2705" s="1">
        <f>VLOOKUP(G2705,Sku_Consolidated!A2:E957,5,FALSE)</f>
      </c>
      <c r="AB2705" s="1">
        <f>IF(VLOOKUP(G2705,Sku_Consolidated!A2:S957,19,FALSE)="SHOWCASE", VLOOKUP(E2705,Store_Showcase!B2:N144,13, FALSE), IF(VLOOKUP(G2705,Sku_Consolidated!A2:S957,19,FALSE)="VAM",VLOOKUP(E2705,Store_VAM!B2:N273,13, FALSE),VLOOKUP(E2705,Store_SRP!B2:N110,13, FALSE)))</f>
      </c>
      <c r="AC2705" s="1">
        <f>IF(IFERROR(AB2705,TRUE)=TRUE, "-","OK")</f>
      </c>
      <c r="AD2705" s="11" t="s">
        <v>37</v>
      </c>
      <c r="AE2705" s="11" t="s">
        <v>37</v>
      </c>
      <c r="AF2705" s="1">
        <f>IF(IFERROR(VLOOKUP(E2705,Store_Showcase!B2:H144,{5}, FALSE), TRUE)=TRUE, IF(IFERROR(VLOOKUP(E2705,Store_SRP!B2:H110,{5}, FALSE), TRUE)=TRUE,VLOOKUP(E2705,Store_VAM!B2:H273,{5}, FALSE),VLOOKUP(E2705,Store_SRP!B2:H110,{5}, FALSE)), VLOOKUP(E2705,Store_Showcase!B2:H144,{5}, FALSE))</f>
      </c>
      <c r="AG2705" s="1">
        <f>IF(IFERROR(VLOOKUP(E2705,Store_Showcase!B2:H144,{6}, FALSE), TRUE)=TRUE, IF(IFERROR(VLOOKUP(E2705,Store_SRP!B2:H110,{6}, FALSE), TRUE)=TRUE,VLOOKUP(E2705,Store_VAM!B2:H273,{6}, FALSE),VLOOKUP(E2705,Store_SRP!B2:H110,{6}, FALSE)), VLOOKUP(E2705,Store_Showcase!B2:H144,{6}, FALSE))</f>
      </c>
      <c r="AH2705" s="1">
        <f>VLOOKUP(G2705,Sku_Consolidated!A2:R957,18,FALSE)</f>
      </c>
      <c r="AI2705" s="1">
        <f>VLOOKUP(G2705,Sku_Consolidated!A2:S957,19,FALSE)</f>
      </c>
      <c r="AJ2705" s="1">
        <f>VLOOKUP(G2705,Sku_Consolidated!A2:T957,20,FALSE)</f>
      </c>
    </row>
    <row r="2706" spans="1:36" x14ac:dyDescent="0.25">
      <c r="A2706" s="1">
        <v>2024</v>
      </c>
      <c r="B2706" s="1" t="s">
        <v>31</v>
      </c>
      <c r="C2706" s="1" t="s">
        <v>32</v>
      </c>
      <c r="D2706" s="1" t="s">
        <v>33</v>
      </c>
      <c r="E2706" s="9" t="s">
        <v>6704</v>
      </c>
      <c r="F2706" s="1">
        <f>IF(VLOOKUP(G2706,Sku_Consolidated!A2:S957,{19},FALSE)="SHOWCASE", VLOOKUP(E2706,Store_Showcase!B2:C144,{2}, FALSE), IF(VLOOKUP(G2706,Sku_Consolidated!A2:S957,{19},FALSE)="VAM",VLOOKUP(E2706,Store_VAM!B2:C273,{2}, FALSE),VLOOKUP(E2706,Store_SRP!B2:C110,{2}, FALSE)))</f>
      </c>
      <c r="G2706" s="1">
        <v>14280</v>
      </c>
      <c r="H2706" s="1" t="s">
        <v>1458</v>
      </c>
      <c r="I2706" s="10" t="s">
        <v>2557</v>
      </c>
      <c r="J2706" s="1">
        <f>VLOOKUP(G2706,Sku_Consolidated!A2:C957, 3, FALSE)</f>
      </c>
      <c r="K2706" s="10">
        <f>IF(J2706="PACK", I2706, 0)</f>
      </c>
      <c r="L2706" s="10">
        <f>IF(J2706="KG", I2706, I2706 * VLOOKUP(G2706,Sku_Consolidated!A2:U957,21,FALSE))</f>
      </c>
      <c r="M2706" s="10" t="s">
        <v>37</v>
      </c>
      <c r="N2706" s="11" t="s">
        <v>6833</v>
      </c>
      <c r="O2706" s="10" t="s">
        <v>6834</v>
      </c>
      <c r="P2706" s="10">
        <f>N2706 - O2706</f>
      </c>
      <c r="Q2706" s="1">
        <f>VLOOKUP(G2706,Sku_Consolidated!A2:G957,7, FALSE)</f>
      </c>
      <c r="R2706" s="1">
        <f>IF(IFERROR(VLOOKUP(E2706,Store_Showcase!B2:H144,7, FALSE), TRUE)=TRUE, IF(IFERROR(VLOOKUP(E2706,Store_SRP!B2:H110,7, FALSE), TRUE)=TRUE,VLOOKUP(E2706,Store_VAM!B2:H273,7, FALSE),VLOOKUP(E2706,Store_SRP!B2:H110,7, FALSE)), VLOOKUP(E2706,Store_Showcase!B2:H144,7, FALSE))</f>
      </c>
      <c r="S2706" s="1">
        <f>IF(IFERROR(VLOOKUP(E2706,Store_Showcase!B2:I144,8, FALSE), TRUE)=TRUE, IF(IFERROR(VLOOKUP(E2706,Store_SRP!B2:I110,8, FALSE), TRUE)=TRUE,VLOOKUP(E2706,Store_VAM!B2:I273,8, FALSE),VLOOKUP(E2706,Store_SRP!B2:I110,8, FALSE)), VLOOKUP(E2706,Store_Showcase!B2:I144,8, FALSE))</f>
      </c>
      <c r="T2706" s="1">
        <f>VLOOKUP(G2706,Sku_Consolidated!A2:R957,18,FALSE)</f>
      </c>
      <c r="U2706" s="1" t="s">
        <v>6817</v>
      </c>
      <c r="V2706" s="1">
        <f>IF(VLOOKUP(G2706,Sku_Consolidated!A2:S957,19,FALSE)="SHOWCASE", VLOOKUP(E2706,Store_Showcase!B2:L144,11, FALSE), IF(VLOOKUP(G2706,Sku_Consolidated!A2:S957,19,FALSE)="VAM",VLOOKUP(E2706,Store_VAM!B2:L273,11, FALSE),VLOOKUP(E2706,Store_SRP!B2:L110,11, FALSE)))</f>
      </c>
      <c r="W2706" s="1">
        <f>VLOOKUP(G2706,Sku_Consolidated!A2:W957,11,FALSE)</f>
      </c>
      <c r="X2706" s="1">
        <f>VLOOKUP(G2706,Sku_Consolidated!A2:H957,8,FALSE)</f>
      </c>
      <c r="Y2706" s="1">
        <f>VLOOKUP(G2706,Sku_Consolidated!A2:I957,9,FALSE)</f>
      </c>
      <c r="Z2706" s="1" t="s">
        <v>41</v>
      </c>
      <c r="AA2706" s="1">
        <f>VLOOKUP(G2706,Sku_Consolidated!A2:E957,5,FALSE)</f>
      </c>
      <c r="AB2706" s="1">
        <f>IF(VLOOKUP(G2706,Sku_Consolidated!A2:S957,19,FALSE)="SHOWCASE", VLOOKUP(E2706,Store_Showcase!B2:N144,13, FALSE), IF(VLOOKUP(G2706,Sku_Consolidated!A2:S957,19,FALSE)="VAM",VLOOKUP(E2706,Store_VAM!B2:N273,13, FALSE),VLOOKUP(E2706,Store_SRP!B2:N110,13, FALSE)))</f>
      </c>
      <c r="AC2706" s="1">
        <f>IF(IFERROR(AB2706,TRUE)=TRUE, "-","OK")</f>
      </c>
      <c r="AD2706" s="11" t="s">
        <v>37</v>
      </c>
      <c r="AE2706" s="11" t="s">
        <v>37</v>
      </c>
      <c r="AF2706" s="1">
        <f>IF(IFERROR(VLOOKUP(E2706,Store_Showcase!B2:H144,{5}, FALSE), TRUE)=TRUE, IF(IFERROR(VLOOKUP(E2706,Store_SRP!B2:H110,{5}, FALSE), TRUE)=TRUE,VLOOKUP(E2706,Store_VAM!B2:H273,{5}, FALSE),VLOOKUP(E2706,Store_SRP!B2:H110,{5}, FALSE)), VLOOKUP(E2706,Store_Showcase!B2:H144,{5}, FALSE))</f>
      </c>
      <c r="AG2706" s="1">
        <f>IF(IFERROR(VLOOKUP(E2706,Store_Showcase!B2:H144,{6}, FALSE), TRUE)=TRUE, IF(IFERROR(VLOOKUP(E2706,Store_SRP!B2:H110,{6}, FALSE), TRUE)=TRUE,VLOOKUP(E2706,Store_VAM!B2:H273,{6}, FALSE),VLOOKUP(E2706,Store_SRP!B2:H110,{6}, FALSE)), VLOOKUP(E2706,Store_Showcase!B2:H144,{6}, FALSE))</f>
      </c>
      <c r="AH2706" s="1">
        <f>VLOOKUP(G2706,Sku_Consolidated!A2:R957,18,FALSE)</f>
      </c>
      <c r="AI2706" s="1">
        <f>VLOOKUP(G2706,Sku_Consolidated!A2:S957,19,FALSE)</f>
      </c>
      <c r="AJ2706" s="1">
        <f>VLOOKUP(G2706,Sku_Consolidated!A2:T957,20,FALSE)</f>
      </c>
    </row>
    <row r="2707" spans="1:36" x14ac:dyDescent="0.25">
      <c r="A2707" s="1">
        <v>2024</v>
      </c>
      <c r="B2707" s="1" t="s">
        <v>31</v>
      </c>
      <c r="C2707" s="1" t="s">
        <v>32</v>
      </c>
      <c r="D2707" s="1" t="s">
        <v>33</v>
      </c>
      <c r="E2707" s="9" t="s">
        <v>6704</v>
      </c>
      <c r="F2707" s="1">
        <f>IF(VLOOKUP(G2707,Sku_Consolidated!A2:S957,{19},FALSE)="SHOWCASE", VLOOKUP(E2707,Store_Showcase!B2:C144,{2}, FALSE), IF(VLOOKUP(G2707,Sku_Consolidated!A2:S957,{19},FALSE)="VAM",VLOOKUP(E2707,Store_VAM!B2:C273,{2}, FALSE),VLOOKUP(E2707,Store_SRP!B2:C110,{2}, FALSE)))</f>
      </c>
      <c r="G2707" s="1">
        <v>14281</v>
      </c>
      <c r="H2707" s="1" t="s">
        <v>1621</v>
      </c>
      <c r="I2707" s="10" t="s">
        <v>175</v>
      </c>
      <c r="J2707" s="1">
        <f>VLOOKUP(G2707,Sku_Consolidated!A2:C957, 3, FALSE)</f>
      </c>
      <c r="K2707" s="10">
        <f>IF(J2707="PACK", I2707, 0)</f>
      </c>
      <c r="L2707" s="10">
        <f>IF(J2707="KG", I2707, I2707 * VLOOKUP(G2707,Sku_Consolidated!A2:U957,21,FALSE))</f>
      </c>
      <c r="M2707" s="10" t="s">
        <v>37</v>
      </c>
      <c r="N2707" s="11" t="s">
        <v>6835</v>
      </c>
      <c r="O2707" s="10" t="s">
        <v>6836</v>
      </c>
      <c r="P2707" s="10">
        <f>N2707 - O2707</f>
      </c>
      <c r="Q2707" s="1">
        <f>VLOOKUP(G2707,Sku_Consolidated!A2:G957,7, FALSE)</f>
      </c>
      <c r="R2707" s="1">
        <f>IF(IFERROR(VLOOKUP(E2707,Store_Showcase!B2:H144,7, FALSE), TRUE)=TRUE, IF(IFERROR(VLOOKUP(E2707,Store_SRP!B2:H110,7, FALSE), TRUE)=TRUE,VLOOKUP(E2707,Store_VAM!B2:H273,7, FALSE),VLOOKUP(E2707,Store_SRP!B2:H110,7, FALSE)), VLOOKUP(E2707,Store_Showcase!B2:H144,7, FALSE))</f>
      </c>
      <c r="S2707" s="1">
        <f>IF(IFERROR(VLOOKUP(E2707,Store_Showcase!B2:I144,8, FALSE), TRUE)=TRUE, IF(IFERROR(VLOOKUP(E2707,Store_SRP!B2:I110,8, FALSE), TRUE)=TRUE,VLOOKUP(E2707,Store_VAM!B2:I273,8, FALSE),VLOOKUP(E2707,Store_SRP!B2:I110,8, FALSE)), VLOOKUP(E2707,Store_Showcase!B2:I144,8, FALSE))</f>
      </c>
      <c r="T2707" s="1">
        <f>VLOOKUP(G2707,Sku_Consolidated!A2:R957,18,FALSE)</f>
      </c>
      <c r="U2707" s="1" t="s">
        <v>6817</v>
      </c>
      <c r="V2707" s="1">
        <f>IF(VLOOKUP(G2707,Sku_Consolidated!A2:S957,19,FALSE)="SHOWCASE", VLOOKUP(E2707,Store_Showcase!B2:L144,11, FALSE), IF(VLOOKUP(G2707,Sku_Consolidated!A2:S957,19,FALSE)="VAM",VLOOKUP(E2707,Store_VAM!B2:L273,11, FALSE),VLOOKUP(E2707,Store_SRP!B2:L110,11, FALSE)))</f>
      </c>
      <c r="W2707" s="1">
        <f>VLOOKUP(G2707,Sku_Consolidated!A2:W957,11,FALSE)</f>
      </c>
      <c r="X2707" s="1">
        <f>VLOOKUP(G2707,Sku_Consolidated!A2:H957,8,FALSE)</f>
      </c>
      <c r="Y2707" s="1">
        <f>VLOOKUP(G2707,Sku_Consolidated!A2:I957,9,FALSE)</f>
      </c>
      <c r="Z2707" s="1" t="s">
        <v>41</v>
      </c>
      <c r="AA2707" s="1">
        <f>VLOOKUP(G2707,Sku_Consolidated!A2:E957,5,FALSE)</f>
      </c>
      <c r="AB2707" s="1">
        <f>IF(VLOOKUP(G2707,Sku_Consolidated!A2:S957,19,FALSE)="SHOWCASE", VLOOKUP(E2707,Store_Showcase!B2:N144,13, FALSE), IF(VLOOKUP(G2707,Sku_Consolidated!A2:S957,19,FALSE)="VAM",VLOOKUP(E2707,Store_VAM!B2:N273,13, FALSE),VLOOKUP(E2707,Store_SRP!B2:N110,13, FALSE)))</f>
      </c>
      <c r="AC2707" s="1">
        <f>IF(IFERROR(AB2707,TRUE)=TRUE, "-","OK")</f>
      </c>
      <c r="AD2707" s="11" t="s">
        <v>37</v>
      </c>
      <c r="AE2707" s="11" t="s">
        <v>37</v>
      </c>
      <c r="AF2707" s="1">
        <f>IF(IFERROR(VLOOKUP(E2707,Store_Showcase!B2:H144,{5}, FALSE), TRUE)=TRUE, IF(IFERROR(VLOOKUP(E2707,Store_SRP!B2:H110,{5}, FALSE), TRUE)=TRUE,VLOOKUP(E2707,Store_VAM!B2:H273,{5}, FALSE),VLOOKUP(E2707,Store_SRP!B2:H110,{5}, FALSE)), VLOOKUP(E2707,Store_Showcase!B2:H144,{5}, FALSE))</f>
      </c>
      <c r="AG2707" s="1">
        <f>IF(IFERROR(VLOOKUP(E2707,Store_Showcase!B2:H144,{6}, FALSE), TRUE)=TRUE, IF(IFERROR(VLOOKUP(E2707,Store_SRP!B2:H110,{6}, FALSE), TRUE)=TRUE,VLOOKUP(E2707,Store_VAM!B2:H273,{6}, FALSE),VLOOKUP(E2707,Store_SRP!B2:H110,{6}, FALSE)), VLOOKUP(E2707,Store_Showcase!B2:H144,{6}, FALSE))</f>
      </c>
      <c r="AH2707" s="1">
        <f>VLOOKUP(G2707,Sku_Consolidated!A2:R957,18,FALSE)</f>
      </c>
      <c r="AI2707" s="1">
        <f>VLOOKUP(G2707,Sku_Consolidated!A2:S957,19,FALSE)</f>
      </c>
      <c r="AJ2707" s="1">
        <f>VLOOKUP(G2707,Sku_Consolidated!A2:T957,20,FALSE)</f>
      </c>
    </row>
    <row r="2708" spans="1:36" x14ac:dyDescent="0.25">
      <c r="A2708" s="1">
        <v>2024</v>
      </c>
      <c r="B2708" s="1" t="s">
        <v>31</v>
      </c>
      <c r="C2708" s="1" t="s">
        <v>32</v>
      </c>
      <c r="D2708" s="1" t="s">
        <v>33</v>
      </c>
      <c r="E2708" s="9" t="s">
        <v>6704</v>
      </c>
      <c r="F2708" s="1">
        <f>IF(VLOOKUP(G2708,Sku_Consolidated!A2:S957,{19},FALSE)="SHOWCASE", VLOOKUP(E2708,Store_Showcase!B2:C144,{2}, FALSE), IF(VLOOKUP(G2708,Sku_Consolidated!A2:S957,{19},FALSE)="VAM",VLOOKUP(E2708,Store_VAM!B2:C273,{2}, FALSE),VLOOKUP(E2708,Store_SRP!B2:C110,{2}, FALSE)))</f>
      </c>
      <c r="G2708" s="1">
        <v>14282</v>
      </c>
      <c r="H2708" s="1" t="s">
        <v>2121</v>
      </c>
      <c r="I2708" s="10" t="s">
        <v>6837</v>
      </c>
      <c r="J2708" s="1">
        <f>VLOOKUP(G2708,Sku_Consolidated!A2:C957, 3, FALSE)</f>
      </c>
      <c r="K2708" s="10">
        <f>IF(J2708="PACK", I2708, 0)</f>
      </c>
      <c r="L2708" s="10">
        <f>IF(J2708="KG", I2708, I2708 * VLOOKUP(G2708,Sku_Consolidated!A2:U957,21,FALSE))</f>
      </c>
      <c r="M2708" s="10" t="s">
        <v>37</v>
      </c>
      <c r="N2708" s="11" t="s">
        <v>6838</v>
      </c>
      <c r="O2708" s="10" t="s">
        <v>6839</v>
      </c>
      <c r="P2708" s="10">
        <f>N2708 - O2708</f>
      </c>
      <c r="Q2708" s="1">
        <f>VLOOKUP(G2708,Sku_Consolidated!A2:G957,7, FALSE)</f>
      </c>
      <c r="R2708" s="1">
        <f>IF(IFERROR(VLOOKUP(E2708,Store_Showcase!B2:H144,7, FALSE), TRUE)=TRUE, IF(IFERROR(VLOOKUP(E2708,Store_SRP!B2:H110,7, FALSE), TRUE)=TRUE,VLOOKUP(E2708,Store_VAM!B2:H273,7, FALSE),VLOOKUP(E2708,Store_SRP!B2:H110,7, FALSE)), VLOOKUP(E2708,Store_Showcase!B2:H144,7, FALSE))</f>
      </c>
      <c r="S2708" s="1">
        <f>IF(IFERROR(VLOOKUP(E2708,Store_Showcase!B2:I144,8, FALSE), TRUE)=TRUE, IF(IFERROR(VLOOKUP(E2708,Store_SRP!B2:I110,8, FALSE), TRUE)=TRUE,VLOOKUP(E2708,Store_VAM!B2:I273,8, FALSE),VLOOKUP(E2708,Store_SRP!B2:I110,8, FALSE)), VLOOKUP(E2708,Store_Showcase!B2:I144,8, FALSE))</f>
      </c>
      <c r="T2708" s="1">
        <f>VLOOKUP(G2708,Sku_Consolidated!A2:R957,18,FALSE)</f>
      </c>
      <c r="U2708" s="1" t="s">
        <v>6817</v>
      </c>
      <c r="V2708" s="1">
        <f>IF(VLOOKUP(G2708,Sku_Consolidated!A2:S957,19,FALSE)="SHOWCASE", VLOOKUP(E2708,Store_Showcase!B2:L144,11, FALSE), IF(VLOOKUP(G2708,Sku_Consolidated!A2:S957,19,FALSE)="VAM",VLOOKUP(E2708,Store_VAM!B2:L273,11, FALSE),VLOOKUP(E2708,Store_SRP!B2:L110,11, FALSE)))</f>
      </c>
      <c r="W2708" s="1">
        <f>VLOOKUP(G2708,Sku_Consolidated!A2:W957,11,FALSE)</f>
      </c>
      <c r="X2708" s="1">
        <f>VLOOKUP(G2708,Sku_Consolidated!A2:H957,8,FALSE)</f>
      </c>
      <c r="Y2708" s="1">
        <f>VLOOKUP(G2708,Sku_Consolidated!A2:I957,9,FALSE)</f>
      </c>
      <c r="Z2708" s="1" t="s">
        <v>41</v>
      </c>
      <c r="AA2708" s="1">
        <f>VLOOKUP(G2708,Sku_Consolidated!A2:E957,5,FALSE)</f>
      </c>
      <c r="AB2708" s="1">
        <f>IF(VLOOKUP(G2708,Sku_Consolidated!A2:S957,19,FALSE)="SHOWCASE", VLOOKUP(E2708,Store_Showcase!B2:N144,13, FALSE), IF(VLOOKUP(G2708,Sku_Consolidated!A2:S957,19,FALSE)="VAM",VLOOKUP(E2708,Store_VAM!B2:N273,13, FALSE),VLOOKUP(E2708,Store_SRP!B2:N110,13, FALSE)))</f>
      </c>
      <c r="AC2708" s="1">
        <f>IF(IFERROR(AB2708,TRUE)=TRUE, "-","OK")</f>
      </c>
      <c r="AD2708" s="11" t="s">
        <v>37</v>
      </c>
      <c r="AE2708" s="11" t="s">
        <v>37</v>
      </c>
      <c r="AF2708" s="1">
        <f>IF(IFERROR(VLOOKUP(E2708,Store_Showcase!B2:H144,{5}, FALSE), TRUE)=TRUE, IF(IFERROR(VLOOKUP(E2708,Store_SRP!B2:H110,{5}, FALSE), TRUE)=TRUE,VLOOKUP(E2708,Store_VAM!B2:H273,{5}, FALSE),VLOOKUP(E2708,Store_SRP!B2:H110,{5}, FALSE)), VLOOKUP(E2708,Store_Showcase!B2:H144,{5}, FALSE))</f>
      </c>
      <c r="AG2708" s="1">
        <f>IF(IFERROR(VLOOKUP(E2708,Store_Showcase!B2:H144,{6}, FALSE), TRUE)=TRUE, IF(IFERROR(VLOOKUP(E2708,Store_SRP!B2:H110,{6}, FALSE), TRUE)=TRUE,VLOOKUP(E2708,Store_VAM!B2:H273,{6}, FALSE),VLOOKUP(E2708,Store_SRP!B2:H110,{6}, FALSE)), VLOOKUP(E2708,Store_Showcase!B2:H144,{6}, FALSE))</f>
      </c>
      <c r="AH2708" s="1">
        <f>VLOOKUP(G2708,Sku_Consolidated!A2:R957,18,FALSE)</f>
      </c>
      <c r="AI2708" s="1">
        <f>VLOOKUP(G2708,Sku_Consolidated!A2:S957,19,FALSE)</f>
      </c>
      <c r="AJ2708" s="1">
        <f>VLOOKUP(G2708,Sku_Consolidated!A2:T957,20,FALSE)</f>
      </c>
    </row>
    <row r="2709" spans="1:36" x14ac:dyDescent="0.25">
      <c r="A2709" s="1">
        <v>2024</v>
      </c>
      <c r="B2709" s="1" t="s">
        <v>31</v>
      </c>
      <c r="C2709" s="1" t="s">
        <v>32</v>
      </c>
      <c r="D2709" s="1" t="s">
        <v>33</v>
      </c>
      <c r="E2709" s="9" t="s">
        <v>6740</v>
      </c>
      <c r="F2709" s="1">
        <f>IF(VLOOKUP(G2709,Sku_Consolidated!A2:S957,{19},FALSE)="SHOWCASE", VLOOKUP(E2709,Store_Showcase!B2:C144,{2}, FALSE), IF(VLOOKUP(G2709,Sku_Consolidated!A2:S957,{19},FALSE)="VAM",VLOOKUP(E2709,Store_VAM!B2:C273,{2}, FALSE),VLOOKUP(E2709,Store_SRP!B2:C110,{2}, FALSE)))</f>
      </c>
      <c r="G2709" s="1">
        <v>14266</v>
      </c>
      <c r="H2709" s="1" t="s">
        <v>1433</v>
      </c>
      <c r="I2709" s="10" t="s">
        <v>1165</v>
      </c>
      <c r="J2709" s="1">
        <f>VLOOKUP(G2709,Sku_Consolidated!A2:C957, 3, FALSE)</f>
      </c>
      <c r="K2709" s="10">
        <f>IF(J2709="PACK", I2709, 0)</f>
      </c>
      <c r="L2709" s="10">
        <f>IF(J2709="KG", I2709, I2709 * VLOOKUP(G2709,Sku_Consolidated!A2:U957,21,FALSE))</f>
      </c>
      <c r="M2709" s="10" t="s">
        <v>37</v>
      </c>
      <c r="N2709" s="11" t="s">
        <v>6840</v>
      </c>
      <c r="O2709" s="10" t="s">
        <v>6841</v>
      </c>
      <c r="P2709" s="10">
        <f>N2709 - O2709</f>
      </c>
      <c r="Q2709" s="1">
        <f>VLOOKUP(G2709,Sku_Consolidated!A2:G957,7, FALSE)</f>
      </c>
      <c r="R2709" s="1">
        <f>IF(IFERROR(VLOOKUP(E2709,Store_Showcase!B2:H144,7, FALSE), TRUE)=TRUE, IF(IFERROR(VLOOKUP(E2709,Store_SRP!B2:H110,7, FALSE), TRUE)=TRUE,VLOOKUP(E2709,Store_VAM!B2:H273,7, FALSE),VLOOKUP(E2709,Store_SRP!B2:H110,7, FALSE)), VLOOKUP(E2709,Store_Showcase!B2:H144,7, FALSE))</f>
      </c>
      <c r="S2709" s="1">
        <f>IF(IFERROR(VLOOKUP(E2709,Store_Showcase!B2:I144,8, FALSE), TRUE)=TRUE, IF(IFERROR(VLOOKUP(E2709,Store_SRP!B2:I110,8, FALSE), TRUE)=TRUE,VLOOKUP(E2709,Store_VAM!B2:I273,8, FALSE),VLOOKUP(E2709,Store_SRP!B2:I110,8, FALSE)), VLOOKUP(E2709,Store_Showcase!B2:I144,8, FALSE))</f>
      </c>
      <c r="T2709" s="1">
        <f>VLOOKUP(G2709,Sku_Consolidated!A2:R957,18,FALSE)</f>
      </c>
      <c r="U2709" s="1" t="s">
        <v>6842</v>
      </c>
      <c r="V2709" s="1">
        <f>IF(VLOOKUP(G2709,Sku_Consolidated!A2:S957,19,FALSE)="SHOWCASE", VLOOKUP(E2709,Store_Showcase!B2:L144,11, FALSE), IF(VLOOKUP(G2709,Sku_Consolidated!A2:S957,19,FALSE)="VAM",VLOOKUP(E2709,Store_VAM!B2:L273,11, FALSE),VLOOKUP(E2709,Store_SRP!B2:L110,11, FALSE)))</f>
      </c>
      <c r="W2709" s="1">
        <f>VLOOKUP(G2709,Sku_Consolidated!A2:W957,11,FALSE)</f>
      </c>
      <c r="X2709" s="1">
        <f>VLOOKUP(G2709,Sku_Consolidated!A2:H957,8,FALSE)</f>
      </c>
      <c r="Y2709" s="1">
        <f>VLOOKUP(G2709,Sku_Consolidated!A2:I957,9,FALSE)</f>
      </c>
      <c r="Z2709" s="1" t="s">
        <v>41</v>
      </c>
      <c r="AA2709" s="1">
        <f>VLOOKUP(G2709,Sku_Consolidated!A2:E957,5,FALSE)</f>
      </c>
      <c r="AB2709" s="1">
        <f>IF(VLOOKUP(G2709,Sku_Consolidated!A2:S957,19,FALSE)="SHOWCASE", VLOOKUP(E2709,Store_Showcase!B2:N144,13, FALSE), IF(VLOOKUP(G2709,Sku_Consolidated!A2:S957,19,FALSE)="VAM",VLOOKUP(E2709,Store_VAM!B2:N273,13, FALSE),VLOOKUP(E2709,Store_SRP!B2:N110,13, FALSE)))</f>
      </c>
      <c r="AC2709" s="1">
        <f>IF(IFERROR(AB2709,TRUE)=TRUE, "-","OK")</f>
      </c>
      <c r="AD2709" s="11" t="s">
        <v>37</v>
      </c>
      <c r="AE2709" s="11" t="s">
        <v>37</v>
      </c>
      <c r="AF2709" s="1">
        <f>IF(IFERROR(VLOOKUP(E2709,Store_Showcase!B2:H144,{5}, FALSE), TRUE)=TRUE, IF(IFERROR(VLOOKUP(E2709,Store_SRP!B2:H110,{5}, FALSE), TRUE)=TRUE,VLOOKUP(E2709,Store_VAM!B2:H273,{5}, FALSE),VLOOKUP(E2709,Store_SRP!B2:H110,{5}, FALSE)), VLOOKUP(E2709,Store_Showcase!B2:H144,{5}, FALSE))</f>
      </c>
      <c r="AG2709" s="1">
        <f>IF(IFERROR(VLOOKUP(E2709,Store_Showcase!B2:H144,{6}, FALSE), TRUE)=TRUE, IF(IFERROR(VLOOKUP(E2709,Store_SRP!B2:H110,{6}, FALSE), TRUE)=TRUE,VLOOKUP(E2709,Store_VAM!B2:H273,{6}, FALSE),VLOOKUP(E2709,Store_SRP!B2:H110,{6}, FALSE)), VLOOKUP(E2709,Store_Showcase!B2:H144,{6}, FALSE))</f>
      </c>
      <c r="AH2709" s="1">
        <f>VLOOKUP(G2709,Sku_Consolidated!A2:R957,18,FALSE)</f>
      </c>
      <c r="AI2709" s="1">
        <f>VLOOKUP(G2709,Sku_Consolidated!A2:S957,19,FALSE)</f>
      </c>
      <c r="AJ2709" s="1">
        <f>VLOOKUP(G2709,Sku_Consolidated!A2:T957,20,FALSE)</f>
      </c>
    </row>
    <row r="2710" spans="1:36" x14ac:dyDescent="0.25">
      <c r="A2710" s="1">
        <v>2024</v>
      </c>
      <c r="B2710" s="1" t="s">
        <v>31</v>
      </c>
      <c r="C2710" s="1" t="s">
        <v>32</v>
      </c>
      <c r="D2710" s="1" t="s">
        <v>33</v>
      </c>
      <c r="E2710" s="9" t="s">
        <v>6740</v>
      </c>
      <c r="F2710" s="1">
        <f>IF(VLOOKUP(G2710,Sku_Consolidated!A2:S957,{19},FALSE)="SHOWCASE", VLOOKUP(E2710,Store_Showcase!B2:C144,{2}, FALSE), IF(VLOOKUP(G2710,Sku_Consolidated!A2:S957,{19},FALSE)="VAM",VLOOKUP(E2710,Store_VAM!B2:C273,{2}, FALSE),VLOOKUP(E2710,Store_SRP!B2:C110,{2}, FALSE)))</f>
      </c>
      <c r="G2710" s="1">
        <v>14267</v>
      </c>
      <c r="H2710" s="1" t="s">
        <v>1438</v>
      </c>
      <c r="I2710" s="10" t="s">
        <v>1170</v>
      </c>
      <c r="J2710" s="1">
        <f>VLOOKUP(G2710,Sku_Consolidated!A2:C957, 3, FALSE)</f>
      </c>
      <c r="K2710" s="10">
        <f>IF(J2710="PACK", I2710, 0)</f>
      </c>
      <c r="L2710" s="10">
        <f>IF(J2710="KG", I2710, I2710 * VLOOKUP(G2710,Sku_Consolidated!A2:U957,21,FALSE))</f>
      </c>
      <c r="M2710" s="10" t="s">
        <v>37</v>
      </c>
      <c r="N2710" s="11" t="s">
        <v>6843</v>
      </c>
      <c r="O2710" s="10" t="s">
        <v>6844</v>
      </c>
      <c r="P2710" s="10">
        <f>N2710 - O2710</f>
      </c>
      <c r="Q2710" s="1">
        <f>VLOOKUP(G2710,Sku_Consolidated!A2:G957,7, FALSE)</f>
      </c>
      <c r="R2710" s="1">
        <f>IF(IFERROR(VLOOKUP(E2710,Store_Showcase!B2:H144,7, FALSE), TRUE)=TRUE, IF(IFERROR(VLOOKUP(E2710,Store_SRP!B2:H110,7, FALSE), TRUE)=TRUE,VLOOKUP(E2710,Store_VAM!B2:H273,7, FALSE),VLOOKUP(E2710,Store_SRP!B2:H110,7, FALSE)), VLOOKUP(E2710,Store_Showcase!B2:H144,7, FALSE))</f>
      </c>
      <c r="S2710" s="1">
        <f>IF(IFERROR(VLOOKUP(E2710,Store_Showcase!B2:I144,8, FALSE), TRUE)=TRUE, IF(IFERROR(VLOOKUP(E2710,Store_SRP!B2:I110,8, FALSE), TRUE)=TRUE,VLOOKUP(E2710,Store_VAM!B2:I273,8, FALSE),VLOOKUP(E2710,Store_SRP!B2:I110,8, FALSE)), VLOOKUP(E2710,Store_Showcase!B2:I144,8, FALSE))</f>
      </c>
      <c r="T2710" s="1">
        <f>VLOOKUP(G2710,Sku_Consolidated!A2:R957,18,FALSE)</f>
      </c>
      <c r="U2710" s="1" t="s">
        <v>6842</v>
      </c>
      <c r="V2710" s="1">
        <f>IF(VLOOKUP(G2710,Sku_Consolidated!A2:S957,19,FALSE)="SHOWCASE", VLOOKUP(E2710,Store_Showcase!B2:L144,11, FALSE), IF(VLOOKUP(G2710,Sku_Consolidated!A2:S957,19,FALSE)="VAM",VLOOKUP(E2710,Store_VAM!B2:L273,11, FALSE),VLOOKUP(E2710,Store_SRP!B2:L110,11, FALSE)))</f>
      </c>
      <c r="W2710" s="1">
        <f>VLOOKUP(G2710,Sku_Consolidated!A2:W957,11,FALSE)</f>
      </c>
      <c r="X2710" s="1">
        <f>VLOOKUP(G2710,Sku_Consolidated!A2:H957,8,FALSE)</f>
      </c>
      <c r="Y2710" s="1">
        <f>VLOOKUP(G2710,Sku_Consolidated!A2:I957,9,FALSE)</f>
      </c>
      <c r="Z2710" s="1" t="s">
        <v>41</v>
      </c>
      <c r="AA2710" s="1">
        <f>VLOOKUP(G2710,Sku_Consolidated!A2:E957,5,FALSE)</f>
      </c>
      <c r="AB2710" s="1">
        <f>IF(VLOOKUP(G2710,Sku_Consolidated!A2:S957,19,FALSE)="SHOWCASE", VLOOKUP(E2710,Store_Showcase!B2:N144,13, FALSE), IF(VLOOKUP(G2710,Sku_Consolidated!A2:S957,19,FALSE)="VAM",VLOOKUP(E2710,Store_VAM!B2:N273,13, FALSE),VLOOKUP(E2710,Store_SRP!B2:N110,13, FALSE)))</f>
      </c>
      <c r="AC2710" s="1">
        <f>IF(IFERROR(AB2710,TRUE)=TRUE, "-","OK")</f>
      </c>
      <c r="AD2710" s="11" t="s">
        <v>37</v>
      </c>
      <c r="AE2710" s="11" t="s">
        <v>37</v>
      </c>
      <c r="AF2710" s="1">
        <f>IF(IFERROR(VLOOKUP(E2710,Store_Showcase!B2:H144,{5}, FALSE), TRUE)=TRUE, IF(IFERROR(VLOOKUP(E2710,Store_SRP!B2:H110,{5}, FALSE), TRUE)=TRUE,VLOOKUP(E2710,Store_VAM!B2:H273,{5}, FALSE),VLOOKUP(E2710,Store_SRP!B2:H110,{5}, FALSE)), VLOOKUP(E2710,Store_Showcase!B2:H144,{5}, FALSE))</f>
      </c>
      <c r="AG2710" s="1">
        <f>IF(IFERROR(VLOOKUP(E2710,Store_Showcase!B2:H144,{6}, FALSE), TRUE)=TRUE, IF(IFERROR(VLOOKUP(E2710,Store_SRP!B2:H110,{6}, FALSE), TRUE)=TRUE,VLOOKUP(E2710,Store_VAM!B2:H273,{6}, FALSE),VLOOKUP(E2710,Store_SRP!B2:H110,{6}, FALSE)), VLOOKUP(E2710,Store_Showcase!B2:H144,{6}, FALSE))</f>
      </c>
      <c r="AH2710" s="1">
        <f>VLOOKUP(G2710,Sku_Consolidated!A2:R957,18,FALSE)</f>
      </c>
      <c r="AI2710" s="1">
        <f>VLOOKUP(G2710,Sku_Consolidated!A2:S957,19,FALSE)</f>
      </c>
      <c r="AJ2710" s="1">
        <f>VLOOKUP(G2710,Sku_Consolidated!A2:T957,20,FALSE)</f>
      </c>
    </row>
    <row r="2711" spans="1:36" x14ac:dyDescent="0.25">
      <c r="A2711" s="1">
        <v>2024</v>
      </c>
      <c r="B2711" s="1" t="s">
        <v>31</v>
      </c>
      <c r="C2711" s="1" t="s">
        <v>32</v>
      </c>
      <c r="D2711" s="1" t="s">
        <v>33</v>
      </c>
      <c r="E2711" s="9" t="s">
        <v>6740</v>
      </c>
      <c r="F2711" s="1">
        <f>IF(VLOOKUP(G2711,Sku_Consolidated!A2:S957,{19},FALSE)="SHOWCASE", VLOOKUP(E2711,Store_Showcase!B2:C144,{2}, FALSE), IF(VLOOKUP(G2711,Sku_Consolidated!A2:S957,{19},FALSE)="VAM",VLOOKUP(E2711,Store_VAM!B2:C273,{2}, FALSE),VLOOKUP(E2711,Store_SRP!B2:C110,{2}, FALSE)))</f>
      </c>
      <c r="G2711" s="1">
        <v>14268</v>
      </c>
      <c r="H2711" s="1" t="s">
        <v>1442</v>
      </c>
      <c r="I2711" s="10" t="s">
        <v>6845</v>
      </c>
      <c r="J2711" s="1">
        <f>VLOOKUP(G2711,Sku_Consolidated!A2:C957, 3, FALSE)</f>
      </c>
      <c r="K2711" s="10">
        <f>IF(J2711="PACK", I2711, 0)</f>
      </c>
      <c r="L2711" s="10">
        <f>IF(J2711="KG", I2711, I2711 * VLOOKUP(G2711,Sku_Consolidated!A2:U957,21,FALSE))</f>
      </c>
      <c r="M2711" s="10" t="s">
        <v>37</v>
      </c>
      <c r="N2711" s="11" t="s">
        <v>6846</v>
      </c>
      <c r="O2711" s="10" t="s">
        <v>6847</v>
      </c>
      <c r="P2711" s="10">
        <f>N2711 - O2711</f>
      </c>
      <c r="Q2711" s="1">
        <f>VLOOKUP(G2711,Sku_Consolidated!A2:G957,7, FALSE)</f>
      </c>
      <c r="R2711" s="1">
        <f>IF(IFERROR(VLOOKUP(E2711,Store_Showcase!B2:H144,7, FALSE), TRUE)=TRUE, IF(IFERROR(VLOOKUP(E2711,Store_SRP!B2:H110,7, FALSE), TRUE)=TRUE,VLOOKUP(E2711,Store_VAM!B2:H273,7, FALSE),VLOOKUP(E2711,Store_SRP!B2:H110,7, FALSE)), VLOOKUP(E2711,Store_Showcase!B2:H144,7, FALSE))</f>
      </c>
      <c r="S2711" s="1">
        <f>IF(IFERROR(VLOOKUP(E2711,Store_Showcase!B2:I144,8, FALSE), TRUE)=TRUE, IF(IFERROR(VLOOKUP(E2711,Store_SRP!B2:I110,8, FALSE), TRUE)=TRUE,VLOOKUP(E2711,Store_VAM!B2:I273,8, FALSE),VLOOKUP(E2711,Store_SRP!B2:I110,8, FALSE)), VLOOKUP(E2711,Store_Showcase!B2:I144,8, FALSE))</f>
      </c>
      <c r="T2711" s="1">
        <f>VLOOKUP(G2711,Sku_Consolidated!A2:R957,18,FALSE)</f>
      </c>
      <c r="U2711" s="1" t="s">
        <v>6842</v>
      </c>
      <c r="V2711" s="1">
        <f>IF(VLOOKUP(G2711,Sku_Consolidated!A2:S957,19,FALSE)="SHOWCASE", VLOOKUP(E2711,Store_Showcase!B2:L144,11, FALSE), IF(VLOOKUP(G2711,Sku_Consolidated!A2:S957,19,FALSE)="VAM",VLOOKUP(E2711,Store_VAM!B2:L273,11, FALSE),VLOOKUP(E2711,Store_SRP!B2:L110,11, FALSE)))</f>
      </c>
      <c r="W2711" s="1">
        <f>VLOOKUP(G2711,Sku_Consolidated!A2:W957,11,FALSE)</f>
      </c>
      <c r="X2711" s="1">
        <f>VLOOKUP(G2711,Sku_Consolidated!A2:H957,8,FALSE)</f>
      </c>
      <c r="Y2711" s="1">
        <f>VLOOKUP(G2711,Sku_Consolidated!A2:I957,9,FALSE)</f>
      </c>
      <c r="Z2711" s="1" t="s">
        <v>41</v>
      </c>
      <c r="AA2711" s="1">
        <f>VLOOKUP(G2711,Sku_Consolidated!A2:E957,5,FALSE)</f>
      </c>
      <c r="AB2711" s="1">
        <f>IF(VLOOKUP(G2711,Sku_Consolidated!A2:S957,19,FALSE)="SHOWCASE", VLOOKUP(E2711,Store_Showcase!B2:N144,13, FALSE), IF(VLOOKUP(G2711,Sku_Consolidated!A2:S957,19,FALSE)="VAM",VLOOKUP(E2711,Store_VAM!B2:N273,13, FALSE),VLOOKUP(E2711,Store_SRP!B2:N110,13, FALSE)))</f>
      </c>
      <c r="AC2711" s="1">
        <f>IF(IFERROR(AB2711,TRUE)=TRUE, "-","OK")</f>
      </c>
      <c r="AD2711" s="11" t="s">
        <v>37</v>
      </c>
      <c r="AE2711" s="11" t="s">
        <v>37</v>
      </c>
      <c r="AF2711" s="1">
        <f>IF(IFERROR(VLOOKUP(E2711,Store_Showcase!B2:H144,{5}, FALSE), TRUE)=TRUE, IF(IFERROR(VLOOKUP(E2711,Store_SRP!B2:H110,{5}, FALSE), TRUE)=TRUE,VLOOKUP(E2711,Store_VAM!B2:H273,{5}, FALSE),VLOOKUP(E2711,Store_SRP!B2:H110,{5}, FALSE)), VLOOKUP(E2711,Store_Showcase!B2:H144,{5}, FALSE))</f>
      </c>
      <c r="AG2711" s="1">
        <f>IF(IFERROR(VLOOKUP(E2711,Store_Showcase!B2:H144,{6}, FALSE), TRUE)=TRUE, IF(IFERROR(VLOOKUP(E2711,Store_SRP!B2:H110,{6}, FALSE), TRUE)=TRUE,VLOOKUP(E2711,Store_VAM!B2:H273,{6}, FALSE),VLOOKUP(E2711,Store_SRP!B2:H110,{6}, FALSE)), VLOOKUP(E2711,Store_Showcase!B2:H144,{6}, FALSE))</f>
      </c>
      <c r="AH2711" s="1">
        <f>VLOOKUP(G2711,Sku_Consolidated!A2:R957,18,FALSE)</f>
      </c>
      <c r="AI2711" s="1">
        <f>VLOOKUP(G2711,Sku_Consolidated!A2:S957,19,FALSE)</f>
      </c>
      <c r="AJ2711" s="1">
        <f>VLOOKUP(G2711,Sku_Consolidated!A2:T957,20,FALSE)</f>
      </c>
    </row>
    <row r="2712" spans="1:36" x14ac:dyDescent="0.25">
      <c r="A2712" s="1">
        <v>2024</v>
      </c>
      <c r="B2712" s="1" t="s">
        <v>31</v>
      </c>
      <c r="C2712" s="1" t="s">
        <v>32</v>
      </c>
      <c r="D2712" s="1" t="s">
        <v>33</v>
      </c>
      <c r="E2712" s="9" t="s">
        <v>6740</v>
      </c>
      <c r="F2712" s="1">
        <f>IF(VLOOKUP(G2712,Sku_Consolidated!A2:S957,{19},FALSE)="SHOWCASE", VLOOKUP(E2712,Store_Showcase!B2:C144,{2}, FALSE), IF(VLOOKUP(G2712,Sku_Consolidated!A2:S957,{19},FALSE)="VAM",VLOOKUP(E2712,Store_VAM!B2:C273,{2}, FALSE),VLOOKUP(E2712,Store_SRP!B2:C110,{2}, FALSE)))</f>
      </c>
      <c r="G2712" s="1">
        <v>14269</v>
      </c>
      <c r="H2712" s="1" t="s">
        <v>1446</v>
      </c>
      <c r="I2712" s="10" t="s">
        <v>6848</v>
      </c>
      <c r="J2712" s="1">
        <f>VLOOKUP(G2712,Sku_Consolidated!A2:C957, 3, FALSE)</f>
      </c>
      <c r="K2712" s="10">
        <f>IF(J2712="PACK", I2712, 0)</f>
      </c>
      <c r="L2712" s="10">
        <f>IF(J2712="KG", I2712, I2712 * VLOOKUP(G2712,Sku_Consolidated!A2:U957,21,FALSE))</f>
      </c>
      <c r="M2712" s="10" t="s">
        <v>37</v>
      </c>
      <c r="N2712" s="11" t="s">
        <v>6849</v>
      </c>
      <c r="O2712" s="10" t="s">
        <v>6850</v>
      </c>
      <c r="P2712" s="10">
        <f>N2712 - O2712</f>
      </c>
      <c r="Q2712" s="1">
        <f>VLOOKUP(G2712,Sku_Consolidated!A2:G957,7, FALSE)</f>
      </c>
      <c r="R2712" s="1">
        <f>IF(IFERROR(VLOOKUP(E2712,Store_Showcase!B2:H144,7, FALSE), TRUE)=TRUE, IF(IFERROR(VLOOKUP(E2712,Store_SRP!B2:H110,7, FALSE), TRUE)=TRUE,VLOOKUP(E2712,Store_VAM!B2:H273,7, FALSE),VLOOKUP(E2712,Store_SRP!B2:H110,7, FALSE)), VLOOKUP(E2712,Store_Showcase!B2:H144,7, FALSE))</f>
      </c>
      <c r="S2712" s="1">
        <f>IF(IFERROR(VLOOKUP(E2712,Store_Showcase!B2:I144,8, FALSE), TRUE)=TRUE, IF(IFERROR(VLOOKUP(E2712,Store_SRP!B2:I110,8, FALSE), TRUE)=TRUE,VLOOKUP(E2712,Store_VAM!B2:I273,8, FALSE),VLOOKUP(E2712,Store_SRP!B2:I110,8, FALSE)), VLOOKUP(E2712,Store_Showcase!B2:I144,8, FALSE))</f>
      </c>
      <c r="T2712" s="1">
        <f>VLOOKUP(G2712,Sku_Consolidated!A2:R957,18,FALSE)</f>
      </c>
      <c r="U2712" s="1" t="s">
        <v>6842</v>
      </c>
      <c r="V2712" s="1">
        <f>IF(VLOOKUP(G2712,Sku_Consolidated!A2:S957,19,FALSE)="SHOWCASE", VLOOKUP(E2712,Store_Showcase!B2:L144,11, FALSE), IF(VLOOKUP(G2712,Sku_Consolidated!A2:S957,19,FALSE)="VAM",VLOOKUP(E2712,Store_VAM!B2:L273,11, FALSE),VLOOKUP(E2712,Store_SRP!B2:L110,11, FALSE)))</f>
      </c>
      <c r="W2712" s="1">
        <f>VLOOKUP(G2712,Sku_Consolidated!A2:W957,11,FALSE)</f>
      </c>
      <c r="X2712" s="1">
        <f>VLOOKUP(G2712,Sku_Consolidated!A2:H957,8,FALSE)</f>
      </c>
      <c r="Y2712" s="1">
        <f>VLOOKUP(G2712,Sku_Consolidated!A2:I957,9,FALSE)</f>
      </c>
      <c r="Z2712" s="1" t="s">
        <v>41</v>
      </c>
      <c r="AA2712" s="1">
        <f>VLOOKUP(G2712,Sku_Consolidated!A2:E957,5,FALSE)</f>
      </c>
      <c r="AB2712" s="1">
        <f>IF(VLOOKUP(G2712,Sku_Consolidated!A2:S957,19,FALSE)="SHOWCASE", VLOOKUP(E2712,Store_Showcase!B2:N144,13, FALSE), IF(VLOOKUP(G2712,Sku_Consolidated!A2:S957,19,FALSE)="VAM",VLOOKUP(E2712,Store_VAM!B2:N273,13, FALSE),VLOOKUP(E2712,Store_SRP!B2:N110,13, FALSE)))</f>
      </c>
      <c r="AC2712" s="1">
        <f>IF(IFERROR(AB2712,TRUE)=TRUE, "-","OK")</f>
      </c>
      <c r="AD2712" s="11" t="s">
        <v>37</v>
      </c>
      <c r="AE2712" s="11" t="s">
        <v>37</v>
      </c>
      <c r="AF2712" s="1">
        <f>IF(IFERROR(VLOOKUP(E2712,Store_Showcase!B2:H144,{5}, FALSE), TRUE)=TRUE, IF(IFERROR(VLOOKUP(E2712,Store_SRP!B2:H110,{5}, FALSE), TRUE)=TRUE,VLOOKUP(E2712,Store_VAM!B2:H273,{5}, FALSE),VLOOKUP(E2712,Store_SRP!B2:H110,{5}, FALSE)), VLOOKUP(E2712,Store_Showcase!B2:H144,{5}, FALSE))</f>
      </c>
      <c r="AG2712" s="1">
        <f>IF(IFERROR(VLOOKUP(E2712,Store_Showcase!B2:H144,{6}, FALSE), TRUE)=TRUE, IF(IFERROR(VLOOKUP(E2712,Store_SRP!B2:H110,{6}, FALSE), TRUE)=TRUE,VLOOKUP(E2712,Store_VAM!B2:H273,{6}, FALSE),VLOOKUP(E2712,Store_SRP!B2:H110,{6}, FALSE)), VLOOKUP(E2712,Store_Showcase!B2:H144,{6}, FALSE))</f>
      </c>
      <c r="AH2712" s="1">
        <f>VLOOKUP(G2712,Sku_Consolidated!A2:R957,18,FALSE)</f>
      </c>
      <c r="AI2712" s="1">
        <f>VLOOKUP(G2712,Sku_Consolidated!A2:S957,19,FALSE)</f>
      </c>
      <c r="AJ2712" s="1">
        <f>VLOOKUP(G2712,Sku_Consolidated!A2:T957,20,FALSE)</f>
      </c>
    </row>
    <row r="2713" spans="1:36" x14ac:dyDescent="0.25">
      <c r="A2713" s="1">
        <v>2024</v>
      </c>
      <c r="B2713" s="1" t="s">
        <v>31</v>
      </c>
      <c r="C2713" s="1" t="s">
        <v>32</v>
      </c>
      <c r="D2713" s="1" t="s">
        <v>33</v>
      </c>
      <c r="E2713" s="9" t="s">
        <v>6740</v>
      </c>
      <c r="F2713" s="1">
        <f>IF(VLOOKUP(G2713,Sku_Consolidated!A2:S957,{19},FALSE)="SHOWCASE", VLOOKUP(E2713,Store_Showcase!B2:C144,{2}, FALSE), IF(VLOOKUP(G2713,Sku_Consolidated!A2:S957,{19},FALSE)="VAM",VLOOKUP(E2713,Store_VAM!B2:C273,{2}, FALSE),VLOOKUP(E2713,Store_SRP!B2:C110,{2}, FALSE)))</f>
      </c>
      <c r="G2713" s="1">
        <v>14270</v>
      </c>
      <c r="H2713" s="1" t="s">
        <v>1450</v>
      </c>
      <c r="I2713" s="10" t="s">
        <v>123</v>
      </c>
      <c r="J2713" s="1">
        <f>VLOOKUP(G2713,Sku_Consolidated!A2:C957, 3, FALSE)</f>
      </c>
      <c r="K2713" s="10">
        <f>IF(J2713="PACK", I2713, 0)</f>
      </c>
      <c r="L2713" s="10">
        <f>IF(J2713="KG", I2713, I2713 * VLOOKUP(G2713,Sku_Consolidated!A2:U957,21,FALSE))</f>
      </c>
      <c r="M2713" s="10" t="s">
        <v>37</v>
      </c>
      <c r="N2713" s="11" t="s">
        <v>6851</v>
      </c>
      <c r="O2713" s="10" t="s">
        <v>6852</v>
      </c>
      <c r="P2713" s="10">
        <f>N2713 - O2713</f>
      </c>
      <c r="Q2713" s="1">
        <f>VLOOKUP(G2713,Sku_Consolidated!A2:G957,7, FALSE)</f>
      </c>
      <c r="R2713" s="1">
        <f>IF(IFERROR(VLOOKUP(E2713,Store_Showcase!B2:H144,7, FALSE), TRUE)=TRUE, IF(IFERROR(VLOOKUP(E2713,Store_SRP!B2:H110,7, FALSE), TRUE)=TRUE,VLOOKUP(E2713,Store_VAM!B2:H273,7, FALSE),VLOOKUP(E2713,Store_SRP!B2:H110,7, FALSE)), VLOOKUP(E2713,Store_Showcase!B2:H144,7, FALSE))</f>
      </c>
      <c r="S2713" s="1">
        <f>IF(IFERROR(VLOOKUP(E2713,Store_Showcase!B2:I144,8, FALSE), TRUE)=TRUE, IF(IFERROR(VLOOKUP(E2713,Store_SRP!B2:I110,8, FALSE), TRUE)=TRUE,VLOOKUP(E2713,Store_VAM!B2:I273,8, FALSE),VLOOKUP(E2713,Store_SRP!B2:I110,8, FALSE)), VLOOKUP(E2713,Store_Showcase!B2:I144,8, FALSE))</f>
      </c>
      <c r="T2713" s="1">
        <f>VLOOKUP(G2713,Sku_Consolidated!A2:R957,18,FALSE)</f>
      </c>
      <c r="U2713" s="1" t="s">
        <v>6842</v>
      </c>
      <c r="V2713" s="1">
        <f>IF(VLOOKUP(G2713,Sku_Consolidated!A2:S957,19,FALSE)="SHOWCASE", VLOOKUP(E2713,Store_Showcase!B2:L144,11, FALSE), IF(VLOOKUP(G2713,Sku_Consolidated!A2:S957,19,FALSE)="VAM",VLOOKUP(E2713,Store_VAM!B2:L273,11, FALSE),VLOOKUP(E2713,Store_SRP!B2:L110,11, FALSE)))</f>
      </c>
      <c r="W2713" s="1">
        <f>VLOOKUP(G2713,Sku_Consolidated!A2:W957,11,FALSE)</f>
      </c>
      <c r="X2713" s="1">
        <f>VLOOKUP(G2713,Sku_Consolidated!A2:H957,8,FALSE)</f>
      </c>
      <c r="Y2713" s="1">
        <f>VLOOKUP(G2713,Sku_Consolidated!A2:I957,9,FALSE)</f>
      </c>
      <c r="Z2713" s="1" t="s">
        <v>41</v>
      </c>
      <c r="AA2713" s="1">
        <f>VLOOKUP(G2713,Sku_Consolidated!A2:E957,5,FALSE)</f>
      </c>
      <c r="AB2713" s="1">
        <f>IF(VLOOKUP(G2713,Sku_Consolidated!A2:S957,19,FALSE)="SHOWCASE", VLOOKUP(E2713,Store_Showcase!B2:N144,13, FALSE), IF(VLOOKUP(G2713,Sku_Consolidated!A2:S957,19,FALSE)="VAM",VLOOKUP(E2713,Store_VAM!B2:N273,13, FALSE),VLOOKUP(E2713,Store_SRP!B2:N110,13, FALSE)))</f>
      </c>
      <c r="AC2713" s="1">
        <f>IF(IFERROR(AB2713,TRUE)=TRUE, "-","OK")</f>
      </c>
      <c r="AD2713" s="11" t="s">
        <v>37</v>
      </c>
      <c r="AE2713" s="11" t="s">
        <v>37</v>
      </c>
      <c r="AF2713" s="1">
        <f>IF(IFERROR(VLOOKUP(E2713,Store_Showcase!B2:H144,{5}, FALSE), TRUE)=TRUE, IF(IFERROR(VLOOKUP(E2713,Store_SRP!B2:H110,{5}, FALSE), TRUE)=TRUE,VLOOKUP(E2713,Store_VAM!B2:H273,{5}, FALSE),VLOOKUP(E2713,Store_SRP!B2:H110,{5}, FALSE)), VLOOKUP(E2713,Store_Showcase!B2:H144,{5}, FALSE))</f>
      </c>
      <c r="AG2713" s="1">
        <f>IF(IFERROR(VLOOKUP(E2713,Store_Showcase!B2:H144,{6}, FALSE), TRUE)=TRUE, IF(IFERROR(VLOOKUP(E2713,Store_SRP!B2:H110,{6}, FALSE), TRUE)=TRUE,VLOOKUP(E2713,Store_VAM!B2:H273,{6}, FALSE),VLOOKUP(E2713,Store_SRP!B2:H110,{6}, FALSE)), VLOOKUP(E2713,Store_Showcase!B2:H144,{6}, FALSE))</f>
      </c>
      <c r="AH2713" s="1">
        <f>VLOOKUP(G2713,Sku_Consolidated!A2:R957,18,FALSE)</f>
      </c>
      <c r="AI2713" s="1">
        <f>VLOOKUP(G2713,Sku_Consolidated!A2:S957,19,FALSE)</f>
      </c>
      <c r="AJ2713" s="1">
        <f>VLOOKUP(G2713,Sku_Consolidated!A2:T957,20,FALSE)</f>
      </c>
    </row>
    <row r="2714" spans="1:36" x14ac:dyDescent="0.25">
      <c r="A2714" s="1">
        <v>2024</v>
      </c>
      <c r="B2714" s="1" t="s">
        <v>31</v>
      </c>
      <c r="C2714" s="1" t="s">
        <v>32</v>
      </c>
      <c r="D2714" s="1" t="s">
        <v>33</v>
      </c>
      <c r="E2714" s="9" t="s">
        <v>6740</v>
      </c>
      <c r="F2714" s="1">
        <f>IF(VLOOKUP(G2714,Sku_Consolidated!A2:S957,{19},FALSE)="SHOWCASE", VLOOKUP(E2714,Store_Showcase!B2:C144,{2}, FALSE), IF(VLOOKUP(G2714,Sku_Consolidated!A2:S957,{19},FALSE)="VAM",VLOOKUP(E2714,Store_VAM!B2:C273,{2}, FALSE),VLOOKUP(E2714,Store_SRP!B2:C110,{2}, FALSE)))</f>
      </c>
      <c r="G2714" s="1">
        <v>14275</v>
      </c>
      <c r="H2714" s="1" t="s">
        <v>1454</v>
      </c>
      <c r="I2714" s="10" t="s">
        <v>6853</v>
      </c>
      <c r="J2714" s="1">
        <f>VLOOKUP(G2714,Sku_Consolidated!A2:C957, 3, FALSE)</f>
      </c>
      <c r="K2714" s="10">
        <f>IF(J2714="PACK", I2714, 0)</f>
      </c>
      <c r="L2714" s="10">
        <f>IF(J2714="KG", I2714, I2714 * VLOOKUP(G2714,Sku_Consolidated!A2:U957,21,FALSE))</f>
      </c>
      <c r="M2714" s="10" t="s">
        <v>37</v>
      </c>
      <c r="N2714" s="11" t="s">
        <v>6854</v>
      </c>
      <c r="O2714" s="10" t="s">
        <v>6855</v>
      </c>
      <c r="P2714" s="10">
        <f>N2714 - O2714</f>
      </c>
      <c r="Q2714" s="1">
        <f>VLOOKUP(G2714,Sku_Consolidated!A2:G957,7, FALSE)</f>
      </c>
      <c r="R2714" s="1">
        <f>IF(IFERROR(VLOOKUP(E2714,Store_Showcase!B2:H144,7, FALSE), TRUE)=TRUE, IF(IFERROR(VLOOKUP(E2714,Store_SRP!B2:H110,7, FALSE), TRUE)=TRUE,VLOOKUP(E2714,Store_VAM!B2:H273,7, FALSE),VLOOKUP(E2714,Store_SRP!B2:H110,7, FALSE)), VLOOKUP(E2714,Store_Showcase!B2:H144,7, FALSE))</f>
      </c>
      <c r="S2714" s="1">
        <f>IF(IFERROR(VLOOKUP(E2714,Store_Showcase!B2:I144,8, FALSE), TRUE)=TRUE, IF(IFERROR(VLOOKUP(E2714,Store_SRP!B2:I110,8, FALSE), TRUE)=TRUE,VLOOKUP(E2714,Store_VAM!B2:I273,8, FALSE),VLOOKUP(E2714,Store_SRP!B2:I110,8, FALSE)), VLOOKUP(E2714,Store_Showcase!B2:I144,8, FALSE))</f>
      </c>
      <c r="T2714" s="1">
        <f>VLOOKUP(G2714,Sku_Consolidated!A2:R957,18,FALSE)</f>
      </c>
      <c r="U2714" s="1" t="s">
        <v>6842</v>
      </c>
      <c r="V2714" s="1">
        <f>IF(VLOOKUP(G2714,Sku_Consolidated!A2:S957,19,FALSE)="SHOWCASE", VLOOKUP(E2714,Store_Showcase!B2:L144,11, FALSE), IF(VLOOKUP(G2714,Sku_Consolidated!A2:S957,19,FALSE)="VAM",VLOOKUP(E2714,Store_VAM!B2:L273,11, FALSE),VLOOKUP(E2714,Store_SRP!B2:L110,11, FALSE)))</f>
      </c>
      <c r="W2714" s="1">
        <f>VLOOKUP(G2714,Sku_Consolidated!A2:W957,11,FALSE)</f>
      </c>
      <c r="X2714" s="1">
        <f>VLOOKUP(G2714,Sku_Consolidated!A2:H957,8,FALSE)</f>
      </c>
      <c r="Y2714" s="1">
        <f>VLOOKUP(G2714,Sku_Consolidated!A2:I957,9,FALSE)</f>
      </c>
      <c r="Z2714" s="1" t="s">
        <v>41</v>
      </c>
      <c r="AA2714" s="1">
        <f>VLOOKUP(G2714,Sku_Consolidated!A2:E957,5,FALSE)</f>
      </c>
      <c r="AB2714" s="1">
        <f>IF(VLOOKUP(G2714,Sku_Consolidated!A2:S957,19,FALSE)="SHOWCASE", VLOOKUP(E2714,Store_Showcase!B2:N144,13, FALSE), IF(VLOOKUP(G2714,Sku_Consolidated!A2:S957,19,FALSE)="VAM",VLOOKUP(E2714,Store_VAM!B2:N273,13, FALSE),VLOOKUP(E2714,Store_SRP!B2:N110,13, FALSE)))</f>
      </c>
      <c r="AC2714" s="1">
        <f>IF(IFERROR(AB2714,TRUE)=TRUE, "-","OK")</f>
      </c>
      <c r="AD2714" s="11" t="s">
        <v>37</v>
      </c>
      <c r="AE2714" s="11" t="s">
        <v>37</v>
      </c>
      <c r="AF2714" s="1">
        <f>IF(IFERROR(VLOOKUP(E2714,Store_Showcase!B2:H144,{5}, FALSE), TRUE)=TRUE, IF(IFERROR(VLOOKUP(E2714,Store_SRP!B2:H110,{5}, FALSE), TRUE)=TRUE,VLOOKUP(E2714,Store_VAM!B2:H273,{5}, FALSE),VLOOKUP(E2714,Store_SRP!B2:H110,{5}, FALSE)), VLOOKUP(E2714,Store_Showcase!B2:H144,{5}, FALSE))</f>
      </c>
      <c r="AG2714" s="1">
        <f>IF(IFERROR(VLOOKUP(E2714,Store_Showcase!B2:H144,{6}, FALSE), TRUE)=TRUE, IF(IFERROR(VLOOKUP(E2714,Store_SRP!B2:H110,{6}, FALSE), TRUE)=TRUE,VLOOKUP(E2714,Store_VAM!B2:H273,{6}, FALSE),VLOOKUP(E2714,Store_SRP!B2:H110,{6}, FALSE)), VLOOKUP(E2714,Store_Showcase!B2:H144,{6}, FALSE))</f>
      </c>
      <c r="AH2714" s="1">
        <f>VLOOKUP(G2714,Sku_Consolidated!A2:R957,18,FALSE)</f>
      </c>
      <c r="AI2714" s="1">
        <f>VLOOKUP(G2714,Sku_Consolidated!A2:S957,19,FALSE)</f>
      </c>
      <c r="AJ2714" s="1">
        <f>VLOOKUP(G2714,Sku_Consolidated!A2:T957,20,FALSE)</f>
      </c>
    </row>
    <row r="2715" spans="1:36" x14ac:dyDescent="0.25">
      <c r="A2715" s="1">
        <v>2024</v>
      </c>
      <c r="B2715" s="1" t="s">
        <v>31</v>
      </c>
      <c r="C2715" s="1" t="s">
        <v>32</v>
      </c>
      <c r="D2715" s="1" t="s">
        <v>33</v>
      </c>
      <c r="E2715" s="9" t="s">
        <v>6740</v>
      </c>
      <c r="F2715" s="1">
        <f>IF(VLOOKUP(G2715,Sku_Consolidated!A2:S957,{19},FALSE)="SHOWCASE", VLOOKUP(E2715,Store_Showcase!B2:C144,{2}, FALSE), IF(VLOOKUP(G2715,Sku_Consolidated!A2:S957,{19},FALSE)="VAM",VLOOKUP(E2715,Store_VAM!B2:C273,{2}, FALSE),VLOOKUP(E2715,Store_SRP!B2:C110,{2}, FALSE)))</f>
      </c>
      <c r="G2715" s="1">
        <v>14280</v>
      </c>
      <c r="H2715" s="1" t="s">
        <v>1458</v>
      </c>
      <c r="I2715" s="10" t="s">
        <v>1111</v>
      </c>
      <c r="J2715" s="1">
        <f>VLOOKUP(G2715,Sku_Consolidated!A2:C957, 3, FALSE)</f>
      </c>
      <c r="K2715" s="10">
        <f>IF(J2715="PACK", I2715, 0)</f>
      </c>
      <c r="L2715" s="10">
        <f>IF(J2715="KG", I2715, I2715 * VLOOKUP(G2715,Sku_Consolidated!A2:U957,21,FALSE))</f>
      </c>
      <c r="M2715" s="10" t="s">
        <v>37</v>
      </c>
      <c r="N2715" s="11" t="s">
        <v>6856</v>
      </c>
      <c r="O2715" s="10" t="s">
        <v>6857</v>
      </c>
      <c r="P2715" s="10">
        <f>N2715 - O2715</f>
      </c>
      <c r="Q2715" s="1">
        <f>VLOOKUP(G2715,Sku_Consolidated!A2:G957,7, FALSE)</f>
      </c>
      <c r="R2715" s="1">
        <f>IF(IFERROR(VLOOKUP(E2715,Store_Showcase!B2:H144,7, FALSE), TRUE)=TRUE, IF(IFERROR(VLOOKUP(E2715,Store_SRP!B2:H110,7, FALSE), TRUE)=TRUE,VLOOKUP(E2715,Store_VAM!B2:H273,7, FALSE),VLOOKUP(E2715,Store_SRP!B2:H110,7, FALSE)), VLOOKUP(E2715,Store_Showcase!B2:H144,7, FALSE))</f>
      </c>
      <c r="S2715" s="1">
        <f>IF(IFERROR(VLOOKUP(E2715,Store_Showcase!B2:I144,8, FALSE), TRUE)=TRUE, IF(IFERROR(VLOOKUP(E2715,Store_SRP!B2:I110,8, FALSE), TRUE)=TRUE,VLOOKUP(E2715,Store_VAM!B2:I273,8, FALSE),VLOOKUP(E2715,Store_SRP!B2:I110,8, FALSE)), VLOOKUP(E2715,Store_Showcase!B2:I144,8, FALSE))</f>
      </c>
      <c r="T2715" s="1">
        <f>VLOOKUP(G2715,Sku_Consolidated!A2:R957,18,FALSE)</f>
      </c>
      <c r="U2715" s="1" t="s">
        <v>6842</v>
      </c>
      <c r="V2715" s="1">
        <f>IF(VLOOKUP(G2715,Sku_Consolidated!A2:S957,19,FALSE)="SHOWCASE", VLOOKUP(E2715,Store_Showcase!B2:L144,11, FALSE), IF(VLOOKUP(G2715,Sku_Consolidated!A2:S957,19,FALSE)="VAM",VLOOKUP(E2715,Store_VAM!B2:L273,11, FALSE),VLOOKUP(E2715,Store_SRP!B2:L110,11, FALSE)))</f>
      </c>
      <c r="W2715" s="1">
        <f>VLOOKUP(G2715,Sku_Consolidated!A2:W957,11,FALSE)</f>
      </c>
      <c r="X2715" s="1">
        <f>VLOOKUP(G2715,Sku_Consolidated!A2:H957,8,FALSE)</f>
      </c>
      <c r="Y2715" s="1">
        <f>VLOOKUP(G2715,Sku_Consolidated!A2:I957,9,FALSE)</f>
      </c>
      <c r="Z2715" s="1" t="s">
        <v>41</v>
      </c>
      <c r="AA2715" s="1">
        <f>VLOOKUP(G2715,Sku_Consolidated!A2:E957,5,FALSE)</f>
      </c>
      <c r="AB2715" s="1">
        <f>IF(VLOOKUP(G2715,Sku_Consolidated!A2:S957,19,FALSE)="SHOWCASE", VLOOKUP(E2715,Store_Showcase!B2:N144,13, FALSE), IF(VLOOKUP(G2715,Sku_Consolidated!A2:S957,19,FALSE)="VAM",VLOOKUP(E2715,Store_VAM!B2:N273,13, FALSE),VLOOKUP(E2715,Store_SRP!B2:N110,13, FALSE)))</f>
      </c>
      <c r="AC2715" s="1">
        <f>IF(IFERROR(AB2715,TRUE)=TRUE, "-","OK")</f>
      </c>
      <c r="AD2715" s="11" t="s">
        <v>37</v>
      </c>
      <c r="AE2715" s="11" t="s">
        <v>37</v>
      </c>
      <c r="AF2715" s="1">
        <f>IF(IFERROR(VLOOKUP(E2715,Store_Showcase!B2:H144,{5}, FALSE), TRUE)=TRUE, IF(IFERROR(VLOOKUP(E2715,Store_SRP!B2:H110,{5}, FALSE), TRUE)=TRUE,VLOOKUP(E2715,Store_VAM!B2:H273,{5}, FALSE),VLOOKUP(E2715,Store_SRP!B2:H110,{5}, FALSE)), VLOOKUP(E2715,Store_Showcase!B2:H144,{5}, FALSE))</f>
      </c>
      <c r="AG2715" s="1">
        <f>IF(IFERROR(VLOOKUP(E2715,Store_Showcase!B2:H144,{6}, FALSE), TRUE)=TRUE, IF(IFERROR(VLOOKUP(E2715,Store_SRP!B2:H110,{6}, FALSE), TRUE)=TRUE,VLOOKUP(E2715,Store_VAM!B2:H273,{6}, FALSE),VLOOKUP(E2715,Store_SRP!B2:H110,{6}, FALSE)), VLOOKUP(E2715,Store_Showcase!B2:H144,{6}, FALSE))</f>
      </c>
      <c r="AH2715" s="1">
        <f>VLOOKUP(G2715,Sku_Consolidated!A2:R957,18,FALSE)</f>
      </c>
      <c r="AI2715" s="1">
        <f>VLOOKUP(G2715,Sku_Consolidated!A2:S957,19,FALSE)</f>
      </c>
      <c r="AJ2715" s="1">
        <f>VLOOKUP(G2715,Sku_Consolidated!A2:T957,20,FALSE)</f>
      </c>
    </row>
    <row r="2716" spans="1:36" x14ac:dyDescent="0.25">
      <c r="A2716" s="1">
        <v>2024</v>
      </c>
      <c r="B2716" s="1" t="s">
        <v>31</v>
      </c>
      <c r="C2716" s="1" t="s">
        <v>32</v>
      </c>
      <c r="D2716" s="1" t="s">
        <v>33</v>
      </c>
      <c r="E2716" s="9" t="s">
        <v>6740</v>
      </c>
      <c r="F2716" s="1">
        <f>IF(VLOOKUP(G2716,Sku_Consolidated!A2:S957,{19},FALSE)="SHOWCASE", VLOOKUP(E2716,Store_Showcase!B2:C144,{2}, FALSE), IF(VLOOKUP(G2716,Sku_Consolidated!A2:S957,{19},FALSE)="VAM",VLOOKUP(E2716,Store_VAM!B2:C273,{2}, FALSE),VLOOKUP(E2716,Store_SRP!B2:C110,{2}, FALSE)))</f>
      </c>
      <c r="G2716" s="1">
        <v>14281</v>
      </c>
      <c r="H2716" s="1" t="s">
        <v>1621</v>
      </c>
      <c r="I2716" s="10" t="s">
        <v>4149</v>
      </c>
      <c r="J2716" s="1">
        <f>VLOOKUP(G2716,Sku_Consolidated!A2:C957, 3, FALSE)</f>
      </c>
      <c r="K2716" s="10">
        <f>IF(J2716="PACK", I2716, 0)</f>
      </c>
      <c r="L2716" s="10">
        <f>IF(J2716="KG", I2716, I2716 * VLOOKUP(G2716,Sku_Consolidated!A2:U957,21,FALSE))</f>
      </c>
      <c r="M2716" s="10" t="s">
        <v>37</v>
      </c>
      <c r="N2716" s="11" t="s">
        <v>4150</v>
      </c>
      <c r="O2716" s="10" t="s">
        <v>6858</v>
      </c>
      <c r="P2716" s="10">
        <f>N2716 - O2716</f>
      </c>
      <c r="Q2716" s="1">
        <f>VLOOKUP(G2716,Sku_Consolidated!A2:G957,7, FALSE)</f>
      </c>
      <c r="R2716" s="1">
        <f>IF(IFERROR(VLOOKUP(E2716,Store_Showcase!B2:H144,7, FALSE), TRUE)=TRUE, IF(IFERROR(VLOOKUP(E2716,Store_SRP!B2:H110,7, FALSE), TRUE)=TRUE,VLOOKUP(E2716,Store_VAM!B2:H273,7, FALSE),VLOOKUP(E2716,Store_SRP!B2:H110,7, FALSE)), VLOOKUP(E2716,Store_Showcase!B2:H144,7, FALSE))</f>
      </c>
      <c r="S2716" s="1">
        <f>IF(IFERROR(VLOOKUP(E2716,Store_Showcase!B2:I144,8, FALSE), TRUE)=TRUE, IF(IFERROR(VLOOKUP(E2716,Store_SRP!B2:I110,8, FALSE), TRUE)=TRUE,VLOOKUP(E2716,Store_VAM!B2:I273,8, FALSE),VLOOKUP(E2716,Store_SRP!B2:I110,8, FALSE)), VLOOKUP(E2716,Store_Showcase!B2:I144,8, FALSE))</f>
      </c>
      <c r="T2716" s="1">
        <f>VLOOKUP(G2716,Sku_Consolidated!A2:R957,18,FALSE)</f>
      </c>
      <c r="U2716" s="1" t="s">
        <v>6842</v>
      </c>
      <c r="V2716" s="1">
        <f>IF(VLOOKUP(G2716,Sku_Consolidated!A2:S957,19,FALSE)="SHOWCASE", VLOOKUP(E2716,Store_Showcase!B2:L144,11, FALSE), IF(VLOOKUP(G2716,Sku_Consolidated!A2:S957,19,FALSE)="VAM",VLOOKUP(E2716,Store_VAM!B2:L273,11, FALSE),VLOOKUP(E2716,Store_SRP!B2:L110,11, FALSE)))</f>
      </c>
      <c r="W2716" s="1">
        <f>VLOOKUP(G2716,Sku_Consolidated!A2:W957,11,FALSE)</f>
      </c>
      <c r="X2716" s="1">
        <f>VLOOKUP(G2716,Sku_Consolidated!A2:H957,8,FALSE)</f>
      </c>
      <c r="Y2716" s="1">
        <f>VLOOKUP(G2716,Sku_Consolidated!A2:I957,9,FALSE)</f>
      </c>
      <c r="Z2716" s="1" t="s">
        <v>41</v>
      </c>
      <c r="AA2716" s="1">
        <f>VLOOKUP(G2716,Sku_Consolidated!A2:E957,5,FALSE)</f>
      </c>
      <c r="AB2716" s="1">
        <f>IF(VLOOKUP(G2716,Sku_Consolidated!A2:S957,19,FALSE)="SHOWCASE", VLOOKUP(E2716,Store_Showcase!B2:N144,13, FALSE), IF(VLOOKUP(G2716,Sku_Consolidated!A2:S957,19,FALSE)="VAM",VLOOKUP(E2716,Store_VAM!B2:N273,13, FALSE),VLOOKUP(E2716,Store_SRP!B2:N110,13, FALSE)))</f>
      </c>
      <c r="AC2716" s="1">
        <f>IF(IFERROR(AB2716,TRUE)=TRUE, "-","OK")</f>
      </c>
      <c r="AD2716" s="11" t="s">
        <v>37</v>
      </c>
      <c r="AE2716" s="11" t="s">
        <v>37</v>
      </c>
      <c r="AF2716" s="1">
        <f>IF(IFERROR(VLOOKUP(E2716,Store_Showcase!B2:H144,{5}, FALSE), TRUE)=TRUE, IF(IFERROR(VLOOKUP(E2716,Store_SRP!B2:H110,{5}, FALSE), TRUE)=TRUE,VLOOKUP(E2716,Store_VAM!B2:H273,{5}, FALSE),VLOOKUP(E2716,Store_SRP!B2:H110,{5}, FALSE)), VLOOKUP(E2716,Store_Showcase!B2:H144,{5}, FALSE))</f>
      </c>
      <c r="AG2716" s="1">
        <f>IF(IFERROR(VLOOKUP(E2716,Store_Showcase!B2:H144,{6}, FALSE), TRUE)=TRUE, IF(IFERROR(VLOOKUP(E2716,Store_SRP!B2:H110,{6}, FALSE), TRUE)=TRUE,VLOOKUP(E2716,Store_VAM!B2:H273,{6}, FALSE),VLOOKUP(E2716,Store_SRP!B2:H110,{6}, FALSE)), VLOOKUP(E2716,Store_Showcase!B2:H144,{6}, FALSE))</f>
      </c>
      <c r="AH2716" s="1">
        <f>VLOOKUP(G2716,Sku_Consolidated!A2:R957,18,FALSE)</f>
      </c>
      <c r="AI2716" s="1">
        <f>VLOOKUP(G2716,Sku_Consolidated!A2:S957,19,FALSE)</f>
      </c>
      <c r="AJ2716" s="1">
        <f>VLOOKUP(G2716,Sku_Consolidated!A2:T957,20,FALSE)</f>
      </c>
    </row>
    <row r="2717" spans="1:36" x14ac:dyDescent="0.25">
      <c r="A2717" s="1">
        <v>2024</v>
      </c>
      <c r="B2717" s="1" t="s">
        <v>31</v>
      </c>
      <c r="C2717" s="1" t="s">
        <v>32</v>
      </c>
      <c r="D2717" s="1" t="s">
        <v>33</v>
      </c>
      <c r="E2717" s="9" t="s">
        <v>6859</v>
      </c>
      <c r="F2717" s="1">
        <f>IF(VLOOKUP(G2717,Sku_Consolidated!A2:S957,{19},FALSE)="SHOWCASE", VLOOKUP(E2717,Store_Showcase!B2:C144,{2}, FALSE), IF(VLOOKUP(G2717,Sku_Consolidated!A2:S957,{19},FALSE)="VAM",VLOOKUP(E2717,Store_VAM!B2:C273,{2}, FALSE),VLOOKUP(E2717,Store_SRP!B2:C110,{2}, FALSE)))</f>
      </c>
      <c r="G2717" s="1">
        <v>795719</v>
      </c>
      <c r="H2717" s="1" t="s">
        <v>1466</v>
      </c>
      <c r="I2717" s="10" t="s">
        <v>1137</v>
      </c>
      <c r="J2717" s="1">
        <f>VLOOKUP(G2717,Sku_Consolidated!A2:C957, 3, FALSE)</f>
      </c>
      <c r="K2717" s="10">
        <f>IF(J2717="PACK", I2717, 0)</f>
      </c>
      <c r="L2717" s="10">
        <f>IF(J2717="KG", I2717, I2717 * VLOOKUP(G2717,Sku_Consolidated!A2:U957,21,FALSE))</f>
      </c>
      <c r="M2717" s="10" t="s">
        <v>37</v>
      </c>
      <c r="N2717" s="11" t="s">
        <v>1629</v>
      </c>
      <c r="O2717" s="10" t="s">
        <v>2636</v>
      </c>
      <c r="P2717" s="10">
        <f>N2717 - O2717</f>
      </c>
      <c r="Q2717" s="1">
        <f>VLOOKUP(G2717,Sku_Consolidated!A2:G957,7, FALSE)</f>
      </c>
      <c r="R2717" s="1">
        <f>IF(IFERROR(VLOOKUP(E2717,Store_Showcase!B2:H144,7, FALSE), TRUE)=TRUE, IF(IFERROR(VLOOKUP(E2717,Store_SRP!B2:H110,7, FALSE), TRUE)=TRUE,VLOOKUP(E2717,Store_VAM!B2:H273,7, FALSE),VLOOKUP(E2717,Store_SRP!B2:H110,7, FALSE)), VLOOKUP(E2717,Store_Showcase!B2:H144,7, FALSE))</f>
      </c>
      <c r="S2717" s="1">
        <f>IF(IFERROR(VLOOKUP(E2717,Store_Showcase!B2:I144,8, FALSE), TRUE)=TRUE, IF(IFERROR(VLOOKUP(E2717,Store_SRP!B2:I110,8, FALSE), TRUE)=TRUE,VLOOKUP(E2717,Store_VAM!B2:I273,8, FALSE),VLOOKUP(E2717,Store_SRP!B2:I110,8, FALSE)), VLOOKUP(E2717,Store_Showcase!B2:I144,8, FALSE))</f>
      </c>
      <c r="T2717" s="1">
        <f>VLOOKUP(G2717,Sku_Consolidated!A2:R957,18,FALSE)</f>
      </c>
      <c r="U2717" s="1" t="s">
        <v>6860</v>
      </c>
      <c r="V2717" s="1">
        <f>IF(VLOOKUP(G2717,Sku_Consolidated!A2:S957,19,FALSE)="SHOWCASE", VLOOKUP(E2717,Store_Showcase!B2:L144,11, FALSE), IF(VLOOKUP(G2717,Sku_Consolidated!A2:S957,19,FALSE)="VAM",VLOOKUP(E2717,Store_VAM!B2:L273,11, FALSE),VLOOKUP(E2717,Store_SRP!B2:L110,11, FALSE)))</f>
      </c>
      <c r="W2717" s="1">
        <f>VLOOKUP(G2717,Sku_Consolidated!A2:W957,11,FALSE)</f>
      </c>
      <c r="X2717" s="1">
        <f>VLOOKUP(G2717,Sku_Consolidated!A2:H957,8,FALSE)</f>
      </c>
      <c r="Y2717" s="1">
        <f>VLOOKUP(G2717,Sku_Consolidated!A2:I957,9,FALSE)</f>
      </c>
      <c r="Z2717" s="1" t="s">
        <v>41</v>
      </c>
      <c r="AA2717" s="1">
        <f>VLOOKUP(G2717,Sku_Consolidated!A2:E957,5,FALSE)</f>
      </c>
      <c r="AB2717" s="1">
        <f>IF(VLOOKUP(G2717,Sku_Consolidated!A2:S957,19,FALSE)="SHOWCASE", VLOOKUP(E2717,Store_Showcase!B2:N144,13, FALSE), IF(VLOOKUP(G2717,Sku_Consolidated!A2:S957,19,FALSE)="VAM",VLOOKUP(E2717,Store_VAM!B2:N273,13, FALSE),VLOOKUP(E2717,Store_SRP!B2:N110,13, FALSE)))</f>
      </c>
      <c r="AC2717" s="1">
        <f>IF(IFERROR(AB2717,TRUE)=TRUE, "-","OK")</f>
      </c>
      <c r="AD2717" s="11" t="s">
        <v>37</v>
      </c>
      <c r="AE2717" s="11" t="s">
        <v>37</v>
      </c>
      <c r="AF2717" s="1">
        <f>IF(IFERROR(VLOOKUP(E2717,Store_Showcase!B2:H144,{5}, FALSE), TRUE)=TRUE, IF(IFERROR(VLOOKUP(E2717,Store_SRP!B2:H110,{5}, FALSE), TRUE)=TRUE,VLOOKUP(E2717,Store_VAM!B2:H273,{5}, FALSE),VLOOKUP(E2717,Store_SRP!B2:H110,{5}, FALSE)), VLOOKUP(E2717,Store_Showcase!B2:H144,{5}, FALSE))</f>
      </c>
      <c r="AG2717" s="1">
        <f>IF(IFERROR(VLOOKUP(E2717,Store_Showcase!B2:H144,{6}, FALSE), TRUE)=TRUE, IF(IFERROR(VLOOKUP(E2717,Store_SRP!B2:H110,{6}, FALSE), TRUE)=TRUE,VLOOKUP(E2717,Store_VAM!B2:H273,{6}, FALSE),VLOOKUP(E2717,Store_SRP!B2:H110,{6}, FALSE)), VLOOKUP(E2717,Store_Showcase!B2:H144,{6}, FALSE))</f>
      </c>
      <c r="AH2717" s="1">
        <f>VLOOKUP(G2717,Sku_Consolidated!A2:R957,18,FALSE)</f>
      </c>
      <c r="AI2717" s="1">
        <f>VLOOKUP(G2717,Sku_Consolidated!A2:S957,19,FALSE)</f>
      </c>
      <c r="AJ2717" s="1">
        <f>VLOOKUP(G2717,Sku_Consolidated!A2:T957,20,FALSE)</f>
      </c>
    </row>
    <row r="2718" spans="1:36" x14ac:dyDescent="0.25">
      <c r="A2718" s="1">
        <v>2024</v>
      </c>
      <c r="B2718" s="1" t="s">
        <v>31</v>
      </c>
      <c r="C2718" s="1" t="s">
        <v>32</v>
      </c>
      <c r="D2718" s="1" t="s">
        <v>33</v>
      </c>
      <c r="E2718" s="9" t="s">
        <v>6859</v>
      </c>
      <c r="F2718" s="1">
        <f>IF(VLOOKUP(G2718,Sku_Consolidated!A2:S957,{19},FALSE)="SHOWCASE", VLOOKUP(E2718,Store_Showcase!B2:C144,{2}, FALSE), IF(VLOOKUP(G2718,Sku_Consolidated!A2:S957,{19},FALSE)="VAM",VLOOKUP(E2718,Store_VAM!B2:C273,{2}, FALSE),VLOOKUP(E2718,Store_SRP!B2:C110,{2}, FALSE)))</f>
      </c>
      <c r="G2718" s="1">
        <v>795733</v>
      </c>
      <c r="H2718" s="1" t="s">
        <v>1430</v>
      </c>
      <c r="I2718" s="10" t="s">
        <v>1424</v>
      </c>
      <c r="J2718" s="1">
        <f>VLOOKUP(G2718,Sku_Consolidated!A2:C957, 3, FALSE)</f>
      </c>
      <c r="K2718" s="10">
        <f>IF(J2718="PACK", I2718, 0)</f>
      </c>
      <c r="L2718" s="10">
        <f>IF(J2718="KG", I2718, I2718 * VLOOKUP(G2718,Sku_Consolidated!A2:U957,21,FALSE))</f>
      </c>
      <c r="M2718" s="10" t="s">
        <v>37</v>
      </c>
      <c r="N2718" s="11" t="s">
        <v>1703</v>
      </c>
      <c r="O2718" s="10" t="s">
        <v>2571</v>
      </c>
      <c r="P2718" s="10">
        <f>N2718 - O2718</f>
      </c>
      <c r="Q2718" s="1">
        <f>VLOOKUP(G2718,Sku_Consolidated!A2:G957,7, FALSE)</f>
      </c>
      <c r="R2718" s="1">
        <f>IF(IFERROR(VLOOKUP(E2718,Store_Showcase!B2:H144,7, FALSE), TRUE)=TRUE, IF(IFERROR(VLOOKUP(E2718,Store_SRP!B2:H110,7, FALSE), TRUE)=TRUE,VLOOKUP(E2718,Store_VAM!B2:H273,7, FALSE),VLOOKUP(E2718,Store_SRP!B2:H110,7, FALSE)), VLOOKUP(E2718,Store_Showcase!B2:H144,7, FALSE))</f>
      </c>
      <c r="S2718" s="1">
        <f>IF(IFERROR(VLOOKUP(E2718,Store_Showcase!B2:I144,8, FALSE), TRUE)=TRUE, IF(IFERROR(VLOOKUP(E2718,Store_SRP!B2:I110,8, FALSE), TRUE)=TRUE,VLOOKUP(E2718,Store_VAM!B2:I273,8, FALSE),VLOOKUP(E2718,Store_SRP!B2:I110,8, FALSE)), VLOOKUP(E2718,Store_Showcase!B2:I144,8, FALSE))</f>
      </c>
      <c r="T2718" s="1">
        <f>VLOOKUP(G2718,Sku_Consolidated!A2:R957,18,FALSE)</f>
      </c>
      <c r="U2718" s="1" t="s">
        <v>6860</v>
      </c>
      <c r="V2718" s="1">
        <f>IF(VLOOKUP(G2718,Sku_Consolidated!A2:S957,19,FALSE)="SHOWCASE", VLOOKUP(E2718,Store_Showcase!B2:L144,11, FALSE), IF(VLOOKUP(G2718,Sku_Consolidated!A2:S957,19,FALSE)="VAM",VLOOKUP(E2718,Store_VAM!B2:L273,11, FALSE),VLOOKUP(E2718,Store_SRP!B2:L110,11, FALSE)))</f>
      </c>
      <c r="W2718" s="1">
        <f>VLOOKUP(G2718,Sku_Consolidated!A2:W957,11,FALSE)</f>
      </c>
      <c r="X2718" s="1">
        <f>VLOOKUP(G2718,Sku_Consolidated!A2:H957,8,FALSE)</f>
      </c>
      <c r="Y2718" s="1">
        <f>VLOOKUP(G2718,Sku_Consolidated!A2:I957,9,FALSE)</f>
      </c>
      <c r="Z2718" s="1" t="s">
        <v>41</v>
      </c>
      <c r="AA2718" s="1">
        <f>VLOOKUP(G2718,Sku_Consolidated!A2:E957,5,FALSE)</f>
      </c>
      <c r="AB2718" s="1">
        <f>IF(VLOOKUP(G2718,Sku_Consolidated!A2:S957,19,FALSE)="SHOWCASE", VLOOKUP(E2718,Store_Showcase!B2:N144,13, FALSE), IF(VLOOKUP(G2718,Sku_Consolidated!A2:S957,19,FALSE)="VAM",VLOOKUP(E2718,Store_VAM!B2:N273,13, FALSE),VLOOKUP(E2718,Store_SRP!B2:N110,13, FALSE)))</f>
      </c>
      <c r="AC2718" s="1">
        <f>IF(IFERROR(AB2718,TRUE)=TRUE, "-","OK")</f>
      </c>
      <c r="AD2718" s="11" t="s">
        <v>37</v>
      </c>
      <c r="AE2718" s="11" t="s">
        <v>37</v>
      </c>
      <c r="AF2718" s="1">
        <f>IF(IFERROR(VLOOKUP(E2718,Store_Showcase!B2:H144,{5}, FALSE), TRUE)=TRUE, IF(IFERROR(VLOOKUP(E2718,Store_SRP!B2:H110,{5}, FALSE), TRUE)=TRUE,VLOOKUP(E2718,Store_VAM!B2:H273,{5}, FALSE),VLOOKUP(E2718,Store_SRP!B2:H110,{5}, FALSE)), VLOOKUP(E2718,Store_Showcase!B2:H144,{5}, FALSE))</f>
      </c>
      <c r="AG2718" s="1">
        <f>IF(IFERROR(VLOOKUP(E2718,Store_Showcase!B2:H144,{6}, FALSE), TRUE)=TRUE, IF(IFERROR(VLOOKUP(E2718,Store_SRP!B2:H110,{6}, FALSE), TRUE)=TRUE,VLOOKUP(E2718,Store_VAM!B2:H273,{6}, FALSE),VLOOKUP(E2718,Store_SRP!B2:H110,{6}, FALSE)), VLOOKUP(E2718,Store_Showcase!B2:H144,{6}, FALSE))</f>
      </c>
      <c r="AH2718" s="1">
        <f>VLOOKUP(G2718,Sku_Consolidated!A2:R957,18,FALSE)</f>
      </c>
      <c r="AI2718" s="1">
        <f>VLOOKUP(G2718,Sku_Consolidated!A2:S957,19,FALSE)</f>
      </c>
      <c r="AJ2718" s="1">
        <f>VLOOKUP(G2718,Sku_Consolidated!A2:T957,20,FALSE)</f>
      </c>
    </row>
    <row r="2719" spans="1:36" x14ac:dyDescent="0.25">
      <c r="A2719" s="1">
        <v>2024</v>
      </c>
      <c r="B2719" s="1" t="s">
        <v>31</v>
      </c>
      <c r="C2719" s="1" t="s">
        <v>32</v>
      </c>
      <c r="D2719" s="1" t="s">
        <v>33</v>
      </c>
      <c r="E2719" s="9" t="s">
        <v>6859</v>
      </c>
      <c r="F2719" s="1">
        <f>IF(VLOOKUP(G2719,Sku_Consolidated!A2:S957,{19},FALSE)="SHOWCASE", VLOOKUP(E2719,Store_Showcase!B2:C144,{2}, FALSE), IF(VLOOKUP(G2719,Sku_Consolidated!A2:S957,{19},FALSE)="VAM",VLOOKUP(E2719,Store_VAM!B2:C273,{2}, FALSE),VLOOKUP(E2719,Store_SRP!B2:C110,{2}, FALSE)))</f>
      </c>
      <c r="G2719" s="1">
        <v>798587</v>
      </c>
      <c r="H2719" s="1" t="s">
        <v>1659</v>
      </c>
      <c r="I2719" s="10" t="s">
        <v>1137</v>
      </c>
      <c r="J2719" s="1">
        <f>VLOOKUP(G2719,Sku_Consolidated!A2:C957, 3, FALSE)</f>
      </c>
      <c r="K2719" s="10">
        <f>IF(J2719="PACK", I2719, 0)</f>
      </c>
      <c r="L2719" s="10">
        <f>IF(J2719="KG", I2719, I2719 * VLOOKUP(G2719,Sku_Consolidated!A2:U957,21,FALSE))</f>
      </c>
      <c r="M2719" s="10" t="s">
        <v>37</v>
      </c>
      <c r="N2719" s="11" t="s">
        <v>2272</v>
      </c>
      <c r="O2719" s="10" t="s">
        <v>6441</v>
      </c>
      <c r="P2719" s="10">
        <f>N2719 - O2719</f>
      </c>
      <c r="Q2719" s="1">
        <f>VLOOKUP(G2719,Sku_Consolidated!A2:G957,7, FALSE)</f>
      </c>
      <c r="R2719" s="1">
        <f>IF(IFERROR(VLOOKUP(E2719,Store_Showcase!B2:H144,7, FALSE), TRUE)=TRUE, IF(IFERROR(VLOOKUP(E2719,Store_SRP!B2:H110,7, FALSE), TRUE)=TRUE,VLOOKUP(E2719,Store_VAM!B2:H273,7, FALSE),VLOOKUP(E2719,Store_SRP!B2:H110,7, FALSE)), VLOOKUP(E2719,Store_Showcase!B2:H144,7, FALSE))</f>
      </c>
      <c r="S2719" s="1">
        <f>IF(IFERROR(VLOOKUP(E2719,Store_Showcase!B2:I144,8, FALSE), TRUE)=TRUE, IF(IFERROR(VLOOKUP(E2719,Store_SRP!B2:I110,8, FALSE), TRUE)=TRUE,VLOOKUP(E2719,Store_VAM!B2:I273,8, FALSE),VLOOKUP(E2719,Store_SRP!B2:I110,8, FALSE)), VLOOKUP(E2719,Store_Showcase!B2:I144,8, FALSE))</f>
      </c>
      <c r="T2719" s="1">
        <f>VLOOKUP(G2719,Sku_Consolidated!A2:R957,18,FALSE)</f>
      </c>
      <c r="U2719" s="1" t="s">
        <v>6860</v>
      </c>
      <c r="V2719" s="1">
        <f>IF(VLOOKUP(G2719,Sku_Consolidated!A2:S957,19,FALSE)="SHOWCASE", VLOOKUP(E2719,Store_Showcase!B2:L144,11, FALSE), IF(VLOOKUP(G2719,Sku_Consolidated!A2:S957,19,FALSE)="VAM",VLOOKUP(E2719,Store_VAM!B2:L273,11, FALSE),VLOOKUP(E2719,Store_SRP!B2:L110,11, FALSE)))</f>
      </c>
      <c r="W2719" s="1">
        <f>VLOOKUP(G2719,Sku_Consolidated!A2:W957,11,FALSE)</f>
      </c>
      <c r="X2719" s="1">
        <f>VLOOKUP(G2719,Sku_Consolidated!A2:H957,8,FALSE)</f>
      </c>
      <c r="Y2719" s="1">
        <f>VLOOKUP(G2719,Sku_Consolidated!A2:I957,9,FALSE)</f>
      </c>
      <c r="Z2719" s="1" t="s">
        <v>41</v>
      </c>
      <c r="AA2719" s="1">
        <f>VLOOKUP(G2719,Sku_Consolidated!A2:E957,5,FALSE)</f>
      </c>
      <c r="AB2719" s="1">
        <f>IF(VLOOKUP(G2719,Sku_Consolidated!A2:S957,19,FALSE)="SHOWCASE", VLOOKUP(E2719,Store_Showcase!B2:N144,13, FALSE), IF(VLOOKUP(G2719,Sku_Consolidated!A2:S957,19,FALSE)="VAM",VLOOKUP(E2719,Store_VAM!B2:N273,13, FALSE),VLOOKUP(E2719,Store_SRP!B2:N110,13, FALSE)))</f>
      </c>
      <c r="AC2719" s="1">
        <f>IF(IFERROR(AB2719,TRUE)=TRUE, "-","OK")</f>
      </c>
      <c r="AD2719" s="11" t="s">
        <v>37</v>
      </c>
      <c r="AE2719" s="11" t="s">
        <v>37</v>
      </c>
      <c r="AF2719" s="1">
        <f>IF(IFERROR(VLOOKUP(E2719,Store_Showcase!B2:H144,{5}, FALSE), TRUE)=TRUE, IF(IFERROR(VLOOKUP(E2719,Store_SRP!B2:H110,{5}, FALSE), TRUE)=TRUE,VLOOKUP(E2719,Store_VAM!B2:H273,{5}, FALSE),VLOOKUP(E2719,Store_SRP!B2:H110,{5}, FALSE)), VLOOKUP(E2719,Store_Showcase!B2:H144,{5}, FALSE))</f>
      </c>
      <c r="AG2719" s="1">
        <f>IF(IFERROR(VLOOKUP(E2719,Store_Showcase!B2:H144,{6}, FALSE), TRUE)=TRUE, IF(IFERROR(VLOOKUP(E2719,Store_SRP!B2:H110,{6}, FALSE), TRUE)=TRUE,VLOOKUP(E2719,Store_VAM!B2:H273,{6}, FALSE),VLOOKUP(E2719,Store_SRP!B2:H110,{6}, FALSE)), VLOOKUP(E2719,Store_Showcase!B2:H144,{6}, FALSE))</f>
      </c>
      <c r="AH2719" s="1">
        <f>VLOOKUP(G2719,Sku_Consolidated!A2:R957,18,FALSE)</f>
      </c>
      <c r="AI2719" s="1">
        <f>VLOOKUP(G2719,Sku_Consolidated!A2:S957,19,FALSE)</f>
      </c>
      <c r="AJ2719" s="1">
        <f>VLOOKUP(G2719,Sku_Consolidated!A2:T957,20,FALSE)</f>
      </c>
    </row>
    <row r="2720" spans="1:36" x14ac:dyDescent="0.25">
      <c r="A2720" s="1">
        <v>2024</v>
      </c>
      <c r="B2720" s="1" t="s">
        <v>31</v>
      </c>
      <c r="C2720" s="1" t="s">
        <v>32</v>
      </c>
      <c r="D2720" s="1" t="s">
        <v>33</v>
      </c>
      <c r="E2720" s="9" t="s">
        <v>6859</v>
      </c>
      <c r="F2720" s="1">
        <f>IF(VLOOKUP(G2720,Sku_Consolidated!A2:S957,{19},FALSE)="SHOWCASE", VLOOKUP(E2720,Store_Showcase!B2:C144,{2}, FALSE), IF(VLOOKUP(G2720,Sku_Consolidated!A2:S957,{19},FALSE)="VAM",VLOOKUP(E2720,Store_VAM!B2:C273,{2}, FALSE),VLOOKUP(E2720,Store_SRP!B2:C110,{2}, FALSE)))</f>
      </c>
      <c r="G2720" s="1">
        <v>798588</v>
      </c>
      <c r="H2720" s="1" t="s">
        <v>1637</v>
      </c>
      <c r="I2720" s="10" t="s">
        <v>1137</v>
      </c>
      <c r="J2720" s="1">
        <f>VLOOKUP(G2720,Sku_Consolidated!A2:C957, 3, FALSE)</f>
      </c>
      <c r="K2720" s="10">
        <f>IF(J2720="PACK", I2720, 0)</f>
      </c>
      <c r="L2720" s="10">
        <f>IF(J2720="KG", I2720, I2720 * VLOOKUP(G2720,Sku_Consolidated!A2:U957,21,FALSE))</f>
      </c>
      <c r="M2720" s="10" t="s">
        <v>37</v>
      </c>
      <c r="N2720" s="11" t="s">
        <v>3196</v>
      </c>
      <c r="O2720" s="10" t="s">
        <v>3197</v>
      </c>
      <c r="P2720" s="10">
        <f>N2720 - O2720</f>
      </c>
      <c r="Q2720" s="1">
        <f>VLOOKUP(G2720,Sku_Consolidated!A2:G957,7, FALSE)</f>
      </c>
      <c r="R2720" s="1">
        <f>IF(IFERROR(VLOOKUP(E2720,Store_Showcase!B2:H144,7, FALSE), TRUE)=TRUE, IF(IFERROR(VLOOKUP(E2720,Store_SRP!B2:H110,7, FALSE), TRUE)=TRUE,VLOOKUP(E2720,Store_VAM!B2:H273,7, FALSE),VLOOKUP(E2720,Store_SRP!B2:H110,7, FALSE)), VLOOKUP(E2720,Store_Showcase!B2:H144,7, FALSE))</f>
      </c>
      <c r="S2720" s="1">
        <f>IF(IFERROR(VLOOKUP(E2720,Store_Showcase!B2:I144,8, FALSE), TRUE)=TRUE, IF(IFERROR(VLOOKUP(E2720,Store_SRP!B2:I110,8, FALSE), TRUE)=TRUE,VLOOKUP(E2720,Store_VAM!B2:I273,8, FALSE),VLOOKUP(E2720,Store_SRP!B2:I110,8, FALSE)), VLOOKUP(E2720,Store_Showcase!B2:I144,8, FALSE))</f>
      </c>
      <c r="T2720" s="1">
        <f>VLOOKUP(G2720,Sku_Consolidated!A2:R957,18,FALSE)</f>
      </c>
      <c r="U2720" s="1" t="s">
        <v>6860</v>
      </c>
      <c r="V2720" s="1">
        <f>IF(VLOOKUP(G2720,Sku_Consolidated!A2:S957,19,FALSE)="SHOWCASE", VLOOKUP(E2720,Store_Showcase!B2:L144,11, FALSE), IF(VLOOKUP(G2720,Sku_Consolidated!A2:S957,19,FALSE)="VAM",VLOOKUP(E2720,Store_VAM!B2:L273,11, FALSE),VLOOKUP(E2720,Store_SRP!B2:L110,11, FALSE)))</f>
      </c>
      <c r="W2720" s="1">
        <f>VLOOKUP(G2720,Sku_Consolidated!A2:W957,11,FALSE)</f>
      </c>
      <c r="X2720" s="1">
        <f>VLOOKUP(G2720,Sku_Consolidated!A2:H957,8,FALSE)</f>
      </c>
      <c r="Y2720" s="1">
        <f>VLOOKUP(G2720,Sku_Consolidated!A2:I957,9,FALSE)</f>
      </c>
      <c r="Z2720" s="1" t="s">
        <v>41</v>
      </c>
      <c r="AA2720" s="1">
        <f>VLOOKUP(G2720,Sku_Consolidated!A2:E957,5,FALSE)</f>
      </c>
      <c r="AB2720" s="1">
        <f>IF(VLOOKUP(G2720,Sku_Consolidated!A2:S957,19,FALSE)="SHOWCASE", VLOOKUP(E2720,Store_Showcase!B2:N144,13, FALSE), IF(VLOOKUP(G2720,Sku_Consolidated!A2:S957,19,FALSE)="VAM",VLOOKUP(E2720,Store_VAM!B2:N273,13, FALSE),VLOOKUP(E2720,Store_SRP!B2:N110,13, FALSE)))</f>
      </c>
      <c r="AC2720" s="1">
        <f>IF(IFERROR(AB2720,TRUE)=TRUE, "-","OK")</f>
      </c>
      <c r="AD2720" s="11" t="s">
        <v>37</v>
      </c>
      <c r="AE2720" s="11" t="s">
        <v>37</v>
      </c>
      <c r="AF2720" s="1">
        <f>IF(IFERROR(VLOOKUP(E2720,Store_Showcase!B2:H144,{5}, FALSE), TRUE)=TRUE, IF(IFERROR(VLOOKUP(E2720,Store_SRP!B2:H110,{5}, FALSE), TRUE)=TRUE,VLOOKUP(E2720,Store_VAM!B2:H273,{5}, FALSE),VLOOKUP(E2720,Store_SRP!B2:H110,{5}, FALSE)), VLOOKUP(E2720,Store_Showcase!B2:H144,{5}, FALSE))</f>
      </c>
      <c r="AG2720" s="1">
        <f>IF(IFERROR(VLOOKUP(E2720,Store_Showcase!B2:H144,{6}, FALSE), TRUE)=TRUE, IF(IFERROR(VLOOKUP(E2720,Store_SRP!B2:H110,{6}, FALSE), TRUE)=TRUE,VLOOKUP(E2720,Store_VAM!B2:H273,{6}, FALSE),VLOOKUP(E2720,Store_SRP!B2:H110,{6}, FALSE)), VLOOKUP(E2720,Store_Showcase!B2:H144,{6}, FALSE))</f>
      </c>
      <c r="AH2720" s="1">
        <f>VLOOKUP(G2720,Sku_Consolidated!A2:R957,18,FALSE)</f>
      </c>
      <c r="AI2720" s="1">
        <f>VLOOKUP(G2720,Sku_Consolidated!A2:S957,19,FALSE)</f>
      </c>
      <c r="AJ2720" s="1">
        <f>VLOOKUP(G2720,Sku_Consolidated!A2:T957,20,FALSE)</f>
      </c>
    </row>
    <row r="2721" spans="1:36" x14ac:dyDescent="0.25">
      <c r="A2721" s="1">
        <v>2024</v>
      </c>
      <c r="B2721" s="1" t="s">
        <v>31</v>
      </c>
      <c r="C2721" s="1" t="s">
        <v>32</v>
      </c>
      <c r="D2721" s="1" t="s">
        <v>33</v>
      </c>
      <c r="E2721" s="9" t="s">
        <v>6861</v>
      </c>
      <c r="F2721" s="1">
        <f>IF(VLOOKUP(G2721,Sku_Consolidated!A2:S957,{19},FALSE)="SHOWCASE", VLOOKUP(E2721,Store_Showcase!B2:C144,{2}, FALSE), IF(VLOOKUP(G2721,Sku_Consolidated!A2:S957,{19},FALSE)="VAM",VLOOKUP(E2721,Store_VAM!B2:C273,{2}, FALSE),VLOOKUP(E2721,Store_SRP!B2:C110,{2}, FALSE)))</f>
      </c>
      <c r="G2721" s="1">
        <v>795719</v>
      </c>
      <c r="H2721" s="1" t="s">
        <v>1466</v>
      </c>
      <c r="I2721" s="10" t="s">
        <v>1137</v>
      </c>
      <c r="J2721" s="1">
        <f>VLOOKUP(G2721,Sku_Consolidated!A2:C957, 3, FALSE)</f>
      </c>
      <c r="K2721" s="10">
        <f>IF(J2721="PACK", I2721, 0)</f>
      </c>
      <c r="L2721" s="10">
        <f>IF(J2721="KG", I2721, I2721 * VLOOKUP(G2721,Sku_Consolidated!A2:U957,21,FALSE))</f>
      </c>
      <c r="M2721" s="10" t="s">
        <v>37</v>
      </c>
      <c r="N2721" s="11" t="s">
        <v>1629</v>
      </c>
      <c r="O2721" s="10" t="s">
        <v>2636</v>
      </c>
      <c r="P2721" s="10">
        <f>N2721 - O2721</f>
      </c>
      <c r="Q2721" s="1">
        <f>VLOOKUP(G2721,Sku_Consolidated!A2:G957,7, FALSE)</f>
      </c>
      <c r="R2721" s="1">
        <f>IF(IFERROR(VLOOKUP(E2721,Store_Showcase!B2:H144,7, FALSE), TRUE)=TRUE, IF(IFERROR(VLOOKUP(E2721,Store_SRP!B2:H110,7, FALSE), TRUE)=TRUE,VLOOKUP(E2721,Store_VAM!B2:H273,7, FALSE),VLOOKUP(E2721,Store_SRP!B2:H110,7, FALSE)), VLOOKUP(E2721,Store_Showcase!B2:H144,7, FALSE))</f>
      </c>
      <c r="S2721" s="1">
        <f>IF(IFERROR(VLOOKUP(E2721,Store_Showcase!B2:I144,8, FALSE), TRUE)=TRUE, IF(IFERROR(VLOOKUP(E2721,Store_SRP!B2:I110,8, FALSE), TRUE)=TRUE,VLOOKUP(E2721,Store_VAM!B2:I273,8, FALSE),VLOOKUP(E2721,Store_SRP!B2:I110,8, FALSE)), VLOOKUP(E2721,Store_Showcase!B2:I144,8, FALSE))</f>
      </c>
      <c r="T2721" s="1">
        <f>VLOOKUP(G2721,Sku_Consolidated!A2:R957,18,FALSE)</f>
      </c>
      <c r="U2721" s="1" t="s">
        <v>6862</v>
      </c>
      <c r="V2721" s="1">
        <f>IF(VLOOKUP(G2721,Sku_Consolidated!A2:S957,19,FALSE)="SHOWCASE", VLOOKUP(E2721,Store_Showcase!B2:L144,11, FALSE), IF(VLOOKUP(G2721,Sku_Consolidated!A2:S957,19,FALSE)="VAM",VLOOKUP(E2721,Store_VAM!B2:L273,11, FALSE),VLOOKUP(E2721,Store_SRP!B2:L110,11, FALSE)))</f>
      </c>
      <c r="W2721" s="1">
        <f>VLOOKUP(G2721,Sku_Consolidated!A2:W957,11,FALSE)</f>
      </c>
      <c r="X2721" s="1">
        <f>VLOOKUP(G2721,Sku_Consolidated!A2:H957,8,FALSE)</f>
      </c>
      <c r="Y2721" s="1">
        <f>VLOOKUP(G2721,Sku_Consolidated!A2:I957,9,FALSE)</f>
      </c>
      <c r="Z2721" s="1" t="s">
        <v>41</v>
      </c>
      <c r="AA2721" s="1">
        <f>VLOOKUP(G2721,Sku_Consolidated!A2:E957,5,FALSE)</f>
      </c>
      <c r="AB2721" s="1">
        <f>IF(VLOOKUP(G2721,Sku_Consolidated!A2:S957,19,FALSE)="SHOWCASE", VLOOKUP(E2721,Store_Showcase!B2:N144,13, FALSE), IF(VLOOKUP(G2721,Sku_Consolidated!A2:S957,19,FALSE)="VAM",VLOOKUP(E2721,Store_VAM!B2:N273,13, FALSE),VLOOKUP(E2721,Store_SRP!B2:N110,13, FALSE)))</f>
      </c>
      <c r="AC2721" s="1">
        <f>IF(IFERROR(AB2721,TRUE)=TRUE, "-","OK")</f>
      </c>
      <c r="AD2721" s="11" t="s">
        <v>37</v>
      </c>
      <c r="AE2721" s="11" t="s">
        <v>37</v>
      </c>
      <c r="AF2721" s="1">
        <f>IF(IFERROR(VLOOKUP(E2721,Store_Showcase!B2:H144,{5}, FALSE), TRUE)=TRUE, IF(IFERROR(VLOOKUP(E2721,Store_SRP!B2:H110,{5}, FALSE), TRUE)=TRUE,VLOOKUP(E2721,Store_VAM!B2:H273,{5}, FALSE),VLOOKUP(E2721,Store_SRP!B2:H110,{5}, FALSE)), VLOOKUP(E2721,Store_Showcase!B2:H144,{5}, FALSE))</f>
      </c>
      <c r="AG2721" s="1">
        <f>IF(IFERROR(VLOOKUP(E2721,Store_Showcase!B2:H144,{6}, FALSE), TRUE)=TRUE, IF(IFERROR(VLOOKUP(E2721,Store_SRP!B2:H110,{6}, FALSE), TRUE)=TRUE,VLOOKUP(E2721,Store_VAM!B2:H273,{6}, FALSE),VLOOKUP(E2721,Store_SRP!B2:H110,{6}, FALSE)), VLOOKUP(E2721,Store_Showcase!B2:H144,{6}, FALSE))</f>
      </c>
      <c r="AH2721" s="1">
        <f>VLOOKUP(G2721,Sku_Consolidated!A2:R957,18,FALSE)</f>
      </c>
      <c r="AI2721" s="1">
        <f>VLOOKUP(G2721,Sku_Consolidated!A2:S957,19,FALSE)</f>
      </c>
      <c r="AJ2721" s="1">
        <f>VLOOKUP(G2721,Sku_Consolidated!A2:T957,20,FALSE)</f>
      </c>
    </row>
    <row r="2722" spans="1:36" x14ac:dyDescent="0.25">
      <c r="A2722" s="1">
        <v>2024</v>
      </c>
      <c r="B2722" s="1" t="s">
        <v>31</v>
      </c>
      <c r="C2722" s="1" t="s">
        <v>32</v>
      </c>
      <c r="D2722" s="1" t="s">
        <v>33</v>
      </c>
      <c r="E2722" s="9" t="s">
        <v>6861</v>
      </c>
      <c r="F2722" s="1">
        <f>IF(VLOOKUP(G2722,Sku_Consolidated!A2:S957,{19},FALSE)="SHOWCASE", VLOOKUP(E2722,Store_Showcase!B2:C144,{2}, FALSE), IF(VLOOKUP(G2722,Sku_Consolidated!A2:S957,{19},FALSE)="VAM",VLOOKUP(E2722,Store_VAM!B2:C273,{2}, FALSE),VLOOKUP(E2722,Store_SRP!B2:C110,{2}, FALSE)))</f>
      </c>
      <c r="G2722" s="1">
        <v>795722</v>
      </c>
      <c r="H2722" s="1" t="s">
        <v>1413</v>
      </c>
      <c r="I2722" s="10" t="s">
        <v>1467</v>
      </c>
      <c r="J2722" s="1">
        <f>VLOOKUP(G2722,Sku_Consolidated!A2:C957, 3, FALSE)</f>
      </c>
      <c r="K2722" s="10">
        <f>IF(J2722="PACK", I2722, 0)</f>
      </c>
      <c r="L2722" s="10">
        <f>IF(J2722="KG", I2722, I2722 * VLOOKUP(G2722,Sku_Consolidated!A2:U957,21,FALSE))</f>
      </c>
      <c r="M2722" s="10" t="s">
        <v>37</v>
      </c>
      <c r="N2722" s="11" t="s">
        <v>6153</v>
      </c>
      <c r="O2722" s="10" t="s">
        <v>6154</v>
      </c>
      <c r="P2722" s="10">
        <f>N2722 - O2722</f>
      </c>
      <c r="Q2722" s="1">
        <f>VLOOKUP(G2722,Sku_Consolidated!A2:G957,7, FALSE)</f>
      </c>
      <c r="R2722" s="1">
        <f>IF(IFERROR(VLOOKUP(E2722,Store_Showcase!B2:H144,7, FALSE), TRUE)=TRUE, IF(IFERROR(VLOOKUP(E2722,Store_SRP!B2:H110,7, FALSE), TRUE)=TRUE,VLOOKUP(E2722,Store_VAM!B2:H273,7, FALSE),VLOOKUP(E2722,Store_SRP!B2:H110,7, FALSE)), VLOOKUP(E2722,Store_Showcase!B2:H144,7, FALSE))</f>
      </c>
      <c r="S2722" s="1">
        <f>IF(IFERROR(VLOOKUP(E2722,Store_Showcase!B2:I144,8, FALSE), TRUE)=TRUE, IF(IFERROR(VLOOKUP(E2722,Store_SRP!B2:I110,8, FALSE), TRUE)=TRUE,VLOOKUP(E2722,Store_VAM!B2:I273,8, FALSE),VLOOKUP(E2722,Store_SRP!B2:I110,8, FALSE)), VLOOKUP(E2722,Store_Showcase!B2:I144,8, FALSE))</f>
      </c>
      <c r="T2722" s="1">
        <f>VLOOKUP(G2722,Sku_Consolidated!A2:R957,18,FALSE)</f>
      </c>
      <c r="U2722" s="1" t="s">
        <v>6862</v>
      </c>
      <c r="V2722" s="1">
        <f>IF(VLOOKUP(G2722,Sku_Consolidated!A2:S957,19,FALSE)="SHOWCASE", VLOOKUP(E2722,Store_Showcase!B2:L144,11, FALSE), IF(VLOOKUP(G2722,Sku_Consolidated!A2:S957,19,FALSE)="VAM",VLOOKUP(E2722,Store_VAM!B2:L273,11, FALSE),VLOOKUP(E2722,Store_SRP!B2:L110,11, FALSE)))</f>
      </c>
      <c r="W2722" s="1">
        <f>VLOOKUP(G2722,Sku_Consolidated!A2:W957,11,FALSE)</f>
      </c>
      <c r="X2722" s="1">
        <f>VLOOKUP(G2722,Sku_Consolidated!A2:H957,8,FALSE)</f>
      </c>
      <c r="Y2722" s="1">
        <f>VLOOKUP(G2722,Sku_Consolidated!A2:I957,9,FALSE)</f>
      </c>
      <c r="Z2722" s="1" t="s">
        <v>41</v>
      </c>
      <c r="AA2722" s="1">
        <f>VLOOKUP(G2722,Sku_Consolidated!A2:E957,5,FALSE)</f>
      </c>
      <c r="AB2722" s="1">
        <f>IF(VLOOKUP(G2722,Sku_Consolidated!A2:S957,19,FALSE)="SHOWCASE", VLOOKUP(E2722,Store_Showcase!B2:N144,13, FALSE), IF(VLOOKUP(G2722,Sku_Consolidated!A2:S957,19,FALSE)="VAM",VLOOKUP(E2722,Store_VAM!B2:N273,13, FALSE),VLOOKUP(E2722,Store_SRP!B2:N110,13, FALSE)))</f>
      </c>
      <c r="AC2722" s="1">
        <f>IF(IFERROR(AB2722,TRUE)=TRUE, "-","OK")</f>
      </c>
      <c r="AD2722" s="11" t="s">
        <v>37</v>
      </c>
      <c r="AE2722" s="11" t="s">
        <v>37</v>
      </c>
      <c r="AF2722" s="1">
        <f>IF(IFERROR(VLOOKUP(E2722,Store_Showcase!B2:H144,{5}, FALSE), TRUE)=TRUE, IF(IFERROR(VLOOKUP(E2722,Store_SRP!B2:H110,{5}, FALSE), TRUE)=TRUE,VLOOKUP(E2722,Store_VAM!B2:H273,{5}, FALSE),VLOOKUP(E2722,Store_SRP!B2:H110,{5}, FALSE)), VLOOKUP(E2722,Store_Showcase!B2:H144,{5}, FALSE))</f>
      </c>
      <c r="AG2722" s="1">
        <f>IF(IFERROR(VLOOKUP(E2722,Store_Showcase!B2:H144,{6}, FALSE), TRUE)=TRUE, IF(IFERROR(VLOOKUP(E2722,Store_SRP!B2:H110,{6}, FALSE), TRUE)=TRUE,VLOOKUP(E2722,Store_VAM!B2:H273,{6}, FALSE),VLOOKUP(E2722,Store_SRP!B2:H110,{6}, FALSE)), VLOOKUP(E2722,Store_Showcase!B2:H144,{6}, FALSE))</f>
      </c>
      <c r="AH2722" s="1">
        <f>VLOOKUP(G2722,Sku_Consolidated!A2:R957,18,FALSE)</f>
      </c>
      <c r="AI2722" s="1">
        <f>VLOOKUP(G2722,Sku_Consolidated!A2:S957,19,FALSE)</f>
      </c>
      <c r="AJ2722" s="1">
        <f>VLOOKUP(G2722,Sku_Consolidated!A2:T957,20,FALSE)</f>
      </c>
    </row>
    <row r="2723" spans="1:36" x14ac:dyDescent="0.25">
      <c r="A2723" s="1">
        <v>2024</v>
      </c>
      <c r="B2723" s="1" t="s">
        <v>31</v>
      </c>
      <c r="C2723" s="1" t="s">
        <v>32</v>
      </c>
      <c r="D2723" s="1" t="s">
        <v>33</v>
      </c>
      <c r="E2723" s="9" t="s">
        <v>6861</v>
      </c>
      <c r="F2723" s="1">
        <f>IF(VLOOKUP(G2723,Sku_Consolidated!A2:S957,{19},FALSE)="SHOWCASE", VLOOKUP(E2723,Store_Showcase!B2:C144,{2}, FALSE), IF(VLOOKUP(G2723,Sku_Consolidated!A2:S957,{19},FALSE)="VAM",VLOOKUP(E2723,Store_VAM!B2:C273,{2}, FALSE),VLOOKUP(E2723,Store_SRP!B2:C110,{2}, FALSE)))</f>
      </c>
      <c r="G2723" s="1">
        <v>795725</v>
      </c>
      <c r="H2723" s="1" t="s">
        <v>1417</v>
      </c>
      <c r="I2723" s="10" t="s">
        <v>1638</v>
      </c>
      <c r="J2723" s="1">
        <f>VLOOKUP(G2723,Sku_Consolidated!A2:C957, 3, FALSE)</f>
      </c>
      <c r="K2723" s="10">
        <f>IF(J2723="PACK", I2723, 0)</f>
      </c>
      <c r="L2723" s="10">
        <f>IF(J2723="KG", I2723, I2723 * VLOOKUP(G2723,Sku_Consolidated!A2:U957,21,FALSE))</f>
      </c>
      <c r="M2723" s="10" t="s">
        <v>37</v>
      </c>
      <c r="N2723" s="11" t="s">
        <v>6863</v>
      </c>
      <c r="O2723" s="10" t="s">
        <v>6864</v>
      </c>
      <c r="P2723" s="10">
        <f>N2723 - O2723</f>
      </c>
      <c r="Q2723" s="1">
        <f>VLOOKUP(G2723,Sku_Consolidated!A2:G957,7, FALSE)</f>
      </c>
      <c r="R2723" s="1">
        <f>IF(IFERROR(VLOOKUP(E2723,Store_Showcase!B2:H144,7, FALSE), TRUE)=TRUE, IF(IFERROR(VLOOKUP(E2723,Store_SRP!B2:H110,7, FALSE), TRUE)=TRUE,VLOOKUP(E2723,Store_VAM!B2:H273,7, FALSE),VLOOKUP(E2723,Store_SRP!B2:H110,7, FALSE)), VLOOKUP(E2723,Store_Showcase!B2:H144,7, FALSE))</f>
      </c>
      <c r="S2723" s="1">
        <f>IF(IFERROR(VLOOKUP(E2723,Store_Showcase!B2:I144,8, FALSE), TRUE)=TRUE, IF(IFERROR(VLOOKUP(E2723,Store_SRP!B2:I110,8, FALSE), TRUE)=TRUE,VLOOKUP(E2723,Store_VAM!B2:I273,8, FALSE),VLOOKUP(E2723,Store_SRP!B2:I110,8, FALSE)), VLOOKUP(E2723,Store_Showcase!B2:I144,8, FALSE))</f>
      </c>
      <c r="T2723" s="1">
        <f>VLOOKUP(G2723,Sku_Consolidated!A2:R957,18,FALSE)</f>
      </c>
      <c r="U2723" s="1" t="s">
        <v>6862</v>
      </c>
      <c r="V2723" s="1">
        <f>IF(VLOOKUP(G2723,Sku_Consolidated!A2:S957,19,FALSE)="SHOWCASE", VLOOKUP(E2723,Store_Showcase!B2:L144,11, FALSE), IF(VLOOKUP(G2723,Sku_Consolidated!A2:S957,19,FALSE)="VAM",VLOOKUP(E2723,Store_VAM!B2:L273,11, FALSE),VLOOKUP(E2723,Store_SRP!B2:L110,11, FALSE)))</f>
      </c>
      <c r="W2723" s="1">
        <f>VLOOKUP(G2723,Sku_Consolidated!A2:W957,11,FALSE)</f>
      </c>
      <c r="X2723" s="1">
        <f>VLOOKUP(G2723,Sku_Consolidated!A2:H957,8,FALSE)</f>
      </c>
      <c r="Y2723" s="1">
        <f>VLOOKUP(G2723,Sku_Consolidated!A2:I957,9,FALSE)</f>
      </c>
      <c r="Z2723" s="1" t="s">
        <v>41</v>
      </c>
      <c r="AA2723" s="1">
        <f>VLOOKUP(G2723,Sku_Consolidated!A2:E957,5,FALSE)</f>
      </c>
      <c r="AB2723" s="1">
        <f>IF(VLOOKUP(G2723,Sku_Consolidated!A2:S957,19,FALSE)="SHOWCASE", VLOOKUP(E2723,Store_Showcase!B2:N144,13, FALSE), IF(VLOOKUP(G2723,Sku_Consolidated!A2:S957,19,FALSE)="VAM",VLOOKUP(E2723,Store_VAM!B2:N273,13, FALSE),VLOOKUP(E2723,Store_SRP!B2:N110,13, FALSE)))</f>
      </c>
      <c r="AC2723" s="1">
        <f>IF(IFERROR(AB2723,TRUE)=TRUE, "-","OK")</f>
      </c>
      <c r="AD2723" s="11" t="s">
        <v>37</v>
      </c>
      <c r="AE2723" s="11" t="s">
        <v>37</v>
      </c>
      <c r="AF2723" s="1">
        <f>IF(IFERROR(VLOOKUP(E2723,Store_Showcase!B2:H144,{5}, FALSE), TRUE)=TRUE, IF(IFERROR(VLOOKUP(E2723,Store_SRP!B2:H110,{5}, FALSE), TRUE)=TRUE,VLOOKUP(E2723,Store_VAM!B2:H273,{5}, FALSE),VLOOKUP(E2723,Store_SRP!B2:H110,{5}, FALSE)), VLOOKUP(E2723,Store_Showcase!B2:H144,{5}, FALSE))</f>
      </c>
      <c r="AG2723" s="1">
        <f>IF(IFERROR(VLOOKUP(E2723,Store_Showcase!B2:H144,{6}, FALSE), TRUE)=TRUE, IF(IFERROR(VLOOKUP(E2723,Store_SRP!B2:H110,{6}, FALSE), TRUE)=TRUE,VLOOKUP(E2723,Store_VAM!B2:H273,{6}, FALSE),VLOOKUP(E2723,Store_SRP!B2:H110,{6}, FALSE)), VLOOKUP(E2723,Store_Showcase!B2:H144,{6}, FALSE))</f>
      </c>
      <c r="AH2723" s="1">
        <f>VLOOKUP(G2723,Sku_Consolidated!A2:R957,18,FALSE)</f>
      </c>
      <c r="AI2723" s="1">
        <f>VLOOKUP(G2723,Sku_Consolidated!A2:S957,19,FALSE)</f>
      </c>
      <c r="AJ2723" s="1">
        <f>VLOOKUP(G2723,Sku_Consolidated!A2:T957,20,FALSE)</f>
      </c>
    </row>
    <row r="2724" spans="1:36" x14ac:dyDescent="0.25">
      <c r="A2724" s="1">
        <v>2024</v>
      </c>
      <c r="B2724" s="1" t="s">
        <v>31</v>
      </c>
      <c r="C2724" s="1" t="s">
        <v>32</v>
      </c>
      <c r="D2724" s="1" t="s">
        <v>33</v>
      </c>
      <c r="E2724" s="9" t="s">
        <v>6861</v>
      </c>
      <c r="F2724" s="1">
        <f>IF(VLOOKUP(G2724,Sku_Consolidated!A2:S957,{19},FALSE)="SHOWCASE", VLOOKUP(E2724,Store_Showcase!B2:C144,{2}, FALSE), IF(VLOOKUP(G2724,Sku_Consolidated!A2:S957,{19},FALSE)="VAM",VLOOKUP(E2724,Store_VAM!B2:C273,{2}, FALSE),VLOOKUP(E2724,Store_SRP!B2:C110,{2}, FALSE)))</f>
      </c>
      <c r="G2724" s="1">
        <v>795727</v>
      </c>
      <c r="H2724" s="1" t="s">
        <v>1420</v>
      </c>
      <c r="I2724" s="10" t="s">
        <v>1137</v>
      </c>
      <c r="J2724" s="1">
        <f>VLOOKUP(G2724,Sku_Consolidated!A2:C957, 3, FALSE)</f>
      </c>
      <c r="K2724" s="10">
        <f>IF(J2724="PACK", I2724, 0)</f>
      </c>
      <c r="L2724" s="10">
        <f>IF(J2724="KG", I2724, I2724 * VLOOKUP(G2724,Sku_Consolidated!A2:U957,21,FALSE))</f>
      </c>
      <c r="M2724" s="10" t="s">
        <v>37</v>
      </c>
      <c r="N2724" s="11" t="s">
        <v>1421</v>
      </c>
      <c r="O2724" s="10" t="s">
        <v>2542</v>
      </c>
      <c r="P2724" s="10">
        <f>N2724 - O2724</f>
      </c>
      <c r="Q2724" s="1">
        <f>VLOOKUP(G2724,Sku_Consolidated!A2:G957,7, FALSE)</f>
      </c>
      <c r="R2724" s="1">
        <f>IF(IFERROR(VLOOKUP(E2724,Store_Showcase!B2:H144,7, FALSE), TRUE)=TRUE, IF(IFERROR(VLOOKUP(E2724,Store_SRP!B2:H110,7, FALSE), TRUE)=TRUE,VLOOKUP(E2724,Store_VAM!B2:H273,7, FALSE),VLOOKUP(E2724,Store_SRP!B2:H110,7, FALSE)), VLOOKUP(E2724,Store_Showcase!B2:H144,7, FALSE))</f>
      </c>
      <c r="S2724" s="1">
        <f>IF(IFERROR(VLOOKUP(E2724,Store_Showcase!B2:I144,8, FALSE), TRUE)=TRUE, IF(IFERROR(VLOOKUP(E2724,Store_SRP!B2:I110,8, FALSE), TRUE)=TRUE,VLOOKUP(E2724,Store_VAM!B2:I273,8, FALSE),VLOOKUP(E2724,Store_SRP!B2:I110,8, FALSE)), VLOOKUP(E2724,Store_Showcase!B2:I144,8, FALSE))</f>
      </c>
      <c r="T2724" s="1">
        <f>VLOOKUP(G2724,Sku_Consolidated!A2:R957,18,FALSE)</f>
      </c>
      <c r="U2724" s="1" t="s">
        <v>6862</v>
      </c>
      <c r="V2724" s="1">
        <f>IF(VLOOKUP(G2724,Sku_Consolidated!A2:S957,19,FALSE)="SHOWCASE", VLOOKUP(E2724,Store_Showcase!B2:L144,11, FALSE), IF(VLOOKUP(G2724,Sku_Consolidated!A2:S957,19,FALSE)="VAM",VLOOKUP(E2724,Store_VAM!B2:L273,11, FALSE),VLOOKUP(E2724,Store_SRP!B2:L110,11, FALSE)))</f>
      </c>
      <c r="W2724" s="1">
        <f>VLOOKUP(G2724,Sku_Consolidated!A2:W957,11,FALSE)</f>
      </c>
      <c r="X2724" s="1">
        <f>VLOOKUP(G2724,Sku_Consolidated!A2:H957,8,FALSE)</f>
      </c>
      <c r="Y2724" s="1">
        <f>VLOOKUP(G2724,Sku_Consolidated!A2:I957,9,FALSE)</f>
      </c>
      <c r="Z2724" s="1" t="s">
        <v>41</v>
      </c>
      <c r="AA2724" s="1">
        <f>VLOOKUP(G2724,Sku_Consolidated!A2:E957,5,FALSE)</f>
      </c>
      <c r="AB2724" s="1">
        <f>IF(VLOOKUP(G2724,Sku_Consolidated!A2:S957,19,FALSE)="SHOWCASE", VLOOKUP(E2724,Store_Showcase!B2:N144,13, FALSE), IF(VLOOKUP(G2724,Sku_Consolidated!A2:S957,19,FALSE)="VAM",VLOOKUP(E2724,Store_VAM!B2:N273,13, FALSE),VLOOKUP(E2724,Store_SRP!B2:N110,13, FALSE)))</f>
      </c>
      <c r="AC2724" s="1">
        <f>IF(IFERROR(AB2724,TRUE)=TRUE, "-","OK")</f>
      </c>
      <c r="AD2724" s="11" t="s">
        <v>37</v>
      </c>
      <c r="AE2724" s="11" t="s">
        <v>37</v>
      </c>
      <c r="AF2724" s="1">
        <f>IF(IFERROR(VLOOKUP(E2724,Store_Showcase!B2:H144,{5}, FALSE), TRUE)=TRUE, IF(IFERROR(VLOOKUP(E2724,Store_SRP!B2:H110,{5}, FALSE), TRUE)=TRUE,VLOOKUP(E2724,Store_VAM!B2:H273,{5}, FALSE),VLOOKUP(E2724,Store_SRP!B2:H110,{5}, FALSE)), VLOOKUP(E2724,Store_Showcase!B2:H144,{5}, FALSE))</f>
      </c>
      <c r="AG2724" s="1">
        <f>IF(IFERROR(VLOOKUP(E2724,Store_Showcase!B2:H144,{6}, FALSE), TRUE)=TRUE, IF(IFERROR(VLOOKUP(E2724,Store_SRP!B2:H110,{6}, FALSE), TRUE)=TRUE,VLOOKUP(E2724,Store_VAM!B2:H273,{6}, FALSE),VLOOKUP(E2724,Store_SRP!B2:H110,{6}, FALSE)), VLOOKUP(E2724,Store_Showcase!B2:H144,{6}, FALSE))</f>
      </c>
      <c r="AH2724" s="1">
        <f>VLOOKUP(G2724,Sku_Consolidated!A2:R957,18,FALSE)</f>
      </c>
      <c r="AI2724" s="1">
        <f>VLOOKUP(G2724,Sku_Consolidated!A2:S957,19,FALSE)</f>
      </c>
      <c r="AJ2724" s="1">
        <f>VLOOKUP(G2724,Sku_Consolidated!A2:T957,20,FALSE)</f>
      </c>
    </row>
    <row r="2725" spans="1:36" x14ac:dyDescent="0.25">
      <c r="A2725" s="1">
        <v>2024</v>
      </c>
      <c r="B2725" s="1" t="s">
        <v>31</v>
      </c>
      <c r="C2725" s="1" t="s">
        <v>32</v>
      </c>
      <c r="D2725" s="1" t="s">
        <v>33</v>
      </c>
      <c r="E2725" s="9" t="s">
        <v>6861</v>
      </c>
      <c r="F2725" s="1">
        <f>IF(VLOOKUP(G2725,Sku_Consolidated!A2:S957,{19},FALSE)="SHOWCASE", VLOOKUP(E2725,Store_Showcase!B2:C144,{2}, FALSE), IF(VLOOKUP(G2725,Sku_Consolidated!A2:S957,{19},FALSE)="VAM",VLOOKUP(E2725,Store_VAM!B2:C273,{2}, FALSE),VLOOKUP(E2725,Store_SRP!B2:C110,{2}, FALSE)))</f>
      </c>
      <c r="G2725" s="1">
        <v>795728</v>
      </c>
      <c r="H2725" s="1" t="s">
        <v>1647</v>
      </c>
      <c r="I2725" s="10" t="s">
        <v>1424</v>
      </c>
      <c r="J2725" s="1">
        <f>VLOOKUP(G2725,Sku_Consolidated!A2:C957, 3, FALSE)</f>
      </c>
      <c r="K2725" s="10">
        <f>IF(J2725="PACK", I2725, 0)</f>
      </c>
      <c r="L2725" s="10">
        <f>IF(J2725="KG", I2725, I2725 * VLOOKUP(G2725,Sku_Consolidated!A2:U957,21,FALSE))</f>
      </c>
      <c r="M2725" s="10" t="s">
        <v>37</v>
      </c>
      <c r="N2725" s="11" t="s">
        <v>6865</v>
      </c>
      <c r="O2725" s="10" t="s">
        <v>6866</v>
      </c>
      <c r="P2725" s="10">
        <f>N2725 - O2725</f>
      </c>
      <c r="Q2725" s="1">
        <f>VLOOKUP(G2725,Sku_Consolidated!A2:G957,7, FALSE)</f>
      </c>
      <c r="R2725" s="1">
        <f>IF(IFERROR(VLOOKUP(E2725,Store_Showcase!B2:H144,7, FALSE), TRUE)=TRUE, IF(IFERROR(VLOOKUP(E2725,Store_SRP!B2:H110,7, FALSE), TRUE)=TRUE,VLOOKUP(E2725,Store_VAM!B2:H273,7, FALSE),VLOOKUP(E2725,Store_SRP!B2:H110,7, FALSE)), VLOOKUP(E2725,Store_Showcase!B2:H144,7, FALSE))</f>
      </c>
      <c r="S2725" s="1">
        <f>IF(IFERROR(VLOOKUP(E2725,Store_Showcase!B2:I144,8, FALSE), TRUE)=TRUE, IF(IFERROR(VLOOKUP(E2725,Store_SRP!B2:I110,8, FALSE), TRUE)=TRUE,VLOOKUP(E2725,Store_VAM!B2:I273,8, FALSE),VLOOKUP(E2725,Store_SRP!B2:I110,8, FALSE)), VLOOKUP(E2725,Store_Showcase!B2:I144,8, FALSE))</f>
      </c>
      <c r="T2725" s="1">
        <f>VLOOKUP(G2725,Sku_Consolidated!A2:R957,18,FALSE)</f>
      </c>
      <c r="U2725" s="1" t="s">
        <v>6862</v>
      </c>
      <c r="V2725" s="1">
        <f>IF(VLOOKUP(G2725,Sku_Consolidated!A2:S957,19,FALSE)="SHOWCASE", VLOOKUP(E2725,Store_Showcase!B2:L144,11, FALSE), IF(VLOOKUP(G2725,Sku_Consolidated!A2:S957,19,FALSE)="VAM",VLOOKUP(E2725,Store_VAM!B2:L273,11, FALSE),VLOOKUP(E2725,Store_SRP!B2:L110,11, FALSE)))</f>
      </c>
      <c r="W2725" s="1">
        <f>VLOOKUP(G2725,Sku_Consolidated!A2:W957,11,FALSE)</f>
      </c>
      <c r="X2725" s="1">
        <f>VLOOKUP(G2725,Sku_Consolidated!A2:H957,8,FALSE)</f>
      </c>
      <c r="Y2725" s="1">
        <f>VLOOKUP(G2725,Sku_Consolidated!A2:I957,9,FALSE)</f>
      </c>
      <c r="Z2725" s="1" t="s">
        <v>41</v>
      </c>
      <c r="AA2725" s="1">
        <f>VLOOKUP(G2725,Sku_Consolidated!A2:E957,5,FALSE)</f>
      </c>
      <c r="AB2725" s="1">
        <f>IF(VLOOKUP(G2725,Sku_Consolidated!A2:S957,19,FALSE)="SHOWCASE", VLOOKUP(E2725,Store_Showcase!B2:N144,13, FALSE), IF(VLOOKUP(G2725,Sku_Consolidated!A2:S957,19,FALSE)="VAM",VLOOKUP(E2725,Store_VAM!B2:N273,13, FALSE),VLOOKUP(E2725,Store_SRP!B2:N110,13, FALSE)))</f>
      </c>
      <c r="AC2725" s="1">
        <f>IF(IFERROR(AB2725,TRUE)=TRUE, "-","OK")</f>
      </c>
      <c r="AD2725" s="11" t="s">
        <v>37</v>
      </c>
      <c r="AE2725" s="11" t="s">
        <v>37</v>
      </c>
      <c r="AF2725" s="1">
        <f>IF(IFERROR(VLOOKUP(E2725,Store_Showcase!B2:H144,{5}, FALSE), TRUE)=TRUE, IF(IFERROR(VLOOKUP(E2725,Store_SRP!B2:H110,{5}, FALSE), TRUE)=TRUE,VLOOKUP(E2725,Store_VAM!B2:H273,{5}, FALSE),VLOOKUP(E2725,Store_SRP!B2:H110,{5}, FALSE)), VLOOKUP(E2725,Store_Showcase!B2:H144,{5}, FALSE))</f>
      </c>
      <c r="AG2725" s="1">
        <f>IF(IFERROR(VLOOKUP(E2725,Store_Showcase!B2:H144,{6}, FALSE), TRUE)=TRUE, IF(IFERROR(VLOOKUP(E2725,Store_SRP!B2:H110,{6}, FALSE), TRUE)=TRUE,VLOOKUP(E2725,Store_VAM!B2:H273,{6}, FALSE),VLOOKUP(E2725,Store_SRP!B2:H110,{6}, FALSE)), VLOOKUP(E2725,Store_Showcase!B2:H144,{6}, FALSE))</f>
      </c>
      <c r="AH2725" s="1">
        <f>VLOOKUP(G2725,Sku_Consolidated!A2:R957,18,FALSE)</f>
      </c>
      <c r="AI2725" s="1">
        <f>VLOOKUP(G2725,Sku_Consolidated!A2:S957,19,FALSE)</f>
      </c>
      <c r="AJ2725" s="1">
        <f>VLOOKUP(G2725,Sku_Consolidated!A2:T957,20,FALSE)</f>
      </c>
    </row>
    <row r="2726" spans="1:36" x14ac:dyDescent="0.25">
      <c r="A2726" s="1">
        <v>2024</v>
      </c>
      <c r="B2726" s="1" t="s">
        <v>31</v>
      </c>
      <c r="C2726" s="1" t="s">
        <v>32</v>
      </c>
      <c r="D2726" s="1" t="s">
        <v>33</v>
      </c>
      <c r="E2726" s="9" t="s">
        <v>6861</v>
      </c>
      <c r="F2726" s="1">
        <f>IF(VLOOKUP(G2726,Sku_Consolidated!A2:S957,{19},FALSE)="SHOWCASE", VLOOKUP(E2726,Store_Showcase!B2:C144,{2}, FALSE), IF(VLOOKUP(G2726,Sku_Consolidated!A2:S957,{19},FALSE)="VAM",VLOOKUP(E2726,Store_VAM!B2:C273,{2}, FALSE),VLOOKUP(E2726,Store_SRP!B2:C110,{2}, FALSE)))</f>
      </c>
      <c r="G2726" s="1">
        <v>795730</v>
      </c>
      <c r="H2726" s="1" t="s">
        <v>1423</v>
      </c>
      <c r="I2726" s="10" t="s">
        <v>1424</v>
      </c>
      <c r="J2726" s="1">
        <f>VLOOKUP(G2726,Sku_Consolidated!A2:C957, 3, FALSE)</f>
      </c>
      <c r="K2726" s="10">
        <f>IF(J2726="PACK", I2726, 0)</f>
      </c>
      <c r="L2726" s="10">
        <f>IF(J2726="KG", I2726, I2726 * VLOOKUP(G2726,Sku_Consolidated!A2:U957,21,FALSE))</f>
      </c>
      <c r="M2726" s="10" t="s">
        <v>37</v>
      </c>
      <c r="N2726" s="11" t="s">
        <v>1696</v>
      </c>
      <c r="O2726" s="10" t="s">
        <v>2559</v>
      </c>
      <c r="P2726" s="10">
        <f>N2726 - O2726</f>
      </c>
      <c r="Q2726" s="1">
        <f>VLOOKUP(G2726,Sku_Consolidated!A2:G957,7, FALSE)</f>
      </c>
      <c r="R2726" s="1">
        <f>IF(IFERROR(VLOOKUP(E2726,Store_Showcase!B2:H144,7, FALSE), TRUE)=TRUE, IF(IFERROR(VLOOKUP(E2726,Store_SRP!B2:H110,7, FALSE), TRUE)=TRUE,VLOOKUP(E2726,Store_VAM!B2:H273,7, FALSE),VLOOKUP(E2726,Store_SRP!B2:H110,7, FALSE)), VLOOKUP(E2726,Store_Showcase!B2:H144,7, FALSE))</f>
      </c>
      <c r="S2726" s="1">
        <f>IF(IFERROR(VLOOKUP(E2726,Store_Showcase!B2:I144,8, FALSE), TRUE)=TRUE, IF(IFERROR(VLOOKUP(E2726,Store_SRP!B2:I110,8, FALSE), TRUE)=TRUE,VLOOKUP(E2726,Store_VAM!B2:I273,8, FALSE),VLOOKUP(E2726,Store_SRP!B2:I110,8, FALSE)), VLOOKUP(E2726,Store_Showcase!B2:I144,8, FALSE))</f>
      </c>
      <c r="T2726" s="1">
        <f>VLOOKUP(G2726,Sku_Consolidated!A2:R957,18,FALSE)</f>
      </c>
      <c r="U2726" s="1" t="s">
        <v>6862</v>
      </c>
      <c r="V2726" s="1">
        <f>IF(VLOOKUP(G2726,Sku_Consolidated!A2:S957,19,FALSE)="SHOWCASE", VLOOKUP(E2726,Store_Showcase!B2:L144,11, FALSE), IF(VLOOKUP(G2726,Sku_Consolidated!A2:S957,19,FALSE)="VAM",VLOOKUP(E2726,Store_VAM!B2:L273,11, FALSE),VLOOKUP(E2726,Store_SRP!B2:L110,11, FALSE)))</f>
      </c>
      <c r="W2726" s="1">
        <f>VLOOKUP(G2726,Sku_Consolidated!A2:W957,11,FALSE)</f>
      </c>
      <c r="X2726" s="1">
        <f>VLOOKUP(G2726,Sku_Consolidated!A2:H957,8,FALSE)</f>
      </c>
      <c r="Y2726" s="1">
        <f>VLOOKUP(G2726,Sku_Consolidated!A2:I957,9,FALSE)</f>
      </c>
      <c r="Z2726" s="1" t="s">
        <v>41</v>
      </c>
      <c r="AA2726" s="1">
        <f>VLOOKUP(G2726,Sku_Consolidated!A2:E957,5,FALSE)</f>
      </c>
      <c r="AB2726" s="1">
        <f>IF(VLOOKUP(G2726,Sku_Consolidated!A2:S957,19,FALSE)="SHOWCASE", VLOOKUP(E2726,Store_Showcase!B2:N144,13, FALSE), IF(VLOOKUP(G2726,Sku_Consolidated!A2:S957,19,FALSE)="VAM",VLOOKUP(E2726,Store_VAM!B2:N273,13, FALSE),VLOOKUP(E2726,Store_SRP!B2:N110,13, FALSE)))</f>
      </c>
      <c r="AC2726" s="1">
        <f>IF(IFERROR(AB2726,TRUE)=TRUE, "-","OK")</f>
      </c>
      <c r="AD2726" s="11" t="s">
        <v>37</v>
      </c>
      <c r="AE2726" s="11" t="s">
        <v>37</v>
      </c>
      <c r="AF2726" s="1">
        <f>IF(IFERROR(VLOOKUP(E2726,Store_Showcase!B2:H144,{5}, FALSE), TRUE)=TRUE, IF(IFERROR(VLOOKUP(E2726,Store_SRP!B2:H110,{5}, FALSE), TRUE)=TRUE,VLOOKUP(E2726,Store_VAM!B2:H273,{5}, FALSE),VLOOKUP(E2726,Store_SRP!B2:H110,{5}, FALSE)), VLOOKUP(E2726,Store_Showcase!B2:H144,{5}, FALSE))</f>
      </c>
      <c r="AG2726" s="1">
        <f>IF(IFERROR(VLOOKUP(E2726,Store_Showcase!B2:H144,{6}, FALSE), TRUE)=TRUE, IF(IFERROR(VLOOKUP(E2726,Store_SRP!B2:H110,{6}, FALSE), TRUE)=TRUE,VLOOKUP(E2726,Store_VAM!B2:H273,{6}, FALSE),VLOOKUP(E2726,Store_SRP!B2:H110,{6}, FALSE)), VLOOKUP(E2726,Store_Showcase!B2:H144,{6}, FALSE))</f>
      </c>
      <c r="AH2726" s="1">
        <f>VLOOKUP(G2726,Sku_Consolidated!A2:R957,18,FALSE)</f>
      </c>
      <c r="AI2726" s="1">
        <f>VLOOKUP(G2726,Sku_Consolidated!A2:S957,19,FALSE)</f>
      </c>
      <c r="AJ2726" s="1">
        <f>VLOOKUP(G2726,Sku_Consolidated!A2:T957,20,FALSE)</f>
      </c>
    </row>
    <row r="2727" spans="1:36" x14ac:dyDescent="0.25">
      <c r="A2727" s="1">
        <v>2024</v>
      </c>
      <c r="B2727" s="1" t="s">
        <v>31</v>
      </c>
      <c r="C2727" s="1" t="s">
        <v>32</v>
      </c>
      <c r="D2727" s="1" t="s">
        <v>33</v>
      </c>
      <c r="E2727" s="9" t="s">
        <v>6861</v>
      </c>
      <c r="F2727" s="1">
        <f>IF(VLOOKUP(G2727,Sku_Consolidated!A2:S957,{19},FALSE)="SHOWCASE", VLOOKUP(E2727,Store_Showcase!B2:C144,{2}, FALSE), IF(VLOOKUP(G2727,Sku_Consolidated!A2:S957,{19},FALSE)="VAM",VLOOKUP(E2727,Store_VAM!B2:C273,{2}, FALSE),VLOOKUP(E2727,Store_SRP!B2:C110,{2}, FALSE)))</f>
      </c>
      <c r="G2727" s="1">
        <v>795732</v>
      </c>
      <c r="H2727" s="1" t="s">
        <v>1427</v>
      </c>
      <c r="I2727" s="10" t="s">
        <v>1638</v>
      </c>
      <c r="J2727" s="1">
        <f>VLOOKUP(G2727,Sku_Consolidated!A2:C957, 3, FALSE)</f>
      </c>
      <c r="K2727" s="10">
        <f>IF(J2727="PACK", I2727, 0)</f>
      </c>
      <c r="L2727" s="10">
        <f>IF(J2727="KG", I2727, I2727 * VLOOKUP(G2727,Sku_Consolidated!A2:U957,21,FALSE))</f>
      </c>
      <c r="M2727" s="10" t="s">
        <v>37</v>
      </c>
      <c r="N2727" s="11" t="s">
        <v>1653</v>
      </c>
      <c r="O2727" s="10" t="s">
        <v>2560</v>
      </c>
      <c r="P2727" s="10">
        <f>N2727 - O2727</f>
      </c>
      <c r="Q2727" s="1">
        <f>VLOOKUP(G2727,Sku_Consolidated!A2:G957,7, FALSE)</f>
      </c>
      <c r="R2727" s="1">
        <f>IF(IFERROR(VLOOKUP(E2727,Store_Showcase!B2:H144,7, FALSE), TRUE)=TRUE, IF(IFERROR(VLOOKUP(E2727,Store_SRP!B2:H110,7, FALSE), TRUE)=TRUE,VLOOKUP(E2727,Store_VAM!B2:H273,7, FALSE),VLOOKUP(E2727,Store_SRP!B2:H110,7, FALSE)), VLOOKUP(E2727,Store_Showcase!B2:H144,7, FALSE))</f>
      </c>
      <c r="S2727" s="1">
        <f>IF(IFERROR(VLOOKUP(E2727,Store_Showcase!B2:I144,8, FALSE), TRUE)=TRUE, IF(IFERROR(VLOOKUP(E2727,Store_SRP!B2:I110,8, FALSE), TRUE)=TRUE,VLOOKUP(E2727,Store_VAM!B2:I273,8, FALSE),VLOOKUP(E2727,Store_SRP!B2:I110,8, FALSE)), VLOOKUP(E2727,Store_Showcase!B2:I144,8, FALSE))</f>
      </c>
      <c r="T2727" s="1">
        <f>VLOOKUP(G2727,Sku_Consolidated!A2:R957,18,FALSE)</f>
      </c>
      <c r="U2727" s="1" t="s">
        <v>6862</v>
      </c>
      <c r="V2727" s="1">
        <f>IF(VLOOKUP(G2727,Sku_Consolidated!A2:S957,19,FALSE)="SHOWCASE", VLOOKUP(E2727,Store_Showcase!B2:L144,11, FALSE), IF(VLOOKUP(G2727,Sku_Consolidated!A2:S957,19,FALSE)="VAM",VLOOKUP(E2727,Store_VAM!B2:L273,11, FALSE),VLOOKUP(E2727,Store_SRP!B2:L110,11, FALSE)))</f>
      </c>
      <c r="W2727" s="1">
        <f>VLOOKUP(G2727,Sku_Consolidated!A2:W957,11,FALSE)</f>
      </c>
      <c r="X2727" s="1">
        <f>VLOOKUP(G2727,Sku_Consolidated!A2:H957,8,FALSE)</f>
      </c>
      <c r="Y2727" s="1">
        <f>VLOOKUP(G2727,Sku_Consolidated!A2:I957,9,FALSE)</f>
      </c>
      <c r="Z2727" s="1" t="s">
        <v>41</v>
      </c>
      <c r="AA2727" s="1">
        <f>VLOOKUP(G2727,Sku_Consolidated!A2:E957,5,FALSE)</f>
      </c>
      <c r="AB2727" s="1">
        <f>IF(VLOOKUP(G2727,Sku_Consolidated!A2:S957,19,FALSE)="SHOWCASE", VLOOKUP(E2727,Store_Showcase!B2:N144,13, FALSE), IF(VLOOKUP(G2727,Sku_Consolidated!A2:S957,19,FALSE)="VAM",VLOOKUP(E2727,Store_VAM!B2:N273,13, FALSE),VLOOKUP(E2727,Store_SRP!B2:N110,13, FALSE)))</f>
      </c>
      <c r="AC2727" s="1">
        <f>IF(IFERROR(AB2727,TRUE)=TRUE, "-","OK")</f>
      </c>
      <c r="AD2727" s="11" t="s">
        <v>37</v>
      </c>
      <c r="AE2727" s="11" t="s">
        <v>37</v>
      </c>
      <c r="AF2727" s="1">
        <f>IF(IFERROR(VLOOKUP(E2727,Store_Showcase!B2:H144,{5}, FALSE), TRUE)=TRUE, IF(IFERROR(VLOOKUP(E2727,Store_SRP!B2:H110,{5}, FALSE), TRUE)=TRUE,VLOOKUP(E2727,Store_VAM!B2:H273,{5}, FALSE),VLOOKUP(E2727,Store_SRP!B2:H110,{5}, FALSE)), VLOOKUP(E2727,Store_Showcase!B2:H144,{5}, FALSE))</f>
      </c>
      <c r="AG2727" s="1">
        <f>IF(IFERROR(VLOOKUP(E2727,Store_Showcase!B2:H144,{6}, FALSE), TRUE)=TRUE, IF(IFERROR(VLOOKUP(E2727,Store_SRP!B2:H110,{6}, FALSE), TRUE)=TRUE,VLOOKUP(E2727,Store_VAM!B2:H273,{6}, FALSE),VLOOKUP(E2727,Store_SRP!B2:H110,{6}, FALSE)), VLOOKUP(E2727,Store_Showcase!B2:H144,{6}, FALSE))</f>
      </c>
      <c r="AH2727" s="1">
        <f>VLOOKUP(G2727,Sku_Consolidated!A2:R957,18,FALSE)</f>
      </c>
      <c r="AI2727" s="1">
        <f>VLOOKUP(G2727,Sku_Consolidated!A2:S957,19,FALSE)</f>
      </c>
      <c r="AJ2727" s="1">
        <f>VLOOKUP(G2727,Sku_Consolidated!A2:T957,20,FALSE)</f>
      </c>
    </row>
    <row r="2728" spans="1:36" x14ac:dyDescent="0.25">
      <c r="A2728" s="1">
        <v>2024</v>
      </c>
      <c r="B2728" s="1" t="s">
        <v>31</v>
      </c>
      <c r="C2728" s="1" t="s">
        <v>32</v>
      </c>
      <c r="D2728" s="1" t="s">
        <v>33</v>
      </c>
      <c r="E2728" s="9" t="s">
        <v>6861</v>
      </c>
      <c r="F2728" s="1">
        <f>IF(VLOOKUP(G2728,Sku_Consolidated!A2:S957,{19},FALSE)="SHOWCASE", VLOOKUP(E2728,Store_Showcase!B2:C144,{2}, FALSE), IF(VLOOKUP(G2728,Sku_Consolidated!A2:S957,{19},FALSE)="VAM",VLOOKUP(E2728,Store_VAM!B2:C273,{2}, FALSE),VLOOKUP(E2728,Store_SRP!B2:C110,{2}, FALSE)))</f>
      </c>
      <c r="G2728" s="1">
        <v>795733</v>
      </c>
      <c r="H2728" s="1" t="s">
        <v>1430</v>
      </c>
      <c r="I2728" s="10" t="s">
        <v>1467</v>
      </c>
      <c r="J2728" s="1">
        <f>VLOOKUP(G2728,Sku_Consolidated!A2:C957, 3, FALSE)</f>
      </c>
      <c r="K2728" s="10">
        <f>IF(J2728="PACK", I2728, 0)</f>
      </c>
      <c r="L2728" s="10">
        <f>IF(J2728="KG", I2728, I2728 * VLOOKUP(G2728,Sku_Consolidated!A2:U957,21,FALSE))</f>
      </c>
      <c r="M2728" s="10" t="s">
        <v>37</v>
      </c>
      <c r="N2728" s="11" t="s">
        <v>6867</v>
      </c>
      <c r="O2728" s="10" t="s">
        <v>6868</v>
      </c>
      <c r="P2728" s="10">
        <f>N2728 - O2728</f>
      </c>
      <c r="Q2728" s="1">
        <f>VLOOKUP(G2728,Sku_Consolidated!A2:G957,7, FALSE)</f>
      </c>
      <c r="R2728" s="1">
        <f>IF(IFERROR(VLOOKUP(E2728,Store_Showcase!B2:H144,7, FALSE), TRUE)=TRUE, IF(IFERROR(VLOOKUP(E2728,Store_SRP!B2:H110,7, FALSE), TRUE)=TRUE,VLOOKUP(E2728,Store_VAM!B2:H273,7, FALSE),VLOOKUP(E2728,Store_SRP!B2:H110,7, FALSE)), VLOOKUP(E2728,Store_Showcase!B2:H144,7, FALSE))</f>
      </c>
      <c r="S2728" s="1">
        <f>IF(IFERROR(VLOOKUP(E2728,Store_Showcase!B2:I144,8, FALSE), TRUE)=TRUE, IF(IFERROR(VLOOKUP(E2728,Store_SRP!B2:I110,8, FALSE), TRUE)=TRUE,VLOOKUP(E2728,Store_VAM!B2:I273,8, FALSE),VLOOKUP(E2728,Store_SRP!B2:I110,8, FALSE)), VLOOKUP(E2728,Store_Showcase!B2:I144,8, FALSE))</f>
      </c>
      <c r="T2728" s="1">
        <f>VLOOKUP(G2728,Sku_Consolidated!A2:R957,18,FALSE)</f>
      </c>
      <c r="U2728" s="1" t="s">
        <v>6862</v>
      </c>
      <c r="V2728" s="1">
        <f>IF(VLOOKUP(G2728,Sku_Consolidated!A2:S957,19,FALSE)="SHOWCASE", VLOOKUP(E2728,Store_Showcase!B2:L144,11, FALSE), IF(VLOOKUP(G2728,Sku_Consolidated!A2:S957,19,FALSE)="VAM",VLOOKUP(E2728,Store_VAM!B2:L273,11, FALSE),VLOOKUP(E2728,Store_SRP!B2:L110,11, FALSE)))</f>
      </c>
      <c r="W2728" s="1">
        <f>VLOOKUP(G2728,Sku_Consolidated!A2:W957,11,FALSE)</f>
      </c>
      <c r="X2728" s="1">
        <f>VLOOKUP(G2728,Sku_Consolidated!A2:H957,8,FALSE)</f>
      </c>
      <c r="Y2728" s="1">
        <f>VLOOKUP(G2728,Sku_Consolidated!A2:I957,9,FALSE)</f>
      </c>
      <c r="Z2728" s="1" t="s">
        <v>41</v>
      </c>
      <c r="AA2728" s="1">
        <f>VLOOKUP(G2728,Sku_Consolidated!A2:E957,5,FALSE)</f>
      </c>
      <c r="AB2728" s="1">
        <f>IF(VLOOKUP(G2728,Sku_Consolidated!A2:S957,19,FALSE)="SHOWCASE", VLOOKUP(E2728,Store_Showcase!B2:N144,13, FALSE), IF(VLOOKUP(G2728,Sku_Consolidated!A2:S957,19,FALSE)="VAM",VLOOKUP(E2728,Store_VAM!B2:N273,13, FALSE),VLOOKUP(E2728,Store_SRP!B2:N110,13, FALSE)))</f>
      </c>
      <c r="AC2728" s="1">
        <f>IF(IFERROR(AB2728,TRUE)=TRUE, "-","OK")</f>
      </c>
      <c r="AD2728" s="11" t="s">
        <v>37</v>
      </c>
      <c r="AE2728" s="11" t="s">
        <v>37</v>
      </c>
      <c r="AF2728" s="1">
        <f>IF(IFERROR(VLOOKUP(E2728,Store_Showcase!B2:H144,{5}, FALSE), TRUE)=TRUE, IF(IFERROR(VLOOKUP(E2728,Store_SRP!B2:H110,{5}, FALSE), TRUE)=TRUE,VLOOKUP(E2728,Store_VAM!B2:H273,{5}, FALSE),VLOOKUP(E2728,Store_SRP!B2:H110,{5}, FALSE)), VLOOKUP(E2728,Store_Showcase!B2:H144,{5}, FALSE))</f>
      </c>
      <c r="AG2728" s="1">
        <f>IF(IFERROR(VLOOKUP(E2728,Store_Showcase!B2:H144,{6}, FALSE), TRUE)=TRUE, IF(IFERROR(VLOOKUP(E2728,Store_SRP!B2:H110,{6}, FALSE), TRUE)=TRUE,VLOOKUP(E2728,Store_VAM!B2:H273,{6}, FALSE),VLOOKUP(E2728,Store_SRP!B2:H110,{6}, FALSE)), VLOOKUP(E2728,Store_Showcase!B2:H144,{6}, FALSE))</f>
      </c>
      <c r="AH2728" s="1">
        <f>VLOOKUP(G2728,Sku_Consolidated!A2:R957,18,FALSE)</f>
      </c>
      <c r="AI2728" s="1">
        <f>VLOOKUP(G2728,Sku_Consolidated!A2:S957,19,FALSE)</f>
      </c>
      <c r="AJ2728" s="1">
        <f>VLOOKUP(G2728,Sku_Consolidated!A2:T957,20,FALSE)</f>
      </c>
    </row>
    <row r="2729" spans="1:36" x14ac:dyDescent="0.25">
      <c r="A2729" s="1">
        <v>2024</v>
      </c>
      <c r="B2729" s="1" t="s">
        <v>31</v>
      </c>
      <c r="C2729" s="1" t="s">
        <v>32</v>
      </c>
      <c r="D2729" s="1" t="s">
        <v>33</v>
      </c>
      <c r="E2729" s="9" t="s">
        <v>6861</v>
      </c>
      <c r="F2729" s="1">
        <f>IF(VLOOKUP(G2729,Sku_Consolidated!A2:S957,{19},FALSE)="SHOWCASE", VLOOKUP(E2729,Store_Showcase!B2:C144,{2}, FALSE), IF(VLOOKUP(G2729,Sku_Consolidated!A2:S957,{19},FALSE)="VAM",VLOOKUP(E2729,Store_VAM!B2:C273,{2}, FALSE),VLOOKUP(E2729,Store_SRP!B2:C110,{2}, FALSE)))</f>
      </c>
      <c r="G2729" s="1">
        <v>795738</v>
      </c>
      <c r="H2729" s="1" t="s">
        <v>1634</v>
      </c>
      <c r="I2729" s="10" t="s">
        <v>1137</v>
      </c>
      <c r="J2729" s="1">
        <f>VLOOKUP(G2729,Sku_Consolidated!A2:C957, 3, FALSE)</f>
      </c>
      <c r="K2729" s="10">
        <f>IF(J2729="PACK", I2729, 0)</f>
      </c>
      <c r="L2729" s="10">
        <f>IF(J2729="KG", I2729, I2729 * VLOOKUP(G2729,Sku_Consolidated!A2:U957,21,FALSE))</f>
      </c>
      <c r="M2729" s="10" t="s">
        <v>37</v>
      </c>
      <c r="N2729" s="11" t="s">
        <v>1683</v>
      </c>
      <c r="O2729" s="10" t="s">
        <v>4425</v>
      </c>
      <c r="P2729" s="10">
        <f>N2729 - O2729</f>
      </c>
      <c r="Q2729" s="1">
        <f>VLOOKUP(G2729,Sku_Consolidated!A2:G957,7, FALSE)</f>
      </c>
      <c r="R2729" s="1">
        <f>IF(IFERROR(VLOOKUP(E2729,Store_Showcase!B2:H144,7, FALSE), TRUE)=TRUE, IF(IFERROR(VLOOKUP(E2729,Store_SRP!B2:H110,7, FALSE), TRUE)=TRUE,VLOOKUP(E2729,Store_VAM!B2:H273,7, FALSE),VLOOKUP(E2729,Store_SRP!B2:H110,7, FALSE)), VLOOKUP(E2729,Store_Showcase!B2:H144,7, FALSE))</f>
      </c>
      <c r="S2729" s="1">
        <f>IF(IFERROR(VLOOKUP(E2729,Store_Showcase!B2:I144,8, FALSE), TRUE)=TRUE, IF(IFERROR(VLOOKUP(E2729,Store_SRP!B2:I110,8, FALSE), TRUE)=TRUE,VLOOKUP(E2729,Store_VAM!B2:I273,8, FALSE),VLOOKUP(E2729,Store_SRP!B2:I110,8, FALSE)), VLOOKUP(E2729,Store_Showcase!B2:I144,8, FALSE))</f>
      </c>
      <c r="T2729" s="1">
        <f>VLOOKUP(G2729,Sku_Consolidated!A2:R957,18,FALSE)</f>
      </c>
      <c r="U2729" s="1" t="s">
        <v>6862</v>
      </c>
      <c r="V2729" s="1">
        <f>IF(VLOOKUP(G2729,Sku_Consolidated!A2:S957,19,FALSE)="SHOWCASE", VLOOKUP(E2729,Store_Showcase!B2:L144,11, FALSE), IF(VLOOKUP(G2729,Sku_Consolidated!A2:S957,19,FALSE)="VAM",VLOOKUP(E2729,Store_VAM!B2:L273,11, FALSE),VLOOKUP(E2729,Store_SRP!B2:L110,11, FALSE)))</f>
      </c>
      <c r="W2729" s="1">
        <f>VLOOKUP(G2729,Sku_Consolidated!A2:W957,11,FALSE)</f>
      </c>
      <c r="X2729" s="1">
        <f>VLOOKUP(G2729,Sku_Consolidated!A2:H957,8,FALSE)</f>
      </c>
      <c r="Y2729" s="1">
        <f>VLOOKUP(G2729,Sku_Consolidated!A2:I957,9,FALSE)</f>
      </c>
      <c r="Z2729" s="1" t="s">
        <v>41</v>
      </c>
      <c r="AA2729" s="1">
        <f>VLOOKUP(G2729,Sku_Consolidated!A2:E957,5,FALSE)</f>
      </c>
      <c r="AB2729" s="1">
        <f>IF(VLOOKUP(G2729,Sku_Consolidated!A2:S957,19,FALSE)="SHOWCASE", VLOOKUP(E2729,Store_Showcase!B2:N144,13, FALSE), IF(VLOOKUP(G2729,Sku_Consolidated!A2:S957,19,FALSE)="VAM",VLOOKUP(E2729,Store_VAM!B2:N273,13, FALSE),VLOOKUP(E2729,Store_SRP!B2:N110,13, FALSE)))</f>
      </c>
      <c r="AC2729" s="1">
        <f>IF(IFERROR(AB2729,TRUE)=TRUE, "-","OK")</f>
      </c>
      <c r="AD2729" s="11" t="s">
        <v>37</v>
      </c>
      <c r="AE2729" s="11" t="s">
        <v>37</v>
      </c>
      <c r="AF2729" s="1">
        <f>IF(IFERROR(VLOOKUP(E2729,Store_Showcase!B2:H144,{5}, FALSE), TRUE)=TRUE, IF(IFERROR(VLOOKUP(E2729,Store_SRP!B2:H110,{5}, FALSE), TRUE)=TRUE,VLOOKUP(E2729,Store_VAM!B2:H273,{5}, FALSE),VLOOKUP(E2729,Store_SRP!B2:H110,{5}, FALSE)), VLOOKUP(E2729,Store_Showcase!B2:H144,{5}, FALSE))</f>
      </c>
      <c r="AG2729" s="1">
        <f>IF(IFERROR(VLOOKUP(E2729,Store_Showcase!B2:H144,{6}, FALSE), TRUE)=TRUE, IF(IFERROR(VLOOKUP(E2729,Store_SRP!B2:H110,{6}, FALSE), TRUE)=TRUE,VLOOKUP(E2729,Store_VAM!B2:H273,{6}, FALSE),VLOOKUP(E2729,Store_SRP!B2:H110,{6}, FALSE)), VLOOKUP(E2729,Store_Showcase!B2:H144,{6}, FALSE))</f>
      </c>
      <c r="AH2729" s="1">
        <f>VLOOKUP(G2729,Sku_Consolidated!A2:R957,18,FALSE)</f>
      </c>
      <c r="AI2729" s="1">
        <f>VLOOKUP(G2729,Sku_Consolidated!A2:S957,19,FALSE)</f>
      </c>
      <c r="AJ2729" s="1">
        <f>VLOOKUP(G2729,Sku_Consolidated!A2:T957,20,FALSE)</f>
      </c>
    </row>
    <row r="2730" spans="1:36" x14ac:dyDescent="0.25">
      <c r="A2730" s="1">
        <v>2024</v>
      </c>
      <c r="B2730" s="1" t="s">
        <v>31</v>
      </c>
      <c r="C2730" s="1" t="s">
        <v>32</v>
      </c>
      <c r="D2730" s="1" t="s">
        <v>33</v>
      </c>
      <c r="E2730" s="9" t="s">
        <v>6861</v>
      </c>
      <c r="F2730" s="1">
        <f>IF(VLOOKUP(G2730,Sku_Consolidated!A2:S957,{19},FALSE)="SHOWCASE", VLOOKUP(E2730,Store_Showcase!B2:C144,{2}, FALSE), IF(VLOOKUP(G2730,Sku_Consolidated!A2:S957,{19},FALSE)="VAM",VLOOKUP(E2730,Store_VAM!B2:C273,{2}, FALSE),VLOOKUP(E2730,Store_SRP!B2:C110,{2}, FALSE)))</f>
      </c>
      <c r="G2730" s="1">
        <v>798587</v>
      </c>
      <c r="H2730" s="1" t="s">
        <v>1659</v>
      </c>
      <c r="I2730" s="10" t="s">
        <v>1638</v>
      </c>
      <c r="J2730" s="1">
        <f>VLOOKUP(G2730,Sku_Consolidated!A2:C957, 3, FALSE)</f>
      </c>
      <c r="K2730" s="10">
        <f>IF(J2730="PACK", I2730, 0)</f>
      </c>
      <c r="L2730" s="10">
        <f>IF(J2730="KG", I2730, I2730 * VLOOKUP(G2730,Sku_Consolidated!A2:U957,21,FALSE))</f>
      </c>
      <c r="M2730" s="10" t="s">
        <v>37</v>
      </c>
      <c r="N2730" s="11" t="s">
        <v>1671</v>
      </c>
      <c r="O2730" s="10" t="s">
        <v>6869</v>
      </c>
      <c r="P2730" s="10">
        <f>N2730 - O2730</f>
      </c>
      <c r="Q2730" s="1">
        <f>VLOOKUP(G2730,Sku_Consolidated!A2:G957,7, FALSE)</f>
      </c>
      <c r="R2730" s="1">
        <f>IF(IFERROR(VLOOKUP(E2730,Store_Showcase!B2:H144,7, FALSE), TRUE)=TRUE, IF(IFERROR(VLOOKUP(E2730,Store_SRP!B2:H110,7, FALSE), TRUE)=TRUE,VLOOKUP(E2730,Store_VAM!B2:H273,7, FALSE),VLOOKUP(E2730,Store_SRP!B2:H110,7, FALSE)), VLOOKUP(E2730,Store_Showcase!B2:H144,7, FALSE))</f>
      </c>
      <c r="S2730" s="1">
        <f>IF(IFERROR(VLOOKUP(E2730,Store_Showcase!B2:I144,8, FALSE), TRUE)=TRUE, IF(IFERROR(VLOOKUP(E2730,Store_SRP!B2:I110,8, FALSE), TRUE)=TRUE,VLOOKUP(E2730,Store_VAM!B2:I273,8, FALSE),VLOOKUP(E2730,Store_SRP!B2:I110,8, FALSE)), VLOOKUP(E2730,Store_Showcase!B2:I144,8, FALSE))</f>
      </c>
      <c r="T2730" s="1">
        <f>VLOOKUP(G2730,Sku_Consolidated!A2:R957,18,FALSE)</f>
      </c>
      <c r="U2730" s="1" t="s">
        <v>6862</v>
      </c>
      <c r="V2730" s="1">
        <f>IF(VLOOKUP(G2730,Sku_Consolidated!A2:S957,19,FALSE)="SHOWCASE", VLOOKUP(E2730,Store_Showcase!B2:L144,11, FALSE), IF(VLOOKUP(G2730,Sku_Consolidated!A2:S957,19,FALSE)="VAM",VLOOKUP(E2730,Store_VAM!B2:L273,11, FALSE),VLOOKUP(E2730,Store_SRP!B2:L110,11, FALSE)))</f>
      </c>
      <c r="W2730" s="1">
        <f>VLOOKUP(G2730,Sku_Consolidated!A2:W957,11,FALSE)</f>
      </c>
      <c r="X2730" s="1">
        <f>VLOOKUP(G2730,Sku_Consolidated!A2:H957,8,FALSE)</f>
      </c>
      <c r="Y2730" s="1">
        <f>VLOOKUP(G2730,Sku_Consolidated!A2:I957,9,FALSE)</f>
      </c>
      <c r="Z2730" s="1" t="s">
        <v>41</v>
      </c>
      <c r="AA2730" s="1">
        <f>VLOOKUP(G2730,Sku_Consolidated!A2:E957,5,FALSE)</f>
      </c>
      <c r="AB2730" s="1">
        <f>IF(VLOOKUP(G2730,Sku_Consolidated!A2:S957,19,FALSE)="SHOWCASE", VLOOKUP(E2730,Store_Showcase!B2:N144,13, FALSE), IF(VLOOKUP(G2730,Sku_Consolidated!A2:S957,19,FALSE)="VAM",VLOOKUP(E2730,Store_VAM!B2:N273,13, FALSE),VLOOKUP(E2730,Store_SRP!B2:N110,13, FALSE)))</f>
      </c>
      <c r="AC2730" s="1">
        <f>IF(IFERROR(AB2730,TRUE)=TRUE, "-","OK")</f>
      </c>
      <c r="AD2730" s="11" t="s">
        <v>37</v>
      </c>
      <c r="AE2730" s="11" t="s">
        <v>37</v>
      </c>
      <c r="AF2730" s="1">
        <f>IF(IFERROR(VLOOKUP(E2730,Store_Showcase!B2:H144,{5}, FALSE), TRUE)=TRUE, IF(IFERROR(VLOOKUP(E2730,Store_SRP!B2:H110,{5}, FALSE), TRUE)=TRUE,VLOOKUP(E2730,Store_VAM!B2:H273,{5}, FALSE),VLOOKUP(E2730,Store_SRP!B2:H110,{5}, FALSE)), VLOOKUP(E2730,Store_Showcase!B2:H144,{5}, FALSE))</f>
      </c>
      <c r="AG2730" s="1">
        <f>IF(IFERROR(VLOOKUP(E2730,Store_Showcase!B2:H144,{6}, FALSE), TRUE)=TRUE, IF(IFERROR(VLOOKUP(E2730,Store_SRP!B2:H110,{6}, FALSE), TRUE)=TRUE,VLOOKUP(E2730,Store_VAM!B2:H273,{6}, FALSE),VLOOKUP(E2730,Store_SRP!B2:H110,{6}, FALSE)), VLOOKUP(E2730,Store_Showcase!B2:H144,{6}, FALSE))</f>
      </c>
      <c r="AH2730" s="1">
        <f>VLOOKUP(G2730,Sku_Consolidated!A2:R957,18,FALSE)</f>
      </c>
      <c r="AI2730" s="1">
        <f>VLOOKUP(G2730,Sku_Consolidated!A2:S957,19,FALSE)</f>
      </c>
      <c r="AJ2730" s="1">
        <f>VLOOKUP(G2730,Sku_Consolidated!A2:T957,20,FALSE)</f>
      </c>
    </row>
    <row r="2731" spans="1:36" x14ac:dyDescent="0.25">
      <c r="A2731" s="1">
        <v>2024</v>
      </c>
      <c r="B2731" s="1" t="s">
        <v>31</v>
      </c>
      <c r="C2731" s="1" t="s">
        <v>32</v>
      </c>
      <c r="D2731" s="1" t="s">
        <v>33</v>
      </c>
      <c r="E2731" s="9" t="s">
        <v>6861</v>
      </c>
      <c r="F2731" s="1">
        <f>IF(VLOOKUP(G2731,Sku_Consolidated!A2:S957,{19},FALSE)="SHOWCASE", VLOOKUP(E2731,Store_Showcase!B2:C144,{2}, FALSE), IF(VLOOKUP(G2731,Sku_Consolidated!A2:S957,{19},FALSE)="VAM",VLOOKUP(E2731,Store_VAM!B2:C273,{2}, FALSE),VLOOKUP(E2731,Store_SRP!B2:C110,{2}, FALSE)))</f>
      </c>
      <c r="G2731" s="1">
        <v>798588</v>
      </c>
      <c r="H2731" s="1" t="s">
        <v>1637</v>
      </c>
      <c r="I2731" s="10" t="s">
        <v>1650</v>
      </c>
      <c r="J2731" s="1">
        <f>VLOOKUP(G2731,Sku_Consolidated!A2:C957, 3, FALSE)</f>
      </c>
      <c r="K2731" s="10">
        <f>IF(J2731="PACK", I2731, 0)</f>
      </c>
      <c r="L2731" s="10">
        <f>IF(J2731="KG", I2731, I2731 * VLOOKUP(G2731,Sku_Consolidated!A2:U957,21,FALSE))</f>
      </c>
      <c r="M2731" s="10" t="s">
        <v>37</v>
      </c>
      <c r="N2731" s="11" t="s">
        <v>6870</v>
      </c>
      <c r="O2731" s="10" t="s">
        <v>6871</v>
      </c>
      <c r="P2731" s="10">
        <f>N2731 - O2731</f>
      </c>
      <c r="Q2731" s="1">
        <f>VLOOKUP(G2731,Sku_Consolidated!A2:G957,7, FALSE)</f>
      </c>
      <c r="R2731" s="1">
        <f>IF(IFERROR(VLOOKUP(E2731,Store_Showcase!B2:H144,7, FALSE), TRUE)=TRUE, IF(IFERROR(VLOOKUP(E2731,Store_SRP!B2:H110,7, FALSE), TRUE)=TRUE,VLOOKUP(E2731,Store_VAM!B2:H273,7, FALSE),VLOOKUP(E2731,Store_SRP!B2:H110,7, FALSE)), VLOOKUP(E2731,Store_Showcase!B2:H144,7, FALSE))</f>
      </c>
      <c r="S2731" s="1">
        <f>IF(IFERROR(VLOOKUP(E2731,Store_Showcase!B2:I144,8, FALSE), TRUE)=TRUE, IF(IFERROR(VLOOKUP(E2731,Store_SRP!B2:I110,8, FALSE), TRUE)=TRUE,VLOOKUP(E2731,Store_VAM!B2:I273,8, FALSE),VLOOKUP(E2731,Store_SRP!B2:I110,8, FALSE)), VLOOKUP(E2731,Store_Showcase!B2:I144,8, FALSE))</f>
      </c>
      <c r="T2731" s="1">
        <f>VLOOKUP(G2731,Sku_Consolidated!A2:R957,18,FALSE)</f>
      </c>
      <c r="U2731" s="1" t="s">
        <v>6862</v>
      </c>
      <c r="V2731" s="1">
        <f>IF(VLOOKUP(G2731,Sku_Consolidated!A2:S957,19,FALSE)="SHOWCASE", VLOOKUP(E2731,Store_Showcase!B2:L144,11, FALSE), IF(VLOOKUP(G2731,Sku_Consolidated!A2:S957,19,FALSE)="VAM",VLOOKUP(E2731,Store_VAM!B2:L273,11, FALSE),VLOOKUP(E2731,Store_SRP!B2:L110,11, FALSE)))</f>
      </c>
      <c r="W2731" s="1">
        <f>VLOOKUP(G2731,Sku_Consolidated!A2:W957,11,FALSE)</f>
      </c>
      <c r="X2731" s="1">
        <f>VLOOKUP(G2731,Sku_Consolidated!A2:H957,8,FALSE)</f>
      </c>
      <c r="Y2731" s="1">
        <f>VLOOKUP(G2731,Sku_Consolidated!A2:I957,9,FALSE)</f>
      </c>
      <c r="Z2731" s="1" t="s">
        <v>41</v>
      </c>
      <c r="AA2731" s="1">
        <f>VLOOKUP(G2731,Sku_Consolidated!A2:E957,5,FALSE)</f>
      </c>
      <c r="AB2731" s="1">
        <f>IF(VLOOKUP(G2731,Sku_Consolidated!A2:S957,19,FALSE)="SHOWCASE", VLOOKUP(E2731,Store_Showcase!B2:N144,13, FALSE), IF(VLOOKUP(G2731,Sku_Consolidated!A2:S957,19,FALSE)="VAM",VLOOKUP(E2731,Store_VAM!B2:N273,13, FALSE),VLOOKUP(E2731,Store_SRP!B2:N110,13, FALSE)))</f>
      </c>
      <c r="AC2731" s="1">
        <f>IF(IFERROR(AB2731,TRUE)=TRUE, "-","OK")</f>
      </c>
      <c r="AD2731" s="11" t="s">
        <v>37</v>
      </c>
      <c r="AE2731" s="11" t="s">
        <v>37</v>
      </c>
      <c r="AF2731" s="1">
        <f>IF(IFERROR(VLOOKUP(E2731,Store_Showcase!B2:H144,{5}, FALSE), TRUE)=TRUE, IF(IFERROR(VLOOKUP(E2731,Store_SRP!B2:H110,{5}, FALSE), TRUE)=TRUE,VLOOKUP(E2731,Store_VAM!B2:H273,{5}, FALSE),VLOOKUP(E2731,Store_SRP!B2:H110,{5}, FALSE)), VLOOKUP(E2731,Store_Showcase!B2:H144,{5}, FALSE))</f>
      </c>
      <c r="AG2731" s="1">
        <f>IF(IFERROR(VLOOKUP(E2731,Store_Showcase!B2:H144,{6}, FALSE), TRUE)=TRUE, IF(IFERROR(VLOOKUP(E2731,Store_SRP!B2:H110,{6}, FALSE), TRUE)=TRUE,VLOOKUP(E2731,Store_VAM!B2:H273,{6}, FALSE),VLOOKUP(E2731,Store_SRP!B2:H110,{6}, FALSE)), VLOOKUP(E2731,Store_Showcase!B2:H144,{6}, FALSE))</f>
      </c>
      <c r="AH2731" s="1">
        <f>VLOOKUP(G2731,Sku_Consolidated!A2:R957,18,FALSE)</f>
      </c>
      <c r="AI2731" s="1">
        <f>VLOOKUP(G2731,Sku_Consolidated!A2:S957,19,FALSE)</f>
      </c>
      <c r="AJ2731" s="1">
        <f>VLOOKUP(G2731,Sku_Consolidated!A2:T957,20,FALSE)</f>
      </c>
    </row>
    <row r="2732" spans="1:36" x14ac:dyDescent="0.25">
      <c r="A2732" s="1">
        <v>2024</v>
      </c>
      <c r="B2732" s="1" t="s">
        <v>31</v>
      </c>
      <c r="C2732" s="1" t="s">
        <v>32</v>
      </c>
      <c r="D2732" s="1" t="s">
        <v>33</v>
      </c>
      <c r="E2732" s="9" t="s">
        <v>2392</v>
      </c>
      <c r="F2732" s="1">
        <f>IF(VLOOKUP(G2732,Sku_Consolidated!A2:S957,{19},FALSE)="SHOWCASE", VLOOKUP(E2732,Store_Showcase!B2:C144,{2}, FALSE), IF(VLOOKUP(G2732,Sku_Consolidated!A2:S957,{19},FALSE)="VAM",VLOOKUP(E2732,Store_VAM!B2:C273,{2}, FALSE),VLOOKUP(E2732,Store_SRP!B2:C110,{2}, FALSE)))</f>
      </c>
      <c r="G2732" s="1">
        <v>61721</v>
      </c>
      <c r="H2732" s="1" t="s">
        <v>42</v>
      </c>
      <c r="I2732" s="10" t="s">
        <v>4506</v>
      </c>
      <c r="J2732" s="1">
        <f>VLOOKUP(G2732,Sku_Consolidated!A2:C957, 3, FALSE)</f>
      </c>
      <c r="K2732" s="10">
        <f>IF(J2732="PACK", I2732, 0)</f>
      </c>
      <c r="L2732" s="10">
        <f>IF(J2732="KG", I2732, I2732 * VLOOKUP(G2732,Sku_Consolidated!A2:U957,21,FALSE))</f>
      </c>
      <c r="M2732" s="10" t="s">
        <v>37</v>
      </c>
      <c r="N2732" s="11" t="s">
        <v>6872</v>
      </c>
      <c r="O2732" s="10" t="s">
        <v>6873</v>
      </c>
      <c r="P2732" s="10">
        <f>N2732 - O2732</f>
      </c>
      <c r="Q2732" s="1">
        <f>VLOOKUP(G2732,Sku_Consolidated!A2:G957,7, FALSE)</f>
      </c>
      <c r="R2732" s="1">
        <f>IF(IFERROR(VLOOKUP(E2732,Store_Showcase!B2:H144,7, FALSE), TRUE)=TRUE, IF(IFERROR(VLOOKUP(E2732,Store_SRP!B2:H110,7, FALSE), TRUE)=TRUE,VLOOKUP(E2732,Store_VAM!B2:H273,7, FALSE),VLOOKUP(E2732,Store_SRP!B2:H110,7, FALSE)), VLOOKUP(E2732,Store_Showcase!B2:H144,7, FALSE))</f>
      </c>
      <c r="S2732" s="1">
        <f>IF(IFERROR(VLOOKUP(E2732,Store_Showcase!B2:I144,8, FALSE), TRUE)=TRUE, IF(IFERROR(VLOOKUP(E2732,Store_SRP!B2:I110,8, FALSE), TRUE)=TRUE,VLOOKUP(E2732,Store_VAM!B2:I273,8, FALSE),VLOOKUP(E2732,Store_SRP!B2:I110,8, FALSE)), VLOOKUP(E2732,Store_Showcase!B2:I144,8, FALSE))</f>
      </c>
      <c r="T2732" s="1">
        <f>VLOOKUP(G2732,Sku_Consolidated!A2:R957,18,FALSE)</f>
      </c>
      <c r="U2732" s="1" t="s">
        <v>6874</v>
      </c>
      <c r="V2732" s="1">
        <f>IF(VLOOKUP(G2732,Sku_Consolidated!A2:S957,19,FALSE)="SHOWCASE", VLOOKUP(E2732,Store_Showcase!B2:L144,11, FALSE), IF(VLOOKUP(G2732,Sku_Consolidated!A2:S957,19,FALSE)="VAM",VLOOKUP(E2732,Store_VAM!B2:L273,11, FALSE),VLOOKUP(E2732,Store_SRP!B2:L110,11, FALSE)))</f>
      </c>
      <c r="W2732" s="1">
        <f>VLOOKUP(G2732,Sku_Consolidated!A2:W957,11,FALSE)</f>
      </c>
      <c r="X2732" s="1">
        <f>VLOOKUP(G2732,Sku_Consolidated!A2:H957,8,FALSE)</f>
      </c>
      <c r="Y2732" s="1">
        <f>VLOOKUP(G2732,Sku_Consolidated!A2:I957,9,FALSE)</f>
      </c>
      <c r="Z2732" s="1" t="s">
        <v>41</v>
      </c>
      <c r="AA2732" s="1">
        <f>VLOOKUP(G2732,Sku_Consolidated!A2:E957,5,FALSE)</f>
      </c>
      <c r="AB2732" s="1">
        <f>IF(VLOOKUP(G2732,Sku_Consolidated!A2:S957,19,FALSE)="SHOWCASE", VLOOKUP(E2732,Store_Showcase!B2:N144,13, FALSE), IF(VLOOKUP(G2732,Sku_Consolidated!A2:S957,19,FALSE)="VAM",VLOOKUP(E2732,Store_VAM!B2:N273,13, FALSE),VLOOKUP(E2732,Store_SRP!B2:N110,13, FALSE)))</f>
      </c>
      <c r="AC2732" s="1">
        <f>IF(IFERROR(AB2732,TRUE)=TRUE, "-","OK")</f>
      </c>
      <c r="AD2732" s="11" t="s">
        <v>37</v>
      </c>
      <c r="AE2732" s="11" t="s">
        <v>37</v>
      </c>
      <c r="AF2732" s="1">
        <f>IF(IFERROR(VLOOKUP(E2732,Store_Showcase!B2:H144,{5}, FALSE), TRUE)=TRUE, IF(IFERROR(VLOOKUP(E2732,Store_SRP!B2:H110,{5}, FALSE), TRUE)=TRUE,VLOOKUP(E2732,Store_VAM!B2:H273,{5}, FALSE),VLOOKUP(E2732,Store_SRP!B2:H110,{5}, FALSE)), VLOOKUP(E2732,Store_Showcase!B2:H144,{5}, FALSE))</f>
      </c>
      <c r="AG2732" s="1">
        <f>IF(IFERROR(VLOOKUP(E2732,Store_Showcase!B2:H144,{6}, FALSE), TRUE)=TRUE, IF(IFERROR(VLOOKUP(E2732,Store_SRP!B2:H110,{6}, FALSE), TRUE)=TRUE,VLOOKUP(E2732,Store_VAM!B2:H273,{6}, FALSE),VLOOKUP(E2732,Store_SRP!B2:H110,{6}, FALSE)), VLOOKUP(E2732,Store_Showcase!B2:H144,{6}, FALSE))</f>
      </c>
      <c r="AH2732" s="1">
        <f>VLOOKUP(G2732,Sku_Consolidated!A2:R957,18,FALSE)</f>
      </c>
      <c r="AI2732" s="1">
        <f>VLOOKUP(G2732,Sku_Consolidated!A2:S957,19,FALSE)</f>
      </c>
      <c r="AJ2732" s="1">
        <f>VLOOKUP(G2732,Sku_Consolidated!A2:T957,20,FALSE)</f>
      </c>
    </row>
    <row r="2733" spans="1:36" x14ac:dyDescent="0.25">
      <c r="A2733" s="1">
        <v>2024</v>
      </c>
      <c r="B2733" s="1" t="s">
        <v>31</v>
      </c>
      <c r="C2733" s="1" t="s">
        <v>32</v>
      </c>
      <c r="D2733" s="1" t="s">
        <v>33</v>
      </c>
      <c r="E2733" s="9" t="s">
        <v>2392</v>
      </c>
      <c r="F2733" s="1">
        <f>IF(VLOOKUP(G2733,Sku_Consolidated!A2:S957,{19},FALSE)="SHOWCASE", VLOOKUP(E2733,Store_Showcase!B2:C144,{2}, FALSE), IF(VLOOKUP(G2733,Sku_Consolidated!A2:S957,{19},FALSE)="VAM",VLOOKUP(E2733,Store_VAM!B2:C273,{2}, FALSE),VLOOKUP(E2733,Store_SRP!B2:C110,{2}, FALSE)))</f>
      </c>
      <c r="G2733" s="1">
        <v>61722</v>
      </c>
      <c r="H2733" s="1" t="s">
        <v>46</v>
      </c>
      <c r="I2733" s="10" t="s">
        <v>3481</v>
      </c>
      <c r="J2733" s="1">
        <f>VLOOKUP(G2733,Sku_Consolidated!A2:C957, 3, FALSE)</f>
      </c>
      <c r="K2733" s="10">
        <f>IF(J2733="PACK", I2733, 0)</f>
      </c>
      <c r="L2733" s="10">
        <f>IF(J2733="KG", I2733, I2733 * VLOOKUP(G2733,Sku_Consolidated!A2:U957,21,FALSE))</f>
      </c>
      <c r="M2733" s="10" t="s">
        <v>37</v>
      </c>
      <c r="N2733" s="11" t="s">
        <v>6875</v>
      </c>
      <c r="O2733" s="10" t="s">
        <v>6876</v>
      </c>
      <c r="P2733" s="10">
        <f>N2733 - O2733</f>
      </c>
      <c r="Q2733" s="1">
        <f>VLOOKUP(G2733,Sku_Consolidated!A2:G957,7, FALSE)</f>
      </c>
      <c r="R2733" s="1">
        <f>IF(IFERROR(VLOOKUP(E2733,Store_Showcase!B2:H144,7, FALSE), TRUE)=TRUE, IF(IFERROR(VLOOKUP(E2733,Store_SRP!B2:H110,7, FALSE), TRUE)=TRUE,VLOOKUP(E2733,Store_VAM!B2:H273,7, FALSE),VLOOKUP(E2733,Store_SRP!B2:H110,7, FALSE)), VLOOKUP(E2733,Store_Showcase!B2:H144,7, FALSE))</f>
      </c>
      <c r="S2733" s="1">
        <f>IF(IFERROR(VLOOKUP(E2733,Store_Showcase!B2:I144,8, FALSE), TRUE)=TRUE, IF(IFERROR(VLOOKUP(E2733,Store_SRP!B2:I110,8, FALSE), TRUE)=TRUE,VLOOKUP(E2733,Store_VAM!B2:I273,8, FALSE),VLOOKUP(E2733,Store_SRP!B2:I110,8, FALSE)), VLOOKUP(E2733,Store_Showcase!B2:I144,8, FALSE))</f>
      </c>
      <c r="T2733" s="1">
        <f>VLOOKUP(G2733,Sku_Consolidated!A2:R957,18,FALSE)</f>
      </c>
      <c r="U2733" s="1" t="s">
        <v>6874</v>
      </c>
      <c r="V2733" s="1">
        <f>IF(VLOOKUP(G2733,Sku_Consolidated!A2:S957,19,FALSE)="SHOWCASE", VLOOKUP(E2733,Store_Showcase!B2:L144,11, FALSE), IF(VLOOKUP(G2733,Sku_Consolidated!A2:S957,19,FALSE)="VAM",VLOOKUP(E2733,Store_VAM!B2:L273,11, FALSE),VLOOKUP(E2733,Store_SRP!B2:L110,11, FALSE)))</f>
      </c>
      <c r="W2733" s="1">
        <f>VLOOKUP(G2733,Sku_Consolidated!A2:W957,11,FALSE)</f>
      </c>
      <c r="X2733" s="1">
        <f>VLOOKUP(G2733,Sku_Consolidated!A2:H957,8,FALSE)</f>
      </c>
      <c r="Y2733" s="1">
        <f>VLOOKUP(G2733,Sku_Consolidated!A2:I957,9,FALSE)</f>
      </c>
      <c r="Z2733" s="1" t="s">
        <v>41</v>
      </c>
      <c r="AA2733" s="1">
        <f>VLOOKUP(G2733,Sku_Consolidated!A2:E957,5,FALSE)</f>
      </c>
      <c r="AB2733" s="1">
        <f>IF(VLOOKUP(G2733,Sku_Consolidated!A2:S957,19,FALSE)="SHOWCASE", VLOOKUP(E2733,Store_Showcase!B2:N144,13, FALSE), IF(VLOOKUP(G2733,Sku_Consolidated!A2:S957,19,FALSE)="VAM",VLOOKUP(E2733,Store_VAM!B2:N273,13, FALSE),VLOOKUP(E2733,Store_SRP!B2:N110,13, FALSE)))</f>
      </c>
      <c r="AC2733" s="1">
        <f>IF(IFERROR(AB2733,TRUE)=TRUE, "-","OK")</f>
      </c>
      <c r="AD2733" s="11" t="s">
        <v>37</v>
      </c>
      <c r="AE2733" s="11" t="s">
        <v>37</v>
      </c>
      <c r="AF2733" s="1">
        <f>IF(IFERROR(VLOOKUP(E2733,Store_Showcase!B2:H144,{5}, FALSE), TRUE)=TRUE, IF(IFERROR(VLOOKUP(E2733,Store_SRP!B2:H110,{5}, FALSE), TRUE)=TRUE,VLOOKUP(E2733,Store_VAM!B2:H273,{5}, FALSE),VLOOKUP(E2733,Store_SRP!B2:H110,{5}, FALSE)), VLOOKUP(E2733,Store_Showcase!B2:H144,{5}, FALSE))</f>
      </c>
      <c r="AG2733" s="1">
        <f>IF(IFERROR(VLOOKUP(E2733,Store_Showcase!B2:H144,{6}, FALSE), TRUE)=TRUE, IF(IFERROR(VLOOKUP(E2733,Store_SRP!B2:H110,{6}, FALSE), TRUE)=TRUE,VLOOKUP(E2733,Store_VAM!B2:H273,{6}, FALSE),VLOOKUP(E2733,Store_SRP!B2:H110,{6}, FALSE)), VLOOKUP(E2733,Store_Showcase!B2:H144,{6}, FALSE))</f>
      </c>
      <c r="AH2733" s="1">
        <f>VLOOKUP(G2733,Sku_Consolidated!A2:R957,18,FALSE)</f>
      </c>
      <c r="AI2733" s="1">
        <f>VLOOKUP(G2733,Sku_Consolidated!A2:S957,19,FALSE)</f>
      </c>
      <c r="AJ2733" s="1">
        <f>VLOOKUP(G2733,Sku_Consolidated!A2:T957,20,FALSE)</f>
      </c>
    </row>
    <row r="2734" spans="1:36" x14ac:dyDescent="0.25">
      <c r="A2734" s="1">
        <v>2024</v>
      </c>
      <c r="B2734" s="1" t="s">
        <v>31</v>
      </c>
      <c r="C2734" s="1" t="s">
        <v>32</v>
      </c>
      <c r="D2734" s="1" t="s">
        <v>33</v>
      </c>
      <c r="E2734" s="9" t="s">
        <v>2392</v>
      </c>
      <c r="F2734" s="1">
        <f>IF(VLOOKUP(G2734,Sku_Consolidated!A2:S957,{19},FALSE)="SHOWCASE", VLOOKUP(E2734,Store_Showcase!B2:C144,{2}, FALSE), IF(VLOOKUP(G2734,Sku_Consolidated!A2:S957,{19},FALSE)="VAM",VLOOKUP(E2734,Store_VAM!B2:C273,{2}, FALSE),VLOOKUP(E2734,Store_SRP!B2:C110,{2}, FALSE)))</f>
      </c>
      <c r="G2734" s="1">
        <v>61723</v>
      </c>
      <c r="H2734" s="1" t="s">
        <v>207</v>
      </c>
      <c r="I2734" s="10" t="s">
        <v>559</v>
      </c>
      <c r="J2734" s="1">
        <f>VLOOKUP(G2734,Sku_Consolidated!A2:C957, 3, FALSE)</f>
      </c>
      <c r="K2734" s="10">
        <f>IF(J2734="PACK", I2734, 0)</f>
      </c>
      <c r="L2734" s="10">
        <f>IF(J2734="KG", I2734, I2734 * VLOOKUP(G2734,Sku_Consolidated!A2:U957,21,FALSE))</f>
      </c>
      <c r="M2734" s="10" t="s">
        <v>37</v>
      </c>
      <c r="N2734" s="11" t="s">
        <v>6877</v>
      </c>
      <c r="O2734" s="10" t="s">
        <v>6878</v>
      </c>
      <c r="P2734" s="10">
        <f>N2734 - O2734</f>
      </c>
      <c r="Q2734" s="1">
        <f>VLOOKUP(G2734,Sku_Consolidated!A2:G957,7, FALSE)</f>
      </c>
      <c r="R2734" s="1">
        <f>IF(IFERROR(VLOOKUP(E2734,Store_Showcase!B2:H144,7, FALSE), TRUE)=TRUE, IF(IFERROR(VLOOKUP(E2734,Store_SRP!B2:H110,7, FALSE), TRUE)=TRUE,VLOOKUP(E2734,Store_VAM!B2:H273,7, FALSE),VLOOKUP(E2734,Store_SRP!B2:H110,7, FALSE)), VLOOKUP(E2734,Store_Showcase!B2:H144,7, FALSE))</f>
      </c>
      <c r="S2734" s="1">
        <f>IF(IFERROR(VLOOKUP(E2734,Store_Showcase!B2:I144,8, FALSE), TRUE)=TRUE, IF(IFERROR(VLOOKUP(E2734,Store_SRP!B2:I110,8, FALSE), TRUE)=TRUE,VLOOKUP(E2734,Store_VAM!B2:I273,8, FALSE),VLOOKUP(E2734,Store_SRP!B2:I110,8, FALSE)), VLOOKUP(E2734,Store_Showcase!B2:I144,8, FALSE))</f>
      </c>
      <c r="T2734" s="1">
        <f>VLOOKUP(G2734,Sku_Consolidated!A2:R957,18,FALSE)</f>
      </c>
      <c r="U2734" s="1" t="s">
        <v>6874</v>
      </c>
      <c r="V2734" s="1">
        <f>IF(VLOOKUP(G2734,Sku_Consolidated!A2:S957,19,FALSE)="SHOWCASE", VLOOKUP(E2734,Store_Showcase!B2:L144,11, FALSE), IF(VLOOKUP(G2734,Sku_Consolidated!A2:S957,19,FALSE)="VAM",VLOOKUP(E2734,Store_VAM!B2:L273,11, FALSE),VLOOKUP(E2734,Store_SRP!B2:L110,11, FALSE)))</f>
      </c>
      <c r="W2734" s="1">
        <f>VLOOKUP(G2734,Sku_Consolidated!A2:W957,11,FALSE)</f>
      </c>
      <c r="X2734" s="1">
        <f>VLOOKUP(G2734,Sku_Consolidated!A2:H957,8,FALSE)</f>
      </c>
      <c r="Y2734" s="1">
        <f>VLOOKUP(G2734,Sku_Consolidated!A2:I957,9,FALSE)</f>
      </c>
      <c r="Z2734" s="1" t="s">
        <v>41</v>
      </c>
      <c r="AA2734" s="1">
        <f>VLOOKUP(G2734,Sku_Consolidated!A2:E957,5,FALSE)</f>
      </c>
      <c r="AB2734" s="1">
        <f>IF(VLOOKUP(G2734,Sku_Consolidated!A2:S957,19,FALSE)="SHOWCASE", VLOOKUP(E2734,Store_Showcase!B2:N144,13, FALSE), IF(VLOOKUP(G2734,Sku_Consolidated!A2:S957,19,FALSE)="VAM",VLOOKUP(E2734,Store_VAM!B2:N273,13, FALSE),VLOOKUP(E2734,Store_SRP!B2:N110,13, FALSE)))</f>
      </c>
      <c r="AC2734" s="1">
        <f>IF(IFERROR(AB2734,TRUE)=TRUE, "-","OK")</f>
      </c>
      <c r="AD2734" s="11" t="s">
        <v>37</v>
      </c>
      <c r="AE2734" s="11" t="s">
        <v>37</v>
      </c>
      <c r="AF2734" s="1">
        <f>IF(IFERROR(VLOOKUP(E2734,Store_Showcase!B2:H144,{5}, FALSE), TRUE)=TRUE, IF(IFERROR(VLOOKUP(E2734,Store_SRP!B2:H110,{5}, FALSE), TRUE)=TRUE,VLOOKUP(E2734,Store_VAM!B2:H273,{5}, FALSE),VLOOKUP(E2734,Store_SRP!B2:H110,{5}, FALSE)), VLOOKUP(E2734,Store_Showcase!B2:H144,{5}, FALSE))</f>
      </c>
      <c r="AG2734" s="1">
        <f>IF(IFERROR(VLOOKUP(E2734,Store_Showcase!B2:H144,{6}, FALSE), TRUE)=TRUE, IF(IFERROR(VLOOKUP(E2734,Store_SRP!B2:H110,{6}, FALSE), TRUE)=TRUE,VLOOKUP(E2734,Store_VAM!B2:H273,{6}, FALSE),VLOOKUP(E2734,Store_SRP!B2:H110,{6}, FALSE)), VLOOKUP(E2734,Store_Showcase!B2:H144,{6}, FALSE))</f>
      </c>
      <c r="AH2734" s="1">
        <f>VLOOKUP(G2734,Sku_Consolidated!A2:R957,18,FALSE)</f>
      </c>
      <c r="AI2734" s="1">
        <f>VLOOKUP(G2734,Sku_Consolidated!A2:S957,19,FALSE)</f>
      </c>
      <c r="AJ2734" s="1">
        <f>VLOOKUP(G2734,Sku_Consolidated!A2:T957,20,FALSE)</f>
      </c>
    </row>
    <row r="2735" spans="1:36" x14ac:dyDescent="0.25">
      <c r="A2735" s="1">
        <v>2024</v>
      </c>
      <c r="B2735" s="1" t="s">
        <v>31</v>
      </c>
      <c r="C2735" s="1" t="s">
        <v>32</v>
      </c>
      <c r="D2735" s="1" t="s">
        <v>33</v>
      </c>
      <c r="E2735" s="9" t="s">
        <v>2392</v>
      </c>
      <c r="F2735" s="1">
        <f>IF(VLOOKUP(G2735,Sku_Consolidated!A2:S957,{19},FALSE)="SHOWCASE", VLOOKUP(E2735,Store_Showcase!B2:C144,{2}, FALSE), IF(VLOOKUP(G2735,Sku_Consolidated!A2:S957,{19},FALSE)="VAM",VLOOKUP(E2735,Store_VAM!B2:C273,{2}, FALSE),VLOOKUP(E2735,Store_SRP!B2:C110,{2}, FALSE)))</f>
      </c>
      <c r="G2735" s="1">
        <v>61732</v>
      </c>
      <c r="H2735" s="1" t="s">
        <v>211</v>
      </c>
      <c r="I2735" s="10" t="s">
        <v>6489</v>
      </c>
      <c r="J2735" s="1">
        <f>VLOOKUP(G2735,Sku_Consolidated!A2:C957, 3, FALSE)</f>
      </c>
      <c r="K2735" s="10">
        <f>IF(J2735="PACK", I2735, 0)</f>
      </c>
      <c r="L2735" s="10">
        <f>IF(J2735="KG", I2735, I2735 * VLOOKUP(G2735,Sku_Consolidated!A2:U957,21,FALSE))</f>
      </c>
      <c r="M2735" s="10" t="s">
        <v>37</v>
      </c>
      <c r="N2735" s="11" t="s">
        <v>6879</v>
      </c>
      <c r="O2735" s="10" t="s">
        <v>6880</v>
      </c>
      <c r="P2735" s="10">
        <f>N2735 - O2735</f>
      </c>
      <c r="Q2735" s="1">
        <f>VLOOKUP(G2735,Sku_Consolidated!A2:G957,7, FALSE)</f>
      </c>
      <c r="R2735" s="1">
        <f>IF(IFERROR(VLOOKUP(E2735,Store_Showcase!B2:H144,7, FALSE), TRUE)=TRUE, IF(IFERROR(VLOOKUP(E2735,Store_SRP!B2:H110,7, FALSE), TRUE)=TRUE,VLOOKUP(E2735,Store_VAM!B2:H273,7, FALSE),VLOOKUP(E2735,Store_SRP!B2:H110,7, FALSE)), VLOOKUP(E2735,Store_Showcase!B2:H144,7, FALSE))</f>
      </c>
      <c r="S2735" s="1">
        <f>IF(IFERROR(VLOOKUP(E2735,Store_Showcase!B2:I144,8, FALSE), TRUE)=TRUE, IF(IFERROR(VLOOKUP(E2735,Store_SRP!B2:I110,8, FALSE), TRUE)=TRUE,VLOOKUP(E2735,Store_VAM!B2:I273,8, FALSE),VLOOKUP(E2735,Store_SRP!B2:I110,8, FALSE)), VLOOKUP(E2735,Store_Showcase!B2:I144,8, FALSE))</f>
      </c>
      <c r="T2735" s="1">
        <f>VLOOKUP(G2735,Sku_Consolidated!A2:R957,18,FALSE)</f>
      </c>
      <c r="U2735" s="1" t="s">
        <v>6874</v>
      </c>
      <c r="V2735" s="1">
        <f>IF(VLOOKUP(G2735,Sku_Consolidated!A2:S957,19,FALSE)="SHOWCASE", VLOOKUP(E2735,Store_Showcase!B2:L144,11, FALSE), IF(VLOOKUP(G2735,Sku_Consolidated!A2:S957,19,FALSE)="VAM",VLOOKUP(E2735,Store_VAM!B2:L273,11, FALSE),VLOOKUP(E2735,Store_SRP!B2:L110,11, FALSE)))</f>
      </c>
      <c r="W2735" s="1">
        <f>VLOOKUP(G2735,Sku_Consolidated!A2:W957,11,FALSE)</f>
      </c>
      <c r="X2735" s="1">
        <f>VLOOKUP(G2735,Sku_Consolidated!A2:H957,8,FALSE)</f>
      </c>
      <c r="Y2735" s="1">
        <f>VLOOKUP(G2735,Sku_Consolidated!A2:I957,9,FALSE)</f>
      </c>
      <c r="Z2735" s="1" t="s">
        <v>41</v>
      </c>
      <c r="AA2735" s="1">
        <f>VLOOKUP(G2735,Sku_Consolidated!A2:E957,5,FALSE)</f>
      </c>
      <c r="AB2735" s="1">
        <f>IF(VLOOKUP(G2735,Sku_Consolidated!A2:S957,19,FALSE)="SHOWCASE", VLOOKUP(E2735,Store_Showcase!B2:N144,13, FALSE), IF(VLOOKUP(G2735,Sku_Consolidated!A2:S957,19,FALSE)="VAM",VLOOKUP(E2735,Store_VAM!B2:N273,13, FALSE),VLOOKUP(E2735,Store_SRP!B2:N110,13, FALSE)))</f>
      </c>
      <c r="AC2735" s="1">
        <f>IF(IFERROR(AB2735,TRUE)=TRUE, "-","OK")</f>
      </c>
      <c r="AD2735" s="11" t="s">
        <v>37</v>
      </c>
      <c r="AE2735" s="11" t="s">
        <v>37</v>
      </c>
      <c r="AF2735" s="1">
        <f>IF(IFERROR(VLOOKUP(E2735,Store_Showcase!B2:H144,{5}, FALSE), TRUE)=TRUE, IF(IFERROR(VLOOKUP(E2735,Store_SRP!B2:H110,{5}, FALSE), TRUE)=TRUE,VLOOKUP(E2735,Store_VAM!B2:H273,{5}, FALSE),VLOOKUP(E2735,Store_SRP!B2:H110,{5}, FALSE)), VLOOKUP(E2735,Store_Showcase!B2:H144,{5}, FALSE))</f>
      </c>
      <c r="AG2735" s="1">
        <f>IF(IFERROR(VLOOKUP(E2735,Store_Showcase!B2:H144,{6}, FALSE), TRUE)=TRUE, IF(IFERROR(VLOOKUP(E2735,Store_SRP!B2:H110,{6}, FALSE), TRUE)=TRUE,VLOOKUP(E2735,Store_VAM!B2:H273,{6}, FALSE),VLOOKUP(E2735,Store_SRP!B2:H110,{6}, FALSE)), VLOOKUP(E2735,Store_Showcase!B2:H144,{6}, FALSE))</f>
      </c>
      <c r="AH2735" s="1">
        <f>VLOOKUP(G2735,Sku_Consolidated!A2:R957,18,FALSE)</f>
      </c>
      <c r="AI2735" s="1">
        <f>VLOOKUP(G2735,Sku_Consolidated!A2:S957,19,FALSE)</f>
      </c>
      <c r="AJ2735" s="1">
        <f>VLOOKUP(G2735,Sku_Consolidated!A2:T957,20,FALSE)</f>
      </c>
    </row>
    <row r="2736" spans="1:36" x14ac:dyDescent="0.25">
      <c r="A2736" s="1">
        <v>2024</v>
      </c>
      <c r="B2736" s="1" t="s">
        <v>31</v>
      </c>
      <c r="C2736" s="1" t="s">
        <v>32</v>
      </c>
      <c r="D2736" s="1" t="s">
        <v>33</v>
      </c>
      <c r="E2736" s="9" t="s">
        <v>2392</v>
      </c>
      <c r="F2736" s="1">
        <f>IF(VLOOKUP(G2736,Sku_Consolidated!A2:S957,{19},FALSE)="SHOWCASE", VLOOKUP(E2736,Store_Showcase!B2:C144,{2}, FALSE), IF(VLOOKUP(G2736,Sku_Consolidated!A2:S957,{19},FALSE)="VAM",VLOOKUP(E2736,Store_VAM!B2:C273,{2}, FALSE),VLOOKUP(E2736,Store_SRP!B2:C110,{2}, FALSE)))</f>
      </c>
      <c r="G2736" s="1">
        <v>61733</v>
      </c>
      <c r="H2736" s="1" t="s">
        <v>58</v>
      </c>
      <c r="I2736" s="10" t="s">
        <v>6881</v>
      </c>
      <c r="J2736" s="1">
        <f>VLOOKUP(G2736,Sku_Consolidated!A2:C957, 3, FALSE)</f>
      </c>
      <c r="K2736" s="10">
        <f>IF(J2736="PACK", I2736, 0)</f>
      </c>
      <c r="L2736" s="10">
        <f>IF(J2736="KG", I2736, I2736 * VLOOKUP(G2736,Sku_Consolidated!A2:U957,21,FALSE))</f>
      </c>
      <c r="M2736" s="10" t="s">
        <v>37</v>
      </c>
      <c r="N2736" s="11" t="s">
        <v>6882</v>
      </c>
      <c r="O2736" s="10" t="s">
        <v>6883</v>
      </c>
      <c r="P2736" s="10">
        <f>N2736 - O2736</f>
      </c>
      <c r="Q2736" s="1">
        <f>VLOOKUP(G2736,Sku_Consolidated!A2:G957,7, FALSE)</f>
      </c>
      <c r="R2736" s="1">
        <f>IF(IFERROR(VLOOKUP(E2736,Store_Showcase!B2:H144,7, FALSE), TRUE)=TRUE, IF(IFERROR(VLOOKUP(E2736,Store_SRP!B2:H110,7, FALSE), TRUE)=TRUE,VLOOKUP(E2736,Store_VAM!B2:H273,7, FALSE),VLOOKUP(E2736,Store_SRP!B2:H110,7, FALSE)), VLOOKUP(E2736,Store_Showcase!B2:H144,7, FALSE))</f>
      </c>
      <c r="S2736" s="1">
        <f>IF(IFERROR(VLOOKUP(E2736,Store_Showcase!B2:I144,8, FALSE), TRUE)=TRUE, IF(IFERROR(VLOOKUP(E2736,Store_SRP!B2:I110,8, FALSE), TRUE)=TRUE,VLOOKUP(E2736,Store_VAM!B2:I273,8, FALSE),VLOOKUP(E2736,Store_SRP!B2:I110,8, FALSE)), VLOOKUP(E2736,Store_Showcase!B2:I144,8, FALSE))</f>
      </c>
      <c r="T2736" s="1">
        <f>VLOOKUP(G2736,Sku_Consolidated!A2:R957,18,FALSE)</f>
      </c>
      <c r="U2736" s="1" t="s">
        <v>6874</v>
      </c>
      <c r="V2736" s="1">
        <f>IF(VLOOKUP(G2736,Sku_Consolidated!A2:S957,19,FALSE)="SHOWCASE", VLOOKUP(E2736,Store_Showcase!B2:L144,11, FALSE), IF(VLOOKUP(G2736,Sku_Consolidated!A2:S957,19,FALSE)="VAM",VLOOKUP(E2736,Store_VAM!B2:L273,11, FALSE),VLOOKUP(E2736,Store_SRP!B2:L110,11, FALSE)))</f>
      </c>
      <c r="W2736" s="1">
        <f>VLOOKUP(G2736,Sku_Consolidated!A2:W957,11,FALSE)</f>
      </c>
      <c r="X2736" s="1">
        <f>VLOOKUP(G2736,Sku_Consolidated!A2:H957,8,FALSE)</f>
      </c>
      <c r="Y2736" s="1">
        <f>VLOOKUP(G2736,Sku_Consolidated!A2:I957,9,FALSE)</f>
      </c>
      <c r="Z2736" s="1" t="s">
        <v>41</v>
      </c>
      <c r="AA2736" s="1">
        <f>VLOOKUP(G2736,Sku_Consolidated!A2:E957,5,FALSE)</f>
      </c>
      <c r="AB2736" s="1">
        <f>IF(VLOOKUP(G2736,Sku_Consolidated!A2:S957,19,FALSE)="SHOWCASE", VLOOKUP(E2736,Store_Showcase!B2:N144,13, FALSE), IF(VLOOKUP(G2736,Sku_Consolidated!A2:S957,19,FALSE)="VAM",VLOOKUP(E2736,Store_VAM!B2:N273,13, FALSE),VLOOKUP(E2736,Store_SRP!B2:N110,13, FALSE)))</f>
      </c>
      <c r="AC2736" s="1">
        <f>IF(IFERROR(AB2736,TRUE)=TRUE, "-","OK")</f>
      </c>
      <c r="AD2736" s="11" t="s">
        <v>37</v>
      </c>
      <c r="AE2736" s="11" t="s">
        <v>37</v>
      </c>
      <c r="AF2736" s="1">
        <f>IF(IFERROR(VLOOKUP(E2736,Store_Showcase!B2:H144,{5}, FALSE), TRUE)=TRUE, IF(IFERROR(VLOOKUP(E2736,Store_SRP!B2:H110,{5}, FALSE), TRUE)=TRUE,VLOOKUP(E2736,Store_VAM!B2:H273,{5}, FALSE),VLOOKUP(E2736,Store_SRP!B2:H110,{5}, FALSE)), VLOOKUP(E2736,Store_Showcase!B2:H144,{5}, FALSE))</f>
      </c>
      <c r="AG2736" s="1">
        <f>IF(IFERROR(VLOOKUP(E2736,Store_Showcase!B2:H144,{6}, FALSE), TRUE)=TRUE, IF(IFERROR(VLOOKUP(E2736,Store_SRP!B2:H110,{6}, FALSE), TRUE)=TRUE,VLOOKUP(E2736,Store_VAM!B2:H273,{6}, FALSE),VLOOKUP(E2736,Store_SRP!B2:H110,{6}, FALSE)), VLOOKUP(E2736,Store_Showcase!B2:H144,{6}, FALSE))</f>
      </c>
      <c r="AH2736" s="1">
        <f>VLOOKUP(G2736,Sku_Consolidated!A2:R957,18,FALSE)</f>
      </c>
      <c r="AI2736" s="1">
        <f>VLOOKUP(G2736,Sku_Consolidated!A2:S957,19,FALSE)</f>
      </c>
      <c r="AJ2736" s="1">
        <f>VLOOKUP(G2736,Sku_Consolidated!A2:T957,20,FALSE)</f>
      </c>
    </row>
    <row r="2737" spans="1:36" x14ac:dyDescent="0.25">
      <c r="A2737" s="1">
        <v>2024</v>
      </c>
      <c r="B2737" s="1" t="s">
        <v>31</v>
      </c>
      <c r="C2737" s="1" t="s">
        <v>32</v>
      </c>
      <c r="D2737" s="1" t="s">
        <v>33</v>
      </c>
      <c r="E2737" s="9" t="s">
        <v>2392</v>
      </c>
      <c r="F2737" s="1">
        <f>IF(VLOOKUP(G2737,Sku_Consolidated!A2:S957,{19},FALSE)="SHOWCASE", VLOOKUP(E2737,Store_Showcase!B2:C144,{2}, FALSE), IF(VLOOKUP(G2737,Sku_Consolidated!A2:S957,{19},FALSE)="VAM",VLOOKUP(E2737,Store_VAM!B2:C273,{2}, FALSE),VLOOKUP(E2737,Store_SRP!B2:C110,{2}, FALSE)))</f>
      </c>
      <c r="G2737" s="1">
        <v>61735</v>
      </c>
      <c r="H2737" s="1" t="s">
        <v>66</v>
      </c>
      <c r="I2737" s="10" t="s">
        <v>625</v>
      </c>
      <c r="J2737" s="1">
        <f>VLOOKUP(G2737,Sku_Consolidated!A2:C957, 3, FALSE)</f>
      </c>
      <c r="K2737" s="10">
        <f>IF(J2737="PACK", I2737, 0)</f>
      </c>
      <c r="L2737" s="10">
        <f>IF(J2737="KG", I2737, I2737 * VLOOKUP(G2737,Sku_Consolidated!A2:U957,21,FALSE))</f>
      </c>
      <c r="M2737" s="10" t="s">
        <v>37</v>
      </c>
      <c r="N2737" s="11" t="s">
        <v>6884</v>
      </c>
      <c r="O2737" s="10" t="s">
        <v>6885</v>
      </c>
      <c r="P2737" s="10">
        <f>N2737 - O2737</f>
      </c>
      <c r="Q2737" s="1">
        <f>VLOOKUP(G2737,Sku_Consolidated!A2:G957,7, FALSE)</f>
      </c>
      <c r="R2737" s="1">
        <f>IF(IFERROR(VLOOKUP(E2737,Store_Showcase!B2:H144,7, FALSE), TRUE)=TRUE, IF(IFERROR(VLOOKUP(E2737,Store_SRP!B2:H110,7, FALSE), TRUE)=TRUE,VLOOKUP(E2737,Store_VAM!B2:H273,7, FALSE),VLOOKUP(E2737,Store_SRP!B2:H110,7, FALSE)), VLOOKUP(E2737,Store_Showcase!B2:H144,7, FALSE))</f>
      </c>
      <c r="S2737" s="1">
        <f>IF(IFERROR(VLOOKUP(E2737,Store_Showcase!B2:I144,8, FALSE), TRUE)=TRUE, IF(IFERROR(VLOOKUP(E2737,Store_SRP!B2:I110,8, FALSE), TRUE)=TRUE,VLOOKUP(E2737,Store_VAM!B2:I273,8, FALSE),VLOOKUP(E2737,Store_SRP!B2:I110,8, FALSE)), VLOOKUP(E2737,Store_Showcase!B2:I144,8, FALSE))</f>
      </c>
      <c r="T2737" s="1">
        <f>VLOOKUP(G2737,Sku_Consolidated!A2:R957,18,FALSE)</f>
      </c>
      <c r="U2737" s="1" t="s">
        <v>6874</v>
      </c>
      <c r="V2737" s="1">
        <f>IF(VLOOKUP(G2737,Sku_Consolidated!A2:S957,19,FALSE)="SHOWCASE", VLOOKUP(E2737,Store_Showcase!B2:L144,11, FALSE), IF(VLOOKUP(G2737,Sku_Consolidated!A2:S957,19,FALSE)="VAM",VLOOKUP(E2737,Store_VAM!B2:L273,11, FALSE),VLOOKUP(E2737,Store_SRP!B2:L110,11, FALSE)))</f>
      </c>
      <c r="W2737" s="1">
        <f>VLOOKUP(G2737,Sku_Consolidated!A2:W957,11,FALSE)</f>
      </c>
      <c r="X2737" s="1">
        <f>VLOOKUP(G2737,Sku_Consolidated!A2:H957,8,FALSE)</f>
      </c>
      <c r="Y2737" s="1">
        <f>VLOOKUP(G2737,Sku_Consolidated!A2:I957,9,FALSE)</f>
      </c>
      <c r="Z2737" s="1" t="s">
        <v>41</v>
      </c>
      <c r="AA2737" s="1">
        <f>VLOOKUP(G2737,Sku_Consolidated!A2:E957,5,FALSE)</f>
      </c>
      <c r="AB2737" s="1">
        <f>IF(VLOOKUP(G2737,Sku_Consolidated!A2:S957,19,FALSE)="SHOWCASE", VLOOKUP(E2737,Store_Showcase!B2:N144,13, FALSE), IF(VLOOKUP(G2737,Sku_Consolidated!A2:S957,19,FALSE)="VAM",VLOOKUP(E2737,Store_VAM!B2:N273,13, FALSE),VLOOKUP(E2737,Store_SRP!B2:N110,13, FALSE)))</f>
      </c>
      <c r="AC2737" s="1">
        <f>IF(IFERROR(AB2737,TRUE)=TRUE, "-","OK")</f>
      </c>
      <c r="AD2737" s="11" t="s">
        <v>37</v>
      </c>
      <c r="AE2737" s="11" t="s">
        <v>37</v>
      </c>
      <c r="AF2737" s="1">
        <f>IF(IFERROR(VLOOKUP(E2737,Store_Showcase!B2:H144,{5}, FALSE), TRUE)=TRUE, IF(IFERROR(VLOOKUP(E2737,Store_SRP!B2:H110,{5}, FALSE), TRUE)=TRUE,VLOOKUP(E2737,Store_VAM!B2:H273,{5}, FALSE),VLOOKUP(E2737,Store_SRP!B2:H110,{5}, FALSE)), VLOOKUP(E2737,Store_Showcase!B2:H144,{5}, FALSE))</f>
      </c>
      <c r="AG2737" s="1">
        <f>IF(IFERROR(VLOOKUP(E2737,Store_Showcase!B2:H144,{6}, FALSE), TRUE)=TRUE, IF(IFERROR(VLOOKUP(E2737,Store_SRP!B2:H110,{6}, FALSE), TRUE)=TRUE,VLOOKUP(E2737,Store_VAM!B2:H273,{6}, FALSE),VLOOKUP(E2737,Store_SRP!B2:H110,{6}, FALSE)), VLOOKUP(E2737,Store_Showcase!B2:H144,{6}, FALSE))</f>
      </c>
      <c r="AH2737" s="1">
        <f>VLOOKUP(G2737,Sku_Consolidated!A2:R957,18,FALSE)</f>
      </c>
      <c r="AI2737" s="1">
        <f>VLOOKUP(G2737,Sku_Consolidated!A2:S957,19,FALSE)</f>
      </c>
      <c r="AJ2737" s="1">
        <f>VLOOKUP(G2737,Sku_Consolidated!A2:T957,20,FALSE)</f>
      </c>
    </row>
    <row r="2738" spans="1:36" x14ac:dyDescent="0.25">
      <c r="A2738" s="1">
        <v>2024</v>
      </c>
      <c r="B2738" s="1" t="s">
        <v>31</v>
      </c>
      <c r="C2738" s="1" t="s">
        <v>32</v>
      </c>
      <c r="D2738" s="1" t="s">
        <v>33</v>
      </c>
      <c r="E2738" s="9" t="s">
        <v>2392</v>
      </c>
      <c r="F2738" s="1">
        <f>IF(VLOOKUP(G2738,Sku_Consolidated!A2:S957,{19},FALSE)="SHOWCASE", VLOOKUP(E2738,Store_Showcase!B2:C144,{2}, FALSE), IF(VLOOKUP(G2738,Sku_Consolidated!A2:S957,{19},FALSE)="VAM",VLOOKUP(E2738,Store_VAM!B2:C273,{2}, FALSE),VLOOKUP(E2738,Store_SRP!B2:C110,{2}, FALSE)))</f>
      </c>
      <c r="G2738" s="1">
        <v>61737</v>
      </c>
      <c r="H2738" s="1" t="s">
        <v>70</v>
      </c>
      <c r="I2738" s="10" t="s">
        <v>3182</v>
      </c>
      <c r="J2738" s="1">
        <f>VLOOKUP(G2738,Sku_Consolidated!A2:C957, 3, FALSE)</f>
      </c>
      <c r="K2738" s="10">
        <f>IF(J2738="PACK", I2738, 0)</f>
      </c>
      <c r="L2738" s="10">
        <f>IF(J2738="KG", I2738, I2738 * VLOOKUP(G2738,Sku_Consolidated!A2:U957,21,FALSE))</f>
      </c>
      <c r="M2738" s="10" t="s">
        <v>37</v>
      </c>
      <c r="N2738" s="11" t="s">
        <v>6886</v>
      </c>
      <c r="O2738" s="10" t="s">
        <v>6887</v>
      </c>
      <c r="P2738" s="10">
        <f>N2738 - O2738</f>
      </c>
      <c r="Q2738" s="1">
        <f>VLOOKUP(G2738,Sku_Consolidated!A2:G957,7, FALSE)</f>
      </c>
      <c r="R2738" s="1">
        <f>IF(IFERROR(VLOOKUP(E2738,Store_Showcase!B2:H144,7, FALSE), TRUE)=TRUE, IF(IFERROR(VLOOKUP(E2738,Store_SRP!B2:H110,7, FALSE), TRUE)=TRUE,VLOOKUP(E2738,Store_VAM!B2:H273,7, FALSE),VLOOKUP(E2738,Store_SRP!B2:H110,7, FALSE)), VLOOKUP(E2738,Store_Showcase!B2:H144,7, FALSE))</f>
      </c>
      <c r="S2738" s="1">
        <f>IF(IFERROR(VLOOKUP(E2738,Store_Showcase!B2:I144,8, FALSE), TRUE)=TRUE, IF(IFERROR(VLOOKUP(E2738,Store_SRP!B2:I110,8, FALSE), TRUE)=TRUE,VLOOKUP(E2738,Store_VAM!B2:I273,8, FALSE),VLOOKUP(E2738,Store_SRP!B2:I110,8, FALSE)), VLOOKUP(E2738,Store_Showcase!B2:I144,8, FALSE))</f>
      </c>
      <c r="T2738" s="1">
        <f>VLOOKUP(G2738,Sku_Consolidated!A2:R957,18,FALSE)</f>
      </c>
      <c r="U2738" s="1" t="s">
        <v>6874</v>
      </c>
      <c r="V2738" s="1">
        <f>IF(VLOOKUP(G2738,Sku_Consolidated!A2:S957,19,FALSE)="SHOWCASE", VLOOKUP(E2738,Store_Showcase!B2:L144,11, FALSE), IF(VLOOKUP(G2738,Sku_Consolidated!A2:S957,19,FALSE)="VAM",VLOOKUP(E2738,Store_VAM!B2:L273,11, FALSE),VLOOKUP(E2738,Store_SRP!B2:L110,11, FALSE)))</f>
      </c>
      <c r="W2738" s="1">
        <f>VLOOKUP(G2738,Sku_Consolidated!A2:W957,11,FALSE)</f>
      </c>
      <c r="X2738" s="1">
        <f>VLOOKUP(G2738,Sku_Consolidated!A2:H957,8,FALSE)</f>
      </c>
      <c r="Y2738" s="1">
        <f>VLOOKUP(G2738,Sku_Consolidated!A2:I957,9,FALSE)</f>
      </c>
      <c r="Z2738" s="1" t="s">
        <v>41</v>
      </c>
      <c r="AA2738" s="1">
        <f>VLOOKUP(G2738,Sku_Consolidated!A2:E957,5,FALSE)</f>
      </c>
      <c r="AB2738" s="1">
        <f>IF(VLOOKUP(G2738,Sku_Consolidated!A2:S957,19,FALSE)="SHOWCASE", VLOOKUP(E2738,Store_Showcase!B2:N144,13, FALSE), IF(VLOOKUP(G2738,Sku_Consolidated!A2:S957,19,FALSE)="VAM",VLOOKUP(E2738,Store_VAM!B2:N273,13, FALSE),VLOOKUP(E2738,Store_SRP!B2:N110,13, FALSE)))</f>
      </c>
      <c r="AC2738" s="1">
        <f>IF(IFERROR(AB2738,TRUE)=TRUE, "-","OK")</f>
      </c>
      <c r="AD2738" s="11" t="s">
        <v>37</v>
      </c>
      <c r="AE2738" s="11" t="s">
        <v>37</v>
      </c>
      <c r="AF2738" s="1">
        <f>IF(IFERROR(VLOOKUP(E2738,Store_Showcase!B2:H144,{5}, FALSE), TRUE)=TRUE, IF(IFERROR(VLOOKUP(E2738,Store_SRP!B2:H110,{5}, FALSE), TRUE)=TRUE,VLOOKUP(E2738,Store_VAM!B2:H273,{5}, FALSE),VLOOKUP(E2738,Store_SRP!B2:H110,{5}, FALSE)), VLOOKUP(E2738,Store_Showcase!B2:H144,{5}, FALSE))</f>
      </c>
      <c r="AG2738" s="1">
        <f>IF(IFERROR(VLOOKUP(E2738,Store_Showcase!B2:H144,{6}, FALSE), TRUE)=TRUE, IF(IFERROR(VLOOKUP(E2738,Store_SRP!B2:H110,{6}, FALSE), TRUE)=TRUE,VLOOKUP(E2738,Store_VAM!B2:H273,{6}, FALSE),VLOOKUP(E2738,Store_SRP!B2:H110,{6}, FALSE)), VLOOKUP(E2738,Store_Showcase!B2:H144,{6}, FALSE))</f>
      </c>
      <c r="AH2738" s="1">
        <f>VLOOKUP(G2738,Sku_Consolidated!A2:R957,18,FALSE)</f>
      </c>
      <c r="AI2738" s="1">
        <f>VLOOKUP(G2738,Sku_Consolidated!A2:S957,19,FALSE)</f>
      </c>
      <c r="AJ2738" s="1">
        <f>VLOOKUP(G2738,Sku_Consolidated!A2:T957,20,FALSE)</f>
      </c>
    </row>
    <row r="2739" spans="1:36" x14ac:dyDescent="0.25">
      <c r="A2739" s="1">
        <v>2024</v>
      </c>
      <c r="B2739" s="1" t="s">
        <v>31</v>
      </c>
      <c r="C2739" s="1" t="s">
        <v>32</v>
      </c>
      <c r="D2739" s="1" t="s">
        <v>33</v>
      </c>
      <c r="E2739" s="9" t="s">
        <v>2392</v>
      </c>
      <c r="F2739" s="1">
        <f>IF(VLOOKUP(G2739,Sku_Consolidated!A2:S957,{19},FALSE)="SHOWCASE", VLOOKUP(E2739,Store_Showcase!B2:C144,{2}, FALSE), IF(VLOOKUP(G2739,Sku_Consolidated!A2:S957,{19},FALSE)="VAM",VLOOKUP(E2739,Store_VAM!B2:C273,{2}, FALSE),VLOOKUP(E2739,Store_SRP!B2:C110,{2}, FALSE)))</f>
      </c>
      <c r="G2739" s="1">
        <v>61739</v>
      </c>
      <c r="H2739" s="1" t="s">
        <v>74</v>
      </c>
      <c r="I2739" s="10" t="s">
        <v>933</v>
      </c>
      <c r="J2739" s="1">
        <f>VLOOKUP(G2739,Sku_Consolidated!A2:C957, 3, FALSE)</f>
      </c>
      <c r="K2739" s="10">
        <f>IF(J2739="PACK", I2739, 0)</f>
      </c>
      <c r="L2739" s="10">
        <f>IF(J2739="KG", I2739, I2739 * VLOOKUP(G2739,Sku_Consolidated!A2:U957,21,FALSE))</f>
      </c>
      <c r="M2739" s="10" t="s">
        <v>37</v>
      </c>
      <c r="N2739" s="11" t="s">
        <v>6888</v>
      </c>
      <c r="O2739" s="10" t="s">
        <v>6889</v>
      </c>
      <c r="P2739" s="10">
        <f>N2739 - O2739</f>
      </c>
      <c r="Q2739" s="1">
        <f>VLOOKUP(G2739,Sku_Consolidated!A2:G957,7, FALSE)</f>
      </c>
      <c r="R2739" s="1">
        <f>IF(IFERROR(VLOOKUP(E2739,Store_Showcase!B2:H144,7, FALSE), TRUE)=TRUE, IF(IFERROR(VLOOKUP(E2739,Store_SRP!B2:H110,7, FALSE), TRUE)=TRUE,VLOOKUP(E2739,Store_VAM!B2:H273,7, FALSE),VLOOKUP(E2739,Store_SRP!B2:H110,7, FALSE)), VLOOKUP(E2739,Store_Showcase!B2:H144,7, FALSE))</f>
      </c>
      <c r="S2739" s="1">
        <f>IF(IFERROR(VLOOKUP(E2739,Store_Showcase!B2:I144,8, FALSE), TRUE)=TRUE, IF(IFERROR(VLOOKUP(E2739,Store_SRP!B2:I110,8, FALSE), TRUE)=TRUE,VLOOKUP(E2739,Store_VAM!B2:I273,8, FALSE),VLOOKUP(E2739,Store_SRP!B2:I110,8, FALSE)), VLOOKUP(E2739,Store_Showcase!B2:I144,8, FALSE))</f>
      </c>
      <c r="T2739" s="1">
        <f>VLOOKUP(G2739,Sku_Consolidated!A2:R957,18,FALSE)</f>
      </c>
      <c r="U2739" s="1" t="s">
        <v>6874</v>
      </c>
      <c r="V2739" s="1">
        <f>IF(VLOOKUP(G2739,Sku_Consolidated!A2:S957,19,FALSE)="SHOWCASE", VLOOKUP(E2739,Store_Showcase!B2:L144,11, FALSE), IF(VLOOKUP(G2739,Sku_Consolidated!A2:S957,19,FALSE)="VAM",VLOOKUP(E2739,Store_VAM!B2:L273,11, FALSE),VLOOKUP(E2739,Store_SRP!B2:L110,11, FALSE)))</f>
      </c>
      <c r="W2739" s="1">
        <f>VLOOKUP(G2739,Sku_Consolidated!A2:W957,11,FALSE)</f>
      </c>
      <c r="X2739" s="1">
        <f>VLOOKUP(G2739,Sku_Consolidated!A2:H957,8,FALSE)</f>
      </c>
      <c r="Y2739" s="1">
        <f>VLOOKUP(G2739,Sku_Consolidated!A2:I957,9,FALSE)</f>
      </c>
      <c r="Z2739" s="1" t="s">
        <v>41</v>
      </c>
      <c r="AA2739" s="1">
        <f>VLOOKUP(G2739,Sku_Consolidated!A2:E957,5,FALSE)</f>
      </c>
      <c r="AB2739" s="1">
        <f>IF(VLOOKUP(G2739,Sku_Consolidated!A2:S957,19,FALSE)="SHOWCASE", VLOOKUP(E2739,Store_Showcase!B2:N144,13, FALSE), IF(VLOOKUP(G2739,Sku_Consolidated!A2:S957,19,FALSE)="VAM",VLOOKUP(E2739,Store_VAM!B2:N273,13, FALSE),VLOOKUP(E2739,Store_SRP!B2:N110,13, FALSE)))</f>
      </c>
      <c r="AC2739" s="1">
        <f>IF(IFERROR(AB2739,TRUE)=TRUE, "-","OK")</f>
      </c>
      <c r="AD2739" s="11" t="s">
        <v>37</v>
      </c>
      <c r="AE2739" s="11" t="s">
        <v>37</v>
      </c>
      <c r="AF2739" s="1">
        <f>IF(IFERROR(VLOOKUP(E2739,Store_Showcase!B2:H144,{5}, FALSE), TRUE)=TRUE, IF(IFERROR(VLOOKUP(E2739,Store_SRP!B2:H110,{5}, FALSE), TRUE)=TRUE,VLOOKUP(E2739,Store_VAM!B2:H273,{5}, FALSE),VLOOKUP(E2739,Store_SRP!B2:H110,{5}, FALSE)), VLOOKUP(E2739,Store_Showcase!B2:H144,{5}, FALSE))</f>
      </c>
      <c r="AG2739" s="1">
        <f>IF(IFERROR(VLOOKUP(E2739,Store_Showcase!B2:H144,{6}, FALSE), TRUE)=TRUE, IF(IFERROR(VLOOKUP(E2739,Store_SRP!B2:H110,{6}, FALSE), TRUE)=TRUE,VLOOKUP(E2739,Store_VAM!B2:H273,{6}, FALSE),VLOOKUP(E2739,Store_SRP!B2:H110,{6}, FALSE)), VLOOKUP(E2739,Store_Showcase!B2:H144,{6}, FALSE))</f>
      </c>
      <c r="AH2739" s="1">
        <f>VLOOKUP(G2739,Sku_Consolidated!A2:R957,18,FALSE)</f>
      </c>
      <c r="AI2739" s="1">
        <f>VLOOKUP(G2739,Sku_Consolidated!A2:S957,19,FALSE)</f>
      </c>
      <c r="AJ2739" s="1">
        <f>VLOOKUP(G2739,Sku_Consolidated!A2:T957,20,FALSE)</f>
      </c>
    </row>
    <row r="2740" spans="1:36" x14ac:dyDescent="0.25">
      <c r="A2740" s="1">
        <v>2024</v>
      </c>
      <c r="B2740" s="1" t="s">
        <v>31</v>
      </c>
      <c r="C2740" s="1" t="s">
        <v>32</v>
      </c>
      <c r="D2740" s="1" t="s">
        <v>33</v>
      </c>
      <c r="E2740" s="9" t="s">
        <v>2392</v>
      </c>
      <c r="F2740" s="1">
        <f>IF(VLOOKUP(G2740,Sku_Consolidated!A2:S957,{19},FALSE)="SHOWCASE", VLOOKUP(E2740,Store_Showcase!B2:C144,{2}, FALSE), IF(VLOOKUP(G2740,Sku_Consolidated!A2:S957,{19},FALSE)="VAM",VLOOKUP(E2740,Store_VAM!B2:C273,{2}, FALSE),VLOOKUP(E2740,Store_SRP!B2:C110,{2}, FALSE)))</f>
      </c>
      <c r="G2740" s="1">
        <v>61742</v>
      </c>
      <c r="H2740" s="1" t="s">
        <v>78</v>
      </c>
      <c r="I2740" s="10" t="s">
        <v>1803</v>
      </c>
      <c r="J2740" s="1">
        <f>VLOOKUP(G2740,Sku_Consolidated!A2:C957, 3, FALSE)</f>
      </c>
      <c r="K2740" s="10">
        <f>IF(J2740="PACK", I2740, 0)</f>
      </c>
      <c r="L2740" s="10">
        <f>IF(J2740="KG", I2740, I2740 * VLOOKUP(G2740,Sku_Consolidated!A2:U957,21,FALSE))</f>
      </c>
      <c r="M2740" s="10" t="s">
        <v>37</v>
      </c>
      <c r="N2740" s="11" t="s">
        <v>6890</v>
      </c>
      <c r="O2740" s="10" t="s">
        <v>6891</v>
      </c>
      <c r="P2740" s="10">
        <f>N2740 - O2740</f>
      </c>
      <c r="Q2740" s="1">
        <f>VLOOKUP(G2740,Sku_Consolidated!A2:G957,7, FALSE)</f>
      </c>
      <c r="R2740" s="1">
        <f>IF(IFERROR(VLOOKUP(E2740,Store_Showcase!B2:H144,7, FALSE), TRUE)=TRUE, IF(IFERROR(VLOOKUP(E2740,Store_SRP!B2:H110,7, FALSE), TRUE)=TRUE,VLOOKUP(E2740,Store_VAM!B2:H273,7, FALSE),VLOOKUP(E2740,Store_SRP!B2:H110,7, FALSE)), VLOOKUP(E2740,Store_Showcase!B2:H144,7, FALSE))</f>
      </c>
      <c r="S2740" s="1">
        <f>IF(IFERROR(VLOOKUP(E2740,Store_Showcase!B2:I144,8, FALSE), TRUE)=TRUE, IF(IFERROR(VLOOKUP(E2740,Store_SRP!B2:I110,8, FALSE), TRUE)=TRUE,VLOOKUP(E2740,Store_VAM!B2:I273,8, FALSE),VLOOKUP(E2740,Store_SRP!B2:I110,8, FALSE)), VLOOKUP(E2740,Store_Showcase!B2:I144,8, FALSE))</f>
      </c>
      <c r="T2740" s="1">
        <f>VLOOKUP(G2740,Sku_Consolidated!A2:R957,18,FALSE)</f>
      </c>
      <c r="U2740" s="1" t="s">
        <v>6874</v>
      </c>
      <c r="V2740" s="1">
        <f>IF(VLOOKUP(G2740,Sku_Consolidated!A2:S957,19,FALSE)="SHOWCASE", VLOOKUP(E2740,Store_Showcase!B2:L144,11, FALSE), IF(VLOOKUP(G2740,Sku_Consolidated!A2:S957,19,FALSE)="VAM",VLOOKUP(E2740,Store_VAM!B2:L273,11, FALSE),VLOOKUP(E2740,Store_SRP!B2:L110,11, FALSE)))</f>
      </c>
      <c r="W2740" s="1">
        <f>VLOOKUP(G2740,Sku_Consolidated!A2:W957,11,FALSE)</f>
      </c>
      <c r="X2740" s="1">
        <f>VLOOKUP(G2740,Sku_Consolidated!A2:H957,8,FALSE)</f>
      </c>
      <c r="Y2740" s="1">
        <f>VLOOKUP(G2740,Sku_Consolidated!A2:I957,9,FALSE)</f>
      </c>
      <c r="Z2740" s="1" t="s">
        <v>41</v>
      </c>
      <c r="AA2740" s="1">
        <f>VLOOKUP(G2740,Sku_Consolidated!A2:E957,5,FALSE)</f>
      </c>
      <c r="AB2740" s="1">
        <f>IF(VLOOKUP(G2740,Sku_Consolidated!A2:S957,19,FALSE)="SHOWCASE", VLOOKUP(E2740,Store_Showcase!B2:N144,13, FALSE), IF(VLOOKUP(G2740,Sku_Consolidated!A2:S957,19,FALSE)="VAM",VLOOKUP(E2740,Store_VAM!B2:N273,13, FALSE),VLOOKUP(E2740,Store_SRP!B2:N110,13, FALSE)))</f>
      </c>
      <c r="AC2740" s="1">
        <f>IF(IFERROR(AB2740,TRUE)=TRUE, "-","OK")</f>
      </c>
      <c r="AD2740" s="11" t="s">
        <v>37</v>
      </c>
      <c r="AE2740" s="11" t="s">
        <v>37</v>
      </c>
      <c r="AF2740" s="1">
        <f>IF(IFERROR(VLOOKUP(E2740,Store_Showcase!B2:H144,{5}, FALSE), TRUE)=TRUE, IF(IFERROR(VLOOKUP(E2740,Store_SRP!B2:H110,{5}, FALSE), TRUE)=TRUE,VLOOKUP(E2740,Store_VAM!B2:H273,{5}, FALSE),VLOOKUP(E2740,Store_SRP!B2:H110,{5}, FALSE)), VLOOKUP(E2740,Store_Showcase!B2:H144,{5}, FALSE))</f>
      </c>
      <c r="AG2740" s="1">
        <f>IF(IFERROR(VLOOKUP(E2740,Store_Showcase!B2:H144,{6}, FALSE), TRUE)=TRUE, IF(IFERROR(VLOOKUP(E2740,Store_SRP!B2:H110,{6}, FALSE), TRUE)=TRUE,VLOOKUP(E2740,Store_VAM!B2:H273,{6}, FALSE),VLOOKUP(E2740,Store_SRP!B2:H110,{6}, FALSE)), VLOOKUP(E2740,Store_Showcase!B2:H144,{6}, FALSE))</f>
      </c>
      <c r="AH2740" s="1">
        <f>VLOOKUP(G2740,Sku_Consolidated!A2:R957,18,FALSE)</f>
      </c>
      <c r="AI2740" s="1">
        <f>VLOOKUP(G2740,Sku_Consolidated!A2:S957,19,FALSE)</f>
      </c>
      <c r="AJ2740" s="1">
        <f>VLOOKUP(G2740,Sku_Consolidated!A2:T957,20,FALSE)</f>
      </c>
    </row>
    <row r="2741" spans="1:36" x14ac:dyDescent="0.25">
      <c r="A2741" s="1">
        <v>2024</v>
      </c>
      <c r="B2741" s="1" t="s">
        <v>31</v>
      </c>
      <c r="C2741" s="1" t="s">
        <v>32</v>
      </c>
      <c r="D2741" s="1" t="s">
        <v>33</v>
      </c>
      <c r="E2741" s="9" t="s">
        <v>2392</v>
      </c>
      <c r="F2741" s="1">
        <f>IF(VLOOKUP(G2741,Sku_Consolidated!A2:S957,{19},FALSE)="SHOWCASE", VLOOKUP(E2741,Store_Showcase!B2:C144,{2}, FALSE), IF(VLOOKUP(G2741,Sku_Consolidated!A2:S957,{19},FALSE)="VAM",VLOOKUP(E2741,Store_VAM!B2:C273,{2}, FALSE),VLOOKUP(E2741,Store_SRP!B2:C110,{2}, FALSE)))</f>
      </c>
      <c r="G2741" s="1">
        <v>61755</v>
      </c>
      <c r="H2741" s="1" t="s">
        <v>86</v>
      </c>
      <c r="I2741" s="10" t="s">
        <v>4514</v>
      </c>
      <c r="J2741" s="1">
        <f>VLOOKUP(G2741,Sku_Consolidated!A2:C957, 3, FALSE)</f>
      </c>
      <c r="K2741" s="10">
        <f>IF(J2741="PACK", I2741, 0)</f>
      </c>
      <c r="L2741" s="10">
        <f>IF(J2741="KG", I2741, I2741 * VLOOKUP(G2741,Sku_Consolidated!A2:U957,21,FALSE))</f>
      </c>
      <c r="M2741" s="10" t="s">
        <v>37</v>
      </c>
      <c r="N2741" s="11" t="s">
        <v>6892</v>
      </c>
      <c r="O2741" s="10" t="s">
        <v>6893</v>
      </c>
      <c r="P2741" s="10">
        <f>N2741 - O2741</f>
      </c>
      <c r="Q2741" s="1">
        <f>VLOOKUP(G2741,Sku_Consolidated!A2:G957,7, FALSE)</f>
      </c>
      <c r="R2741" s="1">
        <f>IF(IFERROR(VLOOKUP(E2741,Store_Showcase!B2:H144,7, FALSE), TRUE)=TRUE, IF(IFERROR(VLOOKUP(E2741,Store_SRP!B2:H110,7, FALSE), TRUE)=TRUE,VLOOKUP(E2741,Store_VAM!B2:H273,7, FALSE),VLOOKUP(E2741,Store_SRP!B2:H110,7, FALSE)), VLOOKUP(E2741,Store_Showcase!B2:H144,7, FALSE))</f>
      </c>
      <c r="S2741" s="1">
        <f>IF(IFERROR(VLOOKUP(E2741,Store_Showcase!B2:I144,8, FALSE), TRUE)=TRUE, IF(IFERROR(VLOOKUP(E2741,Store_SRP!B2:I110,8, FALSE), TRUE)=TRUE,VLOOKUP(E2741,Store_VAM!B2:I273,8, FALSE),VLOOKUP(E2741,Store_SRP!B2:I110,8, FALSE)), VLOOKUP(E2741,Store_Showcase!B2:I144,8, FALSE))</f>
      </c>
      <c r="T2741" s="1">
        <f>VLOOKUP(G2741,Sku_Consolidated!A2:R957,18,FALSE)</f>
      </c>
      <c r="U2741" s="1" t="s">
        <v>6874</v>
      </c>
      <c r="V2741" s="1">
        <f>IF(VLOOKUP(G2741,Sku_Consolidated!A2:S957,19,FALSE)="SHOWCASE", VLOOKUP(E2741,Store_Showcase!B2:L144,11, FALSE), IF(VLOOKUP(G2741,Sku_Consolidated!A2:S957,19,FALSE)="VAM",VLOOKUP(E2741,Store_VAM!B2:L273,11, FALSE),VLOOKUP(E2741,Store_SRP!B2:L110,11, FALSE)))</f>
      </c>
      <c r="W2741" s="1">
        <f>VLOOKUP(G2741,Sku_Consolidated!A2:W957,11,FALSE)</f>
      </c>
      <c r="X2741" s="1">
        <f>VLOOKUP(G2741,Sku_Consolidated!A2:H957,8,FALSE)</f>
      </c>
      <c r="Y2741" s="1">
        <f>VLOOKUP(G2741,Sku_Consolidated!A2:I957,9,FALSE)</f>
      </c>
      <c r="Z2741" s="1" t="s">
        <v>41</v>
      </c>
      <c r="AA2741" s="1">
        <f>VLOOKUP(G2741,Sku_Consolidated!A2:E957,5,FALSE)</f>
      </c>
      <c r="AB2741" s="1">
        <f>IF(VLOOKUP(G2741,Sku_Consolidated!A2:S957,19,FALSE)="SHOWCASE", VLOOKUP(E2741,Store_Showcase!B2:N144,13, FALSE), IF(VLOOKUP(G2741,Sku_Consolidated!A2:S957,19,FALSE)="VAM",VLOOKUP(E2741,Store_VAM!B2:N273,13, FALSE),VLOOKUP(E2741,Store_SRP!B2:N110,13, FALSE)))</f>
      </c>
      <c r="AC2741" s="1">
        <f>IF(IFERROR(AB2741,TRUE)=TRUE, "-","OK")</f>
      </c>
      <c r="AD2741" s="11" t="s">
        <v>37</v>
      </c>
      <c r="AE2741" s="11" t="s">
        <v>37</v>
      </c>
      <c r="AF2741" s="1">
        <f>IF(IFERROR(VLOOKUP(E2741,Store_Showcase!B2:H144,{5}, FALSE), TRUE)=TRUE, IF(IFERROR(VLOOKUP(E2741,Store_SRP!B2:H110,{5}, FALSE), TRUE)=TRUE,VLOOKUP(E2741,Store_VAM!B2:H273,{5}, FALSE),VLOOKUP(E2741,Store_SRP!B2:H110,{5}, FALSE)), VLOOKUP(E2741,Store_Showcase!B2:H144,{5}, FALSE))</f>
      </c>
      <c r="AG2741" s="1">
        <f>IF(IFERROR(VLOOKUP(E2741,Store_Showcase!B2:H144,{6}, FALSE), TRUE)=TRUE, IF(IFERROR(VLOOKUP(E2741,Store_SRP!B2:H110,{6}, FALSE), TRUE)=TRUE,VLOOKUP(E2741,Store_VAM!B2:H273,{6}, FALSE),VLOOKUP(E2741,Store_SRP!B2:H110,{6}, FALSE)), VLOOKUP(E2741,Store_Showcase!B2:H144,{6}, FALSE))</f>
      </c>
      <c r="AH2741" s="1">
        <f>VLOOKUP(G2741,Sku_Consolidated!A2:R957,18,FALSE)</f>
      </c>
      <c r="AI2741" s="1">
        <f>VLOOKUP(G2741,Sku_Consolidated!A2:S957,19,FALSE)</f>
      </c>
      <c r="AJ2741" s="1">
        <f>VLOOKUP(G2741,Sku_Consolidated!A2:T957,20,FALSE)</f>
      </c>
    </row>
    <row r="2742" spans="1:36" x14ac:dyDescent="0.25">
      <c r="A2742" s="1">
        <v>2024</v>
      </c>
      <c r="B2742" s="1" t="s">
        <v>31</v>
      </c>
      <c r="C2742" s="1" t="s">
        <v>32</v>
      </c>
      <c r="D2742" s="1" t="s">
        <v>33</v>
      </c>
      <c r="E2742" s="9" t="s">
        <v>2392</v>
      </c>
      <c r="F2742" s="1">
        <f>IF(VLOOKUP(G2742,Sku_Consolidated!A2:S957,{19},FALSE)="SHOWCASE", VLOOKUP(E2742,Store_Showcase!B2:C144,{2}, FALSE), IF(VLOOKUP(G2742,Sku_Consolidated!A2:S957,{19},FALSE)="VAM",VLOOKUP(E2742,Store_VAM!B2:C273,{2}, FALSE),VLOOKUP(E2742,Store_SRP!B2:C110,{2}, FALSE)))</f>
      </c>
      <c r="G2742" s="1">
        <v>61758</v>
      </c>
      <c r="H2742" s="1" t="s">
        <v>90</v>
      </c>
      <c r="I2742" s="10" t="s">
        <v>6894</v>
      </c>
      <c r="J2742" s="1">
        <f>VLOOKUP(G2742,Sku_Consolidated!A2:C957, 3, FALSE)</f>
      </c>
      <c r="K2742" s="10">
        <f>IF(J2742="PACK", I2742, 0)</f>
      </c>
      <c r="L2742" s="10">
        <f>IF(J2742="KG", I2742, I2742 * VLOOKUP(G2742,Sku_Consolidated!A2:U957,21,FALSE))</f>
      </c>
      <c r="M2742" s="10" t="s">
        <v>37</v>
      </c>
      <c r="N2742" s="11" t="s">
        <v>6895</v>
      </c>
      <c r="O2742" s="10" t="s">
        <v>6896</v>
      </c>
      <c r="P2742" s="10">
        <f>N2742 - O2742</f>
      </c>
      <c r="Q2742" s="1">
        <f>VLOOKUP(G2742,Sku_Consolidated!A2:G957,7, FALSE)</f>
      </c>
      <c r="R2742" s="1">
        <f>IF(IFERROR(VLOOKUP(E2742,Store_Showcase!B2:H144,7, FALSE), TRUE)=TRUE, IF(IFERROR(VLOOKUP(E2742,Store_SRP!B2:H110,7, FALSE), TRUE)=TRUE,VLOOKUP(E2742,Store_VAM!B2:H273,7, FALSE),VLOOKUP(E2742,Store_SRP!B2:H110,7, FALSE)), VLOOKUP(E2742,Store_Showcase!B2:H144,7, FALSE))</f>
      </c>
      <c r="S2742" s="1">
        <f>IF(IFERROR(VLOOKUP(E2742,Store_Showcase!B2:I144,8, FALSE), TRUE)=TRUE, IF(IFERROR(VLOOKUP(E2742,Store_SRP!B2:I110,8, FALSE), TRUE)=TRUE,VLOOKUP(E2742,Store_VAM!B2:I273,8, FALSE),VLOOKUP(E2742,Store_SRP!B2:I110,8, FALSE)), VLOOKUP(E2742,Store_Showcase!B2:I144,8, FALSE))</f>
      </c>
      <c r="T2742" s="1">
        <f>VLOOKUP(G2742,Sku_Consolidated!A2:R957,18,FALSE)</f>
      </c>
      <c r="U2742" s="1" t="s">
        <v>6874</v>
      </c>
      <c r="V2742" s="1">
        <f>IF(VLOOKUP(G2742,Sku_Consolidated!A2:S957,19,FALSE)="SHOWCASE", VLOOKUP(E2742,Store_Showcase!B2:L144,11, FALSE), IF(VLOOKUP(G2742,Sku_Consolidated!A2:S957,19,FALSE)="VAM",VLOOKUP(E2742,Store_VAM!B2:L273,11, FALSE),VLOOKUP(E2742,Store_SRP!B2:L110,11, FALSE)))</f>
      </c>
      <c r="W2742" s="1">
        <f>VLOOKUP(G2742,Sku_Consolidated!A2:W957,11,FALSE)</f>
      </c>
      <c r="X2742" s="1">
        <f>VLOOKUP(G2742,Sku_Consolidated!A2:H957,8,FALSE)</f>
      </c>
      <c r="Y2742" s="1">
        <f>VLOOKUP(G2742,Sku_Consolidated!A2:I957,9,FALSE)</f>
      </c>
      <c r="Z2742" s="1" t="s">
        <v>41</v>
      </c>
      <c r="AA2742" s="1">
        <f>VLOOKUP(G2742,Sku_Consolidated!A2:E957,5,FALSE)</f>
      </c>
      <c r="AB2742" s="1">
        <f>IF(VLOOKUP(G2742,Sku_Consolidated!A2:S957,19,FALSE)="SHOWCASE", VLOOKUP(E2742,Store_Showcase!B2:N144,13, FALSE), IF(VLOOKUP(G2742,Sku_Consolidated!A2:S957,19,FALSE)="VAM",VLOOKUP(E2742,Store_VAM!B2:N273,13, FALSE),VLOOKUP(E2742,Store_SRP!B2:N110,13, FALSE)))</f>
      </c>
      <c r="AC2742" s="1">
        <f>IF(IFERROR(AB2742,TRUE)=TRUE, "-","OK")</f>
      </c>
      <c r="AD2742" s="11" t="s">
        <v>37</v>
      </c>
      <c r="AE2742" s="11" t="s">
        <v>37</v>
      </c>
      <c r="AF2742" s="1">
        <f>IF(IFERROR(VLOOKUP(E2742,Store_Showcase!B2:H144,{5}, FALSE), TRUE)=TRUE, IF(IFERROR(VLOOKUP(E2742,Store_SRP!B2:H110,{5}, FALSE), TRUE)=TRUE,VLOOKUP(E2742,Store_VAM!B2:H273,{5}, FALSE),VLOOKUP(E2742,Store_SRP!B2:H110,{5}, FALSE)), VLOOKUP(E2742,Store_Showcase!B2:H144,{5}, FALSE))</f>
      </c>
      <c r="AG2742" s="1">
        <f>IF(IFERROR(VLOOKUP(E2742,Store_Showcase!B2:H144,{6}, FALSE), TRUE)=TRUE, IF(IFERROR(VLOOKUP(E2742,Store_SRP!B2:H110,{6}, FALSE), TRUE)=TRUE,VLOOKUP(E2742,Store_VAM!B2:H273,{6}, FALSE),VLOOKUP(E2742,Store_SRP!B2:H110,{6}, FALSE)), VLOOKUP(E2742,Store_Showcase!B2:H144,{6}, FALSE))</f>
      </c>
      <c r="AH2742" s="1">
        <f>VLOOKUP(G2742,Sku_Consolidated!A2:R957,18,FALSE)</f>
      </c>
      <c r="AI2742" s="1">
        <f>VLOOKUP(G2742,Sku_Consolidated!A2:S957,19,FALSE)</f>
      </c>
      <c r="AJ2742" s="1">
        <f>VLOOKUP(G2742,Sku_Consolidated!A2:T957,20,FALSE)</f>
      </c>
    </row>
    <row r="2743" spans="1:36" x14ac:dyDescent="0.25">
      <c r="A2743" s="1">
        <v>2024</v>
      </c>
      <c r="B2743" s="1" t="s">
        <v>31</v>
      </c>
      <c r="C2743" s="1" t="s">
        <v>32</v>
      </c>
      <c r="D2743" s="1" t="s">
        <v>33</v>
      </c>
      <c r="E2743" s="9" t="s">
        <v>2392</v>
      </c>
      <c r="F2743" s="1">
        <f>IF(VLOOKUP(G2743,Sku_Consolidated!A2:S957,{19},FALSE)="SHOWCASE", VLOOKUP(E2743,Store_Showcase!B2:C144,{2}, FALSE), IF(VLOOKUP(G2743,Sku_Consolidated!A2:S957,{19},FALSE)="VAM",VLOOKUP(E2743,Store_VAM!B2:C273,{2}, FALSE),VLOOKUP(E2743,Store_SRP!B2:C110,{2}, FALSE)))</f>
      </c>
      <c r="G2743" s="1">
        <v>61760</v>
      </c>
      <c r="H2743" s="1" t="s">
        <v>98</v>
      </c>
      <c r="I2743" s="10" t="s">
        <v>6897</v>
      </c>
      <c r="J2743" s="1">
        <f>VLOOKUP(G2743,Sku_Consolidated!A2:C957, 3, FALSE)</f>
      </c>
      <c r="K2743" s="10">
        <f>IF(J2743="PACK", I2743, 0)</f>
      </c>
      <c r="L2743" s="10">
        <f>IF(J2743="KG", I2743, I2743 * VLOOKUP(G2743,Sku_Consolidated!A2:U957,21,FALSE))</f>
      </c>
      <c r="M2743" s="10" t="s">
        <v>37</v>
      </c>
      <c r="N2743" s="11" t="s">
        <v>6898</v>
      </c>
      <c r="O2743" s="10" t="s">
        <v>6899</v>
      </c>
      <c r="P2743" s="10">
        <f>N2743 - O2743</f>
      </c>
      <c r="Q2743" s="1">
        <f>VLOOKUP(G2743,Sku_Consolidated!A2:G957,7, FALSE)</f>
      </c>
      <c r="R2743" s="1">
        <f>IF(IFERROR(VLOOKUP(E2743,Store_Showcase!B2:H144,7, FALSE), TRUE)=TRUE, IF(IFERROR(VLOOKUP(E2743,Store_SRP!B2:H110,7, FALSE), TRUE)=TRUE,VLOOKUP(E2743,Store_VAM!B2:H273,7, FALSE),VLOOKUP(E2743,Store_SRP!B2:H110,7, FALSE)), VLOOKUP(E2743,Store_Showcase!B2:H144,7, FALSE))</f>
      </c>
      <c r="S2743" s="1">
        <f>IF(IFERROR(VLOOKUP(E2743,Store_Showcase!B2:I144,8, FALSE), TRUE)=TRUE, IF(IFERROR(VLOOKUP(E2743,Store_SRP!B2:I110,8, FALSE), TRUE)=TRUE,VLOOKUP(E2743,Store_VAM!B2:I273,8, FALSE),VLOOKUP(E2743,Store_SRP!B2:I110,8, FALSE)), VLOOKUP(E2743,Store_Showcase!B2:I144,8, FALSE))</f>
      </c>
      <c r="T2743" s="1">
        <f>VLOOKUP(G2743,Sku_Consolidated!A2:R957,18,FALSE)</f>
      </c>
      <c r="U2743" s="1" t="s">
        <v>6874</v>
      </c>
      <c r="V2743" s="1">
        <f>IF(VLOOKUP(G2743,Sku_Consolidated!A2:S957,19,FALSE)="SHOWCASE", VLOOKUP(E2743,Store_Showcase!B2:L144,11, FALSE), IF(VLOOKUP(G2743,Sku_Consolidated!A2:S957,19,FALSE)="VAM",VLOOKUP(E2743,Store_VAM!B2:L273,11, FALSE),VLOOKUP(E2743,Store_SRP!B2:L110,11, FALSE)))</f>
      </c>
      <c r="W2743" s="1">
        <f>VLOOKUP(G2743,Sku_Consolidated!A2:W957,11,FALSE)</f>
      </c>
      <c r="X2743" s="1">
        <f>VLOOKUP(G2743,Sku_Consolidated!A2:H957,8,FALSE)</f>
      </c>
      <c r="Y2743" s="1">
        <f>VLOOKUP(G2743,Sku_Consolidated!A2:I957,9,FALSE)</f>
      </c>
      <c r="Z2743" s="1" t="s">
        <v>41</v>
      </c>
      <c r="AA2743" s="1">
        <f>VLOOKUP(G2743,Sku_Consolidated!A2:E957,5,FALSE)</f>
      </c>
      <c r="AB2743" s="1">
        <f>IF(VLOOKUP(G2743,Sku_Consolidated!A2:S957,19,FALSE)="SHOWCASE", VLOOKUP(E2743,Store_Showcase!B2:N144,13, FALSE), IF(VLOOKUP(G2743,Sku_Consolidated!A2:S957,19,FALSE)="VAM",VLOOKUP(E2743,Store_VAM!B2:N273,13, FALSE),VLOOKUP(E2743,Store_SRP!B2:N110,13, FALSE)))</f>
      </c>
      <c r="AC2743" s="1">
        <f>IF(IFERROR(AB2743,TRUE)=TRUE, "-","OK")</f>
      </c>
      <c r="AD2743" s="11" t="s">
        <v>37</v>
      </c>
      <c r="AE2743" s="11" t="s">
        <v>37</v>
      </c>
      <c r="AF2743" s="1">
        <f>IF(IFERROR(VLOOKUP(E2743,Store_Showcase!B2:H144,{5}, FALSE), TRUE)=TRUE, IF(IFERROR(VLOOKUP(E2743,Store_SRP!B2:H110,{5}, FALSE), TRUE)=TRUE,VLOOKUP(E2743,Store_VAM!B2:H273,{5}, FALSE),VLOOKUP(E2743,Store_SRP!B2:H110,{5}, FALSE)), VLOOKUP(E2743,Store_Showcase!B2:H144,{5}, FALSE))</f>
      </c>
      <c r="AG2743" s="1">
        <f>IF(IFERROR(VLOOKUP(E2743,Store_Showcase!B2:H144,{6}, FALSE), TRUE)=TRUE, IF(IFERROR(VLOOKUP(E2743,Store_SRP!B2:H110,{6}, FALSE), TRUE)=TRUE,VLOOKUP(E2743,Store_VAM!B2:H273,{6}, FALSE),VLOOKUP(E2743,Store_SRP!B2:H110,{6}, FALSE)), VLOOKUP(E2743,Store_Showcase!B2:H144,{6}, FALSE))</f>
      </c>
      <c r="AH2743" s="1">
        <f>VLOOKUP(G2743,Sku_Consolidated!A2:R957,18,FALSE)</f>
      </c>
      <c r="AI2743" s="1">
        <f>VLOOKUP(G2743,Sku_Consolidated!A2:S957,19,FALSE)</f>
      </c>
      <c r="AJ2743" s="1">
        <f>VLOOKUP(G2743,Sku_Consolidated!A2:T957,20,FALSE)</f>
      </c>
    </row>
    <row r="2744" spans="1:36" x14ac:dyDescent="0.25">
      <c r="A2744" s="1">
        <v>2024</v>
      </c>
      <c r="B2744" s="1" t="s">
        <v>31</v>
      </c>
      <c r="C2744" s="1" t="s">
        <v>32</v>
      </c>
      <c r="D2744" s="1" t="s">
        <v>33</v>
      </c>
      <c r="E2744" s="9" t="s">
        <v>2392</v>
      </c>
      <c r="F2744" s="1">
        <f>IF(VLOOKUP(G2744,Sku_Consolidated!A2:S957,{19},FALSE)="SHOWCASE", VLOOKUP(E2744,Store_Showcase!B2:C144,{2}, FALSE), IF(VLOOKUP(G2744,Sku_Consolidated!A2:S957,{19},FALSE)="VAM",VLOOKUP(E2744,Store_VAM!B2:C273,{2}, FALSE),VLOOKUP(E2744,Store_SRP!B2:C110,{2}, FALSE)))</f>
      </c>
      <c r="G2744" s="1">
        <v>61762</v>
      </c>
      <c r="H2744" s="1" t="s">
        <v>252</v>
      </c>
      <c r="I2744" s="10" t="s">
        <v>6900</v>
      </c>
      <c r="J2744" s="1">
        <f>VLOOKUP(G2744,Sku_Consolidated!A2:C957, 3, FALSE)</f>
      </c>
      <c r="K2744" s="10">
        <f>IF(J2744="PACK", I2744, 0)</f>
      </c>
      <c r="L2744" s="10">
        <f>IF(J2744="KG", I2744, I2744 * VLOOKUP(G2744,Sku_Consolidated!A2:U957,21,FALSE))</f>
      </c>
      <c r="M2744" s="10" t="s">
        <v>37</v>
      </c>
      <c r="N2744" s="11" t="s">
        <v>6901</v>
      </c>
      <c r="O2744" s="10" t="s">
        <v>6902</v>
      </c>
      <c r="P2744" s="10">
        <f>N2744 - O2744</f>
      </c>
      <c r="Q2744" s="1">
        <f>VLOOKUP(G2744,Sku_Consolidated!A2:G957,7, FALSE)</f>
      </c>
      <c r="R2744" s="1">
        <f>IF(IFERROR(VLOOKUP(E2744,Store_Showcase!B2:H144,7, FALSE), TRUE)=TRUE, IF(IFERROR(VLOOKUP(E2744,Store_SRP!B2:H110,7, FALSE), TRUE)=TRUE,VLOOKUP(E2744,Store_VAM!B2:H273,7, FALSE),VLOOKUP(E2744,Store_SRP!B2:H110,7, FALSE)), VLOOKUP(E2744,Store_Showcase!B2:H144,7, FALSE))</f>
      </c>
      <c r="S2744" s="1">
        <f>IF(IFERROR(VLOOKUP(E2744,Store_Showcase!B2:I144,8, FALSE), TRUE)=TRUE, IF(IFERROR(VLOOKUP(E2744,Store_SRP!B2:I110,8, FALSE), TRUE)=TRUE,VLOOKUP(E2744,Store_VAM!B2:I273,8, FALSE),VLOOKUP(E2744,Store_SRP!B2:I110,8, FALSE)), VLOOKUP(E2744,Store_Showcase!B2:I144,8, FALSE))</f>
      </c>
      <c r="T2744" s="1">
        <f>VLOOKUP(G2744,Sku_Consolidated!A2:R957,18,FALSE)</f>
      </c>
      <c r="U2744" s="1" t="s">
        <v>6874</v>
      </c>
      <c r="V2744" s="1">
        <f>IF(VLOOKUP(G2744,Sku_Consolidated!A2:S957,19,FALSE)="SHOWCASE", VLOOKUP(E2744,Store_Showcase!B2:L144,11, FALSE), IF(VLOOKUP(G2744,Sku_Consolidated!A2:S957,19,FALSE)="VAM",VLOOKUP(E2744,Store_VAM!B2:L273,11, FALSE),VLOOKUP(E2744,Store_SRP!B2:L110,11, FALSE)))</f>
      </c>
      <c r="W2744" s="1">
        <f>VLOOKUP(G2744,Sku_Consolidated!A2:W957,11,FALSE)</f>
      </c>
      <c r="X2744" s="1">
        <f>VLOOKUP(G2744,Sku_Consolidated!A2:H957,8,FALSE)</f>
      </c>
      <c r="Y2744" s="1">
        <f>VLOOKUP(G2744,Sku_Consolidated!A2:I957,9,FALSE)</f>
      </c>
      <c r="Z2744" s="1" t="s">
        <v>41</v>
      </c>
      <c r="AA2744" s="1">
        <f>VLOOKUP(G2744,Sku_Consolidated!A2:E957,5,FALSE)</f>
      </c>
      <c r="AB2744" s="1">
        <f>IF(VLOOKUP(G2744,Sku_Consolidated!A2:S957,19,FALSE)="SHOWCASE", VLOOKUP(E2744,Store_Showcase!B2:N144,13, FALSE), IF(VLOOKUP(G2744,Sku_Consolidated!A2:S957,19,FALSE)="VAM",VLOOKUP(E2744,Store_VAM!B2:N273,13, FALSE),VLOOKUP(E2744,Store_SRP!B2:N110,13, FALSE)))</f>
      </c>
      <c r="AC2744" s="1">
        <f>IF(IFERROR(AB2744,TRUE)=TRUE, "-","OK")</f>
      </c>
      <c r="AD2744" s="11" t="s">
        <v>37</v>
      </c>
      <c r="AE2744" s="11" t="s">
        <v>37</v>
      </c>
      <c r="AF2744" s="1">
        <f>IF(IFERROR(VLOOKUP(E2744,Store_Showcase!B2:H144,{5}, FALSE), TRUE)=TRUE, IF(IFERROR(VLOOKUP(E2744,Store_SRP!B2:H110,{5}, FALSE), TRUE)=TRUE,VLOOKUP(E2744,Store_VAM!B2:H273,{5}, FALSE),VLOOKUP(E2744,Store_SRP!B2:H110,{5}, FALSE)), VLOOKUP(E2744,Store_Showcase!B2:H144,{5}, FALSE))</f>
      </c>
      <c r="AG2744" s="1">
        <f>IF(IFERROR(VLOOKUP(E2744,Store_Showcase!B2:H144,{6}, FALSE), TRUE)=TRUE, IF(IFERROR(VLOOKUP(E2744,Store_SRP!B2:H110,{6}, FALSE), TRUE)=TRUE,VLOOKUP(E2744,Store_VAM!B2:H273,{6}, FALSE),VLOOKUP(E2744,Store_SRP!B2:H110,{6}, FALSE)), VLOOKUP(E2744,Store_Showcase!B2:H144,{6}, FALSE))</f>
      </c>
      <c r="AH2744" s="1">
        <f>VLOOKUP(G2744,Sku_Consolidated!A2:R957,18,FALSE)</f>
      </c>
      <c r="AI2744" s="1">
        <f>VLOOKUP(G2744,Sku_Consolidated!A2:S957,19,FALSE)</f>
      </c>
      <c r="AJ2744" s="1">
        <f>VLOOKUP(G2744,Sku_Consolidated!A2:T957,20,FALSE)</f>
      </c>
    </row>
    <row r="2745" spans="1:36" x14ac:dyDescent="0.25">
      <c r="A2745" s="1">
        <v>2024</v>
      </c>
      <c r="B2745" s="1" t="s">
        <v>31</v>
      </c>
      <c r="C2745" s="1" t="s">
        <v>32</v>
      </c>
      <c r="D2745" s="1" t="s">
        <v>33</v>
      </c>
      <c r="E2745" s="9" t="s">
        <v>2392</v>
      </c>
      <c r="F2745" s="1">
        <f>IF(VLOOKUP(G2745,Sku_Consolidated!A2:S957,{19},FALSE)="SHOWCASE", VLOOKUP(E2745,Store_Showcase!B2:C144,{2}, FALSE), IF(VLOOKUP(G2745,Sku_Consolidated!A2:S957,{19},FALSE)="VAM",VLOOKUP(E2745,Store_VAM!B2:C273,{2}, FALSE),VLOOKUP(E2745,Store_SRP!B2:C110,{2}, FALSE)))</f>
      </c>
      <c r="G2745" s="1">
        <v>61781</v>
      </c>
      <c r="H2745" s="1" t="s">
        <v>102</v>
      </c>
      <c r="I2745" s="10" t="s">
        <v>63</v>
      </c>
      <c r="J2745" s="1">
        <f>VLOOKUP(G2745,Sku_Consolidated!A2:C957, 3, FALSE)</f>
      </c>
      <c r="K2745" s="10">
        <f>IF(J2745="PACK", I2745, 0)</f>
      </c>
      <c r="L2745" s="10">
        <f>IF(J2745="KG", I2745, I2745 * VLOOKUP(G2745,Sku_Consolidated!A2:U957,21,FALSE))</f>
      </c>
      <c r="M2745" s="10" t="s">
        <v>37</v>
      </c>
      <c r="N2745" s="11" t="s">
        <v>6903</v>
      </c>
      <c r="O2745" s="10" t="s">
        <v>6904</v>
      </c>
      <c r="P2745" s="10">
        <f>N2745 - O2745</f>
      </c>
      <c r="Q2745" s="1">
        <f>VLOOKUP(G2745,Sku_Consolidated!A2:G957,7, FALSE)</f>
      </c>
      <c r="R2745" s="1">
        <f>IF(IFERROR(VLOOKUP(E2745,Store_Showcase!B2:H144,7, FALSE), TRUE)=TRUE, IF(IFERROR(VLOOKUP(E2745,Store_SRP!B2:H110,7, FALSE), TRUE)=TRUE,VLOOKUP(E2745,Store_VAM!B2:H273,7, FALSE),VLOOKUP(E2745,Store_SRP!B2:H110,7, FALSE)), VLOOKUP(E2745,Store_Showcase!B2:H144,7, FALSE))</f>
      </c>
      <c r="S2745" s="1">
        <f>IF(IFERROR(VLOOKUP(E2745,Store_Showcase!B2:I144,8, FALSE), TRUE)=TRUE, IF(IFERROR(VLOOKUP(E2745,Store_SRP!B2:I110,8, FALSE), TRUE)=TRUE,VLOOKUP(E2745,Store_VAM!B2:I273,8, FALSE),VLOOKUP(E2745,Store_SRP!B2:I110,8, FALSE)), VLOOKUP(E2745,Store_Showcase!B2:I144,8, FALSE))</f>
      </c>
      <c r="T2745" s="1">
        <f>VLOOKUP(G2745,Sku_Consolidated!A2:R957,18,FALSE)</f>
      </c>
      <c r="U2745" s="1" t="s">
        <v>6874</v>
      </c>
      <c r="V2745" s="1">
        <f>IF(VLOOKUP(G2745,Sku_Consolidated!A2:S957,19,FALSE)="SHOWCASE", VLOOKUP(E2745,Store_Showcase!B2:L144,11, FALSE), IF(VLOOKUP(G2745,Sku_Consolidated!A2:S957,19,FALSE)="VAM",VLOOKUP(E2745,Store_VAM!B2:L273,11, FALSE),VLOOKUP(E2745,Store_SRP!B2:L110,11, FALSE)))</f>
      </c>
      <c r="W2745" s="1">
        <f>VLOOKUP(G2745,Sku_Consolidated!A2:W957,11,FALSE)</f>
      </c>
      <c r="X2745" s="1">
        <f>VLOOKUP(G2745,Sku_Consolidated!A2:H957,8,FALSE)</f>
      </c>
      <c r="Y2745" s="1">
        <f>VLOOKUP(G2745,Sku_Consolidated!A2:I957,9,FALSE)</f>
      </c>
      <c r="Z2745" s="1" t="s">
        <v>41</v>
      </c>
      <c r="AA2745" s="1">
        <f>VLOOKUP(G2745,Sku_Consolidated!A2:E957,5,FALSE)</f>
      </c>
      <c r="AB2745" s="1">
        <f>IF(VLOOKUP(G2745,Sku_Consolidated!A2:S957,19,FALSE)="SHOWCASE", VLOOKUP(E2745,Store_Showcase!B2:N144,13, FALSE), IF(VLOOKUP(G2745,Sku_Consolidated!A2:S957,19,FALSE)="VAM",VLOOKUP(E2745,Store_VAM!B2:N273,13, FALSE),VLOOKUP(E2745,Store_SRP!B2:N110,13, FALSE)))</f>
      </c>
      <c r="AC2745" s="1">
        <f>IF(IFERROR(AB2745,TRUE)=TRUE, "-","OK")</f>
      </c>
      <c r="AD2745" s="11" t="s">
        <v>37</v>
      </c>
      <c r="AE2745" s="11" t="s">
        <v>37</v>
      </c>
      <c r="AF2745" s="1">
        <f>IF(IFERROR(VLOOKUP(E2745,Store_Showcase!B2:H144,{5}, FALSE), TRUE)=TRUE, IF(IFERROR(VLOOKUP(E2745,Store_SRP!B2:H110,{5}, FALSE), TRUE)=TRUE,VLOOKUP(E2745,Store_VAM!B2:H273,{5}, FALSE),VLOOKUP(E2745,Store_SRP!B2:H110,{5}, FALSE)), VLOOKUP(E2745,Store_Showcase!B2:H144,{5}, FALSE))</f>
      </c>
      <c r="AG2745" s="1">
        <f>IF(IFERROR(VLOOKUP(E2745,Store_Showcase!B2:H144,{6}, FALSE), TRUE)=TRUE, IF(IFERROR(VLOOKUP(E2745,Store_SRP!B2:H110,{6}, FALSE), TRUE)=TRUE,VLOOKUP(E2745,Store_VAM!B2:H273,{6}, FALSE),VLOOKUP(E2745,Store_SRP!B2:H110,{6}, FALSE)), VLOOKUP(E2745,Store_Showcase!B2:H144,{6}, FALSE))</f>
      </c>
      <c r="AH2745" s="1">
        <f>VLOOKUP(G2745,Sku_Consolidated!A2:R957,18,FALSE)</f>
      </c>
      <c r="AI2745" s="1">
        <f>VLOOKUP(G2745,Sku_Consolidated!A2:S957,19,FALSE)</f>
      </c>
      <c r="AJ2745" s="1">
        <f>VLOOKUP(G2745,Sku_Consolidated!A2:T957,20,FALSE)</f>
      </c>
    </row>
    <row r="2746" spans="1:36" x14ac:dyDescent="0.25">
      <c r="A2746" s="1">
        <v>2024</v>
      </c>
      <c r="B2746" s="1" t="s">
        <v>31</v>
      </c>
      <c r="C2746" s="1" t="s">
        <v>32</v>
      </c>
      <c r="D2746" s="1" t="s">
        <v>33</v>
      </c>
      <c r="E2746" s="9" t="s">
        <v>2392</v>
      </c>
      <c r="F2746" s="1">
        <f>IF(VLOOKUP(G2746,Sku_Consolidated!A2:S957,{19},FALSE)="SHOWCASE", VLOOKUP(E2746,Store_Showcase!B2:C144,{2}, FALSE), IF(VLOOKUP(G2746,Sku_Consolidated!A2:S957,{19},FALSE)="VAM",VLOOKUP(E2746,Store_VAM!B2:C273,{2}, FALSE),VLOOKUP(E2746,Store_SRP!B2:C110,{2}, FALSE)))</f>
      </c>
      <c r="G2746" s="1">
        <v>61786</v>
      </c>
      <c r="H2746" s="1" t="s">
        <v>106</v>
      </c>
      <c r="I2746" s="10" t="s">
        <v>577</v>
      </c>
      <c r="J2746" s="1">
        <f>VLOOKUP(G2746,Sku_Consolidated!A2:C957, 3, FALSE)</f>
      </c>
      <c r="K2746" s="10">
        <f>IF(J2746="PACK", I2746, 0)</f>
      </c>
      <c r="L2746" s="10">
        <f>IF(J2746="KG", I2746, I2746 * VLOOKUP(G2746,Sku_Consolidated!A2:U957,21,FALSE))</f>
      </c>
      <c r="M2746" s="10" t="s">
        <v>37</v>
      </c>
      <c r="N2746" s="11" t="s">
        <v>6905</v>
      </c>
      <c r="O2746" s="10" t="s">
        <v>6906</v>
      </c>
      <c r="P2746" s="10">
        <f>N2746 - O2746</f>
      </c>
      <c r="Q2746" s="1">
        <f>VLOOKUP(G2746,Sku_Consolidated!A2:G957,7, FALSE)</f>
      </c>
      <c r="R2746" s="1">
        <f>IF(IFERROR(VLOOKUP(E2746,Store_Showcase!B2:H144,7, FALSE), TRUE)=TRUE, IF(IFERROR(VLOOKUP(E2746,Store_SRP!B2:H110,7, FALSE), TRUE)=TRUE,VLOOKUP(E2746,Store_VAM!B2:H273,7, FALSE),VLOOKUP(E2746,Store_SRP!B2:H110,7, FALSE)), VLOOKUP(E2746,Store_Showcase!B2:H144,7, FALSE))</f>
      </c>
      <c r="S2746" s="1">
        <f>IF(IFERROR(VLOOKUP(E2746,Store_Showcase!B2:I144,8, FALSE), TRUE)=TRUE, IF(IFERROR(VLOOKUP(E2746,Store_SRP!B2:I110,8, FALSE), TRUE)=TRUE,VLOOKUP(E2746,Store_VAM!B2:I273,8, FALSE),VLOOKUP(E2746,Store_SRP!B2:I110,8, FALSE)), VLOOKUP(E2746,Store_Showcase!B2:I144,8, FALSE))</f>
      </c>
      <c r="T2746" s="1">
        <f>VLOOKUP(G2746,Sku_Consolidated!A2:R957,18,FALSE)</f>
      </c>
      <c r="U2746" s="1" t="s">
        <v>6874</v>
      </c>
      <c r="V2746" s="1">
        <f>IF(VLOOKUP(G2746,Sku_Consolidated!A2:S957,19,FALSE)="SHOWCASE", VLOOKUP(E2746,Store_Showcase!B2:L144,11, FALSE), IF(VLOOKUP(G2746,Sku_Consolidated!A2:S957,19,FALSE)="VAM",VLOOKUP(E2746,Store_VAM!B2:L273,11, FALSE),VLOOKUP(E2746,Store_SRP!B2:L110,11, FALSE)))</f>
      </c>
      <c r="W2746" s="1">
        <f>VLOOKUP(G2746,Sku_Consolidated!A2:W957,11,FALSE)</f>
      </c>
      <c r="X2746" s="1">
        <f>VLOOKUP(G2746,Sku_Consolidated!A2:H957,8,FALSE)</f>
      </c>
      <c r="Y2746" s="1">
        <f>VLOOKUP(G2746,Sku_Consolidated!A2:I957,9,FALSE)</f>
      </c>
      <c r="Z2746" s="1" t="s">
        <v>41</v>
      </c>
      <c r="AA2746" s="1">
        <f>VLOOKUP(G2746,Sku_Consolidated!A2:E957,5,FALSE)</f>
      </c>
      <c r="AB2746" s="1">
        <f>IF(VLOOKUP(G2746,Sku_Consolidated!A2:S957,19,FALSE)="SHOWCASE", VLOOKUP(E2746,Store_Showcase!B2:N144,13, FALSE), IF(VLOOKUP(G2746,Sku_Consolidated!A2:S957,19,FALSE)="VAM",VLOOKUP(E2746,Store_VAM!B2:N273,13, FALSE),VLOOKUP(E2746,Store_SRP!B2:N110,13, FALSE)))</f>
      </c>
      <c r="AC2746" s="1">
        <f>IF(IFERROR(AB2746,TRUE)=TRUE, "-","OK")</f>
      </c>
      <c r="AD2746" s="11" t="s">
        <v>37</v>
      </c>
      <c r="AE2746" s="11" t="s">
        <v>37</v>
      </c>
      <c r="AF2746" s="1">
        <f>IF(IFERROR(VLOOKUP(E2746,Store_Showcase!B2:H144,{5}, FALSE), TRUE)=TRUE, IF(IFERROR(VLOOKUP(E2746,Store_SRP!B2:H110,{5}, FALSE), TRUE)=TRUE,VLOOKUP(E2746,Store_VAM!B2:H273,{5}, FALSE),VLOOKUP(E2746,Store_SRP!B2:H110,{5}, FALSE)), VLOOKUP(E2746,Store_Showcase!B2:H144,{5}, FALSE))</f>
      </c>
      <c r="AG2746" s="1">
        <f>IF(IFERROR(VLOOKUP(E2746,Store_Showcase!B2:H144,{6}, FALSE), TRUE)=TRUE, IF(IFERROR(VLOOKUP(E2746,Store_SRP!B2:H110,{6}, FALSE), TRUE)=TRUE,VLOOKUP(E2746,Store_VAM!B2:H273,{6}, FALSE),VLOOKUP(E2746,Store_SRP!B2:H110,{6}, FALSE)), VLOOKUP(E2746,Store_Showcase!B2:H144,{6}, FALSE))</f>
      </c>
      <c r="AH2746" s="1">
        <f>VLOOKUP(G2746,Sku_Consolidated!A2:R957,18,FALSE)</f>
      </c>
      <c r="AI2746" s="1">
        <f>VLOOKUP(G2746,Sku_Consolidated!A2:S957,19,FALSE)</f>
      </c>
      <c r="AJ2746" s="1">
        <f>VLOOKUP(G2746,Sku_Consolidated!A2:T957,20,FALSE)</f>
      </c>
    </row>
    <row r="2747" spans="1:36" x14ac:dyDescent="0.25">
      <c r="A2747" s="1">
        <v>2024</v>
      </c>
      <c r="B2747" s="1" t="s">
        <v>31</v>
      </c>
      <c r="C2747" s="1" t="s">
        <v>32</v>
      </c>
      <c r="D2747" s="1" t="s">
        <v>33</v>
      </c>
      <c r="E2747" s="9" t="s">
        <v>2392</v>
      </c>
      <c r="F2747" s="1">
        <f>IF(VLOOKUP(G2747,Sku_Consolidated!A2:S957,{19},FALSE)="SHOWCASE", VLOOKUP(E2747,Store_Showcase!B2:C144,{2}, FALSE), IF(VLOOKUP(G2747,Sku_Consolidated!A2:S957,{19},FALSE)="VAM",VLOOKUP(E2747,Store_VAM!B2:C273,{2}, FALSE),VLOOKUP(E2747,Store_SRP!B2:C110,{2}, FALSE)))</f>
      </c>
      <c r="G2747" s="1">
        <v>61820</v>
      </c>
      <c r="H2747" s="1" t="s">
        <v>114</v>
      </c>
      <c r="I2747" s="10" t="s">
        <v>3824</v>
      </c>
      <c r="J2747" s="1">
        <f>VLOOKUP(G2747,Sku_Consolidated!A2:C957, 3, FALSE)</f>
      </c>
      <c r="K2747" s="10">
        <f>IF(J2747="PACK", I2747, 0)</f>
      </c>
      <c r="L2747" s="10">
        <f>IF(J2747="KG", I2747, I2747 * VLOOKUP(G2747,Sku_Consolidated!A2:U957,21,FALSE))</f>
      </c>
      <c r="M2747" s="10" t="s">
        <v>37</v>
      </c>
      <c r="N2747" s="11" t="s">
        <v>6907</v>
      </c>
      <c r="O2747" s="10" t="s">
        <v>6908</v>
      </c>
      <c r="P2747" s="10">
        <f>N2747 - O2747</f>
      </c>
      <c r="Q2747" s="1">
        <f>VLOOKUP(G2747,Sku_Consolidated!A2:G957,7, FALSE)</f>
      </c>
      <c r="R2747" s="1">
        <f>IF(IFERROR(VLOOKUP(E2747,Store_Showcase!B2:H144,7, FALSE), TRUE)=TRUE, IF(IFERROR(VLOOKUP(E2747,Store_SRP!B2:H110,7, FALSE), TRUE)=TRUE,VLOOKUP(E2747,Store_VAM!B2:H273,7, FALSE),VLOOKUP(E2747,Store_SRP!B2:H110,7, FALSE)), VLOOKUP(E2747,Store_Showcase!B2:H144,7, FALSE))</f>
      </c>
      <c r="S2747" s="1">
        <f>IF(IFERROR(VLOOKUP(E2747,Store_Showcase!B2:I144,8, FALSE), TRUE)=TRUE, IF(IFERROR(VLOOKUP(E2747,Store_SRP!B2:I110,8, FALSE), TRUE)=TRUE,VLOOKUP(E2747,Store_VAM!B2:I273,8, FALSE),VLOOKUP(E2747,Store_SRP!B2:I110,8, FALSE)), VLOOKUP(E2747,Store_Showcase!B2:I144,8, FALSE))</f>
      </c>
      <c r="T2747" s="1">
        <f>VLOOKUP(G2747,Sku_Consolidated!A2:R957,18,FALSE)</f>
      </c>
      <c r="U2747" s="1" t="s">
        <v>6874</v>
      </c>
      <c r="V2747" s="1">
        <f>IF(VLOOKUP(G2747,Sku_Consolidated!A2:S957,19,FALSE)="SHOWCASE", VLOOKUP(E2747,Store_Showcase!B2:L144,11, FALSE), IF(VLOOKUP(G2747,Sku_Consolidated!A2:S957,19,FALSE)="VAM",VLOOKUP(E2747,Store_VAM!B2:L273,11, FALSE),VLOOKUP(E2747,Store_SRP!B2:L110,11, FALSE)))</f>
      </c>
      <c r="W2747" s="1">
        <f>VLOOKUP(G2747,Sku_Consolidated!A2:W957,11,FALSE)</f>
      </c>
      <c r="X2747" s="1">
        <f>VLOOKUP(G2747,Sku_Consolidated!A2:H957,8,FALSE)</f>
      </c>
      <c r="Y2747" s="1">
        <f>VLOOKUP(G2747,Sku_Consolidated!A2:I957,9,FALSE)</f>
      </c>
      <c r="Z2747" s="1" t="s">
        <v>41</v>
      </c>
      <c r="AA2747" s="1">
        <f>VLOOKUP(G2747,Sku_Consolidated!A2:E957,5,FALSE)</f>
      </c>
      <c r="AB2747" s="1">
        <f>IF(VLOOKUP(G2747,Sku_Consolidated!A2:S957,19,FALSE)="SHOWCASE", VLOOKUP(E2747,Store_Showcase!B2:N144,13, FALSE), IF(VLOOKUP(G2747,Sku_Consolidated!A2:S957,19,FALSE)="VAM",VLOOKUP(E2747,Store_VAM!B2:N273,13, FALSE),VLOOKUP(E2747,Store_SRP!B2:N110,13, FALSE)))</f>
      </c>
      <c r="AC2747" s="1">
        <f>IF(IFERROR(AB2747,TRUE)=TRUE, "-","OK")</f>
      </c>
      <c r="AD2747" s="11" t="s">
        <v>37</v>
      </c>
      <c r="AE2747" s="11" t="s">
        <v>37</v>
      </c>
      <c r="AF2747" s="1">
        <f>IF(IFERROR(VLOOKUP(E2747,Store_Showcase!B2:H144,{5}, FALSE), TRUE)=TRUE, IF(IFERROR(VLOOKUP(E2747,Store_SRP!B2:H110,{5}, FALSE), TRUE)=TRUE,VLOOKUP(E2747,Store_VAM!B2:H273,{5}, FALSE),VLOOKUP(E2747,Store_SRP!B2:H110,{5}, FALSE)), VLOOKUP(E2747,Store_Showcase!B2:H144,{5}, FALSE))</f>
      </c>
      <c r="AG2747" s="1">
        <f>IF(IFERROR(VLOOKUP(E2747,Store_Showcase!B2:H144,{6}, FALSE), TRUE)=TRUE, IF(IFERROR(VLOOKUP(E2747,Store_SRP!B2:H110,{6}, FALSE), TRUE)=TRUE,VLOOKUP(E2747,Store_VAM!B2:H273,{6}, FALSE),VLOOKUP(E2747,Store_SRP!B2:H110,{6}, FALSE)), VLOOKUP(E2747,Store_Showcase!B2:H144,{6}, FALSE))</f>
      </c>
      <c r="AH2747" s="1">
        <f>VLOOKUP(G2747,Sku_Consolidated!A2:R957,18,FALSE)</f>
      </c>
      <c r="AI2747" s="1">
        <f>VLOOKUP(G2747,Sku_Consolidated!A2:S957,19,FALSE)</f>
      </c>
      <c r="AJ2747" s="1">
        <f>VLOOKUP(G2747,Sku_Consolidated!A2:T957,20,FALSE)</f>
      </c>
    </row>
    <row r="2748" spans="1:36" x14ac:dyDescent="0.25">
      <c r="A2748" s="1">
        <v>2024</v>
      </c>
      <c r="B2748" s="1" t="s">
        <v>31</v>
      </c>
      <c r="C2748" s="1" t="s">
        <v>32</v>
      </c>
      <c r="D2748" s="1" t="s">
        <v>33</v>
      </c>
      <c r="E2748" s="9" t="s">
        <v>2392</v>
      </c>
      <c r="F2748" s="1">
        <f>IF(VLOOKUP(G2748,Sku_Consolidated!A2:S957,{19},FALSE)="SHOWCASE", VLOOKUP(E2748,Store_Showcase!B2:C144,{2}, FALSE), IF(VLOOKUP(G2748,Sku_Consolidated!A2:S957,{19},FALSE)="VAM",VLOOKUP(E2748,Store_VAM!B2:C273,{2}, FALSE),VLOOKUP(E2748,Store_SRP!B2:C110,{2}, FALSE)))</f>
      </c>
      <c r="G2748" s="1">
        <v>61833</v>
      </c>
      <c r="H2748" s="1" t="s">
        <v>118</v>
      </c>
      <c r="I2748" s="10" t="s">
        <v>6909</v>
      </c>
      <c r="J2748" s="1">
        <f>VLOOKUP(G2748,Sku_Consolidated!A2:C957, 3, FALSE)</f>
      </c>
      <c r="K2748" s="10">
        <f>IF(J2748="PACK", I2748, 0)</f>
      </c>
      <c r="L2748" s="10">
        <f>IF(J2748="KG", I2748, I2748 * VLOOKUP(G2748,Sku_Consolidated!A2:U957,21,FALSE))</f>
      </c>
      <c r="M2748" s="10" t="s">
        <v>37</v>
      </c>
      <c r="N2748" s="11" t="s">
        <v>6910</v>
      </c>
      <c r="O2748" s="10" t="s">
        <v>6911</v>
      </c>
      <c r="P2748" s="10">
        <f>N2748 - O2748</f>
      </c>
      <c r="Q2748" s="1">
        <f>VLOOKUP(G2748,Sku_Consolidated!A2:G957,7, FALSE)</f>
      </c>
      <c r="R2748" s="1">
        <f>IF(IFERROR(VLOOKUP(E2748,Store_Showcase!B2:H144,7, FALSE), TRUE)=TRUE, IF(IFERROR(VLOOKUP(E2748,Store_SRP!B2:H110,7, FALSE), TRUE)=TRUE,VLOOKUP(E2748,Store_VAM!B2:H273,7, FALSE),VLOOKUP(E2748,Store_SRP!B2:H110,7, FALSE)), VLOOKUP(E2748,Store_Showcase!B2:H144,7, FALSE))</f>
      </c>
      <c r="S2748" s="1">
        <f>IF(IFERROR(VLOOKUP(E2748,Store_Showcase!B2:I144,8, FALSE), TRUE)=TRUE, IF(IFERROR(VLOOKUP(E2748,Store_SRP!B2:I110,8, FALSE), TRUE)=TRUE,VLOOKUP(E2748,Store_VAM!B2:I273,8, FALSE),VLOOKUP(E2748,Store_SRP!B2:I110,8, FALSE)), VLOOKUP(E2748,Store_Showcase!B2:I144,8, FALSE))</f>
      </c>
      <c r="T2748" s="1">
        <f>VLOOKUP(G2748,Sku_Consolidated!A2:R957,18,FALSE)</f>
      </c>
      <c r="U2748" s="1" t="s">
        <v>6874</v>
      </c>
      <c r="V2748" s="1">
        <f>IF(VLOOKUP(G2748,Sku_Consolidated!A2:S957,19,FALSE)="SHOWCASE", VLOOKUP(E2748,Store_Showcase!B2:L144,11, FALSE), IF(VLOOKUP(G2748,Sku_Consolidated!A2:S957,19,FALSE)="VAM",VLOOKUP(E2748,Store_VAM!B2:L273,11, FALSE),VLOOKUP(E2748,Store_SRP!B2:L110,11, FALSE)))</f>
      </c>
      <c r="W2748" s="1">
        <f>VLOOKUP(G2748,Sku_Consolidated!A2:W957,11,FALSE)</f>
      </c>
      <c r="X2748" s="1">
        <f>VLOOKUP(G2748,Sku_Consolidated!A2:H957,8,FALSE)</f>
      </c>
      <c r="Y2748" s="1">
        <f>VLOOKUP(G2748,Sku_Consolidated!A2:I957,9,FALSE)</f>
      </c>
      <c r="Z2748" s="1" t="s">
        <v>41</v>
      </c>
      <c r="AA2748" s="1">
        <f>VLOOKUP(G2748,Sku_Consolidated!A2:E957,5,FALSE)</f>
      </c>
      <c r="AB2748" s="1">
        <f>IF(VLOOKUP(G2748,Sku_Consolidated!A2:S957,19,FALSE)="SHOWCASE", VLOOKUP(E2748,Store_Showcase!B2:N144,13, FALSE), IF(VLOOKUP(G2748,Sku_Consolidated!A2:S957,19,FALSE)="VAM",VLOOKUP(E2748,Store_VAM!B2:N273,13, FALSE),VLOOKUP(E2748,Store_SRP!B2:N110,13, FALSE)))</f>
      </c>
      <c r="AC2748" s="1">
        <f>IF(IFERROR(AB2748,TRUE)=TRUE, "-","OK")</f>
      </c>
      <c r="AD2748" s="11" t="s">
        <v>37</v>
      </c>
      <c r="AE2748" s="11" t="s">
        <v>37</v>
      </c>
      <c r="AF2748" s="1">
        <f>IF(IFERROR(VLOOKUP(E2748,Store_Showcase!B2:H144,{5}, FALSE), TRUE)=TRUE, IF(IFERROR(VLOOKUP(E2748,Store_SRP!B2:H110,{5}, FALSE), TRUE)=TRUE,VLOOKUP(E2748,Store_VAM!B2:H273,{5}, FALSE),VLOOKUP(E2748,Store_SRP!B2:H110,{5}, FALSE)), VLOOKUP(E2748,Store_Showcase!B2:H144,{5}, FALSE))</f>
      </c>
      <c r="AG2748" s="1">
        <f>IF(IFERROR(VLOOKUP(E2748,Store_Showcase!B2:H144,{6}, FALSE), TRUE)=TRUE, IF(IFERROR(VLOOKUP(E2748,Store_SRP!B2:H110,{6}, FALSE), TRUE)=TRUE,VLOOKUP(E2748,Store_VAM!B2:H273,{6}, FALSE),VLOOKUP(E2748,Store_SRP!B2:H110,{6}, FALSE)), VLOOKUP(E2748,Store_Showcase!B2:H144,{6}, FALSE))</f>
      </c>
      <c r="AH2748" s="1">
        <f>VLOOKUP(G2748,Sku_Consolidated!A2:R957,18,FALSE)</f>
      </c>
      <c r="AI2748" s="1">
        <f>VLOOKUP(G2748,Sku_Consolidated!A2:S957,19,FALSE)</f>
      </c>
      <c r="AJ2748" s="1">
        <f>VLOOKUP(G2748,Sku_Consolidated!A2:T957,20,FALSE)</f>
      </c>
    </row>
    <row r="2749" spans="1:36" x14ac:dyDescent="0.25">
      <c r="A2749" s="1">
        <v>2024</v>
      </c>
      <c r="B2749" s="1" t="s">
        <v>31</v>
      </c>
      <c r="C2749" s="1" t="s">
        <v>32</v>
      </c>
      <c r="D2749" s="1" t="s">
        <v>33</v>
      </c>
      <c r="E2749" s="9" t="s">
        <v>2392</v>
      </c>
      <c r="F2749" s="1">
        <f>IF(VLOOKUP(G2749,Sku_Consolidated!A2:S957,{19},FALSE)="SHOWCASE", VLOOKUP(E2749,Store_Showcase!B2:C144,{2}, FALSE), IF(VLOOKUP(G2749,Sku_Consolidated!A2:S957,{19},FALSE)="VAM",VLOOKUP(E2749,Store_VAM!B2:C273,{2}, FALSE),VLOOKUP(E2749,Store_SRP!B2:C110,{2}, FALSE)))</f>
      </c>
      <c r="G2749" s="1">
        <v>61840</v>
      </c>
      <c r="H2749" s="1" t="s">
        <v>171</v>
      </c>
      <c r="I2749" s="10" t="s">
        <v>6912</v>
      </c>
      <c r="J2749" s="1">
        <f>VLOOKUP(G2749,Sku_Consolidated!A2:C957, 3, FALSE)</f>
      </c>
      <c r="K2749" s="10">
        <f>IF(J2749="PACK", I2749, 0)</f>
      </c>
      <c r="L2749" s="10">
        <f>IF(J2749="KG", I2749, I2749 * VLOOKUP(G2749,Sku_Consolidated!A2:U957,21,FALSE))</f>
      </c>
      <c r="M2749" s="10" t="s">
        <v>37</v>
      </c>
      <c r="N2749" s="11" t="s">
        <v>6913</v>
      </c>
      <c r="O2749" s="10" t="s">
        <v>6914</v>
      </c>
      <c r="P2749" s="10">
        <f>N2749 - O2749</f>
      </c>
      <c r="Q2749" s="1">
        <f>VLOOKUP(G2749,Sku_Consolidated!A2:G957,7, FALSE)</f>
      </c>
      <c r="R2749" s="1">
        <f>IF(IFERROR(VLOOKUP(E2749,Store_Showcase!B2:H144,7, FALSE), TRUE)=TRUE, IF(IFERROR(VLOOKUP(E2749,Store_SRP!B2:H110,7, FALSE), TRUE)=TRUE,VLOOKUP(E2749,Store_VAM!B2:H273,7, FALSE),VLOOKUP(E2749,Store_SRP!B2:H110,7, FALSE)), VLOOKUP(E2749,Store_Showcase!B2:H144,7, FALSE))</f>
      </c>
      <c r="S2749" s="1">
        <f>IF(IFERROR(VLOOKUP(E2749,Store_Showcase!B2:I144,8, FALSE), TRUE)=TRUE, IF(IFERROR(VLOOKUP(E2749,Store_SRP!B2:I110,8, FALSE), TRUE)=TRUE,VLOOKUP(E2749,Store_VAM!B2:I273,8, FALSE),VLOOKUP(E2749,Store_SRP!B2:I110,8, FALSE)), VLOOKUP(E2749,Store_Showcase!B2:I144,8, FALSE))</f>
      </c>
      <c r="T2749" s="1">
        <f>VLOOKUP(G2749,Sku_Consolidated!A2:R957,18,FALSE)</f>
      </c>
      <c r="U2749" s="1" t="s">
        <v>6874</v>
      </c>
      <c r="V2749" s="1">
        <f>IF(VLOOKUP(G2749,Sku_Consolidated!A2:S957,19,FALSE)="SHOWCASE", VLOOKUP(E2749,Store_Showcase!B2:L144,11, FALSE), IF(VLOOKUP(G2749,Sku_Consolidated!A2:S957,19,FALSE)="VAM",VLOOKUP(E2749,Store_VAM!B2:L273,11, FALSE),VLOOKUP(E2749,Store_SRP!B2:L110,11, FALSE)))</f>
      </c>
      <c r="W2749" s="1">
        <f>VLOOKUP(G2749,Sku_Consolidated!A2:W957,11,FALSE)</f>
      </c>
      <c r="X2749" s="1">
        <f>VLOOKUP(G2749,Sku_Consolidated!A2:H957,8,FALSE)</f>
      </c>
      <c r="Y2749" s="1">
        <f>VLOOKUP(G2749,Sku_Consolidated!A2:I957,9,FALSE)</f>
      </c>
      <c r="Z2749" s="1" t="s">
        <v>41</v>
      </c>
      <c r="AA2749" s="1">
        <f>VLOOKUP(G2749,Sku_Consolidated!A2:E957,5,FALSE)</f>
      </c>
      <c r="AB2749" s="1">
        <f>IF(VLOOKUP(G2749,Sku_Consolidated!A2:S957,19,FALSE)="SHOWCASE", VLOOKUP(E2749,Store_Showcase!B2:N144,13, FALSE), IF(VLOOKUP(G2749,Sku_Consolidated!A2:S957,19,FALSE)="VAM",VLOOKUP(E2749,Store_VAM!B2:N273,13, FALSE),VLOOKUP(E2749,Store_SRP!B2:N110,13, FALSE)))</f>
      </c>
      <c r="AC2749" s="1">
        <f>IF(IFERROR(AB2749,TRUE)=TRUE, "-","OK")</f>
      </c>
      <c r="AD2749" s="11" t="s">
        <v>37</v>
      </c>
      <c r="AE2749" s="11" t="s">
        <v>37</v>
      </c>
      <c r="AF2749" s="1">
        <f>IF(IFERROR(VLOOKUP(E2749,Store_Showcase!B2:H144,{5}, FALSE), TRUE)=TRUE, IF(IFERROR(VLOOKUP(E2749,Store_SRP!B2:H110,{5}, FALSE), TRUE)=TRUE,VLOOKUP(E2749,Store_VAM!B2:H273,{5}, FALSE),VLOOKUP(E2749,Store_SRP!B2:H110,{5}, FALSE)), VLOOKUP(E2749,Store_Showcase!B2:H144,{5}, FALSE))</f>
      </c>
      <c r="AG2749" s="1">
        <f>IF(IFERROR(VLOOKUP(E2749,Store_Showcase!B2:H144,{6}, FALSE), TRUE)=TRUE, IF(IFERROR(VLOOKUP(E2749,Store_SRP!B2:H110,{6}, FALSE), TRUE)=TRUE,VLOOKUP(E2749,Store_VAM!B2:H273,{6}, FALSE),VLOOKUP(E2749,Store_SRP!B2:H110,{6}, FALSE)), VLOOKUP(E2749,Store_Showcase!B2:H144,{6}, FALSE))</f>
      </c>
      <c r="AH2749" s="1">
        <f>VLOOKUP(G2749,Sku_Consolidated!A2:R957,18,FALSE)</f>
      </c>
      <c r="AI2749" s="1">
        <f>VLOOKUP(G2749,Sku_Consolidated!A2:S957,19,FALSE)</f>
      </c>
      <c r="AJ2749" s="1">
        <f>VLOOKUP(G2749,Sku_Consolidated!A2:T957,20,FALSE)</f>
      </c>
    </row>
    <row r="2750" spans="1:36" x14ac:dyDescent="0.25">
      <c r="A2750" s="1">
        <v>2024</v>
      </c>
      <c r="B2750" s="1" t="s">
        <v>31</v>
      </c>
      <c r="C2750" s="1" t="s">
        <v>32</v>
      </c>
      <c r="D2750" s="1" t="s">
        <v>33</v>
      </c>
      <c r="E2750" s="9" t="s">
        <v>2392</v>
      </c>
      <c r="F2750" s="1">
        <f>IF(VLOOKUP(G2750,Sku_Consolidated!A2:S957,{19},FALSE)="SHOWCASE", VLOOKUP(E2750,Store_Showcase!B2:C144,{2}, FALSE), IF(VLOOKUP(G2750,Sku_Consolidated!A2:S957,{19},FALSE)="VAM",VLOOKUP(E2750,Store_VAM!B2:C273,{2}, FALSE),VLOOKUP(E2750,Store_SRP!B2:C110,{2}, FALSE)))</f>
      </c>
      <c r="G2750" s="1">
        <v>61841</v>
      </c>
      <c r="H2750" s="1" t="s">
        <v>122</v>
      </c>
      <c r="I2750" s="10" t="s">
        <v>1892</v>
      </c>
      <c r="J2750" s="1">
        <f>VLOOKUP(G2750,Sku_Consolidated!A2:C957, 3, FALSE)</f>
      </c>
      <c r="K2750" s="10">
        <f>IF(J2750="PACK", I2750, 0)</f>
      </c>
      <c r="L2750" s="10">
        <f>IF(J2750="KG", I2750, I2750 * VLOOKUP(G2750,Sku_Consolidated!A2:U957,21,FALSE))</f>
      </c>
      <c r="M2750" s="10" t="s">
        <v>37</v>
      </c>
      <c r="N2750" s="11" t="s">
        <v>6915</v>
      </c>
      <c r="O2750" s="10" t="s">
        <v>6916</v>
      </c>
      <c r="P2750" s="10">
        <f>N2750 - O2750</f>
      </c>
      <c r="Q2750" s="1">
        <f>VLOOKUP(G2750,Sku_Consolidated!A2:G957,7, FALSE)</f>
      </c>
      <c r="R2750" s="1">
        <f>IF(IFERROR(VLOOKUP(E2750,Store_Showcase!B2:H144,7, FALSE), TRUE)=TRUE, IF(IFERROR(VLOOKUP(E2750,Store_SRP!B2:H110,7, FALSE), TRUE)=TRUE,VLOOKUP(E2750,Store_VAM!B2:H273,7, FALSE),VLOOKUP(E2750,Store_SRP!B2:H110,7, FALSE)), VLOOKUP(E2750,Store_Showcase!B2:H144,7, FALSE))</f>
      </c>
      <c r="S2750" s="1">
        <f>IF(IFERROR(VLOOKUP(E2750,Store_Showcase!B2:I144,8, FALSE), TRUE)=TRUE, IF(IFERROR(VLOOKUP(E2750,Store_SRP!B2:I110,8, FALSE), TRUE)=TRUE,VLOOKUP(E2750,Store_VAM!B2:I273,8, FALSE),VLOOKUP(E2750,Store_SRP!B2:I110,8, FALSE)), VLOOKUP(E2750,Store_Showcase!B2:I144,8, FALSE))</f>
      </c>
      <c r="T2750" s="1">
        <f>VLOOKUP(G2750,Sku_Consolidated!A2:R957,18,FALSE)</f>
      </c>
      <c r="U2750" s="1" t="s">
        <v>6874</v>
      </c>
      <c r="V2750" s="1">
        <f>IF(VLOOKUP(G2750,Sku_Consolidated!A2:S957,19,FALSE)="SHOWCASE", VLOOKUP(E2750,Store_Showcase!B2:L144,11, FALSE), IF(VLOOKUP(G2750,Sku_Consolidated!A2:S957,19,FALSE)="VAM",VLOOKUP(E2750,Store_VAM!B2:L273,11, FALSE),VLOOKUP(E2750,Store_SRP!B2:L110,11, FALSE)))</f>
      </c>
      <c r="W2750" s="1">
        <f>VLOOKUP(G2750,Sku_Consolidated!A2:W957,11,FALSE)</f>
      </c>
      <c r="X2750" s="1">
        <f>VLOOKUP(G2750,Sku_Consolidated!A2:H957,8,FALSE)</f>
      </c>
      <c r="Y2750" s="1">
        <f>VLOOKUP(G2750,Sku_Consolidated!A2:I957,9,FALSE)</f>
      </c>
      <c r="Z2750" s="1" t="s">
        <v>41</v>
      </c>
      <c r="AA2750" s="1">
        <f>VLOOKUP(G2750,Sku_Consolidated!A2:E957,5,FALSE)</f>
      </c>
      <c r="AB2750" s="1">
        <f>IF(VLOOKUP(G2750,Sku_Consolidated!A2:S957,19,FALSE)="SHOWCASE", VLOOKUP(E2750,Store_Showcase!B2:N144,13, FALSE), IF(VLOOKUP(G2750,Sku_Consolidated!A2:S957,19,FALSE)="VAM",VLOOKUP(E2750,Store_VAM!B2:N273,13, FALSE),VLOOKUP(E2750,Store_SRP!B2:N110,13, FALSE)))</f>
      </c>
      <c r="AC2750" s="1">
        <f>IF(IFERROR(AB2750,TRUE)=TRUE, "-","OK")</f>
      </c>
      <c r="AD2750" s="11" t="s">
        <v>37</v>
      </c>
      <c r="AE2750" s="11" t="s">
        <v>37</v>
      </c>
      <c r="AF2750" s="1">
        <f>IF(IFERROR(VLOOKUP(E2750,Store_Showcase!B2:H144,{5}, FALSE), TRUE)=TRUE, IF(IFERROR(VLOOKUP(E2750,Store_SRP!B2:H110,{5}, FALSE), TRUE)=TRUE,VLOOKUP(E2750,Store_VAM!B2:H273,{5}, FALSE),VLOOKUP(E2750,Store_SRP!B2:H110,{5}, FALSE)), VLOOKUP(E2750,Store_Showcase!B2:H144,{5}, FALSE))</f>
      </c>
      <c r="AG2750" s="1">
        <f>IF(IFERROR(VLOOKUP(E2750,Store_Showcase!B2:H144,{6}, FALSE), TRUE)=TRUE, IF(IFERROR(VLOOKUP(E2750,Store_SRP!B2:H110,{6}, FALSE), TRUE)=TRUE,VLOOKUP(E2750,Store_VAM!B2:H273,{6}, FALSE),VLOOKUP(E2750,Store_SRP!B2:H110,{6}, FALSE)), VLOOKUP(E2750,Store_Showcase!B2:H144,{6}, FALSE))</f>
      </c>
      <c r="AH2750" s="1">
        <f>VLOOKUP(G2750,Sku_Consolidated!A2:R957,18,FALSE)</f>
      </c>
      <c r="AI2750" s="1">
        <f>VLOOKUP(G2750,Sku_Consolidated!A2:S957,19,FALSE)</f>
      </c>
      <c r="AJ2750" s="1">
        <f>VLOOKUP(G2750,Sku_Consolidated!A2:T957,20,FALSE)</f>
      </c>
    </row>
    <row r="2751" spans="1:36" x14ac:dyDescent="0.25">
      <c r="A2751" s="1">
        <v>2024</v>
      </c>
      <c r="B2751" s="1" t="s">
        <v>31</v>
      </c>
      <c r="C2751" s="1" t="s">
        <v>32</v>
      </c>
      <c r="D2751" s="1" t="s">
        <v>33</v>
      </c>
      <c r="E2751" s="9" t="s">
        <v>2392</v>
      </c>
      <c r="F2751" s="1">
        <f>IF(VLOOKUP(G2751,Sku_Consolidated!A2:S957,{19},FALSE)="SHOWCASE", VLOOKUP(E2751,Store_Showcase!B2:C144,{2}, FALSE), IF(VLOOKUP(G2751,Sku_Consolidated!A2:S957,{19},FALSE)="VAM",VLOOKUP(E2751,Store_VAM!B2:C273,{2}, FALSE),VLOOKUP(E2751,Store_SRP!B2:C110,{2}, FALSE)))</f>
      </c>
      <c r="G2751" s="1">
        <v>61852</v>
      </c>
      <c r="H2751" s="1" t="s">
        <v>138</v>
      </c>
      <c r="I2751" s="10" t="s">
        <v>1650</v>
      </c>
      <c r="J2751" s="1">
        <f>VLOOKUP(G2751,Sku_Consolidated!A2:C957, 3, FALSE)</f>
      </c>
      <c r="K2751" s="10">
        <f>IF(J2751="PACK", I2751, 0)</f>
      </c>
      <c r="L2751" s="10">
        <f>IF(J2751="KG", I2751, I2751 * VLOOKUP(G2751,Sku_Consolidated!A2:U957,21,FALSE))</f>
      </c>
      <c r="M2751" s="10" t="s">
        <v>37</v>
      </c>
      <c r="N2751" s="11" t="s">
        <v>6917</v>
      </c>
      <c r="O2751" s="10" t="s">
        <v>6918</v>
      </c>
      <c r="P2751" s="10">
        <f>N2751 - O2751</f>
      </c>
      <c r="Q2751" s="1">
        <f>VLOOKUP(G2751,Sku_Consolidated!A2:G957,7, FALSE)</f>
      </c>
      <c r="R2751" s="1">
        <f>IF(IFERROR(VLOOKUP(E2751,Store_Showcase!B2:H144,7, FALSE), TRUE)=TRUE, IF(IFERROR(VLOOKUP(E2751,Store_SRP!B2:H110,7, FALSE), TRUE)=TRUE,VLOOKUP(E2751,Store_VAM!B2:H273,7, FALSE),VLOOKUP(E2751,Store_SRP!B2:H110,7, FALSE)), VLOOKUP(E2751,Store_Showcase!B2:H144,7, FALSE))</f>
      </c>
      <c r="S2751" s="1">
        <f>IF(IFERROR(VLOOKUP(E2751,Store_Showcase!B2:I144,8, FALSE), TRUE)=TRUE, IF(IFERROR(VLOOKUP(E2751,Store_SRP!B2:I110,8, FALSE), TRUE)=TRUE,VLOOKUP(E2751,Store_VAM!B2:I273,8, FALSE),VLOOKUP(E2751,Store_SRP!B2:I110,8, FALSE)), VLOOKUP(E2751,Store_Showcase!B2:I144,8, FALSE))</f>
      </c>
      <c r="T2751" s="1">
        <f>VLOOKUP(G2751,Sku_Consolidated!A2:R957,18,FALSE)</f>
      </c>
      <c r="U2751" s="1" t="s">
        <v>6874</v>
      </c>
      <c r="V2751" s="1">
        <f>IF(VLOOKUP(G2751,Sku_Consolidated!A2:S957,19,FALSE)="SHOWCASE", VLOOKUP(E2751,Store_Showcase!B2:L144,11, FALSE), IF(VLOOKUP(G2751,Sku_Consolidated!A2:S957,19,FALSE)="VAM",VLOOKUP(E2751,Store_VAM!B2:L273,11, FALSE),VLOOKUP(E2751,Store_SRP!B2:L110,11, FALSE)))</f>
      </c>
      <c r="W2751" s="1">
        <f>VLOOKUP(G2751,Sku_Consolidated!A2:W957,11,FALSE)</f>
      </c>
      <c r="X2751" s="1">
        <f>VLOOKUP(G2751,Sku_Consolidated!A2:H957,8,FALSE)</f>
      </c>
      <c r="Y2751" s="1">
        <f>VLOOKUP(G2751,Sku_Consolidated!A2:I957,9,FALSE)</f>
      </c>
      <c r="Z2751" s="1" t="s">
        <v>41</v>
      </c>
      <c r="AA2751" s="1">
        <f>VLOOKUP(G2751,Sku_Consolidated!A2:E957,5,FALSE)</f>
      </c>
      <c r="AB2751" s="1">
        <f>IF(VLOOKUP(G2751,Sku_Consolidated!A2:S957,19,FALSE)="SHOWCASE", VLOOKUP(E2751,Store_Showcase!B2:N144,13, FALSE), IF(VLOOKUP(G2751,Sku_Consolidated!A2:S957,19,FALSE)="VAM",VLOOKUP(E2751,Store_VAM!B2:N273,13, FALSE),VLOOKUP(E2751,Store_SRP!B2:N110,13, FALSE)))</f>
      </c>
      <c r="AC2751" s="1">
        <f>IF(IFERROR(AB2751,TRUE)=TRUE, "-","OK")</f>
      </c>
      <c r="AD2751" s="11" t="s">
        <v>37</v>
      </c>
      <c r="AE2751" s="11" t="s">
        <v>37</v>
      </c>
      <c r="AF2751" s="1">
        <f>IF(IFERROR(VLOOKUP(E2751,Store_Showcase!B2:H144,{5}, FALSE), TRUE)=TRUE, IF(IFERROR(VLOOKUP(E2751,Store_SRP!B2:H110,{5}, FALSE), TRUE)=TRUE,VLOOKUP(E2751,Store_VAM!B2:H273,{5}, FALSE),VLOOKUP(E2751,Store_SRP!B2:H110,{5}, FALSE)), VLOOKUP(E2751,Store_Showcase!B2:H144,{5}, FALSE))</f>
      </c>
      <c r="AG2751" s="1">
        <f>IF(IFERROR(VLOOKUP(E2751,Store_Showcase!B2:H144,{6}, FALSE), TRUE)=TRUE, IF(IFERROR(VLOOKUP(E2751,Store_SRP!B2:H110,{6}, FALSE), TRUE)=TRUE,VLOOKUP(E2751,Store_VAM!B2:H273,{6}, FALSE),VLOOKUP(E2751,Store_SRP!B2:H110,{6}, FALSE)), VLOOKUP(E2751,Store_Showcase!B2:H144,{6}, FALSE))</f>
      </c>
      <c r="AH2751" s="1">
        <f>VLOOKUP(G2751,Sku_Consolidated!A2:R957,18,FALSE)</f>
      </c>
      <c r="AI2751" s="1">
        <f>VLOOKUP(G2751,Sku_Consolidated!A2:S957,19,FALSE)</f>
      </c>
      <c r="AJ2751" s="1">
        <f>VLOOKUP(G2751,Sku_Consolidated!A2:T957,20,FALSE)</f>
      </c>
    </row>
    <row r="2752" spans="1:36" x14ac:dyDescent="0.25">
      <c r="A2752" s="1">
        <v>2024</v>
      </c>
      <c r="B2752" s="1" t="s">
        <v>31</v>
      </c>
      <c r="C2752" s="1" t="s">
        <v>32</v>
      </c>
      <c r="D2752" s="1" t="s">
        <v>33</v>
      </c>
      <c r="E2752" s="9" t="s">
        <v>6919</v>
      </c>
      <c r="F2752" s="1">
        <f>IF(VLOOKUP(G2752,Sku_Consolidated!A2:S957,{19},FALSE)="SHOWCASE", VLOOKUP(E2752,Store_Showcase!B2:C144,{2}, FALSE), IF(VLOOKUP(G2752,Sku_Consolidated!A2:S957,{19},FALSE)="VAM",VLOOKUP(E2752,Store_VAM!B2:C273,{2}, FALSE),VLOOKUP(E2752,Store_SRP!B2:C110,{2}, FALSE)))</f>
      </c>
      <c r="G2752" s="1">
        <v>61721</v>
      </c>
      <c r="H2752" s="1" t="s">
        <v>42</v>
      </c>
      <c r="I2752" s="10" t="s">
        <v>438</v>
      </c>
      <c r="J2752" s="1">
        <f>VLOOKUP(G2752,Sku_Consolidated!A2:C957, 3, FALSE)</f>
      </c>
      <c r="K2752" s="10">
        <f>IF(J2752="PACK", I2752, 0)</f>
      </c>
      <c r="L2752" s="10">
        <f>IF(J2752="KG", I2752, I2752 * VLOOKUP(G2752,Sku_Consolidated!A2:U957,21,FALSE))</f>
      </c>
      <c r="M2752" s="10" t="s">
        <v>37</v>
      </c>
      <c r="N2752" s="11" t="s">
        <v>6920</v>
      </c>
      <c r="O2752" s="10" t="s">
        <v>6921</v>
      </c>
      <c r="P2752" s="10">
        <f>N2752 - O2752</f>
      </c>
      <c r="Q2752" s="1">
        <f>VLOOKUP(G2752,Sku_Consolidated!A2:G957,7, FALSE)</f>
      </c>
      <c r="R2752" s="1">
        <f>IF(IFERROR(VLOOKUP(E2752,Store_Showcase!B2:H144,7, FALSE), TRUE)=TRUE, IF(IFERROR(VLOOKUP(E2752,Store_SRP!B2:H110,7, FALSE), TRUE)=TRUE,VLOOKUP(E2752,Store_VAM!B2:H273,7, FALSE),VLOOKUP(E2752,Store_SRP!B2:H110,7, FALSE)), VLOOKUP(E2752,Store_Showcase!B2:H144,7, FALSE))</f>
      </c>
      <c r="S2752" s="1">
        <f>IF(IFERROR(VLOOKUP(E2752,Store_Showcase!B2:I144,8, FALSE), TRUE)=TRUE, IF(IFERROR(VLOOKUP(E2752,Store_SRP!B2:I110,8, FALSE), TRUE)=TRUE,VLOOKUP(E2752,Store_VAM!B2:I273,8, FALSE),VLOOKUP(E2752,Store_SRP!B2:I110,8, FALSE)), VLOOKUP(E2752,Store_Showcase!B2:I144,8, FALSE))</f>
      </c>
      <c r="T2752" s="1">
        <f>VLOOKUP(G2752,Sku_Consolidated!A2:R957,18,FALSE)</f>
      </c>
      <c r="U2752" s="1" t="s">
        <v>6922</v>
      </c>
      <c r="V2752" s="1">
        <f>IF(VLOOKUP(G2752,Sku_Consolidated!A2:S957,19,FALSE)="SHOWCASE", VLOOKUP(E2752,Store_Showcase!B2:L144,11, FALSE), IF(VLOOKUP(G2752,Sku_Consolidated!A2:S957,19,FALSE)="VAM",VLOOKUP(E2752,Store_VAM!B2:L273,11, FALSE),VLOOKUP(E2752,Store_SRP!B2:L110,11, FALSE)))</f>
      </c>
      <c r="W2752" s="1">
        <f>VLOOKUP(G2752,Sku_Consolidated!A2:W957,11,FALSE)</f>
      </c>
      <c r="X2752" s="1">
        <f>VLOOKUP(G2752,Sku_Consolidated!A2:H957,8,FALSE)</f>
      </c>
      <c r="Y2752" s="1">
        <f>VLOOKUP(G2752,Sku_Consolidated!A2:I957,9,FALSE)</f>
      </c>
      <c r="Z2752" s="1" t="s">
        <v>41</v>
      </c>
      <c r="AA2752" s="1">
        <f>VLOOKUP(G2752,Sku_Consolidated!A2:E957,5,FALSE)</f>
      </c>
      <c r="AB2752" s="1">
        <f>IF(VLOOKUP(G2752,Sku_Consolidated!A2:S957,19,FALSE)="SHOWCASE", VLOOKUP(E2752,Store_Showcase!B2:N144,13, FALSE), IF(VLOOKUP(G2752,Sku_Consolidated!A2:S957,19,FALSE)="VAM",VLOOKUP(E2752,Store_VAM!B2:N273,13, FALSE),VLOOKUP(E2752,Store_SRP!B2:N110,13, FALSE)))</f>
      </c>
      <c r="AC2752" s="1">
        <f>IF(IFERROR(AB2752,TRUE)=TRUE, "-","OK")</f>
      </c>
      <c r="AD2752" s="11" t="s">
        <v>37</v>
      </c>
      <c r="AE2752" s="11" t="s">
        <v>37</v>
      </c>
      <c r="AF2752" s="1">
        <f>IF(IFERROR(VLOOKUP(E2752,Store_Showcase!B2:H144,{5}, FALSE), TRUE)=TRUE, IF(IFERROR(VLOOKUP(E2752,Store_SRP!B2:H110,{5}, FALSE), TRUE)=TRUE,VLOOKUP(E2752,Store_VAM!B2:H273,{5}, FALSE),VLOOKUP(E2752,Store_SRP!B2:H110,{5}, FALSE)), VLOOKUP(E2752,Store_Showcase!B2:H144,{5}, FALSE))</f>
      </c>
      <c r="AG2752" s="1">
        <f>IF(IFERROR(VLOOKUP(E2752,Store_Showcase!B2:H144,{6}, FALSE), TRUE)=TRUE, IF(IFERROR(VLOOKUP(E2752,Store_SRP!B2:H110,{6}, FALSE), TRUE)=TRUE,VLOOKUP(E2752,Store_VAM!B2:H273,{6}, FALSE),VLOOKUP(E2752,Store_SRP!B2:H110,{6}, FALSE)), VLOOKUP(E2752,Store_Showcase!B2:H144,{6}, FALSE))</f>
      </c>
      <c r="AH2752" s="1">
        <f>VLOOKUP(G2752,Sku_Consolidated!A2:R957,18,FALSE)</f>
      </c>
      <c r="AI2752" s="1">
        <f>VLOOKUP(G2752,Sku_Consolidated!A2:S957,19,FALSE)</f>
      </c>
      <c r="AJ2752" s="1">
        <f>VLOOKUP(G2752,Sku_Consolidated!A2:T957,20,FALSE)</f>
      </c>
    </row>
    <row r="2753" spans="1:36" x14ac:dyDescent="0.25">
      <c r="A2753" s="1">
        <v>2024</v>
      </c>
      <c r="B2753" s="1" t="s">
        <v>31</v>
      </c>
      <c r="C2753" s="1" t="s">
        <v>32</v>
      </c>
      <c r="D2753" s="1" t="s">
        <v>33</v>
      </c>
      <c r="E2753" s="9" t="s">
        <v>6919</v>
      </c>
      <c r="F2753" s="1">
        <f>IF(VLOOKUP(G2753,Sku_Consolidated!A2:S957,{19},FALSE)="SHOWCASE", VLOOKUP(E2753,Store_Showcase!B2:C144,{2}, FALSE), IF(VLOOKUP(G2753,Sku_Consolidated!A2:S957,{19},FALSE)="VAM",VLOOKUP(E2753,Store_VAM!B2:C273,{2}, FALSE),VLOOKUP(E2753,Store_SRP!B2:C110,{2}, FALSE)))</f>
      </c>
      <c r="G2753" s="1">
        <v>61738</v>
      </c>
      <c r="H2753" s="1" t="s">
        <v>655</v>
      </c>
      <c r="I2753" s="10" t="s">
        <v>6923</v>
      </c>
      <c r="J2753" s="1">
        <f>VLOOKUP(G2753,Sku_Consolidated!A2:C957, 3, FALSE)</f>
      </c>
      <c r="K2753" s="10">
        <f>IF(J2753="PACK", I2753, 0)</f>
      </c>
      <c r="L2753" s="10">
        <f>IF(J2753="KG", I2753, I2753 * VLOOKUP(G2753,Sku_Consolidated!A2:U957,21,FALSE))</f>
      </c>
      <c r="M2753" s="10" t="s">
        <v>37</v>
      </c>
      <c r="N2753" s="11" t="s">
        <v>6924</v>
      </c>
      <c r="O2753" s="10" t="s">
        <v>6925</v>
      </c>
      <c r="P2753" s="10">
        <f>N2753 - O2753</f>
      </c>
      <c r="Q2753" s="1">
        <f>VLOOKUP(G2753,Sku_Consolidated!A2:G957,7, FALSE)</f>
      </c>
      <c r="R2753" s="1">
        <f>IF(IFERROR(VLOOKUP(E2753,Store_Showcase!B2:H144,7, FALSE), TRUE)=TRUE, IF(IFERROR(VLOOKUP(E2753,Store_SRP!B2:H110,7, FALSE), TRUE)=TRUE,VLOOKUP(E2753,Store_VAM!B2:H273,7, FALSE),VLOOKUP(E2753,Store_SRP!B2:H110,7, FALSE)), VLOOKUP(E2753,Store_Showcase!B2:H144,7, FALSE))</f>
      </c>
      <c r="S2753" s="1">
        <f>IF(IFERROR(VLOOKUP(E2753,Store_Showcase!B2:I144,8, FALSE), TRUE)=TRUE, IF(IFERROR(VLOOKUP(E2753,Store_SRP!B2:I110,8, FALSE), TRUE)=TRUE,VLOOKUP(E2753,Store_VAM!B2:I273,8, FALSE),VLOOKUP(E2753,Store_SRP!B2:I110,8, FALSE)), VLOOKUP(E2753,Store_Showcase!B2:I144,8, FALSE))</f>
      </c>
      <c r="T2753" s="1">
        <f>VLOOKUP(G2753,Sku_Consolidated!A2:R957,18,FALSE)</f>
      </c>
      <c r="U2753" s="1" t="s">
        <v>6922</v>
      </c>
      <c r="V2753" s="1">
        <f>IF(VLOOKUP(G2753,Sku_Consolidated!A2:S957,19,FALSE)="SHOWCASE", VLOOKUP(E2753,Store_Showcase!B2:L144,11, FALSE), IF(VLOOKUP(G2753,Sku_Consolidated!A2:S957,19,FALSE)="VAM",VLOOKUP(E2753,Store_VAM!B2:L273,11, FALSE),VLOOKUP(E2753,Store_SRP!B2:L110,11, FALSE)))</f>
      </c>
      <c r="W2753" s="1">
        <f>VLOOKUP(G2753,Sku_Consolidated!A2:W957,11,FALSE)</f>
      </c>
      <c r="X2753" s="1">
        <f>VLOOKUP(G2753,Sku_Consolidated!A2:H957,8,FALSE)</f>
      </c>
      <c r="Y2753" s="1">
        <f>VLOOKUP(G2753,Sku_Consolidated!A2:I957,9,FALSE)</f>
      </c>
      <c r="Z2753" s="1" t="s">
        <v>41</v>
      </c>
      <c r="AA2753" s="1">
        <f>VLOOKUP(G2753,Sku_Consolidated!A2:E957,5,FALSE)</f>
      </c>
      <c r="AB2753" s="1">
        <f>IF(VLOOKUP(G2753,Sku_Consolidated!A2:S957,19,FALSE)="SHOWCASE", VLOOKUP(E2753,Store_Showcase!B2:N144,13, FALSE), IF(VLOOKUP(G2753,Sku_Consolidated!A2:S957,19,FALSE)="VAM",VLOOKUP(E2753,Store_VAM!B2:N273,13, FALSE),VLOOKUP(E2753,Store_SRP!B2:N110,13, FALSE)))</f>
      </c>
      <c r="AC2753" s="1">
        <f>IF(IFERROR(AB2753,TRUE)=TRUE, "-","OK")</f>
      </c>
      <c r="AD2753" s="11" t="s">
        <v>37</v>
      </c>
      <c r="AE2753" s="11" t="s">
        <v>37</v>
      </c>
      <c r="AF2753" s="1">
        <f>IF(IFERROR(VLOOKUP(E2753,Store_Showcase!B2:H144,{5}, FALSE), TRUE)=TRUE, IF(IFERROR(VLOOKUP(E2753,Store_SRP!B2:H110,{5}, FALSE), TRUE)=TRUE,VLOOKUP(E2753,Store_VAM!B2:H273,{5}, FALSE),VLOOKUP(E2753,Store_SRP!B2:H110,{5}, FALSE)), VLOOKUP(E2753,Store_Showcase!B2:H144,{5}, FALSE))</f>
      </c>
      <c r="AG2753" s="1">
        <f>IF(IFERROR(VLOOKUP(E2753,Store_Showcase!B2:H144,{6}, FALSE), TRUE)=TRUE, IF(IFERROR(VLOOKUP(E2753,Store_SRP!B2:H110,{6}, FALSE), TRUE)=TRUE,VLOOKUP(E2753,Store_VAM!B2:H273,{6}, FALSE),VLOOKUP(E2753,Store_SRP!B2:H110,{6}, FALSE)), VLOOKUP(E2753,Store_Showcase!B2:H144,{6}, FALSE))</f>
      </c>
      <c r="AH2753" s="1">
        <f>VLOOKUP(G2753,Sku_Consolidated!A2:R957,18,FALSE)</f>
      </c>
      <c r="AI2753" s="1">
        <f>VLOOKUP(G2753,Sku_Consolidated!A2:S957,19,FALSE)</f>
      </c>
      <c r="AJ2753" s="1">
        <f>VLOOKUP(G2753,Sku_Consolidated!A2:T957,20,FALSE)</f>
      </c>
    </row>
    <row r="2754" spans="1:36" x14ac:dyDescent="0.25">
      <c r="A2754" s="1">
        <v>2024</v>
      </c>
      <c r="B2754" s="1" t="s">
        <v>31</v>
      </c>
      <c r="C2754" s="1" t="s">
        <v>32</v>
      </c>
      <c r="D2754" s="1" t="s">
        <v>33</v>
      </c>
      <c r="E2754" s="9" t="s">
        <v>6919</v>
      </c>
      <c r="F2754" s="1">
        <f>IF(VLOOKUP(G2754,Sku_Consolidated!A2:S957,{19},FALSE)="SHOWCASE", VLOOKUP(E2754,Store_Showcase!B2:C144,{2}, FALSE), IF(VLOOKUP(G2754,Sku_Consolidated!A2:S957,{19},FALSE)="VAM",VLOOKUP(E2754,Store_VAM!B2:C273,{2}, FALSE),VLOOKUP(E2754,Store_SRP!B2:C110,{2}, FALSE)))</f>
      </c>
      <c r="G2754" s="1">
        <v>61758</v>
      </c>
      <c r="H2754" s="1" t="s">
        <v>90</v>
      </c>
      <c r="I2754" s="10" t="s">
        <v>3179</v>
      </c>
      <c r="J2754" s="1">
        <f>VLOOKUP(G2754,Sku_Consolidated!A2:C957, 3, FALSE)</f>
      </c>
      <c r="K2754" s="10">
        <f>IF(J2754="PACK", I2754, 0)</f>
      </c>
      <c r="L2754" s="10">
        <f>IF(J2754="KG", I2754, I2754 * VLOOKUP(G2754,Sku_Consolidated!A2:U957,21,FALSE))</f>
      </c>
      <c r="M2754" s="10" t="s">
        <v>37</v>
      </c>
      <c r="N2754" s="11" t="s">
        <v>6926</v>
      </c>
      <c r="O2754" s="10" t="s">
        <v>6927</v>
      </c>
      <c r="P2754" s="10">
        <f>N2754 - O2754</f>
      </c>
      <c r="Q2754" s="1">
        <f>VLOOKUP(G2754,Sku_Consolidated!A2:G957,7, FALSE)</f>
      </c>
      <c r="R2754" s="1">
        <f>IF(IFERROR(VLOOKUP(E2754,Store_Showcase!B2:H144,7, FALSE), TRUE)=TRUE, IF(IFERROR(VLOOKUP(E2754,Store_SRP!B2:H110,7, FALSE), TRUE)=TRUE,VLOOKUP(E2754,Store_VAM!B2:H273,7, FALSE),VLOOKUP(E2754,Store_SRP!B2:H110,7, FALSE)), VLOOKUP(E2754,Store_Showcase!B2:H144,7, FALSE))</f>
      </c>
      <c r="S2754" s="1">
        <f>IF(IFERROR(VLOOKUP(E2754,Store_Showcase!B2:I144,8, FALSE), TRUE)=TRUE, IF(IFERROR(VLOOKUP(E2754,Store_SRP!B2:I110,8, FALSE), TRUE)=TRUE,VLOOKUP(E2754,Store_VAM!B2:I273,8, FALSE),VLOOKUP(E2754,Store_SRP!B2:I110,8, FALSE)), VLOOKUP(E2754,Store_Showcase!B2:I144,8, FALSE))</f>
      </c>
      <c r="T2754" s="1">
        <f>VLOOKUP(G2754,Sku_Consolidated!A2:R957,18,FALSE)</f>
      </c>
      <c r="U2754" s="1" t="s">
        <v>6922</v>
      </c>
      <c r="V2754" s="1">
        <f>IF(VLOOKUP(G2754,Sku_Consolidated!A2:S957,19,FALSE)="SHOWCASE", VLOOKUP(E2754,Store_Showcase!B2:L144,11, FALSE), IF(VLOOKUP(G2754,Sku_Consolidated!A2:S957,19,FALSE)="VAM",VLOOKUP(E2754,Store_VAM!B2:L273,11, FALSE),VLOOKUP(E2754,Store_SRP!B2:L110,11, FALSE)))</f>
      </c>
      <c r="W2754" s="1">
        <f>VLOOKUP(G2754,Sku_Consolidated!A2:W957,11,FALSE)</f>
      </c>
      <c r="X2754" s="1">
        <f>VLOOKUP(G2754,Sku_Consolidated!A2:H957,8,FALSE)</f>
      </c>
      <c r="Y2754" s="1">
        <f>VLOOKUP(G2754,Sku_Consolidated!A2:I957,9,FALSE)</f>
      </c>
      <c r="Z2754" s="1" t="s">
        <v>41</v>
      </c>
      <c r="AA2754" s="1">
        <f>VLOOKUP(G2754,Sku_Consolidated!A2:E957,5,FALSE)</f>
      </c>
      <c r="AB2754" s="1">
        <f>IF(VLOOKUP(G2754,Sku_Consolidated!A2:S957,19,FALSE)="SHOWCASE", VLOOKUP(E2754,Store_Showcase!B2:N144,13, FALSE), IF(VLOOKUP(G2754,Sku_Consolidated!A2:S957,19,FALSE)="VAM",VLOOKUP(E2754,Store_VAM!B2:N273,13, FALSE),VLOOKUP(E2754,Store_SRP!B2:N110,13, FALSE)))</f>
      </c>
      <c r="AC2754" s="1">
        <f>IF(IFERROR(AB2754,TRUE)=TRUE, "-","OK")</f>
      </c>
      <c r="AD2754" s="11" t="s">
        <v>37</v>
      </c>
      <c r="AE2754" s="11" t="s">
        <v>37</v>
      </c>
      <c r="AF2754" s="1">
        <f>IF(IFERROR(VLOOKUP(E2754,Store_Showcase!B2:H144,{5}, FALSE), TRUE)=TRUE, IF(IFERROR(VLOOKUP(E2754,Store_SRP!B2:H110,{5}, FALSE), TRUE)=TRUE,VLOOKUP(E2754,Store_VAM!B2:H273,{5}, FALSE),VLOOKUP(E2754,Store_SRP!B2:H110,{5}, FALSE)), VLOOKUP(E2754,Store_Showcase!B2:H144,{5}, FALSE))</f>
      </c>
      <c r="AG2754" s="1">
        <f>IF(IFERROR(VLOOKUP(E2754,Store_Showcase!B2:H144,{6}, FALSE), TRUE)=TRUE, IF(IFERROR(VLOOKUP(E2754,Store_SRP!B2:H110,{6}, FALSE), TRUE)=TRUE,VLOOKUP(E2754,Store_VAM!B2:H273,{6}, FALSE),VLOOKUP(E2754,Store_SRP!B2:H110,{6}, FALSE)), VLOOKUP(E2754,Store_Showcase!B2:H144,{6}, FALSE))</f>
      </c>
      <c r="AH2754" s="1">
        <f>VLOOKUP(G2754,Sku_Consolidated!A2:R957,18,FALSE)</f>
      </c>
      <c r="AI2754" s="1">
        <f>VLOOKUP(G2754,Sku_Consolidated!A2:S957,19,FALSE)</f>
      </c>
      <c r="AJ2754" s="1">
        <f>VLOOKUP(G2754,Sku_Consolidated!A2:T957,20,FALSE)</f>
      </c>
    </row>
    <row r="2755" spans="1:36" x14ac:dyDescent="0.25">
      <c r="A2755" s="1">
        <v>2024</v>
      </c>
      <c r="B2755" s="1" t="s">
        <v>31</v>
      </c>
      <c r="C2755" s="1" t="s">
        <v>32</v>
      </c>
      <c r="D2755" s="1" t="s">
        <v>33</v>
      </c>
      <c r="E2755" s="9" t="s">
        <v>6919</v>
      </c>
      <c r="F2755" s="1">
        <f>IF(VLOOKUP(G2755,Sku_Consolidated!A2:S957,{19},FALSE)="SHOWCASE", VLOOKUP(E2755,Store_Showcase!B2:C144,{2}, FALSE), IF(VLOOKUP(G2755,Sku_Consolidated!A2:S957,{19},FALSE)="VAM",VLOOKUP(E2755,Store_VAM!B2:C273,{2}, FALSE),VLOOKUP(E2755,Store_SRP!B2:C110,{2}, FALSE)))</f>
      </c>
      <c r="G2755" s="1">
        <v>61762</v>
      </c>
      <c r="H2755" s="1" t="s">
        <v>252</v>
      </c>
      <c r="I2755" s="10" t="s">
        <v>2029</v>
      </c>
      <c r="J2755" s="1">
        <f>VLOOKUP(G2755,Sku_Consolidated!A2:C957, 3, FALSE)</f>
      </c>
      <c r="K2755" s="10">
        <f>IF(J2755="PACK", I2755, 0)</f>
      </c>
      <c r="L2755" s="10">
        <f>IF(J2755="KG", I2755, I2755 * VLOOKUP(G2755,Sku_Consolidated!A2:U957,21,FALSE))</f>
      </c>
      <c r="M2755" s="10" t="s">
        <v>37</v>
      </c>
      <c r="N2755" s="11" t="s">
        <v>6928</v>
      </c>
      <c r="O2755" s="10" t="s">
        <v>6929</v>
      </c>
      <c r="P2755" s="10">
        <f>N2755 - O2755</f>
      </c>
      <c r="Q2755" s="1">
        <f>VLOOKUP(G2755,Sku_Consolidated!A2:G957,7, FALSE)</f>
      </c>
      <c r="R2755" s="1">
        <f>IF(IFERROR(VLOOKUP(E2755,Store_Showcase!B2:H144,7, FALSE), TRUE)=TRUE, IF(IFERROR(VLOOKUP(E2755,Store_SRP!B2:H110,7, FALSE), TRUE)=TRUE,VLOOKUP(E2755,Store_VAM!B2:H273,7, FALSE),VLOOKUP(E2755,Store_SRP!B2:H110,7, FALSE)), VLOOKUP(E2755,Store_Showcase!B2:H144,7, FALSE))</f>
      </c>
      <c r="S2755" s="1">
        <f>IF(IFERROR(VLOOKUP(E2755,Store_Showcase!B2:I144,8, FALSE), TRUE)=TRUE, IF(IFERROR(VLOOKUP(E2755,Store_SRP!B2:I110,8, FALSE), TRUE)=TRUE,VLOOKUP(E2755,Store_VAM!B2:I273,8, FALSE),VLOOKUP(E2755,Store_SRP!B2:I110,8, FALSE)), VLOOKUP(E2755,Store_Showcase!B2:I144,8, FALSE))</f>
      </c>
      <c r="T2755" s="1">
        <f>VLOOKUP(G2755,Sku_Consolidated!A2:R957,18,FALSE)</f>
      </c>
      <c r="U2755" s="1" t="s">
        <v>6922</v>
      </c>
      <c r="V2755" s="1">
        <f>IF(VLOOKUP(G2755,Sku_Consolidated!A2:S957,19,FALSE)="SHOWCASE", VLOOKUP(E2755,Store_Showcase!B2:L144,11, FALSE), IF(VLOOKUP(G2755,Sku_Consolidated!A2:S957,19,FALSE)="VAM",VLOOKUP(E2755,Store_VAM!B2:L273,11, FALSE),VLOOKUP(E2755,Store_SRP!B2:L110,11, FALSE)))</f>
      </c>
      <c r="W2755" s="1">
        <f>VLOOKUP(G2755,Sku_Consolidated!A2:W957,11,FALSE)</f>
      </c>
      <c r="X2755" s="1">
        <f>VLOOKUP(G2755,Sku_Consolidated!A2:H957,8,FALSE)</f>
      </c>
      <c r="Y2755" s="1">
        <f>VLOOKUP(G2755,Sku_Consolidated!A2:I957,9,FALSE)</f>
      </c>
      <c r="Z2755" s="1" t="s">
        <v>41</v>
      </c>
      <c r="AA2755" s="1">
        <f>VLOOKUP(G2755,Sku_Consolidated!A2:E957,5,FALSE)</f>
      </c>
      <c r="AB2755" s="1">
        <f>IF(VLOOKUP(G2755,Sku_Consolidated!A2:S957,19,FALSE)="SHOWCASE", VLOOKUP(E2755,Store_Showcase!B2:N144,13, FALSE), IF(VLOOKUP(G2755,Sku_Consolidated!A2:S957,19,FALSE)="VAM",VLOOKUP(E2755,Store_VAM!B2:N273,13, FALSE),VLOOKUP(E2755,Store_SRP!B2:N110,13, FALSE)))</f>
      </c>
      <c r="AC2755" s="1">
        <f>IF(IFERROR(AB2755,TRUE)=TRUE, "-","OK")</f>
      </c>
      <c r="AD2755" s="11" t="s">
        <v>37</v>
      </c>
      <c r="AE2755" s="11" t="s">
        <v>37</v>
      </c>
      <c r="AF2755" s="1">
        <f>IF(IFERROR(VLOOKUP(E2755,Store_Showcase!B2:H144,{5}, FALSE), TRUE)=TRUE, IF(IFERROR(VLOOKUP(E2755,Store_SRP!B2:H110,{5}, FALSE), TRUE)=TRUE,VLOOKUP(E2755,Store_VAM!B2:H273,{5}, FALSE),VLOOKUP(E2755,Store_SRP!B2:H110,{5}, FALSE)), VLOOKUP(E2755,Store_Showcase!B2:H144,{5}, FALSE))</f>
      </c>
      <c r="AG2755" s="1">
        <f>IF(IFERROR(VLOOKUP(E2755,Store_Showcase!B2:H144,{6}, FALSE), TRUE)=TRUE, IF(IFERROR(VLOOKUP(E2755,Store_SRP!B2:H110,{6}, FALSE), TRUE)=TRUE,VLOOKUP(E2755,Store_VAM!B2:H273,{6}, FALSE),VLOOKUP(E2755,Store_SRP!B2:H110,{6}, FALSE)), VLOOKUP(E2755,Store_Showcase!B2:H144,{6}, FALSE))</f>
      </c>
      <c r="AH2755" s="1">
        <f>VLOOKUP(G2755,Sku_Consolidated!A2:R957,18,FALSE)</f>
      </c>
      <c r="AI2755" s="1">
        <f>VLOOKUP(G2755,Sku_Consolidated!A2:S957,19,FALSE)</f>
      </c>
      <c r="AJ2755" s="1">
        <f>VLOOKUP(G2755,Sku_Consolidated!A2:T957,20,FALSE)</f>
      </c>
    </row>
    <row r="2756" spans="1:36" x14ac:dyDescent="0.25">
      <c r="A2756" s="1">
        <v>2024</v>
      </c>
      <c r="B2756" s="1" t="s">
        <v>31</v>
      </c>
      <c r="C2756" s="1" t="s">
        <v>32</v>
      </c>
      <c r="D2756" s="1" t="s">
        <v>33</v>
      </c>
      <c r="E2756" s="9" t="s">
        <v>6919</v>
      </c>
      <c r="F2756" s="1">
        <f>IF(VLOOKUP(G2756,Sku_Consolidated!A2:S957,{19},FALSE)="SHOWCASE", VLOOKUP(E2756,Store_Showcase!B2:C144,{2}, FALSE), IF(VLOOKUP(G2756,Sku_Consolidated!A2:S957,{19},FALSE)="VAM",VLOOKUP(E2756,Store_VAM!B2:C273,{2}, FALSE),VLOOKUP(E2756,Store_SRP!B2:C110,{2}, FALSE)))</f>
      </c>
      <c r="G2756" s="1">
        <v>61786</v>
      </c>
      <c r="H2756" s="1" t="s">
        <v>106</v>
      </c>
      <c r="I2756" s="10" t="s">
        <v>2225</v>
      </c>
      <c r="J2756" s="1">
        <f>VLOOKUP(G2756,Sku_Consolidated!A2:C957, 3, FALSE)</f>
      </c>
      <c r="K2756" s="10">
        <f>IF(J2756="PACK", I2756, 0)</f>
      </c>
      <c r="L2756" s="10">
        <f>IF(J2756="KG", I2756, I2756 * VLOOKUP(G2756,Sku_Consolidated!A2:U957,21,FALSE))</f>
      </c>
      <c r="M2756" s="10" t="s">
        <v>37</v>
      </c>
      <c r="N2756" s="11" t="s">
        <v>6930</v>
      </c>
      <c r="O2756" s="10" t="s">
        <v>6931</v>
      </c>
      <c r="P2756" s="10">
        <f>N2756 - O2756</f>
      </c>
      <c r="Q2756" s="1">
        <f>VLOOKUP(G2756,Sku_Consolidated!A2:G957,7, FALSE)</f>
      </c>
      <c r="R2756" s="1">
        <f>IF(IFERROR(VLOOKUP(E2756,Store_Showcase!B2:H144,7, FALSE), TRUE)=TRUE, IF(IFERROR(VLOOKUP(E2756,Store_SRP!B2:H110,7, FALSE), TRUE)=TRUE,VLOOKUP(E2756,Store_VAM!B2:H273,7, FALSE),VLOOKUP(E2756,Store_SRP!B2:H110,7, FALSE)), VLOOKUP(E2756,Store_Showcase!B2:H144,7, FALSE))</f>
      </c>
      <c r="S2756" s="1">
        <f>IF(IFERROR(VLOOKUP(E2756,Store_Showcase!B2:I144,8, FALSE), TRUE)=TRUE, IF(IFERROR(VLOOKUP(E2756,Store_SRP!B2:I110,8, FALSE), TRUE)=TRUE,VLOOKUP(E2756,Store_VAM!B2:I273,8, FALSE),VLOOKUP(E2756,Store_SRP!B2:I110,8, FALSE)), VLOOKUP(E2756,Store_Showcase!B2:I144,8, FALSE))</f>
      </c>
      <c r="T2756" s="1">
        <f>VLOOKUP(G2756,Sku_Consolidated!A2:R957,18,FALSE)</f>
      </c>
      <c r="U2756" s="1" t="s">
        <v>6922</v>
      </c>
      <c r="V2756" s="1">
        <f>IF(VLOOKUP(G2756,Sku_Consolidated!A2:S957,19,FALSE)="SHOWCASE", VLOOKUP(E2756,Store_Showcase!B2:L144,11, FALSE), IF(VLOOKUP(G2756,Sku_Consolidated!A2:S957,19,FALSE)="VAM",VLOOKUP(E2756,Store_VAM!B2:L273,11, FALSE),VLOOKUP(E2756,Store_SRP!B2:L110,11, FALSE)))</f>
      </c>
      <c r="W2756" s="1">
        <f>VLOOKUP(G2756,Sku_Consolidated!A2:W957,11,FALSE)</f>
      </c>
      <c r="X2756" s="1">
        <f>VLOOKUP(G2756,Sku_Consolidated!A2:H957,8,FALSE)</f>
      </c>
      <c r="Y2756" s="1">
        <f>VLOOKUP(G2756,Sku_Consolidated!A2:I957,9,FALSE)</f>
      </c>
      <c r="Z2756" s="1" t="s">
        <v>41</v>
      </c>
      <c r="AA2756" s="1">
        <f>VLOOKUP(G2756,Sku_Consolidated!A2:E957,5,FALSE)</f>
      </c>
      <c r="AB2756" s="1">
        <f>IF(VLOOKUP(G2756,Sku_Consolidated!A2:S957,19,FALSE)="SHOWCASE", VLOOKUP(E2756,Store_Showcase!B2:N144,13, FALSE), IF(VLOOKUP(G2756,Sku_Consolidated!A2:S957,19,FALSE)="VAM",VLOOKUP(E2756,Store_VAM!B2:N273,13, FALSE),VLOOKUP(E2756,Store_SRP!B2:N110,13, FALSE)))</f>
      </c>
      <c r="AC2756" s="1">
        <f>IF(IFERROR(AB2756,TRUE)=TRUE, "-","OK")</f>
      </c>
      <c r="AD2756" s="11" t="s">
        <v>37</v>
      </c>
      <c r="AE2756" s="11" t="s">
        <v>37</v>
      </c>
      <c r="AF2756" s="1">
        <f>IF(IFERROR(VLOOKUP(E2756,Store_Showcase!B2:H144,{5}, FALSE), TRUE)=TRUE, IF(IFERROR(VLOOKUP(E2756,Store_SRP!B2:H110,{5}, FALSE), TRUE)=TRUE,VLOOKUP(E2756,Store_VAM!B2:H273,{5}, FALSE),VLOOKUP(E2756,Store_SRP!B2:H110,{5}, FALSE)), VLOOKUP(E2756,Store_Showcase!B2:H144,{5}, FALSE))</f>
      </c>
      <c r="AG2756" s="1">
        <f>IF(IFERROR(VLOOKUP(E2756,Store_Showcase!B2:H144,{6}, FALSE), TRUE)=TRUE, IF(IFERROR(VLOOKUP(E2756,Store_SRP!B2:H110,{6}, FALSE), TRUE)=TRUE,VLOOKUP(E2756,Store_VAM!B2:H273,{6}, FALSE),VLOOKUP(E2756,Store_SRP!B2:H110,{6}, FALSE)), VLOOKUP(E2756,Store_Showcase!B2:H144,{6}, FALSE))</f>
      </c>
      <c r="AH2756" s="1">
        <f>VLOOKUP(G2756,Sku_Consolidated!A2:R957,18,FALSE)</f>
      </c>
      <c r="AI2756" s="1">
        <f>VLOOKUP(G2756,Sku_Consolidated!A2:S957,19,FALSE)</f>
      </c>
      <c r="AJ2756" s="1">
        <f>VLOOKUP(G2756,Sku_Consolidated!A2:T957,20,FALSE)</f>
      </c>
    </row>
    <row r="2757" spans="1:36" x14ac:dyDescent="0.25">
      <c r="A2757" s="1">
        <v>2024</v>
      </c>
      <c r="B2757" s="1" t="s">
        <v>31</v>
      </c>
      <c r="C2757" s="1" t="s">
        <v>32</v>
      </c>
      <c r="D2757" s="1" t="s">
        <v>33</v>
      </c>
      <c r="E2757" s="9" t="s">
        <v>6919</v>
      </c>
      <c r="F2757" s="1">
        <f>IF(VLOOKUP(G2757,Sku_Consolidated!A2:S957,{19},FALSE)="SHOWCASE", VLOOKUP(E2757,Store_Showcase!B2:C144,{2}, FALSE), IF(VLOOKUP(G2757,Sku_Consolidated!A2:S957,{19},FALSE)="VAM",VLOOKUP(E2757,Store_VAM!B2:C273,{2}, FALSE),VLOOKUP(E2757,Store_SRP!B2:C110,{2}, FALSE)))</f>
      </c>
      <c r="G2757" s="1">
        <v>61818</v>
      </c>
      <c r="H2757" s="1" t="s">
        <v>6932</v>
      </c>
      <c r="I2757" s="10" t="s">
        <v>528</v>
      </c>
      <c r="J2757" s="1">
        <f>VLOOKUP(G2757,Sku_Consolidated!A2:C957, 3, FALSE)</f>
      </c>
      <c r="K2757" s="10">
        <f>IF(J2757="PACK", I2757, 0)</f>
      </c>
      <c r="L2757" s="10">
        <f>IF(J2757="KG", I2757, I2757 * VLOOKUP(G2757,Sku_Consolidated!A2:U957,21,FALSE))</f>
      </c>
      <c r="M2757" s="10" t="s">
        <v>37</v>
      </c>
      <c r="N2757" s="11" t="s">
        <v>6933</v>
      </c>
      <c r="O2757" s="10" t="s">
        <v>6934</v>
      </c>
      <c r="P2757" s="10">
        <f>N2757 - O2757</f>
      </c>
      <c r="Q2757" s="1">
        <f>VLOOKUP(G2757,Sku_Consolidated!A2:G957,7, FALSE)</f>
      </c>
      <c r="R2757" s="1">
        <f>IF(IFERROR(VLOOKUP(E2757,Store_Showcase!B2:H144,7, FALSE), TRUE)=TRUE, IF(IFERROR(VLOOKUP(E2757,Store_SRP!B2:H110,7, FALSE), TRUE)=TRUE,VLOOKUP(E2757,Store_VAM!B2:H273,7, FALSE),VLOOKUP(E2757,Store_SRP!B2:H110,7, FALSE)), VLOOKUP(E2757,Store_Showcase!B2:H144,7, FALSE))</f>
      </c>
      <c r="S2757" s="1">
        <f>IF(IFERROR(VLOOKUP(E2757,Store_Showcase!B2:I144,8, FALSE), TRUE)=TRUE, IF(IFERROR(VLOOKUP(E2757,Store_SRP!B2:I110,8, FALSE), TRUE)=TRUE,VLOOKUP(E2757,Store_VAM!B2:I273,8, FALSE),VLOOKUP(E2757,Store_SRP!B2:I110,8, FALSE)), VLOOKUP(E2757,Store_Showcase!B2:I144,8, FALSE))</f>
      </c>
      <c r="T2757" s="1">
        <f>VLOOKUP(G2757,Sku_Consolidated!A2:R957,18,FALSE)</f>
      </c>
      <c r="U2757" s="1" t="s">
        <v>6922</v>
      </c>
      <c r="V2757" s="1">
        <f>IF(VLOOKUP(G2757,Sku_Consolidated!A2:S957,19,FALSE)="SHOWCASE", VLOOKUP(E2757,Store_Showcase!B2:L144,11, FALSE), IF(VLOOKUP(G2757,Sku_Consolidated!A2:S957,19,FALSE)="VAM",VLOOKUP(E2757,Store_VAM!B2:L273,11, FALSE),VLOOKUP(E2757,Store_SRP!B2:L110,11, FALSE)))</f>
      </c>
      <c r="W2757" s="1">
        <f>VLOOKUP(G2757,Sku_Consolidated!A2:W957,11,FALSE)</f>
      </c>
      <c r="X2757" s="1">
        <f>VLOOKUP(G2757,Sku_Consolidated!A2:H957,8,FALSE)</f>
      </c>
      <c r="Y2757" s="1">
        <f>VLOOKUP(G2757,Sku_Consolidated!A2:I957,9,FALSE)</f>
      </c>
      <c r="Z2757" s="1" t="s">
        <v>41</v>
      </c>
      <c r="AA2757" s="1">
        <f>VLOOKUP(G2757,Sku_Consolidated!A2:E957,5,FALSE)</f>
      </c>
      <c r="AB2757" s="1">
        <f>IF(VLOOKUP(G2757,Sku_Consolidated!A2:S957,19,FALSE)="SHOWCASE", VLOOKUP(E2757,Store_Showcase!B2:N144,13, FALSE), IF(VLOOKUP(G2757,Sku_Consolidated!A2:S957,19,FALSE)="VAM",VLOOKUP(E2757,Store_VAM!B2:N273,13, FALSE),VLOOKUP(E2757,Store_SRP!B2:N110,13, FALSE)))</f>
      </c>
      <c r="AC2757" s="1">
        <f>IF(IFERROR(AB2757,TRUE)=TRUE, "-","OK")</f>
      </c>
      <c r="AD2757" s="11" t="s">
        <v>37</v>
      </c>
      <c r="AE2757" s="11" t="s">
        <v>37</v>
      </c>
      <c r="AF2757" s="1">
        <f>IF(IFERROR(VLOOKUP(E2757,Store_Showcase!B2:H144,{5}, FALSE), TRUE)=TRUE, IF(IFERROR(VLOOKUP(E2757,Store_SRP!B2:H110,{5}, FALSE), TRUE)=TRUE,VLOOKUP(E2757,Store_VAM!B2:H273,{5}, FALSE),VLOOKUP(E2757,Store_SRP!B2:H110,{5}, FALSE)), VLOOKUP(E2757,Store_Showcase!B2:H144,{5}, FALSE))</f>
      </c>
      <c r="AG2757" s="1">
        <f>IF(IFERROR(VLOOKUP(E2757,Store_Showcase!B2:H144,{6}, FALSE), TRUE)=TRUE, IF(IFERROR(VLOOKUP(E2757,Store_SRP!B2:H110,{6}, FALSE), TRUE)=TRUE,VLOOKUP(E2757,Store_VAM!B2:H273,{6}, FALSE),VLOOKUP(E2757,Store_SRP!B2:H110,{6}, FALSE)), VLOOKUP(E2757,Store_Showcase!B2:H144,{6}, FALSE))</f>
      </c>
      <c r="AH2757" s="1">
        <f>VLOOKUP(G2757,Sku_Consolidated!A2:R957,18,FALSE)</f>
      </c>
      <c r="AI2757" s="1">
        <f>VLOOKUP(G2757,Sku_Consolidated!A2:S957,19,FALSE)</f>
      </c>
      <c r="AJ2757" s="1">
        <f>VLOOKUP(G2757,Sku_Consolidated!A2:T957,20,FALSE)</f>
      </c>
    </row>
    <row r="2758" spans="1:36" x14ac:dyDescent="0.25">
      <c r="A2758" s="1">
        <v>2024</v>
      </c>
      <c r="B2758" s="1" t="s">
        <v>31</v>
      </c>
      <c r="C2758" s="1" t="s">
        <v>32</v>
      </c>
      <c r="D2758" s="1" t="s">
        <v>33</v>
      </c>
      <c r="E2758" s="9" t="s">
        <v>6919</v>
      </c>
      <c r="F2758" s="1">
        <f>IF(VLOOKUP(G2758,Sku_Consolidated!A2:S957,{19},FALSE)="SHOWCASE", VLOOKUP(E2758,Store_Showcase!B2:C144,{2}, FALSE), IF(VLOOKUP(G2758,Sku_Consolidated!A2:S957,{19},FALSE)="VAM",VLOOKUP(E2758,Store_VAM!B2:C273,{2}, FALSE),VLOOKUP(E2758,Store_SRP!B2:C110,{2}, FALSE)))</f>
      </c>
      <c r="G2758" s="1">
        <v>61852</v>
      </c>
      <c r="H2758" s="1" t="s">
        <v>138</v>
      </c>
      <c r="I2758" s="10" t="s">
        <v>467</v>
      </c>
      <c r="J2758" s="1">
        <f>VLOOKUP(G2758,Sku_Consolidated!A2:C957, 3, FALSE)</f>
      </c>
      <c r="K2758" s="10">
        <f>IF(J2758="PACK", I2758, 0)</f>
      </c>
      <c r="L2758" s="10">
        <f>IF(J2758="KG", I2758, I2758 * VLOOKUP(G2758,Sku_Consolidated!A2:U957,21,FALSE))</f>
      </c>
      <c r="M2758" s="10" t="s">
        <v>37</v>
      </c>
      <c r="N2758" s="11" t="s">
        <v>6935</v>
      </c>
      <c r="O2758" s="10" t="s">
        <v>6936</v>
      </c>
      <c r="P2758" s="10">
        <f>N2758 - O2758</f>
      </c>
      <c r="Q2758" s="1">
        <f>VLOOKUP(G2758,Sku_Consolidated!A2:G957,7, FALSE)</f>
      </c>
      <c r="R2758" s="1">
        <f>IF(IFERROR(VLOOKUP(E2758,Store_Showcase!B2:H144,7, FALSE), TRUE)=TRUE, IF(IFERROR(VLOOKUP(E2758,Store_SRP!B2:H110,7, FALSE), TRUE)=TRUE,VLOOKUP(E2758,Store_VAM!B2:H273,7, FALSE),VLOOKUP(E2758,Store_SRP!B2:H110,7, FALSE)), VLOOKUP(E2758,Store_Showcase!B2:H144,7, FALSE))</f>
      </c>
      <c r="S2758" s="1">
        <f>IF(IFERROR(VLOOKUP(E2758,Store_Showcase!B2:I144,8, FALSE), TRUE)=TRUE, IF(IFERROR(VLOOKUP(E2758,Store_SRP!B2:I110,8, FALSE), TRUE)=TRUE,VLOOKUP(E2758,Store_VAM!B2:I273,8, FALSE),VLOOKUP(E2758,Store_SRP!B2:I110,8, FALSE)), VLOOKUP(E2758,Store_Showcase!B2:I144,8, FALSE))</f>
      </c>
      <c r="T2758" s="1">
        <f>VLOOKUP(G2758,Sku_Consolidated!A2:R957,18,FALSE)</f>
      </c>
      <c r="U2758" s="1" t="s">
        <v>6922</v>
      </c>
      <c r="V2758" s="1">
        <f>IF(VLOOKUP(G2758,Sku_Consolidated!A2:S957,19,FALSE)="SHOWCASE", VLOOKUP(E2758,Store_Showcase!B2:L144,11, FALSE), IF(VLOOKUP(G2758,Sku_Consolidated!A2:S957,19,FALSE)="VAM",VLOOKUP(E2758,Store_VAM!B2:L273,11, FALSE),VLOOKUP(E2758,Store_SRP!B2:L110,11, FALSE)))</f>
      </c>
      <c r="W2758" s="1">
        <f>VLOOKUP(G2758,Sku_Consolidated!A2:W957,11,FALSE)</f>
      </c>
      <c r="X2758" s="1">
        <f>VLOOKUP(G2758,Sku_Consolidated!A2:H957,8,FALSE)</f>
      </c>
      <c r="Y2758" s="1">
        <f>VLOOKUP(G2758,Sku_Consolidated!A2:I957,9,FALSE)</f>
      </c>
      <c r="Z2758" s="1" t="s">
        <v>41</v>
      </c>
      <c r="AA2758" s="1">
        <f>VLOOKUP(G2758,Sku_Consolidated!A2:E957,5,FALSE)</f>
      </c>
      <c r="AB2758" s="1">
        <f>IF(VLOOKUP(G2758,Sku_Consolidated!A2:S957,19,FALSE)="SHOWCASE", VLOOKUP(E2758,Store_Showcase!B2:N144,13, FALSE), IF(VLOOKUP(G2758,Sku_Consolidated!A2:S957,19,FALSE)="VAM",VLOOKUP(E2758,Store_VAM!B2:N273,13, FALSE),VLOOKUP(E2758,Store_SRP!B2:N110,13, FALSE)))</f>
      </c>
      <c r="AC2758" s="1">
        <f>IF(IFERROR(AB2758,TRUE)=TRUE, "-","OK")</f>
      </c>
      <c r="AD2758" s="11" t="s">
        <v>37</v>
      </c>
      <c r="AE2758" s="11" t="s">
        <v>37</v>
      </c>
      <c r="AF2758" s="1">
        <f>IF(IFERROR(VLOOKUP(E2758,Store_Showcase!B2:H144,{5}, FALSE), TRUE)=TRUE, IF(IFERROR(VLOOKUP(E2758,Store_SRP!B2:H110,{5}, FALSE), TRUE)=TRUE,VLOOKUP(E2758,Store_VAM!B2:H273,{5}, FALSE),VLOOKUP(E2758,Store_SRP!B2:H110,{5}, FALSE)), VLOOKUP(E2758,Store_Showcase!B2:H144,{5}, FALSE))</f>
      </c>
      <c r="AG2758" s="1">
        <f>IF(IFERROR(VLOOKUP(E2758,Store_Showcase!B2:H144,{6}, FALSE), TRUE)=TRUE, IF(IFERROR(VLOOKUP(E2758,Store_SRP!B2:H110,{6}, FALSE), TRUE)=TRUE,VLOOKUP(E2758,Store_VAM!B2:H273,{6}, FALSE),VLOOKUP(E2758,Store_SRP!B2:H110,{6}, FALSE)), VLOOKUP(E2758,Store_Showcase!B2:H144,{6}, FALSE))</f>
      </c>
      <c r="AH2758" s="1">
        <f>VLOOKUP(G2758,Sku_Consolidated!A2:R957,18,FALSE)</f>
      </c>
      <c r="AI2758" s="1">
        <f>VLOOKUP(G2758,Sku_Consolidated!A2:S957,19,FALSE)</f>
      </c>
      <c r="AJ2758" s="1">
        <f>VLOOKUP(G2758,Sku_Consolidated!A2:T957,20,FALSE)</f>
      </c>
    </row>
    <row r="2759" spans="1:36" x14ac:dyDescent="0.25">
      <c r="A2759" s="1">
        <v>2024</v>
      </c>
      <c r="B2759" s="1" t="s">
        <v>31</v>
      </c>
      <c r="C2759" s="1" t="s">
        <v>32</v>
      </c>
      <c r="D2759" s="1" t="s">
        <v>33</v>
      </c>
      <c r="E2759" s="9" t="s">
        <v>6919</v>
      </c>
      <c r="F2759" s="1">
        <f>IF(VLOOKUP(G2759,Sku_Consolidated!A2:S957,{19},FALSE)="SHOWCASE", VLOOKUP(E2759,Store_Showcase!B2:C144,{2}, FALSE), IF(VLOOKUP(G2759,Sku_Consolidated!A2:S957,{19},FALSE)="VAM",VLOOKUP(E2759,Store_VAM!B2:C273,{2}, FALSE),VLOOKUP(E2759,Store_SRP!B2:C110,{2}, FALSE)))</f>
      </c>
      <c r="G2759" s="1">
        <v>61790</v>
      </c>
      <c r="H2759" s="1" t="s">
        <v>295</v>
      </c>
      <c r="I2759" s="10" t="s">
        <v>3117</v>
      </c>
      <c r="J2759" s="1">
        <f>VLOOKUP(G2759,Sku_Consolidated!A2:C957, 3, FALSE)</f>
      </c>
      <c r="K2759" s="10">
        <f>IF(J2759="PACK", I2759, 0)</f>
      </c>
      <c r="L2759" s="10">
        <f>IF(J2759="KG", I2759, I2759 * VLOOKUP(G2759,Sku_Consolidated!A2:U957,21,FALSE))</f>
      </c>
      <c r="M2759" s="10" t="s">
        <v>37</v>
      </c>
      <c r="N2759" s="11" t="s">
        <v>6937</v>
      </c>
      <c r="O2759" s="10" t="s">
        <v>6938</v>
      </c>
      <c r="P2759" s="10">
        <f>N2759 - O2759</f>
      </c>
      <c r="Q2759" s="1">
        <f>VLOOKUP(G2759,Sku_Consolidated!A2:G957,7, FALSE)</f>
      </c>
      <c r="R2759" s="1">
        <f>IF(IFERROR(VLOOKUP(E2759,Store_Showcase!B2:H144,7, FALSE), TRUE)=TRUE, IF(IFERROR(VLOOKUP(E2759,Store_SRP!B2:H110,7, FALSE), TRUE)=TRUE,VLOOKUP(E2759,Store_VAM!B2:H273,7, FALSE),VLOOKUP(E2759,Store_SRP!B2:H110,7, FALSE)), VLOOKUP(E2759,Store_Showcase!B2:H144,7, FALSE))</f>
      </c>
      <c r="S2759" s="1">
        <f>IF(IFERROR(VLOOKUP(E2759,Store_Showcase!B2:I144,8, FALSE), TRUE)=TRUE, IF(IFERROR(VLOOKUP(E2759,Store_SRP!B2:I110,8, FALSE), TRUE)=TRUE,VLOOKUP(E2759,Store_VAM!B2:I273,8, FALSE),VLOOKUP(E2759,Store_SRP!B2:I110,8, FALSE)), VLOOKUP(E2759,Store_Showcase!B2:I144,8, FALSE))</f>
      </c>
      <c r="T2759" s="1">
        <f>VLOOKUP(G2759,Sku_Consolidated!A2:R957,18,FALSE)</f>
      </c>
      <c r="U2759" s="1" t="s">
        <v>6939</v>
      </c>
      <c r="V2759" s="1">
        <f>IF(VLOOKUP(G2759,Sku_Consolidated!A2:S957,19,FALSE)="SHOWCASE", VLOOKUP(E2759,Store_Showcase!B2:L144,11, FALSE), IF(VLOOKUP(G2759,Sku_Consolidated!A2:S957,19,FALSE)="VAM",VLOOKUP(E2759,Store_VAM!B2:L273,11, FALSE),VLOOKUP(E2759,Store_SRP!B2:L110,11, FALSE)))</f>
      </c>
      <c r="W2759" s="1">
        <f>VLOOKUP(G2759,Sku_Consolidated!A2:W957,11,FALSE)</f>
      </c>
      <c r="X2759" s="1">
        <f>VLOOKUP(G2759,Sku_Consolidated!A2:H957,8,FALSE)</f>
      </c>
      <c r="Y2759" s="1">
        <f>VLOOKUP(G2759,Sku_Consolidated!A2:I957,9,FALSE)</f>
      </c>
      <c r="Z2759" s="1" t="s">
        <v>41</v>
      </c>
      <c r="AA2759" s="1">
        <f>VLOOKUP(G2759,Sku_Consolidated!A2:E957,5,FALSE)</f>
      </c>
      <c r="AB2759" s="1">
        <f>IF(VLOOKUP(G2759,Sku_Consolidated!A2:S957,19,FALSE)="SHOWCASE", VLOOKUP(E2759,Store_Showcase!B2:N144,13, FALSE), IF(VLOOKUP(G2759,Sku_Consolidated!A2:S957,19,FALSE)="VAM",VLOOKUP(E2759,Store_VAM!B2:N273,13, FALSE),VLOOKUP(E2759,Store_SRP!B2:N110,13, FALSE)))</f>
      </c>
      <c r="AC2759" s="1">
        <f>IF(IFERROR(AB2759,TRUE)=TRUE, "-","OK")</f>
      </c>
      <c r="AD2759" s="11" t="s">
        <v>37</v>
      </c>
      <c r="AE2759" s="11" t="s">
        <v>37</v>
      </c>
      <c r="AF2759" s="1">
        <f>IF(IFERROR(VLOOKUP(E2759,Store_Showcase!B2:H144,{5}, FALSE), TRUE)=TRUE, IF(IFERROR(VLOOKUP(E2759,Store_SRP!B2:H110,{5}, FALSE), TRUE)=TRUE,VLOOKUP(E2759,Store_VAM!B2:H273,{5}, FALSE),VLOOKUP(E2759,Store_SRP!B2:H110,{5}, FALSE)), VLOOKUP(E2759,Store_Showcase!B2:H144,{5}, FALSE))</f>
      </c>
      <c r="AG2759" s="1">
        <f>IF(IFERROR(VLOOKUP(E2759,Store_Showcase!B2:H144,{6}, FALSE), TRUE)=TRUE, IF(IFERROR(VLOOKUP(E2759,Store_SRP!B2:H110,{6}, FALSE), TRUE)=TRUE,VLOOKUP(E2759,Store_VAM!B2:H273,{6}, FALSE),VLOOKUP(E2759,Store_SRP!B2:H110,{6}, FALSE)), VLOOKUP(E2759,Store_Showcase!B2:H144,{6}, FALSE))</f>
      </c>
      <c r="AH2759" s="1">
        <f>VLOOKUP(G2759,Sku_Consolidated!A2:R957,18,FALSE)</f>
      </c>
      <c r="AI2759" s="1">
        <f>VLOOKUP(G2759,Sku_Consolidated!A2:S957,19,FALSE)</f>
      </c>
      <c r="AJ2759" s="1">
        <f>VLOOKUP(G2759,Sku_Consolidated!A2:T957,20,FALSE)</f>
      </c>
    </row>
    <row r="2760" spans="1:36" x14ac:dyDescent="0.25">
      <c r="A2760" s="1">
        <v>2024</v>
      </c>
      <c r="B2760" s="1" t="s">
        <v>31</v>
      </c>
      <c r="C2760" s="1" t="s">
        <v>32</v>
      </c>
      <c r="D2760" s="1" t="s">
        <v>33</v>
      </c>
      <c r="E2760" s="9" t="s">
        <v>6919</v>
      </c>
      <c r="F2760" s="1">
        <f>IF(VLOOKUP(G2760,Sku_Consolidated!A2:S957,{19},FALSE)="SHOWCASE", VLOOKUP(E2760,Store_Showcase!B2:C144,{2}, FALSE), IF(VLOOKUP(G2760,Sku_Consolidated!A2:S957,{19},FALSE)="VAM",VLOOKUP(E2760,Store_VAM!B2:C273,{2}, FALSE),VLOOKUP(E2760,Store_SRP!B2:C110,{2}, FALSE)))</f>
      </c>
      <c r="G2760" s="1">
        <v>61815</v>
      </c>
      <c r="H2760" s="1" t="s">
        <v>1406</v>
      </c>
      <c r="I2760" s="10" t="s">
        <v>131</v>
      </c>
      <c r="J2760" s="1">
        <f>VLOOKUP(G2760,Sku_Consolidated!A2:C957, 3, FALSE)</f>
      </c>
      <c r="K2760" s="10">
        <f>IF(J2760="PACK", I2760, 0)</f>
      </c>
      <c r="L2760" s="10">
        <f>IF(J2760="KG", I2760, I2760 * VLOOKUP(G2760,Sku_Consolidated!A2:U957,21,FALSE))</f>
      </c>
      <c r="M2760" s="10" t="s">
        <v>37</v>
      </c>
      <c r="N2760" s="11" t="s">
        <v>6940</v>
      </c>
      <c r="O2760" s="10" t="s">
        <v>6941</v>
      </c>
      <c r="P2760" s="10">
        <f>N2760 - O2760</f>
      </c>
      <c r="Q2760" s="1">
        <f>VLOOKUP(G2760,Sku_Consolidated!A2:G957,7, FALSE)</f>
      </c>
      <c r="R2760" s="1">
        <f>IF(IFERROR(VLOOKUP(E2760,Store_Showcase!B2:H144,7, FALSE), TRUE)=TRUE, IF(IFERROR(VLOOKUP(E2760,Store_SRP!B2:H110,7, FALSE), TRUE)=TRUE,VLOOKUP(E2760,Store_VAM!B2:H273,7, FALSE),VLOOKUP(E2760,Store_SRP!B2:H110,7, FALSE)), VLOOKUP(E2760,Store_Showcase!B2:H144,7, FALSE))</f>
      </c>
      <c r="S2760" s="1">
        <f>IF(IFERROR(VLOOKUP(E2760,Store_Showcase!B2:I144,8, FALSE), TRUE)=TRUE, IF(IFERROR(VLOOKUP(E2760,Store_SRP!B2:I110,8, FALSE), TRUE)=TRUE,VLOOKUP(E2760,Store_VAM!B2:I273,8, FALSE),VLOOKUP(E2760,Store_SRP!B2:I110,8, FALSE)), VLOOKUP(E2760,Store_Showcase!B2:I144,8, FALSE))</f>
      </c>
      <c r="T2760" s="1">
        <f>VLOOKUP(G2760,Sku_Consolidated!A2:R957,18,FALSE)</f>
      </c>
      <c r="U2760" s="1" t="s">
        <v>6939</v>
      </c>
      <c r="V2760" s="1">
        <f>IF(VLOOKUP(G2760,Sku_Consolidated!A2:S957,19,FALSE)="SHOWCASE", VLOOKUP(E2760,Store_Showcase!B2:L144,11, FALSE), IF(VLOOKUP(G2760,Sku_Consolidated!A2:S957,19,FALSE)="VAM",VLOOKUP(E2760,Store_VAM!B2:L273,11, FALSE),VLOOKUP(E2760,Store_SRP!B2:L110,11, FALSE)))</f>
      </c>
      <c r="W2760" s="1">
        <f>VLOOKUP(G2760,Sku_Consolidated!A2:W957,11,FALSE)</f>
      </c>
      <c r="X2760" s="1">
        <f>VLOOKUP(G2760,Sku_Consolidated!A2:H957,8,FALSE)</f>
      </c>
      <c r="Y2760" s="1">
        <f>VLOOKUP(G2760,Sku_Consolidated!A2:I957,9,FALSE)</f>
      </c>
      <c r="Z2760" s="1" t="s">
        <v>41</v>
      </c>
      <c r="AA2760" s="1">
        <f>VLOOKUP(G2760,Sku_Consolidated!A2:E957,5,FALSE)</f>
      </c>
      <c r="AB2760" s="1">
        <f>IF(VLOOKUP(G2760,Sku_Consolidated!A2:S957,19,FALSE)="SHOWCASE", VLOOKUP(E2760,Store_Showcase!B2:N144,13, FALSE), IF(VLOOKUP(G2760,Sku_Consolidated!A2:S957,19,FALSE)="VAM",VLOOKUP(E2760,Store_VAM!B2:N273,13, FALSE),VLOOKUP(E2760,Store_SRP!B2:N110,13, FALSE)))</f>
      </c>
      <c r="AC2760" s="1">
        <f>IF(IFERROR(AB2760,TRUE)=TRUE, "-","OK")</f>
      </c>
      <c r="AD2760" s="11" t="s">
        <v>37</v>
      </c>
      <c r="AE2760" s="11" t="s">
        <v>37</v>
      </c>
      <c r="AF2760" s="1">
        <f>IF(IFERROR(VLOOKUP(E2760,Store_Showcase!B2:H144,{5}, FALSE), TRUE)=TRUE, IF(IFERROR(VLOOKUP(E2760,Store_SRP!B2:H110,{5}, FALSE), TRUE)=TRUE,VLOOKUP(E2760,Store_VAM!B2:H273,{5}, FALSE),VLOOKUP(E2760,Store_SRP!B2:H110,{5}, FALSE)), VLOOKUP(E2760,Store_Showcase!B2:H144,{5}, FALSE))</f>
      </c>
      <c r="AG2760" s="1">
        <f>IF(IFERROR(VLOOKUP(E2760,Store_Showcase!B2:H144,{6}, FALSE), TRUE)=TRUE, IF(IFERROR(VLOOKUP(E2760,Store_SRP!B2:H110,{6}, FALSE), TRUE)=TRUE,VLOOKUP(E2760,Store_VAM!B2:H273,{6}, FALSE),VLOOKUP(E2760,Store_SRP!B2:H110,{6}, FALSE)), VLOOKUP(E2760,Store_Showcase!B2:H144,{6}, FALSE))</f>
      </c>
      <c r="AH2760" s="1">
        <f>VLOOKUP(G2760,Sku_Consolidated!A2:R957,18,FALSE)</f>
      </c>
      <c r="AI2760" s="1">
        <f>VLOOKUP(G2760,Sku_Consolidated!A2:S957,19,FALSE)</f>
      </c>
      <c r="AJ2760" s="1">
        <f>VLOOKUP(G2760,Sku_Consolidated!A2:T957,20,FALSE)</f>
      </c>
    </row>
    <row r="2761" spans="1:36" x14ac:dyDescent="0.25">
      <c r="A2761" s="1">
        <v>2024</v>
      </c>
      <c r="B2761" s="1" t="s">
        <v>31</v>
      </c>
      <c r="C2761" s="1" t="s">
        <v>32</v>
      </c>
      <c r="D2761" s="1" t="s">
        <v>33</v>
      </c>
      <c r="E2761" s="9" t="s">
        <v>2392</v>
      </c>
      <c r="F2761" s="1">
        <f>IF(VLOOKUP(G2761,Sku_Consolidated!A2:S957,{19},FALSE)="SHOWCASE", VLOOKUP(E2761,Store_Showcase!B2:C144,{2}, FALSE), IF(VLOOKUP(G2761,Sku_Consolidated!A2:S957,{19},FALSE)="VAM",VLOOKUP(E2761,Store_VAM!B2:C273,{2}, FALSE),VLOOKUP(E2761,Store_SRP!B2:C110,{2}, FALSE)))</f>
      </c>
      <c r="G2761" s="1">
        <v>14266</v>
      </c>
      <c r="H2761" s="1" t="s">
        <v>1433</v>
      </c>
      <c r="I2761" s="10" t="s">
        <v>6271</v>
      </c>
      <c r="J2761" s="1">
        <f>VLOOKUP(G2761,Sku_Consolidated!A2:C957, 3, FALSE)</f>
      </c>
      <c r="K2761" s="10">
        <f>IF(J2761="PACK", I2761, 0)</f>
      </c>
      <c r="L2761" s="10">
        <f>IF(J2761="KG", I2761, I2761 * VLOOKUP(G2761,Sku_Consolidated!A2:U957,21,FALSE))</f>
      </c>
      <c r="M2761" s="10" t="s">
        <v>37</v>
      </c>
      <c r="N2761" s="11" t="s">
        <v>6942</v>
      </c>
      <c r="O2761" s="10" t="s">
        <v>6943</v>
      </c>
      <c r="P2761" s="10">
        <f>N2761 - O2761</f>
      </c>
      <c r="Q2761" s="1">
        <f>VLOOKUP(G2761,Sku_Consolidated!A2:G957,7, FALSE)</f>
      </c>
      <c r="R2761" s="1">
        <f>IF(IFERROR(VLOOKUP(E2761,Store_Showcase!B2:H144,7, FALSE), TRUE)=TRUE, IF(IFERROR(VLOOKUP(E2761,Store_SRP!B2:H110,7, FALSE), TRUE)=TRUE,VLOOKUP(E2761,Store_VAM!B2:H273,7, FALSE),VLOOKUP(E2761,Store_SRP!B2:H110,7, FALSE)), VLOOKUP(E2761,Store_Showcase!B2:H144,7, FALSE))</f>
      </c>
      <c r="S2761" s="1">
        <f>IF(IFERROR(VLOOKUP(E2761,Store_Showcase!B2:I144,8, FALSE), TRUE)=TRUE, IF(IFERROR(VLOOKUP(E2761,Store_SRP!B2:I110,8, FALSE), TRUE)=TRUE,VLOOKUP(E2761,Store_VAM!B2:I273,8, FALSE),VLOOKUP(E2761,Store_SRP!B2:I110,8, FALSE)), VLOOKUP(E2761,Store_Showcase!B2:I144,8, FALSE))</f>
      </c>
      <c r="T2761" s="1">
        <f>VLOOKUP(G2761,Sku_Consolidated!A2:R957,18,FALSE)</f>
      </c>
      <c r="U2761" s="1" t="s">
        <v>6944</v>
      </c>
      <c r="V2761" s="1">
        <f>IF(VLOOKUP(G2761,Sku_Consolidated!A2:S957,19,FALSE)="SHOWCASE", VLOOKUP(E2761,Store_Showcase!B2:L144,11, FALSE), IF(VLOOKUP(G2761,Sku_Consolidated!A2:S957,19,FALSE)="VAM",VLOOKUP(E2761,Store_VAM!B2:L273,11, FALSE),VLOOKUP(E2761,Store_SRP!B2:L110,11, FALSE)))</f>
      </c>
      <c r="W2761" s="1">
        <f>VLOOKUP(G2761,Sku_Consolidated!A2:W957,11,FALSE)</f>
      </c>
      <c r="X2761" s="1">
        <f>VLOOKUP(G2761,Sku_Consolidated!A2:H957,8,FALSE)</f>
      </c>
      <c r="Y2761" s="1">
        <f>VLOOKUP(G2761,Sku_Consolidated!A2:I957,9,FALSE)</f>
      </c>
      <c r="Z2761" s="1" t="s">
        <v>41</v>
      </c>
      <c r="AA2761" s="1">
        <f>VLOOKUP(G2761,Sku_Consolidated!A2:E957,5,FALSE)</f>
      </c>
      <c r="AB2761" s="1">
        <f>IF(VLOOKUP(G2761,Sku_Consolidated!A2:S957,19,FALSE)="SHOWCASE", VLOOKUP(E2761,Store_Showcase!B2:N144,13, FALSE), IF(VLOOKUP(G2761,Sku_Consolidated!A2:S957,19,FALSE)="VAM",VLOOKUP(E2761,Store_VAM!B2:N273,13, FALSE),VLOOKUP(E2761,Store_SRP!B2:N110,13, FALSE)))</f>
      </c>
      <c r="AC2761" s="1">
        <f>IF(IFERROR(AB2761,TRUE)=TRUE, "-","OK")</f>
      </c>
      <c r="AD2761" s="11" t="s">
        <v>37</v>
      </c>
      <c r="AE2761" s="11" t="s">
        <v>37</v>
      </c>
      <c r="AF2761" s="1">
        <f>IF(IFERROR(VLOOKUP(E2761,Store_Showcase!B2:H144,{5}, FALSE), TRUE)=TRUE, IF(IFERROR(VLOOKUP(E2761,Store_SRP!B2:H110,{5}, FALSE), TRUE)=TRUE,VLOOKUP(E2761,Store_VAM!B2:H273,{5}, FALSE),VLOOKUP(E2761,Store_SRP!B2:H110,{5}, FALSE)), VLOOKUP(E2761,Store_Showcase!B2:H144,{5}, FALSE))</f>
      </c>
      <c r="AG2761" s="1">
        <f>IF(IFERROR(VLOOKUP(E2761,Store_Showcase!B2:H144,{6}, FALSE), TRUE)=TRUE, IF(IFERROR(VLOOKUP(E2761,Store_SRP!B2:H110,{6}, FALSE), TRUE)=TRUE,VLOOKUP(E2761,Store_VAM!B2:H273,{6}, FALSE),VLOOKUP(E2761,Store_SRP!B2:H110,{6}, FALSE)), VLOOKUP(E2761,Store_Showcase!B2:H144,{6}, FALSE))</f>
      </c>
      <c r="AH2761" s="1">
        <f>VLOOKUP(G2761,Sku_Consolidated!A2:R957,18,FALSE)</f>
      </c>
      <c r="AI2761" s="1">
        <f>VLOOKUP(G2761,Sku_Consolidated!A2:S957,19,FALSE)</f>
      </c>
      <c r="AJ2761" s="1">
        <f>VLOOKUP(G2761,Sku_Consolidated!A2:T957,20,FALSE)</f>
      </c>
    </row>
    <row r="2762" spans="1:36" x14ac:dyDescent="0.25">
      <c r="A2762" s="1">
        <v>2024</v>
      </c>
      <c r="B2762" s="1" t="s">
        <v>31</v>
      </c>
      <c r="C2762" s="1" t="s">
        <v>32</v>
      </c>
      <c r="D2762" s="1" t="s">
        <v>33</v>
      </c>
      <c r="E2762" s="9" t="s">
        <v>2392</v>
      </c>
      <c r="F2762" s="1">
        <f>IF(VLOOKUP(G2762,Sku_Consolidated!A2:S957,{19},FALSE)="SHOWCASE", VLOOKUP(E2762,Store_Showcase!B2:C144,{2}, FALSE), IF(VLOOKUP(G2762,Sku_Consolidated!A2:S957,{19},FALSE)="VAM",VLOOKUP(E2762,Store_VAM!B2:C273,{2}, FALSE),VLOOKUP(E2762,Store_SRP!B2:C110,{2}, FALSE)))</f>
      </c>
      <c r="G2762" s="1">
        <v>14267</v>
      </c>
      <c r="H2762" s="1" t="s">
        <v>1438</v>
      </c>
      <c r="I2762" s="10" t="s">
        <v>6945</v>
      </c>
      <c r="J2762" s="1">
        <f>VLOOKUP(G2762,Sku_Consolidated!A2:C957, 3, FALSE)</f>
      </c>
      <c r="K2762" s="10">
        <f>IF(J2762="PACK", I2762, 0)</f>
      </c>
      <c r="L2762" s="10">
        <f>IF(J2762="KG", I2762, I2762 * VLOOKUP(G2762,Sku_Consolidated!A2:U957,21,FALSE))</f>
      </c>
      <c r="M2762" s="10" t="s">
        <v>37</v>
      </c>
      <c r="N2762" s="11" t="s">
        <v>6946</v>
      </c>
      <c r="O2762" s="10" t="s">
        <v>6947</v>
      </c>
      <c r="P2762" s="10">
        <f>N2762 - O2762</f>
      </c>
      <c r="Q2762" s="1">
        <f>VLOOKUP(G2762,Sku_Consolidated!A2:G957,7, FALSE)</f>
      </c>
      <c r="R2762" s="1">
        <f>IF(IFERROR(VLOOKUP(E2762,Store_Showcase!B2:H144,7, FALSE), TRUE)=TRUE, IF(IFERROR(VLOOKUP(E2762,Store_SRP!B2:H110,7, FALSE), TRUE)=TRUE,VLOOKUP(E2762,Store_VAM!B2:H273,7, FALSE),VLOOKUP(E2762,Store_SRP!B2:H110,7, FALSE)), VLOOKUP(E2762,Store_Showcase!B2:H144,7, FALSE))</f>
      </c>
      <c r="S2762" s="1">
        <f>IF(IFERROR(VLOOKUP(E2762,Store_Showcase!B2:I144,8, FALSE), TRUE)=TRUE, IF(IFERROR(VLOOKUP(E2762,Store_SRP!B2:I110,8, FALSE), TRUE)=TRUE,VLOOKUP(E2762,Store_VAM!B2:I273,8, FALSE),VLOOKUP(E2762,Store_SRP!B2:I110,8, FALSE)), VLOOKUP(E2762,Store_Showcase!B2:I144,8, FALSE))</f>
      </c>
      <c r="T2762" s="1">
        <f>VLOOKUP(G2762,Sku_Consolidated!A2:R957,18,FALSE)</f>
      </c>
      <c r="U2762" s="1" t="s">
        <v>6944</v>
      </c>
      <c r="V2762" s="1">
        <f>IF(VLOOKUP(G2762,Sku_Consolidated!A2:S957,19,FALSE)="SHOWCASE", VLOOKUP(E2762,Store_Showcase!B2:L144,11, FALSE), IF(VLOOKUP(G2762,Sku_Consolidated!A2:S957,19,FALSE)="VAM",VLOOKUP(E2762,Store_VAM!B2:L273,11, FALSE),VLOOKUP(E2762,Store_SRP!B2:L110,11, FALSE)))</f>
      </c>
      <c r="W2762" s="1">
        <f>VLOOKUP(G2762,Sku_Consolidated!A2:W957,11,FALSE)</f>
      </c>
      <c r="X2762" s="1">
        <f>VLOOKUP(G2762,Sku_Consolidated!A2:H957,8,FALSE)</f>
      </c>
      <c r="Y2762" s="1">
        <f>VLOOKUP(G2762,Sku_Consolidated!A2:I957,9,FALSE)</f>
      </c>
      <c r="Z2762" s="1" t="s">
        <v>41</v>
      </c>
      <c r="AA2762" s="1">
        <f>VLOOKUP(G2762,Sku_Consolidated!A2:E957,5,FALSE)</f>
      </c>
      <c r="AB2762" s="1">
        <f>IF(VLOOKUP(G2762,Sku_Consolidated!A2:S957,19,FALSE)="SHOWCASE", VLOOKUP(E2762,Store_Showcase!B2:N144,13, FALSE), IF(VLOOKUP(G2762,Sku_Consolidated!A2:S957,19,FALSE)="VAM",VLOOKUP(E2762,Store_VAM!B2:N273,13, FALSE),VLOOKUP(E2762,Store_SRP!B2:N110,13, FALSE)))</f>
      </c>
      <c r="AC2762" s="1">
        <f>IF(IFERROR(AB2762,TRUE)=TRUE, "-","OK")</f>
      </c>
      <c r="AD2762" s="11" t="s">
        <v>37</v>
      </c>
      <c r="AE2762" s="11" t="s">
        <v>37</v>
      </c>
      <c r="AF2762" s="1">
        <f>IF(IFERROR(VLOOKUP(E2762,Store_Showcase!B2:H144,{5}, FALSE), TRUE)=TRUE, IF(IFERROR(VLOOKUP(E2762,Store_SRP!B2:H110,{5}, FALSE), TRUE)=TRUE,VLOOKUP(E2762,Store_VAM!B2:H273,{5}, FALSE),VLOOKUP(E2762,Store_SRP!B2:H110,{5}, FALSE)), VLOOKUP(E2762,Store_Showcase!B2:H144,{5}, FALSE))</f>
      </c>
      <c r="AG2762" s="1">
        <f>IF(IFERROR(VLOOKUP(E2762,Store_Showcase!B2:H144,{6}, FALSE), TRUE)=TRUE, IF(IFERROR(VLOOKUP(E2762,Store_SRP!B2:H110,{6}, FALSE), TRUE)=TRUE,VLOOKUP(E2762,Store_VAM!B2:H273,{6}, FALSE),VLOOKUP(E2762,Store_SRP!B2:H110,{6}, FALSE)), VLOOKUP(E2762,Store_Showcase!B2:H144,{6}, FALSE))</f>
      </c>
      <c r="AH2762" s="1">
        <f>VLOOKUP(G2762,Sku_Consolidated!A2:R957,18,FALSE)</f>
      </c>
      <c r="AI2762" s="1">
        <f>VLOOKUP(G2762,Sku_Consolidated!A2:S957,19,FALSE)</f>
      </c>
      <c r="AJ2762" s="1">
        <f>VLOOKUP(G2762,Sku_Consolidated!A2:T957,20,FALSE)</f>
      </c>
    </row>
    <row r="2763" spans="1:36" x14ac:dyDescent="0.25">
      <c r="A2763" s="1">
        <v>2024</v>
      </c>
      <c r="B2763" s="1" t="s">
        <v>31</v>
      </c>
      <c r="C2763" s="1" t="s">
        <v>32</v>
      </c>
      <c r="D2763" s="1" t="s">
        <v>33</v>
      </c>
      <c r="E2763" s="9" t="s">
        <v>2392</v>
      </c>
      <c r="F2763" s="1">
        <f>IF(VLOOKUP(G2763,Sku_Consolidated!A2:S957,{19},FALSE)="SHOWCASE", VLOOKUP(E2763,Store_Showcase!B2:C144,{2}, FALSE), IF(VLOOKUP(G2763,Sku_Consolidated!A2:S957,{19},FALSE)="VAM",VLOOKUP(E2763,Store_VAM!B2:C273,{2}, FALSE),VLOOKUP(E2763,Store_SRP!B2:C110,{2}, FALSE)))</f>
      </c>
      <c r="G2763" s="1">
        <v>14268</v>
      </c>
      <c r="H2763" s="1" t="s">
        <v>1442</v>
      </c>
      <c r="I2763" s="10" t="s">
        <v>6948</v>
      </c>
      <c r="J2763" s="1">
        <f>VLOOKUP(G2763,Sku_Consolidated!A2:C957, 3, FALSE)</f>
      </c>
      <c r="K2763" s="10">
        <f>IF(J2763="PACK", I2763, 0)</f>
      </c>
      <c r="L2763" s="10">
        <f>IF(J2763="KG", I2763, I2763 * VLOOKUP(G2763,Sku_Consolidated!A2:U957,21,FALSE))</f>
      </c>
      <c r="M2763" s="10" t="s">
        <v>37</v>
      </c>
      <c r="N2763" s="11" t="s">
        <v>6949</v>
      </c>
      <c r="O2763" s="10" t="s">
        <v>6950</v>
      </c>
      <c r="P2763" s="10">
        <f>N2763 - O2763</f>
      </c>
      <c r="Q2763" s="1">
        <f>VLOOKUP(G2763,Sku_Consolidated!A2:G957,7, FALSE)</f>
      </c>
      <c r="R2763" s="1">
        <f>IF(IFERROR(VLOOKUP(E2763,Store_Showcase!B2:H144,7, FALSE), TRUE)=TRUE, IF(IFERROR(VLOOKUP(E2763,Store_SRP!B2:H110,7, FALSE), TRUE)=TRUE,VLOOKUP(E2763,Store_VAM!B2:H273,7, FALSE),VLOOKUP(E2763,Store_SRP!B2:H110,7, FALSE)), VLOOKUP(E2763,Store_Showcase!B2:H144,7, FALSE))</f>
      </c>
      <c r="S2763" s="1">
        <f>IF(IFERROR(VLOOKUP(E2763,Store_Showcase!B2:I144,8, FALSE), TRUE)=TRUE, IF(IFERROR(VLOOKUP(E2763,Store_SRP!B2:I110,8, FALSE), TRUE)=TRUE,VLOOKUP(E2763,Store_VAM!B2:I273,8, FALSE),VLOOKUP(E2763,Store_SRP!B2:I110,8, FALSE)), VLOOKUP(E2763,Store_Showcase!B2:I144,8, FALSE))</f>
      </c>
      <c r="T2763" s="1">
        <f>VLOOKUP(G2763,Sku_Consolidated!A2:R957,18,FALSE)</f>
      </c>
      <c r="U2763" s="1" t="s">
        <v>6944</v>
      </c>
      <c r="V2763" s="1">
        <f>IF(VLOOKUP(G2763,Sku_Consolidated!A2:S957,19,FALSE)="SHOWCASE", VLOOKUP(E2763,Store_Showcase!B2:L144,11, FALSE), IF(VLOOKUP(G2763,Sku_Consolidated!A2:S957,19,FALSE)="VAM",VLOOKUP(E2763,Store_VAM!B2:L273,11, FALSE),VLOOKUP(E2763,Store_SRP!B2:L110,11, FALSE)))</f>
      </c>
      <c r="W2763" s="1">
        <f>VLOOKUP(G2763,Sku_Consolidated!A2:W957,11,FALSE)</f>
      </c>
      <c r="X2763" s="1">
        <f>VLOOKUP(G2763,Sku_Consolidated!A2:H957,8,FALSE)</f>
      </c>
      <c r="Y2763" s="1">
        <f>VLOOKUP(G2763,Sku_Consolidated!A2:I957,9,FALSE)</f>
      </c>
      <c r="Z2763" s="1" t="s">
        <v>41</v>
      </c>
      <c r="AA2763" s="1">
        <f>VLOOKUP(G2763,Sku_Consolidated!A2:E957,5,FALSE)</f>
      </c>
      <c r="AB2763" s="1">
        <f>IF(VLOOKUP(G2763,Sku_Consolidated!A2:S957,19,FALSE)="SHOWCASE", VLOOKUP(E2763,Store_Showcase!B2:N144,13, FALSE), IF(VLOOKUP(G2763,Sku_Consolidated!A2:S957,19,FALSE)="VAM",VLOOKUP(E2763,Store_VAM!B2:N273,13, FALSE),VLOOKUP(E2763,Store_SRP!B2:N110,13, FALSE)))</f>
      </c>
      <c r="AC2763" s="1">
        <f>IF(IFERROR(AB2763,TRUE)=TRUE, "-","OK")</f>
      </c>
      <c r="AD2763" s="11" t="s">
        <v>37</v>
      </c>
      <c r="AE2763" s="11" t="s">
        <v>37</v>
      </c>
      <c r="AF2763" s="1">
        <f>IF(IFERROR(VLOOKUP(E2763,Store_Showcase!B2:H144,{5}, FALSE), TRUE)=TRUE, IF(IFERROR(VLOOKUP(E2763,Store_SRP!B2:H110,{5}, FALSE), TRUE)=TRUE,VLOOKUP(E2763,Store_VAM!B2:H273,{5}, FALSE),VLOOKUP(E2763,Store_SRP!B2:H110,{5}, FALSE)), VLOOKUP(E2763,Store_Showcase!B2:H144,{5}, FALSE))</f>
      </c>
      <c r="AG2763" s="1">
        <f>IF(IFERROR(VLOOKUP(E2763,Store_Showcase!B2:H144,{6}, FALSE), TRUE)=TRUE, IF(IFERROR(VLOOKUP(E2763,Store_SRP!B2:H110,{6}, FALSE), TRUE)=TRUE,VLOOKUP(E2763,Store_VAM!B2:H273,{6}, FALSE),VLOOKUP(E2763,Store_SRP!B2:H110,{6}, FALSE)), VLOOKUP(E2763,Store_Showcase!B2:H144,{6}, FALSE))</f>
      </c>
      <c r="AH2763" s="1">
        <f>VLOOKUP(G2763,Sku_Consolidated!A2:R957,18,FALSE)</f>
      </c>
      <c r="AI2763" s="1">
        <f>VLOOKUP(G2763,Sku_Consolidated!A2:S957,19,FALSE)</f>
      </c>
      <c r="AJ2763" s="1">
        <f>VLOOKUP(G2763,Sku_Consolidated!A2:T957,20,FALSE)</f>
      </c>
    </row>
    <row r="2764" spans="1:36" x14ac:dyDescent="0.25">
      <c r="A2764" s="1">
        <v>2024</v>
      </c>
      <c r="B2764" s="1" t="s">
        <v>31</v>
      </c>
      <c r="C2764" s="1" t="s">
        <v>32</v>
      </c>
      <c r="D2764" s="1" t="s">
        <v>33</v>
      </c>
      <c r="E2764" s="9" t="s">
        <v>2392</v>
      </c>
      <c r="F2764" s="1">
        <f>IF(VLOOKUP(G2764,Sku_Consolidated!A2:S957,{19},FALSE)="SHOWCASE", VLOOKUP(E2764,Store_Showcase!B2:C144,{2}, FALSE), IF(VLOOKUP(G2764,Sku_Consolidated!A2:S957,{19},FALSE)="VAM",VLOOKUP(E2764,Store_VAM!B2:C273,{2}, FALSE),VLOOKUP(E2764,Store_SRP!B2:C110,{2}, FALSE)))</f>
      </c>
      <c r="G2764" s="1">
        <v>14269</v>
      </c>
      <c r="H2764" s="1" t="s">
        <v>1446</v>
      </c>
      <c r="I2764" s="10" t="s">
        <v>423</v>
      </c>
      <c r="J2764" s="1">
        <f>VLOOKUP(G2764,Sku_Consolidated!A2:C957, 3, FALSE)</f>
      </c>
      <c r="K2764" s="10">
        <f>IF(J2764="PACK", I2764, 0)</f>
      </c>
      <c r="L2764" s="10">
        <f>IF(J2764="KG", I2764, I2764 * VLOOKUP(G2764,Sku_Consolidated!A2:U957,21,FALSE))</f>
      </c>
      <c r="M2764" s="10" t="s">
        <v>37</v>
      </c>
      <c r="N2764" s="11" t="s">
        <v>6951</v>
      </c>
      <c r="O2764" s="10" t="s">
        <v>6952</v>
      </c>
      <c r="P2764" s="10">
        <f>N2764 - O2764</f>
      </c>
      <c r="Q2764" s="1">
        <f>VLOOKUP(G2764,Sku_Consolidated!A2:G957,7, FALSE)</f>
      </c>
      <c r="R2764" s="1">
        <f>IF(IFERROR(VLOOKUP(E2764,Store_Showcase!B2:H144,7, FALSE), TRUE)=TRUE, IF(IFERROR(VLOOKUP(E2764,Store_SRP!B2:H110,7, FALSE), TRUE)=TRUE,VLOOKUP(E2764,Store_VAM!B2:H273,7, FALSE),VLOOKUP(E2764,Store_SRP!B2:H110,7, FALSE)), VLOOKUP(E2764,Store_Showcase!B2:H144,7, FALSE))</f>
      </c>
      <c r="S2764" s="1">
        <f>IF(IFERROR(VLOOKUP(E2764,Store_Showcase!B2:I144,8, FALSE), TRUE)=TRUE, IF(IFERROR(VLOOKUP(E2764,Store_SRP!B2:I110,8, FALSE), TRUE)=TRUE,VLOOKUP(E2764,Store_VAM!B2:I273,8, FALSE),VLOOKUP(E2764,Store_SRP!B2:I110,8, FALSE)), VLOOKUP(E2764,Store_Showcase!B2:I144,8, FALSE))</f>
      </c>
      <c r="T2764" s="1">
        <f>VLOOKUP(G2764,Sku_Consolidated!A2:R957,18,FALSE)</f>
      </c>
      <c r="U2764" s="1" t="s">
        <v>6944</v>
      </c>
      <c r="V2764" s="1">
        <f>IF(VLOOKUP(G2764,Sku_Consolidated!A2:S957,19,FALSE)="SHOWCASE", VLOOKUP(E2764,Store_Showcase!B2:L144,11, FALSE), IF(VLOOKUP(G2764,Sku_Consolidated!A2:S957,19,FALSE)="VAM",VLOOKUP(E2764,Store_VAM!B2:L273,11, FALSE),VLOOKUP(E2764,Store_SRP!B2:L110,11, FALSE)))</f>
      </c>
      <c r="W2764" s="1">
        <f>VLOOKUP(G2764,Sku_Consolidated!A2:W957,11,FALSE)</f>
      </c>
      <c r="X2764" s="1">
        <f>VLOOKUP(G2764,Sku_Consolidated!A2:H957,8,FALSE)</f>
      </c>
      <c r="Y2764" s="1">
        <f>VLOOKUP(G2764,Sku_Consolidated!A2:I957,9,FALSE)</f>
      </c>
      <c r="Z2764" s="1" t="s">
        <v>41</v>
      </c>
      <c r="AA2764" s="1">
        <f>VLOOKUP(G2764,Sku_Consolidated!A2:E957,5,FALSE)</f>
      </c>
      <c r="AB2764" s="1">
        <f>IF(VLOOKUP(G2764,Sku_Consolidated!A2:S957,19,FALSE)="SHOWCASE", VLOOKUP(E2764,Store_Showcase!B2:N144,13, FALSE), IF(VLOOKUP(G2764,Sku_Consolidated!A2:S957,19,FALSE)="VAM",VLOOKUP(E2764,Store_VAM!B2:N273,13, FALSE),VLOOKUP(E2764,Store_SRP!B2:N110,13, FALSE)))</f>
      </c>
      <c r="AC2764" s="1">
        <f>IF(IFERROR(AB2764,TRUE)=TRUE, "-","OK")</f>
      </c>
      <c r="AD2764" s="11" t="s">
        <v>37</v>
      </c>
      <c r="AE2764" s="11" t="s">
        <v>37</v>
      </c>
      <c r="AF2764" s="1">
        <f>IF(IFERROR(VLOOKUP(E2764,Store_Showcase!B2:H144,{5}, FALSE), TRUE)=TRUE, IF(IFERROR(VLOOKUP(E2764,Store_SRP!B2:H110,{5}, FALSE), TRUE)=TRUE,VLOOKUP(E2764,Store_VAM!B2:H273,{5}, FALSE),VLOOKUP(E2764,Store_SRP!B2:H110,{5}, FALSE)), VLOOKUP(E2764,Store_Showcase!B2:H144,{5}, FALSE))</f>
      </c>
      <c r="AG2764" s="1">
        <f>IF(IFERROR(VLOOKUP(E2764,Store_Showcase!B2:H144,{6}, FALSE), TRUE)=TRUE, IF(IFERROR(VLOOKUP(E2764,Store_SRP!B2:H110,{6}, FALSE), TRUE)=TRUE,VLOOKUP(E2764,Store_VAM!B2:H273,{6}, FALSE),VLOOKUP(E2764,Store_SRP!B2:H110,{6}, FALSE)), VLOOKUP(E2764,Store_Showcase!B2:H144,{6}, FALSE))</f>
      </c>
      <c r="AH2764" s="1">
        <f>VLOOKUP(G2764,Sku_Consolidated!A2:R957,18,FALSE)</f>
      </c>
      <c r="AI2764" s="1">
        <f>VLOOKUP(G2764,Sku_Consolidated!A2:S957,19,FALSE)</f>
      </c>
      <c r="AJ2764" s="1">
        <f>VLOOKUP(G2764,Sku_Consolidated!A2:T957,20,FALSE)</f>
      </c>
    </row>
    <row r="2765" spans="1:36" x14ac:dyDescent="0.25">
      <c r="A2765" s="1">
        <v>2024</v>
      </c>
      <c r="B2765" s="1" t="s">
        <v>31</v>
      </c>
      <c r="C2765" s="1" t="s">
        <v>32</v>
      </c>
      <c r="D2765" s="1" t="s">
        <v>33</v>
      </c>
      <c r="E2765" s="9" t="s">
        <v>2392</v>
      </c>
      <c r="F2765" s="1">
        <f>IF(VLOOKUP(G2765,Sku_Consolidated!A2:S957,{19},FALSE)="SHOWCASE", VLOOKUP(E2765,Store_Showcase!B2:C144,{2}, FALSE), IF(VLOOKUP(G2765,Sku_Consolidated!A2:S957,{19},FALSE)="VAM",VLOOKUP(E2765,Store_VAM!B2:C273,{2}, FALSE),VLOOKUP(E2765,Store_SRP!B2:C110,{2}, FALSE)))</f>
      </c>
      <c r="G2765" s="1">
        <v>14270</v>
      </c>
      <c r="H2765" s="1" t="s">
        <v>1450</v>
      </c>
      <c r="I2765" s="10" t="s">
        <v>2908</v>
      </c>
      <c r="J2765" s="1">
        <f>VLOOKUP(G2765,Sku_Consolidated!A2:C957, 3, FALSE)</f>
      </c>
      <c r="K2765" s="10">
        <f>IF(J2765="PACK", I2765, 0)</f>
      </c>
      <c r="L2765" s="10">
        <f>IF(J2765="KG", I2765, I2765 * VLOOKUP(G2765,Sku_Consolidated!A2:U957,21,FALSE))</f>
      </c>
      <c r="M2765" s="10" t="s">
        <v>37</v>
      </c>
      <c r="N2765" s="11" t="s">
        <v>6953</v>
      </c>
      <c r="O2765" s="10" t="s">
        <v>6954</v>
      </c>
      <c r="P2765" s="10">
        <f>N2765 - O2765</f>
      </c>
      <c r="Q2765" s="1">
        <f>VLOOKUP(G2765,Sku_Consolidated!A2:G957,7, FALSE)</f>
      </c>
      <c r="R2765" s="1">
        <f>IF(IFERROR(VLOOKUP(E2765,Store_Showcase!B2:H144,7, FALSE), TRUE)=TRUE, IF(IFERROR(VLOOKUP(E2765,Store_SRP!B2:H110,7, FALSE), TRUE)=TRUE,VLOOKUP(E2765,Store_VAM!B2:H273,7, FALSE),VLOOKUP(E2765,Store_SRP!B2:H110,7, FALSE)), VLOOKUP(E2765,Store_Showcase!B2:H144,7, FALSE))</f>
      </c>
      <c r="S2765" s="1">
        <f>IF(IFERROR(VLOOKUP(E2765,Store_Showcase!B2:I144,8, FALSE), TRUE)=TRUE, IF(IFERROR(VLOOKUP(E2765,Store_SRP!B2:I110,8, FALSE), TRUE)=TRUE,VLOOKUP(E2765,Store_VAM!B2:I273,8, FALSE),VLOOKUP(E2765,Store_SRP!B2:I110,8, FALSE)), VLOOKUP(E2765,Store_Showcase!B2:I144,8, FALSE))</f>
      </c>
      <c r="T2765" s="1">
        <f>VLOOKUP(G2765,Sku_Consolidated!A2:R957,18,FALSE)</f>
      </c>
      <c r="U2765" s="1" t="s">
        <v>6944</v>
      </c>
      <c r="V2765" s="1">
        <f>IF(VLOOKUP(G2765,Sku_Consolidated!A2:S957,19,FALSE)="SHOWCASE", VLOOKUP(E2765,Store_Showcase!B2:L144,11, FALSE), IF(VLOOKUP(G2765,Sku_Consolidated!A2:S957,19,FALSE)="VAM",VLOOKUP(E2765,Store_VAM!B2:L273,11, FALSE),VLOOKUP(E2765,Store_SRP!B2:L110,11, FALSE)))</f>
      </c>
      <c r="W2765" s="1">
        <f>VLOOKUP(G2765,Sku_Consolidated!A2:W957,11,FALSE)</f>
      </c>
      <c r="X2765" s="1">
        <f>VLOOKUP(G2765,Sku_Consolidated!A2:H957,8,FALSE)</f>
      </c>
      <c r="Y2765" s="1">
        <f>VLOOKUP(G2765,Sku_Consolidated!A2:I957,9,FALSE)</f>
      </c>
      <c r="Z2765" s="1" t="s">
        <v>41</v>
      </c>
      <c r="AA2765" s="1">
        <f>VLOOKUP(G2765,Sku_Consolidated!A2:E957,5,FALSE)</f>
      </c>
      <c r="AB2765" s="1">
        <f>IF(VLOOKUP(G2765,Sku_Consolidated!A2:S957,19,FALSE)="SHOWCASE", VLOOKUP(E2765,Store_Showcase!B2:N144,13, FALSE), IF(VLOOKUP(G2765,Sku_Consolidated!A2:S957,19,FALSE)="VAM",VLOOKUP(E2765,Store_VAM!B2:N273,13, FALSE),VLOOKUP(E2765,Store_SRP!B2:N110,13, FALSE)))</f>
      </c>
      <c r="AC2765" s="1">
        <f>IF(IFERROR(AB2765,TRUE)=TRUE, "-","OK")</f>
      </c>
      <c r="AD2765" s="11" t="s">
        <v>37</v>
      </c>
      <c r="AE2765" s="11" t="s">
        <v>37</v>
      </c>
      <c r="AF2765" s="1">
        <f>IF(IFERROR(VLOOKUP(E2765,Store_Showcase!B2:H144,{5}, FALSE), TRUE)=TRUE, IF(IFERROR(VLOOKUP(E2765,Store_SRP!B2:H110,{5}, FALSE), TRUE)=TRUE,VLOOKUP(E2765,Store_VAM!B2:H273,{5}, FALSE),VLOOKUP(E2765,Store_SRP!B2:H110,{5}, FALSE)), VLOOKUP(E2765,Store_Showcase!B2:H144,{5}, FALSE))</f>
      </c>
      <c r="AG2765" s="1">
        <f>IF(IFERROR(VLOOKUP(E2765,Store_Showcase!B2:H144,{6}, FALSE), TRUE)=TRUE, IF(IFERROR(VLOOKUP(E2765,Store_SRP!B2:H110,{6}, FALSE), TRUE)=TRUE,VLOOKUP(E2765,Store_VAM!B2:H273,{6}, FALSE),VLOOKUP(E2765,Store_SRP!B2:H110,{6}, FALSE)), VLOOKUP(E2765,Store_Showcase!B2:H144,{6}, FALSE))</f>
      </c>
      <c r="AH2765" s="1">
        <f>VLOOKUP(G2765,Sku_Consolidated!A2:R957,18,FALSE)</f>
      </c>
      <c r="AI2765" s="1">
        <f>VLOOKUP(G2765,Sku_Consolidated!A2:S957,19,FALSE)</f>
      </c>
      <c r="AJ2765" s="1">
        <f>VLOOKUP(G2765,Sku_Consolidated!A2:T957,20,FALSE)</f>
      </c>
    </row>
    <row r="2766" spans="1:36" x14ac:dyDescent="0.25">
      <c r="A2766" s="1">
        <v>2024</v>
      </c>
      <c r="B2766" s="1" t="s">
        <v>31</v>
      </c>
      <c r="C2766" s="1" t="s">
        <v>32</v>
      </c>
      <c r="D2766" s="1" t="s">
        <v>33</v>
      </c>
      <c r="E2766" s="9" t="s">
        <v>2392</v>
      </c>
      <c r="F2766" s="1">
        <f>IF(VLOOKUP(G2766,Sku_Consolidated!A2:S957,{19},FALSE)="SHOWCASE", VLOOKUP(E2766,Store_Showcase!B2:C144,{2}, FALSE), IF(VLOOKUP(G2766,Sku_Consolidated!A2:S957,{19},FALSE)="VAM",VLOOKUP(E2766,Store_VAM!B2:C273,{2}, FALSE),VLOOKUP(E2766,Store_SRP!B2:C110,{2}, FALSE)))</f>
      </c>
      <c r="G2766" s="1">
        <v>14275</v>
      </c>
      <c r="H2766" s="1" t="s">
        <v>1454</v>
      </c>
      <c r="I2766" s="10" t="s">
        <v>6955</v>
      </c>
      <c r="J2766" s="1">
        <f>VLOOKUP(G2766,Sku_Consolidated!A2:C957, 3, FALSE)</f>
      </c>
      <c r="K2766" s="10">
        <f>IF(J2766="PACK", I2766, 0)</f>
      </c>
      <c r="L2766" s="10">
        <f>IF(J2766="KG", I2766, I2766 * VLOOKUP(G2766,Sku_Consolidated!A2:U957,21,FALSE))</f>
      </c>
      <c r="M2766" s="10" t="s">
        <v>37</v>
      </c>
      <c r="N2766" s="11" t="s">
        <v>6956</v>
      </c>
      <c r="O2766" s="10" t="s">
        <v>6957</v>
      </c>
      <c r="P2766" s="10">
        <f>N2766 - O2766</f>
      </c>
      <c r="Q2766" s="1">
        <f>VLOOKUP(G2766,Sku_Consolidated!A2:G957,7, FALSE)</f>
      </c>
      <c r="R2766" s="1">
        <f>IF(IFERROR(VLOOKUP(E2766,Store_Showcase!B2:H144,7, FALSE), TRUE)=TRUE, IF(IFERROR(VLOOKUP(E2766,Store_SRP!B2:H110,7, FALSE), TRUE)=TRUE,VLOOKUP(E2766,Store_VAM!B2:H273,7, FALSE),VLOOKUP(E2766,Store_SRP!B2:H110,7, FALSE)), VLOOKUP(E2766,Store_Showcase!B2:H144,7, FALSE))</f>
      </c>
      <c r="S2766" s="1">
        <f>IF(IFERROR(VLOOKUP(E2766,Store_Showcase!B2:I144,8, FALSE), TRUE)=TRUE, IF(IFERROR(VLOOKUP(E2766,Store_SRP!B2:I110,8, FALSE), TRUE)=TRUE,VLOOKUP(E2766,Store_VAM!B2:I273,8, FALSE),VLOOKUP(E2766,Store_SRP!B2:I110,8, FALSE)), VLOOKUP(E2766,Store_Showcase!B2:I144,8, FALSE))</f>
      </c>
      <c r="T2766" s="1">
        <f>VLOOKUP(G2766,Sku_Consolidated!A2:R957,18,FALSE)</f>
      </c>
      <c r="U2766" s="1" t="s">
        <v>6944</v>
      </c>
      <c r="V2766" s="1">
        <f>IF(VLOOKUP(G2766,Sku_Consolidated!A2:S957,19,FALSE)="SHOWCASE", VLOOKUP(E2766,Store_Showcase!B2:L144,11, FALSE), IF(VLOOKUP(G2766,Sku_Consolidated!A2:S957,19,FALSE)="VAM",VLOOKUP(E2766,Store_VAM!B2:L273,11, FALSE),VLOOKUP(E2766,Store_SRP!B2:L110,11, FALSE)))</f>
      </c>
      <c r="W2766" s="1">
        <f>VLOOKUP(G2766,Sku_Consolidated!A2:W957,11,FALSE)</f>
      </c>
      <c r="X2766" s="1">
        <f>VLOOKUP(G2766,Sku_Consolidated!A2:H957,8,FALSE)</f>
      </c>
      <c r="Y2766" s="1">
        <f>VLOOKUP(G2766,Sku_Consolidated!A2:I957,9,FALSE)</f>
      </c>
      <c r="Z2766" s="1" t="s">
        <v>41</v>
      </c>
      <c r="AA2766" s="1">
        <f>VLOOKUP(G2766,Sku_Consolidated!A2:E957,5,FALSE)</f>
      </c>
      <c r="AB2766" s="1">
        <f>IF(VLOOKUP(G2766,Sku_Consolidated!A2:S957,19,FALSE)="SHOWCASE", VLOOKUP(E2766,Store_Showcase!B2:N144,13, FALSE), IF(VLOOKUP(G2766,Sku_Consolidated!A2:S957,19,FALSE)="VAM",VLOOKUP(E2766,Store_VAM!B2:N273,13, FALSE),VLOOKUP(E2766,Store_SRP!B2:N110,13, FALSE)))</f>
      </c>
      <c r="AC2766" s="1">
        <f>IF(IFERROR(AB2766,TRUE)=TRUE, "-","OK")</f>
      </c>
      <c r="AD2766" s="11" t="s">
        <v>37</v>
      </c>
      <c r="AE2766" s="11" t="s">
        <v>37</v>
      </c>
      <c r="AF2766" s="1">
        <f>IF(IFERROR(VLOOKUP(E2766,Store_Showcase!B2:H144,{5}, FALSE), TRUE)=TRUE, IF(IFERROR(VLOOKUP(E2766,Store_SRP!B2:H110,{5}, FALSE), TRUE)=TRUE,VLOOKUP(E2766,Store_VAM!B2:H273,{5}, FALSE),VLOOKUP(E2766,Store_SRP!B2:H110,{5}, FALSE)), VLOOKUP(E2766,Store_Showcase!B2:H144,{5}, FALSE))</f>
      </c>
      <c r="AG2766" s="1">
        <f>IF(IFERROR(VLOOKUP(E2766,Store_Showcase!B2:H144,{6}, FALSE), TRUE)=TRUE, IF(IFERROR(VLOOKUP(E2766,Store_SRP!B2:H110,{6}, FALSE), TRUE)=TRUE,VLOOKUP(E2766,Store_VAM!B2:H273,{6}, FALSE),VLOOKUP(E2766,Store_SRP!B2:H110,{6}, FALSE)), VLOOKUP(E2766,Store_Showcase!B2:H144,{6}, FALSE))</f>
      </c>
      <c r="AH2766" s="1">
        <f>VLOOKUP(G2766,Sku_Consolidated!A2:R957,18,FALSE)</f>
      </c>
      <c r="AI2766" s="1">
        <f>VLOOKUP(G2766,Sku_Consolidated!A2:S957,19,FALSE)</f>
      </c>
      <c r="AJ2766" s="1">
        <f>VLOOKUP(G2766,Sku_Consolidated!A2:T957,20,FALSE)</f>
      </c>
    </row>
    <row r="2767" spans="1:36" x14ac:dyDescent="0.25">
      <c r="A2767" s="1">
        <v>2024</v>
      </c>
      <c r="B2767" s="1" t="s">
        <v>31</v>
      </c>
      <c r="C2767" s="1" t="s">
        <v>32</v>
      </c>
      <c r="D2767" s="1" t="s">
        <v>33</v>
      </c>
      <c r="E2767" s="9" t="s">
        <v>2392</v>
      </c>
      <c r="F2767" s="1">
        <f>IF(VLOOKUP(G2767,Sku_Consolidated!A2:S957,{19},FALSE)="SHOWCASE", VLOOKUP(E2767,Store_Showcase!B2:C144,{2}, FALSE), IF(VLOOKUP(G2767,Sku_Consolidated!A2:S957,{19},FALSE)="VAM",VLOOKUP(E2767,Store_VAM!B2:C273,{2}, FALSE),VLOOKUP(E2767,Store_SRP!B2:C110,{2}, FALSE)))</f>
      </c>
      <c r="G2767" s="1">
        <v>14280</v>
      </c>
      <c r="H2767" s="1" t="s">
        <v>1458</v>
      </c>
      <c r="I2767" s="10" t="s">
        <v>6471</v>
      </c>
      <c r="J2767" s="1">
        <f>VLOOKUP(G2767,Sku_Consolidated!A2:C957, 3, FALSE)</f>
      </c>
      <c r="K2767" s="10">
        <f>IF(J2767="PACK", I2767, 0)</f>
      </c>
      <c r="L2767" s="10">
        <f>IF(J2767="KG", I2767, I2767 * VLOOKUP(G2767,Sku_Consolidated!A2:U957,21,FALSE))</f>
      </c>
      <c r="M2767" s="10" t="s">
        <v>37</v>
      </c>
      <c r="N2767" s="11" t="s">
        <v>6958</v>
      </c>
      <c r="O2767" s="10" t="s">
        <v>6959</v>
      </c>
      <c r="P2767" s="10">
        <f>N2767 - O2767</f>
      </c>
      <c r="Q2767" s="1">
        <f>VLOOKUP(G2767,Sku_Consolidated!A2:G957,7, FALSE)</f>
      </c>
      <c r="R2767" s="1">
        <f>IF(IFERROR(VLOOKUP(E2767,Store_Showcase!B2:H144,7, FALSE), TRUE)=TRUE, IF(IFERROR(VLOOKUP(E2767,Store_SRP!B2:H110,7, FALSE), TRUE)=TRUE,VLOOKUP(E2767,Store_VAM!B2:H273,7, FALSE),VLOOKUP(E2767,Store_SRP!B2:H110,7, FALSE)), VLOOKUP(E2767,Store_Showcase!B2:H144,7, FALSE))</f>
      </c>
      <c r="S2767" s="1">
        <f>IF(IFERROR(VLOOKUP(E2767,Store_Showcase!B2:I144,8, FALSE), TRUE)=TRUE, IF(IFERROR(VLOOKUP(E2767,Store_SRP!B2:I110,8, FALSE), TRUE)=TRUE,VLOOKUP(E2767,Store_VAM!B2:I273,8, FALSE),VLOOKUP(E2767,Store_SRP!B2:I110,8, FALSE)), VLOOKUP(E2767,Store_Showcase!B2:I144,8, FALSE))</f>
      </c>
      <c r="T2767" s="1">
        <f>VLOOKUP(G2767,Sku_Consolidated!A2:R957,18,FALSE)</f>
      </c>
      <c r="U2767" s="1" t="s">
        <v>6944</v>
      </c>
      <c r="V2767" s="1">
        <f>IF(VLOOKUP(G2767,Sku_Consolidated!A2:S957,19,FALSE)="SHOWCASE", VLOOKUP(E2767,Store_Showcase!B2:L144,11, FALSE), IF(VLOOKUP(G2767,Sku_Consolidated!A2:S957,19,FALSE)="VAM",VLOOKUP(E2767,Store_VAM!B2:L273,11, FALSE),VLOOKUP(E2767,Store_SRP!B2:L110,11, FALSE)))</f>
      </c>
      <c r="W2767" s="1">
        <f>VLOOKUP(G2767,Sku_Consolidated!A2:W957,11,FALSE)</f>
      </c>
      <c r="X2767" s="1">
        <f>VLOOKUP(G2767,Sku_Consolidated!A2:H957,8,FALSE)</f>
      </c>
      <c r="Y2767" s="1">
        <f>VLOOKUP(G2767,Sku_Consolidated!A2:I957,9,FALSE)</f>
      </c>
      <c r="Z2767" s="1" t="s">
        <v>41</v>
      </c>
      <c r="AA2767" s="1">
        <f>VLOOKUP(G2767,Sku_Consolidated!A2:E957,5,FALSE)</f>
      </c>
      <c r="AB2767" s="1">
        <f>IF(VLOOKUP(G2767,Sku_Consolidated!A2:S957,19,FALSE)="SHOWCASE", VLOOKUP(E2767,Store_Showcase!B2:N144,13, FALSE), IF(VLOOKUP(G2767,Sku_Consolidated!A2:S957,19,FALSE)="VAM",VLOOKUP(E2767,Store_VAM!B2:N273,13, FALSE),VLOOKUP(E2767,Store_SRP!B2:N110,13, FALSE)))</f>
      </c>
      <c r="AC2767" s="1">
        <f>IF(IFERROR(AB2767,TRUE)=TRUE, "-","OK")</f>
      </c>
      <c r="AD2767" s="11" t="s">
        <v>37</v>
      </c>
      <c r="AE2767" s="11" t="s">
        <v>37</v>
      </c>
      <c r="AF2767" s="1">
        <f>IF(IFERROR(VLOOKUP(E2767,Store_Showcase!B2:H144,{5}, FALSE), TRUE)=TRUE, IF(IFERROR(VLOOKUP(E2767,Store_SRP!B2:H110,{5}, FALSE), TRUE)=TRUE,VLOOKUP(E2767,Store_VAM!B2:H273,{5}, FALSE),VLOOKUP(E2767,Store_SRP!B2:H110,{5}, FALSE)), VLOOKUP(E2767,Store_Showcase!B2:H144,{5}, FALSE))</f>
      </c>
      <c r="AG2767" s="1">
        <f>IF(IFERROR(VLOOKUP(E2767,Store_Showcase!B2:H144,{6}, FALSE), TRUE)=TRUE, IF(IFERROR(VLOOKUP(E2767,Store_SRP!B2:H110,{6}, FALSE), TRUE)=TRUE,VLOOKUP(E2767,Store_VAM!B2:H273,{6}, FALSE),VLOOKUP(E2767,Store_SRP!B2:H110,{6}, FALSE)), VLOOKUP(E2767,Store_Showcase!B2:H144,{6}, FALSE))</f>
      </c>
      <c r="AH2767" s="1">
        <f>VLOOKUP(G2767,Sku_Consolidated!A2:R957,18,FALSE)</f>
      </c>
      <c r="AI2767" s="1">
        <f>VLOOKUP(G2767,Sku_Consolidated!A2:S957,19,FALSE)</f>
      </c>
      <c r="AJ2767" s="1">
        <f>VLOOKUP(G2767,Sku_Consolidated!A2:T957,20,FALSE)</f>
      </c>
    </row>
    <row r="2768" spans="1:36" x14ac:dyDescent="0.25">
      <c r="A2768" s="1">
        <v>2024</v>
      </c>
      <c r="B2768" s="1" t="s">
        <v>31</v>
      </c>
      <c r="C2768" s="1" t="s">
        <v>32</v>
      </c>
      <c r="D2768" s="1" t="s">
        <v>33</v>
      </c>
      <c r="E2768" s="9" t="s">
        <v>2392</v>
      </c>
      <c r="F2768" s="1">
        <f>IF(VLOOKUP(G2768,Sku_Consolidated!A2:S957,{19},FALSE)="SHOWCASE", VLOOKUP(E2768,Store_Showcase!B2:C144,{2}, FALSE), IF(VLOOKUP(G2768,Sku_Consolidated!A2:S957,{19},FALSE)="VAM",VLOOKUP(E2768,Store_VAM!B2:C273,{2}, FALSE),VLOOKUP(E2768,Store_SRP!B2:C110,{2}, FALSE)))</f>
      </c>
      <c r="G2768" s="1">
        <v>14281</v>
      </c>
      <c r="H2768" s="1" t="s">
        <v>1621</v>
      </c>
      <c r="I2768" s="10" t="s">
        <v>6960</v>
      </c>
      <c r="J2768" s="1">
        <f>VLOOKUP(G2768,Sku_Consolidated!A2:C957, 3, FALSE)</f>
      </c>
      <c r="K2768" s="10">
        <f>IF(J2768="PACK", I2768, 0)</f>
      </c>
      <c r="L2768" s="10">
        <f>IF(J2768="KG", I2768, I2768 * VLOOKUP(G2768,Sku_Consolidated!A2:U957,21,FALSE))</f>
      </c>
      <c r="M2768" s="10" t="s">
        <v>37</v>
      </c>
      <c r="N2768" s="11" t="s">
        <v>6961</v>
      </c>
      <c r="O2768" s="10" t="s">
        <v>6962</v>
      </c>
      <c r="P2768" s="10">
        <f>N2768 - O2768</f>
      </c>
      <c r="Q2768" s="1">
        <f>VLOOKUP(G2768,Sku_Consolidated!A2:G957,7, FALSE)</f>
      </c>
      <c r="R2768" s="1">
        <f>IF(IFERROR(VLOOKUP(E2768,Store_Showcase!B2:H144,7, FALSE), TRUE)=TRUE, IF(IFERROR(VLOOKUP(E2768,Store_SRP!B2:H110,7, FALSE), TRUE)=TRUE,VLOOKUP(E2768,Store_VAM!B2:H273,7, FALSE),VLOOKUP(E2768,Store_SRP!B2:H110,7, FALSE)), VLOOKUP(E2768,Store_Showcase!B2:H144,7, FALSE))</f>
      </c>
      <c r="S2768" s="1">
        <f>IF(IFERROR(VLOOKUP(E2768,Store_Showcase!B2:I144,8, FALSE), TRUE)=TRUE, IF(IFERROR(VLOOKUP(E2768,Store_SRP!B2:I110,8, FALSE), TRUE)=TRUE,VLOOKUP(E2768,Store_VAM!B2:I273,8, FALSE),VLOOKUP(E2768,Store_SRP!B2:I110,8, FALSE)), VLOOKUP(E2768,Store_Showcase!B2:I144,8, FALSE))</f>
      </c>
      <c r="T2768" s="1">
        <f>VLOOKUP(G2768,Sku_Consolidated!A2:R957,18,FALSE)</f>
      </c>
      <c r="U2768" s="1" t="s">
        <v>6944</v>
      </c>
      <c r="V2768" s="1">
        <f>IF(VLOOKUP(G2768,Sku_Consolidated!A2:S957,19,FALSE)="SHOWCASE", VLOOKUP(E2768,Store_Showcase!B2:L144,11, FALSE), IF(VLOOKUP(G2768,Sku_Consolidated!A2:S957,19,FALSE)="VAM",VLOOKUP(E2768,Store_VAM!B2:L273,11, FALSE),VLOOKUP(E2768,Store_SRP!B2:L110,11, FALSE)))</f>
      </c>
      <c r="W2768" s="1">
        <f>VLOOKUP(G2768,Sku_Consolidated!A2:W957,11,FALSE)</f>
      </c>
      <c r="X2768" s="1">
        <f>VLOOKUP(G2768,Sku_Consolidated!A2:H957,8,FALSE)</f>
      </c>
      <c r="Y2768" s="1">
        <f>VLOOKUP(G2768,Sku_Consolidated!A2:I957,9,FALSE)</f>
      </c>
      <c r="Z2768" s="1" t="s">
        <v>41</v>
      </c>
      <c r="AA2768" s="1">
        <f>VLOOKUP(G2768,Sku_Consolidated!A2:E957,5,FALSE)</f>
      </c>
      <c r="AB2768" s="1">
        <f>IF(VLOOKUP(G2768,Sku_Consolidated!A2:S957,19,FALSE)="SHOWCASE", VLOOKUP(E2768,Store_Showcase!B2:N144,13, FALSE), IF(VLOOKUP(G2768,Sku_Consolidated!A2:S957,19,FALSE)="VAM",VLOOKUP(E2768,Store_VAM!B2:N273,13, FALSE),VLOOKUP(E2768,Store_SRP!B2:N110,13, FALSE)))</f>
      </c>
      <c r="AC2768" s="1">
        <f>IF(IFERROR(AB2768,TRUE)=TRUE, "-","OK")</f>
      </c>
      <c r="AD2768" s="11" t="s">
        <v>37</v>
      </c>
      <c r="AE2768" s="11" t="s">
        <v>37</v>
      </c>
      <c r="AF2768" s="1">
        <f>IF(IFERROR(VLOOKUP(E2768,Store_Showcase!B2:H144,{5}, FALSE), TRUE)=TRUE, IF(IFERROR(VLOOKUP(E2768,Store_SRP!B2:H110,{5}, FALSE), TRUE)=TRUE,VLOOKUP(E2768,Store_VAM!B2:H273,{5}, FALSE),VLOOKUP(E2768,Store_SRP!B2:H110,{5}, FALSE)), VLOOKUP(E2768,Store_Showcase!B2:H144,{5}, FALSE))</f>
      </c>
      <c r="AG2768" s="1">
        <f>IF(IFERROR(VLOOKUP(E2768,Store_Showcase!B2:H144,{6}, FALSE), TRUE)=TRUE, IF(IFERROR(VLOOKUP(E2768,Store_SRP!B2:H110,{6}, FALSE), TRUE)=TRUE,VLOOKUP(E2768,Store_VAM!B2:H273,{6}, FALSE),VLOOKUP(E2768,Store_SRP!B2:H110,{6}, FALSE)), VLOOKUP(E2768,Store_Showcase!B2:H144,{6}, FALSE))</f>
      </c>
      <c r="AH2768" s="1">
        <f>VLOOKUP(G2768,Sku_Consolidated!A2:R957,18,FALSE)</f>
      </c>
      <c r="AI2768" s="1">
        <f>VLOOKUP(G2768,Sku_Consolidated!A2:S957,19,FALSE)</f>
      </c>
      <c r="AJ2768" s="1">
        <f>VLOOKUP(G2768,Sku_Consolidated!A2:T957,20,FALSE)</f>
      </c>
    </row>
    <row r="2769" spans="1:36" x14ac:dyDescent="0.25">
      <c r="A2769" s="1">
        <v>2024</v>
      </c>
      <c r="B2769" s="1" t="s">
        <v>31</v>
      </c>
      <c r="C2769" s="1" t="s">
        <v>32</v>
      </c>
      <c r="D2769" s="1" t="s">
        <v>33</v>
      </c>
      <c r="E2769" s="9" t="s">
        <v>6919</v>
      </c>
      <c r="F2769" s="1">
        <f>IF(VLOOKUP(G2769,Sku_Consolidated!A2:S957,{19},FALSE)="SHOWCASE", VLOOKUP(E2769,Store_Showcase!B2:C144,{2}, FALSE), IF(VLOOKUP(G2769,Sku_Consolidated!A2:S957,{19},FALSE)="VAM",VLOOKUP(E2769,Store_VAM!B2:C273,{2}, FALSE),VLOOKUP(E2769,Store_SRP!B2:C110,{2}, FALSE)))</f>
      </c>
      <c r="G2769" s="1">
        <v>14266</v>
      </c>
      <c r="H2769" s="1" t="s">
        <v>1433</v>
      </c>
      <c r="I2769" s="10" t="s">
        <v>6963</v>
      </c>
      <c r="J2769" s="1">
        <f>VLOOKUP(G2769,Sku_Consolidated!A2:C957, 3, FALSE)</f>
      </c>
      <c r="K2769" s="10">
        <f>IF(J2769="PACK", I2769, 0)</f>
      </c>
      <c r="L2769" s="10">
        <f>IF(J2769="KG", I2769, I2769 * VLOOKUP(G2769,Sku_Consolidated!A2:U957,21,FALSE))</f>
      </c>
      <c r="M2769" s="10" t="s">
        <v>37</v>
      </c>
      <c r="N2769" s="11" t="s">
        <v>6964</v>
      </c>
      <c r="O2769" s="10" t="s">
        <v>6965</v>
      </c>
      <c r="P2769" s="10">
        <f>N2769 - O2769</f>
      </c>
      <c r="Q2769" s="1">
        <f>VLOOKUP(G2769,Sku_Consolidated!A2:G957,7, FALSE)</f>
      </c>
      <c r="R2769" s="1">
        <f>IF(IFERROR(VLOOKUP(E2769,Store_Showcase!B2:H144,7, FALSE), TRUE)=TRUE, IF(IFERROR(VLOOKUP(E2769,Store_SRP!B2:H110,7, FALSE), TRUE)=TRUE,VLOOKUP(E2769,Store_VAM!B2:H273,7, FALSE),VLOOKUP(E2769,Store_SRP!B2:H110,7, FALSE)), VLOOKUP(E2769,Store_Showcase!B2:H144,7, FALSE))</f>
      </c>
      <c r="S2769" s="1">
        <f>IF(IFERROR(VLOOKUP(E2769,Store_Showcase!B2:I144,8, FALSE), TRUE)=TRUE, IF(IFERROR(VLOOKUP(E2769,Store_SRP!B2:I110,8, FALSE), TRUE)=TRUE,VLOOKUP(E2769,Store_VAM!B2:I273,8, FALSE),VLOOKUP(E2769,Store_SRP!B2:I110,8, FALSE)), VLOOKUP(E2769,Store_Showcase!B2:I144,8, FALSE))</f>
      </c>
      <c r="T2769" s="1">
        <f>VLOOKUP(G2769,Sku_Consolidated!A2:R957,18,FALSE)</f>
      </c>
      <c r="U2769" s="1" t="s">
        <v>6966</v>
      </c>
      <c r="V2769" s="1">
        <f>IF(VLOOKUP(G2769,Sku_Consolidated!A2:S957,19,FALSE)="SHOWCASE", VLOOKUP(E2769,Store_Showcase!B2:L144,11, FALSE), IF(VLOOKUP(G2769,Sku_Consolidated!A2:S957,19,FALSE)="VAM",VLOOKUP(E2769,Store_VAM!B2:L273,11, FALSE),VLOOKUP(E2769,Store_SRP!B2:L110,11, FALSE)))</f>
      </c>
      <c r="W2769" s="1">
        <f>VLOOKUP(G2769,Sku_Consolidated!A2:W957,11,FALSE)</f>
      </c>
      <c r="X2769" s="1">
        <f>VLOOKUP(G2769,Sku_Consolidated!A2:H957,8,FALSE)</f>
      </c>
      <c r="Y2769" s="1">
        <f>VLOOKUP(G2769,Sku_Consolidated!A2:I957,9,FALSE)</f>
      </c>
      <c r="Z2769" s="1" t="s">
        <v>41</v>
      </c>
      <c r="AA2769" s="1">
        <f>VLOOKUP(G2769,Sku_Consolidated!A2:E957,5,FALSE)</f>
      </c>
      <c r="AB2769" s="1">
        <f>IF(VLOOKUP(G2769,Sku_Consolidated!A2:S957,19,FALSE)="SHOWCASE", VLOOKUP(E2769,Store_Showcase!B2:N144,13, FALSE), IF(VLOOKUP(G2769,Sku_Consolidated!A2:S957,19,FALSE)="VAM",VLOOKUP(E2769,Store_VAM!B2:N273,13, FALSE),VLOOKUP(E2769,Store_SRP!B2:N110,13, FALSE)))</f>
      </c>
      <c r="AC2769" s="1">
        <f>IF(IFERROR(AB2769,TRUE)=TRUE, "-","OK")</f>
      </c>
      <c r="AD2769" s="11" t="s">
        <v>37</v>
      </c>
      <c r="AE2769" s="11" t="s">
        <v>37</v>
      </c>
      <c r="AF2769" s="1">
        <f>IF(IFERROR(VLOOKUP(E2769,Store_Showcase!B2:H144,{5}, FALSE), TRUE)=TRUE, IF(IFERROR(VLOOKUP(E2769,Store_SRP!B2:H110,{5}, FALSE), TRUE)=TRUE,VLOOKUP(E2769,Store_VAM!B2:H273,{5}, FALSE),VLOOKUP(E2769,Store_SRP!B2:H110,{5}, FALSE)), VLOOKUP(E2769,Store_Showcase!B2:H144,{5}, FALSE))</f>
      </c>
      <c r="AG2769" s="1">
        <f>IF(IFERROR(VLOOKUP(E2769,Store_Showcase!B2:H144,{6}, FALSE), TRUE)=TRUE, IF(IFERROR(VLOOKUP(E2769,Store_SRP!B2:H110,{6}, FALSE), TRUE)=TRUE,VLOOKUP(E2769,Store_VAM!B2:H273,{6}, FALSE),VLOOKUP(E2769,Store_SRP!B2:H110,{6}, FALSE)), VLOOKUP(E2769,Store_Showcase!B2:H144,{6}, FALSE))</f>
      </c>
      <c r="AH2769" s="1">
        <f>VLOOKUP(G2769,Sku_Consolidated!A2:R957,18,FALSE)</f>
      </c>
      <c r="AI2769" s="1">
        <f>VLOOKUP(G2769,Sku_Consolidated!A2:S957,19,FALSE)</f>
      </c>
      <c r="AJ2769" s="1">
        <f>VLOOKUP(G2769,Sku_Consolidated!A2:T957,20,FALSE)</f>
      </c>
    </row>
    <row r="2770" spans="1:36" x14ac:dyDescent="0.25">
      <c r="A2770" s="1">
        <v>2024</v>
      </c>
      <c r="B2770" s="1" t="s">
        <v>31</v>
      </c>
      <c r="C2770" s="1" t="s">
        <v>32</v>
      </c>
      <c r="D2770" s="1" t="s">
        <v>33</v>
      </c>
      <c r="E2770" s="9" t="s">
        <v>6919</v>
      </c>
      <c r="F2770" s="1">
        <f>IF(VLOOKUP(G2770,Sku_Consolidated!A2:S957,{19},FALSE)="SHOWCASE", VLOOKUP(E2770,Store_Showcase!B2:C144,{2}, FALSE), IF(VLOOKUP(G2770,Sku_Consolidated!A2:S957,{19},FALSE)="VAM",VLOOKUP(E2770,Store_VAM!B2:C273,{2}, FALSE),VLOOKUP(E2770,Store_SRP!B2:C110,{2}, FALSE)))</f>
      </c>
      <c r="G2770" s="1">
        <v>14267</v>
      </c>
      <c r="H2770" s="1" t="s">
        <v>1438</v>
      </c>
      <c r="I2770" s="10" t="s">
        <v>3540</v>
      </c>
      <c r="J2770" s="1">
        <f>VLOOKUP(G2770,Sku_Consolidated!A2:C957, 3, FALSE)</f>
      </c>
      <c r="K2770" s="10">
        <f>IF(J2770="PACK", I2770, 0)</f>
      </c>
      <c r="L2770" s="10">
        <f>IF(J2770="KG", I2770, I2770 * VLOOKUP(G2770,Sku_Consolidated!A2:U957,21,FALSE))</f>
      </c>
      <c r="M2770" s="10" t="s">
        <v>37</v>
      </c>
      <c r="N2770" s="11" t="s">
        <v>6967</v>
      </c>
      <c r="O2770" s="10" t="s">
        <v>6968</v>
      </c>
      <c r="P2770" s="10">
        <f>N2770 - O2770</f>
      </c>
      <c r="Q2770" s="1">
        <f>VLOOKUP(G2770,Sku_Consolidated!A2:G957,7, FALSE)</f>
      </c>
      <c r="R2770" s="1">
        <f>IF(IFERROR(VLOOKUP(E2770,Store_Showcase!B2:H144,7, FALSE), TRUE)=TRUE, IF(IFERROR(VLOOKUP(E2770,Store_SRP!B2:H110,7, FALSE), TRUE)=TRUE,VLOOKUP(E2770,Store_VAM!B2:H273,7, FALSE),VLOOKUP(E2770,Store_SRP!B2:H110,7, FALSE)), VLOOKUP(E2770,Store_Showcase!B2:H144,7, FALSE))</f>
      </c>
      <c r="S2770" s="1">
        <f>IF(IFERROR(VLOOKUP(E2770,Store_Showcase!B2:I144,8, FALSE), TRUE)=TRUE, IF(IFERROR(VLOOKUP(E2770,Store_SRP!B2:I110,8, FALSE), TRUE)=TRUE,VLOOKUP(E2770,Store_VAM!B2:I273,8, FALSE),VLOOKUP(E2770,Store_SRP!B2:I110,8, FALSE)), VLOOKUP(E2770,Store_Showcase!B2:I144,8, FALSE))</f>
      </c>
      <c r="T2770" s="1">
        <f>VLOOKUP(G2770,Sku_Consolidated!A2:R957,18,FALSE)</f>
      </c>
      <c r="U2770" s="1" t="s">
        <v>6966</v>
      </c>
      <c r="V2770" s="1">
        <f>IF(VLOOKUP(G2770,Sku_Consolidated!A2:S957,19,FALSE)="SHOWCASE", VLOOKUP(E2770,Store_Showcase!B2:L144,11, FALSE), IF(VLOOKUP(G2770,Sku_Consolidated!A2:S957,19,FALSE)="VAM",VLOOKUP(E2770,Store_VAM!B2:L273,11, FALSE),VLOOKUP(E2770,Store_SRP!B2:L110,11, FALSE)))</f>
      </c>
      <c r="W2770" s="1">
        <f>VLOOKUP(G2770,Sku_Consolidated!A2:W957,11,FALSE)</f>
      </c>
      <c r="X2770" s="1">
        <f>VLOOKUP(G2770,Sku_Consolidated!A2:H957,8,FALSE)</f>
      </c>
      <c r="Y2770" s="1">
        <f>VLOOKUP(G2770,Sku_Consolidated!A2:I957,9,FALSE)</f>
      </c>
      <c r="Z2770" s="1" t="s">
        <v>41</v>
      </c>
      <c r="AA2770" s="1">
        <f>VLOOKUP(G2770,Sku_Consolidated!A2:E957,5,FALSE)</f>
      </c>
      <c r="AB2770" s="1">
        <f>IF(VLOOKUP(G2770,Sku_Consolidated!A2:S957,19,FALSE)="SHOWCASE", VLOOKUP(E2770,Store_Showcase!B2:N144,13, FALSE), IF(VLOOKUP(G2770,Sku_Consolidated!A2:S957,19,FALSE)="VAM",VLOOKUP(E2770,Store_VAM!B2:N273,13, FALSE),VLOOKUP(E2770,Store_SRP!B2:N110,13, FALSE)))</f>
      </c>
      <c r="AC2770" s="1">
        <f>IF(IFERROR(AB2770,TRUE)=TRUE, "-","OK")</f>
      </c>
      <c r="AD2770" s="11" t="s">
        <v>37</v>
      </c>
      <c r="AE2770" s="11" t="s">
        <v>37</v>
      </c>
      <c r="AF2770" s="1">
        <f>IF(IFERROR(VLOOKUP(E2770,Store_Showcase!B2:H144,{5}, FALSE), TRUE)=TRUE, IF(IFERROR(VLOOKUP(E2770,Store_SRP!B2:H110,{5}, FALSE), TRUE)=TRUE,VLOOKUP(E2770,Store_VAM!B2:H273,{5}, FALSE),VLOOKUP(E2770,Store_SRP!B2:H110,{5}, FALSE)), VLOOKUP(E2770,Store_Showcase!B2:H144,{5}, FALSE))</f>
      </c>
      <c r="AG2770" s="1">
        <f>IF(IFERROR(VLOOKUP(E2770,Store_Showcase!B2:H144,{6}, FALSE), TRUE)=TRUE, IF(IFERROR(VLOOKUP(E2770,Store_SRP!B2:H110,{6}, FALSE), TRUE)=TRUE,VLOOKUP(E2770,Store_VAM!B2:H273,{6}, FALSE),VLOOKUP(E2770,Store_SRP!B2:H110,{6}, FALSE)), VLOOKUP(E2770,Store_Showcase!B2:H144,{6}, FALSE))</f>
      </c>
      <c r="AH2770" s="1">
        <f>VLOOKUP(G2770,Sku_Consolidated!A2:R957,18,FALSE)</f>
      </c>
      <c r="AI2770" s="1">
        <f>VLOOKUP(G2770,Sku_Consolidated!A2:S957,19,FALSE)</f>
      </c>
      <c r="AJ2770" s="1">
        <f>VLOOKUP(G2770,Sku_Consolidated!A2:T957,20,FALSE)</f>
      </c>
    </row>
    <row r="2771" spans="1:36" x14ac:dyDescent="0.25">
      <c r="A2771" s="1">
        <v>2024</v>
      </c>
      <c r="B2771" s="1" t="s">
        <v>31</v>
      </c>
      <c r="C2771" s="1" t="s">
        <v>32</v>
      </c>
      <c r="D2771" s="1" t="s">
        <v>33</v>
      </c>
      <c r="E2771" s="9" t="s">
        <v>6919</v>
      </c>
      <c r="F2771" s="1">
        <f>IF(VLOOKUP(G2771,Sku_Consolidated!A2:S957,{19},FALSE)="SHOWCASE", VLOOKUP(E2771,Store_Showcase!B2:C144,{2}, FALSE), IF(VLOOKUP(G2771,Sku_Consolidated!A2:S957,{19},FALSE)="VAM",VLOOKUP(E2771,Store_VAM!B2:C273,{2}, FALSE),VLOOKUP(E2771,Store_SRP!B2:C110,{2}, FALSE)))</f>
      </c>
      <c r="G2771" s="1">
        <v>14268</v>
      </c>
      <c r="H2771" s="1" t="s">
        <v>1442</v>
      </c>
      <c r="I2771" s="10" t="s">
        <v>4029</v>
      </c>
      <c r="J2771" s="1">
        <f>VLOOKUP(G2771,Sku_Consolidated!A2:C957, 3, FALSE)</f>
      </c>
      <c r="K2771" s="10">
        <f>IF(J2771="PACK", I2771, 0)</f>
      </c>
      <c r="L2771" s="10">
        <f>IF(J2771="KG", I2771, I2771 * VLOOKUP(G2771,Sku_Consolidated!A2:U957,21,FALSE))</f>
      </c>
      <c r="M2771" s="10" t="s">
        <v>37</v>
      </c>
      <c r="N2771" s="11" t="s">
        <v>6969</v>
      </c>
      <c r="O2771" s="10" t="s">
        <v>6970</v>
      </c>
      <c r="P2771" s="10">
        <f>N2771 - O2771</f>
      </c>
      <c r="Q2771" s="1">
        <f>VLOOKUP(G2771,Sku_Consolidated!A2:G957,7, FALSE)</f>
      </c>
      <c r="R2771" s="1">
        <f>IF(IFERROR(VLOOKUP(E2771,Store_Showcase!B2:H144,7, FALSE), TRUE)=TRUE, IF(IFERROR(VLOOKUP(E2771,Store_SRP!B2:H110,7, FALSE), TRUE)=TRUE,VLOOKUP(E2771,Store_VAM!B2:H273,7, FALSE),VLOOKUP(E2771,Store_SRP!B2:H110,7, FALSE)), VLOOKUP(E2771,Store_Showcase!B2:H144,7, FALSE))</f>
      </c>
      <c r="S2771" s="1">
        <f>IF(IFERROR(VLOOKUP(E2771,Store_Showcase!B2:I144,8, FALSE), TRUE)=TRUE, IF(IFERROR(VLOOKUP(E2771,Store_SRP!B2:I110,8, FALSE), TRUE)=TRUE,VLOOKUP(E2771,Store_VAM!B2:I273,8, FALSE),VLOOKUP(E2771,Store_SRP!B2:I110,8, FALSE)), VLOOKUP(E2771,Store_Showcase!B2:I144,8, FALSE))</f>
      </c>
      <c r="T2771" s="1">
        <f>VLOOKUP(G2771,Sku_Consolidated!A2:R957,18,FALSE)</f>
      </c>
      <c r="U2771" s="1" t="s">
        <v>6966</v>
      </c>
      <c r="V2771" s="1">
        <f>IF(VLOOKUP(G2771,Sku_Consolidated!A2:S957,19,FALSE)="SHOWCASE", VLOOKUP(E2771,Store_Showcase!B2:L144,11, FALSE), IF(VLOOKUP(G2771,Sku_Consolidated!A2:S957,19,FALSE)="VAM",VLOOKUP(E2771,Store_VAM!B2:L273,11, FALSE),VLOOKUP(E2771,Store_SRP!B2:L110,11, FALSE)))</f>
      </c>
      <c r="W2771" s="1">
        <f>VLOOKUP(G2771,Sku_Consolidated!A2:W957,11,FALSE)</f>
      </c>
      <c r="X2771" s="1">
        <f>VLOOKUP(G2771,Sku_Consolidated!A2:H957,8,FALSE)</f>
      </c>
      <c r="Y2771" s="1">
        <f>VLOOKUP(G2771,Sku_Consolidated!A2:I957,9,FALSE)</f>
      </c>
      <c r="Z2771" s="1" t="s">
        <v>41</v>
      </c>
      <c r="AA2771" s="1">
        <f>VLOOKUP(G2771,Sku_Consolidated!A2:E957,5,FALSE)</f>
      </c>
      <c r="AB2771" s="1">
        <f>IF(VLOOKUP(G2771,Sku_Consolidated!A2:S957,19,FALSE)="SHOWCASE", VLOOKUP(E2771,Store_Showcase!B2:N144,13, FALSE), IF(VLOOKUP(G2771,Sku_Consolidated!A2:S957,19,FALSE)="VAM",VLOOKUP(E2771,Store_VAM!B2:N273,13, FALSE),VLOOKUP(E2771,Store_SRP!B2:N110,13, FALSE)))</f>
      </c>
      <c r="AC2771" s="1">
        <f>IF(IFERROR(AB2771,TRUE)=TRUE, "-","OK")</f>
      </c>
      <c r="AD2771" s="11" t="s">
        <v>37</v>
      </c>
      <c r="AE2771" s="11" t="s">
        <v>37</v>
      </c>
      <c r="AF2771" s="1">
        <f>IF(IFERROR(VLOOKUP(E2771,Store_Showcase!B2:H144,{5}, FALSE), TRUE)=TRUE, IF(IFERROR(VLOOKUP(E2771,Store_SRP!B2:H110,{5}, FALSE), TRUE)=TRUE,VLOOKUP(E2771,Store_VAM!B2:H273,{5}, FALSE),VLOOKUP(E2771,Store_SRP!B2:H110,{5}, FALSE)), VLOOKUP(E2771,Store_Showcase!B2:H144,{5}, FALSE))</f>
      </c>
      <c r="AG2771" s="1">
        <f>IF(IFERROR(VLOOKUP(E2771,Store_Showcase!B2:H144,{6}, FALSE), TRUE)=TRUE, IF(IFERROR(VLOOKUP(E2771,Store_SRP!B2:H110,{6}, FALSE), TRUE)=TRUE,VLOOKUP(E2771,Store_VAM!B2:H273,{6}, FALSE),VLOOKUP(E2771,Store_SRP!B2:H110,{6}, FALSE)), VLOOKUP(E2771,Store_Showcase!B2:H144,{6}, FALSE))</f>
      </c>
      <c r="AH2771" s="1">
        <f>VLOOKUP(G2771,Sku_Consolidated!A2:R957,18,FALSE)</f>
      </c>
      <c r="AI2771" s="1">
        <f>VLOOKUP(G2771,Sku_Consolidated!A2:S957,19,FALSE)</f>
      </c>
      <c r="AJ2771" s="1">
        <f>VLOOKUP(G2771,Sku_Consolidated!A2:T957,20,FALSE)</f>
      </c>
    </row>
    <row r="2772" spans="1:36" x14ac:dyDescent="0.25">
      <c r="A2772" s="1">
        <v>2024</v>
      </c>
      <c r="B2772" s="1" t="s">
        <v>31</v>
      </c>
      <c r="C2772" s="1" t="s">
        <v>32</v>
      </c>
      <c r="D2772" s="1" t="s">
        <v>33</v>
      </c>
      <c r="E2772" s="9" t="s">
        <v>6919</v>
      </c>
      <c r="F2772" s="1">
        <f>IF(VLOOKUP(G2772,Sku_Consolidated!A2:S957,{19},FALSE)="SHOWCASE", VLOOKUP(E2772,Store_Showcase!B2:C144,{2}, FALSE), IF(VLOOKUP(G2772,Sku_Consolidated!A2:S957,{19},FALSE)="VAM",VLOOKUP(E2772,Store_VAM!B2:C273,{2}, FALSE),VLOOKUP(E2772,Store_SRP!B2:C110,{2}, FALSE)))</f>
      </c>
      <c r="G2772" s="1">
        <v>14270</v>
      </c>
      <c r="H2772" s="1" t="s">
        <v>1450</v>
      </c>
      <c r="I2772" s="10" t="s">
        <v>5207</v>
      </c>
      <c r="J2772" s="1">
        <f>VLOOKUP(G2772,Sku_Consolidated!A2:C957, 3, FALSE)</f>
      </c>
      <c r="K2772" s="10">
        <f>IF(J2772="PACK", I2772, 0)</f>
      </c>
      <c r="L2772" s="10">
        <f>IF(J2772="KG", I2772, I2772 * VLOOKUP(G2772,Sku_Consolidated!A2:U957,21,FALSE))</f>
      </c>
      <c r="M2772" s="10" t="s">
        <v>37</v>
      </c>
      <c r="N2772" s="11" t="s">
        <v>6971</v>
      </c>
      <c r="O2772" s="10" t="s">
        <v>6972</v>
      </c>
      <c r="P2772" s="10">
        <f>N2772 - O2772</f>
      </c>
      <c r="Q2772" s="1">
        <f>VLOOKUP(G2772,Sku_Consolidated!A2:G957,7, FALSE)</f>
      </c>
      <c r="R2772" s="1">
        <f>IF(IFERROR(VLOOKUP(E2772,Store_Showcase!B2:H144,7, FALSE), TRUE)=TRUE, IF(IFERROR(VLOOKUP(E2772,Store_SRP!B2:H110,7, FALSE), TRUE)=TRUE,VLOOKUP(E2772,Store_VAM!B2:H273,7, FALSE),VLOOKUP(E2772,Store_SRP!B2:H110,7, FALSE)), VLOOKUP(E2772,Store_Showcase!B2:H144,7, FALSE))</f>
      </c>
      <c r="S2772" s="1">
        <f>IF(IFERROR(VLOOKUP(E2772,Store_Showcase!B2:I144,8, FALSE), TRUE)=TRUE, IF(IFERROR(VLOOKUP(E2772,Store_SRP!B2:I110,8, FALSE), TRUE)=TRUE,VLOOKUP(E2772,Store_VAM!B2:I273,8, FALSE),VLOOKUP(E2772,Store_SRP!B2:I110,8, FALSE)), VLOOKUP(E2772,Store_Showcase!B2:I144,8, FALSE))</f>
      </c>
      <c r="T2772" s="1">
        <f>VLOOKUP(G2772,Sku_Consolidated!A2:R957,18,FALSE)</f>
      </c>
      <c r="U2772" s="1" t="s">
        <v>6966</v>
      </c>
      <c r="V2772" s="1">
        <f>IF(VLOOKUP(G2772,Sku_Consolidated!A2:S957,19,FALSE)="SHOWCASE", VLOOKUP(E2772,Store_Showcase!B2:L144,11, FALSE), IF(VLOOKUP(G2772,Sku_Consolidated!A2:S957,19,FALSE)="VAM",VLOOKUP(E2772,Store_VAM!B2:L273,11, FALSE),VLOOKUP(E2772,Store_SRP!B2:L110,11, FALSE)))</f>
      </c>
      <c r="W2772" s="1">
        <f>VLOOKUP(G2772,Sku_Consolidated!A2:W957,11,FALSE)</f>
      </c>
      <c r="X2772" s="1">
        <f>VLOOKUP(G2772,Sku_Consolidated!A2:H957,8,FALSE)</f>
      </c>
      <c r="Y2772" s="1">
        <f>VLOOKUP(G2772,Sku_Consolidated!A2:I957,9,FALSE)</f>
      </c>
      <c r="Z2772" s="1" t="s">
        <v>41</v>
      </c>
      <c r="AA2772" s="1">
        <f>VLOOKUP(G2772,Sku_Consolidated!A2:E957,5,FALSE)</f>
      </c>
      <c r="AB2772" s="1">
        <f>IF(VLOOKUP(G2772,Sku_Consolidated!A2:S957,19,FALSE)="SHOWCASE", VLOOKUP(E2772,Store_Showcase!B2:N144,13, FALSE), IF(VLOOKUP(G2772,Sku_Consolidated!A2:S957,19,FALSE)="VAM",VLOOKUP(E2772,Store_VAM!B2:N273,13, FALSE),VLOOKUP(E2772,Store_SRP!B2:N110,13, FALSE)))</f>
      </c>
      <c r="AC2772" s="1">
        <f>IF(IFERROR(AB2772,TRUE)=TRUE, "-","OK")</f>
      </c>
      <c r="AD2772" s="11" t="s">
        <v>37</v>
      </c>
      <c r="AE2772" s="11" t="s">
        <v>37</v>
      </c>
      <c r="AF2772" s="1">
        <f>IF(IFERROR(VLOOKUP(E2772,Store_Showcase!B2:H144,{5}, FALSE), TRUE)=TRUE, IF(IFERROR(VLOOKUP(E2772,Store_SRP!B2:H110,{5}, FALSE), TRUE)=TRUE,VLOOKUP(E2772,Store_VAM!B2:H273,{5}, FALSE),VLOOKUP(E2772,Store_SRP!B2:H110,{5}, FALSE)), VLOOKUP(E2772,Store_Showcase!B2:H144,{5}, FALSE))</f>
      </c>
      <c r="AG2772" s="1">
        <f>IF(IFERROR(VLOOKUP(E2772,Store_Showcase!B2:H144,{6}, FALSE), TRUE)=TRUE, IF(IFERROR(VLOOKUP(E2772,Store_SRP!B2:H110,{6}, FALSE), TRUE)=TRUE,VLOOKUP(E2772,Store_VAM!B2:H273,{6}, FALSE),VLOOKUP(E2772,Store_SRP!B2:H110,{6}, FALSE)), VLOOKUP(E2772,Store_Showcase!B2:H144,{6}, FALSE))</f>
      </c>
      <c r="AH2772" s="1">
        <f>VLOOKUP(G2772,Sku_Consolidated!A2:R957,18,FALSE)</f>
      </c>
      <c r="AI2772" s="1">
        <f>VLOOKUP(G2772,Sku_Consolidated!A2:S957,19,FALSE)</f>
      </c>
      <c r="AJ2772" s="1">
        <f>VLOOKUP(G2772,Sku_Consolidated!A2:T957,20,FALSE)</f>
      </c>
    </row>
    <row r="2773" spans="1:36" x14ac:dyDescent="0.25">
      <c r="A2773" s="1">
        <v>2024</v>
      </c>
      <c r="B2773" s="1" t="s">
        <v>31</v>
      </c>
      <c r="C2773" s="1" t="s">
        <v>32</v>
      </c>
      <c r="D2773" s="1" t="s">
        <v>33</v>
      </c>
      <c r="E2773" s="9" t="s">
        <v>6919</v>
      </c>
      <c r="F2773" s="1">
        <f>IF(VLOOKUP(G2773,Sku_Consolidated!A2:S957,{19},FALSE)="SHOWCASE", VLOOKUP(E2773,Store_Showcase!B2:C144,{2}, FALSE), IF(VLOOKUP(G2773,Sku_Consolidated!A2:S957,{19},FALSE)="VAM",VLOOKUP(E2773,Store_VAM!B2:C273,{2}, FALSE),VLOOKUP(E2773,Store_SRP!B2:C110,{2}, FALSE)))</f>
      </c>
      <c r="G2773" s="1">
        <v>14271</v>
      </c>
      <c r="H2773" s="1" t="s">
        <v>2854</v>
      </c>
      <c r="I2773" s="10" t="s">
        <v>686</v>
      </c>
      <c r="J2773" s="1">
        <f>VLOOKUP(G2773,Sku_Consolidated!A2:C957, 3, FALSE)</f>
      </c>
      <c r="K2773" s="10">
        <f>IF(J2773="PACK", I2773, 0)</f>
      </c>
      <c r="L2773" s="10">
        <f>IF(J2773="KG", I2773, I2773 * VLOOKUP(G2773,Sku_Consolidated!A2:U957,21,FALSE))</f>
      </c>
      <c r="M2773" s="10" t="s">
        <v>37</v>
      </c>
      <c r="N2773" s="11" t="s">
        <v>6973</v>
      </c>
      <c r="O2773" s="10" t="s">
        <v>6974</v>
      </c>
      <c r="P2773" s="10">
        <f>N2773 - O2773</f>
      </c>
      <c r="Q2773" s="1">
        <f>VLOOKUP(G2773,Sku_Consolidated!A2:G957,7, FALSE)</f>
      </c>
      <c r="R2773" s="1">
        <f>IF(IFERROR(VLOOKUP(E2773,Store_Showcase!B2:H144,7, FALSE), TRUE)=TRUE, IF(IFERROR(VLOOKUP(E2773,Store_SRP!B2:H110,7, FALSE), TRUE)=TRUE,VLOOKUP(E2773,Store_VAM!B2:H273,7, FALSE),VLOOKUP(E2773,Store_SRP!B2:H110,7, FALSE)), VLOOKUP(E2773,Store_Showcase!B2:H144,7, FALSE))</f>
      </c>
      <c r="S2773" s="1">
        <f>IF(IFERROR(VLOOKUP(E2773,Store_Showcase!B2:I144,8, FALSE), TRUE)=TRUE, IF(IFERROR(VLOOKUP(E2773,Store_SRP!B2:I110,8, FALSE), TRUE)=TRUE,VLOOKUP(E2773,Store_VAM!B2:I273,8, FALSE),VLOOKUP(E2773,Store_SRP!B2:I110,8, FALSE)), VLOOKUP(E2773,Store_Showcase!B2:I144,8, FALSE))</f>
      </c>
      <c r="T2773" s="1">
        <f>VLOOKUP(G2773,Sku_Consolidated!A2:R957,18,FALSE)</f>
      </c>
      <c r="U2773" s="1" t="s">
        <v>6966</v>
      </c>
      <c r="V2773" s="1">
        <f>IF(VLOOKUP(G2773,Sku_Consolidated!A2:S957,19,FALSE)="SHOWCASE", VLOOKUP(E2773,Store_Showcase!B2:L144,11, FALSE), IF(VLOOKUP(G2773,Sku_Consolidated!A2:S957,19,FALSE)="VAM",VLOOKUP(E2773,Store_VAM!B2:L273,11, FALSE),VLOOKUP(E2773,Store_SRP!B2:L110,11, FALSE)))</f>
      </c>
      <c r="W2773" s="1">
        <f>VLOOKUP(G2773,Sku_Consolidated!A2:W957,11,FALSE)</f>
      </c>
      <c r="X2773" s="1">
        <f>VLOOKUP(G2773,Sku_Consolidated!A2:H957,8,FALSE)</f>
      </c>
      <c r="Y2773" s="1">
        <f>VLOOKUP(G2773,Sku_Consolidated!A2:I957,9,FALSE)</f>
      </c>
      <c r="Z2773" s="1" t="s">
        <v>41</v>
      </c>
      <c r="AA2773" s="1">
        <f>VLOOKUP(G2773,Sku_Consolidated!A2:E957,5,FALSE)</f>
      </c>
      <c r="AB2773" s="1">
        <f>IF(VLOOKUP(G2773,Sku_Consolidated!A2:S957,19,FALSE)="SHOWCASE", VLOOKUP(E2773,Store_Showcase!B2:N144,13, FALSE), IF(VLOOKUP(G2773,Sku_Consolidated!A2:S957,19,FALSE)="VAM",VLOOKUP(E2773,Store_VAM!B2:N273,13, FALSE),VLOOKUP(E2773,Store_SRP!B2:N110,13, FALSE)))</f>
      </c>
      <c r="AC2773" s="1">
        <f>IF(IFERROR(AB2773,TRUE)=TRUE, "-","OK")</f>
      </c>
      <c r="AD2773" s="11" t="s">
        <v>37</v>
      </c>
      <c r="AE2773" s="11" t="s">
        <v>37</v>
      </c>
      <c r="AF2773" s="1">
        <f>IF(IFERROR(VLOOKUP(E2773,Store_Showcase!B2:H144,{5}, FALSE), TRUE)=TRUE, IF(IFERROR(VLOOKUP(E2773,Store_SRP!B2:H110,{5}, FALSE), TRUE)=TRUE,VLOOKUP(E2773,Store_VAM!B2:H273,{5}, FALSE),VLOOKUP(E2773,Store_SRP!B2:H110,{5}, FALSE)), VLOOKUP(E2773,Store_Showcase!B2:H144,{5}, FALSE))</f>
      </c>
      <c r="AG2773" s="1">
        <f>IF(IFERROR(VLOOKUP(E2773,Store_Showcase!B2:H144,{6}, FALSE), TRUE)=TRUE, IF(IFERROR(VLOOKUP(E2773,Store_SRP!B2:H110,{6}, FALSE), TRUE)=TRUE,VLOOKUP(E2773,Store_VAM!B2:H273,{6}, FALSE),VLOOKUP(E2773,Store_SRP!B2:H110,{6}, FALSE)), VLOOKUP(E2773,Store_Showcase!B2:H144,{6}, FALSE))</f>
      </c>
      <c r="AH2773" s="1">
        <f>VLOOKUP(G2773,Sku_Consolidated!A2:R957,18,FALSE)</f>
      </c>
      <c r="AI2773" s="1">
        <f>VLOOKUP(G2773,Sku_Consolidated!A2:S957,19,FALSE)</f>
      </c>
      <c r="AJ2773" s="1">
        <f>VLOOKUP(G2773,Sku_Consolidated!A2:T957,20,FALSE)</f>
      </c>
    </row>
    <row r="2774" spans="1:36" x14ac:dyDescent="0.25">
      <c r="A2774" s="1">
        <v>2024</v>
      </c>
      <c r="B2774" s="1" t="s">
        <v>31</v>
      </c>
      <c r="C2774" s="1" t="s">
        <v>32</v>
      </c>
      <c r="D2774" s="1" t="s">
        <v>33</v>
      </c>
      <c r="E2774" s="9" t="s">
        <v>6919</v>
      </c>
      <c r="F2774" s="1">
        <f>IF(VLOOKUP(G2774,Sku_Consolidated!A2:S957,{19},FALSE)="SHOWCASE", VLOOKUP(E2774,Store_Showcase!B2:C144,{2}, FALSE), IF(VLOOKUP(G2774,Sku_Consolidated!A2:S957,{19},FALSE)="VAM",VLOOKUP(E2774,Store_VAM!B2:C273,{2}, FALSE),VLOOKUP(E2774,Store_SRP!B2:C110,{2}, FALSE)))</f>
      </c>
      <c r="G2774" s="1">
        <v>14275</v>
      </c>
      <c r="H2774" s="1" t="s">
        <v>1454</v>
      </c>
      <c r="I2774" s="10" t="s">
        <v>6975</v>
      </c>
      <c r="J2774" s="1">
        <f>VLOOKUP(G2774,Sku_Consolidated!A2:C957, 3, FALSE)</f>
      </c>
      <c r="K2774" s="10">
        <f>IF(J2774="PACK", I2774, 0)</f>
      </c>
      <c r="L2774" s="10">
        <f>IF(J2774="KG", I2774, I2774 * VLOOKUP(G2774,Sku_Consolidated!A2:U957,21,FALSE))</f>
      </c>
      <c r="M2774" s="10" t="s">
        <v>37</v>
      </c>
      <c r="N2774" s="11" t="s">
        <v>6976</v>
      </c>
      <c r="O2774" s="10" t="s">
        <v>6977</v>
      </c>
      <c r="P2774" s="10">
        <f>N2774 - O2774</f>
      </c>
      <c r="Q2774" s="1">
        <f>VLOOKUP(G2774,Sku_Consolidated!A2:G957,7, FALSE)</f>
      </c>
      <c r="R2774" s="1">
        <f>IF(IFERROR(VLOOKUP(E2774,Store_Showcase!B2:H144,7, FALSE), TRUE)=TRUE, IF(IFERROR(VLOOKUP(E2774,Store_SRP!B2:H110,7, FALSE), TRUE)=TRUE,VLOOKUP(E2774,Store_VAM!B2:H273,7, FALSE),VLOOKUP(E2774,Store_SRP!B2:H110,7, FALSE)), VLOOKUP(E2774,Store_Showcase!B2:H144,7, FALSE))</f>
      </c>
      <c r="S2774" s="1">
        <f>IF(IFERROR(VLOOKUP(E2774,Store_Showcase!B2:I144,8, FALSE), TRUE)=TRUE, IF(IFERROR(VLOOKUP(E2774,Store_SRP!B2:I110,8, FALSE), TRUE)=TRUE,VLOOKUP(E2774,Store_VAM!B2:I273,8, FALSE),VLOOKUP(E2774,Store_SRP!B2:I110,8, FALSE)), VLOOKUP(E2774,Store_Showcase!B2:I144,8, FALSE))</f>
      </c>
      <c r="T2774" s="1">
        <f>VLOOKUP(G2774,Sku_Consolidated!A2:R957,18,FALSE)</f>
      </c>
      <c r="U2774" s="1" t="s">
        <v>6966</v>
      </c>
      <c r="V2774" s="1">
        <f>IF(VLOOKUP(G2774,Sku_Consolidated!A2:S957,19,FALSE)="SHOWCASE", VLOOKUP(E2774,Store_Showcase!B2:L144,11, FALSE), IF(VLOOKUP(G2774,Sku_Consolidated!A2:S957,19,FALSE)="VAM",VLOOKUP(E2774,Store_VAM!B2:L273,11, FALSE),VLOOKUP(E2774,Store_SRP!B2:L110,11, FALSE)))</f>
      </c>
      <c r="W2774" s="1">
        <f>VLOOKUP(G2774,Sku_Consolidated!A2:W957,11,FALSE)</f>
      </c>
      <c r="X2774" s="1">
        <f>VLOOKUP(G2774,Sku_Consolidated!A2:H957,8,FALSE)</f>
      </c>
      <c r="Y2774" s="1">
        <f>VLOOKUP(G2774,Sku_Consolidated!A2:I957,9,FALSE)</f>
      </c>
      <c r="Z2774" s="1" t="s">
        <v>41</v>
      </c>
      <c r="AA2774" s="1">
        <f>VLOOKUP(G2774,Sku_Consolidated!A2:E957,5,FALSE)</f>
      </c>
      <c r="AB2774" s="1">
        <f>IF(VLOOKUP(G2774,Sku_Consolidated!A2:S957,19,FALSE)="SHOWCASE", VLOOKUP(E2774,Store_Showcase!B2:N144,13, FALSE), IF(VLOOKUP(G2774,Sku_Consolidated!A2:S957,19,FALSE)="VAM",VLOOKUP(E2774,Store_VAM!B2:N273,13, FALSE),VLOOKUP(E2774,Store_SRP!B2:N110,13, FALSE)))</f>
      </c>
      <c r="AC2774" s="1">
        <f>IF(IFERROR(AB2774,TRUE)=TRUE, "-","OK")</f>
      </c>
      <c r="AD2774" s="11" t="s">
        <v>37</v>
      </c>
      <c r="AE2774" s="11" t="s">
        <v>37</v>
      </c>
      <c r="AF2774" s="1">
        <f>IF(IFERROR(VLOOKUP(E2774,Store_Showcase!B2:H144,{5}, FALSE), TRUE)=TRUE, IF(IFERROR(VLOOKUP(E2774,Store_SRP!B2:H110,{5}, FALSE), TRUE)=TRUE,VLOOKUP(E2774,Store_VAM!B2:H273,{5}, FALSE),VLOOKUP(E2774,Store_SRP!B2:H110,{5}, FALSE)), VLOOKUP(E2774,Store_Showcase!B2:H144,{5}, FALSE))</f>
      </c>
      <c r="AG2774" s="1">
        <f>IF(IFERROR(VLOOKUP(E2774,Store_Showcase!B2:H144,{6}, FALSE), TRUE)=TRUE, IF(IFERROR(VLOOKUP(E2774,Store_SRP!B2:H110,{6}, FALSE), TRUE)=TRUE,VLOOKUP(E2774,Store_VAM!B2:H273,{6}, FALSE),VLOOKUP(E2774,Store_SRP!B2:H110,{6}, FALSE)), VLOOKUP(E2774,Store_Showcase!B2:H144,{6}, FALSE))</f>
      </c>
      <c r="AH2774" s="1">
        <f>VLOOKUP(G2774,Sku_Consolidated!A2:R957,18,FALSE)</f>
      </c>
      <c r="AI2774" s="1">
        <f>VLOOKUP(G2774,Sku_Consolidated!A2:S957,19,FALSE)</f>
      </c>
      <c r="AJ2774" s="1">
        <f>VLOOKUP(G2774,Sku_Consolidated!A2:T957,20,FALSE)</f>
      </c>
    </row>
    <row r="2775" spans="1:36" x14ac:dyDescent="0.25">
      <c r="A2775" s="1">
        <v>2024</v>
      </c>
      <c r="B2775" s="1" t="s">
        <v>31</v>
      </c>
      <c r="C2775" s="1" t="s">
        <v>32</v>
      </c>
      <c r="D2775" s="1" t="s">
        <v>33</v>
      </c>
      <c r="E2775" s="9" t="s">
        <v>6919</v>
      </c>
      <c r="F2775" s="1">
        <f>IF(VLOOKUP(G2775,Sku_Consolidated!A2:S957,{19},FALSE)="SHOWCASE", VLOOKUP(E2775,Store_Showcase!B2:C144,{2}, FALSE), IF(VLOOKUP(G2775,Sku_Consolidated!A2:S957,{19},FALSE)="VAM",VLOOKUP(E2775,Store_VAM!B2:C273,{2}, FALSE),VLOOKUP(E2775,Store_SRP!B2:C110,{2}, FALSE)))</f>
      </c>
      <c r="G2775" s="1">
        <v>14280</v>
      </c>
      <c r="H2775" s="1" t="s">
        <v>1458</v>
      </c>
      <c r="I2775" s="10" t="s">
        <v>6978</v>
      </c>
      <c r="J2775" s="1">
        <f>VLOOKUP(G2775,Sku_Consolidated!A2:C957, 3, FALSE)</f>
      </c>
      <c r="K2775" s="10">
        <f>IF(J2775="PACK", I2775, 0)</f>
      </c>
      <c r="L2775" s="10">
        <f>IF(J2775="KG", I2775, I2775 * VLOOKUP(G2775,Sku_Consolidated!A2:U957,21,FALSE))</f>
      </c>
      <c r="M2775" s="10" t="s">
        <v>37</v>
      </c>
      <c r="N2775" s="11" t="s">
        <v>6979</v>
      </c>
      <c r="O2775" s="10" t="s">
        <v>6980</v>
      </c>
      <c r="P2775" s="10">
        <f>N2775 - O2775</f>
      </c>
      <c r="Q2775" s="1">
        <f>VLOOKUP(G2775,Sku_Consolidated!A2:G957,7, FALSE)</f>
      </c>
      <c r="R2775" s="1">
        <f>IF(IFERROR(VLOOKUP(E2775,Store_Showcase!B2:H144,7, FALSE), TRUE)=TRUE, IF(IFERROR(VLOOKUP(E2775,Store_SRP!B2:H110,7, FALSE), TRUE)=TRUE,VLOOKUP(E2775,Store_VAM!B2:H273,7, FALSE),VLOOKUP(E2775,Store_SRP!B2:H110,7, FALSE)), VLOOKUP(E2775,Store_Showcase!B2:H144,7, FALSE))</f>
      </c>
      <c r="S2775" s="1">
        <f>IF(IFERROR(VLOOKUP(E2775,Store_Showcase!B2:I144,8, FALSE), TRUE)=TRUE, IF(IFERROR(VLOOKUP(E2775,Store_SRP!B2:I110,8, FALSE), TRUE)=TRUE,VLOOKUP(E2775,Store_VAM!B2:I273,8, FALSE),VLOOKUP(E2775,Store_SRP!B2:I110,8, FALSE)), VLOOKUP(E2775,Store_Showcase!B2:I144,8, FALSE))</f>
      </c>
      <c r="T2775" s="1">
        <f>VLOOKUP(G2775,Sku_Consolidated!A2:R957,18,FALSE)</f>
      </c>
      <c r="U2775" s="1" t="s">
        <v>6966</v>
      </c>
      <c r="V2775" s="1">
        <f>IF(VLOOKUP(G2775,Sku_Consolidated!A2:S957,19,FALSE)="SHOWCASE", VLOOKUP(E2775,Store_Showcase!B2:L144,11, FALSE), IF(VLOOKUP(G2775,Sku_Consolidated!A2:S957,19,FALSE)="VAM",VLOOKUP(E2775,Store_VAM!B2:L273,11, FALSE),VLOOKUP(E2775,Store_SRP!B2:L110,11, FALSE)))</f>
      </c>
      <c r="W2775" s="1">
        <f>VLOOKUP(G2775,Sku_Consolidated!A2:W957,11,FALSE)</f>
      </c>
      <c r="X2775" s="1">
        <f>VLOOKUP(G2775,Sku_Consolidated!A2:H957,8,FALSE)</f>
      </c>
      <c r="Y2775" s="1">
        <f>VLOOKUP(G2775,Sku_Consolidated!A2:I957,9,FALSE)</f>
      </c>
      <c r="Z2775" s="1" t="s">
        <v>41</v>
      </c>
      <c r="AA2775" s="1">
        <f>VLOOKUP(G2775,Sku_Consolidated!A2:E957,5,FALSE)</f>
      </c>
      <c r="AB2775" s="1">
        <f>IF(VLOOKUP(G2775,Sku_Consolidated!A2:S957,19,FALSE)="SHOWCASE", VLOOKUP(E2775,Store_Showcase!B2:N144,13, FALSE), IF(VLOOKUP(G2775,Sku_Consolidated!A2:S957,19,FALSE)="VAM",VLOOKUP(E2775,Store_VAM!B2:N273,13, FALSE),VLOOKUP(E2775,Store_SRP!B2:N110,13, FALSE)))</f>
      </c>
      <c r="AC2775" s="1">
        <f>IF(IFERROR(AB2775,TRUE)=TRUE, "-","OK")</f>
      </c>
      <c r="AD2775" s="11" t="s">
        <v>37</v>
      </c>
      <c r="AE2775" s="11" t="s">
        <v>37</v>
      </c>
      <c r="AF2775" s="1">
        <f>IF(IFERROR(VLOOKUP(E2775,Store_Showcase!B2:H144,{5}, FALSE), TRUE)=TRUE, IF(IFERROR(VLOOKUP(E2775,Store_SRP!B2:H110,{5}, FALSE), TRUE)=TRUE,VLOOKUP(E2775,Store_VAM!B2:H273,{5}, FALSE),VLOOKUP(E2775,Store_SRP!B2:H110,{5}, FALSE)), VLOOKUP(E2775,Store_Showcase!B2:H144,{5}, FALSE))</f>
      </c>
      <c r="AG2775" s="1">
        <f>IF(IFERROR(VLOOKUP(E2775,Store_Showcase!B2:H144,{6}, FALSE), TRUE)=TRUE, IF(IFERROR(VLOOKUP(E2775,Store_SRP!B2:H110,{6}, FALSE), TRUE)=TRUE,VLOOKUP(E2775,Store_VAM!B2:H273,{6}, FALSE),VLOOKUP(E2775,Store_SRP!B2:H110,{6}, FALSE)), VLOOKUP(E2775,Store_Showcase!B2:H144,{6}, FALSE))</f>
      </c>
      <c r="AH2775" s="1">
        <f>VLOOKUP(G2775,Sku_Consolidated!A2:R957,18,FALSE)</f>
      </c>
      <c r="AI2775" s="1">
        <f>VLOOKUP(G2775,Sku_Consolidated!A2:S957,19,FALSE)</f>
      </c>
      <c r="AJ2775" s="1">
        <f>VLOOKUP(G2775,Sku_Consolidated!A2:T957,20,FALSE)</f>
      </c>
    </row>
    <row r="2776" spans="1:36" x14ac:dyDescent="0.25">
      <c r="A2776" s="1">
        <v>2024</v>
      </c>
      <c r="B2776" s="1" t="s">
        <v>31</v>
      </c>
      <c r="C2776" s="1" t="s">
        <v>32</v>
      </c>
      <c r="D2776" s="1" t="s">
        <v>33</v>
      </c>
      <c r="E2776" s="9" t="s">
        <v>6919</v>
      </c>
      <c r="F2776" s="1">
        <f>IF(VLOOKUP(G2776,Sku_Consolidated!A2:S957,{19},FALSE)="SHOWCASE", VLOOKUP(E2776,Store_Showcase!B2:C144,{2}, FALSE), IF(VLOOKUP(G2776,Sku_Consolidated!A2:S957,{19},FALSE)="VAM",VLOOKUP(E2776,Store_VAM!B2:C273,{2}, FALSE),VLOOKUP(E2776,Store_SRP!B2:C110,{2}, FALSE)))</f>
      </c>
      <c r="G2776" s="1">
        <v>14281</v>
      </c>
      <c r="H2776" s="1" t="s">
        <v>1621</v>
      </c>
      <c r="I2776" s="10" t="s">
        <v>5505</v>
      </c>
      <c r="J2776" s="1">
        <f>VLOOKUP(G2776,Sku_Consolidated!A2:C957, 3, FALSE)</f>
      </c>
      <c r="K2776" s="10">
        <f>IF(J2776="PACK", I2776, 0)</f>
      </c>
      <c r="L2776" s="10">
        <f>IF(J2776="KG", I2776, I2776 * VLOOKUP(G2776,Sku_Consolidated!A2:U957,21,FALSE))</f>
      </c>
      <c r="M2776" s="10" t="s">
        <v>37</v>
      </c>
      <c r="N2776" s="11" t="s">
        <v>6981</v>
      </c>
      <c r="O2776" s="10" t="s">
        <v>6982</v>
      </c>
      <c r="P2776" s="10">
        <f>N2776 - O2776</f>
      </c>
      <c r="Q2776" s="1">
        <f>VLOOKUP(G2776,Sku_Consolidated!A2:G957,7, FALSE)</f>
      </c>
      <c r="R2776" s="1">
        <f>IF(IFERROR(VLOOKUP(E2776,Store_Showcase!B2:H144,7, FALSE), TRUE)=TRUE, IF(IFERROR(VLOOKUP(E2776,Store_SRP!B2:H110,7, FALSE), TRUE)=TRUE,VLOOKUP(E2776,Store_VAM!B2:H273,7, FALSE),VLOOKUP(E2776,Store_SRP!B2:H110,7, FALSE)), VLOOKUP(E2776,Store_Showcase!B2:H144,7, FALSE))</f>
      </c>
      <c r="S2776" s="1">
        <f>IF(IFERROR(VLOOKUP(E2776,Store_Showcase!B2:I144,8, FALSE), TRUE)=TRUE, IF(IFERROR(VLOOKUP(E2776,Store_SRP!B2:I110,8, FALSE), TRUE)=TRUE,VLOOKUP(E2776,Store_VAM!B2:I273,8, FALSE),VLOOKUP(E2776,Store_SRP!B2:I110,8, FALSE)), VLOOKUP(E2776,Store_Showcase!B2:I144,8, FALSE))</f>
      </c>
      <c r="T2776" s="1">
        <f>VLOOKUP(G2776,Sku_Consolidated!A2:R957,18,FALSE)</f>
      </c>
      <c r="U2776" s="1" t="s">
        <v>6966</v>
      </c>
      <c r="V2776" s="1">
        <f>IF(VLOOKUP(G2776,Sku_Consolidated!A2:S957,19,FALSE)="SHOWCASE", VLOOKUP(E2776,Store_Showcase!B2:L144,11, FALSE), IF(VLOOKUP(G2776,Sku_Consolidated!A2:S957,19,FALSE)="VAM",VLOOKUP(E2776,Store_VAM!B2:L273,11, FALSE),VLOOKUP(E2776,Store_SRP!B2:L110,11, FALSE)))</f>
      </c>
      <c r="W2776" s="1">
        <f>VLOOKUP(G2776,Sku_Consolidated!A2:W957,11,FALSE)</f>
      </c>
      <c r="X2776" s="1">
        <f>VLOOKUP(G2776,Sku_Consolidated!A2:H957,8,FALSE)</f>
      </c>
      <c r="Y2776" s="1">
        <f>VLOOKUP(G2776,Sku_Consolidated!A2:I957,9,FALSE)</f>
      </c>
      <c r="Z2776" s="1" t="s">
        <v>41</v>
      </c>
      <c r="AA2776" s="1">
        <f>VLOOKUP(G2776,Sku_Consolidated!A2:E957,5,FALSE)</f>
      </c>
      <c r="AB2776" s="1">
        <f>IF(VLOOKUP(G2776,Sku_Consolidated!A2:S957,19,FALSE)="SHOWCASE", VLOOKUP(E2776,Store_Showcase!B2:N144,13, FALSE), IF(VLOOKUP(G2776,Sku_Consolidated!A2:S957,19,FALSE)="VAM",VLOOKUP(E2776,Store_VAM!B2:N273,13, FALSE),VLOOKUP(E2776,Store_SRP!B2:N110,13, FALSE)))</f>
      </c>
      <c r="AC2776" s="1">
        <f>IF(IFERROR(AB2776,TRUE)=TRUE, "-","OK")</f>
      </c>
      <c r="AD2776" s="11" t="s">
        <v>37</v>
      </c>
      <c r="AE2776" s="11" t="s">
        <v>37</v>
      </c>
      <c r="AF2776" s="1">
        <f>IF(IFERROR(VLOOKUP(E2776,Store_Showcase!B2:H144,{5}, FALSE), TRUE)=TRUE, IF(IFERROR(VLOOKUP(E2776,Store_SRP!B2:H110,{5}, FALSE), TRUE)=TRUE,VLOOKUP(E2776,Store_VAM!B2:H273,{5}, FALSE),VLOOKUP(E2776,Store_SRP!B2:H110,{5}, FALSE)), VLOOKUP(E2776,Store_Showcase!B2:H144,{5}, FALSE))</f>
      </c>
      <c r="AG2776" s="1">
        <f>IF(IFERROR(VLOOKUP(E2776,Store_Showcase!B2:H144,{6}, FALSE), TRUE)=TRUE, IF(IFERROR(VLOOKUP(E2776,Store_SRP!B2:H110,{6}, FALSE), TRUE)=TRUE,VLOOKUP(E2776,Store_VAM!B2:H273,{6}, FALSE),VLOOKUP(E2776,Store_SRP!B2:H110,{6}, FALSE)), VLOOKUP(E2776,Store_Showcase!B2:H144,{6}, FALSE))</f>
      </c>
      <c r="AH2776" s="1">
        <f>VLOOKUP(G2776,Sku_Consolidated!A2:R957,18,FALSE)</f>
      </c>
      <c r="AI2776" s="1">
        <f>VLOOKUP(G2776,Sku_Consolidated!A2:S957,19,FALSE)</f>
      </c>
      <c r="AJ2776" s="1">
        <f>VLOOKUP(G2776,Sku_Consolidated!A2:T957,20,FALSE)</f>
      </c>
    </row>
    <row r="2777" spans="1:36" x14ac:dyDescent="0.25">
      <c r="A2777" s="1">
        <v>2024</v>
      </c>
      <c r="B2777" s="1" t="s">
        <v>31</v>
      </c>
      <c r="C2777" s="1" t="s">
        <v>32</v>
      </c>
      <c r="D2777" s="1" t="s">
        <v>33</v>
      </c>
      <c r="E2777" s="9" t="s">
        <v>6442</v>
      </c>
      <c r="F2777" s="1">
        <f>IF(VLOOKUP(G2777,Sku_Consolidated!A2:S957,{19},FALSE)="SHOWCASE", VLOOKUP(E2777,Store_Showcase!B2:C144,{2}, FALSE), IF(VLOOKUP(G2777,Sku_Consolidated!A2:S957,{19},FALSE)="VAM",VLOOKUP(E2777,Store_VAM!B2:C273,{2}, FALSE),VLOOKUP(E2777,Store_SRP!B2:C110,{2}, FALSE)))</f>
      </c>
      <c r="G2777" s="1">
        <v>838358</v>
      </c>
      <c r="H2777" s="1" t="s">
        <v>6983</v>
      </c>
      <c r="I2777" s="10" t="s">
        <v>1137</v>
      </c>
      <c r="J2777" s="1">
        <f>VLOOKUP(G2777,Sku_Consolidated!A2:C957, 3, FALSE)</f>
      </c>
      <c r="K2777" s="10">
        <f>IF(J2777="PACK", I2777, 0)</f>
      </c>
      <c r="L2777" s="10">
        <f>IF(J2777="KG", I2777, I2777 * VLOOKUP(G2777,Sku_Consolidated!A2:U957,21,FALSE))</f>
      </c>
      <c r="M2777" s="10" t="s">
        <v>37</v>
      </c>
      <c r="N2777" s="11" t="s">
        <v>1476</v>
      </c>
      <c r="O2777" s="10" t="s">
        <v>6984</v>
      </c>
      <c r="P2777" s="10">
        <f>N2777 - O2777</f>
      </c>
      <c r="Q2777" s="1">
        <f>VLOOKUP(G2777,Sku_Consolidated!A2:G957,7, FALSE)</f>
      </c>
      <c r="R2777" s="1">
        <f>IF(IFERROR(VLOOKUP(E2777,Store_Showcase!B2:H144,7, FALSE), TRUE)=TRUE, IF(IFERROR(VLOOKUP(E2777,Store_SRP!B2:H110,7, FALSE), TRUE)=TRUE,VLOOKUP(E2777,Store_VAM!B2:H273,7, FALSE),VLOOKUP(E2777,Store_SRP!B2:H110,7, FALSE)), VLOOKUP(E2777,Store_Showcase!B2:H144,7, FALSE))</f>
      </c>
      <c r="S2777" s="1">
        <f>IF(IFERROR(VLOOKUP(E2777,Store_Showcase!B2:I144,8, FALSE), TRUE)=TRUE, IF(IFERROR(VLOOKUP(E2777,Store_SRP!B2:I110,8, FALSE), TRUE)=TRUE,VLOOKUP(E2777,Store_VAM!B2:I273,8, FALSE),VLOOKUP(E2777,Store_SRP!B2:I110,8, FALSE)), VLOOKUP(E2777,Store_Showcase!B2:I144,8, FALSE))</f>
      </c>
      <c r="T2777" s="1">
        <f>VLOOKUP(G2777,Sku_Consolidated!A2:R957,18,FALSE)</f>
      </c>
      <c r="U2777" s="1" t="s">
        <v>6985</v>
      </c>
      <c r="V2777" s="1">
        <f>IF(VLOOKUP(G2777,Sku_Consolidated!A2:S957,19,FALSE)="SHOWCASE", VLOOKUP(E2777,Store_Showcase!B2:L144,11, FALSE), IF(VLOOKUP(G2777,Sku_Consolidated!A2:S957,19,FALSE)="VAM",VLOOKUP(E2777,Store_VAM!B2:L273,11, FALSE),VLOOKUP(E2777,Store_SRP!B2:L110,11, FALSE)))</f>
      </c>
      <c r="W2777" s="1">
        <f>VLOOKUP(G2777,Sku_Consolidated!A2:W957,11,FALSE)</f>
      </c>
      <c r="X2777" s="1">
        <f>VLOOKUP(G2777,Sku_Consolidated!A2:H957,8,FALSE)</f>
      </c>
      <c r="Y2777" s="1">
        <f>VLOOKUP(G2777,Sku_Consolidated!A2:I957,9,FALSE)</f>
      </c>
      <c r="Z2777" s="1" t="s">
        <v>41</v>
      </c>
      <c r="AA2777" s="1">
        <f>VLOOKUP(G2777,Sku_Consolidated!A2:E957,5,FALSE)</f>
      </c>
      <c r="AB2777" s="1">
        <f>IF(VLOOKUP(G2777,Sku_Consolidated!A2:S957,19,FALSE)="SHOWCASE", VLOOKUP(E2777,Store_Showcase!B2:N144,13, FALSE), IF(VLOOKUP(G2777,Sku_Consolidated!A2:S957,19,FALSE)="VAM",VLOOKUP(E2777,Store_VAM!B2:N273,13, FALSE),VLOOKUP(E2777,Store_SRP!B2:N110,13, FALSE)))</f>
      </c>
      <c r="AC2777" s="1">
        <f>IF(IFERROR(AB2777,TRUE)=TRUE, "-","OK")</f>
      </c>
      <c r="AD2777" s="11" t="s">
        <v>37</v>
      </c>
      <c r="AE2777" s="11" t="s">
        <v>37</v>
      </c>
      <c r="AF2777" s="1">
        <f>IF(IFERROR(VLOOKUP(E2777,Store_Showcase!B2:H144,{5}, FALSE), TRUE)=TRUE, IF(IFERROR(VLOOKUP(E2777,Store_SRP!B2:H110,{5}, FALSE), TRUE)=TRUE,VLOOKUP(E2777,Store_VAM!B2:H273,{5}, FALSE),VLOOKUP(E2777,Store_SRP!B2:H110,{5}, FALSE)), VLOOKUP(E2777,Store_Showcase!B2:H144,{5}, FALSE))</f>
      </c>
      <c r="AG2777" s="1">
        <f>IF(IFERROR(VLOOKUP(E2777,Store_Showcase!B2:H144,{6}, FALSE), TRUE)=TRUE, IF(IFERROR(VLOOKUP(E2777,Store_SRP!B2:H110,{6}, FALSE), TRUE)=TRUE,VLOOKUP(E2777,Store_VAM!B2:H273,{6}, FALSE),VLOOKUP(E2777,Store_SRP!B2:H110,{6}, FALSE)), VLOOKUP(E2777,Store_Showcase!B2:H144,{6}, FALSE))</f>
      </c>
      <c r="AH2777" s="1">
        <f>VLOOKUP(G2777,Sku_Consolidated!A2:R957,18,FALSE)</f>
      </c>
      <c r="AI2777" s="1">
        <f>VLOOKUP(G2777,Sku_Consolidated!A2:S957,19,FALSE)</f>
      </c>
      <c r="AJ2777" s="1">
        <f>VLOOKUP(G2777,Sku_Consolidated!A2:T957,20,FALSE)</f>
      </c>
    </row>
    <row r="2778" spans="1:36" x14ac:dyDescent="0.25">
      <c r="A2778" s="1">
        <v>2024</v>
      </c>
      <c r="B2778" s="1" t="s">
        <v>31</v>
      </c>
      <c r="C2778" s="1" t="s">
        <v>32</v>
      </c>
      <c r="D2778" s="1" t="s">
        <v>33</v>
      </c>
      <c r="E2778" s="9" t="s">
        <v>6442</v>
      </c>
      <c r="F2778" s="1">
        <f>IF(VLOOKUP(G2778,Sku_Consolidated!A2:S957,{19},FALSE)="SHOWCASE", VLOOKUP(E2778,Store_Showcase!B2:C144,{2}, FALSE), IF(VLOOKUP(G2778,Sku_Consolidated!A2:S957,{19},FALSE)="VAM",VLOOKUP(E2778,Store_VAM!B2:C273,{2}, FALSE),VLOOKUP(E2778,Store_SRP!B2:C110,{2}, FALSE)))</f>
      </c>
      <c r="G2778" s="1">
        <v>838359</v>
      </c>
      <c r="H2778" s="1" t="s">
        <v>6986</v>
      </c>
      <c r="I2778" s="10" t="s">
        <v>1137</v>
      </c>
      <c r="J2778" s="1">
        <f>VLOOKUP(G2778,Sku_Consolidated!A2:C957, 3, FALSE)</f>
      </c>
      <c r="K2778" s="10">
        <f>IF(J2778="PACK", I2778, 0)</f>
      </c>
      <c r="L2778" s="10">
        <f>IF(J2778="KG", I2778, I2778 * VLOOKUP(G2778,Sku_Consolidated!A2:U957,21,FALSE))</f>
      </c>
      <c r="M2778" s="10" t="s">
        <v>37</v>
      </c>
      <c r="N2778" s="11" t="s">
        <v>2266</v>
      </c>
      <c r="O2778" s="10" t="s">
        <v>6987</v>
      </c>
      <c r="P2778" s="10">
        <f>N2778 - O2778</f>
      </c>
      <c r="Q2778" s="1">
        <f>VLOOKUP(G2778,Sku_Consolidated!A2:G957,7, FALSE)</f>
      </c>
      <c r="R2778" s="1">
        <f>IF(IFERROR(VLOOKUP(E2778,Store_Showcase!B2:H144,7, FALSE), TRUE)=TRUE, IF(IFERROR(VLOOKUP(E2778,Store_SRP!B2:H110,7, FALSE), TRUE)=TRUE,VLOOKUP(E2778,Store_VAM!B2:H273,7, FALSE),VLOOKUP(E2778,Store_SRP!B2:H110,7, FALSE)), VLOOKUP(E2778,Store_Showcase!B2:H144,7, FALSE))</f>
      </c>
      <c r="S2778" s="1">
        <f>IF(IFERROR(VLOOKUP(E2778,Store_Showcase!B2:I144,8, FALSE), TRUE)=TRUE, IF(IFERROR(VLOOKUP(E2778,Store_SRP!B2:I110,8, FALSE), TRUE)=TRUE,VLOOKUP(E2778,Store_VAM!B2:I273,8, FALSE),VLOOKUP(E2778,Store_SRP!B2:I110,8, FALSE)), VLOOKUP(E2778,Store_Showcase!B2:I144,8, FALSE))</f>
      </c>
      <c r="T2778" s="1">
        <f>VLOOKUP(G2778,Sku_Consolidated!A2:R957,18,FALSE)</f>
      </c>
      <c r="U2778" s="1" t="s">
        <v>6985</v>
      </c>
      <c r="V2778" s="1">
        <f>IF(VLOOKUP(G2778,Sku_Consolidated!A2:S957,19,FALSE)="SHOWCASE", VLOOKUP(E2778,Store_Showcase!B2:L144,11, FALSE), IF(VLOOKUP(G2778,Sku_Consolidated!A2:S957,19,FALSE)="VAM",VLOOKUP(E2778,Store_VAM!B2:L273,11, FALSE),VLOOKUP(E2778,Store_SRP!B2:L110,11, FALSE)))</f>
      </c>
      <c r="W2778" s="1">
        <f>VLOOKUP(G2778,Sku_Consolidated!A2:W957,11,FALSE)</f>
      </c>
      <c r="X2778" s="1">
        <f>VLOOKUP(G2778,Sku_Consolidated!A2:H957,8,FALSE)</f>
      </c>
      <c r="Y2778" s="1">
        <f>VLOOKUP(G2778,Sku_Consolidated!A2:I957,9,FALSE)</f>
      </c>
      <c r="Z2778" s="1" t="s">
        <v>41</v>
      </c>
      <c r="AA2778" s="1">
        <f>VLOOKUP(G2778,Sku_Consolidated!A2:E957,5,FALSE)</f>
      </c>
      <c r="AB2778" s="1">
        <f>IF(VLOOKUP(G2778,Sku_Consolidated!A2:S957,19,FALSE)="SHOWCASE", VLOOKUP(E2778,Store_Showcase!B2:N144,13, FALSE), IF(VLOOKUP(G2778,Sku_Consolidated!A2:S957,19,FALSE)="VAM",VLOOKUP(E2778,Store_VAM!B2:N273,13, FALSE),VLOOKUP(E2778,Store_SRP!B2:N110,13, FALSE)))</f>
      </c>
      <c r="AC2778" s="1">
        <f>IF(IFERROR(AB2778,TRUE)=TRUE, "-","OK")</f>
      </c>
      <c r="AD2778" s="11" t="s">
        <v>37</v>
      </c>
      <c r="AE2778" s="11" t="s">
        <v>37</v>
      </c>
      <c r="AF2778" s="1">
        <f>IF(IFERROR(VLOOKUP(E2778,Store_Showcase!B2:H144,{5}, FALSE), TRUE)=TRUE, IF(IFERROR(VLOOKUP(E2778,Store_SRP!B2:H110,{5}, FALSE), TRUE)=TRUE,VLOOKUP(E2778,Store_VAM!B2:H273,{5}, FALSE),VLOOKUP(E2778,Store_SRP!B2:H110,{5}, FALSE)), VLOOKUP(E2778,Store_Showcase!B2:H144,{5}, FALSE))</f>
      </c>
      <c r="AG2778" s="1">
        <f>IF(IFERROR(VLOOKUP(E2778,Store_Showcase!B2:H144,{6}, FALSE), TRUE)=TRUE, IF(IFERROR(VLOOKUP(E2778,Store_SRP!B2:H110,{6}, FALSE), TRUE)=TRUE,VLOOKUP(E2778,Store_VAM!B2:H273,{6}, FALSE),VLOOKUP(E2778,Store_SRP!B2:H110,{6}, FALSE)), VLOOKUP(E2778,Store_Showcase!B2:H144,{6}, FALSE))</f>
      </c>
      <c r="AH2778" s="1">
        <f>VLOOKUP(G2778,Sku_Consolidated!A2:R957,18,FALSE)</f>
      </c>
      <c r="AI2778" s="1">
        <f>VLOOKUP(G2778,Sku_Consolidated!A2:S957,19,FALSE)</f>
      </c>
      <c r="AJ2778" s="1">
        <f>VLOOKUP(G2778,Sku_Consolidated!A2:T957,20,FALSE)</f>
      </c>
    </row>
  </sheetData>
  <pageMargins left="0.7" right="0.7" top="0.75" bottom="0.75" header="0.511811023622047" footer="0.511811023622047"/>
  <pageSetup paperSize="1" orientation="portrait" horizontalDpi="300" verticalDpi="300" scale="100" fitToWidth="1" fitToHeight="1" firstPageNumber="1" useFirstPageNumber="1" copies="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44"/>
  <sheetViews>
    <sheetView workbookViewId="0" zoomScale="100" zoomScaleNormal="100" view="normal">
      <selection activeCell="A4" sqref="A4"/>
    </sheetView>
  </sheetViews>
  <sheetFormatPr defaultRowHeight="15" outlineLevelRow="0" outlineLevelCol="0" x14ac:dyDescent="0" defaultColWidth="22.859375"/>
  <cols>
    <col min="1" max="1" width="15" style="12" customWidth="1"/>
    <col min="2" max="2" width="13.71" style="12" customWidth="1"/>
    <col min="3" max="3" width="53" style="12" customWidth="1"/>
    <col min="4" max="4" width="29.57" style="12" customWidth="1"/>
    <col min="5" max="5" width="90.42" style="12" customWidth="1"/>
    <col min="6" max="6" width="17.86" style="12" customWidth="1"/>
    <col min="7" max="7" width="23" style="12" customWidth="1"/>
    <col min="8" max="8" width="11.71" style="12" customWidth="1"/>
    <col min="9" max="9" width="9.29" style="12" customWidth="1"/>
    <col min="10" max="10" width="11.29" style="12" customWidth="1"/>
    <col min="11" max="11" width="21.71" style="12" customWidth="1"/>
    <col min="12" max="12" width="24.57" style="12" customWidth="1"/>
    <col min="13" max="13" width="30.71" style="12" customWidth="1"/>
    <col min="14" max="14" width="43.71" style="12" customWidth="1"/>
    <col min="15" max="15" width="7.57" style="12" customWidth="1"/>
    <col min="16" max="16" width="13.57" style="13" customWidth="1"/>
    <col min="17" max="17" width="66.86" style="14" customWidth="1"/>
    <col min="18" max="18" width="21" style="12" customWidth="1"/>
    <col min="19" max="19" width="21.57" style="12" customWidth="1"/>
    <col min="20" max="20" width="27.71" style="12" customWidth="1"/>
    <col min="21" max="21" width="27.29" style="12" customWidth="1"/>
    <col min="22" max="22" width="75" style="12" customWidth="1"/>
    <col min="23" max="23" width="169.14" style="12" customWidth="1"/>
    <col min="24" max="24" width="139.57" style="12" customWidth="1"/>
    <col min="25" max="25" width="203.85" style="12" customWidth="1"/>
    <col min="26" max="16384" width="22.86" style="12" customWidth="1"/>
  </cols>
  <sheetData>
    <row r="1" ht="30" customHeight="1" spans="1:16384" s="15" customFormat="1" x14ac:dyDescent="0.25">
      <c r="A1" s="16" t="s">
        <v>6988</v>
      </c>
      <c r="B1" s="17" t="s">
        <v>6989</v>
      </c>
      <c r="C1" s="17" t="s">
        <v>6990</v>
      </c>
      <c r="D1" s="18" t="s">
        <v>6991</v>
      </c>
      <c r="E1" s="17" t="s">
        <v>6992</v>
      </c>
      <c r="F1" s="17" t="s">
        <v>6993</v>
      </c>
      <c r="G1" s="17" t="s">
        <v>6994</v>
      </c>
      <c r="H1" s="17" t="s">
        <v>17</v>
      </c>
      <c r="I1" s="17" t="s">
        <v>6995</v>
      </c>
      <c r="J1" s="17" t="s">
        <v>6996</v>
      </c>
      <c r="K1" s="17" t="s">
        <v>3</v>
      </c>
      <c r="L1" s="17" t="s">
        <v>21</v>
      </c>
      <c r="M1" s="17" t="s">
        <v>6997</v>
      </c>
      <c r="N1" s="17" t="s">
        <v>27</v>
      </c>
      <c r="O1" s="17" t="s">
        <v>6998</v>
      </c>
      <c r="P1" s="19" t="s">
        <v>6999</v>
      </c>
      <c r="Q1" s="20" t="s">
        <v>7000</v>
      </c>
      <c r="R1" s="21" t="s">
        <v>7001</v>
      </c>
      <c r="S1" s="21" t="s">
        <v>7002</v>
      </c>
      <c r="T1" s="21" t="s">
        <v>7003</v>
      </c>
      <c r="U1" s="21" t="s">
        <v>7004</v>
      </c>
      <c r="V1" s="21" t="s">
        <v>7005</v>
      </c>
      <c r="W1" s="21" t="s">
        <v>7006</v>
      </c>
      <c r="X1" s="21" t="s">
        <v>7007</v>
      </c>
      <c r="Y1" s="21" t="s">
        <v>7008</v>
      </c>
      <c r="XEV1" s="12"/>
      <c r="XEW1" s="12"/>
      <c r="XEX1" s="12"/>
      <c r="XEY1" s="12"/>
      <c r="XEZ1" s="12"/>
      <c r="XFA1" s="12"/>
      <c r="XFB1" s="12"/>
      <c r="XFC1" s="12"/>
      <c r="XFD1" s="12"/>
    </row>
    <row r="2" ht="13.8" customHeight="1" spans="1:25" x14ac:dyDescent="0.25">
      <c r="A2" s="22" t="s">
        <v>7009</v>
      </c>
      <c r="B2" s="23">
        <v>466</v>
      </c>
      <c r="C2" s="22" t="s">
        <v>7010</v>
      </c>
      <c r="D2" s="24">
        <v>44285</v>
      </c>
      <c r="E2" s="22" t="s">
        <v>7011</v>
      </c>
      <c r="F2" s="22" t="s">
        <v>7012</v>
      </c>
      <c r="G2" s="22" t="s">
        <v>7013</v>
      </c>
      <c r="H2" s="22" t="s">
        <v>7014</v>
      </c>
      <c r="I2" s="22" t="s">
        <v>7015</v>
      </c>
      <c r="J2" s="22" t="s">
        <v>7016</v>
      </c>
      <c r="K2" s="22" t="s">
        <v>7017</v>
      </c>
      <c r="L2" s="22" t="s">
        <v>7018</v>
      </c>
      <c r="M2" s="22" t="s">
        <v>7019</v>
      </c>
      <c r="N2" s="22" t="s">
        <v>7020</v>
      </c>
      <c r="O2" s="22" t="s">
        <v>7021</v>
      </c>
      <c r="P2" s="25" t="s">
        <v>7022</v>
      </c>
      <c r="Q2" s="26"/>
      <c r="R2" s="22" t="s">
        <v>7023</v>
      </c>
      <c r="S2" s="22" t="s">
        <v>7024</v>
      </c>
      <c r="T2" s="22">
        <v>3</v>
      </c>
      <c r="U2" s="22" t="s">
        <v>7025</v>
      </c>
      <c r="V2" s="22" t="s">
        <v>7026</v>
      </c>
      <c r="W2" s="22" t="s">
        <v>7027</v>
      </c>
      <c r="X2" s="22" t="s">
        <v>7028</v>
      </c>
      <c r="Y2" s="22" t="s">
        <v>7029</v>
      </c>
    </row>
    <row r="3" ht="23.85" customHeight="1" spans="1:25" x14ac:dyDescent="0.25">
      <c r="A3" s="22" t="s">
        <v>7030</v>
      </c>
      <c r="B3" s="23">
        <v>221</v>
      </c>
      <c r="C3" s="22" t="s">
        <v>7031</v>
      </c>
      <c r="D3" s="24">
        <v>44287</v>
      </c>
      <c r="E3" s="22" t="s">
        <v>7032</v>
      </c>
      <c r="F3" s="22" t="s">
        <v>7033</v>
      </c>
      <c r="G3" s="22" t="s">
        <v>7034</v>
      </c>
      <c r="H3" s="22" t="s">
        <v>7014</v>
      </c>
      <c r="I3" s="22" t="s">
        <v>7015</v>
      </c>
      <c r="J3" s="22" t="s">
        <v>7035</v>
      </c>
      <c r="K3" s="22" t="s">
        <v>7017</v>
      </c>
      <c r="L3" s="22" t="s">
        <v>7036</v>
      </c>
      <c r="M3" s="22" t="s">
        <v>7037</v>
      </c>
      <c r="N3" s="22" t="s">
        <v>7038</v>
      </c>
      <c r="O3" s="22" t="s">
        <v>7021</v>
      </c>
      <c r="P3" s="25" t="s">
        <v>7022</v>
      </c>
      <c r="Q3" s="26"/>
      <c r="R3" s="22" t="s">
        <v>7023</v>
      </c>
      <c r="S3" s="22" t="s">
        <v>7024</v>
      </c>
      <c r="T3" s="22">
        <v>3</v>
      </c>
      <c r="U3" s="22" t="s">
        <v>7039</v>
      </c>
      <c r="V3" s="22" t="s">
        <v>7040</v>
      </c>
      <c r="W3" s="22" t="s">
        <v>7041</v>
      </c>
      <c r="X3" s="22" t="s">
        <v>7042</v>
      </c>
      <c r="Y3" s="27" t="s">
        <v>7043</v>
      </c>
    </row>
    <row r="4" ht="23.85" customHeight="1" spans="1:25" x14ac:dyDescent="0.25">
      <c r="A4" s="22" t="s">
        <v>7030</v>
      </c>
      <c r="B4" s="23">
        <v>248</v>
      </c>
      <c r="C4" s="22" t="s">
        <v>7044</v>
      </c>
      <c r="D4" s="24">
        <v>44287</v>
      </c>
      <c r="E4" s="22" t="s">
        <v>7045</v>
      </c>
      <c r="F4" s="22" t="s">
        <v>7046</v>
      </c>
      <c r="G4" s="22" t="s">
        <v>7034</v>
      </c>
      <c r="H4" s="22" t="s">
        <v>7014</v>
      </c>
      <c r="I4" s="22" t="s">
        <v>7015</v>
      </c>
      <c r="J4" s="22" t="s">
        <v>7035</v>
      </c>
      <c r="K4" s="22" t="s">
        <v>7017</v>
      </c>
      <c r="L4" s="22" t="s">
        <v>7036</v>
      </c>
      <c r="M4" s="22" t="s">
        <v>7037</v>
      </c>
      <c r="N4" s="22" t="s">
        <v>7038</v>
      </c>
      <c r="O4" s="22" t="s">
        <v>7021</v>
      </c>
      <c r="P4" s="25" t="s">
        <v>7022</v>
      </c>
      <c r="Q4" s="26"/>
      <c r="R4" s="22" t="s">
        <v>7023</v>
      </c>
      <c r="S4" s="22" t="s">
        <v>7024</v>
      </c>
      <c r="T4" s="22">
        <v>3</v>
      </c>
      <c r="U4" s="22" t="s">
        <v>7039</v>
      </c>
      <c r="V4" s="22" t="s">
        <v>7040</v>
      </c>
      <c r="W4" s="22" t="s">
        <v>7041</v>
      </c>
      <c r="X4" s="22" t="s">
        <v>7042</v>
      </c>
      <c r="Y4" s="27" t="s">
        <v>7043</v>
      </c>
    </row>
    <row r="5" ht="23.85" customHeight="1" spans="1:25" x14ac:dyDescent="0.25">
      <c r="A5" s="22" t="s">
        <v>7030</v>
      </c>
      <c r="B5" s="23">
        <v>705</v>
      </c>
      <c r="C5" s="22" t="s">
        <v>7047</v>
      </c>
      <c r="D5" s="24">
        <v>44287</v>
      </c>
      <c r="E5" s="22" t="s">
        <v>7048</v>
      </c>
      <c r="F5" s="22" t="s">
        <v>7049</v>
      </c>
      <c r="G5" s="22" t="s">
        <v>7034</v>
      </c>
      <c r="H5" s="22" t="s">
        <v>7014</v>
      </c>
      <c r="I5" s="22" t="s">
        <v>7015</v>
      </c>
      <c r="J5" s="22" t="s">
        <v>7035</v>
      </c>
      <c r="K5" s="22" t="s">
        <v>7017</v>
      </c>
      <c r="L5" s="22" t="s">
        <v>7036</v>
      </c>
      <c r="M5" s="22" t="s">
        <v>7037</v>
      </c>
      <c r="N5" s="22" t="s">
        <v>7038</v>
      </c>
      <c r="O5" s="22" t="s">
        <v>7021</v>
      </c>
      <c r="P5" s="25" t="s">
        <v>7022</v>
      </c>
      <c r="Q5" s="26"/>
      <c r="R5" s="22" t="s">
        <v>7023</v>
      </c>
      <c r="S5" s="22" t="s">
        <v>7024</v>
      </c>
      <c r="T5" s="22">
        <v>3</v>
      </c>
      <c r="U5" s="22" t="s">
        <v>7039</v>
      </c>
      <c r="V5" s="22" t="s">
        <v>7040</v>
      </c>
      <c r="W5" s="22" t="s">
        <v>7041</v>
      </c>
      <c r="X5" s="22" t="s">
        <v>7042</v>
      </c>
      <c r="Y5" s="27" t="s">
        <v>7043</v>
      </c>
    </row>
    <row r="6" ht="13.8" customHeight="1" spans="1:25" x14ac:dyDescent="0.25">
      <c r="A6" s="22" t="s">
        <v>7030</v>
      </c>
      <c r="B6" s="23">
        <v>465</v>
      </c>
      <c r="C6" s="22" t="s">
        <v>7050</v>
      </c>
      <c r="D6" s="24">
        <v>44295</v>
      </c>
      <c r="E6" s="22" t="s">
        <v>7051</v>
      </c>
      <c r="F6" s="22" t="s">
        <v>7012</v>
      </c>
      <c r="G6" s="22" t="s">
        <v>7013</v>
      </c>
      <c r="H6" s="22" t="s">
        <v>7014</v>
      </c>
      <c r="I6" s="22" t="s">
        <v>7015</v>
      </c>
      <c r="J6" s="22" t="s">
        <v>7016</v>
      </c>
      <c r="K6" s="22" t="s">
        <v>7017</v>
      </c>
      <c r="L6" s="22" t="s">
        <v>7018</v>
      </c>
      <c r="M6" s="22" t="s">
        <v>7019</v>
      </c>
      <c r="N6" s="22" t="s">
        <v>7020</v>
      </c>
      <c r="O6" s="22" t="s">
        <v>7021</v>
      </c>
      <c r="P6" s="25" t="s">
        <v>7022</v>
      </c>
      <c r="Q6" s="26"/>
      <c r="R6" s="22" t="s">
        <v>7023</v>
      </c>
      <c r="S6" s="22" t="s">
        <v>7024</v>
      </c>
      <c r="T6" s="22">
        <v>3</v>
      </c>
      <c r="U6" s="22" t="s">
        <v>7052</v>
      </c>
      <c r="V6" s="22" t="s">
        <v>7026</v>
      </c>
      <c r="W6" s="22" t="s">
        <v>7053</v>
      </c>
      <c r="X6" s="22" t="s">
        <v>7054</v>
      </c>
      <c r="Y6" s="22" t="s">
        <v>7055</v>
      </c>
    </row>
    <row r="7" ht="13.8" customHeight="1" spans="1:25" x14ac:dyDescent="0.25">
      <c r="A7" s="22" t="s">
        <v>7056</v>
      </c>
      <c r="B7" s="23">
        <v>210</v>
      </c>
      <c r="C7" s="22" t="s">
        <v>7057</v>
      </c>
      <c r="D7" s="24">
        <v>44320</v>
      </c>
      <c r="E7" s="22" t="s">
        <v>7058</v>
      </c>
      <c r="F7" s="22" t="s">
        <v>7012</v>
      </c>
      <c r="G7" s="22" t="s">
        <v>7013</v>
      </c>
      <c r="H7" s="22" t="s">
        <v>7014</v>
      </c>
      <c r="I7" s="22" t="s">
        <v>7015</v>
      </c>
      <c r="J7" s="22" t="s">
        <v>7059</v>
      </c>
      <c r="K7" s="22" t="s">
        <v>7017</v>
      </c>
      <c r="L7" s="22" t="s">
        <v>7036</v>
      </c>
      <c r="M7" s="22" t="s">
        <v>7037</v>
      </c>
      <c r="N7" s="22" t="s">
        <v>7038</v>
      </c>
      <c r="O7" s="22" t="s">
        <v>7021</v>
      </c>
      <c r="P7" s="25" t="s">
        <v>7022</v>
      </c>
      <c r="Q7" s="26"/>
      <c r="R7" s="22" t="s">
        <v>7024</v>
      </c>
      <c r="S7" s="22" t="s">
        <v>7060</v>
      </c>
      <c r="T7" s="22">
        <v>12</v>
      </c>
      <c r="U7" s="22" t="s">
        <v>7039</v>
      </c>
      <c r="V7" s="22" t="s">
        <v>7026</v>
      </c>
      <c r="W7" s="22" t="s">
        <v>7061</v>
      </c>
      <c r="X7" s="22" t="s">
        <v>7062</v>
      </c>
      <c r="Y7" s="22" t="s">
        <v>7063</v>
      </c>
    </row>
    <row r="8" ht="13.8" customHeight="1" spans="1:25" x14ac:dyDescent="0.25">
      <c r="A8" s="22" t="s">
        <v>7056</v>
      </c>
      <c r="B8" s="23">
        <v>401</v>
      </c>
      <c r="C8" s="22" t="s">
        <v>7064</v>
      </c>
      <c r="D8" s="24">
        <v>44320</v>
      </c>
      <c r="E8" s="22" t="s">
        <v>7065</v>
      </c>
      <c r="F8" s="22" t="s">
        <v>7012</v>
      </c>
      <c r="G8" s="22" t="s">
        <v>7013</v>
      </c>
      <c r="H8" s="22" t="s">
        <v>7014</v>
      </c>
      <c r="I8" s="22" t="s">
        <v>7015</v>
      </c>
      <c r="J8" s="22" t="s">
        <v>7016</v>
      </c>
      <c r="K8" s="22" t="s">
        <v>7017</v>
      </c>
      <c r="L8" s="22" t="s">
        <v>7036</v>
      </c>
      <c r="M8" s="22" t="s">
        <v>7037</v>
      </c>
      <c r="N8" s="22" t="s">
        <v>7038</v>
      </c>
      <c r="O8" s="22" t="s">
        <v>7021</v>
      </c>
      <c r="P8" s="25" t="s">
        <v>7022</v>
      </c>
      <c r="Q8" s="26"/>
      <c r="R8" s="22" t="s">
        <v>7023</v>
      </c>
      <c r="S8" s="22" t="s">
        <v>7024</v>
      </c>
      <c r="T8" s="22">
        <v>12</v>
      </c>
      <c r="U8" s="22" t="s">
        <v>7052</v>
      </c>
      <c r="V8" s="22" t="s">
        <v>7026</v>
      </c>
      <c r="W8" s="22" t="s">
        <v>7061</v>
      </c>
      <c r="X8" s="22" t="s">
        <v>7066</v>
      </c>
      <c r="Y8" s="22" t="s">
        <v>7067</v>
      </c>
    </row>
    <row r="9" ht="13.8" customHeight="1" spans="1:25" x14ac:dyDescent="0.25">
      <c r="A9" s="22" t="s">
        <v>7056</v>
      </c>
      <c r="B9" s="23">
        <v>402</v>
      </c>
      <c r="C9" s="22" t="s">
        <v>7068</v>
      </c>
      <c r="D9" s="24">
        <v>44320</v>
      </c>
      <c r="E9" s="22" t="s">
        <v>7069</v>
      </c>
      <c r="F9" s="22" t="s">
        <v>7012</v>
      </c>
      <c r="G9" s="22" t="s">
        <v>7013</v>
      </c>
      <c r="H9" s="22" t="s">
        <v>7014</v>
      </c>
      <c r="I9" s="22" t="s">
        <v>7015</v>
      </c>
      <c r="J9" s="22" t="s">
        <v>7016</v>
      </c>
      <c r="K9" s="22" t="s">
        <v>7017</v>
      </c>
      <c r="L9" s="22" t="s">
        <v>7036</v>
      </c>
      <c r="M9" s="22" t="s">
        <v>7037</v>
      </c>
      <c r="N9" s="22" t="s">
        <v>7038</v>
      </c>
      <c r="O9" s="22" t="s">
        <v>7021</v>
      </c>
      <c r="P9" s="25" t="s">
        <v>7022</v>
      </c>
      <c r="Q9" s="26"/>
      <c r="R9" s="22" t="s">
        <v>7023</v>
      </c>
      <c r="S9" s="22" t="s">
        <v>7024</v>
      </c>
      <c r="T9" s="22">
        <v>12</v>
      </c>
      <c r="U9" s="22" t="s">
        <v>7025</v>
      </c>
      <c r="V9" s="22" t="s">
        <v>7026</v>
      </c>
      <c r="W9" s="22" t="s">
        <v>7070</v>
      </c>
      <c r="X9" s="22" t="s">
        <v>7071</v>
      </c>
      <c r="Y9" s="22" t="s">
        <v>7072</v>
      </c>
    </row>
    <row r="10" ht="13.8" customHeight="1" spans="1:25" x14ac:dyDescent="0.25">
      <c r="A10" s="22" t="s">
        <v>7056</v>
      </c>
      <c r="B10" s="23">
        <v>804</v>
      </c>
      <c r="C10" s="22" t="s">
        <v>7073</v>
      </c>
      <c r="D10" s="24">
        <v>44328</v>
      </c>
      <c r="E10" s="22" t="s">
        <v>7074</v>
      </c>
      <c r="F10" s="22" t="s">
        <v>7075</v>
      </c>
      <c r="G10" s="22" t="s">
        <v>7076</v>
      </c>
      <c r="H10" s="22" t="s">
        <v>7077</v>
      </c>
      <c r="I10" s="22" t="s">
        <v>7078</v>
      </c>
      <c r="J10" s="22" t="s">
        <v>7079</v>
      </c>
      <c r="K10" s="22" t="s">
        <v>7017</v>
      </c>
      <c r="L10" s="22" t="s">
        <v>7080</v>
      </c>
      <c r="M10" s="22" t="s">
        <v>7037</v>
      </c>
      <c r="N10" s="22" t="s">
        <v>7081</v>
      </c>
      <c r="O10" s="22" t="s">
        <v>7021</v>
      </c>
      <c r="P10" s="25" t="s">
        <v>7022</v>
      </c>
      <c r="Q10" s="26"/>
      <c r="R10" s="22" t="s">
        <v>7023</v>
      </c>
      <c r="S10" s="22" t="s">
        <v>7023</v>
      </c>
      <c r="T10" s="22">
        <v>10</v>
      </c>
      <c r="U10" s="22" t="s">
        <v>7039</v>
      </c>
      <c r="V10" s="22" t="s">
        <v>7082</v>
      </c>
      <c r="W10" s="22" t="s">
        <v>7083</v>
      </c>
      <c r="X10" s="22" t="s">
        <v>7084</v>
      </c>
      <c r="Y10" s="22" t="s">
        <v>7085</v>
      </c>
    </row>
    <row r="11" ht="46.25" customHeight="1" spans="1:25" x14ac:dyDescent="0.25">
      <c r="A11" s="22" t="s">
        <v>7086</v>
      </c>
      <c r="B11" s="23">
        <v>717</v>
      </c>
      <c r="C11" s="22" t="s">
        <v>7087</v>
      </c>
      <c r="D11" s="24">
        <v>44348</v>
      </c>
      <c r="E11" s="22" t="s">
        <v>7088</v>
      </c>
      <c r="F11" s="22" t="s">
        <v>7089</v>
      </c>
      <c r="G11" s="22" t="s">
        <v>7090</v>
      </c>
      <c r="H11" s="22" t="s">
        <v>7091</v>
      </c>
      <c r="I11" s="22" t="s">
        <v>7092</v>
      </c>
      <c r="J11" s="22" t="s">
        <v>7093</v>
      </c>
      <c r="K11" s="22" t="s">
        <v>7017</v>
      </c>
      <c r="L11" s="22" t="s">
        <v>7094</v>
      </c>
      <c r="M11" s="22" t="s">
        <v>7019</v>
      </c>
      <c r="N11" s="22" t="s">
        <v>7095</v>
      </c>
      <c r="O11" s="22" t="s">
        <v>7021</v>
      </c>
      <c r="P11" s="25" t="s">
        <v>7022</v>
      </c>
      <c r="Q11" s="26"/>
      <c r="R11" s="22" t="s">
        <v>7060</v>
      </c>
      <c r="S11" s="22" t="s">
        <v>7024</v>
      </c>
      <c r="T11" s="22">
        <v>6</v>
      </c>
      <c r="U11" s="22" t="s">
        <v>7052</v>
      </c>
      <c r="V11" s="22" t="s">
        <v>7096</v>
      </c>
      <c r="W11" s="22" t="s">
        <v>7097</v>
      </c>
      <c r="X11" s="22" t="s">
        <v>7098</v>
      </c>
      <c r="Y11" s="27" t="s">
        <v>7099</v>
      </c>
    </row>
    <row r="12" ht="13.8" customHeight="1" spans="1:25" x14ac:dyDescent="0.25">
      <c r="A12" s="22" t="s">
        <v>7086</v>
      </c>
      <c r="B12" s="23">
        <v>736</v>
      </c>
      <c r="C12" s="22" t="s">
        <v>7100</v>
      </c>
      <c r="D12" s="24">
        <v>44348</v>
      </c>
      <c r="E12" s="22" t="s">
        <v>7101</v>
      </c>
      <c r="F12" s="22" t="s">
        <v>7089</v>
      </c>
      <c r="G12" s="22" t="s">
        <v>7090</v>
      </c>
      <c r="H12" s="22" t="s">
        <v>7091</v>
      </c>
      <c r="I12" s="22" t="s">
        <v>7092</v>
      </c>
      <c r="J12" s="22" t="s">
        <v>7093</v>
      </c>
      <c r="K12" s="22" t="s">
        <v>7017</v>
      </c>
      <c r="L12" s="22" t="s">
        <v>7094</v>
      </c>
      <c r="M12" s="22" t="s">
        <v>7019</v>
      </c>
      <c r="N12" s="22" t="s">
        <v>7102</v>
      </c>
      <c r="O12" s="22" t="s">
        <v>7021</v>
      </c>
      <c r="P12" s="25" t="s">
        <v>7022</v>
      </c>
      <c r="Q12" s="26"/>
      <c r="R12" s="22"/>
      <c r="S12" s="22"/>
      <c r="T12" s="22"/>
      <c r="U12" s="22"/>
      <c r="V12" s="22"/>
      <c r="W12" s="22"/>
      <c r="X12" s="22"/>
      <c r="Y12" s="22"/>
    </row>
    <row r="13" ht="13.8" customHeight="1" spans="1:25" x14ac:dyDescent="0.25">
      <c r="A13" s="22" t="s">
        <v>7086</v>
      </c>
      <c r="B13" s="23" t="s">
        <v>34</v>
      </c>
      <c r="C13" s="22" t="s">
        <v>7103</v>
      </c>
      <c r="D13" s="24">
        <v>44352</v>
      </c>
      <c r="E13" s="22" t="s">
        <v>7104</v>
      </c>
      <c r="F13" s="22" t="s">
        <v>7105</v>
      </c>
      <c r="G13" s="22" t="s">
        <v>7090</v>
      </c>
      <c r="H13" s="22" t="s">
        <v>7091</v>
      </c>
      <c r="I13" s="22" t="s">
        <v>7092</v>
      </c>
      <c r="J13" s="22" t="s">
        <v>7093</v>
      </c>
      <c r="K13" s="22" t="s">
        <v>33</v>
      </c>
      <c r="L13" s="22" t="s">
        <v>33</v>
      </c>
      <c r="M13" s="22" t="s">
        <v>7106</v>
      </c>
      <c r="N13" s="22" t="s">
        <v>7038</v>
      </c>
      <c r="O13" s="22" t="s">
        <v>7021</v>
      </c>
      <c r="P13" s="25" t="s">
        <v>7022</v>
      </c>
      <c r="Q13" s="26" t="s">
        <v>7107</v>
      </c>
      <c r="R13" s="22" t="s">
        <v>7024</v>
      </c>
      <c r="S13" s="22" t="s">
        <v>7024</v>
      </c>
      <c r="T13" s="22">
        <v>21</v>
      </c>
      <c r="U13" s="22" t="s">
        <v>7052</v>
      </c>
      <c r="V13" s="22" t="s">
        <v>7096</v>
      </c>
      <c r="W13" s="22" t="s">
        <v>7083</v>
      </c>
      <c r="X13" s="27" t="s">
        <v>7108</v>
      </c>
      <c r="Y13" s="27" t="s">
        <v>7109</v>
      </c>
    </row>
    <row r="14" ht="13.8" customHeight="1" spans="1:25" x14ac:dyDescent="0.25">
      <c r="A14" s="22" t="s">
        <v>7086</v>
      </c>
      <c r="B14" s="23" t="s">
        <v>142</v>
      </c>
      <c r="C14" s="22" t="s">
        <v>7110</v>
      </c>
      <c r="D14" s="24">
        <v>44356</v>
      </c>
      <c r="E14" s="22" t="s">
        <v>7111</v>
      </c>
      <c r="F14" s="22" t="s">
        <v>7105</v>
      </c>
      <c r="G14" s="22" t="s">
        <v>7090</v>
      </c>
      <c r="H14" s="22" t="s">
        <v>7112</v>
      </c>
      <c r="I14" s="22" t="s">
        <v>7078</v>
      </c>
      <c r="J14" s="22" t="s">
        <v>7113</v>
      </c>
      <c r="K14" s="22" t="s">
        <v>33</v>
      </c>
      <c r="L14" s="22" t="s">
        <v>33</v>
      </c>
      <c r="M14" s="22" t="s">
        <v>7106</v>
      </c>
      <c r="N14" s="22" t="s">
        <v>7038</v>
      </c>
      <c r="O14" s="22" t="s">
        <v>7021</v>
      </c>
      <c r="P14" s="25" t="s">
        <v>7022</v>
      </c>
      <c r="Q14" s="26" t="s">
        <v>7114</v>
      </c>
      <c r="R14" s="22" t="s">
        <v>7060</v>
      </c>
      <c r="S14" s="22" t="s">
        <v>7060</v>
      </c>
      <c r="T14" s="22">
        <v>14</v>
      </c>
      <c r="U14" s="22" t="s">
        <v>7052</v>
      </c>
      <c r="V14" s="22" t="s">
        <v>7115</v>
      </c>
      <c r="W14" s="22" t="s">
        <v>7116</v>
      </c>
      <c r="X14" s="22" t="s">
        <v>7117</v>
      </c>
      <c r="Y14" s="22" t="s">
        <v>7118</v>
      </c>
    </row>
    <row r="15" ht="13.8" customHeight="1" spans="1:25" x14ac:dyDescent="0.25">
      <c r="A15" s="22" t="s">
        <v>7086</v>
      </c>
      <c r="B15" s="23" t="s">
        <v>193</v>
      </c>
      <c r="C15" s="22" t="s">
        <v>7119</v>
      </c>
      <c r="D15" s="24">
        <v>44358</v>
      </c>
      <c r="E15" s="22" t="s">
        <v>7120</v>
      </c>
      <c r="F15" s="22" t="s">
        <v>7105</v>
      </c>
      <c r="G15" s="22" t="s">
        <v>7090</v>
      </c>
      <c r="H15" s="22" t="s">
        <v>7112</v>
      </c>
      <c r="I15" s="22" t="s">
        <v>7078</v>
      </c>
      <c r="J15" s="22" t="s">
        <v>7121</v>
      </c>
      <c r="K15" s="22" t="s">
        <v>33</v>
      </c>
      <c r="L15" s="22" t="s">
        <v>33</v>
      </c>
      <c r="M15" s="22" t="s">
        <v>7106</v>
      </c>
      <c r="N15" s="22" t="s">
        <v>7122</v>
      </c>
      <c r="O15" s="22" t="s">
        <v>7021</v>
      </c>
      <c r="P15" s="25" t="s">
        <v>7022</v>
      </c>
      <c r="Q15" s="26" t="s">
        <v>7123</v>
      </c>
      <c r="R15" s="22" t="s">
        <v>7024</v>
      </c>
      <c r="S15" s="22" t="s">
        <v>7024</v>
      </c>
      <c r="T15" s="22">
        <v>10</v>
      </c>
      <c r="U15" s="22" t="s">
        <v>7052</v>
      </c>
      <c r="V15" s="22" t="s">
        <v>7096</v>
      </c>
      <c r="W15" s="22" t="s">
        <v>7124</v>
      </c>
      <c r="X15" s="22" t="s">
        <v>7125</v>
      </c>
      <c r="Y15" s="22" t="s">
        <v>7126</v>
      </c>
    </row>
    <row r="16" ht="13.8" customHeight="1" spans="1:25" x14ac:dyDescent="0.25">
      <c r="A16" s="22" t="s">
        <v>7086</v>
      </c>
      <c r="B16" s="23" t="s">
        <v>303</v>
      </c>
      <c r="C16" s="22" t="s">
        <v>7127</v>
      </c>
      <c r="D16" s="24">
        <v>44364</v>
      </c>
      <c r="E16" s="22" t="s">
        <v>7128</v>
      </c>
      <c r="F16" s="22" t="s">
        <v>7129</v>
      </c>
      <c r="G16" s="22" t="s">
        <v>7130</v>
      </c>
      <c r="H16" s="22" t="s">
        <v>7131</v>
      </c>
      <c r="I16" s="22" t="s">
        <v>7092</v>
      </c>
      <c r="J16" s="22" t="s">
        <v>7132</v>
      </c>
      <c r="K16" s="22" t="s">
        <v>33</v>
      </c>
      <c r="L16" s="22" t="s">
        <v>33</v>
      </c>
      <c r="M16" s="22" t="s">
        <v>7037</v>
      </c>
      <c r="N16" s="22" t="s">
        <v>7122</v>
      </c>
      <c r="O16" s="22" t="s">
        <v>7021</v>
      </c>
      <c r="P16" s="25" t="s">
        <v>7022</v>
      </c>
      <c r="Q16" s="26"/>
      <c r="R16" s="22"/>
      <c r="S16" s="22"/>
      <c r="T16" s="22"/>
      <c r="U16" s="22"/>
      <c r="V16" s="22"/>
      <c r="W16" s="22"/>
      <c r="X16" s="22"/>
      <c r="Y16" s="22"/>
    </row>
    <row r="17" ht="13.8" customHeight="1" spans="1:25" x14ac:dyDescent="0.25">
      <c r="A17" s="22" t="s">
        <v>7086</v>
      </c>
      <c r="B17" s="23" t="s">
        <v>386</v>
      </c>
      <c r="C17" s="22" t="s">
        <v>7133</v>
      </c>
      <c r="D17" s="24">
        <v>44364</v>
      </c>
      <c r="E17" s="22" t="s">
        <v>7134</v>
      </c>
      <c r="F17" s="22" t="s">
        <v>7129</v>
      </c>
      <c r="G17" s="22" t="s">
        <v>7130</v>
      </c>
      <c r="H17" s="22" t="s">
        <v>7131</v>
      </c>
      <c r="I17" s="22" t="s">
        <v>7092</v>
      </c>
      <c r="J17" s="22" t="s">
        <v>7132</v>
      </c>
      <c r="K17" s="22" t="s">
        <v>33</v>
      </c>
      <c r="L17" s="22" t="s">
        <v>33</v>
      </c>
      <c r="M17" s="22" t="s">
        <v>7106</v>
      </c>
      <c r="N17" s="22" t="s">
        <v>7122</v>
      </c>
      <c r="O17" s="22" t="s">
        <v>7021</v>
      </c>
      <c r="P17" s="25" t="s">
        <v>7022</v>
      </c>
      <c r="Q17" s="26" t="s">
        <v>7135</v>
      </c>
      <c r="R17" s="22" t="s">
        <v>7024</v>
      </c>
      <c r="S17" s="22" t="s">
        <v>7024</v>
      </c>
      <c r="T17" s="22">
        <v>10</v>
      </c>
      <c r="U17" s="22" t="s">
        <v>7052</v>
      </c>
      <c r="V17" s="22" t="s">
        <v>7040</v>
      </c>
      <c r="W17" s="22" t="s">
        <v>7041</v>
      </c>
      <c r="X17" s="22" t="s">
        <v>7136</v>
      </c>
      <c r="Y17" s="22" t="s">
        <v>7137</v>
      </c>
    </row>
    <row r="18" ht="13.8" customHeight="1" spans="1:25" x14ac:dyDescent="0.25">
      <c r="A18" s="22" t="s">
        <v>7086</v>
      </c>
      <c r="B18" s="23">
        <v>809</v>
      </c>
      <c r="C18" s="22" t="s">
        <v>7138</v>
      </c>
      <c r="D18" s="24">
        <v>44371</v>
      </c>
      <c r="E18" s="22" t="s">
        <v>7139</v>
      </c>
      <c r="F18" s="22" t="s">
        <v>7140</v>
      </c>
      <c r="G18" s="22" t="s">
        <v>7130</v>
      </c>
      <c r="H18" s="22" t="s">
        <v>7131</v>
      </c>
      <c r="I18" s="22" t="s">
        <v>7092</v>
      </c>
      <c r="J18" s="22" t="s">
        <v>7132</v>
      </c>
      <c r="K18" s="22" t="s">
        <v>7017</v>
      </c>
      <c r="L18" s="22" t="s">
        <v>7080</v>
      </c>
      <c r="M18" s="22" t="s">
        <v>7037</v>
      </c>
      <c r="N18" s="22" t="s">
        <v>7081</v>
      </c>
      <c r="O18" s="22" t="s">
        <v>7021</v>
      </c>
      <c r="P18" s="25" t="s">
        <v>7022</v>
      </c>
      <c r="Q18" s="26"/>
      <c r="R18" s="22" t="s">
        <v>7024</v>
      </c>
      <c r="S18" s="22" t="s">
        <v>7024</v>
      </c>
      <c r="T18" s="22">
        <v>17</v>
      </c>
      <c r="U18" s="22" t="s">
        <v>7052</v>
      </c>
      <c r="V18" s="22" t="s">
        <v>7040</v>
      </c>
      <c r="W18" s="22" t="s">
        <v>7097</v>
      </c>
      <c r="X18" s="22" t="s">
        <v>7141</v>
      </c>
      <c r="Y18" s="22" t="s">
        <v>7142</v>
      </c>
    </row>
    <row r="19" ht="13.8" customHeight="1" spans="1:25" x14ac:dyDescent="0.25">
      <c r="A19" s="22" t="s">
        <v>7086</v>
      </c>
      <c r="B19" s="23">
        <v>814</v>
      </c>
      <c r="C19" s="22" t="s">
        <v>7143</v>
      </c>
      <c r="D19" s="24">
        <v>44372</v>
      </c>
      <c r="E19" s="22" t="s">
        <v>7144</v>
      </c>
      <c r="F19" s="22" t="s">
        <v>7145</v>
      </c>
      <c r="G19" s="22" t="s">
        <v>7146</v>
      </c>
      <c r="H19" s="22" t="s">
        <v>7131</v>
      </c>
      <c r="I19" s="22" t="s">
        <v>7092</v>
      </c>
      <c r="J19" s="22" t="s">
        <v>7132</v>
      </c>
      <c r="K19" s="22" t="s">
        <v>7017</v>
      </c>
      <c r="L19" s="22" t="s">
        <v>7080</v>
      </c>
      <c r="M19" s="22" t="s">
        <v>7037</v>
      </c>
      <c r="N19" s="22" t="s">
        <v>7081</v>
      </c>
      <c r="O19" s="22" t="s">
        <v>7021</v>
      </c>
      <c r="P19" s="25" t="s">
        <v>7022</v>
      </c>
      <c r="Q19" s="26"/>
      <c r="R19" s="22"/>
      <c r="S19" s="22"/>
      <c r="T19" s="22"/>
      <c r="U19" s="22"/>
      <c r="V19" s="22"/>
      <c r="W19" s="22"/>
      <c r="X19" s="22"/>
      <c r="Y19" s="22"/>
    </row>
    <row r="20" ht="13.8" customHeight="1" spans="1:25" x14ac:dyDescent="0.25">
      <c r="A20" s="22" t="s">
        <v>7086</v>
      </c>
      <c r="B20" s="23" t="s">
        <v>551</v>
      </c>
      <c r="C20" s="22" t="s">
        <v>7147</v>
      </c>
      <c r="D20" s="24">
        <v>44377</v>
      </c>
      <c r="E20" s="22" t="s">
        <v>7148</v>
      </c>
      <c r="F20" s="22" t="s">
        <v>7149</v>
      </c>
      <c r="G20" s="22" t="s">
        <v>7150</v>
      </c>
      <c r="H20" s="22" t="s">
        <v>7112</v>
      </c>
      <c r="I20" s="22" t="s">
        <v>7078</v>
      </c>
      <c r="J20" s="22" t="s">
        <v>7113</v>
      </c>
      <c r="K20" s="22" t="s">
        <v>33</v>
      </c>
      <c r="L20" s="22" t="s">
        <v>33</v>
      </c>
      <c r="M20" s="22" t="s">
        <v>7106</v>
      </c>
      <c r="N20" s="22" t="s">
        <v>7038</v>
      </c>
      <c r="O20" s="22" t="s">
        <v>7021</v>
      </c>
      <c r="P20" s="25" t="s">
        <v>7022</v>
      </c>
      <c r="Q20" s="26" t="s">
        <v>7114</v>
      </c>
      <c r="R20" s="22" t="s">
        <v>7060</v>
      </c>
      <c r="S20" s="22" t="s">
        <v>7024</v>
      </c>
      <c r="T20" s="22">
        <v>32</v>
      </c>
      <c r="U20" s="22" t="s">
        <v>7052</v>
      </c>
      <c r="V20" s="22" t="s">
        <v>7115</v>
      </c>
      <c r="W20" s="22" t="s">
        <v>7151</v>
      </c>
      <c r="X20" s="22" t="s">
        <v>7152</v>
      </c>
      <c r="Y20" s="22" t="s">
        <v>7153</v>
      </c>
    </row>
    <row r="21" ht="13.8" customHeight="1" spans="1:25" x14ac:dyDescent="0.25">
      <c r="A21" s="22" t="s">
        <v>7086</v>
      </c>
      <c r="B21" s="23" t="s">
        <v>465</v>
      </c>
      <c r="C21" s="22" t="s">
        <v>7154</v>
      </c>
      <c r="D21" s="24">
        <v>44377</v>
      </c>
      <c r="E21" s="22" t="s">
        <v>7155</v>
      </c>
      <c r="F21" s="22" t="s">
        <v>7156</v>
      </c>
      <c r="G21" s="22" t="s">
        <v>7157</v>
      </c>
      <c r="H21" s="22" t="s">
        <v>7091</v>
      </c>
      <c r="I21" s="22" t="s">
        <v>7092</v>
      </c>
      <c r="J21" s="22" t="s">
        <v>7132</v>
      </c>
      <c r="K21" s="22" t="s">
        <v>33</v>
      </c>
      <c r="L21" s="22" t="s">
        <v>33</v>
      </c>
      <c r="M21" s="22" t="s">
        <v>7037</v>
      </c>
      <c r="N21" s="22" t="s">
        <v>7038</v>
      </c>
      <c r="O21" s="22" t="s">
        <v>7021</v>
      </c>
      <c r="P21" s="25" t="s">
        <v>7022</v>
      </c>
      <c r="Q21" s="26"/>
      <c r="R21" s="22" t="s">
        <v>7060</v>
      </c>
      <c r="S21" s="22" t="s">
        <v>7060</v>
      </c>
      <c r="T21" s="22">
        <v>18</v>
      </c>
      <c r="U21" s="22" t="s">
        <v>7052</v>
      </c>
      <c r="V21" s="22" t="s">
        <v>7026</v>
      </c>
      <c r="W21" s="22" t="s">
        <v>7097</v>
      </c>
      <c r="X21" s="22" t="s">
        <v>7158</v>
      </c>
      <c r="Y21" s="22" t="s">
        <v>7159</v>
      </c>
    </row>
    <row r="22" ht="13.8" customHeight="1" spans="1:25" x14ac:dyDescent="0.25">
      <c r="A22" s="22" t="s">
        <v>7160</v>
      </c>
      <c r="B22" s="23">
        <v>813</v>
      </c>
      <c r="C22" s="22" t="s">
        <v>7161</v>
      </c>
      <c r="D22" s="24">
        <v>44378</v>
      </c>
      <c r="E22" s="22" t="s">
        <v>7162</v>
      </c>
      <c r="F22" s="22" t="s">
        <v>7163</v>
      </c>
      <c r="G22" s="22" t="s">
        <v>7146</v>
      </c>
      <c r="H22" s="22" t="s">
        <v>7131</v>
      </c>
      <c r="I22" s="22" t="s">
        <v>7092</v>
      </c>
      <c r="J22" s="22" t="s">
        <v>7164</v>
      </c>
      <c r="K22" s="22" t="s">
        <v>7017</v>
      </c>
      <c r="L22" s="22" t="s">
        <v>7080</v>
      </c>
      <c r="M22" s="22" t="s">
        <v>7037</v>
      </c>
      <c r="N22" s="22" t="s">
        <v>7081</v>
      </c>
      <c r="O22" s="22" t="s">
        <v>7021</v>
      </c>
      <c r="P22" s="25" t="s">
        <v>7022</v>
      </c>
      <c r="Q22" s="26"/>
      <c r="R22" s="22" t="s">
        <v>7023</v>
      </c>
      <c r="S22" s="22" t="s">
        <v>7024</v>
      </c>
      <c r="T22" s="22">
        <v>12</v>
      </c>
      <c r="U22" s="22" t="s">
        <v>7052</v>
      </c>
      <c r="V22" s="22" t="s">
        <v>7026</v>
      </c>
      <c r="W22" s="22" t="s">
        <v>7041</v>
      </c>
      <c r="X22" s="22" t="s">
        <v>7165</v>
      </c>
      <c r="Y22" s="22" t="s">
        <v>7166</v>
      </c>
    </row>
    <row r="23" ht="13.8" customHeight="1" spans="1:25" x14ac:dyDescent="0.25">
      <c r="A23" s="22" t="s">
        <v>7160</v>
      </c>
      <c r="B23" s="23" t="s">
        <v>628</v>
      </c>
      <c r="C23" s="22" t="s">
        <v>7167</v>
      </c>
      <c r="D23" s="24">
        <v>44386</v>
      </c>
      <c r="E23" s="22" t="s">
        <v>7168</v>
      </c>
      <c r="F23" s="22" t="s">
        <v>7169</v>
      </c>
      <c r="G23" s="22" t="s">
        <v>7157</v>
      </c>
      <c r="H23" s="22" t="s">
        <v>7091</v>
      </c>
      <c r="I23" s="22" t="s">
        <v>7092</v>
      </c>
      <c r="J23" s="22" t="s">
        <v>7170</v>
      </c>
      <c r="K23" s="22" t="s">
        <v>33</v>
      </c>
      <c r="L23" s="22" t="s">
        <v>33</v>
      </c>
      <c r="M23" s="22" t="s">
        <v>7106</v>
      </c>
      <c r="N23" s="22" t="s">
        <v>7122</v>
      </c>
      <c r="O23" s="22" t="s">
        <v>7021</v>
      </c>
      <c r="P23" s="25" t="s">
        <v>7022</v>
      </c>
      <c r="Q23" s="26" t="s">
        <v>7171</v>
      </c>
      <c r="R23" s="22" t="s">
        <v>7024</v>
      </c>
      <c r="S23" s="22" t="s">
        <v>7024</v>
      </c>
      <c r="T23" s="22">
        <v>10</v>
      </c>
      <c r="U23" s="22" t="s">
        <v>7052</v>
      </c>
      <c r="V23" s="22" t="s">
        <v>7096</v>
      </c>
      <c r="W23" s="22" t="s">
        <v>7083</v>
      </c>
      <c r="X23" s="22" t="s">
        <v>7172</v>
      </c>
      <c r="Y23" s="22" t="s">
        <v>7126</v>
      </c>
    </row>
    <row r="24" ht="13.8" customHeight="1" spans="1:25" x14ac:dyDescent="0.25">
      <c r="A24" s="22" t="s">
        <v>7160</v>
      </c>
      <c r="B24" s="23" t="s">
        <v>707</v>
      </c>
      <c r="C24" s="22" t="s">
        <v>7173</v>
      </c>
      <c r="D24" s="24">
        <v>44400</v>
      </c>
      <c r="E24" s="22" t="s">
        <v>7174</v>
      </c>
      <c r="F24" s="22" t="s">
        <v>7175</v>
      </c>
      <c r="G24" s="22" t="s">
        <v>7176</v>
      </c>
      <c r="H24" s="22" t="s">
        <v>7177</v>
      </c>
      <c r="I24" s="22" t="s">
        <v>7078</v>
      </c>
      <c r="J24" s="22" t="s">
        <v>7113</v>
      </c>
      <c r="K24" s="22" t="s">
        <v>33</v>
      </c>
      <c r="L24" s="22" t="s">
        <v>33</v>
      </c>
      <c r="M24" s="22" t="s">
        <v>7106</v>
      </c>
      <c r="N24" s="22" t="s">
        <v>7038</v>
      </c>
      <c r="O24" s="22" t="s">
        <v>7021</v>
      </c>
      <c r="P24" s="25" t="s">
        <v>7022</v>
      </c>
      <c r="Q24" s="26" t="s">
        <v>7178</v>
      </c>
      <c r="R24" s="22" t="s">
        <v>7024</v>
      </c>
      <c r="S24" s="22" t="s">
        <v>7024</v>
      </c>
      <c r="T24" s="22">
        <v>24</v>
      </c>
      <c r="U24" s="22" t="s">
        <v>7052</v>
      </c>
      <c r="V24" s="22" t="s">
        <v>7179</v>
      </c>
      <c r="W24" s="22" t="s">
        <v>7083</v>
      </c>
      <c r="X24" s="22" t="s">
        <v>7180</v>
      </c>
      <c r="Y24" s="27" t="s">
        <v>7181</v>
      </c>
    </row>
    <row r="25" ht="13.8" customHeight="1" spans="1:25" x14ac:dyDescent="0.25">
      <c r="A25" s="22" t="s">
        <v>7182</v>
      </c>
      <c r="B25" s="23">
        <v>111</v>
      </c>
      <c r="C25" s="22" t="s">
        <v>7183</v>
      </c>
      <c r="D25" s="24">
        <v>44409</v>
      </c>
      <c r="E25" s="22" t="s">
        <v>7184</v>
      </c>
      <c r="F25" s="22" t="s">
        <v>7185</v>
      </c>
      <c r="G25" s="22" t="s">
        <v>7090</v>
      </c>
      <c r="H25" s="22" t="s">
        <v>7112</v>
      </c>
      <c r="I25" s="22" t="s">
        <v>7078</v>
      </c>
      <c r="J25" s="22" t="s">
        <v>7079</v>
      </c>
      <c r="K25" s="22" t="s">
        <v>7017</v>
      </c>
      <c r="L25" s="22" t="s">
        <v>7036</v>
      </c>
      <c r="M25" s="22" t="s">
        <v>7019</v>
      </c>
      <c r="N25" s="22" t="s">
        <v>7095</v>
      </c>
      <c r="O25" s="22" t="s">
        <v>7021</v>
      </c>
      <c r="P25" s="25" t="s">
        <v>7022</v>
      </c>
      <c r="Q25" s="26"/>
      <c r="R25" s="22" t="s">
        <v>7060</v>
      </c>
      <c r="S25" s="22" t="s">
        <v>7060</v>
      </c>
      <c r="T25" s="22">
        <v>15</v>
      </c>
      <c r="U25" s="22" t="s">
        <v>7052</v>
      </c>
      <c r="V25" s="22" t="s">
        <v>7026</v>
      </c>
      <c r="W25" s="22" t="s">
        <v>7053</v>
      </c>
      <c r="X25" s="22" t="s">
        <v>7186</v>
      </c>
      <c r="Y25" s="22" t="s">
        <v>7187</v>
      </c>
    </row>
    <row r="26" ht="13.8" customHeight="1" spans="1:25" x14ac:dyDescent="0.25">
      <c r="A26" s="22" t="s">
        <v>7188</v>
      </c>
      <c r="B26" s="23">
        <v>136</v>
      </c>
      <c r="C26" s="22" t="s">
        <v>7189</v>
      </c>
      <c r="D26" s="24">
        <v>45072</v>
      </c>
      <c r="E26" s="22" t="s">
        <v>7190</v>
      </c>
      <c r="F26" s="22" t="s">
        <v>7191</v>
      </c>
      <c r="G26" s="22" t="s">
        <v>7157</v>
      </c>
      <c r="H26" s="22" t="s">
        <v>7091</v>
      </c>
      <c r="I26" s="22" t="s">
        <v>7092</v>
      </c>
      <c r="J26" s="22" t="s">
        <v>7170</v>
      </c>
      <c r="K26" s="22" t="s">
        <v>7017</v>
      </c>
      <c r="L26" s="22" t="s">
        <v>7036</v>
      </c>
      <c r="M26" s="22" t="s">
        <v>7037</v>
      </c>
      <c r="N26" s="22" t="s">
        <v>7038</v>
      </c>
      <c r="O26" s="22" t="s">
        <v>7021</v>
      </c>
      <c r="P26" s="25" t="s">
        <v>7022</v>
      </c>
      <c r="Q26" s="26"/>
      <c r="R26" s="22" t="s">
        <v>7024</v>
      </c>
      <c r="S26" s="22" t="s">
        <v>7024</v>
      </c>
      <c r="T26" s="22">
        <v>18</v>
      </c>
      <c r="U26" s="22" t="s">
        <v>7052</v>
      </c>
      <c r="V26" s="22" t="s">
        <v>7026</v>
      </c>
      <c r="W26" s="22" t="s">
        <v>7061</v>
      </c>
      <c r="X26" s="22" t="s">
        <v>7192</v>
      </c>
      <c r="Y26" s="22" t="s">
        <v>7193</v>
      </c>
    </row>
    <row r="27" ht="13.8" customHeight="1" spans="1:25" x14ac:dyDescent="0.25">
      <c r="A27" s="22" t="s">
        <v>7182</v>
      </c>
      <c r="B27" s="23">
        <v>231</v>
      </c>
      <c r="C27" s="22" t="s">
        <v>7194</v>
      </c>
      <c r="D27" s="24">
        <v>44409</v>
      </c>
      <c r="E27" s="22" t="s">
        <v>7195</v>
      </c>
      <c r="F27" s="22" t="s">
        <v>7196</v>
      </c>
      <c r="G27" s="22" t="s">
        <v>7176</v>
      </c>
      <c r="H27" s="22" t="s">
        <v>7177</v>
      </c>
      <c r="I27" s="22" t="s">
        <v>7078</v>
      </c>
      <c r="J27" s="22" t="s">
        <v>7113</v>
      </c>
      <c r="K27" s="22" t="s">
        <v>7017</v>
      </c>
      <c r="L27" s="22" t="s">
        <v>7036</v>
      </c>
      <c r="M27" s="22" t="s">
        <v>7037</v>
      </c>
      <c r="N27" s="22" t="s">
        <v>7038</v>
      </c>
      <c r="O27" s="22" t="s">
        <v>7021</v>
      </c>
      <c r="P27" s="25" t="s">
        <v>7022</v>
      </c>
      <c r="Q27" s="26"/>
      <c r="R27" s="22" t="s">
        <v>7023</v>
      </c>
      <c r="S27" s="22" t="s">
        <v>7023</v>
      </c>
      <c r="T27" s="22">
        <v>15</v>
      </c>
      <c r="U27" s="22" t="s">
        <v>7052</v>
      </c>
      <c r="V27" s="22" t="s">
        <v>7096</v>
      </c>
      <c r="W27" s="22" t="s">
        <v>7083</v>
      </c>
      <c r="X27" s="22" t="s">
        <v>7197</v>
      </c>
      <c r="Y27" s="22" t="s">
        <v>7198</v>
      </c>
    </row>
    <row r="28" ht="13.8" customHeight="1" spans="1:25" x14ac:dyDescent="0.25">
      <c r="A28" s="22" t="s">
        <v>7182</v>
      </c>
      <c r="B28" s="23">
        <v>722</v>
      </c>
      <c r="C28" s="22" t="s">
        <v>7199</v>
      </c>
      <c r="D28" s="24">
        <v>44409</v>
      </c>
      <c r="E28" s="22" t="s">
        <v>7200</v>
      </c>
      <c r="F28" s="22" t="s">
        <v>7201</v>
      </c>
      <c r="G28" s="22" t="s">
        <v>7157</v>
      </c>
      <c r="H28" s="22" t="s">
        <v>7091</v>
      </c>
      <c r="I28" s="22" t="s">
        <v>7092</v>
      </c>
      <c r="J28" s="22" t="s">
        <v>7093</v>
      </c>
      <c r="K28" s="22" t="s">
        <v>7017</v>
      </c>
      <c r="L28" s="22" t="s">
        <v>7094</v>
      </c>
      <c r="M28" s="22" t="s">
        <v>7019</v>
      </c>
      <c r="N28" s="22" t="s">
        <v>7095</v>
      </c>
      <c r="O28" s="22" t="s">
        <v>7021</v>
      </c>
      <c r="P28" s="25" t="s">
        <v>7022</v>
      </c>
      <c r="Q28" s="26"/>
      <c r="R28" s="22" t="s">
        <v>7060</v>
      </c>
      <c r="S28" s="22" t="s">
        <v>7060</v>
      </c>
      <c r="T28" s="22">
        <v>6</v>
      </c>
      <c r="U28" s="22" t="s">
        <v>7039</v>
      </c>
      <c r="V28" s="22" t="s">
        <v>7026</v>
      </c>
      <c r="W28" s="22" t="s">
        <v>7202</v>
      </c>
      <c r="X28" s="22" t="s">
        <v>7203</v>
      </c>
      <c r="Y28" s="22" t="s">
        <v>7204</v>
      </c>
    </row>
    <row r="29" ht="13.8" customHeight="1" spans="1:25" x14ac:dyDescent="0.25">
      <c r="A29" s="22" t="s">
        <v>7205</v>
      </c>
      <c r="B29" s="23">
        <v>205</v>
      </c>
      <c r="C29" s="22" t="s">
        <v>7206</v>
      </c>
      <c r="D29" s="24">
        <v>44440</v>
      </c>
      <c r="E29" s="22" t="s">
        <v>7207</v>
      </c>
      <c r="F29" s="22" t="s">
        <v>7208</v>
      </c>
      <c r="G29" s="22" t="s">
        <v>7209</v>
      </c>
      <c r="H29" s="22" t="s">
        <v>7014</v>
      </c>
      <c r="I29" s="22" t="s">
        <v>7015</v>
      </c>
      <c r="J29" s="22" t="s">
        <v>7210</v>
      </c>
      <c r="K29" s="22" t="s">
        <v>7017</v>
      </c>
      <c r="L29" s="22" t="s">
        <v>7036</v>
      </c>
      <c r="M29" s="22" t="s">
        <v>7037</v>
      </c>
      <c r="N29" s="22" t="s">
        <v>7038</v>
      </c>
      <c r="O29" s="22" t="s">
        <v>7021</v>
      </c>
      <c r="P29" s="25" t="s">
        <v>7022</v>
      </c>
      <c r="Q29" s="26"/>
      <c r="R29" s="22" t="s">
        <v>7060</v>
      </c>
      <c r="S29" s="22" t="s">
        <v>7024</v>
      </c>
      <c r="T29" s="22">
        <v>4</v>
      </c>
      <c r="U29" s="22" t="s">
        <v>7039</v>
      </c>
      <c r="V29" s="22" t="s">
        <v>7096</v>
      </c>
      <c r="W29" s="22" t="s">
        <v>7097</v>
      </c>
      <c r="X29" s="22" t="s">
        <v>7211</v>
      </c>
      <c r="Y29" s="22" t="s">
        <v>7212</v>
      </c>
    </row>
    <row r="30" ht="13.8" customHeight="1" spans="1:25" x14ac:dyDescent="0.25">
      <c r="A30" s="22" t="s">
        <v>7205</v>
      </c>
      <c r="B30" s="23" t="s">
        <v>777</v>
      </c>
      <c r="C30" s="22" t="s">
        <v>7213</v>
      </c>
      <c r="D30" s="24">
        <v>44441</v>
      </c>
      <c r="E30" s="22" t="s">
        <v>7214</v>
      </c>
      <c r="F30" s="22" t="s">
        <v>7215</v>
      </c>
      <c r="G30" s="22" t="s">
        <v>7090</v>
      </c>
      <c r="H30" s="22" t="s">
        <v>7091</v>
      </c>
      <c r="I30" s="22" t="s">
        <v>7092</v>
      </c>
      <c r="J30" s="22" t="s">
        <v>7093</v>
      </c>
      <c r="K30" s="22" t="s">
        <v>33</v>
      </c>
      <c r="L30" s="22" t="s">
        <v>33</v>
      </c>
      <c r="M30" s="22" t="s">
        <v>7037</v>
      </c>
      <c r="N30" s="22" t="s">
        <v>7038</v>
      </c>
      <c r="O30" s="22" t="s">
        <v>7021</v>
      </c>
      <c r="P30" s="25" t="s">
        <v>7022</v>
      </c>
      <c r="Q30" s="26"/>
      <c r="R30" s="22"/>
      <c r="S30" s="22"/>
      <c r="T30" s="22"/>
      <c r="U30" s="22"/>
      <c r="V30" s="22"/>
      <c r="W30" s="22"/>
      <c r="X30" s="22"/>
      <c r="Y30" s="22"/>
    </row>
    <row r="31" ht="13.8" customHeight="1" spans="1:25" x14ac:dyDescent="0.25">
      <c r="A31" s="22" t="s">
        <v>7205</v>
      </c>
      <c r="B31" s="23" t="s">
        <v>961</v>
      </c>
      <c r="C31" s="22" t="s">
        <v>7216</v>
      </c>
      <c r="D31" s="24">
        <v>44447</v>
      </c>
      <c r="E31" s="22" t="s">
        <v>7217</v>
      </c>
      <c r="F31" s="22" t="s">
        <v>7215</v>
      </c>
      <c r="G31" s="22" t="s">
        <v>7090</v>
      </c>
      <c r="H31" s="22" t="s">
        <v>7091</v>
      </c>
      <c r="I31" s="22" t="s">
        <v>7092</v>
      </c>
      <c r="J31" s="22" t="s">
        <v>7093</v>
      </c>
      <c r="K31" s="22" t="s">
        <v>33</v>
      </c>
      <c r="L31" s="22" t="s">
        <v>33</v>
      </c>
      <c r="M31" s="22" t="s">
        <v>7037</v>
      </c>
      <c r="N31" s="22" t="s">
        <v>7038</v>
      </c>
      <c r="O31" s="22" t="s">
        <v>7021</v>
      </c>
      <c r="P31" s="25" t="s">
        <v>7022</v>
      </c>
      <c r="Q31" s="26"/>
      <c r="R31" s="22"/>
      <c r="S31" s="22"/>
      <c r="T31" s="22"/>
      <c r="U31" s="22"/>
      <c r="V31" s="22"/>
      <c r="W31" s="22"/>
      <c r="X31" s="22"/>
      <c r="Y31" s="22"/>
    </row>
    <row r="32" ht="13.8" customHeight="1" spans="1:25" x14ac:dyDescent="0.25">
      <c r="A32" s="22" t="s">
        <v>7205</v>
      </c>
      <c r="B32" s="23" t="s">
        <v>1055</v>
      </c>
      <c r="C32" s="22" t="s">
        <v>7218</v>
      </c>
      <c r="D32" s="24">
        <v>44449</v>
      </c>
      <c r="E32" s="22" t="s">
        <v>7219</v>
      </c>
      <c r="F32" s="22" t="s">
        <v>7185</v>
      </c>
      <c r="G32" s="22" t="s">
        <v>7090</v>
      </c>
      <c r="H32" s="22" t="s">
        <v>7112</v>
      </c>
      <c r="I32" s="22" t="s">
        <v>7078</v>
      </c>
      <c r="J32" s="22" t="s">
        <v>7079</v>
      </c>
      <c r="K32" s="22" t="s">
        <v>33</v>
      </c>
      <c r="L32" s="22" t="s">
        <v>33</v>
      </c>
      <c r="M32" s="22" t="s">
        <v>7106</v>
      </c>
      <c r="N32" s="22" t="s">
        <v>7122</v>
      </c>
      <c r="O32" s="22" t="s">
        <v>7021</v>
      </c>
      <c r="P32" s="25" t="s">
        <v>7022</v>
      </c>
      <c r="Q32" s="26" t="s">
        <v>7220</v>
      </c>
      <c r="R32" s="22" t="s">
        <v>7024</v>
      </c>
      <c r="S32" s="22" t="s">
        <v>7024</v>
      </c>
      <c r="T32" s="22">
        <v>10</v>
      </c>
      <c r="U32" s="22" t="s">
        <v>7052</v>
      </c>
      <c r="V32" s="22" t="s">
        <v>7096</v>
      </c>
      <c r="W32" s="22" t="s">
        <v>7083</v>
      </c>
      <c r="X32" s="22" t="s">
        <v>7221</v>
      </c>
      <c r="Y32" s="22" t="s">
        <v>7126</v>
      </c>
    </row>
    <row r="33" ht="13.8" customHeight="1" spans="1:25" x14ac:dyDescent="0.25">
      <c r="A33" s="22" t="s">
        <v>7205</v>
      </c>
      <c r="B33" s="23" t="s">
        <v>781</v>
      </c>
      <c r="C33" s="22" t="s">
        <v>7222</v>
      </c>
      <c r="D33" s="24">
        <v>44449</v>
      </c>
      <c r="E33" s="22" t="s">
        <v>7223</v>
      </c>
      <c r="F33" s="22" t="s">
        <v>7185</v>
      </c>
      <c r="G33" s="22" t="s">
        <v>7090</v>
      </c>
      <c r="H33" s="22" t="s">
        <v>7112</v>
      </c>
      <c r="I33" s="22" t="s">
        <v>7078</v>
      </c>
      <c r="J33" s="22" t="s">
        <v>7079</v>
      </c>
      <c r="K33" s="22" t="s">
        <v>33</v>
      </c>
      <c r="L33" s="22" t="s">
        <v>33</v>
      </c>
      <c r="M33" s="22" t="s">
        <v>7037</v>
      </c>
      <c r="N33" s="22" t="s">
        <v>7122</v>
      </c>
      <c r="O33" s="22" t="s">
        <v>7021</v>
      </c>
      <c r="P33" s="25" t="s">
        <v>7022</v>
      </c>
      <c r="Q33" s="26"/>
      <c r="R33" s="22" t="s">
        <v>7024</v>
      </c>
      <c r="S33" s="22" t="s">
        <v>7024</v>
      </c>
      <c r="T33" s="22">
        <v>8</v>
      </c>
      <c r="U33" s="22" t="s">
        <v>7052</v>
      </c>
      <c r="V33" s="22" t="s">
        <v>7224</v>
      </c>
      <c r="W33" s="22" t="s">
        <v>7083</v>
      </c>
      <c r="X33" s="22" t="s">
        <v>7225</v>
      </c>
      <c r="Y33" s="22" t="s">
        <v>7126</v>
      </c>
    </row>
    <row r="34" ht="13.8" customHeight="1" spans="1:25" x14ac:dyDescent="0.25">
      <c r="A34" s="22" t="s">
        <v>7205</v>
      </c>
      <c r="B34" s="23" t="s">
        <v>1235</v>
      </c>
      <c r="C34" s="22" t="s">
        <v>7226</v>
      </c>
      <c r="D34" s="24">
        <v>44455</v>
      </c>
      <c r="E34" s="22" t="s">
        <v>7227</v>
      </c>
      <c r="F34" s="22" t="s">
        <v>7228</v>
      </c>
      <c r="G34" s="22" t="s">
        <v>7176</v>
      </c>
      <c r="H34" s="22" t="s">
        <v>7177</v>
      </c>
      <c r="I34" s="22" t="s">
        <v>7078</v>
      </c>
      <c r="J34" s="22" t="s">
        <v>7113</v>
      </c>
      <c r="K34" s="22" t="s">
        <v>33</v>
      </c>
      <c r="L34" s="22" t="s">
        <v>33</v>
      </c>
      <c r="M34" s="22" t="s">
        <v>7106</v>
      </c>
      <c r="N34" s="22" t="s">
        <v>7122</v>
      </c>
      <c r="O34" s="22" t="s">
        <v>7021</v>
      </c>
      <c r="P34" s="25" t="s">
        <v>7022</v>
      </c>
      <c r="Q34" s="26" t="s">
        <v>7114</v>
      </c>
      <c r="R34" s="22" t="s">
        <v>7023</v>
      </c>
      <c r="S34" s="22" t="s">
        <v>7024</v>
      </c>
      <c r="T34" s="22">
        <v>10</v>
      </c>
      <c r="U34" s="22" t="s">
        <v>7052</v>
      </c>
      <c r="V34" s="22" t="s">
        <v>7096</v>
      </c>
      <c r="W34" s="22" t="s">
        <v>7027</v>
      </c>
      <c r="X34" s="22" t="s">
        <v>7229</v>
      </c>
      <c r="Y34" s="22" t="s">
        <v>7230</v>
      </c>
    </row>
    <row r="35" ht="13.8" customHeight="1" spans="1:25" x14ac:dyDescent="0.25">
      <c r="A35" s="22" t="s">
        <v>7205</v>
      </c>
      <c r="B35" s="23" t="s">
        <v>1267</v>
      </c>
      <c r="C35" s="22" t="s">
        <v>7231</v>
      </c>
      <c r="D35" s="24">
        <v>44456</v>
      </c>
      <c r="E35" s="22" t="s">
        <v>7232</v>
      </c>
      <c r="F35" s="22" t="s">
        <v>7233</v>
      </c>
      <c r="G35" s="22" t="s">
        <v>7176</v>
      </c>
      <c r="H35" s="22" t="s">
        <v>7177</v>
      </c>
      <c r="I35" s="22" t="s">
        <v>7078</v>
      </c>
      <c r="J35" s="22" t="s">
        <v>7113</v>
      </c>
      <c r="K35" s="22" t="s">
        <v>33</v>
      </c>
      <c r="L35" s="22" t="s">
        <v>33</v>
      </c>
      <c r="M35" s="22" t="s">
        <v>7106</v>
      </c>
      <c r="N35" s="22" t="s">
        <v>7122</v>
      </c>
      <c r="O35" s="22" t="s">
        <v>7021</v>
      </c>
      <c r="P35" s="25" t="s">
        <v>7022</v>
      </c>
      <c r="Q35" s="26" t="s">
        <v>7234</v>
      </c>
      <c r="R35" s="22" t="s">
        <v>7024</v>
      </c>
      <c r="S35" s="22" t="s">
        <v>7024</v>
      </c>
      <c r="T35" s="22">
        <v>6</v>
      </c>
      <c r="U35" s="22" t="s">
        <v>7052</v>
      </c>
      <c r="V35" s="22" t="s">
        <v>7096</v>
      </c>
      <c r="W35" s="22" t="s">
        <v>7124</v>
      </c>
      <c r="X35" s="22" t="s">
        <v>7235</v>
      </c>
      <c r="Y35" s="22" t="s">
        <v>7126</v>
      </c>
    </row>
    <row r="36" ht="13.8" customHeight="1" spans="1:25" x14ac:dyDescent="0.25">
      <c r="A36" s="22" t="s">
        <v>7205</v>
      </c>
      <c r="B36" s="23" t="s">
        <v>1480</v>
      </c>
      <c r="C36" s="22" t="s">
        <v>7236</v>
      </c>
      <c r="D36" s="24">
        <v>44461</v>
      </c>
      <c r="E36" s="22" t="s">
        <v>7237</v>
      </c>
      <c r="F36" s="22" t="s">
        <v>7238</v>
      </c>
      <c r="G36" s="22" t="s">
        <v>7076</v>
      </c>
      <c r="H36" s="22" t="s">
        <v>7077</v>
      </c>
      <c r="I36" s="22" t="s">
        <v>7078</v>
      </c>
      <c r="J36" s="22" t="s">
        <v>7121</v>
      </c>
      <c r="K36" s="22" t="s">
        <v>33</v>
      </c>
      <c r="L36" s="22" t="s">
        <v>33</v>
      </c>
      <c r="M36" s="22" t="s">
        <v>7106</v>
      </c>
      <c r="N36" s="22" t="s">
        <v>7122</v>
      </c>
      <c r="O36" s="22" t="s">
        <v>7021</v>
      </c>
      <c r="P36" s="25" t="s">
        <v>7022</v>
      </c>
      <c r="Q36" s="26" t="s">
        <v>7234</v>
      </c>
      <c r="R36" s="22" t="s">
        <v>7024</v>
      </c>
      <c r="S36" s="22" t="s">
        <v>7024</v>
      </c>
      <c r="T36" s="22">
        <v>8</v>
      </c>
      <c r="U36" s="22" t="s">
        <v>7052</v>
      </c>
      <c r="V36" s="22" t="s">
        <v>7096</v>
      </c>
      <c r="W36" s="22" t="s">
        <v>7083</v>
      </c>
      <c r="X36" s="22" t="s">
        <v>7239</v>
      </c>
      <c r="Y36" s="22" t="s">
        <v>7126</v>
      </c>
    </row>
    <row r="37" ht="23.85" customHeight="1" spans="1:25" x14ac:dyDescent="0.25">
      <c r="A37" s="22" t="s">
        <v>7205</v>
      </c>
      <c r="B37" s="23">
        <v>262</v>
      </c>
      <c r="C37" s="22" t="s">
        <v>7240</v>
      </c>
      <c r="D37" s="24">
        <v>44463</v>
      </c>
      <c r="E37" s="22" t="s">
        <v>7241</v>
      </c>
      <c r="F37" s="22" t="s">
        <v>7242</v>
      </c>
      <c r="G37" s="22" t="s">
        <v>7243</v>
      </c>
      <c r="H37" s="22" t="s">
        <v>7014</v>
      </c>
      <c r="I37" s="22" t="s">
        <v>7015</v>
      </c>
      <c r="J37" s="22" t="s">
        <v>7035</v>
      </c>
      <c r="K37" s="22" t="s">
        <v>7017</v>
      </c>
      <c r="L37" s="22" t="s">
        <v>7036</v>
      </c>
      <c r="M37" s="22" t="s">
        <v>7037</v>
      </c>
      <c r="N37" s="22" t="s">
        <v>7244</v>
      </c>
      <c r="O37" s="22" t="s">
        <v>7021</v>
      </c>
      <c r="P37" s="25" t="s">
        <v>7022</v>
      </c>
      <c r="Q37" s="26" t="s">
        <v>7245</v>
      </c>
      <c r="R37" s="22" t="s">
        <v>7023</v>
      </c>
      <c r="S37" s="22" t="s">
        <v>7024</v>
      </c>
      <c r="T37" s="22">
        <v>3</v>
      </c>
      <c r="U37" s="22" t="s">
        <v>7039</v>
      </c>
      <c r="V37" s="22" t="s">
        <v>7040</v>
      </c>
      <c r="W37" s="22" t="s">
        <v>7041</v>
      </c>
      <c r="X37" s="22" t="s">
        <v>7042</v>
      </c>
      <c r="Y37" s="27" t="s">
        <v>7043</v>
      </c>
    </row>
    <row r="38" ht="23.85" customHeight="1" spans="1:25" x14ac:dyDescent="0.25">
      <c r="A38" s="22" t="s">
        <v>7246</v>
      </c>
      <c r="B38" s="23" t="s">
        <v>3328</v>
      </c>
      <c r="C38" s="22" t="s">
        <v>7247</v>
      </c>
      <c r="D38" s="24">
        <v>45170</v>
      </c>
      <c r="E38" s="22" t="s">
        <v>7248</v>
      </c>
      <c r="F38" s="22" t="s">
        <v>7249</v>
      </c>
      <c r="G38" s="22" t="s">
        <v>7090</v>
      </c>
      <c r="H38" s="22" t="s">
        <v>7091</v>
      </c>
      <c r="I38" s="22" t="s">
        <v>7092</v>
      </c>
      <c r="J38" s="22" t="s">
        <v>7093</v>
      </c>
      <c r="K38" s="22" t="s">
        <v>33</v>
      </c>
      <c r="L38" s="22" t="s">
        <v>33</v>
      </c>
      <c r="M38" s="22" t="s">
        <v>7106</v>
      </c>
      <c r="N38" s="22" t="s">
        <v>7038</v>
      </c>
      <c r="O38" s="22" t="s">
        <v>7021</v>
      </c>
      <c r="P38" s="25" t="s">
        <v>7022</v>
      </c>
      <c r="Q38" s="26" t="s">
        <v>7250</v>
      </c>
      <c r="R38" s="22" t="s">
        <v>7024</v>
      </c>
      <c r="S38" s="22" t="s">
        <v>7024</v>
      </c>
      <c r="T38" s="22">
        <v>25</v>
      </c>
      <c r="U38" s="22" t="s">
        <v>7052</v>
      </c>
      <c r="V38" s="22" t="s">
        <v>7224</v>
      </c>
      <c r="W38" s="22" t="s">
        <v>7083</v>
      </c>
      <c r="X38" s="22" t="s">
        <v>7251</v>
      </c>
      <c r="Y38" s="27" t="s">
        <v>7252</v>
      </c>
    </row>
    <row r="39" ht="13.8" customHeight="1" spans="1:25" x14ac:dyDescent="0.25">
      <c r="A39" s="22" t="s">
        <v>7246</v>
      </c>
      <c r="B39" s="23" t="s">
        <v>2311</v>
      </c>
      <c r="C39" s="22" t="s">
        <v>7253</v>
      </c>
      <c r="D39" s="24">
        <v>45182</v>
      </c>
      <c r="E39" s="22" t="s">
        <v>7254</v>
      </c>
      <c r="F39" s="22" t="s">
        <v>7105</v>
      </c>
      <c r="G39" s="22" t="s">
        <v>7090</v>
      </c>
      <c r="H39" s="22" t="s">
        <v>7112</v>
      </c>
      <c r="I39" s="22" t="s">
        <v>7078</v>
      </c>
      <c r="J39" s="22" t="s">
        <v>7121</v>
      </c>
      <c r="K39" s="22" t="s">
        <v>33</v>
      </c>
      <c r="L39" s="22" t="s">
        <v>33</v>
      </c>
      <c r="M39" s="22" t="s">
        <v>7106</v>
      </c>
      <c r="N39" s="22" t="s">
        <v>7038</v>
      </c>
      <c r="O39" s="22" t="s">
        <v>7021</v>
      </c>
      <c r="P39" s="25" t="s">
        <v>7022</v>
      </c>
      <c r="Q39" s="26" t="s">
        <v>7255</v>
      </c>
      <c r="R39" s="22" t="s">
        <v>7024</v>
      </c>
      <c r="S39" s="22" t="s">
        <v>7024</v>
      </c>
      <c r="T39" s="22">
        <v>24</v>
      </c>
      <c r="U39" s="22" t="s">
        <v>7052</v>
      </c>
      <c r="V39" s="22" t="s">
        <v>7256</v>
      </c>
      <c r="W39" s="22" t="s">
        <v>7053</v>
      </c>
      <c r="X39" s="22" t="s">
        <v>7257</v>
      </c>
      <c r="Y39" s="22" t="s">
        <v>7258</v>
      </c>
    </row>
    <row r="40" ht="13.8" customHeight="1" spans="1:25" x14ac:dyDescent="0.25">
      <c r="A40" s="22" t="s">
        <v>7246</v>
      </c>
      <c r="B40" s="23" t="s">
        <v>4049</v>
      </c>
      <c r="C40" s="22" t="s">
        <v>7259</v>
      </c>
      <c r="D40" s="24">
        <v>45197</v>
      </c>
      <c r="E40" s="22" t="s">
        <v>7260</v>
      </c>
      <c r="F40" s="22" t="s">
        <v>7261</v>
      </c>
      <c r="G40" s="22" t="s">
        <v>7157</v>
      </c>
      <c r="H40" s="22" t="s">
        <v>7091</v>
      </c>
      <c r="I40" s="22" t="s">
        <v>7092</v>
      </c>
      <c r="J40" s="22" t="s">
        <v>7170</v>
      </c>
      <c r="K40" s="22" t="s">
        <v>33</v>
      </c>
      <c r="L40" s="22" t="s">
        <v>33</v>
      </c>
      <c r="M40" s="22" t="s">
        <v>7106</v>
      </c>
      <c r="N40" s="22" t="s">
        <v>7122</v>
      </c>
      <c r="O40" s="22" t="s">
        <v>7021</v>
      </c>
      <c r="P40" s="25" t="s">
        <v>7022</v>
      </c>
      <c r="Q40" s="26" t="s">
        <v>7262</v>
      </c>
      <c r="R40" s="22"/>
      <c r="S40" s="22"/>
      <c r="T40" s="22"/>
      <c r="U40" s="22"/>
      <c r="V40" s="22"/>
      <c r="W40" s="22"/>
      <c r="X40" s="22"/>
      <c r="Y40" s="22"/>
    </row>
    <row r="41" ht="13.8" customHeight="1" spans="1:25" x14ac:dyDescent="0.25">
      <c r="A41" s="22" t="s">
        <v>7263</v>
      </c>
      <c r="B41" s="23" t="s">
        <v>2736</v>
      </c>
      <c r="C41" s="22" t="s">
        <v>7264</v>
      </c>
      <c r="D41" s="24">
        <v>45204</v>
      </c>
      <c r="E41" s="22" t="s">
        <v>7265</v>
      </c>
      <c r="F41" s="22" t="s">
        <v>7242</v>
      </c>
      <c r="G41" s="22" t="s">
        <v>7243</v>
      </c>
      <c r="H41" s="22" t="s">
        <v>7014</v>
      </c>
      <c r="I41" s="22" t="s">
        <v>7015</v>
      </c>
      <c r="J41" s="22" t="s">
        <v>7035</v>
      </c>
      <c r="K41" s="22" t="s">
        <v>33</v>
      </c>
      <c r="L41" s="22" t="s">
        <v>33</v>
      </c>
      <c r="M41" s="22" t="s">
        <v>7106</v>
      </c>
      <c r="N41" s="22" t="s">
        <v>7122</v>
      </c>
      <c r="O41" s="22" t="s">
        <v>7021</v>
      </c>
      <c r="P41" s="25" t="s">
        <v>7022</v>
      </c>
      <c r="Q41" s="26" t="s">
        <v>7262</v>
      </c>
      <c r="R41" s="22" t="s">
        <v>7024</v>
      </c>
      <c r="S41" s="22" t="s">
        <v>7024</v>
      </c>
      <c r="T41" s="22">
        <v>16</v>
      </c>
      <c r="U41" s="22" t="s">
        <v>7052</v>
      </c>
      <c r="V41" s="22" t="s">
        <v>7096</v>
      </c>
      <c r="W41" s="22" t="s">
        <v>7083</v>
      </c>
      <c r="X41" s="22" t="s">
        <v>7266</v>
      </c>
      <c r="Y41" s="22" t="s">
        <v>7126</v>
      </c>
    </row>
    <row r="42" ht="13.8" customHeight="1" spans="1:25" x14ac:dyDescent="0.25">
      <c r="A42" s="22" t="s">
        <v>7246</v>
      </c>
      <c r="B42" s="23" t="s">
        <v>2467</v>
      </c>
      <c r="C42" s="22" t="s">
        <v>7267</v>
      </c>
      <c r="D42" s="24">
        <v>45176</v>
      </c>
      <c r="E42" s="22" t="s">
        <v>7268</v>
      </c>
      <c r="F42" s="22" t="s">
        <v>7191</v>
      </c>
      <c r="G42" s="22" t="s">
        <v>7157</v>
      </c>
      <c r="H42" s="22" t="s">
        <v>7091</v>
      </c>
      <c r="I42" s="22" t="s">
        <v>7092</v>
      </c>
      <c r="J42" s="22" t="s">
        <v>7170</v>
      </c>
      <c r="K42" s="22" t="s">
        <v>33</v>
      </c>
      <c r="L42" s="22" t="s">
        <v>33</v>
      </c>
      <c r="M42" s="22" t="s">
        <v>7106</v>
      </c>
      <c r="N42" s="22" t="s">
        <v>7038</v>
      </c>
      <c r="O42" s="22" t="s">
        <v>7021</v>
      </c>
      <c r="P42" s="25" t="s">
        <v>7022</v>
      </c>
      <c r="Q42" s="26" t="s">
        <v>7262</v>
      </c>
      <c r="R42" s="22"/>
      <c r="S42" s="22"/>
      <c r="T42" s="22"/>
      <c r="U42" s="22"/>
      <c r="V42" s="22"/>
      <c r="W42" s="22"/>
      <c r="X42" s="22"/>
      <c r="Y42" s="22"/>
    </row>
    <row r="43" ht="13.8" customHeight="1" spans="1:25" x14ac:dyDescent="0.25">
      <c r="A43" s="22" t="s">
        <v>7269</v>
      </c>
      <c r="B43" s="23" t="s">
        <v>3200</v>
      </c>
      <c r="C43" s="22" t="s">
        <v>7270</v>
      </c>
      <c r="D43" s="24">
        <v>45150</v>
      </c>
      <c r="E43" s="22" t="s">
        <v>7271</v>
      </c>
      <c r="F43" s="22" t="s">
        <v>7033</v>
      </c>
      <c r="G43" s="22" t="s">
        <v>7034</v>
      </c>
      <c r="H43" s="22" t="s">
        <v>7014</v>
      </c>
      <c r="I43" s="22" t="s">
        <v>7015</v>
      </c>
      <c r="J43" s="22" t="s">
        <v>7035</v>
      </c>
      <c r="K43" s="22" t="s">
        <v>33</v>
      </c>
      <c r="L43" s="22" t="s">
        <v>33</v>
      </c>
      <c r="M43" s="22" t="s">
        <v>7037</v>
      </c>
      <c r="N43" s="22" t="s">
        <v>7038</v>
      </c>
      <c r="O43" s="22" t="s">
        <v>7021</v>
      </c>
      <c r="P43" s="25" t="s">
        <v>7022</v>
      </c>
      <c r="Q43" s="26"/>
      <c r="R43" s="22" t="s">
        <v>7024</v>
      </c>
      <c r="S43" s="22" t="s">
        <v>7024</v>
      </c>
      <c r="T43" s="22">
        <v>6</v>
      </c>
      <c r="U43" s="22" t="s">
        <v>7052</v>
      </c>
      <c r="V43" s="22" t="s">
        <v>7096</v>
      </c>
      <c r="W43" s="22" t="s">
        <v>7083</v>
      </c>
      <c r="X43" s="22" t="s">
        <v>7272</v>
      </c>
      <c r="Y43" s="22" t="s">
        <v>7126</v>
      </c>
    </row>
    <row r="44" ht="13.8" customHeight="1" spans="1:25" x14ac:dyDescent="0.25">
      <c r="A44" s="22" t="s">
        <v>7246</v>
      </c>
      <c r="B44" s="23" t="s">
        <v>2505</v>
      </c>
      <c r="C44" s="22" t="s">
        <v>7273</v>
      </c>
      <c r="D44" s="24">
        <v>45176</v>
      </c>
      <c r="E44" s="22" t="s">
        <v>7274</v>
      </c>
      <c r="F44" s="22" t="s">
        <v>7140</v>
      </c>
      <c r="G44" s="22" t="s">
        <v>7130</v>
      </c>
      <c r="H44" s="22" t="s">
        <v>7131</v>
      </c>
      <c r="I44" s="22" t="s">
        <v>7092</v>
      </c>
      <c r="J44" s="22" t="s">
        <v>7132</v>
      </c>
      <c r="K44" s="22" t="s">
        <v>33</v>
      </c>
      <c r="L44" s="22" t="s">
        <v>33</v>
      </c>
      <c r="M44" s="22" t="s">
        <v>7106</v>
      </c>
      <c r="N44" s="22" t="s">
        <v>7038</v>
      </c>
      <c r="O44" s="22" t="s">
        <v>7021</v>
      </c>
      <c r="P44" s="25" t="s">
        <v>7022</v>
      </c>
      <c r="Q44" s="26" t="s">
        <v>7262</v>
      </c>
      <c r="R44" s="22" t="s">
        <v>7024</v>
      </c>
      <c r="S44" s="22" t="s">
        <v>7024</v>
      </c>
      <c r="T44" s="22">
        <v>16</v>
      </c>
      <c r="U44" s="22" t="s">
        <v>7052</v>
      </c>
      <c r="V44" s="22" t="s">
        <v>7096</v>
      </c>
      <c r="W44" s="22" t="s">
        <v>7097</v>
      </c>
      <c r="X44" s="22" t="s">
        <v>7275</v>
      </c>
      <c r="Y44" s="22" t="s">
        <v>7276</v>
      </c>
    </row>
    <row r="45" ht="13.8" customHeight="1" spans="1:25" x14ac:dyDescent="0.25">
      <c r="A45" s="22" t="s">
        <v>7277</v>
      </c>
      <c r="B45" s="23" t="s">
        <v>1140</v>
      </c>
      <c r="C45" s="22" t="s">
        <v>7278</v>
      </c>
      <c r="D45" s="24">
        <v>44471</v>
      </c>
      <c r="E45" s="22" t="s">
        <v>7279</v>
      </c>
      <c r="F45" s="22" t="s">
        <v>7280</v>
      </c>
      <c r="G45" s="22" t="s">
        <v>7176</v>
      </c>
      <c r="H45" s="22" t="s">
        <v>7177</v>
      </c>
      <c r="I45" s="22" t="s">
        <v>7078</v>
      </c>
      <c r="J45" s="22" t="s">
        <v>7121</v>
      </c>
      <c r="K45" s="22" t="s">
        <v>33</v>
      </c>
      <c r="L45" s="22" t="s">
        <v>33</v>
      </c>
      <c r="M45" s="22" t="s">
        <v>7037</v>
      </c>
      <c r="N45" s="22" t="s">
        <v>7038</v>
      </c>
      <c r="O45" s="22" t="s">
        <v>7021</v>
      </c>
      <c r="P45" s="25" t="s">
        <v>7022</v>
      </c>
      <c r="Q45" s="26"/>
      <c r="R45" s="22" t="s">
        <v>7023</v>
      </c>
      <c r="S45" s="22" t="s">
        <v>7023</v>
      </c>
      <c r="T45" s="22">
        <v>20</v>
      </c>
      <c r="U45" s="22" t="s">
        <v>7052</v>
      </c>
      <c r="V45" s="22" t="s">
        <v>7256</v>
      </c>
      <c r="W45" s="22" t="s">
        <v>7083</v>
      </c>
      <c r="X45" s="22" t="s">
        <v>7281</v>
      </c>
      <c r="Y45" s="22" t="s">
        <v>7282</v>
      </c>
    </row>
    <row r="46" ht="13.8" customHeight="1" spans="1:25" x14ac:dyDescent="0.25">
      <c r="A46" s="22" t="s">
        <v>7277</v>
      </c>
      <c r="B46" s="23" t="s">
        <v>1508</v>
      </c>
      <c r="C46" s="22" t="s">
        <v>7283</v>
      </c>
      <c r="D46" s="24">
        <v>44471</v>
      </c>
      <c r="E46" s="22" t="s">
        <v>7284</v>
      </c>
      <c r="F46" s="22" t="s">
        <v>7185</v>
      </c>
      <c r="G46" s="22" t="s">
        <v>7090</v>
      </c>
      <c r="H46" s="22" t="s">
        <v>7112</v>
      </c>
      <c r="I46" s="22" t="s">
        <v>7078</v>
      </c>
      <c r="J46" s="22" t="s">
        <v>7121</v>
      </c>
      <c r="K46" s="22" t="s">
        <v>33</v>
      </c>
      <c r="L46" s="22" t="s">
        <v>33</v>
      </c>
      <c r="M46" s="22" t="s">
        <v>7106</v>
      </c>
      <c r="N46" s="22" t="s">
        <v>7122</v>
      </c>
      <c r="O46" s="22" t="s">
        <v>7021</v>
      </c>
      <c r="P46" s="25" t="s">
        <v>7022</v>
      </c>
      <c r="Q46" s="26" t="s">
        <v>7220</v>
      </c>
      <c r="R46" s="22" t="s">
        <v>7024</v>
      </c>
      <c r="S46" s="22" t="s">
        <v>7024</v>
      </c>
      <c r="T46" s="22">
        <v>10</v>
      </c>
      <c r="U46" s="22" t="s">
        <v>7052</v>
      </c>
      <c r="V46" s="22" t="s">
        <v>7096</v>
      </c>
      <c r="W46" s="22" t="s">
        <v>7083</v>
      </c>
      <c r="X46" s="22" t="s">
        <v>7285</v>
      </c>
      <c r="Y46" s="22" t="s">
        <v>7126</v>
      </c>
    </row>
    <row r="47" ht="13.8" customHeight="1" spans="1:25" x14ac:dyDescent="0.25">
      <c r="A47" s="22" t="s">
        <v>7277</v>
      </c>
      <c r="B47" s="23" t="s">
        <v>1335</v>
      </c>
      <c r="C47" s="22" t="s">
        <v>7286</v>
      </c>
      <c r="D47" s="24">
        <v>44497</v>
      </c>
      <c r="E47" s="22" t="s">
        <v>7287</v>
      </c>
      <c r="F47" s="22" t="s">
        <v>7288</v>
      </c>
      <c r="G47" s="22" t="s">
        <v>7176</v>
      </c>
      <c r="H47" s="22" t="s">
        <v>7177</v>
      </c>
      <c r="I47" s="22" t="s">
        <v>7078</v>
      </c>
      <c r="J47" s="22" t="s">
        <v>7113</v>
      </c>
      <c r="K47" s="22" t="s">
        <v>33</v>
      </c>
      <c r="L47" s="22" t="s">
        <v>33</v>
      </c>
      <c r="M47" s="22" t="s">
        <v>7106</v>
      </c>
      <c r="N47" s="22" t="s">
        <v>7289</v>
      </c>
      <c r="O47" s="22" t="s">
        <v>7021</v>
      </c>
      <c r="P47" s="25" t="s">
        <v>7022</v>
      </c>
      <c r="Q47" s="26" t="s">
        <v>7234</v>
      </c>
      <c r="R47" s="22" t="s">
        <v>7024</v>
      </c>
      <c r="S47" s="22" t="s">
        <v>7024</v>
      </c>
      <c r="T47" s="22">
        <v>14</v>
      </c>
      <c r="U47" s="22" t="s">
        <v>7052</v>
      </c>
      <c r="V47" s="22" t="s">
        <v>7096</v>
      </c>
      <c r="W47" s="22" t="s">
        <v>7116</v>
      </c>
      <c r="X47" s="22" t="s">
        <v>7290</v>
      </c>
      <c r="Y47" s="22" t="s">
        <v>7291</v>
      </c>
    </row>
    <row r="48" ht="13.8" customHeight="1" spans="1:25" x14ac:dyDescent="0.25">
      <c r="A48" s="22" t="s">
        <v>7277</v>
      </c>
      <c r="B48" s="23" t="s">
        <v>7022</v>
      </c>
      <c r="C48" s="22" t="s">
        <v>7292</v>
      </c>
      <c r="D48" s="24">
        <v>44497</v>
      </c>
      <c r="E48" s="22" t="s">
        <v>7293</v>
      </c>
      <c r="F48" s="22" t="s">
        <v>7294</v>
      </c>
      <c r="G48" s="22" t="s">
        <v>7295</v>
      </c>
      <c r="H48" s="22" t="s">
        <v>7091</v>
      </c>
      <c r="I48" s="22" t="s">
        <v>7092</v>
      </c>
      <c r="J48" s="22" t="s">
        <v>7093</v>
      </c>
      <c r="K48" s="22" t="s">
        <v>7296</v>
      </c>
      <c r="L48" s="22" t="s">
        <v>7296</v>
      </c>
      <c r="M48" s="22" t="s">
        <v>7297</v>
      </c>
      <c r="N48" s="22" t="s">
        <v>7244</v>
      </c>
      <c r="O48" s="22" t="s">
        <v>7021</v>
      </c>
      <c r="P48" s="22" t="s">
        <v>7022</v>
      </c>
      <c r="Q48" s="22" t="s">
        <v>7298</v>
      </c>
      <c r="R48" s="22" t="s">
        <v>7024</v>
      </c>
      <c r="S48" s="22" t="s">
        <v>7023</v>
      </c>
      <c r="T48" s="22">
        <v>3</v>
      </c>
      <c r="U48" s="22" t="s">
        <v>7039</v>
      </c>
      <c r="V48" s="22" t="s">
        <v>7082</v>
      </c>
      <c r="W48" s="22" t="s">
        <v>7083</v>
      </c>
      <c r="X48" s="22" t="s">
        <v>7299</v>
      </c>
      <c r="Y48" s="22" t="s">
        <v>7300</v>
      </c>
    </row>
    <row r="49" ht="13.8" customHeight="1" spans="1:25" x14ac:dyDescent="0.25">
      <c r="A49" s="22" t="s">
        <v>7301</v>
      </c>
      <c r="B49" s="23" t="s">
        <v>1707</v>
      </c>
      <c r="C49" s="22" t="s">
        <v>7302</v>
      </c>
      <c r="D49" s="24">
        <v>44504</v>
      </c>
      <c r="E49" s="22" t="s">
        <v>7303</v>
      </c>
      <c r="F49" s="22" t="s">
        <v>7304</v>
      </c>
      <c r="G49" s="22" t="s">
        <v>7305</v>
      </c>
      <c r="H49" s="22" t="s">
        <v>7014</v>
      </c>
      <c r="I49" s="22" t="s">
        <v>7015</v>
      </c>
      <c r="J49" s="22" t="s">
        <v>7016</v>
      </c>
      <c r="K49" s="22" t="s">
        <v>33</v>
      </c>
      <c r="L49" s="22" t="s">
        <v>33</v>
      </c>
      <c r="M49" s="22" t="s">
        <v>7106</v>
      </c>
      <c r="N49" s="22" t="s">
        <v>7122</v>
      </c>
      <c r="O49" s="22" t="s">
        <v>7021</v>
      </c>
      <c r="P49" s="25" t="s">
        <v>7022</v>
      </c>
      <c r="Q49" s="26" t="s">
        <v>7234</v>
      </c>
      <c r="R49" s="22" t="s">
        <v>7024</v>
      </c>
      <c r="S49" s="22" t="s">
        <v>7024</v>
      </c>
      <c r="T49" s="22">
        <v>10</v>
      </c>
      <c r="U49" s="22" t="s">
        <v>7052</v>
      </c>
      <c r="V49" s="22" t="s">
        <v>7096</v>
      </c>
      <c r="W49" s="22" t="s">
        <v>7083</v>
      </c>
      <c r="X49" s="22" t="s">
        <v>7306</v>
      </c>
      <c r="Y49" s="22" t="s">
        <v>7126</v>
      </c>
    </row>
    <row r="50" ht="13.8" customHeight="1" spans="1:25" x14ac:dyDescent="0.25">
      <c r="A50" s="22" t="s">
        <v>7301</v>
      </c>
      <c r="B50" s="23" t="s">
        <v>1767</v>
      </c>
      <c r="C50" s="22" t="s">
        <v>7307</v>
      </c>
      <c r="D50" s="24">
        <v>44520</v>
      </c>
      <c r="E50" s="22" t="s">
        <v>7308</v>
      </c>
      <c r="F50" s="22" t="s">
        <v>7309</v>
      </c>
      <c r="G50" s="22" t="s">
        <v>7209</v>
      </c>
      <c r="H50" s="22" t="s">
        <v>7014</v>
      </c>
      <c r="I50" s="22" t="s">
        <v>7015</v>
      </c>
      <c r="J50" s="22" t="s">
        <v>7210</v>
      </c>
      <c r="K50" s="22" t="s">
        <v>33</v>
      </c>
      <c r="L50" s="22" t="s">
        <v>33</v>
      </c>
      <c r="M50" s="22" t="s">
        <v>7106</v>
      </c>
      <c r="N50" s="22" t="s">
        <v>7038</v>
      </c>
      <c r="O50" s="22" t="s">
        <v>7021</v>
      </c>
      <c r="P50" s="25" t="s">
        <v>7022</v>
      </c>
      <c r="Q50" s="26" t="s">
        <v>7234</v>
      </c>
      <c r="R50" s="22" t="s">
        <v>7060</v>
      </c>
      <c r="S50" s="22" t="s">
        <v>7024</v>
      </c>
      <c r="T50" s="22">
        <v>3</v>
      </c>
      <c r="U50" s="22" t="s">
        <v>7052</v>
      </c>
      <c r="V50" s="22" t="s">
        <v>7096</v>
      </c>
      <c r="W50" s="22" t="s">
        <v>7053</v>
      </c>
      <c r="X50" s="22" t="s">
        <v>7310</v>
      </c>
      <c r="Y50" s="22" t="s">
        <v>7212</v>
      </c>
    </row>
    <row r="51" ht="23.85" customHeight="1" spans="1:25" x14ac:dyDescent="0.25">
      <c r="A51" s="22" t="s">
        <v>7301</v>
      </c>
      <c r="B51" s="23" t="s">
        <v>1920</v>
      </c>
      <c r="C51" s="22" t="s">
        <v>7311</v>
      </c>
      <c r="D51" s="24">
        <v>44526</v>
      </c>
      <c r="E51" s="22" t="s">
        <v>7312</v>
      </c>
      <c r="F51" s="22" t="s">
        <v>7313</v>
      </c>
      <c r="G51" s="22" t="s">
        <v>7076</v>
      </c>
      <c r="H51" s="22" t="s">
        <v>7077</v>
      </c>
      <c r="I51" s="22" t="s">
        <v>7078</v>
      </c>
      <c r="J51" s="22" t="s">
        <v>7079</v>
      </c>
      <c r="K51" s="22" t="s">
        <v>33</v>
      </c>
      <c r="L51" s="22" t="s">
        <v>33</v>
      </c>
      <c r="M51" s="22" t="s">
        <v>7106</v>
      </c>
      <c r="N51" s="22" t="s">
        <v>7038</v>
      </c>
      <c r="O51" s="22" t="s">
        <v>7021</v>
      </c>
      <c r="P51" s="25" t="s">
        <v>7022</v>
      </c>
      <c r="Q51" s="26" t="s">
        <v>7234</v>
      </c>
      <c r="R51" s="22" t="s">
        <v>7060</v>
      </c>
      <c r="S51" s="22" t="s">
        <v>7024</v>
      </c>
      <c r="T51" s="22">
        <v>9</v>
      </c>
      <c r="U51" s="22" t="s">
        <v>7052</v>
      </c>
      <c r="V51" s="22" t="s">
        <v>7096</v>
      </c>
      <c r="W51" s="22" t="s">
        <v>7083</v>
      </c>
      <c r="X51" s="22" t="s">
        <v>7314</v>
      </c>
      <c r="Y51" s="27" t="s">
        <v>7315</v>
      </c>
    </row>
    <row r="52" ht="13.8" customHeight="1" spans="1:25" x14ac:dyDescent="0.25">
      <c r="A52" s="22" t="s">
        <v>7316</v>
      </c>
      <c r="B52" s="23" t="s">
        <v>1685</v>
      </c>
      <c r="C52" s="22" t="s">
        <v>7317</v>
      </c>
      <c r="D52" s="24">
        <v>44537</v>
      </c>
      <c r="E52" s="22" t="s">
        <v>7318</v>
      </c>
      <c r="F52" s="22" t="s">
        <v>7319</v>
      </c>
      <c r="G52" s="22" t="s">
        <v>7176</v>
      </c>
      <c r="H52" s="22" t="s">
        <v>7177</v>
      </c>
      <c r="I52" s="22" t="s">
        <v>7078</v>
      </c>
      <c r="J52" s="22" t="s">
        <v>7113</v>
      </c>
      <c r="K52" s="22" t="s">
        <v>33</v>
      </c>
      <c r="L52" s="22" t="s">
        <v>33</v>
      </c>
      <c r="M52" s="22" t="s">
        <v>7106</v>
      </c>
      <c r="N52" s="22" t="s">
        <v>7122</v>
      </c>
      <c r="O52" s="22" t="s">
        <v>7021</v>
      </c>
      <c r="P52" s="25" t="s">
        <v>7022</v>
      </c>
      <c r="Q52" s="26" t="s">
        <v>7320</v>
      </c>
      <c r="R52" s="22" t="s">
        <v>7024</v>
      </c>
      <c r="S52" s="22" t="s">
        <v>7024</v>
      </c>
      <c r="T52" s="22">
        <v>10</v>
      </c>
      <c r="U52" s="22" t="s">
        <v>7052</v>
      </c>
      <c r="V52" s="22" t="s">
        <v>7096</v>
      </c>
      <c r="W52" s="22" t="s">
        <v>7083</v>
      </c>
      <c r="X52" s="22" t="s">
        <v>7321</v>
      </c>
      <c r="Y52" s="22" t="s">
        <v>7126</v>
      </c>
    </row>
    <row r="53" ht="13.8" customHeight="1" spans="1:25" x14ac:dyDescent="0.25">
      <c r="A53" s="22" t="s">
        <v>7316</v>
      </c>
      <c r="B53" s="23" t="s">
        <v>1811</v>
      </c>
      <c r="C53" s="22" t="s">
        <v>7322</v>
      </c>
      <c r="D53" s="24">
        <v>44549</v>
      </c>
      <c r="E53" s="22" t="s">
        <v>7323</v>
      </c>
      <c r="F53" s="22" t="s">
        <v>7324</v>
      </c>
      <c r="G53" s="22" t="s">
        <v>7076</v>
      </c>
      <c r="H53" s="22" t="s">
        <v>7077</v>
      </c>
      <c r="I53" s="22" t="s">
        <v>7078</v>
      </c>
      <c r="J53" s="22" t="s">
        <v>7121</v>
      </c>
      <c r="K53" s="22" t="s">
        <v>33</v>
      </c>
      <c r="L53" s="22" t="s">
        <v>33</v>
      </c>
      <c r="M53" s="22" t="s">
        <v>7037</v>
      </c>
      <c r="N53" s="22" t="s">
        <v>7122</v>
      </c>
      <c r="O53" s="22" t="s">
        <v>7021</v>
      </c>
      <c r="P53" s="25" t="s">
        <v>7022</v>
      </c>
      <c r="Q53" s="26"/>
      <c r="R53" s="22" t="s">
        <v>7024</v>
      </c>
      <c r="S53" s="22" t="s">
        <v>7024</v>
      </c>
      <c r="T53" s="22">
        <v>16</v>
      </c>
      <c r="U53" s="22" t="s">
        <v>7052</v>
      </c>
      <c r="V53" s="22" t="s">
        <v>7224</v>
      </c>
      <c r="W53" s="22" t="s">
        <v>7083</v>
      </c>
      <c r="X53" s="22" t="s">
        <v>7325</v>
      </c>
      <c r="Y53" s="22" t="s">
        <v>7126</v>
      </c>
    </row>
    <row r="54" ht="13.8" customHeight="1" spans="1:25" x14ac:dyDescent="0.25">
      <c r="A54" s="22" t="s">
        <v>7316</v>
      </c>
      <c r="B54" s="23">
        <v>480</v>
      </c>
      <c r="C54" s="22" t="s">
        <v>7326</v>
      </c>
      <c r="D54" s="24">
        <v>44551</v>
      </c>
      <c r="E54" s="22" t="s">
        <v>7327</v>
      </c>
      <c r="F54" s="22" t="s">
        <v>7089</v>
      </c>
      <c r="G54" s="22" t="s">
        <v>7090</v>
      </c>
      <c r="H54" s="22" t="s">
        <v>7091</v>
      </c>
      <c r="I54" s="22" t="s">
        <v>7092</v>
      </c>
      <c r="J54" s="22" t="s">
        <v>7093</v>
      </c>
      <c r="K54" s="22" t="s">
        <v>7017</v>
      </c>
      <c r="L54" s="22" t="s">
        <v>7018</v>
      </c>
      <c r="M54" s="22" t="s">
        <v>7019</v>
      </c>
      <c r="N54" s="22" t="s">
        <v>7328</v>
      </c>
      <c r="O54" s="22" t="s">
        <v>7021</v>
      </c>
      <c r="P54" s="25" t="s">
        <v>7022</v>
      </c>
      <c r="Q54" s="26"/>
      <c r="R54" s="22" t="s">
        <v>7024</v>
      </c>
      <c r="S54" s="22" t="s">
        <v>7024</v>
      </c>
      <c r="T54" s="22">
        <v>3</v>
      </c>
      <c r="U54" s="22" t="s">
        <v>7052</v>
      </c>
      <c r="V54" s="22" t="s">
        <v>7096</v>
      </c>
      <c r="W54" s="22" t="s">
        <v>7083</v>
      </c>
      <c r="X54" s="22" t="s">
        <v>7329</v>
      </c>
      <c r="Y54" s="22" t="s">
        <v>7126</v>
      </c>
    </row>
    <row r="55" ht="13.8" customHeight="1" spans="1:25" x14ac:dyDescent="0.25">
      <c r="A55" s="22" t="s">
        <v>7316</v>
      </c>
      <c r="B55" s="23">
        <v>266</v>
      </c>
      <c r="C55" s="22" t="s">
        <v>7330</v>
      </c>
      <c r="D55" s="24">
        <v>44552</v>
      </c>
      <c r="E55" s="22" t="s">
        <v>7331</v>
      </c>
      <c r="F55" s="22" t="s">
        <v>7309</v>
      </c>
      <c r="G55" s="22" t="s">
        <v>7209</v>
      </c>
      <c r="H55" s="22" t="s">
        <v>7014</v>
      </c>
      <c r="I55" s="22" t="s">
        <v>7015</v>
      </c>
      <c r="J55" s="22" t="s">
        <v>7210</v>
      </c>
      <c r="K55" s="22" t="s">
        <v>7017</v>
      </c>
      <c r="L55" s="22" t="s">
        <v>7036</v>
      </c>
      <c r="M55" s="22" t="s">
        <v>7019</v>
      </c>
      <c r="N55" s="22" t="s">
        <v>7095</v>
      </c>
      <c r="O55" s="22" t="s">
        <v>7021</v>
      </c>
      <c r="P55" s="25" t="s">
        <v>7022</v>
      </c>
      <c r="Q55" s="26"/>
      <c r="R55" s="22" t="s">
        <v>7024</v>
      </c>
      <c r="S55" s="22" t="s">
        <v>7024</v>
      </c>
      <c r="T55" s="22">
        <v>4</v>
      </c>
      <c r="U55" s="22" t="s">
        <v>7052</v>
      </c>
      <c r="V55" s="22" t="s">
        <v>7096</v>
      </c>
      <c r="W55" s="22" t="s">
        <v>7053</v>
      </c>
      <c r="X55" s="22" t="s">
        <v>7332</v>
      </c>
      <c r="Y55" s="22" t="s">
        <v>7212</v>
      </c>
    </row>
    <row r="56" ht="13.8" customHeight="1" spans="1:25" x14ac:dyDescent="0.25">
      <c r="A56" s="22" t="s">
        <v>7333</v>
      </c>
      <c r="B56" s="23">
        <v>265</v>
      </c>
      <c r="C56" s="22" t="s">
        <v>7334</v>
      </c>
      <c r="D56" s="24">
        <v>44589</v>
      </c>
      <c r="E56" s="22" t="s">
        <v>7335</v>
      </c>
      <c r="F56" s="22" t="s">
        <v>7336</v>
      </c>
      <c r="G56" s="22" t="s">
        <v>7209</v>
      </c>
      <c r="H56" s="22" t="s">
        <v>7014</v>
      </c>
      <c r="I56" s="22" t="s">
        <v>7015</v>
      </c>
      <c r="J56" s="22" t="s">
        <v>7059</v>
      </c>
      <c r="K56" s="22" t="s">
        <v>7017</v>
      </c>
      <c r="L56" s="22" t="s">
        <v>7036</v>
      </c>
      <c r="M56" s="22" t="s">
        <v>7019</v>
      </c>
      <c r="N56" s="22" t="s">
        <v>7095</v>
      </c>
      <c r="O56" s="22" t="s">
        <v>7021</v>
      </c>
      <c r="P56" s="25" t="s">
        <v>7022</v>
      </c>
      <c r="Q56" s="26"/>
      <c r="R56" s="22"/>
      <c r="S56" s="22"/>
      <c r="T56" s="22"/>
      <c r="U56" s="22"/>
      <c r="V56" s="22"/>
      <c r="W56" s="22"/>
      <c r="X56" s="22"/>
      <c r="Y56" s="22"/>
    </row>
    <row r="57" ht="13.8" customHeight="1" spans="1:25" x14ac:dyDescent="0.25">
      <c r="A57" s="22" t="s">
        <v>7337</v>
      </c>
      <c r="B57" s="23">
        <v>423</v>
      </c>
      <c r="C57" s="22" t="s">
        <v>7338</v>
      </c>
      <c r="D57" s="24">
        <v>44621</v>
      </c>
      <c r="E57" s="22" t="s">
        <v>7339</v>
      </c>
      <c r="F57" s="22" t="s">
        <v>7105</v>
      </c>
      <c r="G57" s="22" t="s">
        <v>7090</v>
      </c>
      <c r="H57" s="22" t="s">
        <v>7112</v>
      </c>
      <c r="I57" s="22" t="s">
        <v>7078</v>
      </c>
      <c r="J57" s="22" t="s">
        <v>7121</v>
      </c>
      <c r="K57" s="22" t="s">
        <v>7017</v>
      </c>
      <c r="L57" s="22" t="s">
        <v>7018</v>
      </c>
      <c r="M57" s="22" t="s">
        <v>7019</v>
      </c>
      <c r="N57" s="22" t="s">
        <v>7020</v>
      </c>
      <c r="O57" s="22" t="s">
        <v>7021</v>
      </c>
      <c r="P57" s="25" t="s">
        <v>7022</v>
      </c>
      <c r="Q57" s="26" t="s">
        <v>7340</v>
      </c>
      <c r="R57" s="22" t="s">
        <v>7024</v>
      </c>
      <c r="S57" s="22" t="s">
        <v>7024</v>
      </c>
      <c r="T57" s="22">
        <v>3</v>
      </c>
      <c r="U57" s="22" t="s">
        <v>7052</v>
      </c>
      <c r="V57" s="22" t="s">
        <v>7026</v>
      </c>
      <c r="W57" s="22" t="s">
        <v>7124</v>
      </c>
      <c r="X57" s="22" t="s">
        <v>7341</v>
      </c>
      <c r="Y57" s="22" t="s">
        <v>7342</v>
      </c>
    </row>
    <row r="58" ht="13.8" customHeight="1" spans="1:25" x14ac:dyDescent="0.25">
      <c r="A58" s="22" t="s">
        <v>7343</v>
      </c>
      <c r="B58" s="23">
        <v>468</v>
      </c>
      <c r="C58" s="22" t="s">
        <v>7344</v>
      </c>
      <c r="D58" s="24">
        <v>44652</v>
      </c>
      <c r="E58" s="22" t="s">
        <v>7345</v>
      </c>
      <c r="F58" s="22" t="s">
        <v>7215</v>
      </c>
      <c r="G58" s="22" t="s">
        <v>7090</v>
      </c>
      <c r="H58" s="22" t="s">
        <v>7112</v>
      </c>
      <c r="I58" s="22" t="s">
        <v>7078</v>
      </c>
      <c r="J58" s="22" t="s">
        <v>7079</v>
      </c>
      <c r="K58" s="22" t="s">
        <v>7017</v>
      </c>
      <c r="L58" s="22" t="s">
        <v>7018</v>
      </c>
      <c r="M58" s="22" t="s">
        <v>7019</v>
      </c>
      <c r="N58" s="22" t="s">
        <v>7020</v>
      </c>
      <c r="O58" s="22" t="s">
        <v>7021</v>
      </c>
      <c r="P58" s="25" t="s">
        <v>7022</v>
      </c>
      <c r="Q58" s="26"/>
      <c r="R58" s="22"/>
      <c r="S58" s="22"/>
      <c r="T58" s="22"/>
      <c r="U58" s="22"/>
      <c r="V58" s="22"/>
      <c r="W58" s="22"/>
      <c r="X58" s="22"/>
      <c r="Y58" s="22"/>
    </row>
    <row r="59" ht="13.8" customHeight="1" spans="1:25" x14ac:dyDescent="0.25">
      <c r="A59" s="22" t="s">
        <v>7337</v>
      </c>
      <c r="B59" s="23">
        <v>485</v>
      </c>
      <c r="C59" s="22" t="s">
        <v>7346</v>
      </c>
      <c r="D59" s="24">
        <v>44650</v>
      </c>
      <c r="E59" s="22" t="s">
        <v>7347</v>
      </c>
      <c r="F59" s="22" t="s">
        <v>7348</v>
      </c>
      <c r="G59" s="22" t="s">
        <v>7349</v>
      </c>
      <c r="H59" s="22" t="s">
        <v>7014</v>
      </c>
      <c r="I59" s="22" t="s">
        <v>7015</v>
      </c>
      <c r="J59" s="22" t="s">
        <v>7059</v>
      </c>
      <c r="K59" s="22" t="s">
        <v>7017</v>
      </c>
      <c r="L59" s="22" t="s">
        <v>7018</v>
      </c>
      <c r="M59" s="22" t="s">
        <v>7019</v>
      </c>
      <c r="N59" s="22" t="s">
        <v>7020</v>
      </c>
      <c r="O59" s="22" t="s">
        <v>7021</v>
      </c>
      <c r="P59" s="25" t="s">
        <v>7022</v>
      </c>
      <c r="Q59" s="26" t="s">
        <v>7350</v>
      </c>
      <c r="R59" s="22" t="s">
        <v>7060</v>
      </c>
      <c r="S59" s="22" t="s">
        <v>7024</v>
      </c>
      <c r="T59" s="22">
        <v>2</v>
      </c>
      <c r="U59" s="22" t="s">
        <v>7052</v>
      </c>
      <c r="V59" s="22" t="s">
        <v>7026</v>
      </c>
      <c r="W59" s="22" t="s">
        <v>7351</v>
      </c>
      <c r="X59" s="22" t="s">
        <v>7352</v>
      </c>
      <c r="Y59" s="22" t="s">
        <v>7212</v>
      </c>
    </row>
    <row r="60" ht="13.8" customHeight="1" spans="1:25" x14ac:dyDescent="0.25">
      <c r="A60" s="22" t="s">
        <v>7343</v>
      </c>
      <c r="B60" s="23">
        <v>496</v>
      </c>
      <c r="C60" s="22" t="s">
        <v>7353</v>
      </c>
      <c r="D60" s="24">
        <v>44666</v>
      </c>
      <c r="E60" s="22" t="s">
        <v>7354</v>
      </c>
      <c r="F60" s="22" t="s">
        <v>7355</v>
      </c>
      <c r="G60" s="22" t="s">
        <v>7209</v>
      </c>
      <c r="H60" s="22" t="s">
        <v>7014</v>
      </c>
      <c r="I60" s="22" t="s">
        <v>7015</v>
      </c>
      <c r="J60" s="22" t="s">
        <v>7059</v>
      </c>
      <c r="K60" s="22" t="s">
        <v>7017</v>
      </c>
      <c r="L60" s="22" t="s">
        <v>7018</v>
      </c>
      <c r="M60" s="22" t="s">
        <v>7019</v>
      </c>
      <c r="N60" s="22" t="s">
        <v>7328</v>
      </c>
      <c r="O60" s="22" t="s">
        <v>7021</v>
      </c>
      <c r="P60" s="25" t="s">
        <v>7022</v>
      </c>
      <c r="Q60" s="26"/>
      <c r="R60" s="22" t="s">
        <v>7024</v>
      </c>
      <c r="S60" s="22" t="s">
        <v>7024</v>
      </c>
      <c r="T60" s="22">
        <v>6</v>
      </c>
      <c r="U60" s="22" t="s">
        <v>7052</v>
      </c>
      <c r="V60" s="22" t="s">
        <v>7096</v>
      </c>
      <c r="W60" s="22" t="s">
        <v>7124</v>
      </c>
      <c r="X60" s="22" t="s">
        <v>7356</v>
      </c>
      <c r="Y60" s="22" t="s">
        <v>7126</v>
      </c>
    </row>
    <row r="61" ht="13.8" customHeight="1" spans="1:25" x14ac:dyDescent="0.25">
      <c r="A61" s="22" t="s">
        <v>7357</v>
      </c>
      <c r="B61" s="23">
        <v>495</v>
      </c>
      <c r="C61" s="22" t="s">
        <v>7358</v>
      </c>
      <c r="D61" s="24">
        <v>44757</v>
      </c>
      <c r="E61" s="22" t="s">
        <v>7359</v>
      </c>
      <c r="F61" s="22" t="s">
        <v>7149</v>
      </c>
      <c r="G61" s="22" t="s">
        <v>7150</v>
      </c>
      <c r="H61" s="22" t="s">
        <v>7112</v>
      </c>
      <c r="I61" s="22" t="s">
        <v>7078</v>
      </c>
      <c r="J61" s="22" t="s">
        <v>7121</v>
      </c>
      <c r="K61" s="22" t="s">
        <v>7017</v>
      </c>
      <c r="L61" s="22" t="s">
        <v>7018</v>
      </c>
      <c r="M61" s="22" t="s">
        <v>7019</v>
      </c>
      <c r="N61" s="22" t="s">
        <v>7020</v>
      </c>
      <c r="O61" s="22" t="s">
        <v>7021</v>
      </c>
      <c r="P61" s="25" t="s">
        <v>7022</v>
      </c>
      <c r="Q61" s="26" t="s">
        <v>7350</v>
      </c>
      <c r="R61" s="22" t="s">
        <v>7060</v>
      </c>
      <c r="S61" s="22" t="s">
        <v>7024</v>
      </c>
      <c r="T61" s="22">
        <v>1</v>
      </c>
      <c r="U61" s="22" t="s">
        <v>7052</v>
      </c>
      <c r="V61" s="22" t="s">
        <v>7096</v>
      </c>
      <c r="W61" s="22" t="s">
        <v>7027</v>
      </c>
      <c r="X61" s="22" t="s">
        <v>7360</v>
      </c>
      <c r="Y61" s="22" t="s">
        <v>7361</v>
      </c>
    </row>
    <row r="62" ht="13.8" customHeight="1" spans="1:25" x14ac:dyDescent="0.25">
      <c r="A62" s="22" t="s">
        <v>7357</v>
      </c>
      <c r="B62" s="23" t="s">
        <v>2131</v>
      </c>
      <c r="C62" s="22" t="s">
        <v>7362</v>
      </c>
      <c r="D62" s="24">
        <v>44765</v>
      </c>
      <c r="E62" s="22" t="s">
        <v>7363</v>
      </c>
      <c r="F62" s="22" t="s">
        <v>7185</v>
      </c>
      <c r="G62" s="22" t="s">
        <v>7090</v>
      </c>
      <c r="H62" s="22" t="s">
        <v>7112</v>
      </c>
      <c r="I62" s="22" t="s">
        <v>7078</v>
      </c>
      <c r="J62" s="22" t="s">
        <v>7079</v>
      </c>
      <c r="K62" s="22" t="s">
        <v>33</v>
      </c>
      <c r="L62" s="22" t="s">
        <v>33</v>
      </c>
      <c r="M62" s="22" t="s">
        <v>7037</v>
      </c>
      <c r="N62" s="22" t="s">
        <v>7122</v>
      </c>
      <c r="O62" s="22" t="s">
        <v>7021</v>
      </c>
      <c r="P62" s="25" t="s">
        <v>7022</v>
      </c>
      <c r="Q62" s="26"/>
      <c r="R62" s="22" t="s">
        <v>7024</v>
      </c>
      <c r="S62" s="22" t="s">
        <v>7024</v>
      </c>
      <c r="T62" s="22">
        <v>12</v>
      </c>
      <c r="U62" s="22" t="s">
        <v>7052</v>
      </c>
      <c r="V62" s="22" t="s">
        <v>7224</v>
      </c>
      <c r="W62" s="22" t="s">
        <v>7083</v>
      </c>
      <c r="X62" s="22" t="s">
        <v>7364</v>
      </c>
      <c r="Y62" s="22" t="s">
        <v>7126</v>
      </c>
    </row>
    <row r="63" ht="13.8" customHeight="1" spans="1:25" x14ac:dyDescent="0.25">
      <c r="A63" s="22" t="s">
        <v>7357</v>
      </c>
      <c r="B63" s="23">
        <v>229</v>
      </c>
      <c r="C63" s="22" t="s">
        <v>7365</v>
      </c>
      <c r="D63" s="24">
        <v>44770</v>
      </c>
      <c r="E63" s="22" t="s">
        <v>7366</v>
      </c>
      <c r="F63" s="22" t="s">
        <v>7367</v>
      </c>
      <c r="G63" s="22" t="s">
        <v>7368</v>
      </c>
      <c r="H63" s="22" t="s">
        <v>7014</v>
      </c>
      <c r="I63" s="22" t="s">
        <v>7015</v>
      </c>
      <c r="J63" s="22" t="s">
        <v>7369</v>
      </c>
      <c r="K63" s="22" t="s">
        <v>7017</v>
      </c>
      <c r="L63" s="22" t="s">
        <v>7036</v>
      </c>
      <c r="M63" s="22" t="s">
        <v>7037</v>
      </c>
      <c r="N63" s="22" t="s">
        <v>7038</v>
      </c>
      <c r="O63" s="22" t="s">
        <v>7021</v>
      </c>
      <c r="P63" s="25" t="s">
        <v>7022</v>
      </c>
      <c r="Q63" s="26"/>
      <c r="R63" s="22" t="s">
        <v>7024</v>
      </c>
      <c r="S63" s="22" t="s">
        <v>7024</v>
      </c>
      <c r="T63" s="22">
        <v>10</v>
      </c>
      <c r="U63" s="22" t="s">
        <v>7052</v>
      </c>
      <c r="V63" s="22" t="s">
        <v>7096</v>
      </c>
      <c r="W63" s="22" t="s">
        <v>7370</v>
      </c>
      <c r="X63" s="22" t="s">
        <v>7371</v>
      </c>
      <c r="Y63" s="22" t="s">
        <v>7372</v>
      </c>
    </row>
    <row r="64" ht="13.8" customHeight="1" spans="1:25" x14ac:dyDescent="0.25">
      <c r="A64" s="22" t="s">
        <v>7357</v>
      </c>
      <c r="B64" s="23">
        <v>251</v>
      </c>
      <c r="C64" s="22" t="s">
        <v>7373</v>
      </c>
      <c r="D64" s="24">
        <v>44770</v>
      </c>
      <c r="E64" s="22" t="s">
        <v>7374</v>
      </c>
      <c r="F64" s="22" t="s">
        <v>7375</v>
      </c>
      <c r="G64" s="22" t="s">
        <v>7368</v>
      </c>
      <c r="H64" s="22" t="s">
        <v>7014</v>
      </c>
      <c r="I64" s="22" t="s">
        <v>7015</v>
      </c>
      <c r="J64" s="22" t="s">
        <v>7369</v>
      </c>
      <c r="K64" s="22" t="s">
        <v>7017</v>
      </c>
      <c r="L64" s="22" t="s">
        <v>7036</v>
      </c>
      <c r="M64" s="22" t="s">
        <v>7037</v>
      </c>
      <c r="N64" s="22" t="s">
        <v>7038</v>
      </c>
      <c r="O64" s="22" t="s">
        <v>7021</v>
      </c>
      <c r="P64" s="25" t="s">
        <v>7022</v>
      </c>
      <c r="Q64" s="26"/>
      <c r="R64" s="22" t="s">
        <v>7024</v>
      </c>
      <c r="S64" s="22" t="s">
        <v>7024</v>
      </c>
      <c r="T64" s="22">
        <v>4</v>
      </c>
      <c r="U64" s="22" t="s">
        <v>7052</v>
      </c>
      <c r="V64" s="22" t="s">
        <v>7096</v>
      </c>
      <c r="W64" s="22" t="s">
        <v>7083</v>
      </c>
      <c r="X64" s="22" t="s">
        <v>7376</v>
      </c>
      <c r="Y64" s="22" t="s">
        <v>7377</v>
      </c>
    </row>
    <row r="65" ht="13.8" customHeight="1" spans="1:25" x14ac:dyDescent="0.25">
      <c r="A65" s="22" t="s">
        <v>7357</v>
      </c>
      <c r="B65" s="23">
        <v>216</v>
      </c>
      <c r="C65" s="22" t="s">
        <v>7378</v>
      </c>
      <c r="D65" s="24">
        <v>44772</v>
      </c>
      <c r="E65" s="22" t="s">
        <v>7379</v>
      </c>
      <c r="F65" s="22" t="s">
        <v>7368</v>
      </c>
      <c r="G65" s="22" t="s">
        <v>7368</v>
      </c>
      <c r="H65" s="22" t="s">
        <v>7014</v>
      </c>
      <c r="I65" s="22" t="s">
        <v>7015</v>
      </c>
      <c r="J65" s="22" t="s">
        <v>7369</v>
      </c>
      <c r="K65" s="22" t="s">
        <v>7017</v>
      </c>
      <c r="L65" s="22" t="s">
        <v>7036</v>
      </c>
      <c r="M65" s="22" t="s">
        <v>7037</v>
      </c>
      <c r="N65" s="22" t="s">
        <v>7038</v>
      </c>
      <c r="O65" s="22" t="s">
        <v>7021</v>
      </c>
      <c r="P65" s="25" t="s">
        <v>7022</v>
      </c>
      <c r="Q65" s="26"/>
      <c r="R65" s="22" t="s">
        <v>7024</v>
      </c>
      <c r="S65" s="22" t="s">
        <v>7060</v>
      </c>
      <c r="T65" s="22">
        <v>5</v>
      </c>
      <c r="U65" s="22" t="s">
        <v>7052</v>
      </c>
      <c r="V65" s="22" t="s">
        <v>7026</v>
      </c>
      <c r="W65" s="22" t="s">
        <v>7351</v>
      </c>
      <c r="X65" s="22" t="s">
        <v>7380</v>
      </c>
      <c r="Y65" s="22" t="s">
        <v>7381</v>
      </c>
    </row>
    <row r="66" ht="13.8" customHeight="1" spans="1:25" x14ac:dyDescent="0.25">
      <c r="A66" s="22" t="s">
        <v>7357</v>
      </c>
      <c r="B66" s="23">
        <v>252</v>
      </c>
      <c r="C66" s="22" t="s">
        <v>7382</v>
      </c>
      <c r="D66" s="24">
        <v>44772</v>
      </c>
      <c r="E66" s="22" t="s">
        <v>7383</v>
      </c>
      <c r="F66" s="22" t="s">
        <v>7384</v>
      </c>
      <c r="G66" s="22" t="s">
        <v>7385</v>
      </c>
      <c r="H66" s="22" t="s">
        <v>7014</v>
      </c>
      <c r="I66" s="22" t="s">
        <v>7015</v>
      </c>
      <c r="J66" s="22" t="s">
        <v>7369</v>
      </c>
      <c r="K66" s="22" t="s">
        <v>7017</v>
      </c>
      <c r="L66" s="22" t="s">
        <v>7036</v>
      </c>
      <c r="M66" s="22" t="s">
        <v>7037</v>
      </c>
      <c r="N66" s="22" t="s">
        <v>7038</v>
      </c>
      <c r="O66" s="22" t="s">
        <v>7021</v>
      </c>
      <c r="P66" s="25" t="s">
        <v>7022</v>
      </c>
      <c r="Q66" s="26"/>
      <c r="R66" s="22" t="s">
        <v>7024</v>
      </c>
      <c r="S66" s="22" t="s">
        <v>7024</v>
      </c>
      <c r="T66" s="22">
        <v>10</v>
      </c>
      <c r="U66" s="22" t="s">
        <v>7052</v>
      </c>
      <c r="V66" s="22" t="s">
        <v>7096</v>
      </c>
      <c r="W66" s="22" t="s">
        <v>7083</v>
      </c>
      <c r="X66" s="22" t="s">
        <v>7386</v>
      </c>
      <c r="Y66" s="22" t="s">
        <v>7387</v>
      </c>
    </row>
    <row r="67" ht="13.8" customHeight="1" spans="1:25" x14ac:dyDescent="0.25">
      <c r="A67" s="22" t="s">
        <v>7388</v>
      </c>
      <c r="B67" s="23">
        <v>207</v>
      </c>
      <c r="C67" s="22" t="s">
        <v>7389</v>
      </c>
      <c r="D67" s="24">
        <v>44805</v>
      </c>
      <c r="E67" s="22" t="s">
        <v>7390</v>
      </c>
      <c r="F67" s="22" t="s">
        <v>7391</v>
      </c>
      <c r="G67" s="22" t="s">
        <v>7130</v>
      </c>
      <c r="H67" s="22" t="s">
        <v>7131</v>
      </c>
      <c r="I67" s="22" t="s">
        <v>7092</v>
      </c>
      <c r="J67" s="22" t="s">
        <v>7132</v>
      </c>
      <c r="K67" s="22" t="s">
        <v>7017</v>
      </c>
      <c r="L67" s="22" t="s">
        <v>7036</v>
      </c>
      <c r="M67" s="22" t="s">
        <v>7019</v>
      </c>
      <c r="N67" s="22" t="s">
        <v>7095</v>
      </c>
      <c r="O67" s="22" t="s">
        <v>7021</v>
      </c>
      <c r="P67" s="25" t="s">
        <v>7022</v>
      </c>
      <c r="Q67" s="26" t="s">
        <v>7392</v>
      </c>
      <c r="R67" s="22"/>
      <c r="S67" s="22"/>
      <c r="T67" s="22"/>
      <c r="U67" s="22"/>
      <c r="V67" s="22"/>
      <c r="W67" s="22"/>
      <c r="X67" s="22"/>
      <c r="Y67" s="22"/>
    </row>
    <row r="68" ht="13.8" customHeight="1" spans="1:25" x14ac:dyDescent="0.25">
      <c r="A68" s="22" t="s">
        <v>7388</v>
      </c>
      <c r="B68" s="23">
        <v>481</v>
      </c>
      <c r="C68" s="22" t="s">
        <v>7393</v>
      </c>
      <c r="D68" s="24">
        <v>44806</v>
      </c>
      <c r="E68" s="22" t="s">
        <v>7394</v>
      </c>
      <c r="F68" s="22" t="s">
        <v>7105</v>
      </c>
      <c r="G68" s="22" t="s">
        <v>7090</v>
      </c>
      <c r="H68" s="22" t="s">
        <v>7112</v>
      </c>
      <c r="I68" s="22" t="s">
        <v>7078</v>
      </c>
      <c r="J68" s="22" t="s">
        <v>7121</v>
      </c>
      <c r="K68" s="22" t="s">
        <v>7017</v>
      </c>
      <c r="L68" s="22" t="s">
        <v>7018</v>
      </c>
      <c r="M68" s="22" t="s">
        <v>7019</v>
      </c>
      <c r="N68" s="22" t="s">
        <v>7020</v>
      </c>
      <c r="O68" s="22" t="s">
        <v>7021</v>
      </c>
      <c r="P68" s="25" t="s">
        <v>7022</v>
      </c>
      <c r="Q68" s="26"/>
      <c r="R68" s="22" t="s">
        <v>7024</v>
      </c>
      <c r="S68" s="22" t="s">
        <v>7024</v>
      </c>
      <c r="T68" s="22">
        <v>3</v>
      </c>
      <c r="U68" s="22" t="s">
        <v>7052</v>
      </c>
      <c r="V68" s="22" t="s">
        <v>7026</v>
      </c>
      <c r="W68" s="22" t="s">
        <v>7041</v>
      </c>
      <c r="X68" s="22" t="s">
        <v>7395</v>
      </c>
      <c r="Y68" s="22" t="s">
        <v>7396</v>
      </c>
    </row>
    <row r="69" ht="13.8" customHeight="1" spans="1:25" x14ac:dyDescent="0.25">
      <c r="A69" s="22" t="s">
        <v>7397</v>
      </c>
      <c r="B69" s="23">
        <v>150</v>
      </c>
      <c r="C69" s="22" t="s">
        <v>7398</v>
      </c>
      <c r="D69" s="24">
        <v>44874</v>
      </c>
      <c r="E69" s="22" t="s">
        <v>7399</v>
      </c>
      <c r="F69" s="22" t="s">
        <v>7149</v>
      </c>
      <c r="G69" s="22" t="s">
        <v>7150</v>
      </c>
      <c r="H69" s="22" t="s">
        <v>7112</v>
      </c>
      <c r="I69" s="22" t="s">
        <v>7078</v>
      </c>
      <c r="J69" s="22" t="s">
        <v>7121</v>
      </c>
      <c r="K69" s="22" t="s">
        <v>7017</v>
      </c>
      <c r="L69" s="22" t="s">
        <v>7036</v>
      </c>
      <c r="M69" s="22" t="s">
        <v>7037</v>
      </c>
      <c r="N69" s="22" t="s">
        <v>7038</v>
      </c>
      <c r="O69" s="22" t="s">
        <v>7021</v>
      </c>
      <c r="P69" s="25" t="s">
        <v>7022</v>
      </c>
      <c r="Q69" s="26"/>
      <c r="R69" s="22" t="s">
        <v>7060</v>
      </c>
      <c r="S69" s="22" t="s">
        <v>7024</v>
      </c>
      <c r="T69" s="22">
        <v>3</v>
      </c>
      <c r="U69" s="22" t="s">
        <v>7052</v>
      </c>
      <c r="V69" s="22" t="s">
        <v>7082</v>
      </c>
      <c r="W69" s="22" t="s">
        <v>7370</v>
      </c>
      <c r="X69" s="22" t="s">
        <v>7400</v>
      </c>
      <c r="Y69" s="22" t="s">
        <v>7401</v>
      </c>
    </row>
    <row r="70" ht="13.8" customHeight="1" spans="1:25" x14ac:dyDescent="0.25">
      <c r="A70" s="22" t="s">
        <v>7397</v>
      </c>
      <c r="B70" s="23">
        <v>746</v>
      </c>
      <c r="C70" s="22" t="s">
        <v>7402</v>
      </c>
      <c r="D70" s="24">
        <v>44876</v>
      </c>
      <c r="E70" s="22" t="s">
        <v>7403</v>
      </c>
      <c r="F70" s="22" t="s">
        <v>7105</v>
      </c>
      <c r="G70" s="22" t="s">
        <v>7090</v>
      </c>
      <c r="H70" s="22" t="s">
        <v>7091</v>
      </c>
      <c r="I70" s="22" t="s">
        <v>7092</v>
      </c>
      <c r="J70" s="22" t="s">
        <v>7093</v>
      </c>
      <c r="K70" s="22" t="s">
        <v>7017</v>
      </c>
      <c r="L70" s="22" t="s">
        <v>7094</v>
      </c>
      <c r="M70" s="22" t="s">
        <v>7019</v>
      </c>
      <c r="N70" s="22" t="s">
        <v>7095</v>
      </c>
      <c r="O70" s="22" t="s">
        <v>7021</v>
      </c>
      <c r="P70" s="25" t="s">
        <v>7022</v>
      </c>
      <c r="Q70" s="26"/>
      <c r="R70" s="22" t="s">
        <v>7024</v>
      </c>
      <c r="S70" s="22" t="s">
        <v>7023</v>
      </c>
      <c r="T70" s="22">
        <v>5</v>
      </c>
      <c r="U70" s="22" t="s">
        <v>7039</v>
      </c>
      <c r="V70" s="22" t="s">
        <v>7026</v>
      </c>
      <c r="W70" s="22" t="s">
        <v>7083</v>
      </c>
      <c r="X70" s="22" t="s">
        <v>7404</v>
      </c>
      <c r="Y70" s="22" t="s">
        <v>7126</v>
      </c>
    </row>
    <row r="71" ht="13.8" customHeight="1" spans="1:25" x14ac:dyDescent="0.25">
      <c r="A71" s="22" t="s">
        <v>7397</v>
      </c>
      <c r="B71" s="23">
        <v>4238</v>
      </c>
      <c r="C71" s="22" t="s">
        <v>7405</v>
      </c>
      <c r="D71" s="24">
        <v>44879</v>
      </c>
      <c r="E71" s="22" t="s">
        <v>7406</v>
      </c>
      <c r="F71" s="22" t="s">
        <v>7175</v>
      </c>
      <c r="G71" s="22" t="s">
        <v>7176</v>
      </c>
      <c r="H71" s="22" t="s">
        <v>7014</v>
      </c>
      <c r="I71" s="22" t="s">
        <v>7015</v>
      </c>
      <c r="J71" s="22"/>
      <c r="K71" s="22" t="s">
        <v>7407</v>
      </c>
      <c r="L71" s="22" t="s">
        <v>7407</v>
      </c>
      <c r="M71" s="22" t="s">
        <v>7037</v>
      </c>
      <c r="N71" s="22" t="s">
        <v>7122</v>
      </c>
      <c r="O71" s="22" t="s">
        <v>7021</v>
      </c>
      <c r="P71" s="25" t="s">
        <v>7022</v>
      </c>
      <c r="Q71" s="26"/>
      <c r="R71" s="22"/>
      <c r="S71" s="22"/>
      <c r="T71" s="22"/>
      <c r="U71" s="22"/>
      <c r="V71" s="22"/>
      <c r="W71" s="22"/>
      <c r="X71" s="22"/>
      <c r="Y71" s="22"/>
    </row>
    <row r="72" ht="13.8" customHeight="1" spans="1:25" x14ac:dyDescent="0.25">
      <c r="A72" s="22" t="s">
        <v>7397</v>
      </c>
      <c r="B72" s="23">
        <v>253</v>
      </c>
      <c r="C72" s="22" t="s">
        <v>7408</v>
      </c>
      <c r="D72" s="24">
        <v>44895</v>
      </c>
      <c r="E72" s="22" t="s">
        <v>7409</v>
      </c>
      <c r="F72" s="22" t="s">
        <v>7410</v>
      </c>
      <c r="G72" s="22" t="s">
        <v>7305</v>
      </c>
      <c r="H72" s="22" t="s">
        <v>7014</v>
      </c>
      <c r="I72" s="22" t="s">
        <v>7015</v>
      </c>
      <c r="J72" s="22" t="s">
        <v>7016</v>
      </c>
      <c r="K72" s="22" t="s">
        <v>7017</v>
      </c>
      <c r="L72" s="22" t="s">
        <v>7036</v>
      </c>
      <c r="M72" s="22" t="s">
        <v>7037</v>
      </c>
      <c r="N72" s="22" t="s">
        <v>7038</v>
      </c>
      <c r="O72" s="22" t="s">
        <v>7021</v>
      </c>
      <c r="P72" s="25" t="s">
        <v>7022</v>
      </c>
      <c r="Q72" s="26"/>
      <c r="R72" s="22" t="s">
        <v>7024</v>
      </c>
      <c r="S72" s="22" t="s">
        <v>7024</v>
      </c>
      <c r="T72" s="22">
        <v>12</v>
      </c>
      <c r="U72" s="22" t="s">
        <v>7052</v>
      </c>
      <c r="V72" s="22" t="s">
        <v>7026</v>
      </c>
      <c r="W72" s="22" t="s">
        <v>7083</v>
      </c>
      <c r="X72" s="22" t="s">
        <v>7411</v>
      </c>
      <c r="Y72" s="22" t="s">
        <v>7412</v>
      </c>
    </row>
    <row r="73" ht="13.8" customHeight="1" spans="1:25" x14ac:dyDescent="0.25">
      <c r="A73" s="22" t="s">
        <v>7413</v>
      </c>
      <c r="B73" s="23" t="s">
        <v>2609</v>
      </c>
      <c r="C73" s="22" t="s">
        <v>7414</v>
      </c>
      <c r="D73" s="24">
        <v>44922</v>
      </c>
      <c r="E73" s="22" t="s">
        <v>7415</v>
      </c>
      <c r="F73" s="22" t="s">
        <v>7075</v>
      </c>
      <c r="G73" s="22" t="s">
        <v>7076</v>
      </c>
      <c r="H73" s="22" t="s">
        <v>7077</v>
      </c>
      <c r="I73" s="22" t="s">
        <v>7078</v>
      </c>
      <c r="J73" s="22" t="s">
        <v>7079</v>
      </c>
      <c r="K73" s="22" t="s">
        <v>33</v>
      </c>
      <c r="L73" s="22" t="s">
        <v>33</v>
      </c>
      <c r="M73" s="22" t="s">
        <v>7106</v>
      </c>
      <c r="N73" s="22" t="s">
        <v>7289</v>
      </c>
      <c r="O73" s="22" t="s">
        <v>7021</v>
      </c>
      <c r="P73" s="25" t="s">
        <v>7022</v>
      </c>
      <c r="Q73" s="26" t="s">
        <v>7114</v>
      </c>
      <c r="R73" s="22" t="s">
        <v>7060</v>
      </c>
      <c r="S73" s="22" t="s">
        <v>7060</v>
      </c>
      <c r="T73" s="22">
        <v>8</v>
      </c>
      <c r="U73" s="22" t="s">
        <v>7052</v>
      </c>
      <c r="V73" s="22" t="s">
        <v>7026</v>
      </c>
      <c r="W73" s="22" t="s">
        <v>7351</v>
      </c>
      <c r="X73" s="22" t="s">
        <v>7416</v>
      </c>
      <c r="Y73" s="22" t="s">
        <v>7417</v>
      </c>
    </row>
    <row r="74" ht="23.85" customHeight="1" spans="1:25" x14ac:dyDescent="0.25">
      <c r="A74" s="22" t="s">
        <v>7418</v>
      </c>
      <c r="B74" s="23" t="s">
        <v>2648</v>
      </c>
      <c r="C74" s="22" t="s">
        <v>7419</v>
      </c>
      <c r="D74" s="24">
        <v>44950</v>
      </c>
      <c r="E74" s="22" t="s">
        <v>7420</v>
      </c>
      <c r="F74" s="22" t="s">
        <v>7075</v>
      </c>
      <c r="G74" s="22" t="s">
        <v>7076</v>
      </c>
      <c r="H74" s="22" t="s">
        <v>7077</v>
      </c>
      <c r="I74" s="22" t="s">
        <v>7078</v>
      </c>
      <c r="J74" s="22" t="s">
        <v>7079</v>
      </c>
      <c r="K74" s="22" t="s">
        <v>33</v>
      </c>
      <c r="L74" s="22" t="s">
        <v>33</v>
      </c>
      <c r="M74" s="22" t="s">
        <v>7037</v>
      </c>
      <c r="N74" s="22" t="s">
        <v>7289</v>
      </c>
      <c r="O74" s="22" t="s">
        <v>7021</v>
      </c>
      <c r="P74" s="25" t="s">
        <v>7022</v>
      </c>
      <c r="Q74" s="26"/>
      <c r="R74" s="22" t="s">
        <v>7060</v>
      </c>
      <c r="S74" s="22" t="s">
        <v>7060</v>
      </c>
      <c r="T74" s="22">
        <v>8</v>
      </c>
      <c r="U74" s="22" t="s">
        <v>7052</v>
      </c>
      <c r="V74" s="22" t="s">
        <v>7096</v>
      </c>
      <c r="W74" s="22" t="s">
        <v>7083</v>
      </c>
      <c r="X74" s="22" t="s">
        <v>7421</v>
      </c>
      <c r="Y74" s="27" t="s">
        <v>7422</v>
      </c>
    </row>
    <row r="75" ht="13.8" customHeight="1" spans="1:25" x14ac:dyDescent="0.25">
      <c r="A75" s="22" t="s">
        <v>7418</v>
      </c>
      <c r="B75" s="23">
        <v>745</v>
      </c>
      <c r="C75" s="22" t="s">
        <v>7423</v>
      </c>
      <c r="D75" s="24">
        <v>44952</v>
      </c>
      <c r="E75" s="22" t="s">
        <v>7424</v>
      </c>
      <c r="F75" s="22" t="s">
        <v>7425</v>
      </c>
      <c r="G75" s="22" t="s">
        <v>7425</v>
      </c>
      <c r="H75" s="22" t="s">
        <v>7426</v>
      </c>
      <c r="I75" s="22" t="s">
        <v>7427</v>
      </c>
      <c r="J75" s="22" t="s">
        <v>7428</v>
      </c>
      <c r="K75" s="22" t="s">
        <v>7017</v>
      </c>
      <c r="L75" s="22" t="s">
        <v>7094</v>
      </c>
      <c r="M75" s="22" t="s">
        <v>7019</v>
      </c>
      <c r="N75" s="22" t="s">
        <v>7102</v>
      </c>
      <c r="O75" s="22" t="s">
        <v>7021</v>
      </c>
      <c r="P75" s="25" t="s">
        <v>7022</v>
      </c>
      <c r="Q75" s="26"/>
      <c r="R75" s="22"/>
      <c r="S75" s="22"/>
      <c r="T75" s="22"/>
      <c r="U75" s="22"/>
      <c r="V75" s="22"/>
      <c r="W75" s="22"/>
      <c r="X75" s="22"/>
      <c r="Y75" s="22"/>
    </row>
    <row r="76" ht="13.8" customHeight="1" spans="1:25" x14ac:dyDescent="0.25">
      <c r="A76" s="22" t="s">
        <v>7429</v>
      </c>
      <c r="B76" s="23">
        <v>4005</v>
      </c>
      <c r="C76" s="22" t="s">
        <v>7430</v>
      </c>
      <c r="D76" s="24">
        <v>44974</v>
      </c>
      <c r="E76" s="22" t="s">
        <v>7431</v>
      </c>
      <c r="F76" s="22" t="s">
        <v>7432</v>
      </c>
      <c r="G76" s="22" t="s">
        <v>7425</v>
      </c>
      <c r="H76" s="22" t="s">
        <v>7426</v>
      </c>
      <c r="I76" s="22" t="s">
        <v>7427</v>
      </c>
      <c r="J76" s="22" t="s">
        <v>7428</v>
      </c>
      <c r="K76" s="22" t="s">
        <v>7017</v>
      </c>
      <c r="L76" s="22" t="s">
        <v>7018</v>
      </c>
      <c r="M76" s="22" t="s">
        <v>7019</v>
      </c>
      <c r="N76" s="22" t="s">
        <v>7328</v>
      </c>
      <c r="O76" s="22" t="s">
        <v>7021</v>
      </c>
      <c r="P76" s="25" t="s">
        <v>7022</v>
      </c>
      <c r="Q76" s="26"/>
      <c r="R76" s="22"/>
      <c r="S76" s="22"/>
      <c r="T76" s="22"/>
      <c r="U76" s="22"/>
      <c r="V76" s="22"/>
      <c r="W76" s="22"/>
      <c r="X76" s="22"/>
      <c r="Y76" s="22"/>
    </row>
    <row r="77" ht="13.8" customHeight="1" spans="1:25" x14ac:dyDescent="0.25">
      <c r="A77" s="22" t="s">
        <v>7433</v>
      </c>
      <c r="B77" s="23">
        <v>4019</v>
      </c>
      <c r="C77" s="22" t="s">
        <v>7434</v>
      </c>
      <c r="D77" s="24">
        <v>45112</v>
      </c>
      <c r="E77" s="22" t="s">
        <v>7435</v>
      </c>
      <c r="F77" s="22" t="s">
        <v>7012</v>
      </c>
      <c r="G77" s="22" t="s">
        <v>7013</v>
      </c>
      <c r="H77" s="22" t="s">
        <v>7014</v>
      </c>
      <c r="I77" s="22" t="s">
        <v>7015</v>
      </c>
      <c r="J77" s="22" t="s">
        <v>7016</v>
      </c>
      <c r="K77" s="22" t="s">
        <v>7017</v>
      </c>
      <c r="L77" s="22" t="s">
        <v>7018</v>
      </c>
      <c r="M77" s="22" t="s">
        <v>7019</v>
      </c>
      <c r="N77" s="22" t="s">
        <v>7436</v>
      </c>
      <c r="O77" s="22" t="s">
        <v>7021</v>
      </c>
      <c r="P77" s="25" t="s">
        <v>7022</v>
      </c>
      <c r="Q77" s="26"/>
      <c r="R77" s="22" t="s">
        <v>7060</v>
      </c>
      <c r="S77" s="22" t="s">
        <v>7060</v>
      </c>
      <c r="T77" s="22">
        <v>2</v>
      </c>
      <c r="U77" s="22" t="s">
        <v>7052</v>
      </c>
      <c r="V77" s="22" t="s">
        <v>7082</v>
      </c>
      <c r="W77" s="22" t="s">
        <v>7083</v>
      </c>
      <c r="X77" s="22" t="s">
        <v>7437</v>
      </c>
      <c r="Y77" s="22" t="s">
        <v>7118</v>
      </c>
    </row>
    <row r="78" ht="13.8" customHeight="1" spans="1:25" x14ac:dyDescent="0.25">
      <c r="A78" s="22" t="s">
        <v>7269</v>
      </c>
      <c r="B78" s="23" t="s">
        <v>3044</v>
      </c>
      <c r="C78" s="22" t="s">
        <v>7438</v>
      </c>
      <c r="D78" s="24">
        <v>45145</v>
      </c>
      <c r="E78" s="22" t="s">
        <v>7439</v>
      </c>
      <c r="F78" s="22" t="s">
        <v>7215</v>
      </c>
      <c r="G78" s="22" t="s">
        <v>7090</v>
      </c>
      <c r="H78" s="22" t="s">
        <v>7091</v>
      </c>
      <c r="I78" s="22" t="s">
        <v>7092</v>
      </c>
      <c r="J78" s="22" t="s">
        <v>7093</v>
      </c>
      <c r="K78" s="22" t="s">
        <v>33</v>
      </c>
      <c r="L78" s="22" t="s">
        <v>33</v>
      </c>
      <c r="M78" s="22" t="s">
        <v>7106</v>
      </c>
      <c r="N78" s="22" t="s">
        <v>7122</v>
      </c>
      <c r="O78" s="22" t="s">
        <v>7021</v>
      </c>
      <c r="P78" s="25" t="s">
        <v>7022</v>
      </c>
      <c r="Q78" s="26" t="s">
        <v>7262</v>
      </c>
      <c r="R78" s="22" t="s">
        <v>7024</v>
      </c>
      <c r="S78" s="22" t="s">
        <v>7023</v>
      </c>
      <c r="T78" s="22">
        <v>10</v>
      </c>
      <c r="U78" s="22" t="s">
        <v>7052</v>
      </c>
      <c r="V78" s="22" t="s">
        <v>7224</v>
      </c>
      <c r="W78" s="22" t="s">
        <v>7041</v>
      </c>
      <c r="X78" s="22" t="s">
        <v>7440</v>
      </c>
      <c r="Y78" s="22" t="s">
        <v>7441</v>
      </c>
    </row>
    <row r="79" ht="13.8" customHeight="1" spans="1:25" x14ac:dyDescent="0.25">
      <c r="A79" s="22" t="s">
        <v>7269</v>
      </c>
      <c r="B79" s="23" t="s">
        <v>3112</v>
      </c>
      <c r="C79" s="22" t="s">
        <v>7442</v>
      </c>
      <c r="D79" s="24">
        <v>45145</v>
      </c>
      <c r="E79" s="22" t="s">
        <v>7443</v>
      </c>
      <c r="F79" s="22" t="s">
        <v>7444</v>
      </c>
      <c r="G79" s="22" t="s">
        <v>7146</v>
      </c>
      <c r="H79" s="22" t="s">
        <v>7131</v>
      </c>
      <c r="I79" s="22" t="s">
        <v>7092</v>
      </c>
      <c r="J79" s="22" t="s">
        <v>7164</v>
      </c>
      <c r="K79" s="22" t="s">
        <v>33</v>
      </c>
      <c r="L79" s="22" t="s">
        <v>33</v>
      </c>
      <c r="M79" s="22" t="s">
        <v>7106</v>
      </c>
      <c r="N79" s="22" t="s">
        <v>7122</v>
      </c>
      <c r="O79" s="22" t="s">
        <v>7021</v>
      </c>
      <c r="P79" s="25" t="s">
        <v>7022</v>
      </c>
      <c r="Q79" s="26" t="s">
        <v>7262</v>
      </c>
      <c r="R79" s="22"/>
      <c r="S79" s="22"/>
      <c r="T79" s="22"/>
      <c r="U79" s="22"/>
      <c r="V79" s="22"/>
      <c r="W79" s="22"/>
      <c r="X79" s="22"/>
      <c r="Y79" s="22"/>
    </row>
    <row r="80" ht="13.8" customHeight="1" spans="1:25" x14ac:dyDescent="0.25">
      <c r="A80" s="22" t="s">
        <v>7269</v>
      </c>
      <c r="B80" s="23" t="s">
        <v>3278</v>
      </c>
      <c r="C80" s="22" t="s">
        <v>7445</v>
      </c>
      <c r="D80" s="24">
        <v>45164</v>
      </c>
      <c r="E80" s="22" t="s">
        <v>7446</v>
      </c>
      <c r="F80" s="22" t="s">
        <v>7447</v>
      </c>
      <c r="G80" s="22" t="s">
        <v>7013</v>
      </c>
      <c r="H80" s="22" t="s">
        <v>7014</v>
      </c>
      <c r="I80" s="22" t="s">
        <v>7015</v>
      </c>
      <c r="J80" s="22" t="s">
        <v>7059</v>
      </c>
      <c r="K80" s="22" t="s">
        <v>33</v>
      </c>
      <c r="L80" s="22" t="s">
        <v>33</v>
      </c>
      <c r="M80" s="22" t="s">
        <v>7106</v>
      </c>
      <c r="N80" s="22" t="s">
        <v>7122</v>
      </c>
      <c r="O80" s="22" t="s">
        <v>7021</v>
      </c>
      <c r="P80" s="25" t="s">
        <v>7022</v>
      </c>
      <c r="Q80" s="26" t="s">
        <v>7262</v>
      </c>
      <c r="R80" s="22" t="s">
        <v>7024</v>
      </c>
      <c r="S80" s="22" t="s">
        <v>7024</v>
      </c>
      <c r="T80" s="22">
        <v>12</v>
      </c>
      <c r="U80" s="22" t="s">
        <v>7052</v>
      </c>
      <c r="V80" s="22" t="s">
        <v>7224</v>
      </c>
      <c r="W80" s="22" t="s">
        <v>7083</v>
      </c>
      <c r="X80" s="22" t="s">
        <v>7448</v>
      </c>
      <c r="Y80" s="22" t="s">
        <v>7126</v>
      </c>
    </row>
    <row r="81" ht="23.85" customHeight="1" spans="1:25" x14ac:dyDescent="0.25">
      <c r="A81" s="22" t="s">
        <v>7269</v>
      </c>
      <c r="B81" s="23">
        <v>2012</v>
      </c>
      <c r="C81" s="22" t="s">
        <v>7449</v>
      </c>
      <c r="D81" s="28">
        <v>45163</v>
      </c>
      <c r="E81" s="29" t="s">
        <v>7450</v>
      </c>
      <c r="F81" s="22" t="s">
        <v>7294</v>
      </c>
      <c r="G81" s="22" t="s">
        <v>7295</v>
      </c>
      <c r="H81" s="22" t="s">
        <v>7091</v>
      </c>
      <c r="I81" s="22" t="s">
        <v>7092</v>
      </c>
      <c r="J81" s="22" t="s">
        <v>7093</v>
      </c>
      <c r="K81" s="29" t="s">
        <v>7451</v>
      </c>
      <c r="L81" s="29" t="s">
        <v>7452</v>
      </c>
      <c r="M81" s="29" t="s">
        <v>7037</v>
      </c>
      <c r="N81" s="29" t="s">
        <v>7244</v>
      </c>
      <c r="O81" s="29" t="s">
        <v>7021</v>
      </c>
      <c r="P81" s="25" t="s">
        <v>7022</v>
      </c>
      <c r="Q81" s="26" t="s">
        <v>7453</v>
      </c>
      <c r="R81" s="22" t="s">
        <v>7060</v>
      </c>
      <c r="S81" s="22" t="s">
        <v>7060</v>
      </c>
      <c r="T81" s="22">
        <v>10</v>
      </c>
      <c r="U81" s="22" t="s">
        <v>7052</v>
      </c>
      <c r="V81" s="22" t="s">
        <v>7026</v>
      </c>
      <c r="W81" s="22" t="s">
        <v>7454</v>
      </c>
      <c r="X81" s="27" t="s">
        <v>7455</v>
      </c>
      <c r="Y81" s="22" t="s">
        <v>7456</v>
      </c>
    </row>
    <row r="82" ht="13.8" customHeight="1" spans="1:25" x14ac:dyDescent="0.25">
      <c r="A82" s="22" t="s">
        <v>7246</v>
      </c>
      <c r="B82" s="23" t="s">
        <v>3450</v>
      </c>
      <c r="C82" s="22" t="s">
        <v>7457</v>
      </c>
      <c r="D82" s="28">
        <v>45170</v>
      </c>
      <c r="E82" s="29" t="s">
        <v>7458</v>
      </c>
      <c r="F82" s="22" t="s">
        <v>7459</v>
      </c>
      <c r="G82" s="22" t="s">
        <v>7209</v>
      </c>
      <c r="H82" s="29" t="s">
        <v>7014</v>
      </c>
      <c r="I82" s="22" t="s">
        <v>7015</v>
      </c>
      <c r="J82" s="22" t="s">
        <v>7210</v>
      </c>
      <c r="K82" s="29" t="s">
        <v>33</v>
      </c>
      <c r="L82" s="29" t="s">
        <v>33</v>
      </c>
      <c r="M82" s="22" t="s">
        <v>7106</v>
      </c>
      <c r="N82" s="29" t="s">
        <v>7122</v>
      </c>
      <c r="O82" s="29" t="s">
        <v>7021</v>
      </c>
      <c r="P82" s="25" t="s">
        <v>7022</v>
      </c>
      <c r="Q82" s="26" t="s">
        <v>7262</v>
      </c>
      <c r="R82" s="22" t="s">
        <v>7024</v>
      </c>
      <c r="S82" s="22" t="s">
        <v>7024</v>
      </c>
      <c r="T82" s="22">
        <v>8</v>
      </c>
      <c r="U82" s="22" t="s">
        <v>7052</v>
      </c>
      <c r="V82" s="22" t="s">
        <v>7096</v>
      </c>
      <c r="W82" s="22" t="s">
        <v>7083</v>
      </c>
      <c r="X82" s="22" t="s">
        <v>7460</v>
      </c>
      <c r="Y82" s="22" t="s">
        <v>7126</v>
      </c>
    </row>
    <row r="83" ht="13.8" customHeight="1" spans="1:25" x14ac:dyDescent="0.25">
      <c r="A83" s="22" t="s">
        <v>7246</v>
      </c>
      <c r="B83" s="23" t="s">
        <v>3467</v>
      </c>
      <c r="C83" s="22" t="s">
        <v>7461</v>
      </c>
      <c r="D83" s="28">
        <v>45176</v>
      </c>
      <c r="E83" s="29" t="s">
        <v>7462</v>
      </c>
      <c r="F83" s="22" t="s">
        <v>7463</v>
      </c>
      <c r="G83" s="22" t="s">
        <v>7209</v>
      </c>
      <c r="H83" s="29" t="s">
        <v>7014</v>
      </c>
      <c r="I83" s="22" t="s">
        <v>7015</v>
      </c>
      <c r="J83" s="22" t="s">
        <v>7210</v>
      </c>
      <c r="K83" s="29" t="s">
        <v>33</v>
      </c>
      <c r="L83" s="29" t="s">
        <v>33</v>
      </c>
      <c r="M83" s="22" t="s">
        <v>7106</v>
      </c>
      <c r="N83" s="29" t="s">
        <v>7122</v>
      </c>
      <c r="O83" s="29" t="s">
        <v>7021</v>
      </c>
      <c r="P83" s="25" t="s">
        <v>7022</v>
      </c>
      <c r="Q83" s="26" t="s">
        <v>7262</v>
      </c>
      <c r="R83" s="22" t="s">
        <v>7024</v>
      </c>
      <c r="S83" s="22" t="s">
        <v>7024</v>
      </c>
      <c r="T83" s="22">
        <v>10</v>
      </c>
      <c r="U83" s="22" t="s">
        <v>7052</v>
      </c>
      <c r="V83" s="22" t="s">
        <v>7096</v>
      </c>
      <c r="W83" s="22" t="s">
        <v>7083</v>
      </c>
      <c r="X83" s="22" t="s">
        <v>7464</v>
      </c>
      <c r="Y83" s="22" t="s">
        <v>7126</v>
      </c>
    </row>
    <row r="84" ht="13.8" customHeight="1" spans="1:25" x14ac:dyDescent="0.25">
      <c r="A84" s="22" t="s">
        <v>7246</v>
      </c>
      <c r="B84" s="23" t="s">
        <v>3502</v>
      </c>
      <c r="C84" s="22" t="s">
        <v>7465</v>
      </c>
      <c r="D84" s="28">
        <v>45182</v>
      </c>
      <c r="E84" s="29" t="s">
        <v>7466</v>
      </c>
      <c r="F84" s="22" t="s">
        <v>7242</v>
      </c>
      <c r="G84" s="22" t="s">
        <v>7209</v>
      </c>
      <c r="H84" s="29" t="s">
        <v>7014</v>
      </c>
      <c r="I84" s="22" t="s">
        <v>7015</v>
      </c>
      <c r="J84" s="22" t="s">
        <v>7210</v>
      </c>
      <c r="K84" s="29" t="s">
        <v>33</v>
      </c>
      <c r="L84" s="29" t="s">
        <v>33</v>
      </c>
      <c r="M84" s="22" t="s">
        <v>7106</v>
      </c>
      <c r="N84" s="29" t="s">
        <v>7122</v>
      </c>
      <c r="O84" s="29" t="s">
        <v>7021</v>
      </c>
      <c r="P84" s="25" t="s">
        <v>7022</v>
      </c>
      <c r="Q84" s="26" t="s">
        <v>7262</v>
      </c>
      <c r="R84" s="22" t="s">
        <v>7024</v>
      </c>
      <c r="S84" s="22" t="s">
        <v>7024</v>
      </c>
      <c r="T84" s="22">
        <v>8</v>
      </c>
      <c r="U84" s="22" t="s">
        <v>7052</v>
      </c>
      <c r="V84" s="22" t="s">
        <v>7096</v>
      </c>
      <c r="W84" s="22" t="s">
        <v>7083</v>
      </c>
      <c r="X84" s="22" t="s">
        <v>7467</v>
      </c>
      <c r="Y84" s="22" t="s">
        <v>7126</v>
      </c>
    </row>
    <row r="85" ht="13.8" customHeight="1" spans="1:25" x14ac:dyDescent="0.25">
      <c r="A85" s="22" t="s">
        <v>7246</v>
      </c>
      <c r="B85" s="23" t="s">
        <v>3524</v>
      </c>
      <c r="C85" s="22" t="s">
        <v>7468</v>
      </c>
      <c r="D85" s="28">
        <v>45182</v>
      </c>
      <c r="E85" s="29" t="s">
        <v>7469</v>
      </c>
      <c r="F85" s="22" t="s">
        <v>7208</v>
      </c>
      <c r="G85" s="22" t="s">
        <v>7209</v>
      </c>
      <c r="H85" s="29" t="s">
        <v>7014</v>
      </c>
      <c r="I85" s="22" t="s">
        <v>7015</v>
      </c>
      <c r="J85" s="22" t="s">
        <v>7059</v>
      </c>
      <c r="K85" s="29" t="s">
        <v>33</v>
      </c>
      <c r="L85" s="29" t="s">
        <v>33</v>
      </c>
      <c r="M85" s="22" t="s">
        <v>7106</v>
      </c>
      <c r="N85" s="29" t="s">
        <v>7122</v>
      </c>
      <c r="O85" s="29" t="s">
        <v>7021</v>
      </c>
      <c r="P85" s="25" t="s">
        <v>7022</v>
      </c>
      <c r="Q85" s="26" t="s">
        <v>7262</v>
      </c>
      <c r="R85" s="22" t="s">
        <v>7024</v>
      </c>
      <c r="S85" s="22" t="s">
        <v>7024</v>
      </c>
      <c r="T85" s="22">
        <v>8</v>
      </c>
      <c r="U85" s="22" t="s">
        <v>7052</v>
      </c>
      <c r="V85" s="22" t="s">
        <v>7096</v>
      </c>
      <c r="W85" s="22" t="s">
        <v>7083</v>
      </c>
      <c r="X85" s="22" t="s">
        <v>7470</v>
      </c>
      <c r="Y85" s="22" t="s">
        <v>7126</v>
      </c>
    </row>
    <row r="86" ht="13.8" customHeight="1" spans="1:25" x14ac:dyDescent="0.25">
      <c r="A86" s="22" t="s">
        <v>7246</v>
      </c>
      <c r="B86" s="23" t="s">
        <v>3953</v>
      </c>
      <c r="C86" s="22" t="s">
        <v>7471</v>
      </c>
      <c r="D86" s="28">
        <v>45184</v>
      </c>
      <c r="E86" s="29" t="s">
        <v>7472</v>
      </c>
      <c r="F86" s="22" t="s">
        <v>7149</v>
      </c>
      <c r="G86" s="22" t="s">
        <v>7150</v>
      </c>
      <c r="H86" s="29" t="s">
        <v>7112</v>
      </c>
      <c r="I86" s="29" t="s">
        <v>7078</v>
      </c>
      <c r="J86" s="22" t="s">
        <v>7113</v>
      </c>
      <c r="K86" s="29" t="s">
        <v>33</v>
      </c>
      <c r="L86" s="29" t="s">
        <v>33</v>
      </c>
      <c r="M86" s="22" t="s">
        <v>7106</v>
      </c>
      <c r="N86" s="29" t="s">
        <v>7122</v>
      </c>
      <c r="O86" s="29" t="s">
        <v>7021</v>
      </c>
      <c r="P86" s="25" t="s">
        <v>7022</v>
      </c>
      <c r="Q86" s="26" t="s">
        <v>7262</v>
      </c>
      <c r="R86" s="22" t="s">
        <v>7024</v>
      </c>
      <c r="S86" s="22" t="s">
        <v>7024</v>
      </c>
      <c r="T86" s="22">
        <v>8</v>
      </c>
      <c r="U86" s="22" t="s">
        <v>7052</v>
      </c>
      <c r="V86" s="22" t="s">
        <v>7224</v>
      </c>
      <c r="W86" s="22" t="s">
        <v>7124</v>
      </c>
      <c r="X86" s="22" t="s">
        <v>7473</v>
      </c>
      <c r="Y86" s="22" t="s">
        <v>7126</v>
      </c>
    </row>
    <row r="87" ht="13.8" customHeight="1" spans="1:25" x14ac:dyDescent="0.25">
      <c r="A87" s="22" t="s">
        <v>7246</v>
      </c>
      <c r="B87" s="23" t="s">
        <v>3600</v>
      </c>
      <c r="C87" s="22" t="s">
        <v>7474</v>
      </c>
      <c r="D87" s="28">
        <v>45189</v>
      </c>
      <c r="E87" s="29" t="s">
        <v>7475</v>
      </c>
      <c r="F87" s="22" t="s">
        <v>7476</v>
      </c>
      <c r="G87" s="22" t="s">
        <v>7477</v>
      </c>
      <c r="H87" s="29" t="s">
        <v>7131</v>
      </c>
      <c r="I87" s="22" t="s">
        <v>7092</v>
      </c>
      <c r="J87" s="22" t="s">
        <v>7164</v>
      </c>
      <c r="K87" s="29" t="s">
        <v>33</v>
      </c>
      <c r="L87" s="29" t="s">
        <v>33</v>
      </c>
      <c r="M87" s="22" t="s">
        <v>7106</v>
      </c>
      <c r="N87" s="29" t="s">
        <v>7122</v>
      </c>
      <c r="O87" s="29" t="s">
        <v>7021</v>
      </c>
      <c r="P87" s="25" t="s">
        <v>7022</v>
      </c>
      <c r="Q87" s="26" t="s">
        <v>7262</v>
      </c>
      <c r="R87" s="22"/>
      <c r="S87" s="22"/>
      <c r="T87" s="22"/>
      <c r="U87" s="22"/>
      <c r="V87" s="22"/>
      <c r="W87" s="22"/>
      <c r="X87" s="22"/>
      <c r="Y87" s="22"/>
    </row>
    <row r="88" ht="13.8" customHeight="1" spans="1:25" x14ac:dyDescent="0.25">
      <c r="A88" s="22" t="s">
        <v>7478</v>
      </c>
      <c r="B88" s="23" t="s">
        <v>4124</v>
      </c>
      <c r="C88" s="22" t="s">
        <v>7479</v>
      </c>
      <c r="D88" s="24">
        <v>45238</v>
      </c>
      <c r="E88" s="22" t="s">
        <v>7480</v>
      </c>
      <c r="F88" s="22" t="s">
        <v>7481</v>
      </c>
      <c r="G88" s="22" t="s">
        <v>7146</v>
      </c>
      <c r="H88" s="22" t="s">
        <v>7131</v>
      </c>
      <c r="I88" s="22" t="s">
        <v>7092</v>
      </c>
      <c r="J88" s="22" t="s">
        <v>7164</v>
      </c>
      <c r="K88" s="22" t="s">
        <v>33</v>
      </c>
      <c r="L88" s="22" t="s">
        <v>33</v>
      </c>
      <c r="M88" s="22" t="s">
        <v>7106</v>
      </c>
      <c r="N88" s="22" t="s">
        <v>7122</v>
      </c>
      <c r="O88" s="22" t="s">
        <v>7021</v>
      </c>
      <c r="P88" s="25" t="s">
        <v>7022</v>
      </c>
      <c r="Q88" s="26" t="s">
        <v>7262</v>
      </c>
      <c r="R88" s="22"/>
      <c r="S88" s="22"/>
      <c r="T88" s="22"/>
      <c r="U88" s="22"/>
      <c r="V88" s="22"/>
      <c r="W88" s="22"/>
      <c r="X88" s="22"/>
      <c r="Y88" s="22"/>
    </row>
    <row r="89" ht="13.8" customHeight="1" spans="1:25" x14ac:dyDescent="0.25">
      <c r="A89" s="22" t="s">
        <v>7478</v>
      </c>
      <c r="B89" s="23" t="s">
        <v>4159</v>
      </c>
      <c r="C89" s="22" t="s">
        <v>7482</v>
      </c>
      <c r="D89" s="24">
        <v>45238</v>
      </c>
      <c r="E89" s="22" t="s">
        <v>7483</v>
      </c>
      <c r="F89" s="22" t="s">
        <v>7481</v>
      </c>
      <c r="G89" s="22" t="s">
        <v>7146</v>
      </c>
      <c r="H89" s="22" t="s">
        <v>7131</v>
      </c>
      <c r="I89" s="22" t="s">
        <v>7092</v>
      </c>
      <c r="J89" s="22" t="s">
        <v>7164</v>
      </c>
      <c r="K89" s="22" t="s">
        <v>33</v>
      </c>
      <c r="L89" s="22" t="s">
        <v>33</v>
      </c>
      <c r="M89" s="22" t="s">
        <v>7106</v>
      </c>
      <c r="N89" s="22" t="s">
        <v>7122</v>
      </c>
      <c r="O89" s="22" t="s">
        <v>7021</v>
      </c>
      <c r="P89" s="25" t="s">
        <v>7022</v>
      </c>
      <c r="Q89" s="26" t="s">
        <v>7262</v>
      </c>
      <c r="R89" s="22"/>
      <c r="S89" s="22"/>
      <c r="T89" s="22"/>
      <c r="U89" s="22"/>
      <c r="V89" s="22"/>
      <c r="W89" s="22"/>
      <c r="X89" s="22"/>
      <c r="Y89" s="22"/>
    </row>
    <row r="90" ht="13.8" customHeight="1" spans="1:25" x14ac:dyDescent="0.25">
      <c r="A90" s="22" t="s">
        <v>7478</v>
      </c>
      <c r="B90" s="23" t="s">
        <v>4194</v>
      </c>
      <c r="C90" s="22" t="s">
        <v>7484</v>
      </c>
      <c r="D90" s="24">
        <v>45240</v>
      </c>
      <c r="E90" s="22" t="s">
        <v>7485</v>
      </c>
      <c r="F90" s="22" t="s">
        <v>7191</v>
      </c>
      <c r="G90" s="22" t="s">
        <v>7157</v>
      </c>
      <c r="H90" s="22" t="s">
        <v>7091</v>
      </c>
      <c r="I90" s="22" t="s">
        <v>7092</v>
      </c>
      <c r="J90" s="22" t="s">
        <v>7170</v>
      </c>
      <c r="K90" s="22" t="s">
        <v>33</v>
      </c>
      <c r="L90" s="22" t="s">
        <v>33</v>
      </c>
      <c r="M90" s="22" t="s">
        <v>7106</v>
      </c>
      <c r="N90" s="22" t="s">
        <v>7122</v>
      </c>
      <c r="O90" s="22" t="s">
        <v>7021</v>
      </c>
      <c r="P90" s="25" t="s">
        <v>7022</v>
      </c>
      <c r="Q90" s="26" t="s">
        <v>7262</v>
      </c>
      <c r="R90" s="22"/>
      <c r="S90" s="22"/>
      <c r="T90" s="22"/>
      <c r="U90" s="22"/>
      <c r="V90" s="22"/>
      <c r="W90" s="22"/>
      <c r="X90" s="22"/>
      <c r="Y90" s="22"/>
    </row>
    <row r="91" ht="13.8" customHeight="1" spans="1:25" x14ac:dyDescent="0.25">
      <c r="A91" s="22" t="s">
        <v>7478</v>
      </c>
      <c r="B91" s="23">
        <v>202</v>
      </c>
      <c r="C91" s="22" t="s">
        <v>7486</v>
      </c>
      <c r="D91" s="24">
        <v>45240</v>
      </c>
      <c r="E91" s="22" t="s">
        <v>7487</v>
      </c>
      <c r="F91" s="22" t="s">
        <v>7488</v>
      </c>
      <c r="G91" s="22" t="s">
        <v>7146</v>
      </c>
      <c r="H91" s="22" t="s">
        <v>7131</v>
      </c>
      <c r="I91" s="22" t="s">
        <v>7092</v>
      </c>
      <c r="J91" s="22" t="s">
        <v>7164</v>
      </c>
      <c r="K91" s="22" t="s">
        <v>7017</v>
      </c>
      <c r="L91" s="22" t="s">
        <v>7036</v>
      </c>
      <c r="M91" s="22" t="s">
        <v>7037</v>
      </c>
      <c r="N91" s="22" t="s">
        <v>7038</v>
      </c>
      <c r="O91" s="22" t="s">
        <v>7021</v>
      </c>
      <c r="P91" s="25" t="s">
        <v>7022</v>
      </c>
      <c r="Q91" s="26"/>
      <c r="R91" s="22" t="s">
        <v>7024</v>
      </c>
      <c r="S91" s="22" t="s">
        <v>7024</v>
      </c>
      <c r="T91" s="22">
        <v>7</v>
      </c>
      <c r="U91" s="22" t="s">
        <v>7052</v>
      </c>
      <c r="V91" s="22" t="s">
        <v>7026</v>
      </c>
      <c r="W91" s="22" t="s">
        <v>7061</v>
      </c>
      <c r="X91" s="22" t="s">
        <v>7489</v>
      </c>
      <c r="Y91" s="22" t="s">
        <v>7490</v>
      </c>
    </row>
    <row r="92" ht="13.8" customHeight="1" spans="1:25" x14ac:dyDescent="0.25">
      <c r="A92" s="22" t="s">
        <v>7478</v>
      </c>
      <c r="B92" s="23" t="s">
        <v>4454</v>
      </c>
      <c r="C92" s="22" t="s">
        <v>7491</v>
      </c>
      <c r="D92" s="24">
        <v>45251</v>
      </c>
      <c r="E92" s="22" t="s">
        <v>7492</v>
      </c>
      <c r="F92" s="22" t="s">
        <v>7493</v>
      </c>
      <c r="G92" s="22" t="s">
        <v>7013</v>
      </c>
      <c r="H92" s="22" t="s">
        <v>7014</v>
      </c>
      <c r="I92" s="22" t="s">
        <v>7015</v>
      </c>
      <c r="J92" s="22" t="s">
        <v>7059</v>
      </c>
      <c r="K92" s="22" t="s">
        <v>33</v>
      </c>
      <c r="L92" s="22" t="s">
        <v>33</v>
      </c>
      <c r="M92" s="22" t="s">
        <v>7106</v>
      </c>
      <c r="N92" s="22" t="s">
        <v>7122</v>
      </c>
      <c r="O92" s="22" t="s">
        <v>7021</v>
      </c>
      <c r="P92" s="25" t="s">
        <v>7022</v>
      </c>
      <c r="Q92" s="26" t="s">
        <v>7262</v>
      </c>
      <c r="R92" s="22" t="s">
        <v>7024</v>
      </c>
      <c r="S92" s="22" t="s">
        <v>7024</v>
      </c>
      <c r="T92" s="22">
        <v>16</v>
      </c>
      <c r="U92" s="22" t="s">
        <v>7052</v>
      </c>
      <c r="V92" s="22" t="s">
        <v>7224</v>
      </c>
      <c r="W92" s="22" t="s">
        <v>7083</v>
      </c>
      <c r="X92" s="22" t="s">
        <v>7494</v>
      </c>
      <c r="Y92" s="22" t="s">
        <v>7126</v>
      </c>
    </row>
    <row r="93" ht="13.8" customHeight="1" spans="1:25" x14ac:dyDescent="0.25">
      <c r="A93" s="22" t="s">
        <v>7478</v>
      </c>
      <c r="B93" s="23" t="s">
        <v>4487</v>
      </c>
      <c r="C93" s="22" t="s">
        <v>7495</v>
      </c>
      <c r="D93" s="24">
        <v>45251</v>
      </c>
      <c r="E93" s="22" t="s">
        <v>7496</v>
      </c>
      <c r="F93" s="22" t="s">
        <v>7012</v>
      </c>
      <c r="G93" s="22" t="s">
        <v>7013</v>
      </c>
      <c r="H93" s="22" t="s">
        <v>7014</v>
      </c>
      <c r="I93" s="22" t="s">
        <v>7015</v>
      </c>
      <c r="J93" s="22" t="s">
        <v>7016</v>
      </c>
      <c r="K93" s="22" t="s">
        <v>33</v>
      </c>
      <c r="L93" s="22" t="s">
        <v>33</v>
      </c>
      <c r="M93" s="22" t="s">
        <v>7106</v>
      </c>
      <c r="N93" s="22" t="s">
        <v>7122</v>
      </c>
      <c r="O93" s="22" t="s">
        <v>7021</v>
      </c>
      <c r="P93" s="25" t="s">
        <v>7022</v>
      </c>
      <c r="Q93" s="26" t="s">
        <v>7262</v>
      </c>
      <c r="R93" s="22" t="s">
        <v>7024</v>
      </c>
      <c r="S93" s="22" t="s">
        <v>7024</v>
      </c>
      <c r="T93" s="22">
        <v>8</v>
      </c>
      <c r="U93" s="22" t="s">
        <v>7052</v>
      </c>
      <c r="V93" s="22" t="s">
        <v>7096</v>
      </c>
      <c r="W93" s="22" t="s">
        <v>7083</v>
      </c>
      <c r="X93" s="22" t="s">
        <v>7497</v>
      </c>
      <c r="Y93" s="22" t="s">
        <v>7126</v>
      </c>
    </row>
    <row r="94" ht="13.8" customHeight="1" spans="1:25" x14ac:dyDescent="0.25">
      <c r="A94" s="22" t="s">
        <v>7478</v>
      </c>
      <c r="B94" s="23" t="s">
        <v>4426</v>
      </c>
      <c r="C94" s="22" t="s">
        <v>7498</v>
      </c>
      <c r="D94" s="24">
        <v>45254</v>
      </c>
      <c r="E94" s="22" t="s">
        <v>7499</v>
      </c>
      <c r="F94" s="22" t="s">
        <v>7208</v>
      </c>
      <c r="G94" s="22" t="s">
        <v>7209</v>
      </c>
      <c r="H94" s="22" t="s">
        <v>7014</v>
      </c>
      <c r="I94" s="22" t="s">
        <v>7015</v>
      </c>
      <c r="J94" s="22" t="s">
        <v>7210</v>
      </c>
      <c r="K94" s="22" t="s">
        <v>33</v>
      </c>
      <c r="L94" s="22" t="s">
        <v>33</v>
      </c>
      <c r="M94" s="22" t="s">
        <v>7106</v>
      </c>
      <c r="N94" s="22" t="s">
        <v>7122</v>
      </c>
      <c r="O94" s="22" t="s">
        <v>7021</v>
      </c>
      <c r="P94" s="25" t="s">
        <v>7022</v>
      </c>
      <c r="Q94" s="22" t="s">
        <v>7500</v>
      </c>
      <c r="R94" s="22"/>
      <c r="S94" s="22"/>
      <c r="T94" s="22"/>
      <c r="U94" s="22"/>
      <c r="V94" s="22"/>
      <c r="W94" s="22"/>
      <c r="X94" s="22"/>
      <c r="Y94" s="22"/>
    </row>
    <row r="95" ht="13.8" customHeight="1" spans="1:25" x14ac:dyDescent="0.25">
      <c r="A95" s="22" t="s">
        <v>7478</v>
      </c>
      <c r="B95" s="23" t="s">
        <v>2539</v>
      </c>
      <c r="C95" s="22" t="s">
        <v>7501</v>
      </c>
      <c r="D95" s="24">
        <v>45254</v>
      </c>
      <c r="E95" s="22" t="s">
        <v>7502</v>
      </c>
      <c r="F95" s="22" t="s">
        <v>7503</v>
      </c>
      <c r="G95" s="22" t="s">
        <v>7176</v>
      </c>
      <c r="H95" s="22" t="s">
        <v>7177</v>
      </c>
      <c r="I95" s="22" t="s">
        <v>7078</v>
      </c>
      <c r="J95" s="22" t="s">
        <v>7113</v>
      </c>
      <c r="K95" s="22" t="s">
        <v>33</v>
      </c>
      <c r="L95" s="22" t="s">
        <v>33</v>
      </c>
      <c r="M95" s="22" t="s">
        <v>7106</v>
      </c>
      <c r="N95" s="22" t="s">
        <v>7289</v>
      </c>
      <c r="O95" s="22" t="s">
        <v>7021</v>
      </c>
      <c r="P95" s="25" t="s">
        <v>7022</v>
      </c>
      <c r="Q95" s="22" t="s">
        <v>7504</v>
      </c>
      <c r="R95" s="22" t="s">
        <v>7024</v>
      </c>
      <c r="S95" s="22" t="s">
        <v>7024</v>
      </c>
      <c r="T95" s="22">
        <v>12</v>
      </c>
      <c r="U95" s="22" t="s">
        <v>7052</v>
      </c>
      <c r="V95" s="22" t="s">
        <v>7096</v>
      </c>
      <c r="W95" s="22" t="s">
        <v>7027</v>
      </c>
      <c r="X95" s="22" t="s">
        <v>7505</v>
      </c>
      <c r="Y95" s="22" t="s">
        <v>7506</v>
      </c>
    </row>
    <row r="96" ht="13.8" customHeight="1" spans="1:25" x14ac:dyDescent="0.25">
      <c r="A96" s="22" t="s">
        <v>7478</v>
      </c>
      <c r="B96" s="23" t="s">
        <v>2388</v>
      </c>
      <c r="C96" s="22" t="s">
        <v>7507</v>
      </c>
      <c r="D96" s="24">
        <v>45255</v>
      </c>
      <c r="E96" s="22" t="s">
        <v>7508</v>
      </c>
      <c r="F96" s="22" t="s">
        <v>7509</v>
      </c>
      <c r="G96" s="22" t="s">
        <v>7150</v>
      </c>
      <c r="H96" s="22" t="s">
        <v>7112</v>
      </c>
      <c r="I96" s="22" t="s">
        <v>7078</v>
      </c>
      <c r="J96" s="22" t="s">
        <v>7113</v>
      </c>
      <c r="K96" s="22" t="s">
        <v>33</v>
      </c>
      <c r="L96" s="22" t="s">
        <v>33</v>
      </c>
      <c r="M96" s="22" t="s">
        <v>7106</v>
      </c>
      <c r="N96" s="22" t="s">
        <v>7038</v>
      </c>
      <c r="O96" s="22" t="s">
        <v>7021</v>
      </c>
      <c r="P96" s="25" t="s">
        <v>7022</v>
      </c>
      <c r="Q96" s="22" t="s">
        <v>7510</v>
      </c>
      <c r="R96" s="22" t="s">
        <v>7023</v>
      </c>
      <c r="S96" s="22" t="s">
        <v>7023</v>
      </c>
      <c r="T96" s="22">
        <v>31</v>
      </c>
      <c r="U96" s="22" t="s">
        <v>7052</v>
      </c>
      <c r="V96" s="22" t="s">
        <v>7026</v>
      </c>
      <c r="W96" s="22" t="s">
        <v>7511</v>
      </c>
      <c r="X96" s="22" t="s">
        <v>7512</v>
      </c>
      <c r="Y96" s="22" t="s">
        <v>7513</v>
      </c>
    </row>
    <row r="97" ht="13.8" customHeight="1" spans="1:25" x14ac:dyDescent="0.25">
      <c r="A97" s="22" t="s">
        <v>7478</v>
      </c>
      <c r="B97" s="23">
        <v>4049</v>
      </c>
      <c r="C97" s="22" t="s">
        <v>7514</v>
      </c>
      <c r="D97" s="24">
        <v>45254</v>
      </c>
      <c r="E97" s="22" t="s">
        <v>7515</v>
      </c>
      <c r="F97" s="22" t="s">
        <v>7432</v>
      </c>
      <c r="G97" s="22" t="s">
        <v>7425</v>
      </c>
      <c r="H97" s="22" t="s">
        <v>7426</v>
      </c>
      <c r="I97" s="22" t="s">
        <v>7427</v>
      </c>
      <c r="J97" s="22" t="s">
        <v>7428</v>
      </c>
      <c r="K97" s="22" t="s">
        <v>7017</v>
      </c>
      <c r="L97" s="22" t="s">
        <v>7018</v>
      </c>
      <c r="M97" s="22" t="s">
        <v>7019</v>
      </c>
      <c r="N97" s="22" t="s">
        <v>7328</v>
      </c>
      <c r="O97" s="22" t="s">
        <v>7021</v>
      </c>
      <c r="P97" s="25" t="s">
        <v>7022</v>
      </c>
      <c r="Q97" s="22"/>
      <c r="R97" s="22"/>
      <c r="S97" s="22"/>
      <c r="T97" s="22"/>
      <c r="U97" s="22"/>
      <c r="V97" s="22"/>
      <c r="W97" s="22"/>
      <c r="X97" s="22"/>
      <c r="Y97" s="22"/>
    </row>
    <row r="98" ht="13.8" customHeight="1" spans="1:25" x14ac:dyDescent="0.25">
      <c r="A98" s="22" t="s">
        <v>7478</v>
      </c>
      <c r="B98" s="23" t="s">
        <v>2033</v>
      </c>
      <c r="C98" s="22" t="s">
        <v>7516</v>
      </c>
      <c r="D98" s="24">
        <v>45254</v>
      </c>
      <c r="E98" s="22" t="s">
        <v>7517</v>
      </c>
      <c r="F98" s="22" t="s">
        <v>7518</v>
      </c>
      <c r="G98" s="22" t="s">
        <v>7013</v>
      </c>
      <c r="H98" s="22" t="s">
        <v>7014</v>
      </c>
      <c r="I98" s="22" t="s">
        <v>7015</v>
      </c>
      <c r="J98" s="22" t="s">
        <v>7016</v>
      </c>
      <c r="K98" s="22" t="s">
        <v>33</v>
      </c>
      <c r="L98" s="22" t="s">
        <v>33</v>
      </c>
      <c r="M98" s="22" t="s">
        <v>7106</v>
      </c>
      <c r="N98" s="22" t="s">
        <v>7122</v>
      </c>
      <c r="O98" s="22" t="s">
        <v>7021</v>
      </c>
      <c r="P98" s="25" t="s">
        <v>7022</v>
      </c>
      <c r="Q98" s="26" t="s">
        <v>7262</v>
      </c>
      <c r="R98" s="22" t="s">
        <v>7024</v>
      </c>
      <c r="S98" s="22" t="s">
        <v>7024</v>
      </c>
      <c r="T98" s="22">
        <v>8</v>
      </c>
      <c r="U98" s="22" t="s">
        <v>7052</v>
      </c>
      <c r="V98" s="22" t="s">
        <v>7096</v>
      </c>
      <c r="W98" s="22" t="s">
        <v>7083</v>
      </c>
      <c r="X98" s="22" t="s">
        <v>7519</v>
      </c>
      <c r="Y98" s="22" t="s">
        <v>7126</v>
      </c>
    </row>
    <row r="99" ht="13.8" customHeight="1" spans="1:25" x14ac:dyDescent="0.25">
      <c r="A99" s="22" t="s">
        <v>7478</v>
      </c>
      <c r="B99" s="23" t="s">
        <v>4462</v>
      </c>
      <c r="C99" s="22" t="s">
        <v>7520</v>
      </c>
      <c r="D99" s="24">
        <v>45260</v>
      </c>
      <c r="E99" s="22" t="s">
        <v>7521</v>
      </c>
      <c r="F99" s="22" t="s">
        <v>7522</v>
      </c>
      <c r="G99" s="22" t="s">
        <v>7209</v>
      </c>
      <c r="H99" s="22" t="s">
        <v>7014</v>
      </c>
      <c r="I99" s="22" t="s">
        <v>7015</v>
      </c>
      <c r="J99" s="22" t="s">
        <v>7059</v>
      </c>
      <c r="K99" s="22" t="s">
        <v>33</v>
      </c>
      <c r="L99" s="22" t="s">
        <v>33</v>
      </c>
      <c r="M99" s="22" t="s">
        <v>7106</v>
      </c>
      <c r="N99" s="22" t="s">
        <v>7122</v>
      </c>
      <c r="O99" s="22" t="s">
        <v>7021</v>
      </c>
      <c r="P99" s="25" t="s">
        <v>7022</v>
      </c>
      <c r="Q99" s="26" t="s">
        <v>7262</v>
      </c>
      <c r="R99" s="22" t="s">
        <v>7024</v>
      </c>
      <c r="S99" s="22" t="s">
        <v>7024</v>
      </c>
      <c r="T99" s="22">
        <v>16</v>
      </c>
      <c r="U99" s="22" t="s">
        <v>7052</v>
      </c>
      <c r="V99" s="22" t="s">
        <v>7224</v>
      </c>
      <c r="W99" s="22" t="s">
        <v>7083</v>
      </c>
      <c r="X99" s="22" t="s">
        <v>7523</v>
      </c>
      <c r="Y99" s="22" t="s">
        <v>7126</v>
      </c>
    </row>
    <row r="100" ht="13.8" customHeight="1" spans="1:25" x14ac:dyDescent="0.25">
      <c r="A100" s="22" t="s">
        <v>7478</v>
      </c>
      <c r="B100" s="23" t="s">
        <v>4495</v>
      </c>
      <c r="C100" s="22" t="s">
        <v>7524</v>
      </c>
      <c r="D100" s="24">
        <v>45260</v>
      </c>
      <c r="E100" s="22" t="s">
        <v>7525</v>
      </c>
      <c r="F100" s="22" t="s">
        <v>7526</v>
      </c>
      <c r="G100" s="22" t="s">
        <v>7209</v>
      </c>
      <c r="H100" s="22" t="s">
        <v>7014</v>
      </c>
      <c r="I100" s="22" t="s">
        <v>7015</v>
      </c>
      <c r="J100" s="22" t="s">
        <v>7059</v>
      </c>
      <c r="K100" s="22" t="s">
        <v>33</v>
      </c>
      <c r="L100" s="22" t="s">
        <v>33</v>
      </c>
      <c r="M100" s="22" t="s">
        <v>7106</v>
      </c>
      <c r="N100" s="22" t="s">
        <v>7122</v>
      </c>
      <c r="O100" s="22" t="s">
        <v>7021</v>
      </c>
      <c r="P100" s="25" t="s">
        <v>7022</v>
      </c>
      <c r="Q100" s="26" t="s">
        <v>7262</v>
      </c>
      <c r="R100" s="22" t="s">
        <v>7024</v>
      </c>
      <c r="S100" s="22" t="s">
        <v>7024</v>
      </c>
      <c r="T100" s="22">
        <v>8</v>
      </c>
      <c r="U100" s="22" t="s">
        <v>7052</v>
      </c>
      <c r="V100" s="22" t="s">
        <v>7096</v>
      </c>
      <c r="W100" s="22" t="s">
        <v>7083</v>
      </c>
      <c r="X100" s="22" t="s">
        <v>7527</v>
      </c>
      <c r="Y100" s="22" t="s">
        <v>7126</v>
      </c>
    </row>
    <row r="101" ht="13.8" customHeight="1" spans="1:25" x14ac:dyDescent="0.25">
      <c r="A101" s="22" t="s">
        <v>7528</v>
      </c>
      <c r="B101" s="23" t="s">
        <v>4509</v>
      </c>
      <c r="C101" s="22" t="s">
        <v>7529</v>
      </c>
      <c r="D101" s="24">
        <v>45261</v>
      </c>
      <c r="E101" s="22" t="s">
        <v>7530</v>
      </c>
      <c r="F101" s="22" t="s">
        <v>7208</v>
      </c>
      <c r="G101" s="22" t="s">
        <v>7209</v>
      </c>
      <c r="H101" s="22" t="s">
        <v>7014</v>
      </c>
      <c r="I101" s="22" t="s">
        <v>7015</v>
      </c>
      <c r="J101" s="22" t="s">
        <v>7210</v>
      </c>
      <c r="K101" s="22" t="s">
        <v>33</v>
      </c>
      <c r="L101" s="22" t="s">
        <v>33</v>
      </c>
      <c r="M101" s="22" t="s">
        <v>7106</v>
      </c>
      <c r="N101" s="22" t="s">
        <v>7122</v>
      </c>
      <c r="O101" s="22" t="s">
        <v>7021</v>
      </c>
      <c r="P101" s="25" t="s">
        <v>7022</v>
      </c>
      <c r="Q101" s="26" t="s">
        <v>7262</v>
      </c>
      <c r="R101" s="22" t="s">
        <v>7024</v>
      </c>
      <c r="S101" s="22" t="s">
        <v>7024</v>
      </c>
      <c r="T101" s="22">
        <v>10</v>
      </c>
      <c r="U101" s="22" t="s">
        <v>7052</v>
      </c>
      <c r="V101" s="22" t="s">
        <v>7096</v>
      </c>
      <c r="W101" s="22" t="s">
        <v>7083</v>
      </c>
      <c r="X101" s="22" t="s">
        <v>7531</v>
      </c>
      <c r="Y101" s="22" t="s">
        <v>7126</v>
      </c>
    </row>
    <row r="102" ht="23.85" customHeight="1" spans="1:25" x14ac:dyDescent="0.25">
      <c r="A102" s="22" t="s">
        <v>7528</v>
      </c>
      <c r="B102" s="23" t="s">
        <v>2248</v>
      </c>
      <c r="C102" s="22" t="s">
        <v>7532</v>
      </c>
      <c r="D102" s="24">
        <v>45261</v>
      </c>
      <c r="E102" s="22" t="s">
        <v>7533</v>
      </c>
      <c r="F102" s="22" t="s">
        <v>7294</v>
      </c>
      <c r="G102" s="22" t="s">
        <v>7295</v>
      </c>
      <c r="H102" s="22" t="s">
        <v>7112</v>
      </c>
      <c r="I102" s="22" t="s">
        <v>7078</v>
      </c>
      <c r="J102" s="22" t="s">
        <v>7534</v>
      </c>
      <c r="K102" s="22" t="s">
        <v>33</v>
      </c>
      <c r="L102" s="22" t="s">
        <v>33</v>
      </c>
      <c r="M102" s="22" t="s">
        <v>7106</v>
      </c>
      <c r="N102" s="22" t="s">
        <v>7038</v>
      </c>
      <c r="O102" s="22" t="s">
        <v>7021</v>
      </c>
      <c r="P102" s="25" t="s">
        <v>7022</v>
      </c>
      <c r="Q102" s="26" t="s">
        <v>7535</v>
      </c>
      <c r="R102" s="22" t="s">
        <v>7024</v>
      </c>
      <c r="S102" s="22" t="s">
        <v>7023</v>
      </c>
      <c r="T102" s="22">
        <v>15</v>
      </c>
      <c r="U102" s="22" t="s">
        <v>7052</v>
      </c>
      <c r="V102" s="22" t="s">
        <v>7026</v>
      </c>
      <c r="W102" s="22" t="s">
        <v>7351</v>
      </c>
      <c r="X102" s="27" t="s">
        <v>7536</v>
      </c>
      <c r="Y102" s="27" t="s">
        <v>7537</v>
      </c>
    </row>
    <row r="103" ht="13.8" customHeight="1" spans="1:25" x14ac:dyDescent="0.25">
      <c r="A103" s="22" t="s">
        <v>7528</v>
      </c>
      <c r="B103" s="23" t="s">
        <v>2317</v>
      </c>
      <c r="C103" s="22" t="s">
        <v>7538</v>
      </c>
      <c r="D103" s="24">
        <v>45265</v>
      </c>
      <c r="E103" s="22" t="s">
        <v>7539</v>
      </c>
      <c r="F103" s="22" t="s">
        <v>7294</v>
      </c>
      <c r="G103" s="22" t="s">
        <v>7295</v>
      </c>
      <c r="H103" s="22" t="s">
        <v>7112</v>
      </c>
      <c r="I103" s="22" t="s">
        <v>7078</v>
      </c>
      <c r="J103" s="22" t="s">
        <v>7534</v>
      </c>
      <c r="K103" s="22" t="s">
        <v>33</v>
      </c>
      <c r="L103" s="22" t="s">
        <v>33</v>
      </c>
      <c r="M103" s="22" t="s">
        <v>7106</v>
      </c>
      <c r="N103" s="22" t="s">
        <v>7038</v>
      </c>
      <c r="O103" s="22" t="s">
        <v>7021</v>
      </c>
      <c r="P103" s="25" t="s">
        <v>7022</v>
      </c>
      <c r="Q103" s="26" t="s">
        <v>7540</v>
      </c>
      <c r="R103" s="22" t="s">
        <v>7024</v>
      </c>
      <c r="S103" s="22" t="s">
        <v>7024</v>
      </c>
      <c r="T103" s="22">
        <v>25</v>
      </c>
      <c r="U103" s="22" t="s">
        <v>7052</v>
      </c>
      <c r="V103" s="22" t="s">
        <v>7224</v>
      </c>
      <c r="W103" s="22" t="s">
        <v>7083</v>
      </c>
      <c r="X103" s="22" t="s">
        <v>7541</v>
      </c>
      <c r="Y103" s="22" t="s">
        <v>7126</v>
      </c>
    </row>
    <row r="104" ht="13.8" customHeight="1" spans="1:25" x14ac:dyDescent="0.25">
      <c r="A104" s="22" t="s">
        <v>7528</v>
      </c>
      <c r="B104" s="23" t="s">
        <v>2408</v>
      </c>
      <c r="C104" s="22" t="s">
        <v>7542</v>
      </c>
      <c r="D104" s="24">
        <v>45265</v>
      </c>
      <c r="E104" s="22" t="s">
        <v>7543</v>
      </c>
      <c r="F104" s="22" t="s">
        <v>7544</v>
      </c>
      <c r="G104" s="22" t="s">
        <v>7176</v>
      </c>
      <c r="H104" s="22" t="s">
        <v>7177</v>
      </c>
      <c r="I104" s="22" t="s">
        <v>7078</v>
      </c>
      <c r="J104" s="22" t="s">
        <v>7113</v>
      </c>
      <c r="K104" s="22" t="s">
        <v>33</v>
      </c>
      <c r="L104" s="22" t="s">
        <v>33</v>
      </c>
      <c r="M104" s="22" t="s">
        <v>7106</v>
      </c>
      <c r="N104" s="22" t="s">
        <v>7038</v>
      </c>
      <c r="O104" s="22" t="s">
        <v>7021</v>
      </c>
      <c r="P104" s="25" t="s">
        <v>7022</v>
      </c>
      <c r="Q104" s="26" t="s">
        <v>7540</v>
      </c>
      <c r="R104" s="22" t="s">
        <v>7024</v>
      </c>
      <c r="S104" s="22" t="s">
        <v>7023</v>
      </c>
      <c r="T104" s="22">
        <v>22</v>
      </c>
      <c r="U104" s="22" t="s">
        <v>7052</v>
      </c>
      <c r="V104" s="22" t="s">
        <v>7179</v>
      </c>
      <c r="W104" s="22" t="s">
        <v>7083</v>
      </c>
      <c r="X104" s="22" t="s">
        <v>7545</v>
      </c>
      <c r="Y104" s="22" t="s">
        <v>7546</v>
      </c>
    </row>
    <row r="105" ht="13.8" customHeight="1" spans="1:25" x14ac:dyDescent="0.25">
      <c r="A105" s="22" t="s">
        <v>7528</v>
      </c>
      <c r="B105" s="23" t="s">
        <v>2397</v>
      </c>
      <c r="C105" s="22" t="s">
        <v>7547</v>
      </c>
      <c r="D105" s="24">
        <v>45261</v>
      </c>
      <c r="E105" s="22" t="s">
        <v>7548</v>
      </c>
      <c r="F105" s="22" t="s">
        <v>7169</v>
      </c>
      <c r="G105" s="22" t="s">
        <v>7157</v>
      </c>
      <c r="H105" s="22" t="s">
        <v>7091</v>
      </c>
      <c r="I105" s="22" t="s">
        <v>7092</v>
      </c>
      <c r="J105" s="22" t="s">
        <v>7170</v>
      </c>
      <c r="K105" s="22" t="s">
        <v>33</v>
      </c>
      <c r="L105" s="22" t="s">
        <v>33</v>
      </c>
      <c r="M105" s="22" t="s">
        <v>7106</v>
      </c>
      <c r="N105" s="22" t="s">
        <v>7038</v>
      </c>
      <c r="O105" s="22" t="s">
        <v>7021</v>
      </c>
      <c r="P105" s="25" t="s">
        <v>7022</v>
      </c>
      <c r="Q105" s="26" t="s">
        <v>7535</v>
      </c>
      <c r="R105" s="22" t="s">
        <v>7024</v>
      </c>
      <c r="S105" s="22" t="s">
        <v>7024</v>
      </c>
      <c r="T105" s="22">
        <v>15</v>
      </c>
      <c r="U105" s="22" t="s">
        <v>7052</v>
      </c>
      <c r="V105" s="22" t="s">
        <v>7096</v>
      </c>
      <c r="W105" s="22" t="s">
        <v>7083</v>
      </c>
      <c r="X105" s="22" t="s">
        <v>7549</v>
      </c>
      <c r="Y105" s="27" t="s">
        <v>7550</v>
      </c>
    </row>
    <row r="106" ht="46.25" customHeight="1" spans="1:25" x14ac:dyDescent="0.25">
      <c r="A106" s="22" t="s">
        <v>7528</v>
      </c>
      <c r="B106" s="23" t="s">
        <v>2347</v>
      </c>
      <c r="C106" s="22" t="s">
        <v>7551</v>
      </c>
      <c r="D106" s="24">
        <v>45268</v>
      </c>
      <c r="E106" s="22" t="s">
        <v>7552</v>
      </c>
      <c r="F106" s="22" t="s">
        <v>7089</v>
      </c>
      <c r="G106" s="22" t="s">
        <v>7090</v>
      </c>
      <c r="H106" s="22" t="s">
        <v>7112</v>
      </c>
      <c r="I106" s="22" t="s">
        <v>7078</v>
      </c>
      <c r="J106" s="22" t="s">
        <v>7093</v>
      </c>
      <c r="K106" s="22" t="s">
        <v>33</v>
      </c>
      <c r="L106" s="22" t="s">
        <v>33</v>
      </c>
      <c r="M106" s="22" t="s">
        <v>7106</v>
      </c>
      <c r="N106" s="22" t="s">
        <v>7038</v>
      </c>
      <c r="O106" s="22" t="s">
        <v>7021</v>
      </c>
      <c r="P106" s="25" t="s">
        <v>7022</v>
      </c>
      <c r="Q106" s="26" t="s">
        <v>7553</v>
      </c>
      <c r="R106" s="22" t="s">
        <v>7024</v>
      </c>
      <c r="S106" s="22" t="s">
        <v>7024</v>
      </c>
      <c r="T106" s="22">
        <v>21</v>
      </c>
      <c r="U106" s="22" t="s">
        <v>7052</v>
      </c>
      <c r="V106" s="22" t="s">
        <v>7096</v>
      </c>
      <c r="W106" s="22" t="s">
        <v>7097</v>
      </c>
      <c r="X106" s="22" t="s">
        <v>7554</v>
      </c>
      <c r="Y106" s="27" t="s">
        <v>7555</v>
      </c>
    </row>
    <row r="107" ht="13.8" customHeight="1" spans="1:25" x14ac:dyDescent="0.25">
      <c r="A107" s="22" t="s">
        <v>7528</v>
      </c>
      <c r="B107" s="23" t="s">
        <v>2336</v>
      </c>
      <c r="C107" s="22" t="s">
        <v>7556</v>
      </c>
      <c r="D107" s="24">
        <v>45268</v>
      </c>
      <c r="E107" s="22" t="s">
        <v>7557</v>
      </c>
      <c r="F107" s="22" t="s">
        <v>7105</v>
      </c>
      <c r="G107" s="22" t="s">
        <v>7090</v>
      </c>
      <c r="H107" s="22" t="s">
        <v>7112</v>
      </c>
      <c r="I107" s="22" t="s">
        <v>7078</v>
      </c>
      <c r="J107" s="22" t="s">
        <v>7534</v>
      </c>
      <c r="K107" s="22" t="s">
        <v>33</v>
      </c>
      <c r="L107" s="22" t="s">
        <v>33</v>
      </c>
      <c r="M107" s="22" t="s">
        <v>7106</v>
      </c>
      <c r="N107" s="22" t="s">
        <v>7038</v>
      </c>
      <c r="O107" s="22" t="s">
        <v>7021</v>
      </c>
      <c r="P107" s="25" t="s">
        <v>7022</v>
      </c>
      <c r="Q107" s="26" t="s">
        <v>7553</v>
      </c>
      <c r="R107" s="22" t="s">
        <v>7024</v>
      </c>
      <c r="S107" s="22" t="s">
        <v>7023</v>
      </c>
      <c r="T107" s="22">
        <v>24</v>
      </c>
      <c r="U107" s="22" t="s">
        <v>7052</v>
      </c>
      <c r="V107" s="22" t="s">
        <v>7224</v>
      </c>
      <c r="W107" s="22" t="s">
        <v>7083</v>
      </c>
      <c r="X107" s="22" t="s">
        <v>7558</v>
      </c>
      <c r="Y107" s="27" t="s">
        <v>7559</v>
      </c>
    </row>
    <row r="108" ht="13.8" customHeight="1" spans="1:25" x14ac:dyDescent="0.25">
      <c r="A108" s="22" t="s">
        <v>7528</v>
      </c>
      <c r="B108" s="23" t="s">
        <v>2416</v>
      </c>
      <c r="C108" s="22" t="s">
        <v>7560</v>
      </c>
      <c r="D108" s="24">
        <v>45271</v>
      </c>
      <c r="E108" s="22" t="s">
        <v>7561</v>
      </c>
      <c r="F108" s="22" t="s">
        <v>7105</v>
      </c>
      <c r="G108" s="22" t="s">
        <v>7090</v>
      </c>
      <c r="H108" s="22" t="s">
        <v>7112</v>
      </c>
      <c r="I108" s="22" t="s">
        <v>7078</v>
      </c>
      <c r="J108" s="22" t="s">
        <v>7534</v>
      </c>
      <c r="K108" s="22" t="s">
        <v>33</v>
      </c>
      <c r="L108" s="22" t="s">
        <v>33</v>
      </c>
      <c r="M108" s="22" t="s">
        <v>7037</v>
      </c>
      <c r="N108" s="22" t="s">
        <v>7038</v>
      </c>
      <c r="O108" s="22" t="s">
        <v>7021</v>
      </c>
      <c r="P108" s="25" t="s">
        <v>7022</v>
      </c>
      <c r="Q108" s="26" t="s">
        <v>7562</v>
      </c>
      <c r="R108" s="22" t="s">
        <v>7024</v>
      </c>
      <c r="S108" s="22" t="s">
        <v>7023</v>
      </c>
      <c r="T108" s="22">
        <v>16</v>
      </c>
      <c r="U108" s="22" t="s">
        <v>7052</v>
      </c>
      <c r="V108" s="22" t="s">
        <v>7224</v>
      </c>
      <c r="W108" s="22" t="s">
        <v>7083</v>
      </c>
      <c r="X108" s="22" t="s">
        <v>7563</v>
      </c>
      <c r="Y108" s="22" t="s">
        <v>7564</v>
      </c>
    </row>
    <row r="109" ht="13.8" customHeight="1" spans="1:25" x14ac:dyDescent="0.25">
      <c r="A109" s="22" t="s">
        <v>7528</v>
      </c>
      <c r="B109" s="23" t="s">
        <v>2386</v>
      </c>
      <c r="C109" s="22" t="s">
        <v>7565</v>
      </c>
      <c r="D109" s="24">
        <v>45268</v>
      </c>
      <c r="E109" s="22" t="s">
        <v>7566</v>
      </c>
      <c r="F109" s="22" t="s">
        <v>7105</v>
      </c>
      <c r="G109" s="22" t="s">
        <v>7090</v>
      </c>
      <c r="H109" s="22" t="s">
        <v>7112</v>
      </c>
      <c r="I109" s="22" t="s">
        <v>7078</v>
      </c>
      <c r="J109" s="22" t="s">
        <v>7534</v>
      </c>
      <c r="K109" s="22" t="s">
        <v>33</v>
      </c>
      <c r="L109" s="22" t="s">
        <v>33</v>
      </c>
      <c r="M109" s="22" t="s">
        <v>7106</v>
      </c>
      <c r="N109" s="22" t="s">
        <v>7038</v>
      </c>
      <c r="O109" s="22" t="s">
        <v>7021</v>
      </c>
      <c r="P109" s="25" t="s">
        <v>7022</v>
      </c>
      <c r="Q109" s="26" t="s">
        <v>7553</v>
      </c>
      <c r="R109" s="22" t="s">
        <v>7060</v>
      </c>
      <c r="S109" s="22" t="s">
        <v>7024</v>
      </c>
      <c r="T109" s="22">
        <v>24</v>
      </c>
      <c r="U109" s="22" t="s">
        <v>7052</v>
      </c>
      <c r="V109" s="22" t="s">
        <v>7026</v>
      </c>
      <c r="W109" s="22" t="s">
        <v>7041</v>
      </c>
      <c r="X109" s="22" t="s">
        <v>7567</v>
      </c>
      <c r="Y109" s="22" t="s">
        <v>7568</v>
      </c>
    </row>
    <row r="110" ht="13.8" customHeight="1" spans="1:25" x14ac:dyDescent="0.25">
      <c r="A110" s="22" t="s">
        <v>7528</v>
      </c>
      <c r="B110" s="23" t="s">
        <v>2276</v>
      </c>
      <c r="C110" s="22" t="s">
        <v>7569</v>
      </c>
      <c r="D110" s="24">
        <v>45269</v>
      </c>
      <c r="E110" s="22" t="s">
        <v>7570</v>
      </c>
      <c r="F110" s="22" t="s">
        <v>7191</v>
      </c>
      <c r="G110" s="22" t="s">
        <v>7157</v>
      </c>
      <c r="H110" s="22" t="s">
        <v>7091</v>
      </c>
      <c r="I110" s="22" t="s">
        <v>7092</v>
      </c>
      <c r="J110" s="22" t="s">
        <v>7170</v>
      </c>
      <c r="K110" s="22" t="s">
        <v>33</v>
      </c>
      <c r="L110" s="22" t="s">
        <v>33</v>
      </c>
      <c r="M110" s="22" t="s">
        <v>7106</v>
      </c>
      <c r="N110" s="22" t="s">
        <v>7038</v>
      </c>
      <c r="O110" s="22" t="s">
        <v>7021</v>
      </c>
      <c r="P110" s="25" t="s">
        <v>7022</v>
      </c>
      <c r="Q110" s="26" t="s">
        <v>7571</v>
      </c>
      <c r="R110" s="22" t="s">
        <v>7060</v>
      </c>
      <c r="S110" s="22" t="s">
        <v>7060</v>
      </c>
      <c r="T110" s="22">
        <v>33</v>
      </c>
      <c r="U110" s="22" t="s">
        <v>7052</v>
      </c>
      <c r="V110" s="22" t="s">
        <v>7115</v>
      </c>
      <c r="W110" s="22" t="s">
        <v>7041</v>
      </c>
      <c r="X110" s="22" t="s">
        <v>7572</v>
      </c>
      <c r="Y110" s="22" t="s">
        <v>7573</v>
      </c>
    </row>
    <row r="111" ht="13.8" customHeight="1" spans="1:25" x14ac:dyDescent="0.25">
      <c r="A111" s="22" t="s">
        <v>7528</v>
      </c>
      <c r="B111" s="23" t="s">
        <v>2303</v>
      </c>
      <c r="C111" s="22" t="s">
        <v>7574</v>
      </c>
      <c r="D111" s="24">
        <v>45269</v>
      </c>
      <c r="E111" s="22" t="s">
        <v>7575</v>
      </c>
      <c r="F111" s="22" t="s">
        <v>7481</v>
      </c>
      <c r="G111" s="22" t="s">
        <v>7146</v>
      </c>
      <c r="H111" s="22" t="s">
        <v>7131</v>
      </c>
      <c r="I111" s="22" t="s">
        <v>7092</v>
      </c>
      <c r="J111" s="22" t="s">
        <v>7164</v>
      </c>
      <c r="K111" s="22" t="s">
        <v>33</v>
      </c>
      <c r="L111" s="22" t="s">
        <v>33</v>
      </c>
      <c r="M111" s="22" t="s">
        <v>7106</v>
      </c>
      <c r="N111" s="22" t="s">
        <v>7038</v>
      </c>
      <c r="O111" s="22" t="s">
        <v>7021</v>
      </c>
      <c r="P111" s="25" t="s">
        <v>7022</v>
      </c>
      <c r="Q111" s="26" t="s">
        <v>7571</v>
      </c>
      <c r="R111" s="22" t="s">
        <v>7060</v>
      </c>
      <c r="S111" s="22" t="s">
        <v>7024</v>
      </c>
      <c r="T111" s="22">
        <v>6</v>
      </c>
      <c r="U111" s="22" t="s">
        <v>7052</v>
      </c>
      <c r="V111" s="22" t="s">
        <v>7026</v>
      </c>
      <c r="W111" s="22" t="s">
        <v>7511</v>
      </c>
      <c r="X111" s="22" t="s">
        <v>7576</v>
      </c>
      <c r="Y111" s="22" t="s">
        <v>7577</v>
      </c>
    </row>
    <row r="112" ht="13.8" customHeight="1" spans="1:25" x14ac:dyDescent="0.25">
      <c r="A112" s="22" t="s">
        <v>7528</v>
      </c>
      <c r="B112" s="23" t="s">
        <v>2380</v>
      </c>
      <c r="C112" s="22" t="s">
        <v>7578</v>
      </c>
      <c r="D112" s="24">
        <v>45273</v>
      </c>
      <c r="E112" s="22" t="s">
        <v>7579</v>
      </c>
      <c r="F112" s="22" t="s">
        <v>7105</v>
      </c>
      <c r="G112" s="22" t="s">
        <v>7090</v>
      </c>
      <c r="H112" s="22" t="s">
        <v>7112</v>
      </c>
      <c r="I112" s="22" t="s">
        <v>7078</v>
      </c>
      <c r="J112" s="22" t="s">
        <v>7534</v>
      </c>
      <c r="K112" s="22" t="s">
        <v>33</v>
      </c>
      <c r="L112" s="22" t="s">
        <v>33</v>
      </c>
      <c r="M112" s="22" t="s">
        <v>7106</v>
      </c>
      <c r="N112" s="22" t="s">
        <v>7038</v>
      </c>
      <c r="O112" s="22" t="s">
        <v>7021</v>
      </c>
      <c r="P112" s="25" t="s">
        <v>7022</v>
      </c>
      <c r="Q112" s="26" t="s">
        <v>7580</v>
      </c>
      <c r="R112" s="22" t="s">
        <v>7060</v>
      </c>
      <c r="S112" s="22" t="s">
        <v>7024</v>
      </c>
      <c r="T112" s="22">
        <v>18</v>
      </c>
      <c r="U112" s="22" t="s">
        <v>7052</v>
      </c>
      <c r="V112" s="22" t="s">
        <v>7115</v>
      </c>
      <c r="W112" s="22" t="s">
        <v>7124</v>
      </c>
      <c r="X112" s="22" t="s">
        <v>7581</v>
      </c>
      <c r="Y112" s="22" t="s">
        <v>7582</v>
      </c>
    </row>
    <row r="113" ht="13.8" customHeight="1" spans="1:25" x14ac:dyDescent="0.25">
      <c r="A113" s="22" t="s">
        <v>7528</v>
      </c>
      <c r="B113" s="23" t="s">
        <v>2527</v>
      </c>
      <c r="C113" s="22" t="s">
        <v>7583</v>
      </c>
      <c r="D113" s="24">
        <v>45271</v>
      </c>
      <c r="E113" s="22" t="s">
        <v>7584</v>
      </c>
      <c r="F113" s="22" t="s">
        <v>7105</v>
      </c>
      <c r="G113" s="22" t="s">
        <v>7090</v>
      </c>
      <c r="H113" s="22" t="s">
        <v>7112</v>
      </c>
      <c r="I113" s="22" t="s">
        <v>7078</v>
      </c>
      <c r="J113" s="22" t="s">
        <v>7534</v>
      </c>
      <c r="K113" s="22" t="s">
        <v>33</v>
      </c>
      <c r="L113" s="22" t="s">
        <v>33</v>
      </c>
      <c r="M113" s="22" t="s">
        <v>7037</v>
      </c>
      <c r="N113" s="22" t="s">
        <v>7038</v>
      </c>
      <c r="O113" s="22" t="s">
        <v>7021</v>
      </c>
      <c r="P113" s="25" t="s">
        <v>7022</v>
      </c>
      <c r="Q113" s="26" t="s">
        <v>7562</v>
      </c>
      <c r="R113" s="22"/>
      <c r="S113" s="22"/>
      <c r="T113" s="22"/>
      <c r="U113" s="22"/>
      <c r="V113" s="22"/>
      <c r="W113" s="22"/>
      <c r="X113" s="22"/>
      <c r="Y113" s="22"/>
    </row>
    <row r="114" ht="13.8" customHeight="1" spans="1:25" x14ac:dyDescent="0.25">
      <c r="A114" s="22" t="s">
        <v>7528</v>
      </c>
      <c r="B114" s="23" t="s">
        <v>5966</v>
      </c>
      <c r="C114" s="22" t="s">
        <v>7585</v>
      </c>
      <c r="D114" s="24">
        <v>45273</v>
      </c>
      <c r="E114" s="22" t="s">
        <v>7586</v>
      </c>
      <c r="F114" s="22" t="s">
        <v>7105</v>
      </c>
      <c r="G114" s="22" t="s">
        <v>7090</v>
      </c>
      <c r="H114" s="22" t="s">
        <v>7112</v>
      </c>
      <c r="I114" s="22" t="s">
        <v>7078</v>
      </c>
      <c r="J114" s="22" t="s">
        <v>7534</v>
      </c>
      <c r="K114" s="22" t="s">
        <v>33</v>
      </c>
      <c r="L114" s="22" t="s">
        <v>33</v>
      </c>
      <c r="M114" s="22" t="s">
        <v>7106</v>
      </c>
      <c r="N114" s="22" t="s">
        <v>7122</v>
      </c>
      <c r="O114" s="22" t="s">
        <v>7021</v>
      </c>
      <c r="P114" s="25" t="s">
        <v>7022</v>
      </c>
      <c r="Q114" s="26" t="s">
        <v>7262</v>
      </c>
      <c r="R114" s="22"/>
      <c r="S114" s="22"/>
      <c r="T114" s="22"/>
      <c r="U114" s="22"/>
      <c r="V114" s="22"/>
      <c r="W114" s="22"/>
      <c r="X114" s="22"/>
      <c r="Y114" s="22"/>
    </row>
    <row r="115" ht="13.8" customHeight="1" spans="1:25" x14ac:dyDescent="0.25">
      <c r="A115" s="22" t="s">
        <v>7528</v>
      </c>
      <c r="B115" s="23" t="s">
        <v>4578</v>
      </c>
      <c r="C115" s="22" t="s">
        <v>7587</v>
      </c>
      <c r="D115" s="24">
        <v>45278</v>
      </c>
      <c r="E115" s="22" t="s">
        <v>7588</v>
      </c>
      <c r="F115" s="22" t="s">
        <v>7589</v>
      </c>
      <c r="G115" s="22" t="s">
        <v>7305</v>
      </c>
      <c r="H115" s="22" t="s">
        <v>7014</v>
      </c>
      <c r="I115" s="22" t="s">
        <v>7015</v>
      </c>
      <c r="J115" s="22" t="s">
        <v>7016</v>
      </c>
      <c r="K115" s="22" t="s">
        <v>33</v>
      </c>
      <c r="L115" s="22" t="s">
        <v>33</v>
      </c>
      <c r="M115" s="22" t="s">
        <v>7106</v>
      </c>
      <c r="N115" s="22" t="s">
        <v>7122</v>
      </c>
      <c r="O115" s="22" t="s">
        <v>7021</v>
      </c>
      <c r="P115" s="25" t="s">
        <v>7022</v>
      </c>
      <c r="Q115" s="26" t="s">
        <v>7262</v>
      </c>
      <c r="R115" s="22" t="s">
        <v>7024</v>
      </c>
      <c r="S115" s="22" t="s">
        <v>7024</v>
      </c>
      <c r="T115" s="22">
        <v>8</v>
      </c>
      <c r="U115" s="22" t="s">
        <v>7052</v>
      </c>
      <c r="V115" s="22" t="s">
        <v>7224</v>
      </c>
      <c r="W115" s="22" t="s">
        <v>7083</v>
      </c>
      <c r="X115" s="22" t="s">
        <v>7590</v>
      </c>
      <c r="Y115" s="22" t="s">
        <v>7126</v>
      </c>
    </row>
    <row r="116" ht="13.8" customHeight="1" spans="1:25" x14ac:dyDescent="0.25">
      <c r="A116" s="22" t="s">
        <v>7528</v>
      </c>
      <c r="B116" s="23" t="s">
        <v>4609</v>
      </c>
      <c r="C116" s="22" t="s">
        <v>7591</v>
      </c>
      <c r="D116" s="24">
        <v>45278</v>
      </c>
      <c r="E116" s="22" t="s">
        <v>7592</v>
      </c>
      <c r="F116" s="22" t="s">
        <v>7593</v>
      </c>
      <c r="G116" s="22" t="s">
        <v>7209</v>
      </c>
      <c r="H116" s="22" t="s">
        <v>7014</v>
      </c>
      <c r="I116" s="22" t="s">
        <v>7015</v>
      </c>
      <c r="J116" s="22" t="s">
        <v>7210</v>
      </c>
      <c r="K116" s="22" t="s">
        <v>33</v>
      </c>
      <c r="L116" s="22" t="s">
        <v>33</v>
      </c>
      <c r="M116" s="22" t="s">
        <v>7106</v>
      </c>
      <c r="N116" s="22" t="s">
        <v>7122</v>
      </c>
      <c r="O116" s="22" t="s">
        <v>7021</v>
      </c>
      <c r="P116" s="25" t="s">
        <v>7022</v>
      </c>
      <c r="Q116" s="26" t="s">
        <v>7262</v>
      </c>
      <c r="R116" s="22" t="s">
        <v>7024</v>
      </c>
      <c r="S116" s="22" t="s">
        <v>7024</v>
      </c>
      <c r="T116" s="22">
        <v>12</v>
      </c>
      <c r="U116" s="22" t="s">
        <v>7052</v>
      </c>
      <c r="V116" s="22" t="s">
        <v>7096</v>
      </c>
      <c r="W116" s="22" t="s">
        <v>7083</v>
      </c>
      <c r="X116" s="22" t="s">
        <v>7594</v>
      </c>
      <c r="Y116" s="22" t="s">
        <v>7126</v>
      </c>
    </row>
    <row r="117" ht="13.8" customHeight="1" spans="1:25" x14ac:dyDescent="0.25">
      <c r="A117" s="22" t="s">
        <v>7595</v>
      </c>
      <c r="B117" s="23" t="s">
        <v>5918</v>
      </c>
      <c r="C117" s="22" t="s">
        <v>7596</v>
      </c>
      <c r="D117" s="24">
        <v>45292</v>
      </c>
      <c r="E117" s="22" t="s">
        <v>7597</v>
      </c>
      <c r="F117" s="22" t="s">
        <v>7075</v>
      </c>
      <c r="G117" s="22" t="s">
        <v>7076</v>
      </c>
      <c r="H117" s="22" t="s">
        <v>7077</v>
      </c>
      <c r="I117" s="22" t="s">
        <v>7078</v>
      </c>
      <c r="J117" s="22" t="s">
        <v>7079</v>
      </c>
      <c r="K117" s="22" t="s">
        <v>33</v>
      </c>
      <c r="L117" s="22" t="s">
        <v>33</v>
      </c>
      <c r="M117" s="22" t="s">
        <v>7106</v>
      </c>
      <c r="N117" s="22" t="s">
        <v>7122</v>
      </c>
      <c r="O117" s="22" t="s">
        <v>7021</v>
      </c>
      <c r="P117" s="25" t="s">
        <v>7022</v>
      </c>
      <c r="Q117" s="22" t="s">
        <v>7598</v>
      </c>
      <c r="R117" s="22"/>
      <c r="S117" s="22"/>
      <c r="T117" s="22"/>
      <c r="U117" s="22"/>
      <c r="V117" s="22"/>
      <c r="W117" s="22"/>
      <c r="X117" s="22"/>
      <c r="Y117" s="22"/>
    </row>
    <row r="118" ht="13.8" customHeight="1" spans="1:25" x14ac:dyDescent="0.25">
      <c r="A118" s="22" t="s">
        <v>7595</v>
      </c>
      <c r="B118" s="23" t="s">
        <v>5801</v>
      </c>
      <c r="C118" s="22" t="s">
        <v>7599</v>
      </c>
      <c r="D118" s="24">
        <v>45304</v>
      </c>
      <c r="E118" s="22" t="s">
        <v>7600</v>
      </c>
      <c r="F118" s="22" t="s">
        <v>7105</v>
      </c>
      <c r="G118" s="22" t="s">
        <v>7090</v>
      </c>
      <c r="H118" s="22" t="s">
        <v>7112</v>
      </c>
      <c r="I118" s="22" t="s">
        <v>7078</v>
      </c>
      <c r="J118" s="22" t="s">
        <v>7534</v>
      </c>
      <c r="K118" s="22" t="s">
        <v>33</v>
      </c>
      <c r="L118" s="22" t="s">
        <v>33</v>
      </c>
      <c r="M118" s="22" t="s">
        <v>7106</v>
      </c>
      <c r="N118" s="22" t="s">
        <v>7122</v>
      </c>
      <c r="O118" s="22" t="s">
        <v>7021</v>
      </c>
      <c r="P118" s="25" t="s">
        <v>7022</v>
      </c>
      <c r="Q118" s="26" t="s">
        <v>7262</v>
      </c>
      <c r="R118" s="22"/>
      <c r="S118" s="22"/>
      <c r="T118" s="22"/>
      <c r="U118" s="22"/>
      <c r="V118" s="22"/>
      <c r="W118" s="22"/>
      <c r="X118" s="22"/>
      <c r="Y118" s="22"/>
    </row>
    <row r="119" ht="13.8" customHeight="1" spans="1:25" x14ac:dyDescent="0.25">
      <c r="A119" s="22" t="s">
        <v>7595</v>
      </c>
      <c r="B119" s="23" t="s">
        <v>6278</v>
      </c>
      <c r="C119" s="22" t="s">
        <v>7601</v>
      </c>
      <c r="D119" s="24">
        <v>45309</v>
      </c>
      <c r="E119" s="22" t="s">
        <v>7602</v>
      </c>
      <c r="F119" s="22" t="s">
        <v>7603</v>
      </c>
      <c r="G119" s="22" t="s">
        <v>7477</v>
      </c>
      <c r="H119" s="22" t="s">
        <v>7131</v>
      </c>
      <c r="I119" s="22" t="s">
        <v>7092</v>
      </c>
      <c r="J119" s="22" t="s">
        <v>7164</v>
      </c>
      <c r="K119" s="22" t="s">
        <v>33</v>
      </c>
      <c r="L119" s="22" t="s">
        <v>33</v>
      </c>
      <c r="M119" s="22" t="s">
        <v>7106</v>
      </c>
      <c r="N119" s="22" t="s">
        <v>7122</v>
      </c>
      <c r="O119" s="22" t="s">
        <v>7021</v>
      </c>
      <c r="P119" s="25" t="s">
        <v>7022</v>
      </c>
      <c r="Q119" s="26" t="s">
        <v>7262</v>
      </c>
      <c r="R119" s="22" t="s">
        <v>7024</v>
      </c>
      <c r="S119" s="22" t="s">
        <v>7024</v>
      </c>
      <c r="T119" s="22">
        <v>8</v>
      </c>
      <c r="U119" s="22" t="s">
        <v>7052</v>
      </c>
      <c r="V119" s="22" t="s">
        <v>7096</v>
      </c>
      <c r="W119" s="22" t="s">
        <v>7151</v>
      </c>
      <c r="X119" s="22" t="s">
        <v>7604</v>
      </c>
      <c r="Y119" s="22" t="s">
        <v>7605</v>
      </c>
    </row>
    <row r="120" ht="13.8" customHeight="1" spans="1:25" x14ac:dyDescent="0.25">
      <c r="A120" s="22" t="s">
        <v>7595</v>
      </c>
      <c r="B120" s="23" t="s">
        <v>6156</v>
      </c>
      <c r="C120" s="22" t="s">
        <v>7606</v>
      </c>
      <c r="D120" s="24">
        <v>45317</v>
      </c>
      <c r="E120" s="22" t="s">
        <v>7607</v>
      </c>
      <c r="F120" s="22" t="s">
        <v>7608</v>
      </c>
      <c r="G120" s="22" t="s">
        <v>7034</v>
      </c>
      <c r="H120" s="22" t="s">
        <v>7014</v>
      </c>
      <c r="I120" s="22" t="s">
        <v>7015</v>
      </c>
      <c r="J120" s="22" t="s">
        <v>7035</v>
      </c>
      <c r="K120" s="22" t="s">
        <v>33</v>
      </c>
      <c r="L120" s="22" t="s">
        <v>33</v>
      </c>
      <c r="M120" s="22" t="s">
        <v>7106</v>
      </c>
      <c r="N120" s="22" t="s">
        <v>7289</v>
      </c>
      <c r="O120" s="22" t="s">
        <v>7021</v>
      </c>
      <c r="P120" s="25" t="s">
        <v>7022</v>
      </c>
      <c r="Q120" s="26" t="s">
        <v>7262</v>
      </c>
      <c r="R120" s="22" t="s">
        <v>7024</v>
      </c>
      <c r="S120" s="22" t="s">
        <v>7024</v>
      </c>
      <c r="T120" s="22">
        <v>6</v>
      </c>
      <c r="U120" s="22" t="s">
        <v>7052</v>
      </c>
      <c r="V120" s="22" t="s">
        <v>7096</v>
      </c>
      <c r="W120" s="22" t="s">
        <v>7083</v>
      </c>
      <c r="X120" s="22" t="s">
        <v>7609</v>
      </c>
      <c r="Y120" s="22" t="s">
        <v>7126</v>
      </c>
    </row>
    <row r="121" ht="13.8" customHeight="1" spans="1:25" x14ac:dyDescent="0.25">
      <c r="A121" s="22" t="s">
        <v>7595</v>
      </c>
      <c r="B121" s="23">
        <v>4034</v>
      </c>
      <c r="C121" s="22" t="s">
        <v>7610</v>
      </c>
      <c r="D121" s="24">
        <v>45317</v>
      </c>
      <c r="E121" s="22" t="s">
        <v>7611</v>
      </c>
      <c r="F121" s="22" t="s">
        <v>7208</v>
      </c>
      <c r="G121" s="22" t="s">
        <v>7209</v>
      </c>
      <c r="H121" s="22" t="s">
        <v>7014</v>
      </c>
      <c r="I121" s="22" t="s">
        <v>7015</v>
      </c>
      <c r="J121" s="22" t="s">
        <v>7210</v>
      </c>
      <c r="K121" s="22" t="s">
        <v>7017</v>
      </c>
      <c r="L121" s="22" t="s">
        <v>7018</v>
      </c>
      <c r="M121" s="22" t="s">
        <v>7019</v>
      </c>
      <c r="N121" s="22" t="s">
        <v>7612</v>
      </c>
      <c r="O121" s="22" t="s">
        <v>7021</v>
      </c>
      <c r="P121" s="25" t="s">
        <v>7022</v>
      </c>
      <c r="Q121" s="26" t="s">
        <v>7613</v>
      </c>
      <c r="R121" s="22" t="s">
        <v>7024</v>
      </c>
      <c r="S121" s="22" t="s">
        <v>7024</v>
      </c>
      <c r="T121" s="22">
        <v>4</v>
      </c>
      <c r="U121" s="22" t="s">
        <v>7052</v>
      </c>
      <c r="V121" s="22" t="s">
        <v>7096</v>
      </c>
      <c r="W121" s="22" t="s">
        <v>7124</v>
      </c>
      <c r="X121" s="22" t="s">
        <v>7614</v>
      </c>
      <c r="Y121" s="22" t="s">
        <v>7126</v>
      </c>
    </row>
    <row r="122" ht="13.8" customHeight="1" spans="1:25" x14ac:dyDescent="0.25">
      <c r="A122" s="22" t="s">
        <v>7615</v>
      </c>
      <c r="B122" s="23" t="s">
        <v>2326</v>
      </c>
      <c r="C122" s="22" t="s">
        <v>7616</v>
      </c>
      <c r="D122" s="24">
        <v>45323</v>
      </c>
      <c r="E122" s="22" t="s">
        <v>7617</v>
      </c>
      <c r="F122" s="22" t="s">
        <v>7618</v>
      </c>
      <c r="G122" s="22" t="s">
        <v>7157</v>
      </c>
      <c r="H122" s="22" t="s">
        <v>7091</v>
      </c>
      <c r="I122" s="22" t="s">
        <v>7092</v>
      </c>
      <c r="J122" s="22" t="s">
        <v>7170</v>
      </c>
      <c r="K122" s="22" t="s">
        <v>33</v>
      </c>
      <c r="L122" s="22" t="s">
        <v>33</v>
      </c>
      <c r="M122" s="22" t="s">
        <v>7106</v>
      </c>
      <c r="N122" s="22" t="s">
        <v>7038</v>
      </c>
      <c r="O122" s="22" t="s">
        <v>7021</v>
      </c>
      <c r="P122" s="22" t="s">
        <v>7022</v>
      </c>
      <c r="Q122" s="22" t="s">
        <v>7619</v>
      </c>
      <c r="R122" s="22"/>
      <c r="S122" s="22"/>
      <c r="T122" s="22"/>
      <c r="U122" s="22"/>
      <c r="V122" s="22"/>
      <c r="W122" s="22"/>
      <c r="X122" s="22"/>
      <c r="Y122" s="22"/>
    </row>
    <row r="123" ht="13.8" customHeight="1" spans="1:25" x14ac:dyDescent="0.25">
      <c r="A123" s="22" t="s">
        <v>7615</v>
      </c>
      <c r="B123" s="23" t="s">
        <v>6403</v>
      </c>
      <c r="C123" s="22" t="s">
        <v>7620</v>
      </c>
      <c r="D123" s="24">
        <v>45324</v>
      </c>
      <c r="E123" s="22" t="s">
        <v>7621</v>
      </c>
      <c r="F123" s="22" t="s">
        <v>7149</v>
      </c>
      <c r="G123" s="22" t="s">
        <v>7150</v>
      </c>
      <c r="H123" s="22" t="s">
        <v>7112</v>
      </c>
      <c r="I123" s="22" t="s">
        <v>7078</v>
      </c>
      <c r="J123" s="22" t="s">
        <v>7113</v>
      </c>
      <c r="K123" s="22" t="s">
        <v>33</v>
      </c>
      <c r="L123" s="22" t="s">
        <v>33</v>
      </c>
      <c r="M123" s="22" t="s">
        <v>7106</v>
      </c>
      <c r="N123" s="22" t="s">
        <v>7122</v>
      </c>
      <c r="O123" s="22" t="s">
        <v>7021</v>
      </c>
      <c r="P123" s="25" t="s">
        <v>7022</v>
      </c>
      <c r="Q123" s="26" t="s">
        <v>7622</v>
      </c>
      <c r="R123" s="22"/>
      <c r="S123" s="22"/>
      <c r="T123" s="22"/>
      <c r="U123" s="22"/>
      <c r="V123" s="22"/>
      <c r="W123" s="22"/>
      <c r="X123" s="22"/>
      <c r="Y123" s="22"/>
    </row>
    <row r="124" ht="13.8" customHeight="1" spans="1:25" x14ac:dyDescent="0.25">
      <c r="A124" s="22" t="s">
        <v>7615</v>
      </c>
      <c r="B124" s="23" t="s">
        <v>6321</v>
      </c>
      <c r="C124" s="22" t="s">
        <v>7623</v>
      </c>
      <c r="D124" s="24">
        <v>45329</v>
      </c>
      <c r="E124" s="22" t="s">
        <v>7624</v>
      </c>
      <c r="F124" s="22" t="s">
        <v>7625</v>
      </c>
      <c r="G124" s="22" t="s">
        <v>7626</v>
      </c>
      <c r="H124" s="22" t="s">
        <v>7014</v>
      </c>
      <c r="I124" s="22" t="s">
        <v>7015</v>
      </c>
      <c r="J124" s="22" t="s">
        <v>7035</v>
      </c>
      <c r="K124" s="22" t="s">
        <v>33</v>
      </c>
      <c r="L124" s="22" t="s">
        <v>33</v>
      </c>
      <c r="M124" s="22" t="s">
        <v>7106</v>
      </c>
      <c r="N124" s="22" t="s">
        <v>7289</v>
      </c>
      <c r="O124" s="22" t="s">
        <v>7021</v>
      </c>
      <c r="P124" s="25" t="s">
        <v>7022</v>
      </c>
      <c r="Q124" s="26" t="s">
        <v>7262</v>
      </c>
      <c r="R124" s="22"/>
      <c r="S124" s="22"/>
      <c r="T124" s="22"/>
      <c r="U124" s="22"/>
      <c r="V124" s="22"/>
      <c r="W124" s="22"/>
      <c r="X124" s="22"/>
      <c r="Y124" s="22"/>
    </row>
    <row r="125" ht="13.8" customHeight="1" spans="1:25" x14ac:dyDescent="0.25">
      <c r="A125" s="22" t="s">
        <v>7615</v>
      </c>
      <c r="B125" s="23" t="s">
        <v>6180</v>
      </c>
      <c r="C125" s="22" t="s">
        <v>7627</v>
      </c>
      <c r="D125" s="24">
        <v>45329</v>
      </c>
      <c r="E125" s="22" t="s">
        <v>7628</v>
      </c>
      <c r="F125" s="22" t="s">
        <v>7629</v>
      </c>
      <c r="G125" s="22" t="s">
        <v>7034</v>
      </c>
      <c r="H125" s="22" t="s">
        <v>7014</v>
      </c>
      <c r="I125" s="22" t="s">
        <v>7015</v>
      </c>
      <c r="J125" s="22" t="s">
        <v>7035</v>
      </c>
      <c r="K125" s="22" t="s">
        <v>33</v>
      </c>
      <c r="L125" s="22" t="s">
        <v>33</v>
      </c>
      <c r="M125" s="22" t="s">
        <v>7106</v>
      </c>
      <c r="N125" s="22" t="s">
        <v>7289</v>
      </c>
      <c r="O125" s="22" t="s">
        <v>7021</v>
      </c>
      <c r="P125" s="25" t="s">
        <v>7022</v>
      </c>
      <c r="Q125" s="26" t="s">
        <v>7262</v>
      </c>
      <c r="R125" s="22"/>
      <c r="S125" s="22"/>
      <c r="T125" s="22"/>
      <c r="U125" s="22"/>
      <c r="V125" s="22"/>
      <c r="W125" s="22"/>
      <c r="X125" s="22"/>
      <c r="Y125" s="22"/>
    </row>
    <row r="126" ht="13.8" customHeight="1" spans="1:25" x14ac:dyDescent="0.25">
      <c r="A126" s="22" t="s">
        <v>7615</v>
      </c>
      <c r="B126" s="23" t="s">
        <v>6371</v>
      </c>
      <c r="C126" s="22" t="s">
        <v>7630</v>
      </c>
      <c r="D126" s="24">
        <v>45330</v>
      </c>
      <c r="E126" s="22" t="s">
        <v>7631</v>
      </c>
      <c r="F126" s="22" t="s">
        <v>7632</v>
      </c>
      <c r="G126" s="22" t="s">
        <v>7626</v>
      </c>
      <c r="H126" s="22" t="s">
        <v>7014</v>
      </c>
      <c r="I126" s="22" t="s">
        <v>7015</v>
      </c>
      <c r="J126" s="22" t="s">
        <v>7035</v>
      </c>
      <c r="K126" s="22" t="s">
        <v>33</v>
      </c>
      <c r="L126" s="22" t="s">
        <v>33</v>
      </c>
      <c r="M126" s="22" t="s">
        <v>7106</v>
      </c>
      <c r="N126" s="22" t="s">
        <v>7289</v>
      </c>
      <c r="O126" s="22" t="s">
        <v>7021</v>
      </c>
      <c r="P126" s="25" t="s">
        <v>7022</v>
      </c>
      <c r="Q126" s="26" t="s">
        <v>7262</v>
      </c>
      <c r="R126" s="22"/>
      <c r="S126" s="22"/>
      <c r="T126" s="22"/>
      <c r="U126" s="22"/>
      <c r="V126" s="22"/>
      <c r="W126" s="22"/>
      <c r="X126" s="22"/>
      <c r="Y126" s="22"/>
    </row>
    <row r="127" ht="13.8" customHeight="1" spans="1:25" x14ac:dyDescent="0.25">
      <c r="A127" s="22" t="s">
        <v>7615</v>
      </c>
      <c r="B127" s="23" t="s">
        <v>6614</v>
      </c>
      <c r="C127" s="22" t="s">
        <v>7633</v>
      </c>
      <c r="D127" s="24">
        <v>45339</v>
      </c>
      <c r="E127" s="22" t="s">
        <v>7634</v>
      </c>
      <c r="F127" s="22" t="s">
        <v>7149</v>
      </c>
      <c r="G127" s="22" t="s">
        <v>7150</v>
      </c>
      <c r="H127" s="22" t="s">
        <v>7112</v>
      </c>
      <c r="I127" s="22" t="s">
        <v>7078</v>
      </c>
      <c r="J127" s="22" t="s">
        <v>7121</v>
      </c>
      <c r="K127" s="22" t="s">
        <v>33</v>
      </c>
      <c r="L127" s="22" t="s">
        <v>33</v>
      </c>
      <c r="M127" s="22" t="s">
        <v>7106</v>
      </c>
      <c r="N127" s="22" t="s">
        <v>7122</v>
      </c>
      <c r="O127" s="22" t="s">
        <v>7021</v>
      </c>
      <c r="P127" s="25" t="s">
        <v>7022</v>
      </c>
      <c r="Q127" s="26" t="s">
        <v>7262</v>
      </c>
      <c r="R127" s="22"/>
      <c r="S127" s="22"/>
      <c r="T127" s="22"/>
      <c r="U127" s="22"/>
      <c r="V127" s="22"/>
      <c r="W127" s="22"/>
      <c r="X127" s="22"/>
      <c r="Y127" s="22"/>
    </row>
    <row r="128" ht="13.8" customHeight="1" spans="1:25" x14ac:dyDescent="0.25">
      <c r="A128" s="22" t="s">
        <v>7615</v>
      </c>
      <c r="B128" s="23">
        <v>4007</v>
      </c>
      <c r="C128" s="22" t="s">
        <v>7635</v>
      </c>
      <c r="D128" s="24">
        <v>45342</v>
      </c>
      <c r="E128" s="22" t="s">
        <v>7636</v>
      </c>
      <c r="F128" s="22" t="s">
        <v>7637</v>
      </c>
      <c r="G128" s="22" t="s">
        <v>7076</v>
      </c>
      <c r="H128" s="22" t="s">
        <v>7077</v>
      </c>
      <c r="I128" s="22" t="s">
        <v>7078</v>
      </c>
      <c r="J128" s="22" t="s">
        <v>7121</v>
      </c>
      <c r="K128" s="22" t="s">
        <v>7017</v>
      </c>
      <c r="L128" s="22" t="s">
        <v>7018</v>
      </c>
      <c r="M128" s="22" t="s">
        <v>7019</v>
      </c>
      <c r="N128" s="22" t="s">
        <v>7102</v>
      </c>
      <c r="O128" s="22" t="s">
        <v>7021</v>
      </c>
      <c r="P128" s="25" t="s">
        <v>7022</v>
      </c>
      <c r="Q128" s="26" t="s">
        <v>7613</v>
      </c>
      <c r="R128" s="22"/>
      <c r="S128" s="22"/>
      <c r="T128" s="22"/>
      <c r="U128" s="22"/>
      <c r="V128" s="22"/>
      <c r="W128" s="22"/>
      <c r="X128" s="22"/>
      <c r="Y128" s="22"/>
    </row>
    <row r="129" ht="13.8" customHeight="1" spans="1:25" x14ac:dyDescent="0.25">
      <c r="A129" s="22" t="s">
        <v>7615</v>
      </c>
      <c r="B129" s="23">
        <v>438</v>
      </c>
      <c r="C129" s="22" t="s">
        <v>7638</v>
      </c>
      <c r="D129" s="24">
        <v>45349</v>
      </c>
      <c r="E129" s="22" t="s">
        <v>7639</v>
      </c>
      <c r="F129" s="22" t="s">
        <v>7280</v>
      </c>
      <c r="G129" s="22" t="s">
        <v>7176</v>
      </c>
      <c r="H129" s="22" t="s">
        <v>7177</v>
      </c>
      <c r="I129" s="22" t="s">
        <v>7078</v>
      </c>
      <c r="J129" s="22" t="s">
        <v>7121</v>
      </c>
      <c r="K129" s="22" t="s">
        <v>7017</v>
      </c>
      <c r="L129" s="22" t="s">
        <v>7018</v>
      </c>
      <c r="M129" s="22" t="s">
        <v>7019</v>
      </c>
      <c r="N129" s="22" t="s">
        <v>7102</v>
      </c>
      <c r="O129" s="22" t="s">
        <v>7021</v>
      </c>
      <c r="P129" s="25" t="s">
        <v>7022</v>
      </c>
      <c r="Q129" s="26" t="s">
        <v>7613</v>
      </c>
      <c r="R129" s="22"/>
      <c r="S129" s="22"/>
      <c r="T129" s="22"/>
      <c r="U129" s="22"/>
      <c r="V129" s="22"/>
      <c r="W129" s="22"/>
      <c r="X129" s="22"/>
      <c r="Y129" s="22"/>
    </row>
    <row r="130" ht="13.8" customHeight="1" spans="1:25" x14ac:dyDescent="0.25">
      <c r="A130" s="22" t="s">
        <v>7615</v>
      </c>
      <c r="B130" s="23">
        <v>4021</v>
      </c>
      <c r="C130" s="22" t="s">
        <v>7640</v>
      </c>
      <c r="D130" s="24">
        <v>45349</v>
      </c>
      <c r="E130" s="22" t="s">
        <v>7641</v>
      </c>
      <c r="F130" s="22" t="s">
        <v>7105</v>
      </c>
      <c r="G130" s="22" t="s">
        <v>7090</v>
      </c>
      <c r="H130" s="22" t="s">
        <v>7112</v>
      </c>
      <c r="I130" s="22" t="s">
        <v>7078</v>
      </c>
      <c r="J130" s="22" t="s">
        <v>7113</v>
      </c>
      <c r="K130" s="22" t="s">
        <v>7017</v>
      </c>
      <c r="L130" s="22" t="s">
        <v>7018</v>
      </c>
      <c r="M130" s="22" t="s">
        <v>7019</v>
      </c>
      <c r="N130" s="22" t="s">
        <v>7102</v>
      </c>
      <c r="O130" s="22" t="s">
        <v>7021</v>
      </c>
      <c r="P130" s="25" t="s">
        <v>7022</v>
      </c>
      <c r="Q130" s="26" t="s">
        <v>7613</v>
      </c>
      <c r="R130" s="22"/>
      <c r="S130" s="22"/>
      <c r="T130" s="22"/>
      <c r="U130" s="22"/>
      <c r="V130" s="22"/>
      <c r="W130" s="22"/>
      <c r="X130" s="22"/>
      <c r="Y130" s="22"/>
    </row>
    <row r="131" ht="13.8" customHeight="1" spans="1:25" x14ac:dyDescent="0.25">
      <c r="A131" s="22" t="s">
        <v>7615</v>
      </c>
      <c r="B131" s="23">
        <v>2002</v>
      </c>
      <c r="C131" s="22" t="s">
        <v>7642</v>
      </c>
      <c r="D131" s="24">
        <v>45323</v>
      </c>
      <c r="E131" s="22" t="s">
        <v>7643</v>
      </c>
      <c r="F131" s="22" t="s">
        <v>7644</v>
      </c>
      <c r="G131" s="22" t="s">
        <v>7425</v>
      </c>
      <c r="H131" s="22" t="s">
        <v>7426</v>
      </c>
      <c r="I131" s="22" t="s">
        <v>7427</v>
      </c>
      <c r="J131" s="22" t="s">
        <v>7428</v>
      </c>
      <c r="K131" s="22" t="s">
        <v>7451</v>
      </c>
      <c r="L131" s="22" t="s">
        <v>7452</v>
      </c>
      <c r="M131" s="22" t="s">
        <v>7037</v>
      </c>
      <c r="N131" s="22" t="s">
        <v>7122</v>
      </c>
      <c r="O131" s="22" t="s">
        <v>7021</v>
      </c>
      <c r="P131" s="25" t="s">
        <v>7022</v>
      </c>
      <c r="Q131" s="26" t="s">
        <v>7645</v>
      </c>
      <c r="R131" s="22"/>
      <c r="S131" s="22"/>
      <c r="T131" s="22"/>
      <c r="U131" s="22"/>
      <c r="V131" s="22"/>
      <c r="W131" s="22"/>
      <c r="X131" s="22"/>
      <c r="Y131" s="22"/>
    </row>
    <row r="132" ht="13.8" customHeight="1" spans="1:25" x14ac:dyDescent="0.25">
      <c r="A132" s="22" t="s">
        <v>7615</v>
      </c>
      <c r="B132" s="23">
        <v>6014</v>
      </c>
      <c r="C132" s="22" t="s">
        <v>7646</v>
      </c>
      <c r="D132" s="24">
        <v>45338</v>
      </c>
      <c r="E132" s="22" t="s">
        <v>7647</v>
      </c>
      <c r="F132" s="22" t="s">
        <v>7391</v>
      </c>
      <c r="G132" s="22" t="s">
        <v>7130</v>
      </c>
      <c r="H132" s="22" t="s">
        <v>7131</v>
      </c>
      <c r="I132" s="22" t="s">
        <v>7092</v>
      </c>
      <c r="J132" s="22" t="s">
        <v>7132</v>
      </c>
      <c r="K132" s="22" t="s">
        <v>7451</v>
      </c>
      <c r="L132" s="22" t="s">
        <v>7452</v>
      </c>
      <c r="M132" s="22" t="s">
        <v>7037</v>
      </c>
      <c r="N132" s="22" t="s">
        <v>7244</v>
      </c>
      <c r="O132" s="22" t="s">
        <v>7021</v>
      </c>
      <c r="P132" s="25" t="s">
        <v>7022</v>
      </c>
      <c r="Q132" s="26" t="s">
        <v>7645</v>
      </c>
      <c r="R132" s="22" t="s">
        <v>7024</v>
      </c>
      <c r="S132" s="22" t="s">
        <v>7024</v>
      </c>
      <c r="T132" s="22">
        <v>14</v>
      </c>
      <c r="U132" s="22" t="s">
        <v>7052</v>
      </c>
      <c r="V132" s="22" t="s">
        <v>7096</v>
      </c>
      <c r="W132" s="22" t="s">
        <v>7083</v>
      </c>
      <c r="X132" s="22" t="s">
        <v>7648</v>
      </c>
      <c r="Y132" s="22" t="s">
        <v>7649</v>
      </c>
    </row>
    <row r="133" ht="13.8" customHeight="1" spans="1:25" x14ac:dyDescent="0.25">
      <c r="A133" s="22" t="s">
        <v>7650</v>
      </c>
      <c r="B133" s="23" t="s">
        <v>6740</v>
      </c>
      <c r="C133" s="22" t="s">
        <v>7651</v>
      </c>
      <c r="D133" s="24">
        <v>45353</v>
      </c>
      <c r="E133" s="22" t="s">
        <v>7652</v>
      </c>
      <c r="F133" s="22" t="s">
        <v>7653</v>
      </c>
      <c r="G133" s="22" t="s">
        <v>7130</v>
      </c>
      <c r="H133" s="22" t="s">
        <v>7131</v>
      </c>
      <c r="I133" s="22" t="s">
        <v>7092</v>
      </c>
      <c r="J133" s="22" t="s">
        <v>7132</v>
      </c>
      <c r="K133" s="22" t="s">
        <v>33</v>
      </c>
      <c r="L133" s="22" t="s">
        <v>33</v>
      </c>
      <c r="M133" s="22" t="s">
        <v>7106</v>
      </c>
      <c r="N133" s="22" t="s">
        <v>7122</v>
      </c>
      <c r="O133" s="22" t="s">
        <v>7021</v>
      </c>
      <c r="P133" s="25" t="s">
        <v>7022</v>
      </c>
      <c r="Q133" s="26" t="s">
        <v>7262</v>
      </c>
      <c r="R133" s="22"/>
      <c r="S133" s="22"/>
      <c r="T133" s="22"/>
      <c r="U133" s="22"/>
      <c r="V133" s="22"/>
      <c r="W133" s="22"/>
      <c r="X133" s="22"/>
      <c r="Y133" s="22"/>
    </row>
    <row r="134" ht="13.8" customHeight="1" spans="1:25" x14ac:dyDescent="0.25">
      <c r="A134" s="22" t="s">
        <v>7650</v>
      </c>
      <c r="B134" s="23" t="s">
        <v>703</v>
      </c>
      <c r="C134" s="22" t="s">
        <v>7654</v>
      </c>
      <c r="D134" s="24">
        <v>45353</v>
      </c>
      <c r="E134" s="22" t="s">
        <v>7655</v>
      </c>
      <c r="F134" s="22" t="s">
        <v>7656</v>
      </c>
      <c r="G134" s="22" t="s">
        <v>7130</v>
      </c>
      <c r="H134" s="22" t="s">
        <v>7131</v>
      </c>
      <c r="I134" s="22" t="s">
        <v>7092</v>
      </c>
      <c r="J134" s="22" t="s">
        <v>7132</v>
      </c>
      <c r="K134" s="22" t="s">
        <v>33</v>
      </c>
      <c r="L134" s="22" t="s">
        <v>33</v>
      </c>
      <c r="M134" s="22" t="s">
        <v>7106</v>
      </c>
      <c r="N134" s="22" t="s">
        <v>7122</v>
      </c>
      <c r="O134" s="22" t="s">
        <v>7021</v>
      </c>
      <c r="P134" s="25" t="s">
        <v>7022</v>
      </c>
      <c r="Q134" s="26" t="s">
        <v>7262</v>
      </c>
      <c r="R134" s="22"/>
      <c r="S134" s="22"/>
      <c r="T134" s="22"/>
      <c r="U134" s="22"/>
      <c r="V134" s="22"/>
      <c r="W134" s="22"/>
      <c r="X134" s="22"/>
      <c r="Y134" s="22"/>
    </row>
    <row r="135" ht="13.8" customHeight="1" spans="1:25" x14ac:dyDescent="0.25">
      <c r="A135" s="22" t="s">
        <v>7650</v>
      </c>
      <c r="B135" s="23">
        <v>4006</v>
      </c>
      <c r="C135" s="22" t="s">
        <v>7657</v>
      </c>
      <c r="D135" s="24">
        <v>45359</v>
      </c>
      <c r="E135" s="22" t="s">
        <v>7658</v>
      </c>
      <c r="F135" s="22" t="s">
        <v>7659</v>
      </c>
      <c r="G135" s="22" t="s">
        <v>7146</v>
      </c>
      <c r="H135" s="22" t="s">
        <v>7131</v>
      </c>
      <c r="I135" s="22" t="s">
        <v>7092</v>
      </c>
      <c r="J135" s="22" t="s">
        <v>7132</v>
      </c>
      <c r="K135" s="22" t="s">
        <v>7017</v>
      </c>
      <c r="L135" s="22" t="s">
        <v>7018</v>
      </c>
      <c r="M135" s="22" t="s">
        <v>7019</v>
      </c>
      <c r="N135" s="22" t="s">
        <v>7102</v>
      </c>
      <c r="O135" s="22" t="s">
        <v>7021</v>
      </c>
      <c r="P135" s="25" t="s">
        <v>7022</v>
      </c>
      <c r="Q135" s="26" t="s">
        <v>7645</v>
      </c>
      <c r="R135" s="22"/>
      <c r="S135" s="22"/>
      <c r="T135" s="22"/>
      <c r="U135" s="22"/>
      <c r="V135" s="22"/>
      <c r="W135" s="22"/>
      <c r="X135" s="22"/>
      <c r="Y135" s="22"/>
    </row>
    <row r="136" ht="13.8" customHeight="1" spans="1:25" x14ac:dyDescent="0.25">
      <c r="A136" s="22" t="s">
        <v>7650</v>
      </c>
      <c r="B136" s="23" t="s">
        <v>2392</v>
      </c>
      <c r="C136" s="22" t="s">
        <v>7660</v>
      </c>
      <c r="D136" s="24">
        <v>45366</v>
      </c>
      <c r="E136" s="22" t="s">
        <v>7661</v>
      </c>
      <c r="F136" s="22" t="s">
        <v>7662</v>
      </c>
      <c r="G136" s="22" t="s">
        <v>7130</v>
      </c>
      <c r="H136" s="22" t="s">
        <v>7131</v>
      </c>
      <c r="I136" s="22" t="s">
        <v>7092</v>
      </c>
      <c r="J136" s="22" t="s">
        <v>7170</v>
      </c>
      <c r="K136" s="22" t="s">
        <v>33</v>
      </c>
      <c r="L136" s="22" t="s">
        <v>33</v>
      </c>
      <c r="M136" s="22" t="s">
        <v>7106</v>
      </c>
      <c r="N136" s="22" t="s">
        <v>7038</v>
      </c>
      <c r="O136" s="22" t="s">
        <v>7021</v>
      </c>
      <c r="P136" s="25" t="s">
        <v>7022</v>
      </c>
      <c r="Q136" s="26" t="s">
        <v>7663</v>
      </c>
      <c r="R136" s="22"/>
      <c r="S136" s="22"/>
      <c r="T136" s="22"/>
      <c r="U136" s="22"/>
      <c r="V136" s="22"/>
      <c r="W136" s="22"/>
      <c r="X136" s="22"/>
      <c r="Y136" s="22"/>
    </row>
    <row r="137" ht="13.8" customHeight="1" spans="1:25" x14ac:dyDescent="0.25">
      <c r="A137" s="22" t="s">
        <v>7650</v>
      </c>
      <c r="B137" s="23" t="s">
        <v>6704</v>
      </c>
      <c r="C137" s="30" t="s">
        <v>7664</v>
      </c>
      <c r="D137" s="31">
        <v>45353</v>
      </c>
      <c r="E137" s="30" t="s">
        <v>7665</v>
      </c>
      <c r="F137" s="30" t="s">
        <v>7666</v>
      </c>
      <c r="G137" s="30" t="s">
        <v>7130</v>
      </c>
      <c r="H137" s="30" t="s">
        <v>7131</v>
      </c>
      <c r="I137" s="22" t="s">
        <v>7092</v>
      </c>
      <c r="J137" s="22" t="s">
        <v>7132</v>
      </c>
      <c r="K137" s="30" t="s">
        <v>33</v>
      </c>
      <c r="L137" s="30" t="s">
        <v>33</v>
      </c>
      <c r="M137" s="22" t="s">
        <v>7106</v>
      </c>
      <c r="N137" s="30" t="s">
        <v>7122</v>
      </c>
      <c r="O137" s="22" t="s">
        <v>7021</v>
      </c>
      <c r="P137" s="32" t="s">
        <v>7022</v>
      </c>
      <c r="Q137" s="26" t="s">
        <v>7667</v>
      </c>
      <c r="R137" s="30"/>
      <c r="S137" s="30"/>
      <c r="T137" s="30"/>
      <c r="U137" s="30"/>
      <c r="V137" s="30"/>
      <c r="W137" s="30"/>
      <c r="X137" s="30"/>
      <c r="Y137" s="30"/>
    </row>
    <row r="138" ht="13.8" customHeight="1" spans="1:25" x14ac:dyDescent="0.25">
      <c r="A138" s="22" t="s">
        <v>7650</v>
      </c>
      <c r="B138" s="23" t="s">
        <v>6523</v>
      </c>
      <c r="C138" s="22" t="s">
        <v>7668</v>
      </c>
      <c r="D138" s="24">
        <v>45366</v>
      </c>
      <c r="E138" s="22" t="s">
        <v>7669</v>
      </c>
      <c r="F138" s="22" t="s">
        <v>7391</v>
      </c>
      <c r="G138" s="22" t="s">
        <v>7130</v>
      </c>
      <c r="H138" s="30" t="s">
        <v>7131</v>
      </c>
      <c r="I138" s="22" t="s">
        <v>7092</v>
      </c>
      <c r="J138" s="22" t="s">
        <v>7132</v>
      </c>
      <c r="K138" s="30" t="s">
        <v>33</v>
      </c>
      <c r="L138" s="30" t="s">
        <v>33</v>
      </c>
      <c r="M138" s="22" t="s">
        <v>7106</v>
      </c>
      <c r="N138" s="30" t="s">
        <v>7122</v>
      </c>
      <c r="O138" s="22" t="s">
        <v>7021</v>
      </c>
      <c r="P138" s="25" t="s">
        <v>7022</v>
      </c>
      <c r="Q138" s="26" t="s">
        <v>7645</v>
      </c>
      <c r="R138" s="22"/>
      <c r="S138" s="22"/>
      <c r="T138" s="22"/>
      <c r="U138" s="22"/>
      <c r="V138" s="22"/>
      <c r="W138" s="22"/>
      <c r="X138" s="22"/>
      <c r="Y138" s="22"/>
    </row>
    <row r="139" ht="13.8" customHeight="1" spans="1:25" x14ac:dyDescent="0.25">
      <c r="A139" s="22" t="s">
        <v>7650</v>
      </c>
      <c r="B139" s="23" t="s">
        <v>6919</v>
      </c>
      <c r="C139" s="22" t="s">
        <v>7670</v>
      </c>
      <c r="D139" s="24">
        <v>45372</v>
      </c>
      <c r="E139" s="22" t="s">
        <v>7671</v>
      </c>
      <c r="F139" s="22" t="s">
        <v>7672</v>
      </c>
      <c r="G139" s="22" t="s">
        <v>7673</v>
      </c>
      <c r="H139" s="30" t="s">
        <v>7131</v>
      </c>
      <c r="I139" s="22" t="s">
        <v>7092</v>
      </c>
      <c r="J139" s="22" t="s">
        <v>7164</v>
      </c>
      <c r="K139" s="30" t="s">
        <v>33</v>
      </c>
      <c r="L139" s="30" t="s">
        <v>33</v>
      </c>
      <c r="M139" s="22" t="s">
        <v>7106</v>
      </c>
      <c r="N139" s="30" t="s">
        <v>7122</v>
      </c>
      <c r="O139" s="22" t="s">
        <v>7021</v>
      </c>
      <c r="P139" s="25" t="s">
        <v>7022</v>
      </c>
      <c r="Q139" s="26" t="s">
        <v>7645</v>
      </c>
      <c r="R139" s="22"/>
      <c r="S139" s="22"/>
      <c r="T139" s="22"/>
      <c r="U139" s="22"/>
      <c r="V139" s="22"/>
      <c r="W139" s="22"/>
      <c r="X139" s="22"/>
      <c r="Y139" s="22"/>
    </row>
    <row r="140" ht="13.8" customHeight="1" spans="1:25" x14ac:dyDescent="0.25">
      <c r="A140" s="22" t="s">
        <v>7650</v>
      </c>
      <c r="B140" s="23">
        <v>2007</v>
      </c>
      <c r="C140" s="22" t="s">
        <v>7674</v>
      </c>
      <c r="D140" s="24">
        <v>45353</v>
      </c>
      <c r="E140" s="22" t="s">
        <v>7675</v>
      </c>
      <c r="F140" s="22" t="s">
        <v>7208</v>
      </c>
      <c r="G140" s="22" t="s">
        <v>7209</v>
      </c>
      <c r="H140" s="30" t="s">
        <v>7014</v>
      </c>
      <c r="I140" s="22" t="s">
        <v>7015</v>
      </c>
      <c r="J140" s="22" t="s">
        <v>7210</v>
      </c>
      <c r="K140" s="30" t="s">
        <v>7451</v>
      </c>
      <c r="L140" s="30" t="s">
        <v>7452</v>
      </c>
      <c r="M140" s="30" t="s">
        <v>7037</v>
      </c>
      <c r="N140" s="30" t="s">
        <v>7244</v>
      </c>
      <c r="O140" s="22" t="s">
        <v>7021</v>
      </c>
      <c r="P140" s="25" t="s">
        <v>7022</v>
      </c>
      <c r="Q140" s="26" t="s">
        <v>7676</v>
      </c>
      <c r="R140" s="22" t="s">
        <v>7024</v>
      </c>
      <c r="S140" s="22" t="s">
        <v>7024</v>
      </c>
      <c r="T140" s="22">
        <v>4</v>
      </c>
      <c r="U140" s="22" t="s">
        <v>7052</v>
      </c>
      <c r="V140" s="22" t="s">
        <v>7026</v>
      </c>
      <c r="W140" s="22" t="s">
        <v>7061</v>
      </c>
      <c r="X140" s="22" t="s">
        <v>7118</v>
      </c>
      <c r="Y140" s="22" t="s">
        <v>7118</v>
      </c>
    </row>
    <row r="141" ht="13.8" customHeight="1" spans="1:25" x14ac:dyDescent="0.25">
      <c r="A141" s="22" t="s">
        <v>7650</v>
      </c>
      <c r="B141" s="23">
        <v>2005</v>
      </c>
      <c r="C141" s="22" t="s">
        <v>7677</v>
      </c>
      <c r="D141" s="24">
        <v>45372</v>
      </c>
      <c r="E141" s="22" t="s">
        <v>7678</v>
      </c>
      <c r="F141" s="22" t="s">
        <v>7679</v>
      </c>
      <c r="G141" s="22" t="s">
        <v>7673</v>
      </c>
      <c r="H141" s="30" t="s">
        <v>7131</v>
      </c>
      <c r="I141" s="22" t="s">
        <v>7092</v>
      </c>
      <c r="J141" s="22" t="s">
        <v>7164</v>
      </c>
      <c r="K141" s="30" t="s">
        <v>7451</v>
      </c>
      <c r="L141" s="30" t="s">
        <v>7452</v>
      </c>
      <c r="M141" s="30" t="s">
        <v>7037</v>
      </c>
      <c r="N141" s="30" t="s">
        <v>7122</v>
      </c>
      <c r="O141" s="22" t="s">
        <v>7021</v>
      </c>
      <c r="P141" s="25" t="s">
        <v>7022</v>
      </c>
      <c r="Q141" s="26" t="s">
        <v>7645</v>
      </c>
      <c r="R141" s="22"/>
      <c r="S141" s="22"/>
      <c r="T141" s="22"/>
      <c r="U141" s="22"/>
      <c r="V141" s="22"/>
      <c r="W141" s="22"/>
      <c r="X141" s="22"/>
      <c r="Y141" s="22"/>
    </row>
    <row r="142" ht="13.8" customHeight="1" spans="1:25" x14ac:dyDescent="0.25">
      <c r="A142" s="22" t="s">
        <v>7680</v>
      </c>
      <c r="B142" s="23">
        <v>148</v>
      </c>
      <c r="C142" s="22" t="s">
        <v>7681</v>
      </c>
      <c r="D142" s="24">
        <v>45388</v>
      </c>
      <c r="E142" s="22" t="s">
        <v>7682</v>
      </c>
      <c r="F142" s="22" t="s">
        <v>7149</v>
      </c>
      <c r="G142" s="22" t="s">
        <v>7150</v>
      </c>
      <c r="H142" s="30" t="s">
        <v>7112</v>
      </c>
      <c r="I142" s="22" t="s">
        <v>7078</v>
      </c>
      <c r="J142" s="22" t="s">
        <v>7113</v>
      </c>
      <c r="K142" s="30" t="s">
        <v>7017</v>
      </c>
      <c r="L142" s="30" t="s">
        <v>7036</v>
      </c>
      <c r="M142" s="30" t="s">
        <v>7037</v>
      </c>
      <c r="N142" s="30" t="s">
        <v>7122</v>
      </c>
      <c r="O142" s="22" t="s">
        <v>7021</v>
      </c>
      <c r="P142" s="25" t="s">
        <v>7022</v>
      </c>
      <c r="Q142" s="26" t="s">
        <v>7645</v>
      </c>
      <c r="R142" s="22"/>
      <c r="S142" s="22"/>
      <c r="T142" s="22"/>
      <c r="U142" s="22"/>
      <c r="V142" s="22"/>
      <c r="W142" s="22"/>
      <c r="X142" s="22"/>
      <c r="Y142" s="22"/>
    </row>
    <row r="143" ht="13.8" customHeight="1" spans="1:25" x14ac:dyDescent="0.25">
      <c r="A143" s="22" t="s">
        <v>7680</v>
      </c>
      <c r="B143" s="23">
        <v>128</v>
      </c>
      <c r="C143" s="22" t="s">
        <v>7683</v>
      </c>
      <c r="D143" s="24">
        <v>45390</v>
      </c>
      <c r="E143" s="22" t="s">
        <v>7684</v>
      </c>
      <c r="F143" s="22" t="s">
        <v>7509</v>
      </c>
      <c r="G143" s="22" t="s">
        <v>7150</v>
      </c>
      <c r="H143" s="30" t="s">
        <v>7112</v>
      </c>
      <c r="I143" s="22" t="s">
        <v>7078</v>
      </c>
      <c r="J143" s="22" t="s">
        <v>7113</v>
      </c>
      <c r="K143" s="30" t="s">
        <v>7017</v>
      </c>
      <c r="L143" s="30" t="s">
        <v>7036</v>
      </c>
      <c r="M143" s="30" t="s">
        <v>7037</v>
      </c>
      <c r="N143" s="30" t="s">
        <v>7122</v>
      </c>
      <c r="O143" s="22" t="s">
        <v>7021</v>
      </c>
      <c r="P143" s="25" t="s">
        <v>7022</v>
      </c>
      <c r="Q143" s="26" t="s">
        <v>7645</v>
      </c>
      <c r="R143" s="22"/>
      <c r="S143" s="22"/>
      <c r="T143" s="22"/>
      <c r="U143" s="22"/>
      <c r="V143" s="22"/>
      <c r="W143" s="22"/>
      <c r="X143" s="22"/>
      <c r="Y143" s="22"/>
    </row>
    <row r="144" ht="13.8" customHeight="1" spans="1:25" x14ac:dyDescent="0.25">
      <c r="A144" s="22" t="s">
        <v>7680</v>
      </c>
      <c r="B144" s="23">
        <v>147</v>
      </c>
      <c r="C144" s="22" t="s">
        <v>7685</v>
      </c>
      <c r="D144" s="24">
        <v>45394</v>
      </c>
      <c r="E144" s="22" t="s">
        <v>7686</v>
      </c>
      <c r="F144" s="22" t="s">
        <v>7509</v>
      </c>
      <c r="G144" s="22" t="s">
        <v>7150</v>
      </c>
      <c r="H144" s="30" t="s">
        <v>7112</v>
      </c>
      <c r="I144" s="22" t="s">
        <v>7078</v>
      </c>
      <c r="J144" s="22" t="s">
        <v>7113</v>
      </c>
      <c r="K144" s="30" t="s">
        <v>7017</v>
      </c>
      <c r="L144" s="30" t="s">
        <v>7036</v>
      </c>
      <c r="M144" s="30" t="s">
        <v>7037</v>
      </c>
      <c r="N144" s="30" t="s">
        <v>7122</v>
      </c>
      <c r="O144" s="22" t="s">
        <v>7021</v>
      </c>
      <c r="P144" s="25" t="s">
        <v>7022</v>
      </c>
      <c r="Q144" s="26" t="s">
        <v>7645</v>
      </c>
      <c r="R144" s="22"/>
      <c r="S144" s="22"/>
      <c r="T144" s="22"/>
      <c r="U144" s="22"/>
      <c r="V144" s="22"/>
      <c r="W144" s="22"/>
      <c r="X144" s="22"/>
      <c r="Y144" s="22"/>
    </row>
  </sheetData>
  <pageMargins left="0.7" right="0.7" top="0.75" bottom="0.75" header="0.511811023622047" footer="0.511811023622047"/>
  <pageSetup paperSize="1" orientation="portrait" horizontalDpi="300" verticalDpi="300" scale="100" fitToWidth="1" fitToHeight="1" firstPageNumber="1" useFirstPageNumber="1" copies="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10"/>
  <sheetViews>
    <sheetView workbookViewId="0" zoomScale="100" zoomScaleNormal="100" view="normal">
      <pane ySplit="1" topLeftCell="A93" activePane="bottomLeft" state="frozen"/>
      <selection pane="bottomLeft" activeCell="A110" sqref="A110"/>
    </sheetView>
  </sheetViews>
  <sheetFormatPr defaultRowHeight="15" outlineLevelRow="0" outlineLevelCol="0" x14ac:dyDescent="0" defaultColWidth="21.71484375"/>
  <cols>
    <col min="1" max="1" width="16.14" style="12" customWidth="1"/>
    <col min="2" max="2" width="13.29" style="12" customWidth="1"/>
    <col min="3" max="3" width="53" style="12" customWidth="1"/>
    <col min="4" max="4" width="29.14" style="12" customWidth="1"/>
    <col min="5" max="5" width="103.29" style="12" customWidth="1"/>
    <col min="6" max="6" width="13.57" style="12" customWidth="1"/>
    <col min="7" max="7" width="23" style="12" customWidth="1"/>
    <col min="8" max="8" width="11.71" style="12" customWidth="1"/>
    <col min="9" max="9" width="9.29" style="12" customWidth="1"/>
    <col min="10" max="10" width="9.42" style="12" customWidth="1"/>
    <col min="11" max="12" width="26.86" style="12" customWidth="1"/>
    <col min="13" max="13" width="30.71" style="12" customWidth="1"/>
    <col min="14" max="14" width="43.71" style="12" customWidth="1"/>
    <col min="15" max="15" width="9.14" style="12" customWidth="1"/>
    <col min="16" max="16" width="13.42" style="12" customWidth="1"/>
    <col min="17" max="17" width="41.71" style="12" customWidth="1"/>
    <col min="18" max="18" width="20.29" style="12" customWidth="1"/>
    <col min="19" max="19" width="20.71" style="12" customWidth="1"/>
    <col min="20" max="20" width="19.14" style="12" customWidth="1"/>
    <col min="21" max="21" width="27.29" style="12" customWidth="1"/>
    <col min="22" max="22" width="75" style="12" customWidth="1"/>
    <col min="23" max="23" width="169.14" style="12" customWidth="1"/>
    <col min="24" max="24" width="100.71" style="12" customWidth="1"/>
    <col min="25" max="25" width="241.71" style="12" customWidth="1"/>
    <col min="26" max="16384" width="21.71" style="12" customWidth="1"/>
  </cols>
  <sheetData>
    <row r="1" ht="37.5" customHeight="1" spans="1:16384" s="33" customFormat="1" x14ac:dyDescent="0.25">
      <c r="A1" s="16" t="s">
        <v>6988</v>
      </c>
      <c r="B1" s="16" t="s">
        <v>6989</v>
      </c>
      <c r="C1" s="16" t="s">
        <v>6990</v>
      </c>
      <c r="D1" s="34" t="s">
        <v>6991</v>
      </c>
      <c r="E1" s="16" t="s">
        <v>6992</v>
      </c>
      <c r="F1" s="16" t="s">
        <v>6993</v>
      </c>
      <c r="G1" s="16" t="s">
        <v>6994</v>
      </c>
      <c r="H1" s="16" t="s">
        <v>17</v>
      </c>
      <c r="I1" s="16" t="s">
        <v>6995</v>
      </c>
      <c r="J1" s="16" t="s">
        <v>6996</v>
      </c>
      <c r="K1" s="16" t="s">
        <v>3</v>
      </c>
      <c r="L1" s="16" t="s">
        <v>21</v>
      </c>
      <c r="M1" s="16" t="s">
        <v>6997</v>
      </c>
      <c r="N1" s="16" t="s">
        <v>27</v>
      </c>
      <c r="O1" s="16" t="s">
        <v>6998</v>
      </c>
      <c r="P1" s="35" t="s">
        <v>6999</v>
      </c>
      <c r="Q1" s="36" t="s">
        <v>7000</v>
      </c>
      <c r="R1" s="37" t="s">
        <v>7001</v>
      </c>
      <c r="S1" s="37" t="s">
        <v>7002</v>
      </c>
      <c r="T1" s="37" t="s">
        <v>7003</v>
      </c>
      <c r="U1" s="37" t="s">
        <v>7004</v>
      </c>
      <c r="V1" s="37" t="s">
        <v>7005</v>
      </c>
      <c r="W1" s="37" t="s">
        <v>7006</v>
      </c>
      <c r="X1" s="37" t="s">
        <v>7007</v>
      </c>
      <c r="Y1" s="37" t="s">
        <v>7008</v>
      </c>
      <c r="XEV1" s="38"/>
      <c r="XEW1" s="38"/>
      <c r="XEX1" s="38"/>
      <c r="XEY1" s="38"/>
      <c r="XEZ1" s="38"/>
      <c r="XFA1" s="38"/>
      <c r="XFB1" s="38"/>
      <c r="XFC1" s="38"/>
      <c r="XFD1" s="38"/>
    </row>
    <row r="2" ht="13.8" customHeight="1" spans="1:25" x14ac:dyDescent="0.25">
      <c r="A2" s="22" t="s">
        <v>7009</v>
      </c>
      <c r="B2" s="23">
        <v>466</v>
      </c>
      <c r="C2" s="22" t="s">
        <v>7010</v>
      </c>
      <c r="D2" s="24">
        <v>44285</v>
      </c>
      <c r="E2" s="22" t="s">
        <v>7011</v>
      </c>
      <c r="F2" s="22" t="s">
        <v>7012</v>
      </c>
      <c r="G2" s="22" t="s">
        <v>7013</v>
      </c>
      <c r="H2" s="22" t="s">
        <v>7014</v>
      </c>
      <c r="I2" s="22" t="s">
        <v>7427</v>
      </c>
      <c r="J2" s="22"/>
      <c r="K2" s="22" t="s">
        <v>7017</v>
      </c>
      <c r="L2" s="22" t="s">
        <v>7018</v>
      </c>
      <c r="M2" s="22" t="s">
        <v>7019</v>
      </c>
      <c r="N2" s="22" t="s">
        <v>7020</v>
      </c>
      <c r="O2" s="22" t="s">
        <v>7021</v>
      </c>
      <c r="P2" s="22" t="s">
        <v>7022</v>
      </c>
      <c r="Q2" s="22"/>
      <c r="R2" s="22" t="s">
        <v>7023</v>
      </c>
      <c r="S2" s="22" t="s">
        <v>7024</v>
      </c>
      <c r="T2" s="22">
        <v>3</v>
      </c>
      <c r="U2" s="22" t="s">
        <v>7025</v>
      </c>
      <c r="V2" s="22" t="s">
        <v>7026</v>
      </c>
      <c r="W2" s="22" t="s">
        <v>7027</v>
      </c>
      <c r="X2" s="22" t="s">
        <v>7028</v>
      </c>
      <c r="Y2" s="22" t="s">
        <v>7029</v>
      </c>
    </row>
    <row r="3" ht="13.8" customHeight="1" spans="1:25" x14ac:dyDescent="0.25">
      <c r="A3" s="22" t="s">
        <v>7030</v>
      </c>
      <c r="B3" s="23">
        <v>465</v>
      </c>
      <c r="C3" s="22" t="s">
        <v>7050</v>
      </c>
      <c r="D3" s="24">
        <v>44295</v>
      </c>
      <c r="E3" s="22" t="s">
        <v>7051</v>
      </c>
      <c r="F3" s="22" t="s">
        <v>7012</v>
      </c>
      <c r="G3" s="22" t="s">
        <v>7013</v>
      </c>
      <c r="H3" s="22" t="s">
        <v>7014</v>
      </c>
      <c r="I3" s="22" t="s">
        <v>7427</v>
      </c>
      <c r="J3" s="22"/>
      <c r="K3" s="22" t="s">
        <v>7017</v>
      </c>
      <c r="L3" s="22" t="s">
        <v>7018</v>
      </c>
      <c r="M3" s="22" t="s">
        <v>7019</v>
      </c>
      <c r="N3" s="22" t="s">
        <v>7020</v>
      </c>
      <c r="O3" s="22" t="s">
        <v>7021</v>
      </c>
      <c r="P3" s="22" t="s">
        <v>7022</v>
      </c>
      <c r="Q3" s="22"/>
      <c r="R3" s="22" t="s">
        <v>7023</v>
      </c>
      <c r="S3" s="22" t="s">
        <v>7024</v>
      </c>
      <c r="T3" s="22">
        <v>3</v>
      </c>
      <c r="U3" s="22" t="s">
        <v>7052</v>
      </c>
      <c r="V3" s="22" t="s">
        <v>7026</v>
      </c>
      <c r="W3" s="22" t="s">
        <v>7053</v>
      </c>
      <c r="X3" s="22" t="s">
        <v>7054</v>
      </c>
      <c r="Y3" s="22" t="s">
        <v>7055</v>
      </c>
    </row>
    <row r="4" ht="13.8" customHeight="1" spans="1:25" x14ac:dyDescent="0.25">
      <c r="A4" s="22" t="s">
        <v>7160</v>
      </c>
      <c r="B4" s="23" t="s">
        <v>7687</v>
      </c>
      <c r="C4" s="22" t="s">
        <v>7688</v>
      </c>
      <c r="D4" s="24">
        <v>44400</v>
      </c>
      <c r="E4" s="22" t="s">
        <v>7689</v>
      </c>
      <c r="F4" s="22" t="s">
        <v>7196</v>
      </c>
      <c r="G4" s="22" t="s">
        <v>7176</v>
      </c>
      <c r="H4" s="22" t="s">
        <v>7177</v>
      </c>
      <c r="I4" s="22" t="s">
        <v>7427</v>
      </c>
      <c r="J4" s="22"/>
      <c r="K4" s="22" t="s">
        <v>33</v>
      </c>
      <c r="L4" s="22" t="s">
        <v>33</v>
      </c>
      <c r="M4" s="22" t="s">
        <v>7037</v>
      </c>
      <c r="N4" s="22" t="s">
        <v>7289</v>
      </c>
      <c r="O4" s="22" t="s">
        <v>7690</v>
      </c>
      <c r="P4" s="25">
        <v>44804</v>
      </c>
      <c r="Q4" s="22"/>
      <c r="R4" s="22"/>
      <c r="S4" s="22"/>
      <c r="T4" s="22"/>
      <c r="U4" s="22"/>
      <c r="V4" s="22"/>
      <c r="W4" s="22"/>
      <c r="X4" s="22"/>
      <c r="Y4" s="22"/>
    </row>
    <row r="5" ht="13.8" customHeight="1" spans="1:25" x14ac:dyDescent="0.25">
      <c r="A5" s="22" t="s">
        <v>7277</v>
      </c>
      <c r="B5" s="23" t="s">
        <v>2068</v>
      </c>
      <c r="C5" s="22" t="s">
        <v>7691</v>
      </c>
      <c r="D5" s="24">
        <v>44470</v>
      </c>
      <c r="E5" s="22" t="s">
        <v>7692</v>
      </c>
      <c r="F5" s="22" t="s">
        <v>7693</v>
      </c>
      <c r="G5" s="22" t="s">
        <v>7176</v>
      </c>
      <c r="H5" s="22" t="s">
        <v>7177</v>
      </c>
      <c r="I5" s="22" t="s">
        <v>7427</v>
      </c>
      <c r="J5" s="22"/>
      <c r="K5" s="22" t="s">
        <v>33</v>
      </c>
      <c r="L5" s="22" t="s">
        <v>33</v>
      </c>
      <c r="M5" s="22" t="s">
        <v>7037</v>
      </c>
      <c r="N5" s="22" t="s">
        <v>7694</v>
      </c>
      <c r="O5" s="22" t="s">
        <v>7021</v>
      </c>
      <c r="P5" s="22" t="s">
        <v>7022</v>
      </c>
      <c r="Q5" s="22"/>
      <c r="R5" s="22" t="s">
        <v>7024</v>
      </c>
      <c r="S5" s="22" t="s">
        <v>7024</v>
      </c>
      <c r="T5" s="22">
        <v>10</v>
      </c>
      <c r="U5" s="22" t="s">
        <v>7052</v>
      </c>
      <c r="V5" s="22" t="s">
        <v>7179</v>
      </c>
      <c r="W5" s="22" t="s">
        <v>7027</v>
      </c>
      <c r="X5" s="22" t="s">
        <v>7341</v>
      </c>
      <c r="Y5" s="22" t="s">
        <v>7695</v>
      </c>
    </row>
    <row r="6" ht="13.8" customHeight="1" spans="1:25" x14ac:dyDescent="0.25">
      <c r="A6" s="22" t="s">
        <v>7277</v>
      </c>
      <c r="B6" s="23" t="s">
        <v>1673</v>
      </c>
      <c r="C6" s="22" t="s">
        <v>7696</v>
      </c>
      <c r="D6" s="24">
        <v>44485</v>
      </c>
      <c r="E6" s="22" t="s">
        <v>7697</v>
      </c>
      <c r="F6" s="22" t="s">
        <v>7175</v>
      </c>
      <c r="G6" s="22" t="s">
        <v>7176</v>
      </c>
      <c r="H6" s="22" t="s">
        <v>7177</v>
      </c>
      <c r="I6" s="22" t="s">
        <v>7427</v>
      </c>
      <c r="J6" s="22"/>
      <c r="K6" s="22" t="s">
        <v>33</v>
      </c>
      <c r="L6" s="22" t="s">
        <v>33</v>
      </c>
      <c r="M6" s="22" t="s">
        <v>7037</v>
      </c>
      <c r="N6" s="22" t="s">
        <v>7694</v>
      </c>
      <c r="O6" s="22" t="s">
        <v>7021</v>
      </c>
      <c r="P6" s="22" t="s">
        <v>7022</v>
      </c>
      <c r="Q6" s="22"/>
      <c r="R6" s="22" t="s">
        <v>7024</v>
      </c>
      <c r="S6" s="22" t="s">
        <v>7024</v>
      </c>
      <c r="T6" s="22">
        <v>9</v>
      </c>
      <c r="U6" s="22" t="s">
        <v>7052</v>
      </c>
      <c r="V6" s="22" t="s">
        <v>7179</v>
      </c>
      <c r="W6" s="22" t="s">
        <v>7083</v>
      </c>
      <c r="X6" s="22" t="s">
        <v>7698</v>
      </c>
      <c r="Y6" s="22" t="s">
        <v>7699</v>
      </c>
    </row>
    <row r="7" ht="13.8" customHeight="1" spans="1:25" x14ac:dyDescent="0.25">
      <c r="A7" s="22" t="s">
        <v>7277</v>
      </c>
      <c r="B7" s="23" t="s">
        <v>1335</v>
      </c>
      <c r="C7" s="22" t="s">
        <v>7286</v>
      </c>
      <c r="D7" s="24">
        <v>44497</v>
      </c>
      <c r="E7" s="22" t="s">
        <v>7287</v>
      </c>
      <c r="F7" s="22" t="s">
        <v>7288</v>
      </c>
      <c r="G7" s="22" t="s">
        <v>7176</v>
      </c>
      <c r="H7" s="22" t="s">
        <v>7177</v>
      </c>
      <c r="I7" s="22" t="s">
        <v>7427</v>
      </c>
      <c r="J7" s="22"/>
      <c r="K7" s="22" t="s">
        <v>33</v>
      </c>
      <c r="L7" s="22" t="s">
        <v>33</v>
      </c>
      <c r="M7" s="22" t="s">
        <v>7106</v>
      </c>
      <c r="N7" s="22" t="s">
        <v>7289</v>
      </c>
      <c r="O7" s="22" t="s">
        <v>7021</v>
      </c>
      <c r="P7" s="22" t="s">
        <v>7022</v>
      </c>
      <c r="Q7" s="22"/>
      <c r="R7" s="22" t="s">
        <v>7024</v>
      </c>
      <c r="S7" s="22" t="s">
        <v>7024</v>
      </c>
      <c r="T7" s="22">
        <v>14</v>
      </c>
      <c r="U7" s="22" t="s">
        <v>7052</v>
      </c>
      <c r="V7" s="22" t="s">
        <v>7096</v>
      </c>
      <c r="W7" s="22" t="s">
        <v>7116</v>
      </c>
      <c r="X7" s="22" t="s">
        <v>7290</v>
      </c>
      <c r="Y7" s="22" t="s">
        <v>7291</v>
      </c>
    </row>
    <row r="8" ht="13.8" customHeight="1" spans="1:25" x14ac:dyDescent="0.25">
      <c r="A8" s="22" t="s">
        <v>7277</v>
      </c>
      <c r="B8" s="23" t="s">
        <v>7022</v>
      </c>
      <c r="C8" s="22" t="s">
        <v>7292</v>
      </c>
      <c r="D8" s="24">
        <v>44497</v>
      </c>
      <c r="E8" s="22" t="s">
        <v>7293</v>
      </c>
      <c r="F8" s="22" t="s">
        <v>7294</v>
      </c>
      <c r="G8" s="22" t="s">
        <v>7295</v>
      </c>
      <c r="H8" s="22" t="s">
        <v>7091</v>
      </c>
      <c r="I8" s="22" t="s">
        <v>7427</v>
      </c>
      <c r="J8" s="22"/>
      <c r="K8" s="22" t="s">
        <v>7296</v>
      </c>
      <c r="L8" s="22" t="s">
        <v>7296</v>
      </c>
      <c r="M8" s="22" t="s">
        <v>7297</v>
      </c>
      <c r="N8" s="22" t="s">
        <v>7244</v>
      </c>
      <c r="O8" s="22" t="s">
        <v>7021</v>
      </c>
      <c r="P8" s="22" t="s">
        <v>7022</v>
      </c>
      <c r="Q8" s="22" t="s">
        <v>7298</v>
      </c>
      <c r="R8" s="22" t="s">
        <v>7024</v>
      </c>
      <c r="S8" s="22" t="s">
        <v>7023</v>
      </c>
      <c r="T8" s="22">
        <v>3</v>
      </c>
      <c r="U8" s="22" t="s">
        <v>7039</v>
      </c>
      <c r="V8" s="22" t="s">
        <v>7082</v>
      </c>
      <c r="W8" s="22" t="s">
        <v>7083</v>
      </c>
      <c r="X8" s="22" t="s">
        <v>7299</v>
      </c>
      <c r="Y8" s="22" t="s">
        <v>7300</v>
      </c>
    </row>
    <row r="9" ht="30" customHeight="1" spans="1:25" x14ac:dyDescent="0.25">
      <c r="A9" s="22" t="s">
        <v>7301</v>
      </c>
      <c r="B9" s="23" t="s">
        <v>1641</v>
      </c>
      <c r="C9" s="22" t="s">
        <v>7700</v>
      </c>
      <c r="D9" s="24">
        <v>44510</v>
      </c>
      <c r="E9" s="22" t="s">
        <v>7701</v>
      </c>
      <c r="F9" s="22" t="s">
        <v>7105</v>
      </c>
      <c r="G9" s="22" t="s">
        <v>7090</v>
      </c>
      <c r="H9" s="22" t="s">
        <v>7112</v>
      </c>
      <c r="I9" s="22" t="s">
        <v>7427</v>
      </c>
      <c r="J9" s="22"/>
      <c r="K9" s="22" t="s">
        <v>33</v>
      </c>
      <c r="L9" s="22" t="s">
        <v>7702</v>
      </c>
      <c r="M9" s="22" t="s">
        <v>7037</v>
      </c>
      <c r="N9" s="22" t="s">
        <v>7694</v>
      </c>
      <c r="O9" s="22" t="s">
        <v>7021</v>
      </c>
      <c r="P9" s="22" t="s">
        <v>7022</v>
      </c>
      <c r="Q9" s="22"/>
      <c r="R9" s="22" t="s">
        <v>7024</v>
      </c>
      <c r="S9" s="22" t="s">
        <v>7024</v>
      </c>
      <c r="T9" s="22">
        <v>17</v>
      </c>
      <c r="U9" s="22" t="s">
        <v>7039</v>
      </c>
      <c r="V9" s="22" t="s">
        <v>7224</v>
      </c>
      <c r="W9" s="22" t="s">
        <v>7061</v>
      </c>
      <c r="X9" s="27" t="s">
        <v>7703</v>
      </c>
      <c r="Y9" s="22" t="s">
        <v>7704</v>
      </c>
    </row>
    <row r="10" ht="45" customHeight="1" spans="1:25" x14ac:dyDescent="0.25">
      <c r="A10" s="22" t="s">
        <v>7301</v>
      </c>
      <c r="B10" s="23" t="s">
        <v>1695</v>
      </c>
      <c r="C10" s="22" t="s">
        <v>7705</v>
      </c>
      <c r="D10" s="24">
        <v>44513</v>
      </c>
      <c r="E10" s="22" t="s">
        <v>7706</v>
      </c>
      <c r="F10" s="22" t="s">
        <v>7707</v>
      </c>
      <c r="G10" s="22" t="s">
        <v>7076</v>
      </c>
      <c r="H10" s="22" t="s">
        <v>7077</v>
      </c>
      <c r="I10" s="22" t="s">
        <v>7427</v>
      </c>
      <c r="J10" s="22"/>
      <c r="K10" s="22" t="s">
        <v>33</v>
      </c>
      <c r="L10" s="22" t="s">
        <v>33</v>
      </c>
      <c r="M10" s="22" t="s">
        <v>7037</v>
      </c>
      <c r="N10" s="22" t="s">
        <v>7708</v>
      </c>
      <c r="O10" s="22" t="s">
        <v>7021</v>
      </c>
      <c r="P10" s="22" t="s">
        <v>7022</v>
      </c>
      <c r="Q10" s="22"/>
      <c r="R10" s="22" t="s">
        <v>7024</v>
      </c>
      <c r="S10" s="22" t="s">
        <v>7024</v>
      </c>
      <c r="T10" s="22">
        <v>10</v>
      </c>
      <c r="U10" s="22" t="s">
        <v>7052</v>
      </c>
      <c r="V10" s="22" t="s">
        <v>7224</v>
      </c>
      <c r="W10" s="22" t="s">
        <v>7083</v>
      </c>
      <c r="X10" s="22" t="s">
        <v>7709</v>
      </c>
      <c r="Y10" s="27" t="s">
        <v>7710</v>
      </c>
    </row>
    <row r="11" ht="13.8" customHeight="1" spans="1:25" x14ac:dyDescent="0.25">
      <c r="A11" s="22" t="s">
        <v>7301</v>
      </c>
      <c r="B11" s="23" t="s">
        <v>1625</v>
      </c>
      <c r="C11" s="22" t="s">
        <v>7711</v>
      </c>
      <c r="D11" s="24">
        <v>44516</v>
      </c>
      <c r="E11" s="22" t="s">
        <v>7712</v>
      </c>
      <c r="F11" s="22" t="s">
        <v>7707</v>
      </c>
      <c r="G11" s="22" t="s">
        <v>7076</v>
      </c>
      <c r="H11" s="22" t="s">
        <v>7077</v>
      </c>
      <c r="I11" s="22" t="s">
        <v>7427</v>
      </c>
      <c r="J11" s="22"/>
      <c r="K11" s="22" t="s">
        <v>33</v>
      </c>
      <c r="L11" s="22" t="s">
        <v>33</v>
      </c>
      <c r="M11" s="22" t="s">
        <v>7037</v>
      </c>
      <c r="N11" s="22" t="s">
        <v>7694</v>
      </c>
      <c r="O11" s="22" t="s">
        <v>7021</v>
      </c>
      <c r="P11" s="22" t="s">
        <v>7022</v>
      </c>
      <c r="Q11" s="22"/>
      <c r="R11" s="22" t="s">
        <v>7060</v>
      </c>
      <c r="S11" s="22" t="s">
        <v>7024</v>
      </c>
      <c r="T11" s="22">
        <v>2</v>
      </c>
      <c r="U11" s="22" t="s">
        <v>7052</v>
      </c>
      <c r="V11" s="22" t="s">
        <v>7082</v>
      </c>
      <c r="W11" s="22" t="s">
        <v>7083</v>
      </c>
      <c r="X11" s="22" t="s">
        <v>7713</v>
      </c>
      <c r="Y11" s="22" t="s">
        <v>7714</v>
      </c>
    </row>
    <row r="12" ht="13.8" customHeight="1" spans="1:25" x14ac:dyDescent="0.25">
      <c r="A12" s="22" t="s">
        <v>7301</v>
      </c>
      <c r="B12" s="23" t="s">
        <v>7715</v>
      </c>
      <c r="C12" s="22" t="s">
        <v>7716</v>
      </c>
      <c r="D12" s="24">
        <v>44525</v>
      </c>
      <c r="E12" s="22" t="s">
        <v>7717</v>
      </c>
      <c r="F12" s="22" t="s">
        <v>7410</v>
      </c>
      <c r="G12" s="22" t="s">
        <v>7305</v>
      </c>
      <c r="H12" s="22" t="s">
        <v>7014</v>
      </c>
      <c r="I12" s="22" t="s">
        <v>7427</v>
      </c>
      <c r="J12" s="22"/>
      <c r="K12" s="22" t="s">
        <v>33</v>
      </c>
      <c r="L12" s="22" t="s">
        <v>33</v>
      </c>
      <c r="M12" s="22" t="s">
        <v>7037</v>
      </c>
      <c r="N12" s="22" t="s">
        <v>7694</v>
      </c>
      <c r="O12" s="22" t="s">
        <v>7690</v>
      </c>
      <c r="P12" s="25">
        <v>44927</v>
      </c>
      <c r="Q12" s="22"/>
      <c r="R12" s="22"/>
      <c r="S12" s="22"/>
      <c r="T12" s="22"/>
      <c r="U12" s="22"/>
      <c r="V12" s="22"/>
      <c r="W12" s="22"/>
      <c r="X12" s="22"/>
      <c r="Y12" s="22"/>
    </row>
    <row r="13" ht="13.8" customHeight="1" spans="1:25" x14ac:dyDescent="0.25">
      <c r="A13" s="22" t="s">
        <v>7301</v>
      </c>
      <c r="B13" s="23" t="s">
        <v>7022</v>
      </c>
      <c r="C13" s="22" t="s">
        <v>7718</v>
      </c>
      <c r="D13" s="24">
        <v>44527</v>
      </c>
      <c r="E13" s="22" t="s">
        <v>7719</v>
      </c>
      <c r="F13" s="22" t="s">
        <v>7215</v>
      </c>
      <c r="G13" s="22" t="s">
        <v>7090</v>
      </c>
      <c r="H13" s="22" t="s">
        <v>7112</v>
      </c>
      <c r="I13" s="22" t="s">
        <v>7427</v>
      </c>
      <c r="J13" s="22"/>
      <c r="K13" s="22" t="s">
        <v>7718</v>
      </c>
      <c r="L13" s="22" t="s">
        <v>7718</v>
      </c>
      <c r="M13" s="22" t="s">
        <v>7037</v>
      </c>
      <c r="N13" s="22" t="s">
        <v>7708</v>
      </c>
      <c r="O13" s="22" t="s">
        <v>7690</v>
      </c>
      <c r="P13" s="25">
        <v>44620</v>
      </c>
      <c r="Q13" s="22"/>
      <c r="R13" s="22"/>
      <c r="S13" s="22"/>
      <c r="T13" s="22"/>
      <c r="U13" s="22"/>
      <c r="V13" s="22"/>
      <c r="W13" s="22"/>
      <c r="X13" s="22"/>
      <c r="Y13" s="22"/>
    </row>
    <row r="14" ht="13.8" customHeight="1" spans="1:25" x14ac:dyDescent="0.25">
      <c r="A14" s="22" t="s">
        <v>7301</v>
      </c>
      <c r="B14" s="23" t="s">
        <v>7720</v>
      </c>
      <c r="C14" s="22" t="s">
        <v>7721</v>
      </c>
      <c r="D14" s="24">
        <v>44527</v>
      </c>
      <c r="E14" s="22" t="s">
        <v>7722</v>
      </c>
      <c r="F14" s="22" t="s">
        <v>7313</v>
      </c>
      <c r="G14" s="22" t="s">
        <v>7076</v>
      </c>
      <c r="H14" s="22" t="s">
        <v>7077</v>
      </c>
      <c r="I14" s="22" t="s">
        <v>7427</v>
      </c>
      <c r="J14" s="22"/>
      <c r="K14" s="22" t="s">
        <v>33</v>
      </c>
      <c r="L14" s="22" t="s">
        <v>33</v>
      </c>
      <c r="M14" s="22" t="s">
        <v>7037</v>
      </c>
      <c r="N14" s="22" t="s">
        <v>7694</v>
      </c>
      <c r="O14" s="22" t="s">
        <v>7021</v>
      </c>
      <c r="P14" s="22" t="s">
        <v>7022</v>
      </c>
      <c r="Q14" s="22"/>
      <c r="R14" s="22" t="s">
        <v>7060</v>
      </c>
      <c r="S14" s="22" t="s">
        <v>7060</v>
      </c>
      <c r="T14" s="22">
        <v>5</v>
      </c>
      <c r="U14" s="22" t="s">
        <v>7052</v>
      </c>
      <c r="V14" s="22" t="s">
        <v>7096</v>
      </c>
      <c r="W14" s="22" t="s">
        <v>7723</v>
      </c>
      <c r="X14" s="22" t="s">
        <v>7724</v>
      </c>
      <c r="Y14" s="22" t="s">
        <v>7725</v>
      </c>
    </row>
    <row r="15" ht="13.8" customHeight="1" spans="1:25" x14ac:dyDescent="0.25">
      <c r="A15" s="22" t="s">
        <v>7301</v>
      </c>
      <c r="B15" s="23" t="s">
        <v>7022</v>
      </c>
      <c r="C15" s="22" t="s">
        <v>7726</v>
      </c>
      <c r="D15" s="24">
        <v>44530</v>
      </c>
      <c r="E15" s="22" t="s">
        <v>7727</v>
      </c>
      <c r="F15" s="22" t="s">
        <v>7105</v>
      </c>
      <c r="G15" s="22" t="s">
        <v>7090</v>
      </c>
      <c r="H15" s="22" t="s">
        <v>7112</v>
      </c>
      <c r="I15" s="22" t="s">
        <v>7427</v>
      </c>
      <c r="J15" s="22"/>
      <c r="K15" s="22" t="s">
        <v>7728</v>
      </c>
      <c r="L15" s="22" t="s">
        <v>7728</v>
      </c>
      <c r="M15" s="22" t="s">
        <v>7037</v>
      </c>
      <c r="N15" s="22" t="s">
        <v>7708</v>
      </c>
      <c r="O15" s="22" t="s">
        <v>7690</v>
      </c>
      <c r="P15" s="25">
        <v>45021</v>
      </c>
      <c r="Q15" s="22"/>
      <c r="R15" s="22"/>
      <c r="S15" s="22"/>
      <c r="T15" s="22"/>
      <c r="U15" s="22"/>
      <c r="V15" s="22"/>
      <c r="W15" s="22"/>
      <c r="X15" s="22"/>
      <c r="Y15" s="22"/>
    </row>
    <row r="16" ht="13.8" customHeight="1" spans="1:25" x14ac:dyDescent="0.25">
      <c r="A16" s="22" t="s">
        <v>7301</v>
      </c>
      <c r="B16" s="23" t="s">
        <v>7022</v>
      </c>
      <c r="C16" s="22" t="s">
        <v>7729</v>
      </c>
      <c r="D16" s="24">
        <v>44530</v>
      </c>
      <c r="E16" s="22" t="s">
        <v>7730</v>
      </c>
      <c r="F16" s="22" t="s">
        <v>7731</v>
      </c>
      <c r="G16" s="22" t="s">
        <v>7176</v>
      </c>
      <c r="H16" s="22" t="s">
        <v>7177</v>
      </c>
      <c r="I16" s="22" t="s">
        <v>7427</v>
      </c>
      <c r="J16" s="22"/>
      <c r="K16" s="22" t="s">
        <v>7728</v>
      </c>
      <c r="L16" s="22" t="s">
        <v>7728</v>
      </c>
      <c r="M16" s="22" t="s">
        <v>7037</v>
      </c>
      <c r="N16" s="22" t="s">
        <v>7708</v>
      </c>
      <c r="O16" s="22" t="s">
        <v>7690</v>
      </c>
      <c r="P16" s="25">
        <v>45021</v>
      </c>
      <c r="Q16" s="22"/>
      <c r="R16" s="22"/>
      <c r="S16" s="22"/>
      <c r="T16" s="22"/>
      <c r="U16" s="22"/>
      <c r="V16" s="22"/>
      <c r="W16" s="22"/>
      <c r="X16" s="22"/>
      <c r="Y16" s="22"/>
    </row>
    <row r="17" ht="13.8" customHeight="1" spans="1:25" x14ac:dyDescent="0.25">
      <c r="A17" s="22" t="s">
        <v>7316</v>
      </c>
      <c r="B17" s="23" t="s">
        <v>7022</v>
      </c>
      <c r="C17" s="22" t="s">
        <v>7732</v>
      </c>
      <c r="D17" s="24">
        <v>44533</v>
      </c>
      <c r="E17" s="22" t="s">
        <v>7733</v>
      </c>
      <c r="F17" s="22" t="s">
        <v>7391</v>
      </c>
      <c r="G17" s="22" t="s">
        <v>7130</v>
      </c>
      <c r="H17" s="22" t="s">
        <v>7131</v>
      </c>
      <c r="I17" s="22" t="s">
        <v>7427</v>
      </c>
      <c r="J17" s="22"/>
      <c r="K17" s="22" t="s">
        <v>7728</v>
      </c>
      <c r="L17" s="22" t="s">
        <v>7728</v>
      </c>
      <c r="M17" s="22" t="s">
        <v>7037</v>
      </c>
      <c r="N17" s="22" t="s">
        <v>7244</v>
      </c>
      <c r="O17" s="22" t="s">
        <v>7690</v>
      </c>
      <c r="P17" s="25">
        <v>45021</v>
      </c>
      <c r="Q17" s="22"/>
      <c r="R17" s="22"/>
      <c r="S17" s="22"/>
      <c r="T17" s="22"/>
      <c r="U17" s="22"/>
      <c r="V17" s="22"/>
      <c r="W17" s="22"/>
      <c r="X17" s="22"/>
      <c r="Y17" s="22"/>
    </row>
    <row r="18" ht="13.8" customHeight="1" spans="1:25" x14ac:dyDescent="0.25">
      <c r="A18" s="22" t="s">
        <v>7316</v>
      </c>
      <c r="B18" s="23" t="s">
        <v>7022</v>
      </c>
      <c r="C18" s="22" t="s">
        <v>7734</v>
      </c>
      <c r="D18" s="24">
        <v>44537</v>
      </c>
      <c r="E18" s="22" t="s">
        <v>7735</v>
      </c>
      <c r="F18" s="22" t="s">
        <v>7309</v>
      </c>
      <c r="G18" s="22" t="s">
        <v>7209</v>
      </c>
      <c r="H18" s="22" t="s">
        <v>7014</v>
      </c>
      <c r="I18" s="22" t="s">
        <v>7427</v>
      </c>
      <c r="J18" s="22"/>
      <c r="K18" s="22" t="s">
        <v>7728</v>
      </c>
      <c r="L18" s="22" t="s">
        <v>7728</v>
      </c>
      <c r="M18" s="22" t="s">
        <v>7037</v>
      </c>
      <c r="N18" s="22" t="s">
        <v>7708</v>
      </c>
      <c r="O18" s="22" t="s">
        <v>7690</v>
      </c>
      <c r="P18" s="25">
        <v>44620</v>
      </c>
      <c r="Q18" s="22"/>
      <c r="R18" s="22"/>
      <c r="S18" s="22"/>
      <c r="T18" s="22"/>
      <c r="U18" s="22"/>
      <c r="V18" s="22"/>
      <c r="W18" s="22"/>
      <c r="X18" s="22"/>
      <c r="Y18" s="22"/>
    </row>
    <row r="19" ht="13.8" customHeight="1" spans="1:25" x14ac:dyDescent="0.25">
      <c r="A19" s="22" t="s">
        <v>7316</v>
      </c>
      <c r="B19" s="23" t="s">
        <v>7022</v>
      </c>
      <c r="C19" s="22" t="s">
        <v>7736</v>
      </c>
      <c r="D19" s="24">
        <v>44540</v>
      </c>
      <c r="E19" s="22" t="s">
        <v>7737</v>
      </c>
      <c r="F19" s="22" t="s">
        <v>7481</v>
      </c>
      <c r="G19" s="22" t="s">
        <v>7146</v>
      </c>
      <c r="H19" s="22" t="s">
        <v>7131</v>
      </c>
      <c r="I19" s="22" t="s">
        <v>7427</v>
      </c>
      <c r="J19" s="22"/>
      <c r="K19" s="22" t="s">
        <v>7738</v>
      </c>
      <c r="L19" s="22" t="s">
        <v>7738</v>
      </c>
      <c r="M19" s="22" t="s">
        <v>7037</v>
      </c>
      <c r="N19" s="22" t="s">
        <v>7694</v>
      </c>
      <c r="O19" s="22" t="s">
        <v>7021</v>
      </c>
      <c r="P19" s="22" t="s">
        <v>7022</v>
      </c>
      <c r="Q19" s="22"/>
      <c r="R19" s="22" t="s">
        <v>7060</v>
      </c>
      <c r="S19" s="22" t="s">
        <v>7060</v>
      </c>
      <c r="T19" s="22">
        <v>2</v>
      </c>
      <c r="U19" s="22" t="s">
        <v>7052</v>
      </c>
      <c r="V19" s="22" t="s">
        <v>7096</v>
      </c>
      <c r="W19" s="22" t="s">
        <v>7083</v>
      </c>
      <c r="X19" s="22" t="s">
        <v>7739</v>
      </c>
      <c r="Y19" s="22" t="s">
        <v>7740</v>
      </c>
    </row>
    <row r="20" ht="13.8" customHeight="1" spans="1:25" x14ac:dyDescent="0.25">
      <c r="A20" s="22" t="s">
        <v>7316</v>
      </c>
      <c r="B20" s="23" t="s">
        <v>7022</v>
      </c>
      <c r="C20" s="22" t="s">
        <v>7741</v>
      </c>
      <c r="D20" s="24">
        <v>44541</v>
      </c>
      <c r="E20" s="22" t="s">
        <v>7742</v>
      </c>
      <c r="F20" s="22" t="s">
        <v>7196</v>
      </c>
      <c r="G20" s="22" t="s">
        <v>7176</v>
      </c>
      <c r="H20" s="22" t="s">
        <v>7177</v>
      </c>
      <c r="I20" s="22" t="s">
        <v>7427</v>
      </c>
      <c r="J20" s="22"/>
      <c r="K20" s="22" t="s">
        <v>7728</v>
      </c>
      <c r="L20" s="22" t="s">
        <v>7728</v>
      </c>
      <c r="M20" s="22" t="s">
        <v>7037</v>
      </c>
      <c r="N20" s="22" t="s">
        <v>7708</v>
      </c>
      <c r="O20" s="22" t="s">
        <v>7690</v>
      </c>
      <c r="P20" s="25">
        <v>45021</v>
      </c>
      <c r="Q20" s="22"/>
      <c r="R20" s="22"/>
      <c r="S20" s="22"/>
      <c r="T20" s="22"/>
      <c r="U20" s="22"/>
      <c r="V20" s="22"/>
      <c r="W20" s="22"/>
      <c r="X20" s="22"/>
      <c r="Y20" s="22"/>
    </row>
    <row r="21" ht="13.8" customHeight="1" spans="1:25" x14ac:dyDescent="0.25">
      <c r="A21" s="22" t="s">
        <v>7316</v>
      </c>
      <c r="B21" s="23" t="s">
        <v>1662</v>
      </c>
      <c r="C21" s="22" t="s">
        <v>7743</v>
      </c>
      <c r="D21" s="24">
        <v>44541</v>
      </c>
      <c r="E21" s="22" t="s">
        <v>7744</v>
      </c>
      <c r="F21" s="22" t="s">
        <v>7201</v>
      </c>
      <c r="G21" s="22" t="s">
        <v>7157</v>
      </c>
      <c r="H21" s="22" t="s">
        <v>7091</v>
      </c>
      <c r="I21" s="22" t="s">
        <v>7427</v>
      </c>
      <c r="J21" s="22"/>
      <c r="K21" s="22" t="s">
        <v>33</v>
      </c>
      <c r="L21" s="22" t="s">
        <v>7702</v>
      </c>
      <c r="M21" s="22" t="s">
        <v>7037</v>
      </c>
      <c r="N21" s="22" t="s">
        <v>7694</v>
      </c>
      <c r="O21" s="22" t="s">
        <v>7021</v>
      </c>
      <c r="P21" s="22" t="s">
        <v>7022</v>
      </c>
      <c r="Q21" s="22"/>
      <c r="R21" s="22" t="s">
        <v>7060</v>
      </c>
      <c r="S21" s="22" t="s">
        <v>7024</v>
      </c>
      <c r="T21" s="22">
        <v>6</v>
      </c>
      <c r="U21" s="22" t="s">
        <v>7039</v>
      </c>
      <c r="V21" s="22" t="s">
        <v>7026</v>
      </c>
      <c r="W21" s="22" t="s">
        <v>7061</v>
      </c>
      <c r="X21" s="22" t="s">
        <v>7745</v>
      </c>
      <c r="Y21" s="22" t="s">
        <v>7746</v>
      </c>
    </row>
    <row r="22" ht="13.8" customHeight="1" spans="1:25" x14ac:dyDescent="0.25">
      <c r="A22" s="22" t="s">
        <v>7316</v>
      </c>
      <c r="B22" s="23" t="s">
        <v>7022</v>
      </c>
      <c r="C22" s="22" t="s">
        <v>7747</v>
      </c>
      <c r="D22" s="24">
        <v>44548</v>
      </c>
      <c r="E22" s="22" t="s">
        <v>7748</v>
      </c>
      <c r="F22" s="22" t="s">
        <v>7140</v>
      </c>
      <c r="G22" s="22" t="s">
        <v>7130</v>
      </c>
      <c r="H22" s="22" t="s">
        <v>7131</v>
      </c>
      <c r="I22" s="22" t="s">
        <v>7427</v>
      </c>
      <c r="J22" s="22"/>
      <c r="K22" s="22" t="s">
        <v>7749</v>
      </c>
      <c r="L22" s="22" t="s">
        <v>7749</v>
      </c>
      <c r="M22" s="22" t="s">
        <v>7037</v>
      </c>
      <c r="N22" s="22" t="s">
        <v>7244</v>
      </c>
      <c r="O22" s="22" t="s">
        <v>7690</v>
      </c>
      <c r="P22" s="25">
        <v>44561</v>
      </c>
      <c r="Q22" s="22"/>
      <c r="R22" s="22"/>
      <c r="S22" s="22"/>
      <c r="T22" s="22"/>
      <c r="U22" s="22"/>
      <c r="V22" s="22"/>
      <c r="W22" s="22"/>
      <c r="X22" s="22"/>
      <c r="Y22" s="22"/>
    </row>
    <row r="23" ht="13.8" customHeight="1" spans="1:25" x14ac:dyDescent="0.25">
      <c r="A23" s="22" t="s">
        <v>7316</v>
      </c>
      <c r="B23" s="23">
        <v>480</v>
      </c>
      <c r="C23" s="22" t="s">
        <v>7326</v>
      </c>
      <c r="D23" s="24">
        <v>44551</v>
      </c>
      <c r="E23" s="22" t="s">
        <v>7327</v>
      </c>
      <c r="F23" s="22" t="s">
        <v>7089</v>
      </c>
      <c r="G23" s="22" t="s">
        <v>7090</v>
      </c>
      <c r="H23" s="22" t="s">
        <v>7091</v>
      </c>
      <c r="I23" s="22" t="s">
        <v>7427</v>
      </c>
      <c r="J23" s="22"/>
      <c r="K23" s="22" t="s">
        <v>7017</v>
      </c>
      <c r="L23" s="22" t="s">
        <v>7018</v>
      </c>
      <c r="M23" s="22" t="s">
        <v>7019</v>
      </c>
      <c r="N23" s="22" t="s">
        <v>7328</v>
      </c>
      <c r="O23" s="22" t="s">
        <v>7021</v>
      </c>
      <c r="P23" s="22" t="s">
        <v>7022</v>
      </c>
      <c r="Q23" s="22"/>
      <c r="R23" s="22" t="s">
        <v>7024</v>
      </c>
      <c r="S23" s="22" t="s">
        <v>7024</v>
      </c>
      <c r="T23" s="22">
        <v>3</v>
      </c>
      <c r="U23" s="22" t="s">
        <v>7052</v>
      </c>
      <c r="V23" s="22" t="s">
        <v>7096</v>
      </c>
      <c r="W23" s="22" t="s">
        <v>7083</v>
      </c>
      <c r="X23" s="22" t="s">
        <v>7329</v>
      </c>
      <c r="Y23" s="22" t="s">
        <v>7126</v>
      </c>
    </row>
    <row r="24" ht="13.8" customHeight="1" spans="1:25" x14ac:dyDescent="0.25">
      <c r="A24" s="22" t="s">
        <v>7316</v>
      </c>
      <c r="B24" s="23" t="s">
        <v>7022</v>
      </c>
      <c r="C24" s="22" t="s">
        <v>7750</v>
      </c>
      <c r="D24" s="24">
        <v>44552</v>
      </c>
      <c r="E24" s="22" t="s">
        <v>7751</v>
      </c>
      <c r="F24" s="22" t="s">
        <v>7752</v>
      </c>
      <c r="G24" s="22" t="s">
        <v>7349</v>
      </c>
      <c r="H24" s="22" t="s">
        <v>7014</v>
      </c>
      <c r="I24" s="22" t="s">
        <v>7427</v>
      </c>
      <c r="J24" s="22"/>
      <c r="K24" s="22" t="s">
        <v>7738</v>
      </c>
      <c r="L24" s="22" t="s">
        <v>7738</v>
      </c>
      <c r="M24" s="22" t="s">
        <v>7037</v>
      </c>
      <c r="N24" s="22" t="s">
        <v>7694</v>
      </c>
      <c r="O24" s="22" t="s">
        <v>7021</v>
      </c>
      <c r="P24" s="22" t="s">
        <v>7022</v>
      </c>
      <c r="Q24" s="22"/>
      <c r="R24" s="22" t="s">
        <v>7024</v>
      </c>
      <c r="S24" s="22" t="s">
        <v>7023</v>
      </c>
      <c r="T24" s="22">
        <v>6</v>
      </c>
      <c r="U24" s="22" t="s">
        <v>7039</v>
      </c>
      <c r="V24" s="22" t="s">
        <v>7026</v>
      </c>
      <c r="W24" s="22" t="s">
        <v>7061</v>
      </c>
      <c r="X24" s="22" t="s">
        <v>7118</v>
      </c>
      <c r="Y24" s="22" t="s">
        <v>7212</v>
      </c>
    </row>
    <row r="25" ht="13.8" customHeight="1" spans="1:25" x14ac:dyDescent="0.25">
      <c r="A25" s="22" t="s">
        <v>7316</v>
      </c>
      <c r="B25" s="23">
        <v>497</v>
      </c>
      <c r="C25" s="22" t="s">
        <v>7753</v>
      </c>
      <c r="D25" s="24">
        <v>44552</v>
      </c>
      <c r="E25" s="22" t="s">
        <v>7754</v>
      </c>
      <c r="F25" s="22" t="s">
        <v>7755</v>
      </c>
      <c r="G25" s="22" t="s">
        <v>7013</v>
      </c>
      <c r="H25" s="22" t="s">
        <v>7014</v>
      </c>
      <c r="I25" s="22" t="s">
        <v>7427</v>
      </c>
      <c r="J25" s="22"/>
      <c r="K25" s="22" t="s">
        <v>7017</v>
      </c>
      <c r="L25" s="22" t="s">
        <v>7018</v>
      </c>
      <c r="M25" s="22" t="s">
        <v>7037</v>
      </c>
      <c r="N25" s="22" t="s">
        <v>7708</v>
      </c>
      <c r="O25" s="22" t="s">
        <v>7021</v>
      </c>
      <c r="P25" s="22" t="s">
        <v>7022</v>
      </c>
      <c r="Q25" s="22"/>
      <c r="R25" s="22" t="s">
        <v>7024</v>
      </c>
      <c r="S25" s="22" t="s">
        <v>7060</v>
      </c>
      <c r="T25" s="22">
        <v>2</v>
      </c>
      <c r="U25" s="22" t="s">
        <v>7039</v>
      </c>
      <c r="V25" s="22" t="s">
        <v>7026</v>
      </c>
      <c r="W25" s="22" t="s">
        <v>7027</v>
      </c>
      <c r="X25" s="22" t="s">
        <v>7067</v>
      </c>
      <c r="Y25" s="22" t="s">
        <v>7756</v>
      </c>
    </row>
    <row r="26" ht="13.8" customHeight="1" spans="1:25" x14ac:dyDescent="0.25">
      <c r="A26" s="22" t="s">
        <v>7333</v>
      </c>
      <c r="B26" s="23" t="s">
        <v>7022</v>
      </c>
      <c r="C26" s="22" t="s">
        <v>7757</v>
      </c>
      <c r="D26" s="24">
        <v>44572</v>
      </c>
      <c r="E26" s="22" t="s">
        <v>7758</v>
      </c>
      <c r="F26" s="22" t="s">
        <v>7046</v>
      </c>
      <c r="G26" s="22" t="s">
        <v>7034</v>
      </c>
      <c r="H26" s="22" t="s">
        <v>7014</v>
      </c>
      <c r="I26" s="22" t="s">
        <v>7427</v>
      </c>
      <c r="J26" s="22"/>
      <c r="K26" s="22" t="s">
        <v>7738</v>
      </c>
      <c r="L26" s="22" t="s">
        <v>7738</v>
      </c>
      <c r="M26" s="22" t="s">
        <v>7037</v>
      </c>
      <c r="N26" s="22" t="s">
        <v>7694</v>
      </c>
      <c r="O26" s="22" t="s">
        <v>7021</v>
      </c>
      <c r="P26" s="22" t="s">
        <v>7022</v>
      </c>
      <c r="Q26" s="22"/>
      <c r="R26" s="22"/>
      <c r="S26" s="22"/>
      <c r="T26" s="22"/>
      <c r="U26" s="22"/>
      <c r="V26" s="22"/>
      <c r="W26" s="22"/>
      <c r="X26" s="22"/>
      <c r="Y26" s="22"/>
    </row>
    <row r="27" ht="13.8" customHeight="1" spans="1:25" x14ac:dyDescent="0.25">
      <c r="A27" s="22" t="s">
        <v>7333</v>
      </c>
      <c r="B27" s="23" t="s">
        <v>1916</v>
      </c>
      <c r="C27" s="22" t="s">
        <v>7759</v>
      </c>
      <c r="D27" s="24">
        <v>44575</v>
      </c>
      <c r="E27" s="22" t="s">
        <v>7760</v>
      </c>
      <c r="F27" s="22" t="s">
        <v>7761</v>
      </c>
      <c r="G27" s="22" t="s">
        <v>7176</v>
      </c>
      <c r="H27" s="22" t="s">
        <v>7177</v>
      </c>
      <c r="I27" s="22" t="s">
        <v>7427</v>
      </c>
      <c r="J27" s="22"/>
      <c r="K27" s="22" t="s">
        <v>33</v>
      </c>
      <c r="L27" s="22" t="s">
        <v>33</v>
      </c>
      <c r="M27" s="22" t="s">
        <v>7037</v>
      </c>
      <c r="N27" s="22" t="s">
        <v>7694</v>
      </c>
      <c r="O27" s="22" t="s">
        <v>7021</v>
      </c>
      <c r="P27" s="22" t="s">
        <v>7022</v>
      </c>
      <c r="Q27" s="22"/>
      <c r="R27" s="22" t="s">
        <v>7060</v>
      </c>
      <c r="S27" s="22" t="s">
        <v>7060</v>
      </c>
      <c r="T27" s="22">
        <v>3</v>
      </c>
      <c r="U27" s="22" t="s">
        <v>7052</v>
      </c>
      <c r="V27" s="22" t="s">
        <v>7096</v>
      </c>
      <c r="W27" s="22" t="s">
        <v>7083</v>
      </c>
      <c r="X27" s="22" t="s">
        <v>7762</v>
      </c>
      <c r="Y27" s="22" t="s">
        <v>7412</v>
      </c>
    </row>
    <row r="28" ht="13.8" customHeight="1" spans="1:25" x14ac:dyDescent="0.25">
      <c r="A28" s="22" t="s">
        <v>7763</v>
      </c>
      <c r="B28" s="23">
        <v>498</v>
      </c>
      <c r="C28" s="22" t="s">
        <v>7764</v>
      </c>
      <c r="D28" s="24">
        <v>44603</v>
      </c>
      <c r="E28" s="22" t="s">
        <v>7765</v>
      </c>
      <c r="F28" s="22" t="s">
        <v>7242</v>
      </c>
      <c r="G28" s="22" t="s">
        <v>7209</v>
      </c>
      <c r="H28" s="22" t="s">
        <v>7014</v>
      </c>
      <c r="I28" s="22" t="s">
        <v>7427</v>
      </c>
      <c r="J28" s="22"/>
      <c r="K28" s="22" t="s">
        <v>7017</v>
      </c>
      <c r="L28" s="22" t="s">
        <v>7018</v>
      </c>
      <c r="M28" s="22" t="s">
        <v>7037</v>
      </c>
      <c r="N28" s="22" t="s">
        <v>7708</v>
      </c>
      <c r="O28" s="22" t="s">
        <v>7021</v>
      </c>
      <c r="P28" s="22" t="s">
        <v>7022</v>
      </c>
      <c r="Q28" s="22"/>
      <c r="R28" s="22" t="s">
        <v>7023</v>
      </c>
      <c r="S28" s="22" t="s">
        <v>7023</v>
      </c>
      <c r="T28" s="22">
        <v>3</v>
      </c>
      <c r="U28" s="22" t="s">
        <v>7052</v>
      </c>
      <c r="V28" s="22" t="s">
        <v>7766</v>
      </c>
      <c r="W28" s="22" t="s">
        <v>7151</v>
      </c>
      <c r="X28" s="22" t="s">
        <v>7767</v>
      </c>
      <c r="Y28" s="22" t="s">
        <v>7768</v>
      </c>
    </row>
    <row r="29" ht="13.8" customHeight="1" spans="1:25" x14ac:dyDescent="0.25">
      <c r="A29" s="22" t="s">
        <v>7337</v>
      </c>
      <c r="B29" s="23">
        <v>423</v>
      </c>
      <c r="C29" s="22" t="s">
        <v>7338</v>
      </c>
      <c r="D29" s="24">
        <v>44621</v>
      </c>
      <c r="E29" s="22" t="s">
        <v>7339</v>
      </c>
      <c r="F29" s="22" t="s">
        <v>7105</v>
      </c>
      <c r="G29" s="22" t="s">
        <v>7090</v>
      </c>
      <c r="H29" s="22" t="s">
        <v>7112</v>
      </c>
      <c r="I29" s="22" t="s">
        <v>7427</v>
      </c>
      <c r="J29" s="22"/>
      <c r="K29" s="22" t="s">
        <v>7017</v>
      </c>
      <c r="L29" s="22" t="s">
        <v>7018</v>
      </c>
      <c r="M29" s="22" t="s">
        <v>7019</v>
      </c>
      <c r="N29" s="22" t="s">
        <v>7020</v>
      </c>
      <c r="O29" s="22" t="s">
        <v>7021</v>
      </c>
      <c r="P29" s="22" t="s">
        <v>7022</v>
      </c>
      <c r="Q29" s="22" t="s">
        <v>7340</v>
      </c>
      <c r="R29" s="22" t="s">
        <v>7024</v>
      </c>
      <c r="S29" s="22" t="s">
        <v>7024</v>
      </c>
      <c r="T29" s="22">
        <v>3</v>
      </c>
      <c r="U29" s="22" t="s">
        <v>7052</v>
      </c>
      <c r="V29" s="22" t="s">
        <v>7026</v>
      </c>
      <c r="W29" s="22" t="s">
        <v>7124</v>
      </c>
      <c r="X29" s="22" t="s">
        <v>7341</v>
      </c>
      <c r="Y29" s="22" t="s">
        <v>7342</v>
      </c>
    </row>
    <row r="30" ht="13.8" customHeight="1" spans="1:25" x14ac:dyDescent="0.25">
      <c r="A30" s="22" t="s">
        <v>7343</v>
      </c>
      <c r="B30" s="23">
        <v>468</v>
      </c>
      <c r="C30" s="22" t="s">
        <v>7344</v>
      </c>
      <c r="D30" s="24">
        <v>44652</v>
      </c>
      <c r="E30" s="22" t="s">
        <v>7345</v>
      </c>
      <c r="F30" s="22" t="s">
        <v>7215</v>
      </c>
      <c r="G30" s="22" t="s">
        <v>7090</v>
      </c>
      <c r="H30" s="22" t="s">
        <v>7112</v>
      </c>
      <c r="I30" s="22" t="s">
        <v>7427</v>
      </c>
      <c r="J30" s="22"/>
      <c r="K30" s="22" t="s">
        <v>7017</v>
      </c>
      <c r="L30" s="22" t="s">
        <v>7018</v>
      </c>
      <c r="M30" s="22" t="s">
        <v>7019</v>
      </c>
      <c r="N30" s="22" t="s">
        <v>7020</v>
      </c>
      <c r="O30" s="22" t="s">
        <v>7021</v>
      </c>
      <c r="P30" s="22" t="s">
        <v>7022</v>
      </c>
      <c r="Q30" s="22"/>
      <c r="R30" s="22"/>
      <c r="S30" s="22"/>
      <c r="T30" s="22"/>
      <c r="U30" s="22"/>
      <c r="V30" s="22"/>
      <c r="W30" s="22"/>
      <c r="X30" s="22"/>
      <c r="Y30" s="22"/>
    </row>
    <row r="31" ht="13.8" customHeight="1" spans="1:25" x14ac:dyDescent="0.25">
      <c r="A31" s="22" t="s">
        <v>7337</v>
      </c>
      <c r="B31" s="23">
        <v>485</v>
      </c>
      <c r="C31" s="22" t="s">
        <v>7346</v>
      </c>
      <c r="D31" s="24">
        <v>44650</v>
      </c>
      <c r="E31" s="22" t="s">
        <v>7347</v>
      </c>
      <c r="F31" s="22" t="s">
        <v>7348</v>
      </c>
      <c r="G31" s="22" t="s">
        <v>7209</v>
      </c>
      <c r="H31" s="22" t="s">
        <v>7014</v>
      </c>
      <c r="I31" s="22" t="s">
        <v>7427</v>
      </c>
      <c r="J31" s="22"/>
      <c r="K31" s="22" t="s">
        <v>7017</v>
      </c>
      <c r="L31" s="22" t="s">
        <v>7018</v>
      </c>
      <c r="M31" s="22" t="s">
        <v>7019</v>
      </c>
      <c r="N31" s="22" t="s">
        <v>7020</v>
      </c>
      <c r="O31" s="22" t="s">
        <v>7021</v>
      </c>
      <c r="P31" s="22" t="s">
        <v>7022</v>
      </c>
      <c r="Q31" s="22"/>
      <c r="R31" s="22" t="s">
        <v>7060</v>
      </c>
      <c r="S31" s="22" t="s">
        <v>7024</v>
      </c>
      <c r="T31" s="22">
        <v>2</v>
      </c>
      <c r="U31" s="22" t="s">
        <v>7052</v>
      </c>
      <c r="V31" s="22" t="s">
        <v>7026</v>
      </c>
      <c r="W31" s="22" t="s">
        <v>7351</v>
      </c>
      <c r="X31" s="22" t="s">
        <v>7352</v>
      </c>
      <c r="Y31" s="22" t="s">
        <v>7212</v>
      </c>
    </row>
    <row r="32" ht="13.8" customHeight="1" spans="1:25" x14ac:dyDescent="0.25">
      <c r="A32" s="22" t="s">
        <v>7343</v>
      </c>
      <c r="B32" s="23">
        <v>496</v>
      </c>
      <c r="C32" s="22" t="s">
        <v>7353</v>
      </c>
      <c r="D32" s="24">
        <v>44666</v>
      </c>
      <c r="E32" s="22" t="s">
        <v>7354</v>
      </c>
      <c r="F32" s="22" t="s">
        <v>7355</v>
      </c>
      <c r="G32" s="22" t="s">
        <v>7209</v>
      </c>
      <c r="H32" s="22" t="s">
        <v>7014</v>
      </c>
      <c r="I32" s="22" t="s">
        <v>7427</v>
      </c>
      <c r="J32" s="22"/>
      <c r="K32" s="22" t="s">
        <v>7017</v>
      </c>
      <c r="L32" s="22" t="s">
        <v>7018</v>
      </c>
      <c r="M32" s="22" t="s">
        <v>7019</v>
      </c>
      <c r="N32" s="22" t="s">
        <v>7328</v>
      </c>
      <c r="O32" s="22" t="s">
        <v>7021</v>
      </c>
      <c r="P32" s="22" t="s">
        <v>7022</v>
      </c>
      <c r="Q32" s="22"/>
      <c r="R32" s="22" t="s">
        <v>7024</v>
      </c>
      <c r="S32" s="22" t="s">
        <v>7024</v>
      </c>
      <c r="T32" s="22">
        <v>6</v>
      </c>
      <c r="U32" s="22" t="s">
        <v>7052</v>
      </c>
      <c r="V32" s="22" t="s">
        <v>7096</v>
      </c>
      <c r="W32" s="22" t="s">
        <v>7124</v>
      </c>
      <c r="X32" s="22" t="s">
        <v>7356</v>
      </c>
      <c r="Y32" s="22" t="s">
        <v>7126</v>
      </c>
    </row>
    <row r="33" ht="13.8" customHeight="1" spans="1:25" x14ac:dyDescent="0.25">
      <c r="A33" s="22" t="s">
        <v>7357</v>
      </c>
      <c r="B33" s="23">
        <v>495</v>
      </c>
      <c r="C33" s="22" t="s">
        <v>7358</v>
      </c>
      <c r="D33" s="24">
        <v>44757</v>
      </c>
      <c r="E33" s="22" t="s">
        <v>7359</v>
      </c>
      <c r="F33" s="22" t="s">
        <v>7149</v>
      </c>
      <c r="G33" s="22" t="s">
        <v>7150</v>
      </c>
      <c r="H33" s="22" t="s">
        <v>7112</v>
      </c>
      <c r="I33" s="22" t="s">
        <v>7427</v>
      </c>
      <c r="J33" s="22"/>
      <c r="K33" s="22" t="s">
        <v>7017</v>
      </c>
      <c r="L33" s="22" t="s">
        <v>7018</v>
      </c>
      <c r="M33" s="22" t="s">
        <v>7019</v>
      </c>
      <c r="N33" s="22" t="s">
        <v>7020</v>
      </c>
      <c r="O33" s="22" t="s">
        <v>7021</v>
      </c>
      <c r="P33" s="22" t="s">
        <v>7022</v>
      </c>
      <c r="Q33" s="22" t="s">
        <v>7350</v>
      </c>
      <c r="R33" s="22" t="s">
        <v>7060</v>
      </c>
      <c r="S33" s="22" t="s">
        <v>7024</v>
      </c>
      <c r="T33" s="22">
        <v>1</v>
      </c>
      <c r="U33" s="22" t="s">
        <v>7052</v>
      </c>
      <c r="V33" s="22" t="s">
        <v>7096</v>
      </c>
      <c r="W33" s="22" t="s">
        <v>7027</v>
      </c>
      <c r="X33" s="22" t="s">
        <v>7360</v>
      </c>
      <c r="Y33" s="22" t="s">
        <v>7361</v>
      </c>
    </row>
    <row r="34" ht="13.8" customHeight="1" spans="1:25" x14ac:dyDescent="0.25">
      <c r="A34" s="22" t="s">
        <v>7769</v>
      </c>
      <c r="B34" s="23">
        <v>499</v>
      </c>
      <c r="C34" s="22" t="s">
        <v>7770</v>
      </c>
      <c r="D34" s="24">
        <v>44694</v>
      </c>
      <c r="E34" s="22" t="s">
        <v>7771</v>
      </c>
      <c r="F34" s="22" t="s">
        <v>7463</v>
      </c>
      <c r="G34" s="22" t="s">
        <v>7209</v>
      </c>
      <c r="H34" s="22" t="s">
        <v>7014</v>
      </c>
      <c r="I34" s="22" t="s">
        <v>7427</v>
      </c>
      <c r="J34" s="22"/>
      <c r="K34" s="22" t="s">
        <v>7017</v>
      </c>
      <c r="L34" s="22" t="s">
        <v>7018</v>
      </c>
      <c r="M34" s="22" t="s">
        <v>7019</v>
      </c>
      <c r="N34" s="22" t="s">
        <v>7328</v>
      </c>
      <c r="O34" s="22" t="s">
        <v>7690</v>
      </c>
      <c r="P34" s="25">
        <v>45199</v>
      </c>
      <c r="Q34" s="22"/>
      <c r="R34" s="22"/>
      <c r="S34" s="22"/>
      <c r="T34" s="22"/>
      <c r="U34" s="22"/>
      <c r="V34" s="22"/>
      <c r="W34" s="22"/>
      <c r="X34" s="22"/>
      <c r="Y34" s="22"/>
    </row>
    <row r="35" ht="13.8" customHeight="1" spans="1:25" x14ac:dyDescent="0.25">
      <c r="A35" s="22" t="s">
        <v>7769</v>
      </c>
      <c r="B35" s="23">
        <v>4001</v>
      </c>
      <c r="C35" s="22" t="s">
        <v>7772</v>
      </c>
      <c r="D35" s="24">
        <v>44694</v>
      </c>
      <c r="E35" s="22" t="s">
        <v>7773</v>
      </c>
      <c r="F35" s="22" t="s">
        <v>7463</v>
      </c>
      <c r="G35" s="22" t="s">
        <v>7209</v>
      </c>
      <c r="H35" s="22" t="s">
        <v>7014</v>
      </c>
      <c r="I35" s="22" t="s">
        <v>7427</v>
      </c>
      <c r="J35" s="22"/>
      <c r="K35" s="22" t="s">
        <v>7017</v>
      </c>
      <c r="L35" s="22" t="s">
        <v>7018</v>
      </c>
      <c r="M35" s="22" t="s">
        <v>7037</v>
      </c>
      <c r="N35" s="22" t="s">
        <v>7708</v>
      </c>
      <c r="O35" s="22" t="s">
        <v>7021</v>
      </c>
      <c r="P35" s="22" t="s">
        <v>7022</v>
      </c>
      <c r="Q35" s="22" t="s">
        <v>7774</v>
      </c>
      <c r="R35" s="22" t="s">
        <v>7024</v>
      </c>
      <c r="S35" s="22" t="s">
        <v>7024</v>
      </c>
      <c r="T35" s="22">
        <v>10</v>
      </c>
      <c r="U35" s="22" t="s">
        <v>7052</v>
      </c>
      <c r="V35" s="22" t="s">
        <v>7026</v>
      </c>
      <c r="W35" s="22" t="s">
        <v>7116</v>
      </c>
      <c r="X35" s="22" t="s">
        <v>7118</v>
      </c>
      <c r="Y35" s="22" t="s">
        <v>7775</v>
      </c>
    </row>
    <row r="36" ht="60" customHeight="1" spans="1:25" x14ac:dyDescent="0.25">
      <c r="A36" s="22" t="s">
        <v>7769</v>
      </c>
      <c r="B36" s="23">
        <v>4004</v>
      </c>
      <c r="C36" s="22" t="s">
        <v>7776</v>
      </c>
      <c r="D36" s="24">
        <v>44694</v>
      </c>
      <c r="E36" s="22" t="s">
        <v>7777</v>
      </c>
      <c r="F36" s="22" t="s">
        <v>7778</v>
      </c>
      <c r="G36" s="22" t="s">
        <v>7157</v>
      </c>
      <c r="H36" s="22" t="s">
        <v>7112</v>
      </c>
      <c r="I36" s="22" t="s">
        <v>7427</v>
      </c>
      <c r="J36" s="22"/>
      <c r="K36" s="22" t="s">
        <v>7017</v>
      </c>
      <c r="L36" s="22" t="s">
        <v>7018</v>
      </c>
      <c r="M36" s="22" t="s">
        <v>7037</v>
      </c>
      <c r="N36" s="22" t="s">
        <v>7708</v>
      </c>
      <c r="O36" s="22" t="s">
        <v>7021</v>
      </c>
      <c r="P36" s="22" t="s">
        <v>7022</v>
      </c>
      <c r="Q36" s="22"/>
      <c r="R36" s="22" t="s">
        <v>7024</v>
      </c>
      <c r="S36" s="22" t="s">
        <v>7024</v>
      </c>
      <c r="T36" s="22">
        <v>2</v>
      </c>
      <c r="U36" s="22" t="s">
        <v>7052</v>
      </c>
      <c r="V36" s="22" t="s">
        <v>7096</v>
      </c>
      <c r="W36" s="22" t="s">
        <v>7097</v>
      </c>
      <c r="X36" s="22" t="s">
        <v>7779</v>
      </c>
      <c r="Y36" s="27" t="s">
        <v>7780</v>
      </c>
    </row>
    <row r="37" ht="13.8" customHeight="1" spans="1:25" x14ac:dyDescent="0.25">
      <c r="A37" s="22" t="s">
        <v>7781</v>
      </c>
      <c r="B37" s="23">
        <v>4015</v>
      </c>
      <c r="C37" s="22" t="s">
        <v>7782</v>
      </c>
      <c r="D37" s="24">
        <v>44715</v>
      </c>
      <c r="E37" s="22" t="s">
        <v>7783</v>
      </c>
      <c r="F37" s="22" t="s">
        <v>7208</v>
      </c>
      <c r="G37" s="22" t="s">
        <v>7209</v>
      </c>
      <c r="H37" s="22" t="s">
        <v>7014</v>
      </c>
      <c r="I37" s="22" t="s">
        <v>7427</v>
      </c>
      <c r="J37" s="22"/>
      <c r="K37" s="22" t="s">
        <v>7017</v>
      </c>
      <c r="L37" s="22" t="s">
        <v>7018</v>
      </c>
      <c r="M37" s="22" t="s">
        <v>7019</v>
      </c>
      <c r="N37" s="22" t="s">
        <v>7328</v>
      </c>
      <c r="O37" s="22" t="s">
        <v>7690</v>
      </c>
      <c r="P37" s="25">
        <v>45199</v>
      </c>
      <c r="Q37" s="22"/>
      <c r="R37" s="22"/>
      <c r="S37" s="22"/>
      <c r="T37" s="22"/>
      <c r="U37" s="22"/>
      <c r="V37" s="22"/>
      <c r="W37" s="22"/>
      <c r="X37" s="22"/>
      <c r="Y37" s="22"/>
    </row>
    <row r="38" ht="13.8" customHeight="1" spans="1:25" x14ac:dyDescent="0.25">
      <c r="A38" s="22" t="s">
        <v>7784</v>
      </c>
      <c r="B38" s="23">
        <v>4017</v>
      </c>
      <c r="C38" s="22" t="s">
        <v>7785</v>
      </c>
      <c r="D38" s="24">
        <v>44778</v>
      </c>
      <c r="E38" s="22" t="s">
        <v>7786</v>
      </c>
      <c r="F38" s="22" t="s">
        <v>7105</v>
      </c>
      <c r="G38" s="22" t="s">
        <v>7090</v>
      </c>
      <c r="H38" s="22" t="s">
        <v>7112</v>
      </c>
      <c r="I38" s="22" t="s">
        <v>7427</v>
      </c>
      <c r="J38" s="22"/>
      <c r="K38" s="22" t="s">
        <v>7017</v>
      </c>
      <c r="L38" s="22" t="s">
        <v>7018</v>
      </c>
      <c r="M38" s="22" t="s">
        <v>7019</v>
      </c>
      <c r="N38" s="22" t="s">
        <v>7328</v>
      </c>
      <c r="O38" s="22" t="s">
        <v>7690</v>
      </c>
      <c r="P38" s="25">
        <v>45199</v>
      </c>
      <c r="Q38" s="22"/>
      <c r="R38" s="22"/>
      <c r="S38" s="22"/>
      <c r="T38" s="22"/>
      <c r="U38" s="22"/>
      <c r="V38" s="22"/>
      <c r="W38" s="22"/>
      <c r="X38" s="22"/>
      <c r="Y38" s="22"/>
    </row>
    <row r="39" ht="13.8" customHeight="1" spans="1:25" x14ac:dyDescent="0.25">
      <c r="A39" s="22" t="s">
        <v>7388</v>
      </c>
      <c r="B39" s="23">
        <v>481</v>
      </c>
      <c r="C39" s="22" t="s">
        <v>7393</v>
      </c>
      <c r="D39" s="24">
        <v>44806</v>
      </c>
      <c r="E39" s="22" t="s">
        <v>7394</v>
      </c>
      <c r="F39" s="22" t="s">
        <v>7105</v>
      </c>
      <c r="G39" s="22" t="s">
        <v>7090</v>
      </c>
      <c r="H39" s="22" t="s">
        <v>7112</v>
      </c>
      <c r="I39" s="22" t="s">
        <v>7427</v>
      </c>
      <c r="J39" s="22"/>
      <c r="K39" s="22" t="s">
        <v>7017</v>
      </c>
      <c r="L39" s="22" t="s">
        <v>7018</v>
      </c>
      <c r="M39" s="22" t="s">
        <v>7019</v>
      </c>
      <c r="N39" s="22" t="s">
        <v>7020</v>
      </c>
      <c r="O39" s="22" t="s">
        <v>7021</v>
      </c>
      <c r="P39" s="22" t="s">
        <v>7022</v>
      </c>
      <c r="Q39" s="22"/>
      <c r="R39" s="22" t="s">
        <v>7024</v>
      </c>
      <c r="S39" s="22" t="s">
        <v>7024</v>
      </c>
      <c r="T39" s="22">
        <v>3</v>
      </c>
      <c r="U39" s="22" t="s">
        <v>7052</v>
      </c>
      <c r="V39" s="22" t="s">
        <v>7026</v>
      </c>
      <c r="W39" s="22" t="s">
        <v>7041</v>
      </c>
      <c r="X39" s="22" t="s">
        <v>7395</v>
      </c>
      <c r="Y39" s="22" t="s">
        <v>7396</v>
      </c>
    </row>
    <row r="40" ht="13.8" customHeight="1" spans="1:25" x14ac:dyDescent="0.25">
      <c r="A40" s="22" t="s">
        <v>7397</v>
      </c>
      <c r="B40" s="23" t="s">
        <v>2533</v>
      </c>
      <c r="C40" s="22" t="s">
        <v>7787</v>
      </c>
      <c r="D40" s="24">
        <v>44869</v>
      </c>
      <c r="E40" s="22" t="s">
        <v>7788</v>
      </c>
      <c r="F40" s="22" t="s">
        <v>7789</v>
      </c>
      <c r="G40" s="22" t="s">
        <v>7425</v>
      </c>
      <c r="H40" s="22" t="s">
        <v>7426</v>
      </c>
      <c r="I40" s="22" t="s">
        <v>7427</v>
      </c>
      <c r="J40" s="22"/>
      <c r="K40" s="22" t="s">
        <v>33</v>
      </c>
      <c r="L40" s="22" t="s">
        <v>33</v>
      </c>
      <c r="M40" s="22" t="s">
        <v>7037</v>
      </c>
      <c r="N40" s="22" t="s">
        <v>7694</v>
      </c>
      <c r="O40" s="22" t="s">
        <v>7021</v>
      </c>
      <c r="P40" s="22" t="s">
        <v>7022</v>
      </c>
      <c r="Q40" s="22"/>
      <c r="R40" s="22"/>
      <c r="S40" s="22"/>
      <c r="T40" s="22"/>
      <c r="U40" s="22"/>
      <c r="V40" s="22"/>
      <c r="W40" s="22"/>
      <c r="X40" s="22"/>
      <c r="Y40" s="22"/>
    </row>
    <row r="41" ht="75" customHeight="1" spans="1:25" x14ac:dyDescent="0.25">
      <c r="A41" s="22" t="s">
        <v>7397</v>
      </c>
      <c r="B41" s="23" t="s">
        <v>2576</v>
      </c>
      <c r="C41" s="22" t="s">
        <v>7790</v>
      </c>
      <c r="D41" s="24">
        <v>44883</v>
      </c>
      <c r="E41" s="22" t="s">
        <v>7791</v>
      </c>
      <c r="F41" s="22" t="s">
        <v>7105</v>
      </c>
      <c r="G41" s="22" t="s">
        <v>7090</v>
      </c>
      <c r="H41" s="22" t="s">
        <v>7112</v>
      </c>
      <c r="I41" s="22" t="s">
        <v>7427</v>
      </c>
      <c r="J41" s="22"/>
      <c r="K41" s="22" t="s">
        <v>33</v>
      </c>
      <c r="L41" s="22" t="s">
        <v>33</v>
      </c>
      <c r="M41" s="22" t="s">
        <v>7037</v>
      </c>
      <c r="N41" s="22" t="s">
        <v>7694</v>
      </c>
      <c r="O41" s="22" t="s">
        <v>7021</v>
      </c>
      <c r="P41" s="22" t="s">
        <v>7022</v>
      </c>
      <c r="Q41" s="22"/>
      <c r="R41" s="22" t="s">
        <v>7060</v>
      </c>
      <c r="S41" s="22" t="s">
        <v>7024</v>
      </c>
      <c r="T41" s="22">
        <v>3</v>
      </c>
      <c r="U41" s="22" t="s">
        <v>7039</v>
      </c>
      <c r="V41" s="22" t="s">
        <v>7179</v>
      </c>
      <c r="W41" s="22" t="s">
        <v>7027</v>
      </c>
      <c r="X41" s="22" t="s">
        <v>7792</v>
      </c>
      <c r="Y41" s="27" t="s">
        <v>7793</v>
      </c>
    </row>
    <row r="42" ht="13.8" customHeight="1" spans="1:25" x14ac:dyDescent="0.25">
      <c r="A42" s="22" t="s">
        <v>7397</v>
      </c>
      <c r="B42" s="23" t="s">
        <v>2566</v>
      </c>
      <c r="C42" s="22" t="s">
        <v>7794</v>
      </c>
      <c r="D42" s="24">
        <v>44888</v>
      </c>
      <c r="E42" s="22" t="s">
        <v>7795</v>
      </c>
      <c r="F42" s="22" t="s">
        <v>7105</v>
      </c>
      <c r="G42" s="22" t="s">
        <v>7090</v>
      </c>
      <c r="H42" s="22" t="s">
        <v>7112</v>
      </c>
      <c r="I42" s="22" t="s">
        <v>7427</v>
      </c>
      <c r="J42" s="22"/>
      <c r="K42" s="22" t="s">
        <v>33</v>
      </c>
      <c r="L42" s="22" t="s">
        <v>33</v>
      </c>
      <c r="M42" s="22" t="s">
        <v>7037</v>
      </c>
      <c r="N42" s="22" t="s">
        <v>7694</v>
      </c>
      <c r="O42" s="22" t="s">
        <v>7021</v>
      </c>
      <c r="P42" s="22" t="s">
        <v>7022</v>
      </c>
      <c r="Q42" s="22"/>
      <c r="R42" s="22" t="s">
        <v>7060</v>
      </c>
      <c r="S42" s="22" t="s">
        <v>7024</v>
      </c>
      <c r="T42" s="22">
        <v>3</v>
      </c>
      <c r="U42" s="22" t="s">
        <v>7039</v>
      </c>
      <c r="V42" s="22" t="s">
        <v>7026</v>
      </c>
      <c r="W42" s="22" t="s">
        <v>7027</v>
      </c>
      <c r="X42" s="22" t="s">
        <v>7796</v>
      </c>
      <c r="Y42" s="22" t="s">
        <v>7797</v>
      </c>
    </row>
    <row r="43" ht="30" customHeight="1" spans="1:25" x14ac:dyDescent="0.25">
      <c r="A43" s="22" t="s">
        <v>7413</v>
      </c>
      <c r="B43" s="23">
        <v>617</v>
      </c>
      <c r="C43" s="22" t="s">
        <v>7798</v>
      </c>
      <c r="D43" s="24">
        <v>44897</v>
      </c>
      <c r="E43" s="22" t="s">
        <v>7799</v>
      </c>
      <c r="F43" s="22" t="s">
        <v>7105</v>
      </c>
      <c r="G43" s="22" t="s">
        <v>7090</v>
      </c>
      <c r="H43" s="22" t="s">
        <v>7112</v>
      </c>
      <c r="I43" s="22" t="s">
        <v>7427</v>
      </c>
      <c r="J43" s="22"/>
      <c r="K43" s="22" t="s">
        <v>7017</v>
      </c>
      <c r="L43" s="22" t="s">
        <v>7800</v>
      </c>
      <c r="M43" s="22" t="s">
        <v>7037</v>
      </c>
      <c r="N43" s="22" t="s">
        <v>7694</v>
      </c>
      <c r="O43" s="22" t="s">
        <v>7021</v>
      </c>
      <c r="P43" s="22" t="s">
        <v>7022</v>
      </c>
      <c r="Q43" s="22"/>
      <c r="R43" s="22" t="s">
        <v>7060</v>
      </c>
      <c r="S43" s="22" t="s">
        <v>7024</v>
      </c>
      <c r="T43" s="22">
        <v>2</v>
      </c>
      <c r="U43" s="22" t="s">
        <v>7039</v>
      </c>
      <c r="V43" s="22" t="s">
        <v>7096</v>
      </c>
      <c r="W43" s="22" t="s">
        <v>7061</v>
      </c>
      <c r="X43" s="27" t="s">
        <v>7801</v>
      </c>
      <c r="Y43" s="22" t="s">
        <v>7802</v>
      </c>
    </row>
    <row r="44" ht="13.8" customHeight="1" spans="1:25" x14ac:dyDescent="0.25">
      <c r="A44" s="22" t="s">
        <v>7413</v>
      </c>
      <c r="B44" s="23" t="s">
        <v>2539</v>
      </c>
      <c r="C44" s="22" t="s">
        <v>7501</v>
      </c>
      <c r="D44" s="24">
        <v>44897</v>
      </c>
      <c r="E44" s="22" t="s">
        <v>7502</v>
      </c>
      <c r="F44" s="22" t="s">
        <v>7503</v>
      </c>
      <c r="G44" s="22" t="s">
        <v>7176</v>
      </c>
      <c r="H44" s="22" t="s">
        <v>7177</v>
      </c>
      <c r="I44" s="22" t="s">
        <v>7427</v>
      </c>
      <c r="J44" s="22"/>
      <c r="K44" s="22" t="s">
        <v>33</v>
      </c>
      <c r="L44" s="22" t="s">
        <v>33</v>
      </c>
      <c r="M44" s="22" t="s">
        <v>7106</v>
      </c>
      <c r="N44" s="22" t="s">
        <v>7289</v>
      </c>
      <c r="O44" s="22" t="s">
        <v>7021</v>
      </c>
      <c r="P44" s="22" t="s">
        <v>7022</v>
      </c>
      <c r="Q44" s="22" t="s">
        <v>7504</v>
      </c>
      <c r="R44" s="22" t="s">
        <v>7024</v>
      </c>
      <c r="S44" s="22" t="s">
        <v>7024</v>
      </c>
      <c r="T44" s="22">
        <v>12</v>
      </c>
      <c r="U44" s="22" t="s">
        <v>7052</v>
      </c>
      <c r="V44" s="22" t="s">
        <v>7096</v>
      </c>
      <c r="W44" s="22" t="s">
        <v>7027</v>
      </c>
      <c r="X44" s="22" t="s">
        <v>7505</v>
      </c>
      <c r="Y44" s="22" t="s">
        <v>7506</v>
      </c>
    </row>
    <row r="45" ht="13.8" customHeight="1" spans="1:25" x14ac:dyDescent="0.25">
      <c r="A45" s="22" t="s">
        <v>7413</v>
      </c>
      <c r="B45" s="23">
        <v>605</v>
      </c>
      <c r="C45" s="22" t="s">
        <v>7803</v>
      </c>
      <c r="D45" s="24">
        <v>44905</v>
      </c>
      <c r="E45" s="22" t="s">
        <v>7804</v>
      </c>
      <c r="F45" s="22" t="s">
        <v>7105</v>
      </c>
      <c r="G45" s="22" t="s">
        <v>7090</v>
      </c>
      <c r="H45" s="22" t="s">
        <v>7112</v>
      </c>
      <c r="I45" s="22" t="s">
        <v>7427</v>
      </c>
      <c r="J45" s="22"/>
      <c r="K45" s="22" t="s">
        <v>7017</v>
      </c>
      <c r="L45" s="22" t="s">
        <v>7800</v>
      </c>
      <c r="M45" s="22" t="s">
        <v>7037</v>
      </c>
      <c r="N45" s="22" t="s">
        <v>7694</v>
      </c>
      <c r="O45" s="22" t="s">
        <v>7690</v>
      </c>
      <c r="P45" s="25">
        <v>45199</v>
      </c>
      <c r="Q45" s="22"/>
      <c r="R45" s="22"/>
      <c r="S45" s="22"/>
      <c r="T45" s="22"/>
      <c r="U45" s="22"/>
      <c r="V45" s="22"/>
      <c r="W45" s="22"/>
      <c r="X45" s="22"/>
      <c r="Y45" s="22"/>
    </row>
    <row r="46" ht="45" customHeight="1" spans="1:25" x14ac:dyDescent="0.25">
      <c r="A46" s="22" t="s">
        <v>7413</v>
      </c>
      <c r="B46" s="23">
        <v>620</v>
      </c>
      <c r="C46" s="22" t="s">
        <v>7805</v>
      </c>
      <c r="D46" s="24">
        <v>44909</v>
      </c>
      <c r="E46" s="22" t="s">
        <v>7806</v>
      </c>
      <c r="F46" s="22" t="s">
        <v>7249</v>
      </c>
      <c r="G46" s="22" t="s">
        <v>7090</v>
      </c>
      <c r="H46" s="22" t="s">
        <v>7112</v>
      </c>
      <c r="I46" s="22" t="s">
        <v>7427</v>
      </c>
      <c r="J46" s="22"/>
      <c r="K46" s="22" t="s">
        <v>7017</v>
      </c>
      <c r="L46" s="22" t="s">
        <v>7800</v>
      </c>
      <c r="M46" s="22" t="s">
        <v>7037</v>
      </c>
      <c r="N46" s="22" t="s">
        <v>7694</v>
      </c>
      <c r="O46" s="22" t="s">
        <v>7021</v>
      </c>
      <c r="P46" s="22" t="s">
        <v>7022</v>
      </c>
      <c r="Q46" s="22"/>
      <c r="R46" s="22" t="s">
        <v>7060</v>
      </c>
      <c r="S46" s="22" t="s">
        <v>7024</v>
      </c>
      <c r="T46" s="22">
        <v>2</v>
      </c>
      <c r="U46" s="22" t="s">
        <v>7039</v>
      </c>
      <c r="V46" s="22" t="s">
        <v>7096</v>
      </c>
      <c r="W46" s="22" t="s">
        <v>7083</v>
      </c>
      <c r="X46" s="27" t="s">
        <v>7807</v>
      </c>
      <c r="Y46" s="27" t="s">
        <v>7808</v>
      </c>
    </row>
    <row r="47" ht="13.8" customHeight="1" spans="1:25" x14ac:dyDescent="0.25">
      <c r="A47" s="22" t="s">
        <v>7413</v>
      </c>
      <c r="B47" s="23">
        <v>624</v>
      </c>
      <c r="C47" s="22" t="s">
        <v>7809</v>
      </c>
      <c r="D47" s="24">
        <v>44915</v>
      </c>
      <c r="E47" s="22" t="s">
        <v>7810</v>
      </c>
      <c r="F47" s="22" t="s">
        <v>7294</v>
      </c>
      <c r="G47" s="22" t="s">
        <v>7295</v>
      </c>
      <c r="H47" s="22" t="s">
        <v>7112</v>
      </c>
      <c r="I47" s="22" t="s">
        <v>7427</v>
      </c>
      <c r="J47" s="22"/>
      <c r="K47" s="22" t="s">
        <v>7017</v>
      </c>
      <c r="L47" s="22" t="s">
        <v>7800</v>
      </c>
      <c r="M47" s="22" t="s">
        <v>7037</v>
      </c>
      <c r="N47" s="22" t="s">
        <v>7694</v>
      </c>
      <c r="O47" s="22" t="s">
        <v>7021</v>
      </c>
      <c r="P47" s="22" t="s">
        <v>7022</v>
      </c>
      <c r="Q47" s="22"/>
      <c r="R47" s="22"/>
      <c r="S47" s="22"/>
      <c r="T47" s="22"/>
      <c r="U47" s="22"/>
      <c r="V47" s="22"/>
      <c r="W47" s="22"/>
      <c r="X47" s="22"/>
      <c r="Y47" s="22"/>
    </row>
    <row r="48" ht="45" customHeight="1" spans="1:25" x14ac:dyDescent="0.25">
      <c r="A48" s="22" t="s">
        <v>7413</v>
      </c>
      <c r="B48" s="23">
        <v>607</v>
      </c>
      <c r="C48" s="22" t="s">
        <v>7811</v>
      </c>
      <c r="D48" s="24">
        <v>44916</v>
      </c>
      <c r="E48" s="22" t="s">
        <v>7812</v>
      </c>
      <c r="F48" s="22" t="s">
        <v>7105</v>
      </c>
      <c r="G48" s="22" t="s">
        <v>7090</v>
      </c>
      <c r="H48" s="22" t="s">
        <v>7112</v>
      </c>
      <c r="I48" s="22" t="s">
        <v>7427</v>
      </c>
      <c r="J48" s="22"/>
      <c r="K48" s="22" t="s">
        <v>7017</v>
      </c>
      <c r="L48" s="22" t="s">
        <v>7800</v>
      </c>
      <c r="M48" s="22" t="s">
        <v>7037</v>
      </c>
      <c r="N48" s="22" t="s">
        <v>7694</v>
      </c>
      <c r="O48" s="22" t="s">
        <v>7021</v>
      </c>
      <c r="P48" s="22" t="s">
        <v>7022</v>
      </c>
      <c r="Q48" s="22"/>
      <c r="R48" s="22" t="s">
        <v>7060</v>
      </c>
      <c r="S48" s="22" t="s">
        <v>7024</v>
      </c>
      <c r="T48" s="22">
        <v>2</v>
      </c>
      <c r="U48" s="22" t="s">
        <v>7052</v>
      </c>
      <c r="V48" s="22" t="s">
        <v>7096</v>
      </c>
      <c r="W48" s="22" t="s">
        <v>7097</v>
      </c>
      <c r="X48" s="22" t="s">
        <v>7813</v>
      </c>
      <c r="Y48" s="27" t="s">
        <v>7814</v>
      </c>
    </row>
    <row r="49" ht="13.8" customHeight="1" spans="1:25" x14ac:dyDescent="0.25">
      <c r="A49" s="22" t="s">
        <v>7413</v>
      </c>
      <c r="B49" s="23" t="s">
        <v>2550</v>
      </c>
      <c r="C49" s="22" t="s">
        <v>7815</v>
      </c>
      <c r="D49" s="24">
        <v>44916</v>
      </c>
      <c r="E49" s="22" t="s">
        <v>7816</v>
      </c>
      <c r="F49" s="22" t="s">
        <v>7149</v>
      </c>
      <c r="G49" s="22" t="s">
        <v>7150</v>
      </c>
      <c r="H49" s="22" t="s">
        <v>7112</v>
      </c>
      <c r="I49" s="22" t="s">
        <v>7427</v>
      </c>
      <c r="J49" s="22"/>
      <c r="K49" s="22" t="s">
        <v>33</v>
      </c>
      <c r="L49" s="22" t="s">
        <v>33</v>
      </c>
      <c r="M49" s="22" t="s">
        <v>7037</v>
      </c>
      <c r="N49" s="22" t="s">
        <v>7694</v>
      </c>
      <c r="O49" s="22" t="s">
        <v>7021</v>
      </c>
      <c r="P49" s="22" t="s">
        <v>7022</v>
      </c>
      <c r="Q49" s="22"/>
      <c r="R49" s="22" t="s">
        <v>7060</v>
      </c>
      <c r="S49" s="22" t="s">
        <v>7024</v>
      </c>
      <c r="T49" s="22">
        <v>3</v>
      </c>
      <c r="U49" s="22" t="s">
        <v>7052</v>
      </c>
      <c r="V49" s="22" t="s">
        <v>7096</v>
      </c>
      <c r="W49" s="22" t="s">
        <v>7027</v>
      </c>
      <c r="X49" s="22" t="s">
        <v>7817</v>
      </c>
      <c r="Y49" s="22" t="s">
        <v>7818</v>
      </c>
    </row>
    <row r="50" ht="13.8" customHeight="1" spans="1:25" x14ac:dyDescent="0.25">
      <c r="A50" s="22" t="s">
        <v>7413</v>
      </c>
      <c r="B50" s="23" t="s">
        <v>2597</v>
      </c>
      <c r="C50" s="22" t="s">
        <v>7819</v>
      </c>
      <c r="D50" s="24">
        <v>44916</v>
      </c>
      <c r="E50" s="22" t="s">
        <v>7820</v>
      </c>
      <c r="F50" s="22" t="s">
        <v>7821</v>
      </c>
      <c r="G50" s="22" t="s">
        <v>7425</v>
      </c>
      <c r="H50" s="22" t="s">
        <v>7426</v>
      </c>
      <c r="I50" s="22" t="s">
        <v>7427</v>
      </c>
      <c r="J50" s="22"/>
      <c r="K50" s="22" t="s">
        <v>33</v>
      </c>
      <c r="L50" s="22" t="s">
        <v>33</v>
      </c>
      <c r="M50" s="22" t="s">
        <v>7037</v>
      </c>
      <c r="N50" s="22" t="s">
        <v>7694</v>
      </c>
      <c r="O50" s="22" t="s">
        <v>7021</v>
      </c>
      <c r="P50" s="22" t="s">
        <v>7022</v>
      </c>
      <c r="Q50" s="22"/>
      <c r="R50" s="22"/>
      <c r="S50" s="22"/>
      <c r="T50" s="22"/>
      <c r="U50" s="22"/>
      <c r="V50" s="22"/>
      <c r="W50" s="22"/>
      <c r="X50" s="22"/>
      <c r="Y50" s="22"/>
    </row>
    <row r="51" ht="13.8" customHeight="1" spans="1:25" x14ac:dyDescent="0.25">
      <c r="A51" s="22" t="s">
        <v>7413</v>
      </c>
      <c r="B51" s="23">
        <v>613</v>
      </c>
      <c r="C51" s="22" t="s">
        <v>7822</v>
      </c>
      <c r="D51" s="24">
        <v>44917</v>
      </c>
      <c r="E51" s="22" t="s">
        <v>7823</v>
      </c>
      <c r="F51" s="22" t="s">
        <v>7215</v>
      </c>
      <c r="G51" s="22" t="s">
        <v>7090</v>
      </c>
      <c r="H51" s="22" t="s">
        <v>7112</v>
      </c>
      <c r="I51" s="22" t="s">
        <v>7427</v>
      </c>
      <c r="J51" s="22"/>
      <c r="K51" s="22" t="s">
        <v>7017</v>
      </c>
      <c r="L51" s="22" t="s">
        <v>7800</v>
      </c>
      <c r="M51" s="22" t="s">
        <v>7037</v>
      </c>
      <c r="N51" s="22" t="s">
        <v>7694</v>
      </c>
      <c r="O51" s="22" t="s">
        <v>7021</v>
      </c>
      <c r="P51" s="22" t="s">
        <v>7022</v>
      </c>
      <c r="Q51" s="22"/>
      <c r="R51" s="22" t="s">
        <v>7060</v>
      </c>
      <c r="S51" s="22" t="s">
        <v>7060</v>
      </c>
      <c r="T51" s="22">
        <v>2</v>
      </c>
      <c r="U51" s="22" t="s">
        <v>7052</v>
      </c>
      <c r="V51" s="22" t="s">
        <v>7026</v>
      </c>
      <c r="W51" s="22" t="s">
        <v>7083</v>
      </c>
      <c r="X51" s="22" t="s">
        <v>7824</v>
      </c>
      <c r="Y51" s="22" t="s">
        <v>7825</v>
      </c>
    </row>
    <row r="52" ht="13.8" customHeight="1" spans="1:25" x14ac:dyDescent="0.25">
      <c r="A52" s="22" t="s">
        <v>7413</v>
      </c>
      <c r="B52" s="23" t="s">
        <v>2609</v>
      </c>
      <c r="C52" s="22" t="s">
        <v>7414</v>
      </c>
      <c r="D52" s="24">
        <v>44922</v>
      </c>
      <c r="E52" s="22" t="s">
        <v>7415</v>
      </c>
      <c r="F52" s="22" t="s">
        <v>7075</v>
      </c>
      <c r="G52" s="22" t="s">
        <v>7076</v>
      </c>
      <c r="H52" s="22" t="s">
        <v>7077</v>
      </c>
      <c r="I52" s="22" t="s">
        <v>7427</v>
      </c>
      <c r="J52" s="22"/>
      <c r="K52" s="22" t="s">
        <v>33</v>
      </c>
      <c r="L52" s="22" t="s">
        <v>33</v>
      </c>
      <c r="M52" s="22" t="s">
        <v>7106</v>
      </c>
      <c r="N52" s="22" t="s">
        <v>7289</v>
      </c>
      <c r="O52" s="22" t="s">
        <v>7021</v>
      </c>
      <c r="P52" s="22" t="s">
        <v>7022</v>
      </c>
      <c r="Q52" s="22"/>
      <c r="R52" s="22" t="s">
        <v>7060</v>
      </c>
      <c r="S52" s="22" t="s">
        <v>7060</v>
      </c>
      <c r="T52" s="22">
        <v>8</v>
      </c>
      <c r="U52" s="22" t="s">
        <v>7052</v>
      </c>
      <c r="V52" s="22" t="s">
        <v>7026</v>
      </c>
      <c r="W52" s="22" t="s">
        <v>7351</v>
      </c>
      <c r="X52" s="22" t="s">
        <v>7416</v>
      </c>
      <c r="Y52" s="22" t="s">
        <v>7417</v>
      </c>
    </row>
    <row r="53" ht="13.8" customHeight="1" spans="1:25" x14ac:dyDescent="0.25">
      <c r="A53" s="22" t="s">
        <v>7418</v>
      </c>
      <c r="B53" s="23">
        <v>609</v>
      </c>
      <c r="C53" s="22" t="s">
        <v>7826</v>
      </c>
      <c r="D53" s="24">
        <v>44937</v>
      </c>
      <c r="E53" s="22" t="s">
        <v>7827</v>
      </c>
      <c r="F53" s="22" t="s">
        <v>7261</v>
      </c>
      <c r="G53" s="22" t="s">
        <v>7157</v>
      </c>
      <c r="H53" s="22" t="s">
        <v>7091</v>
      </c>
      <c r="I53" s="22" t="s">
        <v>7427</v>
      </c>
      <c r="J53" s="22"/>
      <c r="K53" s="22" t="s">
        <v>7017</v>
      </c>
      <c r="L53" s="22" t="s">
        <v>7800</v>
      </c>
      <c r="M53" s="22" t="s">
        <v>7037</v>
      </c>
      <c r="N53" s="22" t="s">
        <v>7694</v>
      </c>
      <c r="O53" s="22" t="s">
        <v>7690</v>
      </c>
      <c r="P53" s="25">
        <v>45206</v>
      </c>
      <c r="Q53" s="22"/>
      <c r="R53" s="22"/>
      <c r="S53" s="22"/>
      <c r="T53" s="22"/>
      <c r="U53" s="22"/>
      <c r="V53" s="22"/>
      <c r="W53" s="22"/>
      <c r="X53" s="22"/>
      <c r="Y53" s="22"/>
    </row>
    <row r="54" ht="13.8" customHeight="1" spans="1:25" x14ac:dyDescent="0.25">
      <c r="A54" s="22" t="s">
        <v>7418</v>
      </c>
      <c r="B54" s="23" t="s">
        <v>2603</v>
      </c>
      <c r="C54" s="22" t="s">
        <v>7828</v>
      </c>
      <c r="D54" s="24">
        <v>44938</v>
      </c>
      <c r="E54" s="22" t="s">
        <v>7829</v>
      </c>
      <c r="F54" s="22" t="s">
        <v>7821</v>
      </c>
      <c r="G54" s="22" t="s">
        <v>7425</v>
      </c>
      <c r="H54" s="22" t="s">
        <v>7426</v>
      </c>
      <c r="I54" s="22" t="s">
        <v>7427</v>
      </c>
      <c r="J54" s="22"/>
      <c r="K54" s="22" t="s">
        <v>33</v>
      </c>
      <c r="L54" s="22" t="s">
        <v>33</v>
      </c>
      <c r="M54" s="22" t="s">
        <v>7037</v>
      </c>
      <c r="N54" s="22" t="s">
        <v>7694</v>
      </c>
      <c r="O54" s="22" t="s">
        <v>7021</v>
      </c>
      <c r="P54" s="22" t="s">
        <v>7022</v>
      </c>
      <c r="Q54" s="22"/>
      <c r="R54" s="22"/>
      <c r="S54" s="22"/>
      <c r="T54" s="22"/>
      <c r="U54" s="22"/>
      <c r="V54" s="22"/>
      <c r="W54" s="22"/>
      <c r="X54" s="22"/>
      <c r="Y54" s="22"/>
    </row>
    <row r="55" ht="13.8" customHeight="1" spans="1:25" x14ac:dyDescent="0.25">
      <c r="A55" s="22" t="s">
        <v>7418</v>
      </c>
      <c r="B55" s="23">
        <v>615</v>
      </c>
      <c r="C55" s="22" t="s">
        <v>7830</v>
      </c>
      <c r="D55" s="24">
        <v>44939</v>
      </c>
      <c r="E55" s="22" t="s">
        <v>7831</v>
      </c>
      <c r="F55" s="22" t="s">
        <v>7832</v>
      </c>
      <c r="G55" s="22" t="s">
        <v>7150</v>
      </c>
      <c r="H55" s="22" t="s">
        <v>7112</v>
      </c>
      <c r="I55" s="22" t="s">
        <v>7427</v>
      </c>
      <c r="J55" s="22"/>
      <c r="K55" s="22" t="s">
        <v>7017</v>
      </c>
      <c r="L55" s="22" t="s">
        <v>7800</v>
      </c>
      <c r="M55" s="22" t="s">
        <v>7037</v>
      </c>
      <c r="N55" s="22" t="s">
        <v>7694</v>
      </c>
      <c r="O55" s="22" t="s">
        <v>7690</v>
      </c>
      <c r="P55" s="25">
        <v>45216</v>
      </c>
      <c r="Q55" s="22"/>
      <c r="R55" s="22"/>
      <c r="S55" s="22"/>
      <c r="T55" s="22"/>
      <c r="U55" s="22"/>
      <c r="V55" s="22"/>
      <c r="W55" s="22"/>
      <c r="X55" s="22"/>
      <c r="Y55" s="22"/>
    </row>
    <row r="56" ht="13.8" customHeight="1" spans="1:25" x14ac:dyDescent="0.25">
      <c r="A56" s="22" t="s">
        <v>7418</v>
      </c>
      <c r="B56" s="23">
        <v>618</v>
      </c>
      <c r="C56" s="22" t="s">
        <v>7833</v>
      </c>
      <c r="D56" s="24">
        <v>44944</v>
      </c>
      <c r="E56" s="22" t="s">
        <v>7834</v>
      </c>
      <c r="F56" s="22" t="s">
        <v>7201</v>
      </c>
      <c r="G56" s="22" t="s">
        <v>7157</v>
      </c>
      <c r="H56" s="22" t="s">
        <v>7112</v>
      </c>
      <c r="I56" s="22" t="s">
        <v>7427</v>
      </c>
      <c r="J56" s="22"/>
      <c r="K56" s="22" t="s">
        <v>7017</v>
      </c>
      <c r="L56" s="22" t="s">
        <v>7800</v>
      </c>
      <c r="M56" s="22" t="s">
        <v>7037</v>
      </c>
      <c r="N56" s="22" t="s">
        <v>7694</v>
      </c>
      <c r="O56" s="22" t="s">
        <v>7021</v>
      </c>
      <c r="P56" s="22" t="s">
        <v>7022</v>
      </c>
      <c r="Q56" s="22"/>
      <c r="R56" s="22"/>
      <c r="S56" s="22"/>
      <c r="T56" s="22"/>
      <c r="U56" s="22"/>
      <c r="V56" s="22"/>
      <c r="W56" s="22"/>
      <c r="X56" s="22"/>
      <c r="Y56" s="22"/>
    </row>
    <row r="57" ht="13.8" customHeight="1" spans="1:25" x14ac:dyDescent="0.25">
      <c r="A57" s="22" t="s">
        <v>7418</v>
      </c>
      <c r="B57" s="23">
        <v>608</v>
      </c>
      <c r="C57" s="22" t="s">
        <v>7835</v>
      </c>
      <c r="D57" s="24">
        <v>44945</v>
      </c>
      <c r="E57" s="22" t="s">
        <v>7836</v>
      </c>
      <c r="F57" s="22" t="s">
        <v>7201</v>
      </c>
      <c r="G57" s="22" t="s">
        <v>7157</v>
      </c>
      <c r="H57" s="22" t="s">
        <v>7112</v>
      </c>
      <c r="I57" s="22" t="s">
        <v>7427</v>
      </c>
      <c r="J57" s="22"/>
      <c r="K57" s="22" t="s">
        <v>7017</v>
      </c>
      <c r="L57" s="22" t="s">
        <v>7800</v>
      </c>
      <c r="M57" s="22" t="s">
        <v>7037</v>
      </c>
      <c r="N57" s="22" t="s">
        <v>7694</v>
      </c>
      <c r="O57" s="22" t="s">
        <v>7021</v>
      </c>
      <c r="P57" s="22" t="s">
        <v>7022</v>
      </c>
      <c r="Q57" s="22"/>
      <c r="R57" s="22"/>
      <c r="S57" s="22"/>
      <c r="T57" s="22"/>
      <c r="U57" s="22"/>
      <c r="V57" s="22"/>
      <c r="W57" s="22"/>
      <c r="X57" s="22"/>
      <c r="Y57" s="22"/>
    </row>
    <row r="58" ht="30" customHeight="1" spans="1:25" x14ac:dyDescent="0.25">
      <c r="A58" s="22" t="s">
        <v>7418</v>
      </c>
      <c r="B58" s="23" t="s">
        <v>2648</v>
      </c>
      <c r="C58" s="22" t="s">
        <v>7419</v>
      </c>
      <c r="D58" s="24">
        <v>44950</v>
      </c>
      <c r="E58" s="22" t="s">
        <v>7420</v>
      </c>
      <c r="F58" s="22" t="s">
        <v>7075</v>
      </c>
      <c r="G58" s="22" t="s">
        <v>7076</v>
      </c>
      <c r="H58" s="22" t="s">
        <v>7077</v>
      </c>
      <c r="I58" s="22" t="s">
        <v>7427</v>
      </c>
      <c r="J58" s="22"/>
      <c r="K58" s="22" t="s">
        <v>33</v>
      </c>
      <c r="L58" s="22" t="s">
        <v>33</v>
      </c>
      <c r="M58" s="22" t="s">
        <v>7037</v>
      </c>
      <c r="N58" s="22" t="s">
        <v>7289</v>
      </c>
      <c r="O58" s="22" t="s">
        <v>7021</v>
      </c>
      <c r="P58" s="22" t="s">
        <v>7022</v>
      </c>
      <c r="Q58" s="22"/>
      <c r="R58" s="22" t="s">
        <v>7060</v>
      </c>
      <c r="S58" s="22" t="s">
        <v>7060</v>
      </c>
      <c r="T58" s="22">
        <v>8</v>
      </c>
      <c r="U58" s="22" t="s">
        <v>7052</v>
      </c>
      <c r="V58" s="22" t="s">
        <v>7096</v>
      </c>
      <c r="W58" s="22" t="s">
        <v>7083</v>
      </c>
      <c r="X58" s="22" t="s">
        <v>7421</v>
      </c>
      <c r="Y58" s="27" t="s">
        <v>7422</v>
      </c>
    </row>
    <row r="59" ht="13.8" customHeight="1" spans="1:25" x14ac:dyDescent="0.25">
      <c r="A59" s="22" t="s">
        <v>7418</v>
      </c>
      <c r="B59" s="23">
        <v>606</v>
      </c>
      <c r="C59" s="22" t="s">
        <v>7837</v>
      </c>
      <c r="D59" s="24">
        <v>44952</v>
      </c>
      <c r="E59" s="22" t="s">
        <v>7838</v>
      </c>
      <c r="F59" s="22" t="s">
        <v>7163</v>
      </c>
      <c r="G59" s="22" t="s">
        <v>7146</v>
      </c>
      <c r="H59" s="22" t="s">
        <v>7131</v>
      </c>
      <c r="I59" s="22" t="s">
        <v>7427</v>
      </c>
      <c r="J59" s="22"/>
      <c r="K59" s="22" t="s">
        <v>7017</v>
      </c>
      <c r="L59" s="22" t="s">
        <v>7800</v>
      </c>
      <c r="M59" s="22" t="s">
        <v>7037</v>
      </c>
      <c r="N59" s="22" t="s">
        <v>7694</v>
      </c>
      <c r="O59" s="22" t="s">
        <v>7021</v>
      </c>
      <c r="P59" s="22" t="s">
        <v>7022</v>
      </c>
      <c r="Q59" s="22"/>
      <c r="R59" s="22" t="s">
        <v>7023</v>
      </c>
      <c r="S59" s="22" t="s">
        <v>7024</v>
      </c>
      <c r="T59" s="22">
        <v>2</v>
      </c>
      <c r="U59" s="22" t="s">
        <v>7052</v>
      </c>
      <c r="V59" s="22" t="s">
        <v>7026</v>
      </c>
      <c r="W59" s="22" t="s">
        <v>7124</v>
      </c>
      <c r="X59" s="22" t="s">
        <v>7839</v>
      </c>
      <c r="Y59" s="22" t="s">
        <v>7840</v>
      </c>
    </row>
    <row r="60" ht="13.8" customHeight="1" spans="1:25" x14ac:dyDescent="0.25">
      <c r="A60" s="22" t="s">
        <v>7429</v>
      </c>
      <c r="B60" s="23">
        <v>616</v>
      </c>
      <c r="C60" s="22" t="s">
        <v>7841</v>
      </c>
      <c r="D60" s="24">
        <v>44959</v>
      </c>
      <c r="E60" s="22" t="s">
        <v>7842</v>
      </c>
      <c r="F60" s="22" t="s">
        <v>7075</v>
      </c>
      <c r="G60" s="22" t="s">
        <v>7076</v>
      </c>
      <c r="H60" s="22" t="s">
        <v>7077</v>
      </c>
      <c r="I60" s="22" t="s">
        <v>7427</v>
      </c>
      <c r="J60" s="22"/>
      <c r="K60" s="22" t="s">
        <v>7017</v>
      </c>
      <c r="L60" s="22" t="s">
        <v>7800</v>
      </c>
      <c r="M60" s="22" t="s">
        <v>7037</v>
      </c>
      <c r="N60" s="22" t="s">
        <v>7694</v>
      </c>
      <c r="O60" s="22" t="s">
        <v>7021</v>
      </c>
      <c r="P60" s="22" t="s">
        <v>7022</v>
      </c>
      <c r="Q60" s="22"/>
      <c r="R60" s="22"/>
      <c r="S60" s="22"/>
      <c r="T60" s="22"/>
      <c r="U60" s="22"/>
      <c r="V60" s="22"/>
      <c r="W60" s="22"/>
      <c r="X60" s="22"/>
      <c r="Y60" s="22"/>
    </row>
    <row r="61" ht="13.8" customHeight="1" spans="1:25" x14ac:dyDescent="0.25">
      <c r="A61" s="22" t="s">
        <v>7429</v>
      </c>
      <c r="B61" s="23">
        <v>619</v>
      </c>
      <c r="C61" s="22" t="s">
        <v>7843</v>
      </c>
      <c r="D61" s="24">
        <v>44965</v>
      </c>
      <c r="E61" s="22" t="s">
        <v>7844</v>
      </c>
      <c r="F61" s="22" t="s">
        <v>7156</v>
      </c>
      <c r="G61" s="22" t="s">
        <v>7157</v>
      </c>
      <c r="H61" s="22" t="s">
        <v>7091</v>
      </c>
      <c r="I61" s="22" t="s">
        <v>7427</v>
      </c>
      <c r="J61" s="22"/>
      <c r="K61" s="22" t="s">
        <v>7017</v>
      </c>
      <c r="L61" s="22" t="s">
        <v>7800</v>
      </c>
      <c r="M61" s="22" t="s">
        <v>7037</v>
      </c>
      <c r="N61" s="22" t="s">
        <v>7694</v>
      </c>
      <c r="O61" s="22" t="s">
        <v>7021</v>
      </c>
      <c r="P61" s="22" t="s">
        <v>7022</v>
      </c>
      <c r="Q61" s="22"/>
      <c r="R61" s="22"/>
      <c r="S61" s="22"/>
      <c r="T61" s="22"/>
      <c r="U61" s="22"/>
      <c r="V61" s="22"/>
      <c r="W61" s="22"/>
      <c r="X61" s="22"/>
      <c r="Y61" s="22"/>
    </row>
    <row r="62" ht="13.8" customHeight="1" spans="1:25" x14ac:dyDescent="0.25">
      <c r="A62" s="22" t="s">
        <v>7429</v>
      </c>
      <c r="B62" s="23">
        <v>4005</v>
      </c>
      <c r="C62" s="22" t="s">
        <v>7430</v>
      </c>
      <c r="D62" s="24">
        <v>44974</v>
      </c>
      <c r="E62" s="22" t="s">
        <v>7431</v>
      </c>
      <c r="F62" s="22" t="s">
        <v>7432</v>
      </c>
      <c r="G62" s="22" t="s">
        <v>7425</v>
      </c>
      <c r="H62" s="22" t="s">
        <v>7426</v>
      </c>
      <c r="I62" s="22" t="s">
        <v>7427</v>
      </c>
      <c r="J62" s="22"/>
      <c r="K62" s="22" t="s">
        <v>7017</v>
      </c>
      <c r="L62" s="22" t="s">
        <v>7018</v>
      </c>
      <c r="M62" s="22" t="s">
        <v>7019</v>
      </c>
      <c r="N62" s="22" t="s">
        <v>7328</v>
      </c>
      <c r="O62" s="22" t="s">
        <v>7021</v>
      </c>
      <c r="P62" s="22" t="s">
        <v>7022</v>
      </c>
      <c r="Q62" s="22"/>
      <c r="R62" s="22"/>
      <c r="S62" s="22"/>
      <c r="T62" s="22"/>
      <c r="U62" s="22"/>
      <c r="V62" s="22"/>
      <c r="W62" s="22"/>
      <c r="X62" s="22"/>
      <c r="Y62" s="22"/>
    </row>
    <row r="63" ht="13.8" customHeight="1" spans="1:25" x14ac:dyDescent="0.25">
      <c r="A63" s="22" t="s">
        <v>7429</v>
      </c>
      <c r="B63" s="23">
        <v>611</v>
      </c>
      <c r="C63" s="22" t="s">
        <v>7845</v>
      </c>
      <c r="D63" s="24">
        <v>44971</v>
      </c>
      <c r="E63" s="22" t="s">
        <v>7846</v>
      </c>
      <c r="F63" s="22" t="s">
        <v>7140</v>
      </c>
      <c r="G63" s="22" t="s">
        <v>7130</v>
      </c>
      <c r="H63" s="22" t="s">
        <v>7131</v>
      </c>
      <c r="I63" s="22" t="s">
        <v>7427</v>
      </c>
      <c r="J63" s="22"/>
      <c r="K63" s="22" t="s">
        <v>7017</v>
      </c>
      <c r="L63" s="22" t="s">
        <v>7800</v>
      </c>
      <c r="M63" s="22" t="s">
        <v>7037</v>
      </c>
      <c r="N63" s="22" t="s">
        <v>7694</v>
      </c>
      <c r="O63" s="22" t="s">
        <v>7021</v>
      </c>
      <c r="P63" s="22" t="s">
        <v>7022</v>
      </c>
      <c r="Q63" s="22"/>
      <c r="R63" s="22" t="s">
        <v>7060</v>
      </c>
      <c r="S63" s="22" t="s">
        <v>7024</v>
      </c>
      <c r="T63" s="22">
        <v>2</v>
      </c>
      <c r="U63" s="22" t="s">
        <v>7052</v>
      </c>
      <c r="V63" s="22" t="s">
        <v>7096</v>
      </c>
      <c r="W63" s="22" t="s">
        <v>7083</v>
      </c>
      <c r="X63" s="22" t="s">
        <v>7847</v>
      </c>
      <c r="Y63" s="22" t="s">
        <v>7118</v>
      </c>
    </row>
    <row r="64" ht="13.8" customHeight="1" spans="1:25" x14ac:dyDescent="0.25">
      <c r="A64" s="22" t="s">
        <v>7429</v>
      </c>
      <c r="B64" s="23">
        <v>610</v>
      </c>
      <c r="C64" s="22" t="s">
        <v>7848</v>
      </c>
      <c r="D64" s="24">
        <v>44973</v>
      </c>
      <c r="E64" s="22" t="s">
        <v>7849</v>
      </c>
      <c r="F64" s="22" t="s">
        <v>7656</v>
      </c>
      <c r="G64" s="22" t="s">
        <v>7130</v>
      </c>
      <c r="H64" s="22" t="s">
        <v>7131</v>
      </c>
      <c r="I64" s="22" t="s">
        <v>7427</v>
      </c>
      <c r="J64" s="22"/>
      <c r="K64" s="22" t="s">
        <v>7017</v>
      </c>
      <c r="L64" s="22" t="s">
        <v>7800</v>
      </c>
      <c r="M64" s="22" t="s">
        <v>7037</v>
      </c>
      <c r="N64" s="22" t="s">
        <v>7694</v>
      </c>
      <c r="O64" s="22" t="s">
        <v>7690</v>
      </c>
      <c r="P64" s="25">
        <v>45322</v>
      </c>
      <c r="Q64" s="22"/>
      <c r="R64" s="22" t="s">
        <v>7024</v>
      </c>
      <c r="S64" s="22" t="s">
        <v>7024</v>
      </c>
      <c r="T64" s="22">
        <v>2</v>
      </c>
      <c r="U64" s="22" t="s">
        <v>7052</v>
      </c>
      <c r="V64" s="22" t="s">
        <v>7026</v>
      </c>
      <c r="W64" s="22" t="s">
        <v>7083</v>
      </c>
      <c r="X64" s="22" t="s">
        <v>7850</v>
      </c>
      <c r="Y64" s="22" t="s">
        <v>7118</v>
      </c>
    </row>
    <row r="65" ht="13.8" customHeight="1" spans="1:25" x14ac:dyDescent="0.25">
      <c r="A65" s="22" t="s">
        <v>7429</v>
      </c>
      <c r="B65" s="23" t="s">
        <v>2731</v>
      </c>
      <c r="C65" s="22" t="s">
        <v>7851</v>
      </c>
      <c r="D65" s="24">
        <v>44979</v>
      </c>
      <c r="E65" s="22" t="s">
        <v>7852</v>
      </c>
      <c r="F65" s="22" t="s">
        <v>7821</v>
      </c>
      <c r="G65" s="22" t="s">
        <v>7425</v>
      </c>
      <c r="H65" s="22" t="s">
        <v>7426</v>
      </c>
      <c r="I65" s="22" t="s">
        <v>7427</v>
      </c>
      <c r="J65" s="22"/>
      <c r="K65" s="22" t="s">
        <v>33</v>
      </c>
      <c r="L65" s="22" t="s">
        <v>33</v>
      </c>
      <c r="M65" s="22" t="s">
        <v>7037</v>
      </c>
      <c r="N65" s="22" t="s">
        <v>7694</v>
      </c>
      <c r="O65" s="22" t="s">
        <v>7021</v>
      </c>
      <c r="P65" s="22" t="s">
        <v>7022</v>
      </c>
      <c r="Q65" s="22"/>
      <c r="R65" s="22"/>
      <c r="S65" s="22"/>
      <c r="T65" s="22"/>
      <c r="U65" s="22"/>
      <c r="V65" s="22"/>
      <c r="W65" s="22"/>
      <c r="X65" s="22"/>
      <c r="Y65" s="22"/>
    </row>
    <row r="66" ht="13.8" customHeight="1" spans="1:25" x14ac:dyDescent="0.25">
      <c r="A66" s="22" t="s">
        <v>7429</v>
      </c>
      <c r="B66" s="23" t="s">
        <v>1412</v>
      </c>
      <c r="C66" s="22" t="s">
        <v>7853</v>
      </c>
      <c r="D66" s="24">
        <v>44981</v>
      </c>
      <c r="E66" s="22" t="s">
        <v>7854</v>
      </c>
      <c r="F66" s="22" t="s">
        <v>7855</v>
      </c>
      <c r="G66" s="22" t="s">
        <v>7076</v>
      </c>
      <c r="H66" s="22" t="s">
        <v>7077</v>
      </c>
      <c r="I66" s="22" t="s">
        <v>7427</v>
      </c>
      <c r="J66" s="22"/>
      <c r="K66" s="22" t="s">
        <v>33</v>
      </c>
      <c r="L66" s="22" t="s">
        <v>33</v>
      </c>
      <c r="M66" s="22" t="s">
        <v>7037</v>
      </c>
      <c r="N66" s="22" t="s">
        <v>7694</v>
      </c>
      <c r="O66" s="22" t="s">
        <v>7021</v>
      </c>
      <c r="P66" s="22" t="s">
        <v>7022</v>
      </c>
      <c r="Q66" s="22"/>
      <c r="R66" s="22" t="s">
        <v>7024</v>
      </c>
      <c r="S66" s="22" t="s">
        <v>7024</v>
      </c>
      <c r="T66" s="22">
        <v>8</v>
      </c>
      <c r="U66" s="22" t="s">
        <v>7052</v>
      </c>
      <c r="V66" s="22" t="s">
        <v>7224</v>
      </c>
      <c r="W66" s="22" t="s">
        <v>7351</v>
      </c>
      <c r="X66" s="22" t="s">
        <v>7856</v>
      </c>
      <c r="Y66" s="22" t="s">
        <v>7857</v>
      </c>
    </row>
    <row r="67" ht="13.8" customHeight="1" spans="1:25" x14ac:dyDescent="0.25">
      <c r="A67" s="22" t="s">
        <v>7858</v>
      </c>
      <c r="B67" s="23">
        <v>614</v>
      </c>
      <c r="C67" s="22" t="s">
        <v>7859</v>
      </c>
      <c r="D67" s="24">
        <v>44988</v>
      </c>
      <c r="E67" s="22" t="s">
        <v>7860</v>
      </c>
      <c r="F67" s="22" t="s">
        <v>7156</v>
      </c>
      <c r="G67" s="22" t="s">
        <v>7157</v>
      </c>
      <c r="H67" s="22" t="s">
        <v>7091</v>
      </c>
      <c r="I67" s="22" t="s">
        <v>7427</v>
      </c>
      <c r="J67" s="22"/>
      <c r="K67" s="22" t="s">
        <v>7017</v>
      </c>
      <c r="L67" s="22" t="s">
        <v>7800</v>
      </c>
      <c r="M67" s="22" t="s">
        <v>7037</v>
      </c>
      <c r="N67" s="22" t="s">
        <v>7694</v>
      </c>
      <c r="O67" s="22" t="s">
        <v>7021</v>
      </c>
      <c r="P67" s="22" t="s">
        <v>7022</v>
      </c>
      <c r="Q67" s="22"/>
      <c r="R67" s="22" t="s">
        <v>7060</v>
      </c>
      <c r="S67" s="22" t="s">
        <v>7060</v>
      </c>
      <c r="T67" s="22">
        <v>4</v>
      </c>
      <c r="U67" s="22" t="s">
        <v>7039</v>
      </c>
      <c r="V67" s="22" t="s">
        <v>7026</v>
      </c>
      <c r="W67" s="22" t="s">
        <v>7061</v>
      </c>
      <c r="X67" s="22" t="s">
        <v>7861</v>
      </c>
      <c r="Y67" s="22" t="s">
        <v>7862</v>
      </c>
    </row>
    <row r="68" ht="13.8" customHeight="1" spans="1:25" x14ac:dyDescent="0.25">
      <c r="A68" s="22" t="s">
        <v>7858</v>
      </c>
      <c r="B68" s="23" t="s">
        <v>2591</v>
      </c>
      <c r="C68" s="22" t="s">
        <v>7863</v>
      </c>
      <c r="D68" s="24">
        <v>45015</v>
      </c>
      <c r="E68" s="22" t="s">
        <v>7864</v>
      </c>
      <c r="F68" s="22" t="s">
        <v>7355</v>
      </c>
      <c r="G68" s="22" t="s">
        <v>7209</v>
      </c>
      <c r="H68" s="22" t="s">
        <v>7014</v>
      </c>
      <c r="I68" s="22" t="s">
        <v>7427</v>
      </c>
      <c r="J68" s="22"/>
      <c r="K68" s="22" t="s">
        <v>33</v>
      </c>
      <c r="L68" s="22" t="s">
        <v>33</v>
      </c>
      <c r="M68" s="22" t="s">
        <v>7037</v>
      </c>
      <c r="N68" s="22" t="s">
        <v>7694</v>
      </c>
      <c r="O68" s="22" t="s">
        <v>7021</v>
      </c>
      <c r="P68" s="22" t="s">
        <v>7022</v>
      </c>
      <c r="Q68" s="22"/>
      <c r="R68" s="22" t="s">
        <v>7024</v>
      </c>
      <c r="S68" s="22" t="s">
        <v>7023</v>
      </c>
      <c r="T68" s="22">
        <v>4</v>
      </c>
      <c r="U68" s="22" t="s">
        <v>7052</v>
      </c>
      <c r="V68" s="22" t="s">
        <v>7224</v>
      </c>
      <c r="W68" s="22" t="s">
        <v>7116</v>
      </c>
      <c r="X68" s="22" t="s">
        <v>7865</v>
      </c>
      <c r="Y68" s="22" t="s">
        <v>7118</v>
      </c>
    </row>
    <row r="69" ht="13.8" customHeight="1" spans="1:25" x14ac:dyDescent="0.25">
      <c r="A69" s="22" t="s">
        <v>7858</v>
      </c>
      <c r="B69" s="23">
        <v>625</v>
      </c>
      <c r="C69" s="22" t="s">
        <v>7866</v>
      </c>
      <c r="D69" s="24">
        <v>45015</v>
      </c>
      <c r="E69" s="22" t="s">
        <v>7867</v>
      </c>
      <c r="F69" s="22" t="s">
        <v>7821</v>
      </c>
      <c r="G69" s="22" t="s">
        <v>7425</v>
      </c>
      <c r="H69" s="22" t="s">
        <v>7426</v>
      </c>
      <c r="I69" s="22" t="s">
        <v>7427</v>
      </c>
      <c r="J69" s="22"/>
      <c r="K69" s="22" t="s">
        <v>7017</v>
      </c>
      <c r="L69" s="22" t="s">
        <v>7800</v>
      </c>
      <c r="M69" s="22" t="s">
        <v>7037</v>
      </c>
      <c r="N69" s="22" t="s">
        <v>7694</v>
      </c>
      <c r="O69" s="22" t="s">
        <v>7021</v>
      </c>
      <c r="P69" s="22" t="s">
        <v>7022</v>
      </c>
      <c r="Q69" s="22"/>
      <c r="R69" s="22"/>
      <c r="S69" s="22"/>
      <c r="T69" s="22"/>
      <c r="U69" s="22"/>
      <c r="V69" s="22"/>
      <c r="W69" s="22"/>
      <c r="X69" s="22"/>
      <c r="Y69" s="22"/>
    </row>
    <row r="70" ht="13.8" customHeight="1" spans="1:25" x14ac:dyDescent="0.25">
      <c r="A70" s="22" t="s">
        <v>7868</v>
      </c>
      <c r="B70" s="23">
        <v>404</v>
      </c>
      <c r="C70" s="22" t="s">
        <v>7869</v>
      </c>
      <c r="D70" s="24">
        <v>45086</v>
      </c>
      <c r="E70" s="22" t="s">
        <v>7870</v>
      </c>
      <c r="F70" s="22" t="s">
        <v>7012</v>
      </c>
      <c r="G70" s="22" t="s">
        <v>7013</v>
      </c>
      <c r="H70" s="22" t="s">
        <v>7014</v>
      </c>
      <c r="I70" s="22" t="s">
        <v>7427</v>
      </c>
      <c r="J70" s="22"/>
      <c r="K70" s="22" t="s">
        <v>7017</v>
      </c>
      <c r="L70" s="22" t="s">
        <v>7018</v>
      </c>
      <c r="M70" s="22" t="s">
        <v>7037</v>
      </c>
      <c r="N70" s="22" t="s">
        <v>7694</v>
      </c>
      <c r="O70" s="22" t="s">
        <v>7021</v>
      </c>
      <c r="P70" s="22" t="s">
        <v>7022</v>
      </c>
      <c r="Q70" s="22"/>
      <c r="R70" s="22" t="s">
        <v>7060</v>
      </c>
      <c r="S70" s="22" t="s">
        <v>7060</v>
      </c>
      <c r="T70" s="22">
        <v>2</v>
      </c>
      <c r="U70" s="22" t="s">
        <v>7025</v>
      </c>
      <c r="V70" s="22" t="s">
        <v>7026</v>
      </c>
      <c r="W70" s="22" t="s">
        <v>7083</v>
      </c>
      <c r="X70" s="22" t="s">
        <v>7437</v>
      </c>
      <c r="Y70" s="22" t="s">
        <v>7871</v>
      </c>
    </row>
    <row r="71" ht="13.8" customHeight="1" spans="1:25" x14ac:dyDescent="0.25">
      <c r="A71" s="22" t="s">
        <v>7868</v>
      </c>
      <c r="B71" s="23">
        <v>405</v>
      </c>
      <c r="C71" s="22" t="s">
        <v>7872</v>
      </c>
      <c r="D71" s="24">
        <v>45086</v>
      </c>
      <c r="E71" s="22" t="s">
        <v>7873</v>
      </c>
      <c r="F71" s="22" t="s">
        <v>7012</v>
      </c>
      <c r="G71" s="22" t="s">
        <v>7013</v>
      </c>
      <c r="H71" s="22" t="s">
        <v>7014</v>
      </c>
      <c r="I71" s="22" t="s">
        <v>7427</v>
      </c>
      <c r="J71" s="22"/>
      <c r="K71" s="22" t="s">
        <v>7017</v>
      </c>
      <c r="L71" s="22" t="s">
        <v>7018</v>
      </c>
      <c r="M71" s="22" t="s">
        <v>7037</v>
      </c>
      <c r="N71" s="22" t="s">
        <v>7708</v>
      </c>
      <c r="O71" s="22" t="s">
        <v>7021</v>
      </c>
      <c r="P71" s="22" t="s">
        <v>7022</v>
      </c>
      <c r="Q71" s="22" t="s">
        <v>7874</v>
      </c>
      <c r="R71" s="22" t="s">
        <v>7060</v>
      </c>
      <c r="S71" s="22" t="s">
        <v>7024</v>
      </c>
      <c r="T71" s="22">
        <v>2</v>
      </c>
      <c r="U71" s="22" t="s">
        <v>7052</v>
      </c>
      <c r="V71" s="22" t="s">
        <v>7082</v>
      </c>
      <c r="W71" s="22" t="s">
        <v>7083</v>
      </c>
      <c r="X71" s="22" t="s">
        <v>7118</v>
      </c>
      <c r="Y71" s="22" t="s">
        <v>7875</v>
      </c>
    </row>
    <row r="72" ht="13.8" customHeight="1" spans="1:25" x14ac:dyDescent="0.25">
      <c r="A72" s="22" t="s">
        <v>7868</v>
      </c>
      <c r="B72" s="23">
        <v>403</v>
      </c>
      <c r="C72" s="22" t="s">
        <v>7876</v>
      </c>
      <c r="D72" s="24">
        <v>45086</v>
      </c>
      <c r="E72" s="22" t="s">
        <v>7877</v>
      </c>
      <c r="F72" s="22" t="s">
        <v>7878</v>
      </c>
      <c r="G72" s="22" t="s">
        <v>7013</v>
      </c>
      <c r="H72" s="22" t="s">
        <v>7014</v>
      </c>
      <c r="I72" s="22" t="s">
        <v>7427</v>
      </c>
      <c r="J72" s="22"/>
      <c r="K72" s="22" t="s">
        <v>7017</v>
      </c>
      <c r="L72" s="22" t="s">
        <v>7018</v>
      </c>
      <c r="M72" s="22" t="s">
        <v>7037</v>
      </c>
      <c r="N72" s="22" t="s">
        <v>7694</v>
      </c>
      <c r="O72" s="22" t="s">
        <v>7021</v>
      </c>
      <c r="P72" s="22" t="s">
        <v>7022</v>
      </c>
      <c r="Q72" s="22"/>
      <c r="R72" s="22" t="s">
        <v>7060</v>
      </c>
      <c r="S72" s="22" t="s">
        <v>7060</v>
      </c>
      <c r="T72" s="22">
        <v>2</v>
      </c>
      <c r="U72" s="22" t="s">
        <v>7025</v>
      </c>
      <c r="V72" s="22" t="s">
        <v>7026</v>
      </c>
      <c r="W72" s="22" t="s">
        <v>7454</v>
      </c>
      <c r="X72" s="22" t="s">
        <v>7341</v>
      </c>
      <c r="Y72" s="22" t="s">
        <v>7879</v>
      </c>
    </row>
    <row r="73" ht="13.8" customHeight="1" spans="1:25" x14ac:dyDescent="0.25">
      <c r="A73" s="22" t="s">
        <v>7868</v>
      </c>
      <c r="B73" s="23">
        <v>406</v>
      </c>
      <c r="C73" s="22" t="s">
        <v>7880</v>
      </c>
      <c r="D73" s="24">
        <v>45086</v>
      </c>
      <c r="E73" s="22" t="s">
        <v>7881</v>
      </c>
      <c r="F73" s="22" t="s">
        <v>7012</v>
      </c>
      <c r="G73" s="22" t="s">
        <v>7013</v>
      </c>
      <c r="H73" s="22" t="s">
        <v>7014</v>
      </c>
      <c r="I73" s="22" t="s">
        <v>7427</v>
      </c>
      <c r="J73" s="22"/>
      <c r="K73" s="22" t="s">
        <v>7017</v>
      </c>
      <c r="L73" s="22" t="s">
        <v>7018</v>
      </c>
      <c r="M73" s="22" t="s">
        <v>7037</v>
      </c>
      <c r="N73" s="22" t="s">
        <v>7694</v>
      </c>
      <c r="O73" s="22" t="s">
        <v>7021</v>
      </c>
      <c r="P73" s="22" t="s">
        <v>7022</v>
      </c>
      <c r="Q73" s="22"/>
      <c r="R73" s="22" t="s">
        <v>7060</v>
      </c>
      <c r="S73" s="22" t="s">
        <v>7060</v>
      </c>
      <c r="T73" s="22">
        <v>2</v>
      </c>
      <c r="U73" s="22" t="s">
        <v>7025</v>
      </c>
      <c r="V73" s="22" t="s">
        <v>7082</v>
      </c>
      <c r="W73" s="22" t="s">
        <v>7083</v>
      </c>
      <c r="X73" s="22" t="s">
        <v>7437</v>
      </c>
      <c r="Y73" s="22" t="s">
        <v>7118</v>
      </c>
    </row>
    <row r="74" ht="13.8" customHeight="1" spans="1:25" x14ac:dyDescent="0.25">
      <c r="A74" s="22" t="s">
        <v>7433</v>
      </c>
      <c r="B74" s="23">
        <v>4019</v>
      </c>
      <c r="C74" s="22" t="s">
        <v>7434</v>
      </c>
      <c r="D74" s="24">
        <v>45112</v>
      </c>
      <c r="E74" s="22" t="s">
        <v>7435</v>
      </c>
      <c r="F74" s="22" t="s">
        <v>7012</v>
      </c>
      <c r="G74" s="22" t="s">
        <v>7013</v>
      </c>
      <c r="H74" s="22" t="s">
        <v>7014</v>
      </c>
      <c r="I74" s="22" t="s">
        <v>7427</v>
      </c>
      <c r="J74" s="22"/>
      <c r="K74" s="22" t="s">
        <v>7017</v>
      </c>
      <c r="L74" s="22" t="s">
        <v>7018</v>
      </c>
      <c r="M74" s="22" t="s">
        <v>7019</v>
      </c>
      <c r="N74" s="22" t="s">
        <v>7436</v>
      </c>
      <c r="O74" s="22" t="s">
        <v>7021</v>
      </c>
      <c r="P74" s="22" t="s">
        <v>7022</v>
      </c>
      <c r="Q74" s="22"/>
      <c r="R74" s="22" t="s">
        <v>7060</v>
      </c>
      <c r="S74" s="22" t="s">
        <v>7060</v>
      </c>
      <c r="T74" s="22">
        <v>2</v>
      </c>
      <c r="U74" s="22" t="s">
        <v>7052</v>
      </c>
      <c r="V74" s="22" t="s">
        <v>7082</v>
      </c>
      <c r="W74" s="22" t="s">
        <v>7083</v>
      </c>
      <c r="X74" s="22" t="s">
        <v>7437</v>
      </c>
      <c r="Y74" s="22" t="s">
        <v>7118</v>
      </c>
    </row>
    <row r="75" ht="30" customHeight="1" spans="1:25" x14ac:dyDescent="0.25">
      <c r="A75" s="22" t="s">
        <v>7433</v>
      </c>
      <c r="B75" s="23" t="s">
        <v>3189</v>
      </c>
      <c r="C75" s="22" t="s">
        <v>7882</v>
      </c>
      <c r="D75" s="24">
        <v>45132</v>
      </c>
      <c r="E75" s="22" t="s">
        <v>7883</v>
      </c>
      <c r="F75" s="22" t="s">
        <v>7884</v>
      </c>
      <c r="G75" s="22" t="s">
        <v>7034</v>
      </c>
      <c r="H75" s="22" t="s">
        <v>7014</v>
      </c>
      <c r="I75" s="22" t="s">
        <v>7427</v>
      </c>
      <c r="J75" s="22"/>
      <c r="K75" s="22" t="s">
        <v>33</v>
      </c>
      <c r="L75" s="22" t="s">
        <v>33</v>
      </c>
      <c r="M75" s="22" t="s">
        <v>7037</v>
      </c>
      <c r="N75" s="22" t="s">
        <v>7694</v>
      </c>
      <c r="O75" s="22" t="s">
        <v>7021</v>
      </c>
      <c r="P75" s="22" t="s">
        <v>7022</v>
      </c>
      <c r="Q75" s="22"/>
      <c r="R75" s="22" t="s">
        <v>7023</v>
      </c>
      <c r="S75" s="22" t="s">
        <v>7024</v>
      </c>
      <c r="T75" s="22">
        <v>3</v>
      </c>
      <c r="U75" s="22" t="s">
        <v>7039</v>
      </c>
      <c r="V75" s="22" t="s">
        <v>7040</v>
      </c>
      <c r="W75" s="22" t="s">
        <v>7041</v>
      </c>
      <c r="X75" s="22" t="s">
        <v>7042</v>
      </c>
      <c r="Y75" s="27" t="s">
        <v>7043</v>
      </c>
    </row>
    <row r="76" ht="13.8" customHeight="1" spans="1:25" x14ac:dyDescent="0.25">
      <c r="A76" s="22" t="s">
        <v>7269</v>
      </c>
      <c r="B76" s="23">
        <v>4032</v>
      </c>
      <c r="C76" s="22" t="s">
        <v>7885</v>
      </c>
      <c r="D76" s="24">
        <v>45148</v>
      </c>
      <c r="E76" s="22" t="s">
        <v>7886</v>
      </c>
      <c r="F76" s="22" t="s">
        <v>7215</v>
      </c>
      <c r="G76" s="22" t="s">
        <v>7090</v>
      </c>
      <c r="H76" s="22" t="s">
        <v>7112</v>
      </c>
      <c r="I76" s="22" t="s">
        <v>7427</v>
      </c>
      <c r="J76" s="22"/>
      <c r="K76" s="22" t="s">
        <v>7017</v>
      </c>
      <c r="L76" s="22" t="s">
        <v>7018</v>
      </c>
      <c r="M76" s="22" t="s">
        <v>7037</v>
      </c>
      <c r="N76" s="22" t="s">
        <v>7708</v>
      </c>
      <c r="O76" s="22" t="s">
        <v>7021</v>
      </c>
      <c r="P76" s="22" t="s">
        <v>7022</v>
      </c>
      <c r="Q76" s="22" t="s">
        <v>7350</v>
      </c>
      <c r="R76" s="22" t="s">
        <v>7060</v>
      </c>
      <c r="S76" s="22" t="s">
        <v>7060</v>
      </c>
      <c r="T76" s="22">
        <v>3</v>
      </c>
      <c r="U76" s="22" t="s">
        <v>7052</v>
      </c>
      <c r="V76" s="22" t="s">
        <v>7026</v>
      </c>
      <c r="W76" s="22" t="s">
        <v>7351</v>
      </c>
      <c r="X76" s="22" t="s">
        <v>7887</v>
      </c>
      <c r="Y76" s="22" t="s">
        <v>7888</v>
      </c>
    </row>
    <row r="77" ht="13.8" customHeight="1" spans="1:25" x14ac:dyDescent="0.25">
      <c r="A77" s="22" t="s">
        <v>7269</v>
      </c>
      <c r="B77" s="23" t="s">
        <v>3198</v>
      </c>
      <c r="C77" s="22" t="s">
        <v>7889</v>
      </c>
      <c r="D77" s="24">
        <v>45149</v>
      </c>
      <c r="E77" s="22" t="s">
        <v>7890</v>
      </c>
      <c r="F77" s="22" t="s">
        <v>7444</v>
      </c>
      <c r="G77" s="22" t="s">
        <v>7146</v>
      </c>
      <c r="H77" s="22" t="s">
        <v>7131</v>
      </c>
      <c r="I77" s="22" t="s">
        <v>7427</v>
      </c>
      <c r="J77" s="22"/>
      <c r="K77" s="22" t="s">
        <v>33</v>
      </c>
      <c r="L77" s="22" t="s">
        <v>33</v>
      </c>
      <c r="M77" s="22" t="s">
        <v>7037</v>
      </c>
      <c r="N77" s="22" t="s">
        <v>7694</v>
      </c>
      <c r="O77" s="22" t="s">
        <v>7021</v>
      </c>
      <c r="P77" s="22" t="s">
        <v>7022</v>
      </c>
      <c r="Q77" s="22"/>
      <c r="R77" s="22" t="s">
        <v>7060</v>
      </c>
      <c r="S77" s="22" t="s">
        <v>7060</v>
      </c>
      <c r="T77" s="22">
        <v>7</v>
      </c>
      <c r="U77" s="22" t="s">
        <v>7052</v>
      </c>
      <c r="V77" s="22" t="s">
        <v>7026</v>
      </c>
      <c r="W77" s="22" t="s">
        <v>7061</v>
      </c>
      <c r="X77" s="22" t="s">
        <v>7891</v>
      </c>
      <c r="Y77" s="22" t="s">
        <v>7892</v>
      </c>
    </row>
    <row r="78" ht="13.8" customHeight="1" spans="1:25" x14ac:dyDescent="0.25">
      <c r="A78" s="22" t="s">
        <v>7269</v>
      </c>
      <c r="B78" s="23">
        <v>612</v>
      </c>
      <c r="C78" s="22" t="s">
        <v>7893</v>
      </c>
      <c r="D78" s="24">
        <v>45163</v>
      </c>
      <c r="E78" s="22" t="s">
        <v>7894</v>
      </c>
      <c r="F78" s="22" t="s">
        <v>7129</v>
      </c>
      <c r="G78" s="22" t="s">
        <v>7130</v>
      </c>
      <c r="H78" s="22" t="s">
        <v>7131</v>
      </c>
      <c r="I78" s="22" t="s">
        <v>7427</v>
      </c>
      <c r="J78" s="22"/>
      <c r="K78" s="22" t="s">
        <v>7017</v>
      </c>
      <c r="L78" s="22" t="s">
        <v>7800</v>
      </c>
      <c r="M78" s="22" t="s">
        <v>7037</v>
      </c>
      <c r="N78" s="22" t="s">
        <v>7694</v>
      </c>
      <c r="O78" s="22" t="s">
        <v>7690</v>
      </c>
      <c r="P78" s="25">
        <v>45351</v>
      </c>
      <c r="Q78" s="22"/>
      <c r="R78" s="22" t="s">
        <v>7060</v>
      </c>
      <c r="S78" s="22" t="s">
        <v>7024</v>
      </c>
      <c r="T78" s="22">
        <v>2</v>
      </c>
      <c r="U78" s="22" t="s">
        <v>7052</v>
      </c>
      <c r="V78" s="22" t="s">
        <v>7096</v>
      </c>
      <c r="W78" s="22" t="s">
        <v>7083</v>
      </c>
      <c r="X78" s="22" t="s">
        <v>7895</v>
      </c>
      <c r="Y78" s="22" t="s">
        <v>7118</v>
      </c>
    </row>
    <row r="79" ht="13.8" customHeight="1" spans="1:16384" s="39" customFormat="1" x14ac:dyDescent="0.25">
      <c r="A79" s="22" t="s">
        <v>7246</v>
      </c>
      <c r="B79" s="23">
        <v>4040</v>
      </c>
      <c r="C79" s="22" t="s">
        <v>7896</v>
      </c>
      <c r="D79" s="24">
        <v>45191</v>
      </c>
      <c r="E79" s="22" t="s">
        <v>7897</v>
      </c>
      <c r="F79" s="22" t="s">
        <v>7261</v>
      </c>
      <c r="G79" s="22" t="s">
        <v>7157</v>
      </c>
      <c r="H79" s="22" t="s">
        <v>7091</v>
      </c>
      <c r="I79" s="22" t="s">
        <v>7427</v>
      </c>
      <c r="J79" s="29"/>
      <c r="K79" s="29" t="s">
        <v>7017</v>
      </c>
      <c r="L79" s="29" t="s">
        <v>7018</v>
      </c>
      <c r="M79" s="22" t="s">
        <v>7037</v>
      </c>
      <c r="N79" s="29" t="s">
        <v>7708</v>
      </c>
      <c r="O79" s="22" t="s">
        <v>7021</v>
      </c>
      <c r="P79" s="22" t="s">
        <v>7022</v>
      </c>
      <c r="Q79" s="29"/>
      <c r="R79" s="22"/>
      <c r="S79" s="22"/>
      <c r="T79" s="22"/>
      <c r="U79" s="22"/>
      <c r="V79" s="22"/>
      <c r="W79" s="22"/>
      <c r="X79" s="22"/>
      <c r="Y79" s="22"/>
      <c r="XEW79" s="12"/>
      <c r="XEX79" s="12"/>
      <c r="XEY79" s="12"/>
      <c r="XEZ79" s="12"/>
      <c r="XFA79" s="12"/>
      <c r="XFB79" s="12"/>
      <c r="XFC79" s="12"/>
      <c r="XFD79" s="12"/>
    </row>
    <row r="80" ht="13.8" customHeight="1" spans="1:16384" s="39" customFormat="1" x14ac:dyDescent="0.25">
      <c r="A80" s="22" t="s">
        <v>7263</v>
      </c>
      <c r="B80" s="23">
        <v>4048</v>
      </c>
      <c r="C80" s="22" t="s">
        <v>7898</v>
      </c>
      <c r="D80" s="24">
        <v>45225</v>
      </c>
      <c r="E80" s="22" t="s">
        <v>7899</v>
      </c>
      <c r="F80" s="22" t="s">
        <v>7444</v>
      </c>
      <c r="G80" s="22" t="s">
        <v>7146</v>
      </c>
      <c r="H80" s="22" t="s">
        <v>7131</v>
      </c>
      <c r="I80" s="22" t="s">
        <v>7427</v>
      </c>
      <c r="J80" s="29"/>
      <c r="K80" s="29" t="s">
        <v>7017</v>
      </c>
      <c r="L80" s="29" t="s">
        <v>7018</v>
      </c>
      <c r="M80" s="22" t="s">
        <v>7037</v>
      </c>
      <c r="N80" s="29" t="s">
        <v>7694</v>
      </c>
      <c r="O80" s="22" t="s">
        <v>7021</v>
      </c>
      <c r="P80" s="22" t="s">
        <v>7022</v>
      </c>
      <c r="Q80" s="29"/>
      <c r="R80" s="22" t="s">
        <v>7060</v>
      </c>
      <c r="S80" s="22" t="s">
        <v>7060</v>
      </c>
      <c r="T80" s="22">
        <v>2</v>
      </c>
      <c r="U80" s="22" t="s">
        <v>7052</v>
      </c>
      <c r="V80" s="22" t="s">
        <v>7026</v>
      </c>
      <c r="W80" s="22" t="s">
        <v>7124</v>
      </c>
      <c r="X80" s="22" t="s">
        <v>7900</v>
      </c>
      <c r="Y80" s="22" t="s">
        <v>7901</v>
      </c>
      <c r="XEW80" s="12"/>
      <c r="XEX80" s="12"/>
      <c r="XEY80" s="12"/>
      <c r="XEZ80" s="12"/>
      <c r="XFA80" s="12"/>
      <c r="XFB80" s="12"/>
      <c r="XFC80" s="12"/>
      <c r="XFD80" s="12"/>
    </row>
    <row r="81" ht="30" customHeight="1" spans="1:25" x14ac:dyDescent="0.25">
      <c r="A81" s="22" t="s">
        <v>7478</v>
      </c>
      <c r="B81" s="23" t="s">
        <v>3322</v>
      </c>
      <c r="C81" s="22" t="s">
        <v>7902</v>
      </c>
      <c r="D81" s="24">
        <v>45251</v>
      </c>
      <c r="E81" s="22" t="s">
        <v>7903</v>
      </c>
      <c r="F81" s="22" t="s">
        <v>7904</v>
      </c>
      <c r="G81" s="22" t="s">
        <v>7034</v>
      </c>
      <c r="H81" s="22" t="s">
        <v>7014</v>
      </c>
      <c r="I81" s="22" t="s">
        <v>7427</v>
      </c>
      <c r="J81" s="22"/>
      <c r="K81" s="22" t="s">
        <v>33</v>
      </c>
      <c r="L81" s="22" t="s">
        <v>33</v>
      </c>
      <c r="M81" s="22" t="s">
        <v>7037</v>
      </c>
      <c r="N81" s="22" t="s">
        <v>7694</v>
      </c>
      <c r="O81" s="22" t="s">
        <v>7021</v>
      </c>
      <c r="P81" s="25" t="s">
        <v>7022</v>
      </c>
      <c r="Q81" s="40"/>
      <c r="R81" s="22" t="s">
        <v>7023</v>
      </c>
      <c r="S81" s="22" t="s">
        <v>7024</v>
      </c>
      <c r="T81" s="22">
        <v>3</v>
      </c>
      <c r="U81" s="22" t="s">
        <v>7039</v>
      </c>
      <c r="V81" s="22" t="s">
        <v>7040</v>
      </c>
      <c r="W81" s="22" t="s">
        <v>7041</v>
      </c>
      <c r="X81" s="22" t="s">
        <v>7042</v>
      </c>
      <c r="Y81" s="27" t="s">
        <v>7043</v>
      </c>
    </row>
    <row r="82" ht="13.8" customHeight="1" spans="1:25" x14ac:dyDescent="0.25">
      <c r="A82" s="22" t="s">
        <v>7478</v>
      </c>
      <c r="B82" s="23">
        <v>4049</v>
      </c>
      <c r="C82" s="22" t="s">
        <v>7514</v>
      </c>
      <c r="D82" s="24">
        <v>45254</v>
      </c>
      <c r="E82" s="22" t="s">
        <v>7515</v>
      </c>
      <c r="F82" s="22" t="s">
        <v>7432</v>
      </c>
      <c r="G82" s="22" t="s">
        <v>7425</v>
      </c>
      <c r="H82" s="22" t="s">
        <v>7426</v>
      </c>
      <c r="I82" s="22" t="s">
        <v>7427</v>
      </c>
      <c r="J82" s="22"/>
      <c r="K82" s="22" t="s">
        <v>7017</v>
      </c>
      <c r="L82" s="22" t="s">
        <v>7018</v>
      </c>
      <c r="M82" s="22" t="s">
        <v>7019</v>
      </c>
      <c r="N82" s="22" t="s">
        <v>7328</v>
      </c>
      <c r="O82" s="22" t="s">
        <v>7021</v>
      </c>
      <c r="P82" s="25" t="s">
        <v>7022</v>
      </c>
      <c r="Q82" s="40"/>
      <c r="R82" s="22"/>
      <c r="S82" s="22"/>
      <c r="T82" s="22"/>
      <c r="U82" s="22"/>
      <c r="V82" s="22"/>
      <c r="W82" s="22"/>
      <c r="X82" s="22"/>
      <c r="Y82" s="22"/>
    </row>
    <row r="83" ht="13.8" customHeight="1" spans="1:25" x14ac:dyDescent="0.25">
      <c r="A83" s="22" t="s">
        <v>7478</v>
      </c>
      <c r="B83" s="23">
        <v>626</v>
      </c>
      <c r="C83" s="22" t="s">
        <v>7905</v>
      </c>
      <c r="D83" s="24">
        <v>45248</v>
      </c>
      <c r="E83" s="22" t="s">
        <v>7906</v>
      </c>
      <c r="F83" s="22" t="s">
        <v>7215</v>
      </c>
      <c r="G83" s="22" t="s">
        <v>7090</v>
      </c>
      <c r="H83" s="22" t="s">
        <v>7112</v>
      </c>
      <c r="I83" s="22" t="s">
        <v>7427</v>
      </c>
      <c r="J83" s="22"/>
      <c r="K83" s="22" t="s">
        <v>7017</v>
      </c>
      <c r="L83" s="22" t="s">
        <v>7018</v>
      </c>
      <c r="M83" s="22" t="s">
        <v>7037</v>
      </c>
      <c r="N83" s="22" t="s">
        <v>7694</v>
      </c>
      <c r="O83" s="22" t="s">
        <v>7021</v>
      </c>
      <c r="P83" s="22" t="s">
        <v>7022</v>
      </c>
      <c r="Q83" s="40"/>
      <c r="R83" s="22" t="s">
        <v>7060</v>
      </c>
      <c r="S83" s="22" t="s">
        <v>7060</v>
      </c>
      <c r="T83" s="22">
        <v>2</v>
      </c>
      <c r="U83" s="22" t="s">
        <v>7052</v>
      </c>
      <c r="V83" s="22" t="s">
        <v>7026</v>
      </c>
      <c r="W83" s="22" t="s">
        <v>7083</v>
      </c>
      <c r="X83" s="22" t="s">
        <v>7907</v>
      </c>
      <c r="Y83" s="22" t="s">
        <v>7908</v>
      </c>
    </row>
    <row r="84" ht="30" customHeight="1" spans="1:25" x14ac:dyDescent="0.25">
      <c r="A84" s="22" t="s">
        <v>7528</v>
      </c>
      <c r="B84" s="23" t="s">
        <v>4423</v>
      </c>
      <c r="C84" s="22" t="s">
        <v>7909</v>
      </c>
      <c r="D84" s="24">
        <v>45261</v>
      </c>
      <c r="E84" s="22" t="s">
        <v>7910</v>
      </c>
      <c r="F84" s="22" t="s">
        <v>7911</v>
      </c>
      <c r="G84" s="22" t="s">
        <v>7034</v>
      </c>
      <c r="H84" s="22" t="s">
        <v>7014</v>
      </c>
      <c r="I84" s="22" t="s">
        <v>7427</v>
      </c>
      <c r="J84" s="22"/>
      <c r="K84" s="22" t="s">
        <v>33</v>
      </c>
      <c r="L84" s="22" t="s">
        <v>33</v>
      </c>
      <c r="M84" s="22" t="s">
        <v>7037</v>
      </c>
      <c r="N84" s="22" t="s">
        <v>7694</v>
      </c>
      <c r="O84" s="22" t="s">
        <v>7021</v>
      </c>
      <c r="P84" s="22" t="s">
        <v>7022</v>
      </c>
      <c r="Q84" s="40"/>
      <c r="R84" s="22" t="s">
        <v>7023</v>
      </c>
      <c r="S84" s="22" t="s">
        <v>7024</v>
      </c>
      <c r="T84" s="22">
        <v>3</v>
      </c>
      <c r="U84" s="22" t="s">
        <v>7039</v>
      </c>
      <c r="V84" s="22" t="s">
        <v>7040</v>
      </c>
      <c r="W84" s="22" t="s">
        <v>7041</v>
      </c>
      <c r="X84" s="22" t="s">
        <v>7042</v>
      </c>
      <c r="Y84" s="27" t="s">
        <v>7043</v>
      </c>
    </row>
    <row r="85" ht="13.8" customHeight="1" spans="1:25" x14ac:dyDescent="0.25">
      <c r="A85" s="22" t="s">
        <v>7528</v>
      </c>
      <c r="B85" s="23" t="s">
        <v>6152</v>
      </c>
      <c r="C85" s="22" t="s">
        <v>7912</v>
      </c>
      <c r="D85" s="24">
        <v>45267</v>
      </c>
      <c r="E85" s="22" t="s">
        <v>7913</v>
      </c>
      <c r="F85" s="22" t="s">
        <v>7163</v>
      </c>
      <c r="G85" s="22" t="s">
        <v>7146</v>
      </c>
      <c r="H85" s="22" t="s">
        <v>7131</v>
      </c>
      <c r="I85" s="22" t="s">
        <v>7427</v>
      </c>
      <c r="J85" s="22"/>
      <c r="K85" s="22" t="s">
        <v>33</v>
      </c>
      <c r="L85" s="22" t="s">
        <v>33</v>
      </c>
      <c r="M85" s="22" t="s">
        <v>7037</v>
      </c>
      <c r="N85" s="22" t="s">
        <v>7694</v>
      </c>
      <c r="O85" s="22" t="s">
        <v>7021</v>
      </c>
      <c r="P85" s="22" t="s">
        <v>7022</v>
      </c>
      <c r="Q85" s="40"/>
      <c r="R85" s="22" t="s">
        <v>7024</v>
      </c>
      <c r="S85" s="22" t="s">
        <v>7024</v>
      </c>
      <c r="T85" s="22">
        <v>2</v>
      </c>
      <c r="U85" s="22" t="s">
        <v>7052</v>
      </c>
      <c r="V85" s="22" t="s">
        <v>7026</v>
      </c>
      <c r="W85" s="22" t="s">
        <v>7097</v>
      </c>
      <c r="X85" s="22" t="s">
        <v>7914</v>
      </c>
      <c r="Y85" s="22" t="s">
        <v>7915</v>
      </c>
    </row>
    <row r="86" ht="30" customHeight="1" spans="1:16384" s="39" customFormat="1" x14ac:dyDescent="0.25">
      <c r="A86" s="22" t="s">
        <v>7528</v>
      </c>
      <c r="B86" s="23">
        <v>2012</v>
      </c>
      <c r="C86" s="22" t="s">
        <v>7449</v>
      </c>
      <c r="D86" s="24">
        <v>45276</v>
      </c>
      <c r="E86" s="22" t="s">
        <v>7450</v>
      </c>
      <c r="F86" s="22" t="s">
        <v>7294</v>
      </c>
      <c r="G86" s="22" t="s">
        <v>7295</v>
      </c>
      <c r="H86" s="22" t="s">
        <v>7091</v>
      </c>
      <c r="I86" s="22" t="s">
        <v>7427</v>
      </c>
      <c r="J86" s="22"/>
      <c r="K86" s="29" t="s">
        <v>7451</v>
      </c>
      <c r="L86" s="29" t="s">
        <v>7452</v>
      </c>
      <c r="M86" s="29" t="s">
        <v>7037</v>
      </c>
      <c r="N86" s="29" t="s">
        <v>7244</v>
      </c>
      <c r="O86" s="22" t="s">
        <v>7021</v>
      </c>
      <c r="P86" s="25" t="s">
        <v>7022</v>
      </c>
      <c r="Q86" s="26" t="s">
        <v>7453</v>
      </c>
      <c r="R86" s="22" t="s">
        <v>7060</v>
      </c>
      <c r="S86" s="22" t="s">
        <v>7060</v>
      </c>
      <c r="T86" s="22">
        <v>10</v>
      </c>
      <c r="U86" s="22" t="s">
        <v>7052</v>
      </c>
      <c r="V86" s="22" t="s">
        <v>7026</v>
      </c>
      <c r="W86" s="22" t="s">
        <v>7454</v>
      </c>
      <c r="X86" s="27" t="s">
        <v>7455</v>
      </c>
      <c r="Y86" s="22" t="s">
        <v>7456</v>
      </c>
      <c r="XEV86" s="12"/>
      <c r="XEW86" s="12"/>
      <c r="XEX86" s="12"/>
      <c r="XEY86" s="12"/>
      <c r="XEZ86" s="12"/>
      <c r="XFA86" s="12"/>
      <c r="XFB86" s="12"/>
      <c r="XFC86" s="12"/>
      <c r="XFD86" s="12"/>
    </row>
    <row r="87" ht="13.8" customHeight="1" spans="1:25" x14ac:dyDescent="0.25">
      <c r="A87" s="22" t="s">
        <v>7528</v>
      </c>
      <c r="B87" s="23">
        <v>6014</v>
      </c>
      <c r="C87" s="22" t="s">
        <v>7646</v>
      </c>
      <c r="D87" s="24">
        <v>45276</v>
      </c>
      <c r="E87" s="22" t="s">
        <v>7647</v>
      </c>
      <c r="F87" s="22" t="s">
        <v>7391</v>
      </c>
      <c r="G87" s="22" t="s">
        <v>7130</v>
      </c>
      <c r="H87" s="22" t="s">
        <v>7131</v>
      </c>
      <c r="I87" s="22" t="s">
        <v>7427</v>
      </c>
      <c r="J87" s="22"/>
      <c r="K87" s="22" t="s">
        <v>7451</v>
      </c>
      <c r="L87" s="22" t="s">
        <v>7452</v>
      </c>
      <c r="M87" s="22" t="s">
        <v>7037</v>
      </c>
      <c r="N87" s="22" t="s">
        <v>7244</v>
      </c>
      <c r="O87" s="41" t="s">
        <v>7021</v>
      </c>
      <c r="P87" s="25" t="s">
        <v>7022</v>
      </c>
      <c r="Q87" s="26"/>
      <c r="R87" s="22" t="s">
        <v>7024</v>
      </c>
      <c r="S87" s="22" t="s">
        <v>7024</v>
      </c>
      <c r="T87" s="22">
        <v>14</v>
      </c>
      <c r="U87" s="22" t="s">
        <v>7052</v>
      </c>
      <c r="V87" s="22" t="s">
        <v>7096</v>
      </c>
      <c r="W87" s="22" t="s">
        <v>7083</v>
      </c>
      <c r="X87" s="22" t="s">
        <v>7648</v>
      </c>
      <c r="Y87" s="22" t="s">
        <v>7649</v>
      </c>
    </row>
    <row r="88" ht="13.8" customHeight="1" spans="1:25" x14ac:dyDescent="0.25">
      <c r="A88" s="22" t="s">
        <v>7528</v>
      </c>
      <c r="B88" s="23">
        <v>2018</v>
      </c>
      <c r="C88" s="22" t="s">
        <v>7916</v>
      </c>
      <c r="D88" s="24">
        <v>45276</v>
      </c>
      <c r="E88" s="22" t="s">
        <v>7917</v>
      </c>
      <c r="F88" s="22" t="s">
        <v>7215</v>
      </c>
      <c r="G88" s="22" t="s">
        <v>7090</v>
      </c>
      <c r="H88" s="22" t="s">
        <v>7112</v>
      </c>
      <c r="I88" s="22" t="s">
        <v>7427</v>
      </c>
      <c r="J88" s="22"/>
      <c r="K88" s="22" t="s">
        <v>7451</v>
      </c>
      <c r="L88" s="22" t="s">
        <v>7452</v>
      </c>
      <c r="M88" s="22" t="s">
        <v>7037</v>
      </c>
      <c r="N88" s="22" t="s">
        <v>7708</v>
      </c>
      <c r="O88" s="41" t="s">
        <v>7021</v>
      </c>
      <c r="P88" s="25" t="s">
        <v>7022</v>
      </c>
      <c r="Q88" s="26"/>
      <c r="R88" s="22" t="s">
        <v>7024</v>
      </c>
      <c r="S88" s="22" t="s">
        <v>7024</v>
      </c>
      <c r="T88" s="22">
        <v>15</v>
      </c>
      <c r="U88" s="22" t="s">
        <v>7052</v>
      </c>
      <c r="V88" s="22" t="s">
        <v>7026</v>
      </c>
      <c r="W88" s="22" t="s">
        <v>7083</v>
      </c>
      <c r="X88" s="22" t="s">
        <v>7918</v>
      </c>
      <c r="Y88" s="22" t="s">
        <v>7919</v>
      </c>
    </row>
    <row r="89" ht="13.8" customHeight="1" spans="1:25" x14ac:dyDescent="0.25">
      <c r="A89" s="22" t="s">
        <v>7528</v>
      </c>
      <c r="B89" s="23">
        <v>2009</v>
      </c>
      <c r="C89" s="22" t="s">
        <v>7920</v>
      </c>
      <c r="D89" s="24">
        <v>45276</v>
      </c>
      <c r="E89" s="22" t="s">
        <v>7921</v>
      </c>
      <c r="F89" s="22" t="s">
        <v>7156</v>
      </c>
      <c r="G89" s="22" t="s">
        <v>7157</v>
      </c>
      <c r="H89" s="22" t="s">
        <v>7091</v>
      </c>
      <c r="I89" s="22" t="s">
        <v>7427</v>
      </c>
      <c r="J89" s="22"/>
      <c r="K89" s="22" t="s">
        <v>7451</v>
      </c>
      <c r="L89" s="22" t="s">
        <v>7452</v>
      </c>
      <c r="M89" s="22" t="s">
        <v>7037</v>
      </c>
      <c r="N89" s="22" t="s">
        <v>7708</v>
      </c>
      <c r="O89" s="41" t="s">
        <v>7021</v>
      </c>
      <c r="P89" s="25" t="s">
        <v>7022</v>
      </c>
      <c r="Q89" s="26"/>
      <c r="R89" s="22"/>
      <c r="S89" s="22"/>
      <c r="T89" s="22"/>
      <c r="U89" s="22"/>
      <c r="V89" s="22"/>
      <c r="W89" s="22"/>
      <c r="X89" s="22"/>
      <c r="Y89" s="22"/>
    </row>
    <row r="90" ht="13.8" customHeight="1" spans="1:25" x14ac:dyDescent="0.25">
      <c r="A90" s="22" t="s">
        <v>7528</v>
      </c>
      <c r="B90" s="23">
        <v>2006</v>
      </c>
      <c r="C90" s="22" t="s">
        <v>7922</v>
      </c>
      <c r="D90" s="24">
        <v>45276</v>
      </c>
      <c r="E90" s="22" t="s">
        <v>7923</v>
      </c>
      <c r="F90" s="22" t="s">
        <v>7169</v>
      </c>
      <c r="G90" s="22" t="s">
        <v>7157</v>
      </c>
      <c r="H90" s="22" t="s">
        <v>7112</v>
      </c>
      <c r="I90" s="22" t="s">
        <v>7427</v>
      </c>
      <c r="J90" s="22"/>
      <c r="K90" s="22" t="s">
        <v>7451</v>
      </c>
      <c r="L90" s="22" t="s">
        <v>7452</v>
      </c>
      <c r="M90" s="22" t="s">
        <v>7037</v>
      </c>
      <c r="N90" s="22" t="s">
        <v>7708</v>
      </c>
      <c r="O90" s="41" t="s">
        <v>7021</v>
      </c>
      <c r="P90" s="25" t="s">
        <v>7022</v>
      </c>
      <c r="Q90" s="26"/>
      <c r="R90" s="22" t="s">
        <v>7023</v>
      </c>
      <c r="S90" s="22" t="s">
        <v>7024</v>
      </c>
      <c r="T90" s="22">
        <v>25</v>
      </c>
      <c r="U90" s="22" t="s">
        <v>7052</v>
      </c>
      <c r="V90" s="22" t="s">
        <v>7096</v>
      </c>
      <c r="W90" s="22" t="s">
        <v>7083</v>
      </c>
      <c r="X90" s="22" t="s">
        <v>7924</v>
      </c>
      <c r="Y90" s="22" t="s">
        <v>7925</v>
      </c>
    </row>
    <row r="91" ht="30" customHeight="1" spans="1:25" x14ac:dyDescent="0.25">
      <c r="A91" s="22" t="s">
        <v>7528</v>
      </c>
      <c r="B91" s="23">
        <v>3022</v>
      </c>
      <c r="C91" s="22" t="s">
        <v>7926</v>
      </c>
      <c r="D91" s="24">
        <v>45276</v>
      </c>
      <c r="E91" s="27" t="s">
        <v>7927</v>
      </c>
      <c r="F91" s="22" t="s">
        <v>7129</v>
      </c>
      <c r="G91" s="22" t="s">
        <v>7130</v>
      </c>
      <c r="H91" s="22" t="s">
        <v>7131</v>
      </c>
      <c r="I91" s="22" t="s">
        <v>7427</v>
      </c>
      <c r="J91" s="22"/>
      <c r="K91" s="22" t="s">
        <v>7451</v>
      </c>
      <c r="L91" s="22" t="s">
        <v>7452</v>
      </c>
      <c r="M91" s="22" t="s">
        <v>7037</v>
      </c>
      <c r="N91" s="22" t="s">
        <v>7708</v>
      </c>
      <c r="O91" s="41" t="s">
        <v>7021</v>
      </c>
      <c r="P91" s="25" t="s">
        <v>7022</v>
      </c>
      <c r="Q91" s="26"/>
      <c r="R91" s="22"/>
      <c r="S91" s="22"/>
      <c r="T91" s="22"/>
      <c r="U91" s="22"/>
      <c r="V91" s="22"/>
      <c r="W91" s="22"/>
      <c r="X91" s="22"/>
      <c r="Y91" s="22"/>
    </row>
    <row r="92" ht="13.8" customHeight="1" spans="1:25" x14ac:dyDescent="0.25">
      <c r="A92" s="22" t="s">
        <v>7528</v>
      </c>
      <c r="B92" s="23">
        <v>2007</v>
      </c>
      <c r="C92" s="22" t="s">
        <v>7674</v>
      </c>
      <c r="D92" s="24">
        <v>45276</v>
      </c>
      <c r="E92" s="22" t="s">
        <v>7675</v>
      </c>
      <c r="F92" s="22" t="s">
        <v>7208</v>
      </c>
      <c r="G92" s="22" t="s">
        <v>7209</v>
      </c>
      <c r="H92" s="22" t="s">
        <v>7014</v>
      </c>
      <c r="I92" s="22" t="s">
        <v>7427</v>
      </c>
      <c r="J92" s="22"/>
      <c r="K92" s="22" t="s">
        <v>7451</v>
      </c>
      <c r="L92" s="22" t="s">
        <v>7452</v>
      </c>
      <c r="M92" s="22" t="s">
        <v>7037</v>
      </c>
      <c r="N92" s="22" t="s">
        <v>7244</v>
      </c>
      <c r="O92" s="41" t="s">
        <v>7021</v>
      </c>
      <c r="P92" s="25" t="s">
        <v>7022</v>
      </c>
      <c r="Q92" s="26" t="s">
        <v>7676</v>
      </c>
      <c r="R92" s="22" t="s">
        <v>7024</v>
      </c>
      <c r="S92" s="22" t="s">
        <v>7024</v>
      </c>
      <c r="T92" s="22">
        <v>4</v>
      </c>
      <c r="U92" s="22" t="s">
        <v>7052</v>
      </c>
      <c r="V92" s="22" t="s">
        <v>7026</v>
      </c>
      <c r="W92" s="22" t="s">
        <v>7061</v>
      </c>
      <c r="X92" s="22" t="s">
        <v>7118</v>
      </c>
      <c r="Y92" s="22" t="s">
        <v>7118</v>
      </c>
    </row>
    <row r="93" ht="13.8" customHeight="1" spans="1:25" x14ac:dyDescent="0.25">
      <c r="A93" s="22" t="s">
        <v>7595</v>
      </c>
      <c r="B93" s="23" t="s">
        <v>6156</v>
      </c>
      <c r="C93" s="22" t="s">
        <v>7606</v>
      </c>
      <c r="D93" s="24">
        <v>45317</v>
      </c>
      <c r="E93" s="22" t="s">
        <v>7607</v>
      </c>
      <c r="F93" s="22" t="s">
        <v>7608</v>
      </c>
      <c r="G93" s="22" t="s">
        <v>7034</v>
      </c>
      <c r="H93" s="22" t="s">
        <v>7014</v>
      </c>
      <c r="I93" s="22" t="s">
        <v>7427</v>
      </c>
      <c r="J93" s="22"/>
      <c r="K93" s="22" t="s">
        <v>33</v>
      </c>
      <c r="L93" s="22" t="s">
        <v>33</v>
      </c>
      <c r="M93" s="22" t="s">
        <v>7106</v>
      </c>
      <c r="N93" s="22" t="s">
        <v>7289</v>
      </c>
      <c r="O93" s="22" t="s">
        <v>7021</v>
      </c>
      <c r="P93" s="25" t="s">
        <v>7022</v>
      </c>
      <c r="Q93" s="22"/>
      <c r="R93" s="22" t="s">
        <v>7024</v>
      </c>
      <c r="S93" s="22" t="s">
        <v>7024</v>
      </c>
      <c r="T93" s="22">
        <v>6</v>
      </c>
      <c r="U93" s="22" t="s">
        <v>7052</v>
      </c>
      <c r="V93" s="22" t="s">
        <v>7096</v>
      </c>
      <c r="W93" s="22" t="s">
        <v>7083</v>
      </c>
      <c r="X93" s="22" t="s">
        <v>7609</v>
      </c>
      <c r="Y93" s="22" t="s">
        <v>7126</v>
      </c>
    </row>
    <row r="94" ht="13.8" customHeight="1" spans="1:25" x14ac:dyDescent="0.25">
      <c r="A94" s="22" t="s">
        <v>7595</v>
      </c>
      <c r="B94" s="23">
        <v>4034</v>
      </c>
      <c r="C94" s="22" t="s">
        <v>7610</v>
      </c>
      <c r="D94" s="24">
        <v>45317</v>
      </c>
      <c r="E94" s="22" t="s">
        <v>7611</v>
      </c>
      <c r="F94" s="22" t="s">
        <v>7208</v>
      </c>
      <c r="G94" s="22" t="s">
        <v>7209</v>
      </c>
      <c r="H94" s="22" t="s">
        <v>7014</v>
      </c>
      <c r="I94" s="22" t="s">
        <v>7427</v>
      </c>
      <c r="J94" s="22"/>
      <c r="K94" s="22" t="s">
        <v>7017</v>
      </c>
      <c r="L94" s="22" t="s">
        <v>7018</v>
      </c>
      <c r="M94" s="22" t="s">
        <v>7037</v>
      </c>
      <c r="N94" s="22" t="s">
        <v>7289</v>
      </c>
      <c r="O94" s="22" t="s">
        <v>7021</v>
      </c>
      <c r="P94" s="25" t="s">
        <v>7022</v>
      </c>
      <c r="Q94" s="26"/>
      <c r="R94" s="22" t="s">
        <v>7024</v>
      </c>
      <c r="S94" s="22" t="s">
        <v>7024</v>
      </c>
      <c r="T94" s="22">
        <v>4</v>
      </c>
      <c r="U94" s="22" t="s">
        <v>7052</v>
      </c>
      <c r="V94" s="22" t="s">
        <v>7096</v>
      </c>
      <c r="W94" s="22" t="s">
        <v>7124</v>
      </c>
      <c r="X94" s="22" t="s">
        <v>7614</v>
      </c>
      <c r="Y94" s="22" t="s">
        <v>7126</v>
      </c>
    </row>
    <row r="95" ht="13.8" customHeight="1" spans="1:25" x14ac:dyDescent="0.25">
      <c r="A95" s="22" t="s">
        <v>7615</v>
      </c>
      <c r="B95" s="23" t="s">
        <v>6442</v>
      </c>
      <c r="C95" s="22" t="s">
        <v>7928</v>
      </c>
      <c r="D95" s="24">
        <v>45329</v>
      </c>
      <c r="E95" s="22" t="s">
        <v>7929</v>
      </c>
      <c r="F95" s="22" t="s">
        <v>7625</v>
      </c>
      <c r="G95" s="22" t="s">
        <v>7626</v>
      </c>
      <c r="H95" s="22" t="s">
        <v>7014</v>
      </c>
      <c r="I95" s="22" t="s">
        <v>7427</v>
      </c>
      <c r="J95" s="22"/>
      <c r="K95" s="22" t="s">
        <v>33</v>
      </c>
      <c r="L95" s="22" t="s">
        <v>33</v>
      </c>
      <c r="M95" s="22" t="s">
        <v>7037</v>
      </c>
      <c r="N95" s="22" t="s">
        <v>7694</v>
      </c>
      <c r="O95" s="22" t="s">
        <v>7021</v>
      </c>
      <c r="P95" s="25" t="s">
        <v>7022</v>
      </c>
      <c r="Q95" s="26" t="s">
        <v>7262</v>
      </c>
      <c r="R95" s="22"/>
      <c r="S95" s="22"/>
      <c r="T95" s="22"/>
      <c r="U95" s="22"/>
      <c r="V95" s="22"/>
      <c r="W95" s="22"/>
      <c r="X95" s="22"/>
      <c r="Y95" s="22"/>
    </row>
    <row r="96" ht="13.8" customHeight="1" spans="1:25" x14ac:dyDescent="0.25">
      <c r="A96" s="22" t="s">
        <v>7615</v>
      </c>
      <c r="B96" s="23" t="s">
        <v>6321</v>
      </c>
      <c r="C96" s="22" t="s">
        <v>7623</v>
      </c>
      <c r="D96" s="24">
        <v>45329</v>
      </c>
      <c r="E96" s="22" t="s">
        <v>7624</v>
      </c>
      <c r="F96" s="22" t="s">
        <v>7625</v>
      </c>
      <c r="G96" s="22" t="s">
        <v>7626</v>
      </c>
      <c r="H96" s="22" t="s">
        <v>7014</v>
      </c>
      <c r="I96" s="22" t="s">
        <v>7427</v>
      </c>
      <c r="J96" s="22"/>
      <c r="K96" s="22" t="s">
        <v>33</v>
      </c>
      <c r="L96" s="22" t="s">
        <v>33</v>
      </c>
      <c r="M96" s="22" t="s">
        <v>7106</v>
      </c>
      <c r="N96" s="22" t="s">
        <v>7289</v>
      </c>
      <c r="O96" s="22" t="s">
        <v>7021</v>
      </c>
      <c r="P96" s="25" t="s">
        <v>7022</v>
      </c>
      <c r="Q96" s="26" t="s">
        <v>7262</v>
      </c>
      <c r="R96" s="22"/>
      <c r="S96" s="22"/>
      <c r="T96" s="22"/>
      <c r="U96" s="22"/>
      <c r="V96" s="22"/>
      <c r="W96" s="22"/>
      <c r="X96" s="22"/>
      <c r="Y96" s="22"/>
    </row>
    <row r="97" ht="13.8" customHeight="1" spans="1:25" x14ac:dyDescent="0.25">
      <c r="A97" s="22" t="s">
        <v>7615</v>
      </c>
      <c r="B97" s="23" t="s">
        <v>6180</v>
      </c>
      <c r="C97" s="22" t="s">
        <v>7627</v>
      </c>
      <c r="D97" s="24">
        <v>45329</v>
      </c>
      <c r="E97" s="22" t="s">
        <v>7628</v>
      </c>
      <c r="F97" s="22" t="s">
        <v>7629</v>
      </c>
      <c r="G97" s="22" t="s">
        <v>7034</v>
      </c>
      <c r="H97" s="22" t="s">
        <v>7014</v>
      </c>
      <c r="I97" s="22" t="s">
        <v>7427</v>
      </c>
      <c r="J97" s="22"/>
      <c r="K97" s="22" t="s">
        <v>33</v>
      </c>
      <c r="L97" s="22" t="s">
        <v>33</v>
      </c>
      <c r="M97" s="22" t="s">
        <v>7106</v>
      </c>
      <c r="N97" s="22" t="s">
        <v>7289</v>
      </c>
      <c r="O97" s="22" t="s">
        <v>7021</v>
      </c>
      <c r="P97" s="25" t="s">
        <v>7022</v>
      </c>
      <c r="Q97" s="26" t="s">
        <v>7262</v>
      </c>
      <c r="R97" s="22"/>
      <c r="S97" s="22"/>
      <c r="T97" s="22"/>
      <c r="U97" s="22"/>
      <c r="V97" s="22"/>
      <c r="W97" s="22"/>
      <c r="X97" s="22"/>
      <c r="Y97" s="22"/>
    </row>
    <row r="98" ht="13.8" customHeight="1" spans="1:25" x14ac:dyDescent="0.25">
      <c r="A98" s="22" t="s">
        <v>7615</v>
      </c>
      <c r="B98" s="23" t="s">
        <v>6371</v>
      </c>
      <c r="C98" s="22" t="s">
        <v>7630</v>
      </c>
      <c r="D98" s="24">
        <v>45330</v>
      </c>
      <c r="E98" s="22" t="s">
        <v>7631</v>
      </c>
      <c r="F98" s="22" t="s">
        <v>7632</v>
      </c>
      <c r="G98" s="22" t="s">
        <v>7626</v>
      </c>
      <c r="H98" s="22" t="s">
        <v>7014</v>
      </c>
      <c r="I98" s="22" t="s">
        <v>7427</v>
      </c>
      <c r="J98" s="22"/>
      <c r="K98" s="22" t="s">
        <v>33</v>
      </c>
      <c r="L98" s="22" t="s">
        <v>33</v>
      </c>
      <c r="M98" s="22" t="s">
        <v>7106</v>
      </c>
      <c r="N98" s="22" t="s">
        <v>7289</v>
      </c>
      <c r="O98" s="22" t="s">
        <v>7021</v>
      </c>
      <c r="P98" s="25" t="s">
        <v>7022</v>
      </c>
      <c r="Q98" s="26" t="s">
        <v>7262</v>
      </c>
      <c r="R98" s="22"/>
      <c r="S98" s="22"/>
      <c r="T98" s="22"/>
      <c r="U98" s="22"/>
      <c r="V98" s="22"/>
      <c r="W98" s="22"/>
      <c r="X98" s="22"/>
      <c r="Y98" s="22"/>
    </row>
    <row r="99" ht="13.8" customHeight="1" spans="1:25" x14ac:dyDescent="0.25">
      <c r="A99" s="22" t="s">
        <v>7615</v>
      </c>
      <c r="B99" s="23" t="s">
        <v>6610</v>
      </c>
      <c r="C99" s="22" t="s">
        <v>7930</v>
      </c>
      <c r="D99" s="24">
        <v>45346</v>
      </c>
      <c r="E99" s="22" t="s">
        <v>7931</v>
      </c>
      <c r="F99" s="22" t="s">
        <v>7932</v>
      </c>
      <c r="G99" s="22" t="s">
        <v>7933</v>
      </c>
      <c r="H99" s="22" t="s">
        <v>7014</v>
      </c>
      <c r="I99" s="22" t="s">
        <v>7427</v>
      </c>
      <c r="J99" s="22"/>
      <c r="K99" s="22" t="s">
        <v>33</v>
      </c>
      <c r="L99" s="22" t="s">
        <v>33</v>
      </c>
      <c r="M99" s="22" t="s">
        <v>7037</v>
      </c>
      <c r="N99" s="22" t="s">
        <v>7694</v>
      </c>
      <c r="O99" s="22" t="s">
        <v>7021</v>
      </c>
      <c r="P99" s="25" t="s">
        <v>7022</v>
      </c>
      <c r="Q99" s="26" t="s">
        <v>7262</v>
      </c>
      <c r="R99" s="22"/>
      <c r="S99" s="22"/>
      <c r="T99" s="22"/>
      <c r="U99" s="22"/>
      <c r="V99" s="22"/>
      <c r="W99" s="22"/>
      <c r="X99" s="22"/>
      <c r="Y99" s="22"/>
    </row>
    <row r="100" ht="30" customHeight="1" spans="1:25" x14ac:dyDescent="0.25">
      <c r="A100" s="22" t="s">
        <v>7615</v>
      </c>
      <c r="B100" s="23">
        <v>262</v>
      </c>
      <c r="C100" s="22" t="s">
        <v>7240</v>
      </c>
      <c r="D100" s="24">
        <v>45345</v>
      </c>
      <c r="E100" s="22" t="s">
        <v>7241</v>
      </c>
      <c r="F100" s="22" t="s">
        <v>7242</v>
      </c>
      <c r="G100" s="22" t="s">
        <v>7243</v>
      </c>
      <c r="H100" s="22" t="s">
        <v>7014</v>
      </c>
      <c r="I100" s="22" t="s">
        <v>7427</v>
      </c>
      <c r="J100" s="22"/>
      <c r="K100" s="22" t="s">
        <v>7017</v>
      </c>
      <c r="L100" s="22" t="s">
        <v>7036</v>
      </c>
      <c r="M100" s="22" t="s">
        <v>7037</v>
      </c>
      <c r="N100" s="22" t="s">
        <v>7244</v>
      </c>
      <c r="O100" s="22" t="s">
        <v>7021</v>
      </c>
      <c r="P100" s="25" t="s">
        <v>7022</v>
      </c>
      <c r="Q100" s="26" t="s">
        <v>7934</v>
      </c>
      <c r="R100" s="22" t="s">
        <v>7023</v>
      </c>
      <c r="S100" s="22" t="s">
        <v>7024</v>
      </c>
      <c r="T100" s="22">
        <v>3</v>
      </c>
      <c r="U100" s="22" t="s">
        <v>7039</v>
      </c>
      <c r="V100" s="22" t="s">
        <v>7040</v>
      </c>
      <c r="W100" s="22" t="s">
        <v>7041</v>
      </c>
      <c r="X100" s="22" t="s">
        <v>7042</v>
      </c>
      <c r="Y100" s="27" t="s">
        <v>7043</v>
      </c>
    </row>
    <row r="101" ht="13.8" customHeight="1" spans="1:25" x14ac:dyDescent="0.25">
      <c r="A101" s="22" t="s">
        <v>7615</v>
      </c>
      <c r="B101" s="23" t="s">
        <v>6395</v>
      </c>
      <c r="C101" s="22" t="s">
        <v>7935</v>
      </c>
      <c r="D101" s="24">
        <v>45328</v>
      </c>
      <c r="E101" s="22" t="s">
        <v>7936</v>
      </c>
      <c r="F101" s="22" t="s">
        <v>7625</v>
      </c>
      <c r="G101" s="22" t="s">
        <v>7626</v>
      </c>
      <c r="H101" s="22" t="s">
        <v>7014</v>
      </c>
      <c r="I101" s="22" t="s">
        <v>7427</v>
      </c>
      <c r="J101" s="22"/>
      <c r="K101" s="22" t="s">
        <v>33</v>
      </c>
      <c r="L101" s="22" t="s">
        <v>33</v>
      </c>
      <c r="M101" s="22" t="s">
        <v>7037</v>
      </c>
      <c r="N101" s="22" t="s">
        <v>7694</v>
      </c>
      <c r="O101" s="22" t="s">
        <v>7021</v>
      </c>
      <c r="P101" s="25" t="s">
        <v>7022</v>
      </c>
      <c r="Q101" s="26" t="s">
        <v>7645</v>
      </c>
      <c r="R101" s="22"/>
      <c r="S101" s="22"/>
      <c r="T101" s="22"/>
      <c r="U101" s="22"/>
      <c r="V101" s="22"/>
      <c r="W101" s="22"/>
      <c r="X101" s="22"/>
      <c r="Y101" s="22"/>
    </row>
    <row r="102" ht="13.8" customHeight="1" spans="1:25" x14ac:dyDescent="0.25">
      <c r="A102" s="22" t="s">
        <v>7650</v>
      </c>
      <c r="B102" s="23" t="s">
        <v>6861</v>
      </c>
      <c r="C102" s="22" t="s">
        <v>7937</v>
      </c>
      <c r="D102" s="24">
        <v>45356</v>
      </c>
      <c r="E102" s="22" t="s">
        <v>7938</v>
      </c>
      <c r="F102" s="22" t="s">
        <v>7348</v>
      </c>
      <c r="G102" s="22" t="s">
        <v>7349</v>
      </c>
      <c r="H102" s="22" t="s">
        <v>7014</v>
      </c>
      <c r="I102" s="22" t="s">
        <v>7427</v>
      </c>
      <c r="J102" s="22"/>
      <c r="K102" s="22" t="s">
        <v>33</v>
      </c>
      <c r="L102" s="22" t="s">
        <v>33</v>
      </c>
      <c r="M102" s="22" t="s">
        <v>7037</v>
      </c>
      <c r="N102" s="22" t="s">
        <v>7694</v>
      </c>
      <c r="O102" s="22" t="s">
        <v>7021</v>
      </c>
      <c r="P102" s="25" t="s">
        <v>7022</v>
      </c>
      <c r="Q102" s="26" t="s">
        <v>7262</v>
      </c>
      <c r="R102" s="22"/>
      <c r="S102" s="22"/>
      <c r="T102" s="22"/>
      <c r="U102" s="22"/>
      <c r="V102" s="22"/>
      <c r="W102" s="22"/>
      <c r="X102" s="22"/>
      <c r="Y102" s="22"/>
    </row>
    <row r="103" ht="13.8" customHeight="1" spans="1:25" x14ac:dyDescent="0.25">
      <c r="A103" s="22" t="s">
        <v>7650</v>
      </c>
      <c r="B103" s="23" t="s">
        <v>6859</v>
      </c>
      <c r="C103" s="22" t="s">
        <v>7939</v>
      </c>
      <c r="D103" s="24">
        <v>45352</v>
      </c>
      <c r="E103" s="22" t="s">
        <v>7940</v>
      </c>
      <c r="F103" s="22" t="s">
        <v>7309</v>
      </c>
      <c r="G103" s="22" t="s">
        <v>7209</v>
      </c>
      <c r="H103" s="22" t="s">
        <v>7014</v>
      </c>
      <c r="I103" s="22" t="s">
        <v>7427</v>
      </c>
      <c r="J103" s="22"/>
      <c r="K103" s="22" t="s">
        <v>33</v>
      </c>
      <c r="L103" s="22" t="s">
        <v>33</v>
      </c>
      <c r="M103" s="22" t="s">
        <v>7037</v>
      </c>
      <c r="N103" s="22" t="s">
        <v>7694</v>
      </c>
      <c r="O103" s="22" t="s">
        <v>7021</v>
      </c>
      <c r="P103" s="25" t="s">
        <v>7022</v>
      </c>
      <c r="Q103" s="26" t="s">
        <v>7262</v>
      </c>
      <c r="R103" s="22"/>
      <c r="S103" s="22"/>
      <c r="T103" s="22"/>
      <c r="U103" s="22"/>
      <c r="V103" s="22"/>
      <c r="W103" s="22"/>
      <c r="X103" s="22"/>
      <c r="Y103" s="22"/>
    </row>
    <row r="104" ht="13.8" customHeight="1" spans="1:25" x14ac:dyDescent="0.25">
      <c r="A104" s="22" t="s">
        <v>7650</v>
      </c>
      <c r="B104" s="23" t="s">
        <v>6597</v>
      </c>
      <c r="C104" s="22" t="s">
        <v>7941</v>
      </c>
      <c r="D104" s="24">
        <v>45358</v>
      </c>
      <c r="E104" s="22" t="s">
        <v>7942</v>
      </c>
      <c r="F104" s="22" t="s">
        <v>7943</v>
      </c>
      <c r="G104" s="22" t="s">
        <v>7176</v>
      </c>
      <c r="H104" s="22" t="s">
        <v>7177</v>
      </c>
      <c r="I104" s="22" t="s">
        <v>7427</v>
      </c>
      <c r="J104" s="22"/>
      <c r="K104" s="22" t="s">
        <v>33</v>
      </c>
      <c r="L104" s="22" t="s">
        <v>33</v>
      </c>
      <c r="M104" s="22" t="s">
        <v>7037</v>
      </c>
      <c r="N104" s="22" t="s">
        <v>7694</v>
      </c>
      <c r="O104" s="22" t="s">
        <v>7021</v>
      </c>
      <c r="P104" s="25" t="s">
        <v>7022</v>
      </c>
      <c r="Q104" s="26" t="s">
        <v>7262</v>
      </c>
      <c r="R104" s="22"/>
      <c r="S104" s="22"/>
      <c r="T104" s="22"/>
      <c r="U104" s="22"/>
      <c r="V104" s="22"/>
      <c r="W104" s="22"/>
      <c r="X104" s="22"/>
      <c r="Y104" s="22"/>
    </row>
    <row r="105" ht="13.8" customHeight="1" spans="1:25" x14ac:dyDescent="0.25">
      <c r="A105" s="22" t="s">
        <v>7650</v>
      </c>
      <c r="B105" s="23">
        <v>464</v>
      </c>
      <c r="C105" s="22" t="s">
        <v>7944</v>
      </c>
      <c r="D105" s="24">
        <v>45352</v>
      </c>
      <c r="E105" s="22" t="s">
        <v>7945</v>
      </c>
      <c r="F105" s="22" t="s">
        <v>7075</v>
      </c>
      <c r="G105" s="22" t="s">
        <v>7076</v>
      </c>
      <c r="H105" s="22" t="s">
        <v>7077</v>
      </c>
      <c r="I105" s="22" t="s">
        <v>7427</v>
      </c>
      <c r="J105" s="22"/>
      <c r="K105" s="22" t="s">
        <v>7017</v>
      </c>
      <c r="L105" s="22" t="s">
        <v>7018</v>
      </c>
      <c r="M105" s="22" t="s">
        <v>7037</v>
      </c>
      <c r="N105" s="22" t="s">
        <v>7708</v>
      </c>
      <c r="O105" s="22" t="s">
        <v>7021</v>
      </c>
      <c r="P105" s="25" t="s">
        <v>7022</v>
      </c>
      <c r="Q105" s="26" t="s">
        <v>7946</v>
      </c>
      <c r="R105" s="22" t="s">
        <v>7060</v>
      </c>
      <c r="S105" s="22" t="s">
        <v>7060</v>
      </c>
      <c r="T105" s="22">
        <v>5</v>
      </c>
      <c r="U105" s="22" t="s">
        <v>7025</v>
      </c>
      <c r="V105" s="22" t="s">
        <v>7026</v>
      </c>
      <c r="W105" s="22" t="s">
        <v>7097</v>
      </c>
      <c r="X105" s="22" t="s">
        <v>7947</v>
      </c>
      <c r="Y105" s="22" t="s">
        <v>7948</v>
      </c>
    </row>
    <row r="106" ht="13.8" customHeight="1" spans="1:25" x14ac:dyDescent="0.25">
      <c r="A106" s="22" t="s">
        <v>7650</v>
      </c>
      <c r="B106" s="23">
        <v>4037</v>
      </c>
      <c r="C106" s="22" t="s">
        <v>7949</v>
      </c>
      <c r="D106" s="24">
        <v>45352</v>
      </c>
      <c r="E106" s="22" t="s">
        <v>7950</v>
      </c>
      <c r="F106" s="22" t="s">
        <v>7280</v>
      </c>
      <c r="G106" s="22" t="s">
        <v>7176</v>
      </c>
      <c r="H106" s="22" t="s">
        <v>7177</v>
      </c>
      <c r="I106" s="22" t="s">
        <v>7427</v>
      </c>
      <c r="J106" s="22"/>
      <c r="K106" s="22" t="s">
        <v>7017</v>
      </c>
      <c r="L106" s="22" t="s">
        <v>7018</v>
      </c>
      <c r="M106" s="22" t="s">
        <v>7037</v>
      </c>
      <c r="N106" s="22" t="s">
        <v>7694</v>
      </c>
      <c r="O106" s="22" t="s">
        <v>7021</v>
      </c>
      <c r="P106" s="25" t="s">
        <v>7022</v>
      </c>
      <c r="Q106" s="26" t="s">
        <v>7645</v>
      </c>
      <c r="R106" s="22"/>
      <c r="S106" s="22"/>
      <c r="T106" s="22"/>
      <c r="U106" s="22"/>
      <c r="V106" s="22"/>
      <c r="W106" s="22"/>
      <c r="X106" s="22"/>
      <c r="Y106" s="22"/>
    </row>
    <row r="107" ht="13.8" customHeight="1" spans="1:25" x14ac:dyDescent="0.25">
      <c r="A107" s="22" t="s">
        <v>7650</v>
      </c>
      <c r="B107" s="23">
        <v>456</v>
      </c>
      <c r="C107" s="22" t="s">
        <v>7951</v>
      </c>
      <c r="D107" s="24">
        <v>45355</v>
      </c>
      <c r="E107" s="22" t="s">
        <v>7952</v>
      </c>
      <c r="F107" s="22" t="s">
        <v>7432</v>
      </c>
      <c r="G107" s="22" t="s">
        <v>7425</v>
      </c>
      <c r="H107" s="22" t="s">
        <v>7426</v>
      </c>
      <c r="I107" s="22" t="s">
        <v>7427</v>
      </c>
      <c r="J107" s="22"/>
      <c r="K107" s="22" t="s">
        <v>7017</v>
      </c>
      <c r="L107" s="22" t="s">
        <v>7018</v>
      </c>
      <c r="M107" s="22" t="s">
        <v>7037</v>
      </c>
      <c r="N107" s="22" t="s">
        <v>7694</v>
      </c>
      <c r="O107" s="22" t="s">
        <v>7021</v>
      </c>
      <c r="P107" s="25" t="s">
        <v>7022</v>
      </c>
      <c r="Q107" s="26" t="s">
        <v>7645</v>
      </c>
      <c r="R107" s="22"/>
      <c r="S107" s="22"/>
      <c r="T107" s="22"/>
      <c r="U107" s="22"/>
      <c r="V107" s="22"/>
      <c r="W107" s="22"/>
      <c r="X107" s="22"/>
      <c r="Y107" s="22"/>
    </row>
    <row r="108" ht="13.8" customHeight="1" spans="1:25" x14ac:dyDescent="0.25">
      <c r="A108" s="22" t="s">
        <v>7650</v>
      </c>
      <c r="B108" s="23">
        <v>470</v>
      </c>
      <c r="C108" s="22" t="s">
        <v>7953</v>
      </c>
      <c r="D108" s="24">
        <v>45357</v>
      </c>
      <c r="E108" s="22" t="s">
        <v>7954</v>
      </c>
      <c r="F108" s="22" t="s">
        <v>7821</v>
      </c>
      <c r="G108" s="22" t="s">
        <v>7425</v>
      </c>
      <c r="H108" s="22" t="s">
        <v>7426</v>
      </c>
      <c r="I108" s="22" t="s">
        <v>7427</v>
      </c>
      <c r="J108" s="22"/>
      <c r="K108" s="22" t="s">
        <v>7017</v>
      </c>
      <c r="L108" s="22" t="s">
        <v>7018</v>
      </c>
      <c r="M108" s="22" t="s">
        <v>7037</v>
      </c>
      <c r="N108" s="22" t="s">
        <v>7694</v>
      </c>
      <c r="O108" s="22" t="s">
        <v>7021</v>
      </c>
      <c r="P108" s="25" t="s">
        <v>7022</v>
      </c>
      <c r="Q108" s="26" t="s">
        <v>7645</v>
      </c>
      <c r="R108" s="22"/>
      <c r="S108" s="22"/>
      <c r="T108" s="22"/>
      <c r="U108" s="22"/>
      <c r="V108" s="22"/>
      <c r="W108" s="22"/>
      <c r="X108" s="22"/>
      <c r="Y108" s="22"/>
    </row>
    <row r="109" ht="13.8" customHeight="1" spans="1:25" x14ac:dyDescent="0.25">
      <c r="A109" s="22" t="s">
        <v>7650</v>
      </c>
      <c r="B109" s="23">
        <v>455</v>
      </c>
      <c r="C109" s="22" t="s">
        <v>7955</v>
      </c>
      <c r="D109" s="24">
        <v>45359</v>
      </c>
      <c r="E109" s="22" t="s">
        <v>7956</v>
      </c>
      <c r="F109" s="22" t="s">
        <v>7821</v>
      </c>
      <c r="G109" s="22" t="s">
        <v>7425</v>
      </c>
      <c r="H109" s="22" t="s">
        <v>7426</v>
      </c>
      <c r="I109" s="22" t="s">
        <v>7427</v>
      </c>
      <c r="J109" s="22"/>
      <c r="K109" s="22" t="s">
        <v>7017</v>
      </c>
      <c r="L109" s="22" t="s">
        <v>7018</v>
      </c>
      <c r="M109" s="22" t="s">
        <v>7037</v>
      </c>
      <c r="N109" s="22" t="s">
        <v>7694</v>
      </c>
      <c r="O109" s="22" t="s">
        <v>7021</v>
      </c>
      <c r="P109" s="25" t="s">
        <v>7022</v>
      </c>
      <c r="Q109" s="26" t="s">
        <v>7645</v>
      </c>
      <c r="R109" s="22"/>
      <c r="S109" s="22"/>
      <c r="T109" s="22"/>
      <c r="U109" s="22"/>
      <c r="V109" s="22"/>
      <c r="W109" s="22"/>
      <c r="X109" s="22"/>
      <c r="Y109" s="22"/>
    </row>
    <row r="110" ht="13.8" customHeight="1" spans="1:25" x14ac:dyDescent="0.25">
      <c r="A110" s="22" t="s">
        <v>7650</v>
      </c>
      <c r="B110" s="23">
        <v>473</v>
      </c>
      <c r="C110" s="22" t="s">
        <v>7957</v>
      </c>
      <c r="D110" s="24">
        <v>45373</v>
      </c>
      <c r="E110" s="22" t="s">
        <v>7958</v>
      </c>
      <c r="F110" s="22" t="s">
        <v>7432</v>
      </c>
      <c r="G110" s="22" t="s">
        <v>7425</v>
      </c>
      <c r="H110" s="22" t="s">
        <v>7426</v>
      </c>
      <c r="I110" s="22" t="s">
        <v>7427</v>
      </c>
      <c r="J110" s="22"/>
      <c r="K110" s="22" t="s">
        <v>7017</v>
      </c>
      <c r="L110" s="22" t="s">
        <v>7018</v>
      </c>
      <c r="M110" s="22" t="s">
        <v>7037</v>
      </c>
      <c r="N110" s="22" t="s">
        <v>7694</v>
      </c>
      <c r="O110" s="22" t="s">
        <v>7021</v>
      </c>
      <c r="P110" s="25" t="s">
        <v>7022</v>
      </c>
      <c r="Q110" s="26" t="s">
        <v>7645</v>
      </c>
      <c r="R110" s="22"/>
      <c r="S110" s="22"/>
      <c r="T110" s="22"/>
      <c r="U110" s="22"/>
      <c r="V110" s="22"/>
      <c r="W110" s="22"/>
      <c r="X110" s="22"/>
      <c r="Y110" s="22"/>
    </row>
  </sheetData>
  <pageMargins left="0.7" right="0.7" top="0.75" bottom="0.75" header="0.511811023622047" footer="0.511811023622047"/>
  <pageSetup paperSize="1" orientation="portrait" horizontalDpi="300" verticalDpi="300" scale="100" fitToWidth="1" fitToHeight="1" firstPageNumber="1" useFirstPageNumber="1" copies="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273"/>
  <sheetViews>
    <sheetView workbookViewId="0" zoomScale="100" zoomScaleNormal="100" view="normal">
      <pane ySplit="1" topLeftCell="A2" activePane="bottomLeft" state="frozen"/>
      <selection pane="bottomLeft" activeCell="B4" sqref="B4"/>
    </sheetView>
  </sheetViews>
  <sheetFormatPr defaultRowHeight="15" outlineLevelRow="0" outlineLevelCol="0" x14ac:dyDescent="0" defaultColWidth="8.859375"/>
  <cols>
    <col min="1" max="1" width="15" style="42" customWidth="1"/>
    <col min="2" max="2" width="13.71" style="42" customWidth="1"/>
    <col min="3" max="3" width="50.71" style="42" customWidth="1"/>
    <col min="4" max="4" width="29.57" style="42" customWidth="1"/>
    <col min="5" max="5" width="111.57" style="42" customWidth="1"/>
    <col min="6" max="6" width="17.86" style="42" customWidth="1"/>
    <col min="7" max="7" width="23" style="42" customWidth="1"/>
    <col min="8" max="8" width="11.71" style="42" customWidth="1"/>
    <col min="9" max="9" width="7.29" style="42" customWidth="1"/>
    <col min="10" max="10" width="2.71" style="42" customWidth="1"/>
    <col min="11" max="12" width="26.86" style="42" customWidth="1"/>
    <col min="13" max="13" width="30.71" style="42" customWidth="1"/>
    <col min="14" max="14" width="43.71" style="42" customWidth="1"/>
    <col min="15" max="15" width="8.71" style="42" customWidth="1"/>
    <col min="16" max="16" width="10.57" style="42" customWidth="1"/>
    <col min="17" max="17" width="64.43" style="42" customWidth="1"/>
    <col min="18" max="18" width="15.29" style="42" customWidth="1"/>
    <col min="19" max="19" width="15.71" style="42" customWidth="1"/>
    <col min="20" max="20" width="20.71" style="42" customWidth="1"/>
    <col min="21" max="21" width="27.29" style="42" customWidth="1"/>
    <col min="22" max="22" width="75" style="42" customWidth="1"/>
    <col min="23" max="23" width="189.14" style="42" customWidth="1"/>
    <col min="24" max="24" width="143.71" style="42" customWidth="1"/>
    <col min="25" max="25" width="241.71" style="42" customWidth="1"/>
    <col min="26" max="16384" width="8.86" style="42" customWidth="1"/>
  </cols>
  <sheetData>
    <row r="1" ht="30" customHeight="1" spans="1:16384" s="15" customFormat="1" x14ac:dyDescent="0.25">
      <c r="A1" s="16" t="s">
        <v>6988</v>
      </c>
      <c r="B1" s="17" t="s">
        <v>6989</v>
      </c>
      <c r="C1" s="17" t="s">
        <v>6990</v>
      </c>
      <c r="D1" s="18" t="s">
        <v>6991</v>
      </c>
      <c r="E1" s="17" t="s">
        <v>6992</v>
      </c>
      <c r="F1" s="17" t="s">
        <v>6993</v>
      </c>
      <c r="G1" s="17" t="s">
        <v>6994</v>
      </c>
      <c r="H1" s="17" t="s">
        <v>17</v>
      </c>
      <c r="I1" s="17" t="s">
        <v>6995</v>
      </c>
      <c r="J1" s="17" t="s">
        <v>6996</v>
      </c>
      <c r="K1" s="17" t="s">
        <v>3</v>
      </c>
      <c r="L1" s="17" t="s">
        <v>21</v>
      </c>
      <c r="M1" s="17" t="s">
        <v>6997</v>
      </c>
      <c r="N1" s="17" t="s">
        <v>27</v>
      </c>
      <c r="O1" s="17" t="s">
        <v>6998</v>
      </c>
      <c r="P1" s="19" t="s">
        <v>6999</v>
      </c>
      <c r="Q1" s="20" t="s">
        <v>7000</v>
      </c>
      <c r="R1" s="21" t="s">
        <v>7001</v>
      </c>
      <c r="S1" s="21" t="s">
        <v>7002</v>
      </c>
      <c r="T1" s="21" t="s">
        <v>7003</v>
      </c>
      <c r="U1" s="21" t="s">
        <v>7004</v>
      </c>
      <c r="V1" s="21" t="s">
        <v>7005</v>
      </c>
      <c r="W1" s="21" t="s">
        <v>7006</v>
      </c>
      <c r="X1" s="21" t="s">
        <v>7007</v>
      </c>
      <c r="Y1" s="21" t="s">
        <v>7008</v>
      </c>
      <c r="XEV1" s="42"/>
      <c r="XEW1" s="42"/>
      <c r="XEX1" s="42"/>
      <c r="XEY1" s="42"/>
      <c r="XEZ1" s="42"/>
      <c r="XFA1" s="42"/>
      <c r="XFB1" s="42"/>
      <c r="XFC1" s="42"/>
      <c r="XFD1" s="42"/>
    </row>
    <row r="2" ht="13.8" customHeight="1" spans="1:25" x14ac:dyDescent="0.25">
      <c r="A2" s="30" t="s">
        <v>7009</v>
      </c>
      <c r="B2" s="23">
        <v>466</v>
      </c>
      <c r="C2" s="30" t="s">
        <v>7010</v>
      </c>
      <c r="D2" s="31">
        <v>44285</v>
      </c>
      <c r="E2" s="30" t="s">
        <v>7011</v>
      </c>
      <c r="F2" s="30" t="s">
        <v>7012</v>
      </c>
      <c r="G2" s="30" t="s">
        <v>7013</v>
      </c>
      <c r="H2" s="30" t="s">
        <v>7014</v>
      </c>
      <c r="I2" s="30" t="s">
        <v>7427</v>
      </c>
      <c r="J2" s="30"/>
      <c r="K2" s="30" t="s">
        <v>7017</v>
      </c>
      <c r="L2" s="30" t="s">
        <v>7018</v>
      </c>
      <c r="M2" s="30" t="s">
        <v>7019</v>
      </c>
      <c r="N2" s="30" t="s">
        <v>7020</v>
      </c>
      <c r="O2" s="30" t="s">
        <v>7021</v>
      </c>
      <c r="P2" s="30" t="s">
        <v>7022</v>
      </c>
      <c r="Q2" s="30"/>
      <c r="R2" s="30" t="s">
        <v>7023</v>
      </c>
      <c r="S2" s="30" t="s">
        <v>7024</v>
      </c>
      <c r="T2" s="30">
        <v>3</v>
      </c>
      <c r="U2" s="30" t="s">
        <v>7025</v>
      </c>
      <c r="V2" s="30" t="s">
        <v>7026</v>
      </c>
      <c r="W2" s="30" t="s">
        <v>7027</v>
      </c>
      <c r="X2" s="30" t="s">
        <v>7028</v>
      </c>
      <c r="Y2" s="30" t="s">
        <v>7029</v>
      </c>
    </row>
    <row r="3" ht="30" customHeight="1" spans="1:25" x14ac:dyDescent="0.25">
      <c r="A3" s="30" t="s">
        <v>7030</v>
      </c>
      <c r="B3" s="23">
        <v>221</v>
      </c>
      <c r="C3" s="30" t="s">
        <v>7031</v>
      </c>
      <c r="D3" s="31">
        <v>44287</v>
      </c>
      <c r="E3" s="30" t="s">
        <v>7032</v>
      </c>
      <c r="F3" s="30" t="s">
        <v>7033</v>
      </c>
      <c r="G3" s="30" t="s">
        <v>7034</v>
      </c>
      <c r="H3" s="30" t="s">
        <v>7014</v>
      </c>
      <c r="I3" s="30" t="s">
        <v>7427</v>
      </c>
      <c r="J3" s="30"/>
      <c r="K3" s="30" t="s">
        <v>7017</v>
      </c>
      <c r="L3" s="30" t="s">
        <v>7036</v>
      </c>
      <c r="M3" s="30" t="s">
        <v>7037</v>
      </c>
      <c r="N3" s="30" t="s">
        <v>7038</v>
      </c>
      <c r="O3" s="30" t="s">
        <v>7021</v>
      </c>
      <c r="P3" s="30" t="s">
        <v>7022</v>
      </c>
      <c r="Q3" s="30"/>
      <c r="R3" s="30" t="s">
        <v>7023</v>
      </c>
      <c r="S3" s="30" t="s">
        <v>7024</v>
      </c>
      <c r="T3" s="30">
        <v>3</v>
      </c>
      <c r="U3" s="30" t="s">
        <v>7039</v>
      </c>
      <c r="V3" s="30" t="s">
        <v>7040</v>
      </c>
      <c r="W3" s="30" t="s">
        <v>7041</v>
      </c>
      <c r="X3" s="30" t="s">
        <v>7042</v>
      </c>
      <c r="Y3" s="43" t="s">
        <v>7043</v>
      </c>
    </row>
    <row r="4" ht="30" customHeight="1" spans="1:25" x14ac:dyDescent="0.25">
      <c r="A4" s="30" t="s">
        <v>7030</v>
      </c>
      <c r="B4" s="23">
        <v>248</v>
      </c>
      <c r="C4" s="30" t="s">
        <v>7044</v>
      </c>
      <c r="D4" s="31">
        <v>44287</v>
      </c>
      <c r="E4" s="30" t="s">
        <v>7045</v>
      </c>
      <c r="F4" s="30" t="s">
        <v>7046</v>
      </c>
      <c r="G4" s="30" t="s">
        <v>7034</v>
      </c>
      <c r="H4" s="30" t="s">
        <v>7014</v>
      </c>
      <c r="I4" s="30" t="s">
        <v>7427</v>
      </c>
      <c r="J4" s="30"/>
      <c r="K4" s="30" t="s">
        <v>7017</v>
      </c>
      <c r="L4" s="30" t="s">
        <v>7036</v>
      </c>
      <c r="M4" s="30" t="s">
        <v>7037</v>
      </c>
      <c r="N4" s="30" t="s">
        <v>7038</v>
      </c>
      <c r="O4" s="30" t="s">
        <v>7021</v>
      </c>
      <c r="P4" s="30" t="s">
        <v>7022</v>
      </c>
      <c r="Q4" s="30"/>
      <c r="R4" s="30" t="s">
        <v>7023</v>
      </c>
      <c r="S4" s="30" t="s">
        <v>7024</v>
      </c>
      <c r="T4" s="30">
        <v>3</v>
      </c>
      <c r="U4" s="30" t="s">
        <v>7039</v>
      </c>
      <c r="V4" s="30" t="s">
        <v>7040</v>
      </c>
      <c r="W4" s="30" t="s">
        <v>7041</v>
      </c>
      <c r="X4" s="30" t="s">
        <v>7042</v>
      </c>
      <c r="Y4" s="43" t="s">
        <v>7043</v>
      </c>
    </row>
    <row r="5" ht="30" customHeight="1" spans="1:25" x14ac:dyDescent="0.25">
      <c r="A5" s="30" t="s">
        <v>7030</v>
      </c>
      <c r="B5" s="23">
        <v>705</v>
      </c>
      <c r="C5" s="30" t="s">
        <v>7047</v>
      </c>
      <c r="D5" s="31">
        <v>44287</v>
      </c>
      <c r="E5" s="30" t="s">
        <v>7048</v>
      </c>
      <c r="F5" s="30" t="s">
        <v>7049</v>
      </c>
      <c r="G5" s="30" t="s">
        <v>7034</v>
      </c>
      <c r="H5" s="30" t="s">
        <v>7014</v>
      </c>
      <c r="I5" s="30" t="s">
        <v>7427</v>
      </c>
      <c r="J5" s="30"/>
      <c r="K5" s="30" t="s">
        <v>7017</v>
      </c>
      <c r="L5" s="30" t="s">
        <v>7036</v>
      </c>
      <c r="M5" s="30" t="s">
        <v>7037</v>
      </c>
      <c r="N5" s="30" t="s">
        <v>7038</v>
      </c>
      <c r="O5" s="30" t="s">
        <v>7021</v>
      </c>
      <c r="P5" s="30" t="s">
        <v>7022</v>
      </c>
      <c r="Q5" s="30"/>
      <c r="R5" s="30" t="s">
        <v>7023</v>
      </c>
      <c r="S5" s="30" t="s">
        <v>7024</v>
      </c>
      <c r="T5" s="30">
        <v>3</v>
      </c>
      <c r="U5" s="30" t="s">
        <v>7039</v>
      </c>
      <c r="V5" s="30" t="s">
        <v>7040</v>
      </c>
      <c r="W5" s="30" t="s">
        <v>7041</v>
      </c>
      <c r="X5" s="30" t="s">
        <v>7042</v>
      </c>
      <c r="Y5" s="43" t="s">
        <v>7043</v>
      </c>
    </row>
    <row r="6" ht="13.8" customHeight="1" spans="1:25" x14ac:dyDescent="0.25">
      <c r="A6" s="30" t="s">
        <v>7030</v>
      </c>
      <c r="B6" s="23">
        <v>465</v>
      </c>
      <c r="C6" s="30" t="s">
        <v>7050</v>
      </c>
      <c r="D6" s="31">
        <v>44295</v>
      </c>
      <c r="E6" s="30" t="s">
        <v>7051</v>
      </c>
      <c r="F6" s="30" t="s">
        <v>7012</v>
      </c>
      <c r="G6" s="30" t="s">
        <v>7013</v>
      </c>
      <c r="H6" s="30" t="s">
        <v>7014</v>
      </c>
      <c r="I6" s="30" t="s">
        <v>7427</v>
      </c>
      <c r="J6" s="30"/>
      <c r="K6" s="30" t="s">
        <v>7017</v>
      </c>
      <c r="L6" s="30" t="s">
        <v>7018</v>
      </c>
      <c r="M6" s="30" t="s">
        <v>7019</v>
      </c>
      <c r="N6" s="30" t="s">
        <v>7020</v>
      </c>
      <c r="O6" s="30" t="s">
        <v>7021</v>
      </c>
      <c r="P6" s="30" t="s">
        <v>7022</v>
      </c>
      <c r="Q6" s="30"/>
      <c r="R6" s="30" t="s">
        <v>7023</v>
      </c>
      <c r="S6" s="30" t="s">
        <v>7024</v>
      </c>
      <c r="T6" s="30">
        <v>3</v>
      </c>
      <c r="U6" s="30" t="s">
        <v>7052</v>
      </c>
      <c r="V6" s="30" t="s">
        <v>7026</v>
      </c>
      <c r="W6" s="30" t="s">
        <v>7053</v>
      </c>
      <c r="X6" s="30" t="s">
        <v>7054</v>
      </c>
      <c r="Y6" s="30" t="s">
        <v>7055</v>
      </c>
    </row>
    <row r="7" ht="13.8" customHeight="1" spans="1:25" x14ac:dyDescent="0.25">
      <c r="A7" s="30" t="s">
        <v>7056</v>
      </c>
      <c r="B7" s="23">
        <v>210</v>
      </c>
      <c r="C7" s="30" t="s">
        <v>7057</v>
      </c>
      <c r="D7" s="31">
        <v>44320</v>
      </c>
      <c r="E7" s="30" t="s">
        <v>7058</v>
      </c>
      <c r="F7" s="30" t="s">
        <v>7012</v>
      </c>
      <c r="G7" s="30" t="s">
        <v>7013</v>
      </c>
      <c r="H7" s="30" t="s">
        <v>7014</v>
      </c>
      <c r="I7" s="30" t="s">
        <v>7427</v>
      </c>
      <c r="J7" s="30"/>
      <c r="K7" s="30" t="s">
        <v>7017</v>
      </c>
      <c r="L7" s="30" t="s">
        <v>7036</v>
      </c>
      <c r="M7" s="30" t="s">
        <v>7037</v>
      </c>
      <c r="N7" s="30" t="s">
        <v>7038</v>
      </c>
      <c r="O7" s="30" t="s">
        <v>7021</v>
      </c>
      <c r="P7" s="30" t="s">
        <v>7022</v>
      </c>
      <c r="Q7" s="30"/>
      <c r="R7" s="30" t="s">
        <v>7024</v>
      </c>
      <c r="S7" s="30" t="s">
        <v>7060</v>
      </c>
      <c r="T7" s="30">
        <v>12</v>
      </c>
      <c r="U7" s="30" t="s">
        <v>7039</v>
      </c>
      <c r="V7" s="30" t="s">
        <v>7026</v>
      </c>
      <c r="W7" s="30" t="s">
        <v>7061</v>
      </c>
      <c r="X7" s="30" t="s">
        <v>7062</v>
      </c>
      <c r="Y7" s="30" t="s">
        <v>7063</v>
      </c>
    </row>
    <row r="8" ht="13.8" customHeight="1" spans="1:25" x14ac:dyDescent="0.25">
      <c r="A8" s="30" t="s">
        <v>7056</v>
      </c>
      <c r="B8" s="23">
        <v>401</v>
      </c>
      <c r="C8" s="30" t="s">
        <v>7064</v>
      </c>
      <c r="D8" s="31">
        <v>44320</v>
      </c>
      <c r="E8" s="30" t="s">
        <v>7065</v>
      </c>
      <c r="F8" s="30" t="s">
        <v>7012</v>
      </c>
      <c r="G8" s="30" t="s">
        <v>7013</v>
      </c>
      <c r="H8" s="30" t="s">
        <v>7014</v>
      </c>
      <c r="I8" s="30" t="s">
        <v>7427</v>
      </c>
      <c r="J8" s="30"/>
      <c r="K8" s="30" t="s">
        <v>7017</v>
      </c>
      <c r="L8" s="30" t="s">
        <v>7036</v>
      </c>
      <c r="M8" s="30" t="s">
        <v>7037</v>
      </c>
      <c r="N8" s="30" t="s">
        <v>7038</v>
      </c>
      <c r="O8" s="30" t="s">
        <v>7021</v>
      </c>
      <c r="P8" s="30" t="s">
        <v>7022</v>
      </c>
      <c r="Q8" s="30"/>
      <c r="R8" s="30" t="s">
        <v>7023</v>
      </c>
      <c r="S8" s="30" t="s">
        <v>7024</v>
      </c>
      <c r="T8" s="30">
        <v>12</v>
      </c>
      <c r="U8" s="30" t="s">
        <v>7052</v>
      </c>
      <c r="V8" s="30" t="s">
        <v>7026</v>
      </c>
      <c r="W8" s="30" t="s">
        <v>7061</v>
      </c>
      <c r="X8" s="30" t="s">
        <v>7066</v>
      </c>
      <c r="Y8" s="30" t="s">
        <v>7067</v>
      </c>
    </row>
    <row r="9" ht="13.8" customHeight="1" spans="1:25" x14ac:dyDescent="0.25">
      <c r="A9" s="30" t="s">
        <v>7056</v>
      </c>
      <c r="B9" s="23">
        <v>402</v>
      </c>
      <c r="C9" s="30" t="s">
        <v>7068</v>
      </c>
      <c r="D9" s="31">
        <v>44320</v>
      </c>
      <c r="E9" s="30" t="s">
        <v>7069</v>
      </c>
      <c r="F9" s="30" t="s">
        <v>7012</v>
      </c>
      <c r="G9" s="30" t="s">
        <v>7013</v>
      </c>
      <c r="H9" s="30" t="s">
        <v>7014</v>
      </c>
      <c r="I9" s="30" t="s">
        <v>7427</v>
      </c>
      <c r="J9" s="30"/>
      <c r="K9" s="30" t="s">
        <v>7017</v>
      </c>
      <c r="L9" s="30" t="s">
        <v>7036</v>
      </c>
      <c r="M9" s="30" t="s">
        <v>7037</v>
      </c>
      <c r="N9" s="30" t="s">
        <v>7038</v>
      </c>
      <c r="O9" s="30" t="s">
        <v>7021</v>
      </c>
      <c r="P9" s="30" t="s">
        <v>7022</v>
      </c>
      <c r="Q9" s="30"/>
      <c r="R9" s="30" t="s">
        <v>7023</v>
      </c>
      <c r="S9" s="30" t="s">
        <v>7024</v>
      </c>
      <c r="T9" s="30">
        <v>12</v>
      </c>
      <c r="U9" s="30" t="s">
        <v>7025</v>
      </c>
      <c r="V9" s="30" t="s">
        <v>7026</v>
      </c>
      <c r="W9" s="30" t="s">
        <v>7070</v>
      </c>
      <c r="X9" s="30" t="s">
        <v>7071</v>
      </c>
      <c r="Y9" s="30" t="s">
        <v>7072</v>
      </c>
    </row>
    <row r="10" ht="13.8" customHeight="1" spans="1:25" x14ac:dyDescent="0.25">
      <c r="A10" s="30" t="s">
        <v>7056</v>
      </c>
      <c r="B10" s="23">
        <v>804</v>
      </c>
      <c r="C10" s="30" t="s">
        <v>7073</v>
      </c>
      <c r="D10" s="31">
        <v>44328</v>
      </c>
      <c r="E10" s="30" t="s">
        <v>7074</v>
      </c>
      <c r="F10" s="30" t="s">
        <v>7075</v>
      </c>
      <c r="G10" s="30" t="s">
        <v>7076</v>
      </c>
      <c r="H10" s="30" t="s">
        <v>7077</v>
      </c>
      <c r="I10" s="30" t="s">
        <v>7427</v>
      </c>
      <c r="J10" s="30"/>
      <c r="K10" s="30" t="s">
        <v>7017</v>
      </c>
      <c r="L10" s="30" t="s">
        <v>7080</v>
      </c>
      <c r="M10" s="30" t="s">
        <v>7037</v>
      </c>
      <c r="N10" s="30" t="s">
        <v>7081</v>
      </c>
      <c r="O10" s="30" t="s">
        <v>7021</v>
      </c>
      <c r="P10" s="30" t="s">
        <v>7022</v>
      </c>
      <c r="Q10" s="30"/>
      <c r="R10" s="30" t="s">
        <v>7023</v>
      </c>
      <c r="S10" s="30" t="s">
        <v>7023</v>
      </c>
      <c r="T10" s="30">
        <v>10</v>
      </c>
      <c r="U10" s="30" t="s">
        <v>7039</v>
      </c>
      <c r="V10" s="30" t="s">
        <v>7082</v>
      </c>
      <c r="W10" s="30" t="s">
        <v>7083</v>
      </c>
      <c r="X10" s="30" t="s">
        <v>7084</v>
      </c>
      <c r="Y10" s="30" t="s">
        <v>7085</v>
      </c>
    </row>
    <row r="11" ht="60" customHeight="1" spans="1:25" x14ac:dyDescent="0.25">
      <c r="A11" s="30" t="s">
        <v>7086</v>
      </c>
      <c r="B11" s="23">
        <v>717</v>
      </c>
      <c r="C11" s="30" t="s">
        <v>7087</v>
      </c>
      <c r="D11" s="31">
        <v>44348</v>
      </c>
      <c r="E11" s="30" t="s">
        <v>7088</v>
      </c>
      <c r="F11" s="30" t="s">
        <v>7089</v>
      </c>
      <c r="G11" s="30" t="s">
        <v>7090</v>
      </c>
      <c r="H11" s="30" t="s">
        <v>7091</v>
      </c>
      <c r="I11" s="30" t="s">
        <v>7427</v>
      </c>
      <c r="J11" s="30"/>
      <c r="K11" s="30" t="s">
        <v>7017</v>
      </c>
      <c r="L11" s="30" t="s">
        <v>7094</v>
      </c>
      <c r="M11" s="30" t="s">
        <v>7019</v>
      </c>
      <c r="N11" s="30" t="s">
        <v>7095</v>
      </c>
      <c r="O11" s="30" t="s">
        <v>7021</v>
      </c>
      <c r="P11" s="30" t="s">
        <v>7022</v>
      </c>
      <c r="Q11" s="30"/>
      <c r="R11" s="30" t="s">
        <v>7060</v>
      </c>
      <c r="S11" s="30" t="s">
        <v>7024</v>
      </c>
      <c r="T11" s="30">
        <v>6</v>
      </c>
      <c r="U11" s="30" t="s">
        <v>7052</v>
      </c>
      <c r="V11" s="30" t="s">
        <v>7096</v>
      </c>
      <c r="W11" s="30" t="s">
        <v>7097</v>
      </c>
      <c r="X11" s="30" t="s">
        <v>7098</v>
      </c>
      <c r="Y11" s="43" t="s">
        <v>7099</v>
      </c>
    </row>
    <row r="12" ht="45" customHeight="1" spans="1:25" x14ac:dyDescent="0.25">
      <c r="A12" s="30" t="s">
        <v>7086</v>
      </c>
      <c r="B12" s="23" t="s">
        <v>34</v>
      </c>
      <c r="C12" s="30" t="s">
        <v>7103</v>
      </c>
      <c r="D12" s="31">
        <v>44352</v>
      </c>
      <c r="E12" s="30" t="s">
        <v>7104</v>
      </c>
      <c r="F12" s="30" t="s">
        <v>7105</v>
      </c>
      <c r="G12" s="30" t="s">
        <v>7090</v>
      </c>
      <c r="H12" s="30" t="s">
        <v>7091</v>
      </c>
      <c r="I12" s="30" t="s">
        <v>7427</v>
      </c>
      <c r="J12" s="30"/>
      <c r="K12" s="30" t="s">
        <v>33</v>
      </c>
      <c r="L12" s="30" t="s">
        <v>33</v>
      </c>
      <c r="M12" s="30" t="s">
        <v>7106</v>
      </c>
      <c r="N12" s="30" t="s">
        <v>7038</v>
      </c>
      <c r="O12" s="30" t="s">
        <v>7021</v>
      </c>
      <c r="P12" s="30" t="s">
        <v>7022</v>
      </c>
      <c r="Q12" s="30"/>
      <c r="R12" s="30" t="s">
        <v>7024</v>
      </c>
      <c r="S12" s="30" t="s">
        <v>7024</v>
      </c>
      <c r="T12" s="30">
        <v>21</v>
      </c>
      <c r="U12" s="30" t="s">
        <v>7052</v>
      </c>
      <c r="V12" s="30" t="s">
        <v>7096</v>
      </c>
      <c r="W12" s="30" t="s">
        <v>7083</v>
      </c>
      <c r="X12" s="43" t="s">
        <v>7108</v>
      </c>
      <c r="Y12" s="43" t="s">
        <v>7109</v>
      </c>
    </row>
    <row r="13" ht="13.8" customHeight="1" spans="1:25" x14ac:dyDescent="0.25">
      <c r="A13" s="30" t="s">
        <v>7086</v>
      </c>
      <c r="B13" s="23" t="s">
        <v>142</v>
      </c>
      <c r="C13" s="30" t="s">
        <v>7110</v>
      </c>
      <c r="D13" s="31">
        <v>44356</v>
      </c>
      <c r="E13" s="30" t="s">
        <v>7111</v>
      </c>
      <c r="F13" s="30" t="s">
        <v>7105</v>
      </c>
      <c r="G13" s="30" t="s">
        <v>7090</v>
      </c>
      <c r="H13" s="30" t="s">
        <v>7112</v>
      </c>
      <c r="I13" s="30" t="s">
        <v>7427</v>
      </c>
      <c r="J13" s="30"/>
      <c r="K13" s="30" t="s">
        <v>33</v>
      </c>
      <c r="L13" s="30" t="s">
        <v>33</v>
      </c>
      <c r="M13" s="30" t="s">
        <v>7106</v>
      </c>
      <c r="N13" s="30" t="s">
        <v>7038</v>
      </c>
      <c r="O13" s="30" t="s">
        <v>7021</v>
      </c>
      <c r="P13" s="30" t="s">
        <v>7022</v>
      </c>
      <c r="Q13" s="30"/>
      <c r="R13" s="30" t="s">
        <v>7060</v>
      </c>
      <c r="S13" s="30" t="s">
        <v>7060</v>
      </c>
      <c r="T13" s="30">
        <v>14</v>
      </c>
      <c r="U13" s="30" t="s">
        <v>7052</v>
      </c>
      <c r="V13" s="30" t="s">
        <v>7115</v>
      </c>
      <c r="W13" s="30" t="s">
        <v>7116</v>
      </c>
      <c r="X13" s="30" t="s">
        <v>7117</v>
      </c>
      <c r="Y13" s="30" t="s">
        <v>7118</v>
      </c>
    </row>
    <row r="14" ht="13.8" customHeight="1" spans="1:25" x14ac:dyDescent="0.25">
      <c r="A14" s="30" t="s">
        <v>7086</v>
      </c>
      <c r="B14" s="23">
        <v>809</v>
      </c>
      <c r="C14" s="30" t="s">
        <v>7138</v>
      </c>
      <c r="D14" s="31">
        <v>44371</v>
      </c>
      <c r="E14" s="30" t="s">
        <v>7139</v>
      </c>
      <c r="F14" s="30" t="s">
        <v>7140</v>
      </c>
      <c r="G14" s="30" t="s">
        <v>7130</v>
      </c>
      <c r="H14" s="30" t="s">
        <v>7131</v>
      </c>
      <c r="I14" s="30" t="s">
        <v>7427</v>
      </c>
      <c r="J14" s="30"/>
      <c r="K14" s="30" t="s">
        <v>7017</v>
      </c>
      <c r="L14" s="30" t="s">
        <v>7080</v>
      </c>
      <c r="M14" s="30" t="s">
        <v>7037</v>
      </c>
      <c r="N14" s="30" t="s">
        <v>7081</v>
      </c>
      <c r="O14" s="30" t="s">
        <v>7021</v>
      </c>
      <c r="P14" s="30" t="s">
        <v>7022</v>
      </c>
      <c r="Q14" s="30"/>
      <c r="R14" s="30" t="s">
        <v>7024</v>
      </c>
      <c r="S14" s="30" t="s">
        <v>7024</v>
      </c>
      <c r="T14" s="30">
        <v>17</v>
      </c>
      <c r="U14" s="30" t="s">
        <v>7052</v>
      </c>
      <c r="V14" s="30" t="s">
        <v>7040</v>
      </c>
      <c r="W14" s="30" t="s">
        <v>7097</v>
      </c>
      <c r="X14" s="30" t="s">
        <v>7141</v>
      </c>
      <c r="Y14" s="30" t="s">
        <v>7142</v>
      </c>
    </row>
    <row r="15" ht="13.8" customHeight="1" spans="1:25" x14ac:dyDescent="0.25">
      <c r="A15" s="30" t="s">
        <v>7086</v>
      </c>
      <c r="B15" s="23">
        <v>814</v>
      </c>
      <c r="C15" s="30" t="s">
        <v>7143</v>
      </c>
      <c r="D15" s="31">
        <v>44372</v>
      </c>
      <c r="E15" s="30" t="s">
        <v>7144</v>
      </c>
      <c r="F15" s="30" t="s">
        <v>7145</v>
      </c>
      <c r="G15" s="30" t="s">
        <v>7146</v>
      </c>
      <c r="H15" s="30" t="s">
        <v>7131</v>
      </c>
      <c r="I15" s="30" t="s">
        <v>7427</v>
      </c>
      <c r="J15" s="30"/>
      <c r="K15" s="30" t="s">
        <v>7017</v>
      </c>
      <c r="L15" s="30" t="s">
        <v>7080</v>
      </c>
      <c r="M15" s="30" t="s">
        <v>7037</v>
      </c>
      <c r="N15" s="30" t="s">
        <v>7081</v>
      </c>
      <c r="O15" s="30" t="s">
        <v>7021</v>
      </c>
      <c r="P15" s="30" t="s">
        <v>7022</v>
      </c>
      <c r="Q15" s="30"/>
      <c r="R15" s="30"/>
      <c r="S15" s="30"/>
      <c r="T15" s="30"/>
      <c r="U15" s="30"/>
      <c r="V15" s="30"/>
      <c r="W15" s="30"/>
      <c r="X15" s="30"/>
      <c r="Y15" s="30"/>
    </row>
    <row r="16" ht="13.8" customHeight="1" spans="1:25" x14ac:dyDescent="0.25">
      <c r="A16" s="30" t="s">
        <v>7086</v>
      </c>
      <c r="B16" s="23" t="s">
        <v>551</v>
      </c>
      <c r="C16" s="30" t="s">
        <v>7147</v>
      </c>
      <c r="D16" s="31">
        <v>44377</v>
      </c>
      <c r="E16" s="30" t="s">
        <v>7148</v>
      </c>
      <c r="F16" s="30" t="s">
        <v>7149</v>
      </c>
      <c r="G16" s="30" t="s">
        <v>7150</v>
      </c>
      <c r="H16" s="30" t="s">
        <v>7112</v>
      </c>
      <c r="I16" s="30" t="s">
        <v>7427</v>
      </c>
      <c r="J16" s="30"/>
      <c r="K16" s="30" t="s">
        <v>33</v>
      </c>
      <c r="L16" s="30" t="s">
        <v>33</v>
      </c>
      <c r="M16" s="30" t="s">
        <v>7106</v>
      </c>
      <c r="N16" s="30" t="s">
        <v>7038</v>
      </c>
      <c r="O16" s="30" t="s">
        <v>7021</v>
      </c>
      <c r="P16" s="30" t="s">
        <v>7022</v>
      </c>
      <c r="Q16" s="30"/>
      <c r="R16" s="30" t="s">
        <v>7060</v>
      </c>
      <c r="S16" s="30" t="s">
        <v>7024</v>
      </c>
      <c r="T16" s="30">
        <v>32</v>
      </c>
      <c r="U16" s="30" t="s">
        <v>7052</v>
      </c>
      <c r="V16" s="30" t="s">
        <v>7115</v>
      </c>
      <c r="W16" s="30" t="s">
        <v>7151</v>
      </c>
      <c r="X16" s="30" t="s">
        <v>7152</v>
      </c>
      <c r="Y16" s="30" t="s">
        <v>7153</v>
      </c>
    </row>
    <row r="17" ht="13.8" customHeight="1" spans="1:25" x14ac:dyDescent="0.25">
      <c r="A17" s="30" t="s">
        <v>7086</v>
      </c>
      <c r="B17" s="23" t="s">
        <v>465</v>
      </c>
      <c r="C17" s="30" t="s">
        <v>7154</v>
      </c>
      <c r="D17" s="31">
        <v>44377</v>
      </c>
      <c r="E17" s="30" t="s">
        <v>7155</v>
      </c>
      <c r="F17" s="30" t="s">
        <v>7156</v>
      </c>
      <c r="G17" s="30" t="s">
        <v>7157</v>
      </c>
      <c r="H17" s="30" t="s">
        <v>7091</v>
      </c>
      <c r="I17" s="30" t="s">
        <v>7427</v>
      </c>
      <c r="J17" s="30"/>
      <c r="K17" s="30" t="s">
        <v>33</v>
      </c>
      <c r="L17" s="30" t="s">
        <v>33</v>
      </c>
      <c r="M17" s="30" t="s">
        <v>7037</v>
      </c>
      <c r="N17" s="30" t="s">
        <v>7038</v>
      </c>
      <c r="O17" s="30" t="s">
        <v>7021</v>
      </c>
      <c r="P17" s="30" t="s">
        <v>7022</v>
      </c>
      <c r="Q17" s="30"/>
      <c r="R17" s="30" t="s">
        <v>7060</v>
      </c>
      <c r="S17" s="30" t="s">
        <v>7060</v>
      </c>
      <c r="T17" s="30">
        <v>18</v>
      </c>
      <c r="U17" s="30" t="s">
        <v>7052</v>
      </c>
      <c r="V17" s="30" t="s">
        <v>7026</v>
      </c>
      <c r="W17" s="30" t="s">
        <v>7097</v>
      </c>
      <c r="X17" s="30" t="s">
        <v>7158</v>
      </c>
      <c r="Y17" s="30" t="s">
        <v>7159</v>
      </c>
    </row>
    <row r="18" ht="13.8" customHeight="1" spans="1:25" x14ac:dyDescent="0.25">
      <c r="A18" s="30" t="s">
        <v>7160</v>
      </c>
      <c r="B18" s="23">
        <v>813</v>
      </c>
      <c r="C18" s="30" t="s">
        <v>7161</v>
      </c>
      <c r="D18" s="31">
        <v>44378</v>
      </c>
      <c r="E18" s="30" t="s">
        <v>7162</v>
      </c>
      <c r="F18" s="30" t="s">
        <v>7163</v>
      </c>
      <c r="G18" s="30" t="s">
        <v>7146</v>
      </c>
      <c r="H18" s="30" t="s">
        <v>7131</v>
      </c>
      <c r="I18" s="30" t="s">
        <v>7427</v>
      </c>
      <c r="J18" s="30"/>
      <c r="K18" s="30" t="s">
        <v>7017</v>
      </c>
      <c r="L18" s="30" t="s">
        <v>7080</v>
      </c>
      <c r="M18" s="30" t="s">
        <v>7037</v>
      </c>
      <c r="N18" s="30" t="s">
        <v>7081</v>
      </c>
      <c r="O18" s="30" t="s">
        <v>7021</v>
      </c>
      <c r="P18" s="30" t="s">
        <v>7022</v>
      </c>
      <c r="Q18" s="30"/>
      <c r="R18" s="30" t="s">
        <v>7023</v>
      </c>
      <c r="S18" s="30" t="s">
        <v>7024</v>
      </c>
      <c r="T18" s="30">
        <v>12</v>
      </c>
      <c r="U18" s="30" t="s">
        <v>7052</v>
      </c>
      <c r="V18" s="30" t="s">
        <v>7026</v>
      </c>
      <c r="W18" s="30" t="s">
        <v>7041</v>
      </c>
      <c r="X18" s="30" t="s">
        <v>7165</v>
      </c>
      <c r="Y18" s="30" t="s">
        <v>7166</v>
      </c>
    </row>
    <row r="19" ht="13.8" customHeight="1" spans="1:25" x14ac:dyDescent="0.25">
      <c r="A19" s="30" t="s">
        <v>7160</v>
      </c>
      <c r="B19" s="23" t="s">
        <v>2476</v>
      </c>
      <c r="C19" s="30" t="s">
        <v>7959</v>
      </c>
      <c r="D19" s="31">
        <v>44393</v>
      </c>
      <c r="E19" s="30" t="s">
        <v>7960</v>
      </c>
      <c r="F19" s="30" t="s">
        <v>7149</v>
      </c>
      <c r="G19" s="30" t="s">
        <v>7150</v>
      </c>
      <c r="H19" s="30" t="s">
        <v>7112</v>
      </c>
      <c r="I19" s="30" t="s">
        <v>7427</v>
      </c>
      <c r="J19" s="30"/>
      <c r="K19" s="30" t="s">
        <v>33</v>
      </c>
      <c r="L19" s="30" t="s">
        <v>33</v>
      </c>
      <c r="M19" s="30" t="s">
        <v>7037</v>
      </c>
      <c r="N19" s="30" t="s">
        <v>7961</v>
      </c>
      <c r="O19" s="30" t="s">
        <v>7021</v>
      </c>
      <c r="P19" s="30" t="s">
        <v>7022</v>
      </c>
      <c r="Q19" s="30"/>
      <c r="R19" s="30" t="s">
        <v>7060</v>
      </c>
      <c r="S19" s="30" t="s">
        <v>7024</v>
      </c>
      <c r="T19" s="30">
        <v>4</v>
      </c>
      <c r="U19" s="30" t="s">
        <v>7052</v>
      </c>
      <c r="V19" s="30" t="s">
        <v>7224</v>
      </c>
      <c r="W19" s="30" t="s">
        <v>7962</v>
      </c>
      <c r="X19" s="30" t="s">
        <v>7963</v>
      </c>
      <c r="Y19" s="30" t="s">
        <v>7964</v>
      </c>
    </row>
    <row r="20" ht="30" customHeight="1" spans="1:25" x14ac:dyDescent="0.25">
      <c r="A20" s="30" t="s">
        <v>7160</v>
      </c>
      <c r="B20" s="23" t="s">
        <v>707</v>
      </c>
      <c r="C20" s="30" t="s">
        <v>7173</v>
      </c>
      <c r="D20" s="31">
        <v>44400</v>
      </c>
      <c r="E20" s="30" t="s">
        <v>7174</v>
      </c>
      <c r="F20" s="30" t="s">
        <v>7175</v>
      </c>
      <c r="G20" s="30" t="s">
        <v>7176</v>
      </c>
      <c r="H20" s="30" t="s">
        <v>7177</v>
      </c>
      <c r="I20" s="30" t="s">
        <v>7427</v>
      </c>
      <c r="J20" s="30"/>
      <c r="K20" s="30" t="s">
        <v>33</v>
      </c>
      <c r="L20" s="30" t="s">
        <v>33</v>
      </c>
      <c r="M20" s="30" t="s">
        <v>7106</v>
      </c>
      <c r="N20" s="30" t="s">
        <v>7038</v>
      </c>
      <c r="O20" s="30" t="s">
        <v>7021</v>
      </c>
      <c r="P20" s="30" t="s">
        <v>7022</v>
      </c>
      <c r="Q20" s="30"/>
      <c r="R20" s="30" t="s">
        <v>7024</v>
      </c>
      <c r="S20" s="30" t="s">
        <v>7024</v>
      </c>
      <c r="T20" s="30">
        <v>24</v>
      </c>
      <c r="U20" s="30" t="s">
        <v>7052</v>
      </c>
      <c r="V20" s="30" t="s">
        <v>7179</v>
      </c>
      <c r="W20" s="30" t="s">
        <v>7083</v>
      </c>
      <c r="X20" s="30" t="s">
        <v>7180</v>
      </c>
      <c r="Y20" s="43" t="s">
        <v>7181</v>
      </c>
    </row>
    <row r="21" ht="13.8" customHeight="1" spans="1:25" x14ac:dyDescent="0.25">
      <c r="A21" s="30" t="s">
        <v>7182</v>
      </c>
      <c r="B21" s="23">
        <v>441</v>
      </c>
      <c r="C21" s="30" t="s">
        <v>7965</v>
      </c>
      <c r="D21" s="31">
        <v>44409</v>
      </c>
      <c r="E21" s="30" t="s">
        <v>7966</v>
      </c>
      <c r="F21" s="30" t="s">
        <v>7185</v>
      </c>
      <c r="G21" s="30" t="s">
        <v>7090</v>
      </c>
      <c r="H21" s="30" t="s">
        <v>7112</v>
      </c>
      <c r="I21" s="30" t="s">
        <v>7427</v>
      </c>
      <c r="J21" s="30"/>
      <c r="K21" s="30" t="s">
        <v>7017</v>
      </c>
      <c r="L21" s="30" t="s">
        <v>7018</v>
      </c>
      <c r="M21" s="30" t="s">
        <v>7037</v>
      </c>
      <c r="N21" s="30" t="s">
        <v>7961</v>
      </c>
      <c r="O21" s="30" t="s">
        <v>7690</v>
      </c>
      <c r="P21" s="32">
        <v>45322</v>
      </c>
      <c r="Q21" s="30"/>
      <c r="R21" s="30"/>
      <c r="S21" s="30"/>
      <c r="T21" s="30"/>
      <c r="U21" s="30"/>
      <c r="V21" s="30"/>
      <c r="W21" s="30"/>
      <c r="X21" s="30"/>
      <c r="Y21" s="30"/>
    </row>
    <row r="22" ht="13.8" customHeight="1" spans="1:25" x14ac:dyDescent="0.25">
      <c r="A22" s="30" t="s">
        <v>7182</v>
      </c>
      <c r="B22" s="23">
        <v>442</v>
      </c>
      <c r="C22" s="30" t="s">
        <v>7967</v>
      </c>
      <c r="D22" s="31">
        <v>44409</v>
      </c>
      <c r="E22" s="30" t="s">
        <v>7968</v>
      </c>
      <c r="F22" s="30" t="s">
        <v>7105</v>
      </c>
      <c r="G22" s="30" t="s">
        <v>7090</v>
      </c>
      <c r="H22" s="30" t="s">
        <v>7112</v>
      </c>
      <c r="I22" s="30" t="s">
        <v>7427</v>
      </c>
      <c r="J22" s="30"/>
      <c r="K22" s="30" t="s">
        <v>7017</v>
      </c>
      <c r="L22" s="30" t="s">
        <v>7018</v>
      </c>
      <c r="M22" s="30" t="s">
        <v>7037</v>
      </c>
      <c r="N22" s="30" t="s">
        <v>7961</v>
      </c>
      <c r="O22" s="30" t="s">
        <v>7690</v>
      </c>
      <c r="P22" s="32">
        <v>44926</v>
      </c>
      <c r="Q22" s="30"/>
      <c r="R22" s="30"/>
      <c r="S22" s="30"/>
      <c r="T22" s="30"/>
      <c r="U22" s="30"/>
      <c r="V22" s="30"/>
      <c r="W22" s="30"/>
      <c r="X22" s="30"/>
      <c r="Y22" s="30"/>
    </row>
    <row r="23" ht="13.8" customHeight="1" spans="1:25" x14ac:dyDescent="0.25">
      <c r="A23" s="30" t="s">
        <v>7182</v>
      </c>
      <c r="B23" s="23">
        <v>446</v>
      </c>
      <c r="C23" s="30" t="s">
        <v>7969</v>
      </c>
      <c r="D23" s="31">
        <v>44409</v>
      </c>
      <c r="E23" s="30" t="s">
        <v>7970</v>
      </c>
      <c r="F23" s="30" t="s">
        <v>7185</v>
      </c>
      <c r="G23" s="30" t="s">
        <v>7090</v>
      </c>
      <c r="H23" s="30" t="s">
        <v>7112</v>
      </c>
      <c r="I23" s="30" t="s">
        <v>7427</v>
      </c>
      <c r="J23" s="30"/>
      <c r="K23" s="30" t="s">
        <v>7017</v>
      </c>
      <c r="L23" s="30" t="s">
        <v>7018</v>
      </c>
      <c r="M23" s="30" t="s">
        <v>7037</v>
      </c>
      <c r="N23" s="30" t="s">
        <v>7961</v>
      </c>
      <c r="O23" s="30" t="s">
        <v>7690</v>
      </c>
      <c r="P23" s="32">
        <v>45322</v>
      </c>
      <c r="Q23" s="30"/>
      <c r="R23" s="30"/>
      <c r="S23" s="30"/>
      <c r="T23" s="30"/>
      <c r="U23" s="30"/>
      <c r="V23" s="30"/>
      <c r="W23" s="30"/>
      <c r="X23" s="30"/>
      <c r="Y23" s="30"/>
    </row>
    <row r="24" ht="13.8" customHeight="1" spans="1:25" x14ac:dyDescent="0.25">
      <c r="A24" s="30" t="s">
        <v>7182</v>
      </c>
      <c r="B24" s="23">
        <v>447</v>
      </c>
      <c r="C24" s="30" t="s">
        <v>7971</v>
      </c>
      <c r="D24" s="31">
        <v>44409</v>
      </c>
      <c r="E24" s="30" t="s">
        <v>7972</v>
      </c>
      <c r="F24" s="30" t="s">
        <v>7163</v>
      </c>
      <c r="G24" s="30" t="s">
        <v>7146</v>
      </c>
      <c r="H24" s="30" t="s">
        <v>7131</v>
      </c>
      <c r="I24" s="30" t="s">
        <v>7427</v>
      </c>
      <c r="J24" s="30"/>
      <c r="K24" s="30" t="s">
        <v>7017</v>
      </c>
      <c r="L24" s="30" t="s">
        <v>7018</v>
      </c>
      <c r="M24" s="30" t="s">
        <v>7037</v>
      </c>
      <c r="N24" s="30" t="s">
        <v>7961</v>
      </c>
      <c r="O24" s="30" t="s">
        <v>7021</v>
      </c>
      <c r="P24" s="30" t="s">
        <v>7022</v>
      </c>
      <c r="Q24" s="30"/>
      <c r="R24" s="30" t="s">
        <v>7024</v>
      </c>
      <c r="S24" s="30" t="s">
        <v>7024</v>
      </c>
      <c r="T24" s="30">
        <v>8</v>
      </c>
      <c r="U24" s="30" t="s">
        <v>7052</v>
      </c>
      <c r="V24" s="30" t="s">
        <v>7026</v>
      </c>
      <c r="W24" s="30" t="s">
        <v>7973</v>
      </c>
      <c r="X24" s="30" t="s">
        <v>7974</v>
      </c>
      <c r="Y24" s="30" t="s">
        <v>7975</v>
      </c>
    </row>
    <row r="25" ht="13.8" customHeight="1" spans="1:25" x14ac:dyDescent="0.25">
      <c r="A25" s="30" t="s">
        <v>7182</v>
      </c>
      <c r="B25" s="23">
        <v>448</v>
      </c>
      <c r="C25" s="30" t="s">
        <v>7976</v>
      </c>
      <c r="D25" s="31">
        <v>44409</v>
      </c>
      <c r="E25" s="30" t="s">
        <v>7977</v>
      </c>
      <c r="F25" s="30" t="s">
        <v>7156</v>
      </c>
      <c r="G25" s="30" t="s">
        <v>7157</v>
      </c>
      <c r="H25" s="30" t="s">
        <v>7091</v>
      </c>
      <c r="I25" s="30" t="s">
        <v>7427</v>
      </c>
      <c r="J25" s="30"/>
      <c r="K25" s="30" t="s">
        <v>7017</v>
      </c>
      <c r="L25" s="30" t="s">
        <v>7018</v>
      </c>
      <c r="M25" s="30" t="s">
        <v>7037</v>
      </c>
      <c r="N25" s="30" t="s">
        <v>7961</v>
      </c>
      <c r="O25" s="30" t="s">
        <v>7690</v>
      </c>
      <c r="P25" s="32">
        <v>44926</v>
      </c>
      <c r="Q25" s="30"/>
      <c r="R25" s="30"/>
      <c r="S25" s="30"/>
      <c r="T25" s="30"/>
      <c r="U25" s="30"/>
      <c r="V25" s="30"/>
      <c r="W25" s="30"/>
      <c r="X25" s="30"/>
      <c r="Y25" s="30"/>
    </row>
    <row r="26" ht="13.8" customHeight="1" spans="1:25" x14ac:dyDescent="0.25">
      <c r="A26" s="30" t="s">
        <v>7182</v>
      </c>
      <c r="B26" s="23">
        <v>449</v>
      </c>
      <c r="C26" s="30" t="s">
        <v>7978</v>
      </c>
      <c r="D26" s="31">
        <v>44409</v>
      </c>
      <c r="E26" s="30" t="s">
        <v>7979</v>
      </c>
      <c r="F26" s="30" t="s">
        <v>7140</v>
      </c>
      <c r="G26" s="30" t="s">
        <v>7130</v>
      </c>
      <c r="H26" s="30" t="s">
        <v>7131</v>
      </c>
      <c r="I26" s="30" t="s">
        <v>7427</v>
      </c>
      <c r="J26" s="30"/>
      <c r="K26" s="30" t="s">
        <v>7017</v>
      </c>
      <c r="L26" s="30" t="s">
        <v>7018</v>
      </c>
      <c r="M26" s="30" t="s">
        <v>7037</v>
      </c>
      <c r="N26" s="30" t="s">
        <v>7961</v>
      </c>
      <c r="O26" s="30" t="s">
        <v>7690</v>
      </c>
      <c r="P26" s="32">
        <v>44926</v>
      </c>
      <c r="Q26" s="30"/>
      <c r="R26" s="30"/>
      <c r="S26" s="30"/>
      <c r="T26" s="30"/>
      <c r="U26" s="30"/>
      <c r="V26" s="30"/>
      <c r="W26" s="30"/>
      <c r="X26" s="30"/>
      <c r="Y26" s="30"/>
    </row>
    <row r="27" ht="13.8" customHeight="1" spans="1:25" x14ac:dyDescent="0.25">
      <c r="A27" s="30" t="s">
        <v>7182</v>
      </c>
      <c r="B27" s="23">
        <v>450</v>
      </c>
      <c r="C27" s="30" t="s">
        <v>7980</v>
      </c>
      <c r="D27" s="31">
        <v>44409</v>
      </c>
      <c r="E27" s="30" t="s">
        <v>7981</v>
      </c>
      <c r="F27" s="30" t="s">
        <v>7249</v>
      </c>
      <c r="G27" s="30" t="s">
        <v>7090</v>
      </c>
      <c r="H27" s="30" t="s">
        <v>7112</v>
      </c>
      <c r="I27" s="30" t="s">
        <v>7427</v>
      </c>
      <c r="J27" s="30"/>
      <c r="K27" s="30" t="s">
        <v>7017</v>
      </c>
      <c r="L27" s="30" t="s">
        <v>7018</v>
      </c>
      <c r="M27" s="30" t="s">
        <v>7037</v>
      </c>
      <c r="N27" s="30" t="s">
        <v>7961</v>
      </c>
      <c r="O27" s="30" t="s">
        <v>7690</v>
      </c>
      <c r="P27" s="32">
        <v>45322</v>
      </c>
      <c r="Q27" s="30"/>
      <c r="R27" s="30"/>
      <c r="S27" s="30"/>
      <c r="T27" s="30"/>
      <c r="U27" s="30"/>
      <c r="V27" s="30"/>
      <c r="W27" s="30"/>
      <c r="X27" s="30"/>
      <c r="Y27" s="30"/>
    </row>
    <row r="28" ht="13.8" customHeight="1" spans="1:25" x14ac:dyDescent="0.25">
      <c r="A28" s="30" t="s">
        <v>7182</v>
      </c>
      <c r="B28" s="23">
        <v>451</v>
      </c>
      <c r="C28" s="30" t="s">
        <v>7982</v>
      </c>
      <c r="D28" s="31">
        <v>44409</v>
      </c>
      <c r="E28" s="30" t="s">
        <v>7983</v>
      </c>
      <c r="F28" s="30" t="s">
        <v>7313</v>
      </c>
      <c r="G28" s="30" t="s">
        <v>7076</v>
      </c>
      <c r="H28" s="30" t="s">
        <v>7077</v>
      </c>
      <c r="I28" s="30" t="s">
        <v>7427</v>
      </c>
      <c r="J28" s="30"/>
      <c r="K28" s="30" t="s">
        <v>7017</v>
      </c>
      <c r="L28" s="30" t="s">
        <v>7018</v>
      </c>
      <c r="M28" s="30" t="s">
        <v>7037</v>
      </c>
      <c r="N28" s="30" t="s">
        <v>7961</v>
      </c>
      <c r="O28" s="30" t="s">
        <v>7690</v>
      </c>
      <c r="P28" s="32">
        <v>45322</v>
      </c>
      <c r="Q28" s="30"/>
      <c r="R28" s="30" t="s">
        <v>7060</v>
      </c>
      <c r="S28" s="30" t="s">
        <v>7060</v>
      </c>
      <c r="T28" s="30">
        <v>2</v>
      </c>
      <c r="U28" s="30" t="s">
        <v>7052</v>
      </c>
      <c r="V28" s="30" t="s">
        <v>7026</v>
      </c>
      <c r="W28" s="30" t="s">
        <v>7097</v>
      </c>
      <c r="X28" s="30" t="s">
        <v>7984</v>
      </c>
      <c r="Y28" s="30" t="s">
        <v>7985</v>
      </c>
    </row>
    <row r="29" ht="13.8" customHeight="1" spans="1:25" x14ac:dyDescent="0.25">
      <c r="A29" s="30" t="s">
        <v>7182</v>
      </c>
      <c r="B29" s="23">
        <v>452</v>
      </c>
      <c r="C29" s="30" t="s">
        <v>7986</v>
      </c>
      <c r="D29" s="31">
        <v>44409</v>
      </c>
      <c r="E29" s="30" t="s">
        <v>7987</v>
      </c>
      <c r="F29" s="30" t="s">
        <v>7191</v>
      </c>
      <c r="G29" s="30" t="s">
        <v>7157</v>
      </c>
      <c r="H29" s="30" t="s">
        <v>7091</v>
      </c>
      <c r="I29" s="30" t="s">
        <v>7427</v>
      </c>
      <c r="J29" s="30"/>
      <c r="K29" s="30" t="s">
        <v>7017</v>
      </c>
      <c r="L29" s="30" t="s">
        <v>7018</v>
      </c>
      <c r="M29" s="30" t="s">
        <v>7037</v>
      </c>
      <c r="N29" s="30" t="s">
        <v>7961</v>
      </c>
      <c r="O29" s="30" t="s">
        <v>7021</v>
      </c>
      <c r="P29" s="30" t="s">
        <v>7022</v>
      </c>
      <c r="Q29" s="30"/>
      <c r="R29" s="30"/>
      <c r="S29" s="30"/>
      <c r="T29" s="30"/>
      <c r="U29" s="30"/>
      <c r="V29" s="30"/>
      <c r="W29" s="30"/>
      <c r="X29" s="30"/>
      <c r="Y29" s="30"/>
    </row>
    <row r="30" ht="13.8" customHeight="1" spans="1:25" x14ac:dyDescent="0.25">
      <c r="A30" s="30" t="s">
        <v>7182</v>
      </c>
      <c r="B30" s="23">
        <v>453</v>
      </c>
      <c r="C30" s="30" t="s">
        <v>7988</v>
      </c>
      <c r="D30" s="31">
        <v>44409</v>
      </c>
      <c r="E30" s="30" t="s">
        <v>7989</v>
      </c>
      <c r="F30" s="30" t="s">
        <v>7215</v>
      </c>
      <c r="G30" s="30" t="s">
        <v>7090</v>
      </c>
      <c r="H30" s="30" t="s">
        <v>7112</v>
      </c>
      <c r="I30" s="30" t="s">
        <v>7427</v>
      </c>
      <c r="J30" s="30"/>
      <c r="K30" s="30" t="s">
        <v>7017</v>
      </c>
      <c r="L30" s="30" t="s">
        <v>7018</v>
      </c>
      <c r="M30" s="30" t="s">
        <v>7037</v>
      </c>
      <c r="N30" s="30" t="s">
        <v>7961</v>
      </c>
      <c r="O30" s="30" t="s">
        <v>7021</v>
      </c>
      <c r="P30" s="30" t="s">
        <v>7022</v>
      </c>
      <c r="Q30" s="30"/>
      <c r="R30" s="30"/>
      <c r="S30" s="30"/>
      <c r="T30" s="30"/>
      <c r="U30" s="30"/>
      <c r="V30" s="30"/>
      <c r="W30" s="30"/>
      <c r="X30" s="30"/>
      <c r="Y30" s="30"/>
    </row>
    <row r="31" ht="13.8" customHeight="1" spans="1:25" x14ac:dyDescent="0.25">
      <c r="A31" s="30" t="s">
        <v>7182</v>
      </c>
      <c r="B31" s="23">
        <v>454</v>
      </c>
      <c r="C31" s="30" t="s">
        <v>7990</v>
      </c>
      <c r="D31" s="31">
        <v>44409</v>
      </c>
      <c r="E31" s="30" t="s">
        <v>7991</v>
      </c>
      <c r="F31" s="30" t="s">
        <v>7215</v>
      </c>
      <c r="G31" s="30" t="s">
        <v>7090</v>
      </c>
      <c r="H31" s="30" t="s">
        <v>7112</v>
      </c>
      <c r="I31" s="30" t="s">
        <v>7427</v>
      </c>
      <c r="J31" s="30"/>
      <c r="K31" s="30" t="s">
        <v>7017</v>
      </c>
      <c r="L31" s="30" t="s">
        <v>7018</v>
      </c>
      <c r="M31" s="30" t="s">
        <v>7037</v>
      </c>
      <c r="N31" s="30" t="s">
        <v>7961</v>
      </c>
      <c r="O31" s="30" t="s">
        <v>7690</v>
      </c>
      <c r="P31" s="32">
        <v>45322</v>
      </c>
      <c r="Q31" s="30"/>
      <c r="R31" s="30"/>
      <c r="S31" s="30"/>
      <c r="T31" s="30"/>
      <c r="U31" s="30"/>
      <c r="V31" s="30"/>
      <c r="W31" s="30"/>
      <c r="X31" s="30"/>
      <c r="Y31" s="30"/>
    </row>
    <row r="32" ht="13.8" customHeight="1" spans="1:25" x14ac:dyDescent="0.25">
      <c r="A32" s="30" t="s">
        <v>7182</v>
      </c>
      <c r="B32" s="23">
        <v>457</v>
      </c>
      <c r="C32" s="30" t="s">
        <v>7992</v>
      </c>
      <c r="D32" s="31">
        <v>44409</v>
      </c>
      <c r="E32" s="30" t="s">
        <v>7993</v>
      </c>
      <c r="F32" s="30" t="s">
        <v>7105</v>
      </c>
      <c r="G32" s="30" t="s">
        <v>7090</v>
      </c>
      <c r="H32" s="30" t="s">
        <v>7112</v>
      </c>
      <c r="I32" s="30" t="s">
        <v>7427</v>
      </c>
      <c r="J32" s="30"/>
      <c r="K32" s="30" t="s">
        <v>7017</v>
      </c>
      <c r="L32" s="30" t="s">
        <v>7018</v>
      </c>
      <c r="M32" s="30" t="s">
        <v>7037</v>
      </c>
      <c r="N32" s="30" t="s">
        <v>7961</v>
      </c>
      <c r="O32" s="30" t="s">
        <v>7021</v>
      </c>
      <c r="P32" s="30" t="s">
        <v>7022</v>
      </c>
      <c r="Q32" s="30"/>
      <c r="R32" s="30" t="s">
        <v>7060</v>
      </c>
      <c r="S32" s="30" t="s">
        <v>7024</v>
      </c>
      <c r="T32" s="30">
        <v>5</v>
      </c>
      <c r="U32" s="30" t="s">
        <v>7052</v>
      </c>
      <c r="V32" s="30" t="s">
        <v>7026</v>
      </c>
      <c r="W32" s="30" t="s">
        <v>7370</v>
      </c>
      <c r="X32" s="30" t="s">
        <v>7994</v>
      </c>
      <c r="Y32" s="30" t="s">
        <v>7995</v>
      </c>
    </row>
    <row r="33" ht="13.8" customHeight="1" spans="1:25" x14ac:dyDescent="0.25">
      <c r="A33" s="30" t="s">
        <v>7182</v>
      </c>
      <c r="B33" s="23">
        <v>458</v>
      </c>
      <c r="C33" s="30" t="s">
        <v>7996</v>
      </c>
      <c r="D33" s="31">
        <v>44409</v>
      </c>
      <c r="E33" s="30" t="s">
        <v>7997</v>
      </c>
      <c r="F33" s="30" t="s">
        <v>7105</v>
      </c>
      <c r="G33" s="30" t="s">
        <v>7090</v>
      </c>
      <c r="H33" s="30" t="s">
        <v>7112</v>
      </c>
      <c r="I33" s="30" t="s">
        <v>7427</v>
      </c>
      <c r="J33" s="30"/>
      <c r="K33" s="30" t="s">
        <v>7017</v>
      </c>
      <c r="L33" s="30" t="s">
        <v>7018</v>
      </c>
      <c r="M33" s="30" t="s">
        <v>7037</v>
      </c>
      <c r="N33" s="30" t="s">
        <v>7961</v>
      </c>
      <c r="O33" s="30" t="s">
        <v>7690</v>
      </c>
      <c r="P33" s="32">
        <v>45322</v>
      </c>
      <c r="Q33" s="30"/>
      <c r="R33" s="30"/>
      <c r="S33" s="30"/>
      <c r="T33" s="30"/>
      <c r="U33" s="30"/>
      <c r="V33" s="30"/>
      <c r="W33" s="30"/>
      <c r="X33" s="30"/>
      <c r="Y33" s="30"/>
    </row>
    <row r="34" ht="13.8" customHeight="1" spans="1:25" x14ac:dyDescent="0.25">
      <c r="A34" s="30" t="s">
        <v>7182</v>
      </c>
      <c r="B34" s="23">
        <v>460</v>
      </c>
      <c r="C34" s="30" t="s">
        <v>7998</v>
      </c>
      <c r="D34" s="31">
        <v>44409</v>
      </c>
      <c r="E34" s="30" t="s">
        <v>7999</v>
      </c>
      <c r="F34" s="30" t="s">
        <v>7105</v>
      </c>
      <c r="G34" s="30" t="s">
        <v>7090</v>
      </c>
      <c r="H34" s="30" t="s">
        <v>7112</v>
      </c>
      <c r="I34" s="30" t="s">
        <v>7427</v>
      </c>
      <c r="J34" s="30"/>
      <c r="K34" s="30" t="s">
        <v>7017</v>
      </c>
      <c r="L34" s="30" t="s">
        <v>7018</v>
      </c>
      <c r="M34" s="30" t="s">
        <v>7037</v>
      </c>
      <c r="N34" s="30" t="s">
        <v>7961</v>
      </c>
      <c r="O34" s="30" t="s">
        <v>7021</v>
      </c>
      <c r="P34" s="30" t="s">
        <v>7022</v>
      </c>
      <c r="Q34" s="30"/>
      <c r="R34" s="30"/>
      <c r="S34" s="30"/>
      <c r="T34" s="30"/>
      <c r="U34" s="30"/>
      <c r="V34" s="30"/>
      <c r="W34" s="30"/>
      <c r="X34" s="30"/>
      <c r="Y34" s="30"/>
    </row>
    <row r="35" ht="13.8" customHeight="1" spans="1:25" x14ac:dyDescent="0.25">
      <c r="A35" s="30" t="s">
        <v>7182</v>
      </c>
      <c r="B35" s="23">
        <v>461</v>
      </c>
      <c r="C35" s="30" t="s">
        <v>8000</v>
      </c>
      <c r="D35" s="31">
        <v>44409</v>
      </c>
      <c r="E35" s="30" t="s">
        <v>8001</v>
      </c>
      <c r="F35" s="30" t="s">
        <v>7149</v>
      </c>
      <c r="G35" s="30" t="s">
        <v>7150</v>
      </c>
      <c r="H35" s="30" t="s">
        <v>7112</v>
      </c>
      <c r="I35" s="30" t="s">
        <v>7427</v>
      </c>
      <c r="J35" s="30"/>
      <c r="K35" s="30" t="s">
        <v>7017</v>
      </c>
      <c r="L35" s="30" t="s">
        <v>7018</v>
      </c>
      <c r="M35" s="30" t="s">
        <v>7037</v>
      </c>
      <c r="N35" s="30" t="s">
        <v>7961</v>
      </c>
      <c r="O35" s="30" t="s">
        <v>7690</v>
      </c>
      <c r="P35" s="32">
        <v>44926</v>
      </c>
      <c r="Q35" s="30"/>
      <c r="R35" s="30"/>
      <c r="S35" s="30"/>
      <c r="T35" s="30"/>
      <c r="U35" s="30"/>
      <c r="V35" s="30"/>
      <c r="W35" s="30"/>
      <c r="X35" s="30"/>
      <c r="Y35" s="30"/>
    </row>
    <row r="36" ht="13.8" customHeight="1" spans="1:25" x14ac:dyDescent="0.25">
      <c r="A36" s="30" t="s">
        <v>7182</v>
      </c>
      <c r="B36" s="23">
        <v>462</v>
      </c>
      <c r="C36" s="30" t="s">
        <v>8002</v>
      </c>
      <c r="D36" s="31">
        <v>44409</v>
      </c>
      <c r="E36" s="30" t="s">
        <v>8003</v>
      </c>
      <c r="F36" s="30" t="s">
        <v>7149</v>
      </c>
      <c r="G36" s="30" t="s">
        <v>7150</v>
      </c>
      <c r="H36" s="30" t="s">
        <v>7112</v>
      </c>
      <c r="I36" s="30" t="s">
        <v>7427</v>
      </c>
      <c r="J36" s="30"/>
      <c r="K36" s="30" t="s">
        <v>7017</v>
      </c>
      <c r="L36" s="30" t="s">
        <v>7018</v>
      </c>
      <c r="M36" s="30" t="s">
        <v>7037</v>
      </c>
      <c r="N36" s="30" t="s">
        <v>7961</v>
      </c>
      <c r="O36" s="30" t="s">
        <v>7690</v>
      </c>
      <c r="P36" s="32">
        <v>45108</v>
      </c>
      <c r="Q36" s="30" t="s">
        <v>8004</v>
      </c>
      <c r="R36" s="30"/>
      <c r="S36" s="30"/>
      <c r="T36" s="30"/>
      <c r="U36" s="30"/>
      <c r="V36" s="30"/>
      <c r="W36" s="30"/>
      <c r="X36" s="30"/>
      <c r="Y36" s="30"/>
    </row>
    <row r="37" ht="13.8" customHeight="1" spans="1:25" x14ac:dyDescent="0.25">
      <c r="A37" s="30" t="s">
        <v>7182</v>
      </c>
      <c r="B37" s="23">
        <v>463</v>
      </c>
      <c r="C37" s="30" t="s">
        <v>8005</v>
      </c>
      <c r="D37" s="31">
        <v>44409</v>
      </c>
      <c r="E37" s="30" t="s">
        <v>8006</v>
      </c>
      <c r="F37" s="30" t="s">
        <v>7105</v>
      </c>
      <c r="G37" s="30" t="s">
        <v>7090</v>
      </c>
      <c r="H37" s="30" t="s">
        <v>7112</v>
      </c>
      <c r="I37" s="30" t="s">
        <v>7427</v>
      </c>
      <c r="J37" s="30"/>
      <c r="K37" s="30" t="s">
        <v>7017</v>
      </c>
      <c r="L37" s="30" t="s">
        <v>7018</v>
      </c>
      <c r="M37" s="30" t="s">
        <v>7037</v>
      </c>
      <c r="N37" s="30" t="s">
        <v>7961</v>
      </c>
      <c r="O37" s="30" t="s">
        <v>7021</v>
      </c>
      <c r="P37" s="30" t="s">
        <v>7022</v>
      </c>
      <c r="Q37" s="30"/>
      <c r="R37" s="30" t="s">
        <v>7060</v>
      </c>
      <c r="S37" s="30" t="s">
        <v>7024</v>
      </c>
      <c r="T37" s="30">
        <v>4</v>
      </c>
      <c r="U37" s="30" t="s">
        <v>7052</v>
      </c>
      <c r="V37" s="30" t="s">
        <v>7026</v>
      </c>
      <c r="W37" s="30" t="s">
        <v>7083</v>
      </c>
      <c r="X37" s="30" t="s">
        <v>8007</v>
      </c>
      <c r="Y37" s="30" t="s">
        <v>8008</v>
      </c>
    </row>
    <row r="38" ht="13.8" customHeight="1" spans="1:25" x14ac:dyDescent="0.25">
      <c r="A38" s="30" t="s">
        <v>7182</v>
      </c>
      <c r="B38" s="23">
        <v>464</v>
      </c>
      <c r="C38" s="30" t="s">
        <v>7944</v>
      </c>
      <c r="D38" s="31">
        <v>44409</v>
      </c>
      <c r="E38" s="30" t="s">
        <v>7945</v>
      </c>
      <c r="F38" s="30" t="s">
        <v>7075</v>
      </c>
      <c r="G38" s="30" t="s">
        <v>7076</v>
      </c>
      <c r="H38" s="30" t="s">
        <v>7077</v>
      </c>
      <c r="I38" s="30" t="s">
        <v>7427</v>
      </c>
      <c r="J38" s="30"/>
      <c r="K38" s="30" t="s">
        <v>7017</v>
      </c>
      <c r="L38" s="30" t="s">
        <v>7018</v>
      </c>
      <c r="M38" s="30" t="s">
        <v>7037</v>
      </c>
      <c r="N38" s="30" t="s">
        <v>7708</v>
      </c>
      <c r="O38" s="30" t="s">
        <v>7021</v>
      </c>
      <c r="P38" s="30" t="s">
        <v>7022</v>
      </c>
      <c r="Q38" s="30" t="s">
        <v>7946</v>
      </c>
      <c r="R38" s="30" t="s">
        <v>7060</v>
      </c>
      <c r="S38" s="30" t="s">
        <v>7060</v>
      </c>
      <c r="T38" s="30">
        <v>5</v>
      </c>
      <c r="U38" s="30" t="s">
        <v>7025</v>
      </c>
      <c r="V38" s="30" t="s">
        <v>7026</v>
      </c>
      <c r="W38" s="30" t="s">
        <v>7097</v>
      </c>
      <c r="X38" s="30" t="s">
        <v>7947</v>
      </c>
      <c r="Y38" s="30" t="s">
        <v>7948</v>
      </c>
    </row>
    <row r="39" ht="13.8" customHeight="1" spans="1:25" x14ac:dyDescent="0.25">
      <c r="A39" s="30" t="s">
        <v>7182</v>
      </c>
      <c r="B39" s="23">
        <v>467</v>
      </c>
      <c r="C39" s="30" t="s">
        <v>8009</v>
      </c>
      <c r="D39" s="31">
        <v>44409</v>
      </c>
      <c r="E39" s="30" t="s">
        <v>8010</v>
      </c>
      <c r="F39" s="30" t="s">
        <v>7140</v>
      </c>
      <c r="G39" s="30" t="s">
        <v>7130</v>
      </c>
      <c r="H39" s="30" t="s">
        <v>7131</v>
      </c>
      <c r="I39" s="30" t="s">
        <v>7427</v>
      </c>
      <c r="J39" s="30"/>
      <c r="K39" s="30" t="s">
        <v>7017</v>
      </c>
      <c r="L39" s="30" t="s">
        <v>7018</v>
      </c>
      <c r="M39" s="30" t="s">
        <v>7037</v>
      </c>
      <c r="N39" s="30" t="s">
        <v>7961</v>
      </c>
      <c r="O39" s="30" t="s">
        <v>7690</v>
      </c>
      <c r="P39" s="32">
        <v>45322</v>
      </c>
      <c r="Q39" s="30"/>
      <c r="R39" s="30"/>
      <c r="S39" s="30"/>
      <c r="T39" s="30"/>
      <c r="U39" s="30"/>
      <c r="V39" s="30"/>
      <c r="W39" s="30"/>
      <c r="X39" s="30"/>
      <c r="Y39" s="30"/>
    </row>
    <row r="40" ht="13.8" customHeight="1" spans="1:25" x14ac:dyDescent="0.25">
      <c r="A40" s="30" t="s">
        <v>7182</v>
      </c>
      <c r="B40" s="23">
        <v>469</v>
      </c>
      <c r="C40" s="30" t="s">
        <v>8011</v>
      </c>
      <c r="D40" s="31">
        <v>44409</v>
      </c>
      <c r="E40" s="30" t="s">
        <v>8012</v>
      </c>
      <c r="F40" s="30" t="s">
        <v>7149</v>
      </c>
      <c r="G40" s="30" t="s">
        <v>7150</v>
      </c>
      <c r="H40" s="30" t="s">
        <v>7112</v>
      </c>
      <c r="I40" s="30" t="s">
        <v>7427</v>
      </c>
      <c r="J40" s="30"/>
      <c r="K40" s="30" t="s">
        <v>7017</v>
      </c>
      <c r="L40" s="30" t="s">
        <v>7018</v>
      </c>
      <c r="M40" s="30" t="s">
        <v>7037</v>
      </c>
      <c r="N40" s="30" t="s">
        <v>7961</v>
      </c>
      <c r="O40" s="30" t="s">
        <v>7690</v>
      </c>
      <c r="P40" s="32">
        <v>45322</v>
      </c>
      <c r="Q40" s="30"/>
      <c r="R40" s="30"/>
      <c r="S40" s="30"/>
      <c r="T40" s="30"/>
      <c r="U40" s="30"/>
      <c r="V40" s="30"/>
      <c r="W40" s="30"/>
      <c r="X40" s="30"/>
      <c r="Y40" s="30"/>
    </row>
    <row r="41" ht="13.8" customHeight="1" spans="1:25" x14ac:dyDescent="0.25">
      <c r="A41" s="30" t="s">
        <v>7182</v>
      </c>
      <c r="B41" s="23">
        <v>471</v>
      </c>
      <c r="C41" s="30" t="s">
        <v>8013</v>
      </c>
      <c r="D41" s="31">
        <v>44409</v>
      </c>
      <c r="E41" s="30" t="s">
        <v>8014</v>
      </c>
      <c r="F41" s="30" t="s">
        <v>8015</v>
      </c>
      <c r="G41" s="30" t="s">
        <v>7157</v>
      </c>
      <c r="H41" s="30" t="s">
        <v>7091</v>
      </c>
      <c r="I41" s="30" t="s">
        <v>7427</v>
      </c>
      <c r="J41" s="30"/>
      <c r="K41" s="30" t="s">
        <v>7017</v>
      </c>
      <c r="L41" s="30" t="s">
        <v>7018</v>
      </c>
      <c r="M41" s="30" t="s">
        <v>7037</v>
      </c>
      <c r="N41" s="30" t="s">
        <v>7961</v>
      </c>
      <c r="O41" s="30" t="s">
        <v>7021</v>
      </c>
      <c r="P41" s="30" t="s">
        <v>7022</v>
      </c>
      <c r="Q41" s="30"/>
      <c r="R41" s="30" t="s">
        <v>7060</v>
      </c>
      <c r="S41" s="30" t="s">
        <v>7024</v>
      </c>
      <c r="T41" s="30">
        <v>10</v>
      </c>
      <c r="U41" s="30" t="s">
        <v>7052</v>
      </c>
      <c r="V41" s="30" t="s">
        <v>7026</v>
      </c>
      <c r="W41" s="30" t="s">
        <v>7454</v>
      </c>
      <c r="X41" s="30" t="s">
        <v>7137</v>
      </c>
      <c r="Y41" s="30" t="s">
        <v>8016</v>
      </c>
    </row>
    <row r="42" ht="13.8" customHeight="1" spans="1:25" x14ac:dyDescent="0.25">
      <c r="A42" s="30" t="s">
        <v>7182</v>
      </c>
      <c r="B42" s="23">
        <v>472</v>
      </c>
      <c r="C42" s="30" t="s">
        <v>8017</v>
      </c>
      <c r="D42" s="31">
        <v>44409</v>
      </c>
      <c r="E42" s="30" t="s">
        <v>8018</v>
      </c>
      <c r="F42" s="30" t="s">
        <v>7169</v>
      </c>
      <c r="G42" s="30" t="s">
        <v>7157</v>
      </c>
      <c r="H42" s="30" t="s">
        <v>7112</v>
      </c>
      <c r="I42" s="30" t="s">
        <v>7427</v>
      </c>
      <c r="J42" s="30"/>
      <c r="K42" s="30" t="s">
        <v>7017</v>
      </c>
      <c r="L42" s="30" t="s">
        <v>7018</v>
      </c>
      <c r="M42" s="30" t="s">
        <v>7037</v>
      </c>
      <c r="N42" s="30" t="s">
        <v>7961</v>
      </c>
      <c r="O42" s="30" t="s">
        <v>7021</v>
      </c>
      <c r="P42" s="30" t="s">
        <v>7022</v>
      </c>
      <c r="Q42" s="30"/>
      <c r="R42" s="30"/>
      <c r="S42" s="30"/>
      <c r="T42" s="30"/>
      <c r="U42" s="30"/>
      <c r="V42" s="30"/>
      <c r="W42" s="30"/>
      <c r="X42" s="30"/>
      <c r="Y42" s="30"/>
    </row>
    <row r="43" ht="13.8" customHeight="1" spans="1:25" x14ac:dyDescent="0.25">
      <c r="A43" s="30" t="s">
        <v>7182</v>
      </c>
      <c r="B43" s="23">
        <v>474</v>
      </c>
      <c r="C43" s="30" t="s">
        <v>8019</v>
      </c>
      <c r="D43" s="31">
        <v>44409</v>
      </c>
      <c r="E43" s="30" t="s">
        <v>8020</v>
      </c>
      <c r="F43" s="30" t="s">
        <v>7201</v>
      </c>
      <c r="G43" s="30" t="s">
        <v>7157</v>
      </c>
      <c r="H43" s="30" t="s">
        <v>7112</v>
      </c>
      <c r="I43" s="30" t="s">
        <v>7427</v>
      </c>
      <c r="J43" s="30"/>
      <c r="K43" s="30" t="s">
        <v>7017</v>
      </c>
      <c r="L43" s="30" t="s">
        <v>7018</v>
      </c>
      <c r="M43" s="30" t="s">
        <v>7037</v>
      </c>
      <c r="N43" s="30" t="s">
        <v>7961</v>
      </c>
      <c r="O43" s="30" t="s">
        <v>7021</v>
      </c>
      <c r="P43" s="30" t="s">
        <v>7022</v>
      </c>
      <c r="Q43" s="30"/>
      <c r="R43" s="30" t="s">
        <v>7060</v>
      </c>
      <c r="S43" s="30" t="s">
        <v>7024</v>
      </c>
      <c r="T43" s="30">
        <v>5</v>
      </c>
      <c r="U43" s="30" t="s">
        <v>7052</v>
      </c>
      <c r="V43" s="30" t="s">
        <v>7096</v>
      </c>
      <c r="W43" s="30" t="s">
        <v>8021</v>
      </c>
      <c r="X43" s="30" t="s">
        <v>8022</v>
      </c>
      <c r="Y43" s="30" t="s">
        <v>8023</v>
      </c>
    </row>
    <row r="44" ht="13.8" customHeight="1" spans="1:25" x14ac:dyDescent="0.25">
      <c r="A44" s="30" t="s">
        <v>7182</v>
      </c>
      <c r="B44" s="23">
        <v>475</v>
      </c>
      <c r="C44" s="30" t="s">
        <v>8024</v>
      </c>
      <c r="D44" s="31">
        <v>44409</v>
      </c>
      <c r="E44" s="30" t="s">
        <v>8025</v>
      </c>
      <c r="F44" s="30" t="s">
        <v>7196</v>
      </c>
      <c r="G44" s="30" t="s">
        <v>7176</v>
      </c>
      <c r="H44" s="30" t="s">
        <v>7177</v>
      </c>
      <c r="I44" s="30" t="s">
        <v>7427</v>
      </c>
      <c r="J44" s="30"/>
      <c r="K44" s="30" t="s">
        <v>7017</v>
      </c>
      <c r="L44" s="30" t="s">
        <v>7018</v>
      </c>
      <c r="M44" s="30" t="s">
        <v>7037</v>
      </c>
      <c r="N44" s="30" t="s">
        <v>7961</v>
      </c>
      <c r="O44" s="30" t="s">
        <v>7690</v>
      </c>
      <c r="P44" s="32">
        <v>45322</v>
      </c>
      <c r="Q44" s="30"/>
      <c r="R44" s="30"/>
      <c r="S44" s="30"/>
      <c r="T44" s="30"/>
      <c r="U44" s="30"/>
      <c r="V44" s="30"/>
      <c r="W44" s="30"/>
      <c r="X44" s="30"/>
      <c r="Y44" s="30"/>
    </row>
    <row r="45" ht="13.8" customHeight="1" spans="1:25" x14ac:dyDescent="0.25">
      <c r="A45" s="30" t="s">
        <v>7182</v>
      </c>
      <c r="B45" s="23">
        <v>476</v>
      </c>
      <c r="C45" s="30" t="s">
        <v>8026</v>
      </c>
      <c r="D45" s="31">
        <v>44409</v>
      </c>
      <c r="E45" s="30" t="s">
        <v>8027</v>
      </c>
      <c r="F45" s="30" t="s">
        <v>8028</v>
      </c>
      <c r="G45" s="30" t="s">
        <v>7209</v>
      </c>
      <c r="H45" s="30" t="s">
        <v>7014</v>
      </c>
      <c r="I45" s="30" t="s">
        <v>7427</v>
      </c>
      <c r="J45" s="30"/>
      <c r="K45" s="30" t="s">
        <v>7017</v>
      </c>
      <c r="L45" s="30" t="s">
        <v>7018</v>
      </c>
      <c r="M45" s="30" t="s">
        <v>7037</v>
      </c>
      <c r="N45" s="30" t="s">
        <v>7961</v>
      </c>
      <c r="O45" s="30" t="s">
        <v>7690</v>
      </c>
      <c r="P45" s="32">
        <v>44926</v>
      </c>
      <c r="Q45" s="30"/>
      <c r="R45" s="30"/>
      <c r="S45" s="30"/>
      <c r="T45" s="30"/>
      <c r="U45" s="30"/>
      <c r="V45" s="30"/>
      <c r="W45" s="30"/>
      <c r="X45" s="30"/>
      <c r="Y45" s="30"/>
    </row>
    <row r="46" ht="13.8" customHeight="1" spans="1:25" x14ac:dyDescent="0.25">
      <c r="A46" s="30" t="s">
        <v>7182</v>
      </c>
      <c r="B46" s="23">
        <v>477</v>
      </c>
      <c r="C46" s="30" t="s">
        <v>8029</v>
      </c>
      <c r="D46" s="31">
        <v>44409</v>
      </c>
      <c r="E46" s="30" t="s">
        <v>8030</v>
      </c>
      <c r="F46" s="30" t="s">
        <v>7208</v>
      </c>
      <c r="G46" s="30" t="s">
        <v>7209</v>
      </c>
      <c r="H46" s="30" t="s">
        <v>7014</v>
      </c>
      <c r="I46" s="30" t="s">
        <v>7427</v>
      </c>
      <c r="J46" s="30"/>
      <c r="K46" s="30" t="s">
        <v>7017</v>
      </c>
      <c r="L46" s="30" t="s">
        <v>7018</v>
      </c>
      <c r="M46" s="30" t="s">
        <v>7037</v>
      </c>
      <c r="N46" s="30" t="s">
        <v>7961</v>
      </c>
      <c r="O46" s="30" t="s">
        <v>7021</v>
      </c>
      <c r="P46" s="30" t="s">
        <v>7022</v>
      </c>
      <c r="Q46" s="30"/>
      <c r="R46" s="30" t="s">
        <v>7060</v>
      </c>
      <c r="S46" s="30" t="s">
        <v>7024</v>
      </c>
      <c r="T46" s="30">
        <v>2</v>
      </c>
      <c r="U46" s="30" t="s">
        <v>7052</v>
      </c>
      <c r="V46" s="30" t="s">
        <v>7096</v>
      </c>
      <c r="W46" s="30" t="s">
        <v>7097</v>
      </c>
      <c r="X46" s="30" t="s">
        <v>8031</v>
      </c>
      <c r="Y46" s="30" t="s">
        <v>7212</v>
      </c>
    </row>
    <row r="47" ht="13.8" customHeight="1" spans="1:25" x14ac:dyDescent="0.25">
      <c r="A47" s="30" t="s">
        <v>7182</v>
      </c>
      <c r="B47" s="23">
        <v>478</v>
      </c>
      <c r="C47" s="30" t="s">
        <v>8032</v>
      </c>
      <c r="D47" s="31">
        <v>44409</v>
      </c>
      <c r="E47" s="30" t="s">
        <v>8033</v>
      </c>
      <c r="F47" s="30" t="s">
        <v>7105</v>
      </c>
      <c r="G47" s="30" t="s">
        <v>7090</v>
      </c>
      <c r="H47" s="30" t="s">
        <v>7112</v>
      </c>
      <c r="I47" s="30" t="s">
        <v>7427</v>
      </c>
      <c r="J47" s="30"/>
      <c r="K47" s="30" t="s">
        <v>7017</v>
      </c>
      <c r="L47" s="30" t="s">
        <v>7018</v>
      </c>
      <c r="M47" s="30" t="s">
        <v>7037</v>
      </c>
      <c r="N47" s="30" t="s">
        <v>7961</v>
      </c>
      <c r="O47" s="30" t="s">
        <v>7021</v>
      </c>
      <c r="P47" s="30" t="s">
        <v>7022</v>
      </c>
      <c r="Q47" s="30"/>
      <c r="R47" s="30" t="s">
        <v>7060</v>
      </c>
      <c r="S47" s="30" t="s">
        <v>7024</v>
      </c>
      <c r="T47" s="30">
        <v>3</v>
      </c>
      <c r="U47" s="30" t="s">
        <v>7052</v>
      </c>
      <c r="V47" s="30" t="s">
        <v>7096</v>
      </c>
      <c r="W47" s="30" t="s">
        <v>7027</v>
      </c>
      <c r="X47" s="30" t="s">
        <v>8034</v>
      </c>
      <c r="Y47" s="30" t="s">
        <v>8035</v>
      </c>
    </row>
    <row r="48" ht="13.8" customHeight="1" spans="1:25" x14ac:dyDescent="0.25">
      <c r="A48" s="30" t="s">
        <v>7182</v>
      </c>
      <c r="B48" s="23">
        <v>479</v>
      </c>
      <c r="C48" s="30" t="s">
        <v>8036</v>
      </c>
      <c r="D48" s="31">
        <v>44409</v>
      </c>
      <c r="E48" s="30" t="s">
        <v>8037</v>
      </c>
      <c r="F48" s="30" t="s">
        <v>8038</v>
      </c>
      <c r="G48" s="30" t="s">
        <v>7130</v>
      </c>
      <c r="H48" s="30" t="s">
        <v>7131</v>
      </c>
      <c r="I48" s="30" t="s">
        <v>7427</v>
      </c>
      <c r="J48" s="30"/>
      <c r="K48" s="30" t="s">
        <v>7017</v>
      </c>
      <c r="L48" s="30" t="s">
        <v>7018</v>
      </c>
      <c r="M48" s="30" t="s">
        <v>7037</v>
      </c>
      <c r="N48" s="30" t="s">
        <v>7961</v>
      </c>
      <c r="O48" s="30" t="s">
        <v>7690</v>
      </c>
      <c r="P48" s="32">
        <v>44926</v>
      </c>
      <c r="Q48" s="30"/>
      <c r="R48" s="30"/>
      <c r="S48" s="30"/>
      <c r="T48" s="30"/>
      <c r="U48" s="30"/>
      <c r="V48" s="30"/>
      <c r="W48" s="30"/>
      <c r="X48" s="30"/>
      <c r="Y48" s="30"/>
    </row>
    <row r="49" ht="13.8" customHeight="1" spans="1:25" x14ac:dyDescent="0.25">
      <c r="A49" s="30" t="s">
        <v>7182</v>
      </c>
      <c r="B49" s="23">
        <v>482</v>
      </c>
      <c r="C49" s="30" t="s">
        <v>8039</v>
      </c>
      <c r="D49" s="31">
        <v>44409</v>
      </c>
      <c r="E49" s="30" t="s">
        <v>8040</v>
      </c>
      <c r="F49" s="30" t="s">
        <v>7294</v>
      </c>
      <c r="G49" s="30" t="s">
        <v>7295</v>
      </c>
      <c r="H49" s="30" t="s">
        <v>7112</v>
      </c>
      <c r="I49" s="30" t="s">
        <v>7427</v>
      </c>
      <c r="J49" s="30"/>
      <c r="K49" s="30" t="s">
        <v>7017</v>
      </c>
      <c r="L49" s="30" t="s">
        <v>7018</v>
      </c>
      <c r="M49" s="30" t="s">
        <v>7037</v>
      </c>
      <c r="N49" s="30" t="s">
        <v>7961</v>
      </c>
      <c r="O49" s="30" t="s">
        <v>7690</v>
      </c>
      <c r="P49" s="32">
        <v>45077</v>
      </c>
      <c r="Q49" s="30"/>
      <c r="R49" s="30"/>
      <c r="S49" s="30"/>
      <c r="T49" s="30"/>
      <c r="U49" s="30"/>
      <c r="V49" s="30"/>
      <c r="W49" s="30"/>
      <c r="X49" s="30"/>
      <c r="Y49" s="30"/>
    </row>
    <row r="50" ht="30" customHeight="1" spans="1:25" x14ac:dyDescent="0.25">
      <c r="A50" s="30" t="s">
        <v>7182</v>
      </c>
      <c r="B50" s="23">
        <v>101</v>
      </c>
      <c r="C50" s="30" t="s">
        <v>8041</v>
      </c>
      <c r="D50" s="31">
        <v>44409</v>
      </c>
      <c r="E50" s="30" t="s">
        <v>8042</v>
      </c>
      <c r="F50" s="30" t="s">
        <v>7105</v>
      </c>
      <c r="G50" s="30" t="s">
        <v>7090</v>
      </c>
      <c r="H50" s="30" t="s">
        <v>7112</v>
      </c>
      <c r="I50" s="30" t="s">
        <v>7427</v>
      </c>
      <c r="J50" s="30"/>
      <c r="K50" s="30" t="s">
        <v>7017</v>
      </c>
      <c r="L50" s="30" t="s">
        <v>7036</v>
      </c>
      <c r="M50" s="30" t="s">
        <v>7037</v>
      </c>
      <c r="N50" s="30" t="s">
        <v>7961</v>
      </c>
      <c r="O50" s="30" t="s">
        <v>7021</v>
      </c>
      <c r="P50" s="30" t="s">
        <v>7022</v>
      </c>
      <c r="Q50" s="30"/>
      <c r="R50" s="30" t="s">
        <v>7024</v>
      </c>
      <c r="S50" s="30" t="s">
        <v>7023</v>
      </c>
      <c r="T50" s="30">
        <v>28</v>
      </c>
      <c r="U50" s="30" t="s">
        <v>7052</v>
      </c>
      <c r="V50" s="30" t="s">
        <v>7096</v>
      </c>
      <c r="W50" s="30" t="s">
        <v>7351</v>
      </c>
      <c r="X50" s="43" t="s">
        <v>8043</v>
      </c>
      <c r="Y50" s="30" t="s">
        <v>8044</v>
      </c>
    </row>
    <row r="51" ht="13.8" customHeight="1" spans="1:25" x14ac:dyDescent="0.25">
      <c r="A51" s="30" t="s">
        <v>7182</v>
      </c>
      <c r="B51" s="23">
        <v>102</v>
      </c>
      <c r="C51" s="30" t="s">
        <v>8045</v>
      </c>
      <c r="D51" s="31">
        <v>44409</v>
      </c>
      <c r="E51" s="30" t="s">
        <v>8046</v>
      </c>
      <c r="F51" s="30" t="s">
        <v>7294</v>
      </c>
      <c r="G51" s="30" t="s">
        <v>7295</v>
      </c>
      <c r="H51" s="30" t="s">
        <v>7112</v>
      </c>
      <c r="I51" s="30" t="s">
        <v>7427</v>
      </c>
      <c r="J51" s="30"/>
      <c r="K51" s="30" t="s">
        <v>7017</v>
      </c>
      <c r="L51" s="30" t="s">
        <v>7036</v>
      </c>
      <c r="M51" s="30" t="s">
        <v>7037</v>
      </c>
      <c r="N51" s="30" t="s">
        <v>8047</v>
      </c>
      <c r="O51" s="30" t="s">
        <v>7021</v>
      </c>
      <c r="P51" s="30" t="s">
        <v>7022</v>
      </c>
      <c r="Q51" s="30"/>
      <c r="R51" s="30" t="s">
        <v>7024</v>
      </c>
      <c r="S51" s="30" t="s">
        <v>7023</v>
      </c>
      <c r="T51" s="30">
        <v>20</v>
      </c>
      <c r="U51" s="30" t="s">
        <v>7052</v>
      </c>
      <c r="V51" s="30" t="s">
        <v>7082</v>
      </c>
      <c r="W51" s="30" t="s">
        <v>7351</v>
      </c>
      <c r="X51" s="30" t="s">
        <v>8048</v>
      </c>
      <c r="Y51" s="30" t="s">
        <v>8049</v>
      </c>
    </row>
    <row r="52" ht="13.8" customHeight="1" spans="1:25" x14ac:dyDescent="0.25">
      <c r="A52" s="30" t="s">
        <v>7182</v>
      </c>
      <c r="B52" s="23">
        <v>105</v>
      </c>
      <c r="C52" s="30" t="s">
        <v>8050</v>
      </c>
      <c r="D52" s="31">
        <v>44409</v>
      </c>
      <c r="E52" s="30" t="s">
        <v>8051</v>
      </c>
      <c r="F52" s="30" t="s">
        <v>7105</v>
      </c>
      <c r="G52" s="30" t="s">
        <v>7090</v>
      </c>
      <c r="H52" s="30" t="s">
        <v>7112</v>
      </c>
      <c r="I52" s="30" t="s">
        <v>7427</v>
      </c>
      <c r="J52" s="30"/>
      <c r="K52" s="30" t="s">
        <v>7017</v>
      </c>
      <c r="L52" s="30" t="s">
        <v>7036</v>
      </c>
      <c r="M52" s="30" t="s">
        <v>7037</v>
      </c>
      <c r="N52" s="30" t="s">
        <v>7961</v>
      </c>
      <c r="O52" s="30" t="s">
        <v>7021</v>
      </c>
      <c r="P52" s="30" t="s">
        <v>7022</v>
      </c>
      <c r="Q52" s="30"/>
      <c r="R52" s="30" t="s">
        <v>7060</v>
      </c>
      <c r="S52" s="30" t="s">
        <v>7060</v>
      </c>
      <c r="T52" s="30">
        <v>8</v>
      </c>
      <c r="U52" s="30" t="s">
        <v>7052</v>
      </c>
      <c r="V52" s="30" t="s">
        <v>7179</v>
      </c>
      <c r="W52" s="30" t="s">
        <v>7053</v>
      </c>
      <c r="X52" s="30" t="s">
        <v>8052</v>
      </c>
      <c r="Y52" s="30" t="s">
        <v>8053</v>
      </c>
    </row>
    <row r="53" ht="13.8" customHeight="1" spans="1:25" x14ac:dyDescent="0.25">
      <c r="A53" s="30" t="s">
        <v>7182</v>
      </c>
      <c r="B53" s="23">
        <v>111</v>
      </c>
      <c r="C53" s="30" t="s">
        <v>7183</v>
      </c>
      <c r="D53" s="31">
        <v>44409</v>
      </c>
      <c r="E53" s="30" t="s">
        <v>7184</v>
      </c>
      <c r="F53" s="30" t="s">
        <v>7185</v>
      </c>
      <c r="G53" s="30" t="s">
        <v>7090</v>
      </c>
      <c r="H53" s="30" t="s">
        <v>7112</v>
      </c>
      <c r="I53" s="30" t="s">
        <v>7427</v>
      </c>
      <c r="J53" s="30"/>
      <c r="K53" s="30" t="s">
        <v>7017</v>
      </c>
      <c r="L53" s="30" t="s">
        <v>7036</v>
      </c>
      <c r="M53" s="30" t="s">
        <v>7019</v>
      </c>
      <c r="N53" s="30" t="s">
        <v>7095</v>
      </c>
      <c r="O53" s="30" t="s">
        <v>7021</v>
      </c>
      <c r="P53" s="30" t="s">
        <v>7022</v>
      </c>
      <c r="Q53" s="30"/>
      <c r="R53" s="30" t="s">
        <v>7060</v>
      </c>
      <c r="S53" s="30" t="s">
        <v>7060</v>
      </c>
      <c r="T53" s="30">
        <v>15</v>
      </c>
      <c r="U53" s="30" t="s">
        <v>7052</v>
      </c>
      <c r="V53" s="30" t="s">
        <v>7026</v>
      </c>
      <c r="W53" s="30" t="s">
        <v>7053</v>
      </c>
      <c r="X53" s="30" t="s">
        <v>7186</v>
      </c>
      <c r="Y53" s="30" t="s">
        <v>7187</v>
      </c>
    </row>
    <row r="54" ht="13.8" customHeight="1" spans="1:25" x14ac:dyDescent="0.25">
      <c r="A54" s="30" t="s">
        <v>7182</v>
      </c>
      <c r="B54" s="23">
        <v>112</v>
      </c>
      <c r="C54" s="30" t="s">
        <v>8054</v>
      </c>
      <c r="D54" s="31">
        <v>44409</v>
      </c>
      <c r="E54" s="30" t="s">
        <v>8055</v>
      </c>
      <c r="F54" s="30" t="s">
        <v>7294</v>
      </c>
      <c r="G54" s="30" t="s">
        <v>7295</v>
      </c>
      <c r="H54" s="30" t="s">
        <v>7112</v>
      </c>
      <c r="I54" s="30" t="s">
        <v>7427</v>
      </c>
      <c r="J54" s="30"/>
      <c r="K54" s="30" t="s">
        <v>7017</v>
      </c>
      <c r="L54" s="30" t="s">
        <v>7036</v>
      </c>
      <c r="M54" s="30" t="s">
        <v>7037</v>
      </c>
      <c r="N54" s="30" t="s">
        <v>7961</v>
      </c>
      <c r="O54" s="30" t="s">
        <v>7021</v>
      </c>
      <c r="P54" s="30" t="s">
        <v>7022</v>
      </c>
      <c r="Q54" s="30"/>
      <c r="R54" s="30" t="s">
        <v>7060</v>
      </c>
      <c r="S54" s="30" t="s">
        <v>7024</v>
      </c>
      <c r="T54" s="30">
        <v>10</v>
      </c>
      <c r="U54" s="30" t="s">
        <v>7052</v>
      </c>
      <c r="V54" s="30" t="s">
        <v>7026</v>
      </c>
      <c r="W54" s="30" t="s">
        <v>7027</v>
      </c>
      <c r="X54" s="30" t="s">
        <v>8056</v>
      </c>
      <c r="Y54" s="30" t="s">
        <v>8057</v>
      </c>
    </row>
    <row r="55" ht="13.8" customHeight="1" spans="1:25" x14ac:dyDescent="0.25">
      <c r="A55" s="30" t="s">
        <v>7182</v>
      </c>
      <c r="B55" s="23">
        <v>114</v>
      </c>
      <c r="C55" s="30" t="s">
        <v>8058</v>
      </c>
      <c r="D55" s="31">
        <v>44409</v>
      </c>
      <c r="E55" s="30" t="s">
        <v>8059</v>
      </c>
      <c r="F55" s="30" t="s">
        <v>7618</v>
      </c>
      <c r="G55" s="30" t="s">
        <v>7157</v>
      </c>
      <c r="H55" s="30" t="s">
        <v>7091</v>
      </c>
      <c r="I55" s="30" t="s">
        <v>7427</v>
      </c>
      <c r="J55" s="30"/>
      <c r="K55" s="30" t="s">
        <v>7017</v>
      </c>
      <c r="L55" s="30" t="s">
        <v>7036</v>
      </c>
      <c r="M55" s="30" t="s">
        <v>7037</v>
      </c>
      <c r="N55" s="30" t="s">
        <v>7961</v>
      </c>
      <c r="O55" s="30" t="s">
        <v>7021</v>
      </c>
      <c r="P55" s="30" t="s">
        <v>7022</v>
      </c>
      <c r="Q55" s="30"/>
      <c r="R55" s="30" t="s">
        <v>7023</v>
      </c>
      <c r="S55" s="30" t="s">
        <v>7024</v>
      </c>
      <c r="T55" s="30">
        <v>12</v>
      </c>
      <c r="U55" s="30" t="s">
        <v>7052</v>
      </c>
      <c r="V55" s="30" t="s">
        <v>7096</v>
      </c>
      <c r="W55" s="30" t="s">
        <v>7083</v>
      </c>
      <c r="X55" s="30" t="s">
        <v>33</v>
      </c>
      <c r="Y55" s="30" t="s">
        <v>8060</v>
      </c>
    </row>
    <row r="56" ht="13.8" customHeight="1" spans="1:25" x14ac:dyDescent="0.25">
      <c r="A56" s="30" t="s">
        <v>7182</v>
      </c>
      <c r="B56" s="23">
        <v>122</v>
      </c>
      <c r="C56" s="30" t="s">
        <v>8061</v>
      </c>
      <c r="D56" s="31">
        <v>44409</v>
      </c>
      <c r="E56" s="30" t="s">
        <v>8062</v>
      </c>
      <c r="F56" s="30" t="s">
        <v>7105</v>
      </c>
      <c r="G56" s="30" t="s">
        <v>7090</v>
      </c>
      <c r="H56" s="30" t="s">
        <v>7112</v>
      </c>
      <c r="I56" s="30" t="s">
        <v>7427</v>
      </c>
      <c r="J56" s="30"/>
      <c r="K56" s="30" t="s">
        <v>7017</v>
      </c>
      <c r="L56" s="30" t="s">
        <v>7036</v>
      </c>
      <c r="M56" s="30" t="s">
        <v>7037</v>
      </c>
      <c r="N56" s="30" t="s">
        <v>7961</v>
      </c>
      <c r="O56" s="30" t="s">
        <v>7021</v>
      </c>
      <c r="P56" s="30" t="s">
        <v>7022</v>
      </c>
      <c r="Q56" s="30"/>
      <c r="R56" s="30" t="s">
        <v>7024</v>
      </c>
      <c r="S56" s="30" t="s">
        <v>7024</v>
      </c>
      <c r="T56" s="30">
        <v>11</v>
      </c>
      <c r="U56" s="30" t="s">
        <v>7052</v>
      </c>
      <c r="V56" s="30" t="s">
        <v>7115</v>
      </c>
      <c r="W56" s="30" t="s">
        <v>7053</v>
      </c>
      <c r="X56" s="30" t="s">
        <v>8063</v>
      </c>
      <c r="Y56" s="30" t="s">
        <v>8064</v>
      </c>
    </row>
    <row r="57" ht="13.8" customHeight="1" spans="1:25" x14ac:dyDescent="0.25">
      <c r="A57" s="30" t="s">
        <v>7182</v>
      </c>
      <c r="B57" s="23">
        <v>123</v>
      </c>
      <c r="C57" s="30" t="s">
        <v>8065</v>
      </c>
      <c r="D57" s="31">
        <v>44409</v>
      </c>
      <c r="E57" s="30" t="s">
        <v>8066</v>
      </c>
      <c r="F57" s="30" t="s">
        <v>7105</v>
      </c>
      <c r="G57" s="30" t="s">
        <v>7090</v>
      </c>
      <c r="H57" s="30" t="s">
        <v>7112</v>
      </c>
      <c r="I57" s="30" t="s">
        <v>7427</v>
      </c>
      <c r="J57" s="30"/>
      <c r="K57" s="30" t="s">
        <v>7017</v>
      </c>
      <c r="L57" s="30" t="s">
        <v>7036</v>
      </c>
      <c r="M57" s="30" t="s">
        <v>7037</v>
      </c>
      <c r="N57" s="30" t="s">
        <v>7961</v>
      </c>
      <c r="O57" s="30" t="s">
        <v>7021</v>
      </c>
      <c r="P57" s="30" t="s">
        <v>7022</v>
      </c>
      <c r="Q57" s="30"/>
      <c r="R57" s="30"/>
      <c r="S57" s="30"/>
      <c r="T57" s="30"/>
      <c r="U57" s="30"/>
      <c r="V57" s="30"/>
      <c r="W57" s="30"/>
      <c r="X57" s="30"/>
      <c r="Y57" s="30"/>
    </row>
    <row r="58" ht="13.8" customHeight="1" spans="1:25" x14ac:dyDescent="0.25">
      <c r="A58" s="30" t="s">
        <v>7182</v>
      </c>
      <c r="B58" s="23">
        <v>124</v>
      </c>
      <c r="C58" s="30" t="s">
        <v>8067</v>
      </c>
      <c r="D58" s="31">
        <v>44409</v>
      </c>
      <c r="E58" s="30" t="s">
        <v>8068</v>
      </c>
      <c r="F58" s="30" t="s">
        <v>7185</v>
      </c>
      <c r="G58" s="30" t="s">
        <v>7090</v>
      </c>
      <c r="H58" s="30" t="s">
        <v>7112</v>
      </c>
      <c r="I58" s="30" t="s">
        <v>7427</v>
      </c>
      <c r="J58" s="30"/>
      <c r="K58" s="30" t="s">
        <v>7017</v>
      </c>
      <c r="L58" s="30" t="s">
        <v>7036</v>
      </c>
      <c r="M58" s="30" t="s">
        <v>7037</v>
      </c>
      <c r="N58" s="30" t="s">
        <v>7961</v>
      </c>
      <c r="O58" s="30" t="s">
        <v>7690</v>
      </c>
      <c r="P58" s="32">
        <v>44926</v>
      </c>
      <c r="Q58" s="30"/>
      <c r="R58" s="30"/>
      <c r="S58" s="30"/>
      <c r="T58" s="30"/>
      <c r="U58" s="30"/>
      <c r="V58" s="30"/>
      <c r="W58" s="30"/>
      <c r="X58" s="30"/>
      <c r="Y58" s="30"/>
    </row>
    <row r="59" ht="13.8" customHeight="1" spans="1:25" x14ac:dyDescent="0.25">
      <c r="A59" s="30" t="s">
        <v>7182</v>
      </c>
      <c r="B59" s="23">
        <v>127</v>
      </c>
      <c r="C59" s="30" t="s">
        <v>8069</v>
      </c>
      <c r="D59" s="31">
        <v>44409</v>
      </c>
      <c r="E59" s="30" t="s">
        <v>7403</v>
      </c>
      <c r="F59" s="30" t="s">
        <v>7105</v>
      </c>
      <c r="G59" s="30" t="s">
        <v>7090</v>
      </c>
      <c r="H59" s="30" t="s">
        <v>7112</v>
      </c>
      <c r="I59" s="30" t="s">
        <v>7427</v>
      </c>
      <c r="J59" s="30"/>
      <c r="K59" s="30" t="s">
        <v>7017</v>
      </c>
      <c r="L59" s="30" t="s">
        <v>7036</v>
      </c>
      <c r="M59" s="30" t="s">
        <v>7037</v>
      </c>
      <c r="N59" s="30" t="s">
        <v>8047</v>
      </c>
      <c r="O59" s="30" t="s">
        <v>7021</v>
      </c>
      <c r="P59" s="30" t="s">
        <v>7022</v>
      </c>
      <c r="Q59" s="30"/>
      <c r="R59" s="30" t="s">
        <v>7024</v>
      </c>
      <c r="S59" s="30" t="s">
        <v>7060</v>
      </c>
      <c r="T59" s="30">
        <v>18</v>
      </c>
      <c r="U59" s="30" t="s">
        <v>7052</v>
      </c>
      <c r="V59" s="30" t="s">
        <v>7096</v>
      </c>
      <c r="W59" s="30" t="s">
        <v>7097</v>
      </c>
      <c r="X59" s="30" t="s">
        <v>7813</v>
      </c>
      <c r="Y59" s="30" t="s">
        <v>8070</v>
      </c>
    </row>
    <row r="60" ht="13.8" customHeight="1" spans="1:25" x14ac:dyDescent="0.25">
      <c r="A60" s="30" t="s">
        <v>7182</v>
      </c>
      <c r="B60" s="23">
        <v>130</v>
      </c>
      <c r="C60" s="30" t="s">
        <v>8071</v>
      </c>
      <c r="D60" s="31">
        <v>44409</v>
      </c>
      <c r="E60" s="30" t="s">
        <v>8072</v>
      </c>
      <c r="F60" s="30" t="s">
        <v>7832</v>
      </c>
      <c r="G60" s="30" t="s">
        <v>7150</v>
      </c>
      <c r="H60" s="30" t="s">
        <v>7112</v>
      </c>
      <c r="I60" s="30" t="s">
        <v>7427</v>
      </c>
      <c r="J60" s="30"/>
      <c r="K60" s="30" t="s">
        <v>7017</v>
      </c>
      <c r="L60" s="30" t="s">
        <v>7036</v>
      </c>
      <c r="M60" s="30" t="s">
        <v>7037</v>
      </c>
      <c r="N60" s="30" t="s">
        <v>7961</v>
      </c>
      <c r="O60" s="30" t="s">
        <v>7021</v>
      </c>
      <c r="P60" s="30" t="s">
        <v>7022</v>
      </c>
      <c r="Q60" s="30"/>
      <c r="R60" s="30" t="s">
        <v>7060</v>
      </c>
      <c r="S60" s="30" t="s">
        <v>7024</v>
      </c>
      <c r="T60" s="30">
        <v>14</v>
      </c>
      <c r="U60" s="30" t="s">
        <v>7052</v>
      </c>
      <c r="V60" s="30" t="s">
        <v>7026</v>
      </c>
      <c r="W60" s="30" t="s">
        <v>7041</v>
      </c>
      <c r="X60" s="30" t="s">
        <v>8073</v>
      </c>
      <c r="Y60" s="30" t="s">
        <v>8074</v>
      </c>
    </row>
    <row r="61" ht="13.8" customHeight="1" spans="1:25" x14ac:dyDescent="0.25">
      <c r="A61" s="30" t="s">
        <v>7182</v>
      </c>
      <c r="B61" s="23">
        <v>136</v>
      </c>
      <c r="C61" s="30" t="s">
        <v>7189</v>
      </c>
      <c r="D61" s="31">
        <v>44409</v>
      </c>
      <c r="E61" s="30" t="s">
        <v>7190</v>
      </c>
      <c r="F61" s="30" t="s">
        <v>7191</v>
      </c>
      <c r="G61" s="30" t="s">
        <v>7157</v>
      </c>
      <c r="H61" s="30" t="s">
        <v>7091</v>
      </c>
      <c r="I61" s="30" t="s">
        <v>7427</v>
      </c>
      <c r="J61" s="30"/>
      <c r="K61" s="30" t="s">
        <v>7017</v>
      </c>
      <c r="L61" s="30" t="s">
        <v>7036</v>
      </c>
      <c r="M61" s="30" t="s">
        <v>7037</v>
      </c>
      <c r="N61" s="30" t="s">
        <v>7038</v>
      </c>
      <c r="O61" s="30" t="s">
        <v>7021</v>
      </c>
      <c r="P61" s="30" t="s">
        <v>7022</v>
      </c>
      <c r="Q61" s="30"/>
      <c r="R61" s="30" t="s">
        <v>7024</v>
      </c>
      <c r="S61" s="30" t="s">
        <v>7024</v>
      </c>
      <c r="T61" s="30">
        <v>18</v>
      </c>
      <c r="U61" s="30" t="s">
        <v>7052</v>
      </c>
      <c r="V61" s="30" t="s">
        <v>7026</v>
      </c>
      <c r="W61" s="30" t="s">
        <v>7061</v>
      </c>
      <c r="X61" s="30" t="s">
        <v>7192</v>
      </c>
      <c r="Y61" s="30" t="s">
        <v>7193</v>
      </c>
    </row>
    <row r="62" ht="13.8" customHeight="1" spans="1:25" x14ac:dyDescent="0.25">
      <c r="A62" s="30" t="s">
        <v>7182</v>
      </c>
      <c r="B62" s="23">
        <v>137</v>
      </c>
      <c r="C62" s="30" t="s">
        <v>8075</v>
      </c>
      <c r="D62" s="31">
        <v>44409</v>
      </c>
      <c r="E62" s="30" t="s">
        <v>8076</v>
      </c>
      <c r="F62" s="30" t="s">
        <v>7105</v>
      </c>
      <c r="G62" s="30" t="s">
        <v>7090</v>
      </c>
      <c r="H62" s="30" t="s">
        <v>7112</v>
      </c>
      <c r="I62" s="30" t="s">
        <v>7427</v>
      </c>
      <c r="J62" s="30"/>
      <c r="K62" s="30" t="s">
        <v>7017</v>
      </c>
      <c r="L62" s="30" t="s">
        <v>7036</v>
      </c>
      <c r="M62" s="30" t="s">
        <v>7037</v>
      </c>
      <c r="N62" s="30" t="s">
        <v>7961</v>
      </c>
      <c r="O62" s="30" t="s">
        <v>7021</v>
      </c>
      <c r="P62" s="30" t="s">
        <v>7022</v>
      </c>
      <c r="Q62" s="30"/>
      <c r="R62" s="30" t="s">
        <v>7024</v>
      </c>
      <c r="S62" s="30" t="s">
        <v>7023</v>
      </c>
      <c r="T62" s="30">
        <v>12</v>
      </c>
      <c r="U62" s="30" t="s">
        <v>7039</v>
      </c>
      <c r="V62" s="30" t="s">
        <v>7179</v>
      </c>
      <c r="W62" s="30" t="s">
        <v>7097</v>
      </c>
      <c r="X62" s="30" t="s">
        <v>8077</v>
      </c>
      <c r="Y62" s="30" t="s">
        <v>8078</v>
      </c>
    </row>
    <row r="63" ht="13.8" customHeight="1" spans="1:25" x14ac:dyDescent="0.25">
      <c r="A63" s="30" t="s">
        <v>7182</v>
      </c>
      <c r="B63" s="23">
        <v>140</v>
      </c>
      <c r="C63" s="30" t="s">
        <v>8079</v>
      </c>
      <c r="D63" s="31">
        <v>44409</v>
      </c>
      <c r="E63" s="30" t="s">
        <v>8080</v>
      </c>
      <c r="F63" s="30" t="s">
        <v>7215</v>
      </c>
      <c r="G63" s="30" t="s">
        <v>7090</v>
      </c>
      <c r="H63" s="30" t="s">
        <v>7112</v>
      </c>
      <c r="I63" s="30" t="s">
        <v>7427</v>
      </c>
      <c r="J63" s="30"/>
      <c r="K63" s="30" t="s">
        <v>7017</v>
      </c>
      <c r="L63" s="30" t="s">
        <v>7036</v>
      </c>
      <c r="M63" s="30" t="s">
        <v>7037</v>
      </c>
      <c r="N63" s="30" t="s">
        <v>7961</v>
      </c>
      <c r="O63" s="30" t="s">
        <v>7690</v>
      </c>
      <c r="P63" s="32">
        <v>44926</v>
      </c>
      <c r="Q63" s="30"/>
      <c r="R63" s="30"/>
      <c r="S63" s="30"/>
      <c r="T63" s="30"/>
      <c r="U63" s="30"/>
      <c r="V63" s="30"/>
      <c r="W63" s="30"/>
      <c r="X63" s="30"/>
      <c r="Y63" s="30"/>
    </row>
    <row r="64" ht="13.8" customHeight="1" spans="1:25" x14ac:dyDescent="0.25">
      <c r="A64" s="30" t="s">
        <v>7182</v>
      </c>
      <c r="B64" s="23">
        <v>142</v>
      </c>
      <c r="C64" s="30" t="s">
        <v>8081</v>
      </c>
      <c r="D64" s="31">
        <v>44409</v>
      </c>
      <c r="E64" s="30" t="s">
        <v>8082</v>
      </c>
      <c r="F64" s="30" t="s">
        <v>7156</v>
      </c>
      <c r="G64" s="30" t="s">
        <v>7157</v>
      </c>
      <c r="H64" s="30" t="s">
        <v>7091</v>
      </c>
      <c r="I64" s="30" t="s">
        <v>7427</v>
      </c>
      <c r="J64" s="30"/>
      <c r="K64" s="30" t="s">
        <v>7017</v>
      </c>
      <c r="L64" s="30" t="s">
        <v>7036</v>
      </c>
      <c r="M64" s="30" t="s">
        <v>7037</v>
      </c>
      <c r="N64" s="30" t="s">
        <v>7961</v>
      </c>
      <c r="O64" s="30" t="s">
        <v>7021</v>
      </c>
      <c r="P64" s="30" t="s">
        <v>7022</v>
      </c>
      <c r="Q64" s="30"/>
      <c r="R64" s="30"/>
      <c r="S64" s="30"/>
      <c r="T64" s="30"/>
      <c r="U64" s="30"/>
      <c r="V64" s="30"/>
      <c r="W64" s="30"/>
      <c r="X64" s="30"/>
      <c r="Y64" s="30"/>
    </row>
    <row r="65" ht="13.8" customHeight="1" spans="1:25" x14ac:dyDescent="0.25">
      <c r="A65" s="30" t="s">
        <v>7182</v>
      </c>
      <c r="B65" s="23">
        <v>144</v>
      </c>
      <c r="C65" s="30" t="s">
        <v>8083</v>
      </c>
      <c r="D65" s="31">
        <v>44409</v>
      </c>
      <c r="E65" s="30" t="s">
        <v>8084</v>
      </c>
      <c r="F65" s="30" t="s">
        <v>7105</v>
      </c>
      <c r="G65" s="30" t="s">
        <v>7090</v>
      </c>
      <c r="H65" s="30" t="s">
        <v>7112</v>
      </c>
      <c r="I65" s="30" t="s">
        <v>7427</v>
      </c>
      <c r="J65" s="30"/>
      <c r="K65" s="30" t="s">
        <v>7017</v>
      </c>
      <c r="L65" s="30" t="s">
        <v>7036</v>
      </c>
      <c r="M65" s="30" t="s">
        <v>7037</v>
      </c>
      <c r="N65" s="30" t="s">
        <v>7961</v>
      </c>
      <c r="O65" s="30" t="s">
        <v>7021</v>
      </c>
      <c r="P65" s="30" t="s">
        <v>7022</v>
      </c>
      <c r="Q65" s="30"/>
      <c r="R65" s="30" t="s">
        <v>7060</v>
      </c>
      <c r="S65" s="30" t="s">
        <v>7024</v>
      </c>
      <c r="T65" s="30">
        <v>15</v>
      </c>
      <c r="U65" s="30" t="s">
        <v>7052</v>
      </c>
      <c r="V65" s="30" t="s">
        <v>7026</v>
      </c>
      <c r="W65" s="30" t="s">
        <v>7124</v>
      </c>
      <c r="X65" s="30" t="s">
        <v>8085</v>
      </c>
      <c r="Y65" s="30" t="s">
        <v>8086</v>
      </c>
    </row>
    <row r="66" ht="13.8" customHeight="1" spans="1:25" x14ac:dyDescent="0.25">
      <c r="A66" s="30" t="s">
        <v>7182</v>
      </c>
      <c r="B66" s="23">
        <v>145</v>
      </c>
      <c r="C66" s="30" t="s">
        <v>8087</v>
      </c>
      <c r="D66" s="31">
        <v>44409</v>
      </c>
      <c r="E66" s="30" t="s">
        <v>8088</v>
      </c>
      <c r="F66" s="30" t="s">
        <v>7105</v>
      </c>
      <c r="G66" s="30" t="s">
        <v>7090</v>
      </c>
      <c r="H66" s="30" t="s">
        <v>7112</v>
      </c>
      <c r="I66" s="30" t="s">
        <v>7427</v>
      </c>
      <c r="J66" s="30"/>
      <c r="K66" s="30" t="s">
        <v>7017</v>
      </c>
      <c r="L66" s="30" t="s">
        <v>7036</v>
      </c>
      <c r="M66" s="30" t="s">
        <v>7037</v>
      </c>
      <c r="N66" s="30" t="s">
        <v>7961</v>
      </c>
      <c r="O66" s="30" t="s">
        <v>7690</v>
      </c>
      <c r="P66" s="32">
        <v>45322</v>
      </c>
      <c r="Q66" s="30"/>
      <c r="R66" s="30"/>
      <c r="S66" s="30"/>
      <c r="T66" s="30"/>
      <c r="U66" s="30"/>
      <c r="V66" s="30"/>
      <c r="W66" s="30"/>
      <c r="X66" s="30"/>
      <c r="Y66" s="30"/>
    </row>
    <row r="67" ht="45" customHeight="1" spans="1:25" x14ac:dyDescent="0.25">
      <c r="A67" s="30" t="s">
        <v>7182</v>
      </c>
      <c r="B67" s="23">
        <v>149</v>
      </c>
      <c r="C67" s="30" t="s">
        <v>8089</v>
      </c>
      <c r="D67" s="31">
        <v>44409</v>
      </c>
      <c r="E67" s="30" t="s">
        <v>8090</v>
      </c>
      <c r="F67" s="30" t="s">
        <v>7105</v>
      </c>
      <c r="G67" s="30" t="s">
        <v>7090</v>
      </c>
      <c r="H67" s="30" t="s">
        <v>7112</v>
      </c>
      <c r="I67" s="30" t="s">
        <v>7427</v>
      </c>
      <c r="J67" s="30"/>
      <c r="K67" s="30" t="s">
        <v>7017</v>
      </c>
      <c r="L67" s="30" t="s">
        <v>7036</v>
      </c>
      <c r="M67" s="30" t="s">
        <v>7037</v>
      </c>
      <c r="N67" s="30" t="s">
        <v>7961</v>
      </c>
      <c r="O67" s="30" t="s">
        <v>7021</v>
      </c>
      <c r="P67" s="30" t="s">
        <v>7022</v>
      </c>
      <c r="Q67" s="30"/>
      <c r="R67" s="30" t="s">
        <v>7024</v>
      </c>
      <c r="S67" s="30" t="s">
        <v>7024</v>
      </c>
      <c r="T67" s="30">
        <v>12</v>
      </c>
      <c r="U67" s="30" t="s">
        <v>7052</v>
      </c>
      <c r="V67" s="30" t="s">
        <v>7096</v>
      </c>
      <c r="W67" s="30" t="s">
        <v>7083</v>
      </c>
      <c r="X67" s="30" t="s">
        <v>8091</v>
      </c>
      <c r="Y67" s="43" t="s">
        <v>8092</v>
      </c>
    </row>
    <row r="68" ht="13.8" customHeight="1" spans="1:25" x14ac:dyDescent="0.25">
      <c r="A68" s="30" t="s">
        <v>7182</v>
      </c>
      <c r="B68" s="23">
        <v>201</v>
      </c>
      <c r="C68" s="30" t="s">
        <v>8093</v>
      </c>
      <c r="D68" s="31">
        <v>44409</v>
      </c>
      <c r="E68" s="30" t="s">
        <v>8094</v>
      </c>
      <c r="F68" s="30" t="s">
        <v>7140</v>
      </c>
      <c r="G68" s="30" t="s">
        <v>7130</v>
      </c>
      <c r="H68" s="30" t="s">
        <v>7131</v>
      </c>
      <c r="I68" s="30" t="s">
        <v>7427</v>
      </c>
      <c r="J68" s="30"/>
      <c r="K68" s="30" t="s">
        <v>7017</v>
      </c>
      <c r="L68" s="30" t="s">
        <v>7036</v>
      </c>
      <c r="M68" s="30" t="s">
        <v>7037</v>
      </c>
      <c r="N68" s="30" t="s">
        <v>7961</v>
      </c>
      <c r="O68" s="30" t="s">
        <v>7021</v>
      </c>
      <c r="P68" s="30" t="s">
        <v>7022</v>
      </c>
      <c r="Q68" s="30"/>
      <c r="R68" s="30" t="s">
        <v>7024</v>
      </c>
      <c r="S68" s="30" t="s">
        <v>7024</v>
      </c>
      <c r="T68" s="30">
        <v>18</v>
      </c>
      <c r="U68" s="30" t="s">
        <v>7052</v>
      </c>
      <c r="V68" s="30" t="s">
        <v>7096</v>
      </c>
      <c r="W68" s="30" t="s">
        <v>7083</v>
      </c>
      <c r="X68" s="30" t="s">
        <v>8095</v>
      </c>
      <c r="Y68" s="30" t="s">
        <v>7118</v>
      </c>
    </row>
    <row r="69" ht="13.8" customHeight="1" spans="1:25" x14ac:dyDescent="0.25">
      <c r="A69" s="30" t="s">
        <v>7182</v>
      </c>
      <c r="B69" s="23">
        <v>202</v>
      </c>
      <c r="C69" s="30" t="s">
        <v>7486</v>
      </c>
      <c r="D69" s="31">
        <v>44409</v>
      </c>
      <c r="E69" s="30" t="s">
        <v>7487</v>
      </c>
      <c r="F69" s="30" t="s">
        <v>7488</v>
      </c>
      <c r="G69" s="30" t="s">
        <v>7146</v>
      </c>
      <c r="H69" s="30" t="s">
        <v>7131</v>
      </c>
      <c r="I69" s="30" t="s">
        <v>7427</v>
      </c>
      <c r="J69" s="30"/>
      <c r="K69" s="30" t="s">
        <v>7017</v>
      </c>
      <c r="L69" s="30" t="s">
        <v>7036</v>
      </c>
      <c r="M69" s="30" t="s">
        <v>7037</v>
      </c>
      <c r="N69" s="30" t="s">
        <v>7038</v>
      </c>
      <c r="O69" s="30" t="s">
        <v>7021</v>
      </c>
      <c r="P69" s="30" t="s">
        <v>7022</v>
      </c>
      <c r="Q69" s="44" t="s">
        <v>8096</v>
      </c>
      <c r="R69" s="30" t="s">
        <v>7024</v>
      </c>
      <c r="S69" s="30" t="s">
        <v>7024</v>
      </c>
      <c r="T69" s="30">
        <v>7</v>
      </c>
      <c r="U69" s="30" t="s">
        <v>7052</v>
      </c>
      <c r="V69" s="30" t="s">
        <v>7026</v>
      </c>
      <c r="W69" s="30" t="s">
        <v>7061</v>
      </c>
      <c r="X69" s="30" t="s">
        <v>7489</v>
      </c>
      <c r="Y69" s="30" t="s">
        <v>7490</v>
      </c>
    </row>
    <row r="70" ht="13.8" customHeight="1" spans="1:25" x14ac:dyDescent="0.25">
      <c r="A70" s="30" t="s">
        <v>7182</v>
      </c>
      <c r="B70" s="23">
        <v>203</v>
      </c>
      <c r="C70" s="30" t="s">
        <v>8097</v>
      </c>
      <c r="D70" s="31">
        <v>44409</v>
      </c>
      <c r="E70" s="30" t="s">
        <v>8098</v>
      </c>
      <c r="F70" s="30" t="s">
        <v>7145</v>
      </c>
      <c r="G70" s="30" t="s">
        <v>7146</v>
      </c>
      <c r="H70" s="30" t="s">
        <v>7131</v>
      </c>
      <c r="I70" s="30" t="s">
        <v>7427</v>
      </c>
      <c r="J70" s="30"/>
      <c r="K70" s="30" t="s">
        <v>7017</v>
      </c>
      <c r="L70" s="30" t="s">
        <v>7036</v>
      </c>
      <c r="M70" s="30" t="s">
        <v>7037</v>
      </c>
      <c r="N70" s="30" t="s">
        <v>7961</v>
      </c>
      <c r="O70" s="30" t="s">
        <v>7021</v>
      </c>
      <c r="P70" s="32">
        <v>44926</v>
      </c>
      <c r="Q70" s="30" t="s">
        <v>8099</v>
      </c>
      <c r="R70" s="30" t="s">
        <v>7023</v>
      </c>
      <c r="S70" s="30" t="s">
        <v>7023</v>
      </c>
      <c r="T70" s="30">
        <v>10</v>
      </c>
      <c r="U70" s="30" t="s">
        <v>7052</v>
      </c>
      <c r="V70" s="30" t="s">
        <v>7026</v>
      </c>
      <c r="W70" s="30" t="s">
        <v>7083</v>
      </c>
      <c r="X70" s="30" t="s">
        <v>8100</v>
      </c>
      <c r="Y70" s="30" t="s">
        <v>8101</v>
      </c>
    </row>
    <row r="71" ht="13.8" customHeight="1" spans="1:25" x14ac:dyDescent="0.25">
      <c r="A71" s="30" t="s">
        <v>7182</v>
      </c>
      <c r="B71" s="23">
        <v>218</v>
      </c>
      <c r="C71" s="30" t="s">
        <v>8102</v>
      </c>
      <c r="D71" s="31">
        <v>44409</v>
      </c>
      <c r="E71" s="30" t="s">
        <v>8103</v>
      </c>
      <c r="F71" s="30" t="s">
        <v>7145</v>
      </c>
      <c r="G71" s="30" t="s">
        <v>7146</v>
      </c>
      <c r="H71" s="30" t="s">
        <v>7131</v>
      </c>
      <c r="I71" s="30" t="s">
        <v>7427</v>
      </c>
      <c r="J71" s="30"/>
      <c r="K71" s="30" t="s">
        <v>7017</v>
      </c>
      <c r="L71" s="30" t="s">
        <v>7036</v>
      </c>
      <c r="M71" s="30" t="s">
        <v>7037</v>
      </c>
      <c r="N71" s="30" t="s">
        <v>7961</v>
      </c>
      <c r="O71" s="30" t="s">
        <v>7021</v>
      </c>
      <c r="P71" s="30" t="s">
        <v>7022</v>
      </c>
      <c r="Q71" s="30"/>
      <c r="R71" s="30"/>
      <c r="S71" s="30"/>
      <c r="T71" s="30"/>
      <c r="U71" s="30"/>
      <c r="V71" s="30"/>
      <c r="W71" s="30"/>
      <c r="X71" s="30"/>
      <c r="Y71" s="30"/>
    </row>
    <row r="72" ht="13.8" customHeight="1" spans="1:25" x14ac:dyDescent="0.25">
      <c r="A72" s="30" t="s">
        <v>7182</v>
      </c>
      <c r="B72" s="23">
        <v>223</v>
      </c>
      <c r="C72" s="30" t="s">
        <v>8104</v>
      </c>
      <c r="D72" s="31">
        <v>44409</v>
      </c>
      <c r="E72" s="30" t="s">
        <v>8105</v>
      </c>
      <c r="F72" s="30" t="s">
        <v>8106</v>
      </c>
      <c r="G72" s="30" t="s">
        <v>7146</v>
      </c>
      <c r="H72" s="30" t="s">
        <v>7131</v>
      </c>
      <c r="I72" s="30" t="s">
        <v>7427</v>
      </c>
      <c r="J72" s="30"/>
      <c r="K72" s="30" t="s">
        <v>7017</v>
      </c>
      <c r="L72" s="30" t="s">
        <v>7036</v>
      </c>
      <c r="M72" s="30" t="s">
        <v>7037</v>
      </c>
      <c r="N72" s="30" t="s">
        <v>7961</v>
      </c>
      <c r="O72" s="30" t="s">
        <v>7021</v>
      </c>
      <c r="P72" s="30" t="s">
        <v>7022</v>
      </c>
      <c r="Q72" s="30"/>
      <c r="R72" s="30" t="s">
        <v>7024</v>
      </c>
      <c r="S72" s="30" t="s">
        <v>7024</v>
      </c>
      <c r="T72" s="30">
        <v>9</v>
      </c>
      <c r="U72" s="30" t="s">
        <v>7052</v>
      </c>
      <c r="V72" s="30" t="s">
        <v>7026</v>
      </c>
      <c r="W72" s="30" t="s">
        <v>7083</v>
      </c>
      <c r="X72" s="30" t="s">
        <v>8107</v>
      </c>
      <c r="Y72" s="30" t="s">
        <v>8108</v>
      </c>
    </row>
    <row r="73" ht="13.8" customHeight="1" spans="1:25" x14ac:dyDescent="0.25">
      <c r="A73" s="30" t="s">
        <v>7182</v>
      </c>
      <c r="B73" s="23">
        <v>225</v>
      </c>
      <c r="C73" s="30" t="s">
        <v>8109</v>
      </c>
      <c r="D73" s="31">
        <v>44409</v>
      </c>
      <c r="E73" s="30" t="s">
        <v>8110</v>
      </c>
      <c r="F73" s="30" t="s">
        <v>8111</v>
      </c>
      <c r="G73" s="30" t="s">
        <v>7130</v>
      </c>
      <c r="H73" s="30" t="s">
        <v>7131</v>
      </c>
      <c r="I73" s="30" t="s">
        <v>7427</v>
      </c>
      <c r="J73" s="30"/>
      <c r="K73" s="30" t="s">
        <v>7017</v>
      </c>
      <c r="L73" s="30" t="s">
        <v>7036</v>
      </c>
      <c r="M73" s="30" t="s">
        <v>7037</v>
      </c>
      <c r="N73" s="30" t="s">
        <v>7961</v>
      </c>
      <c r="O73" s="30" t="s">
        <v>7021</v>
      </c>
      <c r="P73" s="30" t="s">
        <v>7022</v>
      </c>
      <c r="Q73" s="30"/>
      <c r="R73" s="30" t="s">
        <v>7024</v>
      </c>
      <c r="S73" s="30" t="s">
        <v>7024</v>
      </c>
      <c r="T73" s="30">
        <v>16</v>
      </c>
      <c r="U73" s="30" t="s">
        <v>7052</v>
      </c>
      <c r="V73" s="30" t="s">
        <v>7096</v>
      </c>
      <c r="W73" s="30" t="s">
        <v>7083</v>
      </c>
      <c r="X73" s="30" t="s">
        <v>8112</v>
      </c>
      <c r="Y73" s="30" t="s">
        <v>7118</v>
      </c>
    </row>
    <row r="74" ht="13.8" customHeight="1" spans="1:25" x14ac:dyDescent="0.25">
      <c r="A74" s="30" t="s">
        <v>7182</v>
      </c>
      <c r="B74" s="23">
        <v>227</v>
      </c>
      <c r="C74" s="30" t="s">
        <v>8113</v>
      </c>
      <c r="D74" s="31">
        <v>44409</v>
      </c>
      <c r="E74" s="30" t="s">
        <v>8114</v>
      </c>
      <c r="F74" s="30" t="s">
        <v>8115</v>
      </c>
      <c r="G74" s="30" t="s">
        <v>7477</v>
      </c>
      <c r="H74" s="30" t="s">
        <v>7131</v>
      </c>
      <c r="I74" s="30" t="s">
        <v>7427</v>
      </c>
      <c r="J74" s="30"/>
      <c r="K74" s="30" t="s">
        <v>7017</v>
      </c>
      <c r="L74" s="30" t="s">
        <v>7036</v>
      </c>
      <c r="M74" s="30" t="s">
        <v>7037</v>
      </c>
      <c r="N74" s="30" t="s">
        <v>7961</v>
      </c>
      <c r="O74" s="30" t="s">
        <v>7021</v>
      </c>
      <c r="P74" s="30" t="s">
        <v>7022</v>
      </c>
      <c r="Q74" s="30"/>
      <c r="R74" s="30"/>
      <c r="S74" s="30"/>
      <c r="T74" s="30"/>
      <c r="U74" s="30"/>
      <c r="V74" s="30"/>
      <c r="W74" s="30"/>
      <c r="X74" s="30"/>
      <c r="Y74" s="30"/>
    </row>
    <row r="75" ht="13.8" customHeight="1" spans="1:25" x14ac:dyDescent="0.25">
      <c r="A75" s="30" t="s">
        <v>7182</v>
      </c>
      <c r="B75" s="23">
        <v>231</v>
      </c>
      <c r="C75" s="30" t="s">
        <v>7194</v>
      </c>
      <c r="D75" s="31">
        <v>44409</v>
      </c>
      <c r="E75" s="30" t="s">
        <v>7195</v>
      </c>
      <c r="F75" s="30" t="s">
        <v>7196</v>
      </c>
      <c r="G75" s="30" t="s">
        <v>7176</v>
      </c>
      <c r="H75" s="30" t="s">
        <v>7177</v>
      </c>
      <c r="I75" s="30" t="s">
        <v>7427</v>
      </c>
      <c r="J75" s="30"/>
      <c r="K75" s="30" t="s">
        <v>7017</v>
      </c>
      <c r="L75" s="30" t="s">
        <v>7036</v>
      </c>
      <c r="M75" s="30" t="s">
        <v>7037</v>
      </c>
      <c r="N75" s="30" t="s">
        <v>7038</v>
      </c>
      <c r="O75" s="30" t="s">
        <v>7021</v>
      </c>
      <c r="P75" s="30" t="s">
        <v>7022</v>
      </c>
      <c r="Q75" s="30"/>
      <c r="R75" s="30" t="s">
        <v>7023</v>
      </c>
      <c r="S75" s="30" t="s">
        <v>7023</v>
      </c>
      <c r="T75" s="30">
        <v>15</v>
      </c>
      <c r="U75" s="30" t="s">
        <v>7052</v>
      </c>
      <c r="V75" s="30" t="s">
        <v>7096</v>
      </c>
      <c r="W75" s="30" t="s">
        <v>7083</v>
      </c>
      <c r="X75" s="30" t="s">
        <v>7197</v>
      </c>
      <c r="Y75" s="30" t="s">
        <v>7198</v>
      </c>
    </row>
    <row r="76" ht="13.8" customHeight="1" spans="1:25" x14ac:dyDescent="0.25">
      <c r="A76" s="30" t="s">
        <v>7182</v>
      </c>
      <c r="B76" s="23">
        <v>232</v>
      </c>
      <c r="C76" s="30" t="s">
        <v>8116</v>
      </c>
      <c r="D76" s="31">
        <v>44409</v>
      </c>
      <c r="E76" s="30" t="s">
        <v>8117</v>
      </c>
      <c r="F76" s="30" t="s">
        <v>8118</v>
      </c>
      <c r="G76" s="30" t="s">
        <v>7146</v>
      </c>
      <c r="H76" s="30" t="s">
        <v>7131</v>
      </c>
      <c r="I76" s="30" t="s">
        <v>7427</v>
      </c>
      <c r="J76" s="30"/>
      <c r="K76" s="30" t="s">
        <v>7017</v>
      </c>
      <c r="L76" s="30" t="s">
        <v>7036</v>
      </c>
      <c r="M76" s="30" t="s">
        <v>7037</v>
      </c>
      <c r="N76" s="30" t="s">
        <v>7961</v>
      </c>
      <c r="O76" s="30" t="s">
        <v>7021</v>
      </c>
      <c r="P76" s="30" t="s">
        <v>7022</v>
      </c>
      <c r="Q76" s="30"/>
      <c r="R76" s="30" t="s">
        <v>7024</v>
      </c>
      <c r="S76" s="30" t="s">
        <v>7024</v>
      </c>
      <c r="T76" s="30">
        <v>9</v>
      </c>
      <c r="U76" s="30" t="s">
        <v>7039</v>
      </c>
      <c r="V76" s="30" t="s">
        <v>7096</v>
      </c>
      <c r="W76" s="30" t="s">
        <v>7083</v>
      </c>
      <c r="X76" s="30" t="s">
        <v>8119</v>
      </c>
      <c r="Y76" s="30" t="s">
        <v>8120</v>
      </c>
    </row>
    <row r="77" ht="13.8" customHeight="1" spans="1:25" x14ac:dyDescent="0.25">
      <c r="A77" s="30" t="s">
        <v>7182</v>
      </c>
      <c r="B77" s="23">
        <v>233</v>
      </c>
      <c r="C77" s="30" t="s">
        <v>8121</v>
      </c>
      <c r="D77" s="31">
        <v>44409</v>
      </c>
      <c r="E77" s="30" t="s">
        <v>8122</v>
      </c>
      <c r="F77" s="30" t="s">
        <v>7656</v>
      </c>
      <c r="G77" s="30" t="s">
        <v>7130</v>
      </c>
      <c r="H77" s="30" t="s">
        <v>7131</v>
      </c>
      <c r="I77" s="30" t="s">
        <v>7427</v>
      </c>
      <c r="J77" s="30"/>
      <c r="K77" s="30" t="s">
        <v>7017</v>
      </c>
      <c r="L77" s="30" t="s">
        <v>7036</v>
      </c>
      <c r="M77" s="30" t="s">
        <v>7037</v>
      </c>
      <c r="N77" s="30" t="s">
        <v>7961</v>
      </c>
      <c r="O77" s="30" t="s">
        <v>7021</v>
      </c>
      <c r="P77" s="30" t="s">
        <v>7022</v>
      </c>
      <c r="Q77" s="30"/>
      <c r="R77" s="30" t="s">
        <v>7024</v>
      </c>
      <c r="S77" s="30" t="s">
        <v>7024</v>
      </c>
      <c r="T77" s="30">
        <v>13</v>
      </c>
      <c r="U77" s="30" t="s">
        <v>7052</v>
      </c>
      <c r="V77" s="30" t="s">
        <v>7096</v>
      </c>
      <c r="W77" s="30" t="s">
        <v>7083</v>
      </c>
      <c r="X77" s="30" t="s">
        <v>8123</v>
      </c>
      <c r="Y77" s="30" t="s">
        <v>7118</v>
      </c>
    </row>
    <row r="78" ht="13.8" customHeight="1" spans="1:25" x14ac:dyDescent="0.25">
      <c r="A78" s="30" t="s">
        <v>7182</v>
      </c>
      <c r="B78" s="23">
        <v>235</v>
      </c>
      <c r="C78" s="30" t="s">
        <v>8124</v>
      </c>
      <c r="D78" s="31">
        <v>44409</v>
      </c>
      <c r="E78" s="30" t="s">
        <v>8125</v>
      </c>
      <c r="F78" s="30" t="s">
        <v>7140</v>
      </c>
      <c r="G78" s="30" t="s">
        <v>7130</v>
      </c>
      <c r="H78" s="30" t="s">
        <v>7131</v>
      </c>
      <c r="I78" s="30" t="s">
        <v>7427</v>
      </c>
      <c r="J78" s="30"/>
      <c r="K78" s="30" t="s">
        <v>7017</v>
      </c>
      <c r="L78" s="30" t="s">
        <v>7036</v>
      </c>
      <c r="M78" s="30" t="s">
        <v>7037</v>
      </c>
      <c r="N78" s="30" t="s">
        <v>7961</v>
      </c>
      <c r="O78" s="30" t="s">
        <v>7021</v>
      </c>
      <c r="P78" s="30" t="s">
        <v>7022</v>
      </c>
      <c r="Q78" s="30"/>
      <c r="R78" s="30" t="s">
        <v>7024</v>
      </c>
      <c r="S78" s="30" t="s">
        <v>7024</v>
      </c>
      <c r="T78" s="30">
        <v>14</v>
      </c>
      <c r="U78" s="30" t="s">
        <v>7052</v>
      </c>
      <c r="V78" s="30" t="s">
        <v>7096</v>
      </c>
      <c r="W78" s="30" t="s">
        <v>7083</v>
      </c>
      <c r="X78" s="30" t="s">
        <v>8126</v>
      </c>
      <c r="Y78" s="30" t="s">
        <v>7118</v>
      </c>
    </row>
    <row r="79" ht="13.8" customHeight="1" spans="1:25" x14ac:dyDescent="0.25">
      <c r="A79" s="30" t="s">
        <v>7182</v>
      </c>
      <c r="B79" s="23">
        <v>237</v>
      </c>
      <c r="C79" s="30" t="s">
        <v>8127</v>
      </c>
      <c r="D79" s="31">
        <v>44409</v>
      </c>
      <c r="E79" s="30" t="s">
        <v>8128</v>
      </c>
      <c r="F79" s="30" t="s">
        <v>7075</v>
      </c>
      <c r="G79" s="30" t="s">
        <v>7076</v>
      </c>
      <c r="H79" s="30" t="s">
        <v>7077</v>
      </c>
      <c r="I79" s="30" t="s">
        <v>7427</v>
      </c>
      <c r="J79" s="30"/>
      <c r="K79" s="30" t="s">
        <v>7017</v>
      </c>
      <c r="L79" s="30" t="s">
        <v>7036</v>
      </c>
      <c r="M79" s="30" t="s">
        <v>7037</v>
      </c>
      <c r="N79" s="30" t="s">
        <v>8047</v>
      </c>
      <c r="O79" s="30" t="s">
        <v>7021</v>
      </c>
      <c r="P79" s="30" t="s">
        <v>7022</v>
      </c>
      <c r="Q79" s="30"/>
      <c r="R79" s="30" t="s">
        <v>7024</v>
      </c>
      <c r="S79" s="30" t="s">
        <v>7023</v>
      </c>
      <c r="T79" s="30">
        <v>8</v>
      </c>
      <c r="U79" s="30" t="s">
        <v>7039</v>
      </c>
      <c r="V79" s="30" t="s">
        <v>7082</v>
      </c>
      <c r="W79" s="30" t="s">
        <v>7097</v>
      </c>
      <c r="X79" s="30" t="s">
        <v>8129</v>
      </c>
      <c r="Y79" s="30" t="s">
        <v>8130</v>
      </c>
    </row>
    <row r="80" ht="13.8" customHeight="1" spans="1:25" x14ac:dyDescent="0.25">
      <c r="A80" s="30" t="s">
        <v>7182</v>
      </c>
      <c r="B80" s="23">
        <v>241</v>
      </c>
      <c r="C80" s="30" t="s">
        <v>8131</v>
      </c>
      <c r="D80" s="31">
        <v>44409</v>
      </c>
      <c r="E80" s="30" t="s">
        <v>8132</v>
      </c>
      <c r="F80" s="30" t="s">
        <v>7129</v>
      </c>
      <c r="G80" s="30" t="s">
        <v>7130</v>
      </c>
      <c r="H80" s="30" t="s">
        <v>7131</v>
      </c>
      <c r="I80" s="30" t="s">
        <v>7427</v>
      </c>
      <c r="J80" s="30"/>
      <c r="K80" s="30" t="s">
        <v>7017</v>
      </c>
      <c r="L80" s="30" t="s">
        <v>7036</v>
      </c>
      <c r="M80" s="30" t="s">
        <v>7037</v>
      </c>
      <c r="N80" s="30" t="s">
        <v>7961</v>
      </c>
      <c r="O80" s="30" t="s">
        <v>7021</v>
      </c>
      <c r="P80" s="30" t="s">
        <v>7022</v>
      </c>
      <c r="Q80" s="30"/>
      <c r="R80" s="30" t="s">
        <v>7024</v>
      </c>
      <c r="S80" s="30" t="s">
        <v>7024</v>
      </c>
      <c r="T80" s="30">
        <v>14</v>
      </c>
      <c r="U80" s="30" t="s">
        <v>7052</v>
      </c>
      <c r="V80" s="30" t="s">
        <v>7096</v>
      </c>
      <c r="W80" s="30" t="s">
        <v>7083</v>
      </c>
      <c r="X80" s="30" t="s">
        <v>8133</v>
      </c>
      <c r="Y80" s="30" t="s">
        <v>7118</v>
      </c>
    </row>
    <row r="81" ht="13.8" customHeight="1" spans="1:25" x14ac:dyDescent="0.25">
      <c r="A81" s="30" t="s">
        <v>7182</v>
      </c>
      <c r="B81" s="23">
        <v>242</v>
      </c>
      <c r="C81" s="30" t="s">
        <v>8134</v>
      </c>
      <c r="D81" s="31">
        <v>44409</v>
      </c>
      <c r="E81" s="30" t="s">
        <v>8135</v>
      </c>
      <c r="F81" s="30" t="s">
        <v>7242</v>
      </c>
      <c r="G81" s="30" t="s">
        <v>7209</v>
      </c>
      <c r="H81" s="30" t="s">
        <v>7014</v>
      </c>
      <c r="I81" s="30" t="s">
        <v>7427</v>
      </c>
      <c r="J81" s="30"/>
      <c r="K81" s="30" t="s">
        <v>7017</v>
      </c>
      <c r="L81" s="30" t="s">
        <v>7036</v>
      </c>
      <c r="M81" s="30" t="s">
        <v>7037</v>
      </c>
      <c r="N81" s="30" t="s">
        <v>7961</v>
      </c>
      <c r="O81" s="30" t="s">
        <v>7690</v>
      </c>
      <c r="P81" s="32">
        <v>44926</v>
      </c>
      <c r="Q81" s="30"/>
      <c r="R81" s="30"/>
      <c r="S81" s="30"/>
      <c r="T81" s="30"/>
      <c r="U81" s="30"/>
      <c r="V81" s="30"/>
      <c r="W81" s="30"/>
      <c r="X81" s="30"/>
      <c r="Y81" s="30"/>
    </row>
    <row r="82" ht="13.8" customHeight="1" spans="1:25" x14ac:dyDescent="0.25">
      <c r="A82" s="30" t="s">
        <v>7182</v>
      </c>
      <c r="B82" s="23">
        <v>243</v>
      </c>
      <c r="C82" s="30" t="s">
        <v>8136</v>
      </c>
      <c r="D82" s="31">
        <v>44409</v>
      </c>
      <c r="E82" s="30" t="s">
        <v>8137</v>
      </c>
      <c r="F82" s="30" t="s">
        <v>8028</v>
      </c>
      <c r="G82" s="30" t="s">
        <v>7209</v>
      </c>
      <c r="H82" s="30" t="s">
        <v>7014</v>
      </c>
      <c r="I82" s="30" t="s">
        <v>7427</v>
      </c>
      <c r="J82" s="30"/>
      <c r="K82" s="30" t="s">
        <v>7017</v>
      </c>
      <c r="L82" s="30" t="s">
        <v>7036</v>
      </c>
      <c r="M82" s="30" t="s">
        <v>7037</v>
      </c>
      <c r="N82" s="30" t="s">
        <v>7961</v>
      </c>
      <c r="O82" s="30" t="s">
        <v>7021</v>
      </c>
      <c r="P82" s="30" t="s">
        <v>7022</v>
      </c>
      <c r="Q82" s="30"/>
      <c r="R82" s="30" t="s">
        <v>7024</v>
      </c>
      <c r="S82" s="30" t="s">
        <v>7023</v>
      </c>
      <c r="T82" s="30">
        <v>12</v>
      </c>
      <c r="U82" s="30" t="s">
        <v>7052</v>
      </c>
      <c r="V82" s="30" t="s">
        <v>7026</v>
      </c>
      <c r="W82" s="30" t="s">
        <v>7041</v>
      </c>
      <c r="X82" s="30" t="s">
        <v>7118</v>
      </c>
      <c r="Y82" s="30" t="s">
        <v>8138</v>
      </c>
    </row>
    <row r="83" ht="13.8" customHeight="1" spans="1:25" x14ac:dyDescent="0.25">
      <c r="A83" s="30" t="s">
        <v>7182</v>
      </c>
      <c r="B83" s="23">
        <v>244</v>
      </c>
      <c r="C83" s="30" t="s">
        <v>8139</v>
      </c>
      <c r="D83" s="31">
        <v>44409</v>
      </c>
      <c r="E83" s="30" t="s">
        <v>8140</v>
      </c>
      <c r="F83" s="30" t="s">
        <v>7309</v>
      </c>
      <c r="G83" s="30" t="s">
        <v>7209</v>
      </c>
      <c r="H83" s="30" t="s">
        <v>7014</v>
      </c>
      <c r="I83" s="30" t="s">
        <v>7427</v>
      </c>
      <c r="J83" s="30"/>
      <c r="K83" s="30" t="s">
        <v>7017</v>
      </c>
      <c r="L83" s="30" t="s">
        <v>7036</v>
      </c>
      <c r="M83" s="30" t="s">
        <v>7037</v>
      </c>
      <c r="N83" s="30" t="s">
        <v>7961</v>
      </c>
      <c r="O83" s="30" t="s">
        <v>7021</v>
      </c>
      <c r="P83" s="30" t="s">
        <v>7022</v>
      </c>
      <c r="Q83" s="30"/>
      <c r="R83" s="30" t="s">
        <v>7024</v>
      </c>
      <c r="S83" s="30" t="s">
        <v>7023</v>
      </c>
      <c r="T83" s="30">
        <v>5</v>
      </c>
      <c r="U83" s="30" t="s">
        <v>7039</v>
      </c>
      <c r="V83" s="30" t="s">
        <v>7096</v>
      </c>
      <c r="W83" s="30" t="s">
        <v>7027</v>
      </c>
      <c r="X83" s="30">
        <v>711</v>
      </c>
      <c r="Y83" s="30" t="s">
        <v>7118</v>
      </c>
    </row>
    <row r="84" ht="13.8" customHeight="1" spans="1:25" x14ac:dyDescent="0.25">
      <c r="A84" s="30" t="s">
        <v>7182</v>
      </c>
      <c r="B84" s="23">
        <v>245</v>
      </c>
      <c r="C84" s="30" t="s">
        <v>8141</v>
      </c>
      <c r="D84" s="31">
        <v>44409</v>
      </c>
      <c r="E84" s="30" t="s">
        <v>8142</v>
      </c>
      <c r="F84" s="30" t="s">
        <v>7481</v>
      </c>
      <c r="G84" s="30" t="s">
        <v>7146</v>
      </c>
      <c r="H84" s="30" t="s">
        <v>7131</v>
      </c>
      <c r="I84" s="30" t="s">
        <v>7427</v>
      </c>
      <c r="J84" s="30"/>
      <c r="K84" s="30" t="s">
        <v>7017</v>
      </c>
      <c r="L84" s="30" t="s">
        <v>7036</v>
      </c>
      <c r="M84" s="30" t="s">
        <v>7037</v>
      </c>
      <c r="N84" s="30" t="s">
        <v>7961</v>
      </c>
      <c r="O84" s="30" t="s">
        <v>7021</v>
      </c>
      <c r="P84" s="30" t="s">
        <v>7022</v>
      </c>
      <c r="Q84" s="30"/>
      <c r="R84" s="30" t="s">
        <v>7023</v>
      </c>
      <c r="S84" s="30" t="s">
        <v>7024</v>
      </c>
      <c r="T84" s="30">
        <v>12</v>
      </c>
      <c r="U84" s="30" t="s">
        <v>7039</v>
      </c>
      <c r="V84" s="30" t="s">
        <v>7026</v>
      </c>
      <c r="W84" s="30" t="s">
        <v>7370</v>
      </c>
      <c r="X84" s="30" t="s">
        <v>8143</v>
      </c>
      <c r="Y84" s="30" t="s">
        <v>8144</v>
      </c>
    </row>
    <row r="85" ht="13.8" customHeight="1" spans="1:25" x14ac:dyDescent="0.25">
      <c r="A85" s="30" t="s">
        <v>7182</v>
      </c>
      <c r="B85" s="23">
        <v>246</v>
      </c>
      <c r="C85" s="30" t="s">
        <v>8145</v>
      </c>
      <c r="D85" s="31">
        <v>44409</v>
      </c>
      <c r="E85" s="30" t="s">
        <v>8146</v>
      </c>
      <c r="F85" s="30" t="s">
        <v>7603</v>
      </c>
      <c r="G85" s="30" t="s">
        <v>7477</v>
      </c>
      <c r="H85" s="30" t="s">
        <v>7131</v>
      </c>
      <c r="I85" s="30" t="s">
        <v>7427</v>
      </c>
      <c r="J85" s="30"/>
      <c r="K85" s="30" t="s">
        <v>7017</v>
      </c>
      <c r="L85" s="30" t="s">
        <v>7036</v>
      </c>
      <c r="M85" s="30" t="s">
        <v>7037</v>
      </c>
      <c r="N85" s="30" t="s">
        <v>7961</v>
      </c>
      <c r="O85" s="30" t="s">
        <v>7021</v>
      </c>
      <c r="P85" s="30" t="s">
        <v>7022</v>
      </c>
      <c r="Q85" s="30"/>
      <c r="R85" s="30"/>
      <c r="S85" s="30"/>
      <c r="T85" s="30"/>
      <c r="U85" s="30"/>
      <c r="V85" s="30"/>
      <c r="W85" s="30"/>
      <c r="X85" s="30"/>
      <c r="Y85" s="30"/>
    </row>
    <row r="86" ht="13.8" customHeight="1" spans="1:25" x14ac:dyDescent="0.25">
      <c r="A86" s="30" t="s">
        <v>7182</v>
      </c>
      <c r="B86" s="23">
        <v>249</v>
      </c>
      <c r="C86" s="30" t="s">
        <v>8147</v>
      </c>
      <c r="D86" s="31">
        <v>44409</v>
      </c>
      <c r="E86" s="30" t="s">
        <v>8148</v>
      </c>
      <c r="F86" s="30" t="s">
        <v>8038</v>
      </c>
      <c r="G86" s="30" t="s">
        <v>7130</v>
      </c>
      <c r="H86" s="30" t="s">
        <v>7131</v>
      </c>
      <c r="I86" s="30" t="s">
        <v>7427</v>
      </c>
      <c r="J86" s="30"/>
      <c r="K86" s="30" t="s">
        <v>7017</v>
      </c>
      <c r="L86" s="30" t="s">
        <v>7036</v>
      </c>
      <c r="M86" s="30" t="s">
        <v>7037</v>
      </c>
      <c r="N86" s="30" t="s">
        <v>7961</v>
      </c>
      <c r="O86" s="30" t="s">
        <v>7021</v>
      </c>
      <c r="P86" s="30" t="s">
        <v>7022</v>
      </c>
      <c r="Q86" s="30"/>
      <c r="R86" s="30" t="s">
        <v>7024</v>
      </c>
      <c r="S86" s="30" t="s">
        <v>7024</v>
      </c>
      <c r="T86" s="30">
        <v>14</v>
      </c>
      <c r="U86" s="30" t="s">
        <v>7052</v>
      </c>
      <c r="V86" s="30" t="s">
        <v>7096</v>
      </c>
      <c r="W86" s="30" t="s">
        <v>7083</v>
      </c>
      <c r="X86" s="30" t="s">
        <v>8149</v>
      </c>
      <c r="Y86" s="30" t="s">
        <v>7875</v>
      </c>
    </row>
    <row r="87" ht="13.8" customHeight="1" spans="1:25" x14ac:dyDescent="0.25">
      <c r="A87" s="30" t="s">
        <v>7182</v>
      </c>
      <c r="B87" s="23">
        <v>257</v>
      </c>
      <c r="C87" s="30" t="s">
        <v>8150</v>
      </c>
      <c r="D87" s="31">
        <v>44409</v>
      </c>
      <c r="E87" s="30" t="s">
        <v>8151</v>
      </c>
      <c r="F87" s="30" t="s">
        <v>7163</v>
      </c>
      <c r="G87" s="30" t="s">
        <v>7146</v>
      </c>
      <c r="H87" s="30" t="s">
        <v>7131</v>
      </c>
      <c r="I87" s="30" t="s">
        <v>7427</v>
      </c>
      <c r="J87" s="30"/>
      <c r="K87" s="30" t="s">
        <v>7017</v>
      </c>
      <c r="L87" s="30" t="s">
        <v>7036</v>
      </c>
      <c r="M87" s="30" t="s">
        <v>7037</v>
      </c>
      <c r="N87" s="30" t="s">
        <v>7961</v>
      </c>
      <c r="O87" s="30" t="s">
        <v>7021</v>
      </c>
      <c r="P87" s="30" t="s">
        <v>7022</v>
      </c>
      <c r="Q87" s="30"/>
      <c r="R87" s="30" t="s">
        <v>7023</v>
      </c>
      <c r="S87" s="30" t="s">
        <v>7024</v>
      </c>
      <c r="T87" s="30">
        <v>10</v>
      </c>
      <c r="U87" s="30" t="s">
        <v>7052</v>
      </c>
      <c r="V87" s="30" t="s">
        <v>7026</v>
      </c>
      <c r="W87" s="30" t="s">
        <v>7124</v>
      </c>
      <c r="X87" s="30" t="s">
        <v>8152</v>
      </c>
      <c r="Y87" s="30" t="s">
        <v>8153</v>
      </c>
    </row>
    <row r="88" ht="13.8" customHeight="1" spans="1:25" x14ac:dyDescent="0.25">
      <c r="A88" s="30" t="s">
        <v>7182</v>
      </c>
      <c r="B88" s="23">
        <v>258</v>
      </c>
      <c r="C88" s="30" t="s">
        <v>8154</v>
      </c>
      <c r="D88" s="31">
        <v>44409</v>
      </c>
      <c r="E88" s="30" t="s">
        <v>8155</v>
      </c>
      <c r="F88" s="30" t="s">
        <v>8156</v>
      </c>
      <c r="G88" s="30" t="s">
        <v>7146</v>
      </c>
      <c r="H88" s="30" t="s">
        <v>7131</v>
      </c>
      <c r="I88" s="30" t="s">
        <v>7427</v>
      </c>
      <c r="J88" s="30"/>
      <c r="K88" s="30" t="s">
        <v>7017</v>
      </c>
      <c r="L88" s="30" t="s">
        <v>7036</v>
      </c>
      <c r="M88" s="30" t="s">
        <v>7037</v>
      </c>
      <c r="N88" s="30" t="s">
        <v>7961</v>
      </c>
      <c r="O88" s="30" t="s">
        <v>7021</v>
      </c>
      <c r="P88" s="30" t="s">
        <v>7022</v>
      </c>
      <c r="Q88" s="30"/>
      <c r="R88" s="30" t="s">
        <v>7024</v>
      </c>
      <c r="S88" s="30" t="s">
        <v>7024</v>
      </c>
      <c r="T88" s="30">
        <v>10</v>
      </c>
      <c r="U88" s="30" t="s">
        <v>7052</v>
      </c>
      <c r="V88" s="30" t="s">
        <v>7026</v>
      </c>
      <c r="W88" s="30" t="s">
        <v>7061</v>
      </c>
      <c r="X88" s="30" t="s">
        <v>8157</v>
      </c>
      <c r="Y88" s="30" t="s">
        <v>8158</v>
      </c>
    </row>
    <row r="89" ht="13.8" customHeight="1" spans="1:25" x14ac:dyDescent="0.25">
      <c r="A89" s="30" t="s">
        <v>7182</v>
      </c>
      <c r="B89" s="23">
        <v>601</v>
      </c>
      <c r="C89" s="30" t="s">
        <v>8159</v>
      </c>
      <c r="D89" s="31">
        <v>44409</v>
      </c>
      <c r="E89" s="30" t="s">
        <v>8160</v>
      </c>
      <c r="F89" s="30" t="s">
        <v>7105</v>
      </c>
      <c r="G89" s="30" t="s">
        <v>7090</v>
      </c>
      <c r="H89" s="30" t="s">
        <v>7112</v>
      </c>
      <c r="I89" s="30" t="s">
        <v>7427</v>
      </c>
      <c r="J89" s="30"/>
      <c r="K89" s="30" t="s">
        <v>7017</v>
      </c>
      <c r="L89" s="30" t="s">
        <v>7036</v>
      </c>
      <c r="M89" s="30" t="s">
        <v>7037</v>
      </c>
      <c r="N89" s="30" t="s">
        <v>7961</v>
      </c>
      <c r="O89" s="30" t="s">
        <v>7021</v>
      </c>
      <c r="P89" s="30" t="s">
        <v>7022</v>
      </c>
      <c r="Q89" s="30"/>
      <c r="R89" s="30" t="s">
        <v>7024</v>
      </c>
      <c r="S89" s="30" t="s">
        <v>7023</v>
      </c>
      <c r="T89" s="30">
        <v>7</v>
      </c>
      <c r="U89" s="30" t="s">
        <v>7039</v>
      </c>
      <c r="V89" s="30" t="s">
        <v>7179</v>
      </c>
      <c r="W89" s="30" t="s">
        <v>7083</v>
      </c>
      <c r="X89" s="30" t="s">
        <v>8161</v>
      </c>
      <c r="Y89" s="30" t="s">
        <v>8162</v>
      </c>
    </row>
    <row r="90" ht="13.8" customHeight="1" spans="1:25" x14ac:dyDescent="0.25">
      <c r="A90" s="30" t="s">
        <v>7182</v>
      </c>
      <c r="B90" s="23">
        <v>602</v>
      </c>
      <c r="C90" s="30" t="s">
        <v>8163</v>
      </c>
      <c r="D90" s="31">
        <v>44409</v>
      </c>
      <c r="E90" s="30" t="s">
        <v>8164</v>
      </c>
      <c r="F90" s="30" t="s">
        <v>7215</v>
      </c>
      <c r="G90" s="30" t="s">
        <v>7090</v>
      </c>
      <c r="H90" s="30" t="s">
        <v>7112</v>
      </c>
      <c r="I90" s="30" t="s">
        <v>7427</v>
      </c>
      <c r="J90" s="30"/>
      <c r="K90" s="30" t="s">
        <v>7017</v>
      </c>
      <c r="L90" s="30" t="s">
        <v>7036</v>
      </c>
      <c r="M90" s="30" t="s">
        <v>7037</v>
      </c>
      <c r="N90" s="30" t="s">
        <v>8047</v>
      </c>
      <c r="O90" s="30" t="s">
        <v>7021</v>
      </c>
      <c r="P90" s="30" t="s">
        <v>7022</v>
      </c>
      <c r="Q90" s="30"/>
      <c r="R90" s="30" t="s">
        <v>7024</v>
      </c>
      <c r="S90" s="30" t="s">
        <v>7024</v>
      </c>
      <c r="T90" s="30">
        <v>23</v>
      </c>
      <c r="U90" s="30" t="s">
        <v>7052</v>
      </c>
      <c r="V90" s="30" t="s">
        <v>7026</v>
      </c>
      <c r="W90" s="30" t="s">
        <v>7351</v>
      </c>
      <c r="X90" s="30" t="s">
        <v>8165</v>
      </c>
      <c r="Y90" s="30" t="s">
        <v>8166</v>
      </c>
    </row>
    <row r="91" ht="13.8" customHeight="1" spans="1:25" x14ac:dyDescent="0.25">
      <c r="A91" s="30" t="s">
        <v>7182</v>
      </c>
      <c r="B91" s="23">
        <v>603</v>
      </c>
      <c r="C91" s="30" t="s">
        <v>8167</v>
      </c>
      <c r="D91" s="31">
        <v>44409</v>
      </c>
      <c r="E91" s="30" t="s">
        <v>8168</v>
      </c>
      <c r="F91" s="30" t="s">
        <v>7313</v>
      </c>
      <c r="G91" s="30" t="s">
        <v>7076</v>
      </c>
      <c r="H91" s="30" t="s">
        <v>7077</v>
      </c>
      <c r="I91" s="30" t="s">
        <v>7427</v>
      </c>
      <c r="J91" s="30"/>
      <c r="K91" s="30" t="s">
        <v>7017</v>
      </c>
      <c r="L91" s="30" t="s">
        <v>7036</v>
      </c>
      <c r="M91" s="30" t="s">
        <v>7037</v>
      </c>
      <c r="N91" s="30" t="s">
        <v>7961</v>
      </c>
      <c r="O91" s="30" t="s">
        <v>7021</v>
      </c>
      <c r="P91" s="30" t="s">
        <v>7022</v>
      </c>
      <c r="Q91" s="30"/>
      <c r="R91" s="30"/>
      <c r="S91" s="30"/>
      <c r="T91" s="30"/>
      <c r="U91" s="30"/>
      <c r="V91" s="30"/>
      <c r="W91" s="30"/>
      <c r="X91" s="30"/>
      <c r="Y91" s="30"/>
    </row>
    <row r="92" ht="13.8" customHeight="1" spans="1:25" x14ac:dyDescent="0.25">
      <c r="A92" s="30" t="s">
        <v>7182</v>
      </c>
      <c r="B92" s="23">
        <v>604</v>
      </c>
      <c r="C92" s="30" t="s">
        <v>8169</v>
      </c>
      <c r="D92" s="31">
        <v>44409</v>
      </c>
      <c r="E92" s="30" t="s">
        <v>8170</v>
      </c>
      <c r="F92" s="30" t="s">
        <v>7249</v>
      </c>
      <c r="G92" s="30" t="s">
        <v>7090</v>
      </c>
      <c r="H92" s="30" t="s">
        <v>7112</v>
      </c>
      <c r="I92" s="30" t="s">
        <v>7427</v>
      </c>
      <c r="J92" s="30"/>
      <c r="K92" s="30" t="s">
        <v>7017</v>
      </c>
      <c r="L92" s="30" t="s">
        <v>7036</v>
      </c>
      <c r="M92" s="30" t="s">
        <v>7037</v>
      </c>
      <c r="N92" s="30" t="s">
        <v>8047</v>
      </c>
      <c r="O92" s="30" t="s">
        <v>7690</v>
      </c>
      <c r="P92" s="32">
        <v>44681</v>
      </c>
      <c r="Q92" s="30"/>
      <c r="R92" s="30"/>
      <c r="S92" s="30"/>
      <c r="T92" s="30"/>
      <c r="U92" s="30"/>
      <c r="V92" s="30"/>
      <c r="W92" s="30"/>
      <c r="X92" s="30"/>
      <c r="Y92" s="30"/>
    </row>
    <row r="93" ht="30" customHeight="1" spans="1:25" x14ac:dyDescent="0.25">
      <c r="A93" s="30" t="s">
        <v>7182</v>
      </c>
      <c r="B93" s="23">
        <v>701</v>
      </c>
      <c r="C93" s="30" t="s">
        <v>8171</v>
      </c>
      <c r="D93" s="31">
        <v>44409</v>
      </c>
      <c r="E93" s="30" t="s">
        <v>8172</v>
      </c>
      <c r="F93" s="30" t="s">
        <v>7242</v>
      </c>
      <c r="G93" s="30" t="s">
        <v>7209</v>
      </c>
      <c r="H93" s="30" t="s">
        <v>7014</v>
      </c>
      <c r="I93" s="30" t="s">
        <v>7427</v>
      </c>
      <c r="J93" s="30"/>
      <c r="K93" s="30" t="s">
        <v>7017</v>
      </c>
      <c r="L93" s="30" t="s">
        <v>7036</v>
      </c>
      <c r="M93" s="30" t="s">
        <v>7037</v>
      </c>
      <c r="N93" s="30" t="s">
        <v>7961</v>
      </c>
      <c r="O93" s="30" t="s">
        <v>7021</v>
      </c>
      <c r="P93" s="30" t="s">
        <v>7022</v>
      </c>
      <c r="Q93" s="30"/>
      <c r="R93" s="30" t="s">
        <v>7024</v>
      </c>
      <c r="S93" s="30" t="s">
        <v>7023</v>
      </c>
      <c r="T93" s="30">
        <v>17</v>
      </c>
      <c r="U93" s="30" t="s">
        <v>7052</v>
      </c>
      <c r="V93" s="30" t="s">
        <v>7026</v>
      </c>
      <c r="W93" s="30" t="s">
        <v>7041</v>
      </c>
      <c r="X93" s="30" t="s">
        <v>8173</v>
      </c>
      <c r="Y93" s="43" t="s">
        <v>8174</v>
      </c>
    </row>
    <row r="94" ht="13.8" customHeight="1" spans="1:25" x14ac:dyDescent="0.25">
      <c r="A94" s="30" t="s">
        <v>7182</v>
      </c>
      <c r="B94" s="23">
        <v>702</v>
      </c>
      <c r="C94" s="30" t="s">
        <v>8175</v>
      </c>
      <c r="D94" s="31">
        <v>44409</v>
      </c>
      <c r="E94" s="30" t="s">
        <v>8176</v>
      </c>
      <c r="F94" s="30" t="s">
        <v>7145</v>
      </c>
      <c r="G94" s="30" t="s">
        <v>7146</v>
      </c>
      <c r="H94" s="30" t="s">
        <v>7131</v>
      </c>
      <c r="I94" s="30" t="s">
        <v>7427</v>
      </c>
      <c r="J94" s="30"/>
      <c r="K94" s="30" t="s">
        <v>7017</v>
      </c>
      <c r="L94" s="30" t="s">
        <v>7036</v>
      </c>
      <c r="M94" s="30" t="s">
        <v>7037</v>
      </c>
      <c r="N94" s="30" t="s">
        <v>7961</v>
      </c>
      <c r="O94" s="30" t="s">
        <v>7021</v>
      </c>
      <c r="P94" s="30" t="s">
        <v>7022</v>
      </c>
      <c r="Q94" s="30"/>
      <c r="R94" s="30" t="s">
        <v>7024</v>
      </c>
      <c r="S94" s="30" t="s">
        <v>7024</v>
      </c>
      <c r="T94" s="30">
        <v>12</v>
      </c>
      <c r="U94" s="30" t="s">
        <v>7052</v>
      </c>
      <c r="V94" s="30" t="s">
        <v>7026</v>
      </c>
      <c r="W94" s="30" t="s">
        <v>7027</v>
      </c>
      <c r="X94" s="30" t="s">
        <v>8177</v>
      </c>
      <c r="Y94" s="30" t="s">
        <v>8178</v>
      </c>
    </row>
    <row r="95" ht="13.8" customHeight="1" spans="1:25" x14ac:dyDescent="0.25">
      <c r="A95" s="30" t="s">
        <v>7182</v>
      </c>
      <c r="B95" s="23">
        <v>703</v>
      </c>
      <c r="C95" s="30" t="s">
        <v>8179</v>
      </c>
      <c r="D95" s="31">
        <v>44409</v>
      </c>
      <c r="E95" s="30" t="s">
        <v>8180</v>
      </c>
      <c r="F95" s="30" t="s">
        <v>7656</v>
      </c>
      <c r="G95" s="30" t="s">
        <v>7130</v>
      </c>
      <c r="H95" s="30" t="s">
        <v>7131</v>
      </c>
      <c r="I95" s="30" t="s">
        <v>7427</v>
      </c>
      <c r="J95" s="30"/>
      <c r="K95" s="30" t="s">
        <v>7017</v>
      </c>
      <c r="L95" s="30" t="s">
        <v>7036</v>
      </c>
      <c r="M95" s="30" t="s">
        <v>7037</v>
      </c>
      <c r="N95" s="30" t="s">
        <v>7961</v>
      </c>
      <c r="O95" s="30" t="s">
        <v>7021</v>
      </c>
      <c r="P95" s="30" t="s">
        <v>7022</v>
      </c>
      <c r="Q95" s="30"/>
      <c r="R95" s="30" t="s">
        <v>7024</v>
      </c>
      <c r="S95" s="30" t="s">
        <v>7024</v>
      </c>
      <c r="T95" s="30">
        <v>14</v>
      </c>
      <c r="U95" s="30" t="s">
        <v>7052</v>
      </c>
      <c r="V95" s="30" t="s">
        <v>7096</v>
      </c>
      <c r="W95" s="30" t="s">
        <v>7083</v>
      </c>
      <c r="X95" s="30" t="s">
        <v>8181</v>
      </c>
      <c r="Y95" s="30" t="s">
        <v>7118</v>
      </c>
    </row>
    <row r="96" ht="13.8" customHeight="1" spans="1:25" x14ac:dyDescent="0.25">
      <c r="A96" s="30" t="s">
        <v>7182</v>
      </c>
      <c r="B96" s="23">
        <v>801</v>
      </c>
      <c r="C96" s="30" t="s">
        <v>8182</v>
      </c>
      <c r="D96" s="31">
        <v>44409</v>
      </c>
      <c r="E96" s="30" t="s">
        <v>8183</v>
      </c>
      <c r="F96" s="30" t="s">
        <v>7105</v>
      </c>
      <c r="G96" s="30" t="s">
        <v>7090</v>
      </c>
      <c r="H96" s="30" t="s">
        <v>7112</v>
      </c>
      <c r="I96" s="30" t="s">
        <v>7427</v>
      </c>
      <c r="J96" s="30"/>
      <c r="K96" s="30" t="s">
        <v>7017</v>
      </c>
      <c r="L96" s="30" t="s">
        <v>7080</v>
      </c>
      <c r="M96" s="30" t="s">
        <v>7037</v>
      </c>
      <c r="N96" s="30" t="s">
        <v>8047</v>
      </c>
      <c r="O96" s="30" t="s">
        <v>7021</v>
      </c>
      <c r="P96" s="30" t="s">
        <v>7022</v>
      </c>
      <c r="Q96" s="30"/>
      <c r="R96" s="30" t="s">
        <v>7024</v>
      </c>
      <c r="S96" s="30" t="s">
        <v>7024</v>
      </c>
      <c r="T96" s="30">
        <v>20</v>
      </c>
      <c r="U96" s="30" t="s">
        <v>7052</v>
      </c>
      <c r="V96" s="30" t="s">
        <v>7115</v>
      </c>
      <c r="W96" s="30" t="s">
        <v>7053</v>
      </c>
      <c r="X96" s="30" t="s">
        <v>8184</v>
      </c>
      <c r="Y96" s="30" t="s">
        <v>8185</v>
      </c>
    </row>
    <row r="97" ht="13.8" customHeight="1" spans="1:25" x14ac:dyDescent="0.25">
      <c r="A97" s="30" t="s">
        <v>7182</v>
      </c>
      <c r="B97" s="23">
        <v>802</v>
      </c>
      <c r="C97" s="30" t="s">
        <v>8186</v>
      </c>
      <c r="D97" s="31">
        <v>44409</v>
      </c>
      <c r="E97" s="30" t="s">
        <v>8187</v>
      </c>
      <c r="F97" s="30" t="s">
        <v>7156</v>
      </c>
      <c r="G97" s="30" t="s">
        <v>7157</v>
      </c>
      <c r="H97" s="30" t="s">
        <v>7091</v>
      </c>
      <c r="I97" s="30" t="s">
        <v>7427</v>
      </c>
      <c r="J97" s="30"/>
      <c r="K97" s="30" t="s">
        <v>7017</v>
      </c>
      <c r="L97" s="30" t="s">
        <v>7080</v>
      </c>
      <c r="M97" s="30" t="s">
        <v>7037</v>
      </c>
      <c r="N97" s="30" t="s">
        <v>8047</v>
      </c>
      <c r="O97" s="30" t="s">
        <v>7021</v>
      </c>
      <c r="P97" s="30" t="s">
        <v>7022</v>
      </c>
      <c r="Q97" s="30"/>
      <c r="R97" s="30"/>
      <c r="S97" s="30"/>
      <c r="T97" s="30"/>
      <c r="U97" s="30"/>
      <c r="V97" s="30"/>
      <c r="W97" s="30"/>
      <c r="X97" s="30"/>
      <c r="Y97" s="30"/>
    </row>
    <row r="98" ht="13.8" customHeight="1" spans="1:25" x14ac:dyDescent="0.25">
      <c r="A98" s="30" t="s">
        <v>7182</v>
      </c>
      <c r="B98" s="23">
        <v>805</v>
      </c>
      <c r="C98" s="30" t="s">
        <v>8188</v>
      </c>
      <c r="D98" s="31">
        <v>44409</v>
      </c>
      <c r="E98" s="30" t="s">
        <v>8189</v>
      </c>
      <c r="F98" s="30" t="s">
        <v>7105</v>
      </c>
      <c r="G98" s="30" t="s">
        <v>7090</v>
      </c>
      <c r="H98" s="30" t="s">
        <v>7112</v>
      </c>
      <c r="I98" s="30" t="s">
        <v>7427</v>
      </c>
      <c r="J98" s="30"/>
      <c r="K98" s="30" t="s">
        <v>7017</v>
      </c>
      <c r="L98" s="30" t="s">
        <v>7080</v>
      </c>
      <c r="M98" s="30" t="s">
        <v>7037</v>
      </c>
      <c r="N98" s="30" t="s">
        <v>8047</v>
      </c>
      <c r="O98" s="30" t="s">
        <v>7690</v>
      </c>
      <c r="P98" s="32">
        <v>45195</v>
      </c>
      <c r="Q98" s="30"/>
      <c r="R98" s="30"/>
      <c r="S98" s="30"/>
      <c r="T98" s="30"/>
      <c r="U98" s="30"/>
      <c r="V98" s="30"/>
      <c r="W98" s="30"/>
      <c r="X98" s="30"/>
      <c r="Y98" s="30"/>
    </row>
    <row r="99" ht="13.8" customHeight="1" spans="1:25" x14ac:dyDescent="0.25">
      <c r="A99" s="30" t="s">
        <v>7182</v>
      </c>
      <c r="B99" s="23">
        <v>806</v>
      </c>
      <c r="C99" s="30" t="s">
        <v>8190</v>
      </c>
      <c r="D99" s="31">
        <v>44409</v>
      </c>
      <c r="E99" s="30" t="s">
        <v>8191</v>
      </c>
      <c r="F99" s="30" t="s">
        <v>7603</v>
      </c>
      <c r="G99" s="30" t="s">
        <v>7477</v>
      </c>
      <c r="H99" s="30" t="s">
        <v>7131</v>
      </c>
      <c r="I99" s="30" t="s">
        <v>7427</v>
      </c>
      <c r="J99" s="30"/>
      <c r="K99" s="30" t="s">
        <v>7017</v>
      </c>
      <c r="L99" s="30" t="s">
        <v>7080</v>
      </c>
      <c r="M99" s="30" t="s">
        <v>7037</v>
      </c>
      <c r="N99" s="30" t="s">
        <v>7961</v>
      </c>
      <c r="O99" s="30" t="s">
        <v>7021</v>
      </c>
      <c r="P99" s="30" t="s">
        <v>7022</v>
      </c>
      <c r="Q99" s="30"/>
      <c r="R99" s="30"/>
      <c r="S99" s="30"/>
      <c r="T99" s="30"/>
      <c r="U99" s="30"/>
      <c r="V99" s="30"/>
      <c r="W99" s="30"/>
      <c r="X99" s="30"/>
      <c r="Y99" s="30"/>
    </row>
    <row r="100" ht="13.8" customHeight="1" spans="1:25" x14ac:dyDescent="0.25">
      <c r="A100" s="30" t="s">
        <v>7182</v>
      </c>
      <c r="B100" s="23">
        <v>808</v>
      </c>
      <c r="C100" s="30" t="s">
        <v>8192</v>
      </c>
      <c r="D100" s="31">
        <v>44409</v>
      </c>
      <c r="E100" s="30" t="s">
        <v>8193</v>
      </c>
      <c r="F100" s="30" t="s">
        <v>7201</v>
      </c>
      <c r="G100" s="30" t="s">
        <v>7157</v>
      </c>
      <c r="H100" s="30" t="s">
        <v>7112</v>
      </c>
      <c r="I100" s="30" t="s">
        <v>7427</v>
      </c>
      <c r="J100" s="30"/>
      <c r="K100" s="30" t="s">
        <v>7017</v>
      </c>
      <c r="L100" s="30" t="s">
        <v>7080</v>
      </c>
      <c r="M100" s="30" t="s">
        <v>7037</v>
      </c>
      <c r="N100" s="30" t="s">
        <v>8047</v>
      </c>
      <c r="O100" s="30" t="s">
        <v>7021</v>
      </c>
      <c r="P100" s="30" t="s">
        <v>7022</v>
      </c>
      <c r="Q100" s="30"/>
      <c r="R100" s="30" t="s">
        <v>7024</v>
      </c>
      <c r="S100" s="30" t="s">
        <v>7024</v>
      </c>
      <c r="T100" s="30">
        <v>16</v>
      </c>
      <c r="U100" s="30" t="s">
        <v>7039</v>
      </c>
      <c r="V100" s="30" t="s">
        <v>7026</v>
      </c>
      <c r="W100" s="30" t="s">
        <v>7061</v>
      </c>
      <c r="X100" s="30" t="s">
        <v>8194</v>
      </c>
      <c r="Y100" s="30" t="s">
        <v>8195</v>
      </c>
    </row>
    <row r="101" ht="13.8" customHeight="1" spans="1:25" x14ac:dyDescent="0.25">
      <c r="A101" s="30" t="s">
        <v>7182</v>
      </c>
      <c r="B101" s="23">
        <v>810</v>
      </c>
      <c r="C101" s="30" t="s">
        <v>8196</v>
      </c>
      <c r="D101" s="31">
        <v>44409</v>
      </c>
      <c r="E101" s="30" t="s">
        <v>8197</v>
      </c>
      <c r="F101" s="30" t="s">
        <v>7140</v>
      </c>
      <c r="G101" s="30" t="s">
        <v>7130</v>
      </c>
      <c r="H101" s="30" t="s">
        <v>7131</v>
      </c>
      <c r="I101" s="30" t="s">
        <v>7427</v>
      </c>
      <c r="J101" s="30"/>
      <c r="K101" s="30" t="s">
        <v>7017</v>
      </c>
      <c r="L101" s="30" t="s">
        <v>7080</v>
      </c>
      <c r="M101" s="30" t="s">
        <v>7037</v>
      </c>
      <c r="N101" s="30" t="s">
        <v>8047</v>
      </c>
      <c r="O101" s="30" t="s">
        <v>7021</v>
      </c>
      <c r="P101" s="30" t="s">
        <v>7022</v>
      </c>
      <c r="Q101" s="30"/>
      <c r="R101" s="30" t="s">
        <v>7024</v>
      </c>
      <c r="S101" s="30" t="s">
        <v>7024</v>
      </c>
      <c r="T101" s="30">
        <v>19</v>
      </c>
      <c r="U101" s="30" t="s">
        <v>7052</v>
      </c>
      <c r="V101" s="30" t="s">
        <v>7096</v>
      </c>
      <c r="W101" s="30" t="s">
        <v>7083</v>
      </c>
      <c r="X101" s="30" t="s">
        <v>8198</v>
      </c>
      <c r="Y101" s="30" t="s">
        <v>7118</v>
      </c>
    </row>
    <row r="102" ht="13.8" customHeight="1" spans="1:25" x14ac:dyDescent="0.25">
      <c r="A102" s="30" t="s">
        <v>7182</v>
      </c>
      <c r="B102" s="23">
        <v>812</v>
      </c>
      <c r="C102" s="30" t="s">
        <v>8199</v>
      </c>
      <c r="D102" s="31">
        <v>44409</v>
      </c>
      <c r="E102" s="30" t="s">
        <v>8200</v>
      </c>
      <c r="F102" s="30" t="s">
        <v>7242</v>
      </c>
      <c r="G102" s="30" t="s">
        <v>7209</v>
      </c>
      <c r="H102" s="30" t="s">
        <v>7014</v>
      </c>
      <c r="I102" s="30" t="s">
        <v>7427</v>
      </c>
      <c r="J102" s="30"/>
      <c r="K102" s="30" t="s">
        <v>7017</v>
      </c>
      <c r="L102" s="30" t="s">
        <v>7080</v>
      </c>
      <c r="M102" s="30" t="s">
        <v>7037</v>
      </c>
      <c r="N102" s="30" t="s">
        <v>7961</v>
      </c>
      <c r="O102" s="30" t="s">
        <v>7021</v>
      </c>
      <c r="P102" s="30" t="s">
        <v>7022</v>
      </c>
      <c r="Q102" s="30"/>
      <c r="R102" s="30" t="s">
        <v>7060</v>
      </c>
      <c r="S102" s="30" t="s">
        <v>7024</v>
      </c>
      <c r="T102" s="30">
        <v>14</v>
      </c>
      <c r="U102" s="30" t="s">
        <v>7039</v>
      </c>
      <c r="V102" s="30" t="s">
        <v>7115</v>
      </c>
      <c r="W102" s="30" t="s">
        <v>7116</v>
      </c>
      <c r="X102" s="30" t="s">
        <v>7118</v>
      </c>
      <c r="Y102" s="30" t="s">
        <v>8201</v>
      </c>
    </row>
    <row r="103" ht="13.8" customHeight="1" spans="1:25" x14ac:dyDescent="0.25">
      <c r="A103" s="30" t="s">
        <v>7182</v>
      </c>
      <c r="B103" s="23">
        <v>815</v>
      </c>
      <c r="C103" s="30" t="s">
        <v>8202</v>
      </c>
      <c r="D103" s="31">
        <v>44409</v>
      </c>
      <c r="E103" s="30" t="s">
        <v>8203</v>
      </c>
      <c r="F103" s="30" t="s">
        <v>7618</v>
      </c>
      <c r="G103" s="30" t="s">
        <v>7157</v>
      </c>
      <c r="H103" s="30" t="s">
        <v>7091</v>
      </c>
      <c r="I103" s="30" t="s">
        <v>7427</v>
      </c>
      <c r="J103" s="30"/>
      <c r="K103" s="30" t="s">
        <v>7017</v>
      </c>
      <c r="L103" s="30" t="s">
        <v>7080</v>
      </c>
      <c r="M103" s="30" t="s">
        <v>7037</v>
      </c>
      <c r="N103" s="30" t="s">
        <v>8047</v>
      </c>
      <c r="O103" s="30" t="s">
        <v>7021</v>
      </c>
      <c r="P103" s="30" t="s">
        <v>7022</v>
      </c>
      <c r="Q103" s="30"/>
      <c r="R103" s="30"/>
      <c r="S103" s="30"/>
      <c r="T103" s="30"/>
      <c r="U103" s="30"/>
      <c r="V103" s="30"/>
      <c r="W103" s="30"/>
      <c r="X103" s="30"/>
      <c r="Y103" s="30"/>
    </row>
    <row r="104" ht="13.8" customHeight="1" spans="1:25" x14ac:dyDescent="0.25">
      <c r="A104" s="30" t="s">
        <v>7182</v>
      </c>
      <c r="B104" s="23">
        <v>816</v>
      </c>
      <c r="C104" s="30" t="s">
        <v>8204</v>
      </c>
      <c r="D104" s="31">
        <v>44409</v>
      </c>
      <c r="E104" s="30" t="s">
        <v>8205</v>
      </c>
      <c r="F104" s="30" t="s">
        <v>7201</v>
      </c>
      <c r="G104" s="30" t="s">
        <v>7157</v>
      </c>
      <c r="H104" s="30" t="s">
        <v>7112</v>
      </c>
      <c r="I104" s="30" t="s">
        <v>7427</v>
      </c>
      <c r="J104" s="30"/>
      <c r="K104" s="30" t="s">
        <v>7017</v>
      </c>
      <c r="L104" s="30" t="s">
        <v>7080</v>
      </c>
      <c r="M104" s="30" t="s">
        <v>7037</v>
      </c>
      <c r="N104" s="30" t="s">
        <v>8047</v>
      </c>
      <c r="O104" s="30" t="s">
        <v>7021</v>
      </c>
      <c r="P104" s="30" t="s">
        <v>7022</v>
      </c>
      <c r="Q104" s="30"/>
      <c r="R104" s="30"/>
      <c r="S104" s="30"/>
      <c r="T104" s="30"/>
      <c r="U104" s="30"/>
      <c r="V104" s="30"/>
      <c r="W104" s="30"/>
      <c r="X104" s="30"/>
      <c r="Y104" s="30"/>
    </row>
    <row r="105" ht="13.8" customHeight="1" spans="1:25" x14ac:dyDescent="0.25">
      <c r="A105" s="30" t="s">
        <v>7182</v>
      </c>
      <c r="B105" s="23">
        <v>131</v>
      </c>
      <c r="C105" s="30" t="s">
        <v>8206</v>
      </c>
      <c r="D105" s="31">
        <v>44409</v>
      </c>
      <c r="E105" s="30" t="s">
        <v>8207</v>
      </c>
      <c r="F105" s="30" t="s">
        <v>7169</v>
      </c>
      <c r="G105" s="30" t="s">
        <v>7157</v>
      </c>
      <c r="H105" s="30" t="s">
        <v>7112</v>
      </c>
      <c r="I105" s="30" t="s">
        <v>7427</v>
      </c>
      <c r="J105" s="30"/>
      <c r="K105" s="30" t="s">
        <v>7017</v>
      </c>
      <c r="L105" s="30" t="s">
        <v>7094</v>
      </c>
      <c r="M105" s="30" t="s">
        <v>7037</v>
      </c>
      <c r="N105" s="30" t="s">
        <v>7961</v>
      </c>
      <c r="O105" s="30" t="s">
        <v>7021</v>
      </c>
      <c r="P105" s="30" t="s">
        <v>7022</v>
      </c>
      <c r="Q105" s="30"/>
      <c r="R105" s="30" t="s">
        <v>7024</v>
      </c>
      <c r="S105" s="30" t="s">
        <v>7024</v>
      </c>
      <c r="T105" s="30">
        <v>7</v>
      </c>
      <c r="U105" s="30" t="s">
        <v>7039</v>
      </c>
      <c r="V105" s="30" t="s">
        <v>7082</v>
      </c>
      <c r="W105" s="30" t="s">
        <v>7370</v>
      </c>
      <c r="X105" s="30" t="s">
        <v>8208</v>
      </c>
      <c r="Y105" s="30" t="s">
        <v>8209</v>
      </c>
    </row>
    <row r="106" ht="13.8" customHeight="1" spans="1:25" x14ac:dyDescent="0.25">
      <c r="A106" s="30" t="s">
        <v>7182</v>
      </c>
      <c r="B106" s="23">
        <v>712</v>
      </c>
      <c r="C106" s="30" t="s">
        <v>8210</v>
      </c>
      <c r="D106" s="31">
        <v>44409</v>
      </c>
      <c r="E106" s="30" t="s">
        <v>8211</v>
      </c>
      <c r="F106" s="30" t="s">
        <v>7156</v>
      </c>
      <c r="G106" s="30" t="s">
        <v>7157</v>
      </c>
      <c r="H106" s="30" t="s">
        <v>7091</v>
      </c>
      <c r="I106" s="30" t="s">
        <v>7427</v>
      </c>
      <c r="J106" s="30"/>
      <c r="K106" s="30" t="s">
        <v>7017</v>
      </c>
      <c r="L106" s="30" t="s">
        <v>7094</v>
      </c>
      <c r="M106" s="30" t="s">
        <v>7037</v>
      </c>
      <c r="N106" s="30" t="s">
        <v>7961</v>
      </c>
      <c r="O106" s="30" t="s">
        <v>7690</v>
      </c>
      <c r="P106" s="32">
        <v>45322</v>
      </c>
      <c r="Q106" s="30"/>
      <c r="R106" s="30"/>
      <c r="S106" s="30"/>
      <c r="T106" s="30"/>
      <c r="U106" s="30"/>
      <c r="V106" s="30"/>
      <c r="W106" s="30"/>
      <c r="X106" s="30"/>
      <c r="Y106" s="30"/>
    </row>
    <row r="107" ht="30" customHeight="1" spans="1:25" x14ac:dyDescent="0.25">
      <c r="A107" s="30" t="s">
        <v>7182</v>
      </c>
      <c r="B107" s="23">
        <v>716</v>
      </c>
      <c r="C107" s="30" t="s">
        <v>8212</v>
      </c>
      <c r="D107" s="31">
        <v>44409</v>
      </c>
      <c r="E107" s="30" t="s">
        <v>8213</v>
      </c>
      <c r="F107" s="30" t="s">
        <v>8015</v>
      </c>
      <c r="G107" s="30" t="s">
        <v>7157</v>
      </c>
      <c r="H107" s="30" t="s">
        <v>7091</v>
      </c>
      <c r="I107" s="30" t="s">
        <v>7427</v>
      </c>
      <c r="J107" s="30"/>
      <c r="K107" s="30" t="s">
        <v>7017</v>
      </c>
      <c r="L107" s="30" t="s">
        <v>7094</v>
      </c>
      <c r="M107" s="30" t="s">
        <v>7037</v>
      </c>
      <c r="N107" s="30" t="s">
        <v>7961</v>
      </c>
      <c r="O107" s="30" t="s">
        <v>7021</v>
      </c>
      <c r="P107" s="30" t="s">
        <v>7022</v>
      </c>
      <c r="Q107" s="30"/>
      <c r="R107" s="30" t="s">
        <v>7060</v>
      </c>
      <c r="S107" s="30" t="s">
        <v>7060</v>
      </c>
      <c r="T107" s="30">
        <v>15</v>
      </c>
      <c r="U107" s="30" t="s">
        <v>7039</v>
      </c>
      <c r="V107" s="30" t="s">
        <v>7026</v>
      </c>
      <c r="W107" s="30" t="s">
        <v>7083</v>
      </c>
      <c r="X107" s="43" t="s">
        <v>8214</v>
      </c>
      <c r="Y107" s="30" t="s">
        <v>8215</v>
      </c>
    </row>
    <row r="108" ht="13.8" customHeight="1" spans="1:25" x14ac:dyDescent="0.25">
      <c r="A108" s="30" t="s">
        <v>7182</v>
      </c>
      <c r="B108" s="23">
        <v>718</v>
      </c>
      <c r="C108" s="30" t="s">
        <v>8216</v>
      </c>
      <c r="D108" s="31">
        <v>44409</v>
      </c>
      <c r="E108" s="30" t="s">
        <v>8217</v>
      </c>
      <c r="F108" s="30" t="s">
        <v>7201</v>
      </c>
      <c r="G108" s="30" t="s">
        <v>7157</v>
      </c>
      <c r="H108" s="30" t="s">
        <v>7112</v>
      </c>
      <c r="I108" s="30" t="s">
        <v>7427</v>
      </c>
      <c r="J108" s="30"/>
      <c r="K108" s="30" t="s">
        <v>7017</v>
      </c>
      <c r="L108" s="30" t="s">
        <v>7094</v>
      </c>
      <c r="M108" s="30" t="s">
        <v>7037</v>
      </c>
      <c r="N108" s="30" t="s">
        <v>7961</v>
      </c>
      <c r="O108" s="30" t="s">
        <v>7021</v>
      </c>
      <c r="P108" s="30" t="s">
        <v>7022</v>
      </c>
      <c r="Q108" s="30"/>
      <c r="R108" s="30" t="s">
        <v>7060</v>
      </c>
      <c r="S108" s="30" t="s">
        <v>7060</v>
      </c>
      <c r="T108" s="30">
        <v>5</v>
      </c>
      <c r="U108" s="30" t="s">
        <v>7052</v>
      </c>
      <c r="V108" s="30" t="s">
        <v>7082</v>
      </c>
      <c r="W108" s="30" t="s">
        <v>7351</v>
      </c>
      <c r="X108" s="30" t="s">
        <v>8218</v>
      </c>
      <c r="Y108" s="30" t="s">
        <v>8219</v>
      </c>
    </row>
    <row r="109" ht="13.8" customHeight="1" spans="1:25" x14ac:dyDescent="0.25">
      <c r="A109" s="30" t="s">
        <v>7182</v>
      </c>
      <c r="B109" s="23">
        <v>720</v>
      </c>
      <c r="C109" s="30" t="s">
        <v>8220</v>
      </c>
      <c r="D109" s="31">
        <v>44409</v>
      </c>
      <c r="E109" s="30" t="s">
        <v>8221</v>
      </c>
      <c r="F109" s="30" t="s">
        <v>7169</v>
      </c>
      <c r="G109" s="30" t="s">
        <v>7157</v>
      </c>
      <c r="H109" s="30" t="s">
        <v>7112</v>
      </c>
      <c r="I109" s="30" t="s">
        <v>7427</v>
      </c>
      <c r="J109" s="30"/>
      <c r="K109" s="30" t="s">
        <v>7017</v>
      </c>
      <c r="L109" s="30" t="s">
        <v>7094</v>
      </c>
      <c r="M109" s="30" t="s">
        <v>7037</v>
      </c>
      <c r="N109" s="30" t="s">
        <v>7961</v>
      </c>
      <c r="O109" s="30" t="s">
        <v>7021</v>
      </c>
      <c r="P109" s="30" t="s">
        <v>7022</v>
      </c>
      <c r="Q109" s="30"/>
      <c r="R109" s="30" t="s">
        <v>7024</v>
      </c>
      <c r="S109" s="30" t="s">
        <v>7024</v>
      </c>
      <c r="T109" s="30">
        <v>9</v>
      </c>
      <c r="U109" s="30" t="s">
        <v>7039</v>
      </c>
      <c r="V109" s="30" t="s">
        <v>7026</v>
      </c>
      <c r="W109" s="30" t="s">
        <v>7370</v>
      </c>
      <c r="X109" s="30" t="s">
        <v>8222</v>
      </c>
      <c r="Y109" s="30" t="s">
        <v>8223</v>
      </c>
    </row>
    <row r="110" ht="13.8" customHeight="1" spans="1:25" x14ac:dyDescent="0.25">
      <c r="A110" s="30" t="s">
        <v>7182</v>
      </c>
      <c r="B110" s="23">
        <v>721</v>
      </c>
      <c r="C110" s="30" t="s">
        <v>8224</v>
      </c>
      <c r="D110" s="31">
        <v>44409</v>
      </c>
      <c r="E110" s="30" t="s">
        <v>8225</v>
      </c>
      <c r="F110" s="30" t="s">
        <v>7201</v>
      </c>
      <c r="G110" s="30" t="s">
        <v>7157</v>
      </c>
      <c r="H110" s="30" t="s">
        <v>7112</v>
      </c>
      <c r="I110" s="30" t="s">
        <v>7427</v>
      </c>
      <c r="J110" s="30"/>
      <c r="K110" s="30" t="s">
        <v>7017</v>
      </c>
      <c r="L110" s="30" t="s">
        <v>7094</v>
      </c>
      <c r="M110" s="30" t="s">
        <v>7037</v>
      </c>
      <c r="N110" s="30" t="s">
        <v>7961</v>
      </c>
      <c r="O110" s="30" t="s">
        <v>7021</v>
      </c>
      <c r="P110" s="30" t="s">
        <v>7022</v>
      </c>
      <c r="Q110" s="30"/>
      <c r="R110" s="30"/>
      <c r="S110" s="30"/>
      <c r="T110" s="30"/>
      <c r="U110" s="30"/>
      <c r="V110" s="30"/>
      <c r="W110" s="30"/>
      <c r="X110" s="30"/>
      <c r="Y110" s="30"/>
    </row>
    <row r="111" ht="13.8" customHeight="1" spans="1:25" x14ac:dyDescent="0.25">
      <c r="A111" s="30" t="s">
        <v>7182</v>
      </c>
      <c r="B111" s="23">
        <v>722</v>
      </c>
      <c r="C111" s="30" t="s">
        <v>7199</v>
      </c>
      <c r="D111" s="31">
        <v>44409</v>
      </c>
      <c r="E111" s="30" t="s">
        <v>7200</v>
      </c>
      <c r="F111" s="30" t="s">
        <v>7201</v>
      </c>
      <c r="G111" s="30" t="s">
        <v>7157</v>
      </c>
      <c r="H111" s="30" t="s">
        <v>7091</v>
      </c>
      <c r="I111" s="30" t="s">
        <v>7427</v>
      </c>
      <c r="J111" s="30"/>
      <c r="K111" s="30" t="s">
        <v>7017</v>
      </c>
      <c r="L111" s="30" t="s">
        <v>7094</v>
      </c>
      <c r="M111" s="30" t="s">
        <v>7019</v>
      </c>
      <c r="N111" s="30" t="s">
        <v>7095</v>
      </c>
      <c r="O111" s="30" t="s">
        <v>7021</v>
      </c>
      <c r="P111" s="30" t="s">
        <v>7022</v>
      </c>
      <c r="Q111" s="30"/>
      <c r="R111" s="30" t="s">
        <v>7060</v>
      </c>
      <c r="S111" s="30" t="s">
        <v>7060</v>
      </c>
      <c r="T111" s="30">
        <v>6</v>
      </c>
      <c r="U111" s="30" t="s">
        <v>7039</v>
      </c>
      <c r="V111" s="30" t="s">
        <v>7026</v>
      </c>
      <c r="W111" s="30" t="s">
        <v>7202</v>
      </c>
      <c r="X111" s="30" t="s">
        <v>7203</v>
      </c>
      <c r="Y111" s="30" t="s">
        <v>7204</v>
      </c>
    </row>
    <row r="112" ht="13.8" customHeight="1" spans="1:25" x14ac:dyDescent="0.25">
      <c r="A112" s="30" t="s">
        <v>7182</v>
      </c>
      <c r="B112" s="23">
        <v>727</v>
      </c>
      <c r="C112" s="30" t="s">
        <v>8226</v>
      </c>
      <c r="D112" s="31">
        <v>44409</v>
      </c>
      <c r="E112" s="30" t="s">
        <v>8227</v>
      </c>
      <c r="F112" s="30" t="s">
        <v>7201</v>
      </c>
      <c r="G112" s="30" t="s">
        <v>7157</v>
      </c>
      <c r="H112" s="30" t="s">
        <v>7112</v>
      </c>
      <c r="I112" s="30" t="s">
        <v>7427</v>
      </c>
      <c r="J112" s="30"/>
      <c r="K112" s="30" t="s">
        <v>7017</v>
      </c>
      <c r="L112" s="30" t="s">
        <v>7094</v>
      </c>
      <c r="M112" s="30" t="s">
        <v>7037</v>
      </c>
      <c r="N112" s="30" t="s">
        <v>7961</v>
      </c>
      <c r="O112" s="30" t="s">
        <v>7021</v>
      </c>
      <c r="P112" s="30" t="s">
        <v>7022</v>
      </c>
      <c r="Q112" s="30"/>
      <c r="R112" s="30" t="s">
        <v>7060</v>
      </c>
      <c r="S112" s="30" t="s">
        <v>7060</v>
      </c>
      <c r="T112" s="30">
        <v>10</v>
      </c>
      <c r="U112" s="30" t="s">
        <v>7039</v>
      </c>
      <c r="V112" s="30" t="s">
        <v>7026</v>
      </c>
      <c r="W112" s="30" t="s">
        <v>7061</v>
      </c>
      <c r="X112" s="30" t="s">
        <v>8228</v>
      </c>
      <c r="Y112" s="30" t="s">
        <v>8229</v>
      </c>
    </row>
    <row r="113" ht="30" customHeight="1" spans="1:25" x14ac:dyDescent="0.25">
      <c r="A113" s="30" t="s">
        <v>7182</v>
      </c>
      <c r="B113" s="23">
        <v>728</v>
      </c>
      <c r="C113" s="30" t="s">
        <v>8230</v>
      </c>
      <c r="D113" s="31">
        <v>44409</v>
      </c>
      <c r="E113" s="30" t="s">
        <v>8231</v>
      </c>
      <c r="F113" s="30" t="s">
        <v>7105</v>
      </c>
      <c r="G113" s="30" t="s">
        <v>7090</v>
      </c>
      <c r="H113" s="30" t="s">
        <v>7112</v>
      </c>
      <c r="I113" s="30" t="s">
        <v>7427</v>
      </c>
      <c r="J113" s="30"/>
      <c r="K113" s="30" t="s">
        <v>7017</v>
      </c>
      <c r="L113" s="30" t="s">
        <v>7094</v>
      </c>
      <c r="M113" s="30" t="s">
        <v>7037</v>
      </c>
      <c r="N113" s="30" t="s">
        <v>7961</v>
      </c>
      <c r="O113" s="30" t="s">
        <v>7021</v>
      </c>
      <c r="P113" s="30" t="s">
        <v>7022</v>
      </c>
      <c r="Q113" s="30"/>
      <c r="R113" s="30" t="s">
        <v>7060</v>
      </c>
      <c r="S113" s="30" t="s">
        <v>7060</v>
      </c>
      <c r="T113" s="30">
        <v>4</v>
      </c>
      <c r="U113" s="30" t="s">
        <v>7039</v>
      </c>
      <c r="V113" s="30" t="s">
        <v>7096</v>
      </c>
      <c r="W113" s="30" t="s">
        <v>7116</v>
      </c>
      <c r="X113" s="30" t="s">
        <v>7137</v>
      </c>
      <c r="Y113" s="43" t="s">
        <v>8232</v>
      </c>
    </row>
    <row r="114" ht="13.8" customHeight="1" spans="1:25" x14ac:dyDescent="0.25">
      <c r="A114" s="30" t="s">
        <v>7182</v>
      </c>
      <c r="B114" s="23">
        <v>729</v>
      </c>
      <c r="C114" s="30" t="s">
        <v>8233</v>
      </c>
      <c r="D114" s="31">
        <v>44409</v>
      </c>
      <c r="E114" s="30" t="s">
        <v>8234</v>
      </c>
      <c r="F114" s="30" t="s">
        <v>7201</v>
      </c>
      <c r="G114" s="30" t="s">
        <v>7157</v>
      </c>
      <c r="H114" s="30" t="s">
        <v>7112</v>
      </c>
      <c r="I114" s="30" t="s">
        <v>7427</v>
      </c>
      <c r="J114" s="30"/>
      <c r="K114" s="30" t="s">
        <v>7017</v>
      </c>
      <c r="L114" s="30" t="s">
        <v>7094</v>
      </c>
      <c r="M114" s="30" t="s">
        <v>7037</v>
      </c>
      <c r="N114" s="30" t="s">
        <v>7961</v>
      </c>
      <c r="O114" s="30" t="s">
        <v>7021</v>
      </c>
      <c r="P114" s="30" t="s">
        <v>7022</v>
      </c>
      <c r="Q114" s="30"/>
      <c r="R114" s="30" t="s">
        <v>7060</v>
      </c>
      <c r="S114" s="30" t="s">
        <v>7024</v>
      </c>
      <c r="T114" s="30">
        <v>7</v>
      </c>
      <c r="U114" s="30" t="s">
        <v>7039</v>
      </c>
      <c r="V114" s="30" t="s">
        <v>7026</v>
      </c>
      <c r="W114" s="30" t="s">
        <v>7061</v>
      </c>
      <c r="X114" s="30" t="s">
        <v>8235</v>
      </c>
      <c r="Y114" s="30" t="s">
        <v>8236</v>
      </c>
    </row>
    <row r="115" ht="75" customHeight="1" spans="1:25" x14ac:dyDescent="0.25">
      <c r="A115" s="30" t="s">
        <v>7182</v>
      </c>
      <c r="B115" s="23">
        <v>731</v>
      </c>
      <c r="C115" s="30" t="s">
        <v>8237</v>
      </c>
      <c r="D115" s="31">
        <v>44409</v>
      </c>
      <c r="E115" s="30" t="s">
        <v>8238</v>
      </c>
      <c r="F115" s="30" t="s">
        <v>7105</v>
      </c>
      <c r="G115" s="30" t="s">
        <v>7090</v>
      </c>
      <c r="H115" s="30" t="s">
        <v>7112</v>
      </c>
      <c r="I115" s="30" t="s">
        <v>7427</v>
      </c>
      <c r="J115" s="30"/>
      <c r="K115" s="30" t="s">
        <v>7017</v>
      </c>
      <c r="L115" s="30" t="s">
        <v>7094</v>
      </c>
      <c r="M115" s="30" t="s">
        <v>7037</v>
      </c>
      <c r="N115" s="30" t="s">
        <v>7961</v>
      </c>
      <c r="O115" s="30" t="s">
        <v>7021</v>
      </c>
      <c r="P115" s="30" t="s">
        <v>7022</v>
      </c>
      <c r="Q115" s="30"/>
      <c r="R115" s="30" t="s">
        <v>7024</v>
      </c>
      <c r="S115" s="30" t="s">
        <v>7060</v>
      </c>
      <c r="T115" s="30">
        <v>6</v>
      </c>
      <c r="U115" s="30" t="s">
        <v>7039</v>
      </c>
      <c r="V115" s="30" t="s">
        <v>7115</v>
      </c>
      <c r="W115" s="30" t="s">
        <v>7027</v>
      </c>
      <c r="X115" s="43" t="s">
        <v>8239</v>
      </c>
      <c r="Y115" s="30" t="s">
        <v>8240</v>
      </c>
    </row>
    <row r="116" ht="13.8" customHeight="1" spans="1:25" x14ac:dyDescent="0.25">
      <c r="A116" s="30" t="s">
        <v>7182</v>
      </c>
      <c r="B116" s="23">
        <v>732</v>
      </c>
      <c r="C116" s="30" t="s">
        <v>8241</v>
      </c>
      <c r="D116" s="31">
        <v>44409</v>
      </c>
      <c r="E116" s="30" t="s">
        <v>8242</v>
      </c>
      <c r="F116" s="30" t="s">
        <v>7201</v>
      </c>
      <c r="G116" s="30" t="s">
        <v>7157</v>
      </c>
      <c r="H116" s="30" t="s">
        <v>7112</v>
      </c>
      <c r="I116" s="30" t="s">
        <v>7427</v>
      </c>
      <c r="J116" s="30"/>
      <c r="K116" s="30" t="s">
        <v>7017</v>
      </c>
      <c r="L116" s="30" t="s">
        <v>7094</v>
      </c>
      <c r="M116" s="30" t="s">
        <v>7037</v>
      </c>
      <c r="N116" s="30" t="s">
        <v>7961</v>
      </c>
      <c r="O116" s="30" t="s">
        <v>7021</v>
      </c>
      <c r="P116" s="30" t="s">
        <v>7022</v>
      </c>
      <c r="Q116" s="30"/>
      <c r="R116" s="30" t="s">
        <v>7060</v>
      </c>
      <c r="S116" s="30" t="s">
        <v>7024</v>
      </c>
      <c r="T116" s="30">
        <v>5</v>
      </c>
      <c r="U116" s="30" t="s">
        <v>7039</v>
      </c>
      <c r="V116" s="30" t="s">
        <v>7026</v>
      </c>
      <c r="W116" s="30" t="s">
        <v>7027</v>
      </c>
      <c r="X116" s="30" t="s">
        <v>8243</v>
      </c>
      <c r="Y116" s="30" t="s">
        <v>8244</v>
      </c>
    </row>
    <row r="117" ht="13.8" customHeight="1" spans="1:25" x14ac:dyDescent="0.25">
      <c r="A117" s="30" t="s">
        <v>7182</v>
      </c>
      <c r="B117" s="23">
        <v>733</v>
      </c>
      <c r="C117" s="30" t="s">
        <v>8245</v>
      </c>
      <c r="D117" s="31">
        <v>44409</v>
      </c>
      <c r="E117" s="30" t="s">
        <v>8246</v>
      </c>
      <c r="F117" s="30" t="s">
        <v>7201</v>
      </c>
      <c r="G117" s="30" t="s">
        <v>7157</v>
      </c>
      <c r="H117" s="30" t="s">
        <v>7112</v>
      </c>
      <c r="I117" s="30" t="s">
        <v>7427</v>
      </c>
      <c r="J117" s="30"/>
      <c r="K117" s="30" t="s">
        <v>7017</v>
      </c>
      <c r="L117" s="30" t="s">
        <v>7094</v>
      </c>
      <c r="M117" s="30" t="s">
        <v>7037</v>
      </c>
      <c r="N117" s="30" t="s">
        <v>7961</v>
      </c>
      <c r="O117" s="30" t="s">
        <v>7021</v>
      </c>
      <c r="P117" s="30" t="s">
        <v>7022</v>
      </c>
      <c r="Q117" s="30"/>
      <c r="R117" s="30" t="s">
        <v>7024</v>
      </c>
      <c r="S117" s="30" t="s">
        <v>7024</v>
      </c>
      <c r="T117" s="30">
        <v>15</v>
      </c>
      <c r="U117" s="30" t="s">
        <v>7039</v>
      </c>
      <c r="V117" s="30" t="s">
        <v>7026</v>
      </c>
      <c r="W117" s="30" t="s">
        <v>7151</v>
      </c>
      <c r="X117" s="30" t="s">
        <v>8247</v>
      </c>
      <c r="Y117" s="30" t="s">
        <v>8248</v>
      </c>
    </row>
    <row r="118" ht="30" customHeight="1" spans="1:25" x14ac:dyDescent="0.25">
      <c r="A118" s="30" t="s">
        <v>7182</v>
      </c>
      <c r="B118" s="23">
        <v>739</v>
      </c>
      <c r="C118" s="30" t="s">
        <v>8249</v>
      </c>
      <c r="D118" s="31">
        <v>44409</v>
      </c>
      <c r="E118" s="30" t="s">
        <v>8250</v>
      </c>
      <c r="F118" s="30" t="s">
        <v>7249</v>
      </c>
      <c r="G118" s="30" t="s">
        <v>7090</v>
      </c>
      <c r="H118" s="30" t="s">
        <v>7112</v>
      </c>
      <c r="I118" s="30" t="s">
        <v>7427</v>
      </c>
      <c r="J118" s="30"/>
      <c r="K118" s="30" t="s">
        <v>7017</v>
      </c>
      <c r="L118" s="30" t="s">
        <v>7094</v>
      </c>
      <c r="M118" s="30" t="s">
        <v>7037</v>
      </c>
      <c r="N118" s="30" t="s">
        <v>7961</v>
      </c>
      <c r="O118" s="30" t="s">
        <v>7021</v>
      </c>
      <c r="P118" s="30" t="s">
        <v>7022</v>
      </c>
      <c r="Q118" s="30"/>
      <c r="R118" s="30" t="s">
        <v>7024</v>
      </c>
      <c r="S118" s="30" t="s">
        <v>7023</v>
      </c>
      <c r="T118" s="30">
        <v>15</v>
      </c>
      <c r="U118" s="30" t="s">
        <v>7052</v>
      </c>
      <c r="V118" s="30" t="s">
        <v>7096</v>
      </c>
      <c r="W118" s="30" t="s">
        <v>7083</v>
      </c>
      <c r="X118" s="43" t="s">
        <v>8251</v>
      </c>
      <c r="Y118" s="43" t="s">
        <v>8252</v>
      </c>
    </row>
    <row r="119" ht="13.8" customHeight="1" spans="1:25" x14ac:dyDescent="0.25">
      <c r="A119" s="30" t="s">
        <v>7182</v>
      </c>
      <c r="B119" s="23">
        <v>742</v>
      </c>
      <c r="C119" s="30" t="s">
        <v>8253</v>
      </c>
      <c r="D119" s="31">
        <v>44409</v>
      </c>
      <c r="E119" s="30" t="s">
        <v>8254</v>
      </c>
      <c r="F119" s="30" t="s">
        <v>7169</v>
      </c>
      <c r="G119" s="30" t="s">
        <v>7157</v>
      </c>
      <c r="H119" s="30" t="s">
        <v>7112</v>
      </c>
      <c r="I119" s="30" t="s">
        <v>7427</v>
      </c>
      <c r="J119" s="30"/>
      <c r="K119" s="30" t="s">
        <v>7017</v>
      </c>
      <c r="L119" s="30" t="s">
        <v>7094</v>
      </c>
      <c r="M119" s="30" t="s">
        <v>7037</v>
      </c>
      <c r="N119" s="30" t="s">
        <v>7961</v>
      </c>
      <c r="O119" s="30" t="s">
        <v>7021</v>
      </c>
      <c r="P119" s="30" t="s">
        <v>7022</v>
      </c>
      <c r="Q119" s="30"/>
      <c r="R119" s="30" t="s">
        <v>7024</v>
      </c>
      <c r="S119" s="30" t="s">
        <v>7024</v>
      </c>
      <c r="T119" s="30">
        <v>8</v>
      </c>
      <c r="U119" s="30" t="s">
        <v>7039</v>
      </c>
      <c r="V119" s="30" t="s">
        <v>7026</v>
      </c>
      <c r="W119" s="30" t="s">
        <v>7370</v>
      </c>
      <c r="X119" s="30" t="s">
        <v>8255</v>
      </c>
      <c r="Y119" s="30" t="s">
        <v>8256</v>
      </c>
    </row>
    <row r="120" ht="13.8" customHeight="1" spans="1:25" x14ac:dyDescent="0.25">
      <c r="A120" s="30" t="s">
        <v>7205</v>
      </c>
      <c r="B120" s="23">
        <v>459</v>
      </c>
      <c r="C120" s="30" t="s">
        <v>8257</v>
      </c>
      <c r="D120" s="31">
        <v>44440</v>
      </c>
      <c r="E120" s="30" t="s">
        <v>8258</v>
      </c>
      <c r="F120" s="30" t="s">
        <v>7105</v>
      </c>
      <c r="G120" s="30" t="s">
        <v>7090</v>
      </c>
      <c r="H120" s="30" t="s">
        <v>7112</v>
      </c>
      <c r="I120" s="30" t="s">
        <v>7427</v>
      </c>
      <c r="J120" s="30"/>
      <c r="K120" s="30" t="s">
        <v>7017</v>
      </c>
      <c r="L120" s="30" t="s">
        <v>7018</v>
      </c>
      <c r="M120" s="30" t="s">
        <v>7037</v>
      </c>
      <c r="N120" s="30" t="s">
        <v>7961</v>
      </c>
      <c r="O120" s="30" t="s">
        <v>7690</v>
      </c>
      <c r="P120" s="32">
        <v>44926</v>
      </c>
      <c r="Q120" s="30"/>
      <c r="R120" s="30"/>
      <c r="S120" s="30"/>
      <c r="T120" s="30"/>
      <c r="U120" s="30"/>
      <c r="V120" s="30"/>
      <c r="W120" s="30"/>
      <c r="X120" s="30"/>
      <c r="Y120" s="30"/>
    </row>
    <row r="121" ht="13.8" customHeight="1" spans="1:25" x14ac:dyDescent="0.25">
      <c r="A121" s="30" t="s">
        <v>7205</v>
      </c>
      <c r="B121" s="23">
        <v>205</v>
      </c>
      <c r="C121" s="30" t="s">
        <v>7206</v>
      </c>
      <c r="D121" s="31">
        <v>44440</v>
      </c>
      <c r="E121" s="30" t="s">
        <v>7207</v>
      </c>
      <c r="F121" s="30" t="s">
        <v>7208</v>
      </c>
      <c r="G121" s="30" t="s">
        <v>7209</v>
      </c>
      <c r="H121" s="30" t="s">
        <v>7014</v>
      </c>
      <c r="I121" s="30" t="s">
        <v>7427</v>
      </c>
      <c r="J121" s="30"/>
      <c r="K121" s="30" t="s">
        <v>7017</v>
      </c>
      <c r="L121" s="30" t="s">
        <v>7036</v>
      </c>
      <c r="M121" s="30" t="s">
        <v>7037</v>
      </c>
      <c r="N121" s="30" t="s">
        <v>7038</v>
      </c>
      <c r="O121" s="30" t="s">
        <v>7021</v>
      </c>
      <c r="P121" s="30" t="s">
        <v>7022</v>
      </c>
      <c r="Q121" s="30"/>
      <c r="R121" s="30" t="s">
        <v>7060</v>
      </c>
      <c r="S121" s="30" t="s">
        <v>7024</v>
      </c>
      <c r="T121" s="30">
        <v>4</v>
      </c>
      <c r="U121" s="30" t="s">
        <v>7039</v>
      </c>
      <c r="V121" s="30" t="s">
        <v>7096</v>
      </c>
      <c r="W121" s="30" t="s">
        <v>7097</v>
      </c>
      <c r="X121" s="30" t="s">
        <v>7211</v>
      </c>
      <c r="Y121" s="30" t="s">
        <v>7212</v>
      </c>
    </row>
    <row r="122" ht="13.8" customHeight="1" spans="1:25" x14ac:dyDescent="0.25">
      <c r="A122" s="30" t="s">
        <v>7205</v>
      </c>
      <c r="B122" s="23" t="s">
        <v>777</v>
      </c>
      <c r="C122" s="30" t="s">
        <v>7213</v>
      </c>
      <c r="D122" s="31">
        <v>44441</v>
      </c>
      <c r="E122" s="30" t="s">
        <v>7214</v>
      </c>
      <c r="F122" s="30" t="s">
        <v>7215</v>
      </c>
      <c r="G122" s="30" t="s">
        <v>7090</v>
      </c>
      <c r="H122" s="30" t="s">
        <v>7091</v>
      </c>
      <c r="I122" s="30" t="s">
        <v>7427</v>
      </c>
      <c r="J122" s="30"/>
      <c r="K122" s="30" t="s">
        <v>33</v>
      </c>
      <c r="L122" s="30" t="s">
        <v>33</v>
      </c>
      <c r="M122" s="30" t="s">
        <v>7037</v>
      </c>
      <c r="N122" s="30" t="s">
        <v>7038</v>
      </c>
      <c r="O122" s="30" t="s">
        <v>7021</v>
      </c>
      <c r="P122" s="30" t="s">
        <v>7022</v>
      </c>
      <c r="Q122" s="30"/>
      <c r="R122" s="30"/>
      <c r="S122" s="30"/>
      <c r="T122" s="30"/>
      <c r="U122" s="30"/>
      <c r="V122" s="30"/>
      <c r="W122" s="30"/>
      <c r="X122" s="30"/>
      <c r="Y122" s="30"/>
    </row>
    <row r="123" ht="13.8" customHeight="1" spans="1:25" x14ac:dyDescent="0.25">
      <c r="A123" s="30" t="s">
        <v>7205</v>
      </c>
      <c r="B123" s="23" t="s">
        <v>961</v>
      </c>
      <c r="C123" s="30" t="s">
        <v>7216</v>
      </c>
      <c r="D123" s="31">
        <v>44447</v>
      </c>
      <c r="E123" s="30" t="s">
        <v>7217</v>
      </c>
      <c r="F123" s="30" t="s">
        <v>7215</v>
      </c>
      <c r="G123" s="30" t="s">
        <v>7090</v>
      </c>
      <c r="H123" s="30" t="s">
        <v>7091</v>
      </c>
      <c r="I123" s="30" t="s">
        <v>7427</v>
      </c>
      <c r="J123" s="30"/>
      <c r="K123" s="30" t="s">
        <v>33</v>
      </c>
      <c r="L123" s="30" t="s">
        <v>33</v>
      </c>
      <c r="M123" s="30" t="s">
        <v>7037</v>
      </c>
      <c r="N123" s="30" t="s">
        <v>7038</v>
      </c>
      <c r="O123" s="30" t="s">
        <v>7021</v>
      </c>
      <c r="P123" s="30" t="s">
        <v>7022</v>
      </c>
      <c r="Q123" s="30"/>
      <c r="R123" s="30"/>
      <c r="S123" s="30"/>
      <c r="T123" s="30"/>
      <c r="U123" s="30"/>
      <c r="V123" s="30"/>
      <c r="W123" s="30"/>
      <c r="X123" s="30"/>
      <c r="Y123" s="30"/>
    </row>
    <row r="124" ht="30" customHeight="1" spans="1:25" x14ac:dyDescent="0.25">
      <c r="A124" s="30" t="s">
        <v>7205</v>
      </c>
      <c r="B124" s="23">
        <v>262</v>
      </c>
      <c r="C124" s="30" t="s">
        <v>7240</v>
      </c>
      <c r="D124" s="31">
        <v>44463</v>
      </c>
      <c r="E124" s="30" t="s">
        <v>7241</v>
      </c>
      <c r="F124" s="30" t="s">
        <v>7242</v>
      </c>
      <c r="G124" s="30" t="s">
        <v>7243</v>
      </c>
      <c r="H124" s="30" t="s">
        <v>7014</v>
      </c>
      <c r="I124" s="30" t="s">
        <v>7427</v>
      </c>
      <c r="J124" s="30"/>
      <c r="K124" s="30" t="s">
        <v>7017</v>
      </c>
      <c r="L124" s="30" t="s">
        <v>7036</v>
      </c>
      <c r="M124" s="30" t="s">
        <v>7037</v>
      </c>
      <c r="N124" s="30" t="s">
        <v>7244</v>
      </c>
      <c r="O124" s="30" t="s">
        <v>7021</v>
      </c>
      <c r="P124" s="30" t="s">
        <v>7022</v>
      </c>
      <c r="Q124" s="30" t="s">
        <v>7245</v>
      </c>
      <c r="R124" s="30" t="s">
        <v>7023</v>
      </c>
      <c r="S124" s="30" t="s">
        <v>7024</v>
      </c>
      <c r="T124" s="30">
        <v>3</v>
      </c>
      <c r="U124" s="30" t="s">
        <v>7039</v>
      </c>
      <c r="V124" s="30" t="s">
        <v>7040</v>
      </c>
      <c r="W124" s="30" t="s">
        <v>7041</v>
      </c>
      <c r="X124" s="30" t="s">
        <v>7042</v>
      </c>
      <c r="Y124" s="43" t="s">
        <v>7043</v>
      </c>
    </row>
    <row r="125" ht="13.8" customHeight="1" spans="1:25" x14ac:dyDescent="0.25">
      <c r="A125" s="30" t="s">
        <v>7205</v>
      </c>
      <c r="B125" s="23" t="s">
        <v>2486</v>
      </c>
      <c r="C125" s="30" t="s">
        <v>8259</v>
      </c>
      <c r="D125" s="31">
        <v>44464</v>
      </c>
      <c r="E125" s="30" t="s">
        <v>8260</v>
      </c>
      <c r="F125" s="30" t="s">
        <v>7503</v>
      </c>
      <c r="G125" s="30" t="s">
        <v>7176</v>
      </c>
      <c r="H125" s="30" t="s">
        <v>7177</v>
      </c>
      <c r="I125" s="30" t="s">
        <v>7427</v>
      </c>
      <c r="J125" s="30"/>
      <c r="K125" s="30" t="s">
        <v>33</v>
      </c>
      <c r="L125" s="30" t="s">
        <v>33</v>
      </c>
      <c r="M125" s="30" t="s">
        <v>7037</v>
      </c>
      <c r="N125" s="30" t="s">
        <v>7961</v>
      </c>
      <c r="O125" s="30" t="s">
        <v>7021</v>
      </c>
      <c r="P125" s="30" t="s">
        <v>7022</v>
      </c>
      <c r="Q125" s="30"/>
      <c r="R125" s="30" t="s">
        <v>7024</v>
      </c>
      <c r="S125" s="30" t="s">
        <v>7024</v>
      </c>
      <c r="T125" s="30">
        <v>18</v>
      </c>
      <c r="U125" s="30" t="s">
        <v>7052</v>
      </c>
      <c r="V125" s="30" t="s">
        <v>7096</v>
      </c>
      <c r="W125" s="30" t="s">
        <v>7097</v>
      </c>
      <c r="X125" s="30" t="s">
        <v>8261</v>
      </c>
      <c r="Y125" s="30" t="s">
        <v>8262</v>
      </c>
    </row>
    <row r="126" ht="30" customHeight="1" spans="1:25" x14ac:dyDescent="0.25">
      <c r="A126" s="30" t="s">
        <v>7277</v>
      </c>
      <c r="B126" s="23" t="s">
        <v>3328</v>
      </c>
      <c r="C126" s="30" t="s">
        <v>7247</v>
      </c>
      <c r="D126" s="31">
        <v>44470</v>
      </c>
      <c r="E126" s="30" t="s">
        <v>7248</v>
      </c>
      <c r="F126" s="30" t="s">
        <v>7249</v>
      </c>
      <c r="G126" s="30" t="s">
        <v>7090</v>
      </c>
      <c r="H126" s="30" t="s">
        <v>7091</v>
      </c>
      <c r="I126" s="30" t="s">
        <v>7427</v>
      </c>
      <c r="J126" s="30"/>
      <c r="K126" s="30" t="s">
        <v>33</v>
      </c>
      <c r="L126" s="30" t="s">
        <v>33</v>
      </c>
      <c r="M126" s="30" t="s">
        <v>7106</v>
      </c>
      <c r="N126" s="30" t="s">
        <v>7038</v>
      </c>
      <c r="O126" s="30" t="s">
        <v>7021</v>
      </c>
      <c r="P126" s="30" t="s">
        <v>7022</v>
      </c>
      <c r="Q126" s="30" t="s">
        <v>8263</v>
      </c>
      <c r="R126" s="30" t="s">
        <v>7024</v>
      </c>
      <c r="S126" s="30" t="s">
        <v>7024</v>
      </c>
      <c r="T126" s="30">
        <v>25</v>
      </c>
      <c r="U126" s="30" t="s">
        <v>7052</v>
      </c>
      <c r="V126" s="30" t="s">
        <v>7224</v>
      </c>
      <c r="W126" s="30" t="s">
        <v>7083</v>
      </c>
      <c r="X126" s="30" t="s">
        <v>7251</v>
      </c>
      <c r="Y126" s="43" t="s">
        <v>7252</v>
      </c>
    </row>
    <row r="127" ht="45" customHeight="1" spans="1:25" x14ac:dyDescent="0.25">
      <c r="A127" s="30" t="s">
        <v>7277</v>
      </c>
      <c r="B127" s="23" t="s">
        <v>2248</v>
      </c>
      <c r="C127" s="30" t="s">
        <v>7532</v>
      </c>
      <c r="D127" s="31">
        <v>44470</v>
      </c>
      <c r="E127" s="30" t="s">
        <v>7533</v>
      </c>
      <c r="F127" s="30" t="s">
        <v>7294</v>
      </c>
      <c r="G127" s="30" t="s">
        <v>7295</v>
      </c>
      <c r="H127" s="30" t="s">
        <v>7112</v>
      </c>
      <c r="I127" s="30" t="s">
        <v>7427</v>
      </c>
      <c r="J127" s="30"/>
      <c r="K127" s="30" t="s">
        <v>33</v>
      </c>
      <c r="L127" s="30" t="s">
        <v>33</v>
      </c>
      <c r="M127" s="30" t="s">
        <v>7106</v>
      </c>
      <c r="N127" s="30" t="s">
        <v>7038</v>
      </c>
      <c r="O127" s="30" t="s">
        <v>7021</v>
      </c>
      <c r="P127" s="30" t="s">
        <v>7022</v>
      </c>
      <c r="Q127" s="30" t="s">
        <v>8264</v>
      </c>
      <c r="R127" s="30" t="s">
        <v>7024</v>
      </c>
      <c r="S127" s="30" t="s">
        <v>7023</v>
      </c>
      <c r="T127" s="30">
        <v>15</v>
      </c>
      <c r="U127" s="30" t="s">
        <v>7052</v>
      </c>
      <c r="V127" s="30" t="s">
        <v>7026</v>
      </c>
      <c r="W127" s="30" t="s">
        <v>7351</v>
      </c>
      <c r="X127" s="43" t="s">
        <v>7536</v>
      </c>
      <c r="Y127" s="43" t="s">
        <v>7537</v>
      </c>
    </row>
    <row r="128" ht="13.8" customHeight="1" spans="1:25" x14ac:dyDescent="0.25">
      <c r="A128" s="30" t="s">
        <v>7277</v>
      </c>
      <c r="B128" s="23" t="s">
        <v>2259</v>
      </c>
      <c r="C128" s="30" t="s">
        <v>8265</v>
      </c>
      <c r="D128" s="31">
        <v>44470</v>
      </c>
      <c r="E128" s="30" t="s">
        <v>8266</v>
      </c>
      <c r="F128" s="30" t="s">
        <v>7618</v>
      </c>
      <c r="G128" s="30" t="s">
        <v>7157</v>
      </c>
      <c r="H128" s="30" t="s">
        <v>7091</v>
      </c>
      <c r="I128" s="30" t="s">
        <v>7427</v>
      </c>
      <c r="J128" s="30"/>
      <c r="K128" s="30" t="s">
        <v>33</v>
      </c>
      <c r="L128" s="30" t="s">
        <v>33</v>
      </c>
      <c r="M128" s="30" t="s">
        <v>7037</v>
      </c>
      <c r="N128" s="30" t="s">
        <v>7961</v>
      </c>
      <c r="O128" s="30" t="s">
        <v>7021</v>
      </c>
      <c r="P128" s="30" t="s">
        <v>7022</v>
      </c>
      <c r="Q128" s="30"/>
      <c r="R128" s="30"/>
      <c r="S128" s="30"/>
      <c r="T128" s="30"/>
      <c r="U128" s="30"/>
      <c r="V128" s="30"/>
      <c r="W128" s="30"/>
      <c r="X128" s="30"/>
      <c r="Y128" s="30"/>
    </row>
    <row r="129" ht="13.8" customHeight="1" spans="1:25" x14ac:dyDescent="0.25">
      <c r="A129" s="30" t="s">
        <v>7277</v>
      </c>
      <c r="B129" s="23" t="s">
        <v>2268</v>
      </c>
      <c r="C129" s="30" t="s">
        <v>8267</v>
      </c>
      <c r="D129" s="31">
        <v>44470</v>
      </c>
      <c r="E129" s="30" t="s">
        <v>8268</v>
      </c>
      <c r="F129" s="30" t="s">
        <v>7509</v>
      </c>
      <c r="G129" s="30" t="s">
        <v>7150</v>
      </c>
      <c r="H129" s="30" t="s">
        <v>7112</v>
      </c>
      <c r="I129" s="30" t="s">
        <v>7427</v>
      </c>
      <c r="J129" s="30"/>
      <c r="K129" s="30" t="s">
        <v>33</v>
      </c>
      <c r="L129" s="30" t="s">
        <v>33</v>
      </c>
      <c r="M129" s="30" t="s">
        <v>7037</v>
      </c>
      <c r="N129" s="30" t="s">
        <v>7961</v>
      </c>
      <c r="O129" s="30" t="s">
        <v>7021</v>
      </c>
      <c r="P129" s="30" t="s">
        <v>7022</v>
      </c>
      <c r="Q129" s="30"/>
      <c r="R129" s="30" t="s">
        <v>7024</v>
      </c>
      <c r="S129" s="30" t="s">
        <v>7024</v>
      </c>
      <c r="T129" s="30">
        <v>31</v>
      </c>
      <c r="U129" s="30" t="s">
        <v>7052</v>
      </c>
      <c r="V129" s="30" t="s">
        <v>7026</v>
      </c>
      <c r="W129" s="30" t="s">
        <v>7097</v>
      </c>
      <c r="X129" s="30" t="s">
        <v>7137</v>
      </c>
      <c r="Y129" s="30" t="s">
        <v>8269</v>
      </c>
    </row>
    <row r="130" ht="13.8" customHeight="1" spans="1:25" x14ac:dyDescent="0.25">
      <c r="A130" s="30" t="s">
        <v>7277</v>
      </c>
      <c r="B130" s="23" t="s">
        <v>2276</v>
      </c>
      <c r="C130" s="30" t="s">
        <v>7569</v>
      </c>
      <c r="D130" s="31">
        <v>44470</v>
      </c>
      <c r="E130" s="30" t="s">
        <v>7570</v>
      </c>
      <c r="F130" s="30" t="s">
        <v>7191</v>
      </c>
      <c r="G130" s="30" t="s">
        <v>7157</v>
      </c>
      <c r="H130" s="30" t="s">
        <v>7091</v>
      </c>
      <c r="I130" s="30" t="s">
        <v>7427</v>
      </c>
      <c r="J130" s="30"/>
      <c r="K130" s="30" t="s">
        <v>33</v>
      </c>
      <c r="L130" s="30" t="s">
        <v>33</v>
      </c>
      <c r="M130" s="30" t="s">
        <v>7106</v>
      </c>
      <c r="N130" s="30" t="s">
        <v>7038</v>
      </c>
      <c r="O130" s="30" t="s">
        <v>7021</v>
      </c>
      <c r="P130" s="30" t="s">
        <v>7022</v>
      </c>
      <c r="Q130" s="30" t="s">
        <v>8270</v>
      </c>
      <c r="R130" s="30" t="s">
        <v>7060</v>
      </c>
      <c r="S130" s="30" t="s">
        <v>7060</v>
      </c>
      <c r="T130" s="30">
        <v>33</v>
      </c>
      <c r="U130" s="30" t="s">
        <v>7052</v>
      </c>
      <c r="V130" s="30" t="s">
        <v>7115</v>
      </c>
      <c r="W130" s="30" t="s">
        <v>7041</v>
      </c>
      <c r="X130" s="30" t="s">
        <v>7572</v>
      </c>
      <c r="Y130" s="30" t="s">
        <v>7573</v>
      </c>
    </row>
    <row r="131" ht="13.8" customHeight="1" spans="1:25" x14ac:dyDescent="0.25">
      <c r="A131" s="30" t="s">
        <v>7277</v>
      </c>
      <c r="B131" s="23" t="s">
        <v>2285</v>
      </c>
      <c r="C131" s="30" t="s">
        <v>8271</v>
      </c>
      <c r="D131" s="31">
        <v>44470</v>
      </c>
      <c r="E131" s="30" t="s">
        <v>8272</v>
      </c>
      <c r="F131" s="30" t="s">
        <v>7201</v>
      </c>
      <c r="G131" s="30" t="s">
        <v>7157</v>
      </c>
      <c r="H131" s="30" t="s">
        <v>7091</v>
      </c>
      <c r="I131" s="30" t="s">
        <v>7427</v>
      </c>
      <c r="J131" s="30"/>
      <c r="K131" s="30" t="s">
        <v>33</v>
      </c>
      <c r="L131" s="30" t="s">
        <v>33</v>
      </c>
      <c r="M131" s="30" t="s">
        <v>7037</v>
      </c>
      <c r="N131" s="30" t="s">
        <v>7961</v>
      </c>
      <c r="O131" s="30" t="s">
        <v>7021</v>
      </c>
      <c r="P131" s="30" t="s">
        <v>7022</v>
      </c>
      <c r="Q131" s="30"/>
      <c r="R131" s="30"/>
      <c r="S131" s="30"/>
      <c r="T131" s="30"/>
      <c r="U131" s="30"/>
      <c r="V131" s="30"/>
      <c r="W131" s="30"/>
      <c r="X131" s="30"/>
      <c r="Y131" s="30"/>
    </row>
    <row r="132" ht="13.8" customHeight="1" spans="1:25" x14ac:dyDescent="0.25">
      <c r="A132" s="30" t="s">
        <v>7277</v>
      </c>
      <c r="B132" s="23" t="s">
        <v>2303</v>
      </c>
      <c r="C132" s="30" t="s">
        <v>7574</v>
      </c>
      <c r="D132" s="31">
        <v>44470</v>
      </c>
      <c r="E132" s="30" t="s">
        <v>7575</v>
      </c>
      <c r="F132" s="30" t="s">
        <v>7481</v>
      </c>
      <c r="G132" s="30" t="s">
        <v>7146</v>
      </c>
      <c r="H132" s="30" t="s">
        <v>7131</v>
      </c>
      <c r="I132" s="30" t="s">
        <v>7427</v>
      </c>
      <c r="J132" s="30"/>
      <c r="K132" s="30" t="s">
        <v>33</v>
      </c>
      <c r="L132" s="30" t="s">
        <v>33</v>
      </c>
      <c r="M132" s="30" t="s">
        <v>7106</v>
      </c>
      <c r="N132" s="30" t="s">
        <v>7038</v>
      </c>
      <c r="O132" s="30" t="s">
        <v>7021</v>
      </c>
      <c r="P132" s="30" t="s">
        <v>7022</v>
      </c>
      <c r="Q132" s="30" t="s">
        <v>8270</v>
      </c>
      <c r="R132" s="30" t="s">
        <v>7060</v>
      </c>
      <c r="S132" s="30" t="s">
        <v>7024</v>
      </c>
      <c r="T132" s="30">
        <v>6</v>
      </c>
      <c r="U132" s="30" t="s">
        <v>7052</v>
      </c>
      <c r="V132" s="30" t="s">
        <v>7026</v>
      </c>
      <c r="W132" s="30" t="s">
        <v>7511</v>
      </c>
      <c r="X132" s="30" t="s">
        <v>7576</v>
      </c>
      <c r="Y132" s="30" t="s">
        <v>7577</v>
      </c>
    </row>
    <row r="133" ht="13.8" customHeight="1" spans="1:25" x14ac:dyDescent="0.25">
      <c r="A133" s="30" t="s">
        <v>7277</v>
      </c>
      <c r="B133" s="23" t="s">
        <v>2311</v>
      </c>
      <c r="C133" s="30" t="s">
        <v>7253</v>
      </c>
      <c r="D133" s="31">
        <v>44470</v>
      </c>
      <c r="E133" s="30" t="s">
        <v>7254</v>
      </c>
      <c r="F133" s="30" t="s">
        <v>7105</v>
      </c>
      <c r="G133" s="30" t="s">
        <v>7090</v>
      </c>
      <c r="H133" s="30" t="s">
        <v>7112</v>
      </c>
      <c r="I133" s="30" t="s">
        <v>7427</v>
      </c>
      <c r="J133" s="30"/>
      <c r="K133" s="30" t="s">
        <v>33</v>
      </c>
      <c r="L133" s="30" t="s">
        <v>33</v>
      </c>
      <c r="M133" s="30" t="s">
        <v>7106</v>
      </c>
      <c r="N133" s="30" t="s">
        <v>7038</v>
      </c>
      <c r="O133" s="30" t="s">
        <v>7021</v>
      </c>
      <c r="P133" s="30" t="s">
        <v>7022</v>
      </c>
      <c r="Q133" s="30" t="s">
        <v>8273</v>
      </c>
      <c r="R133" s="30" t="s">
        <v>7024</v>
      </c>
      <c r="S133" s="30" t="s">
        <v>7024</v>
      </c>
      <c r="T133" s="30">
        <v>24</v>
      </c>
      <c r="U133" s="30" t="s">
        <v>7052</v>
      </c>
      <c r="V133" s="30" t="s">
        <v>7256</v>
      </c>
      <c r="W133" s="30" t="s">
        <v>7053</v>
      </c>
      <c r="X133" s="30" t="s">
        <v>7257</v>
      </c>
      <c r="Y133" s="30" t="s">
        <v>7258</v>
      </c>
    </row>
    <row r="134" ht="13.8" customHeight="1" spans="1:25" x14ac:dyDescent="0.25">
      <c r="A134" s="30" t="s">
        <v>7277</v>
      </c>
      <c r="B134" s="23" t="s">
        <v>2438</v>
      </c>
      <c r="C134" s="30" t="s">
        <v>8274</v>
      </c>
      <c r="D134" s="31">
        <v>44470</v>
      </c>
      <c r="E134" s="30" t="s">
        <v>8275</v>
      </c>
      <c r="F134" s="30" t="s">
        <v>7294</v>
      </c>
      <c r="G134" s="30" t="s">
        <v>7295</v>
      </c>
      <c r="H134" s="30" t="s">
        <v>7112</v>
      </c>
      <c r="I134" s="30" t="s">
        <v>7427</v>
      </c>
      <c r="J134" s="30"/>
      <c r="K134" s="30" t="s">
        <v>33</v>
      </c>
      <c r="L134" s="30" t="s">
        <v>33</v>
      </c>
      <c r="M134" s="30" t="s">
        <v>7037</v>
      </c>
      <c r="N134" s="30" t="s">
        <v>7961</v>
      </c>
      <c r="O134" s="30" t="s">
        <v>7021</v>
      </c>
      <c r="P134" s="30" t="s">
        <v>7022</v>
      </c>
      <c r="Q134" s="30"/>
      <c r="R134" s="30" t="s">
        <v>7060</v>
      </c>
      <c r="S134" s="30" t="s">
        <v>7024</v>
      </c>
      <c r="T134" s="30">
        <v>15</v>
      </c>
      <c r="U134" s="30" t="s">
        <v>7052</v>
      </c>
      <c r="V134" s="30" t="s">
        <v>7096</v>
      </c>
      <c r="W134" s="30" t="s">
        <v>7351</v>
      </c>
      <c r="X134" s="30" t="s">
        <v>8276</v>
      </c>
      <c r="Y134" s="30" t="s">
        <v>8277</v>
      </c>
    </row>
    <row r="135" ht="13.8" customHeight="1" spans="1:25" x14ac:dyDescent="0.25">
      <c r="A135" s="30" t="s">
        <v>7277</v>
      </c>
      <c r="B135" s="23" t="s">
        <v>2322</v>
      </c>
      <c r="C135" s="30" t="s">
        <v>8278</v>
      </c>
      <c r="D135" s="31">
        <v>44470</v>
      </c>
      <c r="E135" s="30" t="s">
        <v>8279</v>
      </c>
      <c r="F135" s="30" t="s">
        <v>8015</v>
      </c>
      <c r="G135" s="30" t="s">
        <v>7157</v>
      </c>
      <c r="H135" s="30" t="s">
        <v>7091</v>
      </c>
      <c r="I135" s="30" t="s">
        <v>7427</v>
      </c>
      <c r="J135" s="30"/>
      <c r="K135" s="30" t="s">
        <v>33</v>
      </c>
      <c r="L135" s="30" t="s">
        <v>33</v>
      </c>
      <c r="M135" s="30" t="s">
        <v>7037</v>
      </c>
      <c r="N135" s="30" t="s">
        <v>7961</v>
      </c>
      <c r="O135" s="30" t="s">
        <v>7021</v>
      </c>
      <c r="P135" s="30" t="s">
        <v>7022</v>
      </c>
      <c r="Q135" s="30"/>
      <c r="R135" s="30" t="s">
        <v>7024</v>
      </c>
      <c r="S135" s="30" t="s">
        <v>7023</v>
      </c>
      <c r="T135" s="30">
        <v>28</v>
      </c>
      <c r="U135" s="30" t="s">
        <v>7052</v>
      </c>
      <c r="V135" s="30" t="s">
        <v>7224</v>
      </c>
      <c r="W135" s="30" t="s">
        <v>8280</v>
      </c>
      <c r="X135" s="30" t="s">
        <v>8281</v>
      </c>
      <c r="Y135" s="30" t="s">
        <v>7118</v>
      </c>
    </row>
    <row r="136" ht="13.8" customHeight="1" spans="1:25" x14ac:dyDescent="0.25">
      <c r="A136" s="30" t="s">
        <v>7277</v>
      </c>
      <c r="B136" s="23" t="s">
        <v>2326</v>
      </c>
      <c r="C136" s="30" t="s">
        <v>7616</v>
      </c>
      <c r="D136" s="31">
        <v>44470</v>
      </c>
      <c r="E136" s="30" t="s">
        <v>7617</v>
      </c>
      <c r="F136" s="30" t="s">
        <v>7618</v>
      </c>
      <c r="G136" s="30" t="s">
        <v>7157</v>
      </c>
      <c r="H136" s="30" t="s">
        <v>7091</v>
      </c>
      <c r="I136" s="30" t="s">
        <v>7427</v>
      </c>
      <c r="J136" s="30"/>
      <c r="K136" s="30" t="s">
        <v>33</v>
      </c>
      <c r="L136" s="30" t="s">
        <v>33</v>
      </c>
      <c r="M136" s="30" t="s">
        <v>7106</v>
      </c>
      <c r="N136" s="30" t="s">
        <v>7038</v>
      </c>
      <c r="O136" s="30" t="s">
        <v>7021</v>
      </c>
      <c r="P136" s="30" t="s">
        <v>7022</v>
      </c>
      <c r="Q136" s="30" t="s">
        <v>7619</v>
      </c>
      <c r="R136" s="30"/>
      <c r="S136" s="30"/>
      <c r="T136" s="30"/>
      <c r="U136" s="30"/>
      <c r="V136" s="30"/>
      <c r="W136" s="30"/>
      <c r="X136" s="30"/>
      <c r="Y136" s="30"/>
    </row>
    <row r="137" ht="45" customHeight="1" spans="1:25" x14ac:dyDescent="0.25">
      <c r="A137" s="30" t="s">
        <v>7277</v>
      </c>
      <c r="B137" s="23" t="s">
        <v>2336</v>
      </c>
      <c r="C137" s="30" t="s">
        <v>7556</v>
      </c>
      <c r="D137" s="31">
        <v>44470</v>
      </c>
      <c r="E137" s="30" t="s">
        <v>7557</v>
      </c>
      <c r="F137" s="30" t="s">
        <v>7105</v>
      </c>
      <c r="G137" s="30" t="s">
        <v>7090</v>
      </c>
      <c r="H137" s="30" t="s">
        <v>7112</v>
      </c>
      <c r="I137" s="30" t="s">
        <v>7427</v>
      </c>
      <c r="J137" s="30"/>
      <c r="K137" s="30" t="s">
        <v>33</v>
      </c>
      <c r="L137" s="30" t="s">
        <v>33</v>
      </c>
      <c r="M137" s="30" t="s">
        <v>7106</v>
      </c>
      <c r="N137" s="30" t="s">
        <v>7038</v>
      </c>
      <c r="O137" s="30" t="s">
        <v>7021</v>
      </c>
      <c r="P137" s="30" t="s">
        <v>7022</v>
      </c>
      <c r="Q137" s="30" t="s">
        <v>7553</v>
      </c>
      <c r="R137" s="30" t="s">
        <v>7024</v>
      </c>
      <c r="S137" s="30" t="s">
        <v>7023</v>
      </c>
      <c r="T137" s="30">
        <v>24</v>
      </c>
      <c r="U137" s="30" t="s">
        <v>7052</v>
      </c>
      <c r="V137" s="30" t="s">
        <v>7224</v>
      </c>
      <c r="W137" s="30" t="s">
        <v>7083</v>
      </c>
      <c r="X137" s="30" t="s">
        <v>7558</v>
      </c>
      <c r="Y137" s="43" t="s">
        <v>7559</v>
      </c>
    </row>
    <row r="138" ht="60" customHeight="1" spans="1:25" x14ac:dyDescent="0.25">
      <c r="A138" s="30" t="s">
        <v>7277</v>
      </c>
      <c r="B138" s="23" t="s">
        <v>2347</v>
      </c>
      <c r="C138" s="30" t="s">
        <v>7551</v>
      </c>
      <c r="D138" s="31">
        <v>44470</v>
      </c>
      <c r="E138" s="30" t="s">
        <v>7552</v>
      </c>
      <c r="F138" s="30" t="s">
        <v>7089</v>
      </c>
      <c r="G138" s="30" t="s">
        <v>7090</v>
      </c>
      <c r="H138" s="30" t="s">
        <v>7112</v>
      </c>
      <c r="I138" s="30" t="s">
        <v>7427</v>
      </c>
      <c r="J138" s="30"/>
      <c r="K138" s="30" t="s">
        <v>33</v>
      </c>
      <c r="L138" s="30" t="s">
        <v>33</v>
      </c>
      <c r="M138" s="30" t="s">
        <v>7106</v>
      </c>
      <c r="N138" s="30" t="s">
        <v>7038</v>
      </c>
      <c r="O138" s="30" t="s">
        <v>7021</v>
      </c>
      <c r="P138" s="30" t="s">
        <v>7022</v>
      </c>
      <c r="Q138" s="30" t="s">
        <v>7553</v>
      </c>
      <c r="R138" s="30" t="s">
        <v>7024</v>
      </c>
      <c r="S138" s="30" t="s">
        <v>7024</v>
      </c>
      <c r="T138" s="30">
        <v>21</v>
      </c>
      <c r="U138" s="30" t="s">
        <v>7052</v>
      </c>
      <c r="V138" s="30" t="s">
        <v>7096</v>
      </c>
      <c r="W138" s="30" t="s">
        <v>7097</v>
      </c>
      <c r="X138" s="30" t="s">
        <v>7554</v>
      </c>
      <c r="Y138" s="43" t="s">
        <v>7555</v>
      </c>
    </row>
    <row r="139" ht="13.8" customHeight="1" spans="1:25" x14ac:dyDescent="0.25">
      <c r="A139" s="30" t="s">
        <v>7277</v>
      </c>
      <c r="B139" s="23" t="s">
        <v>8282</v>
      </c>
      <c r="C139" s="30" t="s">
        <v>8283</v>
      </c>
      <c r="D139" s="31">
        <v>44470</v>
      </c>
      <c r="E139" s="30" t="s">
        <v>8284</v>
      </c>
      <c r="F139" s="30" t="s">
        <v>7196</v>
      </c>
      <c r="G139" s="30" t="s">
        <v>7176</v>
      </c>
      <c r="H139" s="30" t="s">
        <v>7177</v>
      </c>
      <c r="I139" s="30" t="s">
        <v>7427</v>
      </c>
      <c r="J139" s="30"/>
      <c r="K139" s="30" t="s">
        <v>33</v>
      </c>
      <c r="L139" s="30" t="s">
        <v>33</v>
      </c>
      <c r="M139" s="30" t="s">
        <v>7037</v>
      </c>
      <c r="N139" s="30" t="s">
        <v>7961</v>
      </c>
      <c r="O139" s="30" t="s">
        <v>7021</v>
      </c>
      <c r="P139" s="30" t="s">
        <v>7022</v>
      </c>
      <c r="Q139" s="30"/>
      <c r="R139" s="30" t="s">
        <v>7023</v>
      </c>
      <c r="S139" s="30" t="s">
        <v>7023</v>
      </c>
      <c r="T139" s="30">
        <v>20</v>
      </c>
      <c r="U139" s="30" t="s">
        <v>7052</v>
      </c>
      <c r="V139" s="30" t="s">
        <v>7096</v>
      </c>
      <c r="W139" s="30" t="s">
        <v>7351</v>
      </c>
      <c r="X139" s="30" t="s">
        <v>8285</v>
      </c>
      <c r="Y139" s="30" t="s">
        <v>8286</v>
      </c>
    </row>
    <row r="140" ht="13.8" customHeight="1" spans="1:25" x14ac:dyDescent="0.25">
      <c r="A140" s="30" t="s">
        <v>7277</v>
      </c>
      <c r="B140" s="23" t="s">
        <v>2363</v>
      </c>
      <c r="C140" s="30" t="s">
        <v>8287</v>
      </c>
      <c r="D140" s="31">
        <v>44470</v>
      </c>
      <c r="E140" s="30" t="s">
        <v>8288</v>
      </c>
      <c r="F140" s="30" t="s">
        <v>7112</v>
      </c>
      <c r="G140" s="30" t="s">
        <v>7130</v>
      </c>
      <c r="H140" s="30" t="s">
        <v>7131</v>
      </c>
      <c r="I140" s="30" t="s">
        <v>7427</v>
      </c>
      <c r="J140" s="30"/>
      <c r="K140" s="30" t="s">
        <v>33</v>
      </c>
      <c r="L140" s="30" t="s">
        <v>33</v>
      </c>
      <c r="M140" s="30" t="s">
        <v>7037</v>
      </c>
      <c r="N140" s="30" t="s">
        <v>7961</v>
      </c>
      <c r="O140" s="30" t="s">
        <v>7021</v>
      </c>
      <c r="P140" s="30" t="s">
        <v>7022</v>
      </c>
      <c r="Q140" s="30"/>
      <c r="R140" s="30" t="s">
        <v>7024</v>
      </c>
      <c r="S140" s="30" t="s">
        <v>7024</v>
      </c>
      <c r="T140" s="30">
        <v>23</v>
      </c>
      <c r="U140" s="30" t="s">
        <v>7052</v>
      </c>
      <c r="V140" s="30" t="s">
        <v>7096</v>
      </c>
      <c r="W140" s="30" t="s">
        <v>7370</v>
      </c>
      <c r="X140" s="30" t="s">
        <v>8289</v>
      </c>
      <c r="Y140" s="30" t="s">
        <v>8290</v>
      </c>
    </row>
    <row r="141" ht="13.8" customHeight="1" spans="1:25" x14ac:dyDescent="0.25">
      <c r="A141" s="30" t="s">
        <v>7277</v>
      </c>
      <c r="B141" s="23" t="s">
        <v>8291</v>
      </c>
      <c r="C141" s="30" t="s">
        <v>8292</v>
      </c>
      <c r="D141" s="31">
        <v>44470</v>
      </c>
      <c r="E141" s="30" t="s">
        <v>8293</v>
      </c>
      <c r="F141" s="30" t="s">
        <v>7156</v>
      </c>
      <c r="G141" s="30" t="s">
        <v>7157</v>
      </c>
      <c r="H141" s="30" t="s">
        <v>7091</v>
      </c>
      <c r="I141" s="30" t="s">
        <v>7427</v>
      </c>
      <c r="J141" s="30"/>
      <c r="K141" s="30" t="s">
        <v>33</v>
      </c>
      <c r="L141" s="30" t="s">
        <v>33</v>
      </c>
      <c r="M141" s="30" t="s">
        <v>7037</v>
      </c>
      <c r="N141" s="30" t="s">
        <v>7961</v>
      </c>
      <c r="O141" s="30" t="s">
        <v>7690</v>
      </c>
      <c r="P141" s="32">
        <v>44926</v>
      </c>
      <c r="Q141" s="30"/>
      <c r="R141" s="30"/>
      <c r="S141" s="30"/>
      <c r="T141" s="30"/>
      <c r="U141" s="30"/>
      <c r="V141" s="30"/>
      <c r="W141" s="30"/>
      <c r="X141" s="30"/>
      <c r="Y141" s="30"/>
    </row>
    <row r="142" ht="13.8" customHeight="1" spans="1:25" x14ac:dyDescent="0.25">
      <c r="A142" s="30" t="s">
        <v>7277</v>
      </c>
      <c r="B142" s="23" t="s">
        <v>2444</v>
      </c>
      <c r="C142" s="30" t="s">
        <v>8294</v>
      </c>
      <c r="D142" s="31">
        <v>44470</v>
      </c>
      <c r="E142" s="30" t="s">
        <v>8295</v>
      </c>
      <c r="F142" s="30" t="s">
        <v>7444</v>
      </c>
      <c r="G142" s="30" t="s">
        <v>7146</v>
      </c>
      <c r="H142" s="30" t="s">
        <v>7131</v>
      </c>
      <c r="I142" s="30" t="s">
        <v>7427</v>
      </c>
      <c r="J142" s="30"/>
      <c r="K142" s="30" t="s">
        <v>33</v>
      </c>
      <c r="L142" s="30" t="s">
        <v>33</v>
      </c>
      <c r="M142" s="30" t="s">
        <v>7037</v>
      </c>
      <c r="N142" s="30" t="s">
        <v>7961</v>
      </c>
      <c r="O142" s="30" t="s">
        <v>7021</v>
      </c>
      <c r="P142" s="30" t="s">
        <v>7022</v>
      </c>
      <c r="Q142" s="30"/>
      <c r="R142" s="30" t="s">
        <v>7024</v>
      </c>
      <c r="S142" s="30" t="s">
        <v>7024</v>
      </c>
      <c r="T142" s="30">
        <v>26</v>
      </c>
      <c r="U142" s="30" t="s">
        <v>7052</v>
      </c>
      <c r="V142" s="30" t="s">
        <v>7026</v>
      </c>
      <c r="W142" s="30" t="s">
        <v>7116</v>
      </c>
      <c r="X142" s="30" t="s">
        <v>8296</v>
      </c>
      <c r="Y142" s="30" t="s">
        <v>8297</v>
      </c>
    </row>
    <row r="143" ht="13.8" customHeight="1" spans="1:25" x14ac:dyDescent="0.25">
      <c r="A143" s="30" t="s">
        <v>7277</v>
      </c>
      <c r="B143" s="23" t="s">
        <v>2367</v>
      </c>
      <c r="C143" s="30" t="s">
        <v>8298</v>
      </c>
      <c r="D143" s="31">
        <v>44470</v>
      </c>
      <c r="E143" s="30" t="s">
        <v>8299</v>
      </c>
      <c r="F143" s="30" t="s">
        <v>7313</v>
      </c>
      <c r="G143" s="30" t="s">
        <v>7076</v>
      </c>
      <c r="H143" s="30" t="s">
        <v>7077</v>
      </c>
      <c r="I143" s="30" t="s">
        <v>7427</v>
      </c>
      <c r="J143" s="30"/>
      <c r="K143" s="30" t="s">
        <v>33</v>
      </c>
      <c r="L143" s="30" t="s">
        <v>33</v>
      </c>
      <c r="M143" s="30" t="s">
        <v>7037</v>
      </c>
      <c r="N143" s="30" t="s">
        <v>7961</v>
      </c>
      <c r="O143" s="30" t="s">
        <v>7021</v>
      </c>
      <c r="P143" s="30" t="s">
        <v>7022</v>
      </c>
      <c r="Q143" s="30"/>
      <c r="R143" s="30" t="s">
        <v>7024</v>
      </c>
      <c r="S143" s="30" t="s">
        <v>7023</v>
      </c>
      <c r="T143" s="30">
        <v>8</v>
      </c>
      <c r="U143" s="30" t="s">
        <v>7052</v>
      </c>
      <c r="V143" s="30" t="s">
        <v>7224</v>
      </c>
      <c r="W143" s="30" t="s">
        <v>7351</v>
      </c>
      <c r="X143" s="30" t="s">
        <v>8300</v>
      </c>
      <c r="Y143" s="30" t="s">
        <v>8301</v>
      </c>
    </row>
    <row r="144" ht="13.8" customHeight="1" spans="1:25" x14ac:dyDescent="0.25">
      <c r="A144" s="30" t="s">
        <v>7277</v>
      </c>
      <c r="B144" s="23" t="s">
        <v>8302</v>
      </c>
      <c r="C144" s="30" t="s">
        <v>8303</v>
      </c>
      <c r="D144" s="31">
        <v>44470</v>
      </c>
      <c r="E144" s="30" t="s">
        <v>8304</v>
      </c>
      <c r="F144" s="30" t="s">
        <v>7294</v>
      </c>
      <c r="G144" s="30" t="s">
        <v>7295</v>
      </c>
      <c r="H144" s="30" t="s">
        <v>7112</v>
      </c>
      <c r="I144" s="30" t="s">
        <v>7427</v>
      </c>
      <c r="J144" s="30"/>
      <c r="K144" s="30" t="s">
        <v>33</v>
      </c>
      <c r="L144" s="30" t="s">
        <v>33</v>
      </c>
      <c r="M144" s="30" t="s">
        <v>7037</v>
      </c>
      <c r="N144" s="30" t="s">
        <v>7961</v>
      </c>
      <c r="O144" s="30" t="s">
        <v>7690</v>
      </c>
      <c r="P144" s="32">
        <v>44926</v>
      </c>
      <c r="Q144" s="30"/>
      <c r="R144" s="30"/>
      <c r="S144" s="30"/>
      <c r="T144" s="30"/>
      <c r="U144" s="30"/>
      <c r="V144" s="30"/>
      <c r="W144" s="30"/>
      <c r="X144" s="30"/>
      <c r="Y144" s="30"/>
    </row>
    <row r="145" ht="13.8" customHeight="1" spans="1:25" x14ac:dyDescent="0.25">
      <c r="A145" s="30" t="s">
        <v>7277</v>
      </c>
      <c r="B145" s="23" t="s">
        <v>2380</v>
      </c>
      <c r="C145" s="30" t="s">
        <v>7578</v>
      </c>
      <c r="D145" s="31">
        <v>44470</v>
      </c>
      <c r="E145" s="30" t="s">
        <v>7579</v>
      </c>
      <c r="F145" s="30" t="s">
        <v>7105</v>
      </c>
      <c r="G145" s="30" t="s">
        <v>7090</v>
      </c>
      <c r="H145" s="30" t="s">
        <v>7112</v>
      </c>
      <c r="I145" s="30" t="s">
        <v>7427</v>
      </c>
      <c r="J145" s="30"/>
      <c r="K145" s="30" t="s">
        <v>33</v>
      </c>
      <c r="L145" s="30" t="s">
        <v>33</v>
      </c>
      <c r="M145" s="30" t="s">
        <v>7106</v>
      </c>
      <c r="N145" s="30" t="s">
        <v>7038</v>
      </c>
      <c r="O145" s="30" t="s">
        <v>7021</v>
      </c>
      <c r="P145" s="30" t="s">
        <v>7022</v>
      </c>
      <c r="Q145" s="44" t="s">
        <v>7580</v>
      </c>
      <c r="R145" s="30" t="s">
        <v>7060</v>
      </c>
      <c r="S145" s="30" t="s">
        <v>7024</v>
      </c>
      <c r="T145" s="30">
        <v>18</v>
      </c>
      <c r="U145" s="30" t="s">
        <v>7052</v>
      </c>
      <c r="V145" s="30" t="s">
        <v>7115</v>
      </c>
      <c r="W145" s="30" t="s">
        <v>7124</v>
      </c>
      <c r="X145" s="30" t="s">
        <v>7581</v>
      </c>
      <c r="Y145" s="30" t="s">
        <v>7582</v>
      </c>
    </row>
    <row r="146" ht="13.8" customHeight="1" spans="1:25" x14ac:dyDescent="0.25">
      <c r="A146" s="30" t="s">
        <v>7277</v>
      </c>
      <c r="B146" s="23" t="s">
        <v>2386</v>
      </c>
      <c r="C146" s="30" t="s">
        <v>7565</v>
      </c>
      <c r="D146" s="31">
        <v>44470</v>
      </c>
      <c r="E146" s="30" t="s">
        <v>7566</v>
      </c>
      <c r="F146" s="30" t="s">
        <v>7105</v>
      </c>
      <c r="G146" s="30" t="s">
        <v>7090</v>
      </c>
      <c r="H146" s="30" t="s">
        <v>7112</v>
      </c>
      <c r="I146" s="30" t="s">
        <v>7427</v>
      </c>
      <c r="J146" s="30"/>
      <c r="K146" s="30" t="s">
        <v>33</v>
      </c>
      <c r="L146" s="30" t="s">
        <v>33</v>
      </c>
      <c r="M146" s="30" t="s">
        <v>7106</v>
      </c>
      <c r="N146" s="30" t="s">
        <v>7038</v>
      </c>
      <c r="O146" s="30" t="s">
        <v>7021</v>
      </c>
      <c r="P146" s="30" t="s">
        <v>7022</v>
      </c>
      <c r="Q146" s="44" t="s">
        <v>7553</v>
      </c>
      <c r="R146" s="30" t="s">
        <v>7060</v>
      </c>
      <c r="S146" s="30" t="s">
        <v>7024</v>
      </c>
      <c r="T146" s="30">
        <v>24</v>
      </c>
      <c r="U146" s="30" t="s">
        <v>7052</v>
      </c>
      <c r="V146" s="30" t="s">
        <v>7026</v>
      </c>
      <c r="W146" s="30" t="s">
        <v>7041</v>
      </c>
      <c r="X146" s="30" t="s">
        <v>7567</v>
      </c>
      <c r="Y146" s="30" t="s">
        <v>7568</v>
      </c>
    </row>
    <row r="147" ht="13.8" customHeight="1" spans="1:25" x14ac:dyDescent="0.25">
      <c r="A147" s="30" t="s">
        <v>7277</v>
      </c>
      <c r="B147" s="23" t="s">
        <v>8305</v>
      </c>
      <c r="C147" s="30" t="s">
        <v>8306</v>
      </c>
      <c r="D147" s="31">
        <v>44470</v>
      </c>
      <c r="E147" s="30" t="s">
        <v>8307</v>
      </c>
      <c r="F147" s="30" t="s">
        <v>7105</v>
      </c>
      <c r="G147" s="30" t="s">
        <v>7090</v>
      </c>
      <c r="H147" s="30" t="s">
        <v>7112</v>
      </c>
      <c r="I147" s="30" t="s">
        <v>7427</v>
      </c>
      <c r="J147" s="30"/>
      <c r="K147" s="30" t="s">
        <v>33</v>
      </c>
      <c r="L147" s="30" t="s">
        <v>33</v>
      </c>
      <c r="M147" s="30" t="s">
        <v>7037</v>
      </c>
      <c r="N147" s="30" t="s">
        <v>7961</v>
      </c>
      <c r="O147" s="30" t="s">
        <v>7690</v>
      </c>
      <c r="P147" s="32">
        <v>44926</v>
      </c>
      <c r="Q147" s="30"/>
      <c r="R147" s="30"/>
      <c r="S147" s="30"/>
      <c r="T147" s="30"/>
      <c r="U147" s="30"/>
      <c r="V147" s="30"/>
      <c r="W147" s="30"/>
      <c r="X147" s="30"/>
      <c r="Y147" s="30"/>
    </row>
    <row r="148" ht="13.8" customHeight="1" spans="1:25" x14ac:dyDescent="0.25">
      <c r="A148" s="30" t="s">
        <v>7277</v>
      </c>
      <c r="B148" s="23" t="s">
        <v>2388</v>
      </c>
      <c r="C148" s="30" t="s">
        <v>7507</v>
      </c>
      <c r="D148" s="31">
        <v>44470</v>
      </c>
      <c r="E148" s="30" t="s">
        <v>7508</v>
      </c>
      <c r="F148" s="30" t="s">
        <v>7509</v>
      </c>
      <c r="G148" s="30" t="s">
        <v>7150</v>
      </c>
      <c r="H148" s="30" t="s">
        <v>7112</v>
      </c>
      <c r="I148" s="30" t="s">
        <v>7427</v>
      </c>
      <c r="J148" s="30"/>
      <c r="K148" s="30" t="s">
        <v>33</v>
      </c>
      <c r="L148" s="30" t="s">
        <v>33</v>
      </c>
      <c r="M148" s="30" t="s">
        <v>7106</v>
      </c>
      <c r="N148" s="30" t="s">
        <v>7038</v>
      </c>
      <c r="O148" s="30" t="s">
        <v>7021</v>
      </c>
      <c r="P148" s="30" t="s">
        <v>7022</v>
      </c>
      <c r="Q148" s="44" t="s">
        <v>7510</v>
      </c>
      <c r="R148" s="30" t="s">
        <v>7023</v>
      </c>
      <c r="S148" s="30" t="s">
        <v>7023</v>
      </c>
      <c r="T148" s="30">
        <v>31</v>
      </c>
      <c r="U148" s="30" t="s">
        <v>7052</v>
      </c>
      <c r="V148" s="30" t="s">
        <v>7026</v>
      </c>
      <c r="W148" s="30" t="s">
        <v>7511</v>
      </c>
      <c r="X148" s="30" t="s">
        <v>7512</v>
      </c>
      <c r="Y148" s="30" t="s">
        <v>7513</v>
      </c>
    </row>
    <row r="149" ht="30" customHeight="1" spans="1:25" x14ac:dyDescent="0.25">
      <c r="A149" s="30" t="s">
        <v>7277</v>
      </c>
      <c r="B149" s="23" t="s">
        <v>2397</v>
      </c>
      <c r="C149" s="30" t="s">
        <v>7547</v>
      </c>
      <c r="D149" s="31">
        <v>44470</v>
      </c>
      <c r="E149" s="30" t="s">
        <v>7548</v>
      </c>
      <c r="F149" s="30" t="s">
        <v>7169</v>
      </c>
      <c r="G149" s="30" t="s">
        <v>7157</v>
      </c>
      <c r="H149" s="30" t="s">
        <v>7091</v>
      </c>
      <c r="I149" s="30" t="s">
        <v>7427</v>
      </c>
      <c r="J149" s="30"/>
      <c r="K149" s="30" t="s">
        <v>33</v>
      </c>
      <c r="L149" s="30" t="s">
        <v>33</v>
      </c>
      <c r="M149" s="30" t="s">
        <v>7106</v>
      </c>
      <c r="N149" s="30" t="s">
        <v>7038</v>
      </c>
      <c r="O149" s="30" t="s">
        <v>7021</v>
      </c>
      <c r="P149" s="30" t="s">
        <v>7022</v>
      </c>
      <c r="Q149" s="44" t="s">
        <v>7535</v>
      </c>
      <c r="R149" s="30" t="s">
        <v>7024</v>
      </c>
      <c r="S149" s="30" t="s">
        <v>7024</v>
      </c>
      <c r="T149" s="30">
        <v>15</v>
      </c>
      <c r="U149" s="30" t="s">
        <v>7052</v>
      </c>
      <c r="V149" s="30" t="s">
        <v>7096</v>
      </c>
      <c r="W149" s="30" t="s">
        <v>7083</v>
      </c>
      <c r="X149" s="30" t="s">
        <v>7549</v>
      </c>
      <c r="Y149" s="43" t="s">
        <v>7550</v>
      </c>
    </row>
    <row r="150" ht="13.8" customHeight="1" spans="1:25" x14ac:dyDescent="0.25">
      <c r="A150" s="30" t="s">
        <v>7277</v>
      </c>
      <c r="B150" s="23" t="s">
        <v>2448</v>
      </c>
      <c r="C150" s="30" t="s">
        <v>8308</v>
      </c>
      <c r="D150" s="31">
        <v>44470</v>
      </c>
      <c r="E150" s="30" t="s">
        <v>8309</v>
      </c>
      <c r="F150" s="30" t="s">
        <v>8310</v>
      </c>
      <c r="G150" s="30" t="s">
        <v>7176</v>
      </c>
      <c r="H150" s="30" t="s">
        <v>7177</v>
      </c>
      <c r="I150" s="30" t="s">
        <v>7427</v>
      </c>
      <c r="J150" s="30"/>
      <c r="K150" s="30" t="s">
        <v>33</v>
      </c>
      <c r="L150" s="30" t="s">
        <v>33</v>
      </c>
      <c r="M150" s="30" t="s">
        <v>7037</v>
      </c>
      <c r="N150" s="30" t="s">
        <v>7961</v>
      </c>
      <c r="O150" s="30" t="s">
        <v>7021</v>
      </c>
      <c r="P150" s="30" t="s">
        <v>7022</v>
      </c>
      <c r="Q150" s="30"/>
      <c r="R150" s="30"/>
      <c r="S150" s="30"/>
      <c r="T150" s="30"/>
      <c r="U150" s="30"/>
      <c r="V150" s="30"/>
      <c r="W150" s="30"/>
      <c r="X150" s="30"/>
      <c r="Y150" s="30"/>
    </row>
    <row r="151" ht="30" customHeight="1" spans="1:25" x14ac:dyDescent="0.25">
      <c r="A151" s="30" t="s">
        <v>7277</v>
      </c>
      <c r="B151" s="23" t="s">
        <v>2401</v>
      </c>
      <c r="C151" s="30" t="s">
        <v>8311</v>
      </c>
      <c r="D151" s="31">
        <v>44470</v>
      </c>
      <c r="E151" s="30" t="s">
        <v>8312</v>
      </c>
      <c r="F151" s="30" t="s">
        <v>8106</v>
      </c>
      <c r="G151" s="30" t="s">
        <v>7146</v>
      </c>
      <c r="H151" s="30" t="s">
        <v>7131</v>
      </c>
      <c r="I151" s="30" t="s">
        <v>7427</v>
      </c>
      <c r="J151" s="30"/>
      <c r="K151" s="30" t="s">
        <v>33</v>
      </c>
      <c r="L151" s="30" t="s">
        <v>33</v>
      </c>
      <c r="M151" s="30" t="s">
        <v>7037</v>
      </c>
      <c r="N151" s="30" t="s">
        <v>7961</v>
      </c>
      <c r="O151" s="30" t="s">
        <v>7021</v>
      </c>
      <c r="P151" s="30" t="s">
        <v>7022</v>
      </c>
      <c r="Q151" s="30"/>
      <c r="R151" s="30" t="s">
        <v>7024</v>
      </c>
      <c r="S151" s="30" t="s">
        <v>7024</v>
      </c>
      <c r="T151" s="30">
        <v>12</v>
      </c>
      <c r="U151" s="30" t="s">
        <v>7052</v>
      </c>
      <c r="V151" s="30" t="s">
        <v>7026</v>
      </c>
      <c r="W151" s="30" t="s">
        <v>7370</v>
      </c>
      <c r="X151" s="30" t="s">
        <v>8313</v>
      </c>
      <c r="Y151" s="43" t="s">
        <v>8314</v>
      </c>
    </row>
    <row r="152" ht="13.8" customHeight="1" spans="1:25" x14ac:dyDescent="0.25">
      <c r="A152" s="30" t="s">
        <v>7277</v>
      </c>
      <c r="B152" s="23" t="s">
        <v>2408</v>
      </c>
      <c r="C152" s="30" t="s">
        <v>7542</v>
      </c>
      <c r="D152" s="31">
        <v>44470</v>
      </c>
      <c r="E152" s="30" t="s">
        <v>7543</v>
      </c>
      <c r="F152" s="30" t="s">
        <v>7544</v>
      </c>
      <c r="G152" s="30" t="s">
        <v>7176</v>
      </c>
      <c r="H152" s="30" t="s">
        <v>7177</v>
      </c>
      <c r="I152" s="30" t="s">
        <v>7427</v>
      </c>
      <c r="J152" s="30"/>
      <c r="K152" s="30" t="s">
        <v>33</v>
      </c>
      <c r="L152" s="30" t="s">
        <v>33</v>
      </c>
      <c r="M152" s="30" t="s">
        <v>7106</v>
      </c>
      <c r="N152" s="30" t="s">
        <v>7038</v>
      </c>
      <c r="O152" s="30" t="s">
        <v>7021</v>
      </c>
      <c r="P152" s="30" t="s">
        <v>7022</v>
      </c>
      <c r="Q152" s="30" t="s">
        <v>7540</v>
      </c>
      <c r="R152" s="30" t="s">
        <v>7024</v>
      </c>
      <c r="S152" s="30" t="s">
        <v>7023</v>
      </c>
      <c r="T152" s="30">
        <v>22</v>
      </c>
      <c r="U152" s="30" t="s">
        <v>7052</v>
      </c>
      <c r="V152" s="30" t="s">
        <v>7179</v>
      </c>
      <c r="W152" s="30" t="s">
        <v>7083</v>
      </c>
      <c r="X152" s="30" t="s">
        <v>7545</v>
      </c>
      <c r="Y152" s="30" t="s">
        <v>7546</v>
      </c>
    </row>
    <row r="153" ht="13.8" customHeight="1" spans="1:25" x14ac:dyDescent="0.25">
      <c r="A153" s="30" t="s">
        <v>7277</v>
      </c>
      <c r="B153" s="23" t="s">
        <v>4454</v>
      </c>
      <c r="C153" s="30" t="s">
        <v>7491</v>
      </c>
      <c r="D153" s="31">
        <v>44470</v>
      </c>
      <c r="E153" s="30" t="s">
        <v>7492</v>
      </c>
      <c r="F153" s="30" t="s">
        <v>7493</v>
      </c>
      <c r="G153" s="30" t="s">
        <v>7013</v>
      </c>
      <c r="H153" s="30" t="s">
        <v>7014</v>
      </c>
      <c r="I153" s="30" t="s">
        <v>7427</v>
      </c>
      <c r="J153" s="30"/>
      <c r="K153" s="30" t="s">
        <v>33</v>
      </c>
      <c r="L153" s="30" t="s">
        <v>33</v>
      </c>
      <c r="M153" s="30" t="s">
        <v>7037</v>
      </c>
      <c r="N153" s="30" t="s">
        <v>7122</v>
      </c>
      <c r="O153" s="30" t="s">
        <v>7690</v>
      </c>
      <c r="P153" s="32">
        <v>44926</v>
      </c>
      <c r="Q153" s="44" t="s">
        <v>8315</v>
      </c>
      <c r="R153" s="30" t="s">
        <v>7024</v>
      </c>
      <c r="S153" s="30" t="s">
        <v>7024</v>
      </c>
      <c r="T153" s="30">
        <v>16</v>
      </c>
      <c r="U153" s="30" t="s">
        <v>7052</v>
      </c>
      <c r="V153" s="30" t="s">
        <v>7224</v>
      </c>
      <c r="W153" s="30" t="s">
        <v>7083</v>
      </c>
      <c r="X153" s="30" t="s">
        <v>7494</v>
      </c>
      <c r="Y153" s="30" t="s">
        <v>7126</v>
      </c>
    </row>
    <row r="154" ht="13.8" customHeight="1" spans="1:25" x14ac:dyDescent="0.25">
      <c r="A154" s="30" t="s">
        <v>7277</v>
      </c>
      <c r="B154" s="23" t="s">
        <v>8316</v>
      </c>
      <c r="C154" s="30" t="s">
        <v>8317</v>
      </c>
      <c r="D154" s="31">
        <v>44470</v>
      </c>
      <c r="E154" s="30" t="s">
        <v>8318</v>
      </c>
      <c r="F154" s="30" t="s">
        <v>7163</v>
      </c>
      <c r="G154" s="30" t="s">
        <v>7146</v>
      </c>
      <c r="H154" s="30" t="s">
        <v>7131</v>
      </c>
      <c r="I154" s="30" t="s">
        <v>7427</v>
      </c>
      <c r="J154" s="30"/>
      <c r="K154" s="30" t="s">
        <v>33</v>
      </c>
      <c r="L154" s="30" t="s">
        <v>33</v>
      </c>
      <c r="M154" s="30" t="s">
        <v>7037</v>
      </c>
      <c r="N154" s="30" t="s">
        <v>7961</v>
      </c>
      <c r="O154" s="30" t="s">
        <v>7021</v>
      </c>
      <c r="P154" s="30" t="s">
        <v>7022</v>
      </c>
      <c r="Q154" s="30"/>
      <c r="R154" s="30" t="s">
        <v>7023</v>
      </c>
      <c r="S154" s="30" t="s">
        <v>7024</v>
      </c>
      <c r="T154" s="30">
        <v>12</v>
      </c>
      <c r="U154" s="30" t="s">
        <v>7052</v>
      </c>
      <c r="V154" s="30" t="s">
        <v>7026</v>
      </c>
      <c r="W154" s="30" t="s">
        <v>7973</v>
      </c>
      <c r="X154" s="30" t="s">
        <v>8319</v>
      </c>
      <c r="Y154" s="30" t="s">
        <v>8320</v>
      </c>
    </row>
    <row r="155" ht="13.8" customHeight="1" spans="1:25" x14ac:dyDescent="0.25">
      <c r="A155" s="30" t="s">
        <v>7277</v>
      </c>
      <c r="B155" s="23" t="s">
        <v>8321</v>
      </c>
      <c r="C155" s="30" t="s">
        <v>8322</v>
      </c>
      <c r="D155" s="31">
        <v>44470</v>
      </c>
      <c r="E155" s="30" t="s">
        <v>8323</v>
      </c>
      <c r="F155" s="30" t="s">
        <v>7156</v>
      </c>
      <c r="G155" s="30" t="s">
        <v>7157</v>
      </c>
      <c r="H155" s="30" t="s">
        <v>7091</v>
      </c>
      <c r="I155" s="30" t="s">
        <v>7427</v>
      </c>
      <c r="J155" s="30"/>
      <c r="K155" s="30" t="s">
        <v>33</v>
      </c>
      <c r="L155" s="30" t="s">
        <v>33</v>
      </c>
      <c r="M155" s="30" t="s">
        <v>7037</v>
      </c>
      <c r="N155" s="30" t="s">
        <v>7961</v>
      </c>
      <c r="O155" s="30" t="s">
        <v>7690</v>
      </c>
      <c r="P155" s="32">
        <v>44926</v>
      </c>
      <c r="Q155" s="30"/>
      <c r="R155" s="30"/>
      <c r="S155" s="30"/>
      <c r="T155" s="30"/>
      <c r="U155" s="30"/>
      <c r="V155" s="30"/>
      <c r="W155" s="30"/>
      <c r="X155" s="30"/>
      <c r="Y155" s="30"/>
    </row>
    <row r="156" ht="30" customHeight="1" spans="1:25" x14ac:dyDescent="0.25">
      <c r="A156" s="30" t="s">
        <v>7277</v>
      </c>
      <c r="B156" s="23" t="s">
        <v>2454</v>
      </c>
      <c r="C156" s="30" t="s">
        <v>8324</v>
      </c>
      <c r="D156" s="31">
        <v>44470</v>
      </c>
      <c r="E156" s="30" t="s">
        <v>8325</v>
      </c>
      <c r="F156" s="30" t="s">
        <v>8106</v>
      </c>
      <c r="G156" s="30" t="s">
        <v>7146</v>
      </c>
      <c r="H156" s="30" t="s">
        <v>7131</v>
      </c>
      <c r="I156" s="30" t="s">
        <v>7427</v>
      </c>
      <c r="J156" s="30"/>
      <c r="K156" s="30" t="s">
        <v>33</v>
      </c>
      <c r="L156" s="30" t="s">
        <v>33</v>
      </c>
      <c r="M156" s="30" t="s">
        <v>7037</v>
      </c>
      <c r="N156" s="30" t="s">
        <v>7961</v>
      </c>
      <c r="O156" s="30" t="s">
        <v>7021</v>
      </c>
      <c r="P156" s="30" t="s">
        <v>7022</v>
      </c>
      <c r="Q156" s="30"/>
      <c r="R156" s="30" t="s">
        <v>7060</v>
      </c>
      <c r="S156" s="30" t="s">
        <v>7024</v>
      </c>
      <c r="T156" s="30">
        <v>16</v>
      </c>
      <c r="U156" s="30" t="s">
        <v>7052</v>
      </c>
      <c r="V156" s="30" t="s">
        <v>7026</v>
      </c>
      <c r="W156" s="30" t="s">
        <v>7351</v>
      </c>
      <c r="X156" s="30" t="s">
        <v>8326</v>
      </c>
      <c r="Y156" s="43" t="s">
        <v>8327</v>
      </c>
    </row>
    <row r="157" ht="13.8" customHeight="1" spans="1:25" x14ac:dyDescent="0.25">
      <c r="A157" s="30" t="s">
        <v>7277</v>
      </c>
      <c r="B157" s="23" t="s">
        <v>2414</v>
      </c>
      <c r="C157" s="30" t="s">
        <v>8328</v>
      </c>
      <c r="D157" s="31">
        <v>44470</v>
      </c>
      <c r="E157" s="30" t="s">
        <v>8329</v>
      </c>
      <c r="F157" s="30" t="s">
        <v>8038</v>
      </c>
      <c r="G157" s="30" t="s">
        <v>7130</v>
      </c>
      <c r="H157" s="30" t="s">
        <v>7131</v>
      </c>
      <c r="I157" s="30" t="s">
        <v>7427</v>
      </c>
      <c r="J157" s="30"/>
      <c r="K157" s="30" t="s">
        <v>33</v>
      </c>
      <c r="L157" s="30" t="s">
        <v>33</v>
      </c>
      <c r="M157" s="30" t="s">
        <v>7037</v>
      </c>
      <c r="N157" s="30" t="s">
        <v>7961</v>
      </c>
      <c r="O157" s="30" t="s">
        <v>7021</v>
      </c>
      <c r="P157" s="30" t="s">
        <v>7022</v>
      </c>
      <c r="Q157" s="30"/>
      <c r="R157" s="30" t="s">
        <v>7023</v>
      </c>
      <c r="S157" s="30" t="s">
        <v>7024</v>
      </c>
      <c r="T157" s="30">
        <v>14</v>
      </c>
      <c r="U157" s="30" t="s">
        <v>7039</v>
      </c>
      <c r="V157" s="30" t="s">
        <v>7224</v>
      </c>
      <c r="W157" s="30" t="s">
        <v>7097</v>
      </c>
      <c r="X157" s="30" t="s">
        <v>8330</v>
      </c>
      <c r="Y157" s="30" t="s">
        <v>8331</v>
      </c>
    </row>
    <row r="158" ht="13.8" customHeight="1" spans="1:25" x14ac:dyDescent="0.25">
      <c r="A158" s="30" t="s">
        <v>7277</v>
      </c>
      <c r="B158" s="23" t="s">
        <v>8332</v>
      </c>
      <c r="C158" s="30" t="s">
        <v>8333</v>
      </c>
      <c r="D158" s="31">
        <v>44470</v>
      </c>
      <c r="E158" s="30" t="s">
        <v>8334</v>
      </c>
      <c r="F158" s="30" t="s">
        <v>7294</v>
      </c>
      <c r="G158" s="30" t="s">
        <v>7295</v>
      </c>
      <c r="H158" s="30" t="s">
        <v>7112</v>
      </c>
      <c r="I158" s="30" t="s">
        <v>7427</v>
      </c>
      <c r="J158" s="30"/>
      <c r="K158" s="30" t="s">
        <v>33</v>
      </c>
      <c r="L158" s="30" t="s">
        <v>33</v>
      </c>
      <c r="M158" s="30" t="s">
        <v>7037</v>
      </c>
      <c r="N158" s="30" t="s">
        <v>7961</v>
      </c>
      <c r="O158" s="30" t="s">
        <v>7690</v>
      </c>
      <c r="P158" s="32">
        <v>44926</v>
      </c>
      <c r="Q158" s="30"/>
      <c r="R158" s="30"/>
      <c r="S158" s="30"/>
      <c r="T158" s="30"/>
      <c r="U158" s="30"/>
      <c r="V158" s="30"/>
      <c r="W158" s="30"/>
      <c r="X158" s="30"/>
      <c r="Y158" s="30"/>
    </row>
    <row r="159" ht="13.8" customHeight="1" spans="1:25" x14ac:dyDescent="0.25">
      <c r="A159" s="30" t="s">
        <v>7277</v>
      </c>
      <c r="B159" s="23" t="s">
        <v>2465</v>
      </c>
      <c r="C159" s="30" t="s">
        <v>8335</v>
      </c>
      <c r="D159" s="31">
        <v>44470</v>
      </c>
      <c r="E159" s="30" t="s">
        <v>8336</v>
      </c>
      <c r="F159" s="30" t="s">
        <v>7145</v>
      </c>
      <c r="G159" s="30" t="s">
        <v>7146</v>
      </c>
      <c r="H159" s="30" t="s">
        <v>7131</v>
      </c>
      <c r="I159" s="30" t="s">
        <v>7427</v>
      </c>
      <c r="J159" s="30"/>
      <c r="K159" s="30" t="s">
        <v>33</v>
      </c>
      <c r="L159" s="30" t="s">
        <v>33</v>
      </c>
      <c r="M159" s="30" t="s">
        <v>7037</v>
      </c>
      <c r="N159" s="30" t="s">
        <v>7961</v>
      </c>
      <c r="O159" s="30" t="s">
        <v>7021</v>
      </c>
      <c r="P159" s="30" t="s">
        <v>7022</v>
      </c>
      <c r="Q159" s="30"/>
      <c r="R159" s="30" t="s">
        <v>7023</v>
      </c>
      <c r="S159" s="30" t="s">
        <v>7024</v>
      </c>
      <c r="T159" s="30">
        <v>12</v>
      </c>
      <c r="U159" s="30" t="s">
        <v>7052</v>
      </c>
      <c r="V159" s="30" t="s">
        <v>7026</v>
      </c>
      <c r="W159" s="30" t="s">
        <v>7097</v>
      </c>
      <c r="X159" s="30" t="s">
        <v>8337</v>
      </c>
      <c r="Y159" s="30" t="s">
        <v>8338</v>
      </c>
    </row>
    <row r="160" ht="13.8" customHeight="1" spans="1:25" x14ac:dyDescent="0.25">
      <c r="A160" s="30" t="s">
        <v>7277</v>
      </c>
      <c r="B160" s="23" t="s">
        <v>2467</v>
      </c>
      <c r="C160" s="30" t="s">
        <v>7267</v>
      </c>
      <c r="D160" s="31">
        <v>44470</v>
      </c>
      <c r="E160" s="30" t="s">
        <v>7268</v>
      </c>
      <c r="F160" s="30" t="s">
        <v>7191</v>
      </c>
      <c r="G160" s="30" t="s">
        <v>7157</v>
      </c>
      <c r="H160" s="30" t="s">
        <v>7091</v>
      </c>
      <c r="I160" s="30" t="s">
        <v>7427</v>
      </c>
      <c r="J160" s="30"/>
      <c r="K160" s="30" t="s">
        <v>33</v>
      </c>
      <c r="L160" s="30" t="s">
        <v>33</v>
      </c>
      <c r="M160" s="30" t="s">
        <v>7106</v>
      </c>
      <c r="N160" s="30" t="s">
        <v>7038</v>
      </c>
      <c r="O160" s="30" t="s">
        <v>7021</v>
      </c>
      <c r="P160" s="30" t="s">
        <v>7022</v>
      </c>
      <c r="Q160" s="30"/>
      <c r="R160" s="30"/>
      <c r="S160" s="30"/>
      <c r="T160" s="30"/>
      <c r="U160" s="30"/>
      <c r="V160" s="30"/>
      <c r="W160" s="30"/>
      <c r="X160" s="30"/>
      <c r="Y160" s="30"/>
    </row>
    <row r="161" ht="13.8" customHeight="1" spans="1:25" x14ac:dyDescent="0.25">
      <c r="A161" s="30" t="s">
        <v>7277</v>
      </c>
      <c r="B161" s="23" t="s">
        <v>2416</v>
      </c>
      <c r="C161" s="30" t="s">
        <v>7560</v>
      </c>
      <c r="D161" s="31">
        <v>44470</v>
      </c>
      <c r="E161" s="30" t="s">
        <v>7561</v>
      </c>
      <c r="F161" s="30" t="s">
        <v>7105</v>
      </c>
      <c r="G161" s="30" t="s">
        <v>7090</v>
      </c>
      <c r="H161" s="30" t="s">
        <v>7112</v>
      </c>
      <c r="I161" s="30" t="s">
        <v>7427</v>
      </c>
      <c r="J161" s="30"/>
      <c r="K161" s="30" t="s">
        <v>33</v>
      </c>
      <c r="L161" s="30" t="s">
        <v>33</v>
      </c>
      <c r="M161" s="30" t="s">
        <v>7037</v>
      </c>
      <c r="N161" s="30" t="s">
        <v>7038</v>
      </c>
      <c r="O161" s="30" t="s">
        <v>7021</v>
      </c>
      <c r="P161" s="30" t="s">
        <v>7022</v>
      </c>
      <c r="Q161" s="30" t="s">
        <v>7562</v>
      </c>
      <c r="R161" s="30" t="s">
        <v>7024</v>
      </c>
      <c r="S161" s="30" t="s">
        <v>7023</v>
      </c>
      <c r="T161" s="30">
        <v>16</v>
      </c>
      <c r="U161" s="30" t="s">
        <v>7052</v>
      </c>
      <c r="V161" s="30" t="s">
        <v>7224</v>
      </c>
      <c r="W161" s="30" t="s">
        <v>7083</v>
      </c>
      <c r="X161" s="30" t="s">
        <v>7563</v>
      </c>
      <c r="Y161" s="30" t="s">
        <v>7564</v>
      </c>
    </row>
    <row r="162" ht="13.8" customHeight="1" spans="1:25" x14ac:dyDescent="0.25">
      <c r="A162" s="30" t="s">
        <v>7277</v>
      </c>
      <c r="B162" s="23" t="s">
        <v>8339</v>
      </c>
      <c r="C162" s="30" t="s">
        <v>8340</v>
      </c>
      <c r="D162" s="31">
        <v>44470</v>
      </c>
      <c r="E162" s="30" t="s">
        <v>8341</v>
      </c>
      <c r="F162" s="30" t="s">
        <v>7215</v>
      </c>
      <c r="G162" s="30" t="s">
        <v>7090</v>
      </c>
      <c r="H162" s="30" t="s">
        <v>7112</v>
      </c>
      <c r="I162" s="30" t="s">
        <v>7427</v>
      </c>
      <c r="J162" s="30"/>
      <c r="K162" s="30" t="s">
        <v>33</v>
      </c>
      <c r="L162" s="30" t="s">
        <v>33</v>
      </c>
      <c r="M162" s="30" t="s">
        <v>7037</v>
      </c>
      <c r="N162" s="30" t="s">
        <v>7961</v>
      </c>
      <c r="O162" s="30" t="s">
        <v>7690</v>
      </c>
      <c r="P162" s="32">
        <v>44926</v>
      </c>
      <c r="Q162" s="30"/>
      <c r="R162" s="30"/>
      <c r="S162" s="30"/>
      <c r="T162" s="30"/>
      <c r="U162" s="30"/>
      <c r="V162" s="30"/>
      <c r="W162" s="30"/>
      <c r="X162" s="30"/>
      <c r="Y162" s="30"/>
    </row>
    <row r="163" ht="13.8" customHeight="1" spans="1:25" x14ac:dyDescent="0.25">
      <c r="A163" s="30" t="s">
        <v>7277</v>
      </c>
      <c r="B163" s="23" t="s">
        <v>2484</v>
      </c>
      <c r="C163" s="30" t="s">
        <v>8342</v>
      </c>
      <c r="D163" s="31">
        <v>44470</v>
      </c>
      <c r="E163" s="30" t="s">
        <v>8343</v>
      </c>
      <c r="F163" s="30" t="s">
        <v>7215</v>
      </c>
      <c r="G163" s="30" t="s">
        <v>7090</v>
      </c>
      <c r="H163" s="30" t="s">
        <v>7112</v>
      </c>
      <c r="I163" s="30" t="s">
        <v>7427</v>
      </c>
      <c r="J163" s="30"/>
      <c r="K163" s="30" t="s">
        <v>33</v>
      </c>
      <c r="L163" s="30" t="s">
        <v>33</v>
      </c>
      <c r="M163" s="30" t="s">
        <v>7037</v>
      </c>
      <c r="N163" s="30" t="s">
        <v>7961</v>
      </c>
      <c r="O163" s="30" t="s">
        <v>7021</v>
      </c>
      <c r="P163" s="30" t="s">
        <v>7022</v>
      </c>
      <c r="Q163" s="30"/>
      <c r="R163" s="30"/>
      <c r="S163" s="30"/>
      <c r="T163" s="30"/>
      <c r="U163" s="30"/>
      <c r="V163" s="30"/>
      <c r="W163" s="30"/>
      <c r="X163" s="30"/>
      <c r="Y163" s="30"/>
    </row>
    <row r="164" ht="13.8" customHeight="1" spans="1:25" x14ac:dyDescent="0.25">
      <c r="A164" s="30" t="s">
        <v>7277</v>
      </c>
      <c r="B164" s="23" t="s">
        <v>6704</v>
      </c>
      <c r="C164" s="30" t="s">
        <v>7664</v>
      </c>
      <c r="D164" s="31">
        <v>44470</v>
      </c>
      <c r="E164" s="30" t="s">
        <v>8344</v>
      </c>
      <c r="F164" s="30" t="s">
        <v>7666</v>
      </c>
      <c r="G164" s="30" t="s">
        <v>7130</v>
      </c>
      <c r="H164" s="30" t="s">
        <v>7131</v>
      </c>
      <c r="I164" s="30" t="s">
        <v>7427</v>
      </c>
      <c r="J164" s="30"/>
      <c r="K164" s="30" t="s">
        <v>33</v>
      </c>
      <c r="L164" s="30" t="s">
        <v>33</v>
      </c>
      <c r="M164" s="30" t="s">
        <v>7037</v>
      </c>
      <c r="N164" s="30" t="s">
        <v>7961</v>
      </c>
      <c r="O164" s="30" t="s">
        <v>7690</v>
      </c>
      <c r="P164" s="32">
        <v>44926</v>
      </c>
      <c r="Q164" s="30" t="s">
        <v>7667</v>
      </c>
      <c r="R164" s="30"/>
      <c r="S164" s="30"/>
      <c r="T164" s="30"/>
      <c r="U164" s="30"/>
      <c r="V164" s="30"/>
      <c r="W164" s="30"/>
      <c r="X164" s="30"/>
      <c r="Y164" s="30"/>
    </row>
    <row r="165" ht="13.8" customHeight="1" spans="1:25" x14ac:dyDescent="0.25">
      <c r="A165" s="30" t="s">
        <v>7277</v>
      </c>
      <c r="B165" s="23" t="s">
        <v>2424</v>
      </c>
      <c r="C165" s="30" t="s">
        <v>8345</v>
      </c>
      <c r="D165" s="31">
        <v>44470</v>
      </c>
      <c r="E165" s="30" t="s">
        <v>8346</v>
      </c>
      <c r="F165" s="30" t="s">
        <v>7208</v>
      </c>
      <c r="G165" s="30" t="s">
        <v>7209</v>
      </c>
      <c r="H165" s="30" t="s">
        <v>7014</v>
      </c>
      <c r="I165" s="30" t="s">
        <v>7427</v>
      </c>
      <c r="J165" s="30"/>
      <c r="K165" s="30" t="s">
        <v>33</v>
      </c>
      <c r="L165" s="30" t="s">
        <v>33</v>
      </c>
      <c r="M165" s="30" t="s">
        <v>7037</v>
      </c>
      <c r="N165" s="30" t="s">
        <v>7961</v>
      </c>
      <c r="O165" s="30" t="s">
        <v>7021</v>
      </c>
      <c r="P165" s="30" t="s">
        <v>7022</v>
      </c>
      <c r="Q165" s="30"/>
      <c r="R165" s="30" t="s">
        <v>7060</v>
      </c>
      <c r="S165" s="30" t="s">
        <v>7024</v>
      </c>
      <c r="T165" s="30">
        <v>2</v>
      </c>
      <c r="U165" s="30" t="s">
        <v>7052</v>
      </c>
      <c r="V165" s="30" t="s">
        <v>7040</v>
      </c>
      <c r="W165" s="30" t="s">
        <v>7041</v>
      </c>
      <c r="X165" s="30" t="s">
        <v>8347</v>
      </c>
      <c r="Y165" s="30" t="s">
        <v>8348</v>
      </c>
    </row>
    <row r="166" ht="13.8" customHeight="1" spans="1:25" x14ac:dyDescent="0.25">
      <c r="A166" s="30" t="s">
        <v>7277</v>
      </c>
      <c r="B166" s="23" t="s">
        <v>2488</v>
      </c>
      <c r="C166" s="30" t="s">
        <v>8349</v>
      </c>
      <c r="D166" s="31">
        <v>44470</v>
      </c>
      <c r="E166" s="30" t="s">
        <v>8350</v>
      </c>
      <c r="F166" s="30" t="s">
        <v>8351</v>
      </c>
      <c r="G166" s="30" t="s">
        <v>7150</v>
      </c>
      <c r="H166" s="30" t="s">
        <v>7112</v>
      </c>
      <c r="I166" s="30" t="s">
        <v>7427</v>
      </c>
      <c r="J166" s="30"/>
      <c r="K166" s="30" t="s">
        <v>33</v>
      </c>
      <c r="L166" s="30" t="s">
        <v>33</v>
      </c>
      <c r="M166" s="30" t="s">
        <v>7037</v>
      </c>
      <c r="N166" s="30" t="s">
        <v>7961</v>
      </c>
      <c r="O166" s="30" t="s">
        <v>7021</v>
      </c>
      <c r="P166" s="30" t="s">
        <v>7022</v>
      </c>
      <c r="Q166" s="30"/>
      <c r="R166" s="30" t="s">
        <v>7060</v>
      </c>
      <c r="S166" s="30" t="s">
        <v>7024</v>
      </c>
      <c r="T166" s="30">
        <v>16</v>
      </c>
      <c r="U166" s="30" t="s">
        <v>7052</v>
      </c>
      <c r="V166" s="30" t="s">
        <v>7115</v>
      </c>
      <c r="W166" s="30" t="s">
        <v>7151</v>
      </c>
      <c r="X166" s="30" t="s">
        <v>8352</v>
      </c>
      <c r="Y166" s="30" t="s">
        <v>7118</v>
      </c>
    </row>
    <row r="167" ht="13.8" customHeight="1" spans="1:25" x14ac:dyDescent="0.25">
      <c r="A167" s="30" t="s">
        <v>7277</v>
      </c>
      <c r="B167" s="23" t="s">
        <v>2490</v>
      </c>
      <c r="C167" s="30" t="s">
        <v>8353</v>
      </c>
      <c r="D167" s="31">
        <v>44470</v>
      </c>
      <c r="E167" s="30" t="s">
        <v>8354</v>
      </c>
      <c r="F167" s="30" t="s">
        <v>7313</v>
      </c>
      <c r="G167" s="30" t="s">
        <v>7076</v>
      </c>
      <c r="H167" s="30" t="s">
        <v>7077</v>
      </c>
      <c r="I167" s="30" t="s">
        <v>7427</v>
      </c>
      <c r="J167" s="30"/>
      <c r="K167" s="30" t="s">
        <v>33</v>
      </c>
      <c r="L167" s="30" t="s">
        <v>33</v>
      </c>
      <c r="M167" s="30" t="s">
        <v>7037</v>
      </c>
      <c r="N167" s="30" t="s">
        <v>7961</v>
      </c>
      <c r="O167" s="30" t="s">
        <v>7021</v>
      </c>
      <c r="P167" s="30" t="s">
        <v>7022</v>
      </c>
      <c r="Q167" s="30"/>
      <c r="R167" s="30" t="s">
        <v>7024</v>
      </c>
      <c r="S167" s="30" t="s">
        <v>7024</v>
      </c>
      <c r="T167" s="30">
        <v>12</v>
      </c>
      <c r="U167" s="30" t="s">
        <v>7052</v>
      </c>
      <c r="V167" s="30" t="s">
        <v>7026</v>
      </c>
      <c r="W167" s="30" t="s">
        <v>7097</v>
      </c>
      <c r="X167" s="30" t="s">
        <v>8355</v>
      </c>
      <c r="Y167" s="30" t="s">
        <v>8356</v>
      </c>
    </row>
    <row r="168" ht="13.8" customHeight="1" spans="1:25" x14ac:dyDescent="0.25">
      <c r="A168" s="30" t="s">
        <v>7277</v>
      </c>
      <c r="B168" s="23" t="s">
        <v>2496</v>
      </c>
      <c r="C168" s="30" t="s">
        <v>8357</v>
      </c>
      <c r="D168" s="31">
        <v>44470</v>
      </c>
      <c r="E168" s="30" t="s">
        <v>8358</v>
      </c>
      <c r="F168" s="30" t="s">
        <v>7140</v>
      </c>
      <c r="G168" s="30" t="s">
        <v>7130</v>
      </c>
      <c r="H168" s="30" t="s">
        <v>7131</v>
      </c>
      <c r="I168" s="30" t="s">
        <v>7427</v>
      </c>
      <c r="J168" s="30"/>
      <c r="K168" s="30" t="s">
        <v>33</v>
      </c>
      <c r="L168" s="30" t="s">
        <v>33</v>
      </c>
      <c r="M168" s="30" t="s">
        <v>7037</v>
      </c>
      <c r="N168" s="30" t="s">
        <v>7961</v>
      </c>
      <c r="O168" s="30" t="s">
        <v>7021</v>
      </c>
      <c r="P168" s="30" t="s">
        <v>7022</v>
      </c>
      <c r="Q168" s="30"/>
      <c r="R168" s="30"/>
      <c r="S168" s="30"/>
      <c r="T168" s="30"/>
      <c r="U168" s="30"/>
      <c r="V168" s="30"/>
      <c r="W168" s="30"/>
      <c r="X168" s="30"/>
      <c r="Y168" s="30"/>
    </row>
    <row r="169" ht="13.8" customHeight="1" spans="1:25" x14ac:dyDescent="0.25">
      <c r="A169" s="30" t="s">
        <v>7277</v>
      </c>
      <c r="B169" s="23" t="s">
        <v>8359</v>
      </c>
      <c r="C169" s="30" t="s">
        <v>8360</v>
      </c>
      <c r="D169" s="31">
        <v>44470</v>
      </c>
      <c r="E169" s="30" t="s">
        <v>8361</v>
      </c>
      <c r="F169" s="30" t="s">
        <v>8106</v>
      </c>
      <c r="G169" s="30" t="s">
        <v>7146</v>
      </c>
      <c r="H169" s="30" t="s">
        <v>7131</v>
      </c>
      <c r="I169" s="30" t="s">
        <v>7427</v>
      </c>
      <c r="J169" s="30"/>
      <c r="K169" s="30" t="s">
        <v>33</v>
      </c>
      <c r="L169" s="30" t="s">
        <v>33</v>
      </c>
      <c r="M169" s="30" t="s">
        <v>7037</v>
      </c>
      <c r="N169" s="30" t="s">
        <v>7961</v>
      </c>
      <c r="O169" s="30" t="s">
        <v>7690</v>
      </c>
      <c r="P169" s="32">
        <v>44926</v>
      </c>
      <c r="Q169" s="30"/>
      <c r="R169" s="30"/>
      <c r="S169" s="30"/>
      <c r="T169" s="30"/>
      <c r="U169" s="30"/>
      <c r="V169" s="30"/>
      <c r="W169" s="30"/>
      <c r="X169" s="30"/>
      <c r="Y169" s="30"/>
    </row>
    <row r="170" ht="13.8" customHeight="1" spans="1:25" x14ac:dyDescent="0.25">
      <c r="A170" s="30" t="s">
        <v>7277</v>
      </c>
      <c r="B170" s="23" t="s">
        <v>2505</v>
      </c>
      <c r="C170" s="30" t="s">
        <v>7273</v>
      </c>
      <c r="D170" s="31">
        <v>44470</v>
      </c>
      <c r="E170" s="30" t="s">
        <v>7274</v>
      </c>
      <c r="F170" s="30" t="s">
        <v>7140</v>
      </c>
      <c r="G170" s="30" t="s">
        <v>7130</v>
      </c>
      <c r="H170" s="30" t="s">
        <v>7131</v>
      </c>
      <c r="I170" s="30" t="s">
        <v>7427</v>
      </c>
      <c r="J170" s="30"/>
      <c r="K170" s="30" t="s">
        <v>33</v>
      </c>
      <c r="L170" s="30" t="s">
        <v>33</v>
      </c>
      <c r="M170" s="30" t="s">
        <v>7106</v>
      </c>
      <c r="N170" s="30" t="s">
        <v>7038</v>
      </c>
      <c r="O170" s="30" t="s">
        <v>7021</v>
      </c>
      <c r="P170" s="30" t="s">
        <v>7022</v>
      </c>
      <c r="Q170" s="30"/>
      <c r="R170" s="30" t="s">
        <v>7024</v>
      </c>
      <c r="S170" s="30" t="s">
        <v>7024</v>
      </c>
      <c r="T170" s="30">
        <v>16</v>
      </c>
      <c r="U170" s="30" t="s">
        <v>7052</v>
      </c>
      <c r="V170" s="30" t="s">
        <v>7096</v>
      </c>
      <c r="W170" s="30" t="s">
        <v>7097</v>
      </c>
      <c r="X170" s="30" t="s">
        <v>7275</v>
      </c>
      <c r="Y170" s="30" t="s">
        <v>7276</v>
      </c>
    </row>
    <row r="171" ht="13.8" customHeight="1" spans="1:25" x14ac:dyDescent="0.25">
      <c r="A171" s="30" t="s">
        <v>7277</v>
      </c>
      <c r="B171" s="23" t="s">
        <v>2426</v>
      </c>
      <c r="C171" s="30" t="s">
        <v>8362</v>
      </c>
      <c r="D171" s="31">
        <v>44470</v>
      </c>
      <c r="E171" s="30" t="s">
        <v>8363</v>
      </c>
      <c r="F171" s="30" t="s">
        <v>7185</v>
      </c>
      <c r="G171" s="30" t="s">
        <v>7090</v>
      </c>
      <c r="H171" s="30" t="s">
        <v>7112</v>
      </c>
      <c r="I171" s="30" t="s">
        <v>7427</v>
      </c>
      <c r="J171" s="30"/>
      <c r="K171" s="30" t="s">
        <v>33</v>
      </c>
      <c r="L171" s="30" t="s">
        <v>33</v>
      </c>
      <c r="M171" s="30" t="s">
        <v>7037</v>
      </c>
      <c r="N171" s="30" t="s">
        <v>7961</v>
      </c>
      <c r="O171" s="30" t="s">
        <v>7021</v>
      </c>
      <c r="P171" s="30" t="s">
        <v>7022</v>
      </c>
      <c r="Q171" s="30"/>
      <c r="R171" s="30" t="s">
        <v>7024</v>
      </c>
      <c r="S171" s="30" t="s">
        <v>7024</v>
      </c>
      <c r="T171" s="30">
        <v>16</v>
      </c>
      <c r="U171" s="30" t="s">
        <v>7052</v>
      </c>
      <c r="V171" s="30" t="s">
        <v>7179</v>
      </c>
      <c r="W171" s="30" t="s">
        <v>7083</v>
      </c>
      <c r="X171" s="30" t="s">
        <v>8364</v>
      </c>
      <c r="Y171" s="30" t="s">
        <v>8365</v>
      </c>
    </row>
    <row r="172" ht="13.8" customHeight="1" spans="1:25" x14ac:dyDescent="0.25">
      <c r="A172" s="30" t="s">
        <v>7277</v>
      </c>
      <c r="B172" s="23" t="s">
        <v>2516</v>
      </c>
      <c r="C172" s="30" t="s">
        <v>8366</v>
      </c>
      <c r="D172" s="31">
        <v>44470</v>
      </c>
      <c r="E172" s="30" t="s">
        <v>8367</v>
      </c>
      <c r="F172" s="30" t="s">
        <v>7242</v>
      </c>
      <c r="G172" s="30" t="s">
        <v>7209</v>
      </c>
      <c r="H172" s="30" t="s">
        <v>7014</v>
      </c>
      <c r="I172" s="30" t="s">
        <v>7427</v>
      </c>
      <c r="J172" s="30"/>
      <c r="K172" s="30" t="s">
        <v>33</v>
      </c>
      <c r="L172" s="30" t="s">
        <v>33</v>
      </c>
      <c r="M172" s="30" t="s">
        <v>7037</v>
      </c>
      <c r="N172" s="30" t="s">
        <v>7961</v>
      </c>
      <c r="O172" s="30" t="s">
        <v>7021</v>
      </c>
      <c r="P172" s="30" t="s">
        <v>7022</v>
      </c>
      <c r="Q172" s="30"/>
      <c r="R172" s="30" t="s">
        <v>7024</v>
      </c>
      <c r="S172" s="30" t="s">
        <v>7023</v>
      </c>
      <c r="T172" s="30">
        <v>10</v>
      </c>
      <c r="U172" s="30" t="s">
        <v>7052</v>
      </c>
      <c r="V172" s="30" t="s">
        <v>7040</v>
      </c>
      <c r="W172" s="30" t="s">
        <v>7041</v>
      </c>
      <c r="X172" s="30" t="s">
        <v>7118</v>
      </c>
      <c r="Y172" s="30" t="s">
        <v>7055</v>
      </c>
    </row>
    <row r="173" ht="13.8" customHeight="1" spans="1:25" x14ac:dyDescent="0.25">
      <c r="A173" s="30" t="s">
        <v>7277</v>
      </c>
      <c r="B173" s="23" t="s">
        <v>8368</v>
      </c>
      <c r="C173" s="30" t="s">
        <v>8369</v>
      </c>
      <c r="D173" s="31">
        <v>44470</v>
      </c>
      <c r="E173" s="30" t="s">
        <v>8370</v>
      </c>
      <c r="F173" s="30" t="s">
        <v>7878</v>
      </c>
      <c r="G173" s="30" t="s">
        <v>7013</v>
      </c>
      <c r="H173" s="30" t="s">
        <v>7014</v>
      </c>
      <c r="I173" s="30" t="s">
        <v>7427</v>
      </c>
      <c r="J173" s="30"/>
      <c r="K173" s="30" t="s">
        <v>33</v>
      </c>
      <c r="L173" s="30" t="s">
        <v>33</v>
      </c>
      <c r="M173" s="30" t="s">
        <v>7037</v>
      </c>
      <c r="N173" s="30" t="s">
        <v>7961</v>
      </c>
      <c r="O173" s="30" t="s">
        <v>7690</v>
      </c>
      <c r="P173" s="32">
        <v>44926</v>
      </c>
      <c r="Q173" s="30"/>
      <c r="R173" s="30"/>
      <c r="S173" s="30"/>
      <c r="T173" s="30"/>
      <c r="U173" s="30"/>
      <c r="V173" s="30"/>
      <c r="W173" s="30"/>
      <c r="X173" s="30"/>
      <c r="Y173" s="30"/>
    </row>
    <row r="174" ht="13.8" customHeight="1" spans="1:25" x14ac:dyDescent="0.25">
      <c r="A174" s="30" t="s">
        <v>7277</v>
      </c>
      <c r="B174" s="23" t="s">
        <v>8371</v>
      </c>
      <c r="C174" s="30" t="s">
        <v>8372</v>
      </c>
      <c r="D174" s="31">
        <v>44470</v>
      </c>
      <c r="E174" s="30" t="s">
        <v>8373</v>
      </c>
      <c r="F174" s="30" t="s">
        <v>7707</v>
      </c>
      <c r="G174" s="30" t="s">
        <v>7076</v>
      </c>
      <c r="H174" s="30" t="s">
        <v>7077</v>
      </c>
      <c r="I174" s="30" t="s">
        <v>7427</v>
      </c>
      <c r="J174" s="30"/>
      <c r="K174" s="30" t="s">
        <v>33</v>
      </c>
      <c r="L174" s="30" t="s">
        <v>33</v>
      </c>
      <c r="M174" s="30" t="s">
        <v>7037</v>
      </c>
      <c r="N174" s="30" t="s">
        <v>7961</v>
      </c>
      <c r="O174" s="30" t="s">
        <v>7690</v>
      </c>
      <c r="P174" s="32">
        <v>44926</v>
      </c>
      <c r="Q174" s="30"/>
      <c r="R174" s="30"/>
      <c r="S174" s="30"/>
      <c r="T174" s="30"/>
      <c r="U174" s="30"/>
      <c r="V174" s="30"/>
      <c r="W174" s="30"/>
      <c r="X174" s="30"/>
      <c r="Y174" s="30"/>
    </row>
    <row r="175" ht="13.8" customHeight="1" spans="1:25" x14ac:dyDescent="0.25">
      <c r="A175" s="30" t="s">
        <v>7277</v>
      </c>
      <c r="B175" s="23" t="s">
        <v>2430</v>
      </c>
      <c r="C175" s="30" t="s">
        <v>8374</v>
      </c>
      <c r="D175" s="31">
        <v>44470</v>
      </c>
      <c r="E175" s="30" t="s">
        <v>8375</v>
      </c>
      <c r="F175" s="30" t="s">
        <v>7163</v>
      </c>
      <c r="G175" s="30" t="s">
        <v>7146</v>
      </c>
      <c r="H175" s="30" t="s">
        <v>7131</v>
      </c>
      <c r="I175" s="30" t="s">
        <v>7427</v>
      </c>
      <c r="J175" s="30"/>
      <c r="K175" s="30" t="s">
        <v>33</v>
      </c>
      <c r="L175" s="30" t="s">
        <v>33</v>
      </c>
      <c r="M175" s="30" t="s">
        <v>7037</v>
      </c>
      <c r="N175" s="30" t="s">
        <v>7961</v>
      </c>
      <c r="O175" s="30" t="s">
        <v>7021</v>
      </c>
      <c r="P175" s="30" t="s">
        <v>7022</v>
      </c>
      <c r="Q175" s="30"/>
      <c r="R175" s="30" t="s">
        <v>7023</v>
      </c>
      <c r="S175" s="30" t="s">
        <v>7024</v>
      </c>
      <c r="T175" s="30">
        <v>13</v>
      </c>
      <c r="U175" s="30" t="s">
        <v>7052</v>
      </c>
      <c r="V175" s="30" t="s">
        <v>7026</v>
      </c>
      <c r="W175" s="30" t="s">
        <v>7097</v>
      </c>
      <c r="X175" s="30" t="s">
        <v>8376</v>
      </c>
      <c r="Y175" s="30" t="s">
        <v>8377</v>
      </c>
    </row>
    <row r="176" ht="13.8" customHeight="1" spans="1:25" x14ac:dyDescent="0.25">
      <c r="A176" s="30" t="s">
        <v>7277</v>
      </c>
      <c r="B176" s="23" t="s">
        <v>8378</v>
      </c>
      <c r="C176" s="30" t="s">
        <v>8379</v>
      </c>
      <c r="D176" s="31">
        <v>44470</v>
      </c>
      <c r="E176" s="30" t="s">
        <v>8380</v>
      </c>
      <c r="F176" s="30" t="s">
        <v>7309</v>
      </c>
      <c r="G176" s="30" t="s">
        <v>7209</v>
      </c>
      <c r="H176" s="30" t="s">
        <v>7014</v>
      </c>
      <c r="I176" s="30" t="s">
        <v>7427</v>
      </c>
      <c r="J176" s="30"/>
      <c r="K176" s="30" t="s">
        <v>33</v>
      </c>
      <c r="L176" s="30" t="s">
        <v>33</v>
      </c>
      <c r="M176" s="30" t="s">
        <v>7037</v>
      </c>
      <c r="N176" s="30" t="s">
        <v>7961</v>
      </c>
      <c r="O176" s="30" t="s">
        <v>7690</v>
      </c>
      <c r="P176" s="32">
        <v>44926</v>
      </c>
      <c r="Q176" s="30"/>
      <c r="R176" s="30"/>
      <c r="S176" s="30"/>
      <c r="T176" s="30"/>
      <c r="U176" s="30"/>
      <c r="V176" s="30"/>
      <c r="W176" s="30"/>
      <c r="X176" s="30"/>
      <c r="Y176" s="30"/>
    </row>
    <row r="177" ht="13.8" customHeight="1" spans="1:25" x14ac:dyDescent="0.25">
      <c r="A177" s="30" t="s">
        <v>7277</v>
      </c>
      <c r="B177" s="23" t="s">
        <v>2521</v>
      </c>
      <c r="C177" s="30" t="s">
        <v>8381</v>
      </c>
      <c r="D177" s="31">
        <v>44470</v>
      </c>
      <c r="E177" s="30" t="s">
        <v>8382</v>
      </c>
      <c r="F177" s="30" t="s">
        <v>7618</v>
      </c>
      <c r="G177" s="30" t="s">
        <v>7157</v>
      </c>
      <c r="H177" s="30" t="s">
        <v>7091</v>
      </c>
      <c r="I177" s="30" t="s">
        <v>7427</v>
      </c>
      <c r="J177" s="30"/>
      <c r="K177" s="30" t="s">
        <v>33</v>
      </c>
      <c r="L177" s="30" t="s">
        <v>33</v>
      </c>
      <c r="M177" s="30" t="s">
        <v>7037</v>
      </c>
      <c r="N177" s="30" t="s">
        <v>7961</v>
      </c>
      <c r="O177" s="30" t="s">
        <v>7021</v>
      </c>
      <c r="P177" s="30" t="s">
        <v>7022</v>
      </c>
      <c r="Q177" s="30"/>
      <c r="R177" s="30"/>
      <c r="S177" s="30"/>
      <c r="T177" s="30"/>
      <c r="U177" s="30"/>
      <c r="V177" s="30"/>
      <c r="W177" s="30"/>
      <c r="X177" s="30"/>
      <c r="Y177" s="30"/>
    </row>
    <row r="178" ht="13.8" customHeight="1" spans="1:25" x14ac:dyDescent="0.25">
      <c r="A178" s="30" t="s">
        <v>7277</v>
      </c>
      <c r="B178" s="23" t="s">
        <v>8383</v>
      </c>
      <c r="C178" s="30" t="s">
        <v>8384</v>
      </c>
      <c r="D178" s="31">
        <v>44470</v>
      </c>
      <c r="E178" s="30" t="s">
        <v>8385</v>
      </c>
      <c r="F178" s="30" t="s">
        <v>7105</v>
      </c>
      <c r="G178" s="30" t="s">
        <v>7090</v>
      </c>
      <c r="H178" s="30" t="s">
        <v>7112</v>
      </c>
      <c r="I178" s="30" t="s">
        <v>7427</v>
      </c>
      <c r="J178" s="30"/>
      <c r="K178" s="30" t="s">
        <v>33</v>
      </c>
      <c r="L178" s="30" t="s">
        <v>33</v>
      </c>
      <c r="M178" s="30" t="s">
        <v>7037</v>
      </c>
      <c r="N178" s="30" t="s">
        <v>7961</v>
      </c>
      <c r="O178" s="30" t="s">
        <v>7021</v>
      </c>
      <c r="P178" s="30" t="s">
        <v>7022</v>
      </c>
      <c r="Q178" s="30"/>
      <c r="R178" s="30" t="s">
        <v>7060</v>
      </c>
      <c r="S178" s="30" t="s">
        <v>7060</v>
      </c>
      <c r="T178" s="30">
        <v>12</v>
      </c>
      <c r="U178" s="30" t="s">
        <v>7052</v>
      </c>
      <c r="V178" s="30" t="s">
        <v>7096</v>
      </c>
      <c r="W178" s="30" t="s">
        <v>7041</v>
      </c>
      <c r="X178" s="30" t="s">
        <v>8386</v>
      </c>
      <c r="Y178" s="30" t="s">
        <v>8387</v>
      </c>
    </row>
    <row r="179" ht="13.8" customHeight="1" spans="1:25" x14ac:dyDescent="0.25">
      <c r="A179" s="30" t="s">
        <v>7277</v>
      </c>
      <c r="B179" s="23" t="s">
        <v>8388</v>
      </c>
      <c r="C179" s="30" t="s">
        <v>8389</v>
      </c>
      <c r="D179" s="31">
        <v>44470</v>
      </c>
      <c r="E179" s="30" t="s">
        <v>8390</v>
      </c>
      <c r="F179" s="30" t="s">
        <v>8111</v>
      </c>
      <c r="G179" s="30" t="s">
        <v>7130</v>
      </c>
      <c r="H179" s="30" t="s">
        <v>7131</v>
      </c>
      <c r="I179" s="30" t="s">
        <v>7427</v>
      </c>
      <c r="J179" s="30"/>
      <c r="K179" s="30" t="s">
        <v>33</v>
      </c>
      <c r="L179" s="30" t="s">
        <v>33</v>
      </c>
      <c r="M179" s="30" t="s">
        <v>7037</v>
      </c>
      <c r="N179" s="30" t="s">
        <v>7961</v>
      </c>
      <c r="O179" s="30" t="s">
        <v>7690</v>
      </c>
      <c r="P179" s="32">
        <v>44926</v>
      </c>
      <c r="Q179" s="30"/>
      <c r="R179" s="30"/>
      <c r="S179" s="30"/>
      <c r="T179" s="30"/>
      <c r="U179" s="30"/>
      <c r="V179" s="30"/>
      <c r="W179" s="30"/>
      <c r="X179" s="30"/>
      <c r="Y179" s="30"/>
    </row>
    <row r="180" ht="13.8" customHeight="1" spans="1:25" x14ac:dyDescent="0.25">
      <c r="A180" s="30" t="s">
        <v>7277</v>
      </c>
      <c r="B180" s="23" t="s">
        <v>8391</v>
      </c>
      <c r="C180" s="30" t="s">
        <v>8392</v>
      </c>
      <c r="D180" s="31">
        <v>44470</v>
      </c>
      <c r="E180" s="30" t="s">
        <v>8393</v>
      </c>
      <c r="F180" s="30" t="s">
        <v>7832</v>
      </c>
      <c r="G180" s="30" t="s">
        <v>7150</v>
      </c>
      <c r="H180" s="30" t="s">
        <v>7112</v>
      </c>
      <c r="I180" s="30" t="s">
        <v>7427</v>
      </c>
      <c r="J180" s="30"/>
      <c r="K180" s="30" t="s">
        <v>33</v>
      </c>
      <c r="L180" s="30" t="s">
        <v>33</v>
      </c>
      <c r="M180" s="30" t="s">
        <v>7037</v>
      </c>
      <c r="N180" s="30" t="s">
        <v>7961</v>
      </c>
      <c r="O180" s="30" t="s">
        <v>7690</v>
      </c>
      <c r="P180" s="32">
        <v>44926</v>
      </c>
      <c r="Q180" s="30"/>
      <c r="R180" s="30"/>
      <c r="S180" s="30"/>
      <c r="T180" s="30"/>
      <c r="U180" s="30"/>
      <c r="V180" s="30"/>
      <c r="W180" s="30"/>
      <c r="X180" s="30"/>
      <c r="Y180" s="30"/>
    </row>
    <row r="181" ht="13.8" customHeight="1" spans="1:25" x14ac:dyDescent="0.25">
      <c r="A181" s="30" t="s">
        <v>7277</v>
      </c>
      <c r="B181" s="23" t="s">
        <v>2523</v>
      </c>
      <c r="C181" s="30" t="s">
        <v>8394</v>
      </c>
      <c r="D181" s="31">
        <v>44470</v>
      </c>
      <c r="E181" s="30" t="s">
        <v>8395</v>
      </c>
      <c r="F181" s="30" t="s">
        <v>7191</v>
      </c>
      <c r="G181" s="30" t="s">
        <v>7157</v>
      </c>
      <c r="H181" s="30" t="s">
        <v>7091</v>
      </c>
      <c r="I181" s="30" t="s">
        <v>7427</v>
      </c>
      <c r="J181" s="30"/>
      <c r="K181" s="30" t="s">
        <v>33</v>
      </c>
      <c r="L181" s="30" t="s">
        <v>33</v>
      </c>
      <c r="M181" s="30" t="s">
        <v>7037</v>
      </c>
      <c r="N181" s="30" t="s">
        <v>7961</v>
      </c>
      <c r="O181" s="30" t="s">
        <v>7021</v>
      </c>
      <c r="P181" s="30" t="s">
        <v>7022</v>
      </c>
      <c r="Q181" s="30"/>
      <c r="R181" s="30" t="s">
        <v>7060</v>
      </c>
      <c r="S181" s="30" t="s">
        <v>7060</v>
      </c>
      <c r="T181" s="30">
        <v>8</v>
      </c>
      <c r="U181" s="30" t="s">
        <v>7052</v>
      </c>
      <c r="V181" s="30" t="s">
        <v>7026</v>
      </c>
      <c r="W181" s="30" t="s">
        <v>8396</v>
      </c>
      <c r="X181" s="30" t="s">
        <v>8397</v>
      </c>
      <c r="Y181" s="30" t="s">
        <v>8398</v>
      </c>
    </row>
    <row r="182" ht="13.8" customHeight="1" spans="1:25" x14ac:dyDescent="0.25">
      <c r="A182" s="30" t="s">
        <v>7277</v>
      </c>
      <c r="B182" s="23" t="s">
        <v>8399</v>
      </c>
      <c r="C182" s="30" t="s">
        <v>8400</v>
      </c>
      <c r="D182" s="31">
        <v>44470</v>
      </c>
      <c r="E182" s="30" t="s">
        <v>8401</v>
      </c>
      <c r="F182" s="30" t="s">
        <v>7163</v>
      </c>
      <c r="G182" s="30" t="s">
        <v>7146</v>
      </c>
      <c r="H182" s="30" t="s">
        <v>7131</v>
      </c>
      <c r="I182" s="30" t="s">
        <v>7427</v>
      </c>
      <c r="J182" s="30"/>
      <c r="K182" s="30" t="s">
        <v>33</v>
      </c>
      <c r="L182" s="30" t="s">
        <v>33</v>
      </c>
      <c r="M182" s="30" t="s">
        <v>7037</v>
      </c>
      <c r="N182" s="30" t="s">
        <v>7961</v>
      </c>
      <c r="O182" s="30" t="s">
        <v>7690</v>
      </c>
      <c r="P182" s="32">
        <v>44926</v>
      </c>
      <c r="Q182" s="30"/>
      <c r="R182" s="30"/>
      <c r="S182" s="30"/>
      <c r="T182" s="30"/>
      <c r="U182" s="30"/>
      <c r="V182" s="30"/>
      <c r="W182" s="30"/>
      <c r="X182" s="30"/>
      <c r="Y182" s="30"/>
    </row>
    <row r="183" ht="13.8" customHeight="1" spans="1:25" x14ac:dyDescent="0.25">
      <c r="A183" s="30" t="s">
        <v>7277</v>
      </c>
      <c r="B183" s="23" t="s">
        <v>8402</v>
      </c>
      <c r="C183" s="30" t="s">
        <v>8403</v>
      </c>
      <c r="D183" s="31">
        <v>44470</v>
      </c>
      <c r="E183" s="30" t="s">
        <v>8404</v>
      </c>
      <c r="F183" s="30" t="s">
        <v>7145</v>
      </c>
      <c r="G183" s="30" t="s">
        <v>7146</v>
      </c>
      <c r="H183" s="30" t="s">
        <v>7131</v>
      </c>
      <c r="I183" s="30" t="s">
        <v>7427</v>
      </c>
      <c r="J183" s="30"/>
      <c r="K183" s="30" t="s">
        <v>33</v>
      </c>
      <c r="L183" s="30" t="s">
        <v>33</v>
      </c>
      <c r="M183" s="30" t="s">
        <v>7037</v>
      </c>
      <c r="N183" s="30" t="s">
        <v>7961</v>
      </c>
      <c r="O183" s="30" t="s">
        <v>7690</v>
      </c>
      <c r="P183" s="32">
        <v>44926</v>
      </c>
      <c r="Q183" s="30"/>
      <c r="R183" s="30"/>
      <c r="S183" s="30"/>
      <c r="T183" s="30"/>
      <c r="U183" s="30"/>
      <c r="V183" s="30"/>
      <c r="W183" s="30"/>
      <c r="X183" s="30"/>
      <c r="Y183" s="30"/>
    </row>
    <row r="184" ht="13.8" customHeight="1" spans="1:25" x14ac:dyDescent="0.25">
      <c r="A184" s="30" t="s">
        <v>7277</v>
      </c>
      <c r="B184" s="23" t="s">
        <v>2525</v>
      </c>
      <c r="C184" s="30" t="s">
        <v>8405</v>
      </c>
      <c r="D184" s="31">
        <v>44470</v>
      </c>
      <c r="E184" s="30" t="s">
        <v>8406</v>
      </c>
      <c r="F184" s="30" t="s">
        <v>7201</v>
      </c>
      <c r="G184" s="30" t="s">
        <v>7157</v>
      </c>
      <c r="H184" s="30" t="s">
        <v>7091</v>
      </c>
      <c r="I184" s="30" t="s">
        <v>7427</v>
      </c>
      <c r="J184" s="30"/>
      <c r="K184" s="30" t="s">
        <v>33</v>
      </c>
      <c r="L184" s="30" t="s">
        <v>33</v>
      </c>
      <c r="M184" s="30" t="s">
        <v>7037</v>
      </c>
      <c r="N184" s="30" t="s">
        <v>7961</v>
      </c>
      <c r="O184" s="30" t="s">
        <v>7021</v>
      </c>
      <c r="P184" s="30" t="s">
        <v>7022</v>
      </c>
      <c r="Q184" s="30"/>
      <c r="R184" s="30" t="s">
        <v>7060</v>
      </c>
      <c r="S184" s="30" t="s">
        <v>7024</v>
      </c>
      <c r="T184" s="30">
        <v>10</v>
      </c>
      <c r="U184" s="30" t="s">
        <v>7052</v>
      </c>
      <c r="V184" s="30" t="s">
        <v>7224</v>
      </c>
      <c r="W184" s="30" t="s">
        <v>7351</v>
      </c>
      <c r="X184" s="30" t="s">
        <v>8407</v>
      </c>
      <c r="Y184" s="30" t="s">
        <v>8408</v>
      </c>
    </row>
    <row r="185" ht="13.8" customHeight="1" spans="1:25" x14ac:dyDescent="0.25">
      <c r="A185" s="30" t="s">
        <v>7277</v>
      </c>
      <c r="B185" s="23" t="s">
        <v>6403</v>
      </c>
      <c r="C185" s="30" t="s">
        <v>7620</v>
      </c>
      <c r="D185" s="31">
        <v>44470</v>
      </c>
      <c r="E185" s="30" t="s">
        <v>7621</v>
      </c>
      <c r="F185" s="30" t="s">
        <v>7149</v>
      </c>
      <c r="G185" s="30" t="s">
        <v>7150</v>
      </c>
      <c r="H185" s="30" t="s">
        <v>7112</v>
      </c>
      <c r="I185" s="30" t="s">
        <v>7427</v>
      </c>
      <c r="J185" s="30"/>
      <c r="K185" s="30" t="s">
        <v>33</v>
      </c>
      <c r="L185" s="30" t="s">
        <v>33</v>
      </c>
      <c r="M185" s="30" t="s">
        <v>7106</v>
      </c>
      <c r="N185" s="30" t="s">
        <v>7961</v>
      </c>
      <c r="O185" s="30" t="s">
        <v>7690</v>
      </c>
      <c r="P185" s="32">
        <v>44926</v>
      </c>
      <c r="Q185" s="30" t="s">
        <v>7622</v>
      </c>
      <c r="R185" s="30"/>
      <c r="S185" s="30"/>
      <c r="T185" s="30"/>
      <c r="U185" s="30"/>
      <c r="V185" s="30"/>
      <c r="W185" s="30"/>
      <c r="X185" s="30"/>
      <c r="Y185" s="30"/>
    </row>
    <row r="186" ht="13.8" customHeight="1" spans="1:25" x14ac:dyDescent="0.25">
      <c r="A186" s="30" t="s">
        <v>7277</v>
      </c>
      <c r="B186" s="23" t="s">
        <v>2527</v>
      </c>
      <c r="C186" s="30" t="s">
        <v>7583</v>
      </c>
      <c r="D186" s="31">
        <v>44470</v>
      </c>
      <c r="E186" s="30" t="s">
        <v>7584</v>
      </c>
      <c r="F186" s="30" t="s">
        <v>7105</v>
      </c>
      <c r="G186" s="30" t="s">
        <v>7090</v>
      </c>
      <c r="H186" s="30" t="s">
        <v>7112</v>
      </c>
      <c r="I186" s="30" t="s">
        <v>7427</v>
      </c>
      <c r="J186" s="30"/>
      <c r="K186" s="30" t="s">
        <v>33</v>
      </c>
      <c r="L186" s="30" t="s">
        <v>33</v>
      </c>
      <c r="M186" s="30" t="s">
        <v>7037</v>
      </c>
      <c r="N186" s="30" t="s">
        <v>7038</v>
      </c>
      <c r="O186" s="30" t="s">
        <v>7021</v>
      </c>
      <c r="P186" s="30" t="s">
        <v>7022</v>
      </c>
      <c r="Q186" s="30" t="s">
        <v>7562</v>
      </c>
      <c r="R186" s="30"/>
      <c r="S186" s="30"/>
      <c r="T186" s="30"/>
      <c r="U186" s="30"/>
      <c r="V186" s="30"/>
      <c r="W186" s="30"/>
      <c r="X186" s="30"/>
      <c r="Y186" s="30"/>
    </row>
    <row r="187" ht="13.8" customHeight="1" spans="1:25" x14ac:dyDescent="0.25">
      <c r="A187" s="30" t="s">
        <v>7277</v>
      </c>
      <c r="B187" s="23" t="s">
        <v>5918</v>
      </c>
      <c r="C187" s="30" t="s">
        <v>7596</v>
      </c>
      <c r="D187" s="31">
        <v>44470</v>
      </c>
      <c r="E187" s="30" t="s">
        <v>7597</v>
      </c>
      <c r="F187" s="30" t="s">
        <v>7075</v>
      </c>
      <c r="G187" s="30" t="s">
        <v>7076</v>
      </c>
      <c r="H187" s="30" t="s">
        <v>7077</v>
      </c>
      <c r="I187" s="30" t="s">
        <v>7427</v>
      </c>
      <c r="J187" s="30"/>
      <c r="K187" s="30" t="s">
        <v>33</v>
      </c>
      <c r="L187" s="30" t="s">
        <v>33</v>
      </c>
      <c r="M187" s="30" t="s">
        <v>7106</v>
      </c>
      <c r="N187" s="30" t="s">
        <v>7038</v>
      </c>
      <c r="O187" s="30" t="s">
        <v>7690</v>
      </c>
      <c r="P187" s="32">
        <v>44926</v>
      </c>
      <c r="Q187" s="30" t="s">
        <v>7598</v>
      </c>
      <c r="R187" s="30"/>
      <c r="S187" s="30"/>
      <c r="T187" s="30"/>
      <c r="U187" s="30"/>
      <c r="V187" s="30"/>
      <c r="W187" s="30"/>
      <c r="X187" s="30"/>
      <c r="Y187" s="30"/>
    </row>
    <row r="188" ht="13.8" customHeight="1" spans="1:25" x14ac:dyDescent="0.25">
      <c r="A188" s="30" t="s">
        <v>7277</v>
      </c>
      <c r="B188" s="23" t="s">
        <v>8409</v>
      </c>
      <c r="C188" s="30" t="s">
        <v>8410</v>
      </c>
      <c r="D188" s="31">
        <v>44470</v>
      </c>
      <c r="E188" s="30" t="s">
        <v>8411</v>
      </c>
      <c r="F188" s="30" t="s">
        <v>7544</v>
      </c>
      <c r="G188" s="30" t="s">
        <v>7176</v>
      </c>
      <c r="H188" s="30" t="s">
        <v>7177</v>
      </c>
      <c r="I188" s="30" t="s">
        <v>7427</v>
      </c>
      <c r="J188" s="30"/>
      <c r="K188" s="30" t="s">
        <v>33</v>
      </c>
      <c r="L188" s="30" t="s">
        <v>33</v>
      </c>
      <c r="M188" s="30" t="s">
        <v>7037</v>
      </c>
      <c r="N188" s="30" t="s">
        <v>7961</v>
      </c>
      <c r="O188" s="30" t="s">
        <v>7690</v>
      </c>
      <c r="P188" s="32">
        <v>44926</v>
      </c>
      <c r="Q188" s="30"/>
      <c r="R188" s="30"/>
      <c r="S188" s="30"/>
      <c r="T188" s="30"/>
      <c r="U188" s="30"/>
      <c r="V188" s="30"/>
      <c r="W188" s="30"/>
      <c r="X188" s="30"/>
      <c r="Y188" s="30"/>
    </row>
    <row r="189" ht="13.8" customHeight="1" spans="1:25" x14ac:dyDescent="0.25">
      <c r="A189" s="30" t="s">
        <v>7277</v>
      </c>
      <c r="B189" s="23" t="s">
        <v>8412</v>
      </c>
      <c r="C189" s="30" t="s">
        <v>8413</v>
      </c>
      <c r="D189" s="31">
        <v>44470</v>
      </c>
      <c r="E189" s="30" t="s">
        <v>8414</v>
      </c>
      <c r="F189" s="30" t="s">
        <v>7191</v>
      </c>
      <c r="G189" s="30" t="s">
        <v>7157</v>
      </c>
      <c r="H189" s="30" t="s">
        <v>7091</v>
      </c>
      <c r="I189" s="30" t="s">
        <v>7427</v>
      </c>
      <c r="J189" s="30"/>
      <c r="K189" s="30" t="s">
        <v>33</v>
      </c>
      <c r="L189" s="30" t="s">
        <v>33</v>
      </c>
      <c r="M189" s="30" t="s">
        <v>7037</v>
      </c>
      <c r="N189" s="30" t="s">
        <v>7961</v>
      </c>
      <c r="O189" s="30" t="s">
        <v>7690</v>
      </c>
      <c r="P189" s="32">
        <v>44926</v>
      </c>
      <c r="Q189" s="30"/>
      <c r="R189" s="30"/>
      <c r="S189" s="30"/>
      <c r="T189" s="30"/>
      <c r="U189" s="30"/>
      <c r="V189" s="30"/>
      <c r="W189" s="30"/>
      <c r="X189" s="30"/>
      <c r="Y189" s="30"/>
    </row>
    <row r="190" ht="13.8" customHeight="1" spans="1:25" x14ac:dyDescent="0.25">
      <c r="A190" s="30" t="s">
        <v>7277</v>
      </c>
      <c r="B190" s="23">
        <v>713</v>
      </c>
      <c r="C190" s="30" t="s">
        <v>8415</v>
      </c>
      <c r="D190" s="31">
        <v>44470</v>
      </c>
      <c r="E190" s="30" t="s">
        <v>8416</v>
      </c>
      <c r="F190" s="30" t="s">
        <v>7105</v>
      </c>
      <c r="G190" s="30" t="s">
        <v>7090</v>
      </c>
      <c r="H190" s="30" t="s">
        <v>7112</v>
      </c>
      <c r="I190" s="30" t="s">
        <v>7427</v>
      </c>
      <c r="J190" s="30"/>
      <c r="K190" s="30" t="s">
        <v>7017</v>
      </c>
      <c r="L190" s="30" t="s">
        <v>7094</v>
      </c>
      <c r="M190" s="30" t="s">
        <v>7037</v>
      </c>
      <c r="N190" s="30" t="s">
        <v>7961</v>
      </c>
      <c r="O190" s="30" t="s">
        <v>7690</v>
      </c>
      <c r="P190" s="32">
        <v>44926</v>
      </c>
      <c r="Q190" s="30"/>
      <c r="R190" s="30"/>
      <c r="S190" s="30"/>
      <c r="T190" s="30"/>
      <c r="U190" s="30"/>
      <c r="V190" s="30"/>
      <c r="W190" s="30"/>
      <c r="X190" s="30"/>
      <c r="Y190" s="30"/>
    </row>
    <row r="191" ht="13.8" customHeight="1" spans="1:25" x14ac:dyDescent="0.25">
      <c r="A191" s="30" t="s">
        <v>7277</v>
      </c>
      <c r="B191" s="23" t="s">
        <v>1140</v>
      </c>
      <c r="C191" s="30" t="s">
        <v>7278</v>
      </c>
      <c r="D191" s="31">
        <v>44471</v>
      </c>
      <c r="E191" s="30" t="s">
        <v>7279</v>
      </c>
      <c r="F191" s="30" t="s">
        <v>7280</v>
      </c>
      <c r="G191" s="30" t="s">
        <v>7176</v>
      </c>
      <c r="H191" s="30" t="s">
        <v>7177</v>
      </c>
      <c r="I191" s="30" t="s">
        <v>7427</v>
      </c>
      <c r="J191" s="30"/>
      <c r="K191" s="30" t="s">
        <v>33</v>
      </c>
      <c r="L191" s="30" t="s">
        <v>33</v>
      </c>
      <c r="M191" s="30" t="s">
        <v>7037</v>
      </c>
      <c r="N191" s="30" t="s">
        <v>7038</v>
      </c>
      <c r="O191" s="30" t="s">
        <v>7021</v>
      </c>
      <c r="P191" s="30" t="s">
        <v>7022</v>
      </c>
      <c r="Q191" s="30"/>
      <c r="R191" s="30" t="s">
        <v>7023</v>
      </c>
      <c r="S191" s="30" t="s">
        <v>7023</v>
      </c>
      <c r="T191" s="30">
        <v>20</v>
      </c>
      <c r="U191" s="30" t="s">
        <v>7052</v>
      </c>
      <c r="V191" s="30" t="s">
        <v>7256</v>
      </c>
      <c r="W191" s="30" t="s">
        <v>7083</v>
      </c>
      <c r="X191" s="30" t="s">
        <v>7281</v>
      </c>
      <c r="Y191" s="30" t="s">
        <v>7282</v>
      </c>
    </row>
    <row r="192" ht="13.8" customHeight="1" spans="1:25" x14ac:dyDescent="0.25">
      <c r="A192" s="22" t="s">
        <v>7277</v>
      </c>
      <c r="B192" s="23" t="s">
        <v>7022</v>
      </c>
      <c r="C192" s="22" t="s">
        <v>7292</v>
      </c>
      <c r="D192" s="24">
        <v>44497</v>
      </c>
      <c r="E192" s="22" t="s">
        <v>7293</v>
      </c>
      <c r="F192" s="22" t="s">
        <v>7294</v>
      </c>
      <c r="G192" s="22" t="s">
        <v>7295</v>
      </c>
      <c r="H192" s="22" t="s">
        <v>7091</v>
      </c>
      <c r="I192" s="22" t="s">
        <v>7427</v>
      </c>
      <c r="J192" s="22"/>
      <c r="K192" s="22" t="s">
        <v>7296</v>
      </c>
      <c r="L192" s="22" t="s">
        <v>7296</v>
      </c>
      <c r="M192" s="22" t="s">
        <v>7297</v>
      </c>
      <c r="N192" s="22" t="s">
        <v>7244</v>
      </c>
      <c r="O192" s="22" t="s">
        <v>7021</v>
      </c>
      <c r="P192" s="22" t="s">
        <v>7022</v>
      </c>
      <c r="Q192" s="22" t="s">
        <v>7298</v>
      </c>
      <c r="R192" s="22" t="s">
        <v>7024</v>
      </c>
      <c r="S192" s="22" t="s">
        <v>7023</v>
      </c>
      <c r="T192" s="22">
        <v>3</v>
      </c>
      <c r="U192" s="22" t="s">
        <v>7039</v>
      </c>
      <c r="V192" s="22" t="s">
        <v>7082</v>
      </c>
      <c r="W192" s="22" t="s">
        <v>7083</v>
      </c>
      <c r="X192" s="22" t="s">
        <v>7299</v>
      </c>
      <c r="Y192" s="22" t="s">
        <v>7300</v>
      </c>
    </row>
    <row r="193" ht="13.8" customHeight="1" spans="1:25" x14ac:dyDescent="0.25">
      <c r="A193" s="30" t="s">
        <v>7301</v>
      </c>
      <c r="B193" s="23" t="s">
        <v>2317</v>
      </c>
      <c r="C193" s="30" t="s">
        <v>7538</v>
      </c>
      <c r="D193" s="31">
        <v>44501</v>
      </c>
      <c r="E193" s="30" t="s">
        <v>7539</v>
      </c>
      <c r="F193" s="30" t="s">
        <v>7294</v>
      </c>
      <c r="G193" s="30" t="s">
        <v>7295</v>
      </c>
      <c r="H193" s="30" t="s">
        <v>7112</v>
      </c>
      <c r="I193" s="30" t="s">
        <v>7427</v>
      </c>
      <c r="J193" s="30"/>
      <c r="K193" s="30" t="s">
        <v>33</v>
      </c>
      <c r="L193" s="30" t="s">
        <v>33</v>
      </c>
      <c r="M193" s="30" t="s">
        <v>7106</v>
      </c>
      <c r="N193" s="30" t="s">
        <v>7038</v>
      </c>
      <c r="O193" s="30" t="s">
        <v>7021</v>
      </c>
      <c r="P193" s="30" t="s">
        <v>7022</v>
      </c>
      <c r="Q193" s="30" t="s">
        <v>7540</v>
      </c>
      <c r="R193" s="30" t="s">
        <v>7024</v>
      </c>
      <c r="S193" s="30" t="s">
        <v>7024</v>
      </c>
      <c r="T193" s="30">
        <v>25</v>
      </c>
      <c r="U193" s="30" t="s">
        <v>7052</v>
      </c>
      <c r="V193" s="30" t="s">
        <v>7224</v>
      </c>
      <c r="W193" s="30" t="s">
        <v>7083</v>
      </c>
      <c r="X193" s="30" t="s">
        <v>7541</v>
      </c>
      <c r="Y193" s="30" t="s">
        <v>7126</v>
      </c>
    </row>
    <row r="194" ht="13.8" customHeight="1" spans="1:25" x14ac:dyDescent="0.25">
      <c r="A194" s="30" t="s">
        <v>7301</v>
      </c>
      <c r="B194" s="23" t="s">
        <v>2442</v>
      </c>
      <c r="C194" s="30" t="s">
        <v>8417</v>
      </c>
      <c r="D194" s="31">
        <v>44501</v>
      </c>
      <c r="E194" s="30" t="s">
        <v>8418</v>
      </c>
      <c r="F194" s="30" t="s">
        <v>7238</v>
      </c>
      <c r="G194" s="30" t="s">
        <v>7076</v>
      </c>
      <c r="H194" s="30" t="s">
        <v>7077</v>
      </c>
      <c r="I194" s="30" t="s">
        <v>7427</v>
      </c>
      <c r="J194" s="30"/>
      <c r="K194" s="30" t="s">
        <v>33</v>
      </c>
      <c r="L194" s="30" t="s">
        <v>33</v>
      </c>
      <c r="M194" s="30" t="s">
        <v>7037</v>
      </c>
      <c r="N194" s="30" t="s">
        <v>7961</v>
      </c>
      <c r="O194" s="30" t="s">
        <v>7021</v>
      </c>
      <c r="P194" s="30" t="s">
        <v>7022</v>
      </c>
      <c r="Q194" s="30"/>
      <c r="R194" s="30"/>
      <c r="S194" s="30"/>
      <c r="T194" s="30"/>
      <c r="U194" s="30"/>
      <c r="V194" s="30"/>
      <c r="W194" s="30"/>
      <c r="X194" s="30"/>
      <c r="Y194" s="30"/>
    </row>
    <row r="195" ht="13.8" customHeight="1" spans="1:25" x14ac:dyDescent="0.25">
      <c r="A195" s="30" t="s">
        <v>7301</v>
      </c>
      <c r="B195" s="23" t="s">
        <v>2372</v>
      </c>
      <c r="C195" s="30" t="s">
        <v>8419</v>
      </c>
      <c r="D195" s="31">
        <v>44501</v>
      </c>
      <c r="E195" s="30" t="s">
        <v>8420</v>
      </c>
      <c r="F195" s="30" t="s">
        <v>8038</v>
      </c>
      <c r="G195" s="30" t="s">
        <v>7130</v>
      </c>
      <c r="H195" s="30" t="s">
        <v>7131</v>
      </c>
      <c r="I195" s="30" t="s">
        <v>7427</v>
      </c>
      <c r="J195" s="30"/>
      <c r="K195" s="30" t="s">
        <v>33</v>
      </c>
      <c r="L195" s="30" t="s">
        <v>33</v>
      </c>
      <c r="M195" s="30" t="s">
        <v>7037</v>
      </c>
      <c r="N195" s="30" t="s">
        <v>7961</v>
      </c>
      <c r="O195" s="30" t="s">
        <v>7021</v>
      </c>
      <c r="P195" s="30" t="s">
        <v>7022</v>
      </c>
      <c r="Q195" s="30"/>
      <c r="R195" s="30" t="s">
        <v>7024</v>
      </c>
      <c r="S195" s="30" t="s">
        <v>7024</v>
      </c>
      <c r="T195" s="30">
        <v>24</v>
      </c>
      <c r="U195" s="30" t="s">
        <v>7052</v>
      </c>
      <c r="V195" s="30" t="s">
        <v>7224</v>
      </c>
      <c r="W195" s="30" t="s">
        <v>7083</v>
      </c>
      <c r="X195" s="30" t="s">
        <v>8421</v>
      </c>
      <c r="Y195" s="30" t="s">
        <v>8422</v>
      </c>
    </row>
    <row r="196" ht="13.8" customHeight="1" spans="1:25" x14ac:dyDescent="0.25">
      <c r="A196" s="30" t="s">
        <v>7301</v>
      </c>
      <c r="B196" s="23" t="s">
        <v>4426</v>
      </c>
      <c r="C196" s="30" t="s">
        <v>7498</v>
      </c>
      <c r="D196" s="31">
        <v>44501</v>
      </c>
      <c r="E196" s="30" t="s">
        <v>7499</v>
      </c>
      <c r="F196" s="30" t="s">
        <v>7208</v>
      </c>
      <c r="G196" s="30" t="s">
        <v>7209</v>
      </c>
      <c r="H196" s="30" t="s">
        <v>7014</v>
      </c>
      <c r="I196" s="30" t="s">
        <v>7427</v>
      </c>
      <c r="J196" s="30"/>
      <c r="K196" s="30" t="s">
        <v>33</v>
      </c>
      <c r="L196" s="30" t="s">
        <v>33</v>
      </c>
      <c r="M196" s="30" t="s">
        <v>7106</v>
      </c>
      <c r="N196" s="30" t="s">
        <v>7122</v>
      </c>
      <c r="O196" s="30" t="s">
        <v>7690</v>
      </c>
      <c r="P196" s="32">
        <v>44926</v>
      </c>
      <c r="Q196" s="30" t="s">
        <v>8423</v>
      </c>
      <c r="R196" s="30"/>
      <c r="S196" s="30"/>
      <c r="T196" s="30"/>
      <c r="U196" s="30"/>
      <c r="V196" s="30"/>
      <c r="W196" s="30"/>
      <c r="X196" s="30"/>
      <c r="Y196" s="30"/>
    </row>
    <row r="197" ht="13.8" customHeight="1" spans="1:25" x14ac:dyDescent="0.25">
      <c r="A197" s="30" t="s">
        <v>7301</v>
      </c>
      <c r="B197" s="23" t="s">
        <v>2392</v>
      </c>
      <c r="C197" s="30" t="s">
        <v>7660</v>
      </c>
      <c r="D197" s="31">
        <v>44501</v>
      </c>
      <c r="E197" s="30" t="s">
        <v>7661</v>
      </c>
      <c r="F197" s="30" t="s">
        <v>7662</v>
      </c>
      <c r="G197" s="30" t="s">
        <v>7130</v>
      </c>
      <c r="H197" s="30" t="s">
        <v>7131</v>
      </c>
      <c r="I197" s="30" t="s">
        <v>7427</v>
      </c>
      <c r="J197" s="30"/>
      <c r="K197" s="30" t="s">
        <v>33</v>
      </c>
      <c r="L197" s="30" t="s">
        <v>33</v>
      </c>
      <c r="M197" s="30" t="s">
        <v>7106</v>
      </c>
      <c r="N197" s="30" t="s">
        <v>7038</v>
      </c>
      <c r="O197" s="30" t="s">
        <v>7021</v>
      </c>
      <c r="P197" s="30" t="s">
        <v>7022</v>
      </c>
      <c r="Q197" s="30" t="s">
        <v>7663</v>
      </c>
      <c r="R197" s="30"/>
      <c r="S197" s="30"/>
      <c r="T197" s="30"/>
      <c r="U197" s="30"/>
      <c r="V197" s="30"/>
      <c r="W197" s="30"/>
      <c r="X197" s="30"/>
      <c r="Y197" s="30"/>
    </row>
    <row r="198" ht="13.8" customHeight="1" spans="1:25" x14ac:dyDescent="0.25">
      <c r="A198" s="30" t="s">
        <v>7301</v>
      </c>
      <c r="B198" s="23" t="s">
        <v>8424</v>
      </c>
      <c r="C198" s="30" t="s">
        <v>8425</v>
      </c>
      <c r="D198" s="31">
        <v>44501</v>
      </c>
      <c r="E198" s="30" t="s">
        <v>8426</v>
      </c>
      <c r="F198" s="30" t="s">
        <v>7105</v>
      </c>
      <c r="G198" s="30" t="s">
        <v>7090</v>
      </c>
      <c r="H198" s="30" t="s">
        <v>7112</v>
      </c>
      <c r="I198" s="30" t="s">
        <v>7427</v>
      </c>
      <c r="J198" s="30"/>
      <c r="K198" s="30" t="s">
        <v>33</v>
      </c>
      <c r="L198" s="30" t="s">
        <v>33</v>
      </c>
      <c r="M198" s="30" t="s">
        <v>7037</v>
      </c>
      <c r="N198" s="30" t="s">
        <v>7961</v>
      </c>
      <c r="O198" s="30" t="s">
        <v>7690</v>
      </c>
      <c r="P198" s="32">
        <v>44926</v>
      </c>
      <c r="Q198" s="30"/>
      <c r="R198" s="30"/>
      <c r="S198" s="30"/>
      <c r="T198" s="30"/>
      <c r="U198" s="30"/>
      <c r="V198" s="30"/>
      <c r="W198" s="30"/>
      <c r="X198" s="30"/>
      <c r="Y198" s="30"/>
    </row>
    <row r="199" ht="13.8" customHeight="1" spans="1:25" x14ac:dyDescent="0.25">
      <c r="A199" s="30" t="s">
        <v>7301</v>
      </c>
      <c r="B199" s="23" t="s">
        <v>8427</v>
      </c>
      <c r="C199" s="30" t="s">
        <v>8428</v>
      </c>
      <c r="D199" s="31">
        <v>44501</v>
      </c>
      <c r="E199" s="30" t="s">
        <v>8429</v>
      </c>
      <c r="F199" s="30" t="s">
        <v>7145</v>
      </c>
      <c r="G199" s="30" t="s">
        <v>7146</v>
      </c>
      <c r="H199" s="30" t="s">
        <v>7131</v>
      </c>
      <c r="I199" s="30" t="s">
        <v>7427</v>
      </c>
      <c r="J199" s="30"/>
      <c r="K199" s="30" t="s">
        <v>33</v>
      </c>
      <c r="L199" s="30" t="s">
        <v>33</v>
      </c>
      <c r="M199" s="30" t="s">
        <v>7037</v>
      </c>
      <c r="N199" s="30" t="s">
        <v>7961</v>
      </c>
      <c r="O199" s="30" t="s">
        <v>7690</v>
      </c>
      <c r="P199" s="32">
        <v>44926</v>
      </c>
      <c r="Q199" s="30"/>
      <c r="R199" s="30"/>
      <c r="S199" s="30"/>
      <c r="T199" s="30"/>
      <c r="U199" s="30"/>
      <c r="V199" s="30"/>
      <c r="W199" s="30"/>
      <c r="X199" s="30"/>
      <c r="Y199" s="30"/>
    </row>
    <row r="200" ht="13.8" customHeight="1" spans="1:25" x14ac:dyDescent="0.25">
      <c r="A200" s="30" t="s">
        <v>7301</v>
      </c>
      <c r="B200" s="23" t="s">
        <v>2456</v>
      </c>
      <c r="C200" s="30" t="s">
        <v>8430</v>
      </c>
      <c r="D200" s="31">
        <v>44501</v>
      </c>
      <c r="E200" s="30" t="s">
        <v>8431</v>
      </c>
      <c r="F200" s="30" t="s">
        <v>8432</v>
      </c>
      <c r="G200" s="30" t="s">
        <v>7130</v>
      </c>
      <c r="H200" s="30" t="s">
        <v>7131</v>
      </c>
      <c r="I200" s="30" t="s">
        <v>7427</v>
      </c>
      <c r="J200" s="30"/>
      <c r="K200" s="30" t="s">
        <v>33</v>
      </c>
      <c r="L200" s="30" t="s">
        <v>33</v>
      </c>
      <c r="M200" s="30" t="s">
        <v>7037</v>
      </c>
      <c r="N200" s="30" t="s">
        <v>7961</v>
      </c>
      <c r="O200" s="30" t="s">
        <v>7021</v>
      </c>
      <c r="P200" s="30" t="s">
        <v>7022</v>
      </c>
      <c r="Q200" s="30"/>
      <c r="R200" s="30" t="s">
        <v>7024</v>
      </c>
      <c r="S200" s="30" t="s">
        <v>7024</v>
      </c>
      <c r="T200" s="30">
        <v>17</v>
      </c>
      <c r="U200" s="30" t="s">
        <v>7052</v>
      </c>
      <c r="V200" s="30" t="s">
        <v>7026</v>
      </c>
      <c r="W200" s="30" t="s">
        <v>7041</v>
      </c>
      <c r="X200" s="30" t="s">
        <v>8433</v>
      </c>
      <c r="Y200" s="30" t="s">
        <v>8434</v>
      </c>
    </row>
    <row r="201" ht="13.8" customHeight="1" spans="1:25" x14ac:dyDescent="0.25">
      <c r="A201" s="30" t="s">
        <v>7301</v>
      </c>
      <c r="B201" s="23" t="s">
        <v>2460</v>
      </c>
      <c r="C201" s="30" t="s">
        <v>8435</v>
      </c>
      <c r="D201" s="31">
        <v>44501</v>
      </c>
      <c r="E201" s="30" t="s">
        <v>8436</v>
      </c>
      <c r="F201" s="30" t="s">
        <v>7140</v>
      </c>
      <c r="G201" s="30" t="s">
        <v>7130</v>
      </c>
      <c r="H201" s="30" t="s">
        <v>7131</v>
      </c>
      <c r="I201" s="30" t="s">
        <v>7427</v>
      </c>
      <c r="J201" s="30"/>
      <c r="K201" s="30" t="s">
        <v>33</v>
      </c>
      <c r="L201" s="30" t="s">
        <v>33</v>
      </c>
      <c r="M201" s="30" t="s">
        <v>7037</v>
      </c>
      <c r="N201" s="30" t="s">
        <v>7961</v>
      </c>
      <c r="O201" s="30" t="s">
        <v>7021</v>
      </c>
      <c r="P201" s="30" t="s">
        <v>7022</v>
      </c>
      <c r="Q201" s="30"/>
      <c r="R201" s="30" t="s">
        <v>7024</v>
      </c>
      <c r="S201" s="30" t="s">
        <v>7060</v>
      </c>
      <c r="T201" s="30">
        <v>22</v>
      </c>
      <c r="U201" s="30" t="s">
        <v>7039</v>
      </c>
      <c r="V201" s="30" t="s">
        <v>7115</v>
      </c>
      <c r="W201" s="30" t="s">
        <v>7124</v>
      </c>
      <c r="X201" s="30" t="s">
        <v>8437</v>
      </c>
      <c r="Y201" s="30" t="s">
        <v>8438</v>
      </c>
    </row>
    <row r="202" ht="13.8" customHeight="1" spans="1:25" x14ac:dyDescent="0.25">
      <c r="A202" s="30" t="s">
        <v>7301</v>
      </c>
      <c r="B202" s="23" t="s">
        <v>8439</v>
      </c>
      <c r="C202" s="30" t="s">
        <v>8440</v>
      </c>
      <c r="D202" s="31">
        <v>44501</v>
      </c>
      <c r="E202" s="30" t="s">
        <v>8441</v>
      </c>
      <c r="F202" s="30" t="s">
        <v>8442</v>
      </c>
      <c r="G202" s="30" t="s">
        <v>7130</v>
      </c>
      <c r="H202" s="30" t="s">
        <v>7131</v>
      </c>
      <c r="I202" s="30" t="s">
        <v>7427</v>
      </c>
      <c r="J202" s="30"/>
      <c r="K202" s="30" t="s">
        <v>33</v>
      </c>
      <c r="L202" s="30" t="s">
        <v>33</v>
      </c>
      <c r="M202" s="30" t="s">
        <v>7037</v>
      </c>
      <c r="N202" s="30" t="s">
        <v>7961</v>
      </c>
      <c r="O202" s="30" t="s">
        <v>7690</v>
      </c>
      <c r="P202" s="32">
        <v>44926</v>
      </c>
      <c r="Q202" s="30"/>
      <c r="R202" s="30"/>
      <c r="S202" s="30"/>
      <c r="T202" s="30"/>
      <c r="U202" s="30"/>
      <c r="V202" s="30"/>
      <c r="W202" s="30"/>
      <c r="X202" s="30"/>
      <c r="Y202" s="30"/>
    </row>
    <row r="203" ht="13.8" customHeight="1" spans="1:25" x14ac:dyDescent="0.25">
      <c r="A203" s="30" t="s">
        <v>7301</v>
      </c>
      <c r="B203" s="23" t="s">
        <v>2473</v>
      </c>
      <c r="C203" s="30" t="s">
        <v>8443</v>
      </c>
      <c r="D203" s="31">
        <v>44501</v>
      </c>
      <c r="E203" s="30" t="s">
        <v>8444</v>
      </c>
      <c r="F203" s="30" t="s">
        <v>8038</v>
      </c>
      <c r="G203" s="30" t="s">
        <v>7130</v>
      </c>
      <c r="H203" s="30" t="s">
        <v>7131</v>
      </c>
      <c r="I203" s="30" t="s">
        <v>7427</v>
      </c>
      <c r="J203" s="30"/>
      <c r="K203" s="30" t="s">
        <v>33</v>
      </c>
      <c r="L203" s="30" t="s">
        <v>33</v>
      </c>
      <c r="M203" s="30" t="s">
        <v>7037</v>
      </c>
      <c r="N203" s="30" t="s">
        <v>7961</v>
      </c>
      <c r="O203" s="30" t="s">
        <v>7021</v>
      </c>
      <c r="P203" s="30" t="s">
        <v>7022</v>
      </c>
      <c r="Q203" s="30"/>
      <c r="R203" s="30" t="s">
        <v>7024</v>
      </c>
      <c r="S203" s="30" t="s">
        <v>7024</v>
      </c>
      <c r="T203" s="30">
        <v>10</v>
      </c>
      <c r="U203" s="30" t="s">
        <v>7052</v>
      </c>
      <c r="V203" s="30" t="s">
        <v>7256</v>
      </c>
      <c r="W203" s="30" t="s">
        <v>7097</v>
      </c>
      <c r="X203" s="30" t="s">
        <v>8445</v>
      </c>
      <c r="Y203" s="30" t="s">
        <v>8446</v>
      </c>
    </row>
    <row r="204" ht="13.8" customHeight="1" spans="1:25" x14ac:dyDescent="0.25">
      <c r="A204" s="30" t="s">
        <v>7301</v>
      </c>
      <c r="B204" s="23" t="s">
        <v>2480</v>
      </c>
      <c r="C204" s="30" t="s">
        <v>8447</v>
      </c>
      <c r="D204" s="31">
        <v>44501</v>
      </c>
      <c r="E204" s="30" t="s">
        <v>8448</v>
      </c>
      <c r="F204" s="30" t="s">
        <v>7149</v>
      </c>
      <c r="G204" s="30" t="s">
        <v>7150</v>
      </c>
      <c r="H204" s="30" t="s">
        <v>7112</v>
      </c>
      <c r="I204" s="30" t="s">
        <v>7427</v>
      </c>
      <c r="J204" s="30"/>
      <c r="K204" s="30" t="s">
        <v>33</v>
      </c>
      <c r="L204" s="30" t="s">
        <v>33</v>
      </c>
      <c r="M204" s="30" t="s">
        <v>7037</v>
      </c>
      <c r="N204" s="30" t="s">
        <v>7961</v>
      </c>
      <c r="O204" s="30" t="s">
        <v>7021</v>
      </c>
      <c r="P204" s="30" t="s">
        <v>7022</v>
      </c>
      <c r="Q204" s="30"/>
      <c r="R204" s="30" t="s">
        <v>7024</v>
      </c>
      <c r="S204" s="30" t="s">
        <v>7023</v>
      </c>
      <c r="T204" s="30">
        <v>16</v>
      </c>
      <c r="U204" s="30" t="s">
        <v>7052</v>
      </c>
      <c r="V204" s="30" t="s">
        <v>7026</v>
      </c>
      <c r="W204" s="30" t="s">
        <v>7097</v>
      </c>
      <c r="X204" s="30" t="s">
        <v>8449</v>
      </c>
      <c r="Y204" s="30" t="s">
        <v>8450</v>
      </c>
    </row>
    <row r="205" ht="13.8" customHeight="1" spans="1:25" x14ac:dyDescent="0.25">
      <c r="A205" s="30" t="s">
        <v>7301</v>
      </c>
      <c r="B205" s="23" t="s">
        <v>2498</v>
      </c>
      <c r="C205" s="30" t="s">
        <v>8451</v>
      </c>
      <c r="D205" s="31">
        <v>44501</v>
      </c>
      <c r="E205" s="30" t="s">
        <v>8452</v>
      </c>
      <c r="F205" s="30" t="s">
        <v>8453</v>
      </c>
      <c r="G205" s="30" t="s">
        <v>7130</v>
      </c>
      <c r="H205" s="30" t="s">
        <v>7131</v>
      </c>
      <c r="I205" s="30" t="s">
        <v>7427</v>
      </c>
      <c r="J205" s="30"/>
      <c r="K205" s="30" t="s">
        <v>33</v>
      </c>
      <c r="L205" s="30" t="s">
        <v>33</v>
      </c>
      <c r="M205" s="30" t="s">
        <v>7037</v>
      </c>
      <c r="N205" s="30" t="s">
        <v>7961</v>
      </c>
      <c r="O205" s="30" t="s">
        <v>7021</v>
      </c>
      <c r="P205" s="30" t="s">
        <v>7022</v>
      </c>
      <c r="Q205" s="30"/>
      <c r="R205" s="30"/>
      <c r="S205" s="30"/>
      <c r="T205" s="30"/>
      <c r="U205" s="30"/>
      <c r="V205" s="30"/>
      <c r="W205" s="30"/>
      <c r="X205" s="30"/>
      <c r="Y205" s="30"/>
    </row>
    <row r="206" ht="13.8" customHeight="1" spans="1:25" x14ac:dyDescent="0.25">
      <c r="A206" s="30" t="s">
        <v>7301</v>
      </c>
      <c r="B206" s="23" t="s">
        <v>8454</v>
      </c>
      <c r="C206" s="30" t="s">
        <v>8455</v>
      </c>
      <c r="D206" s="31">
        <v>44501</v>
      </c>
      <c r="E206" s="30" t="s">
        <v>8456</v>
      </c>
      <c r="F206" s="30" t="s">
        <v>7336</v>
      </c>
      <c r="G206" s="30" t="s">
        <v>7209</v>
      </c>
      <c r="H206" s="30" t="s">
        <v>7014</v>
      </c>
      <c r="I206" s="30" t="s">
        <v>7427</v>
      </c>
      <c r="J206" s="30"/>
      <c r="K206" s="30" t="s">
        <v>33</v>
      </c>
      <c r="L206" s="30" t="s">
        <v>33</v>
      </c>
      <c r="M206" s="30" t="s">
        <v>7037</v>
      </c>
      <c r="N206" s="30" t="s">
        <v>7961</v>
      </c>
      <c r="O206" s="30" t="s">
        <v>7021</v>
      </c>
      <c r="P206" s="30" t="s">
        <v>7022</v>
      </c>
      <c r="Q206" s="30"/>
      <c r="R206" s="30" t="s">
        <v>7060</v>
      </c>
      <c r="S206" s="30" t="s">
        <v>7024</v>
      </c>
      <c r="T206" s="30">
        <v>12</v>
      </c>
      <c r="U206" s="30" t="s">
        <v>7052</v>
      </c>
      <c r="V206" s="30" t="s">
        <v>7082</v>
      </c>
      <c r="W206" s="30" t="s">
        <v>7124</v>
      </c>
      <c r="X206" s="30" t="s">
        <v>7118</v>
      </c>
      <c r="Y206" s="30" t="s">
        <v>8457</v>
      </c>
    </row>
    <row r="207" ht="30" customHeight="1" spans="1:25" x14ac:dyDescent="0.25">
      <c r="A207" s="30" t="s">
        <v>7301</v>
      </c>
      <c r="B207" s="23" t="s">
        <v>8458</v>
      </c>
      <c r="C207" s="30" t="s">
        <v>8459</v>
      </c>
      <c r="D207" s="31">
        <v>44501</v>
      </c>
      <c r="E207" s="30" t="s">
        <v>8460</v>
      </c>
      <c r="F207" s="30" t="s">
        <v>8118</v>
      </c>
      <c r="G207" s="30" t="s">
        <v>7146</v>
      </c>
      <c r="H207" s="30" t="s">
        <v>7131</v>
      </c>
      <c r="I207" s="30" t="s">
        <v>7427</v>
      </c>
      <c r="J207" s="30"/>
      <c r="K207" s="30" t="s">
        <v>33</v>
      </c>
      <c r="L207" s="30" t="s">
        <v>33</v>
      </c>
      <c r="M207" s="30" t="s">
        <v>7037</v>
      </c>
      <c r="N207" s="30" t="s">
        <v>7961</v>
      </c>
      <c r="O207" s="30" t="s">
        <v>7021</v>
      </c>
      <c r="P207" s="30" t="s">
        <v>7022</v>
      </c>
      <c r="Q207" s="30"/>
      <c r="R207" s="30" t="s">
        <v>7060</v>
      </c>
      <c r="S207" s="30" t="s">
        <v>7060</v>
      </c>
      <c r="T207" s="30">
        <v>4</v>
      </c>
      <c r="U207" s="30" t="s">
        <v>7052</v>
      </c>
      <c r="V207" s="30" t="s">
        <v>7026</v>
      </c>
      <c r="W207" s="30" t="s">
        <v>8021</v>
      </c>
      <c r="X207" s="30" t="s">
        <v>8461</v>
      </c>
      <c r="Y207" s="43" t="s">
        <v>8462</v>
      </c>
    </row>
    <row r="208" ht="13.8" customHeight="1" spans="1:25" x14ac:dyDescent="0.25">
      <c r="A208" s="30" t="s">
        <v>7301</v>
      </c>
      <c r="B208" s="23" t="s">
        <v>2432</v>
      </c>
      <c r="C208" s="30" t="s">
        <v>8463</v>
      </c>
      <c r="D208" s="31">
        <v>44501</v>
      </c>
      <c r="E208" s="30" t="s">
        <v>8464</v>
      </c>
      <c r="F208" s="30" t="s">
        <v>7618</v>
      </c>
      <c r="G208" s="30" t="s">
        <v>7157</v>
      </c>
      <c r="H208" s="30" t="s">
        <v>7091</v>
      </c>
      <c r="I208" s="30" t="s">
        <v>7427</v>
      </c>
      <c r="J208" s="30"/>
      <c r="K208" s="30" t="s">
        <v>33</v>
      </c>
      <c r="L208" s="30" t="s">
        <v>33</v>
      </c>
      <c r="M208" s="30" t="s">
        <v>7037</v>
      </c>
      <c r="N208" s="30" t="s">
        <v>7961</v>
      </c>
      <c r="O208" s="30" t="s">
        <v>7021</v>
      </c>
      <c r="P208" s="30" t="s">
        <v>7022</v>
      </c>
      <c r="Q208" s="30"/>
      <c r="R208" s="30"/>
      <c r="S208" s="30"/>
      <c r="T208" s="30"/>
      <c r="U208" s="30"/>
      <c r="V208" s="30"/>
      <c r="W208" s="30"/>
      <c r="X208" s="30"/>
      <c r="Y208" s="30"/>
    </row>
    <row r="209" ht="13.8" customHeight="1" spans="1:25" x14ac:dyDescent="0.25">
      <c r="A209" s="30" t="s">
        <v>7301</v>
      </c>
      <c r="B209" s="23" t="s">
        <v>8465</v>
      </c>
      <c r="C209" s="30" t="s">
        <v>8466</v>
      </c>
      <c r="D209" s="31">
        <v>44501</v>
      </c>
      <c r="E209" s="30" t="s">
        <v>8467</v>
      </c>
      <c r="F209" s="30" t="s">
        <v>7145</v>
      </c>
      <c r="G209" s="30" t="s">
        <v>7146</v>
      </c>
      <c r="H209" s="30" t="s">
        <v>7131</v>
      </c>
      <c r="I209" s="30" t="s">
        <v>7427</v>
      </c>
      <c r="J209" s="30"/>
      <c r="K209" s="30" t="s">
        <v>33</v>
      </c>
      <c r="L209" s="30" t="s">
        <v>33</v>
      </c>
      <c r="M209" s="30" t="s">
        <v>7037</v>
      </c>
      <c r="N209" s="30" t="s">
        <v>7961</v>
      </c>
      <c r="O209" s="30" t="s">
        <v>7690</v>
      </c>
      <c r="P209" s="32">
        <v>44926</v>
      </c>
      <c r="Q209" s="30"/>
      <c r="R209" s="30"/>
      <c r="S209" s="30"/>
      <c r="T209" s="30"/>
      <c r="U209" s="30"/>
      <c r="V209" s="30"/>
      <c r="W209" s="30"/>
      <c r="X209" s="30"/>
      <c r="Y209" s="30"/>
    </row>
    <row r="210" ht="13.8" customHeight="1" spans="1:25" x14ac:dyDescent="0.25">
      <c r="A210" s="30" t="s">
        <v>7301</v>
      </c>
      <c r="B210" s="23">
        <v>263</v>
      </c>
      <c r="C210" s="30" t="s">
        <v>8468</v>
      </c>
      <c r="D210" s="31">
        <v>44501</v>
      </c>
      <c r="E210" s="30" t="s">
        <v>8469</v>
      </c>
      <c r="F210" s="30" t="s">
        <v>7140</v>
      </c>
      <c r="G210" s="30" t="s">
        <v>7130</v>
      </c>
      <c r="H210" s="30" t="s">
        <v>7131</v>
      </c>
      <c r="I210" s="30" t="s">
        <v>7427</v>
      </c>
      <c r="J210" s="30"/>
      <c r="K210" s="30" t="s">
        <v>7017</v>
      </c>
      <c r="L210" s="30" t="s">
        <v>7036</v>
      </c>
      <c r="M210" s="30" t="s">
        <v>7037</v>
      </c>
      <c r="N210" s="30" t="s">
        <v>7961</v>
      </c>
      <c r="O210" s="30" t="s">
        <v>7021</v>
      </c>
      <c r="P210" s="30" t="s">
        <v>7022</v>
      </c>
      <c r="Q210" s="30"/>
      <c r="R210" s="30" t="s">
        <v>7060</v>
      </c>
      <c r="S210" s="30" t="s">
        <v>7024</v>
      </c>
      <c r="T210" s="30">
        <v>8</v>
      </c>
      <c r="U210" s="30" t="s">
        <v>7052</v>
      </c>
      <c r="V210" s="30" t="s">
        <v>7082</v>
      </c>
      <c r="W210" s="30" t="s">
        <v>7083</v>
      </c>
      <c r="X210" s="30" t="s">
        <v>8470</v>
      </c>
      <c r="Y210" s="30" t="s">
        <v>7118</v>
      </c>
    </row>
    <row r="211" ht="45" customHeight="1" spans="1:25" x14ac:dyDescent="0.25">
      <c r="A211" s="30" t="s">
        <v>7301</v>
      </c>
      <c r="B211" s="23" t="s">
        <v>1695</v>
      </c>
      <c r="C211" s="30" t="s">
        <v>7705</v>
      </c>
      <c r="D211" s="31">
        <v>44513</v>
      </c>
      <c r="E211" s="30" t="s">
        <v>7706</v>
      </c>
      <c r="F211" s="30" t="s">
        <v>7707</v>
      </c>
      <c r="G211" s="30" t="s">
        <v>7076</v>
      </c>
      <c r="H211" s="30" t="s">
        <v>7077</v>
      </c>
      <c r="I211" s="30" t="s">
        <v>7427</v>
      </c>
      <c r="J211" s="30"/>
      <c r="K211" s="30" t="s">
        <v>33</v>
      </c>
      <c r="L211" s="30" t="s">
        <v>33</v>
      </c>
      <c r="M211" s="30" t="s">
        <v>7037</v>
      </c>
      <c r="N211" s="30" t="s">
        <v>7708</v>
      </c>
      <c r="O211" s="30" t="s">
        <v>7021</v>
      </c>
      <c r="P211" s="30" t="s">
        <v>7022</v>
      </c>
      <c r="Q211" s="30"/>
      <c r="R211" s="30" t="s">
        <v>7024</v>
      </c>
      <c r="S211" s="30" t="s">
        <v>7024</v>
      </c>
      <c r="T211" s="30">
        <v>10</v>
      </c>
      <c r="U211" s="30" t="s">
        <v>7052</v>
      </c>
      <c r="V211" s="30" t="s">
        <v>7224</v>
      </c>
      <c r="W211" s="30" t="s">
        <v>7083</v>
      </c>
      <c r="X211" s="30" t="s">
        <v>7709</v>
      </c>
      <c r="Y211" s="43" t="s">
        <v>7710</v>
      </c>
    </row>
    <row r="212" ht="13.8" customHeight="1" spans="1:25" x14ac:dyDescent="0.25">
      <c r="A212" s="30" t="s">
        <v>7301</v>
      </c>
      <c r="B212" s="23" t="s">
        <v>1767</v>
      </c>
      <c r="C212" s="30" t="s">
        <v>7307</v>
      </c>
      <c r="D212" s="31">
        <v>44520</v>
      </c>
      <c r="E212" s="30" t="s">
        <v>7308</v>
      </c>
      <c r="F212" s="30" t="s">
        <v>7309</v>
      </c>
      <c r="G212" s="30" t="s">
        <v>7209</v>
      </c>
      <c r="H212" s="30" t="s">
        <v>7014</v>
      </c>
      <c r="I212" s="30" t="s">
        <v>7427</v>
      </c>
      <c r="J212" s="30"/>
      <c r="K212" s="30" t="s">
        <v>33</v>
      </c>
      <c r="L212" s="30" t="s">
        <v>33</v>
      </c>
      <c r="M212" s="30" t="s">
        <v>7106</v>
      </c>
      <c r="N212" s="30" t="s">
        <v>7038</v>
      </c>
      <c r="O212" s="30" t="s">
        <v>7021</v>
      </c>
      <c r="P212" s="30" t="s">
        <v>7022</v>
      </c>
      <c r="Q212" s="30"/>
      <c r="R212" s="30" t="s">
        <v>7060</v>
      </c>
      <c r="S212" s="30" t="s">
        <v>7024</v>
      </c>
      <c r="T212" s="30">
        <v>3</v>
      </c>
      <c r="U212" s="30" t="s">
        <v>7052</v>
      </c>
      <c r="V212" s="30" t="s">
        <v>7096</v>
      </c>
      <c r="W212" s="30" t="s">
        <v>7053</v>
      </c>
      <c r="X212" s="30" t="s">
        <v>7310</v>
      </c>
      <c r="Y212" s="30" t="s">
        <v>7212</v>
      </c>
    </row>
    <row r="213" ht="30" customHeight="1" spans="1:25" x14ac:dyDescent="0.25">
      <c r="A213" s="30" t="s">
        <v>7301</v>
      </c>
      <c r="B213" s="23" t="s">
        <v>1920</v>
      </c>
      <c r="C213" s="30" t="s">
        <v>7311</v>
      </c>
      <c r="D213" s="31">
        <v>44526</v>
      </c>
      <c r="E213" s="30" t="s">
        <v>7312</v>
      </c>
      <c r="F213" s="30" t="s">
        <v>7313</v>
      </c>
      <c r="G213" s="30" t="s">
        <v>7076</v>
      </c>
      <c r="H213" s="30" t="s">
        <v>7077</v>
      </c>
      <c r="I213" s="30" t="s">
        <v>7427</v>
      </c>
      <c r="J213" s="30"/>
      <c r="K213" s="30" t="s">
        <v>33</v>
      </c>
      <c r="L213" s="30" t="s">
        <v>33</v>
      </c>
      <c r="M213" s="30" t="s">
        <v>7106</v>
      </c>
      <c r="N213" s="30" t="s">
        <v>7038</v>
      </c>
      <c r="O213" s="30" t="s">
        <v>7021</v>
      </c>
      <c r="P213" s="30" t="s">
        <v>7022</v>
      </c>
      <c r="Q213" s="30"/>
      <c r="R213" s="30" t="s">
        <v>7060</v>
      </c>
      <c r="S213" s="30" t="s">
        <v>7024</v>
      </c>
      <c r="T213" s="30">
        <v>9</v>
      </c>
      <c r="U213" s="30" t="s">
        <v>7052</v>
      </c>
      <c r="V213" s="30" t="s">
        <v>7096</v>
      </c>
      <c r="W213" s="30" t="s">
        <v>7083</v>
      </c>
      <c r="X213" s="30" t="s">
        <v>7314</v>
      </c>
      <c r="Y213" s="43" t="s">
        <v>7315</v>
      </c>
    </row>
    <row r="214" ht="13.8" customHeight="1" spans="1:25" x14ac:dyDescent="0.25">
      <c r="A214" s="30" t="s">
        <v>7301</v>
      </c>
      <c r="B214" s="23" t="s">
        <v>7022</v>
      </c>
      <c r="C214" s="30" t="s">
        <v>7718</v>
      </c>
      <c r="D214" s="31">
        <v>44527</v>
      </c>
      <c r="E214" s="30" t="s">
        <v>7719</v>
      </c>
      <c r="F214" s="30" t="s">
        <v>7215</v>
      </c>
      <c r="G214" s="30" t="s">
        <v>7090</v>
      </c>
      <c r="H214" s="30" t="s">
        <v>7112</v>
      </c>
      <c r="I214" s="30" t="s">
        <v>7427</v>
      </c>
      <c r="J214" s="30"/>
      <c r="K214" s="30" t="s">
        <v>7718</v>
      </c>
      <c r="L214" s="30" t="s">
        <v>7718</v>
      </c>
      <c r="M214" s="30" t="s">
        <v>7037</v>
      </c>
      <c r="N214" s="30" t="s">
        <v>7708</v>
      </c>
      <c r="O214" s="30" t="s">
        <v>7690</v>
      </c>
      <c r="P214" s="32">
        <v>44620</v>
      </c>
      <c r="Q214" s="30"/>
      <c r="R214" s="30"/>
      <c r="S214" s="30"/>
      <c r="T214" s="30"/>
      <c r="U214" s="30"/>
      <c r="V214" s="30"/>
      <c r="W214" s="30"/>
      <c r="X214" s="30"/>
      <c r="Y214" s="30"/>
    </row>
    <row r="215" ht="13.8" customHeight="1" spans="1:25" x14ac:dyDescent="0.25">
      <c r="A215" s="30" t="s">
        <v>7301</v>
      </c>
      <c r="B215" s="23" t="s">
        <v>7022</v>
      </c>
      <c r="C215" s="30" t="s">
        <v>7726</v>
      </c>
      <c r="D215" s="31">
        <v>44530</v>
      </c>
      <c r="E215" s="30" t="s">
        <v>7727</v>
      </c>
      <c r="F215" s="30" t="s">
        <v>7105</v>
      </c>
      <c r="G215" s="30" t="s">
        <v>7090</v>
      </c>
      <c r="H215" s="30" t="s">
        <v>7112</v>
      </c>
      <c r="I215" s="30" t="s">
        <v>7427</v>
      </c>
      <c r="J215" s="30"/>
      <c r="K215" s="30" t="s">
        <v>7728</v>
      </c>
      <c r="L215" s="30" t="s">
        <v>7728</v>
      </c>
      <c r="M215" s="30" t="s">
        <v>7037</v>
      </c>
      <c r="N215" s="30" t="s">
        <v>7708</v>
      </c>
      <c r="O215" s="30" t="s">
        <v>7690</v>
      </c>
      <c r="P215" s="32">
        <v>45107</v>
      </c>
      <c r="Q215" s="30"/>
      <c r="R215" s="30"/>
      <c r="S215" s="30"/>
      <c r="T215" s="30"/>
      <c r="U215" s="30"/>
      <c r="V215" s="30"/>
      <c r="W215" s="30"/>
      <c r="X215" s="30"/>
      <c r="Y215" s="30"/>
    </row>
    <row r="216" ht="13.8" customHeight="1" spans="1:25" x14ac:dyDescent="0.25">
      <c r="A216" s="30" t="s">
        <v>7301</v>
      </c>
      <c r="B216" s="23" t="s">
        <v>7022</v>
      </c>
      <c r="C216" s="30" t="s">
        <v>7729</v>
      </c>
      <c r="D216" s="31">
        <v>44530</v>
      </c>
      <c r="E216" s="30" t="s">
        <v>7730</v>
      </c>
      <c r="F216" s="30" t="s">
        <v>7731</v>
      </c>
      <c r="G216" s="30" t="s">
        <v>7176</v>
      </c>
      <c r="H216" s="30" t="s">
        <v>7177</v>
      </c>
      <c r="I216" s="30" t="s">
        <v>7427</v>
      </c>
      <c r="J216" s="30"/>
      <c r="K216" s="30" t="s">
        <v>7728</v>
      </c>
      <c r="L216" s="30" t="s">
        <v>7728</v>
      </c>
      <c r="M216" s="30" t="s">
        <v>7037</v>
      </c>
      <c r="N216" s="30" t="s">
        <v>7708</v>
      </c>
      <c r="O216" s="30" t="s">
        <v>7690</v>
      </c>
      <c r="P216" s="32">
        <v>45077</v>
      </c>
      <c r="Q216" s="30"/>
      <c r="R216" s="30"/>
      <c r="S216" s="30"/>
      <c r="T216" s="30"/>
      <c r="U216" s="30"/>
      <c r="V216" s="30"/>
      <c r="W216" s="30"/>
      <c r="X216" s="30"/>
      <c r="Y216" s="30"/>
    </row>
    <row r="217" ht="13.8" customHeight="1" spans="1:25" x14ac:dyDescent="0.25">
      <c r="A217" s="30" t="s">
        <v>7316</v>
      </c>
      <c r="B217" s="23" t="s">
        <v>2354</v>
      </c>
      <c r="C217" s="30" t="s">
        <v>8471</v>
      </c>
      <c r="D217" s="31">
        <v>44531</v>
      </c>
      <c r="E217" s="30" t="s">
        <v>8472</v>
      </c>
      <c r="F217" s="30" t="s">
        <v>7149</v>
      </c>
      <c r="G217" s="30" t="s">
        <v>7150</v>
      </c>
      <c r="H217" s="30" t="s">
        <v>7112</v>
      </c>
      <c r="I217" s="30" t="s">
        <v>7427</v>
      </c>
      <c r="J217" s="30"/>
      <c r="K217" s="30" t="s">
        <v>33</v>
      </c>
      <c r="L217" s="30" t="s">
        <v>33</v>
      </c>
      <c r="M217" s="30" t="s">
        <v>7037</v>
      </c>
      <c r="N217" s="30" t="s">
        <v>7961</v>
      </c>
      <c r="O217" s="30" t="s">
        <v>7021</v>
      </c>
      <c r="P217" s="30" t="s">
        <v>7022</v>
      </c>
      <c r="Q217" s="30"/>
      <c r="R217" s="30" t="s">
        <v>7024</v>
      </c>
      <c r="S217" s="30" t="s">
        <v>7023</v>
      </c>
      <c r="T217" s="30">
        <v>14</v>
      </c>
      <c r="U217" s="30" t="s">
        <v>7052</v>
      </c>
      <c r="V217" s="30" t="s">
        <v>7224</v>
      </c>
      <c r="W217" s="30" t="s">
        <v>7370</v>
      </c>
      <c r="X217" s="30" t="s">
        <v>8473</v>
      </c>
      <c r="Y217" s="30" t="s">
        <v>8474</v>
      </c>
    </row>
    <row r="218" ht="13.8" customHeight="1" spans="1:25" x14ac:dyDescent="0.25">
      <c r="A218" s="30" t="s">
        <v>7316</v>
      </c>
      <c r="B218" s="23" t="s">
        <v>7022</v>
      </c>
      <c r="C218" s="30" t="s">
        <v>7732</v>
      </c>
      <c r="D218" s="31">
        <v>44533</v>
      </c>
      <c r="E218" s="30" t="s">
        <v>7733</v>
      </c>
      <c r="F218" s="30" t="s">
        <v>7391</v>
      </c>
      <c r="G218" s="30" t="s">
        <v>7130</v>
      </c>
      <c r="H218" s="30" t="s">
        <v>7131</v>
      </c>
      <c r="I218" s="30" t="s">
        <v>7427</v>
      </c>
      <c r="J218" s="30"/>
      <c r="K218" s="30" t="s">
        <v>7728</v>
      </c>
      <c r="L218" s="30" t="s">
        <v>7728</v>
      </c>
      <c r="M218" s="30" t="s">
        <v>7037</v>
      </c>
      <c r="N218" s="30" t="s">
        <v>7244</v>
      </c>
      <c r="O218" s="30" t="s">
        <v>7690</v>
      </c>
      <c r="P218" s="32">
        <v>45046</v>
      </c>
      <c r="Q218" s="30"/>
      <c r="R218" s="30"/>
      <c r="S218" s="30"/>
      <c r="T218" s="30"/>
      <c r="U218" s="30"/>
      <c r="V218" s="30"/>
      <c r="W218" s="30"/>
      <c r="X218" s="30"/>
      <c r="Y218" s="30"/>
    </row>
    <row r="219" ht="13.8" customHeight="1" spans="1:25" x14ac:dyDescent="0.25">
      <c r="A219" s="30" t="s">
        <v>7316</v>
      </c>
      <c r="B219" s="23" t="s">
        <v>7022</v>
      </c>
      <c r="C219" s="30" t="s">
        <v>7734</v>
      </c>
      <c r="D219" s="31">
        <v>44537</v>
      </c>
      <c r="E219" s="30" t="s">
        <v>7735</v>
      </c>
      <c r="F219" s="30" t="s">
        <v>7309</v>
      </c>
      <c r="G219" s="30" t="s">
        <v>7209</v>
      </c>
      <c r="H219" s="30" t="s">
        <v>7014</v>
      </c>
      <c r="I219" s="30" t="s">
        <v>7427</v>
      </c>
      <c r="J219" s="30"/>
      <c r="K219" s="30" t="s">
        <v>7728</v>
      </c>
      <c r="L219" s="30" t="s">
        <v>7728</v>
      </c>
      <c r="M219" s="30" t="s">
        <v>7037</v>
      </c>
      <c r="N219" s="30" t="s">
        <v>7708</v>
      </c>
      <c r="O219" s="30" t="s">
        <v>7690</v>
      </c>
      <c r="P219" s="32">
        <v>44620</v>
      </c>
      <c r="Q219" s="30"/>
      <c r="R219" s="30"/>
      <c r="S219" s="30"/>
      <c r="T219" s="30"/>
      <c r="U219" s="30"/>
      <c r="V219" s="30"/>
      <c r="W219" s="30"/>
      <c r="X219" s="30"/>
      <c r="Y219" s="30"/>
    </row>
    <row r="220" ht="13.8" customHeight="1" spans="1:25" x14ac:dyDescent="0.25">
      <c r="A220" s="30" t="s">
        <v>7316</v>
      </c>
      <c r="B220" s="23" t="s">
        <v>7022</v>
      </c>
      <c r="C220" s="30" t="s">
        <v>7741</v>
      </c>
      <c r="D220" s="31">
        <v>44541</v>
      </c>
      <c r="E220" s="30" t="s">
        <v>7742</v>
      </c>
      <c r="F220" s="30" t="s">
        <v>7196</v>
      </c>
      <c r="G220" s="30" t="s">
        <v>7176</v>
      </c>
      <c r="H220" s="30" t="s">
        <v>7177</v>
      </c>
      <c r="I220" s="30" t="s">
        <v>7427</v>
      </c>
      <c r="J220" s="30"/>
      <c r="K220" s="30" t="s">
        <v>7728</v>
      </c>
      <c r="L220" s="30" t="s">
        <v>7728</v>
      </c>
      <c r="M220" s="30" t="s">
        <v>7037</v>
      </c>
      <c r="N220" s="30" t="s">
        <v>7708</v>
      </c>
      <c r="O220" s="30" t="s">
        <v>7690</v>
      </c>
      <c r="P220" s="32">
        <v>45077</v>
      </c>
      <c r="Q220" s="30"/>
      <c r="R220" s="30"/>
      <c r="S220" s="30"/>
      <c r="T220" s="30"/>
      <c r="U220" s="30"/>
      <c r="V220" s="30"/>
      <c r="W220" s="30"/>
      <c r="X220" s="30"/>
      <c r="Y220" s="30"/>
    </row>
    <row r="221" ht="13.8" customHeight="1" spans="1:25" x14ac:dyDescent="0.25">
      <c r="A221" s="30" t="s">
        <v>7316</v>
      </c>
      <c r="B221" s="23" t="s">
        <v>7022</v>
      </c>
      <c r="C221" s="30" t="s">
        <v>7747</v>
      </c>
      <c r="D221" s="31">
        <v>44548</v>
      </c>
      <c r="E221" s="30" t="s">
        <v>7748</v>
      </c>
      <c r="F221" s="30" t="s">
        <v>7140</v>
      </c>
      <c r="G221" s="30" t="s">
        <v>7130</v>
      </c>
      <c r="H221" s="30" t="s">
        <v>7131</v>
      </c>
      <c r="I221" s="30" t="s">
        <v>7427</v>
      </c>
      <c r="J221" s="30"/>
      <c r="K221" s="30" t="s">
        <v>7749</v>
      </c>
      <c r="L221" s="30" t="s">
        <v>7749</v>
      </c>
      <c r="M221" s="30" t="s">
        <v>7037</v>
      </c>
      <c r="N221" s="30" t="s">
        <v>7244</v>
      </c>
      <c r="O221" s="30" t="s">
        <v>7690</v>
      </c>
      <c r="P221" s="32">
        <v>44561</v>
      </c>
      <c r="Q221" s="30"/>
      <c r="R221" s="30"/>
      <c r="S221" s="30"/>
      <c r="T221" s="30"/>
      <c r="U221" s="30"/>
      <c r="V221" s="30"/>
      <c r="W221" s="30"/>
      <c r="X221" s="30"/>
      <c r="Y221" s="30"/>
    </row>
    <row r="222" ht="13.8" customHeight="1" spans="1:25" x14ac:dyDescent="0.25">
      <c r="A222" s="30" t="s">
        <v>7316</v>
      </c>
      <c r="B222" s="23">
        <v>497</v>
      </c>
      <c r="C222" s="30" t="s">
        <v>7753</v>
      </c>
      <c r="D222" s="31">
        <v>44552</v>
      </c>
      <c r="E222" s="30" t="s">
        <v>7754</v>
      </c>
      <c r="F222" s="30" t="s">
        <v>7755</v>
      </c>
      <c r="G222" s="30" t="s">
        <v>7013</v>
      </c>
      <c r="H222" s="30" t="s">
        <v>7014</v>
      </c>
      <c r="I222" s="30" t="s">
        <v>7427</v>
      </c>
      <c r="J222" s="30"/>
      <c r="K222" s="30" t="s">
        <v>7017</v>
      </c>
      <c r="L222" s="30" t="s">
        <v>7018</v>
      </c>
      <c r="M222" s="30" t="s">
        <v>7037</v>
      </c>
      <c r="N222" s="30" t="s">
        <v>7708</v>
      </c>
      <c r="O222" s="30" t="s">
        <v>7021</v>
      </c>
      <c r="P222" s="30" t="s">
        <v>7022</v>
      </c>
      <c r="Q222" s="30"/>
      <c r="R222" s="30" t="s">
        <v>7024</v>
      </c>
      <c r="S222" s="30" t="s">
        <v>7060</v>
      </c>
      <c r="T222" s="30">
        <v>2</v>
      </c>
      <c r="U222" s="30" t="s">
        <v>7039</v>
      </c>
      <c r="V222" s="30" t="s">
        <v>7026</v>
      </c>
      <c r="W222" s="30" t="s">
        <v>7027</v>
      </c>
      <c r="X222" s="30" t="s">
        <v>7067</v>
      </c>
      <c r="Y222" s="30" t="s">
        <v>7756</v>
      </c>
    </row>
    <row r="223" ht="13.8" customHeight="1" spans="1:25" x14ac:dyDescent="0.25">
      <c r="A223" s="30" t="s">
        <v>7316</v>
      </c>
      <c r="B223" s="23">
        <v>266</v>
      </c>
      <c r="C223" s="30" t="s">
        <v>7330</v>
      </c>
      <c r="D223" s="31">
        <v>44552</v>
      </c>
      <c r="E223" s="30" t="s">
        <v>7331</v>
      </c>
      <c r="F223" s="30" t="s">
        <v>7309</v>
      </c>
      <c r="G223" s="30" t="s">
        <v>7209</v>
      </c>
      <c r="H223" s="30" t="s">
        <v>7014</v>
      </c>
      <c r="I223" s="30" t="s">
        <v>7427</v>
      </c>
      <c r="J223" s="30"/>
      <c r="K223" s="30" t="s">
        <v>7017</v>
      </c>
      <c r="L223" s="30" t="s">
        <v>7036</v>
      </c>
      <c r="M223" s="30" t="s">
        <v>7019</v>
      </c>
      <c r="N223" s="30" t="s">
        <v>7095</v>
      </c>
      <c r="O223" s="30" t="s">
        <v>7021</v>
      </c>
      <c r="P223" s="30" t="s">
        <v>7022</v>
      </c>
      <c r="Q223" s="30"/>
      <c r="R223" s="30" t="s">
        <v>7024</v>
      </c>
      <c r="S223" s="30" t="s">
        <v>7024</v>
      </c>
      <c r="T223" s="30">
        <v>4</v>
      </c>
      <c r="U223" s="30" t="s">
        <v>7052</v>
      </c>
      <c r="V223" s="30" t="s">
        <v>7096</v>
      </c>
      <c r="W223" s="30" t="s">
        <v>7053</v>
      </c>
      <c r="X223" s="30" t="s">
        <v>7332</v>
      </c>
      <c r="Y223" s="30" t="s">
        <v>7212</v>
      </c>
    </row>
    <row r="224" ht="13.8" customHeight="1" spans="1:25" x14ac:dyDescent="0.25">
      <c r="A224" s="30" t="s">
        <v>7333</v>
      </c>
      <c r="B224" s="23" t="s">
        <v>8475</v>
      </c>
      <c r="C224" s="30" t="s">
        <v>8476</v>
      </c>
      <c r="D224" s="31">
        <v>44562</v>
      </c>
      <c r="E224" s="30" t="s">
        <v>8477</v>
      </c>
      <c r="F224" s="30" t="s">
        <v>7140</v>
      </c>
      <c r="G224" s="30" t="s">
        <v>7130</v>
      </c>
      <c r="H224" s="30" t="s">
        <v>7131</v>
      </c>
      <c r="I224" s="30" t="s">
        <v>7427</v>
      </c>
      <c r="J224" s="30"/>
      <c r="K224" s="30" t="s">
        <v>33</v>
      </c>
      <c r="L224" s="30" t="s">
        <v>33</v>
      </c>
      <c r="M224" s="30" t="s">
        <v>7037</v>
      </c>
      <c r="N224" s="30" t="s">
        <v>7961</v>
      </c>
      <c r="O224" s="30" t="s">
        <v>7690</v>
      </c>
      <c r="P224" s="32">
        <v>44926</v>
      </c>
      <c r="Q224" s="30"/>
      <c r="R224" s="30"/>
      <c r="S224" s="30"/>
      <c r="T224" s="30"/>
      <c r="U224" s="30"/>
      <c r="V224" s="30"/>
      <c r="W224" s="30"/>
      <c r="X224" s="30"/>
      <c r="Y224" s="30"/>
    </row>
    <row r="225" ht="13.8" customHeight="1" spans="1:25" x14ac:dyDescent="0.25">
      <c r="A225" s="30" t="s">
        <v>7333</v>
      </c>
      <c r="B225" s="23">
        <v>265</v>
      </c>
      <c r="C225" s="30" t="s">
        <v>7334</v>
      </c>
      <c r="D225" s="31">
        <v>44589</v>
      </c>
      <c r="E225" s="30" t="s">
        <v>7335</v>
      </c>
      <c r="F225" s="30" t="s">
        <v>7336</v>
      </c>
      <c r="G225" s="30" t="s">
        <v>7209</v>
      </c>
      <c r="H225" s="30" t="s">
        <v>7014</v>
      </c>
      <c r="I225" s="30" t="s">
        <v>7427</v>
      </c>
      <c r="J225" s="30"/>
      <c r="K225" s="30" t="s">
        <v>7017</v>
      </c>
      <c r="L225" s="30" t="s">
        <v>7036</v>
      </c>
      <c r="M225" s="30" t="s">
        <v>7019</v>
      </c>
      <c r="N225" s="30" t="s">
        <v>7095</v>
      </c>
      <c r="O225" s="30" t="s">
        <v>7021</v>
      </c>
      <c r="P225" s="30" t="s">
        <v>7022</v>
      </c>
      <c r="Q225" s="30"/>
      <c r="R225" s="30"/>
      <c r="S225" s="30"/>
      <c r="T225" s="30"/>
      <c r="U225" s="30"/>
      <c r="V225" s="30"/>
      <c r="W225" s="30"/>
      <c r="X225" s="30"/>
      <c r="Y225" s="30"/>
    </row>
    <row r="226" ht="13.8" customHeight="1" spans="1:25" x14ac:dyDescent="0.25">
      <c r="A226" s="30" t="s">
        <v>7763</v>
      </c>
      <c r="B226" s="23">
        <v>498</v>
      </c>
      <c r="C226" s="30" t="s">
        <v>7764</v>
      </c>
      <c r="D226" s="31">
        <v>44603</v>
      </c>
      <c r="E226" s="30" t="s">
        <v>7765</v>
      </c>
      <c r="F226" s="30" t="s">
        <v>7242</v>
      </c>
      <c r="G226" s="30" t="s">
        <v>7209</v>
      </c>
      <c r="H226" s="30" t="s">
        <v>7014</v>
      </c>
      <c r="I226" s="30" t="s">
        <v>7427</v>
      </c>
      <c r="J226" s="30"/>
      <c r="K226" s="30" t="s">
        <v>7017</v>
      </c>
      <c r="L226" s="30" t="s">
        <v>7018</v>
      </c>
      <c r="M226" s="30" t="s">
        <v>7037</v>
      </c>
      <c r="N226" s="30" t="s">
        <v>7708</v>
      </c>
      <c r="O226" s="30" t="s">
        <v>7021</v>
      </c>
      <c r="P226" s="30" t="s">
        <v>7022</v>
      </c>
      <c r="Q226" s="30"/>
      <c r="R226" s="30" t="s">
        <v>7023</v>
      </c>
      <c r="S226" s="30" t="s">
        <v>7023</v>
      </c>
      <c r="T226" s="30">
        <v>3</v>
      </c>
      <c r="U226" s="30" t="s">
        <v>7052</v>
      </c>
      <c r="V226" s="30" t="s">
        <v>7766</v>
      </c>
      <c r="W226" s="30" t="s">
        <v>7151</v>
      </c>
      <c r="X226" s="30" t="s">
        <v>7767</v>
      </c>
      <c r="Y226" s="30" t="s">
        <v>7768</v>
      </c>
    </row>
    <row r="227" ht="13.8" customHeight="1" spans="1:25" x14ac:dyDescent="0.25">
      <c r="A227" s="30" t="s">
        <v>7343</v>
      </c>
      <c r="B227" s="23">
        <v>468</v>
      </c>
      <c r="C227" s="30" t="s">
        <v>7344</v>
      </c>
      <c r="D227" s="31">
        <v>44652</v>
      </c>
      <c r="E227" s="30" t="s">
        <v>7345</v>
      </c>
      <c r="F227" s="30" t="s">
        <v>7215</v>
      </c>
      <c r="G227" s="30" t="s">
        <v>7090</v>
      </c>
      <c r="H227" s="30" t="s">
        <v>7112</v>
      </c>
      <c r="I227" s="30" t="s">
        <v>7427</v>
      </c>
      <c r="J227" s="30"/>
      <c r="K227" s="30" t="s">
        <v>7017</v>
      </c>
      <c r="L227" s="30" t="s">
        <v>7018</v>
      </c>
      <c r="M227" s="30" t="s">
        <v>7019</v>
      </c>
      <c r="N227" s="30" t="s">
        <v>7020</v>
      </c>
      <c r="O227" s="30" t="s">
        <v>7021</v>
      </c>
      <c r="P227" s="30" t="s">
        <v>7022</v>
      </c>
      <c r="Q227" s="30"/>
      <c r="R227" s="30"/>
      <c r="S227" s="30"/>
      <c r="T227" s="30"/>
      <c r="U227" s="30"/>
      <c r="V227" s="30"/>
      <c r="W227" s="30"/>
      <c r="X227" s="30"/>
      <c r="Y227" s="30"/>
    </row>
    <row r="228" ht="13.8" customHeight="1" spans="1:25" x14ac:dyDescent="0.25">
      <c r="A228" s="30" t="s">
        <v>7343</v>
      </c>
      <c r="B228" s="23">
        <v>741</v>
      </c>
      <c r="C228" s="30" t="s">
        <v>8478</v>
      </c>
      <c r="D228" s="31">
        <v>44680</v>
      </c>
      <c r="E228" s="30" t="s">
        <v>8479</v>
      </c>
      <c r="F228" s="30" t="s">
        <v>7105</v>
      </c>
      <c r="G228" s="30" t="s">
        <v>7090</v>
      </c>
      <c r="H228" s="30" t="s">
        <v>7112</v>
      </c>
      <c r="I228" s="30" t="s">
        <v>7427</v>
      </c>
      <c r="J228" s="30"/>
      <c r="K228" s="30" t="s">
        <v>7017</v>
      </c>
      <c r="L228" s="30" t="s">
        <v>7094</v>
      </c>
      <c r="M228" s="30" t="s">
        <v>7037</v>
      </c>
      <c r="N228" s="30" t="s">
        <v>7961</v>
      </c>
      <c r="O228" s="30" t="s">
        <v>7021</v>
      </c>
      <c r="P228" s="30" t="s">
        <v>7022</v>
      </c>
      <c r="Q228" s="30"/>
      <c r="R228" s="30" t="s">
        <v>7060</v>
      </c>
      <c r="S228" s="30" t="s">
        <v>7024</v>
      </c>
      <c r="T228" s="30">
        <v>5</v>
      </c>
      <c r="U228" s="30" t="s">
        <v>7052</v>
      </c>
      <c r="V228" s="30" t="s">
        <v>7026</v>
      </c>
      <c r="W228" s="30" t="s">
        <v>7370</v>
      </c>
      <c r="X228" s="30" t="s">
        <v>8480</v>
      </c>
      <c r="Y228" s="30" t="s">
        <v>8481</v>
      </c>
    </row>
    <row r="229" ht="60" customHeight="1" spans="1:25" x14ac:dyDescent="0.25">
      <c r="A229" s="30" t="s">
        <v>7769</v>
      </c>
      <c r="B229" s="23">
        <v>4004</v>
      </c>
      <c r="C229" s="30" t="s">
        <v>7776</v>
      </c>
      <c r="D229" s="31">
        <v>44694</v>
      </c>
      <c r="E229" s="30" t="s">
        <v>7777</v>
      </c>
      <c r="F229" s="30" t="s">
        <v>7778</v>
      </c>
      <c r="G229" s="30" t="s">
        <v>7157</v>
      </c>
      <c r="H229" s="30" t="s">
        <v>7112</v>
      </c>
      <c r="I229" s="30" t="s">
        <v>7427</v>
      </c>
      <c r="J229" s="30"/>
      <c r="K229" s="30" t="s">
        <v>7017</v>
      </c>
      <c r="L229" s="30" t="s">
        <v>7018</v>
      </c>
      <c r="M229" s="30" t="s">
        <v>7037</v>
      </c>
      <c r="N229" s="30" t="s">
        <v>7708</v>
      </c>
      <c r="O229" s="30" t="s">
        <v>7021</v>
      </c>
      <c r="P229" s="30" t="s">
        <v>7022</v>
      </c>
      <c r="Q229" s="30"/>
      <c r="R229" s="30" t="s">
        <v>7024</v>
      </c>
      <c r="S229" s="30" t="s">
        <v>7024</v>
      </c>
      <c r="T229" s="30">
        <v>2</v>
      </c>
      <c r="U229" s="30" t="s">
        <v>7052</v>
      </c>
      <c r="V229" s="30" t="s">
        <v>7096</v>
      </c>
      <c r="W229" s="30" t="s">
        <v>7097</v>
      </c>
      <c r="X229" s="30" t="s">
        <v>7779</v>
      </c>
      <c r="Y229" s="43" t="s">
        <v>7780</v>
      </c>
    </row>
    <row r="230" ht="13.8" customHeight="1" spans="1:25" x14ac:dyDescent="0.25">
      <c r="A230" s="30" t="s">
        <v>7357</v>
      </c>
      <c r="B230" s="23">
        <v>229</v>
      </c>
      <c r="C230" s="30" t="s">
        <v>7365</v>
      </c>
      <c r="D230" s="31">
        <v>44770</v>
      </c>
      <c r="E230" s="30" t="s">
        <v>7366</v>
      </c>
      <c r="F230" s="30" t="s">
        <v>7367</v>
      </c>
      <c r="G230" s="30" t="s">
        <v>7368</v>
      </c>
      <c r="H230" s="30" t="s">
        <v>7014</v>
      </c>
      <c r="I230" s="30" t="s">
        <v>7427</v>
      </c>
      <c r="J230" s="30"/>
      <c r="K230" s="30" t="s">
        <v>7017</v>
      </c>
      <c r="L230" s="30" t="s">
        <v>7036</v>
      </c>
      <c r="M230" s="30" t="s">
        <v>7037</v>
      </c>
      <c r="N230" s="30" t="s">
        <v>7038</v>
      </c>
      <c r="O230" s="30" t="s">
        <v>7021</v>
      </c>
      <c r="P230" s="30" t="s">
        <v>7022</v>
      </c>
      <c r="Q230" s="30"/>
      <c r="R230" s="30" t="s">
        <v>7024</v>
      </c>
      <c r="S230" s="30" t="s">
        <v>7024</v>
      </c>
      <c r="T230" s="30">
        <v>10</v>
      </c>
      <c r="U230" s="30" t="s">
        <v>7052</v>
      </c>
      <c r="V230" s="30" t="s">
        <v>7096</v>
      </c>
      <c r="W230" s="30" t="s">
        <v>7370</v>
      </c>
      <c r="X230" s="30" t="s">
        <v>7371</v>
      </c>
      <c r="Y230" s="30" t="s">
        <v>7372</v>
      </c>
    </row>
    <row r="231" ht="13.8" customHeight="1" spans="1:25" x14ac:dyDescent="0.25">
      <c r="A231" s="30" t="s">
        <v>7357</v>
      </c>
      <c r="B231" s="23">
        <v>251</v>
      </c>
      <c r="C231" s="30" t="s">
        <v>7373</v>
      </c>
      <c r="D231" s="31">
        <v>44770</v>
      </c>
      <c r="E231" s="30" t="s">
        <v>7374</v>
      </c>
      <c r="F231" s="30" t="s">
        <v>7375</v>
      </c>
      <c r="G231" s="30" t="s">
        <v>7368</v>
      </c>
      <c r="H231" s="30" t="s">
        <v>7014</v>
      </c>
      <c r="I231" s="30" t="s">
        <v>7427</v>
      </c>
      <c r="J231" s="30"/>
      <c r="K231" s="30" t="s">
        <v>7017</v>
      </c>
      <c r="L231" s="30" t="s">
        <v>7036</v>
      </c>
      <c r="M231" s="30" t="s">
        <v>7037</v>
      </c>
      <c r="N231" s="30" t="s">
        <v>7038</v>
      </c>
      <c r="O231" s="30" t="s">
        <v>7021</v>
      </c>
      <c r="P231" s="30" t="s">
        <v>7022</v>
      </c>
      <c r="Q231" s="30"/>
      <c r="R231" s="30" t="s">
        <v>7024</v>
      </c>
      <c r="S231" s="30" t="s">
        <v>7024</v>
      </c>
      <c r="T231" s="30">
        <v>4</v>
      </c>
      <c r="U231" s="30" t="s">
        <v>7052</v>
      </c>
      <c r="V231" s="30" t="s">
        <v>7096</v>
      </c>
      <c r="W231" s="30" t="s">
        <v>7083</v>
      </c>
      <c r="X231" s="30" t="s">
        <v>7376</v>
      </c>
      <c r="Y231" s="30" t="s">
        <v>7377</v>
      </c>
    </row>
    <row r="232" ht="13.8" customHeight="1" spans="1:25" x14ac:dyDescent="0.25">
      <c r="A232" s="30" t="s">
        <v>7357</v>
      </c>
      <c r="B232" s="23">
        <v>216</v>
      </c>
      <c r="C232" s="30" t="s">
        <v>7378</v>
      </c>
      <c r="D232" s="31">
        <v>44772</v>
      </c>
      <c r="E232" s="30" t="s">
        <v>7379</v>
      </c>
      <c r="F232" s="30" t="s">
        <v>7368</v>
      </c>
      <c r="G232" s="30" t="s">
        <v>7368</v>
      </c>
      <c r="H232" s="30" t="s">
        <v>7014</v>
      </c>
      <c r="I232" s="30" t="s">
        <v>7427</v>
      </c>
      <c r="J232" s="30"/>
      <c r="K232" s="30" t="s">
        <v>7017</v>
      </c>
      <c r="L232" s="30" t="s">
        <v>7036</v>
      </c>
      <c r="M232" s="30" t="s">
        <v>7037</v>
      </c>
      <c r="N232" s="30" t="s">
        <v>7038</v>
      </c>
      <c r="O232" s="30" t="s">
        <v>7021</v>
      </c>
      <c r="P232" s="30" t="s">
        <v>7022</v>
      </c>
      <c r="Q232" s="30"/>
      <c r="R232" s="30" t="s">
        <v>7024</v>
      </c>
      <c r="S232" s="30" t="s">
        <v>7060</v>
      </c>
      <c r="T232" s="30">
        <v>5</v>
      </c>
      <c r="U232" s="30" t="s">
        <v>7052</v>
      </c>
      <c r="V232" s="30" t="s">
        <v>7026</v>
      </c>
      <c r="W232" s="30" t="s">
        <v>7351</v>
      </c>
      <c r="X232" s="30" t="s">
        <v>7380</v>
      </c>
      <c r="Y232" s="30" t="s">
        <v>7381</v>
      </c>
    </row>
    <row r="233" ht="13.8" customHeight="1" spans="1:25" x14ac:dyDescent="0.25">
      <c r="A233" s="30" t="s">
        <v>7357</v>
      </c>
      <c r="B233" s="23">
        <v>252</v>
      </c>
      <c r="C233" s="30" t="s">
        <v>7382</v>
      </c>
      <c r="D233" s="31">
        <v>44772</v>
      </c>
      <c r="E233" s="30" t="s">
        <v>7383</v>
      </c>
      <c r="F233" s="30" t="s">
        <v>7384</v>
      </c>
      <c r="G233" s="30" t="s">
        <v>7385</v>
      </c>
      <c r="H233" s="30" t="s">
        <v>7014</v>
      </c>
      <c r="I233" s="30" t="s">
        <v>7427</v>
      </c>
      <c r="J233" s="30"/>
      <c r="K233" s="30" t="s">
        <v>7017</v>
      </c>
      <c r="L233" s="30" t="s">
        <v>7036</v>
      </c>
      <c r="M233" s="30" t="s">
        <v>7037</v>
      </c>
      <c r="N233" s="30" t="s">
        <v>7038</v>
      </c>
      <c r="O233" s="30" t="s">
        <v>7021</v>
      </c>
      <c r="P233" s="30" t="s">
        <v>7022</v>
      </c>
      <c r="Q233" s="30"/>
      <c r="R233" s="30" t="s">
        <v>7024</v>
      </c>
      <c r="S233" s="30" t="s">
        <v>7024</v>
      </c>
      <c r="T233" s="30">
        <v>10</v>
      </c>
      <c r="U233" s="30" t="s">
        <v>7052</v>
      </c>
      <c r="V233" s="30" t="s">
        <v>7096</v>
      </c>
      <c r="W233" s="30" t="s">
        <v>7083</v>
      </c>
      <c r="X233" s="30" t="s">
        <v>7386</v>
      </c>
      <c r="Y233" s="30" t="s">
        <v>7387</v>
      </c>
    </row>
    <row r="234" ht="13.8" customHeight="1" spans="1:25" x14ac:dyDescent="0.25">
      <c r="A234" s="30" t="s">
        <v>7858</v>
      </c>
      <c r="B234" s="23">
        <v>481</v>
      </c>
      <c r="C234" s="30" t="s">
        <v>7393</v>
      </c>
      <c r="D234" s="31">
        <v>45010</v>
      </c>
      <c r="E234" s="30" t="s">
        <v>7394</v>
      </c>
      <c r="F234" s="30" t="s">
        <v>7105</v>
      </c>
      <c r="G234" s="30" t="s">
        <v>7090</v>
      </c>
      <c r="H234" s="30" t="s">
        <v>7112</v>
      </c>
      <c r="I234" s="30" t="s">
        <v>7427</v>
      </c>
      <c r="J234" s="30"/>
      <c r="K234" s="30" t="s">
        <v>7017</v>
      </c>
      <c r="L234" s="30" t="s">
        <v>7018</v>
      </c>
      <c r="M234" s="30" t="s">
        <v>7019</v>
      </c>
      <c r="N234" s="30" t="s">
        <v>7020</v>
      </c>
      <c r="O234" s="30" t="s">
        <v>7021</v>
      </c>
      <c r="P234" s="30" t="s">
        <v>7022</v>
      </c>
      <c r="Q234" s="30"/>
      <c r="R234" s="30" t="s">
        <v>7024</v>
      </c>
      <c r="S234" s="30" t="s">
        <v>7024</v>
      </c>
      <c r="T234" s="30">
        <v>3</v>
      </c>
      <c r="U234" s="30" t="s">
        <v>7052</v>
      </c>
      <c r="V234" s="30" t="s">
        <v>7026</v>
      </c>
      <c r="W234" s="30" t="s">
        <v>7041</v>
      </c>
      <c r="X234" s="30" t="s">
        <v>7395</v>
      </c>
      <c r="Y234" s="30" t="s">
        <v>7396</v>
      </c>
    </row>
    <row r="235" ht="13.8" customHeight="1" spans="1:25" x14ac:dyDescent="0.25">
      <c r="A235" s="30" t="s">
        <v>7388</v>
      </c>
      <c r="B235" s="23">
        <v>4002</v>
      </c>
      <c r="C235" s="30" t="s">
        <v>8482</v>
      </c>
      <c r="D235" s="31">
        <v>44813</v>
      </c>
      <c r="E235" s="30" t="s">
        <v>8483</v>
      </c>
      <c r="F235" s="30" t="s">
        <v>7544</v>
      </c>
      <c r="G235" s="30" t="s">
        <v>7176</v>
      </c>
      <c r="H235" s="30" t="s">
        <v>7177</v>
      </c>
      <c r="I235" s="30" t="s">
        <v>7427</v>
      </c>
      <c r="J235" s="30"/>
      <c r="K235" s="30" t="s">
        <v>7017</v>
      </c>
      <c r="L235" s="30" t="s">
        <v>7018</v>
      </c>
      <c r="M235" s="30" t="s">
        <v>7037</v>
      </c>
      <c r="N235" s="30" t="s">
        <v>7961</v>
      </c>
      <c r="O235" s="30" t="s">
        <v>7021</v>
      </c>
      <c r="P235" s="30" t="s">
        <v>7022</v>
      </c>
      <c r="Q235" s="30"/>
      <c r="R235" s="30" t="s">
        <v>7024</v>
      </c>
      <c r="S235" s="30" t="s">
        <v>7024</v>
      </c>
      <c r="T235" s="30">
        <v>2</v>
      </c>
      <c r="U235" s="30" t="s">
        <v>7052</v>
      </c>
      <c r="V235" s="30" t="s">
        <v>7026</v>
      </c>
      <c r="W235" s="30" t="s">
        <v>7370</v>
      </c>
      <c r="X235" s="30" t="s">
        <v>7141</v>
      </c>
      <c r="Y235" s="30" t="s">
        <v>7695</v>
      </c>
    </row>
    <row r="236" ht="13.8" customHeight="1" spans="1:25" x14ac:dyDescent="0.25">
      <c r="A236" s="30" t="s">
        <v>7397</v>
      </c>
      <c r="B236" s="23">
        <v>150</v>
      </c>
      <c r="C236" s="30" t="s">
        <v>7398</v>
      </c>
      <c r="D236" s="31">
        <v>44874</v>
      </c>
      <c r="E236" s="30" t="s">
        <v>7399</v>
      </c>
      <c r="F236" s="30" t="s">
        <v>7105</v>
      </c>
      <c r="G236" s="30" t="s">
        <v>7090</v>
      </c>
      <c r="H236" s="30" t="s">
        <v>7112</v>
      </c>
      <c r="I236" s="30" t="s">
        <v>7427</v>
      </c>
      <c r="J236" s="30"/>
      <c r="K236" s="30" t="s">
        <v>7017</v>
      </c>
      <c r="L236" s="30" t="s">
        <v>7036</v>
      </c>
      <c r="M236" s="30" t="s">
        <v>7037</v>
      </c>
      <c r="N236" s="30" t="s">
        <v>7038</v>
      </c>
      <c r="O236" s="30" t="s">
        <v>7021</v>
      </c>
      <c r="P236" s="30" t="s">
        <v>7022</v>
      </c>
      <c r="Q236" s="30"/>
      <c r="R236" s="30" t="s">
        <v>7060</v>
      </c>
      <c r="S236" s="30" t="s">
        <v>7024</v>
      </c>
      <c r="T236" s="30">
        <v>3</v>
      </c>
      <c r="U236" s="30" t="s">
        <v>7052</v>
      </c>
      <c r="V236" s="30" t="s">
        <v>7082</v>
      </c>
      <c r="W236" s="30" t="s">
        <v>7370</v>
      </c>
      <c r="X236" s="30" t="s">
        <v>7400</v>
      </c>
      <c r="Y236" s="30" t="s">
        <v>7401</v>
      </c>
    </row>
    <row r="237" ht="13.8" customHeight="1" spans="1:25" x14ac:dyDescent="0.25">
      <c r="A237" s="30" t="s">
        <v>7397</v>
      </c>
      <c r="B237" s="23">
        <v>746</v>
      </c>
      <c r="C237" s="30" t="s">
        <v>7402</v>
      </c>
      <c r="D237" s="31">
        <v>44876</v>
      </c>
      <c r="E237" s="30" t="s">
        <v>7403</v>
      </c>
      <c r="F237" s="30" t="s">
        <v>7105</v>
      </c>
      <c r="G237" s="30" t="s">
        <v>7090</v>
      </c>
      <c r="H237" s="30" t="s">
        <v>7091</v>
      </c>
      <c r="I237" s="30" t="s">
        <v>7427</v>
      </c>
      <c r="J237" s="30"/>
      <c r="K237" s="30" t="s">
        <v>7017</v>
      </c>
      <c r="L237" s="30" t="s">
        <v>7094</v>
      </c>
      <c r="M237" s="30" t="s">
        <v>7019</v>
      </c>
      <c r="N237" s="30" t="s">
        <v>7095</v>
      </c>
      <c r="O237" s="30" t="s">
        <v>7021</v>
      </c>
      <c r="P237" s="30" t="s">
        <v>7022</v>
      </c>
      <c r="Q237" s="30"/>
      <c r="R237" s="30" t="s">
        <v>7024</v>
      </c>
      <c r="S237" s="30" t="s">
        <v>7023</v>
      </c>
      <c r="T237" s="30">
        <v>5</v>
      </c>
      <c r="U237" s="30" t="s">
        <v>7039</v>
      </c>
      <c r="V237" s="30" t="s">
        <v>7026</v>
      </c>
      <c r="W237" s="30" t="s">
        <v>7083</v>
      </c>
      <c r="X237" s="30" t="s">
        <v>7404</v>
      </c>
      <c r="Y237" s="30" t="s">
        <v>7126</v>
      </c>
    </row>
    <row r="238" ht="13.8" customHeight="1" spans="1:25" x14ac:dyDescent="0.25">
      <c r="A238" s="30" t="s">
        <v>7397</v>
      </c>
      <c r="B238" s="23">
        <v>253</v>
      </c>
      <c r="C238" s="30" t="s">
        <v>7408</v>
      </c>
      <c r="D238" s="31">
        <v>44895</v>
      </c>
      <c r="E238" s="30" t="s">
        <v>7409</v>
      </c>
      <c r="F238" s="30" t="s">
        <v>7410</v>
      </c>
      <c r="G238" s="30" t="s">
        <v>7305</v>
      </c>
      <c r="H238" s="30" t="s">
        <v>7014</v>
      </c>
      <c r="I238" s="30" t="s">
        <v>7427</v>
      </c>
      <c r="J238" s="30"/>
      <c r="K238" s="30" t="s">
        <v>7017</v>
      </c>
      <c r="L238" s="30" t="s">
        <v>7036</v>
      </c>
      <c r="M238" s="30" t="s">
        <v>7037</v>
      </c>
      <c r="N238" s="30" t="s">
        <v>7038</v>
      </c>
      <c r="O238" s="30" t="s">
        <v>7021</v>
      </c>
      <c r="P238" s="30" t="s">
        <v>7022</v>
      </c>
      <c r="Q238" s="30"/>
      <c r="R238" s="30" t="s">
        <v>7024</v>
      </c>
      <c r="S238" s="30" t="s">
        <v>7024</v>
      </c>
      <c r="T238" s="30">
        <v>12</v>
      </c>
      <c r="U238" s="30" t="s">
        <v>7052</v>
      </c>
      <c r="V238" s="30" t="s">
        <v>7026</v>
      </c>
      <c r="W238" s="30" t="s">
        <v>7083</v>
      </c>
      <c r="X238" s="30" t="s">
        <v>7411</v>
      </c>
      <c r="Y238" s="30" t="s">
        <v>7412</v>
      </c>
    </row>
    <row r="239" ht="13.8" customHeight="1" spans="1:25" x14ac:dyDescent="0.25">
      <c r="A239" s="30" t="s">
        <v>7858</v>
      </c>
      <c r="B239" s="23">
        <v>407</v>
      </c>
      <c r="C239" s="30" t="s">
        <v>8484</v>
      </c>
      <c r="D239" s="31">
        <v>45009</v>
      </c>
      <c r="E239" s="30" t="s">
        <v>8485</v>
      </c>
      <c r="F239" s="30" t="s">
        <v>7215</v>
      </c>
      <c r="G239" s="30" t="s">
        <v>7090</v>
      </c>
      <c r="H239" s="30" t="s">
        <v>7112</v>
      </c>
      <c r="I239" s="30" t="s">
        <v>7427</v>
      </c>
      <c r="J239" s="30"/>
      <c r="K239" s="30" t="s">
        <v>7017</v>
      </c>
      <c r="L239" s="30" t="s">
        <v>7018</v>
      </c>
      <c r="M239" s="30" t="s">
        <v>7037</v>
      </c>
      <c r="N239" s="30" t="s">
        <v>7961</v>
      </c>
      <c r="O239" s="30" t="s">
        <v>7690</v>
      </c>
      <c r="P239" s="32">
        <v>45322</v>
      </c>
      <c r="Q239" s="30"/>
      <c r="R239" s="30"/>
      <c r="S239" s="30"/>
      <c r="T239" s="30"/>
      <c r="U239" s="30"/>
      <c r="V239" s="30"/>
      <c r="W239" s="30"/>
      <c r="X239" s="30"/>
      <c r="Y239" s="30"/>
    </row>
    <row r="240" ht="13.8" customHeight="1" spans="1:25" x14ac:dyDescent="0.25">
      <c r="A240" s="30" t="s">
        <v>7858</v>
      </c>
      <c r="B240" s="23">
        <v>429</v>
      </c>
      <c r="C240" s="30" t="s">
        <v>8486</v>
      </c>
      <c r="D240" s="31">
        <v>45006</v>
      </c>
      <c r="E240" s="30" t="s">
        <v>8487</v>
      </c>
      <c r="F240" s="30" t="s">
        <v>7140</v>
      </c>
      <c r="G240" s="30" t="s">
        <v>7130</v>
      </c>
      <c r="H240" s="30" t="s">
        <v>7131</v>
      </c>
      <c r="I240" s="30" t="s">
        <v>7427</v>
      </c>
      <c r="J240" s="30"/>
      <c r="K240" s="30" t="s">
        <v>7017</v>
      </c>
      <c r="L240" s="30" t="s">
        <v>7018</v>
      </c>
      <c r="M240" s="30" t="s">
        <v>7037</v>
      </c>
      <c r="N240" s="30" t="s">
        <v>7961</v>
      </c>
      <c r="O240" s="30" t="s">
        <v>7021</v>
      </c>
      <c r="P240" s="30" t="s">
        <v>7022</v>
      </c>
      <c r="Q240" s="30"/>
      <c r="R240" s="30" t="s">
        <v>7024</v>
      </c>
      <c r="S240" s="30" t="s">
        <v>7060</v>
      </c>
      <c r="T240" s="30">
        <v>3</v>
      </c>
      <c r="U240" s="30" t="s">
        <v>7052</v>
      </c>
      <c r="V240" s="30" t="s">
        <v>7026</v>
      </c>
      <c r="W240" s="30" t="s">
        <v>7027</v>
      </c>
      <c r="X240" s="30" t="s">
        <v>8488</v>
      </c>
      <c r="Y240" s="30" t="s">
        <v>7118</v>
      </c>
    </row>
    <row r="241" ht="13.8" customHeight="1" spans="1:25" x14ac:dyDescent="0.25">
      <c r="A241" s="30" t="s">
        <v>8489</v>
      </c>
      <c r="B241" s="23">
        <v>486</v>
      </c>
      <c r="C241" s="30" t="s">
        <v>8490</v>
      </c>
      <c r="D241" s="31">
        <v>45020</v>
      </c>
      <c r="E241" s="43" t="s">
        <v>8491</v>
      </c>
      <c r="F241" s="30" t="s">
        <v>7509</v>
      </c>
      <c r="G241" s="30" t="s">
        <v>7150</v>
      </c>
      <c r="H241" s="30" t="s">
        <v>7112</v>
      </c>
      <c r="I241" s="30" t="s">
        <v>7427</v>
      </c>
      <c r="J241" s="30"/>
      <c r="K241" s="30" t="s">
        <v>7017</v>
      </c>
      <c r="L241" s="30" t="s">
        <v>7018</v>
      </c>
      <c r="M241" s="30" t="s">
        <v>7037</v>
      </c>
      <c r="N241" s="30" t="s">
        <v>7961</v>
      </c>
      <c r="O241" s="30" t="s">
        <v>7690</v>
      </c>
      <c r="P241" s="32">
        <v>45322</v>
      </c>
      <c r="Q241" s="30"/>
      <c r="R241" s="30"/>
      <c r="S241" s="30"/>
      <c r="T241" s="30"/>
      <c r="U241" s="30"/>
      <c r="V241" s="30"/>
      <c r="W241" s="30"/>
      <c r="X241" s="30"/>
      <c r="Y241" s="30"/>
    </row>
    <row r="242" ht="13.8" customHeight="1" spans="1:25" x14ac:dyDescent="0.25">
      <c r="A242" s="30" t="s">
        <v>8489</v>
      </c>
      <c r="B242" s="23">
        <v>416</v>
      </c>
      <c r="C242" s="30" t="s">
        <v>8492</v>
      </c>
      <c r="D242" s="31">
        <v>45020</v>
      </c>
      <c r="E242" s="30" t="s">
        <v>8493</v>
      </c>
      <c r="F242" s="30" t="s">
        <v>7191</v>
      </c>
      <c r="G242" s="30" t="s">
        <v>7157</v>
      </c>
      <c r="H242" s="30" t="s">
        <v>7091</v>
      </c>
      <c r="I242" s="30" t="s">
        <v>7427</v>
      </c>
      <c r="J242" s="30"/>
      <c r="K242" s="30" t="s">
        <v>7017</v>
      </c>
      <c r="L242" s="30" t="s">
        <v>7018</v>
      </c>
      <c r="M242" s="30" t="s">
        <v>7037</v>
      </c>
      <c r="N242" s="30" t="s">
        <v>7961</v>
      </c>
      <c r="O242" s="30" t="s">
        <v>7021</v>
      </c>
      <c r="P242" s="30" t="s">
        <v>7022</v>
      </c>
      <c r="Q242" s="30"/>
      <c r="R242" s="30"/>
      <c r="S242" s="30"/>
      <c r="T242" s="30"/>
      <c r="U242" s="30"/>
      <c r="V242" s="30"/>
      <c r="W242" s="30"/>
      <c r="X242" s="30"/>
      <c r="Y242" s="30"/>
    </row>
    <row r="243" ht="13.8" customHeight="1" spans="1:25" x14ac:dyDescent="0.25">
      <c r="A243" s="30" t="s">
        <v>7433</v>
      </c>
      <c r="B243" s="23">
        <v>4019</v>
      </c>
      <c r="C243" s="30" t="s">
        <v>7434</v>
      </c>
      <c r="D243" s="31">
        <v>45112</v>
      </c>
      <c r="E243" s="30" t="s">
        <v>7435</v>
      </c>
      <c r="F243" s="30" t="s">
        <v>7012</v>
      </c>
      <c r="G243" s="30" t="s">
        <v>7013</v>
      </c>
      <c r="H243" s="30" t="s">
        <v>7014</v>
      </c>
      <c r="I243" s="30" t="s">
        <v>7427</v>
      </c>
      <c r="J243" s="30"/>
      <c r="K243" s="30" t="s">
        <v>7017</v>
      </c>
      <c r="L243" s="30" t="s">
        <v>7018</v>
      </c>
      <c r="M243" s="30" t="s">
        <v>7019</v>
      </c>
      <c r="N243" s="30" t="s">
        <v>7436</v>
      </c>
      <c r="O243" s="30" t="s">
        <v>7021</v>
      </c>
      <c r="P243" s="30" t="s">
        <v>7022</v>
      </c>
      <c r="Q243" s="30"/>
      <c r="R243" s="30" t="s">
        <v>7060</v>
      </c>
      <c r="S243" s="30" t="s">
        <v>7060</v>
      </c>
      <c r="T243" s="30">
        <v>2</v>
      </c>
      <c r="U243" s="30" t="s">
        <v>7052</v>
      </c>
      <c r="V243" s="30" t="s">
        <v>7082</v>
      </c>
      <c r="W243" s="30" t="s">
        <v>7083</v>
      </c>
      <c r="X243" s="30" t="s">
        <v>7437</v>
      </c>
      <c r="Y243" s="30" t="s">
        <v>7118</v>
      </c>
    </row>
    <row r="244" ht="45" customHeight="1" spans="1:25" x14ac:dyDescent="0.25">
      <c r="A244" s="30" t="s">
        <v>7433</v>
      </c>
      <c r="B244" s="23">
        <v>818</v>
      </c>
      <c r="C244" s="30" t="s">
        <v>8494</v>
      </c>
      <c r="D244" s="31">
        <v>45135</v>
      </c>
      <c r="E244" s="30" t="s">
        <v>8495</v>
      </c>
      <c r="F244" s="30" t="s">
        <v>7105</v>
      </c>
      <c r="G244" s="30" t="s">
        <v>7090</v>
      </c>
      <c r="H244" s="30" t="s">
        <v>7112</v>
      </c>
      <c r="I244" s="30" t="s">
        <v>7427</v>
      </c>
      <c r="J244" s="30"/>
      <c r="K244" s="30" t="s">
        <v>7017</v>
      </c>
      <c r="L244" s="30" t="s">
        <v>7080</v>
      </c>
      <c r="M244" s="30" t="s">
        <v>7037</v>
      </c>
      <c r="N244" s="30" t="s">
        <v>7961</v>
      </c>
      <c r="O244" s="30" t="s">
        <v>7021</v>
      </c>
      <c r="P244" s="30" t="s">
        <v>7022</v>
      </c>
      <c r="Q244" s="30"/>
      <c r="R244" s="30" t="s">
        <v>7024</v>
      </c>
      <c r="S244" s="30" t="s">
        <v>7024</v>
      </c>
      <c r="T244" s="30">
        <v>21</v>
      </c>
      <c r="U244" s="30" t="s">
        <v>7052</v>
      </c>
      <c r="V244" s="30" t="s">
        <v>7224</v>
      </c>
      <c r="W244" s="30" t="s">
        <v>7083</v>
      </c>
      <c r="X244" s="30" t="s">
        <v>8496</v>
      </c>
      <c r="Y244" s="43" t="s">
        <v>8497</v>
      </c>
    </row>
    <row r="245" ht="13.8" customHeight="1" spans="1:16376" x14ac:dyDescent="0.25">
      <c r="A245" s="30" t="s">
        <v>7269</v>
      </c>
      <c r="B245" s="23">
        <v>151</v>
      </c>
      <c r="C245" s="30" t="s">
        <v>8498</v>
      </c>
      <c r="D245" s="31">
        <v>45141</v>
      </c>
      <c r="E245" s="30" t="s">
        <v>8499</v>
      </c>
      <c r="F245" s="30" t="s">
        <v>7201</v>
      </c>
      <c r="G245" s="30" t="s">
        <v>7157</v>
      </c>
      <c r="H245" s="30" t="s">
        <v>7112</v>
      </c>
      <c r="I245" s="30" t="s">
        <v>7427</v>
      </c>
      <c r="J245" s="30"/>
      <c r="K245" s="30" t="s">
        <v>7017</v>
      </c>
      <c r="L245" s="30" t="s">
        <v>7080</v>
      </c>
      <c r="M245" s="30" t="s">
        <v>7037</v>
      </c>
      <c r="N245" s="30" t="s">
        <v>7961</v>
      </c>
      <c r="O245" s="30" t="s">
        <v>7021</v>
      </c>
      <c r="P245" s="30" t="s">
        <v>7022</v>
      </c>
      <c r="Q245" s="30"/>
      <c r="R245" s="30" t="s">
        <v>7060</v>
      </c>
      <c r="S245" s="30" t="s">
        <v>7060</v>
      </c>
      <c r="T245" s="30">
        <v>10</v>
      </c>
      <c r="U245" s="30" t="s">
        <v>7039</v>
      </c>
      <c r="V245" s="30" t="s">
        <v>7026</v>
      </c>
      <c r="W245" s="30" t="s">
        <v>7061</v>
      </c>
      <c r="X245" s="30" t="s">
        <v>8500</v>
      </c>
      <c r="Y245" s="30" t="s">
        <v>7118</v>
      </c>
      <c r="XER245" s="45"/>
      <c r="XES245" s="45"/>
      <c r="XET245" s="45"/>
      <c r="XEU245" s="45"/>
      <c r="XEV245" s="45"/>
    </row>
    <row r="246" ht="13.8" customHeight="1" spans="1:16376" x14ac:dyDescent="0.25">
      <c r="A246" s="30" t="s">
        <v>7246</v>
      </c>
      <c r="B246" s="23">
        <v>4040</v>
      </c>
      <c r="C246" s="30" t="s">
        <v>7896</v>
      </c>
      <c r="D246" s="31">
        <v>45191</v>
      </c>
      <c r="E246" s="30" t="s">
        <v>7897</v>
      </c>
      <c r="F246" s="30" t="s">
        <v>7618</v>
      </c>
      <c r="G246" s="30" t="s">
        <v>7157</v>
      </c>
      <c r="H246" s="30" t="s">
        <v>7091</v>
      </c>
      <c r="I246" s="30" t="s">
        <v>7427</v>
      </c>
      <c r="J246" s="30"/>
      <c r="K246" s="30" t="s">
        <v>7017</v>
      </c>
      <c r="L246" s="30" t="s">
        <v>7018</v>
      </c>
      <c r="M246" s="30" t="s">
        <v>7037</v>
      </c>
      <c r="N246" s="30" t="s">
        <v>7708</v>
      </c>
      <c r="O246" s="30" t="s">
        <v>7021</v>
      </c>
      <c r="P246" s="30" t="s">
        <v>7022</v>
      </c>
      <c r="Q246" s="30"/>
      <c r="R246" s="30"/>
      <c r="S246" s="30"/>
      <c r="T246" s="30"/>
      <c r="U246" s="30"/>
      <c r="V246" s="30"/>
      <c r="W246" s="30"/>
      <c r="X246" s="30"/>
      <c r="Y246" s="30"/>
      <c r="XER246" s="45"/>
      <c r="XES246" s="45"/>
      <c r="XET246" s="45"/>
      <c r="XEU246" s="45"/>
      <c r="XEV246" s="45"/>
    </row>
    <row r="247" ht="13.8" customHeight="1" spans="1:16376" x14ac:dyDescent="0.25">
      <c r="A247" s="30" t="s">
        <v>7263</v>
      </c>
      <c r="B247" s="23">
        <v>423</v>
      </c>
      <c r="C247" s="30" t="s">
        <v>7338</v>
      </c>
      <c r="D247" s="31">
        <v>45210</v>
      </c>
      <c r="E247" s="30" t="s">
        <v>7339</v>
      </c>
      <c r="F247" s="30" t="s">
        <v>7105</v>
      </c>
      <c r="G247" s="30" t="s">
        <v>7090</v>
      </c>
      <c r="H247" s="30" t="s">
        <v>7112</v>
      </c>
      <c r="I247" s="30" t="s">
        <v>7427</v>
      </c>
      <c r="J247" s="30"/>
      <c r="K247" s="30" t="s">
        <v>7017</v>
      </c>
      <c r="L247" s="30" t="s">
        <v>7018</v>
      </c>
      <c r="M247" s="30" t="s">
        <v>7019</v>
      </c>
      <c r="N247" s="30" t="s">
        <v>7020</v>
      </c>
      <c r="O247" s="30" t="s">
        <v>7021</v>
      </c>
      <c r="P247" s="30" t="s">
        <v>7022</v>
      </c>
      <c r="Q247" s="30" t="s">
        <v>7340</v>
      </c>
      <c r="R247" s="30" t="s">
        <v>7024</v>
      </c>
      <c r="S247" s="30" t="s">
        <v>7024</v>
      </c>
      <c r="T247" s="30">
        <v>3</v>
      </c>
      <c r="U247" s="30" t="s">
        <v>7052</v>
      </c>
      <c r="V247" s="30" t="s">
        <v>7026</v>
      </c>
      <c r="W247" s="30" t="s">
        <v>7124</v>
      </c>
      <c r="X247" s="30" t="s">
        <v>7341</v>
      </c>
      <c r="Y247" s="30" t="s">
        <v>7342</v>
      </c>
      <c r="XER247" s="45"/>
      <c r="XES247" s="45"/>
      <c r="XET247" s="45"/>
      <c r="XEU247" s="45"/>
      <c r="XEV247" s="45"/>
    </row>
    <row r="248" ht="13.8" customHeight="1" spans="1:16377" x14ac:dyDescent="0.25">
      <c r="A248" s="30" t="s">
        <v>7263</v>
      </c>
      <c r="B248" s="23" t="s">
        <v>3200</v>
      </c>
      <c r="C248" s="30" t="s">
        <v>7270</v>
      </c>
      <c r="D248" s="31">
        <v>45209</v>
      </c>
      <c r="E248" s="30" t="s">
        <v>7271</v>
      </c>
      <c r="F248" s="30" t="s">
        <v>7033</v>
      </c>
      <c r="G248" s="30" t="s">
        <v>7034</v>
      </c>
      <c r="H248" s="30" t="s">
        <v>7014</v>
      </c>
      <c r="I248" s="30" t="s">
        <v>7427</v>
      </c>
      <c r="J248" s="30"/>
      <c r="K248" s="30" t="s">
        <v>33</v>
      </c>
      <c r="L248" s="30" t="s">
        <v>33</v>
      </c>
      <c r="M248" s="30" t="s">
        <v>7037</v>
      </c>
      <c r="N248" s="30" t="s">
        <v>7038</v>
      </c>
      <c r="O248" s="30" t="s">
        <v>7021</v>
      </c>
      <c r="P248" s="30" t="s">
        <v>7022</v>
      </c>
      <c r="Q248" s="30"/>
      <c r="R248" s="30" t="s">
        <v>7024</v>
      </c>
      <c r="S248" s="30" t="s">
        <v>7024</v>
      </c>
      <c r="T248" s="30">
        <v>6</v>
      </c>
      <c r="U248" s="30" t="s">
        <v>7052</v>
      </c>
      <c r="V248" s="30" t="s">
        <v>7096</v>
      </c>
      <c r="W248" s="30" t="s">
        <v>7083</v>
      </c>
      <c r="X248" s="30" t="s">
        <v>7272</v>
      </c>
      <c r="Y248" s="30" t="s">
        <v>7126</v>
      </c>
      <c r="XES248" s="45"/>
      <c r="XET248" s="45"/>
      <c r="XEU248" s="45"/>
      <c r="XEV248" s="45"/>
      <c r="XEW248" s="45"/>
    </row>
    <row r="249" ht="13.8" customHeight="1" spans="1:16377" x14ac:dyDescent="0.25">
      <c r="A249" s="30" t="s">
        <v>7478</v>
      </c>
      <c r="B249" s="23">
        <v>494</v>
      </c>
      <c r="C249" s="30" t="s">
        <v>8501</v>
      </c>
      <c r="D249" s="31">
        <v>45613</v>
      </c>
      <c r="E249" s="30" t="s">
        <v>8502</v>
      </c>
      <c r="F249" s="30" t="s">
        <v>8503</v>
      </c>
      <c r="G249" s="30" t="s">
        <v>7130</v>
      </c>
      <c r="H249" s="30" t="s">
        <v>7131</v>
      </c>
      <c r="I249" s="30" t="s">
        <v>7427</v>
      </c>
      <c r="J249" s="30"/>
      <c r="K249" s="30" t="s">
        <v>7017</v>
      </c>
      <c r="L249" s="30" t="s">
        <v>7018</v>
      </c>
      <c r="M249" s="30" t="s">
        <v>7037</v>
      </c>
      <c r="N249" s="30" t="s">
        <v>7961</v>
      </c>
      <c r="O249" s="30" t="s">
        <v>7021</v>
      </c>
      <c r="P249" s="30" t="s">
        <v>7022</v>
      </c>
      <c r="Q249" s="30"/>
      <c r="R249" s="30" t="s">
        <v>7024</v>
      </c>
      <c r="S249" s="30" t="s">
        <v>7024</v>
      </c>
      <c r="T249" s="30">
        <v>3</v>
      </c>
      <c r="U249" s="30" t="s">
        <v>7052</v>
      </c>
      <c r="V249" s="30" t="s">
        <v>7096</v>
      </c>
      <c r="W249" s="30" t="s">
        <v>7083</v>
      </c>
      <c r="X249" s="30" t="s">
        <v>7341</v>
      </c>
      <c r="Y249" s="30" t="s">
        <v>8504</v>
      </c>
      <c r="XES249" s="45"/>
      <c r="XET249" s="45"/>
      <c r="XEU249" s="45"/>
      <c r="XEV249" s="45"/>
      <c r="XEW249" s="45"/>
    </row>
    <row r="250" ht="13.8" customHeight="1" spans="1:25" x14ac:dyDescent="0.25">
      <c r="A250" s="30" t="s">
        <v>7478</v>
      </c>
      <c r="B250" s="23">
        <v>485</v>
      </c>
      <c r="C250" s="30" t="s">
        <v>7346</v>
      </c>
      <c r="D250" s="31">
        <v>45246</v>
      </c>
      <c r="E250" s="30" t="s">
        <v>7347</v>
      </c>
      <c r="F250" s="30" t="s">
        <v>7348</v>
      </c>
      <c r="G250" s="30" t="s">
        <v>7209</v>
      </c>
      <c r="H250" s="30" t="s">
        <v>7014</v>
      </c>
      <c r="I250" s="30" t="s">
        <v>7427</v>
      </c>
      <c r="J250" s="30"/>
      <c r="K250" s="30" t="s">
        <v>7017</v>
      </c>
      <c r="L250" s="30" t="s">
        <v>7018</v>
      </c>
      <c r="M250" s="30" t="s">
        <v>7019</v>
      </c>
      <c r="N250" s="30" t="s">
        <v>7020</v>
      </c>
      <c r="O250" s="30" t="s">
        <v>7021</v>
      </c>
      <c r="P250" s="30" t="s">
        <v>7022</v>
      </c>
      <c r="Q250" s="30"/>
      <c r="R250" s="30" t="s">
        <v>7060</v>
      </c>
      <c r="S250" s="30" t="s">
        <v>7024</v>
      </c>
      <c r="T250" s="30">
        <v>2</v>
      </c>
      <c r="U250" s="30" t="s">
        <v>7052</v>
      </c>
      <c r="V250" s="30" t="s">
        <v>7026</v>
      </c>
      <c r="W250" s="30" t="s">
        <v>7351</v>
      </c>
      <c r="X250" s="30" t="s">
        <v>7352</v>
      </c>
      <c r="Y250" s="30" t="s">
        <v>7212</v>
      </c>
    </row>
    <row r="251" ht="13.8" customHeight="1" spans="1:25" x14ac:dyDescent="0.25">
      <c r="A251" s="30" t="s">
        <v>7478</v>
      </c>
      <c r="B251" s="23">
        <v>405</v>
      </c>
      <c r="C251" s="30" t="s">
        <v>7872</v>
      </c>
      <c r="D251" s="31">
        <v>45246</v>
      </c>
      <c r="E251" s="30" t="s">
        <v>7873</v>
      </c>
      <c r="F251" s="30" t="s">
        <v>7012</v>
      </c>
      <c r="G251" s="30" t="s">
        <v>7013</v>
      </c>
      <c r="H251" s="30" t="s">
        <v>7014</v>
      </c>
      <c r="I251" s="30" t="s">
        <v>7427</v>
      </c>
      <c r="J251" s="30"/>
      <c r="K251" s="30" t="s">
        <v>7017</v>
      </c>
      <c r="L251" s="30" t="s">
        <v>7018</v>
      </c>
      <c r="M251" s="30" t="s">
        <v>7037</v>
      </c>
      <c r="N251" s="30" t="s">
        <v>7708</v>
      </c>
      <c r="O251" s="30" t="s">
        <v>7021</v>
      </c>
      <c r="P251" s="30" t="s">
        <v>7022</v>
      </c>
      <c r="Q251" s="30" t="s">
        <v>7874</v>
      </c>
      <c r="R251" s="30" t="s">
        <v>7060</v>
      </c>
      <c r="S251" s="30" t="s">
        <v>7024</v>
      </c>
      <c r="T251" s="30">
        <v>2</v>
      </c>
      <c r="U251" s="30" t="s">
        <v>7052</v>
      </c>
      <c r="V251" s="30" t="s">
        <v>7082</v>
      </c>
      <c r="W251" s="30" t="s">
        <v>7083</v>
      </c>
      <c r="X251" s="30" t="s">
        <v>7118</v>
      </c>
      <c r="Y251" s="30" t="s">
        <v>7875</v>
      </c>
    </row>
    <row r="252" ht="13.8" customHeight="1" spans="1:25" x14ac:dyDescent="0.25">
      <c r="A252" s="30" t="s">
        <v>7478</v>
      </c>
      <c r="B252" s="23">
        <v>4032</v>
      </c>
      <c r="C252" s="30" t="s">
        <v>7885</v>
      </c>
      <c r="D252" s="31">
        <v>45246</v>
      </c>
      <c r="E252" s="30" t="s">
        <v>7886</v>
      </c>
      <c r="F252" s="30" t="s">
        <v>7215</v>
      </c>
      <c r="G252" s="30" t="s">
        <v>7090</v>
      </c>
      <c r="H252" s="30" t="s">
        <v>7112</v>
      </c>
      <c r="I252" s="30" t="s">
        <v>7427</v>
      </c>
      <c r="J252" s="30"/>
      <c r="K252" s="30" t="s">
        <v>7017</v>
      </c>
      <c r="L252" s="30" t="s">
        <v>7018</v>
      </c>
      <c r="M252" s="30" t="s">
        <v>7037</v>
      </c>
      <c r="N252" s="30" t="s">
        <v>7708</v>
      </c>
      <c r="O252" s="30" t="s">
        <v>7021</v>
      </c>
      <c r="P252" s="30" t="s">
        <v>7022</v>
      </c>
      <c r="Q252" s="30" t="s">
        <v>7350</v>
      </c>
      <c r="R252" s="30" t="s">
        <v>7060</v>
      </c>
      <c r="S252" s="30" t="s">
        <v>7060</v>
      </c>
      <c r="T252" s="30">
        <v>3</v>
      </c>
      <c r="U252" s="30" t="s">
        <v>7052</v>
      </c>
      <c r="V252" s="30" t="s">
        <v>7026</v>
      </c>
      <c r="W252" s="30" t="s">
        <v>7351</v>
      </c>
      <c r="X252" s="30" t="s">
        <v>7887</v>
      </c>
      <c r="Y252" s="30" t="s">
        <v>7888</v>
      </c>
    </row>
    <row r="253" ht="13.8" customHeight="1" spans="1:25" x14ac:dyDescent="0.25">
      <c r="A253" s="30" t="s">
        <v>7478</v>
      </c>
      <c r="B253" s="23">
        <v>495</v>
      </c>
      <c r="C253" s="30" t="s">
        <v>7358</v>
      </c>
      <c r="D253" s="31">
        <v>45246</v>
      </c>
      <c r="E253" s="30" t="s">
        <v>7359</v>
      </c>
      <c r="F253" s="30" t="s">
        <v>7149</v>
      </c>
      <c r="G253" s="30" t="s">
        <v>7150</v>
      </c>
      <c r="H253" s="30" t="s">
        <v>7112</v>
      </c>
      <c r="I253" s="30" t="s">
        <v>7427</v>
      </c>
      <c r="J253" s="30"/>
      <c r="K253" s="30" t="s">
        <v>7017</v>
      </c>
      <c r="L253" s="30" t="s">
        <v>7018</v>
      </c>
      <c r="M253" s="30" t="s">
        <v>7019</v>
      </c>
      <c r="N253" s="30" t="s">
        <v>7020</v>
      </c>
      <c r="O253" s="30" t="s">
        <v>7021</v>
      </c>
      <c r="P253" s="30" t="s">
        <v>7022</v>
      </c>
      <c r="Q253" s="30" t="s">
        <v>7350</v>
      </c>
      <c r="R253" s="30" t="s">
        <v>7060</v>
      </c>
      <c r="S253" s="30" t="s">
        <v>7024</v>
      </c>
      <c r="T253" s="30">
        <v>1</v>
      </c>
      <c r="U253" s="30" t="s">
        <v>7052</v>
      </c>
      <c r="V253" s="30" t="s">
        <v>7096</v>
      </c>
      <c r="W253" s="30" t="s">
        <v>7027</v>
      </c>
      <c r="X253" s="30" t="s">
        <v>7360</v>
      </c>
      <c r="Y253" s="30" t="s">
        <v>7361</v>
      </c>
    </row>
    <row r="254" ht="13.8" customHeight="1" spans="1:25" x14ac:dyDescent="0.25">
      <c r="A254" s="46" t="s">
        <v>7528</v>
      </c>
      <c r="B254" s="23">
        <v>4001</v>
      </c>
      <c r="C254" s="46" t="s">
        <v>7772</v>
      </c>
      <c r="D254" s="31">
        <v>45261</v>
      </c>
      <c r="E254" s="30" t="s">
        <v>7773</v>
      </c>
      <c r="F254" s="30" t="s">
        <v>7463</v>
      </c>
      <c r="G254" s="30" t="s">
        <v>7209</v>
      </c>
      <c r="H254" s="30" t="s">
        <v>7014</v>
      </c>
      <c r="I254" s="30" t="s">
        <v>7427</v>
      </c>
      <c r="J254" s="30"/>
      <c r="K254" s="30" t="s">
        <v>7017</v>
      </c>
      <c r="L254" s="30" t="s">
        <v>7018</v>
      </c>
      <c r="M254" s="30" t="s">
        <v>7037</v>
      </c>
      <c r="N254" s="30" t="s">
        <v>7708</v>
      </c>
      <c r="O254" s="30" t="s">
        <v>7021</v>
      </c>
      <c r="P254" s="30" t="s">
        <v>7022</v>
      </c>
      <c r="Q254" s="30" t="s">
        <v>7774</v>
      </c>
      <c r="R254" s="30" t="s">
        <v>7024</v>
      </c>
      <c r="S254" s="30" t="s">
        <v>7024</v>
      </c>
      <c r="T254" s="30">
        <v>10</v>
      </c>
      <c r="U254" s="30" t="s">
        <v>7052</v>
      </c>
      <c r="V254" s="30" t="s">
        <v>7026</v>
      </c>
      <c r="W254" s="30" t="s">
        <v>7116</v>
      </c>
      <c r="X254" s="30" t="s">
        <v>7118</v>
      </c>
      <c r="Y254" s="30" t="s">
        <v>7775</v>
      </c>
    </row>
    <row r="255" ht="13.8" customHeight="1" spans="1:25" x14ac:dyDescent="0.25">
      <c r="A255" s="30" t="s">
        <v>7160</v>
      </c>
      <c r="B255" s="23" t="s">
        <v>8505</v>
      </c>
      <c r="C255" s="30" t="s">
        <v>8506</v>
      </c>
      <c r="D255" s="31">
        <v>44399</v>
      </c>
      <c r="E255" s="30" t="s">
        <v>8507</v>
      </c>
      <c r="F255" s="30" t="s">
        <v>8508</v>
      </c>
      <c r="G255" s="30" t="s">
        <v>7130</v>
      </c>
      <c r="H255" s="30" t="s">
        <v>7131</v>
      </c>
      <c r="I255" s="30" t="s">
        <v>7427</v>
      </c>
      <c r="J255" s="30"/>
      <c r="K255" s="30" t="s">
        <v>33</v>
      </c>
      <c r="L255" s="30" t="s">
        <v>33</v>
      </c>
      <c r="M255" s="30" t="s">
        <v>7037</v>
      </c>
      <c r="N255" s="30" t="s">
        <v>7038</v>
      </c>
      <c r="O255" s="30" t="s">
        <v>7690</v>
      </c>
      <c r="P255" s="32">
        <v>45284</v>
      </c>
      <c r="Q255" s="30"/>
      <c r="R255" s="30"/>
      <c r="S255" s="30"/>
      <c r="T255" s="30"/>
      <c r="U255" s="30"/>
      <c r="V255" s="30"/>
      <c r="W255" s="30"/>
      <c r="X255" s="30"/>
      <c r="Y255" s="30"/>
    </row>
    <row r="256" ht="13.8" customHeight="1" spans="1:25" x14ac:dyDescent="0.25">
      <c r="A256" s="30" t="s">
        <v>7086</v>
      </c>
      <c r="B256" s="23">
        <v>711</v>
      </c>
      <c r="C256" s="30" t="s">
        <v>8509</v>
      </c>
      <c r="D256" s="31">
        <v>44348</v>
      </c>
      <c r="E256" s="30" t="s">
        <v>8510</v>
      </c>
      <c r="F256" s="30" t="s">
        <v>7089</v>
      </c>
      <c r="G256" s="30" t="s">
        <v>7090</v>
      </c>
      <c r="H256" s="30" t="s">
        <v>7091</v>
      </c>
      <c r="I256" s="30" t="s">
        <v>7427</v>
      </c>
      <c r="J256" s="30"/>
      <c r="K256" s="30" t="s">
        <v>7017</v>
      </c>
      <c r="L256" s="30" t="s">
        <v>7094</v>
      </c>
      <c r="M256" s="30" t="s">
        <v>7019</v>
      </c>
      <c r="N256" s="30" t="s">
        <v>7095</v>
      </c>
      <c r="O256" s="30" t="s">
        <v>7690</v>
      </c>
      <c r="P256" s="32">
        <v>45291</v>
      </c>
      <c r="Q256" s="30"/>
      <c r="R256" s="30"/>
      <c r="S256" s="30"/>
      <c r="T256" s="30"/>
      <c r="U256" s="30"/>
      <c r="V256" s="30"/>
      <c r="W256" s="30"/>
      <c r="X256" s="30"/>
      <c r="Y256" s="30"/>
    </row>
    <row r="257" ht="13.8" customHeight="1" spans="1:25" x14ac:dyDescent="0.25">
      <c r="A257" s="30" t="s">
        <v>7595</v>
      </c>
      <c r="B257" s="23">
        <v>207</v>
      </c>
      <c r="C257" s="30" t="s">
        <v>7389</v>
      </c>
      <c r="D257" s="31">
        <v>45309</v>
      </c>
      <c r="E257" s="30" t="s">
        <v>7390</v>
      </c>
      <c r="F257" s="30" t="s">
        <v>7391</v>
      </c>
      <c r="G257" s="30" t="s">
        <v>7130</v>
      </c>
      <c r="H257" s="30" t="s">
        <v>7131</v>
      </c>
      <c r="I257" s="30" t="s">
        <v>7427</v>
      </c>
      <c r="J257" s="30"/>
      <c r="K257" s="30" t="s">
        <v>7017</v>
      </c>
      <c r="L257" s="30" t="s">
        <v>7036</v>
      </c>
      <c r="M257" s="30" t="s">
        <v>7019</v>
      </c>
      <c r="N257" s="30" t="s">
        <v>7095</v>
      </c>
      <c r="O257" s="30" t="s">
        <v>7021</v>
      </c>
      <c r="P257" s="30" t="s">
        <v>7022</v>
      </c>
      <c r="Q257" s="47"/>
      <c r="R257" s="30"/>
      <c r="S257" s="30"/>
      <c r="T257" s="30"/>
      <c r="U257" s="30"/>
      <c r="V257" s="30"/>
      <c r="W257" s="30"/>
      <c r="X257" s="30"/>
      <c r="Y257" s="30"/>
    </row>
    <row r="258" ht="30" customHeight="1" spans="1:25" x14ac:dyDescent="0.25">
      <c r="A258" s="30" t="s">
        <v>7528</v>
      </c>
      <c r="B258" s="23">
        <v>2012</v>
      </c>
      <c r="C258" s="30" t="s">
        <v>7449</v>
      </c>
      <c r="D258" s="31">
        <v>45276</v>
      </c>
      <c r="E258" s="30" t="s">
        <v>7450</v>
      </c>
      <c r="F258" s="30" t="s">
        <v>7294</v>
      </c>
      <c r="G258" s="30" t="s">
        <v>7295</v>
      </c>
      <c r="H258" s="30" t="s">
        <v>7091</v>
      </c>
      <c r="I258" s="30" t="s">
        <v>7427</v>
      </c>
      <c r="J258" s="30"/>
      <c r="K258" s="30" t="s">
        <v>7451</v>
      </c>
      <c r="L258" s="30" t="s">
        <v>7452</v>
      </c>
      <c r="M258" s="30" t="s">
        <v>7037</v>
      </c>
      <c r="N258" s="30" t="s">
        <v>7244</v>
      </c>
      <c r="O258" s="30" t="s">
        <v>7021</v>
      </c>
      <c r="P258" s="30" t="s">
        <v>7022</v>
      </c>
      <c r="Q258" s="47" t="s">
        <v>7453</v>
      </c>
      <c r="R258" s="30" t="s">
        <v>7060</v>
      </c>
      <c r="S258" s="30" t="s">
        <v>7060</v>
      </c>
      <c r="T258" s="30">
        <v>10</v>
      </c>
      <c r="U258" s="30" t="s">
        <v>7052</v>
      </c>
      <c r="V258" s="30" t="s">
        <v>7026</v>
      </c>
      <c r="W258" s="30" t="s">
        <v>7454</v>
      </c>
      <c r="X258" s="43" t="s">
        <v>7455</v>
      </c>
      <c r="Y258" s="30" t="s">
        <v>7456</v>
      </c>
    </row>
    <row r="259" ht="13.8" customHeight="1" spans="1:25" x14ac:dyDescent="0.25">
      <c r="A259" s="30" t="s">
        <v>7528</v>
      </c>
      <c r="B259" s="23">
        <v>6014</v>
      </c>
      <c r="C259" s="30" t="s">
        <v>7646</v>
      </c>
      <c r="D259" s="31">
        <v>45276</v>
      </c>
      <c r="E259" s="30" t="s">
        <v>7647</v>
      </c>
      <c r="F259" s="30" t="s">
        <v>7391</v>
      </c>
      <c r="G259" s="30" t="s">
        <v>7130</v>
      </c>
      <c r="H259" s="30" t="s">
        <v>7131</v>
      </c>
      <c r="I259" s="30" t="s">
        <v>7427</v>
      </c>
      <c r="J259" s="30"/>
      <c r="K259" s="30" t="s">
        <v>7451</v>
      </c>
      <c r="L259" s="30" t="s">
        <v>7452</v>
      </c>
      <c r="M259" s="30" t="s">
        <v>7037</v>
      </c>
      <c r="N259" s="30" t="s">
        <v>8511</v>
      </c>
      <c r="O259" s="30" t="s">
        <v>7021</v>
      </c>
      <c r="P259" s="30" t="s">
        <v>7022</v>
      </c>
      <c r="Q259" s="47"/>
      <c r="R259" s="30" t="s">
        <v>7024</v>
      </c>
      <c r="S259" s="30" t="s">
        <v>7024</v>
      </c>
      <c r="T259" s="30">
        <v>14</v>
      </c>
      <c r="U259" s="30" t="s">
        <v>7052</v>
      </c>
      <c r="V259" s="30" t="s">
        <v>7096</v>
      </c>
      <c r="W259" s="30" t="s">
        <v>7083</v>
      </c>
      <c r="X259" s="30" t="s">
        <v>7648</v>
      </c>
      <c r="Y259" s="30" t="s">
        <v>7649</v>
      </c>
    </row>
    <row r="260" ht="13.8" customHeight="1" spans="1:25" x14ac:dyDescent="0.25">
      <c r="A260" s="30" t="s">
        <v>7528</v>
      </c>
      <c r="B260" s="23">
        <v>2018</v>
      </c>
      <c r="C260" s="30" t="s">
        <v>7916</v>
      </c>
      <c r="D260" s="31">
        <v>45276</v>
      </c>
      <c r="E260" s="30" t="s">
        <v>7917</v>
      </c>
      <c r="F260" s="30" t="s">
        <v>7215</v>
      </c>
      <c r="G260" s="30" t="s">
        <v>7090</v>
      </c>
      <c r="H260" s="30" t="s">
        <v>7112</v>
      </c>
      <c r="I260" s="30" t="s">
        <v>7427</v>
      </c>
      <c r="J260" s="30"/>
      <c r="K260" s="30" t="s">
        <v>7451</v>
      </c>
      <c r="L260" s="30" t="s">
        <v>7452</v>
      </c>
      <c r="M260" s="30" t="s">
        <v>7037</v>
      </c>
      <c r="N260" s="30" t="s">
        <v>8511</v>
      </c>
      <c r="O260" s="30" t="s">
        <v>7021</v>
      </c>
      <c r="P260" s="30" t="s">
        <v>7022</v>
      </c>
      <c r="Q260" s="47"/>
      <c r="R260" s="30" t="s">
        <v>7024</v>
      </c>
      <c r="S260" s="30" t="s">
        <v>7024</v>
      </c>
      <c r="T260" s="30">
        <v>15</v>
      </c>
      <c r="U260" s="30" t="s">
        <v>7052</v>
      </c>
      <c r="V260" s="30" t="s">
        <v>7026</v>
      </c>
      <c r="W260" s="30" t="s">
        <v>7083</v>
      </c>
      <c r="X260" s="30" t="s">
        <v>7918</v>
      </c>
      <c r="Y260" s="30" t="s">
        <v>7919</v>
      </c>
    </row>
    <row r="261" ht="13.8" customHeight="1" spans="1:25" x14ac:dyDescent="0.25">
      <c r="A261" s="30" t="s">
        <v>7528</v>
      </c>
      <c r="B261" s="23">
        <v>2009</v>
      </c>
      <c r="C261" s="30" t="s">
        <v>7920</v>
      </c>
      <c r="D261" s="31">
        <v>45276</v>
      </c>
      <c r="E261" s="30" t="s">
        <v>7921</v>
      </c>
      <c r="F261" s="30" t="s">
        <v>7156</v>
      </c>
      <c r="G261" s="30" t="s">
        <v>7157</v>
      </c>
      <c r="H261" s="30" t="s">
        <v>7091</v>
      </c>
      <c r="I261" s="30" t="s">
        <v>7427</v>
      </c>
      <c r="J261" s="30"/>
      <c r="K261" s="30" t="s">
        <v>7451</v>
      </c>
      <c r="L261" s="30" t="s">
        <v>7452</v>
      </c>
      <c r="M261" s="30" t="s">
        <v>7037</v>
      </c>
      <c r="N261" s="30" t="s">
        <v>8511</v>
      </c>
      <c r="O261" s="30" t="s">
        <v>7021</v>
      </c>
      <c r="P261" s="30" t="s">
        <v>7022</v>
      </c>
      <c r="Q261" s="47"/>
      <c r="R261" s="30"/>
      <c r="S261" s="30"/>
      <c r="T261" s="30"/>
      <c r="U261" s="30"/>
      <c r="V261" s="30"/>
      <c r="W261" s="30"/>
      <c r="X261" s="30"/>
      <c r="Y261" s="30"/>
    </row>
    <row r="262" ht="13.8" customHeight="1" spans="1:25" x14ac:dyDescent="0.25">
      <c r="A262" s="30" t="s">
        <v>7528</v>
      </c>
      <c r="B262" s="23">
        <v>2006</v>
      </c>
      <c r="C262" s="30" t="s">
        <v>7922</v>
      </c>
      <c r="D262" s="31">
        <v>45276</v>
      </c>
      <c r="E262" s="30" t="s">
        <v>7923</v>
      </c>
      <c r="F262" s="30" t="s">
        <v>7169</v>
      </c>
      <c r="G262" s="30" t="s">
        <v>7157</v>
      </c>
      <c r="H262" s="30" t="s">
        <v>7112</v>
      </c>
      <c r="I262" s="30" t="s">
        <v>7427</v>
      </c>
      <c r="J262" s="30"/>
      <c r="K262" s="30" t="s">
        <v>7451</v>
      </c>
      <c r="L262" s="30" t="s">
        <v>7452</v>
      </c>
      <c r="M262" s="30" t="s">
        <v>7037</v>
      </c>
      <c r="N262" s="30" t="s">
        <v>8511</v>
      </c>
      <c r="O262" s="30" t="s">
        <v>7021</v>
      </c>
      <c r="P262" s="30" t="s">
        <v>7022</v>
      </c>
      <c r="Q262" s="47"/>
      <c r="R262" s="30" t="s">
        <v>7023</v>
      </c>
      <c r="S262" s="30" t="s">
        <v>7024</v>
      </c>
      <c r="T262" s="30">
        <v>25</v>
      </c>
      <c r="U262" s="30" t="s">
        <v>7052</v>
      </c>
      <c r="V262" s="30" t="s">
        <v>7096</v>
      </c>
      <c r="W262" s="30" t="s">
        <v>7083</v>
      </c>
      <c r="X262" s="30" t="s">
        <v>7924</v>
      </c>
      <c r="Y262" s="30" t="s">
        <v>7925</v>
      </c>
    </row>
    <row r="263" ht="30" customHeight="1" spans="1:25" x14ac:dyDescent="0.25">
      <c r="A263" s="30" t="s">
        <v>7528</v>
      </c>
      <c r="B263" s="23">
        <v>3022</v>
      </c>
      <c r="C263" s="30" t="s">
        <v>7926</v>
      </c>
      <c r="D263" s="31">
        <v>45276</v>
      </c>
      <c r="E263" s="43" t="s">
        <v>7927</v>
      </c>
      <c r="F263" s="30" t="s">
        <v>7129</v>
      </c>
      <c r="G263" s="30" t="s">
        <v>7130</v>
      </c>
      <c r="H263" s="30" t="s">
        <v>7131</v>
      </c>
      <c r="I263" s="30" t="s">
        <v>7427</v>
      </c>
      <c r="J263" s="30"/>
      <c r="K263" s="30" t="s">
        <v>7451</v>
      </c>
      <c r="L263" s="30" t="s">
        <v>7452</v>
      </c>
      <c r="M263" s="30" t="s">
        <v>7037</v>
      </c>
      <c r="N263" s="30" t="s">
        <v>8511</v>
      </c>
      <c r="O263" s="30" t="s">
        <v>7021</v>
      </c>
      <c r="P263" s="30" t="s">
        <v>7022</v>
      </c>
      <c r="Q263" s="47"/>
      <c r="R263" s="30"/>
      <c r="S263" s="30"/>
      <c r="T263" s="30"/>
      <c r="U263" s="30"/>
      <c r="V263" s="30"/>
      <c r="W263" s="30"/>
      <c r="X263" s="30"/>
      <c r="Y263" s="30"/>
    </row>
    <row r="264" ht="13.8" customHeight="1" spans="1:25" x14ac:dyDescent="0.25">
      <c r="A264" s="30" t="s">
        <v>7528</v>
      </c>
      <c r="B264" s="23">
        <v>2007</v>
      </c>
      <c r="C264" s="30" t="s">
        <v>7674</v>
      </c>
      <c r="D264" s="31">
        <v>45276</v>
      </c>
      <c r="E264" s="30" t="s">
        <v>7675</v>
      </c>
      <c r="F264" s="30" t="s">
        <v>7208</v>
      </c>
      <c r="G264" s="30" t="s">
        <v>7209</v>
      </c>
      <c r="H264" s="30" t="s">
        <v>7014</v>
      </c>
      <c r="I264" s="30" t="s">
        <v>7427</v>
      </c>
      <c r="J264" s="30"/>
      <c r="K264" s="30" t="s">
        <v>7451</v>
      </c>
      <c r="L264" s="30" t="s">
        <v>7452</v>
      </c>
      <c r="M264" s="30" t="s">
        <v>7037</v>
      </c>
      <c r="N264" s="30" t="s">
        <v>8511</v>
      </c>
      <c r="O264" s="30" t="s">
        <v>7021</v>
      </c>
      <c r="P264" s="30" t="s">
        <v>7022</v>
      </c>
      <c r="Q264" s="47"/>
      <c r="R264" s="30" t="s">
        <v>7024</v>
      </c>
      <c r="S264" s="30" t="s">
        <v>7024</v>
      </c>
      <c r="T264" s="30">
        <v>4</v>
      </c>
      <c r="U264" s="30" t="s">
        <v>7052</v>
      </c>
      <c r="V264" s="30" t="s">
        <v>7026</v>
      </c>
      <c r="W264" s="30" t="s">
        <v>7061</v>
      </c>
      <c r="X264" s="30" t="s">
        <v>7118</v>
      </c>
      <c r="Y264" s="30" t="s">
        <v>7118</v>
      </c>
    </row>
    <row r="265" ht="13.8" customHeight="1" spans="1:25" x14ac:dyDescent="0.25">
      <c r="A265" s="30" t="s">
        <v>7595</v>
      </c>
      <c r="B265" s="23" t="s">
        <v>6274</v>
      </c>
      <c r="C265" s="30" t="s">
        <v>8512</v>
      </c>
      <c r="D265" s="31">
        <v>45320</v>
      </c>
      <c r="E265" s="30" t="s">
        <v>8513</v>
      </c>
      <c r="F265" s="30" t="s">
        <v>7105</v>
      </c>
      <c r="G265" s="30" t="s">
        <v>7090</v>
      </c>
      <c r="H265" s="30" t="s">
        <v>7112</v>
      </c>
      <c r="I265" s="30" t="s">
        <v>7427</v>
      </c>
      <c r="J265" s="30"/>
      <c r="K265" s="30" t="s">
        <v>33</v>
      </c>
      <c r="L265" s="30" t="s">
        <v>33</v>
      </c>
      <c r="M265" s="30" t="s">
        <v>7037</v>
      </c>
      <c r="N265" s="30" t="s">
        <v>7961</v>
      </c>
      <c r="O265" s="30" t="s">
        <v>7021</v>
      </c>
      <c r="P265" s="30" t="s">
        <v>7022</v>
      </c>
      <c r="Q265" s="30"/>
      <c r="R265" s="30"/>
      <c r="S265" s="30"/>
      <c r="T265" s="30"/>
      <c r="U265" s="30"/>
      <c r="V265" s="30"/>
      <c r="W265" s="30"/>
      <c r="X265" s="30"/>
      <c r="Y265" s="30"/>
    </row>
    <row r="266" ht="13.8" customHeight="1" spans="1:25" x14ac:dyDescent="0.25">
      <c r="A266" s="30" t="s">
        <v>7337</v>
      </c>
      <c r="B266" s="23" t="s">
        <v>7022</v>
      </c>
      <c r="C266" s="30" t="s">
        <v>8514</v>
      </c>
      <c r="D266" s="31">
        <v>44621</v>
      </c>
      <c r="E266" s="30" t="s">
        <v>8515</v>
      </c>
      <c r="F266" s="30" t="s">
        <v>7201</v>
      </c>
      <c r="G266" s="30" t="s">
        <v>7157</v>
      </c>
      <c r="H266" s="30" t="s">
        <v>7112</v>
      </c>
      <c r="I266" s="30" t="s">
        <v>7427</v>
      </c>
      <c r="J266" s="30"/>
      <c r="K266" s="30" t="s">
        <v>8516</v>
      </c>
      <c r="L266" s="30" t="s">
        <v>8516</v>
      </c>
      <c r="M266" s="30" t="s">
        <v>8517</v>
      </c>
      <c r="N266" s="30" t="s">
        <v>7961</v>
      </c>
      <c r="O266" s="30" t="s">
        <v>7021</v>
      </c>
      <c r="P266" s="30" t="s">
        <v>7022</v>
      </c>
      <c r="Q266" s="30" t="s">
        <v>8518</v>
      </c>
      <c r="R266" s="30"/>
      <c r="S266" s="30"/>
      <c r="T266" s="30"/>
      <c r="U266" s="30"/>
      <c r="V266" s="30"/>
      <c r="W266" s="30"/>
      <c r="X266" s="30"/>
      <c r="Y266" s="30"/>
    </row>
    <row r="267" ht="13.8" customHeight="1" spans="1:25" x14ac:dyDescent="0.25">
      <c r="A267" s="30" t="s">
        <v>7337</v>
      </c>
      <c r="B267" s="23" t="s">
        <v>7022</v>
      </c>
      <c r="C267" s="30" t="s">
        <v>8519</v>
      </c>
      <c r="D267" s="31">
        <v>44621</v>
      </c>
      <c r="E267" s="30" t="s">
        <v>8520</v>
      </c>
      <c r="F267" s="30" t="s">
        <v>7169</v>
      </c>
      <c r="G267" s="30" t="s">
        <v>7157</v>
      </c>
      <c r="H267" s="30" t="s">
        <v>7091</v>
      </c>
      <c r="I267" s="30" t="s">
        <v>7427</v>
      </c>
      <c r="J267" s="30"/>
      <c r="K267" s="30" t="s">
        <v>8516</v>
      </c>
      <c r="L267" s="30" t="s">
        <v>8516</v>
      </c>
      <c r="M267" s="30" t="s">
        <v>8517</v>
      </c>
      <c r="N267" s="30" t="s">
        <v>7961</v>
      </c>
      <c r="O267" s="30" t="s">
        <v>7021</v>
      </c>
      <c r="P267" s="30" t="s">
        <v>7022</v>
      </c>
      <c r="Q267" s="30" t="s">
        <v>8518</v>
      </c>
      <c r="R267" s="30" t="s">
        <v>7024</v>
      </c>
      <c r="S267" s="30" t="s">
        <v>7024</v>
      </c>
      <c r="T267" s="30">
        <v>10</v>
      </c>
      <c r="U267" s="30" t="s">
        <v>7039</v>
      </c>
      <c r="V267" s="30" t="s">
        <v>7026</v>
      </c>
      <c r="W267" s="30" t="s">
        <v>7151</v>
      </c>
      <c r="X267" s="30" t="s">
        <v>8521</v>
      </c>
      <c r="Y267" s="30" t="s">
        <v>8522</v>
      </c>
    </row>
    <row r="268" ht="13.8" customHeight="1" spans="1:25" x14ac:dyDescent="0.25">
      <c r="A268" s="30" t="s">
        <v>7337</v>
      </c>
      <c r="B268" s="23" t="s">
        <v>7022</v>
      </c>
      <c r="C268" s="30" t="s">
        <v>8523</v>
      </c>
      <c r="D268" s="31">
        <v>44621</v>
      </c>
      <c r="E268" s="30" t="s">
        <v>8524</v>
      </c>
      <c r="F268" s="30" t="s">
        <v>7105</v>
      </c>
      <c r="G268" s="30" t="s">
        <v>7090</v>
      </c>
      <c r="H268" s="30" t="s">
        <v>7112</v>
      </c>
      <c r="I268" s="30" t="s">
        <v>7427</v>
      </c>
      <c r="J268" s="30"/>
      <c r="K268" s="30" t="s">
        <v>8516</v>
      </c>
      <c r="L268" s="30" t="s">
        <v>8516</v>
      </c>
      <c r="M268" s="30" t="s">
        <v>8517</v>
      </c>
      <c r="N268" s="30" t="s">
        <v>7961</v>
      </c>
      <c r="O268" s="30" t="s">
        <v>7021</v>
      </c>
      <c r="P268" s="30" t="s">
        <v>7022</v>
      </c>
      <c r="Q268" s="30" t="s">
        <v>8518</v>
      </c>
      <c r="R268" s="30" t="s">
        <v>7024</v>
      </c>
      <c r="S268" s="30" t="s">
        <v>7023</v>
      </c>
      <c r="T268" s="30">
        <v>42</v>
      </c>
      <c r="U268" s="30" t="s">
        <v>7039</v>
      </c>
      <c r="V268" s="30" t="s">
        <v>7026</v>
      </c>
      <c r="W268" s="30" t="s">
        <v>7151</v>
      </c>
      <c r="X268" s="30" t="s">
        <v>8525</v>
      </c>
      <c r="Y268" s="30" t="s">
        <v>8526</v>
      </c>
    </row>
    <row r="269" ht="13.8" customHeight="1" spans="1:25" x14ac:dyDescent="0.25">
      <c r="A269" s="30" t="s">
        <v>7337</v>
      </c>
      <c r="B269" s="23" t="s">
        <v>7022</v>
      </c>
      <c r="C269" s="30" t="s">
        <v>8527</v>
      </c>
      <c r="D269" s="31">
        <v>44621</v>
      </c>
      <c r="E269" s="30" t="s">
        <v>8528</v>
      </c>
      <c r="F269" s="30" t="s">
        <v>7156</v>
      </c>
      <c r="G269" s="30" t="s">
        <v>7157</v>
      </c>
      <c r="H269" s="30" t="s">
        <v>7131</v>
      </c>
      <c r="I269" s="30" t="s">
        <v>7427</v>
      </c>
      <c r="J269" s="30"/>
      <c r="K269" s="30" t="s">
        <v>8516</v>
      </c>
      <c r="L269" s="30" t="s">
        <v>8516</v>
      </c>
      <c r="M269" s="30" t="s">
        <v>8517</v>
      </c>
      <c r="N269" s="30" t="s">
        <v>7961</v>
      </c>
      <c r="O269" s="30" t="s">
        <v>7021</v>
      </c>
      <c r="P269" s="30" t="s">
        <v>7022</v>
      </c>
      <c r="Q269" s="30" t="s">
        <v>8518</v>
      </c>
      <c r="R269" s="30"/>
      <c r="S269" s="30"/>
      <c r="T269" s="30"/>
      <c r="U269" s="30"/>
      <c r="V269" s="30"/>
      <c r="W269" s="30"/>
      <c r="X269" s="30"/>
      <c r="Y269" s="30"/>
    </row>
    <row r="270" ht="13.8" customHeight="1" spans="1:25" x14ac:dyDescent="0.25">
      <c r="A270" s="30" t="s">
        <v>7337</v>
      </c>
      <c r="B270" s="23" t="s">
        <v>7022</v>
      </c>
      <c r="C270" s="30" t="s">
        <v>8529</v>
      </c>
      <c r="D270" s="31">
        <v>44621</v>
      </c>
      <c r="E270" s="30" t="s">
        <v>8530</v>
      </c>
      <c r="F270" s="30" t="s">
        <v>7145</v>
      </c>
      <c r="G270" s="30" t="s">
        <v>7146</v>
      </c>
      <c r="H270" s="30" t="s">
        <v>7131</v>
      </c>
      <c r="I270" s="30" t="s">
        <v>7427</v>
      </c>
      <c r="J270" s="30"/>
      <c r="K270" s="30" t="s">
        <v>8516</v>
      </c>
      <c r="L270" s="30" t="s">
        <v>8516</v>
      </c>
      <c r="M270" s="30" t="s">
        <v>8517</v>
      </c>
      <c r="N270" s="30" t="s">
        <v>7961</v>
      </c>
      <c r="O270" s="30" t="s">
        <v>7021</v>
      </c>
      <c r="P270" s="30" t="s">
        <v>7022</v>
      </c>
      <c r="Q270" s="30" t="s">
        <v>8518</v>
      </c>
      <c r="R270" s="30" t="s">
        <v>7024</v>
      </c>
      <c r="S270" s="30" t="s">
        <v>7024</v>
      </c>
      <c r="T270" s="30">
        <v>9</v>
      </c>
      <c r="U270" s="30" t="s">
        <v>7039</v>
      </c>
      <c r="V270" s="30" t="s">
        <v>7026</v>
      </c>
      <c r="W270" s="30" t="s">
        <v>7370</v>
      </c>
      <c r="X270" s="30" t="s">
        <v>8531</v>
      </c>
      <c r="Y270" s="30" t="s">
        <v>8532</v>
      </c>
    </row>
    <row r="271" ht="13.8" customHeight="1" spans="1:25" x14ac:dyDescent="0.25">
      <c r="A271" s="46" t="s">
        <v>7615</v>
      </c>
      <c r="B271" s="23">
        <v>4017</v>
      </c>
      <c r="C271" s="46" t="s">
        <v>7785</v>
      </c>
      <c r="D271" s="31">
        <v>45335</v>
      </c>
      <c r="E271" s="30" t="s">
        <v>7786</v>
      </c>
      <c r="F271" s="30" t="s">
        <v>7105</v>
      </c>
      <c r="G271" s="30" t="s">
        <v>7090</v>
      </c>
      <c r="H271" s="30" t="s">
        <v>7112</v>
      </c>
      <c r="I271" s="30" t="s">
        <v>7427</v>
      </c>
      <c r="J271" s="30"/>
      <c r="K271" s="30" t="s">
        <v>7017</v>
      </c>
      <c r="L271" s="30" t="s">
        <v>7018</v>
      </c>
      <c r="M271" s="30" t="s">
        <v>7019</v>
      </c>
      <c r="N271" s="30" t="s">
        <v>7961</v>
      </c>
      <c r="O271" s="30" t="s">
        <v>7021</v>
      </c>
      <c r="P271" s="32" t="s">
        <v>7022</v>
      </c>
      <c r="Q271" s="30" t="s">
        <v>8533</v>
      </c>
      <c r="R271" s="30"/>
      <c r="S271" s="30"/>
      <c r="T271" s="30"/>
      <c r="U271" s="30"/>
      <c r="V271" s="30"/>
      <c r="W271" s="30"/>
      <c r="X271" s="30"/>
      <c r="Y271" s="30"/>
    </row>
    <row r="272" ht="13.8" customHeight="1" spans="1:25" x14ac:dyDescent="0.25">
      <c r="A272" s="46" t="s">
        <v>7680</v>
      </c>
      <c r="B272" s="23" t="s">
        <v>6321</v>
      </c>
      <c r="C272" s="46" t="s">
        <v>7623</v>
      </c>
      <c r="D272" s="31">
        <v>45390</v>
      </c>
      <c r="E272" s="30" t="s">
        <v>7624</v>
      </c>
      <c r="F272" s="30" t="s">
        <v>7625</v>
      </c>
      <c r="G272" s="30" t="s">
        <v>7626</v>
      </c>
      <c r="H272" s="30" t="s">
        <v>7014</v>
      </c>
      <c r="I272" s="30" t="s">
        <v>7427</v>
      </c>
      <c r="J272" s="30"/>
      <c r="K272" s="30" t="s">
        <v>33</v>
      </c>
      <c r="L272" s="30" t="s">
        <v>33</v>
      </c>
      <c r="M272" s="30" t="s">
        <v>7106</v>
      </c>
      <c r="N272" s="30" t="s">
        <v>7244</v>
      </c>
      <c r="O272" s="30" t="s">
        <v>7021</v>
      </c>
      <c r="P272" s="32" t="s">
        <v>7022</v>
      </c>
      <c r="Q272" s="30" t="s">
        <v>8534</v>
      </c>
      <c r="R272" s="30"/>
      <c r="S272" s="30"/>
      <c r="T272" s="30"/>
      <c r="U272" s="30"/>
      <c r="V272" s="30"/>
      <c r="W272" s="30"/>
      <c r="X272" s="30"/>
      <c r="Y272" s="30"/>
    </row>
    <row r="273" ht="13.8" customHeight="1" spans="1:25" x14ac:dyDescent="0.25">
      <c r="A273" s="46" t="s">
        <v>7680</v>
      </c>
      <c r="B273" s="23" t="s">
        <v>6442</v>
      </c>
      <c r="C273" s="46" t="s">
        <v>7928</v>
      </c>
      <c r="D273" s="31">
        <v>45383</v>
      </c>
      <c r="E273" s="30" t="s">
        <v>7929</v>
      </c>
      <c r="F273" s="30" t="s">
        <v>7625</v>
      </c>
      <c r="G273" s="30" t="s">
        <v>7626</v>
      </c>
      <c r="H273" s="30" t="s">
        <v>7014</v>
      </c>
      <c r="I273" s="30" t="s">
        <v>7427</v>
      </c>
      <c r="J273" s="30"/>
      <c r="K273" s="30" t="s">
        <v>33</v>
      </c>
      <c r="L273" s="30" t="s">
        <v>33</v>
      </c>
      <c r="M273" s="30" t="s">
        <v>7037</v>
      </c>
      <c r="N273" s="30" t="s">
        <v>7708</v>
      </c>
      <c r="O273" s="30" t="s">
        <v>7021</v>
      </c>
      <c r="P273" s="32" t="s">
        <v>7022</v>
      </c>
      <c r="Q273" s="30" t="s">
        <v>8534</v>
      </c>
      <c r="R273" s="30"/>
      <c r="S273" s="30"/>
      <c r="T273" s="30"/>
      <c r="U273" s="30"/>
      <c r="V273" s="30"/>
      <c r="W273" s="30"/>
      <c r="X273" s="30"/>
      <c r="Y273" s="30"/>
    </row>
  </sheetData>
  <pageMargins left="0.7" right="0.7" top="0.75" bottom="0.75" header="0.511811023622047" footer="0.511811023622047"/>
  <pageSetup paperSize="1" orientation="portrait" horizontalDpi="300" verticalDpi="300" scale="100" fitToWidth="1" fitToHeight="1" firstPageNumber="1" useFirstPageNumber="1" copies="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57"/>
  <sheetViews>
    <sheetView workbookViewId="0" zoomScale="100" zoomScaleNormal="100" view="normal">
      <pane ySplit="1" topLeftCell="A2" activePane="bottomLeft" state="frozen"/>
      <selection pane="bottomLeft" activeCell="A2" sqref="A2"/>
    </sheetView>
  </sheetViews>
  <sheetFormatPr defaultRowHeight="11.25" outlineLevelRow="0" outlineLevelCol="0" x14ac:dyDescent="0" defaultColWidth="8.859375" customHeight="1"/>
  <cols>
    <col min="1" max="1" width="11.29" style="48" customWidth="1"/>
    <col min="2" max="2" width="38.71" style="49" customWidth="1"/>
    <col min="3" max="3" width="8.29" style="49" customWidth="1"/>
    <col min="4" max="4" width="18.71" style="49" customWidth="1"/>
    <col min="5" max="5" width="15.42" style="49" customWidth="1"/>
    <col min="6" max="6" width="14.57" style="49" customWidth="1"/>
    <col min="7" max="7" width="15.71" style="49" customWidth="1"/>
    <col min="8" max="8" width="27.86" style="49" customWidth="1"/>
    <col min="9" max="9" width="15.57" style="49" customWidth="1"/>
    <col min="10" max="10" width="11.71" style="49" customWidth="1"/>
    <col min="11" max="11" width="31.29" style="49" customWidth="1"/>
    <col min="12" max="12" width="18.71" style="49" customWidth="1"/>
    <col min="13" max="13" width="11.85" style="49" customWidth="1"/>
    <col min="14" max="14" width="14.57" style="49" customWidth="1"/>
    <col min="15" max="15" width="8.86" style="49" customWidth="1"/>
    <col min="16" max="16" width="11.57" style="49" customWidth="1"/>
    <col min="17" max="17" width="13.71" style="50" customWidth="1"/>
    <col min="18" max="18" width="22.71" style="49" customWidth="1"/>
    <col min="19" max="21" width="12.71" style="49" customWidth="1"/>
    <col min="22" max="16384" width="8.86" style="49" customWidth="1"/>
  </cols>
  <sheetData>
    <row r="1" ht="22.5" customHeight="1" spans="1:21" x14ac:dyDescent="0.25">
      <c r="A1" s="51" t="s">
        <v>8535</v>
      </c>
      <c r="B1" s="51" t="s">
        <v>8536</v>
      </c>
      <c r="C1" s="52" t="s">
        <v>9</v>
      </c>
      <c r="D1" s="52" t="s">
        <v>8537</v>
      </c>
      <c r="E1" s="52" t="s">
        <v>26</v>
      </c>
      <c r="F1" s="52" t="s">
        <v>8538</v>
      </c>
      <c r="G1" s="51" t="s">
        <v>16</v>
      </c>
      <c r="H1" s="51" t="s">
        <v>23</v>
      </c>
      <c r="I1" s="51" t="s">
        <v>24</v>
      </c>
      <c r="J1" s="51" t="s">
        <v>8539</v>
      </c>
      <c r="K1" s="52" t="s">
        <v>22</v>
      </c>
      <c r="L1" s="51" t="s">
        <v>3</v>
      </c>
      <c r="M1" s="51" t="s">
        <v>8540</v>
      </c>
      <c r="N1" s="51" t="s">
        <v>8541</v>
      </c>
      <c r="O1" s="51" t="s">
        <v>8538</v>
      </c>
      <c r="P1" s="53" t="s">
        <v>8542</v>
      </c>
      <c r="Q1" s="54" t="s">
        <v>8543</v>
      </c>
      <c r="R1" s="52" t="s">
        <v>19</v>
      </c>
      <c r="S1" s="52" t="s">
        <v>8544</v>
      </c>
      <c r="T1" s="52" t="s">
        <v>8545</v>
      </c>
      <c r="U1" s="52" t="s">
        <v>8546</v>
      </c>
    </row>
    <row r="2" ht="12.8" customHeight="1" spans="1:22" x14ac:dyDescent="0.25">
      <c r="A2" s="55">
        <v>134459</v>
      </c>
      <c r="B2" s="56" t="s">
        <v>35</v>
      </c>
      <c r="C2" s="56" t="s">
        <v>11</v>
      </c>
      <c r="D2" s="56" t="s">
        <v>8547</v>
      </c>
      <c r="E2" s="56" t="s">
        <v>8548</v>
      </c>
      <c r="F2" s="56" t="s">
        <v>8549</v>
      </c>
      <c r="G2" s="56" t="s">
        <v>8549</v>
      </c>
      <c r="H2" s="56" t="s">
        <v>8550</v>
      </c>
      <c r="I2" s="56" t="s">
        <v>8550</v>
      </c>
      <c r="J2" s="56" t="s">
        <v>8551</v>
      </c>
      <c r="K2" s="56" t="s">
        <v>35</v>
      </c>
      <c r="L2" s="56" t="s">
        <v>7728</v>
      </c>
      <c r="M2" s="56">
        <v>330</v>
      </c>
      <c r="N2" s="56">
        <v>333</v>
      </c>
      <c r="O2" s="56">
        <v>401</v>
      </c>
      <c r="P2" s="57" t="s">
        <v>7022</v>
      </c>
      <c r="Q2" s="58" t="s">
        <v>8552</v>
      </c>
      <c r="R2" s="56" t="s">
        <v>8549</v>
      </c>
      <c r="S2" s="56" t="s">
        <v>8553</v>
      </c>
      <c r="T2" s="56" t="s">
        <v>8551</v>
      </c>
      <c r="U2" s="56">
        <v>1</v>
      </c>
      <c r="V2" s="49" t="s">
        <v>8554</v>
      </c>
    </row>
    <row r="3" ht="12.8" customHeight="1" spans="1:22" x14ac:dyDescent="0.25">
      <c r="A3" s="55">
        <v>61719</v>
      </c>
      <c r="B3" s="56" t="s">
        <v>35</v>
      </c>
      <c r="C3" s="56" t="s">
        <v>11</v>
      </c>
      <c r="D3" s="56" t="s">
        <v>8547</v>
      </c>
      <c r="E3" s="56" t="s">
        <v>8548</v>
      </c>
      <c r="F3" s="56" t="s">
        <v>8549</v>
      </c>
      <c r="G3" s="56" t="s">
        <v>8549</v>
      </c>
      <c r="H3" s="56" t="s">
        <v>8550</v>
      </c>
      <c r="I3" s="56" t="s">
        <v>8550</v>
      </c>
      <c r="J3" s="56" t="s">
        <v>8551</v>
      </c>
      <c r="K3" s="56" t="s">
        <v>35</v>
      </c>
      <c r="L3" s="56" t="s">
        <v>33</v>
      </c>
      <c r="M3" s="56">
        <v>330</v>
      </c>
      <c r="N3" s="56">
        <v>333</v>
      </c>
      <c r="O3" s="56">
        <v>401</v>
      </c>
      <c r="P3" s="57" t="s">
        <v>7022</v>
      </c>
      <c r="Q3" s="58" t="s">
        <v>8552</v>
      </c>
      <c r="R3" s="56" t="s">
        <v>8549</v>
      </c>
      <c r="S3" s="56" t="s">
        <v>8553</v>
      </c>
      <c r="T3" s="56" t="s">
        <v>8551</v>
      </c>
      <c r="U3" s="56">
        <v>1</v>
      </c>
      <c r="V3" s="49" t="s">
        <v>8554</v>
      </c>
    </row>
    <row r="4" ht="12.8" customHeight="1" spans="1:22" x14ac:dyDescent="0.25">
      <c r="A4" s="55">
        <v>655301</v>
      </c>
      <c r="B4" s="56" t="s">
        <v>8555</v>
      </c>
      <c r="C4" s="56" t="s">
        <v>11</v>
      </c>
      <c r="D4" s="56" t="s">
        <v>8547</v>
      </c>
      <c r="E4" s="56" t="s">
        <v>8548</v>
      </c>
      <c r="F4" s="56" t="s">
        <v>8549</v>
      </c>
      <c r="G4" s="56" t="s">
        <v>8549</v>
      </c>
      <c r="H4" s="56" t="s">
        <v>8550</v>
      </c>
      <c r="I4" s="56" t="s">
        <v>8550</v>
      </c>
      <c r="J4" s="56" t="s">
        <v>8556</v>
      </c>
      <c r="K4" s="56" t="s">
        <v>8555</v>
      </c>
      <c r="L4" s="56" t="s">
        <v>8557</v>
      </c>
      <c r="M4" s="56">
        <v>330</v>
      </c>
      <c r="N4" s="56">
        <v>333</v>
      </c>
      <c r="O4" s="56">
        <v>401</v>
      </c>
      <c r="P4" s="57">
        <v>452</v>
      </c>
      <c r="Q4" s="58">
        <v>330333401452</v>
      </c>
      <c r="R4" s="56" t="s">
        <v>8549</v>
      </c>
      <c r="S4" s="56" t="s">
        <v>8553</v>
      </c>
      <c r="T4" s="56" t="s">
        <v>8551</v>
      </c>
      <c r="U4" s="56">
        <v>1</v>
      </c>
      <c r="V4" s="49" t="s">
        <v>8554</v>
      </c>
    </row>
    <row r="5" ht="12.8" customHeight="1" spans="1:22" x14ac:dyDescent="0.25">
      <c r="A5" s="55">
        <v>655711</v>
      </c>
      <c r="B5" s="56" t="s">
        <v>8558</v>
      </c>
      <c r="C5" s="56" t="s">
        <v>11</v>
      </c>
      <c r="D5" s="56" t="s">
        <v>8547</v>
      </c>
      <c r="E5" s="56" t="s">
        <v>8548</v>
      </c>
      <c r="F5" s="56" t="s">
        <v>8549</v>
      </c>
      <c r="G5" s="56" t="s">
        <v>8549</v>
      </c>
      <c r="H5" s="56" t="s">
        <v>8550</v>
      </c>
      <c r="I5" s="56" t="s">
        <v>8550</v>
      </c>
      <c r="J5" s="56" t="s">
        <v>8559</v>
      </c>
      <c r="K5" s="56" t="s">
        <v>8560</v>
      </c>
      <c r="L5" s="56" t="s">
        <v>8557</v>
      </c>
      <c r="M5" s="56">
        <v>330</v>
      </c>
      <c r="N5" s="56">
        <v>333</v>
      </c>
      <c r="O5" s="56">
        <v>401</v>
      </c>
      <c r="P5" s="57">
        <v>101</v>
      </c>
      <c r="Q5" s="58">
        <v>330333401101</v>
      </c>
      <c r="R5" s="56" t="s">
        <v>8549</v>
      </c>
      <c r="S5" s="56" t="s">
        <v>8553</v>
      </c>
      <c r="T5" s="56" t="s">
        <v>8551</v>
      </c>
      <c r="U5" s="56">
        <v>1</v>
      </c>
      <c r="V5" s="49" t="s">
        <v>8554</v>
      </c>
    </row>
    <row r="6" ht="12.8" customHeight="1" spans="1:22" x14ac:dyDescent="0.25">
      <c r="A6" s="55">
        <v>20020941</v>
      </c>
      <c r="B6" s="56" t="s">
        <v>8561</v>
      </c>
      <c r="C6" s="56" t="s">
        <v>11</v>
      </c>
      <c r="D6" s="56" t="s">
        <v>8547</v>
      </c>
      <c r="E6" s="56" t="s">
        <v>8548</v>
      </c>
      <c r="F6" s="56" t="s">
        <v>8549</v>
      </c>
      <c r="G6" s="56" t="s">
        <v>8549</v>
      </c>
      <c r="H6" s="56" t="s">
        <v>8550</v>
      </c>
      <c r="I6" s="56" t="s">
        <v>8550</v>
      </c>
      <c r="J6" s="56" t="s">
        <v>8562</v>
      </c>
      <c r="K6" s="56" t="s">
        <v>8563</v>
      </c>
      <c r="L6" s="56" t="s">
        <v>8564</v>
      </c>
      <c r="M6" s="56">
        <v>330</v>
      </c>
      <c r="N6" s="56">
        <v>333</v>
      </c>
      <c r="O6" s="56">
        <v>401</v>
      </c>
      <c r="P6" s="57" t="s">
        <v>7022</v>
      </c>
      <c r="Q6" s="58" t="s">
        <v>8552</v>
      </c>
      <c r="R6" s="56" t="s">
        <v>8549</v>
      </c>
      <c r="S6" s="56" t="s">
        <v>8553</v>
      </c>
      <c r="T6" s="56" t="s">
        <v>8551</v>
      </c>
      <c r="U6" s="56">
        <v>1</v>
      </c>
      <c r="V6" s="49" t="s">
        <v>8554</v>
      </c>
    </row>
    <row r="7" ht="12.8" customHeight="1" spans="1:22" x14ac:dyDescent="0.25">
      <c r="A7" s="55" t="s">
        <v>7022</v>
      </c>
      <c r="B7" s="56" t="s">
        <v>8565</v>
      </c>
      <c r="C7" s="56" t="s">
        <v>11</v>
      </c>
      <c r="D7" s="56" t="s">
        <v>8547</v>
      </c>
      <c r="E7" s="56" t="s">
        <v>8548</v>
      </c>
      <c r="F7" s="56" t="s">
        <v>8549</v>
      </c>
      <c r="G7" s="56" t="s">
        <v>8549</v>
      </c>
      <c r="H7" s="56" t="s">
        <v>8550</v>
      </c>
      <c r="I7" s="56" t="s">
        <v>8550</v>
      </c>
      <c r="J7" s="56" t="s">
        <v>8551</v>
      </c>
      <c r="K7" s="56" t="s">
        <v>35</v>
      </c>
      <c r="L7" s="56" t="s">
        <v>7292</v>
      </c>
      <c r="M7" s="56">
        <v>330</v>
      </c>
      <c r="N7" s="56">
        <v>333</v>
      </c>
      <c r="O7" s="56">
        <v>401</v>
      </c>
      <c r="P7" s="57" t="s">
        <v>7022</v>
      </c>
      <c r="Q7" s="58" t="s">
        <v>8552</v>
      </c>
      <c r="R7" s="56" t="s">
        <v>8549</v>
      </c>
      <c r="S7" s="56" t="s">
        <v>8553</v>
      </c>
      <c r="T7" s="56" t="s">
        <v>8551</v>
      </c>
      <c r="U7" s="56">
        <v>0.001</v>
      </c>
      <c r="V7" s="49" t="s">
        <v>8554</v>
      </c>
    </row>
    <row r="8" ht="12.8" customHeight="1" spans="1:22" x14ac:dyDescent="0.25">
      <c r="A8" s="55">
        <v>671787</v>
      </c>
      <c r="B8" s="56" t="s">
        <v>8566</v>
      </c>
      <c r="C8" s="56" t="s">
        <v>10</v>
      </c>
      <c r="D8" s="56" t="s">
        <v>8547</v>
      </c>
      <c r="E8" s="56" t="s">
        <v>8548</v>
      </c>
      <c r="F8" s="56" t="s">
        <v>8549</v>
      </c>
      <c r="G8" s="56" t="s">
        <v>8567</v>
      </c>
      <c r="H8" s="56" t="s">
        <v>8568</v>
      </c>
      <c r="I8" s="56" t="s">
        <v>8550</v>
      </c>
      <c r="J8" s="56" t="s">
        <v>8551</v>
      </c>
      <c r="K8" s="56" t="s">
        <v>8569</v>
      </c>
      <c r="L8" s="56" t="s">
        <v>8557</v>
      </c>
      <c r="M8" s="56">
        <v>330</v>
      </c>
      <c r="N8" s="56">
        <v>333</v>
      </c>
      <c r="O8" s="56">
        <v>401</v>
      </c>
      <c r="P8" s="57">
        <v>473</v>
      </c>
      <c r="Q8" s="58">
        <v>330333401473</v>
      </c>
      <c r="R8" s="56" t="s">
        <v>8567</v>
      </c>
      <c r="S8" s="56" t="s">
        <v>8570</v>
      </c>
      <c r="T8" s="56" t="s">
        <v>8551</v>
      </c>
      <c r="U8" s="56">
        <v>0.5</v>
      </c>
      <c r="V8" s="49" t="s">
        <v>8554</v>
      </c>
    </row>
    <row r="9" ht="12.8" customHeight="1" spans="1:22" x14ac:dyDescent="0.25">
      <c r="A9" s="55">
        <v>20024091</v>
      </c>
      <c r="B9" s="56" t="s">
        <v>8566</v>
      </c>
      <c r="C9" s="56" t="s">
        <v>10</v>
      </c>
      <c r="D9" s="56" t="s">
        <v>8547</v>
      </c>
      <c r="E9" s="56" t="s">
        <v>8548</v>
      </c>
      <c r="F9" s="56" t="s">
        <v>8549</v>
      </c>
      <c r="G9" s="56" t="s">
        <v>8567</v>
      </c>
      <c r="H9" s="56" t="s">
        <v>8568</v>
      </c>
      <c r="I9" s="56" t="s">
        <v>8550</v>
      </c>
      <c r="J9" s="56" t="s">
        <v>8551</v>
      </c>
      <c r="K9" s="56" t="s">
        <v>8569</v>
      </c>
      <c r="L9" s="56" t="s">
        <v>8564</v>
      </c>
      <c r="M9" s="56">
        <v>330</v>
      </c>
      <c r="N9" s="56">
        <v>333</v>
      </c>
      <c r="O9" s="56">
        <v>401</v>
      </c>
      <c r="P9" s="57" t="s">
        <v>7022</v>
      </c>
      <c r="Q9" s="58" t="s">
        <v>8552</v>
      </c>
      <c r="R9" s="56" t="s">
        <v>8567</v>
      </c>
      <c r="S9" s="56" t="s">
        <v>8570</v>
      </c>
      <c r="T9" s="56" t="s">
        <v>8551</v>
      </c>
      <c r="U9" s="56">
        <v>0.5</v>
      </c>
      <c r="V9" s="49" t="s">
        <v>8554</v>
      </c>
    </row>
    <row r="10" ht="12.8" customHeight="1" spans="1:22" x14ac:dyDescent="0.25">
      <c r="A10" s="55">
        <v>134798</v>
      </c>
      <c r="B10" s="56" t="s">
        <v>8571</v>
      </c>
      <c r="C10" s="56" t="s">
        <v>10</v>
      </c>
      <c r="D10" s="56" t="s">
        <v>8547</v>
      </c>
      <c r="E10" s="56" t="s">
        <v>8548</v>
      </c>
      <c r="F10" s="56" t="s">
        <v>8549</v>
      </c>
      <c r="G10" s="56" t="s">
        <v>8567</v>
      </c>
      <c r="H10" s="56" t="s">
        <v>8568</v>
      </c>
      <c r="I10" s="56" t="s">
        <v>8550</v>
      </c>
      <c r="J10" s="56" t="s">
        <v>8551</v>
      </c>
      <c r="K10" s="56" t="s">
        <v>8569</v>
      </c>
      <c r="L10" s="56" t="s">
        <v>7728</v>
      </c>
      <c r="M10" s="56">
        <v>330</v>
      </c>
      <c r="N10" s="56">
        <v>333</v>
      </c>
      <c r="O10" s="56">
        <v>401</v>
      </c>
      <c r="P10" s="57" t="s">
        <v>7022</v>
      </c>
      <c r="Q10" s="58" t="s">
        <v>8552</v>
      </c>
      <c r="R10" s="56" t="s">
        <v>8567</v>
      </c>
      <c r="S10" s="56" t="s">
        <v>8570</v>
      </c>
      <c r="T10" s="56" t="s">
        <v>8551</v>
      </c>
      <c r="U10" s="56">
        <v>0.5</v>
      </c>
      <c r="V10" s="49" t="s">
        <v>8554</v>
      </c>
    </row>
    <row r="11" ht="12.8" customHeight="1" spans="1:22" x14ac:dyDescent="0.25">
      <c r="A11" s="55">
        <v>794562</v>
      </c>
      <c r="B11" s="56" t="s">
        <v>8572</v>
      </c>
      <c r="C11" s="56" t="s">
        <v>10</v>
      </c>
      <c r="D11" s="56" t="s">
        <v>8547</v>
      </c>
      <c r="E11" s="56" t="s">
        <v>8548</v>
      </c>
      <c r="F11" s="56" t="s">
        <v>8549</v>
      </c>
      <c r="G11" s="56" t="s">
        <v>8567</v>
      </c>
      <c r="H11" s="56" t="s">
        <v>8568</v>
      </c>
      <c r="I11" s="56" t="s">
        <v>8550</v>
      </c>
      <c r="J11" s="56" t="s">
        <v>8573</v>
      </c>
      <c r="K11" s="56" t="s">
        <v>8574</v>
      </c>
      <c r="L11" s="56" t="s">
        <v>33</v>
      </c>
      <c r="M11" s="56">
        <v>330</v>
      </c>
      <c r="N11" s="56">
        <v>333</v>
      </c>
      <c r="O11" s="56">
        <v>401</v>
      </c>
      <c r="P11" s="57" t="s">
        <v>7022</v>
      </c>
      <c r="Q11" s="58" t="s">
        <v>8552</v>
      </c>
      <c r="R11" s="56" t="s">
        <v>8567</v>
      </c>
      <c r="S11" s="56" t="s">
        <v>8570</v>
      </c>
      <c r="T11" s="56" t="s">
        <v>8551</v>
      </c>
      <c r="U11" s="56">
        <v>0.5</v>
      </c>
      <c r="V11" s="49" t="s">
        <v>8554</v>
      </c>
    </row>
    <row r="12" ht="12.8" customHeight="1" spans="1:22" x14ac:dyDescent="0.25">
      <c r="A12" s="55">
        <v>795728</v>
      </c>
      <c r="B12" s="56" t="s">
        <v>1647</v>
      </c>
      <c r="C12" s="56" t="s">
        <v>10</v>
      </c>
      <c r="D12" s="56" t="s">
        <v>8547</v>
      </c>
      <c r="E12" s="56" t="s">
        <v>8548</v>
      </c>
      <c r="F12" s="56" t="s">
        <v>8549</v>
      </c>
      <c r="G12" s="56" t="s">
        <v>8567</v>
      </c>
      <c r="H12" s="56" t="s">
        <v>8568</v>
      </c>
      <c r="I12" s="56" t="s">
        <v>8550</v>
      </c>
      <c r="J12" s="56" t="s">
        <v>8551</v>
      </c>
      <c r="K12" s="56" t="s">
        <v>8569</v>
      </c>
      <c r="L12" s="56" t="s">
        <v>33</v>
      </c>
      <c r="M12" s="56">
        <v>330</v>
      </c>
      <c r="N12" s="56">
        <v>333</v>
      </c>
      <c r="O12" s="56">
        <v>401</v>
      </c>
      <c r="P12" s="57" t="s">
        <v>7022</v>
      </c>
      <c r="Q12" s="58" t="s">
        <v>8552</v>
      </c>
      <c r="R12" s="56" t="s">
        <v>8567</v>
      </c>
      <c r="S12" s="56" t="s">
        <v>8570</v>
      </c>
      <c r="T12" s="56" t="s">
        <v>8551</v>
      </c>
      <c r="U12" s="56">
        <v>0.5</v>
      </c>
      <c r="V12" s="49" t="s">
        <v>8554</v>
      </c>
    </row>
    <row r="13" ht="12.8" customHeight="1" spans="1:22" x14ac:dyDescent="0.25">
      <c r="A13" s="55" t="s">
        <v>7022</v>
      </c>
      <c r="B13" s="56" t="s">
        <v>8575</v>
      </c>
      <c r="C13" s="56" t="s">
        <v>10</v>
      </c>
      <c r="D13" s="56" t="s">
        <v>8547</v>
      </c>
      <c r="E13" s="56" t="s">
        <v>8548</v>
      </c>
      <c r="F13" s="56" t="s">
        <v>8549</v>
      </c>
      <c r="G13" s="56" t="s">
        <v>8567</v>
      </c>
      <c r="H13" s="56" t="s">
        <v>8568</v>
      </c>
      <c r="I13" s="56" t="s">
        <v>8550</v>
      </c>
      <c r="J13" s="56" t="s">
        <v>8551</v>
      </c>
      <c r="K13" s="56" t="s">
        <v>8576</v>
      </c>
      <c r="L13" s="56" t="s">
        <v>7718</v>
      </c>
      <c r="M13" s="56">
        <v>330</v>
      </c>
      <c r="N13" s="56">
        <v>333</v>
      </c>
      <c r="O13" s="56">
        <v>401</v>
      </c>
      <c r="P13" s="57" t="s">
        <v>7022</v>
      </c>
      <c r="Q13" s="58" t="s">
        <v>8552</v>
      </c>
      <c r="R13" s="56" t="s">
        <v>8567</v>
      </c>
      <c r="S13" s="56" t="s">
        <v>8570</v>
      </c>
      <c r="T13" s="56" t="s">
        <v>8551</v>
      </c>
      <c r="U13" s="56">
        <v>0.5</v>
      </c>
      <c r="V13" s="49" t="s">
        <v>8554</v>
      </c>
    </row>
    <row r="14" ht="12.8" customHeight="1" spans="1:22" x14ac:dyDescent="0.25">
      <c r="A14" s="55">
        <v>134460</v>
      </c>
      <c r="B14" s="56" t="s">
        <v>143</v>
      </c>
      <c r="C14" s="56" t="s">
        <v>11</v>
      </c>
      <c r="D14" s="56" t="s">
        <v>8547</v>
      </c>
      <c r="E14" s="56" t="s">
        <v>8548</v>
      </c>
      <c r="F14" s="56" t="s">
        <v>8549</v>
      </c>
      <c r="G14" s="56" t="s">
        <v>8549</v>
      </c>
      <c r="H14" s="56" t="s">
        <v>8577</v>
      </c>
      <c r="I14" s="56" t="s">
        <v>8577</v>
      </c>
      <c r="J14" s="56" t="s">
        <v>8551</v>
      </c>
      <c r="K14" s="56" t="s">
        <v>143</v>
      </c>
      <c r="L14" s="56" t="s">
        <v>7728</v>
      </c>
      <c r="M14" s="56">
        <v>330</v>
      </c>
      <c r="N14" s="56">
        <v>333</v>
      </c>
      <c r="O14" s="56">
        <v>401</v>
      </c>
      <c r="P14" s="57" t="s">
        <v>7022</v>
      </c>
      <c r="Q14" s="58" t="s">
        <v>8552</v>
      </c>
      <c r="R14" s="56" t="s">
        <v>8549</v>
      </c>
      <c r="S14" s="56" t="s">
        <v>8553</v>
      </c>
      <c r="T14" s="56" t="s">
        <v>8551</v>
      </c>
      <c r="U14" s="56">
        <v>1</v>
      </c>
      <c r="V14" s="49" t="s">
        <v>8554</v>
      </c>
    </row>
    <row r="15" ht="12.8" customHeight="1" spans="1:22" x14ac:dyDescent="0.25">
      <c r="A15" s="55">
        <v>61720</v>
      </c>
      <c r="B15" s="56" t="s">
        <v>143</v>
      </c>
      <c r="C15" s="56" t="s">
        <v>11</v>
      </c>
      <c r="D15" s="56" t="s">
        <v>8547</v>
      </c>
      <c r="E15" s="56" t="s">
        <v>8548</v>
      </c>
      <c r="F15" s="56" t="s">
        <v>8549</v>
      </c>
      <c r="G15" s="56" t="s">
        <v>8549</v>
      </c>
      <c r="H15" s="56" t="s">
        <v>8577</v>
      </c>
      <c r="I15" s="56" t="s">
        <v>8577</v>
      </c>
      <c r="J15" s="56" t="s">
        <v>8551</v>
      </c>
      <c r="K15" s="56" t="s">
        <v>143</v>
      </c>
      <c r="L15" s="56" t="s">
        <v>33</v>
      </c>
      <c r="M15" s="56">
        <v>330</v>
      </c>
      <c r="N15" s="56">
        <v>333</v>
      </c>
      <c r="O15" s="56">
        <v>401</v>
      </c>
      <c r="P15" s="57" t="s">
        <v>7022</v>
      </c>
      <c r="Q15" s="58" t="s">
        <v>8552</v>
      </c>
      <c r="R15" s="56" t="s">
        <v>8549</v>
      </c>
      <c r="S15" s="56" t="s">
        <v>8553</v>
      </c>
      <c r="T15" s="56" t="s">
        <v>8551</v>
      </c>
      <c r="U15" s="56">
        <v>1</v>
      </c>
      <c r="V15" s="49" t="s">
        <v>8554</v>
      </c>
    </row>
    <row r="16" ht="12.8" customHeight="1" spans="1:22" x14ac:dyDescent="0.25">
      <c r="A16" s="55">
        <v>655311</v>
      </c>
      <c r="B16" s="56" t="s">
        <v>8578</v>
      </c>
      <c r="C16" s="56" t="s">
        <v>11</v>
      </c>
      <c r="D16" s="56" t="s">
        <v>8547</v>
      </c>
      <c r="E16" s="56" t="s">
        <v>8548</v>
      </c>
      <c r="F16" s="56" t="s">
        <v>8549</v>
      </c>
      <c r="G16" s="56" t="s">
        <v>8549</v>
      </c>
      <c r="H16" s="56" t="s">
        <v>8577</v>
      </c>
      <c r="I16" s="56" t="s">
        <v>8577</v>
      </c>
      <c r="J16" s="56" t="s">
        <v>8556</v>
      </c>
      <c r="K16" s="56" t="s">
        <v>8578</v>
      </c>
      <c r="L16" s="56" t="s">
        <v>8557</v>
      </c>
      <c r="M16" s="56">
        <v>330</v>
      </c>
      <c r="N16" s="56">
        <v>333</v>
      </c>
      <c r="O16" s="56">
        <v>401</v>
      </c>
      <c r="P16" s="57">
        <v>452</v>
      </c>
      <c r="Q16" s="58">
        <v>330333401452</v>
      </c>
      <c r="R16" s="56" t="s">
        <v>8549</v>
      </c>
      <c r="S16" s="56" t="s">
        <v>8553</v>
      </c>
      <c r="T16" s="56" t="s">
        <v>8551</v>
      </c>
      <c r="U16" s="56">
        <v>1</v>
      </c>
      <c r="V16" s="49" t="s">
        <v>8554</v>
      </c>
    </row>
    <row r="17" ht="12.8" customHeight="1" spans="1:22" x14ac:dyDescent="0.25">
      <c r="A17" s="55">
        <v>655717</v>
      </c>
      <c r="B17" s="56" t="s">
        <v>8579</v>
      </c>
      <c r="C17" s="56" t="s">
        <v>11</v>
      </c>
      <c r="D17" s="56" t="s">
        <v>8547</v>
      </c>
      <c r="E17" s="56" t="s">
        <v>8548</v>
      </c>
      <c r="F17" s="56" t="s">
        <v>8549</v>
      </c>
      <c r="G17" s="56" t="s">
        <v>8549</v>
      </c>
      <c r="H17" s="56" t="s">
        <v>8577</v>
      </c>
      <c r="I17" s="56" t="s">
        <v>8577</v>
      </c>
      <c r="J17" s="56" t="s">
        <v>8559</v>
      </c>
      <c r="K17" s="56" t="s">
        <v>8579</v>
      </c>
      <c r="L17" s="56" t="s">
        <v>8557</v>
      </c>
      <c r="M17" s="56">
        <v>330</v>
      </c>
      <c r="N17" s="56">
        <v>333</v>
      </c>
      <c r="O17" s="56">
        <v>401</v>
      </c>
      <c r="P17" s="57">
        <v>101</v>
      </c>
      <c r="Q17" s="58">
        <v>330333401101</v>
      </c>
      <c r="R17" s="56" t="s">
        <v>8549</v>
      </c>
      <c r="S17" s="56" t="s">
        <v>8553</v>
      </c>
      <c r="T17" s="56" t="s">
        <v>8551</v>
      </c>
      <c r="U17" s="56">
        <v>1</v>
      </c>
      <c r="V17" s="49" t="s">
        <v>8554</v>
      </c>
    </row>
    <row r="18" ht="12.8" customHeight="1" spans="1:22" x14ac:dyDescent="0.25">
      <c r="A18" s="55">
        <v>20020947</v>
      </c>
      <c r="B18" s="56" t="s">
        <v>8580</v>
      </c>
      <c r="C18" s="56" t="s">
        <v>11</v>
      </c>
      <c r="D18" s="56" t="s">
        <v>8547</v>
      </c>
      <c r="E18" s="56" t="s">
        <v>8548</v>
      </c>
      <c r="F18" s="56" t="s">
        <v>8549</v>
      </c>
      <c r="G18" s="56" t="s">
        <v>8549</v>
      </c>
      <c r="H18" s="56" t="s">
        <v>8577</v>
      </c>
      <c r="I18" s="56" t="s">
        <v>8577</v>
      </c>
      <c r="J18" s="56" t="s">
        <v>8562</v>
      </c>
      <c r="K18" s="56" t="s">
        <v>8581</v>
      </c>
      <c r="L18" s="56" t="s">
        <v>8564</v>
      </c>
      <c r="M18" s="56">
        <v>330</v>
      </c>
      <c r="N18" s="56">
        <v>333</v>
      </c>
      <c r="O18" s="56">
        <v>401</v>
      </c>
      <c r="P18" s="57" t="s">
        <v>7022</v>
      </c>
      <c r="Q18" s="58" t="s">
        <v>8552</v>
      </c>
      <c r="R18" s="56" t="s">
        <v>8549</v>
      </c>
      <c r="S18" s="56" t="s">
        <v>8553</v>
      </c>
      <c r="T18" s="56" t="s">
        <v>8551</v>
      </c>
      <c r="U18" s="56">
        <v>1</v>
      </c>
      <c r="V18" s="49" t="s">
        <v>8554</v>
      </c>
    </row>
    <row r="19" ht="12.8" customHeight="1" spans="1:22" x14ac:dyDescent="0.25">
      <c r="A19" s="55" t="s">
        <v>7022</v>
      </c>
      <c r="B19" s="56" t="s">
        <v>8582</v>
      </c>
      <c r="C19" s="56" t="s">
        <v>11</v>
      </c>
      <c r="D19" s="56" t="s">
        <v>8547</v>
      </c>
      <c r="E19" s="56" t="s">
        <v>8548</v>
      </c>
      <c r="F19" s="56" t="s">
        <v>8549</v>
      </c>
      <c r="G19" s="56" t="s">
        <v>8549</v>
      </c>
      <c r="H19" s="56" t="s">
        <v>8577</v>
      </c>
      <c r="I19" s="56" t="s">
        <v>8577</v>
      </c>
      <c r="J19" s="56" t="s">
        <v>8551</v>
      </c>
      <c r="K19" s="56" t="s">
        <v>143</v>
      </c>
      <c r="L19" s="56" t="s">
        <v>7292</v>
      </c>
      <c r="M19" s="56">
        <v>330</v>
      </c>
      <c r="N19" s="56">
        <v>333</v>
      </c>
      <c r="O19" s="56">
        <v>401</v>
      </c>
      <c r="P19" s="57" t="s">
        <v>7022</v>
      </c>
      <c r="Q19" s="58" t="s">
        <v>8552</v>
      </c>
      <c r="R19" s="56" t="s">
        <v>8549</v>
      </c>
      <c r="S19" s="56" t="s">
        <v>8553</v>
      </c>
      <c r="T19" s="56" t="s">
        <v>8551</v>
      </c>
      <c r="U19" s="56">
        <v>0.001</v>
      </c>
      <c r="V19" s="49" t="s">
        <v>8554</v>
      </c>
    </row>
    <row r="20" ht="12.8" customHeight="1" spans="1:22" x14ac:dyDescent="0.25">
      <c r="A20" s="55">
        <v>61817</v>
      </c>
      <c r="B20" s="56" t="s">
        <v>6769</v>
      </c>
      <c r="C20" s="56" t="s">
        <v>11</v>
      </c>
      <c r="D20" s="56" t="s">
        <v>8547</v>
      </c>
      <c r="E20" s="56" t="s">
        <v>8548</v>
      </c>
      <c r="F20" s="56" t="s">
        <v>8583</v>
      </c>
      <c r="G20" s="56" t="s">
        <v>8583</v>
      </c>
      <c r="H20" s="56" t="s">
        <v>8584</v>
      </c>
      <c r="I20" s="56" t="s">
        <v>8585</v>
      </c>
      <c r="J20" s="56" t="s">
        <v>8551</v>
      </c>
      <c r="K20" s="56" t="s">
        <v>6769</v>
      </c>
      <c r="L20" s="56" t="s">
        <v>33</v>
      </c>
      <c r="M20" s="56">
        <v>330</v>
      </c>
      <c r="N20" s="56">
        <v>333</v>
      </c>
      <c r="O20" s="56">
        <v>402</v>
      </c>
      <c r="P20" s="57" t="s">
        <v>7022</v>
      </c>
      <c r="Q20" s="58" t="s">
        <v>8586</v>
      </c>
      <c r="R20" s="56" t="s">
        <v>8583</v>
      </c>
      <c r="S20" s="56" t="s">
        <v>8553</v>
      </c>
      <c r="T20" s="56" t="s">
        <v>8551</v>
      </c>
      <c r="U20" s="56">
        <v>1</v>
      </c>
      <c r="V20" s="49" t="s">
        <v>8554</v>
      </c>
    </row>
    <row r="21" ht="12.8" customHeight="1" spans="1:22" x14ac:dyDescent="0.25">
      <c r="A21" s="55">
        <v>656021</v>
      </c>
      <c r="B21" s="56" t="s">
        <v>8587</v>
      </c>
      <c r="C21" s="56" t="s">
        <v>11</v>
      </c>
      <c r="D21" s="56" t="s">
        <v>8547</v>
      </c>
      <c r="E21" s="56" t="s">
        <v>8548</v>
      </c>
      <c r="F21" s="56" t="s">
        <v>8583</v>
      </c>
      <c r="G21" s="56" t="s">
        <v>8583</v>
      </c>
      <c r="H21" s="56" t="s">
        <v>8584</v>
      </c>
      <c r="I21" s="56" t="s">
        <v>8585</v>
      </c>
      <c r="J21" s="56" t="s">
        <v>8556</v>
      </c>
      <c r="K21" s="56" t="s">
        <v>8587</v>
      </c>
      <c r="L21" s="56" t="s">
        <v>8557</v>
      </c>
      <c r="M21" s="56">
        <v>330</v>
      </c>
      <c r="N21" s="56">
        <v>333</v>
      </c>
      <c r="O21" s="56">
        <v>402</v>
      </c>
      <c r="P21" s="57">
        <v>152</v>
      </c>
      <c r="Q21" s="58">
        <v>330333402152</v>
      </c>
      <c r="R21" s="56" t="s">
        <v>8583</v>
      </c>
      <c r="S21" s="56" t="s">
        <v>8553</v>
      </c>
      <c r="T21" s="56" t="s">
        <v>8551</v>
      </c>
      <c r="U21" s="56">
        <v>1</v>
      </c>
      <c r="V21" s="49" t="s">
        <v>8554</v>
      </c>
    </row>
    <row r="22" ht="12.8" customHeight="1" spans="1:22" x14ac:dyDescent="0.25">
      <c r="A22" s="55">
        <v>61849</v>
      </c>
      <c r="B22" s="56" t="s">
        <v>8588</v>
      </c>
      <c r="C22" s="56" t="s">
        <v>11</v>
      </c>
      <c r="D22" s="56" t="s">
        <v>8547</v>
      </c>
      <c r="E22" s="56" t="s">
        <v>8548</v>
      </c>
      <c r="F22" s="56" t="s">
        <v>8583</v>
      </c>
      <c r="G22" s="56" t="s">
        <v>8583</v>
      </c>
      <c r="H22" s="56" t="s">
        <v>8589</v>
      </c>
      <c r="I22" s="56" t="s">
        <v>8590</v>
      </c>
      <c r="J22" s="56" t="s">
        <v>8551</v>
      </c>
      <c r="K22" s="56" t="s">
        <v>8588</v>
      </c>
      <c r="L22" s="56" t="s">
        <v>33</v>
      </c>
      <c r="M22" s="56">
        <v>330</v>
      </c>
      <c r="N22" s="56">
        <v>333</v>
      </c>
      <c r="O22" s="56">
        <v>402</v>
      </c>
      <c r="P22" s="57" t="s">
        <v>7022</v>
      </c>
      <c r="Q22" s="58" t="s">
        <v>8586</v>
      </c>
      <c r="R22" s="56" t="s">
        <v>8583</v>
      </c>
      <c r="S22" s="56" t="s">
        <v>8553</v>
      </c>
      <c r="T22" s="56" t="s">
        <v>8551</v>
      </c>
      <c r="U22" s="56">
        <v>1</v>
      </c>
      <c r="V22" s="49" t="s">
        <v>8554</v>
      </c>
    </row>
    <row r="23" ht="12.8" customHeight="1" spans="1:22" x14ac:dyDescent="0.25">
      <c r="A23" s="55">
        <v>656016</v>
      </c>
      <c r="B23" s="56" t="s">
        <v>8591</v>
      </c>
      <c r="C23" s="56" t="s">
        <v>11</v>
      </c>
      <c r="D23" s="56" t="s">
        <v>8547</v>
      </c>
      <c r="E23" s="56" t="s">
        <v>8548</v>
      </c>
      <c r="F23" s="56" t="s">
        <v>8583</v>
      </c>
      <c r="G23" s="56" t="s">
        <v>8583</v>
      </c>
      <c r="H23" s="56" t="s">
        <v>8589</v>
      </c>
      <c r="I23" s="56" t="s">
        <v>8590</v>
      </c>
      <c r="J23" s="56" t="s">
        <v>8556</v>
      </c>
      <c r="K23" s="56" t="s">
        <v>8591</v>
      </c>
      <c r="L23" s="56" t="s">
        <v>8557</v>
      </c>
      <c r="M23" s="56">
        <v>330</v>
      </c>
      <c r="N23" s="56">
        <v>333</v>
      </c>
      <c r="O23" s="56">
        <v>402</v>
      </c>
      <c r="P23" s="57">
        <v>152</v>
      </c>
      <c r="Q23" s="58">
        <v>330333402152</v>
      </c>
      <c r="R23" s="56" t="s">
        <v>8583</v>
      </c>
      <c r="S23" s="56" t="s">
        <v>8553</v>
      </c>
      <c r="T23" s="56" t="s">
        <v>8551</v>
      </c>
      <c r="U23" s="56">
        <v>1</v>
      </c>
      <c r="V23" s="49" t="s">
        <v>8554</v>
      </c>
    </row>
    <row r="24" ht="12.8" customHeight="1" spans="1:22" x14ac:dyDescent="0.25">
      <c r="A24" s="55">
        <v>61818</v>
      </c>
      <c r="B24" s="56" t="s">
        <v>6932</v>
      </c>
      <c r="C24" s="56" t="s">
        <v>11</v>
      </c>
      <c r="D24" s="56" t="s">
        <v>8547</v>
      </c>
      <c r="E24" s="56" t="s">
        <v>8548</v>
      </c>
      <c r="F24" s="56" t="s">
        <v>8583</v>
      </c>
      <c r="G24" s="56" t="s">
        <v>8583</v>
      </c>
      <c r="H24" s="56" t="s">
        <v>8592</v>
      </c>
      <c r="I24" s="56" t="s">
        <v>8592</v>
      </c>
      <c r="J24" s="56" t="s">
        <v>8551</v>
      </c>
      <c r="K24" s="56" t="s">
        <v>6932</v>
      </c>
      <c r="L24" s="56" t="s">
        <v>33</v>
      </c>
      <c r="M24" s="56">
        <v>330</v>
      </c>
      <c r="N24" s="56">
        <v>333</v>
      </c>
      <c r="O24" s="56">
        <v>402</v>
      </c>
      <c r="P24" s="57" t="s">
        <v>7022</v>
      </c>
      <c r="Q24" s="58" t="s">
        <v>8586</v>
      </c>
      <c r="R24" s="56" t="s">
        <v>8583</v>
      </c>
      <c r="S24" s="56" t="s">
        <v>8553</v>
      </c>
      <c r="T24" s="56" t="s">
        <v>8551</v>
      </c>
      <c r="U24" s="56">
        <v>1</v>
      </c>
      <c r="V24" s="49" t="s">
        <v>8554</v>
      </c>
    </row>
    <row r="25" ht="12.8" customHeight="1" spans="1:22" x14ac:dyDescent="0.25">
      <c r="A25" s="55">
        <v>655543</v>
      </c>
      <c r="B25" s="56" t="s">
        <v>8593</v>
      </c>
      <c r="C25" s="56" t="s">
        <v>11</v>
      </c>
      <c r="D25" s="56" t="s">
        <v>8547</v>
      </c>
      <c r="E25" s="56" t="s">
        <v>8548</v>
      </c>
      <c r="F25" s="56" t="s">
        <v>8583</v>
      </c>
      <c r="G25" s="56" t="s">
        <v>8583</v>
      </c>
      <c r="H25" s="56" t="s">
        <v>8592</v>
      </c>
      <c r="I25" s="56" t="s">
        <v>8592</v>
      </c>
      <c r="J25" s="56" t="s">
        <v>8556</v>
      </c>
      <c r="K25" s="56" t="s">
        <v>8593</v>
      </c>
      <c r="L25" s="56" t="s">
        <v>8557</v>
      </c>
      <c r="M25" s="56">
        <v>330</v>
      </c>
      <c r="N25" s="56">
        <v>333</v>
      </c>
      <c r="O25" s="56">
        <v>402</v>
      </c>
      <c r="P25" s="57">
        <v>152</v>
      </c>
      <c r="Q25" s="58">
        <v>330333402152</v>
      </c>
      <c r="R25" s="56" t="s">
        <v>8583</v>
      </c>
      <c r="S25" s="56" t="s">
        <v>8553</v>
      </c>
      <c r="T25" s="56" t="s">
        <v>8551</v>
      </c>
      <c r="U25" s="56">
        <v>1</v>
      </c>
      <c r="V25" s="49" t="s">
        <v>8554</v>
      </c>
    </row>
    <row r="26" ht="12.8" customHeight="1" spans="1:22" x14ac:dyDescent="0.25">
      <c r="A26" s="55">
        <v>655838</v>
      </c>
      <c r="B26" s="56" t="s">
        <v>8594</v>
      </c>
      <c r="C26" s="56" t="s">
        <v>11</v>
      </c>
      <c r="D26" s="56" t="s">
        <v>8547</v>
      </c>
      <c r="E26" s="56" t="s">
        <v>8548</v>
      </c>
      <c r="F26" s="56" t="s">
        <v>8583</v>
      </c>
      <c r="G26" s="56" t="s">
        <v>8583</v>
      </c>
      <c r="H26" s="56" t="s">
        <v>8592</v>
      </c>
      <c r="I26" s="56" t="s">
        <v>8592</v>
      </c>
      <c r="J26" s="56" t="s">
        <v>8559</v>
      </c>
      <c r="K26" s="56" t="s">
        <v>8594</v>
      </c>
      <c r="L26" s="56" t="s">
        <v>8557</v>
      </c>
      <c r="M26" s="56">
        <v>330</v>
      </c>
      <c r="N26" s="56">
        <v>333</v>
      </c>
      <c r="O26" s="56">
        <v>402</v>
      </c>
      <c r="P26" s="57">
        <v>101</v>
      </c>
      <c r="Q26" s="58">
        <v>330333402101</v>
      </c>
      <c r="R26" s="56" t="s">
        <v>8583</v>
      </c>
      <c r="S26" s="56" t="s">
        <v>8553</v>
      </c>
      <c r="T26" s="56" t="s">
        <v>8551</v>
      </c>
      <c r="U26" s="56">
        <v>1</v>
      </c>
      <c r="V26" s="49" t="s">
        <v>8554</v>
      </c>
    </row>
    <row r="27" ht="12.8" customHeight="1" spans="1:22" x14ac:dyDescent="0.25">
      <c r="A27" s="55" t="s">
        <v>7022</v>
      </c>
      <c r="B27" s="56" t="s">
        <v>8595</v>
      </c>
      <c r="C27" s="56" t="s">
        <v>11</v>
      </c>
      <c r="D27" s="56" t="s">
        <v>8547</v>
      </c>
      <c r="E27" s="56" t="s">
        <v>8548</v>
      </c>
      <c r="F27" s="56" t="s">
        <v>8583</v>
      </c>
      <c r="G27" s="56" t="s">
        <v>8583</v>
      </c>
      <c r="H27" s="56" t="s">
        <v>8592</v>
      </c>
      <c r="I27" s="56" t="s">
        <v>8592</v>
      </c>
      <c r="J27" s="56" t="s">
        <v>8551</v>
      </c>
      <c r="K27" s="56" t="s">
        <v>6932</v>
      </c>
      <c r="L27" s="56" t="s">
        <v>7292</v>
      </c>
      <c r="M27" s="56">
        <v>330</v>
      </c>
      <c r="N27" s="56">
        <v>333</v>
      </c>
      <c r="O27" s="56">
        <v>402</v>
      </c>
      <c r="P27" s="57" t="s">
        <v>7022</v>
      </c>
      <c r="Q27" s="58" t="s">
        <v>8586</v>
      </c>
      <c r="R27" s="56" t="s">
        <v>8583</v>
      </c>
      <c r="S27" s="56" t="s">
        <v>8553</v>
      </c>
      <c r="T27" s="56" t="s">
        <v>8551</v>
      </c>
      <c r="U27" s="56">
        <v>0.001</v>
      </c>
      <c r="V27" s="49" t="s">
        <v>8554</v>
      </c>
    </row>
    <row r="28" ht="12.8" customHeight="1" spans="1:22" x14ac:dyDescent="0.25">
      <c r="A28" s="55">
        <v>61819</v>
      </c>
      <c r="B28" s="56" t="s">
        <v>3583</v>
      </c>
      <c r="C28" s="56" t="s">
        <v>11</v>
      </c>
      <c r="D28" s="56" t="s">
        <v>8547</v>
      </c>
      <c r="E28" s="56" t="s">
        <v>8548</v>
      </c>
      <c r="F28" s="56" t="s">
        <v>8583</v>
      </c>
      <c r="G28" s="56" t="s">
        <v>8583</v>
      </c>
      <c r="H28" s="56" t="s">
        <v>8596</v>
      </c>
      <c r="I28" s="56" t="s">
        <v>8596</v>
      </c>
      <c r="J28" s="56" t="s">
        <v>8551</v>
      </c>
      <c r="K28" s="56" t="s">
        <v>3583</v>
      </c>
      <c r="L28" s="56" t="s">
        <v>33</v>
      </c>
      <c r="M28" s="56">
        <v>330</v>
      </c>
      <c r="N28" s="56">
        <v>333</v>
      </c>
      <c r="O28" s="56">
        <v>402</v>
      </c>
      <c r="P28" s="57" t="s">
        <v>7022</v>
      </c>
      <c r="Q28" s="58" t="s">
        <v>8586</v>
      </c>
      <c r="R28" s="56" t="s">
        <v>8583</v>
      </c>
      <c r="S28" s="56" t="s">
        <v>8553</v>
      </c>
      <c r="T28" s="56" t="s">
        <v>8551</v>
      </c>
      <c r="U28" s="56">
        <v>1</v>
      </c>
      <c r="V28" s="49" t="s">
        <v>8554</v>
      </c>
    </row>
    <row r="29" ht="12.8" customHeight="1" spans="1:22" x14ac:dyDescent="0.25">
      <c r="A29" s="55">
        <v>655524</v>
      </c>
      <c r="B29" s="56" t="s">
        <v>8597</v>
      </c>
      <c r="C29" s="56" t="s">
        <v>11</v>
      </c>
      <c r="D29" s="56" t="s">
        <v>8547</v>
      </c>
      <c r="E29" s="56" t="s">
        <v>8548</v>
      </c>
      <c r="F29" s="56" t="s">
        <v>8583</v>
      </c>
      <c r="G29" s="56" t="s">
        <v>8583</v>
      </c>
      <c r="H29" s="56" t="s">
        <v>8596</v>
      </c>
      <c r="I29" s="56" t="s">
        <v>8596</v>
      </c>
      <c r="J29" s="56" t="s">
        <v>8556</v>
      </c>
      <c r="K29" s="56" t="s">
        <v>8598</v>
      </c>
      <c r="L29" s="56" t="s">
        <v>8557</v>
      </c>
      <c r="M29" s="56">
        <v>330</v>
      </c>
      <c r="N29" s="56">
        <v>333</v>
      </c>
      <c r="O29" s="56">
        <v>402</v>
      </c>
      <c r="P29" s="57">
        <v>152</v>
      </c>
      <c r="Q29" s="58">
        <v>330333402152</v>
      </c>
      <c r="R29" s="56" t="s">
        <v>8583</v>
      </c>
      <c r="S29" s="56" t="s">
        <v>8553</v>
      </c>
      <c r="T29" s="56" t="s">
        <v>8551</v>
      </c>
      <c r="U29" s="56">
        <v>1</v>
      </c>
      <c r="V29" s="49" t="s">
        <v>8554</v>
      </c>
    </row>
    <row r="30" ht="12.8" customHeight="1" spans="1:22" x14ac:dyDescent="0.25">
      <c r="A30" s="55">
        <v>655820</v>
      </c>
      <c r="B30" s="56" t="s">
        <v>8599</v>
      </c>
      <c r="C30" s="56" t="s">
        <v>11</v>
      </c>
      <c r="D30" s="56" t="s">
        <v>8547</v>
      </c>
      <c r="E30" s="56" t="s">
        <v>8548</v>
      </c>
      <c r="F30" s="56" t="s">
        <v>8583</v>
      </c>
      <c r="G30" s="56" t="s">
        <v>8583</v>
      </c>
      <c r="H30" s="56" t="s">
        <v>8596</v>
      </c>
      <c r="I30" s="56" t="s">
        <v>8596</v>
      </c>
      <c r="J30" s="56" t="s">
        <v>8559</v>
      </c>
      <c r="K30" s="56" t="s">
        <v>8600</v>
      </c>
      <c r="L30" s="56" t="s">
        <v>8557</v>
      </c>
      <c r="M30" s="56">
        <v>330</v>
      </c>
      <c r="N30" s="56">
        <v>333</v>
      </c>
      <c r="O30" s="56">
        <v>402</v>
      </c>
      <c r="P30" s="57">
        <v>101</v>
      </c>
      <c r="Q30" s="58">
        <v>330333402101</v>
      </c>
      <c r="R30" s="56" t="s">
        <v>8583</v>
      </c>
      <c r="S30" s="56" t="s">
        <v>8553</v>
      </c>
      <c r="T30" s="56" t="s">
        <v>8551</v>
      </c>
      <c r="U30" s="56">
        <v>1</v>
      </c>
      <c r="V30" s="49" t="s">
        <v>8554</v>
      </c>
    </row>
    <row r="31" ht="12.8" customHeight="1" spans="1:22" x14ac:dyDescent="0.25">
      <c r="A31" s="55">
        <v>134517</v>
      </c>
      <c r="B31" s="56" t="s">
        <v>134</v>
      </c>
      <c r="C31" s="56" t="s">
        <v>11</v>
      </c>
      <c r="D31" s="56" t="s">
        <v>8547</v>
      </c>
      <c r="E31" s="56" t="s">
        <v>8548</v>
      </c>
      <c r="F31" s="56" t="s">
        <v>8583</v>
      </c>
      <c r="G31" s="56" t="s">
        <v>8583</v>
      </c>
      <c r="H31" s="56" t="s">
        <v>8601</v>
      </c>
      <c r="I31" s="56" t="s">
        <v>8602</v>
      </c>
      <c r="J31" s="56" t="s">
        <v>8551</v>
      </c>
      <c r="K31" s="56" t="s">
        <v>134</v>
      </c>
      <c r="L31" s="56" t="s">
        <v>7728</v>
      </c>
      <c r="M31" s="56">
        <v>330</v>
      </c>
      <c r="N31" s="56">
        <v>333</v>
      </c>
      <c r="O31" s="56">
        <v>402</v>
      </c>
      <c r="P31" s="57" t="s">
        <v>7022</v>
      </c>
      <c r="Q31" s="58" t="s">
        <v>8586</v>
      </c>
      <c r="R31" s="56" t="s">
        <v>8583</v>
      </c>
      <c r="S31" s="56" t="s">
        <v>8553</v>
      </c>
      <c r="T31" s="56" t="s">
        <v>8551</v>
      </c>
      <c r="U31" s="56">
        <v>1</v>
      </c>
      <c r="V31" s="49" t="s">
        <v>8554</v>
      </c>
    </row>
    <row r="32" ht="12.8" customHeight="1" spans="1:22" x14ac:dyDescent="0.25">
      <c r="A32" s="55">
        <v>61850</v>
      </c>
      <c r="B32" s="56" t="s">
        <v>134</v>
      </c>
      <c r="C32" s="56" t="s">
        <v>11</v>
      </c>
      <c r="D32" s="56" t="s">
        <v>8547</v>
      </c>
      <c r="E32" s="56" t="s">
        <v>8548</v>
      </c>
      <c r="F32" s="56" t="s">
        <v>8583</v>
      </c>
      <c r="G32" s="56" t="s">
        <v>8583</v>
      </c>
      <c r="H32" s="56" t="s">
        <v>8601</v>
      </c>
      <c r="I32" s="56" t="s">
        <v>8602</v>
      </c>
      <c r="J32" s="56" t="s">
        <v>8551</v>
      </c>
      <c r="K32" s="56" t="s">
        <v>134</v>
      </c>
      <c r="L32" s="56" t="s">
        <v>33</v>
      </c>
      <c r="M32" s="56">
        <v>330</v>
      </c>
      <c r="N32" s="56">
        <v>333</v>
      </c>
      <c r="O32" s="56">
        <v>402</v>
      </c>
      <c r="P32" s="57" t="s">
        <v>7022</v>
      </c>
      <c r="Q32" s="58" t="s">
        <v>8586</v>
      </c>
      <c r="R32" s="56" t="s">
        <v>8583</v>
      </c>
      <c r="S32" s="56" t="s">
        <v>8553</v>
      </c>
      <c r="T32" s="56" t="s">
        <v>8551</v>
      </c>
      <c r="U32" s="56">
        <v>1</v>
      </c>
      <c r="V32" s="49" t="s">
        <v>8554</v>
      </c>
    </row>
    <row r="33" ht="12.8" customHeight="1" spans="1:22" x14ac:dyDescent="0.25">
      <c r="A33" s="55">
        <v>655534</v>
      </c>
      <c r="B33" s="56" t="s">
        <v>8603</v>
      </c>
      <c r="C33" s="56" t="s">
        <v>11</v>
      </c>
      <c r="D33" s="56" t="s">
        <v>8547</v>
      </c>
      <c r="E33" s="56" t="s">
        <v>8548</v>
      </c>
      <c r="F33" s="56" t="s">
        <v>8583</v>
      </c>
      <c r="G33" s="56" t="s">
        <v>8583</v>
      </c>
      <c r="H33" s="56" t="s">
        <v>8601</v>
      </c>
      <c r="I33" s="56" t="s">
        <v>8602</v>
      </c>
      <c r="J33" s="56" t="s">
        <v>8556</v>
      </c>
      <c r="K33" s="56" t="s">
        <v>8603</v>
      </c>
      <c r="L33" s="56" t="s">
        <v>8557</v>
      </c>
      <c r="M33" s="56">
        <v>330</v>
      </c>
      <c r="N33" s="56">
        <v>333</v>
      </c>
      <c r="O33" s="56">
        <v>402</v>
      </c>
      <c r="P33" s="57">
        <v>152</v>
      </c>
      <c r="Q33" s="58">
        <v>330333402152</v>
      </c>
      <c r="R33" s="56" t="s">
        <v>8583</v>
      </c>
      <c r="S33" s="56" t="s">
        <v>8553</v>
      </c>
      <c r="T33" s="56" t="s">
        <v>8551</v>
      </c>
      <c r="U33" s="56">
        <v>1</v>
      </c>
      <c r="V33" s="49" t="s">
        <v>8554</v>
      </c>
    </row>
    <row r="34" ht="12.8" customHeight="1" spans="1:22" x14ac:dyDescent="0.25">
      <c r="A34" s="55">
        <v>655830</v>
      </c>
      <c r="B34" s="56" t="s">
        <v>8604</v>
      </c>
      <c r="C34" s="56" t="s">
        <v>11</v>
      </c>
      <c r="D34" s="56" t="s">
        <v>8547</v>
      </c>
      <c r="E34" s="56" t="s">
        <v>8548</v>
      </c>
      <c r="F34" s="56" t="s">
        <v>8583</v>
      </c>
      <c r="G34" s="56" t="s">
        <v>8583</v>
      </c>
      <c r="H34" s="56" t="s">
        <v>8601</v>
      </c>
      <c r="I34" s="56" t="s">
        <v>8602</v>
      </c>
      <c r="J34" s="56" t="s">
        <v>8559</v>
      </c>
      <c r="K34" s="56" t="s">
        <v>8604</v>
      </c>
      <c r="L34" s="56" t="s">
        <v>8557</v>
      </c>
      <c r="M34" s="56">
        <v>330</v>
      </c>
      <c r="N34" s="56">
        <v>333</v>
      </c>
      <c r="O34" s="56">
        <v>402</v>
      </c>
      <c r="P34" s="57">
        <v>101</v>
      </c>
      <c r="Q34" s="58">
        <v>330333402101</v>
      </c>
      <c r="R34" s="56" t="s">
        <v>8583</v>
      </c>
      <c r="S34" s="56" t="s">
        <v>8553</v>
      </c>
      <c r="T34" s="56" t="s">
        <v>8551</v>
      </c>
      <c r="U34" s="56">
        <v>1</v>
      </c>
      <c r="V34" s="49" t="s">
        <v>8554</v>
      </c>
    </row>
    <row r="35" ht="12.8" customHeight="1" spans="1:22" x14ac:dyDescent="0.25">
      <c r="A35" s="55">
        <v>20021000</v>
      </c>
      <c r="B35" s="56" t="s">
        <v>8605</v>
      </c>
      <c r="C35" s="56" t="s">
        <v>11</v>
      </c>
      <c r="D35" s="56" t="s">
        <v>8547</v>
      </c>
      <c r="E35" s="56" t="s">
        <v>8548</v>
      </c>
      <c r="F35" s="56" t="s">
        <v>8583</v>
      </c>
      <c r="G35" s="56" t="s">
        <v>8583</v>
      </c>
      <c r="H35" s="56" t="s">
        <v>8601</v>
      </c>
      <c r="I35" s="56" t="s">
        <v>8602</v>
      </c>
      <c r="J35" s="56" t="s">
        <v>8562</v>
      </c>
      <c r="K35" s="56" t="s">
        <v>8605</v>
      </c>
      <c r="L35" s="56" t="s">
        <v>8564</v>
      </c>
      <c r="M35" s="56">
        <v>330</v>
      </c>
      <c r="N35" s="56">
        <v>333</v>
      </c>
      <c r="O35" s="56">
        <v>402</v>
      </c>
      <c r="P35" s="57" t="s">
        <v>7022</v>
      </c>
      <c r="Q35" s="58" t="s">
        <v>8586</v>
      </c>
      <c r="R35" s="56" t="s">
        <v>8583</v>
      </c>
      <c r="S35" s="56" t="s">
        <v>8553</v>
      </c>
      <c r="T35" s="56" t="s">
        <v>8551</v>
      </c>
      <c r="U35" s="56">
        <v>1</v>
      </c>
      <c r="V35" s="49" t="s">
        <v>8554</v>
      </c>
    </row>
    <row r="36" ht="12.8" customHeight="1" spans="1:22" x14ac:dyDescent="0.25">
      <c r="A36" s="55" t="s">
        <v>7022</v>
      </c>
      <c r="B36" s="56" t="s">
        <v>8606</v>
      </c>
      <c r="C36" s="56" t="s">
        <v>11</v>
      </c>
      <c r="D36" s="56" t="s">
        <v>8547</v>
      </c>
      <c r="E36" s="56" t="s">
        <v>8548</v>
      </c>
      <c r="F36" s="56" t="s">
        <v>8583</v>
      </c>
      <c r="G36" s="56" t="s">
        <v>8583</v>
      </c>
      <c r="H36" s="56" t="s">
        <v>8601</v>
      </c>
      <c r="I36" s="56" t="s">
        <v>8602</v>
      </c>
      <c r="J36" s="56" t="s">
        <v>8551</v>
      </c>
      <c r="K36" s="56" t="s">
        <v>134</v>
      </c>
      <c r="L36" s="56" t="s">
        <v>7292</v>
      </c>
      <c r="M36" s="56">
        <v>330</v>
      </c>
      <c r="N36" s="56">
        <v>333</v>
      </c>
      <c r="O36" s="56">
        <v>402</v>
      </c>
      <c r="P36" s="57" t="s">
        <v>7022</v>
      </c>
      <c r="Q36" s="58" t="s">
        <v>8586</v>
      </c>
      <c r="R36" s="56" t="s">
        <v>8583</v>
      </c>
      <c r="S36" s="56" t="s">
        <v>8553</v>
      </c>
      <c r="T36" s="56" t="s">
        <v>8551</v>
      </c>
      <c r="U36" s="56">
        <v>0.001</v>
      </c>
      <c r="V36" s="49" t="s">
        <v>8554</v>
      </c>
    </row>
    <row r="37" ht="12.8" customHeight="1" spans="1:22" x14ac:dyDescent="0.25">
      <c r="A37" s="55">
        <v>134497</v>
      </c>
      <c r="B37" s="56" t="s">
        <v>114</v>
      </c>
      <c r="C37" s="56" t="s">
        <v>11</v>
      </c>
      <c r="D37" s="56" t="s">
        <v>8547</v>
      </c>
      <c r="E37" s="56" t="s">
        <v>8548</v>
      </c>
      <c r="F37" s="56" t="s">
        <v>8583</v>
      </c>
      <c r="G37" s="56" t="s">
        <v>8583</v>
      </c>
      <c r="H37" s="56" t="s">
        <v>8607</v>
      </c>
      <c r="I37" s="56" t="s">
        <v>8607</v>
      </c>
      <c r="J37" s="56" t="s">
        <v>8551</v>
      </c>
      <c r="K37" s="56" t="s">
        <v>114</v>
      </c>
      <c r="L37" s="56" t="s">
        <v>7728</v>
      </c>
      <c r="M37" s="56">
        <v>330</v>
      </c>
      <c r="N37" s="56">
        <v>333</v>
      </c>
      <c r="O37" s="56">
        <v>402</v>
      </c>
      <c r="P37" s="57" t="s">
        <v>7022</v>
      </c>
      <c r="Q37" s="58" t="s">
        <v>8586</v>
      </c>
      <c r="R37" s="56" t="s">
        <v>8583</v>
      </c>
      <c r="S37" s="56" t="s">
        <v>8553</v>
      </c>
      <c r="T37" s="56" t="s">
        <v>8551</v>
      </c>
      <c r="U37" s="56">
        <v>1</v>
      </c>
      <c r="V37" s="49" t="s">
        <v>8554</v>
      </c>
    </row>
    <row r="38" ht="12.8" customHeight="1" spans="1:22" x14ac:dyDescent="0.25">
      <c r="A38" s="55">
        <v>61820</v>
      </c>
      <c r="B38" s="56" t="s">
        <v>114</v>
      </c>
      <c r="C38" s="56" t="s">
        <v>11</v>
      </c>
      <c r="D38" s="56" t="s">
        <v>8547</v>
      </c>
      <c r="E38" s="56" t="s">
        <v>8548</v>
      </c>
      <c r="F38" s="56" t="s">
        <v>8583</v>
      </c>
      <c r="G38" s="56" t="s">
        <v>8583</v>
      </c>
      <c r="H38" s="56" t="s">
        <v>8607</v>
      </c>
      <c r="I38" s="56" t="s">
        <v>8607</v>
      </c>
      <c r="J38" s="56" t="s">
        <v>8551</v>
      </c>
      <c r="K38" s="56" t="s">
        <v>114</v>
      </c>
      <c r="L38" s="56" t="s">
        <v>33</v>
      </c>
      <c r="M38" s="56">
        <v>330</v>
      </c>
      <c r="N38" s="56">
        <v>333</v>
      </c>
      <c r="O38" s="56">
        <v>402</v>
      </c>
      <c r="P38" s="57" t="s">
        <v>7022</v>
      </c>
      <c r="Q38" s="58" t="s">
        <v>8586</v>
      </c>
      <c r="R38" s="56" t="s">
        <v>8583</v>
      </c>
      <c r="S38" s="56" t="s">
        <v>8553</v>
      </c>
      <c r="T38" s="56" t="s">
        <v>8551</v>
      </c>
      <c r="U38" s="56">
        <v>1</v>
      </c>
      <c r="V38" s="49" t="s">
        <v>8554</v>
      </c>
    </row>
    <row r="39" ht="12.8" customHeight="1" spans="1:22" x14ac:dyDescent="0.25">
      <c r="A39" s="55">
        <v>655537</v>
      </c>
      <c r="B39" s="56" t="s">
        <v>8608</v>
      </c>
      <c r="C39" s="56" t="s">
        <v>11</v>
      </c>
      <c r="D39" s="56" t="s">
        <v>8547</v>
      </c>
      <c r="E39" s="56" t="s">
        <v>8548</v>
      </c>
      <c r="F39" s="56" t="s">
        <v>8583</v>
      </c>
      <c r="G39" s="56" t="s">
        <v>8583</v>
      </c>
      <c r="H39" s="56" t="s">
        <v>8607</v>
      </c>
      <c r="I39" s="56" t="s">
        <v>8607</v>
      </c>
      <c r="J39" s="56" t="s">
        <v>8556</v>
      </c>
      <c r="K39" s="56" t="s">
        <v>8609</v>
      </c>
      <c r="L39" s="56" t="s">
        <v>8557</v>
      </c>
      <c r="M39" s="56">
        <v>330</v>
      </c>
      <c r="N39" s="56">
        <v>333</v>
      </c>
      <c r="O39" s="56">
        <v>402</v>
      </c>
      <c r="P39" s="57">
        <v>152</v>
      </c>
      <c r="Q39" s="58">
        <v>330333402152</v>
      </c>
      <c r="R39" s="56" t="s">
        <v>8583</v>
      </c>
      <c r="S39" s="56" t="s">
        <v>8553</v>
      </c>
      <c r="T39" s="56" t="s">
        <v>8551</v>
      </c>
      <c r="U39" s="56">
        <v>1</v>
      </c>
      <c r="V39" s="49" t="s">
        <v>8554</v>
      </c>
    </row>
    <row r="40" ht="12.8" customHeight="1" spans="1:22" x14ac:dyDescent="0.25">
      <c r="A40" s="55">
        <v>655833</v>
      </c>
      <c r="B40" s="56" t="s">
        <v>8610</v>
      </c>
      <c r="C40" s="56" t="s">
        <v>11</v>
      </c>
      <c r="D40" s="56" t="s">
        <v>8547</v>
      </c>
      <c r="E40" s="56" t="s">
        <v>8548</v>
      </c>
      <c r="F40" s="56" t="s">
        <v>8583</v>
      </c>
      <c r="G40" s="56" t="s">
        <v>8583</v>
      </c>
      <c r="H40" s="56" t="s">
        <v>8607</v>
      </c>
      <c r="I40" s="56" t="s">
        <v>8607</v>
      </c>
      <c r="J40" s="56" t="s">
        <v>8559</v>
      </c>
      <c r="K40" s="56" t="s">
        <v>8610</v>
      </c>
      <c r="L40" s="56" t="s">
        <v>8557</v>
      </c>
      <c r="M40" s="56">
        <v>330</v>
      </c>
      <c r="N40" s="56">
        <v>333</v>
      </c>
      <c r="O40" s="56">
        <v>402</v>
      </c>
      <c r="P40" s="57">
        <v>101</v>
      </c>
      <c r="Q40" s="58">
        <v>330333402101</v>
      </c>
      <c r="R40" s="56" t="s">
        <v>8583</v>
      </c>
      <c r="S40" s="56" t="s">
        <v>8553</v>
      </c>
      <c r="T40" s="56" t="s">
        <v>8551</v>
      </c>
      <c r="U40" s="56">
        <v>1</v>
      </c>
      <c r="V40" s="49" t="s">
        <v>8554</v>
      </c>
    </row>
    <row r="41" ht="12.8" customHeight="1" spans="1:22" x14ac:dyDescent="0.25">
      <c r="A41" s="55">
        <v>20021005</v>
      </c>
      <c r="B41" s="56" t="s">
        <v>8611</v>
      </c>
      <c r="C41" s="56" t="s">
        <v>11</v>
      </c>
      <c r="D41" s="56" t="s">
        <v>8547</v>
      </c>
      <c r="E41" s="56" t="s">
        <v>8548</v>
      </c>
      <c r="F41" s="56" t="s">
        <v>8583</v>
      </c>
      <c r="G41" s="56" t="s">
        <v>8583</v>
      </c>
      <c r="H41" s="56" t="s">
        <v>8607</v>
      </c>
      <c r="I41" s="56" t="s">
        <v>8607</v>
      </c>
      <c r="J41" s="56" t="s">
        <v>8562</v>
      </c>
      <c r="K41" s="56" t="s">
        <v>8612</v>
      </c>
      <c r="L41" s="56" t="s">
        <v>8564</v>
      </c>
      <c r="M41" s="56">
        <v>330</v>
      </c>
      <c r="N41" s="56">
        <v>333</v>
      </c>
      <c r="O41" s="56">
        <v>402</v>
      </c>
      <c r="P41" s="57" t="s">
        <v>7022</v>
      </c>
      <c r="Q41" s="58" t="s">
        <v>8586</v>
      </c>
      <c r="R41" s="56" t="s">
        <v>8583</v>
      </c>
      <c r="S41" s="56" t="s">
        <v>8553</v>
      </c>
      <c r="T41" s="56" t="s">
        <v>8551</v>
      </c>
      <c r="U41" s="56">
        <v>1</v>
      </c>
      <c r="V41" s="49" t="s">
        <v>8554</v>
      </c>
    </row>
    <row r="42" ht="12.8" customHeight="1" spans="1:22" x14ac:dyDescent="0.25">
      <c r="A42" s="55" t="s">
        <v>7022</v>
      </c>
      <c r="B42" s="56" t="s">
        <v>8613</v>
      </c>
      <c r="C42" s="56" t="s">
        <v>11</v>
      </c>
      <c r="D42" s="56" t="s">
        <v>8547</v>
      </c>
      <c r="E42" s="56" t="s">
        <v>8548</v>
      </c>
      <c r="F42" s="56" t="s">
        <v>8583</v>
      </c>
      <c r="G42" s="56" t="s">
        <v>8583</v>
      </c>
      <c r="H42" s="56" t="s">
        <v>8607</v>
      </c>
      <c r="I42" s="56" t="s">
        <v>8607</v>
      </c>
      <c r="J42" s="56" t="s">
        <v>8551</v>
      </c>
      <c r="K42" s="56" t="s">
        <v>114</v>
      </c>
      <c r="L42" s="56" t="s">
        <v>7292</v>
      </c>
      <c r="M42" s="56">
        <v>330</v>
      </c>
      <c r="N42" s="56">
        <v>333</v>
      </c>
      <c r="O42" s="56">
        <v>402</v>
      </c>
      <c r="P42" s="57" t="s">
        <v>7022</v>
      </c>
      <c r="Q42" s="58" t="s">
        <v>8586</v>
      </c>
      <c r="R42" s="56" t="s">
        <v>8583</v>
      </c>
      <c r="S42" s="56" t="s">
        <v>8553</v>
      </c>
      <c r="T42" s="56" t="s">
        <v>8551</v>
      </c>
      <c r="U42" s="56">
        <v>0.001</v>
      </c>
      <c r="V42" s="49" t="s">
        <v>8554</v>
      </c>
    </row>
    <row r="43" ht="12.8" customHeight="1" spans="1:22" x14ac:dyDescent="0.25">
      <c r="A43" s="55">
        <v>61826</v>
      </c>
      <c r="B43" s="56" t="s">
        <v>762</v>
      </c>
      <c r="C43" s="56" t="s">
        <v>11</v>
      </c>
      <c r="D43" s="56" t="s">
        <v>8547</v>
      </c>
      <c r="E43" s="56" t="s">
        <v>8548</v>
      </c>
      <c r="F43" s="56" t="s">
        <v>8583</v>
      </c>
      <c r="G43" s="56" t="s">
        <v>8583</v>
      </c>
      <c r="H43" s="56" t="s">
        <v>8614</v>
      </c>
      <c r="I43" s="56" t="s">
        <v>8614</v>
      </c>
      <c r="J43" s="56" t="s">
        <v>8551</v>
      </c>
      <c r="K43" s="56" t="s">
        <v>762</v>
      </c>
      <c r="L43" s="56" t="s">
        <v>33</v>
      </c>
      <c r="M43" s="56">
        <v>330</v>
      </c>
      <c r="N43" s="56">
        <v>333</v>
      </c>
      <c r="O43" s="56">
        <v>402</v>
      </c>
      <c r="P43" s="57" t="s">
        <v>7022</v>
      </c>
      <c r="Q43" s="58" t="s">
        <v>8586</v>
      </c>
      <c r="R43" s="56" t="s">
        <v>8583</v>
      </c>
      <c r="S43" s="56" t="s">
        <v>8553</v>
      </c>
      <c r="T43" s="56" t="s">
        <v>8551</v>
      </c>
      <c r="U43" s="56">
        <v>1</v>
      </c>
      <c r="V43" s="49" t="s">
        <v>8554</v>
      </c>
    </row>
    <row r="44" ht="12.8" customHeight="1" spans="1:22" x14ac:dyDescent="0.25">
      <c r="A44" s="55">
        <v>656022</v>
      </c>
      <c r="B44" s="56" t="s">
        <v>8615</v>
      </c>
      <c r="C44" s="56" t="s">
        <v>11</v>
      </c>
      <c r="D44" s="56" t="s">
        <v>8547</v>
      </c>
      <c r="E44" s="56" t="s">
        <v>8548</v>
      </c>
      <c r="F44" s="56" t="s">
        <v>8583</v>
      </c>
      <c r="G44" s="56" t="s">
        <v>8583</v>
      </c>
      <c r="H44" s="56" t="s">
        <v>8614</v>
      </c>
      <c r="I44" s="56" t="s">
        <v>8614</v>
      </c>
      <c r="J44" s="56" t="s">
        <v>8556</v>
      </c>
      <c r="K44" s="56" t="s">
        <v>8616</v>
      </c>
      <c r="L44" s="56" t="s">
        <v>8557</v>
      </c>
      <c r="M44" s="56">
        <v>330</v>
      </c>
      <c r="N44" s="56">
        <v>333</v>
      </c>
      <c r="O44" s="56">
        <v>402</v>
      </c>
      <c r="P44" s="57">
        <v>152</v>
      </c>
      <c r="Q44" s="58">
        <v>330333402152</v>
      </c>
      <c r="R44" s="56" t="s">
        <v>8583</v>
      </c>
      <c r="S44" s="56" t="s">
        <v>8553</v>
      </c>
      <c r="T44" s="56" t="s">
        <v>8551</v>
      </c>
      <c r="U44" s="56">
        <v>1</v>
      </c>
      <c r="V44" s="49" t="s">
        <v>8554</v>
      </c>
    </row>
    <row r="45" ht="12.8" customHeight="1" spans="1:22" x14ac:dyDescent="0.25">
      <c r="A45" s="55">
        <v>61832</v>
      </c>
      <c r="B45" s="56" t="s">
        <v>2208</v>
      </c>
      <c r="C45" s="56" t="s">
        <v>11</v>
      </c>
      <c r="D45" s="56" t="s">
        <v>8547</v>
      </c>
      <c r="E45" s="56" t="s">
        <v>8548</v>
      </c>
      <c r="F45" s="56" t="s">
        <v>8583</v>
      </c>
      <c r="G45" s="56" t="s">
        <v>8583</v>
      </c>
      <c r="H45" s="56" t="s">
        <v>8617</v>
      </c>
      <c r="I45" s="56" t="s">
        <v>8617</v>
      </c>
      <c r="J45" s="56" t="s">
        <v>8551</v>
      </c>
      <c r="K45" s="56" t="s">
        <v>2208</v>
      </c>
      <c r="L45" s="56" t="s">
        <v>33</v>
      </c>
      <c r="M45" s="56">
        <v>330</v>
      </c>
      <c r="N45" s="56">
        <v>333</v>
      </c>
      <c r="O45" s="56">
        <v>402</v>
      </c>
      <c r="P45" s="57" t="s">
        <v>7022</v>
      </c>
      <c r="Q45" s="58" t="s">
        <v>8586</v>
      </c>
      <c r="R45" s="56" t="s">
        <v>8583</v>
      </c>
      <c r="S45" s="56" t="s">
        <v>8553</v>
      </c>
      <c r="T45" s="56" t="s">
        <v>8551</v>
      </c>
      <c r="U45" s="56">
        <v>1</v>
      </c>
      <c r="V45" s="49" t="s">
        <v>8554</v>
      </c>
    </row>
    <row r="46" ht="12.8" customHeight="1" spans="1:22" x14ac:dyDescent="0.25">
      <c r="A46" s="55">
        <v>656019</v>
      </c>
      <c r="B46" s="56" t="s">
        <v>8618</v>
      </c>
      <c r="C46" s="56" t="s">
        <v>11</v>
      </c>
      <c r="D46" s="56" t="s">
        <v>8547</v>
      </c>
      <c r="E46" s="56" t="s">
        <v>8548</v>
      </c>
      <c r="F46" s="56" t="s">
        <v>8583</v>
      </c>
      <c r="G46" s="56" t="s">
        <v>8583</v>
      </c>
      <c r="H46" s="56" t="s">
        <v>8617</v>
      </c>
      <c r="I46" s="56" t="s">
        <v>8617</v>
      </c>
      <c r="J46" s="56" t="s">
        <v>8556</v>
      </c>
      <c r="K46" s="56" t="s">
        <v>8619</v>
      </c>
      <c r="L46" s="56" t="s">
        <v>8557</v>
      </c>
      <c r="M46" s="56">
        <v>330</v>
      </c>
      <c r="N46" s="56">
        <v>333</v>
      </c>
      <c r="O46" s="56">
        <v>402</v>
      </c>
      <c r="P46" s="57">
        <v>152</v>
      </c>
      <c r="Q46" s="58">
        <v>330333402152</v>
      </c>
      <c r="R46" s="56" t="s">
        <v>8583</v>
      </c>
      <c r="S46" s="56" t="s">
        <v>8553</v>
      </c>
      <c r="T46" s="56" t="s">
        <v>8551</v>
      </c>
      <c r="U46" s="56">
        <v>1</v>
      </c>
      <c r="V46" s="49" t="s">
        <v>8554</v>
      </c>
    </row>
    <row r="47" ht="12.8" customHeight="1" spans="1:22" x14ac:dyDescent="0.25">
      <c r="A47" s="55">
        <v>134500</v>
      </c>
      <c r="B47" s="56" t="s">
        <v>118</v>
      </c>
      <c r="C47" s="56" t="s">
        <v>11</v>
      </c>
      <c r="D47" s="56" t="s">
        <v>8547</v>
      </c>
      <c r="E47" s="56" t="s">
        <v>8548</v>
      </c>
      <c r="F47" s="56" t="s">
        <v>8583</v>
      </c>
      <c r="G47" s="56" t="s">
        <v>8583</v>
      </c>
      <c r="H47" s="56" t="s">
        <v>8620</v>
      </c>
      <c r="I47" s="56" t="s">
        <v>8620</v>
      </c>
      <c r="J47" s="56" t="s">
        <v>8551</v>
      </c>
      <c r="K47" s="56" t="s">
        <v>118</v>
      </c>
      <c r="L47" s="56" t="s">
        <v>7728</v>
      </c>
      <c r="M47" s="56">
        <v>330</v>
      </c>
      <c r="N47" s="56">
        <v>333</v>
      </c>
      <c r="O47" s="56">
        <v>402</v>
      </c>
      <c r="P47" s="57" t="s">
        <v>7022</v>
      </c>
      <c r="Q47" s="58" t="s">
        <v>8586</v>
      </c>
      <c r="R47" s="56" t="s">
        <v>8583</v>
      </c>
      <c r="S47" s="56" t="s">
        <v>8553</v>
      </c>
      <c r="T47" s="56" t="s">
        <v>8551</v>
      </c>
      <c r="U47" s="56">
        <v>1</v>
      </c>
      <c r="V47" s="49" t="s">
        <v>8554</v>
      </c>
    </row>
    <row r="48" ht="12.8" customHeight="1" spans="1:22" x14ac:dyDescent="0.25">
      <c r="A48" s="55">
        <v>61833</v>
      </c>
      <c r="B48" s="56" t="s">
        <v>118</v>
      </c>
      <c r="C48" s="56" t="s">
        <v>11</v>
      </c>
      <c r="D48" s="56" t="s">
        <v>8547</v>
      </c>
      <c r="E48" s="56" t="s">
        <v>8548</v>
      </c>
      <c r="F48" s="56" t="s">
        <v>8583</v>
      </c>
      <c r="G48" s="56" t="s">
        <v>8583</v>
      </c>
      <c r="H48" s="56" t="s">
        <v>8620</v>
      </c>
      <c r="I48" s="56" t="s">
        <v>8620</v>
      </c>
      <c r="J48" s="56" t="s">
        <v>8551</v>
      </c>
      <c r="K48" s="56" t="s">
        <v>118</v>
      </c>
      <c r="L48" s="56" t="s">
        <v>33</v>
      </c>
      <c r="M48" s="56">
        <v>330</v>
      </c>
      <c r="N48" s="56">
        <v>333</v>
      </c>
      <c r="O48" s="56">
        <v>402</v>
      </c>
      <c r="P48" s="57" t="s">
        <v>7022</v>
      </c>
      <c r="Q48" s="58" t="s">
        <v>8586</v>
      </c>
      <c r="R48" s="56" t="s">
        <v>8583</v>
      </c>
      <c r="S48" s="56" t="s">
        <v>8553</v>
      </c>
      <c r="T48" s="56" t="s">
        <v>8551</v>
      </c>
      <c r="U48" s="56">
        <v>1</v>
      </c>
      <c r="V48" s="49" t="s">
        <v>8554</v>
      </c>
    </row>
    <row r="49" ht="12.8" customHeight="1" spans="1:22" x14ac:dyDescent="0.25">
      <c r="A49" s="55">
        <v>655515</v>
      </c>
      <c r="B49" s="56" t="s">
        <v>8621</v>
      </c>
      <c r="C49" s="56" t="s">
        <v>11</v>
      </c>
      <c r="D49" s="56" t="s">
        <v>8547</v>
      </c>
      <c r="E49" s="56" t="s">
        <v>8548</v>
      </c>
      <c r="F49" s="56" t="s">
        <v>8583</v>
      </c>
      <c r="G49" s="56" t="s">
        <v>8583</v>
      </c>
      <c r="H49" s="56" t="s">
        <v>8620</v>
      </c>
      <c r="I49" s="56" t="s">
        <v>8620</v>
      </c>
      <c r="J49" s="56" t="s">
        <v>8556</v>
      </c>
      <c r="K49" s="56" t="s">
        <v>8621</v>
      </c>
      <c r="L49" s="56" t="s">
        <v>8557</v>
      </c>
      <c r="M49" s="56">
        <v>330</v>
      </c>
      <c r="N49" s="56">
        <v>333</v>
      </c>
      <c r="O49" s="56">
        <v>402</v>
      </c>
      <c r="P49" s="57">
        <v>151</v>
      </c>
      <c r="Q49" s="58">
        <v>330333402151</v>
      </c>
      <c r="R49" s="56" t="s">
        <v>8583</v>
      </c>
      <c r="S49" s="56" t="s">
        <v>8553</v>
      </c>
      <c r="T49" s="56" t="s">
        <v>8551</v>
      </c>
      <c r="U49" s="56">
        <v>1</v>
      </c>
      <c r="V49" s="49" t="s">
        <v>8554</v>
      </c>
    </row>
    <row r="50" ht="12.8" customHeight="1" spans="1:22" x14ac:dyDescent="0.25">
      <c r="A50" s="55">
        <v>655814</v>
      </c>
      <c r="B50" s="56" t="s">
        <v>8622</v>
      </c>
      <c r="C50" s="56" t="s">
        <v>11</v>
      </c>
      <c r="D50" s="56" t="s">
        <v>8547</v>
      </c>
      <c r="E50" s="56" t="s">
        <v>8548</v>
      </c>
      <c r="F50" s="56" t="s">
        <v>8583</v>
      </c>
      <c r="G50" s="56" t="s">
        <v>8583</v>
      </c>
      <c r="H50" s="56" t="s">
        <v>8620</v>
      </c>
      <c r="I50" s="56" t="s">
        <v>8620</v>
      </c>
      <c r="J50" s="56" t="s">
        <v>8559</v>
      </c>
      <c r="K50" s="56" t="s">
        <v>8622</v>
      </c>
      <c r="L50" s="56" t="s">
        <v>8557</v>
      </c>
      <c r="M50" s="56">
        <v>330</v>
      </c>
      <c r="N50" s="56">
        <v>333</v>
      </c>
      <c r="O50" s="56">
        <v>402</v>
      </c>
      <c r="P50" s="57">
        <v>101</v>
      </c>
      <c r="Q50" s="58">
        <v>330333402101</v>
      </c>
      <c r="R50" s="56" t="s">
        <v>8583</v>
      </c>
      <c r="S50" s="56" t="s">
        <v>8553</v>
      </c>
      <c r="T50" s="56" t="s">
        <v>8551</v>
      </c>
      <c r="U50" s="56">
        <v>1</v>
      </c>
      <c r="V50" s="49" t="s">
        <v>8554</v>
      </c>
    </row>
    <row r="51" ht="12.8" customHeight="1" spans="1:22" x14ac:dyDescent="0.25">
      <c r="A51" s="55">
        <v>20020982</v>
      </c>
      <c r="B51" s="56" t="s">
        <v>8623</v>
      </c>
      <c r="C51" s="56" t="s">
        <v>11</v>
      </c>
      <c r="D51" s="56" t="s">
        <v>8547</v>
      </c>
      <c r="E51" s="56" t="s">
        <v>8548</v>
      </c>
      <c r="F51" s="56" t="s">
        <v>8583</v>
      </c>
      <c r="G51" s="56" t="s">
        <v>8583</v>
      </c>
      <c r="H51" s="56" t="s">
        <v>8620</v>
      </c>
      <c r="I51" s="56" t="s">
        <v>8620</v>
      </c>
      <c r="J51" s="56" t="s">
        <v>8562</v>
      </c>
      <c r="K51" s="56" t="s">
        <v>8623</v>
      </c>
      <c r="L51" s="56" t="s">
        <v>8564</v>
      </c>
      <c r="M51" s="56">
        <v>330</v>
      </c>
      <c r="N51" s="56">
        <v>333</v>
      </c>
      <c r="O51" s="56">
        <v>402</v>
      </c>
      <c r="P51" s="57" t="s">
        <v>7022</v>
      </c>
      <c r="Q51" s="58" t="s">
        <v>8586</v>
      </c>
      <c r="R51" s="56" t="s">
        <v>8583</v>
      </c>
      <c r="S51" s="56" t="s">
        <v>8553</v>
      </c>
      <c r="T51" s="56" t="s">
        <v>8551</v>
      </c>
      <c r="U51" s="56">
        <v>1</v>
      </c>
      <c r="V51" s="49" t="s">
        <v>8554</v>
      </c>
    </row>
    <row r="52" ht="12.8" customHeight="1" spans="1:22" x14ac:dyDescent="0.25">
      <c r="A52" s="55" t="s">
        <v>7022</v>
      </c>
      <c r="B52" s="56" t="s">
        <v>8624</v>
      </c>
      <c r="C52" s="56" t="s">
        <v>11</v>
      </c>
      <c r="D52" s="56" t="s">
        <v>8547</v>
      </c>
      <c r="E52" s="56" t="s">
        <v>8548</v>
      </c>
      <c r="F52" s="56" t="s">
        <v>8583</v>
      </c>
      <c r="G52" s="56" t="s">
        <v>8583</v>
      </c>
      <c r="H52" s="56" t="s">
        <v>8620</v>
      </c>
      <c r="I52" s="56" t="s">
        <v>8620</v>
      </c>
      <c r="J52" s="56" t="s">
        <v>8551</v>
      </c>
      <c r="K52" s="56" t="s">
        <v>118</v>
      </c>
      <c r="L52" s="56" t="s">
        <v>7292</v>
      </c>
      <c r="M52" s="56">
        <v>330</v>
      </c>
      <c r="N52" s="56">
        <v>333</v>
      </c>
      <c r="O52" s="56">
        <v>402</v>
      </c>
      <c r="P52" s="57" t="s">
        <v>7022</v>
      </c>
      <c r="Q52" s="58" t="s">
        <v>8586</v>
      </c>
      <c r="R52" s="56" t="s">
        <v>8583</v>
      </c>
      <c r="S52" s="56" t="s">
        <v>8553</v>
      </c>
      <c r="T52" s="56" t="s">
        <v>8551</v>
      </c>
      <c r="U52" s="56">
        <v>0.001</v>
      </c>
      <c r="V52" s="49" t="s">
        <v>8554</v>
      </c>
    </row>
    <row r="53" ht="12.8" customHeight="1" spans="1:22" x14ac:dyDescent="0.25">
      <c r="A53" s="55">
        <v>91837</v>
      </c>
      <c r="B53" s="56" t="s">
        <v>8625</v>
      </c>
      <c r="C53" s="56" t="s">
        <v>11</v>
      </c>
      <c r="D53" s="56" t="s">
        <v>8547</v>
      </c>
      <c r="E53" s="56" t="s">
        <v>8548</v>
      </c>
      <c r="F53" s="56" t="s">
        <v>8583</v>
      </c>
      <c r="G53" s="56" t="s">
        <v>8583</v>
      </c>
      <c r="H53" s="56" t="s">
        <v>8626</v>
      </c>
      <c r="I53" s="56" t="s">
        <v>8620</v>
      </c>
      <c r="J53" s="56" t="s">
        <v>8551</v>
      </c>
      <c r="K53" s="56" t="s">
        <v>8625</v>
      </c>
      <c r="L53" s="56" t="s">
        <v>33</v>
      </c>
      <c r="M53" s="56">
        <v>330</v>
      </c>
      <c r="N53" s="56">
        <v>333</v>
      </c>
      <c r="O53" s="56">
        <v>402</v>
      </c>
      <c r="P53" s="57" t="s">
        <v>7022</v>
      </c>
      <c r="Q53" s="58" t="s">
        <v>8586</v>
      </c>
      <c r="R53" s="56" t="s">
        <v>8583</v>
      </c>
      <c r="S53" s="56" t="s">
        <v>8553</v>
      </c>
      <c r="T53" s="56" t="s">
        <v>8551</v>
      </c>
      <c r="U53" s="56">
        <v>1</v>
      </c>
      <c r="V53" s="49" t="s">
        <v>8554</v>
      </c>
    </row>
    <row r="54" ht="12.8" customHeight="1" spans="1:22" x14ac:dyDescent="0.25">
      <c r="A54" s="55">
        <v>671861</v>
      </c>
      <c r="B54" s="56" t="s">
        <v>8627</v>
      </c>
      <c r="C54" s="56" t="s">
        <v>10</v>
      </c>
      <c r="D54" s="56" t="s">
        <v>8547</v>
      </c>
      <c r="E54" s="56" t="s">
        <v>8548</v>
      </c>
      <c r="F54" s="56" t="s">
        <v>8583</v>
      </c>
      <c r="G54" s="56" t="s">
        <v>8628</v>
      </c>
      <c r="H54" s="56" t="s">
        <v>8629</v>
      </c>
      <c r="I54" s="56" t="s">
        <v>8620</v>
      </c>
      <c r="J54" s="56" t="s">
        <v>8551</v>
      </c>
      <c r="K54" s="56" t="s">
        <v>8627</v>
      </c>
      <c r="L54" s="56" t="s">
        <v>8557</v>
      </c>
      <c r="M54" s="56">
        <v>330</v>
      </c>
      <c r="N54" s="56">
        <v>333</v>
      </c>
      <c r="O54" s="56">
        <v>402</v>
      </c>
      <c r="P54" s="57">
        <v>174</v>
      </c>
      <c r="Q54" s="58">
        <v>330333402174</v>
      </c>
      <c r="R54" s="56" t="s">
        <v>8628</v>
      </c>
      <c r="S54" s="56" t="s">
        <v>8570</v>
      </c>
      <c r="T54" s="56" t="s">
        <v>8551</v>
      </c>
      <c r="U54" s="56">
        <v>0.5</v>
      </c>
      <c r="V54" s="49" t="s">
        <v>8554</v>
      </c>
    </row>
    <row r="55" ht="12.8" customHeight="1" spans="1:22" x14ac:dyDescent="0.25">
      <c r="A55" s="55">
        <v>20024096</v>
      </c>
      <c r="B55" s="56" t="s">
        <v>8630</v>
      </c>
      <c r="C55" s="56" t="s">
        <v>10</v>
      </c>
      <c r="D55" s="56" t="s">
        <v>8547</v>
      </c>
      <c r="E55" s="56" t="s">
        <v>8548</v>
      </c>
      <c r="F55" s="56" t="s">
        <v>8583</v>
      </c>
      <c r="G55" s="56" t="s">
        <v>8628</v>
      </c>
      <c r="H55" s="56" t="s">
        <v>8629</v>
      </c>
      <c r="I55" s="56" t="s">
        <v>8620</v>
      </c>
      <c r="J55" s="56" t="s">
        <v>8551</v>
      </c>
      <c r="K55" s="56" t="s">
        <v>8627</v>
      </c>
      <c r="L55" s="56" t="s">
        <v>8564</v>
      </c>
      <c r="M55" s="56">
        <v>330</v>
      </c>
      <c r="N55" s="56">
        <v>333</v>
      </c>
      <c r="O55" s="56">
        <v>402</v>
      </c>
      <c r="P55" s="57" t="s">
        <v>7022</v>
      </c>
      <c r="Q55" s="58" t="s">
        <v>8586</v>
      </c>
      <c r="R55" s="56" t="s">
        <v>8628</v>
      </c>
      <c r="S55" s="56" t="s">
        <v>8570</v>
      </c>
      <c r="T55" s="56" t="s">
        <v>8551</v>
      </c>
      <c r="U55" s="56">
        <v>0.5</v>
      </c>
      <c r="V55" s="49" t="s">
        <v>8554</v>
      </c>
    </row>
    <row r="56" ht="12.8" customHeight="1" spans="1:22" x14ac:dyDescent="0.25">
      <c r="A56" s="55" t="s">
        <v>7022</v>
      </c>
      <c r="B56" s="56" t="s">
        <v>8631</v>
      </c>
      <c r="C56" s="56" t="s">
        <v>10</v>
      </c>
      <c r="D56" s="56" t="s">
        <v>8547</v>
      </c>
      <c r="E56" s="56" t="s">
        <v>8548</v>
      </c>
      <c r="F56" s="56" t="s">
        <v>8583</v>
      </c>
      <c r="G56" s="56" t="s">
        <v>8628</v>
      </c>
      <c r="H56" s="56" t="s">
        <v>8629</v>
      </c>
      <c r="I56" s="56" t="s">
        <v>8620</v>
      </c>
      <c r="J56" s="56" t="s">
        <v>8551</v>
      </c>
      <c r="K56" s="56" t="s">
        <v>8627</v>
      </c>
      <c r="L56" s="56" t="s">
        <v>7718</v>
      </c>
      <c r="M56" s="56">
        <v>330</v>
      </c>
      <c r="N56" s="56">
        <v>333</v>
      </c>
      <c r="O56" s="56">
        <v>402</v>
      </c>
      <c r="P56" s="57" t="s">
        <v>7022</v>
      </c>
      <c r="Q56" s="58" t="s">
        <v>8586</v>
      </c>
      <c r="R56" s="56" t="s">
        <v>8628</v>
      </c>
      <c r="S56" s="56" t="s">
        <v>8570</v>
      </c>
      <c r="T56" s="56" t="s">
        <v>8551</v>
      </c>
      <c r="U56" s="56">
        <v>0.5</v>
      </c>
      <c r="V56" s="49" t="s">
        <v>8554</v>
      </c>
    </row>
    <row r="57" ht="12.8" customHeight="1" spans="1:22" x14ac:dyDescent="0.25">
      <c r="A57" s="55">
        <v>134803</v>
      </c>
      <c r="B57" s="56" t="s">
        <v>1631</v>
      </c>
      <c r="C57" s="56" t="s">
        <v>10</v>
      </c>
      <c r="D57" s="56" t="s">
        <v>8547</v>
      </c>
      <c r="E57" s="56" t="s">
        <v>8548</v>
      </c>
      <c r="F57" s="56" t="s">
        <v>8583</v>
      </c>
      <c r="G57" s="56" t="s">
        <v>8628</v>
      </c>
      <c r="H57" s="56" t="s">
        <v>8629</v>
      </c>
      <c r="I57" s="56" t="s">
        <v>8620</v>
      </c>
      <c r="J57" s="56" t="s">
        <v>8551</v>
      </c>
      <c r="K57" s="56" t="s">
        <v>8627</v>
      </c>
      <c r="L57" s="56" t="s">
        <v>7728</v>
      </c>
      <c r="M57" s="56">
        <v>330</v>
      </c>
      <c r="N57" s="56">
        <v>333</v>
      </c>
      <c r="O57" s="56">
        <v>402</v>
      </c>
      <c r="P57" s="57" t="s">
        <v>7022</v>
      </c>
      <c r="Q57" s="58" t="s">
        <v>8586</v>
      </c>
      <c r="R57" s="56" t="s">
        <v>8628</v>
      </c>
      <c r="S57" s="56" t="s">
        <v>8570</v>
      </c>
      <c r="T57" s="56" t="s">
        <v>8551</v>
      </c>
      <c r="U57" s="56">
        <v>0.5</v>
      </c>
      <c r="V57" s="49" t="s">
        <v>8554</v>
      </c>
    </row>
    <row r="58" ht="12.8" customHeight="1" spans="1:22" x14ac:dyDescent="0.25">
      <c r="A58" s="55">
        <v>794567</v>
      </c>
      <c r="B58" s="56" t="s">
        <v>8632</v>
      </c>
      <c r="C58" s="56" t="s">
        <v>10</v>
      </c>
      <c r="D58" s="56" t="s">
        <v>8547</v>
      </c>
      <c r="E58" s="56" t="s">
        <v>8548</v>
      </c>
      <c r="F58" s="56" t="s">
        <v>8583</v>
      </c>
      <c r="G58" s="56" t="s">
        <v>8628</v>
      </c>
      <c r="H58" s="56" t="s">
        <v>8629</v>
      </c>
      <c r="I58" s="56" t="s">
        <v>8620</v>
      </c>
      <c r="J58" s="56" t="s">
        <v>8573</v>
      </c>
      <c r="K58" s="56" t="s">
        <v>8633</v>
      </c>
      <c r="L58" s="56" t="s">
        <v>33</v>
      </c>
      <c r="M58" s="56">
        <v>330</v>
      </c>
      <c r="N58" s="56">
        <v>333</v>
      </c>
      <c r="O58" s="56">
        <v>402</v>
      </c>
      <c r="P58" s="57" t="s">
        <v>7022</v>
      </c>
      <c r="Q58" s="58" t="s">
        <v>8586</v>
      </c>
      <c r="R58" s="56" t="s">
        <v>8628</v>
      </c>
      <c r="S58" s="56" t="s">
        <v>8570</v>
      </c>
      <c r="T58" s="56" t="s">
        <v>8551</v>
      </c>
      <c r="U58" s="56">
        <v>0.5</v>
      </c>
      <c r="V58" s="49" t="s">
        <v>8554</v>
      </c>
    </row>
    <row r="59" ht="12.8" customHeight="1" spans="1:22" x14ac:dyDescent="0.25">
      <c r="A59" s="55">
        <v>795737</v>
      </c>
      <c r="B59" s="56" t="s">
        <v>1631</v>
      </c>
      <c r="C59" s="56" t="s">
        <v>10</v>
      </c>
      <c r="D59" s="56" t="s">
        <v>8547</v>
      </c>
      <c r="E59" s="56" t="s">
        <v>8548</v>
      </c>
      <c r="F59" s="56" t="s">
        <v>8583</v>
      </c>
      <c r="G59" s="56" t="s">
        <v>8628</v>
      </c>
      <c r="H59" s="56" t="s">
        <v>8629</v>
      </c>
      <c r="I59" s="56" t="s">
        <v>8620</v>
      </c>
      <c r="J59" s="56" t="s">
        <v>8551</v>
      </c>
      <c r="K59" s="56" t="s">
        <v>8627</v>
      </c>
      <c r="L59" s="56" t="s">
        <v>33</v>
      </c>
      <c r="M59" s="56">
        <v>330</v>
      </c>
      <c r="N59" s="56">
        <v>333</v>
      </c>
      <c r="O59" s="56">
        <v>402</v>
      </c>
      <c r="P59" s="57" t="s">
        <v>7022</v>
      </c>
      <c r="Q59" s="58" t="s">
        <v>8586</v>
      </c>
      <c r="R59" s="56" t="s">
        <v>8628</v>
      </c>
      <c r="S59" s="56" t="s">
        <v>8570</v>
      </c>
      <c r="T59" s="56" t="s">
        <v>8551</v>
      </c>
      <c r="U59" s="56">
        <v>0.5</v>
      </c>
      <c r="V59" s="49" t="s">
        <v>8554</v>
      </c>
    </row>
    <row r="60" ht="12.8" customHeight="1" spans="1:22" x14ac:dyDescent="0.25">
      <c r="A60" s="55">
        <v>655525</v>
      </c>
      <c r="B60" s="56" t="s">
        <v>8634</v>
      </c>
      <c r="C60" s="56" t="s">
        <v>11</v>
      </c>
      <c r="D60" s="56" t="s">
        <v>8547</v>
      </c>
      <c r="E60" s="56" t="s">
        <v>8548</v>
      </c>
      <c r="F60" s="56" t="s">
        <v>8583</v>
      </c>
      <c r="G60" s="56" t="s">
        <v>8583</v>
      </c>
      <c r="H60" s="56" t="s">
        <v>8635</v>
      </c>
      <c r="I60" s="56" t="s">
        <v>8635</v>
      </c>
      <c r="J60" s="56" t="s">
        <v>8556</v>
      </c>
      <c r="K60" s="56" t="s">
        <v>8636</v>
      </c>
      <c r="L60" s="56" t="s">
        <v>8557</v>
      </c>
      <c r="M60" s="56">
        <v>330</v>
      </c>
      <c r="N60" s="56">
        <v>333</v>
      </c>
      <c r="O60" s="56">
        <v>402</v>
      </c>
      <c r="P60" s="57">
        <v>152</v>
      </c>
      <c r="Q60" s="58">
        <v>330333402152</v>
      </c>
      <c r="R60" s="56" t="s">
        <v>8583</v>
      </c>
      <c r="S60" s="56" t="s">
        <v>8553</v>
      </c>
      <c r="T60" s="56" t="s">
        <v>8551</v>
      </c>
      <c r="U60" s="56">
        <v>1</v>
      </c>
      <c r="V60" s="49" t="s">
        <v>8554</v>
      </c>
    </row>
    <row r="61" ht="12.8" customHeight="1" spans="1:22" x14ac:dyDescent="0.25">
      <c r="A61" s="55">
        <v>134520</v>
      </c>
      <c r="B61" s="56" t="s">
        <v>189</v>
      </c>
      <c r="C61" s="56" t="s">
        <v>11</v>
      </c>
      <c r="D61" s="56" t="s">
        <v>8547</v>
      </c>
      <c r="E61" s="56" t="s">
        <v>8548</v>
      </c>
      <c r="F61" s="56" t="s">
        <v>8583</v>
      </c>
      <c r="G61" s="56" t="s">
        <v>8583</v>
      </c>
      <c r="H61" s="56" t="s">
        <v>8637</v>
      </c>
      <c r="I61" s="56" t="s">
        <v>8637</v>
      </c>
      <c r="J61" s="56" t="s">
        <v>8551</v>
      </c>
      <c r="K61" s="56" t="s">
        <v>8638</v>
      </c>
      <c r="L61" s="56" t="s">
        <v>7728</v>
      </c>
      <c r="M61" s="56">
        <v>330</v>
      </c>
      <c r="N61" s="56">
        <v>333</v>
      </c>
      <c r="O61" s="56">
        <v>402</v>
      </c>
      <c r="P61" s="57" t="s">
        <v>7022</v>
      </c>
      <c r="Q61" s="58" t="s">
        <v>8586</v>
      </c>
      <c r="R61" s="56" t="s">
        <v>8583</v>
      </c>
      <c r="S61" s="56" t="s">
        <v>8553</v>
      </c>
      <c r="T61" s="56" t="s">
        <v>8551</v>
      </c>
      <c r="U61" s="56">
        <v>1</v>
      </c>
      <c r="V61" s="49" t="s">
        <v>8554</v>
      </c>
    </row>
    <row r="62" ht="12.8" customHeight="1" spans="1:22" x14ac:dyDescent="0.25">
      <c r="A62" s="55">
        <v>61853</v>
      </c>
      <c r="B62" s="56" t="s">
        <v>189</v>
      </c>
      <c r="C62" s="56" t="s">
        <v>11</v>
      </c>
      <c r="D62" s="56" t="s">
        <v>8547</v>
      </c>
      <c r="E62" s="56" t="s">
        <v>8548</v>
      </c>
      <c r="F62" s="56" t="s">
        <v>8583</v>
      </c>
      <c r="G62" s="56" t="s">
        <v>8583</v>
      </c>
      <c r="H62" s="56" t="s">
        <v>8637</v>
      </c>
      <c r="I62" s="56" t="s">
        <v>8637</v>
      </c>
      <c r="J62" s="56" t="s">
        <v>8551</v>
      </c>
      <c r="K62" s="56" t="s">
        <v>8638</v>
      </c>
      <c r="L62" s="56" t="s">
        <v>33</v>
      </c>
      <c r="M62" s="56">
        <v>330</v>
      </c>
      <c r="N62" s="56">
        <v>333</v>
      </c>
      <c r="O62" s="56">
        <v>402</v>
      </c>
      <c r="P62" s="57" t="s">
        <v>7022</v>
      </c>
      <c r="Q62" s="58" t="s">
        <v>8586</v>
      </c>
      <c r="R62" s="56" t="s">
        <v>8583</v>
      </c>
      <c r="S62" s="56" t="s">
        <v>8553</v>
      </c>
      <c r="T62" s="56" t="s">
        <v>8551</v>
      </c>
      <c r="U62" s="56">
        <v>1</v>
      </c>
      <c r="V62" s="49" t="s">
        <v>8554</v>
      </c>
    </row>
    <row r="63" ht="12.8" customHeight="1" spans="1:22" x14ac:dyDescent="0.25">
      <c r="A63" s="55">
        <v>657474</v>
      </c>
      <c r="B63" s="56" t="s">
        <v>8639</v>
      </c>
      <c r="C63" s="56" t="s">
        <v>11</v>
      </c>
      <c r="D63" s="56" t="s">
        <v>8547</v>
      </c>
      <c r="E63" s="56" t="s">
        <v>8548</v>
      </c>
      <c r="F63" s="56" t="s">
        <v>8583</v>
      </c>
      <c r="G63" s="56" t="s">
        <v>8583</v>
      </c>
      <c r="H63" s="56" t="s">
        <v>8637</v>
      </c>
      <c r="I63" s="56" t="s">
        <v>8637</v>
      </c>
      <c r="J63" s="56" t="s">
        <v>8556</v>
      </c>
      <c r="K63" s="56" t="s">
        <v>8639</v>
      </c>
      <c r="L63" s="56" t="s">
        <v>8557</v>
      </c>
      <c r="M63" s="56">
        <v>330</v>
      </c>
      <c r="N63" s="56">
        <v>333</v>
      </c>
      <c r="O63" s="56">
        <v>402</v>
      </c>
      <c r="P63" s="57">
        <v>152</v>
      </c>
      <c r="Q63" s="58">
        <v>330333402152</v>
      </c>
      <c r="R63" s="56" t="s">
        <v>8583</v>
      </c>
      <c r="S63" s="56" t="s">
        <v>8553</v>
      </c>
      <c r="T63" s="56" t="s">
        <v>8551</v>
      </c>
      <c r="U63" s="56">
        <v>1</v>
      </c>
      <c r="V63" s="49" t="s">
        <v>8554</v>
      </c>
    </row>
    <row r="64" ht="12.8" customHeight="1" spans="1:22" x14ac:dyDescent="0.25">
      <c r="A64" s="55">
        <v>20021014</v>
      </c>
      <c r="B64" s="56" t="s">
        <v>8640</v>
      </c>
      <c r="C64" s="56" t="s">
        <v>11</v>
      </c>
      <c r="D64" s="56" t="s">
        <v>8547</v>
      </c>
      <c r="E64" s="56" t="s">
        <v>8548</v>
      </c>
      <c r="F64" s="56" t="s">
        <v>8583</v>
      </c>
      <c r="G64" s="56" t="s">
        <v>8583</v>
      </c>
      <c r="H64" s="56" t="s">
        <v>8637</v>
      </c>
      <c r="I64" s="56" t="s">
        <v>8637</v>
      </c>
      <c r="J64" s="56" t="s">
        <v>8562</v>
      </c>
      <c r="K64" s="56" t="s">
        <v>8641</v>
      </c>
      <c r="L64" s="56" t="s">
        <v>8564</v>
      </c>
      <c r="M64" s="56">
        <v>330</v>
      </c>
      <c r="N64" s="56">
        <v>333</v>
      </c>
      <c r="O64" s="56">
        <v>402</v>
      </c>
      <c r="P64" s="57" t="s">
        <v>7022</v>
      </c>
      <c r="Q64" s="58" t="s">
        <v>8586</v>
      </c>
      <c r="R64" s="56" t="s">
        <v>8583</v>
      </c>
      <c r="S64" s="56" t="s">
        <v>8553</v>
      </c>
      <c r="T64" s="56" t="s">
        <v>8551</v>
      </c>
      <c r="U64" s="56">
        <v>1</v>
      </c>
      <c r="V64" s="49" t="s">
        <v>8554</v>
      </c>
    </row>
    <row r="65" ht="12.8" customHeight="1" spans="1:22" x14ac:dyDescent="0.25">
      <c r="A65" s="55" t="s">
        <v>7022</v>
      </c>
      <c r="B65" s="56" t="s">
        <v>8642</v>
      </c>
      <c r="C65" s="56" t="s">
        <v>11</v>
      </c>
      <c r="D65" s="56" t="s">
        <v>8547</v>
      </c>
      <c r="E65" s="56" t="s">
        <v>8548</v>
      </c>
      <c r="F65" s="56" t="s">
        <v>8583</v>
      </c>
      <c r="G65" s="56" t="s">
        <v>8583</v>
      </c>
      <c r="H65" s="56" t="s">
        <v>8637</v>
      </c>
      <c r="I65" s="56" t="s">
        <v>8637</v>
      </c>
      <c r="J65" s="56" t="s">
        <v>8551</v>
      </c>
      <c r="K65" s="56" t="s">
        <v>8638</v>
      </c>
      <c r="L65" s="56" t="s">
        <v>7292</v>
      </c>
      <c r="M65" s="56">
        <v>330</v>
      </c>
      <c r="N65" s="56">
        <v>333</v>
      </c>
      <c r="O65" s="56">
        <v>402</v>
      </c>
      <c r="P65" s="57" t="s">
        <v>7022</v>
      </c>
      <c r="Q65" s="58" t="s">
        <v>8586</v>
      </c>
      <c r="R65" s="56" t="s">
        <v>8583</v>
      </c>
      <c r="S65" s="56" t="s">
        <v>8553</v>
      </c>
      <c r="T65" s="56" t="s">
        <v>8551</v>
      </c>
      <c r="U65" s="56">
        <v>0.001</v>
      </c>
      <c r="V65" s="49" t="s">
        <v>8554</v>
      </c>
    </row>
    <row r="66" ht="12.8" customHeight="1" spans="1:22" x14ac:dyDescent="0.25">
      <c r="A66" s="55">
        <v>134502</v>
      </c>
      <c r="B66" s="56" t="s">
        <v>680</v>
      </c>
      <c r="C66" s="56" t="s">
        <v>11</v>
      </c>
      <c r="D66" s="56" t="s">
        <v>8547</v>
      </c>
      <c r="E66" s="56" t="s">
        <v>8548</v>
      </c>
      <c r="F66" s="56" t="s">
        <v>8583</v>
      </c>
      <c r="G66" s="56" t="s">
        <v>8583</v>
      </c>
      <c r="H66" s="56" t="s">
        <v>8643</v>
      </c>
      <c r="I66" s="56" t="s">
        <v>8643</v>
      </c>
      <c r="J66" s="56" t="s">
        <v>8551</v>
      </c>
      <c r="K66" s="56" t="s">
        <v>680</v>
      </c>
      <c r="L66" s="56" t="s">
        <v>7728</v>
      </c>
      <c r="M66" s="56">
        <v>330</v>
      </c>
      <c r="N66" s="56">
        <v>333</v>
      </c>
      <c r="O66" s="56">
        <v>402</v>
      </c>
      <c r="P66" s="57" t="s">
        <v>7022</v>
      </c>
      <c r="Q66" s="58" t="s">
        <v>8586</v>
      </c>
      <c r="R66" s="56" t="s">
        <v>8583</v>
      </c>
      <c r="S66" s="56" t="s">
        <v>8553</v>
      </c>
      <c r="T66" s="56" t="s">
        <v>8551</v>
      </c>
      <c r="U66" s="56">
        <v>1</v>
      </c>
      <c r="V66" s="49" t="s">
        <v>8554</v>
      </c>
    </row>
    <row r="67" ht="12.8" customHeight="1" spans="1:22" x14ac:dyDescent="0.25">
      <c r="A67" s="55">
        <v>61835</v>
      </c>
      <c r="B67" s="56" t="s">
        <v>680</v>
      </c>
      <c r="C67" s="56" t="s">
        <v>11</v>
      </c>
      <c r="D67" s="56" t="s">
        <v>8547</v>
      </c>
      <c r="E67" s="56" t="s">
        <v>8548</v>
      </c>
      <c r="F67" s="56" t="s">
        <v>8583</v>
      </c>
      <c r="G67" s="56" t="s">
        <v>8583</v>
      </c>
      <c r="H67" s="56" t="s">
        <v>8643</v>
      </c>
      <c r="I67" s="56" t="s">
        <v>8643</v>
      </c>
      <c r="J67" s="56" t="s">
        <v>8551</v>
      </c>
      <c r="K67" s="56" t="s">
        <v>680</v>
      </c>
      <c r="L67" s="56" t="s">
        <v>33</v>
      </c>
      <c r="M67" s="56">
        <v>330</v>
      </c>
      <c r="N67" s="56">
        <v>333</v>
      </c>
      <c r="O67" s="56">
        <v>402</v>
      </c>
      <c r="P67" s="57" t="s">
        <v>7022</v>
      </c>
      <c r="Q67" s="58" t="s">
        <v>8586</v>
      </c>
      <c r="R67" s="56" t="s">
        <v>8583</v>
      </c>
      <c r="S67" s="56" t="s">
        <v>8553</v>
      </c>
      <c r="T67" s="56" t="s">
        <v>8551</v>
      </c>
      <c r="U67" s="56">
        <v>1</v>
      </c>
      <c r="V67" s="49" t="s">
        <v>8554</v>
      </c>
    </row>
    <row r="68" ht="12.8" customHeight="1" spans="1:22" x14ac:dyDescent="0.25">
      <c r="A68" s="55">
        <v>655536</v>
      </c>
      <c r="B68" s="56" t="s">
        <v>8644</v>
      </c>
      <c r="C68" s="56" t="s">
        <v>11</v>
      </c>
      <c r="D68" s="56" t="s">
        <v>8547</v>
      </c>
      <c r="E68" s="56" t="s">
        <v>8548</v>
      </c>
      <c r="F68" s="56" t="s">
        <v>8583</v>
      </c>
      <c r="G68" s="56" t="s">
        <v>8583</v>
      </c>
      <c r="H68" s="56" t="s">
        <v>8643</v>
      </c>
      <c r="I68" s="56" t="s">
        <v>8643</v>
      </c>
      <c r="J68" s="56" t="s">
        <v>8556</v>
      </c>
      <c r="K68" s="56" t="s">
        <v>8645</v>
      </c>
      <c r="L68" s="56" t="s">
        <v>8557</v>
      </c>
      <c r="M68" s="56">
        <v>330</v>
      </c>
      <c r="N68" s="56">
        <v>333</v>
      </c>
      <c r="O68" s="56">
        <v>402</v>
      </c>
      <c r="P68" s="57">
        <v>152</v>
      </c>
      <c r="Q68" s="58">
        <v>330333402152</v>
      </c>
      <c r="R68" s="56" t="s">
        <v>8583</v>
      </c>
      <c r="S68" s="56" t="s">
        <v>8553</v>
      </c>
      <c r="T68" s="56" t="s">
        <v>8551</v>
      </c>
      <c r="U68" s="56">
        <v>1</v>
      </c>
      <c r="V68" s="49" t="s">
        <v>8554</v>
      </c>
    </row>
    <row r="69" ht="12.8" customHeight="1" spans="1:22" x14ac:dyDescent="0.25">
      <c r="A69" s="55">
        <v>655832</v>
      </c>
      <c r="B69" s="56" t="s">
        <v>8646</v>
      </c>
      <c r="C69" s="56" t="s">
        <v>11</v>
      </c>
      <c r="D69" s="56" t="s">
        <v>8547</v>
      </c>
      <c r="E69" s="56" t="s">
        <v>8548</v>
      </c>
      <c r="F69" s="56" t="s">
        <v>8583</v>
      </c>
      <c r="G69" s="56" t="s">
        <v>8583</v>
      </c>
      <c r="H69" s="56" t="s">
        <v>8643</v>
      </c>
      <c r="I69" s="56" t="s">
        <v>8643</v>
      </c>
      <c r="J69" s="56" t="s">
        <v>8559</v>
      </c>
      <c r="K69" s="56" t="s">
        <v>8646</v>
      </c>
      <c r="L69" s="56" t="s">
        <v>8557</v>
      </c>
      <c r="M69" s="56">
        <v>330</v>
      </c>
      <c r="N69" s="56">
        <v>333</v>
      </c>
      <c r="O69" s="56">
        <v>402</v>
      </c>
      <c r="P69" s="57">
        <v>101</v>
      </c>
      <c r="Q69" s="58">
        <v>330333402101</v>
      </c>
      <c r="R69" s="56" t="s">
        <v>8583</v>
      </c>
      <c r="S69" s="56" t="s">
        <v>8553</v>
      </c>
      <c r="T69" s="56" t="s">
        <v>8551</v>
      </c>
      <c r="U69" s="56">
        <v>1</v>
      </c>
      <c r="V69" s="49" t="s">
        <v>8554</v>
      </c>
    </row>
    <row r="70" ht="12.8" customHeight="1" spans="1:22" x14ac:dyDescent="0.25">
      <c r="A70" s="55">
        <v>134503</v>
      </c>
      <c r="B70" s="56" t="s">
        <v>267</v>
      </c>
      <c r="C70" s="56" t="s">
        <v>11</v>
      </c>
      <c r="D70" s="56" t="s">
        <v>8547</v>
      </c>
      <c r="E70" s="56" t="s">
        <v>8548</v>
      </c>
      <c r="F70" s="56" t="s">
        <v>8583</v>
      </c>
      <c r="G70" s="56" t="s">
        <v>8583</v>
      </c>
      <c r="H70" s="56" t="s">
        <v>8647</v>
      </c>
      <c r="I70" s="56" t="s">
        <v>8647</v>
      </c>
      <c r="J70" s="56" t="s">
        <v>8551</v>
      </c>
      <c r="K70" s="56" t="s">
        <v>267</v>
      </c>
      <c r="L70" s="56" t="s">
        <v>7728</v>
      </c>
      <c r="M70" s="56">
        <v>330</v>
      </c>
      <c r="N70" s="56">
        <v>333</v>
      </c>
      <c r="O70" s="56">
        <v>402</v>
      </c>
      <c r="P70" s="57" t="s">
        <v>7022</v>
      </c>
      <c r="Q70" s="58" t="s">
        <v>8586</v>
      </c>
      <c r="R70" s="56" t="s">
        <v>8583</v>
      </c>
      <c r="S70" s="56" t="s">
        <v>8553</v>
      </c>
      <c r="T70" s="56" t="s">
        <v>8551</v>
      </c>
      <c r="U70" s="56">
        <v>1</v>
      </c>
      <c r="V70" s="49" t="s">
        <v>8554</v>
      </c>
    </row>
    <row r="71" ht="12.8" customHeight="1" spans="1:22" x14ac:dyDescent="0.25">
      <c r="A71" s="55">
        <v>61836</v>
      </c>
      <c r="B71" s="56" t="s">
        <v>267</v>
      </c>
      <c r="C71" s="56" t="s">
        <v>11</v>
      </c>
      <c r="D71" s="56" t="s">
        <v>8547</v>
      </c>
      <c r="E71" s="56" t="s">
        <v>8548</v>
      </c>
      <c r="F71" s="56" t="s">
        <v>8583</v>
      </c>
      <c r="G71" s="56" t="s">
        <v>8583</v>
      </c>
      <c r="H71" s="56" t="s">
        <v>8647</v>
      </c>
      <c r="I71" s="56" t="s">
        <v>8647</v>
      </c>
      <c r="J71" s="56" t="s">
        <v>8551</v>
      </c>
      <c r="K71" s="56" t="s">
        <v>267</v>
      </c>
      <c r="L71" s="56" t="s">
        <v>33</v>
      </c>
      <c r="M71" s="56">
        <v>330</v>
      </c>
      <c r="N71" s="56">
        <v>333</v>
      </c>
      <c r="O71" s="56">
        <v>402</v>
      </c>
      <c r="P71" s="57" t="s">
        <v>7022</v>
      </c>
      <c r="Q71" s="58" t="s">
        <v>8586</v>
      </c>
      <c r="R71" s="56" t="s">
        <v>8583</v>
      </c>
      <c r="S71" s="56" t="s">
        <v>8553</v>
      </c>
      <c r="T71" s="56" t="s">
        <v>8551</v>
      </c>
      <c r="U71" s="56">
        <v>1</v>
      </c>
      <c r="V71" s="49" t="s">
        <v>8554</v>
      </c>
    </row>
    <row r="72" ht="12.8" customHeight="1" spans="1:22" x14ac:dyDescent="0.25">
      <c r="A72" s="55">
        <v>655544</v>
      </c>
      <c r="B72" s="56" t="s">
        <v>8648</v>
      </c>
      <c r="C72" s="56" t="s">
        <v>11</v>
      </c>
      <c r="D72" s="56" t="s">
        <v>8547</v>
      </c>
      <c r="E72" s="56" t="s">
        <v>8548</v>
      </c>
      <c r="F72" s="56" t="s">
        <v>8583</v>
      </c>
      <c r="G72" s="56" t="s">
        <v>8583</v>
      </c>
      <c r="H72" s="56" t="s">
        <v>8647</v>
      </c>
      <c r="I72" s="56" t="s">
        <v>8647</v>
      </c>
      <c r="J72" s="56" t="s">
        <v>8556</v>
      </c>
      <c r="K72" s="56" t="s">
        <v>8649</v>
      </c>
      <c r="L72" s="56" t="s">
        <v>8557</v>
      </c>
      <c r="M72" s="56">
        <v>330</v>
      </c>
      <c r="N72" s="56">
        <v>333</v>
      </c>
      <c r="O72" s="56">
        <v>402</v>
      </c>
      <c r="P72" s="57">
        <v>152</v>
      </c>
      <c r="Q72" s="58">
        <v>330333402152</v>
      </c>
      <c r="R72" s="56" t="s">
        <v>8583</v>
      </c>
      <c r="S72" s="56" t="s">
        <v>8553</v>
      </c>
      <c r="T72" s="56" t="s">
        <v>8551</v>
      </c>
      <c r="U72" s="56">
        <v>1</v>
      </c>
      <c r="V72" s="49" t="s">
        <v>8554</v>
      </c>
    </row>
    <row r="73" ht="12.8" customHeight="1" spans="1:22" x14ac:dyDescent="0.25">
      <c r="A73" s="55">
        <v>655839</v>
      </c>
      <c r="B73" s="56" t="s">
        <v>8650</v>
      </c>
      <c r="C73" s="56" t="s">
        <v>11</v>
      </c>
      <c r="D73" s="56" t="s">
        <v>8547</v>
      </c>
      <c r="E73" s="56" t="s">
        <v>8548</v>
      </c>
      <c r="F73" s="56" t="s">
        <v>8583</v>
      </c>
      <c r="G73" s="56" t="s">
        <v>8583</v>
      </c>
      <c r="H73" s="56" t="s">
        <v>8647</v>
      </c>
      <c r="I73" s="56" t="s">
        <v>8647</v>
      </c>
      <c r="J73" s="56" t="s">
        <v>8559</v>
      </c>
      <c r="K73" s="56" t="s">
        <v>8650</v>
      </c>
      <c r="L73" s="56" t="s">
        <v>8557</v>
      </c>
      <c r="M73" s="56">
        <v>330</v>
      </c>
      <c r="N73" s="56">
        <v>333</v>
      </c>
      <c r="O73" s="56">
        <v>402</v>
      </c>
      <c r="P73" s="57">
        <v>101</v>
      </c>
      <c r="Q73" s="58">
        <v>330333402101</v>
      </c>
      <c r="R73" s="56" t="s">
        <v>8583</v>
      </c>
      <c r="S73" s="56" t="s">
        <v>8553</v>
      </c>
      <c r="T73" s="56" t="s">
        <v>8551</v>
      </c>
      <c r="U73" s="56">
        <v>1</v>
      </c>
      <c r="V73" s="49" t="s">
        <v>8554</v>
      </c>
    </row>
    <row r="74" ht="12.8" customHeight="1" spans="1:22" x14ac:dyDescent="0.25">
      <c r="A74" s="55">
        <v>20021009</v>
      </c>
      <c r="B74" s="56" t="s">
        <v>8651</v>
      </c>
      <c r="C74" s="56" t="s">
        <v>11</v>
      </c>
      <c r="D74" s="56" t="s">
        <v>8547</v>
      </c>
      <c r="E74" s="56" t="s">
        <v>8548</v>
      </c>
      <c r="F74" s="56" t="s">
        <v>8583</v>
      </c>
      <c r="G74" s="56" t="s">
        <v>8583</v>
      </c>
      <c r="H74" s="56" t="s">
        <v>8647</v>
      </c>
      <c r="I74" s="56" t="s">
        <v>8647</v>
      </c>
      <c r="J74" s="56" t="s">
        <v>8562</v>
      </c>
      <c r="K74" s="56" t="s">
        <v>8652</v>
      </c>
      <c r="L74" s="56" t="s">
        <v>8564</v>
      </c>
      <c r="M74" s="56">
        <v>330</v>
      </c>
      <c r="N74" s="56">
        <v>333</v>
      </c>
      <c r="O74" s="56">
        <v>402</v>
      </c>
      <c r="P74" s="57" t="s">
        <v>7022</v>
      </c>
      <c r="Q74" s="58" t="s">
        <v>8586</v>
      </c>
      <c r="R74" s="56" t="s">
        <v>8583</v>
      </c>
      <c r="S74" s="56" t="s">
        <v>8553</v>
      </c>
      <c r="T74" s="56" t="s">
        <v>8551</v>
      </c>
      <c r="U74" s="56">
        <v>1</v>
      </c>
      <c r="V74" s="49" t="s">
        <v>8554</v>
      </c>
    </row>
    <row r="75" ht="12.8" customHeight="1" spans="1:22" x14ac:dyDescent="0.25">
      <c r="A75" s="55" t="s">
        <v>7022</v>
      </c>
      <c r="B75" s="56" t="s">
        <v>8653</v>
      </c>
      <c r="C75" s="56" t="s">
        <v>11</v>
      </c>
      <c r="D75" s="56" t="s">
        <v>8547</v>
      </c>
      <c r="E75" s="56" t="s">
        <v>8548</v>
      </c>
      <c r="F75" s="56" t="s">
        <v>8583</v>
      </c>
      <c r="G75" s="56" t="s">
        <v>8583</v>
      </c>
      <c r="H75" s="56" t="s">
        <v>8647</v>
      </c>
      <c r="I75" s="56" t="s">
        <v>8647</v>
      </c>
      <c r="J75" s="56" t="s">
        <v>8551</v>
      </c>
      <c r="K75" s="56" t="s">
        <v>267</v>
      </c>
      <c r="L75" s="56" t="s">
        <v>7292</v>
      </c>
      <c r="M75" s="56">
        <v>330</v>
      </c>
      <c r="N75" s="56">
        <v>333</v>
      </c>
      <c r="O75" s="56">
        <v>402</v>
      </c>
      <c r="P75" s="57" t="s">
        <v>7022</v>
      </c>
      <c r="Q75" s="58" t="s">
        <v>8586</v>
      </c>
      <c r="R75" s="56" t="s">
        <v>8583</v>
      </c>
      <c r="S75" s="56" t="s">
        <v>8553</v>
      </c>
      <c r="T75" s="56" t="s">
        <v>8551</v>
      </c>
      <c r="U75" s="56">
        <v>0.001</v>
      </c>
      <c r="V75" s="49" t="s">
        <v>8554</v>
      </c>
    </row>
    <row r="76" ht="12.8" customHeight="1" spans="1:22" x14ac:dyDescent="0.25">
      <c r="A76" s="55">
        <v>61854</v>
      </c>
      <c r="B76" s="56" t="s">
        <v>1759</v>
      </c>
      <c r="C76" s="56" t="s">
        <v>11</v>
      </c>
      <c r="D76" s="56" t="s">
        <v>8547</v>
      </c>
      <c r="E76" s="56" t="s">
        <v>8548</v>
      </c>
      <c r="F76" s="56" t="s">
        <v>8583</v>
      </c>
      <c r="G76" s="56" t="s">
        <v>8583</v>
      </c>
      <c r="H76" s="56" t="s">
        <v>8654</v>
      </c>
      <c r="I76" s="56" t="s">
        <v>8654</v>
      </c>
      <c r="J76" s="56" t="s">
        <v>8551</v>
      </c>
      <c r="K76" s="56" t="s">
        <v>8655</v>
      </c>
      <c r="L76" s="56" t="s">
        <v>33</v>
      </c>
      <c r="M76" s="56">
        <v>330</v>
      </c>
      <c r="N76" s="56">
        <v>333</v>
      </c>
      <c r="O76" s="56">
        <v>402</v>
      </c>
      <c r="P76" s="57" t="s">
        <v>7022</v>
      </c>
      <c r="Q76" s="58" t="s">
        <v>8586</v>
      </c>
      <c r="R76" s="56" t="s">
        <v>8583</v>
      </c>
      <c r="S76" s="56" t="s">
        <v>8553</v>
      </c>
      <c r="T76" s="56" t="s">
        <v>8551</v>
      </c>
      <c r="U76" s="56">
        <v>1</v>
      </c>
      <c r="V76" s="49" t="s">
        <v>8554</v>
      </c>
    </row>
    <row r="77" ht="12.8" customHeight="1" spans="1:22" x14ac:dyDescent="0.25">
      <c r="A77" s="55">
        <v>657473</v>
      </c>
      <c r="B77" s="56" t="s">
        <v>8656</v>
      </c>
      <c r="C77" s="56" t="s">
        <v>11</v>
      </c>
      <c r="D77" s="56" t="s">
        <v>8547</v>
      </c>
      <c r="E77" s="56" t="s">
        <v>8548</v>
      </c>
      <c r="F77" s="56" t="s">
        <v>8583</v>
      </c>
      <c r="G77" s="56" t="s">
        <v>8583</v>
      </c>
      <c r="H77" s="56" t="s">
        <v>8654</v>
      </c>
      <c r="I77" s="56" t="s">
        <v>8654</v>
      </c>
      <c r="J77" s="56" t="s">
        <v>8556</v>
      </c>
      <c r="K77" s="56" t="s">
        <v>8656</v>
      </c>
      <c r="L77" s="56" t="s">
        <v>8557</v>
      </c>
      <c r="M77" s="56">
        <v>330</v>
      </c>
      <c r="N77" s="56">
        <v>333</v>
      </c>
      <c r="O77" s="56">
        <v>402</v>
      </c>
      <c r="P77" s="57">
        <v>152</v>
      </c>
      <c r="Q77" s="58">
        <v>330333402152</v>
      </c>
      <c r="R77" s="56" t="s">
        <v>8583</v>
      </c>
      <c r="S77" s="56" t="s">
        <v>8553</v>
      </c>
      <c r="T77" s="56" t="s">
        <v>8551</v>
      </c>
      <c r="U77" s="56">
        <v>1</v>
      </c>
      <c r="V77" s="49" t="s">
        <v>8554</v>
      </c>
    </row>
    <row r="78" ht="12.8" customHeight="1" spans="1:22" x14ac:dyDescent="0.25">
      <c r="A78" s="55" t="s">
        <v>7022</v>
      </c>
      <c r="B78" s="56" t="s">
        <v>8657</v>
      </c>
      <c r="C78" s="56" t="s">
        <v>11</v>
      </c>
      <c r="D78" s="56" t="s">
        <v>8547</v>
      </c>
      <c r="E78" s="56" t="s">
        <v>8548</v>
      </c>
      <c r="F78" s="56" t="s">
        <v>8583</v>
      </c>
      <c r="G78" s="56" t="s">
        <v>8583</v>
      </c>
      <c r="H78" s="56" t="s">
        <v>8654</v>
      </c>
      <c r="I78" s="56" t="s">
        <v>8654</v>
      </c>
      <c r="J78" s="56" t="s">
        <v>8551</v>
      </c>
      <c r="K78" s="56" t="s">
        <v>8655</v>
      </c>
      <c r="L78" s="56" t="s">
        <v>7292</v>
      </c>
      <c r="M78" s="56">
        <v>330</v>
      </c>
      <c r="N78" s="56">
        <v>333</v>
      </c>
      <c r="O78" s="56">
        <v>402</v>
      </c>
      <c r="P78" s="57" t="s">
        <v>7022</v>
      </c>
      <c r="Q78" s="58" t="s">
        <v>8586</v>
      </c>
      <c r="R78" s="56" t="s">
        <v>8583</v>
      </c>
      <c r="S78" s="56" t="s">
        <v>8553</v>
      </c>
      <c r="T78" s="56" t="s">
        <v>8551</v>
      </c>
      <c r="U78" s="56">
        <v>0.001</v>
      </c>
      <c r="V78" s="49" t="s">
        <v>8554</v>
      </c>
    </row>
    <row r="79" ht="12.8" customHeight="1" spans="1:22" x14ac:dyDescent="0.25">
      <c r="A79" s="55">
        <v>61855</v>
      </c>
      <c r="B79" s="56" t="s">
        <v>8658</v>
      </c>
      <c r="C79" s="56" t="s">
        <v>11</v>
      </c>
      <c r="D79" s="56" t="s">
        <v>8547</v>
      </c>
      <c r="E79" s="56" t="s">
        <v>8548</v>
      </c>
      <c r="F79" s="56" t="s">
        <v>8583</v>
      </c>
      <c r="G79" s="56" t="s">
        <v>8583</v>
      </c>
      <c r="H79" s="56" t="s">
        <v>8659</v>
      </c>
      <c r="I79" s="56" t="s">
        <v>8660</v>
      </c>
      <c r="J79" s="56" t="s">
        <v>8551</v>
      </c>
      <c r="K79" s="56" t="s">
        <v>8658</v>
      </c>
      <c r="L79" s="56" t="s">
        <v>33</v>
      </c>
      <c r="M79" s="56">
        <v>330</v>
      </c>
      <c r="N79" s="56">
        <v>333</v>
      </c>
      <c r="O79" s="56">
        <v>402</v>
      </c>
      <c r="P79" s="57" t="s">
        <v>7022</v>
      </c>
      <c r="Q79" s="58" t="s">
        <v>8586</v>
      </c>
      <c r="R79" s="56" t="s">
        <v>8583</v>
      </c>
      <c r="S79" s="56" t="s">
        <v>8553</v>
      </c>
      <c r="T79" s="56" t="s">
        <v>8551</v>
      </c>
      <c r="U79" s="56">
        <v>1</v>
      </c>
      <c r="V79" s="49" t="s">
        <v>8554</v>
      </c>
    </row>
    <row r="80" ht="12.8" customHeight="1" spans="1:22" x14ac:dyDescent="0.25">
      <c r="A80" s="55">
        <v>655542</v>
      </c>
      <c r="B80" s="56" t="s">
        <v>8661</v>
      </c>
      <c r="C80" s="56" t="s">
        <v>11</v>
      </c>
      <c r="D80" s="56" t="s">
        <v>8547</v>
      </c>
      <c r="E80" s="56" t="s">
        <v>8548</v>
      </c>
      <c r="F80" s="56" t="s">
        <v>8583</v>
      </c>
      <c r="G80" s="56" t="s">
        <v>8583</v>
      </c>
      <c r="H80" s="56" t="s">
        <v>8659</v>
      </c>
      <c r="I80" s="56" t="s">
        <v>8660</v>
      </c>
      <c r="J80" s="56" t="s">
        <v>8556</v>
      </c>
      <c r="K80" s="56" t="s">
        <v>8661</v>
      </c>
      <c r="L80" s="56" t="s">
        <v>8557</v>
      </c>
      <c r="M80" s="56">
        <v>330</v>
      </c>
      <c r="N80" s="56">
        <v>333</v>
      </c>
      <c r="O80" s="56">
        <v>402</v>
      </c>
      <c r="P80" s="57">
        <v>152</v>
      </c>
      <c r="Q80" s="58">
        <v>330333402152</v>
      </c>
      <c r="R80" s="56" t="s">
        <v>8583</v>
      </c>
      <c r="S80" s="56" t="s">
        <v>8553</v>
      </c>
      <c r="T80" s="56" t="s">
        <v>8551</v>
      </c>
      <c r="U80" s="56">
        <v>1</v>
      </c>
      <c r="V80" s="49" t="s">
        <v>8554</v>
      </c>
    </row>
    <row r="81" ht="12.8" customHeight="1" spans="1:22" x14ac:dyDescent="0.25">
      <c r="A81" s="55">
        <v>61837</v>
      </c>
      <c r="B81" s="56" t="s">
        <v>8662</v>
      </c>
      <c r="C81" s="56" t="s">
        <v>11</v>
      </c>
      <c r="D81" s="56" t="s">
        <v>8547</v>
      </c>
      <c r="E81" s="56" t="s">
        <v>8548</v>
      </c>
      <c r="F81" s="56" t="s">
        <v>8583</v>
      </c>
      <c r="G81" s="56" t="s">
        <v>8583</v>
      </c>
      <c r="H81" s="56" t="s">
        <v>8663</v>
      </c>
      <c r="I81" s="56" t="s">
        <v>8663</v>
      </c>
      <c r="J81" s="56" t="s">
        <v>8551</v>
      </c>
      <c r="K81" s="56" t="s">
        <v>8662</v>
      </c>
      <c r="L81" s="56" t="s">
        <v>33</v>
      </c>
      <c r="M81" s="56">
        <v>330</v>
      </c>
      <c r="N81" s="56">
        <v>333</v>
      </c>
      <c r="O81" s="56">
        <v>402</v>
      </c>
      <c r="P81" s="57" t="s">
        <v>7022</v>
      </c>
      <c r="Q81" s="58" t="s">
        <v>8586</v>
      </c>
      <c r="R81" s="56" t="s">
        <v>8583</v>
      </c>
      <c r="S81" s="56" t="s">
        <v>8553</v>
      </c>
      <c r="T81" s="56" t="s">
        <v>8551</v>
      </c>
      <c r="U81" s="56">
        <v>1</v>
      </c>
      <c r="V81" s="49" t="s">
        <v>8554</v>
      </c>
    </row>
    <row r="82" ht="12.8" customHeight="1" spans="1:22" x14ac:dyDescent="0.25">
      <c r="A82" s="55">
        <v>656024</v>
      </c>
      <c r="B82" s="56" t="s">
        <v>8664</v>
      </c>
      <c r="C82" s="56" t="s">
        <v>11</v>
      </c>
      <c r="D82" s="56" t="s">
        <v>8547</v>
      </c>
      <c r="E82" s="56" t="s">
        <v>8548</v>
      </c>
      <c r="F82" s="56" t="s">
        <v>8583</v>
      </c>
      <c r="G82" s="56" t="s">
        <v>8583</v>
      </c>
      <c r="H82" s="56" t="s">
        <v>8663</v>
      </c>
      <c r="I82" s="56" t="s">
        <v>8663</v>
      </c>
      <c r="J82" s="56" t="s">
        <v>8556</v>
      </c>
      <c r="K82" s="56" t="s">
        <v>8664</v>
      </c>
      <c r="L82" s="56" t="s">
        <v>8557</v>
      </c>
      <c r="M82" s="56">
        <v>330</v>
      </c>
      <c r="N82" s="56">
        <v>333</v>
      </c>
      <c r="O82" s="56">
        <v>402</v>
      </c>
      <c r="P82" s="57">
        <v>152</v>
      </c>
      <c r="Q82" s="58">
        <v>330333402152</v>
      </c>
      <c r="R82" s="56" t="s">
        <v>8583</v>
      </c>
      <c r="S82" s="56" t="s">
        <v>8553</v>
      </c>
      <c r="T82" s="56" t="s">
        <v>8551</v>
      </c>
      <c r="U82" s="56">
        <v>1</v>
      </c>
      <c r="V82" s="49" t="s">
        <v>8554</v>
      </c>
    </row>
    <row r="83" ht="12.8" customHeight="1" spans="1:22" x14ac:dyDescent="0.25">
      <c r="A83" s="55">
        <v>135614</v>
      </c>
      <c r="B83" s="56" t="s">
        <v>8665</v>
      </c>
      <c r="C83" s="56" t="s">
        <v>11</v>
      </c>
      <c r="D83" s="56" t="s">
        <v>8547</v>
      </c>
      <c r="E83" s="56" t="s">
        <v>8548</v>
      </c>
      <c r="F83" s="56" t="s">
        <v>8583</v>
      </c>
      <c r="G83" s="56" t="s">
        <v>8583</v>
      </c>
      <c r="H83" s="56" t="s">
        <v>8666</v>
      </c>
      <c r="I83" s="56" t="s">
        <v>8666</v>
      </c>
      <c r="J83" s="56" t="s">
        <v>8551</v>
      </c>
      <c r="K83" s="56" t="s">
        <v>8667</v>
      </c>
      <c r="L83" s="56" t="s">
        <v>7728</v>
      </c>
      <c r="M83" s="56">
        <v>330</v>
      </c>
      <c r="N83" s="56">
        <v>333</v>
      </c>
      <c r="O83" s="56">
        <v>402</v>
      </c>
      <c r="P83" s="57" t="s">
        <v>7022</v>
      </c>
      <c r="Q83" s="58" t="s">
        <v>8586</v>
      </c>
      <c r="R83" s="56" t="s">
        <v>8583</v>
      </c>
      <c r="S83" s="56" t="s">
        <v>8553</v>
      </c>
      <c r="T83" s="56" t="s">
        <v>8551</v>
      </c>
      <c r="U83" s="56">
        <v>1</v>
      </c>
      <c r="V83" s="49" t="s">
        <v>8554</v>
      </c>
    </row>
    <row r="84" ht="12.8" customHeight="1" spans="1:22" x14ac:dyDescent="0.25">
      <c r="A84" s="55">
        <v>655528</v>
      </c>
      <c r="B84" s="56" t="s">
        <v>8668</v>
      </c>
      <c r="C84" s="56" t="s">
        <v>11</v>
      </c>
      <c r="D84" s="56" t="s">
        <v>8547</v>
      </c>
      <c r="E84" s="56" t="s">
        <v>8548</v>
      </c>
      <c r="F84" s="56" t="s">
        <v>8583</v>
      </c>
      <c r="G84" s="56" t="s">
        <v>8583</v>
      </c>
      <c r="H84" s="56" t="s">
        <v>8669</v>
      </c>
      <c r="I84" s="56" t="s">
        <v>8670</v>
      </c>
      <c r="J84" s="56" t="s">
        <v>8556</v>
      </c>
      <c r="K84" s="56" t="s">
        <v>8668</v>
      </c>
      <c r="L84" s="56" t="s">
        <v>8557</v>
      </c>
      <c r="M84" s="56">
        <v>330</v>
      </c>
      <c r="N84" s="56">
        <v>333</v>
      </c>
      <c r="O84" s="56">
        <v>402</v>
      </c>
      <c r="P84" s="57">
        <v>152</v>
      </c>
      <c r="Q84" s="58">
        <v>330333402152</v>
      </c>
      <c r="R84" s="56" t="s">
        <v>8583</v>
      </c>
      <c r="S84" s="56" t="s">
        <v>8553</v>
      </c>
      <c r="T84" s="56" t="s">
        <v>8551</v>
      </c>
      <c r="U84" s="56">
        <v>1</v>
      </c>
      <c r="V84" s="49" t="s">
        <v>8554</v>
      </c>
    </row>
    <row r="85" ht="12.8" customHeight="1" spans="1:22" x14ac:dyDescent="0.25">
      <c r="A85" s="55">
        <v>61858</v>
      </c>
      <c r="B85" s="56" t="s">
        <v>8671</v>
      </c>
      <c r="C85" s="56" t="s">
        <v>11</v>
      </c>
      <c r="D85" s="56" t="s">
        <v>8547</v>
      </c>
      <c r="E85" s="56" t="s">
        <v>8548</v>
      </c>
      <c r="F85" s="56" t="s">
        <v>8583</v>
      </c>
      <c r="G85" s="56" t="s">
        <v>8583</v>
      </c>
      <c r="H85" s="56" t="s">
        <v>8672</v>
      </c>
      <c r="I85" s="56" t="s">
        <v>8673</v>
      </c>
      <c r="J85" s="56" t="s">
        <v>8551</v>
      </c>
      <c r="K85" s="56" t="s">
        <v>8671</v>
      </c>
      <c r="L85" s="56" t="s">
        <v>33</v>
      </c>
      <c r="M85" s="56">
        <v>330</v>
      </c>
      <c r="N85" s="56">
        <v>333</v>
      </c>
      <c r="O85" s="56">
        <v>402</v>
      </c>
      <c r="P85" s="57" t="s">
        <v>7022</v>
      </c>
      <c r="Q85" s="58" t="s">
        <v>8586</v>
      </c>
      <c r="R85" s="56" t="s">
        <v>8583</v>
      </c>
      <c r="S85" s="56" t="s">
        <v>8553</v>
      </c>
      <c r="T85" s="56" t="s">
        <v>8551</v>
      </c>
      <c r="U85" s="56">
        <v>1</v>
      </c>
      <c r="V85" s="49" t="s">
        <v>8554</v>
      </c>
    </row>
    <row r="86" ht="12.8" customHeight="1" spans="1:22" x14ac:dyDescent="0.25">
      <c r="A86" s="55">
        <v>655530</v>
      </c>
      <c r="B86" s="56" t="s">
        <v>8674</v>
      </c>
      <c r="C86" s="56" t="s">
        <v>11</v>
      </c>
      <c r="D86" s="56" t="s">
        <v>8547</v>
      </c>
      <c r="E86" s="56" t="s">
        <v>8548</v>
      </c>
      <c r="F86" s="56" t="s">
        <v>8583</v>
      </c>
      <c r="G86" s="56" t="s">
        <v>8583</v>
      </c>
      <c r="H86" s="56" t="s">
        <v>8672</v>
      </c>
      <c r="I86" s="56" t="s">
        <v>8673</v>
      </c>
      <c r="J86" s="56" t="s">
        <v>8556</v>
      </c>
      <c r="K86" s="56" t="s">
        <v>8674</v>
      </c>
      <c r="L86" s="56" t="s">
        <v>8557</v>
      </c>
      <c r="M86" s="56">
        <v>330</v>
      </c>
      <c r="N86" s="56">
        <v>333</v>
      </c>
      <c r="O86" s="56">
        <v>402</v>
      </c>
      <c r="P86" s="57">
        <v>152</v>
      </c>
      <c r="Q86" s="58">
        <v>330333402152</v>
      </c>
      <c r="R86" s="56" t="s">
        <v>8583</v>
      </c>
      <c r="S86" s="56" t="s">
        <v>8553</v>
      </c>
      <c r="T86" s="56" t="s">
        <v>8551</v>
      </c>
      <c r="U86" s="56">
        <v>1</v>
      </c>
      <c r="V86" s="49" t="s">
        <v>8554</v>
      </c>
    </row>
    <row r="87" ht="12.8" customHeight="1" spans="1:22" x14ac:dyDescent="0.25">
      <c r="A87" s="55">
        <v>61863</v>
      </c>
      <c r="B87" s="56" t="s">
        <v>1228</v>
      </c>
      <c r="C87" s="56" t="s">
        <v>11</v>
      </c>
      <c r="D87" s="56" t="s">
        <v>8547</v>
      </c>
      <c r="E87" s="56" t="s">
        <v>8548</v>
      </c>
      <c r="F87" s="56" t="s">
        <v>8583</v>
      </c>
      <c r="G87" s="56" t="s">
        <v>8583</v>
      </c>
      <c r="H87" s="56" t="s">
        <v>8675</v>
      </c>
      <c r="I87" s="56" t="s">
        <v>8676</v>
      </c>
      <c r="J87" s="56" t="s">
        <v>8551</v>
      </c>
      <c r="K87" s="56" t="s">
        <v>1228</v>
      </c>
      <c r="L87" s="56" t="s">
        <v>33</v>
      </c>
      <c r="M87" s="56">
        <v>330</v>
      </c>
      <c r="N87" s="56">
        <v>333</v>
      </c>
      <c r="O87" s="56">
        <v>402</v>
      </c>
      <c r="P87" s="57" t="s">
        <v>7022</v>
      </c>
      <c r="Q87" s="58" t="s">
        <v>8586</v>
      </c>
      <c r="R87" s="56" t="s">
        <v>8583</v>
      </c>
      <c r="S87" s="56" t="s">
        <v>8553</v>
      </c>
      <c r="T87" s="56" t="s">
        <v>8551</v>
      </c>
      <c r="U87" s="56">
        <v>1</v>
      </c>
      <c r="V87" s="49" t="s">
        <v>8554</v>
      </c>
    </row>
    <row r="88" ht="12.8" customHeight="1" spans="1:22" x14ac:dyDescent="0.25">
      <c r="A88" s="55">
        <v>655532</v>
      </c>
      <c r="B88" s="56" t="s">
        <v>8677</v>
      </c>
      <c r="C88" s="56" t="s">
        <v>11</v>
      </c>
      <c r="D88" s="56" t="s">
        <v>8547</v>
      </c>
      <c r="E88" s="56" t="s">
        <v>8548</v>
      </c>
      <c r="F88" s="56" t="s">
        <v>8583</v>
      </c>
      <c r="G88" s="56" t="s">
        <v>8583</v>
      </c>
      <c r="H88" s="56" t="s">
        <v>8675</v>
      </c>
      <c r="I88" s="56" t="s">
        <v>8676</v>
      </c>
      <c r="J88" s="56" t="s">
        <v>8556</v>
      </c>
      <c r="K88" s="56" t="s">
        <v>8677</v>
      </c>
      <c r="L88" s="56" t="s">
        <v>8557</v>
      </c>
      <c r="M88" s="56">
        <v>330</v>
      </c>
      <c r="N88" s="56">
        <v>333</v>
      </c>
      <c r="O88" s="56">
        <v>402</v>
      </c>
      <c r="P88" s="57">
        <v>152</v>
      </c>
      <c r="Q88" s="58">
        <v>330333402152</v>
      </c>
      <c r="R88" s="56" t="s">
        <v>8583</v>
      </c>
      <c r="S88" s="56" t="s">
        <v>8553</v>
      </c>
      <c r="T88" s="56" t="s">
        <v>8551</v>
      </c>
      <c r="U88" s="56">
        <v>1</v>
      </c>
      <c r="V88" s="49" t="s">
        <v>8554</v>
      </c>
    </row>
    <row r="89" ht="12.8" customHeight="1" spans="1:22" x14ac:dyDescent="0.25">
      <c r="A89" s="55">
        <v>61869</v>
      </c>
      <c r="B89" s="56" t="s">
        <v>1905</v>
      </c>
      <c r="C89" s="56" t="s">
        <v>11</v>
      </c>
      <c r="D89" s="56" t="s">
        <v>8547</v>
      </c>
      <c r="E89" s="56" t="s">
        <v>8548</v>
      </c>
      <c r="F89" s="56" t="s">
        <v>8583</v>
      </c>
      <c r="G89" s="56" t="s">
        <v>8583</v>
      </c>
      <c r="H89" s="56" t="s">
        <v>8678</v>
      </c>
      <c r="I89" s="56" t="s">
        <v>8676</v>
      </c>
      <c r="J89" s="56" t="s">
        <v>8551</v>
      </c>
      <c r="K89" s="56" t="s">
        <v>1905</v>
      </c>
      <c r="L89" s="56" t="s">
        <v>33</v>
      </c>
      <c r="M89" s="56">
        <v>330</v>
      </c>
      <c r="N89" s="56">
        <v>333</v>
      </c>
      <c r="O89" s="56">
        <v>402</v>
      </c>
      <c r="P89" s="57" t="s">
        <v>7022</v>
      </c>
      <c r="Q89" s="58" t="s">
        <v>8586</v>
      </c>
      <c r="R89" s="56" t="s">
        <v>8583</v>
      </c>
      <c r="S89" s="56" t="s">
        <v>8553</v>
      </c>
      <c r="T89" s="56" t="s">
        <v>8551</v>
      </c>
      <c r="U89" s="56">
        <v>1</v>
      </c>
      <c r="V89" s="49" t="s">
        <v>8554</v>
      </c>
    </row>
    <row r="90" ht="12.8" customHeight="1" spans="1:22" x14ac:dyDescent="0.25">
      <c r="A90" s="55">
        <v>61838</v>
      </c>
      <c r="B90" s="56" t="s">
        <v>167</v>
      </c>
      <c r="C90" s="56" t="s">
        <v>11</v>
      </c>
      <c r="D90" s="56" t="s">
        <v>8547</v>
      </c>
      <c r="E90" s="56" t="s">
        <v>8548</v>
      </c>
      <c r="F90" s="56" t="s">
        <v>8583</v>
      </c>
      <c r="G90" s="56" t="s">
        <v>8583</v>
      </c>
      <c r="H90" s="56" t="s">
        <v>8679</v>
      </c>
      <c r="I90" s="56" t="s">
        <v>8679</v>
      </c>
      <c r="J90" s="56" t="s">
        <v>8551</v>
      </c>
      <c r="K90" s="56" t="s">
        <v>8680</v>
      </c>
      <c r="L90" s="56" t="s">
        <v>33</v>
      </c>
      <c r="M90" s="56">
        <v>330</v>
      </c>
      <c r="N90" s="56">
        <v>333</v>
      </c>
      <c r="O90" s="56">
        <v>402</v>
      </c>
      <c r="P90" s="57" t="s">
        <v>7022</v>
      </c>
      <c r="Q90" s="58" t="s">
        <v>8586</v>
      </c>
      <c r="R90" s="56" t="s">
        <v>8583</v>
      </c>
      <c r="S90" s="56" t="s">
        <v>8553</v>
      </c>
      <c r="T90" s="56" t="s">
        <v>8551</v>
      </c>
      <c r="U90" s="56">
        <v>1</v>
      </c>
      <c r="V90" s="49" t="s">
        <v>8554</v>
      </c>
    </row>
    <row r="91" ht="12.8" customHeight="1" spans="1:22" x14ac:dyDescent="0.25">
      <c r="A91" s="55">
        <v>655523</v>
      </c>
      <c r="B91" s="56" t="s">
        <v>8681</v>
      </c>
      <c r="C91" s="56" t="s">
        <v>11</v>
      </c>
      <c r="D91" s="56" t="s">
        <v>8547</v>
      </c>
      <c r="E91" s="56" t="s">
        <v>8548</v>
      </c>
      <c r="F91" s="56" t="s">
        <v>8583</v>
      </c>
      <c r="G91" s="56" t="s">
        <v>8583</v>
      </c>
      <c r="H91" s="56" t="s">
        <v>8679</v>
      </c>
      <c r="I91" s="56" t="s">
        <v>8679</v>
      </c>
      <c r="J91" s="56" t="s">
        <v>8556</v>
      </c>
      <c r="K91" s="56" t="s">
        <v>8682</v>
      </c>
      <c r="L91" s="56" t="s">
        <v>8557</v>
      </c>
      <c r="M91" s="56">
        <v>330</v>
      </c>
      <c r="N91" s="56">
        <v>333</v>
      </c>
      <c r="O91" s="56">
        <v>402</v>
      </c>
      <c r="P91" s="57">
        <v>152</v>
      </c>
      <c r="Q91" s="58">
        <v>330333402152</v>
      </c>
      <c r="R91" s="56" t="s">
        <v>8583</v>
      </c>
      <c r="S91" s="56" t="s">
        <v>8553</v>
      </c>
      <c r="T91" s="56" t="s">
        <v>8551</v>
      </c>
      <c r="U91" s="56">
        <v>1</v>
      </c>
      <c r="V91" s="49" t="s">
        <v>8554</v>
      </c>
    </row>
    <row r="92" ht="12.8" customHeight="1" spans="1:22" x14ac:dyDescent="0.25">
      <c r="A92" s="55" t="s">
        <v>7022</v>
      </c>
      <c r="B92" s="56" t="s">
        <v>8683</v>
      </c>
      <c r="C92" s="56" t="s">
        <v>11</v>
      </c>
      <c r="D92" s="56" t="s">
        <v>8547</v>
      </c>
      <c r="E92" s="56" t="s">
        <v>8548</v>
      </c>
      <c r="F92" s="56" t="s">
        <v>8583</v>
      </c>
      <c r="G92" s="56" t="s">
        <v>8583</v>
      </c>
      <c r="H92" s="56" t="s">
        <v>8679</v>
      </c>
      <c r="I92" s="56" t="s">
        <v>8679</v>
      </c>
      <c r="J92" s="56" t="s">
        <v>8551</v>
      </c>
      <c r="K92" s="56" t="s">
        <v>8680</v>
      </c>
      <c r="L92" s="56" t="s">
        <v>7292</v>
      </c>
      <c r="M92" s="56">
        <v>330</v>
      </c>
      <c r="N92" s="56">
        <v>333</v>
      </c>
      <c r="O92" s="56">
        <v>402</v>
      </c>
      <c r="P92" s="57" t="s">
        <v>7022</v>
      </c>
      <c r="Q92" s="58" t="s">
        <v>8586</v>
      </c>
      <c r="R92" s="56" t="s">
        <v>8583</v>
      </c>
      <c r="S92" s="56" t="s">
        <v>8553</v>
      </c>
      <c r="T92" s="56" t="s">
        <v>8551</v>
      </c>
      <c r="U92" s="56">
        <v>0.001</v>
      </c>
      <c r="V92" s="49" t="s">
        <v>8554</v>
      </c>
    </row>
    <row r="93" ht="12.8" customHeight="1" spans="1:22" x14ac:dyDescent="0.25">
      <c r="A93" s="55">
        <v>671860</v>
      </c>
      <c r="B93" s="56" t="s">
        <v>8684</v>
      </c>
      <c r="C93" s="56" t="s">
        <v>10</v>
      </c>
      <c r="D93" s="56" t="s">
        <v>8547</v>
      </c>
      <c r="E93" s="56" t="s">
        <v>8548</v>
      </c>
      <c r="F93" s="56" t="s">
        <v>8583</v>
      </c>
      <c r="G93" s="56" t="s">
        <v>8628</v>
      </c>
      <c r="H93" s="56" t="s">
        <v>8685</v>
      </c>
      <c r="I93" s="56" t="s">
        <v>8686</v>
      </c>
      <c r="J93" s="56" t="s">
        <v>8551</v>
      </c>
      <c r="K93" s="56" t="s">
        <v>8684</v>
      </c>
      <c r="L93" s="56" t="s">
        <v>8557</v>
      </c>
      <c r="M93" s="56">
        <v>330</v>
      </c>
      <c r="N93" s="56">
        <v>333</v>
      </c>
      <c r="O93" s="56">
        <v>402</v>
      </c>
      <c r="P93" s="57">
        <v>174</v>
      </c>
      <c r="Q93" s="58">
        <v>330333402174</v>
      </c>
      <c r="R93" s="56" t="s">
        <v>8628</v>
      </c>
      <c r="S93" s="56" t="s">
        <v>8570</v>
      </c>
      <c r="T93" s="56" t="s">
        <v>8551</v>
      </c>
      <c r="U93" s="56">
        <v>0.5</v>
      </c>
      <c r="V93" s="49" t="s">
        <v>8554</v>
      </c>
    </row>
    <row r="94" ht="12.8" customHeight="1" spans="1:22" x14ac:dyDescent="0.25">
      <c r="A94" s="55" t="s">
        <v>7022</v>
      </c>
      <c r="B94" s="56" t="s">
        <v>8687</v>
      </c>
      <c r="C94" s="56" t="s">
        <v>10</v>
      </c>
      <c r="D94" s="56" t="s">
        <v>8547</v>
      </c>
      <c r="E94" s="56" t="s">
        <v>8548</v>
      </c>
      <c r="F94" s="56" t="s">
        <v>8583</v>
      </c>
      <c r="G94" s="56" t="s">
        <v>8628</v>
      </c>
      <c r="H94" s="56" t="s">
        <v>8685</v>
      </c>
      <c r="I94" s="56" t="s">
        <v>8686</v>
      </c>
      <c r="J94" s="56" t="s">
        <v>8551</v>
      </c>
      <c r="K94" s="56" t="s">
        <v>8684</v>
      </c>
      <c r="L94" s="56" t="s">
        <v>7292</v>
      </c>
      <c r="M94" s="56">
        <v>330</v>
      </c>
      <c r="N94" s="56">
        <v>333</v>
      </c>
      <c r="O94" s="56">
        <v>402</v>
      </c>
      <c r="P94" s="57" t="s">
        <v>7022</v>
      </c>
      <c r="Q94" s="58" t="s">
        <v>8586</v>
      </c>
      <c r="R94" s="56" t="s">
        <v>8628</v>
      </c>
      <c r="S94" s="56" t="s">
        <v>8570</v>
      </c>
      <c r="T94" s="56" t="s">
        <v>8551</v>
      </c>
      <c r="U94" s="56">
        <v>0.5</v>
      </c>
      <c r="V94" s="49" t="s">
        <v>8554</v>
      </c>
    </row>
    <row r="95" ht="12.8" customHeight="1" spans="1:22" x14ac:dyDescent="0.25">
      <c r="A95" s="55">
        <v>20024095</v>
      </c>
      <c r="B95" s="56" t="s">
        <v>8688</v>
      </c>
      <c r="C95" s="56" t="s">
        <v>10</v>
      </c>
      <c r="D95" s="56" t="s">
        <v>8547</v>
      </c>
      <c r="E95" s="56" t="s">
        <v>8548</v>
      </c>
      <c r="F95" s="56" t="s">
        <v>8583</v>
      </c>
      <c r="G95" s="56" t="s">
        <v>8628</v>
      </c>
      <c r="H95" s="56" t="s">
        <v>8689</v>
      </c>
      <c r="I95" s="56" t="s">
        <v>8686</v>
      </c>
      <c r="J95" s="56" t="s">
        <v>8551</v>
      </c>
      <c r="K95" s="56" t="s">
        <v>8690</v>
      </c>
      <c r="L95" s="56" t="s">
        <v>8564</v>
      </c>
      <c r="M95" s="56">
        <v>330</v>
      </c>
      <c r="N95" s="56">
        <v>333</v>
      </c>
      <c r="O95" s="56">
        <v>402</v>
      </c>
      <c r="P95" s="57" t="s">
        <v>7022</v>
      </c>
      <c r="Q95" s="58" t="s">
        <v>8586</v>
      </c>
      <c r="R95" s="56" t="s">
        <v>8628</v>
      </c>
      <c r="S95" s="56" t="s">
        <v>8570</v>
      </c>
      <c r="T95" s="56" t="s">
        <v>8551</v>
      </c>
      <c r="U95" s="56">
        <v>0.5</v>
      </c>
      <c r="V95" s="49" t="s">
        <v>8554</v>
      </c>
    </row>
    <row r="96" ht="12.8" customHeight="1" spans="1:22" x14ac:dyDescent="0.25">
      <c r="A96" s="55">
        <v>795733</v>
      </c>
      <c r="B96" s="56" t="s">
        <v>1430</v>
      </c>
      <c r="C96" s="56" t="s">
        <v>10</v>
      </c>
      <c r="D96" s="56" t="s">
        <v>8547</v>
      </c>
      <c r="E96" s="56" t="s">
        <v>8548</v>
      </c>
      <c r="F96" s="56" t="s">
        <v>8583</v>
      </c>
      <c r="G96" s="56" t="s">
        <v>8628</v>
      </c>
      <c r="H96" s="56" t="s">
        <v>8689</v>
      </c>
      <c r="I96" s="56" t="s">
        <v>8686</v>
      </c>
      <c r="J96" s="56" t="s">
        <v>8551</v>
      </c>
      <c r="K96" s="56" t="s">
        <v>8691</v>
      </c>
      <c r="L96" s="56" t="s">
        <v>33</v>
      </c>
      <c r="M96" s="56">
        <v>330</v>
      </c>
      <c r="N96" s="56">
        <v>333</v>
      </c>
      <c r="O96" s="56">
        <v>402</v>
      </c>
      <c r="P96" s="57" t="s">
        <v>7022</v>
      </c>
      <c r="Q96" s="58" t="s">
        <v>8586</v>
      </c>
      <c r="R96" s="56" t="s">
        <v>8628</v>
      </c>
      <c r="S96" s="56" t="s">
        <v>8570</v>
      </c>
      <c r="T96" s="56" t="s">
        <v>8551</v>
      </c>
      <c r="U96" s="56">
        <v>0.5</v>
      </c>
      <c r="V96" s="49" t="s">
        <v>8554</v>
      </c>
    </row>
    <row r="97" ht="12.8" customHeight="1" spans="1:22" x14ac:dyDescent="0.25">
      <c r="A97" s="55">
        <v>134802</v>
      </c>
      <c r="B97" s="56" t="s">
        <v>8692</v>
      </c>
      <c r="C97" s="56" t="s">
        <v>10</v>
      </c>
      <c r="D97" s="56" t="s">
        <v>8547</v>
      </c>
      <c r="E97" s="56" t="s">
        <v>8548</v>
      </c>
      <c r="F97" s="56" t="s">
        <v>8583</v>
      </c>
      <c r="G97" s="56" t="s">
        <v>8628</v>
      </c>
      <c r="H97" s="56" t="s">
        <v>8689</v>
      </c>
      <c r="I97" s="56" t="s">
        <v>8686</v>
      </c>
      <c r="J97" s="56" t="s">
        <v>8551</v>
      </c>
      <c r="K97" s="56" t="s">
        <v>8690</v>
      </c>
      <c r="L97" s="56" t="s">
        <v>7728</v>
      </c>
      <c r="M97" s="56">
        <v>330</v>
      </c>
      <c r="N97" s="56">
        <v>333</v>
      </c>
      <c r="O97" s="56">
        <v>402</v>
      </c>
      <c r="P97" s="57" t="s">
        <v>7022</v>
      </c>
      <c r="Q97" s="58" t="s">
        <v>8586</v>
      </c>
      <c r="R97" s="56" t="s">
        <v>8628</v>
      </c>
      <c r="S97" s="56" t="s">
        <v>8570</v>
      </c>
      <c r="T97" s="56" t="s">
        <v>8551</v>
      </c>
      <c r="U97" s="56">
        <v>0.5</v>
      </c>
      <c r="V97" s="49" t="s">
        <v>8554</v>
      </c>
    </row>
    <row r="98" ht="12.8" customHeight="1" spans="1:22" x14ac:dyDescent="0.25">
      <c r="A98" s="55">
        <v>61839</v>
      </c>
      <c r="B98" s="56" t="s">
        <v>8693</v>
      </c>
      <c r="C98" s="56" t="s">
        <v>11</v>
      </c>
      <c r="D98" s="56" t="s">
        <v>8547</v>
      </c>
      <c r="E98" s="56" t="s">
        <v>8548</v>
      </c>
      <c r="F98" s="56" t="s">
        <v>8583</v>
      </c>
      <c r="G98" s="56" t="s">
        <v>8583</v>
      </c>
      <c r="H98" s="56" t="s">
        <v>8694</v>
      </c>
      <c r="I98" s="56" t="s">
        <v>8694</v>
      </c>
      <c r="J98" s="56" t="s">
        <v>8551</v>
      </c>
      <c r="K98" s="56" t="s">
        <v>8693</v>
      </c>
      <c r="L98" s="56" t="s">
        <v>33</v>
      </c>
      <c r="M98" s="56">
        <v>330</v>
      </c>
      <c r="N98" s="56">
        <v>333</v>
      </c>
      <c r="O98" s="56">
        <v>402</v>
      </c>
      <c r="P98" s="57" t="s">
        <v>7022</v>
      </c>
      <c r="Q98" s="58" t="s">
        <v>8586</v>
      </c>
      <c r="R98" s="56" t="s">
        <v>8583</v>
      </c>
      <c r="S98" s="56" t="s">
        <v>8553</v>
      </c>
      <c r="T98" s="56" t="s">
        <v>8551</v>
      </c>
      <c r="U98" s="56">
        <v>1</v>
      </c>
      <c r="V98" s="49" t="s">
        <v>8554</v>
      </c>
    </row>
    <row r="99" ht="12.8" customHeight="1" spans="1:22" x14ac:dyDescent="0.25">
      <c r="A99" s="55">
        <v>655545</v>
      </c>
      <c r="B99" s="56" t="s">
        <v>8695</v>
      </c>
      <c r="C99" s="56" t="s">
        <v>11</v>
      </c>
      <c r="D99" s="56" t="s">
        <v>8547</v>
      </c>
      <c r="E99" s="56" t="s">
        <v>8548</v>
      </c>
      <c r="F99" s="56" t="s">
        <v>8583</v>
      </c>
      <c r="G99" s="56" t="s">
        <v>8583</v>
      </c>
      <c r="H99" s="56" t="s">
        <v>8694</v>
      </c>
      <c r="I99" s="56" t="s">
        <v>8694</v>
      </c>
      <c r="J99" s="56" t="s">
        <v>8556</v>
      </c>
      <c r="K99" s="56" t="s">
        <v>8695</v>
      </c>
      <c r="L99" s="56" t="s">
        <v>8557</v>
      </c>
      <c r="M99" s="56">
        <v>330</v>
      </c>
      <c r="N99" s="56">
        <v>333</v>
      </c>
      <c r="O99" s="56">
        <v>402</v>
      </c>
      <c r="P99" s="57">
        <v>152</v>
      </c>
      <c r="Q99" s="58">
        <v>330333402152</v>
      </c>
      <c r="R99" s="56" t="s">
        <v>8583</v>
      </c>
      <c r="S99" s="56" t="s">
        <v>8553</v>
      </c>
      <c r="T99" s="56" t="s">
        <v>8551</v>
      </c>
      <c r="U99" s="56">
        <v>1</v>
      </c>
      <c r="V99" s="49" t="s">
        <v>8554</v>
      </c>
    </row>
    <row r="100" ht="12.8" customHeight="1" spans="1:22" x14ac:dyDescent="0.25">
      <c r="A100" s="55">
        <v>655840</v>
      </c>
      <c r="B100" s="56" t="s">
        <v>8696</v>
      </c>
      <c r="C100" s="56" t="s">
        <v>11</v>
      </c>
      <c r="D100" s="56" t="s">
        <v>8547</v>
      </c>
      <c r="E100" s="56" t="s">
        <v>8548</v>
      </c>
      <c r="F100" s="56" t="s">
        <v>8583</v>
      </c>
      <c r="G100" s="56" t="s">
        <v>8583</v>
      </c>
      <c r="H100" s="56" t="s">
        <v>8694</v>
      </c>
      <c r="I100" s="56" t="s">
        <v>8694</v>
      </c>
      <c r="J100" s="56" t="s">
        <v>8559</v>
      </c>
      <c r="K100" s="56" t="s">
        <v>8696</v>
      </c>
      <c r="L100" s="56" t="s">
        <v>8557</v>
      </c>
      <c r="M100" s="56">
        <v>330</v>
      </c>
      <c r="N100" s="56">
        <v>333</v>
      </c>
      <c r="O100" s="56">
        <v>402</v>
      </c>
      <c r="P100" s="57">
        <v>101</v>
      </c>
      <c r="Q100" s="58">
        <v>330333402101</v>
      </c>
      <c r="R100" s="56" t="s">
        <v>8583</v>
      </c>
      <c r="S100" s="56" t="s">
        <v>8553</v>
      </c>
      <c r="T100" s="56" t="s">
        <v>8551</v>
      </c>
      <c r="U100" s="56">
        <v>1</v>
      </c>
      <c r="V100" s="49" t="s">
        <v>8554</v>
      </c>
    </row>
    <row r="101" ht="12.8" customHeight="1" spans="1:22" x14ac:dyDescent="0.25">
      <c r="A101" s="55">
        <v>20021012</v>
      </c>
      <c r="B101" s="56" t="s">
        <v>8697</v>
      </c>
      <c r="C101" s="56" t="s">
        <v>11</v>
      </c>
      <c r="D101" s="56" t="s">
        <v>8547</v>
      </c>
      <c r="E101" s="56" t="s">
        <v>8548</v>
      </c>
      <c r="F101" s="56" t="s">
        <v>8583</v>
      </c>
      <c r="G101" s="56" t="s">
        <v>8583</v>
      </c>
      <c r="H101" s="56" t="s">
        <v>8694</v>
      </c>
      <c r="I101" s="56" t="s">
        <v>8694</v>
      </c>
      <c r="J101" s="56" t="s">
        <v>8562</v>
      </c>
      <c r="K101" s="56" t="s">
        <v>8697</v>
      </c>
      <c r="L101" s="56" t="s">
        <v>8564</v>
      </c>
      <c r="M101" s="56">
        <v>330</v>
      </c>
      <c r="N101" s="56">
        <v>333</v>
      </c>
      <c r="O101" s="56">
        <v>402</v>
      </c>
      <c r="P101" s="57" t="s">
        <v>7022</v>
      </c>
      <c r="Q101" s="58" t="s">
        <v>8586</v>
      </c>
      <c r="R101" s="56" t="s">
        <v>8583</v>
      </c>
      <c r="S101" s="56" t="s">
        <v>8553</v>
      </c>
      <c r="T101" s="56" t="s">
        <v>8551</v>
      </c>
      <c r="U101" s="56">
        <v>1</v>
      </c>
      <c r="V101" s="49" t="s">
        <v>8554</v>
      </c>
    </row>
    <row r="102" ht="12.8" customHeight="1" spans="1:22" x14ac:dyDescent="0.25">
      <c r="A102" s="55">
        <v>136429</v>
      </c>
      <c r="B102" s="56" t="s">
        <v>8698</v>
      </c>
      <c r="C102" s="56" t="s">
        <v>10</v>
      </c>
      <c r="D102" s="56" t="s">
        <v>8547</v>
      </c>
      <c r="E102" s="56" t="s">
        <v>8548</v>
      </c>
      <c r="F102" s="56" t="s">
        <v>8583</v>
      </c>
      <c r="G102" s="56" t="s">
        <v>8628</v>
      </c>
      <c r="H102" s="56" t="s">
        <v>8699</v>
      </c>
      <c r="I102" s="56" t="s">
        <v>8700</v>
      </c>
      <c r="J102" s="56" t="s">
        <v>8551</v>
      </c>
      <c r="K102" s="56" t="s">
        <v>8698</v>
      </c>
      <c r="L102" s="56" t="s">
        <v>7728</v>
      </c>
      <c r="M102" s="56">
        <v>330</v>
      </c>
      <c r="N102" s="56">
        <v>333</v>
      </c>
      <c r="O102" s="56">
        <v>402</v>
      </c>
      <c r="P102" s="57" t="s">
        <v>7022</v>
      </c>
      <c r="Q102" s="58" t="s">
        <v>8586</v>
      </c>
      <c r="R102" s="56" t="s">
        <v>8628</v>
      </c>
      <c r="S102" s="56" t="s">
        <v>8570</v>
      </c>
      <c r="T102" s="56" t="s">
        <v>8551</v>
      </c>
      <c r="U102" s="56">
        <v>0.5</v>
      </c>
      <c r="V102" s="49" t="s">
        <v>8554</v>
      </c>
    </row>
    <row r="103" ht="12.8" customHeight="1" spans="1:22" x14ac:dyDescent="0.25">
      <c r="A103" s="55">
        <v>20024099</v>
      </c>
      <c r="B103" s="56" t="s">
        <v>8701</v>
      </c>
      <c r="C103" s="56" t="s">
        <v>10</v>
      </c>
      <c r="D103" s="56" t="s">
        <v>8547</v>
      </c>
      <c r="E103" s="56" t="s">
        <v>8548</v>
      </c>
      <c r="F103" s="56" t="s">
        <v>8583</v>
      </c>
      <c r="G103" s="56" t="s">
        <v>8628</v>
      </c>
      <c r="H103" s="56" t="s">
        <v>8699</v>
      </c>
      <c r="I103" s="56" t="s">
        <v>8700</v>
      </c>
      <c r="J103" s="56" t="s">
        <v>8551</v>
      </c>
      <c r="K103" s="56" t="s">
        <v>8698</v>
      </c>
      <c r="L103" s="56" t="s">
        <v>8564</v>
      </c>
      <c r="M103" s="56">
        <v>330</v>
      </c>
      <c r="N103" s="56">
        <v>333</v>
      </c>
      <c r="O103" s="56">
        <v>402</v>
      </c>
      <c r="P103" s="57" t="s">
        <v>7022</v>
      </c>
      <c r="Q103" s="58" t="s">
        <v>8586</v>
      </c>
      <c r="R103" s="56" t="s">
        <v>8628</v>
      </c>
      <c r="S103" s="56" t="s">
        <v>8570</v>
      </c>
      <c r="T103" s="56" t="s">
        <v>8551</v>
      </c>
      <c r="U103" s="56">
        <v>0.5</v>
      </c>
      <c r="V103" s="49" t="s">
        <v>8554</v>
      </c>
    </row>
    <row r="104" ht="12.8" customHeight="1" spans="1:22" x14ac:dyDescent="0.25">
      <c r="A104" s="55">
        <v>798586</v>
      </c>
      <c r="B104" s="56" t="s">
        <v>1670</v>
      </c>
      <c r="C104" s="56" t="s">
        <v>10</v>
      </c>
      <c r="D104" s="56" t="s">
        <v>8547</v>
      </c>
      <c r="E104" s="56" t="s">
        <v>8548</v>
      </c>
      <c r="F104" s="56" t="s">
        <v>8583</v>
      </c>
      <c r="G104" s="56" t="s">
        <v>8628</v>
      </c>
      <c r="H104" s="56" t="s">
        <v>8699</v>
      </c>
      <c r="I104" s="56" t="s">
        <v>8700</v>
      </c>
      <c r="J104" s="56" t="s">
        <v>8551</v>
      </c>
      <c r="K104" s="56" t="s">
        <v>8698</v>
      </c>
      <c r="L104" s="56" t="s">
        <v>33</v>
      </c>
      <c r="M104" s="56">
        <v>330</v>
      </c>
      <c r="N104" s="56">
        <v>333</v>
      </c>
      <c r="O104" s="56">
        <v>402</v>
      </c>
      <c r="P104" s="57" t="s">
        <v>7022</v>
      </c>
      <c r="Q104" s="58" t="s">
        <v>8586</v>
      </c>
      <c r="R104" s="56" t="s">
        <v>8628</v>
      </c>
      <c r="S104" s="56" t="s">
        <v>8570</v>
      </c>
      <c r="T104" s="56" t="s">
        <v>8551</v>
      </c>
      <c r="U104" s="56">
        <v>0.5</v>
      </c>
      <c r="V104" s="49" t="s">
        <v>8554</v>
      </c>
    </row>
    <row r="105" ht="12.8" customHeight="1" spans="1:22" x14ac:dyDescent="0.25">
      <c r="A105" s="55">
        <v>134507</v>
      </c>
      <c r="B105" s="56" t="s">
        <v>171</v>
      </c>
      <c r="C105" s="56" t="s">
        <v>11</v>
      </c>
      <c r="D105" s="56" t="s">
        <v>8547</v>
      </c>
      <c r="E105" s="56" t="s">
        <v>8548</v>
      </c>
      <c r="F105" s="56" t="s">
        <v>8583</v>
      </c>
      <c r="G105" s="56" t="s">
        <v>8583</v>
      </c>
      <c r="H105" s="56" t="s">
        <v>8702</v>
      </c>
      <c r="I105" s="56" t="s">
        <v>8702</v>
      </c>
      <c r="J105" s="56" t="s">
        <v>8551</v>
      </c>
      <c r="K105" s="56" t="s">
        <v>171</v>
      </c>
      <c r="L105" s="56" t="s">
        <v>7728</v>
      </c>
      <c r="M105" s="56">
        <v>330</v>
      </c>
      <c r="N105" s="56">
        <v>333</v>
      </c>
      <c r="O105" s="56">
        <v>402</v>
      </c>
      <c r="P105" s="57" t="s">
        <v>7022</v>
      </c>
      <c r="Q105" s="58" t="s">
        <v>8586</v>
      </c>
      <c r="R105" s="56" t="s">
        <v>8583</v>
      </c>
      <c r="S105" s="56" t="s">
        <v>8553</v>
      </c>
      <c r="T105" s="56" t="s">
        <v>8551</v>
      </c>
      <c r="U105" s="56">
        <v>1</v>
      </c>
      <c r="V105" s="49" t="s">
        <v>8554</v>
      </c>
    </row>
    <row r="106" ht="12.8" customHeight="1" spans="1:22" x14ac:dyDescent="0.25">
      <c r="A106" s="55">
        <v>61840</v>
      </c>
      <c r="B106" s="56" t="s">
        <v>171</v>
      </c>
      <c r="C106" s="56" t="s">
        <v>11</v>
      </c>
      <c r="D106" s="56" t="s">
        <v>8547</v>
      </c>
      <c r="E106" s="56" t="s">
        <v>8548</v>
      </c>
      <c r="F106" s="56" t="s">
        <v>8583</v>
      </c>
      <c r="G106" s="56" t="s">
        <v>8583</v>
      </c>
      <c r="H106" s="56" t="s">
        <v>8702</v>
      </c>
      <c r="I106" s="56" t="s">
        <v>8702</v>
      </c>
      <c r="J106" s="56" t="s">
        <v>8551</v>
      </c>
      <c r="K106" s="56" t="s">
        <v>171</v>
      </c>
      <c r="L106" s="56" t="s">
        <v>33</v>
      </c>
      <c r="M106" s="56">
        <v>330</v>
      </c>
      <c r="N106" s="56">
        <v>333</v>
      </c>
      <c r="O106" s="56">
        <v>402</v>
      </c>
      <c r="P106" s="57" t="s">
        <v>7022</v>
      </c>
      <c r="Q106" s="58" t="s">
        <v>8586</v>
      </c>
      <c r="R106" s="56" t="s">
        <v>8583</v>
      </c>
      <c r="S106" s="56" t="s">
        <v>8553</v>
      </c>
      <c r="T106" s="56" t="s">
        <v>8551</v>
      </c>
      <c r="U106" s="56">
        <v>1</v>
      </c>
      <c r="V106" s="49" t="s">
        <v>8554</v>
      </c>
    </row>
    <row r="107" ht="12.8" customHeight="1" spans="1:22" x14ac:dyDescent="0.25">
      <c r="A107" s="55">
        <v>655517</v>
      </c>
      <c r="B107" s="56" t="s">
        <v>8703</v>
      </c>
      <c r="C107" s="56" t="s">
        <v>11</v>
      </c>
      <c r="D107" s="56" t="s">
        <v>8547</v>
      </c>
      <c r="E107" s="56" t="s">
        <v>8548</v>
      </c>
      <c r="F107" s="56" t="s">
        <v>8583</v>
      </c>
      <c r="G107" s="56" t="s">
        <v>8583</v>
      </c>
      <c r="H107" s="56" t="s">
        <v>8702</v>
      </c>
      <c r="I107" s="56" t="s">
        <v>8702</v>
      </c>
      <c r="J107" s="56" t="s">
        <v>8556</v>
      </c>
      <c r="K107" s="56" t="s">
        <v>8703</v>
      </c>
      <c r="L107" s="56" t="s">
        <v>8557</v>
      </c>
      <c r="M107" s="56">
        <v>330</v>
      </c>
      <c r="N107" s="56">
        <v>333</v>
      </c>
      <c r="O107" s="56">
        <v>402</v>
      </c>
      <c r="P107" s="57">
        <v>151</v>
      </c>
      <c r="Q107" s="58">
        <v>330333402151</v>
      </c>
      <c r="R107" s="56" t="s">
        <v>8583</v>
      </c>
      <c r="S107" s="56" t="s">
        <v>8553</v>
      </c>
      <c r="T107" s="56" t="s">
        <v>8551</v>
      </c>
      <c r="U107" s="56">
        <v>1</v>
      </c>
      <c r="V107" s="49" t="s">
        <v>8554</v>
      </c>
    </row>
    <row r="108" ht="12.8" customHeight="1" spans="1:22" x14ac:dyDescent="0.25">
      <c r="A108" s="55">
        <v>655815</v>
      </c>
      <c r="B108" s="56" t="s">
        <v>8704</v>
      </c>
      <c r="C108" s="56" t="s">
        <v>11</v>
      </c>
      <c r="D108" s="56" t="s">
        <v>8547</v>
      </c>
      <c r="E108" s="56" t="s">
        <v>8548</v>
      </c>
      <c r="F108" s="56" t="s">
        <v>8583</v>
      </c>
      <c r="G108" s="56" t="s">
        <v>8583</v>
      </c>
      <c r="H108" s="56" t="s">
        <v>8702</v>
      </c>
      <c r="I108" s="56" t="s">
        <v>8702</v>
      </c>
      <c r="J108" s="56" t="s">
        <v>8559</v>
      </c>
      <c r="K108" s="56" t="s">
        <v>8704</v>
      </c>
      <c r="L108" s="56" t="s">
        <v>8557</v>
      </c>
      <c r="M108" s="56">
        <v>330</v>
      </c>
      <c r="N108" s="56">
        <v>333</v>
      </c>
      <c r="O108" s="56">
        <v>402</v>
      </c>
      <c r="P108" s="57">
        <v>101</v>
      </c>
      <c r="Q108" s="58">
        <v>330333402101</v>
      </c>
      <c r="R108" s="56" t="s">
        <v>8583</v>
      </c>
      <c r="S108" s="56" t="s">
        <v>8553</v>
      </c>
      <c r="T108" s="56" t="s">
        <v>8551</v>
      </c>
      <c r="U108" s="56">
        <v>1</v>
      </c>
      <c r="V108" s="49" t="s">
        <v>8554</v>
      </c>
    </row>
    <row r="109" ht="12.8" customHeight="1" spans="1:22" x14ac:dyDescent="0.25">
      <c r="A109" s="55">
        <v>20020983</v>
      </c>
      <c r="B109" s="56" t="s">
        <v>8705</v>
      </c>
      <c r="C109" s="56" t="s">
        <v>11</v>
      </c>
      <c r="D109" s="56" t="s">
        <v>8547</v>
      </c>
      <c r="E109" s="56" t="s">
        <v>8548</v>
      </c>
      <c r="F109" s="56" t="s">
        <v>8583</v>
      </c>
      <c r="G109" s="56" t="s">
        <v>8583</v>
      </c>
      <c r="H109" s="56" t="s">
        <v>8702</v>
      </c>
      <c r="I109" s="56" t="s">
        <v>8702</v>
      </c>
      <c r="J109" s="56" t="s">
        <v>8562</v>
      </c>
      <c r="K109" s="56" t="s">
        <v>8705</v>
      </c>
      <c r="L109" s="56" t="s">
        <v>8564</v>
      </c>
      <c r="M109" s="56">
        <v>330</v>
      </c>
      <c r="N109" s="56">
        <v>333</v>
      </c>
      <c r="O109" s="56">
        <v>402</v>
      </c>
      <c r="P109" s="57" t="s">
        <v>7022</v>
      </c>
      <c r="Q109" s="58" t="s">
        <v>8586</v>
      </c>
      <c r="R109" s="56" t="s">
        <v>8583</v>
      </c>
      <c r="S109" s="56" t="s">
        <v>8553</v>
      </c>
      <c r="T109" s="56" t="s">
        <v>8551</v>
      </c>
      <c r="U109" s="56">
        <v>1</v>
      </c>
      <c r="V109" s="49" t="s">
        <v>8554</v>
      </c>
    </row>
    <row r="110" ht="12.8" customHeight="1" spans="1:22" x14ac:dyDescent="0.25">
      <c r="A110" s="55" t="s">
        <v>7022</v>
      </c>
      <c r="B110" s="56" t="s">
        <v>8706</v>
      </c>
      <c r="C110" s="56" t="s">
        <v>11</v>
      </c>
      <c r="D110" s="56" t="s">
        <v>8547</v>
      </c>
      <c r="E110" s="56" t="s">
        <v>8548</v>
      </c>
      <c r="F110" s="56" t="s">
        <v>8583</v>
      </c>
      <c r="G110" s="56" t="s">
        <v>8583</v>
      </c>
      <c r="H110" s="56" t="s">
        <v>8702</v>
      </c>
      <c r="I110" s="56" t="s">
        <v>8702</v>
      </c>
      <c r="J110" s="56" t="s">
        <v>8551</v>
      </c>
      <c r="K110" s="56" t="s">
        <v>171</v>
      </c>
      <c r="L110" s="56" t="s">
        <v>7292</v>
      </c>
      <c r="M110" s="56">
        <v>330</v>
      </c>
      <c r="N110" s="56">
        <v>333</v>
      </c>
      <c r="O110" s="56">
        <v>402</v>
      </c>
      <c r="P110" s="57" t="s">
        <v>7022</v>
      </c>
      <c r="Q110" s="58" t="s">
        <v>8586</v>
      </c>
      <c r="R110" s="56" t="s">
        <v>8583</v>
      </c>
      <c r="S110" s="56" t="s">
        <v>8553</v>
      </c>
      <c r="T110" s="56" t="s">
        <v>8551</v>
      </c>
      <c r="U110" s="56">
        <v>0.001</v>
      </c>
      <c r="V110" s="49" t="s">
        <v>8554</v>
      </c>
    </row>
    <row r="111" ht="12.8" customHeight="1" spans="1:22" x14ac:dyDescent="0.25">
      <c r="A111" s="55">
        <v>134508</v>
      </c>
      <c r="B111" s="56" t="s">
        <v>122</v>
      </c>
      <c r="C111" s="56" t="s">
        <v>11</v>
      </c>
      <c r="D111" s="56" t="s">
        <v>8547</v>
      </c>
      <c r="E111" s="56" t="s">
        <v>8548</v>
      </c>
      <c r="F111" s="56" t="s">
        <v>8583</v>
      </c>
      <c r="G111" s="56" t="s">
        <v>8583</v>
      </c>
      <c r="H111" s="56" t="s">
        <v>8707</v>
      </c>
      <c r="I111" s="56" t="s">
        <v>8707</v>
      </c>
      <c r="J111" s="56" t="s">
        <v>8551</v>
      </c>
      <c r="K111" s="56" t="s">
        <v>122</v>
      </c>
      <c r="L111" s="56" t="s">
        <v>7728</v>
      </c>
      <c r="M111" s="56">
        <v>330</v>
      </c>
      <c r="N111" s="56">
        <v>333</v>
      </c>
      <c r="O111" s="56">
        <v>402</v>
      </c>
      <c r="P111" s="57" t="s">
        <v>7022</v>
      </c>
      <c r="Q111" s="58" t="s">
        <v>8586</v>
      </c>
      <c r="R111" s="56" t="s">
        <v>8583</v>
      </c>
      <c r="S111" s="56" t="s">
        <v>8553</v>
      </c>
      <c r="T111" s="56" t="s">
        <v>8551</v>
      </c>
      <c r="U111" s="56">
        <v>1</v>
      </c>
      <c r="V111" s="49" t="s">
        <v>8554</v>
      </c>
    </row>
    <row r="112" ht="12.8" customHeight="1" spans="1:22" x14ac:dyDescent="0.25">
      <c r="A112" s="55">
        <v>61841</v>
      </c>
      <c r="B112" s="56" t="s">
        <v>122</v>
      </c>
      <c r="C112" s="56" t="s">
        <v>11</v>
      </c>
      <c r="D112" s="56" t="s">
        <v>8547</v>
      </c>
      <c r="E112" s="56" t="s">
        <v>8548</v>
      </c>
      <c r="F112" s="56" t="s">
        <v>8583</v>
      </c>
      <c r="G112" s="56" t="s">
        <v>8583</v>
      </c>
      <c r="H112" s="56" t="s">
        <v>8707</v>
      </c>
      <c r="I112" s="56" t="s">
        <v>8707</v>
      </c>
      <c r="J112" s="56" t="s">
        <v>8551</v>
      </c>
      <c r="K112" s="56" t="s">
        <v>122</v>
      </c>
      <c r="L112" s="56" t="s">
        <v>33</v>
      </c>
      <c r="M112" s="56">
        <v>330</v>
      </c>
      <c r="N112" s="56">
        <v>333</v>
      </c>
      <c r="O112" s="56">
        <v>402</v>
      </c>
      <c r="P112" s="57" t="s">
        <v>7022</v>
      </c>
      <c r="Q112" s="58" t="s">
        <v>8586</v>
      </c>
      <c r="R112" s="56" t="s">
        <v>8583</v>
      </c>
      <c r="S112" s="56" t="s">
        <v>8553</v>
      </c>
      <c r="T112" s="56" t="s">
        <v>8551</v>
      </c>
      <c r="U112" s="56">
        <v>1</v>
      </c>
      <c r="V112" s="49" t="s">
        <v>8554</v>
      </c>
    </row>
    <row r="113" ht="12.8" customHeight="1" spans="1:22" x14ac:dyDescent="0.25">
      <c r="A113" s="55">
        <v>655538</v>
      </c>
      <c r="B113" s="56" t="s">
        <v>8708</v>
      </c>
      <c r="C113" s="56" t="s">
        <v>11</v>
      </c>
      <c r="D113" s="56" t="s">
        <v>8547</v>
      </c>
      <c r="E113" s="56" t="s">
        <v>8548</v>
      </c>
      <c r="F113" s="56" t="s">
        <v>8583</v>
      </c>
      <c r="G113" s="56" t="s">
        <v>8583</v>
      </c>
      <c r="H113" s="56" t="s">
        <v>8707</v>
      </c>
      <c r="I113" s="56" t="s">
        <v>8707</v>
      </c>
      <c r="J113" s="56" t="s">
        <v>8556</v>
      </c>
      <c r="K113" s="56" t="s">
        <v>8709</v>
      </c>
      <c r="L113" s="56" t="s">
        <v>8557</v>
      </c>
      <c r="M113" s="56">
        <v>330</v>
      </c>
      <c r="N113" s="56">
        <v>333</v>
      </c>
      <c r="O113" s="56">
        <v>402</v>
      </c>
      <c r="P113" s="57">
        <v>152</v>
      </c>
      <c r="Q113" s="58">
        <v>330333402152</v>
      </c>
      <c r="R113" s="56" t="s">
        <v>8583</v>
      </c>
      <c r="S113" s="56" t="s">
        <v>8553</v>
      </c>
      <c r="T113" s="56" t="s">
        <v>8551</v>
      </c>
      <c r="U113" s="56">
        <v>1</v>
      </c>
      <c r="V113" s="49" t="s">
        <v>8554</v>
      </c>
    </row>
    <row r="114" ht="12.8" customHeight="1" spans="1:22" x14ac:dyDescent="0.25">
      <c r="A114" s="55">
        <v>655834</v>
      </c>
      <c r="B114" s="56" t="s">
        <v>8710</v>
      </c>
      <c r="C114" s="56" t="s">
        <v>11</v>
      </c>
      <c r="D114" s="56" t="s">
        <v>8547</v>
      </c>
      <c r="E114" s="56" t="s">
        <v>8548</v>
      </c>
      <c r="F114" s="56" t="s">
        <v>8583</v>
      </c>
      <c r="G114" s="56" t="s">
        <v>8583</v>
      </c>
      <c r="H114" s="56" t="s">
        <v>8707</v>
      </c>
      <c r="I114" s="56" t="s">
        <v>8707</v>
      </c>
      <c r="J114" s="56" t="s">
        <v>8559</v>
      </c>
      <c r="K114" s="56" t="s">
        <v>8710</v>
      </c>
      <c r="L114" s="56" t="s">
        <v>8557</v>
      </c>
      <c r="M114" s="56">
        <v>330</v>
      </c>
      <c r="N114" s="56">
        <v>333</v>
      </c>
      <c r="O114" s="56">
        <v>402</v>
      </c>
      <c r="P114" s="57">
        <v>101</v>
      </c>
      <c r="Q114" s="58">
        <v>330333402101</v>
      </c>
      <c r="R114" s="56" t="s">
        <v>8583</v>
      </c>
      <c r="S114" s="56" t="s">
        <v>8553</v>
      </c>
      <c r="T114" s="56" t="s">
        <v>8551</v>
      </c>
      <c r="U114" s="56">
        <v>1</v>
      </c>
      <c r="V114" s="49" t="s">
        <v>8554</v>
      </c>
    </row>
    <row r="115" ht="12.8" customHeight="1" spans="1:22" x14ac:dyDescent="0.25">
      <c r="A115" s="55">
        <v>20021007</v>
      </c>
      <c r="B115" s="56" t="s">
        <v>8711</v>
      </c>
      <c r="C115" s="56" t="s">
        <v>11</v>
      </c>
      <c r="D115" s="56" t="s">
        <v>8547</v>
      </c>
      <c r="E115" s="56" t="s">
        <v>8548</v>
      </c>
      <c r="F115" s="56" t="s">
        <v>8583</v>
      </c>
      <c r="G115" s="56" t="s">
        <v>8583</v>
      </c>
      <c r="H115" s="56" t="s">
        <v>8707</v>
      </c>
      <c r="I115" s="56" t="s">
        <v>8707</v>
      </c>
      <c r="J115" s="56" t="s">
        <v>8562</v>
      </c>
      <c r="K115" s="56" t="s">
        <v>8712</v>
      </c>
      <c r="L115" s="56" t="s">
        <v>8564</v>
      </c>
      <c r="M115" s="56">
        <v>330</v>
      </c>
      <c r="N115" s="56">
        <v>333</v>
      </c>
      <c r="O115" s="56">
        <v>402</v>
      </c>
      <c r="P115" s="57" t="s">
        <v>7022</v>
      </c>
      <c r="Q115" s="58" t="s">
        <v>8586</v>
      </c>
      <c r="R115" s="56" t="s">
        <v>8583</v>
      </c>
      <c r="S115" s="56" t="s">
        <v>8553</v>
      </c>
      <c r="T115" s="56" t="s">
        <v>8551</v>
      </c>
      <c r="U115" s="56">
        <v>1</v>
      </c>
      <c r="V115" s="49" t="s">
        <v>8554</v>
      </c>
    </row>
    <row r="116" ht="12.8" customHeight="1" spans="1:22" x14ac:dyDescent="0.25">
      <c r="A116" s="55" t="s">
        <v>7022</v>
      </c>
      <c r="B116" s="56" t="s">
        <v>8713</v>
      </c>
      <c r="C116" s="56" t="s">
        <v>11</v>
      </c>
      <c r="D116" s="56" t="s">
        <v>8547</v>
      </c>
      <c r="E116" s="56" t="s">
        <v>8548</v>
      </c>
      <c r="F116" s="56" t="s">
        <v>8583</v>
      </c>
      <c r="G116" s="56" t="s">
        <v>8583</v>
      </c>
      <c r="H116" s="56" t="s">
        <v>8707</v>
      </c>
      <c r="I116" s="56" t="s">
        <v>8707</v>
      </c>
      <c r="J116" s="56" t="s">
        <v>8551</v>
      </c>
      <c r="K116" s="56" t="s">
        <v>122</v>
      </c>
      <c r="L116" s="56" t="s">
        <v>7292</v>
      </c>
      <c r="M116" s="56">
        <v>330</v>
      </c>
      <c r="N116" s="56">
        <v>333</v>
      </c>
      <c r="O116" s="56">
        <v>402</v>
      </c>
      <c r="P116" s="57" t="s">
        <v>7022</v>
      </c>
      <c r="Q116" s="58" t="s">
        <v>8586</v>
      </c>
      <c r="R116" s="56" t="s">
        <v>8583</v>
      </c>
      <c r="S116" s="56" t="s">
        <v>8553</v>
      </c>
      <c r="T116" s="56" t="s">
        <v>8551</v>
      </c>
      <c r="U116" s="56">
        <v>0.001</v>
      </c>
      <c r="V116" s="49" t="s">
        <v>8554</v>
      </c>
    </row>
    <row r="117" ht="12.8" customHeight="1" spans="1:22" x14ac:dyDescent="0.25">
      <c r="A117" s="55">
        <v>655526</v>
      </c>
      <c r="B117" s="56" t="s">
        <v>8714</v>
      </c>
      <c r="C117" s="56" t="s">
        <v>11</v>
      </c>
      <c r="D117" s="56" t="s">
        <v>8547</v>
      </c>
      <c r="E117" s="56" t="s">
        <v>8548</v>
      </c>
      <c r="F117" s="56" t="s">
        <v>8583</v>
      </c>
      <c r="G117" s="56" t="s">
        <v>8583</v>
      </c>
      <c r="H117" s="56" t="s">
        <v>8715</v>
      </c>
      <c r="I117" s="56" t="s">
        <v>8715</v>
      </c>
      <c r="J117" s="56" t="s">
        <v>8556</v>
      </c>
      <c r="K117" s="56" t="s">
        <v>8716</v>
      </c>
      <c r="L117" s="56" t="s">
        <v>8557</v>
      </c>
      <c r="M117" s="56">
        <v>330</v>
      </c>
      <c r="N117" s="56">
        <v>333</v>
      </c>
      <c r="O117" s="56">
        <v>402</v>
      </c>
      <c r="P117" s="57">
        <v>152</v>
      </c>
      <c r="Q117" s="58">
        <v>330333402152</v>
      </c>
      <c r="R117" s="56" t="s">
        <v>8583</v>
      </c>
      <c r="S117" s="56" t="s">
        <v>8553</v>
      </c>
      <c r="T117" s="56" t="s">
        <v>8551</v>
      </c>
      <c r="U117" s="56">
        <v>1</v>
      </c>
      <c r="V117" s="49" t="s">
        <v>8554</v>
      </c>
    </row>
    <row r="118" ht="12.8" customHeight="1" spans="1:22" x14ac:dyDescent="0.25">
      <c r="A118" s="55">
        <v>61848</v>
      </c>
      <c r="B118" s="56" t="s">
        <v>3393</v>
      </c>
      <c r="C118" s="56" t="s">
        <v>11</v>
      </c>
      <c r="D118" s="56" t="s">
        <v>8547</v>
      </c>
      <c r="E118" s="56" t="s">
        <v>8548</v>
      </c>
      <c r="F118" s="56" t="s">
        <v>8583</v>
      </c>
      <c r="G118" s="56" t="s">
        <v>8583</v>
      </c>
      <c r="H118" s="56" t="s">
        <v>8715</v>
      </c>
      <c r="I118" s="56" t="s">
        <v>8715</v>
      </c>
      <c r="J118" s="56" t="s">
        <v>8551</v>
      </c>
      <c r="K118" s="56" t="s">
        <v>3393</v>
      </c>
      <c r="L118" s="56" t="s">
        <v>33</v>
      </c>
      <c r="M118" s="56">
        <v>330</v>
      </c>
      <c r="N118" s="56">
        <v>333</v>
      </c>
      <c r="O118" s="56">
        <v>402</v>
      </c>
      <c r="P118" s="57" t="s">
        <v>7022</v>
      </c>
      <c r="Q118" s="58" t="s">
        <v>8586</v>
      </c>
      <c r="R118" s="56" t="s">
        <v>8583</v>
      </c>
      <c r="S118" s="56" t="s">
        <v>8553</v>
      </c>
      <c r="T118" s="56" t="s">
        <v>8551</v>
      </c>
      <c r="U118" s="56">
        <v>1</v>
      </c>
      <c r="V118" s="49" t="s">
        <v>8554</v>
      </c>
    </row>
    <row r="119" ht="12.8" customHeight="1" spans="1:22" x14ac:dyDescent="0.25">
      <c r="A119" s="55">
        <v>134509</v>
      </c>
      <c r="B119" s="56" t="s">
        <v>126</v>
      </c>
      <c r="C119" s="56" t="s">
        <v>11</v>
      </c>
      <c r="D119" s="56" t="s">
        <v>8547</v>
      </c>
      <c r="E119" s="56" t="s">
        <v>8548</v>
      </c>
      <c r="F119" s="56" t="s">
        <v>8583</v>
      </c>
      <c r="G119" s="56" t="s">
        <v>8583</v>
      </c>
      <c r="H119" s="56" t="s">
        <v>8717</v>
      </c>
      <c r="I119" s="56" t="s">
        <v>8717</v>
      </c>
      <c r="J119" s="56" t="s">
        <v>8551</v>
      </c>
      <c r="K119" s="56" t="s">
        <v>126</v>
      </c>
      <c r="L119" s="56" t="s">
        <v>7728</v>
      </c>
      <c r="M119" s="56">
        <v>330</v>
      </c>
      <c r="N119" s="56">
        <v>333</v>
      </c>
      <c r="O119" s="56">
        <v>402</v>
      </c>
      <c r="P119" s="57" t="s">
        <v>7022</v>
      </c>
      <c r="Q119" s="58" t="s">
        <v>8586</v>
      </c>
      <c r="R119" s="56" t="s">
        <v>8583</v>
      </c>
      <c r="S119" s="56" t="s">
        <v>8553</v>
      </c>
      <c r="T119" s="56" t="s">
        <v>8551</v>
      </c>
      <c r="U119" s="56">
        <v>1</v>
      </c>
      <c r="V119" s="49" t="s">
        <v>8554</v>
      </c>
    </row>
    <row r="120" ht="12.8" customHeight="1" spans="1:22" x14ac:dyDescent="0.25">
      <c r="A120" s="55">
        <v>61842</v>
      </c>
      <c r="B120" s="56" t="s">
        <v>126</v>
      </c>
      <c r="C120" s="56" t="s">
        <v>11</v>
      </c>
      <c r="D120" s="56" t="s">
        <v>8547</v>
      </c>
      <c r="E120" s="56" t="s">
        <v>8548</v>
      </c>
      <c r="F120" s="56" t="s">
        <v>8583</v>
      </c>
      <c r="G120" s="56" t="s">
        <v>8583</v>
      </c>
      <c r="H120" s="56" t="s">
        <v>8717</v>
      </c>
      <c r="I120" s="56" t="s">
        <v>8717</v>
      </c>
      <c r="J120" s="56" t="s">
        <v>8551</v>
      </c>
      <c r="K120" s="56" t="s">
        <v>126</v>
      </c>
      <c r="L120" s="56" t="s">
        <v>33</v>
      </c>
      <c r="M120" s="56">
        <v>330</v>
      </c>
      <c r="N120" s="56">
        <v>333</v>
      </c>
      <c r="O120" s="56">
        <v>402</v>
      </c>
      <c r="P120" s="57" t="s">
        <v>7022</v>
      </c>
      <c r="Q120" s="58" t="s">
        <v>8586</v>
      </c>
      <c r="R120" s="56" t="s">
        <v>8583</v>
      </c>
      <c r="S120" s="56" t="s">
        <v>8553</v>
      </c>
      <c r="T120" s="56" t="s">
        <v>8551</v>
      </c>
      <c r="U120" s="56">
        <v>1</v>
      </c>
      <c r="V120" s="49" t="s">
        <v>8554</v>
      </c>
    </row>
    <row r="121" ht="12.8" customHeight="1" spans="1:22" x14ac:dyDescent="0.25">
      <c r="A121" s="55">
        <v>655519</v>
      </c>
      <c r="B121" s="56" t="s">
        <v>8718</v>
      </c>
      <c r="C121" s="56" t="s">
        <v>11</v>
      </c>
      <c r="D121" s="56" t="s">
        <v>8547</v>
      </c>
      <c r="E121" s="56" t="s">
        <v>8548</v>
      </c>
      <c r="F121" s="56" t="s">
        <v>8583</v>
      </c>
      <c r="G121" s="56" t="s">
        <v>8583</v>
      </c>
      <c r="H121" s="56" t="s">
        <v>8717</v>
      </c>
      <c r="I121" s="56" t="s">
        <v>8717</v>
      </c>
      <c r="J121" s="56" t="s">
        <v>8556</v>
      </c>
      <c r="K121" s="56" t="s">
        <v>8718</v>
      </c>
      <c r="L121" s="56" t="s">
        <v>8557</v>
      </c>
      <c r="M121" s="56">
        <v>330</v>
      </c>
      <c r="N121" s="56">
        <v>333</v>
      </c>
      <c r="O121" s="56">
        <v>402</v>
      </c>
      <c r="P121" s="57">
        <v>151</v>
      </c>
      <c r="Q121" s="58">
        <v>330333402151</v>
      </c>
      <c r="R121" s="56" t="s">
        <v>8583</v>
      </c>
      <c r="S121" s="56" t="s">
        <v>8553</v>
      </c>
      <c r="T121" s="56" t="s">
        <v>8551</v>
      </c>
      <c r="U121" s="56">
        <v>1</v>
      </c>
      <c r="V121" s="49" t="s">
        <v>8554</v>
      </c>
    </row>
    <row r="122" ht="12.8" customHeight="1" spans="1:22" x14ac:dyDescent="0.25">
      <c r="A122" s="55">
        <v>655816</v>
      </c>
      <c r="B122" s="56" t="s">
        <v>8719</v>
      </c>
      <c r="C122" s="56" t="s">
        <v>11</v>
      </c>
      <c r="D122" s="56" t="s">
        <v>8547</v>
      </c>
      <c r="E122" s="56" t="s">
        <v>8548</v>
      </c>
      <c r="F122" s="56" t="s">
        <v>8583</v>
      </c>
      <c r="G122" s="56" t="s">
        <v>8583</v>
      </c>
      <c r="H122" s="56" t="s">
        <v>8717</v>
      </c>
      <c r="I122" s="56" t="s">
        <v>8717</v>
      </c>
      <c r="J122" s="56" t="s">
        <v>8559</v>
      </c>
      <c r="K122" s="56" t="s">
        <v>8719</v>
      </c>
      <c r="L122" s="56" t="s">
        <v>8557</v>
      </c>
      <c r="M122" s="56">
        <v>330</v>
      </c>
      <c r="N122" s="56">
        <v>333</v>
      </c>
      <c r="O122" s="56">
        <v>402</v>
      </c>
      <c r="P122" s="57">
        <v>101</v>
      </c>
      <c r="Q122" s="58">
        <v>330333402101</v>
      </c>
      <c r="R122" s="56" t="s">
        <v>8583</v>
      </c>
      <c r="S122" s="56" t="s">
        <v>8553</v>
      </c>
      <c r="T122" s="56" t="s">
        <v>8551</v>
      </c>
      <c r="U122" s="56">
        <v>1</v>
      </c>
      <c r="V122" s="49" t="s">
        <v>8554</v>
      </c>
    </row>
    <row r="123" ht="12.8" customHeight="1" spans="1:22" x14ac:dyDescent="0.25">
      <c r="A123" s="55">
        <v>20020984</v>
      </c>
      <c r="B123" s="56" t="s">
        <v>8720</v>
      </c>
      <c r="C123" s="56" t="s">
        <v>11</v>
      </c>
      <c r="D123" s="56" t="s">
        <v>8547</v>
      </c>
      <c r="E123" s="56" t="s">
        <v>8548</v>
      </c>
      <c r="F123" s="56" t="s">
        <v>8583</v>
      </c>
      <c r="G123" s="56" t="s">
        <v>8583</v>
      </c>
      <c r="H123" s="56" t="s">
        <v>8717</v>
      </c>
      <c r="I123" s="56" t="s">
        <v>8717</v>
      </c>
      <c r="J123" s="56" t="s">
        <v>8562</v>
      </c>
      <c r="K123" s="56" t="s">
        <v>8720</v>
      </c>
      <c r="L123" s="56" t="s">
        <v>8564</v>
      </c>
      <c r="M123" s="56">
        <v>330</v>
      </c>
      <c r="N123" s="56">
        <v>333</v>
      </c>
      <c r="O123" s="56">
        <v>402</v>
      </c>
      <c r="P123" s="57" t="s">
        <v>7022</v>
      </c>
      <c r="Q123" s="58" t="s">
        <v>8586</v>
      </c>
      <c r="R123" s="56" t="s">
        <v>8583</v>
      </c>
      <c r="S123" s="56" t="s">
        <v>8553</v>
      </c>
      <c r="T123" s="56" t="s">
        <v>8551</v>
      </c>
      <c r="U123" s="56">
        <v>1</v>
      </c>
      <c r="V123" s="49" t="s">
        <v>8554</v>
      </c>
    </row>
    <row r="124" ht="12.8" customHeight="1" spans="1:22" x14ac:dyDescent="0.25">
      <c r="A124" s="55" t="s">
        <v>7022</v>
      </c>
      <c r="B124" s="56" t="s">
        <v>8721</v>
      </c>
      <c r="C124" s="56" t="s">
        <v>11</v>
      </c>
      <c r="D124" s="56" t="s">
        <v>8547</v>
      </c>
      <c r="E124" s="56" t="s">
        <v>8548</v>
      </c>
      <c r="F124" s="56" t="s">
        <v>8583</v>
      </c>
      <c r="G124" s="56" t="s">
        <v>8583</v>
      </c>
      <c r="H124" s="56" t="s">
        <v>8717</v>
      </c>
      <c r="I124" s="56" t="s">
        <v>8717</v>
      </c>
      <c r="J124" s="56" t="s">
        <v>8551</v>
      </c>
      <c r="K124" s="56" t="s">
        <v>126</v>
      </c>
      <c r="L124" s="56" t="s">
        <v>7292</v>
      </c>
      <c r="M124" s="56">
        <v>330</v>
      </c>
      <c r="N124" s="56">
        <v>333</v>
      </c>
      <c r="O124" s="56">
        <v>402</v>
      </c>
      <c r="P124" s="57" t="s">
        <v>7022</v>
      </c>
      <c r="Q124" s="58" t="s">
        <v>8586</v>
      </c>
      <c r="R124" s="56" t="s">
        <v>8583</v>
      </c>
      <c r="S124" s="56" t="s">
        <v>8553</v>
      </c>
      <c r="T124" s="56" t="s">
        <v>8551</v>
      </c>
      <c r="U124" s="56">
        <v>0.001</v>
      </c>
      <c r="V124" s="49" t="s">
        <v>8554</v>
      </c>
    </row>
    <row r="125" ht="12.8" customHeight="1" spans="1:22" x14ac:dyDescent="0.25">
      <c r="A125" s="55">
        <v>134510</v>
      </c>
      <c r="B125" s="56" t="s">
        <v>8722</v>
      </c>
      <c r="C125" s="56" t="s">
        <v>11</v>
      </c>
      <c r="D125" s="56" t="s">
        <v>8547</v>
      </c>
      <c r="E125" s="56" t="s">
        <v>8548</v>
      </c>
      <c r="F125" s="56" t="s">
        <v>8583</v>
      </c>
      <c r="G125" s="56" t="s">
        <v>8583</v>
      </c>
      <c r="H125" s="56" t="s">
        <v>8723</v>
      </c>
      <c r="I125" s="56" t="s">
        <v>8723</v>
      </c>
      <c r="J125" s="56" t="s">
        <v>8551</v>
      </c>
      <c r="K125" s="56" t="s">
        <v>8722</v>
      </c>
      <c r="L125" s="56" t="s">
        <v>7728</v>
      </c>
      <c r="M125" s="56">
        <v>330</v>
      </c>
      <c r="N125" s="56">
        <v>333</v>
      </c>
      <c r="O125" s="56">
        <v>402</v>
      </c>
      <c r="P125" s="57" t="s">
        <v>7022</v>
      </c>
      <c r="Q125" s="58" t="s">
        <v>8586</v>
      </c>
      <c r="R125" s="56" t="s">
        <v>8583</v>
      </c>
      <c r="S125" s="56" t="s">
        <v>8553</v>
      </c>
      <c r="T125" s="56" t="s">
        <v>8551</v>
      </c>
      <c r="U125" s="56">
        <v>1</v>
      </c>
      <c r="V125" s="49" t="s">
        <v>8554</v>
      </c>
    </row>
    <row r="126" ht="12.8" customHeight="1" spans="1:22" x14ac:dyDescent="0.25">
      <c r="A126" s="55">
        <v>61843</v>
      </c>
      <c r="B126" s="56" t="s">
        <v>8722</v>
      </c>
      <c r="C126" s="56" t="s">
        <v>11</v>
      </c>
      <c r="D126" s="56" t="s">
        <v>8547</v>
      </c>
      <c r="E126" s="56" t="s">
        <v>8548</v>
      </c>
      <c r="F126" s="56" t="s">
        <v>8583</v>
      </c>
      <c r="G126" s="56" t="s">
        <v>8583</v>
      </c>
      <c r="H126" s="56" t="s">
        <v>8723</v>
      </c>
      <c r="I126" s="56" t="s">
        <v>8723</v>
      </c>
      <c r="J126" s="56" t="s">
        <v>8551</v>
      </c>
      <c r="K126" s="56" t="s">
        <v>8722</v>
      </c>
      <c r="L126" s="56" t="s">
        <v>33</v>
      </c>
      <c r="M126" s="56">
        <v>330</v>
      </c>
      <c r="N126" s="56">
        <v>333</v>
      </c>
      <c r="O126" s="56">
        <v>402</v>
      </c>
      <c r="P126" s="57" t="s">
        <v>7022</v>
      </c>
      <c r="Q126" s="58" t="s">
        <v>8586</v>
      </c>
      <c r="R126" s="56" t="s">
        <v>8583</v>
      </c>
      <c r="S126" s="56" t="s">
        <v>8553</v>
      </c>
      <c r="T126" s="56" t="s">
        <v>8551</v>
      </c>
      <c r="U126" s="56">
        <v>1</v>
      </c>
      <c r="V126" s="49" t="s">
        <v>8554</v>
      </c>
    </row>
    <row r="127" ht="12.8" customHeight="1" spans="1:22" x14ac:dyDescent="0.25">
      <c r="A127" s="55">
        <v>655527</v>
      </c>
      <c r="B127" s="56" t="s">
        <v>8724</v>
      </c>
      <c r="C127" s="56" t="s">
        <v>11</v>
      </c>
      <c r="D127" s="56" t="s">
        <v>8547</v>
      </c>
      <c r="E127" s="56" t="s">
        <v>8548</v>
      </c>
      <c r="F127" s="56" t="s">
        <v>8583</v>
      </c>
      <c r="G127" s="56" t="s">
        <v>8583</v>
      </c>
      <c r="H127" s="56" t="s">
        <v>8723</v>
      </c>
      <c r="I127" s="56" t="s">
        <v>8723</v>
      </c>
      <c r="J127" s="56" t="s">
        <v>8556</v>
      </c>
      <c r="K127" s="56" t="s">
        <v>8725</v>
      </c>
      <c r="L127" s="56" t="s">
        <v>8557</v>
      </c>
      <c r="M127" s="56">
        <v>330</v>
      </c>
      <c r="N127" s="56">
        <v>333</v>
      </c>
      <c r="O127" s="56">
        <v>402</v>
      </c>
      <c r="P127" s="57">
        <v>152</v>
      </c>
      <c r="Q127" s="58">
        <v>330333402152</v>
      </c>
      <c r="R127" s="56" t="s">
        <v>8583</v>
      </c>
      <c r="S127" s="56" t="s">
        <v>8553</v>
      </c>
      <c r="T127" s="56" t="s">
        <v>8551</v>
      </c>
      <c r="U127" s="56">
        <v>1</v>
      </c>
      <c r="V127" s="49" t="s">
        <v>8554</v>
      </c>
    </row>
    <row r="128" ht="12.8" customHeight="1" spans="1:22" x14ac:dyDescent="0.25">
      <c r="A128" s="55">
        <v>134511</v>
      </c>
      <c r="B128" s="56" t="s">
        <v>178</v>
      </c>
      <c r="C128" s="56" t="s">
        <v>11</v>
      </c>
      <c r="D128" s="56" t="s">
        <v>8547</v>
      </c>
      <c r="E128" s="56" t="s">
        <v>8548</v>
      </c>
      <c r="F128" s="56" t="s">
        <v>8583</v>
      </c>
      <c r="G128" s="56" t="s">
        <v>8583</v>
      </c>
      <c r="H128" s="56" t="s">
        <v>8726</v>
      </c>
      <c r="I128" s="56" t="s">
        <v>8726</v>
      </c>
      <c r="J128" s="56" t="s">
        <v>8551</v>
      </c>
      <c r="K128" s="56" t="s">
        <v>178</v>
      </c>
      <c r="L128" s="56" t="s">
        <v>7728</v>
      </c>
      <c r="M128" s="56">
        <v>330</v>
      </c>
      <c r="N128" s="56">
        <v>333</v>
      </c>
      <c r="O128" s="56">
        <v>402</v>
      </c>
      <c r="P128" s="57" t="s">
        <v>7022</v>
      </c>
      <c r="Q128" s="58" t="s">
        <v>8586</v>
      </c>
      <c r="R128" s="56" t="s">
        <v>8583</v>
      </c>
      <c r="S128" s="56" t="s">
        <v>8553</v>
      </c>
      <c r="T128" s="56" t="s">
        <v>8551</v>
      </c>
      <c r="U128" s="56">
        <v>1</v>
      </c>
      <c r="V128" s="49" t="s">
        <v>8554</v>
      </c>
    </row>
    <row r="129" ht="12.8" customHeight="1" spans="1:22" x14ac:dyDescent="0.25">
      <c r="A129" s="55">
        <v>61844</v>
      </c>
      <c r="B129" s="56" t="s">
        <v>178</v>
      </c>
      <c r="C129" s="56" t="s">
        <v>11</v>
      </c>
      <c r="D129" s="56" t="s">
        <v>8547</v>
      </c>
      <c r="E129" s="56" t="s">
        <v>8548</v>
      </c>
      <c r="F129" s="56" t="s">
        <v>8583</v>
      </c>
      <c r="G129" s="56" t="s">
        <v>8583</v>
      </c>
      <c r="H129" s="56" t="s">
        <v>8726</v>
      </c>
      <c r="I129" s="56" t="s">
        <v>8726</v>
      </c>
      <c r="J129" s="56" t="s">
        <v>8551</v>
      </c>
      <c r="K129" s="56" t="s">
        <v>178</v>
      </c>
      <c r="L129" s="56" t="s">
        <v>33</v>
      </c>
      <c r="M129" s="56">
        <v>330</v>
      </c>
      <c r="N129" s="56">
        <v>333</v>
      </c>
      <c r="O129" s="56">
        <v>402</v>
      </c>
      <c r="P129" s="57" t="s">
        <v>7022</v>
      </c>
      <c r="Q129" s="58" t="s">
        <v>8586</v>
      </c>
      <c r="R129" s="56" t="s">
        <v>8583</v>
      </c>
      <c r="S129" s="56" t="s">
        <v>8553</v>
      </c>
      <c r="T129" s="56" t="s">
        <v>8551</v>
      </c>
      <c r="U129" s="56">
        <v>1</v>
      </c>
      <c r="V129" s="49" t="s">
        <v>8554</v>
      </c>
    </row>
    <row r="130" ht="12.8" customHeight="1" spans="1:22" x14ac:dyDescent="0.25">
      <c r="A130" s="55">
        <v>655535</v>
      </c>
      <c r="B130" s="56" t="s">
        <v>8727</v>
      </c>
      <c r="C130" s="56" t="s">
        <v>11</v>
      </c>
      <c r="D130" s="56" t="s">
        <v>8547</v>
      </c>
      <c r="E130" s="56" t="s">
        <v>8548</v>
      </c>
      <c r="F130" s="56" t="s">
        <v>8583</v>
      </c>
      <c r="G130" s="56" t="s">
        <v>8583</v>
      </c>
      <c r="H130" s="56" t="s">
        <v>8726</v>
      </c>
      <c r="I130" s="56" t="s">
        <v>8726</v>
      </c>
      <c r="J130" s="56" t="s">
        <v>8556</v>
      </c>
      <c r="K130" s="56" t="s">
        <v>8727</v>
      </c>
      <c r="L130" s="56" t="s">
        <v>8557</v>
      </c>
      <c r="M130" s="56">
        <v>330</v>
      </c>
      <c r="N130" s="56">
        <v>333</v>
      </c>
      <c r="O130" s="56">
        <v>402</v>
      </c>
      <c r="P130" s="57">
        <v>152</v>
      </c>
      <c r="Q130" s="58">
        <v>330333402152</v>
      </c>
      <c r="R130" s="56" t="s">
        <v>8583</v>
      </c>
      <c r="S130" s="56" t="s">
        <v>8553</v>
      </c>
      <c r="T130" s="56" t="s">
        <v>8551</v>
      </c>
      <c r="U130" s="56">
        <v>1</v>
      </c>
      <c r="V130" s="49" t="s">
        <v>8554</v>
      </c>
    </row>
    <row r="131" ht="12.8" customHeight="1" spans="1:22" x14ac:dyDescent="0.25">
      <c r="A131" s="55">
        <v>655831</v>
      </c>
      <c r="B131" s="56" t="s">
        <v>8728</v>
      </c>
      <c r="C131" s="56" t="s">
        <v>11</v>
      </c>
      <c r="D131" s="56" t="s">
        <v>8547</v>
      </c>
      <c r="E131" s="56" t="s">
        <v>8548</v>
      </c>
      <c r="F131" s="56" t="s">
        <v>8583</v>
      </c>
      <c r="G131" s="56" t="s">
        <v>8583</v>
      </c>
      <c r="H131" s="56" t="s">
        <v>8726</v>
      </c>
      <c r="I131" s="56" t="s">
        <v>8726</v>
      </c>
      <c r="J131" s="56" t="s">
        <v>8559</v>
      </c>
      <c r="K131" s="56" t="s">
        <v>8728</v>
      </c>
      <c r="L131" s="56" t="s">
        <v>8557</v>
      </c>
      <c r="M131" s="56">
        <v>330</v>
      </c>
      <c r="N131" s="56">
        <v>333</v>
      </c>
      <c r="O131" s="56">
        <v>402</v>
      </c>
      <c r="P131" s="57">
        <v>101</v>
      </c>
      <c r="Q131" s="58">
        <v>330333402101</v>
      </c>
      <c r="R131" s="56" t="s">
        <v>8583</v>
      </c>
      <c r="S131" s="56" t="s">
        <v>8553</v>
      </c>
      <c r="T131" s="56" t="s">
        <v>8551</v>
      </c>
      <c r="U131" s="56">
        <v>1</v>
      </c>
      <c r="V131" s="49" t="s">
        <v>8554</v>
      </c>
    </row>
    <row r="132" ht="12.8" customHeight="1" spans="1:22" x14ac:dyDescent="0.25">
      <c r="A132" s="55">
        <v>20021001</v>
      </c>
      <c r="B132" s="56" t="s">
        <v>8729</v>
      </c>
      <c r="C132" s="56" t="s">
        <v>11</v>
      </c>
      <c r="D132" s="56" t="s">
        <v>8547</v>
      </c>
      <c r="E132" s="56" t="s">
        <v>8548</v>
      </c>
      <c r="F132" s="56" t="s">
        <v>8583</v>
      </c>
      <c r="G132" s="56" t="s">
        <v>8583</v>
      </c>
      <c r="H132" s="56" t="s">
        <v>8726</v>
      </c>
      <c r="I132" s="56" t="s">
        <v>8726</v>
      </c>
      <c r="J132" s="56" t="s">
        <v>8562</v>
      </c>
      <c r="K132" s="56" t="s">
        <v>8729</v>
      </c>
      <c r="L132" s="56" t="s">
        <v>8564</v>
      </c>
      <c r="M132" s="56">
        <v>330</v>
      </c>
      <c r="N132" s="56">
        <v>333</v>
      </c>
      <c r="O132" s="56">
        <v>402</v>
      </c>
      <c r="P132" s="57" t="s">
        <v>7022</v>
      </c>
      <c r="Q132" s="58" t="s">
        <v>8586</v>
      </c>
      <c r="R132" s="56" t="s">
        <v>8583</v>
      </c>
      <c r="S132" s="56" t="s">
        <v>8553</v>
      </c>
      <c r="T132" s="56" t="s">
        <v>8551</v>
      </c>
      <c r="U132" s="56">
        <v>1</v>
      </c>
      <c r="V132" s="49" t="s">
        <v>8554</v>
      </c>
    </row>
    <row r="133" ht="12.8" customHeight="1" spans="1:22" x14ac:dyDescent="0.25">
      <c r="A133" s="55" t="s">
        <v>7022</v>
      </c>
      <c r="B133" s="56" t="s">
        <v>8730</v>
      </c>
      <c r="C133" s="56" t="s">
        <v>11</v>
      </c>
      <c r="D133" s="56" t="s">
        <v>8547</v>
      </c>
      <c r="E133" s="56" t="s">
        <v>8548</v>
      </c>
      <c r="F133" s="56" t="s">
        <v>8583</v>
      </c>
      <c r="G133" s="56" t="s">
        <v>8583</v>
      </c>
      <c r="H133" s="56" t="s">
        <v>8726</v>
      </c>
      <c r="I133" s="56" t="s">
        <v>8726</v>
      </c>
      <c r="J133" s="56" t="s">
        <v>8551</v>
      </c>
      <c r="K133" s="56" t="s">
        <v>178</v>
      </c>
      <c r="L133" s="56" t="s">
        <v>7292</v>
      </c>
      <c r="M133" s="56">
        <v>330</v>
      </c>
      <c r="N133" s="56">
        <v>333</v>
      </c>
      <c r="O133" s="56">
        <v>402</v>
      </c>
      <c r="P133" s="57" t="s">
        <v>7022</v>
      </c>
      <c r="Q133" s="58" t="s">
        <v>8586</v>
      </c>
      <c r="R133" s="56" t="s">
        <v>8583</v>
      </c>
      <c r="S133" s="56" t="s">
        <v>8553</v>
      </c>
      <c r="T133" s="56" t="s">
        <v>8551</v>
      </c>
      <c r="U133" s="56">
        <v>0.001</v>
      </c>
      <c r="V133" s="49" t="s">
        <v>8554</v>
      </c>
    </row>
    <row r="134" ht="12.8" customHeight="1" spans="1:22" x14ac:dyDescent="0.25">
      <c r="A134" s="55">
        <v>134512</v>
      </c>
      <c r="B134" s="56" t="s">
        <v>130</v>
      </c>
      <c r="C134" s="56" t="s">
        <v>11</v>
      </c>
      <c r="D134" s="56" t="s">
        <v>8547</v>
      </c>
      <c r="E134" s="56" t="s">
        <v>8548</v>
      </c>
      <c r="F134" s="56" t="s">
        <v>8583</v>
      </c>
      <c r="G134" s="56" t="s">
        <v>8583</v>
      </c>
      <c r="H134" s="56" t="s">
        <v>8731</v>
      </c>
      <c r="I134" s="56" t="s">
        <v>8731</v>
      </c>
      <c r="J134" s="56" t="s">
        <v>8551</v>
      </c>
      <c r="K134" s="56" t="s">
        <v>130</v>
      </c>
      <c r="L134" s="56" t="s">
        <v>7728</v>
      </c>
      <c r="M134" s="56">
        <v>330</v>
      </c>
      <c r="N134" s="56">
        <v>333</v>
      </c>
      <c r="O134" s="56">
        <v>402</v>
      </c>
      <c r="P134" s="57" t="s">
        <v>7022</v>
      </c>
      <c r="Q134" s="58" t="s">
        <v>8586</v>
      </c>
      <c r="R134" s="56" t="s">
        <v>8583</v>
      </c>
      <c r="S134" s="56" t="s">
        <v>8553</v>
      </c>
      <c r="T134" s="56" t="s">
        <v>8551</v>
      </c>
      <c r="U134" s="56">
        <v>1</v>
      </c>
      <c r="V134" s="49" t="s">
        <v>8554</v>
      </c>
    </row>
    <row r="135" ht="12.8" customHeight="1" spans="1:22" x14ac:dyDescent="0.25">
      <c r="A135" s="55">
        <v>61845</v>
      </c>
      <c r="B135" s="56" t="s">
        <v>130</v>
      </c>
      <c r="C135" s="56" t="s">
        <v>11</v>
      </c>
      <c r="D135" s="56" t="s">
        <v>8547</v>
      </c>
      <c r="E135" s="56" t="s">
        <v>8548</v>
      </c>
      <c r="F135" s="56" t="s">
        <v>8583</v>
      </c>
      <c r="G135" s="56" t="s">
        <v>8583</v>
      </c>
      <c r="H135" s="56" t="s">
        <v>8731</v>
      </c>
      <c r="I135" s="56" t="s">
        <v>8731</v>
      </c>
      <c r="J135" s="56" t="s">
        <v>8551</v>
      </c>
      <c r="K135" s="56" t="s">
        <v>130</v>
      </c>
      <c r="L135" s="56" t="s">
        <v>33</v>
      </c>
      <c r="M135" s="56">
        <v>330</v>
      </c>
      <c r="N135" s="56">
        <v>333</v>
      </c>
      <c r="O135" s="56">
        <v>402</v>
      </c>
      <c r="P135" s="57" t="s">
        <v>7022</v>
      </c>
      <c r="Q135" s="58" t="s">
        <v>8586</v>
      </c>
      <c r="R135" s="56" t="s">
        <v>8583</v>
      </c>
      <c r="S135" s="56" t="s">
        <v>8553</v>
      </c>
      <c r="T135" s="56" t="s">
        <v>8551</v>
      </c>
      <c r="U135" s="56">
        <v>1</v>
      </c>
      <c r="V135" s="49" t="s">
        <v>8554</v>
      </c>
    </row>
    <row r="136" ht="12.8" customHeight="1" spans="1:22" x14ac:dyDescent="0.25">
      <c r="A136" s="55">
        <v>655539</v>
      </c>
      <c r="B136" s="56" t="s">
        <v>8732</v>
      </c>
      <c r="C136" s="56" t="s">
        <v>11</v>
      </c>
      <c r="D136" s="56" t="s">
        <v>8547</v>
      </c>
      <c r="E136" s="56" t="s">
        <v>8548</v>
      </c>
      <c r="F136" s="56" t="s">
        <v>8583</v>
      </c>
      <c r="G136" s="56" t="s">
        <v>8583</v>
      </c>
      <c r="H136" s="56" t="s">
        <v>8731</v>
      </c>
      <c r="I136" s="56" t="s">
        <v>8731</v>
      </c>
      <c r="J136" s="56" t="s">
        <v>8556</v>
      </c>
      <c r="K136" s="56" t="s">
        <v>8733</v>
      </c>
      <c r="L136" s="56" t="s">
        <v>8557</v>
      </c>
      <c r="M136" s="56">
        <v>330</v>
      </c>
      <c r="N136" s="56">
        <v>333</v>
      </c>
      <c r="O136" s="56">
        <v>402</v>
      </c>
      <c r="P136" s="57">
        <v>152</v>
      </c>
      <c r="Q136" s="58">
        <v>330333402152</v>
      </c>
      <c r="R136" s="56" t="s">
        <v>8583</v>
      </c>
      <c r="S136" s="56" t="s">
        <v>8553</v>
      </c>
      <c r="T136" s="56" t="s">
        <v>8551</v>
      </c>
      <c r="U136" s="56">
        <v>1</v>
      </c>
      <c r="V136" s="49" t="s">
        <v>8554</v>
      </c>
    </row>
    <row r="137" ht="12.8" customHeight="1" spans="1:22" x14ac:dyDescent="0.25">
      <c r="A137" s="55">
        <v>655835</v>
      </c>
      <c r="B137" s="56" t="s">
        <v>8734</v>
      </c>
      <c r="C137" s="56" t="s">
        <v>11</v>
      </c>
      <c r="D137" s="56" t="s">
        <v>8547</v>
      </c>
      <c r="E137" s="56" t="s">
        <v>8548</v>
      </c>
      <c r="F137" s="56" t="s">
        <v>8583</v>
      </c>
      <c r="G137" s="56" t="s">
        <v>8583</v>
      </c>
      <c r="H137" s="56" t="s">
        <v>8731</v>
      </c>
      <c r="I137" s="56" t="s">
        <v>8731</v>
      </c>
      <c r="J137" s="56" t="s">
        <v>8559</v>
      </c>
      <c r="K137" s="56" t="s">
        <v>8734</v>
      </c>
      <c r="L137" s="56" t="s">
        <v>8557</v>
      </c>
      <c r="M137" s="56">
        <v>330</v>
      </c>
      <c r="N137" s="56">
        <v>333</v>
      </c>
      <c r="O137" s="56">
        <v>402</v>
      </c>
      <c r="P137" s="57">
        <v>101</v>
      </c>
      <c r="Q137" s="58">
        <v>330333402101</v>
      </c>
      <c r="R137" s="56" t="s">
        <v>8583</v>
      </c>
      <c r="S137" s="56" t="s">
        <v>8553</v>
      </c>
      <c r="T137" s="56" t="s">
        <v>8551</v>
      </c>
      <c r="U137" s="56">
        <v>1</v>
      </c>
      <c r="V137" s="49" t="s">
        <v>8554</v>
      </c>
    </row>
    <row r="138" ht="12.8" customHeight="1" spans="1:22" x14ac:dyDescent="0.25">
      <c r="A138" s="55" t="s">
        <v>7022</v>
      </c>
      <c r="B138" s="56" t="s">
        <v>8735</v>
      </c>
      <c r="C138" s="56" t="s">
        <v>11</v>
      </c>
      <c r="D138" s="56" t="s">
        <v>8547</v>
      </c>
      <c r="E138" s="56" t="s">
        <v>8548</v>
      </c>
      <c r="F138" s="56" t="s">
        <v>8583</v>
      </c>
      <c r="G138" s="56" t="s">
        <v>8583</v>
      </c>
      <c r="H138" s="56" t="s">
        <v>8731</v>
      </c>
      <c r="I138" s="56" t="s">
        <v>8731</v>
      </c>
      <c r="J138" s="56" t="s">
        <v>8551</v>
      </c>
      <c r="K138" s="56" t="s">
        <v>130</v>
      </c>
      <c r="L138" s="56" t="s">
        <v>7292</v>
      </c>
      <c r="M138" s="56">
        <v>330</v>
      </c>
      <c r="N138" s="56">
        <v>333</v>
      </c>
      <c r="O138" s="56">
        <v>402</v>
      </c>
      <c r="P138" s="57" t="s">
        <v>7022</v>
      </c>
      <c r="Q138" s="58" t="s">
        <v>8586</v>
      </c>
      <c r="R138" s="56" t="s">
        <v>8583</v>
      </c>
      <c r="S138" s="56" t="s">
        <v>8553</v>
      </c>
      <c r="T138" s="56" t="s">
        <v>8551</v>
      </c>
      <c r="U138" s="56">
        <v>0.001</v>
      </c>
      <c r="V138" s="49" t="s">
        <v>8554</v>
      </c>
    </row>
    <row r="139" ht="12.8" customHeight="1" spans="1:22" x14ac:dyDescent="0.25">
      <c r="A139" s="55">
        <v>656399</v>
      </c>
      <c r="B139" s="56" t="s">
        <v>8736</v>
      </c>
      <c r="C139" s="56" t="s">
        <v>11</v>
      </c>
      <c r="D139" s="56" t="s">
        <v>8737</v>
      </c>
      <c r="E139" s="56" t="s">
        <v>8548</v>
      </c>
      <c r="F139" s="56" t="s">
        <v>8738</v>
      </c>
      <c r="G139" s="56" t="s">
        <v>8583</v>
      </c>
      <c r="H139" s="56" t="s">
        <v>8739</v>
      </c>
      <c r="I139" s="56" t="s">
        <v>8739</v>
      </c>
      <c r="J139" s="56" t="s">
        <v>8556</v>
      </c>
      <c r="K139" s="56" t="s">
        <v>8736</v>
      </c>
      <c r="L139" s="56" t="s">
        <v>8557</v>
      </c>
      <c r="M139" s="56">
        <v>330</v>
      </c>
      <c r="N139" s="56">
        <v>335</v>
      </c>
      <c r="O139" s="56">
        <v>405</v>
      </c>
      <c r="P139" s="57">
        <v>142</v>
      </c>
      <c r="Q139" s="58">
        <v>330335405142</v>
      </c>
      <c r="R139" s="56" t="s">
        <v>8583</v>
      </c>
      <c r="S139" s="56" t="s">
        <v>8553</v>
      </c>
      <c r="T139" s="56" t="s">
        <v>8551</v>
      </c>
      <c r="U139" s="56">
        <v>1</v>
      </c>
      <c r="V139" s="49" t="s">
        <v>8554</v>
      </c>
    </row>
    <row r="140" ht="12.8" customHeight="1" spans="1:22" x14ac:dyDescent="0.25">
      <c r="A140" s="55">
        <v>61904</v>
      </c>
      <c r="B140" s="56" t="s">
        <v>1232</v>
      </c>
      <c r="C140" s="56" t="s">
        <v>11</v>
      </c>
      <c r="D140" s="56" t="s">
        <v>8547</v>
      </c>
      <c r="E140" s="56" t="s">
        <v>8548</v>
      </c>
      <c r="F140" s="56" t="s">
        <v>8583</v>
      </c>
      <c r="G140" s="56" t="s">
        <v>8583</v>
      </c>
      <c r="H140" s="56" t="s">
        <v>8740</v>
      </c>
      <c r="I140" s="56" t="s">
        <v>8741</v>
      </c>
      <c r="J140" s="56" t="s">
        <v>8551</v>
      </c>
      <c r="K140" s="56" t="s">
        <v>8742</v>
      </c>
      <c r="L140" s="56" t="s">
        <v>33</v>
      </c>
      <c r="M140" s="56">
        <v>330</v>
      </c>
      <c r="N140" s="56">
        <v>333</v>
      </c>
      <c r="O140" s="56">
        <v>402</v>
      </c>
      <c r="P140" s="57" t="s">
        <v>7022</v>
      </c>
      <c r="Q140" s="58" t="s">
        <v>8586</v>
      </c>
      <c r="R140" s="56" t="s">
        <v>8583</v>
      </c>
      <c r="S140" s="56" t="s">
        <v>8553</v>
      </c>
      <c r="T140" s="56" t="s">
        <v>8551</v>
      </c>
      <c r="U140" s="56">
        <v>1</v>
      </c>
      <c r="V140" s="49" t="s">
        <v>8554</v>
      </c>
    </row>
    <row r="141" ht="12.8" customHeight="1" spans="1:22" x14ac:dyDescent="0.25">
      <c r="A141" s="55">
        <v>655529</v>
      </c>
      <c r="B141" s="56" t="s">
        <v>8743</v>
      </c>
      <c r="C141" s="56" t="s">
        <v>11</v>
      </c>
      <c r="D141" s="56" t="s">
        <v>8547</v>
      </c>
      <c r="E141" s="56" t="s">
        <v>8548</v>
      </c>
      <c r="F141" s="56" t="s">
        <v>8583</v>
      </c>
      <c r="G141" s="56" t="s">
        <v>8583</v>
      </c>
      <c r="H141" s="56" t="s">
        <v>8740</v>
      </c>
      <c r="I141" s="56" t="s">
        <v>8741</v>
      </c>
      <c r="J141" s="56" t="s">
        <v>8556</v>
      </c>
      <c r="K141" s="56" t="s">
        <v>8744</v>
      </c>
      <c r="L141" s="56" t="s">
        <v>8557</v>
      </c>
      <c r="M141" s="56">
        <v>330</v>
      </c>
      <c r="N141" s="56">
        <v>333</v>
      </c>
      <c r="O141" s="56">
        <v>402</v>
      </c>
      <c r="P141" s="57">
        <v>152</v>
      </c>
      <c r="Q141" s="58">
        <v>330333402152</v>
      </c>
      <c r="R141" s="56" t="s">
        <v>8583</v>
      </c>
      <c r="S141" s="56" t="s">
        <v>8553</v>
      </c>
      <c r="T141" s="56" t="s">
        <v>8551</v>
      </c>
      <c r="U141" s="56">
        <v>1</v>
      </c>
      <c r="V141" s="49" t="s">
        <v>8554</v>
      </c>
    </row>
    <row r="142" ht="12.8" customHeight="1" spans="1:22" x14ac:dyDescent="0.25">
      <c r="A142" s="55">
        <v>61846</v>
      </c>
      <c r="B142" s="56" t="s">
        <v>1381</v>
      </c>
      <c r="C142" s="56" t="s">
        <v>11</v>
      </c>
      <c r="D142" s="56" t="s">
        <v>8547</v>
      </c>
      <c r="E142" s="56" t="s">
        <v>8548</v>
      </c>
      <c r="F142" s="56" t="s">
        <v>8583</v>
      </c>
      <c r="G142" s="56" t="s">
        <v>8583</v>
      </c>
      <c r="H142" s="56" t="s">
        <v>8745</v>
      </c>
      <c r="I142" s="56" t="s">
        <v>8745</v>
      </c>
      <c r="J142" s="56" t="s">
        <v>8551</v>
      </c>
      <c r="K142" s="56" t="s">
        <v>1381</v>
      </c>
      <c r="L142" s="56" t="s">
        <v>33</v>
      </c>
      <c r="M142" s="56">
        <v>330</v>
      </c>
      <c r="N142" s="56">
        <v>333</v>
      </c>
      <c r="O142" s="56">
        <v>402</v>
      </c>
      <c r="P142" s="57" t="s">
        <v>7022</v>
      </c>
      <c r="Q142" s="58" t="s">
        <v>8586</v>
      </c>
      <c r="R142" s="56" t="s">
        <v>8583</v>
      </c>
      <c r="S142" s="56" t="s">
        <v>8553</v>
      </c>
      <c r="T142" s="56" t="s">
        <v>8551</v>
      </c>
      <c r="U142" s="56">
        <v>1</v>
      </c>
      <c r="V142" s="49" t="s">
        <v>8554</v>
      </c>
    </row>
    <row r="143" ht="12.8" customHeight="1" spans="1:22" x14ac:dyDescent="0.25">
      <c r="A143" s="55">
        <v>655521</v>
      </c>
      <c r="B143" s="56" t="s">
        <v>8746</v>
      </c>
      <c r="C143" s="56" t="s">
        <v>11</v>
      </c>
      <c r="D143" s="56" t="s">
        <v>8547</v>
      </c>
      <c r="E143" s="56" t="s">
        <v>8548</v>
      </c>
      <c r="F143" s="56" t="s">
        <v>8583</v>
      </c>
      <c r="G143" s="56" t="s">
        <v>8583</v>
      </c>
      <c r="H143" s="56" t="s">
        <v>8745</v>
      </c>
      <c r="I143" s="56" t="s">
        <v>8745</v>
      </c>
      <c r="J143" s="56" t="s">
        <v>8556</v>
      </c>
      <c r="K143" s="56" t="s">
        <v>8746</v>
      </c>
      <c r="L143" s="56" t="s">
        <v>8557</v>
      </c>
      <c r="M143" s="56">
        <v>330</v>
      </c>
      <c r="N143" s="56">
        <v>333</v>
      </c>
      <c r="O143" s="56">
        <v>402</v>
      </c>
      <c r="P143" s="57">
        <v>152</v>
      </c>
      <c r="Q143" s="58">
        <v>330333402152</v>
      </c>
      <c r="R143" s="56" t="s">
        <v>8583</v>
      </c>
      <c r="S143" s="56" t="s">
        <v>8553</v>
      </c>
      <c r="T143" s="56" t="s">
        <v>8551</v>
      </c>
      <c r="U143" s="56">
        <v>1</v>
      </c>
      <c r="V143" s="49" t="s">
        <v>8554</v>
      </c>
    </row>
    <row r="144" ht="12.8" customHeight="1" spans="1:22" x14ac:dyDescent="0.25">
      <c r="A144" s="55">
        <v>61847</v>
      </c>
      <c r="B144" s="56" t="s">
        <v>8747</v>
      </c>
      <c r="C144" s="56" t="s">
        <v>11</v>
      </c>
      <c r="D144" s="56" t="s">
        <v>8547</v>
      </c>
      <c r="E144" s="56" t="s">
        <v>8548</v>
      </c>
      <c r="F144" s="56" t="s">
        <v>8583</v>
      </c>
      <c r="G144" s="56" t="s">
        <v>8583</v>
      </c>
      <c r="H144" s="56" t="s">
        <v>8748</v>
      </c>
      <c r="I144" s="56" t="s">
        <v>8748</v>
      </c>
      <c r="J144" s="56" t="s">
        <v>8551</v>
      </c>
      <c r="K144" s="56" t="s">
        <v>8747</v>
      </c>
      <c r="L144" s="56" t="s">
        <v>33</v>
      </c>
      <c r="M144" s="56">
        <v>330</v>
      </c>
      <c r="N144" s="56">
        <v>333</v>
      </c>
      <c r="O144" s="56">
        <v>402</v>
      </c>
      <c r="P144" s="57" t="s">
        <v>7022</v>
      </c>
      <c r="Q144" s="58" t="s">
        <v>8586</v>
      </c>
      <c r="R144" s="56" t="s">
        <v>8583</v>
      </c>
      <c r="S144" s="56" t="s">
        <v>8553</v>
      </c>
      <c r="T144" s="56" t="s">
        <v>8551</v>
      </c>
      <c r="U144" s="56">
        <v>1</v>
      </c>
      <c r="V144" s="49" t="s">
        <v>8554</v>
      </c>
    </row>
    <row r="145" ht="12.8" customHeight="1" spans="1:22" x14ac:dyDescent="0.25">
      <c r="A145" s="55">
        <v>655522</v>
      </c>
      <c r="B145" s="56" t="s">
        <v>8749</v>
      </c>
      <c r="C145" s="56" t="s">
        <v>11</v>
      </c>
      <c r="D145" s="56" t="s">
        <v>8547</v>
      </c>
      <c r="E145" s="56" t="s">
        <v>8548</v>
      </c>
      <c r="F145" s="56" t="s">
        <v>8583</v>
      </c>
      <c r="G145" s="56" t="s">
        <v>8583</v>
      </c>
      <c r="H145" s="56" t="s">
        <v>8748</v>
      </c>
      <c r="I145" s="56" t="s">
        <v>8748</v>
      </c>
      <c r="J145" s="56" t="s">
        <v>8556</v>
      </c>
      <c r="K145" s="56" t="s">
        <v>8750</v>
      </c>
      <c r="L145" s="56" t="s">
        <v>8557</v>
      </c>
      <c r="M145" s="56">
        <v>330</v>
      </c>
      <c r="N145" s="56">
        <v>333</v>
      </c>
      <c r="O145" s="56">
        <v>402</v>
      </c>
      <c r="P145" s="57">
        <v>152</v>
      </c>
      <c r="Q145" s="58">
        <v>330333402152</v>
      </c>
      <c r="R145" s="56" t="s">
        <v>8583</v>
      </c>
      <c r="S145" s="56" t="s">
        <v>8553</v>
      </c>
      <c r="T145" s="56" t="s">
        <v>8551</v>
      </c>
      <c r="U145" s="56">
        <v>1</v>
      </c>
      <c r="V145" s="49" t="s">
        <v>8554</v>
      </c>
    </row>
    <row r="146" ht="12.8" customHeight="1" spans="1:22" x14ac:dyDescent="0.25">
      <c r="A146" s="55">
        <v>11295</v>
      </c>
      <c r="B146" s="56" t="s">
        <v>629</v>
      </c>
      <c r="C146" s="56" t="s">
        <v>11</v>
      </c>
      <c r="D146" s="56" t="s">
        <v>8547</v>
      </c>
      <c r="E146" s="56" t="s">
        <v>8548</v>
      </c>
      <c r="F146" s="56" t="s">
        <v>8583</v>
      </c>
      <c r="G146" s="56" t="s">
        <v>8583</v>
      </c>
      <c r="H146" s="56" t="s">
        <v>8666</v>
      </c>
      <c r="I146" s="56" t="s">
        <v>8666</v>
      </c>
      <c r="J146" s="56" t="s">
        <v>8551</v>
      </c>
      <c r="K146" s="56" t="s">
        <v>8667</v>
      </c>
      <c r="L146" s="56" t="s">
        <v>33</v>
      </c>
      <c r="M146" s="56">
        <v>330</v>
      </c>
      <c r="N146" s="56">
        <v>333</v>
      </c>
      <c r="O146" s="56">
        <v>402</v>
      </c>
      <c r="P146" s="57" t="s">
        <v>7022</v>
      </c>
      <c r="Q146" s="58" t="s">
        <v>8586</v>
      </c>
      <c r="R146" s="56" t="s">
        <v>8583</v>
      </c>
      <c r="S146" s="56" t="s">
        <v>8553</v>
      </c>
      <c r="T146" s="56" t="s">
        <v>8551</v>
      </c>
      <c r="U146" s="56">
        <v>1</v>
      </c>
      <c r="V146" s="49" t="s">
        <v>8554</v>
      </c>
    </row>
    <row r="147" ht="12.8" customHeight="1" spans="1:22" x14ac:dyDescent="0.25">
      <c r="A147" s="55">
        <v>679818</v>
      </c>
      <c r="B147" s="56" t="s">
        <v>8751</v>
      </c>
      <c r="C147" s="56" t="s">
        <v>11</v>
      </c>
      <c r="D147" s="56" t="s">
        <v>8547</v>
      </c>
      <c r="E147" s="56" t="s">
        <v>8548</v>
      </c>
      <c r="F147" s="56" t="s">
        <v>8583</v>
      </c>
      <c r="G147" s="56" t="s">
        <v>8583</v>
      </c>
      <c r="H147" s="56" t="s">
        <v>8666</v>
      </c>
      <c r="I147" s="56" t="s">
        <v>8666</v>
      </c>
      <c r="J147" s="56" t="s">
        <v>8559</v>
      </c>
      <c r="K147" s="56" t="s">
        <v>8751</v>
      </c>
      <c r="L147" s="56" t="s">
        <v>8557</v>
      </c>
      <c r="M147" s="56">
        <v>330</v>
      </c>
      <c r="N147" s="56">
        <v>333</v>
      </c>
      <c r="O147" s="56">
        <v>402</v>
      </c>
      <c r="P147" s="57">
        <v>101</v>
      </c>
      <c r="Q147" s="58">
        <v>330333402101</v>
      </c>
      <c r="R147" s="56" t="s">
        <v>8583</v>
      </c>
      <c r="S147" s="56" t="s">
        <v>8553</v>
      </c>
      <c r="T147" s="56" t="s">
        <v>8551</v>
      </c>
      <c r="U147" s="56">
        <v>1</v>
      </c>
      <c r="V147" s="49" t="s">
        <v>8554</v>
      </c>
    </row>
    <row r="148" ht="12.8" customHeight="1" spans="1:22" x14ac:dyDescent="0.25">
      <c r="A148" s="55">
        <v>665668</v>
      </c>
      <c r="B148" s="56" t="s">
        <v>8752</v>
      </c>
      <c r="C148" s="56" t="s">
        <v>11</v>
      </c>
      <c r="D148" s="56" t="s">
        <v>8547</v>
      </c>
      <c r="E148" s="56" t="s">
        <v>8548</v>
      </c>
      <c r="F148" s="56" t="s">
        <v>8583</v>
      </c>
      <c r="G148" s="56" t="s">
        <v>8583</v>
      </c>
      <c r="H148" s="56" t="s">
        <v>8666</v>
      </c>
      <c r="I148" s="56" t="s">
        <v>8666</v>
      </c>
      <c r="J148" s="56" t="s">
        <v>8556</v>
      </c>
      <c r="K148" s="56" t="s">
        <v>8752</v>
      </c>
      <c r="L148" s="56" t="s">
        <v>8557</v>
      </c>
      <c r="M148" s="56">
        <v>330</v>
      </c>
      <c r="N148" s="56">
        <v>333</v>
      </c>
      <c r="O148" s="56">
        <v>402</v>
      </c>
      <c r="P148" s="57">
        <v>152</v>
      </c>
      <c r="Q148" s="58">
        <v>330333402152</v>
      </c>
      <c r="R148" s="56" t="s">
        <v>8583</v>
      </c>
      <c r="S148" s="56" t="s">
        <v>8553</v>
      </c>
      <c r="T148" s="56" t="s">
        <v>8551</v>
      </c>
      <c r="U148" s="56">
        <v>1</v>
      </c>
      <c r="V148" s="49" t="s">
        <v>8554</v>
      </c>
    </row>
    <row r="149" ht="12.8" customHeight="1" spans="1:22" x14ac:dyDescent="0.25">
      <c r="A149" s="55" t="s">
        <v>7022</v>
      </c>
      <c r="B149" s="56" t="s">
        <v>8753</v>
      </c>
      <c r="C149" s="56" t="s">
        <v>11</v>
      </c>
      <c r="D149" s="56" t="s">
        <v>8547</v>
      </c>
      <c r="E149" s="56" t="s">
        <v>8548</v>
      </c>
      <c r="F149" s="56" t="s">
        <v>8583</v>
      </c>
      <c r="G149" s="56" t="s">
        <v>8583</v>
      </c>
      <c r="H149" s="56" t="s">
        <v>8666</v>
      </c>
      <c r="I149" s="56" t="s">
        <v>8666</v>
      </c>
      <c r="J149" s="56" t="s">
        <v>8551</v>
      </c>
      <c r="K149" s="56" t="s">
        <v>8667</v>
      </c>
      <c r="L149" s="56" t="s">
        <v>7292</v>
      </c>
      <c r="M149" s="56">
        <v>330</v>
      </c>
      <c r="N149" s="56">
        <v>333</v>
      </c>
      <c r="O149" s="56">
        <v>402</v>
      </c>
      <c r="P149" s="57" t="s">
        <v>7022</v>
      </c>
      <c r="Q149" s="58" t="s">
        <v>8586</v>
      </c>
      <c r="R149" s="56" t="s">
        <v>8583</v>
      </c>
      <c r="S149" s="56" t="s">
        <v>8553</v>
      </c>
      <c r="T149" s="56" t="s">
        <v>8551</v>
      </c>
      <c r="U149" s="56">
        <v>0.001</v>
      </c>
      <c r="V149" s="49" t="s">
        <v>8554</v>
      </c>
    </row>
    <row r="150" ht="12.8" customHeight="1" spans="1:22" x14ac:dyDescent="0.25">
      <c r="A150" s="55">
        <v>798587</v>
      </c>
      <c r="B150" s="56" t="s">
        <v>1659</v>
      </c>
      <c r="C150" s="56" t="s">
        <v>10</v>
      </c>
      <c r="D150" s="56" t="s">
        <v>8547</v>
      </c>
      <c r="E150" s="56" t="s">
        <v>8548</v>
      </c>
      <c r="F150" s="56" t="s">
        <v>8583</v>
      </c>
      <c r="G150" s="56" t="s">
        <v>8628</v>
      </c>
      <c r="H150" s="56" t="s">
        <v>8754</v>
      </c>
      <c r="I150" s="56" t="s">
        <v>8755</v>
      </c>
      <c r="J150" s="56" t="s">
        <v>8551</v>
      </c>
      <c r="K150" s="56" t="s">
        <v>8756</v>
      </c>
      <c r="L150" s="56" t="s">
        <v>33</v>
      </c>
      <c r="M150" s="56">
        <v>330</v>
      </c>
      <c r="N150" s="56">
        <v>333</v>
      </c>
      <c r="O150" s="56">
        <v>402</v>
      </c>
      <c r="P150" s="57" t="s">
        <v>7022</v>
      </c>
      <c r="Q150" s="58" t="s">
        <v>8586</v>
      </c>
      <c r="R150" s="56" t="s">
        <v>8628</v>
      </c>
      <c r="S150" s="56" t="s">
        <v>8570</v>
      </c>
      <c r="T150" s="56" t="s">
        <v>8551</v>
      </c>
      <c r="U150" s="56">
        <v>0.5</v>
      </c>
      <c r="V150" s="49" t="s">
        <v>8554</v>
      </c>
    </row>
    <row r="151" ht="12.8" customHeight="1" spans="1:22" x14ac:dyDescent="0.25">
      <c r="A151" s="55">
        <v>134461</v>
      </c>
      <c r="B151" s="56" t="s">
        <v>42</v>
      </c>
      <c r="C151" s="56" t="s">
        <v>11</v>
      </c>
      <c r="D151" s="56" t="s">
        <v>8547</v>
      </c>
      <c r="E151" s="56" t="s">
        <v>8548</v>
      </c>
      <c r="F151" s="56" t="s">
        <v>8549</v>
      </c>
      <c r="G151" s="56" t="s">
        <v>8549</v>
      </c>
      <c r="H151" s="56" t="s">
        <v>8757</v>
      </c>
      <c r="I151" s="56" t="s">
        <v>8758</v>
      </c>
      <c r="J151" s="56" t="s">
        <v>8551</v>
      </c>
      <c r="K151" s="56" t="s">
        <v>42</v>
      </c>
      <c r="L151" s="56" t="s">
        <v>7728</v>
      </c>
      <c r="M151" s="56">
        <v>330</v>
      </c>
      <c r="N151" s="56">
        <v>333</v>
      </c>
      <c r="O151" s="56">
        <v>401</v>
      </c>
      <c r="P151" s="57" t="s">
        <v>7022</v>
      </c>
      <c r="Q151" s="58" t="s">
        <v>8552</v>
      </c>
      <c r="R151" s="56" t="s">
        <v>8549</v>
      </c>
      <c r="S151" s="56" t="s">
        <v>8553</v>
      </c>
      <c r="T151" s="56" t="s">
        <v>8551</v>
      </c>
      <c r="U151" s="56">
        <v>1</v>
      </c>
      <c r="V151" s="49" t="s">
        <v>8554</v>
      </c>
    </row>
    <row r="152" ht="12.8" customHeight="1" spans="1:22" x14ac:dyDescent="0.25">
      <c r="A152" s="55">
        <v>61721</v>
      </c>
      <c r="B152" s="56" t="s">
        <v>42</v>
      </c>
      <c r="C152" s="56" t="s">
        <v>11</v>
      </c>
      <c r="D152" s="56" t="s">
        <v>8547</v>
      </c>
      <c r="E152" s="56" t="s">
        <v>8548</v>
      </c>
      <c r="F152" s="56" t="s">
        <v>8549</v>
      </c>
      <c r="G152" s="56" t="s">
        <v>8549</v>
      </c>
      <c r="H152" s="56" t="s">
        <v>8757</v>
      </c>
      <c r="I152" s="56" t="s">
        <v>8758</v>
      </c>
      <c r="J152" s="56" t="s">
        <v>8551</v>
      </c>
      <c r="K152" s="56" t="s">
        <v>42</v>
      </c>
      <c r="L152" s="56" t="s">
        <v>33</v>
      </c>
      <c r="M152" s="56">
        <v>330</v>
      </c>
      <c r="N152" s="56">
        <v>333</v>
      </c>
      <c r="O152" s="56">
        <v>401</v>
      </c>
      <c r="P152" s="57" t="s">
        <v>7022</v>
      </c>
      <c r="Q152" s="58" t="s">
        <v>8552</v>
      </c>
      <c r="R152" s="56" t="s">
        <v>8549</v>
      </c>
      <c r="S152" s="56" t="s">
        <v>8553</v>
      </c>
      <c r="T152" s="56" t="s">
        <v>8551</v>
      </c>
      <c r="U152" s="56">
        <v>1</v>
      </c>
      <c r="V152" s="49" t="s">
        <v>8554</v>
      </c>
    </row>
    <row r="153" ht="12.8" customHeight="1" spans="1:22" x14ac:dyDescent="0.25">
      <c r="A153" s="55">
        <v>655320</v>
      </c>
      <c r="B153" s="56" t="s">
        <v>8759</v>
      </c>
      <c r="C153" s="56" t="s">
        <v>11</v>
      </c>
      <c r="D153" s="56" t="s">
        <v>8547</v>
      </c>
      <c r="E153" s="56" t="s">
        <v>8548</v>
      </c>
      <c r="F153" s="56" t="s">
        <v>8549</v>
      </c>
      <c r="G153" s="56" t="s">
        <v>8549</v>
      </c>
      <c r="H153" s="56" t="s">
        <v>8757</v>
      </c>
      <c r="I153" s="56" t="s">
        <v>8758</v>
      </c>
      <c r="J153" s="56" t="s">
        <v>8556</v>
      </c>
      <c r="K153" s="56" t="s">
        <v>8759</v>
      </c>
      <c r="L153" s="56" t="s">
        <v>8557</v>
      </c>
      <c r="M153" s="56">
        <v>330</v>
      </c>
      <c r="N153" s="56">
        <v>333</v>
      </c>
      <c r="O153" s="56">
        <v>401</v>
      </c>
      <c r="P153" s="57">
        <v>453</v>
      </c>
      <c r="Q153" s="58">
        <v>330333401453</v>
      </c>
      <c r="R153" s="56" t="s">
        <v>8549</v>
      </c>
      <c r="S153" s="56" t="s">
        <v>8553</v>
      </c>
      <c r="T153" s="56" t="s">
        <v>8551</v>
      </c>
      <c r="U153" s="56">
        <v>1</v>
      </c>
      <c r="V153" s="49" t="s">
        <v>8554</v>
      </c>
    </row>
    <row r="154" ht="12.8" customHeight="1" spans="1:22" x14ac:dyDescent="0.25">
      <c r="A154" s="55">
        <v>655732</v>
      </c>
      <c r="B154" s="56" t="s">
        <v>8760</v>
      </c>
      <c r="C154" s="56" t="s">
        <v>11</v>
      </c>
      <c r="D154" s="56" t="s">
        <v>8547</v>
      </c>
      <c r="E154" s="56" t="s">
        <v>8548</v>
      </c>
      <c r="F154" s="56" t="s">
        <v>8549</v>
      </c>
      <c r="G154" s="56" t="s">
        <v>8549</v>
      </c>
      <c r="H154" s="56" t="s">
        <v>8757</v>
      </c>
      <c r="I154" s="56" t="s">
        <v>8758</v>
      </c>
      <c r="J154" s="56" t="s">
        <v>8559</v>
      </c>
      <c r="K154" s="56" t="s">
        <v>8760</v>
      </c>
      <c r="L154" s="56" t="s">
        <v>8557</v>
      </c>
      <c r="M154" s="56">
        <v>330</v>
      </c>
      <c r="N154" s="56">
        <v>333</v>
      </c>
      <c r="O154" s="56">
        <v>401</v>
      </c>
      <c r="P154" s="57">
        <v>101</v>
      </c>
      <c r="Q154" s="58">
        <v>330333401101</v>
      </c>
      <c r="R154" s="56" t="s">
        <v>8549</v>
      </c>
      <c r="S154" s="56" t="s">
        <v>8553</v>
      </c>
      <c r="T154" s="56" t="s">
        <v>8551</v>
      </c>
      <c r="U154" s="56">
        <v>1</v>
      </c>
      <c r="V154" s="49" t="s">
        <v>8554</v>
      </c>
    </row>
    <row r="155" ht="12.8" customHeight="1" spans="1:22" x14ac:dyDescent="0.25">
      <c r="A155" s="55">
        <v>20020955</v>
      </c>
      <c r="B155" s="56" t="s">
        <v>8761</v>
      </c>
      <c r="C155" s="56" t="s">
        <v>11</v>
      </c>
      <c r="D155" s="56" t="s">
        <v>8547</v>
      </c>
      <c r="E155" s="56" t="s">
        <v>8548</v>
      </c>
      <c r="F155" s="56" t="s">
        <v>8549</v>
      </c>
      <c r="G155" s="56" t="s">
        <v>8549</v>
      </c>
      <c r="H155" s="56" t="s">
        <v>8757</v>
      </c>
      <c r="I155" s="56" t="s">
        <v>8758</v>
      </c>
      <c r="J155" s="56" t="s">
        <v>8562</v>
      </c>
      <c r="K155" s="56" t="s">
        <v>8762</v>
      </c>
      <c r="L155" s="56" t="s">
        <v>8564</v>
      </c>
      <c r="M155" s="56">
        <v>330</v>
      </c>
      <c r="N155" s="56">
        <v>333</v>
      </c>
      <c r="O155" s="56">
        <v>401</v>
      </c>
      <c r="P155" s="57" t="s">
        <v>7022</v>
      </c>
      <c r="Q155" s="58" t="s">
        <v>8552</v>
      </c>
      <c r="R155" s="56" t="s">
        <v>8549</v>
      </c>
      <c r="S155" s="56" t="s">
        <v>8553</v>
      </c>
      <c r="T155" s="56" t="s">
        <v>8551</v>
      </c>
      <c r="U155" s="56">
        <v>1</v>
      </c>
      <c r="V155" s="49" t="s">
        <v>8554</v>
      </c>
    </row>
    <row r="156" ht="12.8" customHeight="1" spans="1:22" x14ac:dyDescent="0.25">
      <c r="A156" s="55" t="s">
        <v>7022</v>
      </c>
      <c r="B156" s="56" t="s">
        <v>8763</v>
      </c>
      <c r="C156" s="56" t="s">
        <v>11</v>
      </c>
      <c r="D156" s="56" t="s">
        <v>8547</v>
      </c>
      <c r="E156" s="56" t="s">
        <v>8548</v>
      </c>
      <c r="F156" s="56" t="s">
        <v>8549</v>
      </c>
      <c r="G156" s="56" t="s">
        <v>8549</v>
      </c>
      <c r="H156" s="56" t="s">
        <v>8757</v>
      </c>
      <c r="I156" s="56" t="s">
        <v>8758</v>
      </c>
      <c r="J156" s="56" t="s">
        <v>8551</v>
      </c>
      <c r="K156" s="56" t="s">
        <v>42</v>
      </c>
      <c r="L156" s="56" t="s">
        <v>7292</v>
      </c>
      <c r="M156" s="56">
        <v>330</v>
      </c>
      <c r="N156" s="56">
        <v>333</v>
      </c>
      <c r="O156" s="56">
        <v>401</v>
      </c>
      <c r="P156" s="57" t="s">
        <v>7022</v>
      </c>
      <c r="Q156" s="58" t="s">
        <v>8552</v>
      </c>
      <c r="R156" s="56" t="s">
        <v>8549</v>
      </c>
      <c r="S156" s="56" t="s">
        <v>8553</v>
      </c>
      <c r="T156" s="56" t="s">
        <v>8551</v>
      </c>
      <c r="U156" s="56">
        <v>0.001</v>
      </c>
      <c r="V156" s="49" t="s">
        <v>8554</v>
      </c>
    </row>
    <row r="157" ht="12.8" customHeight="1" spans="1:22" x14ac:dyDescent="0.25">
      <c r="A157" s="55" t="s">
        <v>7022</v>
      </c>
      <c r="B157" s="56" t="s">
        <v>8764</v>
      </c>
      <c r="C157" s="56" t="s">
        <v>10</v>
      </c>
      <c r="D157" s="56" t="s">
        <v>8547</v>
      </c>
      <c r="E157" s="56" t="s">
        <v>8548</v>
      </c>
      <c r="F157" s="56" t="s">
        <v>8549</v>
      </c>
      <c r="G157" s="56" t="s">
        <v>8567</v>
      </c>
      <c r="H157" s="56" t="s">
        <v>8765</v>
      </c>
      <c r="I157" s="56" t="s">
        <v>8758</v>
      </c>
      <c r="J157" s="56" t="s">
        <v>8551</v>
      </c>
      <c r="K157" s="56" t="s">
        <v>8766</v>
      </c>
      <c r="L157" s="56" t="s">
        <v>7718</v>
      </c>
      <c r="M157" s="56">
        <v>330</v>
      </c>
      <c r="N157" s="56">
        <v>333</v>
      </c>
      <c r="O157" s="56">
        <v>401</v>
      </c>
      <c r="P157" s="57" t="s">
        <v>7022</v>
      </c>
      <c r="Q157" s="58" t="s">
        <v>8552</v>
      </c>
      <c r="R157" s="56" t="s">
        <v>8567</v>
      </c>
      <c r="S157" s="56" t="s">
        <v>8570</v>
      </c>
      <c r="T157" s="56" t="s">
        <v>8551</v>
      </c>
      <c r="U157" s="56">
        <v>0.5</v>
      </c>
      <c r="V157" s="49" t="s">
        <v>8554</v>
      </c>
    </row>
    <row r="158" ht="12.8" customHeight="1" spans="1:22" x14ac:dyDescent="0.25">
      <c r="A158" s="55">
        <v>134795</v>
      </c>
      <c r="B158" s="56" t="s">
        <v>8767</v>
      </c>
      <c r="C158" s="56" t="s">
        <v>10</v>
      </c>
      <c r="D158" s="56" t="s">
        <v>8547</v>
      </c>
      <c r="E158" s="56" t="s">
        <v>8548</v>
      </c>
      <c r="F158" s="56" t="s">
        <v>8549</v>
      </c>
      <c r="G158" s="56" t="s">
        <v>8567</v>
      </c>
      <c r="H158" s="56" t="s">
        <v>8765</v>
      </c>
      <c r="I158" s="56" t="s">
        <v>8758</v>
      </c>
      <c r="J158" s="56" t="s">
        <v>8551</v>
      </c>
      <c r="K158" s="56" t="s">
        <v>8768</v>
      </c>
      <c r="L158" s="56" t="s">
        <v>7728</v>
      </c>
      <c r="M158" s="56">
        <v>330</v>
      </c>
      <c r="N158" s="56">
        <v>333</v>
      </c>
      <c r="O158" s="56">
        <v>401</v>
      </c>
      <c r="P158" s="57" t="s">
        <v>7022</v>
      </c>
      <c r="Q158" s="58" t="s">
        <v>8552</v>
      </c>
      <c r="R158" s="56" t="s">
        <v>8567</v>
      </c>
      <c r="S158" s="56" t="s">
        <v>8570</v>
      </c>
      <c r="T158" s="56" t="s">
        <v>8551</v>
      </c>
      <c r="U158" s="56">
        <v>0.5</v>
      </c>
      <c r="V158" s="49" t="s">
        <v>8554</v>
      </c>
    </row>
    <row r="159" ht="12.8" customHeight="1" spans="1:22" x14ac:dyDescent="0.25">
      <c r="A159" s="55">
        <v>794558</v>
      </c>
      <c r="B159" s="56" t="s">
        <v>8769</v>
      </c>
      <c r="C159" s="56" t="s">
        <v>10</v>
      </c>
      <c r="D159" s="56" t="s">
        <v>8547</v>
      </c>
      <c r="E159" s="56" t="s">
        <v>8548</v>
      </c>
      <c r="F159" s="56" t="s">
        <v>8549</v>
      </c>
      <c r="G159" s="56" t="s">
        <v>8567</v>
      </c>
      <c r="H159" s="56" t="s">
        <v>8765</v>
      </c>
      <c r="I159" s="56" t="s">
        <v>8758</v>
      </c>
      <c r="J159" s="56" t="s">
        <v>8573</v>
      </c>
      <c r="K159" s="56" t="s">
        <v>8770</v>
      </c>
      <c r="L159" s="56" t="s">
        <v>33</v>
      </c>
      <c r="M159" s="56">
        <v>330</v>
      </c>
      <c r="N159" s="56">
        <v>333</v>
      </c>
      <c r="O159" s="56">
        <v>401</v>
      </c>
      <c r="P159" s="57" t="s">
        <v>7022</v>
      </c>
      <c r="Q159" s="58" t="s">
        <v>8552</v>
      </c>
      <c r="R159" s="56" t="s">
        <v>8567</v>
      </c>
      <c r="S159" s="56" t="s">
        <v>8570</v>
      </c>
      <c r="T159" s="56" t="s">
        <v>8551</v>
      </c>
      <c r="U159" s="56">
        <v>0.5</v>
      </c>
      <c r="V159" s="49" t="s">
        <v>8554</v>
      </c>
    </row>
    <row r="160" ht="12.8" customHeight="1" spans="1:22" x14ac:dyDescent="0.25">
      <c r="A160" s="55">
        <v>795719</v>
      </c>
      <c r="B160" s="56" t="s">
        <v>1466</v>
      </c>
      <c r="C160" s="56" t="s">
        <v>10</v>
      </c>
      <c r="D160" s="56" t="s">
        <v>8547</v>
      </c>
      <c r="E160" s="56" t="s">
        <v>8548</v>
      </c>
      <c r="F160" s="56" t="s">
        <v>8549</v>
      </c>
      <c r="G160" s="56" t="s">
        <v>8567</v>
      </c>
      <c r="H160" s="56" t="s">
        <v>8765</v>
      </c>
      <c r="I160" s="56" t="s">
        <v>8758</v>
      </c>
      <c r="J160" s="56" t="s">
        <v>8551</v>
      </c>
      <c r="K160" s="56" t="s">
        <v>8768</v>
      </c>
      <c r="L160" s="56" t="s">
        <v>33</v>
      </c>
      <c r="M160" s="56">
        <v>330</v>
      </c>
      <c r="N160" s="56">
        <v>333</v>
      </c>
      <c r="O160" s="56">
        <v>401</v>
      </c>
      <c r="P160" s="57" t="s">
        <v>7022</v>
      </c>
      <c r="Q160" s="58" t="s">
        <v>8552</v>
      </c>
      <c r="R160" s="56" t="s">
        <v>8567</v>
      </c>
      <c r="S160" s="56" t="s">
        <v>8570</v>
      </c>
      <c r="T160" s="56" t="s">
        <v>8551</v>
      </c>
      <c r="U160" s="56">
        <v>0.5</v>
      </c>
      <c r="V160" s="49" t="s">
        <v>8554</v>
      </c>
    </row>
    <row r="161" ht="12.8" customHeight="1" spans="1:22" x14ac:dyDescent="0.25">
      <c r="A161" s="55">
        <v>134462</v>
      </c>
      <c r="B161" s="56" t="s">
        <v>8771</v>
      </c>
      <c r="C161" s="56" t="s">
        <v>11</v>
      </c>
      <c r="D161" s="56" t="s">
        <v>8547</v>
      </c>
      <c r="E161" s="56" t="s">
        <v>8548</v>
      </c>
      <c r="F161" s="56" t="s">
        <v>8549</v>
      </c>
      <c r="G161" s="56" t="s">
        <v>8549</v>
      </c>
      <c r="H161" s="56" t="s">
        <v>8772</v>
      </c>
      <c r="I161" s="56" t="s">
        <v>8758</v>
      </c>
      <c r="J161" s="56" t="s">
        <v>8551</v>
      </c>
      <c r="K161" s="56" t="s">
        <v>46</v>
      </c>
      <c r="L161" s="56" t="s">
        <v>7728</v>
      </c>
      <c r="M161" s="56">
        <v>330</v>
      </c>
      <c r="N161" s="56">
        <v>333</v>
      </c>
      <c r="O161" s="56">
        <v>401</v>
      </c>
      <c r="P161" s="57" t="s">
        <v>7022</v>
      </c>
      <c r="Q161" s="58" t="s">
        <v>8552</v>
      </c>
      <c r="R161" s="56" t="s">
        <v>8549</v>
      </c>
      <c r="S161" s="56" t="s">
        <v>8553</v>
      </c>
      <c r="T161" s="56" t="s">
        <v>8551</v>
      </c>
      <c r="U161" s="56">
        <v>1</v>
      </c>
      <c r="V161" s="49" t="s">
        <v>8554</v>
      </c>
    </row>
    <row r="162" ht="12.8" customHeight="1" spans="1:22" x14ac:dyDescent="0.25">
      <c r="A162" s="55">
        <v>61722</v>
      </c>
      <c r="B162" s="56" t="s">
        <v>46</v>
      </c>
      <c r="C162" s="56" t="s">
        <v>11</v>
      </c>
      <c r="D162" s="56" t="s">
        <v>8547</v>
      </c>
      <c r="E162" s="56" t="s">
        <v>8548</v>
      </c>
      <c r="F162" s="56" t="s">
        <v>8549</v>
      </c>
      <c r="G162" s="56" t="s">
        <v>8549</v>
      </c>
      <c r="H162" s="56" t="s">
        <v>8772</v>
      </c>
      <c r="I162" s="56" t="s">
        <v>8758</v>
      </c>
      <c r="J162" s="56" t="s">
        <v>8551</v>
      </c>
      <c r="K162" s="56" t="s">
        <v>46</v>
      </c>
      <c r="L162" s="56" t="s">
        <v>33</v>
      </c>
      <c r="M162" s="56">
        <v>330</v>
      </c>
      <c r="N162" s="56">
        <v>333</v>
      </c>
      <c r="O162" s="56">
        <v>401</v>
      </c>
      <c r="P162" s="57" t="s">
        <v>7022</v>
      </c>
      <c r="Q162" s="58" t="s">
        <v>8552</v>
      </c>
      <c r="R162" s="56" t="s">
        <v>8549</v>
      </c>
      <c r="S162" s="56" t="s">
        <v>8553</v>
      </c>
      <c r="T162" s="56" t="s">
        <v>8551</v>
      </c>
      <c r="U162" s="56">
        <v>1</v>
      </c>
      <c r="V162" s="49" t="s">
        <v>8554</v>
      </c>
    </row>
    <row r="163" ht="12.8" customHeight="1" spans="1:22" x14ac:dyDescent="0.25">
      <c r="A163" s="55" t="s">
        <v>7022</v>
      </c>
      <c r="B163" s="56" t="s">
        <v>8773</v>
      </c>
      <c r="C163" s="56" t="s">
        <v>11</v>
      </c>
      <c r="D163" s="56" t="s">
        <v>8547</v>
      </c>
      <c r="E163" s="56" t="s">
        <v>8548</v>
      </c>
      <c r="F163" s="56" t="s">
        <v>8549</v>
      </c>
      <c r="G163" s="56" t="s">
        <v>8549</v>
      </c>
      <c r="H163" s="56" t="s">
        <v>8772</v>
      </c>
      <c r="I163" s="56" t="s">
        <v>8758</v>
      </c>
      <c r="J163" s="56" t="s">
        <v>8551</v>
      </c>
      <c r="K163" s="56" t="s">
        <v>46</v>
      </c>
      <c r="L163" s="56" t="s">
        <v>7292</v>
      </c>
      <c r="M163" s="56">
        <v>330</v>
      </c>
      <c r="N163" s="56">
        <v>333</v>
      </c>
      <c r="O163" s="56">
        <v>401</v>
      </c>
      <c r="P163" s="57" t="s">
        <v>7022</v>
      </c>
      <c r="Q163" s="58" t="s">
        <v>8552</v>
      </c>
      <c r="R163" s="56" t="s">
        <v>8549</v>
      </c>
      <c r="S163" s="56" t="s">
        <v>8553</v>
      </c>
      <c r="T163" s="56" t="s">
        <v>8551</v>
      </c>
      <c r="U163" s="56">
        <v>0.001</v>
      </c>
      <c r="V163" s="49" t="s">
        <v>8554</v>
      </c>
    </row>
    <row r="164" ht="12.8" customHeight="1" spans="1:22" x14ac:dyDescent="0.25">
      <c r="A164" s="55" t="s">
        <v>7022</v>
      </c>
      <c r="B164" s="56" t="s">
        <v>8774</v>
      </c>
      <c r="C164" s="56" t="s">
        <v>11</v>
      </c>
      <c r="D164" s="56" t="s">
        <v>8547</v>
      </c>
      <c r="E164" s="56" t="s">
        <v>8548</v>
      </c>
      <c r="F164" s="56" t="s">
        <v>8549</v>
      </c>
      <c r="G164" s="56" t="s">
        <v>8549</v>
      </c>
      <c r="H164" s="56" t="s">
        <v>8772</v>
      </c>
      <c r="I164" s="56" t="s">
        <v>8758</v>
      </c>
      <c r="J164" s="56" t="s">
        <v>8551</v>
      </c>
      <c r="K164" s="56" t="s">
        <v>46</v>
      </c>
      <c r="L164" s="56" t="s">
        <v>7292</v>
      </c>
      <c r="M164" s="56">
        <v>330</v>
      </c>
      <c r="N164" s="56">
        <v>333</v>
      </c>
      <c r="O164" s="56">
        <v>401</v>
      </c>
      <c r="P164" s="57" t="s">
        <v>7022</v>
      </c>
      <c r="Q164" s="58" t="s">
        <v>8552</v>
      </c>
      <c r="R164" s="56" t="s">
        <v>8549</v>
      </c>
      <c r="S164" s="56" t="s">
        <v>8553</v>
      </c>
      <c r="T164" s="56" t="s">
        <v>8551</v>
      </c>
      <c r="U164" s="56">
        <v>0.001</v>
      </c>
      <c r="V164" s="49" t="s">
        <v>8554</v>
      </c>
    </row>
    <row r="165" ht="12.8" customHeight="1" spans="1:22" x14ac:dyDescent="0.25">
      <c r="A165" s="55" t="s">
        <v>7022</v>
      </c>
      <c r="B165" s="56" t="s">
        <v>8775</v>
      </c>
      <c r="C165" s="56" t="s">
        <v>11</v>
      </c>
      <c r="D165" s="56" t="s">
        <v>8547</v>
      </c>
      <c r="E165" s="56" t="s">
        <v>8548</v>
      </c>
      <c r="F165" s="56" t="s">
        <v>8549</v>
      </c>
      <c r="G165" s="56" t="s">
        <v>8549</v>
      </c>
      <c r="H165" s="56" t="s">
        <v>8772</v>
      </c>
      <c r="I165" s="56" t="s">
        <v>8758</v>
      </c>
      <c r="J165" s="56" t="s">
        <v>8551</v>
      </c>
      <c r="K165" s="56" t="s">
        <v>46</v>
      </c>
      <c r="L165" s="56" t="s">
        <v>7292</v>
      </c>
      <c r="M165" s="56">
        <v>330</v>
      </c>
      <c r="N165" s="56">
        <v>333</v>
      </c>
      <c r="O165" s="56">
        <v>401</v>
      </c>
      <c r="P165" s="57" t="s">
        <v>7022</v>
      </c>
      <c r="Q165" s="58" t="s">
        <v>8552</v>
      </c>
      <c r="R165" s="56" t="s">
        <v>8549</v>
      </c>
      <c r="S165" s="56" t="s">
        <v>8553</v>
      </c>
      <c r="T165" s="56" t="s">
        <v>8551</v>
      </c>
      <c r="U165" s="56">
        <v>0.001</v>
      </c>
      <c r="V165" s="49" t="s">
        <v>8554</v>
      </c>
    </row>
    <row r="166" ht="12.8" customHeight="1" spans="1:22" x14ac:dyDescent="0.25">
      <c r="A166" s="55">
        <v>91789</v>
      </c>
      <c r="B166" s="56" t="s">
        <v>8776</v>
      </c>
      <c r="C166" s="56" t="s">
        <v>11</v>
      </c>
      <c r="D166" s="56" t="s">
        <v>8547</v>
      </c>
      <c r="E166" s="56" t="s">
        <v>8548</v>
      </c>
      <c r="F166" s="56" t="s">
        <v>8549</v>
      </c>
      <c r="G166" s="56" t="s">
        <v>8549</v>
      </c>
      <c r="H166" s="56" t="s">
        <v>8777</v>
      </c>
      <c r="I166" s="56" t="s">
        <v>8758</v>
      </c>
      <c r="J166" s="56" t="s">
        <v>8551</v>
      </c>
      <c r="K166" s="56" t="s">
        <v>8778</v>
      </c>
      <c r="L166" s="56" t="s">
        <v>33</v>
      </c>
      <c r="M166" s="56">
        <v>330</v>
      </c>
      <c r="N166" s="56">
        <v>333</v>
      </c>
      <c r="O166" s="56">
        <v>401</v>
      </c>
      <c r="P166" s="57" t="s">
        <v>7022</v>
      </c>
      <c r="Q166" s="58" t="s">
        <v>8552</v>
      </c>
      <c r="R166" s="56" t="s">
        <v>8549</v>
      </c>
      <c r="S166" s="56" t="s">
        <v>8553</v>
      </c>
      <c r="T166" s="56" t="s">
        <v>8551</v>
      </c>
      <c r="U166" s="56">
        <v>1</v>
      </c>
      <c r="V166" s="49" t="s">
        <v>8554</v>
      </c>
    </row>
    <row r="167" ht="12.8" customHeight="1" spans="1:22" x14ac:dyDescent="0.25">
      <c r="A167" s="55">
        <v>20020940</v>
      </c>
      <c r="B167" s="56" t="s">
        <v>8779</v>
      </c>
      <c r="C167" s="56" t="s">
        <v>11</v>
      </c>
      <c r="D167" s="56" t="s">
        <v>8547</v>
      </c>
      <c r="E167" s="56" t="s">
        <v>8548</v>
      </c>
      <c r="F167" s="56" t="s">
        <v>8549</v>
      </c>
      <c r="G167" s="56" t="s">
        <v>8549</v>
      </c>
      <c r="H167" s="56" t="s">
        <v>8780</v>
      </c>
      <c r="I167" s="56" t="s">
        <v>8758</v>
      </c>
      <c r="J167" s="56" t="s">
        <v>8562</v>
      </c>
      <c r="K167" s="56" t="s">
        <v>8781</v>
      </c>
      <c r="L167" s="56" t="s">
        <v>8564</v>
      </c>
      <c r="M167" s="56">
        <v>330</v>
      </c>
      <c r="N167" s="56">
        <v>333</v>
      </c>
      <c r="O167" s="56">
        <v>401</v>
      </c>
      <c r="P167" s="57" t="s">
        <v>7022</v>
      </c>
      <c r="Q167" s="58" t="s">
        <v>8552</v>
      </c>
      <c r="R167" s="56" t="s">
        <v>8549</v>
      </c>
      <c r="S167" s="56" t="s">
        <v>8553</v>
      </c>
      <c r="T167" s="56" t="s">
        <v>8551</v>
      </c>
      <c r="U167" s="56">
        <v>1</v>
      </c>
      <c r="V167" s="49" t="s">
        <v>8554</v>
      </c>
    </row>
    <row r="168" ht="12.8" customHeight="1" spans="1:22" x14ac:dyDescent="0.25">
      <c r="A168" s="55">
        <v>134468</v>
      </c>
      <c r="B168" s="56" t="s">
        <v>62</v>
      </c>
      <c r="C168" s="56" t="s">
        <v>11</v>
      </c>
      <c r="D168" s="56" t="s">
        <v>8547</v>
      </c>
      <c r="E168" s="56" t="s">
        <v>8548</v>
      </c>
      <c r="F168" s="56" t="s">
        <v>8549</v>
      </c>
      <c r="G168" s="56" t="s">
        <v>8549</v>
      </c>
      <c r="H168" s="56" t="s">
        <v>8782</v>
      </c>
      <c r="I168" s="56" t="s">
        <v>8758</v>
      </c>
      <c r="J168" s="56" t="s">
        <v>8551</v>
      </c>
      <c r="K168" s="56" t="s">
        <v>62</v>
      </c>
      <c r="L168" s="56" t="s">
        <v>7728</v>
      </c>
      <c r="M168" s="56">
        <v>330</v>
      </c>
      <c r="N168" s="56">
        <v>333</v>
      </c>
      <c r="O168" s="56">
        <v>401</v>
      </c>
      <c r="P168" s="57" t="s">
        <v>7022</v>
      </c>
      <c r="Q168" s="58" t="s">
        <v>8552</v>
      </c>
      <c r="R168" s="56" t="s">
        <v>8549</v>
      </c>
      <c r="S168" s="56" t="s">
        <v>8553</v>
      </c>
      <c r="T168" s="56" t="s">
        <v>8551</v>
      </c>
      <c r="U168" s="56">
        <v>1</v>
      </c>
      <c r="V168" s="49" t="s">
        <v>8554</v>
      </c>
    </row>
    <row r="169" ht="12.8" customHeight="1" spans="1:22" x14ac:dyDescent="0.25">
      <c r="A169" s="55">
        <v>61734</v>
      </c>
      <c r="B169" s="56" t="s">
        <v>62</v>
      </c>
      <c r="C169" s="56" t="s">
        <v>11</v>
      </c>
      <c r="D169" s="56" t="s">
        <v>8547</v>
      </c>
      <c r="E169" s="56" t="s">
        <v>8548</v>
      </c>
      <c r="F169" s="56" t="s">
        <v>8549</v>
      </c>
      <c r="G169" s="56" t="s">
        <v>8549</v>
      </c>
      <c r="H169" s="56" t="s">
        <v>8782</v>
      </c>
      <c r="I169" s="56" t="s">
        <v>8758</v>
      </c>
      <c r="J169" s="56" t="s">
        <v>8551</v>
      </c>
      <c r="K169" s="56" t="s">
        <v>62</v>
      </c>
      <c r="L169" s="56" t="s">
        <v>33</v>
      </c>
      <c r="M169" s="56">
        <v>330</v>
      </c>
      <c r="N169" s="56">
        <v>333</v>
      </c>
      <c r="O169" s="56">
        <v>401</v>
      </c>
      <c r="P169" s="57" t="s">
        <v>7022</v>
      </c>
      <c r="Q169" s="58" t="s">
        <v>8552</v>
      </c>
      <c r="R169" s="56" t="s">
        <v>8549</v>
      </c>
      <c r="S169" s="56" t="s">
        <v>8553</v>
      </c>
      <c r="T169" s="56" t="s">
        <v>8551</v>
      </c>
      <c r="U169" s="56">
        <v>1</v>
      </c>
      <c r="V169" s="49" t="s">
        <v>8554</v>
      </c>
    </row>
    <row r="170" ht="12.8" customHeight="1" spans="1:22" x14ac:dyDescent="0.25">
      <c r="A170" s="55">
        <v>657471</v>
      </c>
      <c r="B170" s="56" t="s">
        <v>8783</v>
      </c>
      <c r="C170" s="56" t="s">
        <v>11</v>
      </c>
      <c r="D170" s="56" t="s">
        <v>8547</v>
      </c>
      <c r="E170" s="56" t="s">
        <v>8548</v>
      </c>
      <c r="F170" s="56" t="s">
        <v>8549</v>
      </c>
      <c r="G170" s="56" t="s">
        <v>8549</v>
      </c>
      <c r="H170" s="56" t="s">
        <v>8782</v>
      </c>
      <c r="I170" s="56" t="s">
        <v>8758</v>
      </c>
      <c r="J170" s="56" t="s">
        <v>8556</v>
      </c>
      <c r="K170" s="56" t="s">
        <v>8783</v>
      </c>
      <c r="L170" s="56" t="s">
        <v>8557</v>
      </c>
      <c r="M170" s="56">
        <v>330</v>
      </c>
      <c r="N170" s="56">
        <v>333</v>
      </c>
      <c r="O170" s="56">
        <v>401</v>
      </c>
      <c r="P170" s="57">
        <v>453</v>
      </c>
      <c r="Q170" s="58">
        <v>330333401453</v>
      </c>
      <c r="R170" s="56" t="s">
        <v>8549</v>
      </c>
      <c r="S170" s="56" t="s">
        <v>8553</v>
      </c>
      <c r="T170" s="56" t="s">
        <v>8551</v>
      </c>
      <c r="U170" s="56">
        <v>1</v>
      </c>
      <c r="V170" s="49" t="s">
        <v>8554</v>
      </c>
    </row>
    <row r="171" ht="12.8" customHeight="1" spans="1:22" x14ac:dyDescent="0.25">
      <c r="A171" s="55">
        <v>673349</v>
      </c>
      <c r="B171" s="56" t="s">
        <v>8784</v>
      </c>
      <c r="C171" s="56" t="s">
        <v>11</v>
      </c>
      <c r="D171" s="56" t="s">
        <v>8547</v>
      </c>
      <c r="E171" s="56" t="s">
        <v>8548</v>
      </c>
      <c r="F171" s="56" t="s">
        <v>8549</v>
      </c>
      <c r="G171" s="56" t="s">
        <v>8549</v>
      </c>
      <c r="H171" s="56" t="s">
        <v>8782</v>
      </c>
      <c r="I171" s="56" t="s">
        <v>8758</v>
      </c>
      <c r="J171" s="56" t="s">
        <v>8559</v>
      </c>
      <c r="K171" s="56" t="s">
        <v>8785</v>
      </c>
      <c r="L171" s="56" t="s">
        <v>8557</v>
      </c>
      <c r="M171" s="56">
        <v>330</v>
      </c>
      <c r="N171" s="56">
        <v>333</v>
      </c>
      <c r="O171" s="56">
        <v>401</v>
      </c>
      <c r="P171" s="57">
        <v>101</v>
      </c>
      <c r="Q171" s="58">
        <v>330333401101</v>
      </c>
      <c r="R171" s="56" t="s">
        <v>8549</v>
      </c>
      <c r="S171" s="56" t="s">
        <v>8553</v>
      </c>
      <c r="T171" s="56" t="s">
        <v>8551</v>
      </c>
      <c r="U171" s="56">
        <v>1</v>
      </c>
      <c r="V171" s="49" t="s">
        <v>8554</v>
      </c>
    </row>
    <row r="172" ht="12.8" customHeight="1" spans="1:22" x14ac:dyDescent="0.25">
      <c r="A172" s="55">
        <v>20020971</v>
      </c>
      <c r="B172" s="56" t="s">
        <v>8786</v>
      </c>
      <c r="C172" s="56" t="s">
        <v>11</v>
      </c>
      <c r="D172" s="56" t="s">
        <v>8547</v>
      </c>
      <c r="E172" s="56" t="s">
        <v>8548</v>
      </c>
      <c r="F172" s="56" t="s">
        <v>8549</v>
      </c>
      <c r="G172" s="56" t="s">
        <v>8549</v>
      </c>
      <c r="H172" s="56" t="s">
        <v>8782</v>
      </c>
      <c r="I172" s="56" t="s">
        <v>8758</v>
      </c>
      <c r="J172" s="56" t="s">
        <v>8562</v>
      </c>
      <c r="K172" s="56" t="s">
        <v>8787</v>
      </c>
      <c r="L172" s="56" t="s">
        <v>8564</v>
      </c>
      <c r="M172" s="56">
        <v>330</v>
      </c>
      <c r="N172" s="56">
        <v>333</v>
      </c>
      <c r="O172" s="56">
        <v>401</v>
      </c>
      <c r="P172" s="57" t="s">
        <v>7022</v>
      </c>
      <c r="Q172" s="58" t="s">
        <v>8552</v>
      </c>
      <c r="R172" s="56" t="s">
        <v>8549</v>
      </c>
      <c r="S172" s="56" t="s">
        <v>8553</v>
      </c>
      <c r="T172" s="56" t="s">
        <v>8551</v>
      </c>
      <c r="U172" s="56">
        <v>1</v>
      </c>
      <c r="V172" s="49" t="s">
        <v>8554</v>
      </c>
    </row>
    <row r="173" ht="12.8" customHeight="1" spans="1:22" x14ac:dyDescent="0.25">
      <c r="A173" s="55" t="s">
        <v>7022</v>
      </c>
      <c r="B173" s="56" t="s">
        <v>8788</v>
      </c>
      <c r="C173" s="56" t="s">
        <v>11</v>
      </c>
      <c r="D173" s="56" t="s">
        <v>8547</v>
      </c>
      <c r="E173" s="56" t="s">
        <v>8548</v>
      </c>
      <c r="F173" s="56" t="s">
        <v>8549</v>
      </c>
      <c r="G173" s="56" t="s">
        <v>8549</v>
      </c>
      <c r="H173" s="56" t="s">
        <v>8782</v>
      </c>
      <c r="I173" s="56" t="s">
        <v>8758</v>
      </c>
      <c r="J173" s="56" t="s">
        <v>8551</v>
      </c>
      <c r="K173" s="56" t="s">
        <v>62</v>
      </c>
      <c r="L173" s="56" t="s">
        <v>7292</v>
      </c>
      <c r="M173" s="56">
        <v>330</v>
      </c>
      <c r="N173" s="56">
        <v>333</v>
      </c>
      <c r="O173" s="56">
        <v>401</v>
      </c>
      <c r="P173" s="57" t="s">
        <v>7022</v>
      </c>
      <c r="Q173" s="58" t="s">
        <v>8552</v>
      </c>
      <c r="R173" s="56" t="s">
        <v>8549</v>
      </c>
      <c r="S173" s="56" t="s">
        <v>8553</v>
      </c>
      <c r="T173" s="56" t="s">
        <v>8551</v>
      </c>
      <c r="U173" s="56">
        <v>0.001</v>
      </c>
      <c r="V173" s="49" t="s">
        <v>8554</v>
      </c>
    </row>
    <row r="174" ht="12.8" customHeight="1" spans="1:22" x14ac:dyDescent="0.25">
      <c r="A174" s="55">
        <v>659617</v>
      </c>
      <c r="B174" s="56" t="s">
        <v>8789</v>
      </c>
      <c r="C174" s="56" t="s">
        <v>11</v>
      </c>
      <c r="D174" s="56" t="s">
        <v>8547</v>
      </c>
      <c r="E174" s="56" t="s">
        <v>8548</v>
      </c>
      <c r="F174" s="56" t="s">
        <v>8549</v>
      </c>
      <c r="G174" s="56" t="s">
        <v>8549</v>
      </c>
      <c r="H174" s="56" t="s">
        <v>8790</v>
      </c>
      <c r="I174" s="56" t="s">
        <v>8758</v>
      </c>
      <c r="J174" s="56" t="s">
        <v>8791</v>
      </c>
      <c r="K174" s="56" t="s">
        <v>8789</v>
      </c>
      <c r="L174" s="56" t="s">
        <v>8557</v>
      </c>
      <c r="M174" s="56">
        <v>330</v>
      </c>
      <c r="N174" s="56">
        <v>333</v>
      </c>
      <c r="O174" s="56">
        <v>401</v>
      </c>
      <c r="P174" s="57">
        <v>452</v>
      </c>
      <c r="Q174" s="58">
        <v>330333401452</v>
      </c>
      <c r="R174" s="56" t="s">
        <v>8549</v>
      </c>
      <c r="S174" s="56" t="s">
        <v>8553</v>
      </c>
      <c r="T174" s="56" t="s">
        <v>8551</v>
      </c>
      <c r="U174" s="56">
        <v>1</v>
      </c>
      <c r="V174" s="49" t="s">
        <v>8554</v>
      </c>
    </row>
    <row r="175" ht="12.8" customHeight="1" spans="1:22" x14ac:dyDescent="0.25">
      <c r="A175" s="55">
        <v>659452</v>
      </c>
      <c r="B175" s="56" t="s">
        <v>8792</v>
      </c>
      <c r="C175" s="56" t="s">
        <v>11</v>
      </c>
      <c r="D175" s="56" t="s">
        <v>8547</v>
      </c>
      <c r="E175" s="56" t="s">
        <v>8548</v>
      </c>
      <c r="F175" s="56" t="s">
        <v>8549</v>
      </c>
      <c r="G175" s="56" t="s">
        <v>8549</v>
      </c>
      <c r="H175" s="56" t="s">
        <v>8790</v>
      </c>
      <c r="I175" s="56" t="s">
        <v>8758</v>
      </c>
      <c r="J175" s="56" t="s">
        <v>8793</v>
      </c>
      <c r="K175" s="56" t="s">
        <v>8792</v>
      </c>
      <c r="L175" s="56" t="s">
        <v>8557</v>
      </c>
      <c r="M175" s="56">
        <v>330</v>
      </c>
      <c r="N175" s="56">
        <v>333</v>
      </c>
      <c r="O175" s="56">
        <v>401</v>
      </c>
      <c r="P175" s="57">
        <v>452</v>
      </c>
      <c r="Q175" s="58">
        <v>330333401452</v>
      </c>
      <c r="R175" s="56" t="s">
        <v>8549</v>
      </c>
      <c r="S175" s="56" t="s">
        <v>8553</v>
      </c>
      <c r="T175" s="56" t="s">
        <v>8551</v>
      </c>
      <c r="U175" s="56">
        <v>1</v>
      </c>
      <c r="V175" s="49" t="s">
        <v>8554</v>
      </c>
    </row>
    <row r="176" ht="12.8" customHeight="1" spans="1:22" x14ac:dyDescent="0.25">
      <c r="A176" s="55">
        <v>659590</v>
      </c>
      <c r="B176" s="56" t="s">
        <v>8794</v>
      </c>
      <c r="C176" s="56" t="s">
        <v>11</v>
      </c>
      <c r="D176" s="56" t="s">
        <v>8547</v>
      </c>
      <c r="E176" s="56" t="s">
        <v>8548</v>
      </c>
      <c r="F176" s="56" t="s">
        <v>8549</v>
      </c>
      <c r="G176" s="56" t="s">
        <v>8549</v>
      </c>
      <c r="H176" s="56" t="s">
        <v>8795</v>
      </c>
      <c r="I176" s="56" t="s">
        <v>8758</v>
      </c>
      <c r="J176" s="56" t="s">
        <v>8791</v>
      </c>
      <c r="K176" s="56" t="s">
        <v>8794</v>
      </c>
      <c r="L176" s="56" t="s">
        <v>8557</v>
      </c>
      <c r="M176" s="56">
        <v>330</v>
      </c>
      <c r="N176" s="56">
        <v>333</v>
      </c>
      <c r="O176" s="56">
        <v>401</v>
      </c>
      <c r="P176" s="57">
        <v>452</v>
      </c>
      <c r="Q176" s="58">
        <v>330333401452</v>
      </c>
      <c r="R176" s="56" t="s">
        <v>8549</v>
      </c>
      <c r="S176" s="56" t="s">
        <v>8553</v>
      </c>
      <c r="T176" s="56" t="s">
        <v>8551</v>
      </c>
      <c r="U176" s="56">
        <v>1</v>
      </c>
      <c r="V176" s="49" t="s">
        <v>8554</v>
      </c>
    </row>
    <row r="177" ht="12.8" customHeight="1" spans="1:22" x14ac:dyDescent="0.25">
      <c r="A177" s="55">
        <v>659435</v>
      </c>
      <c r="B177" s="56" t="s">
        <v>8796</v>
      </c>
      <c r="C177" s="56" t="s">
        <v>11</v>
      </c>
      <c r="D177" s="56" t="s">
        <v>8547</v>
      </c>
      <c r="E177" s="56" t="s">
        <v>8548</v>
      </c>
      <c r="F177" s="56" t="s">
        <v>8549</v>
      </c>
      <c r="G177" s="56" t="s">
        <v>8549</v>
      </c>
      <c r="H177" s="56" t="s">
        <v>8795</v>
      </c>
      <c r="I177" s="56" t="s">
        <v>8758</v>
      </c>
      <c r="J177" s="56" t="s">
        <v>8793</v>
      </c>
      <c r="K177" s="56" t="s">
        <v>8796</v>
      </c>
      <c r="L177" s="56" t="s">
        <v>8557</v>
      </c>
      <c r="M177" s="56">
        <v>330</v>
      </c>
      <c r="N177" s="56">
        <v>333</v>
      </c>
      <c r="O177" s="56">
        <v>401</v>
      </c>
      <c r="P177" s="57">
        <v>452</v>
      </c>
      <c r="Q177" s="58">
        <v>330333401452</v>
      </c>
      <c r="R177" s="56" t="s">
        <v>8549</v>
      </c>
      <c r="S177" s="56" t="s">
        <v>8553</v>
      </c>
      <c r="T177" s="56" t="s">
        <v>8551</v>
      </c>
      <c r="U177" s="56">
        <v>1</v>
      </c>
      <c r="V177" s="49" t="s">
        <v>8554</v>
      </c>
    </row>
    <row r="178" ht="12.8" customHeight="1" spans="1:22" x14ac:dyDescent="0.25">
      <c r="A178" s="55">
        <v>671782</v>
      </c>
      <c r="B178" s="56" t="s">
        <v>8797</v>
      </c>
      <c r="C178" s="56" t="s">
        <v>10</v>
      </c>
      <c r="D178" s="56" t="s">
        <v>8547</v>
      </c>
      <c r="E178" s="56" t="s">
        <v>8548</v>
      </c>
      <c r="F178" s="56" t="s">
        <v>8549</v>
      </c>
      <c r="G178" s="56" t="s">
        <v>8567</v>
      </c>
      <c r="H178" s="56" t="s">
        <v>8798</v>
      </c>
      <c r="I178" s="56" t="s">
        <v>8758</v>
      </c>
      <c r="J178" s="56" t="s">
        <v>8551</v>
      </c>
      <c r="K178" s="56" t="s">
        <v>8797</v>
      </c>
      <c r="L178" s="56" t="s">
        <v>8557</v>
      </c>
      <c r="M178" s="56">
        <v>330</v>
      </c>
      <c r="N178" s="56">
        <v>333</v>
      </c>
      <c r="O178" s="56">
        <v>401</v>
      </c>
      <c r="P178" s="57">
        <v>473</v>
      </c>
      <c r="Q178" s="58">
        <v>330333401473</v>
      </c>
      <c r="R178" s="56" t="s">
        <v>8567</v>
      </c>
      <c r="S178" s="56" t="s">
        <v>8570</v>
      </c>
      <c r="T178" s="56" t="s">
        <v>8551</v>
      </c>
      <c r="U178" s="56">
        <v>0.5</v>
      </c>
      <c r="V178" s="49" t="s">
        <v>8554</v>
      </c>
    </row>
    <row r="179" ht="12.8" customHeight="1" spans="1:22" x14ac:dyDescent="0.25">
      <c r="A179" s="55">
        <v>655298</v>
      </c>
      <c r="B179" s="56" t="s">
        <v>8799</v>
      </c>
      <c r="C179" s="56" t="s">
        <v>11</v>
      </c>
      <c r="D179" s="56" t="s">
        <v>8547</v>
      </c>
      <c r="E179" s="56" t="s">
        <v>8548</v>
      </c>
      <c r="F179" s="56" t="s">
        <v>8549</v>
      </c>
      <c r="G179" s="56" t="s">
        <v>8549</v>
      </c>
      <c r="H179" s="56" t="s">
        <v>8800</v>
      </c>
      <c r="I179" s="56" t="s">
        <v>8758</v>
      </c>
      <c r="J179" s="56" t="s">
        <v>8556</v>
      </c>
      <c r="K179" s="56" t="s">
        <v>8801</v>
      </c>
      <c r="L179" s="56" t="s">
        <v>8557</v>
      </c>
      <c r="M179" s="56">
        <v>330</v>
      </c>
      <c r="N179" s="56">
        <v>333</v>
      </c>
      <c r="O179" s="56">
        <v>401</v>
      </c>
      <c r="P179" s="57">
        <v>452</v>
      </c>
      <c r="Q179" s="58">
        <v>330333401452</v>
      </c>
      <c r="R179" s="56" t="s">
        <v>8549</v>
      </c>
      <c r="S179" s="56" t="s">
        <v>8553</v>
      </c>
      <c r="T179" s="56" t="s">
        <v>8551</v>
      </c>
      <c r="U179" s="56">
        <v>1</v>
      </c>
      <c r="V179" s="49" t="s">
        <v>8554</v>
      </c>
    </row>
    <row r="180" ht="12.8" customHeight="1" spans="1:22" x14ac:dyDescent="0.25">
      <c r="A180" s="55">
        <v>655710</v>
      </c>
      <c r="B180" s="56" t="s">
        <v>8802</v>
      </c>
      <c r="C180" s="56" t="s">
        <v>11</v>
      </c>
      <c r="D180" s="56" t="s">
        <v>8547</v>
      </c>
      <c r="E180" s="56" t="s">
        <v>8548</v>
      </c>
      <c r="F180" s="56" t="s">
        <v>8549</v>
      </c>
      <c r="G180" s="56" t="s">
        <v>8549</v>
      </c>
      <c r="H180" s="56" t="s">
        <v>8800</v>
      </c>
      <c r="I180" s="56" t="s">
        <v>8758</v>
      </c>
      <c r="J180" s="56" t="s">
        <v>8559</v>
      </c>
      <c r="K180" s="56" t="s">
        <v>8802</v>
      </c>
      <c r="L180" s="56" t="s">
        <v>8557</v>
      </c>
      <c r="M180" s="56">
        <v>330</v>
      </c>
      <c r="N180" s="56">
        <v>333</v>
      </c>
      <c r="O180" s="56">
        <v>401</v>
      </c>
      <c r="P180" s="57">
        <v>101</v>
      </c>
      <c r="Q180" s="58">
        <v>330333401101</v>
      </c>
      <c r="R180" s="56" t="s">
        <v>8549</v>
      </c>
      <c r="S180" s="56" t="s">
        <v>8553</v>
      </c>
      <c r="T180" s="56" t="s">
        <v>8551</v>
      </c>
      <c r="U180" s="56">
        <v>1</v>
      </c>
      <c r="V180" s="49" t="s">
        <v>8554</v>
      </c>
    </row>
    <row r="181" ht="12.8" customHeight="1" spans="1:22" x14ac:dyDescent="0.25">
      <c r="A181" s="55">
        <v>20024087</v>
      </c>
      <c r="B181" s="56" t="s">
        <v>8803</v>
      </c>
      <c r="C181" s="56" t="s">
        <v>10</v>
      </c>
      <c r="D181" s="56" t="s">
        <v>8547</v>
      </c>
      <c r="E181" s="56" t="s">
        <v>8548</v>
      </c>
      <c r="F181" s="56" t="s">
        <v>8549</v>
      </c>
      <c r="G181" s="56" t="s">
        <v>8567</v>
      </c>
      <c r="H181" s="56" t="s">
        <v>8765</v>
      </c>
      <c r="I181" s="56" t="s">
        <v>8758</v>
      </c>
      <c r="J181" s="56" t="s">
        <v>8551</v>
      </c>
      <c r="K181" s="56" t="s">
        <v>8803</v>
      </c>
      <c r="L181" s="56" t="s">
        <v>8564</v>
      </c>
      <c r="M181" s="56">
        <v>330</v>
      </c>
      <c r="N181" s="56">
        <v>333</v>
      </c>
      <c r="O181" s="56">
        <v>401</v>
      </c>
      <c r="P181" s="57" t="s">
        <v>7022</v>
      </c>
      <c r="Q181" s="58" t="s">
        <v>8552</v>
      </c>
      <c r="R181" s="56" t="s">
        <v>8567</v>
      </c>
      <c r="S181" s="56" t="s">
        <v>8570</v>
      </c>
      <c r="T181" s="56" t="s">
        <v>8551</v>
      </c>
      <c r="U181" s="56">
        <v>0.5</v>
      </c>
      <c r="V181" s="49" t="s">
        <v>8554</v>
      </c>
    </row>
    <row r="182" ht="12.8" customHeight="1" spans="1:22" x14ac:dyDescent="0.25">
      <c r="A182" s="55" t="s">
        <v>7022</v>
      </c>
      <c r="B182" s="56" t="s">
        <v>8804</v>
      </c>
      <c r="C182" s="56" t="s">
        <v>10</v>
      </c>
      <c r="D182" s="56" t="s">
        <v>8547</v>
      </c>
      <c r="E182" s="56" t="s">
        <v>8548</v>
      </c>
      <c r="F182" s="56" t="s">
        <v>8549</v>
      </c>
      <c r="G182" s="56" t="s">
        <v>8567</v>
      </c>
      <c r="H182" s="56" t="s">
        <v>8765</v>
      </c>
      <c r="I182" s="56" t="s">
        <v>8758</v>
      </c>
      <c r="J182" s="56" t="s">
        <v>8551</v>
      </c>
      <c r="K182" s="56" t="s">
        <v>8803</v>
      </c>
      <c r="L182" s="56" t="s">
        <v>7292</v>
      </c>
      <c r="M182" s="56">
        <v>330</v>
      </c>
      <c r="N182" s="56">
        <v>333</v>
      </c>
      <c r="O182" s="56">
        <v>401</v>
      </c>
      <c r="P182" s="57" t="s">
        <v>7022</v>
      </c>
      <c r="Q182" s="58" t="s">
        <v>8552</v>
      </c>
      <c r="R182" s="56" t="s">
        <v>8567</v>
      </c>
      <c r="S182" s="56" t="s">
        <v>8570</v>
      </c>
      <c r="T182" s="56" t="s">
        <v>8551</v>
      </c>
      <c r="U182" s="56">
        <v>0.5</v>
      </c>
      <c r="V182" s="49" t="s">
        <v>8554</v>
      </c>
    </row>
    <row r="183" ht="12.8" customHeight="1" spans="1:22" x14ac:dyDescent="0.25">
      <c r="A183" s="55">
        <v>11281</v>
      </c>
      <c r="B183" s="56" t="s">
        <v>4537</v>
      </c>
      <c r="C183" s="56" t="s">
        <v>11</v>
      </c>
      <c r="D183" s="56" t="s">
        <v>8547</v>
      </c>
      <c r="E183" s="56" t="s">
        <v>8548</v>
      </c>
      <c r="F183" s="56" t="s">
        <v>8549</v>
      </c>
      <c r="G183" s="56" t="s">
        <v>8549</v>
      </c>
      <c r="H183" s="56" t="s">
        <v>8805</v>
      </c>
      <c r="I183" s="56" t="s">
        <v>8758</v>
      </c>
      <c r="J183" s="56" t="s">
        <v>8551</v>
      </c>
      <c r="K183" s="56" t="s">
        <v>4537</v>
      </c>
      <c r="L183" s="56" t="s">
        <v>33</v>
      </c>
      <c r="M183" s="56">
        <v>330</v>
      </c>
      <c r="N183" s="56">
        <v>333</v>
      </c>
      <c r="O183" s="56">
        <v>401</v>
      </c>
      <c r="P183" s="57" t="s">
        <v>7022</v>
      </c>
      <c r="Q183" s="58" t="s">
        <v>8552</v>
      </c>
      <c r="R183" s="56" t="s">
        <v>8549</v>
      </c>
      <c r="S183" s="56" t="s">
        <v>8553</v>
      </c>
      <c r="T183" s="56" t="s">
        <v>8551</v>
      </c>
      <c r="U183" s="56">
        <v>1</v>
      </c>
      <c r="V183" s="49" t="s">
        <v>8554</v>
      </c>
    </row>
    <row r="184" ht="12.8" customHeight="1" spans="1:22" x14ac:dyDescent="0.25">
      <c r="A184" s="55">
        <v>659616</v>
      </c>
      <c r="B184" s="56" t="s">
        <v>8806</v>
      </c>
      <c r="C184" s="56" t="s">
        <v>11</v>
      </c>
      <c r="D184" s="56" t="s">
        <v>8547</v>
      </c>
      <c r="E184" s="56" t="s">
        <v>8548</v>
      </c>
      <c r="F184" s="56" t="s">
        <v>8549</v>
      </c>
      <c r="G184" s="56" t="s">
        <v>8549</v>
      </c>
      <c r="H184" s="56" t="s">
        <v>8805</v>
      </c>
      <c r="I184" s="56" t="s">
        <v>8758</v>
      </c>
      <c r="J184" s="56" t="s">
        <v>8791</v>
      </c>
      <c r="K184" s="56" t="s">
        <v>8807</v>
      </c>
      <c r="L184" s="56" t="s">
        <v>8557</v>
      </c>
      <c r="M184" s="56">
        <v>330</v>
      </c>
      <c r="N184" s="56">
        <v>333</v>
      </c>
      <c r="O184" s="56">
        <v>401</v>
      </c>
      <c r="P184" s="57">
        <v>452</v>
      </c>
      <c r="Q184" s="58">
        <v>330333401452</v>
      </c>
      <c r="R184" s="56" t="s">
        <v>8549</v>
      </c>
      <c r="S184" s="56" t="s">
        <v>8553</v>
      </c>
      <c r="T184" s="56" t="s">
        <v>8551</v>
      </c>
      <c r="U184" s="56">
        <v>1</v>
      </c>
      <c r="V184" s="49" t="s">
        <v>8554</v>
      </c>
    </row>
    <row r="185" ht="12.8" customHeight="1" spans="1:22" x14ac:dyDescent="0.25">
      <c r="A185" s="55">
        <v>659451</v>
      </c>
      <c r="B185" s="56" t="s">
        <v>8808</v>
      </c>
      <c r="C185" s="56" t="s">
        <v>11</v>
      </c>
      <c r="D185" s="56" t="s">
        <v>8547</v>
      </c>
      <c r="E185" s="56" t="s">
        <v>8548</v>
      </c>
      <c r="F185" s="56" t="s">
        <v>8549</v>
      </c>
      <c r="G185" s="56" t="s">
        <v>8549</v>
      </c>
      <c r="H185" s="56" t="s">
        <v>8805</v>
      </c>
      <c r="I185" s="56" t="s">
        <v>8758</v>
      </c>
      <c r="J185" s="56" t="s">
        <v>8793</v>
      </c>
      <c r="K185" s="56" t="s">
        <v>8809</v>
      </c>
      <c r="L185" s="56" t="s">
        <v>8557</v>
      </c>
      <c r="M185" s="56">
        <v>330</v>
      </c>
      <c r="N185" s="56">
        <v>333</v>
      </c>
      <c r="O185" s="56">
        <v>401</v>
      </c>
      <c r="P185" s="57">
        <v>452</v>
      </c>
      <c r="Q185" s="58">
        <v>330333401452</v>
      </c>
      <c r="R185" s="56" t="s">
        <v>8549</v>
      </c>
      <c r="S185" s="56" t="s">
        <v>8553</v>
      </c>
      <c r="T185" s="56" t="s">
        <v>8551</v>
      </c>
      <c r="U185" s="56">
        <v>1</v>
      </c>
      <c r="V185" s="49" t="s">
        <v>8554</v>
      </c>
    </row>
    <row r="186" ht="12.8" customHeight="1" spans="1:22" x14ac:dyDescent="0.25">
      <c r="A186" s="55">
        <v>659615</v>
      </c>
      <c r="B186" s="56" t="s">
        <v>8810</v>
      </c>
      <c r="C186" s="56" t="s">
        <v>11</v>
      </c>
      <c r="D186" s="56" t="s">
        <v>8547</v>
      </c>
      <c r="E186" s="56" t="s">
        <v>8548</v>
      </c>
      <c r="F186" s="56" t="s">
        <v>8549</v>
      </c>
      <c r="G186" s="56" t="s">
        <v>8549</v>
      </c>
      <c r="H186" s="56" t="s">
        <v>8811</v>
      </c>
      <c r="I186" s="56" t="s">
        <v>8758</v>
      </c>
      <c r="J186" s="56" t="s">
        <v>8791</v>
      </c>
      <c r="K186" s="56" t="s">
        <v>8810</v>
      </c>
      <c r="L186" s="56" t="s">
        <v>8557</v>
      </c>
      <c r="M186" s="56">
        <v>330</v>
      </c>
      <c r="N186" s="56">
        <v>333</v>
      </c>
      <c r="O186" s="56">
        <v>401</v>
      </c>
      <c r="P186" s="57">
        <v>452</v>
      </c>
      <c r="Q186" s="58">
        <v>330333401452</v>
      </c>
      <c r="R186" s="56" t="s">
        <v>8549</v>
      </c>
      <c r="S186" s="56" t="s">
        <v>8553</v>
      </c>
      <c r="T186" s="56" t="s">
        <v>8551</v>
      </c>
      <c r="U186" s="56">
        <v>1</v>
      </c>
      <c r="V186" s="49" t="s">
        <v>8554</v>
      </c>
    </row>
    <row r="187" ht="12.8" customHeight="1" spans="1:22" x14ac:dyDescent="0.25">
      <c r="A187" s="55">
        <v>659450</v>
      </c>
      <c r="B187" s="56" t="s">
        <v>8812</v>
      </c>
      <c r="C187" s="56" t="s">
        <v>11</v>
      </c>
      <c r="D187" s="56" t="s">
        <v>8547</v>
      </c>
      <c r="E187" s="56" t="s">
        <v>8548</v>
      </c>
      <c r="F187" s="56" t="s">
        <v>8549</v>
      </c>
      <c r="G187" s="56" t="s">
        <v>8549</v>
      </c>
      <c r="H187" s="56" t="s">
        <v>8811</v>
      </c>
      <c r="I187" s="56" t="s">
        <v>8758</v>
      </c>
      <c r="J187" s="56" t="s">
        <v>8793</v>
      </c>
      <c r="K187" s="56" t="s">
        <v>8812</v>
      </c>
      <c r="L187" s="56" t="s">
        <v>8557</v>
      </c>
      <c r="M187" s="56">
        <v>330</v>
      </c>
      <c r="N187" s="56">
        <v>333</v>
      </c>
      <c r="O187" s="56">
        <v>401</v>
      </c>
      <c r="P187" s="57">
        <v>452</v>
      </c>
      <c r="Q187" s="58">
        <v>330333401452</v>
      </c>
      <c r="R187" s="56" t="s">
        <v>8549</v>
      </c>
      <c r="S187" s="56" t="s">
        <v>8553</v>
      </c>
      <c r="T187" s="56" t="s">
        <v>8551</v>
      </c>
      <c r="U187" s="56">
        <v>1</v>
      </c>
      <c r="V187" s="49" t="s">
        <v>8554</v>
      </c>
    </row>
    <row r="188" ht="12.8" customHeight="1" spans="1:22" x14ac:dyDescent="0.25">
      <c r="A188" s="55">
        <v>659606</v>
      </c>
      <c r="B188" s="56" t="s">
        <v>8813</v>
      </c>
      <c r="C188" s="56" t="s">
        <v>11</v>
      </c>
      <c r="D188" s="56" t="s">
        <v>8547</v>
      </c>
      <c r="E188" s="56" t="s">
        <v>8548</v>
      </c>
      <c r="F188" s="56" t="s">
        <v>8549</v>
      </c>
      <c r="G188" s="56" t="s">
        <v>8549</v>
      </c>
      <c r="H188" s="56" t="s">
        <v>8814</v>
      </c>
      <c r="I188" s="56" t="s">
        <v>8758</v>
      </c>
      <c r="J188" s="56" t="s">
        <v>8791</v>
      </c>
      <c r="K188" s="56" t="s">
        <v>8813</v>
      </c>
      <c r="L188" s="56" t="s">
        <v>8557</v>
      </c>
      <c r="M188" s="56">
        <v>330</v>
      </c>
      <c r="N188" s="56">
        <v>333</v>
      </c>
      <c r="O188" s="56">
        <v>401</v>
      </c>
      <c r="P188" s="57">
        <v>452</v>
      </c>
      <c r="Q188" s="58">
        <v>330333401452</v>
      </c>
      <c r="R188" s="56" t="s">
        <v>8549</v>
      </c>
      <c r="S188" s="56" t="s">
        <v>8553</v>
      </c>
      <c r="T188" s="56" t="s">
        <v>8551</v>
      </c>
      <c r="U188" s="56">
        <v>1</v>
      </c>
      <c r="V188" s="49" t="s">
        <v>8554</v>
      </c>
    </row>
    <row r="189" ht="12.8" customHeight="1" spans="1:22" x14ac:dyDescent="0.25">
      <c r="A189" s="55">
        <v>659445</v>
      </c>
      <c r="B189" s="56" t="s">
        <v>8815</v>
      </c>
      <c r="C189" s="56" t="s">
        <v>11</v>
      </c>
      <c r="D189" s="56" t="s">
        <v>8547</v>
      </c>
      <c r="E189" s="56" t="s">
        <v>8548</v>
      </c>
      <c r="F189" s="56" t="s">
        <v>8549</v>
      </c>
      <c r="G189" s="56" t="s">
        <v>8549</v>
      </c>
      <c r="H189" s="56" t="s">
        <v>8814</v>
      </c>
      <c r="I189" s="56" t="s">
        <v>8758</v>
      </c>
      <c r="J189" s="56" t="s">
        <v>8793</v>
      </c>
      <c r="K189" s="56" t="s">
        <v>8815</v>
      </c>
      <c r="L189" s="56" t="s">
        <v>8557</v>
      </c>
      <c r="M189" s="56">
        <v>330</v>
      </c>
      <c r="N189" s="56">
        <v>333</v>
      </c>
      <c r="O189" s="56">
        <v>401</v>
      </c>
      <c r="P189" s="57">
        <v>452</v>
      </c>
      <c r="Q189" s="58">
        <v>330333401452</v>
      </c>
      <c r="R189" s="56" t="s">
        <v>8549</v>
      </c>
      <c r="S189" s="56" t="s">
        <v>8553</v>
      </c>
      <c r="T189" s="56" t="s">
        <v>8551</v>
      </c>
      <c r="U189" s="56">
        <v>1</v>
      </c>
      <c r="V189" s="49" t="s">
        <v>8554</v>
      </c>
    </row>
    <row r="190" ht="12.8" customHeight="1" spans="1:22" x14ac:dyDescent="0.25">
      <c r="A190" s="55">
        <v>659622</v>
      </c>
      <c r="B190" s="56" t="s">
        <v>8816</v>
      </c>
      <c r="C190" s="56" t="s">
        <v>11</v>
      </c>
      <c r="D190" s="56" t="s">
        <v>8547</v>
      </c>
      <c r="E190" s="56" t="s">
        <v>8548</v>
      </c>
      <c r="F190" s="56" t="s">
        <v>8549</v>
      </c>
      <c r="G190" s="56" t="s">
        <v>8549</v>
      </c>
      <c r="H190" s="56" t="s">
        <v>8817</v>
      </c>
      <c r="I190" s="56" t="s">
        <v>8758</v>
      </c>
      <c r="J190" s="56" t="s">
        <v>8791</v>
      </c>
      <c r="K190" s="56" t="s">
        <v>8816</v>
      </c>
      <c r="L190" s="56" t="s">
        <v>8557</v>
      </c>
      <c r="M190" s="56">
        <v>330</v>
      </c>
      <c r="N190" s="56">
        <v>333</v>
      </c>
      <c r="O190" s="56">
        <v>401</v>
      </c>
      <c r="P190" s="57">
        <v>452</v>
      </c>
      <c r="Q190" s="58">
        <v>330333401452</v>
      </c>
      <c r="R190" s="56" t="s">
        <v>8549</v>
      </c>
      <c r="S190" s="56" t="s">
        <v>8553</v>
      </c>
      <c r="T190" s="56" t="s">
        <v>8551</v>
      </c>
      <c r="U190" s="56">
        <v>1</v>
      </c>
      <c r="V190" s="49" t="s">
        <v>8554</v>
      </c>
    </row>
    <row r="191" ht="12.8" customHeight="1" spans="1:22" x14ac:dyDescent="0.25">
      <c r="A191" s="55">
        <v>659466</v>
      </c>
      <c r="B191" s="56" t="s">
        <v>8818</v>
      </c>
      <c r="C191" s="56" t="s">
        <v>11</v>
      </c>
      <c r="D191" s="56" t="s">
        <v>8547</v>
      </c>
      <c r="E191" s="56" t="s">
        <v>8548</v>
      </c>
      <c r="F191" s="56" t="s">
        <v>8549</v>
      </c>
      <c r="G191" s="56" t="s">
        <v>8549</v>
      </c>
      <c r="H191" s="56" t="s">
        <v>8817</v>
      </c>
      <c r="I191" s="56" t="s">
        <v>8758</v>
      </c>
      <c r="J191" s="56" t="s">
        <v>8793</v>
      </c>
      <c r="K191" s="56" t="s">
        <v>8818</v>
      </c>
      <c r="L191" s="56" t="s">
        <v>8557</v>
      </c>
      <c r="M191" s="56">
        <v>330</v>
      </c>
      <c r="N191" s="56">
        <v>333</v>
      </c>
      <c r="O191" s="56">
        <v>401</v>
      </c>
      <c r="P191" s="57">
        <v>452</v>
      </c>
      <c r="Q191" s="58">
        <v>330333401452</v>
      </c>
      <c r="R191" s="56" t="s">
        <v>8549</v>
      </c>
      <c r="S191" s="56" t="s">
        <v>8553</v>
      </c>
      <c r="T191" s="56" t="s">
        <v>8551</v>
      </c>
      <c r="U191" s="56">
        <v>1</v>
      </c>
      <c r="V191" s="49" t="s">
        <v>8554</v>
      </c>
    </row>
    <row r="192" ht="12.8" customHeight="1" spans="1:22" x14ac:dyDescent="0.25">
      <c r="A192" s="55" t="s">
        <v>7022</v>
      </c>
      <c r="B192" s="56" t="s">
        <v>8819</v>
      </c>
      <c r="C192" s="56" t="s">
        <v>10</v>
      </c>
      <c r="D192" s="56" t="s">
        <v>8547</v>
      </c>
      <c r="E192" s="56" t="s">
        <v>8548</v>
      </c>
      <c r="F192" s="56" t="s">
        <v>8549</v>
      </c>
      <c r="G192" s="56" t="s">
        <v>8567</v>
      </c>
      <c r="H192" s="56" t="s">
        <v>8820</v>
      </c>
      <c r="I192" s="56" t="s">
        <v>8758</v>
      </c>
      <c r="J192" s="56" t="s">
        <v>8551</v>
      </c>
      <c r="K192" s="56" t="s">
        <v>8821</v>
      </c>
      <c r="L192" s="56" t="s">
        <v>7718</v>
      </c>
      <c r="M192" s="56">
        <v>330</v>
      </c>
      <c r="N192" s="56">
        <v>333</v>
      </c>
      <c r="O192" s="56">
        <v>401</v>
      </c>
      <c r="P192" s="57" t="s">
        <v>7022</v>
      </c>
      <c r="Q192" s="58" t="s">
        <v>8552</v>
      </c>
      <c r="R192" s="56" t="s">
        <v>8567</v>
      </c>
      <c r="S192" s="56" t="s">
        <v>8570</v>
      </c>
      <c r="T192" s="56" t="s">
        <v>8551</v>
      </c>
      <c r="U192" s="56">
        <v>0.5</v>
      </c>
      <c r="V192" s="49" t="s">
        <v>8554</v>
      </c>
    </row>
    <row r="193" ht="12.8" customHeight="1" spans="1:22" x14ac:dyDescent="0.25">
      <c r="A193" s="55">
        <v>134491</v>
      </c>
      <c r="B193" s="56" t="s">
        <v>252</v>
      </c>
      <c r="C193" s="56" t="s">
        <v>11</v>
      </c>
      <c r="D193" s="56" t="s">
        <v>8547</v>
      </c>
      <c r="E193" s="56" t="s">
        <v>8548</v>
      </c>
      <c r="F193" s="56" t="s">
        <v>8549</v>
      </c>
      <c r="G193" s="56" t="s">
        <v>8549</v>
      </c>
      <c r="H193" s="56" t="s">
        <v>8822</v>
      </c>
      <c r="I193" s="56" t="s">
        <v>8758</v>
      </c>
      <c r="J193" s="56" t="s">
        <v>8551</v>
      </c>
      <c r="K193" s="56" t="s">
        <v>8823</v>
      </c>
      <c r="L193" s="56" t="s">
        <v>7728</v>
      </c>
      <c r="M193" s="56">
        <v>330</v>
      </c>
      <c r="N193" s="56">
        <v>333</v>
      </c>
      <c r="O193" s="56">
        <v>401</v>
      </c>
      <c r="P193" s="57" t="s">
        <v>7022</v>
      </c>
      <c r="Q193" s="58" t="s">
        <v>8552</v>
      </c>
      <c r="R193" s="56" t="s">
        <v>8549</v>
      </c>
      <c r="S193" s="56" t="s">
        <v>8553</v>
      </c>
      <c r="T193" s="56" t="s">
        <v>8551</v>
      </c>
      <c r="U193" s="56">
        <v>1</v>
      </c>
      <c r="V193" s="49" t="s">
        <v>8554</v>
      </c>
    </row>
    <row r="194" ht="12.8" customHeight="1" spans="1:22" x14ac:dyDescent="0.25">
      <c r="A194" s="55">
        <v>61762</v>
      </c>
      <c r="B194" s="56" t="s">
        <v>252</v>
      </c>
      <c r="C194" s="56" t="s">
        <v>11</v>
      </c>
      <c r="D194" s="56" t="s">
        <v>8547</v>
      </c>
      <c r="E194" s="56" t="s">
        <v>8548</v>
      </c>
      <c r="F194" s="56" t="s">
        <v>8549</v>
      </c>
      <c r="G194" s="56" t="s">
        <v>8549</v>
      </c>
      <c r="H194" s="56" t="s">
        <v>8822</v>
      </c>
      <c r="I194" s="56" t="s">
        <v>8758</v>
      </c>
      <c r="J194" s="56" t="s">
        <v>8551</v>
      </c>
      <c r="K194" s="56" t="s">
        <v>8823</v>
      </c>
      <c r="L194" s="56" t="s">
        <v>33</v>
      </c>
      <c r="M194" s="56">
        <v>330</v>
      </c>
      <c r="N194" s="56">
        <v>333</v>
      </c>
      <c r="O194" s="56">
        <v>401</v>
      </c>
      <c r="P194" s="57" t="s">
        <v>7022</v>
      </c>
      <c r="Q194" s="58" t="s">
        <v>8552</v>
      </c>
      <c r="R194" s="56" t="s">
        <v>8549</v>
      </c>
      <c r="S194" s="56" t="s">
        <v>8553</v>
      </c>
      <c r="T194" s="56" t="s">
        <v>8551</v>
      </c>
      <c r="U194" s="56">
        <v>1</v>
      </c>
      <c r="V194" s="49" t="s">
        <v>8554</v>
      </c>
    </row>
    <row r="195" ht="12.8" customHeight="1" spans="1:22" x14ac:dyDescent="0.25">
      <c r="A195" s="55">
        <v>655319</v>
      </c>
      <c r="B195" s="56" t="s">
        <v>8824</v>
      </c>
      <c r="C195" s="56" t="s">
        <v>11</v>
      </c>
      <c r="D195" s="56" t="s">
        <v>8547</v>
      </c>
      <c r="E195" s="56" t="s">
        <v>8548</v>
      </c>
      <c r="F195" s="56" t="s">
        <v>8549</v>
      </c>
      <c r="G195" s="56" t="s">
        <v>8549</v>
      </c>
      <c r="H195" s="56" t="s">
        <v>8822</v>
      </c>
      <c r="I195" s="56" t="s">
        <v>8758</v>
      </c>
      <c r="J195" s="56" t="s">
        <v>8556</v>
      </c>
      <c r="K195" s="56" t="s">
        <v>8825</v>
      </c>
      <c r="L195" s="56" t="s">
        <v>8557</v>
      </c>
      <c r="M195" s="56">
        <v>330</v>
      </c>
      <c r="N195" s="56">
        <v>333</v>
      </c>
      <c r="O195" s="56">
        <v>401</v>
      </c>
      <c r="P195" s="57">
        <v>453</v>
      </c>
      <c r="Q195" s="58">
        <v>330333401453</v>
      </c>
      <c r="R195" s="56" t="s">
        <v>8549</v>
      </c>
      <c r="S195" s="56" t="s">
        <v>8553</v>
      </c>
      <c r="T195" s="56" t="s">
        <v>8551</v>
      </c>
      <c r="U195" s="56">
        <v>1</v>
      </c>
      <c r="V195" s="49" t="s">
        <v>8554</v>
      </c>
    </row>
    <row r="196" ht="12.8" customHeight="1" spans="1:22" x14ac:dyDescent="0.25">
      <c r="A196" s="55">
        <v>655731</v>
      </c>
      <c r="B196" s="56" t="s">
        <v>8826</v>
      </c>
      <c r="C196" s="56" t="s">
        <v>11</v>
      </c>
      <c r="D196" s="56" t="s">
        <v>8547</v>
      </c>
      <c r="E196" s="56" t="s">
        <v>8548</v>
      </c>
      <c r="F196" s="56" t="s">
        <v>8549</v>
      </c>
      <c r="G196" s="56" t="s">
        <v>8549</v>
      </c>
      <c r="H196" s="56" t="s">
        <v>8822</v>
      </c>
      <c r="I196" s="56" t="s">
        <v>8758</v>
      </c>
      <c r="J196" s="56" t="s">
        <v>8559</v>
      </c>
      <c r="K196" s="56" t="s">
        <v>8827</v>
      </c>
      <c r="L196" s="56" t="s">
        <v>8557</v>
      </c>
      <c r="M196" s="56">
        <v>330</v>
      </c>
      <c r="N196" s="56">
        <v>333</v>
      </c>
      <c r="O196" s="56">
        <v>401</v>
      </c>
      <c r="P196" s="57">
        <v>101</v>
      </c>
      <c r="Q196" s="58">
        <v>330333401101</v>
      </c>
      <c r="R196" s="56" t="s">
        <v>8549</v>
      </c>
      <c r="S196" s="56" t="s">
        <v>8553</v>
      </c>
      <c r="T196" s="56" t="s">
        <v>8551</v>
      </c>
      <c r="U196" s="56">
        <v>1</v>
      </c>
      <c r="V196" s="49" t="s">
        <v>8554</v>
      </c>
    </row>
    <row r="197" ht="12.8" customHeight="1" spans="1:22" x14ac:dyDescent="0.25">
      <c r="A197" s="55">
        <v>20020954</v>
      </c>
      <c r="B197" s="56" t="s">
        <v>8828</v>
      </c>
      <c r="C197" s="56" t="s">
        <v>11</v>
      </c>
      <c r="D197" s="56" t="s">
        <v>8547</v>
      </c>
      <c r="E197" s="56" t="s">
        <v>8548</v>
      </c>
      <c r="F197" s="56" t="s">
        <v>8549</v>
      </c>
      <c r="G197" s="56" t="s">
        <v>8549</v>
      </c>
      <c r="H197" s="56" t="s">
        <v>8822</v>
      </c>
      <c r="I197" s="56" t="s">
        <v>8758</v>
      </c>
      <c r="J197" s="56" t="s">
        <v>8562</v>
      </c>
      <c r="K197" s="56" t="s">
        <v>8829</v>
      </c>
      <c r="L197" s="56" t="s">
        <v>8564</v>
      </c>
      <c r="M197" s="56">
        <v>330</v>
      </c>
      <c r="N197" s="56">
        <v>333</v>
      </c>
      <c r="O197" s="56">
        <v>401</v>
      </c>
      <c r="P197" s="57" t="s">
        <v>7022</v>
      </c>
      <c r="Q197" s="58" t="s">
        <v>8552</v>
      </c>
      <c r="R197" s="56" t="s">
        <v>8549</v>
      </c>
      <c r="S197" s="56" t="s">
        <v>8553</v>
      </c>
      <c r="T197" s="56" t="s">
        <v>8551</v>
      </c>
      <c r="U197" s="56">
        <v>1</v>
      </c>
      <c r="V197" s="49" t="s">
        <v>8554</v>
      </c>
    </row>
    <row r="198" ht="12.8" customHeight="1" spans="1:22" x14ac:dyDescent="0.25">
      <c r="A198" s="55" t="s">
        <v>7022</v>
      </c>
      <c r="B198" s="56" t="s">
        <v>8830</v>
      </c>
      <c r="C198" s="56" t="s">
        <v>11</v>
      </c>
      <c r="D198" s="56" t="s">
        <v>8547</v>
      </c>
      <c r="E198" s="56" t="s">
        <v>8548</v>
      </c>
      <c r="F198" s="56" t="s">
        <v>8549</v>
      </c>
      <c r="G198" s="56" t="s">
        <v>8549</v>
      </c>
      <c r="H198" s="56" t="s">
        <v>8822</v>
      </c>
      <c r="I198" s="56" t="s">
        <v>8758</v>
      </c>
      <c r="J198" s="56" t="s">
        <v>8551</v>
      </c>
      <c r="K198" s="56" t="s">
        <v>8823</v>
      </c>
      <c r="L198" s="56" t="s">
        <v>7292</v>
      </c>
      <c r="M198" s="56">
        <v>330</v>
      </c>
      <c r="N198" s="56">
        <v>333</v>
      </c>
      <c r="O198" s="56">
        <v>401</v>
      </c>
      <c r="P198" s="57" t="s">
        <v>7022</v>
      </c>
      <c r="Q198" s="58" t="s">
        <v>8552</v>
      </c>
      <c r="R198" s="56" t="s">
        <v>8549</v>
      </c>
      <c r="S198" s="56" t="s">
        <v>8553</v>
      </c>
      <c r="T198" s="56" t="s">
        <v>8551</v>
      </c>
      <c r="U198" s="56">
        <v>0.001</v>
      </c>
      <c r="V198" s="49" t="s">
        <v>8554</v>
      </c>
    </row>
    <row r="199" ht="12.8" customHeight="1" spans="1:22" x14ac:dyDescent="0.25">
      <c r="A199" s="55">
        <v>671781</v>
      </c>
      <c r="B199" s="56" t="s">
        <v>8831</v>
      </c>
      <c r="C199" s="56" t="s">
        <v>10</v>
      </c>
      <c r="D199" s="56" t="s">
        <v>8547</v>
      </c>
      <c r="E199" s="56" t="s">
        <v>8548</v>
      </c>
      <c r="F199" s="56" t="s">
        <v>8549</v>
      </c>
      <c r="G199" s="56" t="s">
        <v>8567</v>
      </c>
      <c r="H199" s="56" t="s">
        <v>8820</v>
      </c>
      <c r="I199" s="56" t="s">
        <v>8758</v>
      </c>
      <c r="J199" s="56" t="s">
        <v>8551</v>
      </c>
      <c r="K199" s="56" t="s">
        <v>8831</v>
      </c>
      <c r="L199" s="56" t="s">
        <v>8557</v>
      </c>
      <c r="M199" s="56">
        <v>330</v>
      </c>
      <c r="N199" s="56">
        <v>333</v>
      </c>
      <c r="O199" s="56">
        <v>401</v>
      </c>
      <c r="P199" s="57">
        <v>473</v>
      </c>
      <c r="Q199" s="58">
        <v>330333401473</v>
      </c>
      <c r="R199" s="56" t="s">
        <v>8567</v>
      </c>
      <c r="S199" s="56" t="s">
        <v>8570</v>
      </c>
      <c r="T199" s="56" t="s">
        <v>8551</v>
      </c>
      <c r="U199" s="56">
        <v>0.5</v>
      </c>
      <c r="V199" s="49" t="s">
        <v>8554</v>
      </c>
    </row>
    <row r="200" ht="12.8" customHeight="1" spans="1:22" x14ac:dyDescent="0.25">
      <c r="A200" s="55" t="s">
        <v>7022</v>
      </c>
      <c r="B200" s="56" t="s">
        <v>8832</v>
      </c>
      <c r="C200" s="56" t="s">
        <v>10</v>
      </c>
      <c r="D200" s="56" t="s">
        <v>8547</v>
      </c>
      <c r="E200" s="56" t="s">
        <v>8548</v>
      </c>
      <c r="F200" s="56" t="s">
        <v>8549</v>
      </c>
      <c r="G200" s="56" t="s">
        <v>8567</v>
      </c>
      <c r="H200" s="56" t="s">
        <v>8820</v>
      </c>
      <c r="I200" s="56" t="s">
        <v>8758</v>
      </c>
      <c r="J200" s="56" t="s">
        <v>8551</v>
      </c>
      <c r="K200" s="56" t="s">
        <v>8833</v>
      </c>
      <c r="L200" s="56" t="s">
        <v>7292</v>
      </c>
      <c r="M200" s="56">
        <v>330</v>
      </c>
      <c r="N200" s="56">
        <v>333</v>
      </c>
      <c r="O200" s="56">
        <v>401</v>
      </c>
      <c r="P200" s="57" t="s">
        <v>7022</v>
      </c>
      <c r="Q200" s="58" t="s">
        <v>8552</v>
      </c>
      <c r="R200" s="56" t="s">
        <v>8567</v>
      </c>
      <c r="S200" s="56" t="s">
        <v>8570</v>
      </c>
      <c r="T200" s="56" t="s">
        <v>8551</v>
      </c>
      <c r="U200" s="56">
        <v>0.5</v>
      </c>
      <c r="V200" s="49" t="s">
        <v>8554</v>
      </c>
    </row>
    <row r="201" ht="12.8" customHeight="1" spans="1:22" x14ac:dyDescent="0.25">
      <c r="A201" s="55">
        <v>20024092</v>
      </c>
      <c r="B201" s="56" t="s">
        <v>8834</v>
      </c>
      <c r="C201" s="56" t="s">
        <v>10</v>
      </c>
      <c r="D201" s="56" t="s">
        <v>8547</v>
      </c>
      <c r="E201" s="56" t="s">
        <v>8548</v>
      </c>
      <c r="F201" s="56" t="s">
        <v>8549</v>
      </c>
      <c r="G201" s="56" t="s">
        <v>8567</v>
      </c>
      <c r="H201" s="56" t="s">
        <v>8820</v>
      </c>
      <c r="I201" s="56" t="s">
        <v>8758</v>
      </c>
      <c r="J201" s="56" t="s">
        <v>8551</v>
      </c>
      <c r="K201" s="56" t="s">
        <v>8835</v>
      </c>
      <c r="L201" s="56" t="s">
        <v>8564</v>
      </c>
      <c r="M201" s="56">
        <v>330</v>
      </c>
      <c r="N201" s="56">
        <v>333</v>
      </c>
      <c r="O201" s="56">
        <v>401</v>
      </c>
      <c r="P201" s="57" t="s">
        <v>7022</v>
      </c>
      <c r="Q201" s="58" t="s">
        <v>8552</v>
      </c>
      <c r="R201" s="56" t="s">
        <v>8567</v>
      </c>
      <c r="S201" s="56" t="s">
        <v>8570</v>
      </c>
      <c r="T201" s="56" t="s">
        <v>8551</v>
      </c>
      <c r="U201" s="56">
        <v>0.5</v>
      </c>
      <c r="V201" s="49" t="s">
        <v>8554</v>
      </c>
    </row>
    <row r="202" ht="12.8" customHeight="1" spans="1:22" x14ac:dyDescent="0.25">
      <c r="A202" s="55">
        <v>795730</v>
      </c>
      <c r="B202" s="56" t="s">
        <v>1423</v>
      </c>
      <c r="C202" s="56" t="s">
        <v>10</v>
      </c>
      <c r="D202" s="56" t="s">
        <v>8547</v>
      </c>
      <c r="E202" s="56" t="s">
        <v>8548</v>
      </c>
      <c r="F202" s="56" t="s">
        <v>8549</v>
      </c>
      <c r="G202" s="56" t="s">
        <v>8567</v>
      </c>
      <c r="H202" s="56" t="s">
        <v>8820</v>
      </c>
      <c r="I202" s="56" t="s">
        <v>8758</v>
      </c>
      <c r="J202" s="56" t="s">
        <v>8551</v>
      </c>
      <c r="K202" s="56" t="s">
        <v>8835</v>
      </c>
      <c r="L202" s="56" t="s">
        <v>33</v>
      </c>
      <c r="M202" s="56">
        <v>330</v>
      </c>
      <c r="N202" s="56">
        <v>333</v>
      </c>
      <c r="O202" s="56">
        <v>401</v>
      </c>
      <c r="P202" s="57" t="s">
        <v>7022</v>
      </c>
      <c r="Q202" s="58" t="s">
        <v>8552</v>
      </c>
      <c r="R202" s="56" t="s">
        <v>8567</v>
      </c>
      <c r="S202" s="56" t="s">
        <v>8570</v>
      </c>
      <c r="T202" s="56" t="s">
        <v>8551</v>
      </c>
      <c r="U202" s="56">
        <v>0.5</v>
      </c>
      <c r="V202" s="49" t="s">
        <v>8554</v>
      </c>
    </row>
    <row r="203" ht="12.8" customHeight="1" spans="1:22" x14ac:dyDescent="0.25">
      <c r="A203" s="55">
        <v>134800</v>
      </c>
      <c r="B203" s="56" t="s">
        <v>8836</v>
      </c>
      <c r="C203" s="56" t="s">
        <v>10</v>
      </c>
      <c r="D203" s="56" t="s">
        <v>8547</v>
      </c>
      <c r="E203" s="56" t="s">
        <v>8548</v>
      </c>
      <c r="F203" s="56" t="s">
        <v>8549</v>
      </c>
      <c r="G203" s="56" t="s">
        <v>8567</v>
      </c>
      <c r="H203" s="56" t="s">
        <v>8820</v>
      </c>
      <c r="I203" s="56" t="s">
        <v>8758</v>
      </c>
      <c r="J203" s="56" t="s">
        <v>8551</v>
      </c>
      <c r="K203" s="56" t="s">
        <v>8837</v>
      </c>
      <c r="L203" s="56" t="s">
        <v>7728</v>
      </c>
      <c r="M203" s="56">
        <v>330</v>
      </c>
      <c r="N203" s="56">
        <v>333</v>
      </c>
      <c r="O203" s="56">
        <v>401</v>
      </c>
      <c r="P203" s="57" t="s">
        <v>7022</v>
      </c>
      <c r="Q203" s="58" t="s">
        <v>8552</v>
      </c>
      <c r="R203" s="56" t="s">
        <v>8567</v>
      </c>
      <c r="S203" s="56" t="s">
        <v>8570</v>
      </c>
      <c r="T203" s="56" t="s">
        <v>8551</v>
      </c>
      <c r="U203" s="56">
        <v>0.5</v>
      </c>
      <c r="V203" s="49" t="s">
        <v>8554</v>
      </c>
    </row>
    <row r="204" ht="12.8" customHeight="1" spans="1:22" x14ac:dyDescent="0.25">
      <c r="A204" s="55">
        <v>134463</v>
      </c>
      <c r="B204" s="56" t="s">
        <v>207</v>
      </c>
      <c r="C204" s="56" t="s">
        <v>11</v>
      </c>
      <c r="D204" s="56" t="s">
        <v>8547</v>
      </c>
      <c r="E204" s="56" t="s">
        <v>8548</v>
      </c>
      <c r="F204" s="56" t="s">
        <v>8549</v>
      </c>
      <c r="G204" s="56" t="s">
        <v>8549</v>
      </c>
      <c r="H204" s="56" t="s">
        <v>8838</v>
      </c>
      <c r="I204" s="56" t="s">
        <v>8838</v>
      </c>
      <c r="J204" s="56" t="s">
        <v>8551</v>
      </c>
      <c r="K204" s="56" t="s">
        <v>207</v>
      </c>
      <c r="L204" s="56" t="s">
        <v>7728</v>
      </c>
      <c r="M204" s="56">
        <v>330</v>
      </c>
      <c r="N204" s="56">
        <v>333</v>
      </c>
      <c r="O204" s="56">
        <v>401</v>
      </c>
      <c r="P204" s="57" t="s">
        <v>7022</v>
      </c>
      <c r="Q204" s="58" t="s">
        <v>8552</v>
      </c>
      <c r="R204" s="56" t="s">
        <v>8549</v>
      </c>
      <c r="S204" s="56" t="s">
        <v>8553</v>
      </c>
      <c r="T204" s="56" t="s">
        <v>8551</v>
      </c>
      <c r="U204" s="56">
        <v>1</v>
      </c>
      <c r="V204" s="49" t="s">
        <v>8554</v>
      </c>
    </row>
    <row r="205" ht="12.8" customHeight="1" spans="1:22" x14ac:dyDescent="0.25">
      <c r="A205" s="55">
        <v>61723</v>
      </c>
      <c r="B205" s="56" t="s">
        <v>207</v>
      </c>
      <c r="C205" s="56" t="s">
        <v>11</v>
      </c>
      <c r="D205" s="56" t="s">
        <v>8547</v>
      </c>
      <c r="E205" s="56" t="s">
        <v>8548</v>
      </c>
      <c r="F205" s="56" t="s">
        <v>8549</v>
      </c>
      <c r="G205" s="56" t="s">
        <v>8549</v>
      </c>
      <c r="H205" s="56" t="s">
        <v>8838</v>
      </c>
      <c r="I205" s="56" t="s">
        <v>8838</v>
      </c>
      <c r="J205" s="56" t="s">
        <v>8551</v>
      </c>
      <c r="K205" s="56" t="s">
        <v>207</v>
      </c>
      <c r="L205" s="56" t="s">
        <v>33</v>
      </c>
      <c r="M205" s="56">
        <v>330</v>
      </c>
      <c r="N205" s="56">
        <v>333</v>
      </c>
      <c r="O205" s="56">
        <v>401</v>
      </c>
      <c r="P205" s="57" t="s">
        <v>7022</v>
      </c>
      <c r="Q205" s="58" t="s">
        <v>8552</v>
      </c>
      <c r="R205" s="56" t="s">
        <v>8549</v>
      </c>
      <c r="S205" s="56" t="s">
        <v>8553</v>
      </c>
      <c r="T205" s="56" t="s">
        <v>8551</v>
      </c>
      <c r="U205" s="56">
        <v>1</v>
      </c>
      <c r="V205" s="49" t="s">
        <v>8554</v>
      </c>
    </row>
    <row r="206" ht="12.8" customHeight="1" spans="1:22" x14ac:dyDescent="0.25">
      <c r="A206" s="55">
        <v>655321</v>
      </c>
      <c r="B206" s="56" t="s">
        <v>8839</v>
      </c>
      <c r="C206" s="56" t="s">
        <v>11</v>
      </c>
      <c r="D206" s="56" t="s">
        <v>8547</v>
      </c>
      <c r="E206" s="56" t="s">
        <v>8548</v>
      </c>
      <c r="F206" s="56" t="s">
        <v>8549</v>
      </c>
      <c r="G206" s="56" t="s">
        <v>8549</v>
      </c>
      <c r="H206" s="56" t="s">
        <v>8838</v>
      </c>
      <c r="I206" s="56" t="s">
        <v>8838</v>
      </c>
      <c r="J206" s="56" t="s">
        <v>8556</v>
      </c>
      <c r="K206" s="56" t="s">
        <v>8839</v>
      </c>
      <c r="L206" s="56" t="s">
        <v>8557</v>
      </c>
      <c r="M206" s="56">
        <v>330</v>
      </c>
      <c r="N206" s="56">
        <v>333</v>
      </c>
      <c r="O206" s="56">
        <v>401</v>
      </c>
      <c r="P206" s="57">
        <v>453</v>
      </c>
      <c r="Q206" s="58">
        <v>330333401453</v>
      </c>
      <c r="R206" s="56" t="s">
        <v>8549</v>
      </c>
      <c r="S206" s="56" t="s">
        <v>8553</v>
      </c>
      <c r="T206" s="56" t="s">
        <v>8551</v>
      </c>
      <c r="U206" s="56">
        <v>1</v>
      </c>
      <c r="V206" s="49" t="s">
        <v>8554</v>
      </c>
    </row>
    <row r="207" ht="12.8" customHeight="1" spans="1:22" x14ac:dyDescent="0.25">
      <c r="A207" s="55">
        <v>655733</v>
      </c>
      <c r="B207" s="56" t="s">
        <v>8840</v>
      </c>
      <c r="C207" s="56" t="s">
        <v>11</v>
      </c>
      <c r="D207" s="56" t="s">
        <v>8547</v>
      </c>
      <c r="E207" s="56" t="s">
        <v>8548</v>
      </c>
      <c r="F207" s="56" t="s">
        <v>8549</v>
      </c>
      <c r="G207" s="56" t="s">
        <v>8549</v>
      </c>
      <c r="H207" s="56" t="s">
        <v>8838</v>
      </c>
      <c r="I207" s="56" t="s">
        <v>8838</v>
      </c>
      <c r="J207" s="56" t="s">
        <v>8559</v>
      </c>
      <c r="K207" s="56" t="s">
        <v>8840</v>
      </c>
      <c r="L207" s="56" t="s">
        <v>8557</v>
      </c>
      <c r="M207" s="56">
        <v>330</v>
      </c>
      <c r="N207" s="56">
        <v>333</v>
      </c>
      <c r="O207" s="56">
        <v>401</v>
      </c>
      <c r="P207" s="57">
        <v>101</v>
      </c>
      <c r="Q207" s="58">
        <v>330333401101</v>
      </c>
      <c r="R207" s="56" t="s">
        <v>8549</v>
      </c>
      <c r="S207" s="56" t="s">
        <v>8553</v>
      </c>
      <c r="T207" s="56" t="s">
        <v>8551</v>
      </c>
      <c r="U207" s="56">
        <v>1</v>
      </c>
      <c r="V207" s="49" t="s">
        <v>8554</v>
      </c>
    </row>
    <row r="208" ht="12.8" customHeight="1" spans="1:22" x14ac:dyDescent="0.25">
      <c r="A208" s="55">
        <v>20020956</v>
      </c>
      <c r="B208" s="56" t="s">
        <v>8841</v>
      </c>
      <c r="C208" s="56" t="s">
        <v>11</v>
      </c>
      <c r="D208" s="56" t="s">
        <v>8547</v>
      </c>
      <c r="E208" s="56" t="s">
        <v>8548</v>
      </c>
      <c r="F208" s="56" t="s">
        <v>8549</v>
      </c>
      <c r="G208" s="56" t="s">
        <v>8549</v>
      </c>
      <c r="H208" s="56" t="s">
        <v>8838</v>
      </c>
      <c r="I208" s="56" t="s">
        <v>8838</v>
      </c>
      <c r="J208" s="56" t="s">
        <v>8562</v>
      </c>
      <c r="K208" s="56" t="s">
        <v>8842</v>
      </c>
      <c r="L208" s="56" t="s">
        <v>8564</v>
      </c>
      <c r="M208" s="56">
        <v>330</v>
      </c>
      <c r="N208" s="56">
        <v>333</v>
      </c>
      <c r="O208" s="56">
        <v>401</v>
      </c>
      <c r="P208" s="57" t="s">
        <v>7022</v>
      </c>
      <c r="Q208" s="58" t="s">
        <v>8552</v>
      </c>
      <c r="R208" s="56" t="s">
        <v>8549</v>
      </c>
      <c r="S208" s="56" t="s">
        <v>8553</v>
      </c>
      <c r="T208" s="56" t="s">
        <v>8551</v>
      </c>
      <c r="U208" s="56">
        <v>1</v>
      </c>
      <c r="V208" s="49" t="s">
        <v>8554</v>
      </c>
    </row>
    <row r="209" ht="12.8" customHeight="1" spans="1:22" x14ac:dyDescent="0.25">
      <c r="A209" s="55" t="s">
        <v>7022</v>
      </c>
      <c r="B209" s="56" t="s">
        <v>8843</v>
      </c>
      <c r="C209" s="56" t="s">
        <v>11</v>
      </c>
      <c r="D209" s="56" t="s">
        <v>8547</v>
      </c>
      <c r="E209" s="56" t="s">
        <v>8548</v>
      </c>
      <c r="F209" s="56" t="s">
        <v>8549</v>
      </c>
      <c r="G209" s="56" t="s">
        <v>8549</v>
      </c>
      <c r="H209" s="56" t="s">
        <v>8838</v>
      </c>
      <c r="I209" s="56" t="s">
        <v>8838</v>
      </c>
      <c r="J209" s="56" t="s">
        <v>8551</v>
      </c>
      <c r="K209" s="56" t="s">
        <v>207</v>
      </c>
      <c r="L209" s="56" t="s">
        <v>7292</v>
      </c>
      <c r="M209" s="56">
        <v>330</v>
      </c>
      <c r="N209" s="56">
        <v>333</v>
      </c>
      <c r="O209" s="56">
        <v>401</v>
      </c>
      <c r="P209" s="57" t="s">
        <v>7022</v>
      </c>
      <c r="Q209" s="58" t="s">
        <v>8552</v>
      </c>
      <c r="R209" s="56" t="s">
        <v>8549</v>
      </c>
      <c r="S209" s="56" t="s">
        <v>8553</v>
      </c>
      <c r="T209" s="56" t="s">
        <v>8551</v>
      </c>
      <c r="U209" s="56">
        <v>0.001</v>
      </c>
      <c r="V209" s="49" t="s">
        <v>8554</v>
      </c>
    </row>
    <row r="210" ht="12.8" customHeight="1" spans="1:22" x14ac:dyDescent="0.25">
      <c r="A210" s="55" t="s">
        <v>7022</v>
      </c>
      <c r="B210" s="56" t="s">
        <v>8844</v>
      </c>
      <c r="C210" s="56" t="s">
        <v>11</v>
      </c>
      <c r="D210" s="56" t="s">
        <v>8845</v>
      </c>
      <c r="E210" s="56" t="s">
        <v>8846</v>
      </c>
      <c r="F210" s="56" t="s">
        <v>8847</v>
      </c>
      <c r="G210" s="56" t="s">
        <v>8847</v>
      </c>
      <c r="H210" s="56" t="s">
        <v>8848</v>
      </c>
      <c r="I210" s="56" t="s">
        <v>8848</v>
      </c>
      <c r="J210" s="56" t="s">
        <v>8551</v>
      </c>
      <c r="K210" s="56" t="s">
        <v>8849</v>
      </c>
      <c r="L210" s="56" t="s">
        <v>7292</v>
      </c>
      <c r="M210" s="56" t="s">
        <v>7022</v>
      </c>
      <c r="N210" s="56" t="s">
        <v>7022</v>
      </c>
      <c r="O210" s="56" t="s">
        <v>7022</v>
      </c>
      <c r="P210" s="57" t="s">
        <v>7022</v>
      </c>
      <c r="Q210" s="58" t="s">
        <v>8850</v>
      </c>
      <c r="R210" s="56" t="s">
        <v>8847</v>
      </c>
      <c r="S210" s="56" t="s">
        <v>8847</v>
      </c>
      <c r="T210" s="56" t="s">
        <v>8551</v>
      </c>
      <c r="U210" s="56">
        <v>0.001</v>
      </c>
      <c r="V210" s="49" t="s">
        <v>8554</v>
      </c>
    </row>
    <row r="211" ht="12.8" customHeight="1" spans="1:22" x14ac:dyDescent="0.25">
      <c r="A211" s="55" t="s">
        <v>7022</v>
      </c>
      <c r="B211" s="56" t="s">
        <v>8851</v>
      </c>
      <c r="C211" s="56" t="s">
        <v>10</v>
      </c>
      <c r="D211" s="56" t="s">
        <v>8845</v>
      </c>
      <c r="E211" s="56" t="s">
        <v>8846</v>
      </c>
      <c r="F211" s="56" t="s">
        <v>8847</v>
      </c>
      <c r="G211" s="56" t="s">
        <v>8847</v>
      </c>
      <c r="H211" s="56" t="s">
        <v>8848</v>
      </c>
      <c r="I211" s="56" t="s">
        <v>8848</v>
      </c>
      <c r="J211" s="56" t="s">
        <v>8551</v>
      </c>
      <c r="K211" s="56" t="s">
        <v>8849</v>
      </c>
      <c r="L211" s="56" t="s">
        <v>7718</v>
      </c>
      <c r="M211" s="56" t="s">
        <v>7022</v>
      </c>
      <c r="N211" s="56" t="s">
        <v>7022</v>
      </c>
      <c r="O211" s="56" t="s">
        <v>7022</v>
      </c>
      <c r="P211" s="57" t="s">
        <v>7022</v>
      </c>
      <c r="Q211" s="58" t="s">
        <v>8850</v>
      </c>
      <c r="R211" s="56" t="s">
        <v>8847</v>
      </c>
      <c r="S211" s="56" t="s">
        <v>8847</v>
      </c>
      <c r="T211" s="56" t="s">
        <v>8551</v>
      </c>
      <c r="U211" s="56">
        <v>1</v>
      </c>
      <c r="V211" s="49" t="s">
        <v>8554</v>
      </c>
    </row>
    <row r="212" ht="12.8" customHeight="1" spans="1:22" x14ac:dyDescent="0.25">
      <c r="A212" s="55">
        <v>20024473</v>
      </c>
      <c r="B212" s="56" t="s">
        <v>8852</v>
      </c>
      <c r="C212" s="56" t="s">
        <v>10</v>
      </c>
      <c r="D212" s="56" t="s">
        <v>8845</v>
      </c>
      <c r="E212" s="56" t="s">
        <v>8846</v>
      </c>
      <c r="F212" s="56" t="s">
        <v>8847</v>
      </c>
      <c r="G212" s="56" t="s">
        <v>8847</v>
      </c>
      <c r="H212" s="56" t="s">
        <v>8853</v>
      </c>
      <c r="I212" s="56" t="s">
        <v>8854</v>
      </c>
      <c r="J212" s="56" t="s">
        <v>8551</v>
      </c>
      <c r="K212" s="56" t="s">
        <v>8852</v>
      </c>
      <c r="L212" s="56" t="s">
        <v>8564</v>
      </c>
      <c r="M212" s="56" t="s">
        <v>7022</v>
      </c>
      <c r="N212" s="56" t="s">
        <v>7022</v>
      </c>
      <c r="O212" s="56" t="s">
        <v>7022</v>
      </c>
      <c r="P212" s="57" t="s">
        <v>7022</v>
      </c>
      <c r="Q212" s="58" t="s">
        <v>8850</v>
      </c>
      <c r="R212" s="56" t="s">
        <v>8847</v>
      </c>
      <c r="S212" s="56" t="s">
        <v>8847</v>
      </c>
      <c r="T212" s="56" t="s">
        <v>8551</v>
      </c>
      <c r="U212" s="56">
        <v>1</v>
      </c>
      <c r="V212" s="49" t="s">
        <v>8554</v>
      </c>
    </row>
    <row r="213" ht="12.8" customHeight="1" spans="1:22" x14ac:dyDescent="0.25">
      <c r="A213" s="55">
        <v>671375</v>
      </c>
      <c r="B213" s="56" t="s">
        <v>8855</v>
      </c>
      <c r="C213" s="56" t="s">
        <v>11</v>
      </c>
      <c r="D213" s="56" t="s">
        <v>8547</v>
      </c>
      <c r="E213" s="56" t="s">
        <v>8548</v>
      </c>
      <c r="F213" s="56" t="s">
        <v>8549</v>
      </c>
      <c r="G213" s="56" t="s">
        <v>8856</v>
      </c>
      <c r="H213" s="56" t="s">
        <v>8857</v>
      </c>
      <c r="I213" s="56" t="s">
        <v>8858</v>
      </c>
      <c r="J213" s="56" t="s">
        <v>8551</v>
      </c>
      <c r="K213" s="56" t="s">
        <v>8859</v>
      </c>
      <c r="L213" s="56" t="s">
        <v>8557</v>
      </c>
      <c r="M213" s="56">
        <v>330</v>
      </c>
      <c r="N213" s="56">
        <v>333</v>
      </c>
      <c r="O213" s="56">
        <v>401</v>
      </c>
      <c r="P213" s="57">
        <v>473</v>
      </c>
      <c r="Q213" s="58">
        <v>330333401473</v>
      </c>
      <c r="R213" s="56" t="s">
        <v>8549</v>
      </c>
      <c r="S213" s="56" t="s">
        <v>8553</v>
      </c>
      <c r="T213" s="56" t="s">
        <v>8551</v>
      </c>
      <c r="U213" s="56">
        <v>1</v>
      </c>
      <c r="V213" s="49" t="s">
        <v>8554</v>
      </c>
    </row>
    <row r="214" ht="12.8" customHeight="1" spans="1:22" x14ac:dyDescent="0.25">
      <c r="A214" s="55" t="s">
        <v>7022</v>
      </c>
      <c r="B214" s="56" t="s">
        <v>8860</v>
      </c>
      <c r="C214" s="56" t="s">
        <v>10</v>
      </c>
      <c r="D214" s="56" t="s">
        <v>8547</v>
      </c>
      <c r="E214" s="56" t="s">
        <v>8548</v>
      </c>
      <c r="F214" s="56" t="s">
        <v>8583</v>
      </c>
      <c r="G214" s="56" t="s">
        <v>8628</v>
      </c>
      <c r="H214" s="56" t="s">
        <v>8861</v>
      </c>
      <c r="I214" s="56" t="s">
        <v>8862</v>
      </c>
      <c r="J214" s="56" t="s">
        <v>8551</v>
      </c>
      <c r="K214" s="56" t="s">
        <v>8863</v>
      </c>
      <c r="L214" s="56" t="s">
        <v>7718</v>
      </c>
      <c r="M214" s="56">
        <v>330</v>
      </c>
      <c r="N214" s="56">
        <v>333</v>
      </c>
      <c r="O214" s="56">
        <v>402</v>
      </c>
      <c r="P214" s="57" t="s">
        <v>7022</v>
      </c>
      <c r="Q214" s="58" t="s">
        <v>8586</v>
      </c>
      <c r="R214" s="56" t="s">
        <v>8628</v>
      </c>
      <c r="S214" s="56" t="s">
        <v>8570</v>
      </c>
      <c r="T214" s="56" t="s">
        <v>8551</v>
      </c>
      <c r="U214" s="56">
        <v>0.5</v>
      </c>
      <c r="V214" s="49" t="s">
        <v>8554</v>
      </c>
    </row>
    <row r="215" ht="12.8" customHeight="1" spans="1:22" x14ac:dyDescent="0.25">
      <c r="A215" s="55">
        <v>134519</v>
      </c>
      <c r="B215" s="56" t="s">
        <v>138</v>
      </c>
      <c r="C215" s="56" t="s">
        <v>11</v>
      </c>
      <c r="D215" s="56" t="s">
        <v>8547</v>
      </c>
      <c r="E215" s="56" t="s">
        <v>8548</v>
      </c>
      <c r="F215" s="56" t="s">
        <v>8583</v>
      </c>
      <c r="G215" s="56" t="s">
        <v>8583</v>
      </c>
      <c r="H215" s="56" t="s">
        <v>8864</v>
      </c>
      <c r="I215" s="56" t="s">
        <v>8862</v>
      </c>
      <c r="J215" s="56" t="s">
        <v>8551</v>
      </c>
      <c r="K215" s="56" t="s">
        <v>8865</v>
      </c>
      <c r="L215" s="56" t="s">
        <v>7728</v>
      </c>
      <c r="M215" s="56">
        <v>330</v>
      </c>
      <c r="N215" s="56">
        <v>333</v>
      </c>
      <c r="O215" s="56">
        <v>402</v>
      </c>
      <c r="P215" s="57" t="s">
        <v>7022</v>
      </c>
      <c r="Q215" s="58" t="s">
        <v>8586</v>
      </c>
      <c r="R215" s="56" t="s">
        <v>8583</v>
      </c>
      <c r="S215" s="56" t="s">
        <v>8553</v>
      </c>
      <c r="T215" s="56" t="s">
        <v>8551</v>
      </c>
      <c r="U215" s="56">
        <v>1</v>
      </c>
      <c r="V215" s="49" t="s">
        <v>8554</v>
      </c>
    </row>
    <row r="216" ht="12.8" customHeight="1" spans="1:22" x14ac:dyDescent="0.25">
      <c r="A216" s="55">
        <v>61852</v>
      </c>
      <c r="B216" s="56" t="s">
        <v>138</v>
      </c>
      <c r="C216" s="56" t="s">
        <v>11</v>
      </c>
      <c r="D216" s="56" t="s">
        <v>8547</v>
      </c>
      <c r="E216" s="56" t="s">
        <v>8548</v>
      </c>
      <c r="F216" s="56" t="s">
        <v>8583</v>
      </c>
      <c r="G216" s="56" t="s">
        <v>8583</v>
      </c>
      <c r="H216" s="56" t="s">
        <v>8864</v>
      </c>
      <c r="I216" s="56" t="s">
        <v>8862</v>
      </c>
      <c r="J216" s="56" t="s">
        <v>8551</v>
      </c>
      <c r="K216" s="56" t="s">
        <v>8865</v>
      </c>
      <c r="L216" s="56" t="s">
        <v>33</v>
      </c>
      <c r="M216" s="56">
        <v>330</v>
      </c>
      <c r="N216" s="56">
        <v>333</v>
      </c>
      <c r="O216" s="56">
        <v>402</v>
      </c>
      <c r="P216" s="57" t="s">
        <v>7022</v>
      </c>
      <c r="Q216" s="58" t="s">
        <v>8586</v>
      </c>
      <c r="R216" s="56" t="s">
        <v>8583</v>
      </c>
      <c r="S216" s="56" t="s">
        <v>8553</v>
      </c>
      <c r="T216" s="56" t="s">
        <v>8551</v>
      </c>
      <c r="U216" s="56">
        <v>1</v>
      </c>
      <c r="V216" s="49" t="s">
        <v>8554</v>
      </c>
    </row>
    <row r="217" ht="12.8" customHeight="1" spans="1:22" x14ac:dyDescent="0.25">
      <c r="A217" s="55">
        <v>655512</v>
      </c>
      <c r="B217" s="56" t="s">
        <v>8866</v>
      </c>
      <c r="C217" s="56" t="s">
        <v>11</v>
      </c>
      <c r="D217" s="56" t="s">
        <v>8547</v>
      </c>
      <c r="E217" s="56" t="s">
        <v>8548</v>
      </c>
      <c r="F217" s="56" t="s">
        <v>8583</v>
      </c>
      <c r="G217" s="56" t="s">
        <v>8583</v>
      </c>
      <c r="H217" s="56" t="s">
        <v>8864</v>
      </c>
      <c r="I217" s="56" t="s">
        <v>8862</v>
      </c>
      <c r="J217" s="56" t="s">
        <v>8556</v>
      </c>
      <c r="K217" s="56" t="s">
        <v>8867</v>
      </c>
      <c r="L217" s="56" t="s">
        <v>8557</v>
      </c>
      <c r="M217" s="56">
        <v>330</v>
      </c>
      <c r="N217" s="56">
        <v>333</v>
      </c>
      <c r="O217" s="56">
        <v>402</v>
      </c>
      <c r="P217" s="57">
        <v>151</v>
      </c>
      <c r="Q217" s="58">
        <v>330333402151</v>
      </c>
      <c r="R217" s="56" t="s">
        <v>8583</v>
      </c>
      <c r="S217" s="56" t="s">
        <v>8553</v>
      </c>
      <c r="T217" s="56" t="s">
        <v>8551</v>
      </c>
      <c r="U217" s="56">
        <v>1</v>
      </c>
      <c r="V217" s="49" t="s">
        <v>8554</v>
      </c>
    </row>
    <row r="218" ht="12.8" customHeight="1" spans="1:22" x14ac:dyDescent="0.25">
      <c r="A218" s="55">
        <v>655753</v>
      </c>
      <c r="B218" s="56" t="s">
        <v>8868</v>
      </c>
      <c r="C218" s="56" t="s">
        <v>11</v>
      </c>
      <c r="D218" s="56" t="s">
        <v>8547</v>
      </c>
      <c r="E218" s="56" t="s">
        <v>8548</v>
      </c>
      <c r="F218" s="56" t="s">
        <v>8583</v>
      </c>
      <c r="G218" s="56" t="s">
        <v>8583</v>
      </c>
      <c r="H218" s="56" t="s">
        <v>8864</v>
      </c>
      <c r="I218" s="56" t="s">
        <v>8862</v>
      </c>
      <c r="J218" s="56" t="s">
        <v>8559</v>
      </c>
      <c r="K218" s="56" t="s">
        <v>8868</v>
      </c>
      <c r="L218" s="56" t="s">
        <v>8557</v>
      </c>
      <c r="M218" s="56">
        <v>330</v>
      </c>
      <c r="N218" s="56">
        <v>333</v>
      </c>
      <c r="O218" s="56">
        <v>402</v>
      </c>
      <c r="P218" s="57">
        <v>101</v>
      </c>
      <c r="Q218" s="58">
        <v>330333402101</v>
      </c>
      <c r="R218" s="56" t="s">
        <v>8583</v>
      </c>
      <c r="S218" s="56" t="s">
        <v>8553</v>
      </c>
      <c r="T218" s="56" t="s">
        <v>8551</v>
      </c>
      <c r="U218" s="56">
        <v>1</v>
      </c>
      <c r="V218" s="49" t="s">
        <v>8554</v>
      </c>
    </row>
    <row r="219" ht="12.8" customHeight="1" spans="1:22" x14ac:dyDescent="0.25">
      <c r="A219" s="55">
        <v>20020980</v>
      </c>
      <c r="B219" s="56" t="s">
        <v>8869</v>
      </c>
      <c r="C219" s="56" t="s">
        <v>11</v>
      </c>
      <c r="D219" s="56" t="s">
        <v>8547</v>
      </c>
      <c r="E219" s="56" t="s">
        <v>8548</v>
      </c>
      <c r="F219" s="56" t="s">
        <v>8583</v>
      </c>
      <c r="G219" s="56" t="s">
        <v>8583</v>
      </c>
      <c r="H219" s="56" t="s">
        <v>8864</v>
      </c>
      <c r="I219" s="56" t="s">
        <v>8862</v>
      </c>
      <c r="J219" s="56" t="s">
        <v>8562</v>
      </c>
      <c r="K219" s="56" t="s">
        <v>8870</v>
      </c>
      <c r="L219" s="56" t="s">
        <v>8564</v>
      </c>
      <c r="M219" s="56">
        <v>330</v>
      </c>
      <c r="N219" s="56">
        <v>333</v>
      </c>
      <c r="O219" s="56">
        <v>402</v>
      </c>
      <c r="P219" s="57" t="s">
        <v>7022</v>
      </c>
      <c r="Q219" s="58" t="s">
        <v>8586</v>
      </c>
      <c r="R219" s="56" t="s">
        <v>8583</v>
      </c>
      <c r="S219" s="56" t="s">
        <v>8553</v>
      </c>
      <c r="T219" s="56" t="s">
        <v>8551</v>
      </c>
      <c r="U219" s="56">
        <v>1</v>
      </c>
      <c r="V219" s="49" t="s">
        <v>8554</v>
      </c>
    </row>
    <row r="220" ht="12.8" customHeight="1" spans="1:22" x14ac:dyDescent="0.25">
      <c r="A220" s="55" t="s">
        <v>7022</v>
      </c>
      <c r="B220" s="56" t="s">
        <v>8871</v>
      </c>
      <c r="C220" s="56" t="s">
        <v>11</v>
      </c>
      <c r="D220" s="56" t="s">
        <v>8547</v>
      </c>
      <c r="E220" s="56" t="s">
        <v>8548</v>
      </c>
      <c r="F220" s="56" t="s">
        <v>8583</v>
      </c>
      <c r="G220" s="56" t="s">
        <v>8583</v>
      </c>
      <c r="H220" s="56" t="s">
        <v>8864</v>
      </c>
      <c r="I220" s="56" t="s">
        <v>8862</v>
      </c>
      <c r="J220" s="56" t="s">
        <v>8551</v>
      </c>
      <c r="K220" s="56" t="s">
        <v>8865</v>
      </c>
      <c r="L220" s="56" t="s">
        <v>7292</v>
      </c>
      <c r="M220" s="56">
        <v>330</v>
      </c>
      <c r="N220" s="56">
        <v>333</v>
      </c>
      <c r="O220" s="56">
        <v>402</v>
      </c>
      <c r="P220" s="57" t="s">
        <v>7022</v>
      </c>
      <c r="Q220" s="58" t="s">
        <v>8586</v>
      </c>
      <c r="R220" s="56" t="s">
        <v>8583</v>
      </c>
      <c r="S220" s="56" t="s">
        <v>8553</v>
      </c>
      <c r="T220" s="56" t="s">
        <v>8551</v>
      </c>
      <c r="U220" s="56">
        <v>0.001</v>
      </c>
      <c r="V220" s="49" t="s">
        <v>8554</v>
      </c>
    </row>
    <row r="221" ht="12.8" customHeight="1" spans="1:22" x14ac:dyDescent="0.25">
      <c r="A221" s="55">
        <v>91835</v>
      </c>
      <c r="B221" s="56" t="s">
        <v>1691</v>
      </c>
      <c r="C221" s="56" t="s">
        <v>11</v>
      </c>
      <c r="D221" s="56" t="s">
        <v>8547</v>
      </c>
      <c r="E221" s="56" t="s">
        <v>8548</v>
      </c>
      <c r="F221" s="56" t="s">
        <v>8583</v>
      </c>
      <c r="G221" s="56" t="s">
        <v>8583</v>
      </c>
      <c r="H221" s="56" t="s">
        <v>8872</v>
      </c>
      <c r="I221" s="56" t="s">
        <v>8862</v>
      </c>
      <c r="J221" s="56" t="s">
        <v>8551</v>
      </c>
      <c r="K221" s="56" t="s">
        <v>1691</v>
      </c>
      <c r="L221" s="56" t="s">
        <v>33</v>
      </c>
      <c r="M221" s="56">
        <v>330</v>
      </c>
      <c r="N221" s="56">
        <v>333</v>
      </c>
      <c r="O221" s="56">
        <v>402</v>
      </c>
      <c r="P221" s="57" t="s">
        <v>7022</v>
      </c>
      <c r="Q221" s="58" t="s">
        <v>8586</v>
      </c>
      <c r="R221" s="56" t="s">
        <v>8583</v>
      </c>
      <c r="S221" s="56" t="s">
        <v>8553</v>
      </c>
      <c r="T221" s="56" t="s">
        <v>8551</v>
      </c>
      <c r="U221" s="56">
        <v>1</v>
      </c>
      <c r="V221" s="49" t="s">
        <v>8554</v>
      </c>
    </row>
    <row r="222" ht="12.8" customHeight="1" spans="1:22" x14ac:dyDescent="0.25">
      <c r="A222" s="55" t="s">
        <v>7022</v>
      </c>
      <c r="B222" s="56" t="s">
        <v>8860</v>
      </c>
      <c r="C222" s="56" t="s">
        <v>10</v>
      </c>
      <c r="D222" s="56" t="s">
        <v>8547</v>
      </c>
      <c r="E222" s="56" t="s">
        <v>8548</v>
      </c>
      <c r="F222" s="56" t="s">
        <v>8583</v>
      </c>
      <c r="G222" s="56" t="s">
        <v>8628</v>
      </c>
      <c r="H222" s="56" t="s">
        <v>8861</v>
      </c>
      <c r="I222" s="56" t="s">
        <v>8862</v>
      </c>
      <c r="J222" s="56" t="s">
        <v>8551</v>
      </c>
      <c r="K222" s="56" t="s">
        <v>8873</v>
      </c>
      <c r="L222" s="56" t="s">
        <v>7718</v>
      </c>
      <c r="M222" s="56">
        <v>330</v>
      </c>
      <c r="N222" s="56">
        <v>333</v>
      </c>
      <c r="O222" s="56">
        <v>402</v>
      </c>
      <c r="P222" s="57" t="s">
        <v>7022</v>
      </c>
      <c r="Q222" s="58" t="s">
        <v>8586</v>
      </c>
      <c r="R222" s="56" t="s">
        <v>8628</v>
      </c>
      <c r="S222" s="56" t="s">
        <v>8570</v>
      </c>
      <c r="T222" s="56" t="s">
        <v>8551</v>
      </c>
      <c r="U222" s="56">
        <v>0.5</v>
      </c>
      <c r="V222" s="49" t="s">
        <v>8554</v>
      </c>
    </row>
    <row r="223" ht="12.8" customHeight="1" spans="1:22" x14ac:dyDescent="0.25">
      <c r="A223" s="55">
        <v>671859</v>
      </c>
      <c r="B223" s="56" t="s">
        <v>8873</v>
      </c>
      <c r="C223" s="56" t="s">
        <v>10</v>
      </c>
      <c r="D223" s="56" t="s">
        <v>8547</v>
      </c>
      <c r="E223" s="56" t="s">
        <v>8548</v>
      </c>
      <c r="F223" s="56" t="s">
        <v>8583</v>
      </c>
      <c r="G223" s="56" t="s">
        <v>8628</v>
      </c>
      <c r="H223" s="56" t="s">
        <v>8861</v>
      </c>
      <c r="I223" s="56" t="s">
        <v>8862</v>
      </c>
      <c r="J223" s="56" t="s">
        <v>8551</v>
      </c>
      <c r="K223" s="56" t="s">
        <v>8873</v>
      </c>
      <c r="L223" s="56" t="s">
        <v>8557</v>
      </c>
      <c r="M223" s="56">
        <v>330</v>
      </c>
      <c r="N223" s="56">
        <v>333</v>
      </c>
      <c r="O223" s="56">
        <v>402</v>
      </c>
      <c r="P223" s="57">
        <v>174</v>
      </c>
      <c r="Q223" s="58">
        <v>330333402174</v>
      </c>
      <c r="R223" s="56" t="s">
        <v>8628</v>
      </c>
      <c r="S223" s="56" t="s">
        <v>8570</v>
      </c>
      <c r="T223" s="56" t="s">
        <v>8551</v>
      </c>
      <c r="U223" s="56">
        <v>0.5</v>
      </c>
      <c r="V223" s="49" t="s">
        <v>8554</v>
      </c>
    </row>
    <row r="224" ht="12.8" customHeight="1" spans="1:22" x14ac:dyDescent="0.25">
      <c r="A224" s="55">
        <v>20024094</v>
      </c>
      <c r="B224" s="56" t="s">
        <v>8863</v>
      </c>
      <c r="C224" s="56" t="s">
        <v>10</v>
      </c>
      <c r="D224" s="56" t="s">
        <v>8547</v>
      </c>
      <c r="E224" s="56" t="s">
        <v>8548</v>
      </c>
      <c r="F224" s="56" t="s">
        <v>8583</v>
      </c>
      <c r="G224" s="56" t="s">
        <v>8628</v>
      </c>
      <c r="H224" s="56" t="s">
        <v>8861</v>
      </c>
      <c r="I224" s="56" t="s">
        <v>8862</v>
      </c>
      <c r="J224" s="56" t="s">
        <v>8551</v>
      </c>
      <c r="K224" s="56" t="s">
        <v>8873</v>
      </c>
      <c r="L224" s="56" t="s">
        <v>8564</v>
      </c>
      <c r="M224" s="56">
        <v>330</v>
      </c>
      <c r="N224" s="56">
        <v>333</v>
      </c>
      <c r="O224" s="56">
        <v>402</v>
      </c>
      <c r="P224" s="57" t="s">
        <v>7022</v>
      </c>
      <c r="Q224" s="58" t="s">
        <v>8586</v>
      </c>
      <c r="R224" s="56" t="s">
        <v>8628</v>
      </c>
      <c r="S224" s="56" t="s">
        <v>8570</v>
      </c>
      <c r="T224" s="56" t="s">
        <v>8551</v>
      </c>
      <c r="U224" s="56">
        <v>0.5</v>
      </c>
      <c r="V224" s="49" t="s">
        <v>8554</v>
      </c>
    </row>
    <row r="225" ht="12.8" customHeight="1" spans="1:22" x14ac:dyDescent="0.25">
      <c r="A225" s="55">
        <v>134804</v>
      </c>
      <c r="B225" s="56" t="s">
        <v>1634</v>
      </c>
      <c r="C225" s="56" t="s">
        <v>10</v>
      </c>
      <c r="D225" s="56" t="s">
        <v>8547</v>
      </c>
      <c r="E225" s="56" t="s">
        <v>8548</v>
      </c>
      <c r="F225" s="56" t="s">
        <v>8583</v>
      </c>
      <c r="G225" s="56" t="s">
        <v>8628</v>
      </c>
      <c r="H225" s="56" t="s">
        <v>8861</v>
      </c>
      <c r="I225" s="56" t="s">
        <v>8862</v>
      </c>
      <c r="J225" s="56" t="s">
        <v>8551</v>
      </c>
      <c r="K225" s="56" t="s">
        <v>8863</v>
      </c>
      <c r="L225" s="56" t="s">
        <v>7728</v>
      </c>
      <c r="M225" s="56">
        <v>330</v>
      </c>
      <c r="N225" s="56">
        <v>333</v>
      </c>
      <c r="O225" s="56">
        <v>402</v>
      </c>
      <c r="P225" s="57" t="s">
        <v>7022</v>
      </c>
      <c r="Q225" s="58" t="s">
        <v>8586</v>
      </c>
      <c r="R225" s="56" t="s">
        <v>8628</v>
      </c>
      <c r="S225" s="56" t="s">
        <v>8570</v>
      </c>
      <c r="T225" s="56" t="s">
        <v>8551</v>
      </c>
      <c r="U225" s="56">
        <v>0.5</v>
      </c>
      <c r="V225" s="49" t="s">
        <v>8554</v>
      </c>
    </row>
    <row r="226" ht="12.8" customHeight="1" spans="1:22" x14ac:dyDescent="0.25">
      <c r="A226" s="55">
        <v>795738</v>
      </c>
      <c r="B226" s="56" t="s">
        <v>1634</v>
      </c>
      <c r="C226" s="56" t="s">
        <v>10</v>
      </c>
      <c r="D226" s="56" t="s">
        <v>8547</v>
      </c>
      <c r="E226" s="56" t="s">
        <v>8548</v>
      </c>
      <c r="F226" s="56" t="s">
        <v>8583</v>
      </c>
      <c r="G226" s="56" t="s">
        <v>8628</v>
      </c>
      <c r="H226" s="56" t="s">
        <v>8861</v>
      </c>
      <c r="I226" s="56" t="s">
        <v>8862</v>
      </c>
      <c r="J226" s="56" t="s">
        <v>8551</v>
      </c>
      <c r="K226" s="56" t="s">
        <v>8863</v>
      </c>
      <c r="L226" s="56" t="s">
        <v>33</v>
      </c>
      <c r="M226" s="56">
        <v>330</v>
      </c>
      <c r="N226" s="56">
        <v>333</v>
      </c>
      <c r="O226" s="56">
        <v>402</v>
      </c>
      <c r="P226" s="57" t="s">
        <v>7022</v>
      </c>
      <c r="Q226" s="58" t="s">
        <v>8586</v>
      </c>
      <c r="R226" s="56" t="s">
        <v>8628</v>
      </c>
      <c r="S226" s="56" t="s">
        <v>8570</v>
      </c>
      <c r="T226" s="56" t="s">
        <v>8551</v>
      </c>
      <c r="U226" s="56">
        <v>0.5</v>
      </c>
      <c r="V226" s="49" t="s">
        <v>8554</v>
      </c>
    </row>
    <row r="227" ht="12.8" customHeight="1" spans="1:22" x14ac:dyDescent="0.25">
      <c r="A227" s="55">
        <v>134501</v>
      </c>
      <c r="B227" s="56" t="s">
        <v>8874</v>
      </c>
      <c r="C227" s="56" t="s">
        <v>11</v>
      </c>
      <c r="D227" s="56" t="s">
        <v>8547</v>
      </c>
      <c r="E227" s="56" t="s">
        <v>8548</v>
      </c>
      <c r="F227" s="56" t="s">
        <v>8583</v>
      </c>
      <c r="G227" s="56" t="s">
        <v>8583</v>
      </c>
      <c r="H227" s="56" t="s">
        <v>8875</v>
      </c>
      <c r="I227" s="56" t="s">
        <v>8875</v>
      </c>
      <c r="J227" s="56" t="s">
        <v>8551</v>
      </c>
      <c r="K227" s="56" t="s">
        <v>379</v>
      </c>
      <c r="L227" s="56" t="s">
        <v>7728</v>
      </c>
      <c r="M227" s="56">
        <v>330</v>
      </c>
      <c r="N227" s="56">
        <v>333</v>
      </c>
      <c r="O227" s="56">
        <v>402</v>
      </c>
      <c r="P227" s="57" t="s">
        <v>7022</v>
      </c>
      <c r="Q227" s="58" t="s">
        <v>8586</v>
      </c>
      <c r="R227" s="56" t="s">
        <v>8583</v>
      </c>
      <c r="S227" s="56" t="s">
        <v>8553</v>
      </c>
      <c r="T227" s="56" t="s">
        <v>8551</v>
      </c>
      <c r="U227" s="56">
        <v>1</v>
      </c>
      <c r="V227" s="49" t="s">
        <v>8554</v>
      </c>
    </row>
    <row r="228" ht="12.8" customHeight="1" spans="1:22" x14ac:dyDescent="0.25">
      <c r="A228" s="55">
        <v>61834</v>
      </c>
      <c r="B228" s="56" t="s">
        <v>379</v>
      </c>
      <c r="C228" s="56" t="s">
        <v>11</v>
      </c>
      <c r="D228" s="56" t="s">
        <v>8547</v>
      </c>
      <c r="E228" s="56" t="s">
        <v>8548</v>
      </c>
      <c r="F228" s="56" t="s">
        <v>8583</v>
      </c>
      <c r="G228" s="56" t="s">
        <v>8583</v>
      </c>
      <c r="H228" s="56" t="s">
        <v>8875</v>
      </c>
      <c r="I228" s="56" t="s">
        <v>8875</v>
      </c>
      <c r="J228" s="56" t="s">
        <v>8551</v>
      </c>
      <c r="K228" s="56" t="s">
        <v>379</v>
      </c>
      <c r="L228" s="56" t="s">
        <v>33</v>
      </c>
      <c r="M228" s="56">
        <v>330</v>
      </c>
      <c r="N228" s="56">
        <v>333</v>
      </c>
      <c r="O228" s="56">
        <v>402</v>
      </c>
      <c r="P228" s="57" t="s">
        <v>7022</v>
      </c>
      <c r="Q228" s="58" t="s">
        <v>8586</v>
      </c>
      <c r="R228" s="56" t="s">
        <v>8583</v>
      </c>
      <c r="S228" s="56" t="s">
        <v>8553</v>
      </c>
      <c r="T228" s="56" t="s">
        <v>8551</v>
      </c>
      <c r="U228" s="56">
        <v>1</v>
      </c>
      <c r="V228" s="49" t="s">
        <v>8554</v>
      </c>
    </row>
    <row r="229" ht="12.8" customHeight="1" spans="1:22" x14ac:dyDescent="0.25">
      <c r="A229" s="55">
        <v>655514</v>
      </c>
      <c r="B229" s="56" t="s">
        <v>8876</v>
      </c>
      <c r="C229" s="56" t="s">
        <v>11</v>
      </c>
      <c r="D229" s="56" t="s">
        <v>8547</v>
      </c>
      <c r="E229" s="56" t="s">
        <v>8548</v>
      </c>
      <c r="F229" s="56" t="s">
        <v>8583</v>
      </c>
      <c r="G229" s="56" t="s">
        <v>8583</v>
      </c>
      <c r="H229" s="56" t="s">
        <v>8875</v>
      </c>
      <c r="I229" s="56" t="s">
        <v>8875</v>
      </c>
      <c r="J229" s="56" t="s">
        <v>8556</v>
      </c>
      <c r="K229" s="56" t="s">
        <v>8876</v>
      </c>
      <c r="L229" s="56" t="s">
        <v>8557</v>
      </c>
      <c r="M229" s="56">
        <v>330</v>
      </c>
      <c r="N229" s="56">
        <v>333</v>
      </c>
      <c r="O229" s="56">
        <v>402</v>
      </c>
      <c r="P229" s="57">
        <v>151</v>
      </c>
      <c r="Q229" s="58">
        <v>330333402151</v>
      </c>
      <c r="R229" s="56" t="s">
        <v>8583</v>
      </c>
      <c r="S229" s="56" t="s">
        <v>8553</v>
      </c>
      <c r="T229" s="56" t="s">
        <v>8551</v>
      </c>
      <c r="U229" s="56">
        <v>1</v>
      </c>
      <c r="V229" s="49" t="s">
        <v>8554</v>
      </c>
    </row>
    <row r="230" ht="12.8" customHeight="1" spans="1:22" x14ac:dyDescent="0.25">
      <c r="A230" s="55">
        <v>655813</v>
      </c>
      <c r="B230" s="56" t="s">
        <v>8877</v>
      </c>
      <c r="C230" s="56" t="s">
        <v>11</v>
      </c>
      <c r="D230" s="56" t="s">
        <v>8547</v>
      </c>
      <c r="E230" s="56" t="s">
        <v>8548</v>
      </c>
      <c r="F230" s="56" t="s">
        <v>8583</v>
      </c>
      <c r="G230" s="56" t="s">
        <v>8583</v>
      </c>
      <c r="H230" s="56" t="s">
        <v>8875</v>
      </c>
      <c r="I230" s="56" t="s">
        <v>8875</v>
      </c>
      <c r="J230" s="56" t="s">
        <v>8559</v>
      </c>
      <c r="K230" s="56" t="s">
        <v>8877</v>
      </c>
      <c r="L230" s="56" t="s">
        <v>8557</v>
      </c>
      <c r="M230" s="56">
        <v>330</v>
      </c>
      <c r="N230" s="56">
        <v>333</v>
      </c>
      <c r="O230" s="56">
        <v>402</v>
      </c>
      <c r="P230" s="57">
        <v>101</v>
      </c>
      <c r="Q230" s="58">
        <v>330333402101</v>
      </c>
      <c r="R230" s="56" t="s">
        <v>8583</v>
      </c>
      <c r="S230" s="56" t="s">
        <v>8553</v>
      </c>
      <c r="T230" s="56" t="s">
        <v>8551</v>
      </c>
      <c r="U230" s="56">
        <v>1</v>
      </c>
      <c r="V230" s="49" t="s">
        <v>8554</v>
      </c>
    </row>
    <row r="231" ht="12.8" customHeight="1" spans="1:22" x14ac:dyDescent="0.25">
      <c r="A231" s="55">
        <v>20020981</v>
      </c>
      <c r="B231" s="56" t="s">
        <v>8878</v>
      </c>
      <c r="C231" s="56" t="s">
        <v>11</v>
      </c>
      <c r="D231" s="56" t="s">
        <v>8547</v>
      </c>
      <c r="E231" s="56" t="s">
        <v>8548</v>
      </c>
      <c r="F231" s="56" t="s">
        <v>8583</v>
      </c>
      <c r="G231" s="56" t="s">
        <v>8583</v>
      </c>
      <c r="H231" s="56" t="s">
        <v>8875</v>
      </c>
      <c r="I231" s="56" t="s">
        <v>8875</v>
      </c>
      <c r="J231" s="56" t="s">
        <v>8562</v>
      </c>
      <c r="K231" s="56" t="s">
        <v>8878</v>
      </c>
      <c r="L231" s="56" t="s">
        <v>8564</v>
      </c>
      <c r="M231" s="56">
        <v>330</v>
      </c>
      <c r="N231" s="56">
        <v>333</v>
      </c>
      <c r="O231" s="56">
        <v>402</v>
      </c>
      <c r="P231" s="57" t="s">
        <v>7022</v>
      </c>
      <c r="Q231" s="58" t="s">
        <v>8586</v>
      </c>
      <c r="R231" s="56" t="s">
        <v>8583</v>
      </c>
      <c r="S231" s="56" t="s">
        <v>8553</v>
      </c>
      <c r="T231" s="56" t="s">
        <v>8551</v>
      </c>
      <c r="U231" s="56">
        <v>1</v>
      </c>
      <c r="V231" s="49" t="s">
        <v>8554</v>
      </c>
    </row>
    <row r="232" ht="12.8" customHeight="1" spans="1:22" x14ac:dyDescent="0.25">
      <c r="A232" s="55" t="s">
        <v>7022</v>
      </c>
      <c r="B232" s="56" t="s">
        <v>8879</v>
      </c>
      <c r="C232" s="56" t="s">
        <v>11</v>
      </c>
      <c r="D232" s="56" t="s">
        <v>8547</v>
      </c>
      <c r="E232" s="56" t="s">
        <v>8548</v>
      </c>
      <c r="F232" s="56" t="s">
        <v>8583</v>
      </c>
      <c r="G232" s="56" t="s">
        <v>8583</v>
      </c>
      <c r="H232" s="56" t="s">
        <v>8875</v>
      </c>
      <c r="I232" s="56" t="s">
        <v>8875</v>
      </c>
      <c r="J232" s="56" t="s">
        <v>8551</v>
      </c>
      <c r="K232" s="56" t="s">
        <v>379</v>
      </c>
      <c r="L232" s="56" t="s">
        <v>7292</v>
      </c>
      <c r="M232" s="56">
        <v>330</v>
      </c>
      <c r="N232" s="56">
        <v>333</v>
      </c>
      <c r="O232" s="56">
        <v>402</v>
      </c>
      <c r="P232" s="57" t="s">
        <v>7022</v>
      </c>
      <c r="Q232" s="58" t="s">
        <v>8586</v>
      </c>
      <c r="R232" s="56" t="s">
        <v>8583</v>
      </c>
      <c r="S232" s="56" t="s">
        <v>8553</v>
      </c>
      <c r="T232" s="56" t="s">
        <v>8551</v>
      </c>
      <c r="U232" s="56">
        <v>0.001</v>
      </c>
      <c r="V232" s="49" t="s">
        <v>8554</v>
      </c>
    </row>
    <row r="233" ht="12.8" customHeight="1" spans="1:22" x14ac:dyDescent="0.25">
      <c r="A233" s="55">
        <v>676486</v>
      </c>
      <c r="B233" s="56" t="s">
        <v>8880</v>
      </c>
      <c r="C233" s="56" t="s">
        <v>11</v>
      </c>
      <c r="D233" s="56" t="s">
        <v>8547</v>
      </c>
      <c r="E233" s="56" t="s">
        <v>8548</v>
      </c>
      <c r="F233" s="56" t="s">
        <v>8549</v>
      </c>
      <c r="G233" s="56" t="s">
        <v>8549</v>
      </c>
      <c r="H233" s="56" t="s">
        <v>8881</v>
      </c>
      <c r="I233" s="56" t="s">
        <v>8882</v>
      </c>
      <c r="J233" s="56" t="s">
        <v>8556</v>
      </c>
      <c r="K233" s="56" t="s">
        <v>8880</v>
      </c>
      <c r="L233" s="56" t="s">
        <v>8557</v>
      </c>
      <c r="M233" s="56">
        <v>330</v>
      </c>
      <c r="N233" s="56">
        <v>333</v>
      </c>
      <c r="O233" s="56">
        <v>401</v>
      </c>
      <c r="P233" s="57">
        <v>453</v>
      </c>
      <c r="Q233" s="58">
        <v>330333401453</v>
      </c>
      <c r="R233" s="56" t="s">
        <v>8549</v>
      </c>
      <c r="S233" s="56" t="s">
        <v>8553</v>
      </c>
      <c r="T233" s="56" t="s">
        <v>8551</v>
      </c>
      <c r="U233" s="56">
        <v>1</v>
      </c>
      <c r="V233" s="49" t="s">
        <v>8554</v>
      </c>
    </row>
    <row r="234" ht="12.8" customHeight="1" spans="1:22" x14ac:dyDescent="0.25">
      <c r="A234" s="55">
        <v>25637</v>
      </c>
      <c r="B234" s="56" t="s">
        <v>8883</v>
      </c>
      <c r="C234" s="56" t="s">
        <v>11</v>
      </c>
      <c r="D234" s="56" t="s">
        <v>8547</v>
      </c>
      <c r="E234" s="56" t="s">
        <v>8548</v>
      </c>
      <c r="F234" s="56" t="s">
        <v>8549</v>
      </c>
      <c r="G234" s="56" t="s">
        <v>8549</v>
      </c>
      <c r="H234" s="56" t="s">
        <v>8881</v>
      </c>
      <c r="I234" s="56" t="s">
        <v>8882</v>
      </c>
      <c r="J234" s="56" t="s">
        <v>8551</v>
      </c>
      <c r="K234" s="56" t="s">
        <v>8884</v>
      </c>
      <c r="L234" s="56" t="s">
        <v>33</v>
      </c>
      <c r="M234" s="56">
        <v>330</v>
      </c>
      <c r="N234" s="56">
        <v>333</v>
      </c>
      <c r="O234" s="56">
        <v>401</v>
      </c>
      <c r="P234" s="57" t="s">
        <v>7022</v>
      </c>
      <c r="Q234" s="58" t="s">
        <v>8552</v>
      </c>
      <c r="R234" s="56" t="s">
        <v>8549</v>
      </c>
      <c r="S234" s="56" t="s">
        <v>8553</v>
      </c>
      <c r="T234" s="56" t="s">
        <v>8551</v>
      </c>
      <c r="U234" s="56">
        <v>1</v>
      </c>
      <c r="V234" s="49" t="s">
        <v>8554</v>
      </c>
    </row>
    <row r="235" ht="12.8" customHeight="1" spans="1:22" x14ac:dyDescent="0.25">
      <c r="A235" s="55">
        <v>61725</v>
      </c>
      <c r="B235" s="56" t="s">
        <v>54</v>
      </c>
      <c r="C235" s="56" t="s">
        <v>11</v>
      </c>
      <c r="D235" s="56" t="s">
        <v>8547</v>
      </c>
      <c r="E235" s="56" t="s">
        <v>8548</v>
      </c>
      <c r="F235" s="56" t="s">
        <v>8549</v>
      </c>
      <c r="G235" s="56" t="s">
        <v>8549</v>
      </c>
      <c r="H235" s="56" t="s">
        <v>8885</v>
      </c>
      <c r="I235" s="56" t="s">
        <v>8882</v>
      </c>
      <c r="J235" s="56" t="s">
        <v>8551</v>
      </c>
      <c r="K235" s="56" t="s">
        <v>8886</v>
      </c>
      <c r="L235" s="56" t="s">
        <v>33</v>
      </c>
      <c r="M235" s="56">
        <v>330</v>
      </c>
      <c r="N235" s="56">
        <v>333</v>
      </c>
      <c r="O235" s="56">
        <v>401</v>
      </c>
      <c r="P235" s="57" t="s">
        <v>7022</v>
      </c>
      <c r="Q235" s="58" t="s">
        <v>8552</v>
      </c>
      <c r="R235" s="56" t="s">
        <v>8549</v>
      </c>
      <c r="S235" s="56" t="s">
        <v>8553</v>
      </c>
      <c r="T235" s="56" t="s">
        <v>8551</v>
      </c>
      <c r="U235" s="56">
        <v>1</v>
      </c>
      <c r="V235" s="49" t="s">
        <v>8554</v>
      </c>
    </row>
    <row r="236" ht="12.8" customHeight="1" spans="1:22" x14ac:dyDescent="0.25">
      <c r="A236" s="55">
        <v>655323</v>
      </c>
      <c r="B236" s="56" t="s">
        <v>8887</v>
      </c>
      <c r="C236" s="56" t="s">
        <v>11</v>
      </c>
      <c r="D236" s="56" t="s">
        <v>8547</v>
      </c>
      <c r="E236" s="56" t="s">
        <v>8548</v>
      </c>
      <c r="F236" s="56" t="s">
        <v>8549</v>
      </c>
      <c r="G236" s="56" t="s">
        <v>8549</v>
      </c>
      <c r="H236" s="56" t="s">
        <v>8885</v>
      </c>
      <c r="I236" s="56" t="s">
        <v>8882</v>
      </c>
      <c r="J236" s="56" t="s">
        <v>8556</v>
      </c>
      <c r="K236" s="56" t="s">
        <v>8888</v>
      </c>
      <c r="L236" s="56" t="s">
        <v>8557</v>
      </c>
      <c r="M236" s="56">
        <v>330</v>
      </c>
      <c r="N236" s="56">
        <v>333</v>
      </c>
      <c r="O236" s="56">
        <v>401</v>
      </c>
      <c r="P236" s="57">
        <v>453</v>
      </c>
      <c r="Q236" s="58">
        <v>330333401453</v>
      </c>
      <c r="R236" s="56" t="s">
        <v>8549</v>
      </c>
      <c r="S236" s="56" t="s">
        <v>8553</v>
      </c>
      <c r="T236" s="56" t="s">
        <v>8551</v>
      </c>
      <c r="U236" s="56">
        <v>1</v>
      </c>
      <c r="V236" s="49" t="s">
        <v>8554</v>
      </c>
    </row>
    <row r="237" ht="12.8" customHeight="1" spans="1:22" x14ac:dyDescent="0.25">
      <c r="A237" s="55">
        <v>655735</v>
      </c>
      <c r="B237" s="56" t="s">
        <v>8889</v>
      </c>
      <c r="C237" s="56" t="s">
        <v>11</v>
      </c>
      <c r="D237" s="56" t="s">
        <v>8547</v>
      </c>
      <c r="E237" s="56" t="s">
        <v>8548</v>
      </c>
      <c r="F237" s="56" t="s">
        <v>8549</v>
      </c>
      <c r="G237" s="56" t="s">
        <v>8549</v>
      </c>
      <c r="H237" s="56" t="s">
        <v>8885</v>
      </c>
      <c r="I237" s="56" t="s">
        <v>8882</v>
      </c>
      <c r="J237" s="56" t="s">
        <v>8559</v>
      </c>
      <c r="K237" s="56" t="s">
        <v>8890</v>
      </c>
      <c r="L237" s="56" t="s">
        <v>8557</v>
      </c>
      <c r="M237" s="56">
        <v>330</v>
      </c>
      <c r="N237" s="56">
        <v>333</v>
      </c>
      <c r="O237" s="56">
        <v>401</v>
      </c>
      <c r="P237" s="57">
        <v>101</v>
      </c>
      <c r="Q237" s="58">
        <v>330333401101</v>
      </c>
      <c r="R237" s="56" t="s">
        <v>8549</v>
      </c>
      <c r="S237" s="56" t="s">
        <v>8553</v>
      </c>
      <c r="T237" s="56" t="s">
        <v>8551</v>
      </c>
      <c r="U237" s="56">
        <v>1</v>
      </c>
      <c r="V237" s="49" t="s">
        <v>8554</v>
      </c>
    </row>
    <row r="238" ht="12.8" customHeight="1" spans="1:22" x14ac:dyDescent="0.25">
      <c r="A238" s="55" t="s">
        <v>7022</v>
      </c>
      <c r="B238" s="56" t="s">
        <v>8891</v>
      </c>
      <c r="C238" s="56" t="s">
        <v>11</v>
      </c>
      <c r="D238" s="56" t="s">
        <v>8547</v>
      </c>
      <c r="E238" s="56" t="s">
        <v>8548</v>
      </c>
      <c r="F238" s="56" t="s">
        <v>8549</v>
      </c>
      <c r="G238" s="56" t="s">
        <v>8549</v>
      </c>
      <c r="H238" s="56" t="s">
        <v>8885</v>
      </c>
      <c r="I238" s="56" t="s">
        <v>8882</v>
      </c>
      <c r="J238" s="56" t="s">
        <v>8551</v>
      </c>
      <c r="K238" s="56" t="s">
        <v>8886</v>
      </c>
      <c r="L238" s="56" t="s">
        <v>7292</v>
      </c>
      <c r="M238" s="56">
        <v>330</v>
      </c>
      <c r="N238" s="56">
        <v>333</v>
      </c>
      <c r="O238" s="56">
        <v>401</v>
      </c>
      <c r="P238" s="57" t="s">
        <v>7022</v>
      </c>
      <c r="Q238" s="58" t="s">
        <v>8552</v>
      </c>
      <c r="R238" s="56" t="s">
        <v>8549</v>
      </c>
      <c r="S238" s="56" t="s">
        <v>8553</v>
      </c>
      <c r="T238" s="56" t="s">
        <v>8551</v>
      </c>
      <c r="U238" s="56">
        <v>0.001</v>
      </c>
      <c r="V238" s="49" t="s">
        <v>8554</v>
      </c>
    </row>
    <row r="239" ht="12.8" customHeight="1" spans="1:22" x14ac:dyDescent="0.25">
      <c r="A239" s="55">
        <v>91788</v>
      </c>
      <c r="B239" s="56" t="s">
        <v>8892</v>
      </c>
      <c r="C239" s="56" t="s">
        <v>11</v>
      </c>
      <c r="D239" s="56" t="s">
        <v>8547</v>
      </c>
      <c r="E239" s="56" t="s">
        <v>8548</v>
      </c>
      <c r="F239" s="56" t="s">
        <v>8549</v>
      </c>
      <c r="G239" s="56" t="s">
        <v>8549</v>
      </c>
      <c r="H239" s="56" t="s">
        <v>8893</v>
      </c>
      <c r="I239" s="56" t="s">
        <v>8882</v>
      </c>
      <c r="J239" s="56" t="s">
        <v>8551</v>
      </c>
      <c r="K239" s="56" t="s">
        <v>8894</v>
      </c>
      <c r="L239" s="56" t="s">
        <v>33</v>
      </c>
      <c r="M239" s="56">
        <v>330</v>
      </c>
      <c r="N239" s="56">
        <v>333</v>
      </c>
      <c r="O239" s="56">
        <v>401</v>
      </c>
      <c r="P239" s="57" t="s">
        <v>7022</v>
      </c>
      <c r="Q239" s="58" t="s">
        <v>8552</v>
      </c>
      <c r="R239" s="56" t="s">
        <v>8549</v>
      </c>
      <c r="S239" s="56" t="s">
        <v>8553</v>
      </c>
      <c r="T239" s="56" t="s">
        <v>8551</v>
      </c>
      <c r="U239" s="56">
        <v>1</v>
      </c>
      <c r="V239" s="49" t="s">
        <v>8554</v>
      </c>
    </row>
    <row r="240" ht="12.8" customHeight="1" spans="1:22" x14ac:dyDescent="0.25">
      <c r="A240" s="55">
        <v>134466</v>
      </c>
      <c r="B240" s="56" t="s">
        <v>211</v>
      </c>
      <c r="C240" s="56" t="s">
        <v>11</v>
      </c>
      <c r="D240" s="56" t="s">
        <v>8547</v>
      </c>
      <c r="E240" s="56" t="s">
        <v>8548</v>
      </c>
      <c r="F240" s="56" t="s">
        <v>8549</v>
      </c>
      <c r="G240" s="56" t="s">
        <v>8549</v>
      </c>
      <c r="H240" s="56" t="s">
        <v>8895</v>
      </c>
      <c r="I240" s="56" t="s">
        <v>8882</v>
      </c>
      <c r="J240" s="56" t="s">
        <v>8551</v>
      </c>
      <c r="K240" s="56" t="s">
        <v>8896</v>
      </c>
      <c r="L240" s="56" t="s">
        <v>7728</v>
      </c>
      <c r="M240" s="56">
        <v>330</v>
      </c>
      <c r="N240" s="56">
        <v>333</v>
      </c>
      <c r="O240" s="56">
        <v>401</v>
      </c>
      <c r="P240" s="57" t="s">
        <v>7022</v>
      </c>
      <c r="Q240" s="58" t="s">
        <v>8552</v>
      </c>
      <c r="R240" s="56" t="s">
        <v>8549</v>
      </c>
      <c r="S240" s="56" t="s">
        <v>8553</v>
      </c>
      <c r="T240" s="56" t="s">
        <v>8551</v>
      </c>
      <c r="U240" s="56">
        <v>1</v>
      </c>
      <c r="V240" s="49" t="s">
        <v>8554</v>
      </c>
    </row>
    <row r="241" ht="12.8" customHeight="1" spans="1:22" x14ac:dyDescent="0.25">
      <c r="A241" s="55">
        <v>61732</v>
      </c>
      <c r="B241" s="56" t="s">
        <v>211</v>
      </c>
      <c r="C241" s="56" t="s">
        <v>11</v>
      </c>
      <c r="D241" s="56" t="s">
        <v>8547</v>
      </c>
      <c r="E241" s="56" t="s">
        <v>8548</v>
      </c>
      <c r="F241" s="56" t="s">
        <v>8549</v>
      </c>
      <c r="G241" s="56" t="s">
        <v>8549</v>
      </c>
      <c r="H241" s="56" t="s">
        <v>8895</v>
      </c>
      <c r="I241" s="56" t="s">
        <v>8882</v>
      </c>
      <c r="J241" s="56" t="s">
        <v>8551</v>
      </c>
      <c r="K241" s="56" t="s">
        <v>8896</v>
      </c>
      <c r="L241" s="56" t="s">
        <v>33</v>
      </c>
      <c r="M241" s="56">
        <v>330</v>
      </c>
      <c r="N241" s="56">
        <v>333</v>
      </c>
      <c r="O241" s="56">
        <v>401</v>
      </c>
      <c r="P241" s="57" t="s">
        <v>7022</v>
      </c>
      <c r="Q241" s="58" t="s">
        <v>8552</v>
      </c>
      <c r="R241" s="56" t="s">
        <v>8549</v>
      </c>
      <c r="S241" s="56" t="s">
        <v>8553</v>
      </c>
      <c r="T241" s="56" t="s">
        <v>8551</v>
      </c>
      <c r="U241" s="56">
        <v>1</v>
      </c>
      <c r="V241" s="49" t="s">
        <v>8554</v>
      </c>
    </row>
    <row r="242" ht="12.8" customHeight="1" spans="1:22" x14ac:dyDescent="0.25">
      <c r="A242" s="55">
        <v>655281</v>
      </c>
      <c r="B242" s="56" t="s">
        <v>8897</v>
      </c>
      <c r="C242" s="56" t="s">
        <v>11</v>
      </c>
      <c r="D242" s="56" t="s">
        <v>8547</v>
      </c>
      <c r="E242" s="56" t="s">
        <v>8548</v>
      </c>
      <c r="F242" s="56" t="s">
        <v>8549</v>
      </c>
      <c r="G242" s="56" t="s">
        <v>8549</v>
      </c>
      <c r="H242" s="56" t="s">
        <v>8895</v>
      </c>
      <c r="I242" s="56" t="s">
        <v>8882</v>
      </c>
      <c r="J242" s="56" t="s">
        <v>8556</v>
      </c>
      <c r="K242" s="56" t="s">
        <v>8898</v>
      </c>
      <c r="L242" s="56" t="s">
        <v>8557</v>
      </c>
      <c r="M242" s="56">
        <v>330</v>
      </c>
      <c r="N242" s="56">
        <v>333</v>
      </c>
      <c r="O242" s="56">
        <v>401</v>
      </c>
      <c r="P242" s="57">
        <v>452</v>
      </c>
      <c r="Q242" s="58">
        <v>330333401452</v>
      </c>
      <c r="R242" s="56" t="s">
        <v>8549</v>
      </c>
      <c r="S242" s="56" t="s">
        <v>8553</v>
      </c>
      <c r="T242" s="56" t="s">
        <v>8551</v>
      </c>
      <c r="U242" s="56">
        <v>1</v>
      </c>
      <c r="V242" s="49" t="s">
        <v>8554</v>
      </c>
    </row>
    <row r="243" ht="12.8" customHeight="1" spans="1:22" x14ac:dyDescent="0.25">
      <c r="A243" s="55">
        <v>655707</v>
      </c>
      <c r="B243" s="56" t="s">
        <v>8899</v>
      </c>
      <c r="C243" s="56" t="s">
        <v>11</v>
      </c>
      <c r="D243" s="56" t="s">
        <v>8547</v>
      </c>
      <c r="E243" s="56" t="s">
        <v>8548</v>
      </c>
      <c r="F243" s="56" t="s">
        <v>8549</v>
      </c>
      <c r="G243" s="56" t="s">
        <v>8549</v>
      </c>
      <c r="H243" s="56" t="s">
        <v>8895</v>
      </c>
      <c r="I243" s="56" t="s">
        <v>8882</v>
      </c>
      <c r="J243" s="56" t="s">
        <v>8559</v>
      </c>
      <c r="K243" s="56" t="s">
        <v>8899</v>
      </c>
      <c r="L243" s="56" t="s">
        <v>8557</v>
      </c>
      <c r="M243" s="56">
        <v>330</v>
      </c>
      <c r="N243" s="56">
        <v>333</v>
      </c>
      <c r="O243" s="56">
        <v>401</v>
      </c>
      <c r="P243" s="57">
        <v>101</v>
      </c>
      <c r="Q243" s="58">
        <v>330333401101</v>
      </c>
      <c r="R243" s="56" t="s">
        <v>8549</v>
      </c>
      <c r="S243" s="56" t="s">
        <v>8553</v>
      </c>
      <c r="T243" s="56" t="s">
        <v>8551</v>
      </c>
      <c r="U243" s="56">
        <v>1</v>
      </c>
      <c r="V243" s="49" t="s">
        <v>8554</v>
      </c>
    </row>
    <row r="244" ht="12.8" customHeight="1" spans="1:22" x14ac:dyDescent="0.25">
      <c r="A244" s="55">
        <v>20020937</v>
      </c>
      <c r="B244" s="56" t="s">
        <v>8900</v>
      </c>
      <c r="C244" s="56" t="s">
        <v>11</v>
      </c>
      <c r="D244" s="56" t="s">
        <v>8547</v>
      </c>
      <c r="E244" s="56" t="s">
        <v>8548</v>
      </c>
      <c r="F244" s="56" t="s">
        <v>8549</v>
      </c>
      <c r="G244" s="56" t="s">
        <v>8549</v>
      </c>
      <c r="H244" s="56" t="s">
        <v>8895</v>
      </c>
      <c r="I244" s="56" t="s">
        <v>8882</v>
      </c>
      <c r="J244" s="56" t="s">
        <v>8562</v>
      </c>
      <c r="K244" s="56" t="s">
        <v>8901</v>
      </c>
      <c r="L244" s="56" t="s">
        <v>8564</v>
      </c>
      <c r="M244" s="56">
        <v>330</v>
      </c>
      <c r="N244" s="56">
        <v>333</v>
      </c>
      <c r="O244" s="56">
        <v>401</v>
      </c>
      <c r="P244" s="57" t="s">
        <v>7022</v>
      </c>
      <c r="Q244" s="58" t="s">
        <v>8552</v>
      </c>
      <c r="R244" s="56" t="s">
        <v>8549</v>
      </c>
      <c r="S244" s="56" t="s">
        <v>8553</v>
      </c>
      <c r="T244" s="56" t="s">
        <v>8551</v>
      </c>
      <c r="U244" s="56">
        <v>1</v>
      </c>
      <c r="V244" s="49" t="s">
        <v>8554</v>
      </c>
    </row>
    <row r="245" ht="12.8" customHeight="1" spans="1:22" x14ac:dyDescent="0.25">
      <c r="A245" s="55" t="s">
        <v>7022</v>
      </c>
      <c r="B245" s="56" t="s">
        <v>8902</v>
      </c>
      <c r="C245" s="56" t="s">
        <v>11</v>
      </c>
      <c r="D245" s="56" t="s">
        <v>8547</v>
      </c>
      <c r="E245" s="56" t="s">
        <v>8548</v>
      </c>
      <c r="F245" s="56" t="s">
        <v>8549</v>
      </c>
      <c r="G245" s="56" t="s">
        <v>8549</v>
      </c>
      <c r="H245" s="56" t="s">
        <v>8895</v>
      </c>
      <c r="I245" s="56" t="s">
        <v>8882</v>
      </c>
      <c r="J245" s="56" t="s">
        <v>8551</v>
      </c>
      <c r="K245" s="56" t="s">
        <v>8896</v>
      </c>
      <c r="L245" s="56" t="s">
        <v>7292</v>
      </c>
      <c r="M245" s="56">
        <v>330</v>
      </c>
      <c r="N245" s="56">
        <v>333</v>
      </c>
      <c r="O245" s="56">
        <v>401</v>
      </c>
      <c r="P245" s="57" t="s">
        <v>7022</v>
      </c>
      <c r="Q245" s="58" t="s">
        <v>8552</v>
      </c>
      <c r="R245" s="56" t="s">
        <v>8549</v>
      </c>
      <c r="S245" s="56" t="s">
        <v>8553</v>
      </c>
      <c r="T245" s="56" t="s">
        <v>8551</v>
      </c>
      <c r="U245" s="56">
        <v>0.001</v>
      </c>
      <c r="V245" s="49" t="s">
        <v>8554</v>
      </c>
    </row>
    <row r="246" ht="12.8" customHeight="1" spans="1:22" x14ac:dyDescent="0.25">
      <c r="A246" s="55">
        <v>20020994</v>
      </c>
      <c r="B246" s="56" t="s">
        <v>8903</v>
      </c>
      <c r="C246" s="56" t="s">
        <v>11</v>
      </c>
      <c r="D246" s="56" t="s">
        <v>8547</v>
      </c>
      <c r="E246" s="56" t="s">
        <v>8548</v>
      </c>
      <c r="F246" s="56" t="s">
        <v>8549</v>
      </c>
      <c r="G246" s="56" t="s">
        <v>8549</v>
      </c>
      <c r="H246" s="56" t="s">
        <v>8904</v>
      </c>
      <c r="I246" s="56" t="s">
        <v>8905</v>
      </c>
      <c r="J246" s="56" t="s">
        <v>8562</v>
      </c>
      <c r="K246" s="56" t="s">
        <v>8906</v>
      </c>
      <c r="L246" s="56" t="s">
        <v>8564</v>
      </c>
      <c r="M246" s="56">
        <v>330</v>
      </c>
      <c r="N246" s="56">
        <v>333</v>
      </c>
      <c r="O246" s="56">
        <v>401</v>
      </c>
      <c r="P246" s="57" t="s">
        <v>7022</v>
      </c>
      <c r="Q246" s="58" t="s">
        <v>8552</v>
      </c>
      <c r="R246" s="56" t="s">
        <v>8549</v>
      </c>
      <c r="S246" s="56" t="s">
        <v>8553</v>
      </c>
      <c r="T246" s="56" t="s">
        <v>8551</v>
      </c>
      <c r="U246" s="56">
        <v>1</v>
      </c>
      <c r="V246" s="49" t="s">
        <v>8554</v>
      </c>
    </row>
    <row r="247" ht="12.8" customHeight="1" spans="1:22" x14ac:dyDescent="0.25">
      <c r="A247" s="55">
        <v>134464</v>
      </c>
      <c r="B247" s="56" t="s">
        <v>8907</v>
      </c>
      <c r="C247" s="56" t="s">
        <v>11</v>
      </c>
      <c r="D247" s="56" t="s">
        <v>8547</v>
      </c>
      <c r="E247" s="56" t="s">
        <v>8548</v>
      </c>
      <c r="F247" s="56" t="s">
        <v>8549</v>
      </c>
      <c r="G247" s="56" t="s">
        <v>8549</v>
      </c>
      <c r="H247" s="56" t="s">
        <v>8908</v>
      </c>
      <c r="I247" s="56" t="s">
        <v>8905</v>
      </c>
      <c r="J247" s="56" t="s">
        <v>8551</v>
      </c>
      <c r="K247" s="56" t="s">
        <v>8909</v>
      </c>
      <c r="L247" s="56" t="s">
        <v>7728</v>
      </c>
      <c r="M247" s="56">
        <v>330</v>
      </c>
      <c r="N247" s="56">
        <v>333</v>
      </c>
      <c r="O247" s="56">
        <v>401</v>
      </c>
      <c r="P247" s="57" t="s">
        <v>7022</v>
      </c>
      <c r="Q247" s="58" t="s">
        <v>8552</v>
      </c>
      <c r="R247" s="56" t="s">
        <v>8549</v>
      </c>
      <c r="S247" s="56" t="s">
        <v>8553</v>
      </c>
      <c r="T247" s="56" t="s">
        <v>8551</v>
      </c>
      <c r="U247" s="56">
        <v>1</v>
      </c>
      <c r="V247" s="49" t="s">
        <v>8554</v>
      </c>
    </row>
    <row r="248" ht="12.8" customHeight="1" spans="1:22" x14ac:dyDescent="0.25">
      <c r="A248" s="55">
        <v>61724</v>
      </c>
      <c r="B248" s="56" t="s">
        <v>50</v>
      </c>
      <c r="C248" s="56" t="s">
        <v>11</v>
      </c>
      <c r="D248" s="56" t="s">
        <v>8547</v>
      </c>
      <c r="E248" s="56" t="s">
        <v>8548</v>
      </c>
      <c r="F248" s="56" t="s">
        <v>8549</v>
      </c>
      <c r="G248" s="56" t="s">
        <v>8549</v>
      </c>
      <c r="H248" s="56" t="s">
        <v>8908</v>
      </c>
      <c r="I248" s="56" t="s">
        <v>8905</v>
      </c>
      <c r="J248" s="56" t="s">
        <v>8551</v>
      </c>
      <c r="K248" s="56" t="s">
        <v>8909</v>
      </c>
      <c r="L248" s="56" t="s">
        <v>33</v>
      </c>
      <c r="M248" s="56">
        <v>330</v>
      </c>
      <c r="N248" s="56">
        <v>333</v>
      </c>
      <c r="O248" s="56">
        <v>401</v>
      </c>
      <c r="P248" s="57" t="s">
        <v>7022</v>
      </c>
      <c r="Q248" s="58" t="s">
        <v>8552</v>
      </c>
      <c r="R248" s="56" t="s">
        <v>8549</v>
      </c>
      <c r="S248" s="56" t="s">
        <v>8553</v>
      </c>
      <c r="T248" s="56" t="s">
        <v>8551</v>
      </c>
      <c r="U248" s="56">
        <v>1</v>
      </c>
      <c r="V248" s="49" t="s">
        <v>8554</v>
      </c>
    </row>
    <row r="249" ht="12.8" customHeight="1" spans="1:22" x14ac:dyDescent="0.25">
      <c r="A249" s="55">
        <v>655318</v>
      </c>
      <c r="B249" s="56" t="s">
        <v>8910</v>
      </c>
      <c r="C249" s="56" t="s">
        <v>11</v>
      </c>
      <c r="D249" s="56" t="s">
        <v>8547</v>
      </c>
      <c r="E249" s="56" t="s">
        <v>8548</v>
      </c>
      <c r="F249" s="56" t="s">
        <v>8549</v>
      </c>
      <c r="G249" s="56" t="s">
        <v>8549</v>
      </c>
      <c r="H249" s="56" t="s">
        <v>8908</v>
      </c>
      <c r="I249" s="56" t="s">
        <v>8905</v>
      </c>
      <c r="J249" s="56" t="s">
        <v>8556</v>
      </c>
      <c r="K249" s="56" t="s">
        <v>8911</v>
      </c>
      <c r="L249" s="56" t="s">
        <v>8557</v>
      </c>
      <c r="M249" s="56">
        <v>330</v>
      </c>
      <c r="N249" s="56">
        <v>333</v>
      </c>
      <c r="O249" s="56">
        <v>401</v>
      </c>
      <c r="P249" s="57">
        <v>453</v>
      </c>
      <c r="Q249" s="58">
        <v>330333401453</v>
      </c>
      <c r="R249" s="56" t="s">
        <v>8549</v>
      </c>
      <c r="S249" s="56" t="s">
        <v>8553</v>
      </c>
      <c r="T249" s="56" t="s">
        <v>8551</v>
      </c>
      <c r="U249" s="56">
        <v>1</v>
      </c>
      <c r="V249" s="49" t="s">
        <v>8554</v>
      </c>
    </row>
    <row r="250" ht="12.8" customHeight="1" spans="1:22" x14ac:dyDescent="0.25">
      <c r="A250" s="55">
        <v>655730</v>
      </c>
      <c r="B250" s="56" t="s">
        <v>8912</v>
      </c>
      <c r="C250" s="56" t="s">
        <v>11</v>
      </c>
      <c r="D250" s="56" t="s">
        <v>8547</v>
      </c>
      <c r="E250" s="56" t="s">
        <v>8548</v>
      </c>
      <c r="F250" s="56" t="s">
        <v>8549</v>
      </c>
      <c r="G250" s="56" t="s">
        <v>8549</v>
      </c>
      <c r="H250" s="56" t="s">
        <v>8908</v>
      </c>
      <c r="I250" s="56" t="s">
        <v>8905</v>
      </c>
      <c r="J250" s="56" t="s">
        <v>8559</v>
      </c>
      <c r="K250" s="56" t="s">
        <v>8913</v>
      </c>
      <c r="L250" s="56" t="s">
        <v>8557</v>
      </c>
      <c r="M250" s="56">
        <v>330</v>
      </c>
      <c r="N250" s="56">
        <v>333</v>
      </c>
      <c r="O250" s="56">
        <v>401</v>
      </c>
      <c r="P250" s="57">
        <v>101</v>
      </c>
      <c r="Q250" s="58">
        <v>330333401101</v>
      </c>
      <c r="R250" s="56" t="s">
        <v>8549</v>
      </c>
      <c r="S250" s="56" t="s">
        <v>8553</v>
      </c>
      <c r="T250" s="56" t="s">
        <v>8551</v>
      </c>
      <c r="U250" s="56">
        <v>1</v>
      </c>
      <c r="V250" s="49" t="s">
        <v>8554</v>
      </c>
    </row>
    <row r="251" ht="12.8" customHeight="1" spans="1:22" x14ac:dyDescent="0.25">
      <c r="A251" s="55">
        <v>20020953</v>
      </c>
      <c r="B251" s="56" t="s">
        <v>8914</v>
      </c>
      <c r="C251" s="56" t="s">
        <v>11</v>
      </c>
      <c r="D251" s="56" t="s">
        <v>8547</v>
      </c>
      <c r="E251" s="56" t="s">
        <v>8548</v>
      </c>
      <c r="F251" s="56" t="s">
        <v>8549</v>
      </c>
      <c r="G251" s="56" t="s">
        <v>8549</v>
      </c>
      <c r="H251" s="56" t="s">
        <v>8908</v>
      </c>
      <c r="I251" s="56" t="s">
        <v>8905</v>
      </c>
      <c r="J251" s="56" t="s">
        <v>8562</v>
      </c>
      <c r="K251" s="56" t="s">
        <v>8915</v>
      </c>
      <c r="L251" s="56" t="s">
        <v>8564</v>
      </c>
      <c r="M251" s="56">
        <v>330</v>
      </c>
      <c r="N251" s="56">
        <v>333</v>
      </c>
      <c r="O251" s="56">
        <v>401</v>
      </c>
      <c r="P251" s="57" t="s">
        <v>7022</v>
      </c>
      <c r="Q251" s="58" t="s">
        <v>8552</v>
      </c>
      <c r="R251" s="56" t="s">
        <v>8549</v>
      </c>
      <c r="S251" s="56" t="s">
        <v>8553</v>
      </c>
      <c r="T251" s="56" t="s">
        <v>8551</v>
      </c>
      <c r="U251" s="56">
        <v>1</v>
      </c>
      <c r="V251" s="49" t="s">
        <v>8554</v>
      </c>
    </row>
    <row r="252" ht="12.8" customHeight="1" spans="1:22" x14ac:dyDescent="0.25">
      <c r="A252" s="55" t="s">
        <v>7022</v>
      </c>
      <c r="B252" s="56" t="s">
        <v>8916</v>
      </c>
      <c r="C252" s="56" t="s">
        <v>11</v>
      </c>
      <c r="D252" s="56" t="s">
        <v>8547</v>
      </c>
      <c r="E252" s="56" t="s">
        <v>8548</v>
      </c>
      <c r="F252" s="56" t="s">
        <v>8549</v>
      </c>
      <c r="G252" s="56" t="s">
        <v>8549</v>
      </c>
      <c r="H252" s="56" t="s">
        <v>8908</v>
      </c>
      <c r="I252" s="56" t="s">
        <v>8905</v>
      </c>
      <c r="J252" s="56" t="s">
        <v>8551</v>
      </c>
      <c r="K252" s="56" t="s">
        <v>8909</v>
      </c>
      <c r="L252" s="56" t="s">
        <v>7292</v>
      </c>
      <c r="M252" s="56">
        <v>330</v>
      </c>
      <c r="N252" s="56">
        <v>333</v>
      </c>
      <c r="O252" s="56">
        <v>401</v>
      </c>
      <c r="P252" s="57" t="s">
        <v>7022</v>
      </c>
      <c r="Q252" s="58" t="s">
        <v>8552</v>
      </c>
      <c r="R252" s="56" t="s">
        <v>8549</v>
      </c>
      <c r="S252" s="56" t="s">
        <v>8553</v>
      </c>
      <c r="T252" s="56" t="s">
        <v>8551</v>
      </c>
      <c r="U252" s="56">
        <v>0.001</v>
      </c>
      <c r="V252" s="49" t="s">
        <v>8554</v>
      </c>
    </row>
    <row r="253" ht="12.8" customHeight="1" spans="1:22" x14ac:dyDescent="0.25">
      <c r="A253" s="55">
        <v>659592</v>
      </c>
      <c r="B253" s="56" t="s">
        <v>8917</v>
      </c>
      <c r="C253" s="56" t="s">
        <v>11</v>
      </c>
      <c r="D253" s="56" t="s">
        <v>8547</v>
      </c>
      <c r="E253" s="56" t="s">
        <v>8548</v>
      </c>
      <c r="F253" s="56" t="s">
        <v>8549</v>
      </c>
      <c r="G253" s="56" t="s">
        <v>8549</v>
      </c>
      <c r="H253" s="56" t="s">
        <v>8918</v>
      </c>
      <c r="I253" s="56" t="s">
        <v>8905</v>
      </c>
      <c r="J253" s="56" t="s">
        <v>8791</v>
      </c>
      <c r="K253" s="56" t="s">
        <v>8917</v>
      </c>
      <c r="L253" s="56" t="s">
        <v>8557</v>
      </c>
      <c r="M253" s="56">
        <v>330</v>
      </c>
      <c r="N253" s="56">
        <v>333</v>
      </c>
      <c r="O253" s="56">
        <v>401</v>
      </c>
      <c r="P253" s="57">
        <v>452</v>
      </c>
      <c r="Q253" s="58">
        <v>330333401452</v>
      </c>
      <c r="R253" s="56" t="s">
        <v>8549</v>
      </c>
      <c r="S253" s="56" t="s">
        <v>8553</v>
      </c>
      <c r="T253" s="56" t="s">
        <v>8551</v>
      </c>
      <c r="U253" s="56">
        <v>1</v>
      </c>
      <c r="V253" s="49" t="s">
        <v>8554</v>
      </c>
    </row>
    <row r="254" ht="12.8" customHeight="1" spans="1:22" x14ac:dyDescent="0.25">
      <c r="A254" s="55">
        <v>659438</v>
      </c>
      <c r="B254" s="56" t="s">
        <v>8919</v>
      </c>
      <c r="C254" s="56" t="s">
        <v>11</v>
      </c>
      <c r="D254" s="56" t="s">
        <v>8547</v>
      </c>
      <c r="E254" s="56" t="s">
        <v>8548</v>
      </c>
      <c r="F254" s="56" t="s">
        <v>8549</v>
      </c>
      <c r="G254" s="56" t="s">
        <v>8549</v>
      </c>
      <c r="H254" s="56" t="s">
        <v>8918</v>
      </c>
      <c r="I254" s="56" t="s">
        <v>8905</v>
      </c>
      <c r="J254" s="56" t="s">
        <v>8793</v>
      </c>
      <c r="K254" s="56" t="s">
        <v>8919</v>
      </c>
      <c r="L254" s="56" t="s">
        <v>8557</v>
      </c>
      <c r="M254" s="56">
        <v>330</v>
      </c>
      <c r="N254" s="56">
        <v>333</v>
      </c>
      <c r="O254" s="56">
        <v>401</v>
      </c>
      <c r="P254" s="57">
        <v>452</v>
      </c>
      <c r="Q254" s="58">
        <v>330333401452</v>
      </c>
      <c r="R254" s="56" t="s">
        <v>8549</v>
      </c>
      <c r="S254" s="56" t="s">
        <v>8553</v>
      </c>
      <c r="T254" s="56" t="s">
        <v>8551</v>
      </c>
      <c r="U254" s="56">
        <v>1</v>
      </c>
      <c r="V254" s="49" t="s">
        <v>8554</v>
      </c>
    </row>
    <row r="255" ht="12.8" customHeight="1" spans="1:22" x14ac:dyDescent="0.25">
      <c r="A255" s="55">
        <v>659619</v>
      </c>
      <c r="B255" s="56" t="s">
        <v>8920</v>
      </c>
      <c r="C255" s="56" t="s">
        <v>11</v>
      </c>
      <c r="D255" s="56" t="s">
        <v>8547</v>
      </c>
      <c r="E255" s="56" t="s">
        <v>8548</v>
      </c>
      <c r="F255" s="56" t="s">
        <v>8549</v>
      </c>
      <c r="G255" s="56" t="s">
        <v>8549</v>
      </c>
      <c r="H255" s="56" t="s">
        <v>8921</v>
      </c>
      <c r="I255" s="56" t="s">
        <v>8905</v>
      </c>
      <c r="J255" s="56" t="s">
        <v>8791</v>
      </c>
      <c r="K255" s="56" t="s">
        <v>8920</v>
      </c>
      <c r="L255" s="56" t="s">
        <v>8557</v>
      </c>
      <c r="M255" s="56">
        <v>330</v>
      </c>
      <c r="N255" s="56">
        <v>333</v>
      </c>
      <c r="O255" s="56">
        <v>401</v>
      </c>
      <c r="P255" s="57">
        <v>452</v>
      </c>
      <c r="Q255" s="58">
        <v>330333401452</v>
      </c>
      <c r="R255" s="56" t="s">
        <v>8549</v>
      </c>
      <c r="S255" s="56" t="s">
        <v>8553</v>
      </c>
      <c r="T255" s="56" t="s">
        <v>8551</v>
      </c>
      <c r="U255" s="56">
        <v>1</v>
      </c>
      <c r="V255" s="49" t="s">
        <v>8554</v>
      </c>
    </row>
    <row r="256" ht="12.8" customHeight="1" spans="1:22" x14ac:dyDescent="0.25">
      <c r="A256" s="55">
        <v>659455</v>
      </c>
      <c r="B256" s="56" t="s">
        <v>8922</v>
      </c>
      <c r="C256" s="56" t="s">
        <v>11</v>
      </c>
      <c r="D256" s="56" t="s">
        <v>8547</v>
      </c>
      <c r="E256" s="56" t="s">
        <v>8548</v>
      </c>
      <c r="F256" s="56" t="s">
        <v>8549</v>
      </c>
      <c r="G256" s="56" t="s">
        <v>8549</v>
      </c>
      <c r="H256" s="56" t="s">
        <v>8921</v>
      </c>
      <c r="I256" s="56" t="s">
        <v>8905</v>
      </c>
      <c r="J256" s="56" t="s">
        <v>8793</v>
      </c>
      <c r="K256" s="56" t="s">
        <v>8922</v>
      </c>
      <c r="L256" s="56" t="s">
        <v>8557</v>
      </c>
      <c r="M256" s="56">
        <v>330</v>
      </c>
      <c r="N256" s="56">
        <v>333</v>
      </c>
      <c r="O256" s="56">
        <v>401</v>
      </c>
      <c r="P256" s="57">
        <v>452</v>
      </c>
      <c r="Q256" s="58">
        <v>330333401452</v>
      </c>
      <c r="R256" s="56" t="s">
        <v>8549</v>
      </c>
      <c r="S256" s="56" t="s">
        <v>8553</v>
      </c>
      <c r="T256" s="56" t="s">
        <v>8551</v>
      </c>
      <c r="U256" s="56">
        <v>1</v>
      </c>
      <c r="V256" s="49" t="s">
        <v>8554</v>
      </c>
    </row>
    <row r="257" ht="12.8" customHeight="1" spans="1:22" x14ac:dyDescent="0.25">
      <c r="A257" s="55">
        <v>659598</v>
      </c>
      <c r="B257" s="56" t="s">
        <v>8923</v>
      </c>
      <c r="C257" s="56" t="s">
        <v>11</v>
      </c>
      <c r="D257" s="56" t="s">
        <v>8547</v>
      </c>
      <c r="E257" s="56" t="s">
        <v>8548</v>
      </c>
      <c r="F257" s="56" t="s">
        <v>8549</v>
      </c>
      <c r="G257" s="56" t="s">
        <v>8549</v>
      </c>
      <c r="H257" s="56" t="s">
        <v>8924</v>
      </c>
      <c r="I257" s="56" t="s">
        <v>8905</v>
      </c>
      <c r="J257" s="56" t="s">
        <v>8791</v>
      </c>
      <c r="K257" s="56" t="s">
        <v>8923</v>
      </c>
      <c r="L257" s="56" t="s">
        <v>8557</v>
      </c>
      <c r="M257" s="56">
        <v>330</v>
      </c>
      <c r="N257" s="56">
        <v>333</v>
      </c>
      <c r="O257" s="56">
        <v>401</v>
      </c>
      <c r="P257" s="57">
        <v>452</v>
      </c>
      <c r="Q257" s="58">
        <v>330333401452</v>
      </c>
      <c r="R257" s="56" t="s">
        <v>8549</v>
      </c>
      <c r="S257" s="56" t="s">
        <v>8553</v>
      </c>
      <c r="T257" s="56" t="s">
        <v>8551</v>
      </c>
      <c r="U257" s="56">
        <v>1</v>
      </c>
      <c r="V257" s="49" t="s">
        <v>8554</v>
      </c>
    </row>
    <row r="258" ht="12.8" customHeight="1" spans="1:22" x14ac:dyDescent="0.25">
      <c r="A258" s="55">
        <v>659442</v>
      </c>
      <c r="B258" s="56" t="s">
        <v>8925</v>
      </c>
      <c r="C258" s="56" t="s">
        <v>11</v>
      </c>
      <c r="D258" s="56" t="s">
        <v>8547</v>
      </c>
      <c r="E258" s="56" t="s">
        <v>8548</v>
      </c>
      <c r="F258" s="56" t="s">
        <v>8549</v>
      </c>
      <c r="G258" s="56" t="s">
        <v>8549</v>
      </c>
      <c r="H258" s="56" t="s">
        <v>8924</v>
      </c>
      <c r="I258" s="56" t="s">
        <v>8905</v>
      </c>
      <c r="J258" s="56" t="s">
        <v>8793</v>
      </c>
      <c r="K258" s="56" t="s">
        <v>8925</v>
      </c>
      <c r="L258" s="56" t="s">
        <v>8557</v>
      </c>
      <c r="M258" s="56">
        <v>330</v>
      </c>
      <c r="N258" s="56">
        <v>333</v>
      </c>
      <c r="O258" s="56">
        <v>401</v>
      </c>
      <c r="P258" s="57">
        <v>452</v>
      </c>
      <c r="Q258" s="58">
        <v>330333401452</v>
      </c>
      <c r="R258" s="56" t="s">
        <v>8549</v>
      </c>
      <c r="S258" s="56" t="s">
        <v>8553</v>
      </c>
      <c r="T258" s="56" t="s">
        <v>8551</v>
      </c>
      <c r="U258" s="56">
        <v>1</v>
      </c>
      <c r="V258" s="49" t="s">
        <v>8554</v>
      </c>
    </row>
    <row r="259" ht="12.8" customHeight="1" spans="1:22" x14ac:dyDescent="0.25">
      <c r="A259" s="55">
        <v>659596</v>
      </c>
      <c r="B259" s="56" t="s">
        <v>8926</v>
      </c>
      <c r="C259" s="56" t="s">
        <v>11</v>
      </c>
      <c r="D259" s="56" t="s">
        <v>8547</v>
      </c>
      <c r="E259" s="56" t="s">
        <v>8548</v>
      </c>
      <c r="F259" s="56" t="s">
        <v>8549</v>
      </c>
      <c r="G259" s="56" t="s">
        <v>8549</v>
      </c>
      <c r="H259" s="56" t="s">
        <v>8904</v>
      </c>
      <c r="I259" s="56" t="s">
        <v>8905</v>
      </c>
      <c r="J259" s="56" t="s">
        <v>8791</v>
      </c>
      <c r="K259" s="56" t="s">
        <v>8926</v>
      </c>
      <c r="L259" s="56" t="s">
        <v>8557</v>
      </c>
      <c r="M259" s="56">
        <v>330</v>
      </c>
      <c r="N259" s="56">
        <v>333</v>
      </c>
      <c r="O259" s="56">
        <v>401</v>
      </c>
      <c r="P259" s="57">
        <v>452</v>
      </c>
      <c r="Q259" s="58">
        <v>330333401452</v>
      </c>
      <c r="R259" s="56" t="s">
        <v>8549</v>
      </c>
      <c r="S259" s="56" t="s">
        <v>8553</v>
      </c>
      <c r="T259" s="56" t="s">
        <v>8551</v>
      </c>
      <c r="U259" s="56">
        <v>1</v>
      </c>
      <c r="V259" s="49" t="s">
        <v>8554</v>
      </c>
    </row>
    <row r="260" ht="12.8" customHeight="1" spans="1:22" x14ac:dyDescent="0.25">
      <c r="A260" s="55">
        <v>659440</v>
      </c>
      <c r="B260" s="56" t="s">
        <v>8927</v>
      </c>
      <c r="C260" s="56" t="s">
        <v>11</v>
      </c>
      <c r="D260" s="56" t="s">
        <v>8547</v>
      </c>
      <c r="E260" s="56" t="s">
        <v>8548</v>
      </c>
      <c r="F260" s="56" t="s">
        <v>8549</v>
      </c>
      <c r="G260" s="56" t="s">
        <v>8549</v>
      </c>
      <c r="H260" s="56" t="s">
        <v>8904</v>
      </c>
      <c r="I260" s="56" t="s">
        <v>8905</v>
      </c>
      <c r="J260" s="56" t="s">
        <v>8793</v>
      </c>
      <c r="K260" s="56" t="s">
        <v>8927</v>
      </c>
      <c r="L260" s="56" t="s">
        <v>8557</v>
      </c>
      <c r="M260" s="56">
        <v>330</v>
      </c>
      <c r="N260" s="56">
        <v>333</v>
      </c>
      <c r="O260" s="56">
        <v>401</v>
      </c>
      <c r="P260" s="57">
        <v>452</v>
      </c>
      <c r="Q260" s="58">
        <v>330333401452</v>
      </c>
      <c r="R260" s="56" t="s">
        <v>8549</v>
      </c>
      <c r="S260" s="56" t="s">
        <v>8553</v>
      </c>
      <c r="T260" s="56" t="s">
        <v>8551</v>
      </c>
      <c r="U260" s="56">
        <v>1</v>
      </c>
      <c r="V260" s="49" t="s">
        <v>8554</v>
      </c>
    </row>
    <row r="261" ht="12.8" customHeight="1" spans="1:22" x14ac:dyDescent="0.25">
      <c r="A261" s="55">
        <v>659591</v>
      </c>
      <c r="B261" s="56" t="s">
        <v>8928</v>
      </c>
      <c r="C261" s="56" t="s">
        <v>11</v>
      </c>
      <c r="D261" s="56" t="s">
        <v>8547</v>
      </c>
      <c r="E261" s="56" t="s">
        <v>8548</v>
      </c>
      <c r="F261" s="56" t="s">
        <v>8549</v>
      </c>
      <c r="G261" s="56" t="s">
        <v>8549</v>
      </c>
      <c r="H261" s="56" t="s">
        <v>8929</v>
      </c>
      <c r="I261" s="56" t="s">
        <v>8905</v>
      </c>
      <c r="J261" s="56" t="s">
        <v>8791</v>
      </c>
      <c r="K261" s="56" t="s">
        <v>8928</v>
      </c>
      <c r="L261" s="56" t="s">
        <v>8557</v>
      </c>
      <c r="M261" s="56">
        <v>330</v>
      </c>
      <c r="N261" s="56">
        <v>333</v>
      </c>
      <c r="O261" s="56">
        <v>401</v>
      </c>
      <c r="P261" s="57">
        <v>452</v>
      </c>
      <c r="Q261" s="58">
        <v>330333401452</v>
      </c>
      <c r="R261" s="56" t="s">
        <v>8549</v>
      </c>
      <c r="S261" s="56" t="s">
        <v>8553</v>
      </c>
      <c r="T261" s="56" t="s">
        <v>8551</v>
      </c>
      <c r="U261" s="56">
        <v>1</v>
      </c>
      <c r="V261" s="49" t="s">
        <v>8554</v>
      </c>
    </row>
    <row r="262" ht="12.8" customHeight="1" spans="1:22" x14ac:dyDescent="0.25">
      <c r="A262" s="55">
        <v>659436</v>
      </c>
      <c r="B262" s="56" t="s">
        <v>8930</v>
      </c>
      <c r="C262" s="56" t="s">
        <v>11</v>
      </c>
      <c r="D262" s="56" t="s">
        <v>8547</v>
      </c>
      <c r="E262" s="56" t="s">
        <v>8548</v>
      </c>
      <c r="F262" s="56" t="s">
        <v>8549</v>
      </c>
      <c r="G262" s="56" t="s">
        <v>8549</v>
      </c>
      <c r="H262" s="56" t="s">
        <v>8929</v>
      </c>
      <c r="I262" s="56" t="s">
        <v>8905</v>
      </c>
      <c r="J262" s="56" t="s">
        <v>8793</v>
      </c>
      <c r="K262" s="56" t="s">
        <v>8930</v>
      </c>
      <c r="L262" s="56" t="s">
        <v>8557</v>
      </c>
      <c r="M262" s="56">
        <v>330</v>
      </c>
      <c r="N262" s="56">
        <v>333</v>
      </c>
      <c r="O262" s="56">
        <v>401</v>
      </c>
      <c r="P262" s="57">
        <v>452</v>
      </c>
      <c r="Q262" s="58">
        <v>330333401452</v>
      </c>
      <c r="R262" s="56" t="s">
        <v>8549</v>
      </c>
      <c r="S262" s="56" t="s">
        <v>8553</v>
      </c>
      <c r="T262" s="56" t="s">
        <v>8551</v>
      </c>
      <c r="U262" s="56">
        <v>1</v>
      </c>
      <c r="V262" s="49" t="s">
        <v>8554</v>
      </c>
    </row>
    <row r="263" ht="12.8" customHeight="1" spans="1:22" x14ac:dyDescent="0.25">
      <c r="A263" s="55">
        <v>61733</v>
      </c>
      <c r="B263" s="56" t="s">
        <v>58</v>
      </c>
      <c r="C263" s="56" t="s">
        <v>11</v>
      </c>
      <c r="D263" s="56" t="s">
        <v>8547</v>
      </c>
      <c r="E263" s="56" t="s">
        <v>8548</v>
      </c>
      <c r="F263" s="56" t="s">
        <v>8549</v>
      </c>
      <c r="G263" s="56" t="s">
        <v>8549</v>
      </c>
      <c r="H263" s="56" t="s">
        <v>8931</v>
      </c>
      <c r="I263" s="56" t="s">
        <v>8931</v>
      </c>
      <c r="J263" s="56" t="s">
        <v>8551</v>
      </c>
      <c r="K263" s="56" t="s">
        <v>58</v>
      </c>
      <c r="L263" s="56" t="s">
        <v>33</v>
      </c>
      <c r="M263" s="56">
        <v>330</v>
      </c>
      <c r="N263" s="56">
        <v>333</v>
      </c>
      <c r="O263" s="56">
        <v>401</v>
      </c>
      <c r="P263" s="57" t="s">
        <v>7022</v>
      </c>
      <c r="Q263" s="58" t="s">
        <v>8552</v>
      </c>
      <c r="R263" s="56" t="s">
        <v>8549</v>
      </c>
      <c r="S263" s="56" t="s">
        <v>8553</v>
      </c>
      <c r="T263" s="56" t="s">
        <v>8551</v>
      </c>
      <c r="U263" s="56">
        <v>1</v>
      </c>
      <c r="V263" s="49" t="s">
        <v>8554</v>
      </c>
    </row>
    <row r="264" ht="12.8" customHeight="1" spans="1:22" x14ac:dyDescent="0.25">
      <c r="A264" s="55">
        <v>655315</v>
      </c>
      <c r="B264" s="56" t="s">
        <v>8932</v>
      </c>
      <c r="C264" s="56" t="s">
        <v>11</v>
      </c>
      <c r="D264" s="56" t="s">
        <v>8547</v>
      </c>
      <c r="E264" s="56" t="s">
        <v>8548</v>
      </c>
      <c r="F264" s="56" t="s">
        <v>8549</v>
      </c>
      <c r="G264" s="56" t="s">
        <v>8549</v>
      </c>
      <c r="H264" s="56" t="s">
        <v>8931</v>
      </c>
      <c r="I264" s="56" t="s">
        <v>8931</v>
      </c>
      <c r="J264" s="56" t="s">
        <v>8556</v>
      </c>
      <c r="K264" s="56" t="s">
        <v>8932</v>
      </c>
      <c r="L264" s="56" t="s">
        <v>8557</v>
      </c>
      <c r="M264" s="56">
        <v>330</v>
      </c>
      <c r="N264" s="56">
        <v>333</v>
      </c>
      <c r="O264" s="56">
        <v>401</v>
      </c>
      <c r="P264" s="57">
        <v>452</v>
      </c>
      <c r="Q264" s="58">
        <v>330333401452</v>
      </c>
      <c r="R264" s="56" t="s">
        <v>8549</v>
      </c>
      <c r="S264" s="56" t="s">
        <v>8553</v>
      </c>
      <c r="T264" s="56" t="s">
        <v>8551</v>
      </c>
      <c r="U264" s="56">
        <v>1</v>
      </c>
      <c r="V264" s="49" t="s">
        <v>8554</v>
      </c>
    </row>
    <row r="265" ht="12.8" customHeight="1" spans="1:22" x14ac:dyDescent="0.25">
      <c r="A265" s="55">
        <v>655720</v>
      </c>
      <c r="B265" s="56" t="s">
        <v>8933</v>
      </c>
      <c r="C265" s="56" t="s">
        <v>11</v>
      </c>
      <c r="D265" s="56" t="s">
        <v>8547</v>
      </c>
      <c r="E265" s="56" t="s">
        <v>8548</v>
      </c>
      <c r="F265" s="56" t="s">
        <v>8549</v>
      </c>
      <c r="G265" s="56" t="s">
        <v>8549</v>
      </c>
      <c r="H265" s="56" t="s">
        <v>8931</v>
      </c>
      <c r="I265" s="56" t="s">
        <v>8931</v>
      </c>
      <c r="J265" s="56" t="s">
        <v>8559</v>
      </c>
      <c r="K265" s="56" t="s">
        <v>8933</v>
      </c>
      <c r="L265" s="56" t="s">
        <v>8557</v>
      </c>
      <c r="M265" s="56">
        <v>330</v>
      </c>
      <c r="N265" s="56">
        <v>333</v>
      </c>
      <c r="O265" s="56">
        <v>401</v>
      </c>
      <c r="P265" s="57">
        <v>101</v>
      </c>
      <c r="Q265" s="58">
        <v>330333401101</v>
      </c>
      <c r="R265" s="56" t="s">
        <v>8549</v>
      </c>
      <c r="S265" s="56" t="s">
        <v>8553</v>
      </c>
      <c r="T265" s="56" t="s">
        <v>8551</v>
      </c>
      <c r="U265" s="56">
        <v>1</v>
      </c>
      <c r="V265" s="49" t="s">
        <v>8554</v>
      </c>
    </row>
    <row r="266" ht="12.8" customHeight="1" spans="1:22" x14ac:dyDescent="0.25">
      <c r="A266" s="55">
        <v>20020950</v>
      </c>
      <c r="B266" s="56" t="s">
        <v>8934</v>
      </c>
      <c r="C266" s="56" t="s">
        <v>11</v>
      </c>
      <c r="D266" s="56" t="s">
        <v>8547</v>
      </c>
      <c r="E266" s="56" t="s">
        <v>8548</v>
      </c>
      <c r="F266" s="56" t="s">
        <v>8549</v>
      </c>
      <c r="G266" s="56" t="s">
        <v>8549</v>
      </c>
      <c r="H266" s="56" t="s">
        <v>8931</v>
      </c>
      <c r="I266" s="56" t="s">
        <v>8931</v>
      </c>
      <c r="J266" s="56" t="s">
        <v>8562</v>
      </c>
      <c r="K266" s="56" t="s">
        <v>8935</v>
      </c>
      <c r="L266" s="56" t="s">
        <v>8564</v>
      </c>
      <c r="M266" s="56">
        <v>330</v>
      </c>
      <c r="N266" s="56">
        <v>333</v>
      </c>
      <c r="O266" s="56">
        <v>401</v>
      </c>
      <c r="P266" s="57" t="s">
        <v>7022</v>
      </c>
      <c r="Q266" s="58" t="s">
        <v>8552</v>
      </c>
      <c r="R266" s="56" t="s">
        <v>8549</v>
      </c>
      <c r="S266" s="56" t="s">
        <v>8553</v>
      </c>
      <c r="T266" s="56" t="s">
        <v>8551</v>
      </c>
      <c r="U266" s="56">
        <v>1</v>
      </c>
      <c r="V266" s="49" t="s">
        <v>8554</v>
      </c>
    </row>
    <row r="267" ht="12.8" customHeight="1" spans="1:22" x14ac:dyDescent="0.25">
      <c r="A267" s="55" t="s">
        <v>7022</v>
      </c>
      <c r="B267" s="56" t="s">
        <v>8936</v>
      </c>
      <c r="C267" s="56" t="s">
        <v>11</v>
      </c>
      <c r="D267" s="56" t="s">
        <v>8547</v>
      </c>
      <c r="E267" s="56" t="s">
        <v>8548</v>
      </c>
      <c r="F267" s="56" t="s">
        <v>8549</v>
      </c>
      <c r="G267" s="56" t="s">
        <v>8549</v>
      </c>
      <c r="H267" s="56" t="s">
        <v>8931</v>
      </c>
      <c r="I267" s="56" t="s">
        <v>8931</v>
      </c>
      <c r="J267" s="56" t="s">
        <v>8551</v>
      </c>
      <c r="K267" s="56" t="s">
        <v>58</v>
      </c>
      <c r="L267" s="56" t="s">
        <v>7292</v>
      </c>
      <c r="M267" s="56">
        <v>330</v>
      </c>
      <c r="N267" s="56">
        <v>333</v>
      </c>
      <c r="O267" s="56">
        <v>401</v>
      </c>
      <c r="P267" s="57" t="s">
        <v>7022</v>
      </c>
      <c r="Q267" s="58" t="s">
        <v>8552</v>
      </c>
      <c r="R267" s="56" t="s">
        <v>8549</v>
      </c>
      <c r="S267" s="56" t="s">
        <v>8553</v>
      </c>
      <c r="T267" s="56" t="s">
        <v>8551</v>
      </c>
      <c r="U267" s="56">
        <v>0.001</v>
      </c>
      <c r="V267" s="49" t="s">
        <v>8554</v>
      </c>
    </row>
    <row r="268" ht="12.8" customHeight="1" spans="1:22" x14ac:dyDescent="0.25">
      <c r="A268" s="55">
        <v>134469</v>
      </c>
      <c r="B268" s="56" t="s">
        <v>66</v>
      </c>
      <c r="C268" s="56" t="s">
        <v>11</v>
      </c>
      <c r="D268" s="56" t="s">
        <v>8547</v>
      </c>
      <c r="E268" s="56" t="s">
        <v>8548</v>
      </c>
      <c r="F268" s="56" t="s">
        <v>8549</v>
      </c>
      <c r="G268" s="56" t="s">
        <v>8549</v>
      </c>
      <c r="H268" s="56" t="s">
        <v>8937</v>
      </c>
      <c r="I268" s="56" t="s">
        <v>8938</v>
      </c>
      <c r="J268" s="56" t="s">
        <v>8551</v>
      </c>
      <c r="K268" s="56" t="s">
        <v>8939</v>
      </c>
      <c r="L268" s="56" t="s">
        <v>7728</v>
      </c>
      <c r="M268" s="56">
        <v>330</v>
      </c>
      <c r="N268" s="56">
        <v>333</v>
      </c>
      <c r="O268" s="56">
        <v>401</v>
      </c>
      <c r="P268" s="57" t="s">
        <v>7022</v>
      </c>
      <c r="Q268" s="58" t="s">
        <v>8552</v>
      </c>
      <c r="R268" s="56" t="s">
        <v>8549</v>
      </c>
      <c r="S268" s="56" t="s">
        <v>8553</v>
      </c>
      <c r="T268" s="56" t="s">
        <v>8551</v>
      </c>
      <c r="U268" s="56">
        <v>1</v>
      </c>
      <c r="V268" s="49" t="s">
        <v>8554</v>
      </c>
    </row>
    <row r="269" ht="12.8" customHeight="1" spans="1:22" x14ac:dyDescent="0.25">
      <c r="A269" s="55">
        <v>61735</v>
      </c>
      <c r="B269" s="56" t="s">
        <v>66</v>
      </c>
      <c r="C269" s="56" t="s">
        <v>11</v>
      </c>
      <c r="D269" s="56" t="s">
        <v>8547</v>
      </c>
      <c r="E269" s="56" t="s">
        <v>8548</v>
      </c>
      <c r="F269" s="56" t="s">
        <v>8549</v>
      </c>
      <c r="G269" s="56" t="s">
        <v>8549</v>
      </c>
      <c r="H269" s="56" t="s">
        <v>8937</v>
      </c>
      <c r="I269" s="56" t="s">
        <v>8938</v>
      </c>
      <c r="J269" s="56" t="s">
        <v>8551</v>
      </c>
      <c r="K269" s="56" t="s">
        <v>8939</v>
      </c>
      <c r="L269" s="56" t="s">
        <v>33</v>
      </c>
      <c r="M269" s="56">
        <v>330</v>
      </c>
      <c r="N269" s="56">
        <v>333</v>
      </c>
      <c r="O269" s="56">
        <v>401</v>
      </c>
      <c r="P269" s="57" t="s">
        <v>7022</v>
      </c>
      <c r="Q269" s="58" t="s">
        <v>8552</v>
      </c>
      <c r="R269" s="56" t="s">
        <v>8549</v>
      </c>
      <c r="S269" s="56" t="s">
        <v>8553</v>
      </c>
      <c r="T269" s="56" t="s">
        <v>8551</v>
      </c>
      <c r="U269" s="56">
        <v>1</v>
      </c>
      <c r="V269" s="49" t="s">
        <v>8554</v>
      </c>
    </row>
    <row r="270" ht="12.8" customHeight="1" spans="1:22" x14ac:dyDescent="0.25">
      <c r="A270" s="55">
        <v>655292</v>
      </c>
      <c r="B270" s="56" t="s">
        <v>8940</v>
      </c>
      <c r="C270" s="56" t="s">
        <v>11</v>
      </c>
      <c r="D270" s="56" t="s">
        <v>8547</v>
      </c>
      <c r="E270" s="56" t="s">
        <v>8548</v>
      </c>
      <c r="F270" s="56" t="s">
        <v>8549</v>
      </c>
      <c r="G270" s="56" t="s">
        <v>8549</v>
      </c>
      <c r="H270" s="56" t="s">
        <v>8937</v>
      </c>
      <c r="I270" s="56" t="s">
        <v>8938</v>
      </c>
      <c r="J270" s="56" t="s">
        <v>8556</v>
      </c>
      <c r="K270" s="56" t="s">
        <v>8941</v>
      </c>
      <c r="L270" s="56" t="s">
        <v>8557</v>
      </c>
      <c r="M270" s="56">
        <v>330</v>
      </c>
      <c r="N270" s="56">
        <v>333</v>
      </c>
      <c r="O270" s="56">
        <v>401</v>
      </c>
      <c r="P270" s="57">
        <v>452</v>
      </c>
      <c r="Q270" s="58">
        <v>330333401452</v>
      </c>
      <c r="R270" s="56" t="s">
        <v>8549</v>
      </c>
      <c r="S270" s="56" t="s">
        <v>8553</v>
      </c>
      <c r="T270" s="56" t="s">
        <v>8551</v>
      </c>
      <c r="U270" s="56">
        <v>1</v>
      </c>
      <c r="V270" s="49" t="s">
        <v>8554</v>
      </c>
    </row>
    <row r="271" ht="12.8" customHeight="1" spans="1:22" x14ac:dyDescent="0.25">
      <c r="A271" s="55">
        <v>655709</v>
      </c>
      <c r="B271" s="56" t="s">
        <v>8942</v>
      </c>
      <c r="C271" s="56" t="s">
        <v>11</v>
      </c>
      <c r="D271" s="56" t="s">
        <v>8547</v>
      </c>
      <c r="E271" s="56" t="s">
        <v>8548</v>
      </c>
      <c r="F271" s="56" t="s">
        <v>8549</v>
      </c>
      <c r="G271" s="56" t="s">
        <v>8549</v>
      </c>
      <c r="H271" s="56" t="s">
        <v>8937</v>
      </c>
      <c r="I271" s="56" t="s">
        <v>8938</v>
      </c>
      <c r="J271" s="56" t="s">
        <v>8559</v>
      </c>
      <c r="K271" s="56" t="s">
        <v>8943</v>
      </c>
      <c r="L271" s="56" t="s">
        <v>8557</v>
      </c>
      <c r="M271" s="56">
        <v>330</v>
      </c>
      <c r="N271" s="56">
        <v>333</v>
      </c>
      <c r="O271" s="56">
        <v>401</v>
      </c>
      <c r="P271" s="57">
        <v>101</v>
      </c>
      <c r="Q271" s="58">
        <v>330333401101</v>
      </c>
      <c r="R271" s="56" t="s">
        <v>8549</v>
      </c>
      <c r="S271" s="56" t="s">
        <v>8553</v>
      </c>
      <c r="T271" s="56" t="s">
        <v>8551</v>
      </c>
      <c r="U271" s="56">
        <v>1</v>
      </c>
      <c r="V271" s="49" t="s">
        <v>8554</v>
      </c>
    </row>
    <row r="272" ht="12.8" customHeight="1" spans="1:22" x14ac:dyDescent="0.25">
      <c r="A272" s="55">
        <v>20020939</v>
      </c>
      <c r="B272" s="56" t="s">
        <v>8944</v>
      </c>
      <c r="C272" s="56" t="s">
        <v>11</v>
      </c>
      <c r="D272" s="56" t="s">
        <v>8547</v>
      </c>
      <c r="E272" s="56" t="s">
        <v>8548</v>
      </c>
      <c r="F272" s="56" t="s">
        <v>8549</v>
      </c>
      <c r="G272" s="56" t="s">
        <v>8549</v>
      </c>
      <c r="H272" s="56" t="s">
        <v>8937</v>
      </c>
      <c r="I272" s="56" t="s">
        <v>8938</v>
      </c>
      <c r="J272" s="56" t="s">
        <v>8562</v>
      </c>
      <c r="K272" s="56" t="s">
        <v>8945</v>
      </c>
      <c r="L272" s="56" t="s">
        <v>8564</v>
      </c>
      <c r="M272" s="56">
        <v>330</v>
      </c>
      <c r="N272" s="56">
        <v>333</v>
      </c>
      <c r="O272" s="56">
        <v>401</v>
      </c>
      <c r="P272" s="57" t="s">
        <v>7022</v>
      </c>
      <c r="Q272" s="58" t="s">
        <v>8552</v>
      </c>
      <c r="R272" s="56" t="s">
        <v>8549</v>
      </c>
      <c r="S272" s="56" t="s">
        <v>8553</v>
      </c>
      <c r="T272" s="56" t="s">
        <v>8551</v>
      </c>
      <c r="U272" s="56">
        <v>1</v>
      </c>
      <c r="V272" s="49" t="s">
        <v>8554</v>
      </c>
    </row>
    <row r="273" ht="12.8" customHeight="1" spans="1:22" x14ac:dyDescent="0.25">
      <c r="A273" s="55" t="s">
        <v>7022</v>
      </c>
      <c r="B273" s="56" t="s">
        <v>8946</v>
      </c>
      <c r="C273" s="56" t="s">
        <v>11</v>
      </c>
      <c r="D273" s="56" t="s">
        <v>8547</v>
      </c>
      <c r="E273" s="56" t="s">
        <v>8548</v>
      </c>
      <c r="F273" s="56" t="s">
        <v>8549</v>
      </c>
      <c r="G273" s="56" t="s">
        <v>8549</v>
      </c>
      <c r="H273" s="56" t="s">
        <v>8937</v>
      </c>
      <c r="I273" s="56" t="s">
        <v>8938</v>
      </c>
      <c r="J273" s="56" t="s">
        <v>8551</v>
      </c>
      <c r="K273" s="56" t="s">
        <v>8939</v>
      </c>
      <c r="L273" s="56" t="s">
        <v>7292</v>
      </c>
      <c r="M273" s="56">
        <v>330</v>
      </c>
      <c r="N273" s="56">
        <v>333</v>
      </c>
      <c r="O273" s="56">
        <v>401</v>
      </c>
      <c r="P273" s="57" t="s">
        <v>7022</v>
      </c>
      <c r="Q273" s="58" t="s">
        <v>8552</v>
      </c>
      <c r="R273" s="56" t="s">
        <v>8549</v>
      </c>
      <c r="S273" s="56" t="s">
        <v>8553</v>
      </c>
      <c r="T273" s="56" t="s">
        <v>8551</v>
      </c>
      <c r="U273" s="56">
        <v>0.001</v>
      </c>
      <c r="V273" s="49" t="s">
        <v>8554</v>
      </c>
    </row>
    <row r="274" ht="12.8" customHeight="1" spans="1:22" x14ac:dyDescent="0.25">
      <c r="A274" s="55">
        <v>671788</v>
      </c>
      <c r="B274" s="56" t="s">
        <v>8947</v>
      </c>
      <c r="C274" s="56" t="s">
        <v>10</v>
      </c>
      <c r="D274" s="56" t="s">
        <v>8547</v>
      </c>
      <c r="E274" s="56" t="s">
        <v>8548</v>
      </c>
      <c r="F274" s="56" t="s">
        <v>8549</v>
      </c>
      <c r="G274" s="56" t="s">
        <v>8567</v>
      </c>
      <c r="H274" s="56" t="s">
        <v>8948</v>
      </c>
      <c r="I274" s="56" t="s">
        <v>8938</v>
      </c>
      <c r="J274" s="56" t="s">
        <v>8551</v>
      </c>
      <c r="K274" s="56" t="s">
        <v>8947</v>
      </c>
      <c r="L274" s="56" t="s">
        <v>8557</v>
      </c>
      <c r="M274" s="56">
        <v>330</v>
      </c>
      <c r="N274" s="56">
        <v>333</v>
      </c>
      <c r="O274" s="56">
        <v>401</v>
      </c>
      <c r="P274" s="57">
        <v>473</v>
      </c>
      <c r="Q274" s="58">
        <v>330333401473</v>
      </c>
      <c r="R274" s="56" t="s">
        <v>8567</v>
      </c>
      <c r="S274" s="56" t="s">
        <v>8570</v>
      </c>
      <c r="T274" s="56" t="s">
        <v>8551</v>
      </c>
      <c r="U274" s="56">
        <v>0.5</v>
      </c>
      <c r="V274" s="49" t="s">
        <v>8554</v>
      </c>
    </row>
    <row r="275" ht="12.8" customHeight="1" spans="1:22" x14ac:dyDescent="0.25">
      <c r="A275" s="55">
        <v>20024093</v>
      </c>
      <c r="B275" s="56" t="s">
        <v>8947</v>
      </c>
      <c r="C275" s="56" t="s">
        <v>10</v>
      </c>
      <c r="D275" s="56" t="s">
        <v>8547</v>
      </c>
      <c r="E275" s="56" t="s">
        <v>8548</v>
      </c>
      <c r="F275" s="56" t="s">
        <v>8549</v>
      </c>
      <c r="G275" s="56" t="s">
        <v>8567</v>
      </c>
      <c r="H275" s="56" t="s">
        <v>8948</v>
      </c>
      <c r="I275" s="56" t="s">
        <v>8938</v>
      </c>
      <c r="J275" s="56" t="s">
        <v>8551</v>
      </c>
      <c r="K275" s="56" t="s">
        <v>8947</v>
      </c>
      <c r="L275" s="56" t="s">
        <v>8564</v>
      </c>
      <c r="M275" s="56">
        <v>330</v>
      </c>
      <c r="N275" s="56">
        <v>333</v>
      </c>
      <c r="O275" s="56">
        <v>401</v>
      </c>
      <c r="P275" s="57" t="s">
        <v>7022</v>
      </c>
      <c r="Q275" s="58" t="s">
        <v>8552</v>
      </c>
      <c r="R275" s="56" t="s">
        <v>8567</v>
      </c>
      <c r="S275" s="56" t="s">
        <v>8570</v>
      </c>
      <c r="T275" s="56" t="s">
        <v>8551</v>
      </c>
      <c r="U275" s="56">
        <v>0.5</v>
      </c>
      <c r="V275" s="49" t="s">
        <v>8554</v>
      </c>
    </row>
    <row r="276" ht="12.8" customHeight="1" spans="1:22" x14ac:dyDescent="0.25">
      <c r="A276" s="55">
        <v>134799</v>
      </c>
      <c r="B276" s="56" t="s">
        <v>8949</v>
      </c>
      <c r="C276" s="56" t="s">
        <v>10</v>
      </c>
      <c r="D276" s="56" t="s">
        <v>8547</v>
      </c>
      <c r="E276" s="56" t="s">
        <v>8548</v>
      </c>
      <c r="F276" s="56" t="s">
        <v>8549</v>
      </c>
      <c r="G276" s="56" t="s">
        <v>8567</v>
      </c>
      <c r="H276" s="56" t="s">
        <v>8948</v>
      </c>
      <c r="I276" s="56" t="s">
        <v>8938</v>
      </c>
      <c r="J276" s="56" t="s">
        <v>8551</v>
      </c>
      <c r="K276" s="56" t="s">
        <v>8947</v>
      </c>
      <c r="L276" s="56" t="s">
        <v>7728</v>
      </c>
      <c r="M276" s="56">
        <v>330</v>
      </c>
      <c r="N276" s="56">
        <v>333</v>
      </c>
      <c r="O276" s="56">
        <v>401</v>
      </c>
      <c r="P276" s="57" t="s">
        <v>7022</v>
      </c>
      <c r="Q276" s="58" t="s">
        <v>8552</v>
      </c>
      <c r="R276" s="56" t="s">
        <v>8567</v>
      </c>
      <c r="S276" s="56" t="s">
        <v>8570</v>
      </c>
      <c r="T276" s="56" t="s">
        <v>8551</v>
      </c>
      <c r="U276" s="56">
        <v>0.5</v>
      </c>
      <c r="V276" s="49" t="s">
        <v>8554</v>
      </c>
    </row>
    <row r="277" ht="12.8" customHeight="1" spans="1:22" x14ac:dyDescent="0.25">
      <c r="A277" s="55">
        <v>794564</v>
      </c>
      <c r="B277" s="56" t="s">
        <v>8950</v>
      </c>
      <c r="C277" s="56" t="s">
        <v>10</v>
      </c>
      <c r="D277" s="56" t="s">
        <v>8547</v>
      </c>
      <c r="E277" s="56" t="s">
        <v>8548</v>
      </c>
      <c r="F277" s="56" t="s">
        <v>8549</v>
      </c>
      <c r="G277" s="56" t="s">
        <v>8567</v>
      </c>
      <c r="H277" s="56" t="s">
        <v>8948</v>
      </c>
      <c r="I277" s="56" t="s">
        <v>8938</v>
      </c>
      <c r="J277" s="56" t="s">
        <v>8573</v>
      </c>
      <c r="K277" s="56" t="s">
        <v>8951</v>
      </c>
      <c r="L277" s="56" t="s">
        <v>33</v>
      </c>
      <c r="M277" s="56">
        <v>330</v>
      </c>
      <c r="N277" s="56">
        <v>333</v>
      </c>
      <c r="O277" s="56">
        <v>401</v>
      </c>
      <c r="P277" s="57" t="s">
        <v>7022</v>
      </c>
      <c r="Q277" s="58" t="s">
        <v>8552</v>
      </c>
      <c r="R277" s="56" t="s">
        <v>8567</v>
      </c>
      <c r="S277" s="56" t="s">
        <v>8570</v>
      </c>
      <c r="T277" s="56" t="s">
        <v>8551</v>
      </c>
      <c r="U277" s="56">
        <v>0.5</v>
      </c>
      <c r="V277" s="49" t="s">
        <v>8554</v>
      </c>
    </row>
    <row r="278" ht="12.8" customHeight="1" spans="1:22" x14ac:dyDescent="0.25">
      <c r="A278" s="55">
        <v>795732</v>
      </c>
      <c r="B278" s="56" t="s">
        <v>1427</v>
      </c>
      <c r="C278" s="56" t="s">
        <v>10</v>
      </c>
      <c r="D278" s="56" t="s">
        <v>8547</v>
      </c>
      <c r="E278" s="56" t="s">
        <v>8548</v>
      </c>
      <c r="F278" s="56" t="s">
        <v>8549</v>
      </c>
      <c r="G278" s="56" t="s">
        <v>8567</v>
      </c>
      <c r="H278" s="56" t="s">
        <v>8948</v>
      </c>
      <c r="I278" s="56" t="s">
        <v>8938</v>
      </c>
      <c r="J278" s="56" t="s">
        <v>8551</v>
      </c>
      <c r="K278" s="56" t="s">
        <v>8947</v>
      </c>
      <c r="L278" s="56" t="s">
        <v>33</v>
      </c>
      <c r="M278" s="56">
        <v>330</v>
      </c>
      <c r="N278" s="56">
        <v>333</v>
      </c>
      <c r="O278" s="56">
        <v>401</v>
      </c>
      <c r="P278" s="57" t="s">
        <v>7022</v>
      </c>
      <c r="Q278" s="58" t="s">
        <v>8552</v>
      </c>
      <c r="R278" s="56" t="s">
        <v>8567</v>
      </c>
      <c r="S278" s="56" t="s">
        <v>8570</v>
      </c>
      <c r="T278" s="56" t="s">
        <v>8551</v>
      </c>
      <c r="U278" s="56">
        <v>0.5</v>
      </c>
      <c r="V278" s="49" t="s">
        <v>8554</v>
      </c>
    </row>
    <row r="279" ht="12.8" customHeight="1" spans="1:22" x14ac:dyDescent="0.25">
      <c r="A279" s="55" t="s">
        <v>7022</v>
      </c>
      <c r="B279" s="56" t="s">
        <v>8952</v>
      </c>
      <c r="C279" s="56" t="s">
        <v>10</v>
      </c>
      <c r="D279" s="56" t="s">
        <v>8547</v>
      </c>
      <c r="E279" s="56" t="s">
        <v>8548</v>
      </c>
      <c r="F279" s="56" t="s">
        <v>8549</v>
      </c>
      <c r="G279" s="56" t="s">
        <v>8567</v>
      </c>
      <c r="H279" s="56" t="s">
        <v>8948</v>
      </c>
      <c r="I279" s="56" t="s">
        <v>8938</v>
      </c>
      <c r="J279" s="56" t="s">
        <v>8551</v>
      </c>
      <c r="K279" s="56" t="s">
        <v>8953</v>
      </c>
      <c r="L279" s="56" t="s">
        <v>7718</v>
      </c>
      <c r="M279" s="56">
        <v>330</v>
      </c>
      <c r="N279" s="56">
        <v>333</v>
      </c>
      <c r="O279" s="56">
        <v>401</v>
      </c>
      <c r="P279" s="57" t="s">
        <v>7022</v>
      </c>
      <c r="Q279" s="58" t="s">
        <v>8552</v>
      </c>
      <c r="R279" s="56" t="s">
        <v>8567</v>
      </c>
      <c r="S279" s="56" t="s">
        <v>8570</v>
      </c>
      <c r="T279" s="56" t="s">
        <v>8551</v>
      </c>
      <c r="U279" s="56">
        <v>0.5</v>
      </c>
      <c r="V279" s="49" t="s">
        <v>8554</v>
      </c>
    </row>
    <row r="280" ht="12.8" customHeight="1" spans="1:22" x14ac:dyDescent="0.25">
      <c r="A280" s="55">
        <v>655827</v>
      </c>
      <c r="B280" s="56" t="s">
        <v>8954</v>
      </c>
      <c r="C280" s="56" t="s">
        <v>11</v>
      </c>
      <c r="D280" s="56" t="s">
        <v>8547</v>
      </c>
      <c r="E280" s="56" t="s">
        <v>8548</v>
      </c>
      <c r="F280" s="56" t="s">
        <v>8583</v>
      </c>
      <c r="G280" s="56" t="s">
        <v>8583</v>
      </c>
      <c r="H280" s="56" t="s">
        <v>8955</v>
      </c>
      <c r="I280" s="56" t="s">
        <v>8955</v>
      </c>
      <c r="J280" s="56" t="s">
        <v>8559</v>
      </c>
      <c r="K280" s="56" t="s">
        <v>8954</v>
      </c>
      <c r="L280" s="56" t="s">
        <v>8557</v>
      </c>
      <c r="M280" s="56">
        <v>330</v>
      </c>
      <c r="N280" s="56">
        <v>333</v>
      </c>
      <c r="O280" s="56">
        <v>402</v>
      </c>
      <c r="P280" s="57">
        <v>101</v>
      </c>
      <c r="Q280" s="58">
        <v>330333402101</v>
      </c>
      <c r="R280" s="56" t="s">
        <v>8583</v>
      </c>
      <c r="S280" s="56" t="s">
        <v>8553</v>
      </c>
      <c r="T280" s="56" t="s">
        <v>8551</v>
      </c>
      <c r="U280" s="56">
        <v>1</v>
      </c>
      <c r="V280" s="49" t="s">
        <v>8554</v>
      </c>
    </row>
    <row r="281" ht="12.8" customHeight="1" spans="1:22" x14ac:dyDescent="0.25">
      <c r="A281" s="55">
        <v>134540</v>
      </c>
      <c r="B281" s="56" t="s">
        <v>8956</v>
      </c>
      <c r="C281" s="56" t="s">
        <v>8957</v>
      </c>
      <c r="D281" s="56" t="s">
        <v>8845</v>
      </c>
      <c r="E281" s="56" t="s">
        <v>8958</v>
      </c>
      <c r="F281" s="56" t="s">
        <v>8959</v>
      </c>
      <c r="G281" s="56" t="s">
        <v>8959</v>
      </c>
      <c r="H281" s="56" t="s">
        <v>8960</v>
      </c>
      <c r="I281" s="56" t="s">
        <v>8961</v>
      </c>
      <c r="J281" s="56" t="s">
        <v>7022</v>
      </c>
      <c r="K281" s="56" t="s">
        <v>8960</v>
      </c>
      <c r="L281" s="56" t="s">
        <v>7728</v>
      </c>
      <c r="M281" s="56" t="s">
        <v>7022</v>
      </c>
      <c r="N281" s="56" t="s">
        <v>7022</v>
      </c>
      <c r="O281" s="56" t="s">
        <v>7022</v>
      </c>
      <c r="P281" s="57" t="s">
        <v>7022</v>
      </c>
      <c r="Q281" s="58" t="s">
        <v>8850</v>
      </c>
      <c r="R281" s="56" t="s">
        <v>8959</v>
      </c>
      <c r="S281" s="56" t="s">
        <v>8959</v>
      </c>
      <c r="T281" s="56" t="s">
        <v>8551</v>
      </c>
      <c r="U281" s="56">
        <v>12</v>
      </c>
      <c r="V281" s="49" t="s">
        <v>8554</v>
      </c>
    </row>
    <row r="282" ht="12.8" customHeight="1" spans="1:22" x14ac:dyDescent="0.25">
      <c r="A282" s="55" t="s">
        <v>7022</v>
      </c>
      <c r="B282" s="56" t="s">
        <v>8962</v>
      </c>
      <c r="C282" s="56" t="s">
        <v>8957</v>
      </c>
      <c r="D282" s="56" t="s">
        <v>8845</v>
      </c>
      <c r="E282" s="56" t="s">
        <v>8958</v>
      </c>
      <c r="F282" s="56" t="s">
        <v>8959</v>
      </c>
      <c r="G282" s="56" t="s">
        <v>8959</v>
      </c>
      <c r="H282" s="56" t="s">
        <v>8960</v>
      </c>
      <c r="I282" s="56" t="s">
        <v>8961</v>
      </c>
      <c r="J282" s="56" t="s">
        <v>8551</v>
      </c>
      <c r="K282" s="56" t="s">
        <v>8963</v>
      </c>
      <c r="L282" s="56" t="s">
        <v>7292</v>
      </c>
      <c r="M282" s="56" t="s">
        <v>7022</v>
      </c>
      <c r="N282" s="56" t="s">
        <v>7022</v>
      </c>
      <c r="O282" s="56" t="s">
        <v>7022</v>
      </c>
      <c r="P282" s="57" t="s">
        <v>7022</v>
      </c>
      <c r="Q282" s="58" t="s">
        <v>8850</v>
      </c>
      <c r="R282" s="56" t="s">
        <v>8959</v>
      </c>
      <c r="S282" s="56" t="s">
        <v>8959</v>
      </c>
      <c r="T282" s="56" t="s">
        <v>8551</v>
      </c>
      <c r="U282" s="56">
        <v>12</v>
      </c>
      <c r="V282" s="49" t="s">
        <v>8554</v>
      </c>
    </row>
    <row r="283" ht="12.8" customHeight="1" spans="1:22" x14ac:dyDescent="0.25">
      <c r="A283" s="55">
        <v>134538</v>
      </c>
      <c r="B283" s="56" t="s">
        <v>8964</v>
      </c>
      <c r="C283" s="56" t="s">
        <v>8965</v>
      </c>
      <c r="D283" s="56" t="s">
        <v>8845</v>
      </c>
      <c r="E283" s="56" t="s">
        <v>8958</v>
      </c>
      <c r="F283" s="56" t="s">
        <v>8959</v>
      </c>
      <c r="G283" s="56" t="s">
        <v>8959</v>
      </c>
      <c r="H283" s="56" t="s">
        <v>8966</v>
      </c>
      <c r="I283" s="56" t="s">
        <v>8961</v>
      </c>
      <c r="J283" s="56" t="s">
        <v>7022</v>
      </c>
      <c r="K283" s="56" t="s">
        <v>8966</v>
      </c>
      <c r="L283" s="56" t="s">
        <v>7728</v>
      </c>
      <c r="M283" s="56" t="s">
        <v>7022</v>
      </c>
      <c r="N283" s="56" t="s">
        <v>7022</v>
      </c>
      <c r="O283" s="56" t="s">
        <v>7022</v>
      </c>
      <c r="P283" s="57" t="s">
        <v>7022</v>
      </c>
      <c r="Q283" s="58" t="s">
        <v>8850</v>
      </c>
      <c r="R283" s="56" t="s">
        <v>8959</v>
      </c>
      <c r="S283" s="56" t="s">
        <v>8959</v>
      </c>
      <c r="T283" s="56" t="s">
        <v>8551</v>
      </c>
      <c r="U283" s="56">
        <v>12</v>
      </c>
      <c r="V283" s="49" t="s">
        <v>8554</v>
      </c>
    </row>
    <row r="284" ht="12.8" customHeight="1" spans="1:22" x14ac:dyDescent="0.25">
      <c r="A284" s="55">
        <v>134539</v>
      </c>
      <c r="B284" s="56" t="s">
        <v>8967</v>
      </c>
      <c r="C284" s="56" t="s">
        <v>8957</v>
      </c>
      <c r="D284" s="56" t="s">
        <v>8845</v>
      </c>
      <c r="E284" s="56" t="s">
        <v>8958</v>
      </c>
      <c r="F284" s="56" t="s">
        <v>8959</v>
      </c>
      <c r="G284" s="56" t="s">
        <v>8959</v>
      </c>
      <c r="H284" s="56" t="s">
        <v>8968</v>
      </c>
      <c r="I284" s="56" t="s">
        <v>8969</v>
      </c>
      <c r="J284" s="56" t="s">
        <v>7022</v>
      </c>
      <c r="K284" s="56" t="s">
        <v>8968</v>
      </c>
      <c r="L284" s="56" t="s">
        <v>7728</v>
      </c>
      <c r="M284" s="56" t="s">
        <v>7022</v>
      </c>
      <c r="N284" s="56" t="s">
        <v>7022</v>
      </c>
      <c r="O284" s="56" t="s">
        <v>7022</v>
      </c>
      <c r="P284" s="57" t="s">
        <v>7022</v>
      </c>
      <c r="Q284" s="58" t="s">
        <v>8850</v>
      </c>
      <c r="R284" s="56" t="s">
        <v>8959</v>
      </c>
      <c r="S284" s="56" t="s">
        <v>8959</v>
      </c>
      <c r="T284" s="56" t="s">
        <v>8551</v>
      </c>
      <c r="U284" s="56">
        <v>12</v>
      </c>
      <c r="V284" s="49" t="s">
        <v>8554</v>
      </c>
    </row>
    <row r="285" ht="12.8" customHeight="1" spans="1:22" x14ac:dyDescent="0.25">
      <c r="A285" s="55" t="s">
        <v>7022</v>
      </c>
      <c r="B285" s="56" t="s">
        <v>8970</v>
      </c>
      <c r="C285" s="56" t="s">
        <v>8957</v>
      </c>
      <c r="D285" s="56" t="s">
        <v>8845</v>
      </c>
      <c r="E285" s="56" t="s">
        <v>8958</v>
      </c>
      <c r="F285" s="56" t="s">
        <v>8959</v>
      </c>
      <c r="G285" s="56" t="s">
        <v>8959</v>
      </c>
      <c r="H285" s="56" t="s">
        <v>8968</v>
      </c>
      <c r="I285" s="56" t="s">
        <v>8969</v>
      </c>
      <c r="J285" s="56" t="s">
        <v>8551</v>
      </c>
      <c r="K285" s="56" t="s">
        <v>8971</v>
      </c>
      <c r="L285" s="56" t="s">
        <v>7292</v>
      </c>
      <c r="M285" s="56" t="s">
        <v>7022</v>
      </c>
      <c r="N285" s="56" t="s">
        <v>7022</v>
      </c>
      <c r="O285" s="56" t="s">
        <v>7022</v>
      </c>
      <c r="P285" s="57" t="s">
        <v>7022</v>
      </c>
      <c r="Q285" s="58" t="s">
        <v>8850</v>
      </c>
      <c r="R285" s="56" t="s">
        <v>8959</v>
      </c>
      <c r="S285" s="56" t="s">
        <v>8959</v>
      </c>
      <c r="T285" s="56" t="s">
        <v>8551</v>
      </c>
      <c r="U285" s="56">
        <v>12</v>
      </c>
      <c r="V285" s="49" t="s">
        <v>8554</v>
      </c>
    </row>
    <row r="286" ht="12.8" customHeight="1" spans="1:22" x14ac:dyDescent="0.25">
      <c r="A286" s="55">
        <v>134537</v>
      </c>
      <c r="B286" s="56" t="s">
        <v>8972</v>
      </c>
      <c r="C286" s="56" t="s">
        <v>8965</v>
      </c>
      <c r="D286" s="56" t="s">
        <v>8845</v>
      </c>
      <c r="E286" s="56" t="s">
        <v>8958</v>
      </c>
      <c r="F286" s="56" t="s">
        <v>8959</v>
      </c>
      <c r="G286" s="56" t="s">
        <v>8959</v>
      </c>
      <c r="H286" s="56" t="s">
        <v>8973</v>
      </c>
      <c r="I286" s="56" t="s">
        <v>8969</v>
      </c>
      <c r="J286" s="56" t="s">
        <v>7022</v>
      </c>
      <c r="K286" s="56" t="s">
        <v>8973</v>
      </c>
      <c r="L286" s="56" t="s">
        <v>7728</v>
      </c>
      <c r="M286" s="56" t="s">
        <v>7022</v>
      </c>
      <c r="N286" s="56" t="s">
        <v>7022</v>
      </c>
      <c r="O286" s="56" t="s">
        <v>7022</v>
      </c>
      <c r="P286" s="57" t="s">
        <v>7022</v>
      </c>
      <c r="Q286" s="58" t="s">
        <v>8850</v>
      </c>
      <c r="R286" s="56" t="s">
        <v>8959</v>
      </c>
      <c r="S286" s="56" t="s">
        <v>8959</v>
      </c>
      <c r="T286" s="56" t="s">
        <v>8551</v>
      </c>
      <c r="U286" s="56">
        <v>12</v>
      </c>
      <c r="V286" s="49" t="s">
        <v>8554</v>
      </c>
    </row>
    <row r="287" ht="12.8" customHeight="1" spans="1:22" x14ac:dyDescent="0.25">
      <c r="A287" s="55">
        <v>134470</v>
      </c>
      <c r="B287" s="56" t="s">
        <v>224</v>
      </c>
      <c r="C287" s="56" t="s">
        <v>11</v>
      </c>
      <c r="D287" s="56" t="s">
        <v>8547</v>
      </c>
      <c r="E287" s="56" t="s">
        <v>8548</v>
      </c>
      <c r="F287" s="56" t="s">
        <v>8549</v>
      </c>
      <c r="G287" s="56" t="s">
        <v>8549</v>
      </c>
      <c r="H287" s="56" t="s">
        <v>8974</v>
      </c>
      <c r="I287" s="56" t="s">
        <v>8974</v>
      </c>
      <c r="J287" s="56" t="s">
        <v>8551</v>
      </c>
      <c r="K287" s="56" t="s">
        <v>224</v>
      </c>
      <c r="L287" s="56" t="s">
        <v>7728</v>
      </c>
      <c r="M287" s="56">
        <v>330</v>
      </c>
      <c r="N287" s="56">
        <v>333</v>
      </c>
      <c r="O287" s="56">
        <v>401</v>
      </c>
      <c r="P287" s="57" t="s">
        <v>7022</v>
      </c>
      <c r="Q287" s="58" t="s">
        <v>8552</v>
      </c>
      <c r="R287" s="56" t="s">
        <v>8549</v>
      </c>
      <c r="S287" s="56" t="s">
        <v>8553</v>
      </c>
      <c r="T287" s="56" t="s">
        <v>8551</v>
      </c>
      <c r="U287" s="56">
        <v>1</v>
      </c>
      <c r="V287" s="49" t="s">
        <v>8554</v>
      </c>
    </row>
    <row r="288" ht="12.8" customHeight="1" spans="1:22" x14ac:dyDescent="0.25">
      <c r="A288" s="55">
        <v>61736</v>
      </c>
      <c r="B288" s="56" t="s">
        <v>224</v>
      </c>
      <c r="C288" s="56" t="s">
        <v>11</v>
      </c>
      <c r="D288" s="56" t="s">
        <v>8547</v>
      </c>
      <c r="E288" s="56" t="s">
        <v>8548</v>
      </c>
      <c r="F288" s="56" t="s">
        <v>8549</v>
      </c>
      <c r="G288" s="56" t="s">
        <v>8549</v>
      </c>
      <c r="H288" s="56" t="s">
        <v>8974</v>
      </c>
      <c r="I288" s="56" t="s">
        <v>8974</v>
      </c>
      <c r="J288" s="56" t="s">
        <v>8551</v>
      </c>
      <c r="K288" s="56" t="s">
        <v>224</v>
      </c>
      <c r="L288" s="56" t="s">
        <v>33</v>
      </c>
      <c r="M288" s="56">
        <v>330</v>
      </c>
      <c r="N288" s="56">
        <v>333</v>
      </c>
      <c r="O288" s="56">
        <v>401</v>
      </c>
      <c r="P288" s="57" t="s">
        <v>7022</v>
      </c>
      <c r="Q288" s="58" t="s">
        <v>8552</v>
      </c>
      <c r="R288" s="56" t="s">
        <v>8549</v>
      </c>
      <c r="S288" s="56" t="s">
        <v>8553</v>
      </c>
      <c r="T288" s="56" t="s">
        <v>8551</v>
      </c>
      <c r="U288" s="56">
        <v>1</v>
      </c>
      <c r="V288" s="49" t="s">
        <v>8554</v>
      </c>
    </row>
    <row r="289" ht="12.8" customHeight="1" spans="1:22" x14ac:dyDescent="0.25">
      <c r="A289" s="55">
        <v>655307</v>
      </c>
      <c r="B289" s="56" t="s">
        <v>8975</v>
      </c>
      <c r="C289" s="56" t="s">
        <v>11</v>
      </c>
      <c r="D289" s="56" t="s">
        <v>8547</v>
      </c>
      <c r="E289" s="56" t="s">
        <v>8548</v>
      </c>
      <c r="F289" s="56" t="s">
        <v>8549</v>
      </c>
      <c r="G289" s="56" t="s">
        <v>8549</v>
      </c>
      <c r="H289" s="56" t="s">
        <v>8974</v>
      </c>
      <c r="I289" s="56" t="s">
        <v>8974</v>
      </c>
      <c r="J289" s="56" t="s">
        <v>8556</v>
      </c>
      <c r="K289" s="56" t="s">
        <v>8975</v>
      </c>
      <c r="L289" s="56" t="s">
        <v>8557</v>
      </c>
      <c r="M289" s="56">
        <v>330</v>
      </c>
      <c r="N289" s="56">
        <v>333</v>
      </c>
      <c r="O289" s="56">
        <v>401</v>
      </c>
      <c r="P289" s="57">
        <v>452</v>
      </c>
      <c r="Q289" s="58">
        <v>330333401452</v>
      </c>
      <c r="R289" s="56" t="s">
        <v>8549</v>
      </c>
      <c r="S289" s="56" t="s">
        <v>8553</v>
      </c>
      <c r="T289" s="56" t="s">
        <v>8551</v>
      </c>
      <c r="U289" s="56">
        <v>1</v>
      </c>
      <c r="V289" s="49" t="s">
        <v>8554</v>
      </c>
    </row>
    <row r="290" ht="12.8" customHeight="1" spans="1:22" x14ac:dyDescent="0.25">
      <c r="A290" s="55">
        <v>655714</v>
      </c>
      <c r="B290" s="56" t="s">
        <v>8976</v>
      </c>
      <c r="C290" s="56" t="s">
        <v>11</v>
      </c>
      <c r="D290" s="56" t="s">
        <v>8547</v>
      </c>
      <c r="E290" s="56" t="s">
        <v>8548</v>
      </c>
      <c r="F290" s="56" t="s">
        <v>8549</v>
      </c>
      <c r="G290" s="56" t="s">
        <v>8549</v>
      </c>
      <c r="H290" s="56" t="s">
        <v>8974</v>
      </c>
      <c r="I290" s="56" t="s">
        <v>8974</v>
      </c>
      <c r="J290" s="56" t="s">
        <v>8559</v>
      </c>
      <c r="K290" s="56" t="s">
        <v>8976</v>
      </c>
      <c r="L290" s="56" t="s">
        <v>8557</v>
      </c>
      <c r="M290" s="56">
        <v>330</v>
      </c>
      <c r="N290" s="56">
        <v>333</v>
      </c>
      <c r="O290" s="56">
        <v>401</v>
      </c>
      <c r="P290" s="57">
        <v>101</v>
      </c>
      <c r="Q290" s="58">
        <v>330333401101</v>
      </c>
      <c r="R290" s="56" t="s">
        <v>8549</v>
      </c>
      <c r="S290" s="56" t="s">
        <v>8553</v>
      </c>
      <c r="T290" s="56" t="s">
        <v>8551</v>
      </c>
      <c r="U290" s="56">
        <v>1</v>
      </c>
      <c r="V290" s="49" t="s">
        <v>8554</v>
      </c>
    </row>
    <row r="291" ht="12.8" customHeight="1" spans="1:22" x14ac:dyDescent="0.25">
      <c r="A291" s="55">
        <v>20020944</v>
      </c>
      <c r="B291" s="56" t="s">
        <v>8977</v>
      </c>
      <c r="C291" s="56" t="s">
        <v>11</v>
      </c>
      <c r="D291" s="56" t="s">
        <v>8547</v>
      </c>
      <c r="E291" s="56" t="s">
        <v>8548</v>
      </c>
      <c r="F291" s="56" t="s">
        <v>8549</v>
      </c>
      <c r="G291" s="56" t="s">
        <v>8549</v>
      </c>
      <c r="H291" s="56" t="s">
        <v>8974</v>
      </c>
      <c r="I291" s="56" t="s">
        <v>8974</v>
      </c>
      <c r="J291" s="56" t="s">
        <v>8562</v>
      </c>
      <c r="K291" s="56" t="s">
        <v>8978</v>
      </c>
      <c r="L291" s="56" t="s">
        <v>8564</v>
      </c>
      <c r="M291" s="56">
        <v>330</v>
      </c>
      <c r="N291" s="56">
        <v>333</v>
      </c>
      <c r="O291" s="56">
        <v>401</v>
      </c>
      <c r="P291" s="57" t="s">
        <v>7022</v>
      </c>
      <c r="Q291" s="58" t="s">
        <v>8552</v>
      </c>
      <c r="R291" s="56" t="s">
        <v>8549</v>
      </c>
      <c r="S291" s="56" t="s">
        <v>8553</v>
      </c>
      <c r="T291" s="56" t="s">
        <v>8551</v>
      </c>
      <c r="U291" s="56">
        <v>1</v>
      </c>
      <c r="V291" s="49" t="s">
        <v>8554</v>
      </c>
    </row>
    <row r="292" ht="12.8" customHeight="1" spans="1:22" x14ac:dyDescent="0.25">
      <c r="A292" s="55" t="s">
        <v>7022</v>
      </c>
      <c r="B292" s="56" t="s">
        <v>8979</v>
      </c>
      <c r="C292" s="56" t="s">
        <v>11</v>
      </c>
      <c r="D292" s="56" t="s">
        <v>8547</v>
      </c>
      <c r="E292" s="56" t="s">
        <v>8548</v>
      </c>
      <c r="F292" s="56" t="s">
        <v>8549</v>
      </c>
      <c r="G292" s="56" t="s">
        <v>8549</v>
      </c>
      <c r="H292" s="56" t="s">
        <v>8974</v>
      </c>
      <c r="I292" s="56" t="s">
        <v>8974</v>
      </c>
      <c r="J292" s="56" t="s">
        <v>8551</v>
      </c>
      <c r="K292" s="56" t="s">
        <v>224</v>
      </c>
      <c r="L292" s="56" t="s">
        <v>7292</v>
      </c>
      <c r="M292" s="56">
        <v>330</v>
      </c>
      <c r="N292" s="56">
        <v>333</v>
      </c>
      <c r="O292" s="56">
        <v>401</v>
      </c>
      <c r="P292" s="57" t="s">
        <v>7022</v>
      </c>
      <c r="Q292" s="58" t="s">
        <v>8552</v>
      </c>
      <c r="R292" s="56" t="s">
        <v>8549</v>
      </c>
      <c r="S292" s="56" t="s">
        <v>8553</v>
      </c>
      <c r="T292" s="56" t="s">
        <v>8551</v>
      </c>
      <c r="U292" s="56">
        <v>0.001</v>
      </c>
      <c r="V292" s="49" t="s">
        <v>8554</v>
      </c>
    </row>
    <row r="293" ht="12.8" customHeight="1" spans="1:22" x14ac:dyDescent="0.25">
      <c r="A293" s="55">
        <v>134471</v>
      </c>
      <c r="B293" s="56" t="s">
        <v>70</v>
      </c>
      <c r="C293" s="56" t="s">
        <v>11</v>
      </c>
      <c r="D293" s="56" t="s">
        <v>8547</v>
      </c>
      <c r="E293" s="56" t="s">
        <v>8548</v>
      </c>
      <c r="F293" s="56" t="s">
        <v>8549</v>
      </c>
      <c r="G293" s="56" t="s">
        <v>8549</v>
      </c>
      <c r="H293" s="56" t="s">
        <v>8980</v>
      </c>
      <c r="I293" s="56" t="s">
        <v>8980</v>
      </c>
      <c r="J293" s="56" t="s">
        <v>8551</v>
      </c>
      <c r="K293" s="56" t="s">
        <v>70</v>
      </c>
      <c r="L293" s="56" t="s">
        <v>7728</v>
      </c>
      <c r="M293" s="56">
        <v>330</v>
      </c>
      <c r="N293" s="56">
        <v>333</v>
      </c>
      <c r="O293" s="56">
        <v>401</v>
      </c>
      <c r="P293" s="57" t="s">
        <v>7022</v>
      </c>
      <c r="Q293" s="58" t="s">
        <v>8552</v>
      </c>
      <c r="R293" s="56" t="s">
        <v>8549</v>
      </c>
      <c r="S293" s="56" t="s">
        <v>8553</v>
      </c>
      <c r="T293" s="56" t="s">
        <v>8551</v>
      </c>
      <c r="U293" s="56">
        <v>1</v>
      </c>
      <c r="V293" s="49" t="s">
        <v>8554</v>
      </c>
    </row>
    <row r="294" ht="12.8" customHeight="1" spans="1:22" x14ac:dyDescent="0.25">
      <c r="A294" s="55">
        <v>61737</v>
      </c>
      <c r="B294" s="56" t="s">
        <v>70</v>
      </c>
      <c r="C294" s="56" t="s">
        <v>11</v>
      </c>
      <c r="D294" s="56" t="s">
        <v>8547</v>
      </c>
      <c r="E294" s="56" t="s">
        <v>8548</v>
      </c>
      <c r="F294" s="56" t="s">
        <v>8549</v>
      </c>
      <c r="G294" s="56" t="s">
        <v>8549</v>
      </c>
      <c r="H294" s="56" t="s">
        <v>8980</v>
      </c>
      <c r="I294" s="56" t="s">
        <v>8980</v>
      </c>
      <c r="J294" s="56" t="s">
        <v>8551</v>
      </c>
      <c r="K294" s="56" t="s">
        <v>70</v>
      </c>
      <c r="L294" s="56" t="s">
        <v>33</v>
      </c>
      <c r="M294" s="56">
        <v>330</v>
      </c>
      <c r="N294" s="56">
        <v>333</v>
      </c>
      <c r="O294" s="56">
        <v>401</v>
      </c>
      <c r="P294" s="57" t="s">
        <v>7022</v>
      </c>
      <c r="Q294" s="58" t="s">
        <v>8552</v>
      </c>
      <c r="R294" s="56" t="s">
        <v>8549</v>
      </c>
      <c r="S294" s="56" t="s">
        <v>8553</v>
      </c>
      <c r="T294" s="56" t="s">
        <v>8551</v>
      </c>
      <c r="U294" s="56">
        <v>1</v>
      </c>
      <c r="V294" s="49" t="s">
        <v>8554</v>
      </c>
    </row>
    <row r="295" ht="12.8" customHeight="1" spans="1:22" x14ac:dyDescent="0.25">
      <c r="A295" s="55">
        <v>655308</v>
      </c>
      <c r="B295" s="56" t="s">
        <v>8981</v>
      </c>
      <c r="C295" s="56" t="s">
        <v>11</v>
      </c>
      <c r="D295" s="56" t="s">
        <v>8547</v>
      </c>
      <c r="E295" s="56" t="s">
        <v>8548</v>
      </c>
      <c r="F295" s="56" t="s">
        <v>8549</v>
      </c>
      <c r="G295" s="56" t="s">
        <v>8549</v>
      </c>
      <c r="H295" s="56" t="s">
        <v>8980</v>
      </c>
      <c r="I295" s="56" t="s">
        <v>8980</v>
      </c>
      <c r="J295" s="56" t="s">
        <v>8556</v>
      </c>
      <c r="K295" s="56" t="s">
        <v>8981</v>
      </c>
      <c r="L295" s="56" t="s">
        <v>8557</v>
      </c>
      <c r="M295" s="56">
        <v>330</v>
      </c>
      <c r="N295" s="56">
        <v>333</v>
      </c>
      <c r="O295" s="56">
        <v>401</v>
      </c>
      <c r="P295" s="57">
        <v>452</v>
      </c>
      <c r="Q295" s="58">
        <v>330333401452</v>
      </c>
      <c r="R295" s="56" t="s">
        <v>8549</v>
      </c>
      <c r="S295" s="56" t="s">
        <v>8553</v>
      </c>
      <c r="T295" s="56" t="s">
        <v>8551</v>
      </c>
      <c r="U295" s="56">
        <v>1</v>
      </c>
      <c r="V295" s="49" t="s">
        <v>8554</v>
      </c>
    </row>
    <row r="296" ht="12.8" customHeight="1" spans="1:22" x14ac:dyDescent="0.25">
      <c r="A296" s="55">
        <v>655715</v>
      </c>
      <c r="B296" s="56" t="s">
        <v>8982</v>
      </c>
      <c r="C296" s="56" t="s">
        <v>11</v>
      </c>
      <c r="D296" s="56" t="s">
        <v>8547</v>
      </c>
      <c r="E296" s="56" t="s">
        <v>8548</v>
      </c>
      <c r="F296" s="56" t="s">
        <v>8549</v>
      </c>
      <c r="G296" s="56" t="s">
        <v>8549</v>
      </c>
      <c r="H296" s="56" t="s">
        <v>8980</v>
      </c>
      <c r="I296" s="56" t="s">
        <v>8980</v>
      </c>
      <c r="J296" s="56" t="s">
        <v>8559</v>
      </c>
      <c r="K296" s="56" t="s">
        <v>8982</v>
      </c>
      <c r="L296" s="56" t="s">
        <v>8557</v>
      </c>
      <c r="M296" s="56">
        <v>330</v>
      </c>
      <c r="N296" s="56">
        <v>333</v>
      </c>
      <c r="O296" s="56">
        <v>401</v>
      </c>
      <c r="P296" s="57">
        <v>101</v>
      </c>
      <c r="Q296" s="58">
        <v>330333401101</v>
      </c>
      <c r="R296" s="56" t="s">
        <v>8549</v>
      </c>
      <c r="S296" s="56" t="s">
        <v>8553</v>
      </c>
      <c r="T296" s="56" t="s">
        <v>8551</v>
      </c>
      <c r="U296" s="56">
        <v>1</v>
      </c>
      <c r="V296" s="49" t="s">
        <v>8554</v>
      </c>
    </row>
    <row r="297" ht="12.8" customHeight="1" spans="1:22" x14ac:dyDescent="0.25">
      <c r="A297" s="55">
        <v>20020945</v>
      </c>
      <c r="B297" s="56" t="s">
        <v>8983</v>
      </c>
      <c r="C297" s="56" t="s">
        <v>11</v>
      </c>
      <c r="D297" s="56" t="s">
        <v>8547</v>
      </c>
      <c r="E297" s="56" t="s">
        <v>8548</v>
      </c>
      <c r="F297" s="56" t="s">
        <v>8549</v>
      </c>
      <c r="G297" s="56" t="s">
        <v>8549</v>
      </c>
      <c r="H297" s="56" t="s">
        <v>8980</v>
      </c>
      <c r="I297" s="56" t="s">
        <v>8980</v>
      </c>
      <c r="J297" s="56" t="s">
        <v>8562</v>
      </c>
      <c r="K297" s="56" t="s">
        <v>8984</v>
      </c>
      <c r="L297" s="56" t="s">
        <v>8564</v>
      </c>
      <c r="M297" s="56">
        <v>330</v>
      </c>
      <c r="N297" s="56">
        <v>333</v>
      </c>
      <c r="O297" s="56">
        <v>401</v>
      </c>
      <c r="P297" s="57" t="s">
        <v>7022</v>
      </c>
      <c r="Q297" s="58" t="s">
        <v>8552</v>
      </c>
      <c r="R297" s="56" t="s">
        <v>8549</v>
      </c>
      <c r="S297" s="56" t="s">
        <v>8553</v>
      </c>
      <c r="T297" s="56" t="s">
        <v>8551</v>
      </c>
      <c r="U297" s="56">
        <v>1</v>
      </c>
      <c r="V297" s="49" t="s">
        <v>8554</v>
      </c>
    </row>
    <row r="298" ht="12.8" customHeight="1" spans="1:22" x14ac:dyDescent="0.25">
      <c r="A298" s="55" t="s">
        <v>7022</v>
      </c>
      <c r="B298" s="56" t="s">
        <v>8985</v>
      </c>
      <c r="C298" s="56" t="s">
        <v>11</v>
      </c>
      <c r="D298" s="56" t="s">
        <v>8547</v>
      </c>
      <c r="E298" s="56" t="s">
        <v>8548</v>
      </c>
      <c r="F298" s="56" t="s">
        <v>8549</v>
      </c>
      <c r="G298" s="56" t="s">
        <v>8549</v>
      </c>
      <c r="H298" s="56" t="s">
        <v>8980</v>
      </c>
      <c r="I298" s="56" t="s">
        <v>8980</v>
      </c>
      <c r="J298" s="56" t="s">
        <v>8551</v>
      </c>
      <c r="K298" s="56" t="s">
        <v>70</v>
      </c>
      <c r="L298" s="56" t="s">
        <v>7292</v>
      </c>
      <c r="M298" s="56">
        <v>330</v>
      </c>
      <c r="N298" s="56">
        <v>333</v>
      </c>
      <c r="O298" s="56">
        <v>401</v>
      </c>
      <c r="P298" s="57" t="s">
        <v>7022</v>
      </c>
      <c r="Q298" s="58" t="s">
        <v>8552</v>
      </c>
      <c r="R298" s="56" t="s">
        <v>8549</v>
      </c>
      <c r="S298" s="56" t="s">
        <v>8553</v>
      </c>
      <c r="T298" s="56" t="s">
        <v>8551</v>
      </c>
      <c r="U298" s="56">
        <v>0.001</v>
      </c>
      <c r="V298" s="49" t="s">
        <v>8554</v>
      </c>
    </row>
    <row r="299" ht="12.8" customHeight="1" spans="1:22" x14ac:dyDescent="0.25">
      <c r="A299" s="55">
        <v>91834</v>
      </c>
      <c r="B299" s="56" t="s">
        <v>5372</v>
      </c>
      <c r="C299" s="56" t="s">
        <v>11</v>
      </c>
      <c r="D299" s="56" t="s">
        <v>8547</v>
      </c>
      <c r="E299" s="56" t="s">
        <v>8548</v>
      </c>
      <c r="F299" s="56" t="s">
        <v>8549</v>
      </c>
      <c r="G299" s="56" t="s">
        <v>8549</v>
      </c>
      <c r="H299" s="56" t="s">
        <v>8986</v>
      </c>
      <c r="I299" s="56" t="s">
        <v>8980</v>
      </c>
      <c r="J299" s="56" t="s">
        <v>8551</v>
      </c>
      <c r="K299" s="56" t="s">
        <v>5372</v>
      </c>
      <c r="L299" s="56" t="s">
        <v>33</v>
      </c>
      <c r="M299" s="56">
        <v>330</v>
      </c>
      <c r="N299" s="56">
        <v>333</v>
      </c>
      <c r="O299" s="56">
        <v>401</v>
      </c>
      <c r="P299" s="57" t="s">
        <v>7022</v>
      </c>
      <c r="Q299" s="58" t="s">
        <v>8552</v>
      </c>
      <c r="R299" s="56" t="s">
        <v>8549</v>
      </c>
      <c r="S299" s="56" t="s">
        <v>8553</v>
      </c>
      <c r="T299" s="56" t="s">
        <v>8551</v>
      </c>
      <c r="U299" s="56">
        <v>1</v>
      </c>
      <c r="V299" s="49" t="s">
        <v>8554</v>
      </c>
    </row>
    <row r="300" ht="12.8" customHeight="1" spans="1:22" x14ac:dyDescent="0.25">
      <c r="A300" s="55">
        <v>134542</v>
      </c>
      <c r="B300" s="56" t="s">
        <v>8987</v>
      </c>
      <c r="C300" s="56" t="s">
        <v>8957</v>
      </c>
      <c r="D300" s="56" t="s">
        <v>8845</v>
      </c>
      <c r="E300" s="56" t="s">
        <v>8958</v>
      </c>
      <c r="F300" s="56" t="s">
        <v>8959</v>
      </c>
      <c r="G300" s="56" t="s">
        <v>8959</v>
      </c>
      <c r="H300" s="56" t="s">
        <v>8988</v>
      </c>
      <c r="I300" s="56" t="s">
        <v>8989</v>
      </c>
      <c r="J300" s="56" t="s">
        <v>7022</v>
      </c>
      <c r="K300" s="56" t="s">
        <v>8988</v>
      </c>
      <c r="L300" s="56" t="s">
        <v>7728</v>
      </c>
      <c r="M300" s="56" t="s">
        <v>7022</v>
      </c>
      <c r="N300" s="56" t="s">
        <v>7022</v>
      </c>
      <c r="O300" s="56" t="s">
        <v>7022</v>
      </c>
      <c r="P300" s="57" t="s">
        <v>7022</v>
      </c>
      <c r="Q300" s="58" t="s">
        <v>8850</v>
      </c>
      <c r="R300" s="56" t="s">
        <v>8959</v>
      </c>
      <c r="S300" s="56" t="s">
        <v>8959</v>
      </c>
      <c r="T300" s="56" t="s">
        <v>8551</v>
      </c>
      <c r="U300" s="56">
        <v>12</v>
      </c>
      <c r="V300" s="49" t="s">
        <v>8554</v>
      </c>
    </row>
    <row r="301" ht="12.8" customHeight="1" spans="1:22" x14ac:dyDescent="0.25">
      <c r="A301" s="55" t="s">
        <v>7022</v>
      </c>
      <c r="B301" s="56" t="s">
        <v>8990</v>
      </c>
      <c r="C301" s="56" t="s">
        <v>8957</v>
      </c>
      <c r="D301" s="56" t="s">
        <v>8845</v>
      </c>
      <c r="E301" s="56" t="s">
        <v>8958</v>
      </c>
      <c r="F301" s="56" t="s">
        <v>8959</v>
      </c>
      <c r="G301" s="56" t="s">
        <v>8959</v>
      </c>
      <c r="H301" s="56" t="s">
        <v>8988</v>
      </c>
      <c r="I301" s="56" t="s">
        <v>8989</v>
      </c>
      <c r="J301" s="56" t="s">
        <v>8551</v>
      </c>
      <c r="K301" s="56" t="s">
        <v>8991</v>
      </c>
      <c r="L301" s="56" t="s">
        <v>7292</v>
      </c>
      <c r="M301" s="56" t="s">
        <v>7022</v>
      </c>
      <c r="N301" s="56" t="s">
        <v>7022</v>
      </c>
      <c r="O301" s="56" t="s">
        <v>7022</v>
      </c>
      <c r="P301" s="57" t="s">
        <v>7022</v>
      </c>
      <c r="Q301" s="58" t="s">
        <v>8850</v>
      </c>
      <c r="R301" s="56" t="s">
        <v>8959</v>
      </c>
      <c r="S301" s="56" t="s">
        <v>8959</v>
      </c>
      <c r="T301" s="56" t="s">
        <v>8551</v>
      </c>
      <c r="U301" s="56">
        <v>12</v>
      </c>
      <c r="V301" s="49" t="s">
        <v>8554</v>
      </c>
    </row>
    <row r="302" ht="12.8" customHeight="1" spans="1:22" x14ac:dyDescent="0.25">
      <c r="A302" s="55">
        <v>134541</v>
      </c>
      <c r="B302" s="56" t="s">
        <v>8992</v>
      </c>
      <c r="C302" s="56" t="s">
        <v>8957</v>
      </c>
      <c r="D302" s="56" t="s">
        <v>8845</v>
      </c>
      <c r="E302" s="56" t="s">
        <v>8958</v>
      </c>
      <c r="F302" s="56" t="s">
        <v>8959</v>
      </c>
      <c r="G302" s="56" t="s">
        <v>8959</v>
      </c>
      <c r="H302" s="56" t="s">
        <v>8993</v>
      </c>
      <c r="I302" s="56" t="s">
        <v>8994</v>
      </c>
      <c r="J302" s="56" t="s">
        <v>7022</v>
      </c>
      <c r="K302" s="56" t="s">
        <v>8993</v>
      </c>
      <c r="L302" s="56" t="s">
        <v>7728</v>
      </c>
      <c r="M302" s="56" t="s">
        <v>7022</v>
      </c>
      <c r="N302" s="56" t="s">
        <v>7022</v>
      </c>
      <c r="O302" s="56" t="s">
        <v>7022</v>
      </c>
      <c r="P302" s="57" t="s">
        <v>7022</v>
      </c>
      <c r="Q302" s="58" t="s">
        <v>8850</v>
      </c>
      <c r="R302" s="56" t="s">
        <v>8959</v>
      </c>
      <c r="S302" s="56" t="s">
        <v>8959</v>
      </c>
      <c r="T302" s="56" t="s">
        <v>8551</v>
      </c>
      <c r="U302" s="56">
        <v>12</v>
      </c>
      <c r="V302" s="49" t="s">
        <v>8554</v>
      </c>
    </row>
    <row r="303" ht="12.8" customHeight="1" spans="1:22" x14ac:dyDescent="0.25">
      <c r="A303" s="55" t="s">
        <v>7022</v>
      </c>
      <c r="B303" s="56" t="s">
        <v>8995</v>
      </c>
      <c r="C303" s="56" t="s">
        <v>8957</v>
      </c>
      <c r="D303" s="56" t="s">
        <v>8845</v>
      </c>
      <c r="E303" s="56" t="s">
        <v>8958</v>
      </c>
      <c r="F303" s="56" t="s">
        <v>8959</v>
      </c>
      <c r="G303" s="56" t="s">
        <v>8959</v>
      </c>
      <c r="H303" s="56" t="s">
        <v>8993</v>
      </c>
      <c r="I303" s="56" t="s">
        <v>8994</v>
      </c>
      <c r="J303" s="56" t="s">
        <v>8551</v>
      </c>
      <c r="K303" s="56" t="s">
        <v>8996</v>
      </c>
      <c r="L303" s="56" t="s">
        <v>7292</v>
      </c>
      <c r="M303" s="56" t="s">
        <v>7022</v>
      </c>
      <c r="N303" s="56" t="s">
        <v>7022</v>
      </c>
      <c r="O303" s="56" t="s">
        <v>7022</v>
      </c>
      <c r="P303" s="57" t="s">
        <v>7022</v>
      </c>
      <c r="Q303" s="58" t="s">
        <v>8850</v>
      </c>
      <c r="R303" s="56" t="s">
        <v>8959</v>
      </c>
      <c r="S303" s="56" t="s">
        <v>8959</v>
      </c>
      <c r="T303" s="56" t="s">
        <v>8551</v>
      </c>
      <c r="U303" s="56">
        <v>12</v>
      </c>
      <c r="V303" s="49" t="s">
        <v>8554</v>
      </c>
    </row>
    <row r="304" ht="12.8" customHeight="1" spans="1:22" x14ac:dyDescent="0.25">
      <c r="A304" s="55">
        <v>134543</v>
      </c>
      <c r="B304" s="56" t="s">
        <v>8997</v>
      </c>
      <c r="C304" s="56" t="s">
        <v>8965</v>
      </c>
      <c r="D304" s="56" t="s">
        <v>8845</v>
      </c>
      <c r="E304" s="56" t="s">
        <v>8958</v>
      </c>
      <c r="F304" s="56" t="s">
        <v>8959</v>
      </c>
      <c r="G304" s="56" t="s">
        <v>8959</v>
      </c>
      <c r="H304" s="56" t="s">
        <v>8998</v>
      </c>
      <c r="I304" s="56" t="s">
        <v>8994</v>
      </c>
      <c r="J304" s="56" t="s">
        <v>7022</v>
      </c>
      <c r="K304" s="56" t="s">
        <v>8998</v>
      </c>
      <c r="L304" s="56" t="s">
        <v>7728</v>
      </c>
      <c r="M304" s="56" t="s">
        <v>7022</v>
      </c>
      <c r="N304" s="56" t="s">
        <v>7022</v>
      </c>
      <c r="O304" s="56" t="s">
        <v>7022</v>
      </c>
      <c r="P304" s="57" t="s">
        <v>7022</v>
      </c>
      <c r="Q304" s="58" t="s">
        <v>8850</v>
      </c>
      <c r="R304" s="56" t="s">
        <v>8959</v>
      </c>
      <c r="S304" s="56" t="s">
        <v>8959</v>
      </c>
      <c r="T304" s="56" t="s">
        <v>8551</v>
      </c>
      <c r="U304" s="56">
        <v>12</v>
      </c>
      <c r="V304" s="49" t="s">
        <v>8554</v>
      </c>
    </row>
    <row r="305" ht="12.8" customHeight="1" spans="1:22" x14ac:dyDescent="0.25">
      <c r="A305" s="55">
        <v>134472</v>
      </c>
      <c r="B305" s="56" t="s">
        <v>655</v>
      </c>
      <c r="C305" s="56" t="s">
        <v>11</v>
      </c>
      <c r="D305" s="56" t="s">
        <v>8547</v>
      </c>
      <c r="E305" s="56" t="s">
        <v>8548</v>
      </c>
      <c r="F305" s="56" t="s">
        <v>8549</v>
      </c>
      <c r="G305" s="56" t="s">
        <v>8549</v>
      </c>
      <c r="H305" s="56" t="s">
        <v>8999</v>
      </c>
      <c r="I305" s="56" t="s">
        <v>9000</v>
      </c>
      <c r="J305" s="56" t="s">
        <v>8551</v>
      </c>
      <c r="K305" s="56" t="s">
        <v>655</v>
      </c>
      <c r="L305" s="56" t="s">
        <v>7728</v>
      </c>
      <c r="M305" s="56">
        <v>330</v>
      </c>
      <c r="N305" s="56">
        <v>333</v>
      </c>
      <c r="O305" s="56">
        <v>401</v>
      </c>
      <c r="P305" s="57" t="s">
        <v>7022</v>
      </c>
      <c r="Q305" s="58" t="s">
        <v>8552</v>
      </c>
      <c r="R305" s="56" t="s">
        <v>8549</v>
      </c>
      <c r="S305" s="56" t="s">
        <v>8553</v>
      </c>
      <c r="T305" s="56" t="s">
        <v>8551</v>
      </c>
      <c r="U305" s="56">
        <v>1</v>
      </c>
      <c r="V305" s="49" t="s">
        <v>8554</v>
      </c>
    </row>
    <row r="306" ht="12.8" customHeight="1" spans="1:22" x14ac:dyDescent="0.25">
      <c r="A306" s="55">
        <v>61738</v>
      </c>
      <c r="B306" s="56" t="s">
        <v>655</v>
      </c>
      <c r="C306" s="56" t="s">
        <v>11</v>
      </c>
      <c r="D306" s="56" t="s">
        <v>8547</v>
      </c>
      <c r="E306" s="56" t="s">
        <v>8548</v>
      </c>
      <c r="F306" s="56" t="s">
        <v>8549</v>
      </c>
      <c r="G306" s="56" t="s">
        <v>8549</v>
      </c>
      <c r="H306" s="56" t="s">
        <v>8999</v>
      </c>
      <c r="I306" s="56" t="s">
        <v>9000</v>
      </c>
      <c r="J306" s="56" t="s">
        <v>8551</v>
      </c>
      <c r="K306" s="56" t="s">
        <v>655</v>
      </c>
      <c r="L306" s="56" t="s">
        <v>33</v>
      </c>
      <c r="M306" s="56">
        <v>330</v>
      </c>
      <c r="N306" s="56">
        <v>333</v>
      </c>
      <c r="O306" s="56">
        <v>401</v>
      </c>
      <c r="P306" s="57" t="s">
        <v>7022</v>
      </c>
      <c r="Q306" s="58" t="s">
        <v>8552</v>
      </c>
      <c r="R306" s="56" t="s">
        <v>8549</v>
      </c>
      <c r="S306" s="56" t="s">
        <v>8553</v>
      </c>
      <c r="T306" s="56" t="s">
        <v>8551</v>
      </c>
      <c r="U306" s="56">
        <v>1</v>
      </c>
      <c r="V306" s="49" t="s">
        <v>8554</v>
      </c>
    </row>
    <row r="307" ht="12.8" customHeight="1" spans="1:22" x14ac:dyDescent="0.25">
      <c r="A307" s="55">
        <v>655326</v>
      </c>
      <c r="B307" s="56" t="s">
        <v>9001</v>
      </c>
      <c r="C307" s="56" t="s">
        <v>11</v>
      </c>
      <c r="D307" s="56" t="s">
        <v>8547</v>
      </c>
      <c r="E307" s="56" t="s">
        <v>8548</v>
      </c>
      <c r="F307" s="56" t="s">
        <v>8549</v>
      </c>
      <c r="G307" s="56" t="s">
        <v>8549</v>
      </c>
      <c r="H307" s="56" t="s">
        <v>8999</v>
      </c>
      <c r="I307" s="56" t="s">
        <v>9000</v>
      </c>
      <c r="J307" s="56" t="s">
        <v>8556</v>
      </c>
      <c r="K307" s="56" t="s">
        <v>9001</v>
      </c>
      <c r="L307" s="56" t="s">
        <v>8557</v>
      </c>
      <c r="M307" s="56">
        <v>330</v>
      </c>
      <c r="N307" s="56">
        <v>333</v>
      </c>
      <c r="O307" s="56">
        <v>401</v>
      </c>
      <c r="P307" s="57">
        <v>453</v>
      </c>
      <c r="Q307" s="58">
        <v>330333401453</v>
      </c>
      <c r="R307" s="56" t="s">
        <v>8549</v>
      </c>
      <c r="S307" s="56" t="s">
        <v>8553</v>
      </c>
      <c r="T307" s="56" t="s">
        <v>8551</v>
      </c>
      <c r="U307" s="56">
        <v>1</v>
      </c>
      <c r="V307" s="49" t="s">
        <v>8554</v>
      </c>
    </row>
    <row r="308" ht="12.8" customHeight="1" spans="1:22" x14ac:dyDescent="0.25">
      <c r="A308" s="55">
        <v>655740</v>
      </c>
      <c r="B308" s="56" t="s">
        <v>9002</v>
      </c>
      <c r="C308" s="56" t="s">
        <v>11</v>
      </c>
      <c r="D308" s="56" t="s">
        <v>8547</v>
      </c>
      <c r="E308" s="56" t="s">
        <v>8548</v>
      </c>
      <c r="F308" s="56" t="s">
        <v>8549</v>
      </c>
      <c r="G308" s="56" t="s">
        <v>8549</v>
      </c>
      <c r="H308" s="56" t="s">
        <v>8999</v>
      </c>
      <c r="I308" s="56" t="s">
        <v>9000</v>
      </c>
      <c r="J308" s="56" t="s">
        <v>8559</v>
      </c>
      <c r="K308" s="56" t="s">
        <v>9002</v>
      </c>
      <c r="L308" s="56" t="s">
        <v>8557</v>
      </c>
      <c r="M308" s="56">
        <v>330</v>
      </c>
      <c r="N308" s="56">
        <v>333</v>
      </c>
      <c r="O308" s="56">
        <v>401</v>
      </c>
      <c r="P308" s="57">
        <v>101</v>
      </c>
      <c r="Q308" s="58">
        <v>330333401101</v>
      </c>
      <c r="R308" s="56" t="s">
        <v>8549</v>
      </c>
      <c r="S308" s="56" t="s">
        <v>8553</v>
      </c>
      <c r="T308" s="56" t="s">
        <v>8551</v>
      </c>
      <c r="U308" s="56">
        <v>1</v>
      </c>
      <c r="V308" s="49" t="s">
        <v>8554</v>
      </c>
    </row>
    <row r="309" ht="12.8" customHeight="1" spans="1:22" x14ac:dyDescent="0.25">
      <c r="A309" s="55">
        <v>20020961</v>
      </c>
      <c r="B309" s="56" t="s">
        <v>9003</v>
      </c>
      <c r="C309" s="56" t="s">
        <v>11</v>
      </c>
      <c r="D309" s="56" t="s">
        <v>8547</v>
      </c>
      <c r="E309" s="56" t="s">
        <v>8548</v>
      </c>
      <c r="F309" s="56" t="s">
        <v>8549</v>
      </c>
      <c r="G309" s="56" t="s">
        <v>8549</v>
      </c>
      <c r="H309" s="56" t="s">
        <v>8999</v>
      </c>
      <c r="I309" s="56" t="s">
        <v>9000</v>
      </c>
      <c r="J309" s="56" t="s">
        <v>8562</v>
      </c>
      <c r="K309" s="56" t="s">
        <v>9004</v>
      </c>
      <c r="L309" s="56" t="s">
        <v>8564</v>
      </c>
      <c r="M309" s="56">
        <v>330</v>
      </c>
      <c r="N309" s="56">
        <v>333</v>
      </c>
      <c r="O309" s="56">
        <v>401</v>
      </c>
      <c r="P309" s="57" t="s">
        <v>7022</v>
      </c>
      <c r="Q309" s="58" t="s">
        <v>8552</v>
      </c>
      <c r="R309" s="56" t="s">
        <v>8549</v>
      </c>
      <c r="S309" s="56" t="s">
        <v>8553</v>
      </c>
      <c r="T309" s="56" t="s">
        <v>8551</v>
      </c>
      <c r="U309" s="56">
        <v>1</v>
      </c>
      <c r="V309" s="49" t="s">
        <v>8554</v>
      </c>
    </row>
    <row r="310" ht="12.8" customHeight="1" spans="1:22" x14ac:dyDescent="0.25">
      <c r="A310" s="55" t="s">
        <v>7022</v>
      </c>
      <c r="B310" s="56" t="s">
        <v>9005</v>
      </c>
      <c r="C310" s="56" t="s">
        <v>11</v>
      </c>
      <c r="D310" s="56" t="s">
        <v>8547</v>
      </c>
      <c r="E310" s="56" t="s">
        <v>8548</v>
      </c>
      <c r="F310" s="56" t="s">
        <v>8549</v>
      </c>
      <c r="G310" s="56" t="s">
        <v>8549</v>
      </c>
      <c r="H310" s="56" t="s">
        <v>8999</v>
      </c>
      <c r="I310" s="56" t="s">
        <v>9000</v>
      </c>
      <c r="J310" s="56" t="s">
        <v>8551</v>
      </c>
      <c r="K310" s="56" t="s">
        <v>655</v>
      </c>
      <c r="L310" s="56" t="s">
        <v>7292</v>
      </c>
      <c r="M310" s="56">
        <v>330</v>
      </c>
      <c r="N310" s="56">
        <v>333</v>
      </c>
      <c r="O310" s="56">
        <v>401</v>
      </c>
      <c r="P310" s="57" t="s">
        <v>7022</v>
      </c>
      <c r="Q310" s="58" t="s">
        <v>8552</v>
      </c>
      <c r="R310" s="56" t="s">
        <v>8549</v>
      </c>
      <c r="S310" s="56" t="s">
        <v>8553</v>
      </c>
      <c r="T310" s="56" t="s">
        <v>8551</v>
      </c>
      <c r="U310" s="56">
        <v>0.001</v>
      </c>
      <c r="V310" s="49" t="s">
        <v>8554</v>
      </c>
    </row>
    <row r="311" ht="12.8" customHeight="1" spans="1:22" x14ac:dyDescent="0.25">
      <c r="A311" s="55">
        <v>25641</v>
      </c>
      <c r="B311" s="56" t="s">
        <v>9006</v>
      </c>
      <c r="C311" s="56" t="s">
        <v>11</v>
      </c>
      <c r="D311" s="56" t="s">
        <v>8547</v>
      </c>
      <c r="E311" s="56" t="s">
        <v>8548</v>
      </c>
      <c r="F311" s="56" t="s">
        <v>8549</v>
      </c>
      <c r="G311" s="56" t="s">
        <v>8549</v>
      </c>
      <c r="H311" s="56" t="s">
        <v>9007</v>
      </c>
      <c r="I311" s="56" t="s">
        <v>9008</v>
      </c>
      <c r="J311" s="56" t="s">
        <v>8551</v>
      </c>
      <c r="K311" s="56" t="s">
        <v>9009</v>
      </c>
      <c r="L311" s="56" t="s">
        <v>33</v>
      </c>
      <c r="M311" s="56">
        <v>330</v>
      </c>
      <c r="N311" s="56">
        <v>333</v>
      </c>
      <c r="O311" s="56">
        <v>401</v>
      </c>
      <c r="P311" s="57" t="s">
        <v>7022</v>
      </c>
      <c r="Q311" s="58" t="s">
        <v>8552</v>
      </c>
      <c r="R311" s="56" t="s">
        <v>8549</v>
      </c>
      <c r="S311" s="56" t="s">
        <v>8553</v>
      </c>
      <c r="T311" s="56" t="s">
        <v>8551</v>
      </c>
      <c r="U311" s="56">
        <v>1</v>
      </c>
      <c r="V311" s="49" t="s">
        <v>8554</v>
      </c>
    </row>
    <row r="312" ht="12.8" customHeight="1" spans="1:22" x14ac:dyDescent="0.25">
      <c r="A312" s="55">
        <v>61739</v>
      </c>
      <c r="B312" s="56" t="s">
        <v>74</v>
      </c>
      <c r="C312" s="56" t="s">
        <v>11</v>
      </c>
      <c r="D312" s="56" t="s">
        <v>8547</v>
      </c>
      <c r="E312" s="56" t="s">
        <v>8548</v>
      </c>
      <c r="F312" s="56" t="s">
        <v>8549</v>
      </c>
      <c r="G312" s="56" t="s">
        <v>8549</v>
      </c>
      <c r="H312" s="56" t="s">
        <v>9010</v>
      </c>
      <c r="I312" s="56" t="s">
        <v>9008</v>
      </c>
      <c r="J312" s="56" t="s">
        <v>8551</v>
      </c>
      <c r="K312" s="56" t="s">
        <v>74</v>
      </c>
      <c r="L312" s="56" t="s">
        <v>33</v>
      </c>
      <c r="M312" s="56">
        <v>330</v>
      </c>
      <c r="N312" s="56">
        <v>333</v>
      </c>
      <c r="O312" s="56">
        <v>401</v>
      </c>
      <c r="P312" s="57" t="s">
        <v>7022</v>
      </c>
      <c r="Q312" s="58" t="s">
        <v>8552</v>
      </c>
      <c r="R312" s="56" t="s">
        <v>8549</v>
      </c>
      <c r="S312" s="56" t="s">
        <v>8553</v>
      </c>
      <c r="T312" s="56" t="s">
        <v>8551</v>
      </c>
      <c r="U312" s="56">
        <v>1</v>
      </c>
      <c r="V312" s="49" t="s">
        <v>8554</v>
      </c>
    </row>
    <row r="313" ht="12.8" customHeight="1" spans="1:22" x14ac:dyDescent="0.25">
      <c r="A313" s="55">
        <v>655324</v>
      </c>
      <c r="B313" s="56" t="s">
        <v>9011</v>
      </c>
      <c r="C313" s="56" t="s">
        <v>11</v>
      </c>
      <c r="D313" s="56" t="s">
        <v>8547</v>
      </c>
      <c r="E313" s="56" t="s">
        <v>8548</v>
      </c>
      <c r="F313" s="56" t="s">
        <v>8549</v>
      </c>
      <c r="G313" s="56" t="s">
        <v>8549</v>
      </c>
      <c r="H313" s="56" t="s">
        <v>9010</v>
      </c>
      <c r="I313" s="56" t="s">
        <v>9008</v>
      </c>
      <c r="J313" s="56" t="s">
        <v>8556</v>
      </c>
      <c r="K313" s="56" t="s">
        <v>9011</v>
      </c>
      <c r="L313" s="56" t="s">
        <v>8557</v>
      </c>
      <c r="M313" s="56">
        <v>330</v>
      </c>
      <c r="N313" s="56">
        <v>333</v>
      </c>
      <c r="O313" s="56">
        <v>401</v>
      </c>
      <c r="P313" s="57">
        <v>453</v>
      </c>
      <c r="Q313" s="58">
        <v>330333401453</v>
      </c>
      <c r="R313" s="56" t="s">
        <v>8549</v>
      </c>
      <c r="S313" s="56" t="s">
        <v>8553</v>
      </c>
      <c r="T313" s="56" t="s">
        <v>8551</v>
      </c>
      <c r="U313" s="56">
        <v>1</v>
      </c>
      <c r="V313" s="49" t="s">
        <v>8554</v>
      </c>
    </row>
    <row r="314" ht="12.8" customHeight="1" spans="1:22" x14ac:dyDescent="0.25">
      <c r="A314" s="55">
        <v>655736</v>
      </c>
      <c r="B314" s="56" t="s">
        <v>9012</v>
      </c>
      <c r="C314" s="56" t="s">
        <v>11</v>
      </c>
      <c r="D314" s="56" t="s">
        <v>8547</v>
      </c>
      <c r="E314" s="56" t="s">
        <v>8548</v>
      </c>
      <c r="F314" s="56" t="s">
        <v>8549</v>
      </c>
      <c r="G314" s="56" t="s">
        <v>8549</v>
      </c>
      <c r="H314" s="56" t="s">
        <v>9010</v>
      </c>
      <c r="I314" s="56" t="s">
        <v>9008</v>
      </c>
      <c r="J314" s="56" t="s">
        <v>8559</v>
      </c>
      <c r="K314" s="56" t="s">
        <v>9012</v>
      </c>
      <c r="L314" s="56" t="s">
        <v>8557</v>
      </c>
      <c r="M314" s="56">
        <v>330</v>
      </c>
      <c r="N314" s="56">
        <v>333</v>
      </c>
      <c r="O314" s="56">
        <v>401</v>
      </c>
      <c r="P314" s="57">
        <v>101</v>
      </c>
      <c r="Q314" s="58">
        <v>330333401101</v>
      </c>
      <c r="R314" s="56" t="s">
        <v>8549</v>
      </c>
      <c r="S314" s="56" t="s">
        <v>8553</v>
      </c>
      <c r="T314" s="56" t="s">
        <v>8551</v>
      </c>
      <c r="U314" s="56">
        <v>1</v>
      </c>
      <c r="V314" s="49" t="s">
        <v>8554</v>
      </c>
    </row>
    <row r="315" ht="12.8" customHeight="1" spans="1:22" x14ac:dyDescent="0.25">
      <c r="A315" s="55">
        <v>20020959</v>
      </c>
      <c r="B315" s="56" t="s">
        <v>9013</v>
      </c>
      <c r="C315" s="56" t="s">
        <v>11</v>
      </c>
      <c r="D315" s="56" t="s">
        <v>8547</v>
      </c>
      <c r="E315" s="56" t="s">
        <v>8548</v>
      </c>
      <c r="F315" s="56" t="s">
        <v>8549</v>
      </c>
      <c r="G315" s="56" t="s">
        <v>8549</v>
      </c>
      <c r="H315" s="56" t="s">
        <v>9010</v>
      </c>
      <c r="I315" s="56" t="s">
        <v>9008</v>
      </c>
      <c r="J315" s="56" t="s">
        <v>8562</v>
      </c>
      <c r="K315" s="56" t="s">
        <v>9014</v>
      </c>
      <c r="L315" s="56" t="s">
        <v>8564</v>
      </c>
      <c r="M315" s="56">
        <v>330</v>
      </c>
      <c r="N315" s="56">
        <v>333</v>
      </c>
      <c r="O315" s="56">
        <v>401</v>
      </c>
      <c r="P315" s="57" t="s">
        <v>7022</v>
      </c>
      <c r="Q315" s="58" t="s">
        <v>8552</v>
      </c>
      <c r="R315" s="56" t="s">
        <v>8549</v>
      </c>
      <c r="S315" s="56" t="s">
        <v>8553</v>
      </c>
      <c r="T315" s="56" t="s">
        <v>8551</v>
      </c>
      <c r="U315" s="56">
        <v>1</v>
      </c>
      <c r="V315" s="49" t="s">
        <v>8554</v>
      </c>
    </row>
    <row r="316" ht="12.8" customHeight="1" spans="1:22" x14ac:dyDescent="0.25">
      <c r="A316" s="55" t="s">
        <v>7022</v>
      </c>
      <c r="B316" s="56" t="s">
        <v>9015</v>
      </c>
      <c r="C316" s="56" t="s">
        <v>11</v>
      </c>
      <c r="D316" s="56" t="s">
        <v>8547</v>
      </c>
      <c r="E316" s="56" t="s">
        <v>8548</v>
      </c>
      <c r="F316" s="56" t="s">
        <v>8549</v>
      </c>
      <c r="G316" s="56" t="s">
        <v>8549</v>
      </c>
      <c r="H316" s="56" t="s">
        <v>9010</v>
      </c>
      <c r="I316" s="56" t="s">
        <v>9008</v>
      </c>
      <c r="J316" s="56" t="s">
        <v>8551</v>
      </c>
      <c r="K316" s="56" t="s">
        <v>74</v>
      </c>
      <c r="L316" s="56" t="s">
        <v>7292</v>
      </c>
      <c r="M316" s="56">
        <v>330</v>
      </c>
      <c r="N316" s="56">
        <v>333</v>
      </c>
      <c r="O316" s="56">
        <v>401</v>
      </c>
      <c r="P316" s="57" t="s">
        <v>7022</v>
      </c>
      <c r="Q316" s="58" t="s">
        <v>8552</v>
      </c>
      <c r="R316" s="56" t="s">
        <v>8549</v>
      </c>
      <c r="S316" s="56" t="s">
        <v>8553</v>
      </c>
      <c r="T316" s="56" t="s">
        <v>8551</v>
      </c>
      <c r="U316" s="56">
        <v>0.001</v>
      </c>
      <c r="V316" s="49" t="s">
        <v>8554</v>
      </c>
    </row>
    <row r="317" ht="12.8" customHeight="1" spans="1:22" x14ac:dyDescent="0.25">
      <c r="A317" s="55">
        <v>91782</v>
      </c>
      <c r="B317" s="56" t="s">
        <v>9016</v>
      </c>
      <c r="C317" s="56" t="s">
        <v>11</v>
      </c>
      <c r="D317" s="56" t="s">
        <v>8547</v>
      </c>
      <c r="E317" s="56" t="s">
        <v>8548</v>
      </c>
      <c r="F317" s="56" t="s">
        <v>8549</v>
      </c>
      <c r="G317" s="56" t="s">
        <v>8549</v>
      </c>
      <c r="H317" s="56" t="s">
        <v>9017</v>
      </c>
      <c r="I317" s="56" t="s">
        <v>9008</v>
      </c>
      <c r="J317" s="56" t="s">
        <v>8551</v>
      </c>
      <c r="K317" s="56" t="s">
        <v>9016</v>
      </c>
      <c r="L317" s="56" t="s">
        <v>33</v>
      </c>
      <c r="M317" s="56">
        <v>330</v>
      </c>
      <c r="N317" s="56">
        <v>333</v>
      </c>
      <c r="O317" s="56">
        <v>401</v>
      </c>
      <c r="P317" s="57" t="s">
        <v>7022</v>
      </c>
      <c r="Q317" s="58" t="s">
        <v>8552</v>
      </c>
      <c r="R317" s="56" t="s">
        <v>8549</v>
      </c>
      <c r="S317" s="56" t="s">
        <v>8553</v>
      </c>
      <c r="T317" s="56" t="s">
        <v>8551</v>
      </c>
      <c r="U317" s="56">
        <v>1</v>
      </c>
      <c r="V317" s="49" t="s">
        <v>8554</v>
      </c>
    </row>
    <row r="318" ht="12.8" customHeight="1" spans="1:22" x14ac:dyDescent="0.25">
      <c r="A318" s="55">
        <v>676483</v>
      </c>
      <c r="B318" s="56" t="s">
        <v>9018</v>
      </c>
      <c r="C318" s="56" t="s">
        <v>11</v>
      </c>
      <c r="D318" s="56" t="s">
        <v>8547</v>
      </c>
      <c r="E318" s="56" t="s">
        <v>8548</v>
      </c>
      <c r="F318" s="56" t="s">
        <v>8549</v>
      </c>
      <c r="G318" s="56" t="s">
        <v>8549</v>
      </c>
      <c r="H318" s="56" t="s">
        <v>9007</v>
      </c>
      <c r="I318" s="56" t="s">
        <v>9008</v>
      </c>
      <c r="J318" s="56" t="s">
        <v>8559</v>
      </c>
      <c r="K318" s="56" t="s">
        <v>9018</v>
      </c>
      <c r="L318" s="56" t="s">
        <v>8557</v>
      </c>
      <c r="M318" s="56">
        <v>330</v>
      </c>
      <c r="N318" s="56">
        <v>333</v>
      </c>
      <c r="O318" s="56">
        <v>401</v>
      </c>
      <c r="P318" s="57">
        <v>101</v>
      </c>
      <c r="Q318" s="58">
        <v>330333401101</v>
      </c>
      <c r="R318" s="56" t="s">
        <v>8549</v>
      </c>
      <c r="S318" s="56" t="s">
        <v>8553</v>
      </c>
      <c r="T318" s="56" t="s">
        <v>8551</v>
      </c>
      <c r="U318" s="56">
        <v>1</v>
      </c>
      <c r="V318" s="49" t="s">
        <v>8554</v>
      </c>
    </row>
    <row r="319" ht="12.8" customHeight="1" spans="1:22" x14ac:dyDescent="0.25">
      <c r="A319" s="55">
        <v>676484</v>
      </c>
      <c r="B319" s="56" t="s">
        <v>9019</v>
      </c>
      <c r="C319" s="56" t="s">
        <v>11</v>
      </c>
      <c r="D319" s="56" t="s">
        <v>8547</v>
      </c>
      <c r="E319" s="56" t="s">
        <v>8548</v>
      </c>
      <c r="F319" s="56" t="s">
        <v>8549</v>
      </c>
      <c r="G319" s="56" t="s">
        <v>8549</v>
      </c>
      <c r="H319" s="56" t="s">
        <v>9007</v>
      </c>
      <c r="I319" s="56" t="s">
        <v>9008</v>
      </c>
      <c r="J319" s="56" t="s">
        <v>8556</v>
      </c>
      <c r="K319" s="56" t="s">
        <v>9019</v>
      </c>
      <c r="L319" s="56" t="s">
        <v>8557</v>
      </c>
      <c r="M319" s="56">
        <v>330</v>
      </c>
      <c r="N319" s="56">
        <v>333</v>
      </c>
      <c r="O319" s="56">
        <v>401</v>
      </c>
      <c r="P319" s="57">
        <v>453</v>
      </c>
      <c r="Q319" s="58">
        <v>330333401453</v>
      </c>
      <c r="R319" s="56" t="s">
        <v>8549</v>
      </c>
      <c r="S319" s="56" t="s">
        <v>8553</v>
      </c>
      <c r="T319" s="56" t="s">
        <v>8551</v>
      </c>
      <c r="U319" s="56">
        <v>1</v>
      </c>
      <c r="V319" s="49" t="s">
        <v>8554</v>
      </c>
    </row>
    <row r="320" ht="12.8" customHeight="1" spans="1:22" x14ac:dyDescent="0.25">
      <c r="A320" s="55">
        <v>134474</v>
      </c>
      <c r="B320" s="56" t="s">
        <v>231</v>
      </c>
      <c r="C320" s="56" t="s">
        <v>11</v>
      </c>
      <c r="D320" s="56" t="s">
        <v>8547</v>
      </c>
      <c r="E320" s="56" t="s">
        <v>8548</v>
      </c>
      <c r="F320" s="56" t="s">
        <v>8549</v>
      </c>
      <c r="G320" s="56" t="s">
        <v>8549</v>
      </c>
      <c r="H320" s="56" t="s">
        <v>9020</v>
      </c>
      <c r="I320" s="56" t="s">
        <v>9008</v>
      </c>
      <c r="J320" s="56" t="s">
        <v>8551</v>
      </c>
      <c r="K320" s="56" t="s">
        <v>231</v>
      </c>
      <c r="L320" s="56" t="s">
        <v>7728</v>
      </c>
      <c r="M320" s="56">
        <v>330</v>
      </c>
      <c r="N320" s="56">
        <v>333</v>
      </c>
      <c r="O320" s="56">
        <v>401</v>
      </c>
      <c r="P320" s="57" t="s">
        <v>7022</v>
      </c>
      <c r="Q320" s="58" t="s">
        <v>8552</v>
      </c>
      <c r="R320" s="56" t="s">
        <v>8549</v>
      </c>
      <c r="S320" s="56" t="s">
        <v>8553</v>
      </c>
      <c r="T320" s="56" t="s">
        <v>8551</v>
      </c>
      <c r="U320" s="56">
        <v>1</v>
      </c>
      <c r="V320" s="49" t="s">
        <v>8554</v>
      </c>
    </row>
    <row r="321" ht="12.8" customHeight="1" spans="1:22" x14ac:dyDescent="0.25">
      <c r="A321" s="55">
        <v>61740</v>
      </c>
      <c r="B321" s="56" t="s">
        <v>231</v>
      </c>
      <c r="C321" s="56" t="s">
        <v>11</v>
      </c>
      <c r="D321" s="56" t="s">
        <v>8547</v>
      </c>
      <c r="E321" s="56" t="s">
        <v>8548</v>
      </c>
      <c r="F321" s="56" t="s">
        <v>8549</v>
      </c>
      <c r="G321" s="56" t="s">
        <v>8549</v>
      </c>
      <c r="H321" s="56" t="s">
        <v>9020</v>
      </c>
      <c r="I321" s="56" t="s">
        <v>9008</v>
      </c>
      <c r="J321" s="56" t="s">
        <v>8551</v>
      </c>
      <c r="K321" s="56" t="s">
        <v>231</v>
      </c>
      <c r="L321" s="56" t="s">
        <v>33</v>
      </c>
      <c r="M321" s="56">
        <v>330</v>
      </c>
      <c r="N321" s="56">
        <v>333</v>
      </c>
      <c r="O321" s="56">
        <v>401</v>
      </c>
      <c r="P321" s="57" t="s">
        <v>7022</v>
      </c>
      <c r="Q321" s="58" t="s">
        <v>8552</v>
      </c>
      <c r="R321" s="56" t="s">
        <v>8549</v>
      </c>
      <c r="S321" s="56" t="s">
        <v>8553</v>
      </c>
      <c r="T321" s="56" t="s">
        <v>8551</v>
      </c>
      <c r="U321" s="56">
        <v>1</v>
      </c>
      <c r="V321" s="49" t="s">
        <v>8554</v>
      </c>
    </row>
    <row r="322" ht="12.8" customHeight="1" spans="1:22" x14ac:dyDescent="0.25">
      <c r="A322" s="55">
        <v>664874</v>
      </c>
      <c r="B322" s="56" t="s">
        <v>9021</v>
      </c>
      <c r="C322" s="56" t="s">
        <v>11</v>
      </c>
      <c r="D322" s="56" t="s">
        <v>8547</v>
      </c>
      <c r="E322" s="56" t="s">
        <v>8548</v>
      </c>
      <c r="F322" s="56" t="s">
        <v>8549</v>
      </c>
      <c r="G322" s="56" t="s">
        <v>8549</v>
      </c>
      <c r="H322" s="56" t="s">
        <v>9020</v>
      </c>
      <c r="I322" s="56" t="s">
        <v>9008</v>
      </c>
      <c r="J322" s="56" t="s">
        <v>8556</v>
      </c>
      <c r="K322" s="56" t="s">
        <v>9021</v>
      </c>
      <c r="L322" s="56" t="s">
        <v>8557</v>
      </c>
      <c r="M322" s="56">
        <v>330</v>
      </c>
      <c r="N322" s="56">
        <v>333</v>
      </c>
      <c r="O322" s="56">
        <v>401</v>
      </c>
      <c r="P322" s="57">
        <v>452</v>
      </c>
      <c r="Q322" s="58">
        <v>330333401452</v>
      </c>
      <c r="R322" s="56" t="s">
        <v>8549</v>
      </c>
      <c r="S322" s="56" t="s">
        <v>8553</v>
      </c>
      <c r="T322" s="56" t="s">
        <v>8551</v>
      </c>
      <c r="U322" s="56">
        <v>1</v>
      </c>
      <c r="V322" s="49" t="s">
        <v>8554</v>
      </c>
    </row>
    <row r="323" ht="12.8" customHeight="1" spans="1:22" x14ac:dyDescent="0.25">
      <c r="A323" s="55">
        <v>655706</v>
      </c>
      <c r="B323" s="56" t="s">
        <v>9022</v>
      </c>
      <c r="C323" s="56" t="s">
        <v>11</v>
      </c>
      <c r="D323" s="56" t="s">
        <v>8547</v>
      </c>
      <c r="E323" s="56" t="s">
        <v>8548</v>
      </c>
      <c r="F323" s="56" t="s">
        <v>8549</v>
      </c>
      <c r="G323" s="56" t="s">
        <v>8549</v>
      </c>
      <c r="H323" s="56" t="s">
        <v>9020</v>
      </c>
      <c r="I323" s="56" t="s">
        <v>9008</v>
      </c>
      <c r="J323" s="56" t="s">
        <v>8559</v>
      </c>
      <c r="K323" s="56" t="s">
        <v>9022</v>
      </c>
      <c r="L323" s="56" t="s">
        <v>8557</v>
      </c>
      <c r="M323" s="56">
        <v>330</v>
      </c>
      <c r="N323" s="56">
        <v>333</v>
      </c>
      <c r="O323" s="56">
        <v>401</v>
      </c>
      <c r="P323" s="57">
        <v>101</v>
      </c>
      <c r="Q323" s="58">
        <v>330333401101</v>
      </c>
      <c r="R323" s="56" t="s">
        <v>8549</v>
      </c>
      <c r="S323" s="56" t="s">
        <v>8553</v>
      </c>
      <c r="T323" s="56" t="s">
        <v>8551</v>
      </c>
      <c r="U323" s="56">
        <v>1</v>
      </c>
      <c r="V323" s="49" t="s">
        <v>8554</v>
      </c>
    </row>
    <row r="324" ht="12.8" customHeight="1" spans="1:22" x14ac:dyDescent="0.25">
      <c r="A324" s="55">
        <v>20020936</v>
      </c>
      <c r="B324" s="56" t="s">
        <v>9023</v>
      </c>
      <c r="C324" s="56" t="s">
        <v>11</v>
      </c>
      <c r="D324" s="56" t="s">
        <v>8547</v>
      </c>
      <c r="E324" s="56" t="s">
        <v>8548</v>
      </c>
      <c r="F324" s="56" t="s">
        <v>8549</v>
      </c>
      <c r="G324" s="56" t="s">
        <v>8549</v>
      </c>
      <c r="H324" s="56" t="s">
        <v>9020</v>
      </c>
      <c r="I324" s="56" t="s">
        <v>9008</v>
      </c>
      <c r="J324" s="56" t="s">
        <v>8562</v>
      </c>
      <c r="K324" s="56" t="s">
        <v>9024</v>
      </c>
      <c r="L324" s="56" t="s">
        <v>8564</v>
      </c>
      <c r="M324" s="56">
        <v>330</v>
      </c>
      <c r="N324" s="56">
        <v>333</v>
      </c>
      <c r="O324" s="56">
        <v>401</v>
      </c>
      <c r="P324" s="57" t="s">
        <v>7022</v>
      </c>
      <c r="Q324" s="58" t="s">
        <v>8552</v>
      </c>
      <c r="R324" s="56" t="s">
        <v>8549</v>
      </c>
      <c r="S324" s="56" t="s">
        <v>8553</v>
      </c>
      <c r="T324" s="56" t="s">
        <v>8551</v>
      </c>
      <c r="U324" s="56">
        <v>1</v>
      </c>
      <c r="V324" s="49" t="s">
        <v>8554</v>
      </c>
    </row>
    <row r="325" ht="12.8" customHeight="1" spans="1:22" x14ac:dyDescent="0.25">
      <c r="A325" s="55" t="s">
        <v>7022</v>
      </c>
      <c r="B325" s="56" t="s">
        <v>9025</v>
      </c>
      <c r="C325" s="56" t="s">
        <v>11</v>
      </c>
      <c r="D325" s="56" t="s">
        <v>8547</v>
      </c>
      <c r="E325" s="56" t="s">
        <v>8548</v>
      </c>
      <c r="F325" s="56" t="s">
        <v>8549</v>
      </c>
      <c r="G325" s="56" t="s">
        <v>8549</v>
      </c>
      <c r="H325" s="56" t="s">
        <v>9020</v>
      </c>
      <c r="I325" s="56" t="s">
        <v>9008</v>
      </c>
      <c r="J325" s="56" t="s">
        <v>8551</v>
      </c>
      <c r="K325" s="56" t="s">
        <v>231</v>
      </c>
      <c r="L325" s="56" t="s">
        <v>7292</v>
      </c>
      <c r="M325" s="56">
        <v>330</v>
      </c>
      <c r="N325" s="56">
        <v>333</v>
      </c>
      <c r="O325" s="56">
        <v>401</v>
      </c>
      <c r="P325" s="57" t="s">
        <v>7022</v>
      </c>
      <c r="Q325" s="58" t="s">
        <v>8552</v>
      </c>
      <c r="R325" s="56" t="s">
        <v>8549</v>
      </c>
      <c r="S325" s="56" t="s">
        <v>8553</v>
      </c>
      <c r="T325" s="56" t="s">
        <v>8551</v>
      </c>
      <c r="U325" s="56">
        <v>0.001</v>
      </c>
      <c r="V325" s="49" t="s">
        <v>8554</v>
      </c>
    </row>
    <row r="326" ht="12.8" customHeight="1" spans="1:22" x14ac:dyDescent="0.25">
      <c r="A326" s="55">
        <v>656129</v>
      </c>
      <c r="B326" s="56" t="s">
        <v>9026</v>
      </c>
      <c r="C326" s="56" t="s">
        <v>11</v>
      </c>
      <c r="D326" s="56" t="s">
        <v>8547</v>
      </c>
      <c r="E326" s="56" t="s">
        <v>8548</v>
      </c>
      <c r="F326" s="56" t="s">
        <v>8549</v>
      </c>
      <c r="G326" s="56" t="s">
        <v>8549</v>
      </c>
      <c r="H326" s="56" t="s">
        <v>9027</v>
      </c>
      <c r="I326" s="56" t="s">
        <v>9008</v>
      </c>
      <c r="J326" s="56" t="s">
        <v>8556</v>
      </c>
      <c r="K326" s="56" t="s">
        <v>9026</v>
      </c>
      <c r="L326" s="56" t="s">
        <v>8557</v>
      </c>
      <c r="M326" s="56">
        <v>330</v>
      </c>
      <c r="N326" s="56">
        <v>333</v>
      </c>
      <c r="O326" s="56">
        <v>401</v>
      </c>
      <c r="P326" s="57">
        <v>102</v>
      </c>
      <c r="Q326" s="58">
        <v>330333401102</v>
      </c>
      <c r="R326" s="56" t="s">
        <v>8549</v>
      </c>
      <c r="S326" s="56" t="s">
        <v>8553</v>
      </c>
      <c r="T326" s="56" t="s">
        <v>8551</v>
      </c>
      <c r="U326" s="56">
        <v>1</v>
      </c>
      <c r="V326" s="49" t="s">
        <v>8554</v>
      </c>
    </row>
    <row r="327" ht="12.8" customHeight="1" spans="1:22" x14ac:dyDescent="0.25">
      <c r="A327" s="55">
        <v>655751</v>
      </c>
      <c r="B327" s="56" t="s">
        <v>9028</v>
      </c>
      <c r="C327" s="56" t="s">
        <v>11</v>
      </c>
      <c r="D327" s="56" t="s">
        <v>8547</v>
      </c>
      <c r="E327" s="56" t="s">
        <v>8548</v>
      </c>
      <c r="F327" s="56" t="s">
        <v>8549</v>
      </c>
      <c r="G327" s="56" t="s">
        <v>8549</v>
      </c>
      <c r="H327" s="56" t="s">
        <v>9029</v>
      </c>
      <c r="I327" s="56" t="s">
        <v>9029</v>
      </c>
      <c r="J327" s="56" t="s">
        <v>8559</v>
      </c>
      <c r="K327" s="56" t="s">
        <v>9028</v>
      </c>
      <c r="L327" s="56" t="s">
        <v>8557</v>
      </c>
      <c r="M327" s="56">
        <v>330</v>
      </c>
      <c r="N327" s="56">
        <v>333</v>
      </c>
      <c r="O327" s="56">
        <v>401</v>
      </c>
      <c r="P327" s="57">
        <v>101</v>
      </c>
      <c r="Q327" s="58">
        <v>330333401101</v>
      </c>
      <c r="R327" s="56" t="s">
        <v>8549</v>
      </c>
      <c r="S327" s="56" t="s">
        <v>8553</v>
      </c>
      <c r="T327" s="56" t="s">
        <v>8551</v>
      </c>
      <c r="U327" s="56">
        <v>1</v>
      </c>
      <c r="V327" s="49" t="s">
        <v>8554</v>
      </c>
    </row>
    <row r="328" ht="12.8" customHeight="1" spans="1:22" x14ac:dyDescent="0.25">
      <c r="A328" s="55">
        <v>61741</v>
      </c>
      <c r="B328" s="56" t="s">
        <v>9030</v>
      </c>
      <c r="C328" s="56" t="s">
        <v>11</v>
      </c>
      <c r="D328" s="56" t="s">
        <v>8547</v>
      </c>
      <c r="E328" s="56" t="s">
        <v>8548</v>
      </c>
      <c r="F328" s="56" t="s">
        <v>8549</v>
      </c>
      <c r="G328" s="56" t="s">
        <v>8549</v>
      </c>
      <c r="H328" s="56" t="s">
        <v>9031</v>
      </c>
      <c r="I328" s="56" t="s">
        <v>9031</v>
      </c>
      <c r="J328" s="56" t="s">
        <v>8551</v>
      </c>
      <c r="K328" s="56" t="s">
        <v>9030</v>
      </c>
      <c r="L328" s="56" t="s">
        <v>33</v>
      </c>
      <c r="M328" s="56">
        <v>330</v>
      </c>
      <c r="N328" s="56">
        <v>333</v>
      </c>
      <c r="O328" s="56">
        <v>401</v>
      </c>
      <c r="P328" s="57" t="s">
        <v>7022</v>
      </c>
      <c r="Q328" s="58" t="s">
        <v>8552</v>
      </c>
      <c r="R328" s="56" t="s">
        <v>8549</v>
      </c>
      <c r="S328" s="56" t="s">
        <v>8553</v>
      </c>
      <c r="T328" s="56" t="s">
        <v>8551</v>
      </c>
      <c r="U328" s="56">
        <v>1</v>
      </c>
      <c r="V328" s="49" t="s">
        <v>8554</v>
      </c>
    </row>
    <row r="329" ht="12.8" customHeight="1" spans="1:22" x14ac:dyDescent="0.25">
      <c r="A329" s="55">
        <v>655327</v>
      </c>
      <c r="B329" s="56" t="s">
        <v>9032</v>
      </c>
      <c r="C329" s="56" t="s">
        <v>11</v>
      </c>
      <c r="D329" s="56" t="s">
        <v>8547</v>
      </c>
      <c r="E329" s="56" t="s">
        <v>8548</v>
      </c>
      <c r="F329" s="56" t="s">
        <v>8549</v>
      </c>
      <c r="G329" s="56" t="s">
        <v>8549</v>
      </c>
      <c r="H329" s="56" t="s">
        <v>9031</v>
      </c>
      <c r="I329" s="56" t="s">
        <v>9031</v>
      </c>
      <c r="J329" s="56" t="s">
        <v>8556</v>
      </c>
      <c r="K329" s="56" t="s">
        <v>9032</v>
      </c>
      <c r="L329" s="56" t="s">
        <v>8557</v>
      </c>
      <c r="M329" s="56">
        <v>330</v>
      </c>
      <c r="N329" s="56">
        <v>333</v>
      </c>
      <c r="O329" s="56">
        <v>401</v>
      </c>
      <c r="P329" s="57">
        <v>453</v>
      </c>
      <c r="Q329" s="58">
        <v>330333401453</v>
      </c>
      <c r="R329" s="56" t="s">
        <v>8549</v>
      </c>
      <c r="S329" s="56" t="s">
        <v>8553</v>
      </c>
      <c r="T329" s="56" t="s">
        <v>8551</v>
      </c>
      <c r="U329" s="56">
        <v>1</v>
      </c>
      <c r="V329" s="49" t="s">
        <v>8554</v>
      </c>
    </row>
    <row r="330" ht="12.8" customHeight="1" spans="1:22" x14ac:dyDescent="0.25">
      <c r="A330" s="55">
        <v>655741</v>
      </c>
      <c r="B330" s="56" t="s">
        <v>9033</v>
      </c>
      <c r="C330" s="56" t="s">
        <v>11</v>
      </c>
      <c r="D330" s="56" t="s">
        <v>8547</v>
      </c>
      <c r="E330" s="56" t="s">
        <v>8548</v>
      </c>
      <c r="F330" s="56" t="s">
        <v>8549</v>
      </c>
      <c r="G330" s="56" t="s">
        <v>8549</v>
      </c>
      <c r="H330" s="56" t="s">
        <v>9031</v>
      </c>
      <c r="I330" s="56" t="s">
        <v>9031</v>
      </c>
      <c r="J330" s="56" t="s">
        <v>8559</v>
      </c>
      <c r="K330" s="56" t="s">
        <v>9033</v>
      </c>
      <c r="L330" s="56" t="s">
        <v>8557</v>
      </c>
      <c r="M330" s="56">
        <v>330</v>
      </c>
      <c r="N330" s="56">
        <v>333</v>
      </c>
      <c r="O330" s="56">
        <v>401</v>
      </c>
      <c r="P330" s="57">
        <v>101</v>
      </c>
      <c r="Q330" s="58">
        <v>330333401101</v>
      </c>
      <c r="R330" s="56" t="s">
        <v>8549</v>
      </c>
      <c r="S330" s="56" t="s">
        <v>8553</v>
      </c>
      <c r="T330" s="56" t="s">
        <v>8551</v>
      </c>
      <c r="U330" s="56">
        <v>1</v>
      </c>
      <c r="V330" s="49" t="s">
        <v>8554</v>
      </c>
    </row>
    <row r="331" ht="12.8" customHeight="1" spans="1:22" x14ac:dyDescent="0.25">
      <c r="A331" s="55">
        <v>20020962</v>
      </c>
      <c r="B331" s="56" t="s">
        <v>9034</v>
      </c>
      <c r="C331" s="56" t="s">
        <v>11</v>
      </c>
      <c r="D331" s="56" t="s">
        <v>8547</v>
      </c>
      <c r="E331" s="56" t="s">
        <v>8548</v>
      </c>
      <c r="F331" s="56" t="s">
        <v>8549</v>
      </c>
      <c r="G331" s="56" t="s">
        <v>8549</v>
      </c>
      <c r="H331" s="56" t="s">
        <v>9031</v>
      </c>
      <c r="I331" s="56" t="s">
        <v>9031</v>
      </c>
      <c r="J331" s="56" t="s">
        <v>8562</v>
      </c>
      <c r="K331" s="56" t="s">
        <v>9035</v>
      </c>
      <c r="L331" s="56" t="s">
        <v>8564</v>
      </c>
      <c r="M331" s="56">
        <v>330</v>
      </c>
      <c r="N331" s="56">
        <v>333</v>
      </c>
      <c r="O331" s="56">
        <v>401</v>
      </c>
      <c r="P331" s="57" t="s">
        <v>7022</v>
      </c>
      <c r="Q331" s="58" t="s">
        <v>8552</v>
      </c>
      <c r="R331" s="56" t="s">
        <v>8549</v>
      </c>
      <c r="S331" s="56" t="s">
        <v>8553</v>
      </c>
      <c r="T331" s="56" t="s">
        <v>8551</v>
      </c>
      <c r="U331" s="56">
        <v>1</v>
      </c>
      <c r="V331" s="49" t="s">
        <v>8554</v>
      </c>
    </row>
    <row r="332" ht="12.8" customHeight="1" spans="1:22" x14ac:dyDescent="0.25">
      <c r="A332" s="55" t="s">
        <v>7022</v>
      </c>
      <c r="B332" s="56" t="s">
        <v>9036</v>
      </c>
      <c r="C332" s="56" t="s">
        <v>11</v>
      </c>
      <c r="D332" s="56" t="s">
        <v>8547</v>
      </c>
      <c r="E332" s="56" t="s">
        <v>8548</v>
      </c>
      <c r="F332" s="56" t="s">
        <v>8549</v>
      </c>
      <c r="G332" s="56" t="s">
        <v>8549</v>
      </c>
      <c r="H332" s="56" t="s">
        <v>9031</v>
      </c>
      <c r="I332" s="56" t="s">
        <v>9031</v>
      </c>
      <c r="J332" s="56" t="s">
        <v>8551</v>
      </c>
      <c r="K332" s="56" t="s">
        <v>9030</v>
      </c>
      <c r="L332" s="56" t="s">
        <v>7292</v>
      </c>
      <c r="M332" s="56">
        <v>330</v>
      </c>
      <c r="N332" s="56">
        <v>333</v>
      </c>
      <c r="O332" s="56">
        <v>401</v>
      </c>
      <c r="P332" s="57" t="s">
        <v>7022</v>
      </c>
      <c r="Q332" s="58" t="s">
        <v>8552</v>
      </c>
      <c r="R332" s="56" t="s">
        <v>8549</v>
      </c>
      <c r="S332" s="56" t="s">
        <v>8553</v>
      </c>
      <c r="T332" s="56" t="s">
        <v>8551</v>
      </c>
      <c r="U332" s="56">
        <v>0.001</v>
      </c>
      <c r="V332" s="49" t="s">
        <v>8554</v>
      </c>
    </row>
    <row r="333" ht="12.8" customHeight="1" spans="1:22" x14ac:dyDescent="0.25">
      <c r="A333" s="55">
        <v>134476</v>
      </c>
      <c r="B333" s="56" t="s">
        <v>78</v>
      </c>
      <c r="C333" s="56" t="s">
        <v>11</v>
      </c>
      <c r="D333" s="56" t="s">
        <v>8547</v>
      </c>
      <c r="E333" s="56" t="s">
        <v>8548</v>
      </c>
      <c r="F333" s="56" t="s">
        <v>8549</v>
      </c>
      <c r="G333" s="56" t="s">
        <v>8549</v>
      </c>
      <c r="H333" s="56" t="s">
        <v>9037</v>
      </c>
      <c r="I333" s="56" t="s">
        <v>9037</v>
      </c>
      <c r="J333" s="56" t="s">
        <v>8551</v>
      </c>
      <c r="K333" s="56" t="s">
        <v>78</v>
      </c>
      <c r="L333" s="56" t="s">
        <v>7728</v>
      </c>
      <c r="M333" s="56">
        <v>330</v>
      </c>
      <c r="N333" s="56">
        <v>333</v>
      </c>
      <c r="O333" s="56">
        <v>401</v>
      </c>
      <c r="P333" s="57" t="s">
        <v>7022</v>
      </c>
      <c r="Q333" s="58" t="s">
        <v>8552</v>
      </c>
      <c r="R333" s="56" t="s">
        <v>8549</v>
      </c>
      <c r="S333" s="56" t="s">
        <v>8553</v>
      </c>
      <c r="T333" s="56" t="s">
        <v>8551</v>
      </c>
      <c r="U333" s="56">
        <v>1</v>
      </c>
      <c r="V333" s="49" t="s">
        <v>8554</v>
      </c>
    </row>
    <row r="334" ht="12.8" customHeight="1" spans="1:22" x14ac:dyDescent="0.25">
      <c r="A334" s="55">
        <v>61742</v>
      </c>
      <c r="B334" s="56" t="s">
        <v>78</v>
      </c>
      <c r="C334" s="56" t="s">
        <v>11</v>
      </c>
      <c r="D334" s="56" t="s">
        <v>8547</v>
      </c>
      <c r="E334" s="56" t="s">
        <v>8548</v>
      </c>
      <c r="F334" s="56" t="s">
        <v>8549</v>
      </c>
      <c r="G334" s="56" t="s">
        <v>8549</v>
      </c>
      <c r="H334" s="56" t="s">
        <v>9037</v>
      </c>
      <c r="I334" s="56" t="s">
        <v>9037</v>
      </c>
      <c r="J334" s="56" t="s">
        <v>8551</v>
      </c>
      <c r="K334" s="56" t="s">
        <v>78</v>
      </c>
      <c r="L334" s="56" t="s">
        <v>33</v>
      </c>
      <c r="M334" s="56">
        <v>330</v>
      </c>
      <c r="N334" s="56">
        <v>333</v>
      </c>
      <c r="O334" s="56">
        <v>401</v>
      </c>
      <c r="P334" s="57" t="s">
        <v>7022</v>
      </c>
      <c r="Q334" s="58" t="s">
        <v>8552</v>
      </c>
      <c r="R334" s="56" t="s">
        <v>8549</v>
      </c>
      <c r="S334" s="56" t="s">
        <v>8553</v>
      </c>
      <c r="T334" s="56" t="s">
        <v>8551</v>
      </c>
      <c r="U334" s="56">
        <v>1</v>
      </c>
      <c r="V334" s="49" t="s">
        <v>8554</v>
      </c>
    </row>
    <row r="335" ht="12.8" customHeight="1" spans="1:22" x14ac:dyDescent="0.25">
      <c r="A335" s="55">
        <v>655291</v>
      </c>
      <c r="B335" s="56" t="s">
        <v>9038</v>
      </c>
      <c r="C335" s="56" t="s">
        <v>11</v>
      </c>
      <c r="D335" s="56" t="s">
        <v>8547</v>
      </c>
      <c r="E335" s="56" t="s">
        <v>8548</v>
      </c>
      <c r="F335" s="56" t="s">
        <v>8549</v>
      </c>
      <c r="G335" s="56" t="s">
        <v>8549</v>
      </c>
      <c r="H335" s="56" t="s">
        <v>9037</v>
      </c>
      <c r="I335" s="56" t="s">
        <v>9037</v>
      </c>
      <c r="J335" s="56" t="s">
        <v>8556</v>
      </c>
      <c r="K335" s="56" t="s">
        <v>9038</v>
      </c>
      <c r="L335" s="56" t="s">
        <v>8557</v>
      </c>
      <c r="M335" s="56">
        <v>330</v>
      </c>
      <c r="N335" s="56">
        <v>333</v>
      </c>
      <c r="O335" s="56">
        <v>401</v>
      </c>
      <c r="P335" s="57">
        <v>452</v>
      </c>
      <c r="Q335" s="58">
        <v>330333401452</v>
      </c>
      <c r="R335" s="56" t="s">
        <v>8549</v>
      </c>
      <c r="S335" s="56" t="s">
        <v>8553</v>
      </c>
      <c r="T335" s="56" t="s">
        <v>8551</v>
      </c>
      <c r="U335" s="56">
        <v>1</v>
      </c>
      <c r="V335" s="49" t="s">
        <v>8554</v>
      </c>
    </row>
    <row r="336" ht="12.8" customHeight="1" spans="1:22" x14ac:dyDescent="0.25">
      <c r="A336" s="55">
        <v>655708</v>
      </c>
      <c r="B336" s="56" t="s">
        <v>9039</v>
      </c>
      <c r="C336" s="56" t="s">
        <v>11</v>
      </c>
      <c r="D336" s="56" t="s">
        <v>8547</v>
      </c>
      <c r="E336" s="56" t="s">
        <v>8548</v>
      </c>
      <c r="F336" s="56" t="s">
        <v>8549</v>
      </c>
      <c r="G336" s="56" t="s">
        <v>8549</v>
      </c>
      <c r="H336" s="56" t="s">
        <v>9037</v>
      </c>
      <c r="I336" s="56" t="s">
        <v>9037</v>
      </c>
      <c r="J336" s="56" t="s">
        <v>8559</v>
      </c>
      <c r="K336" s="56" t="s">
        <v>9039</v>
      </c>
      <c r="L336" s="56" t="s">
        <v>8557</v>
      </c>
      <c r="M336" s="56">
        <v>330</v>
      </c>
      <c r="N336" s="56">
        <v>333</v>
      </c>
      <c r="O336" s="56">
        <v>401</v>
      </c>
      <c r="P336" s="57">
        <v>101</v>
      </c>
      <c r="Q336" s="58">
        <v>330333401101</v>
      </c>
      <c r="R336" s="56" t="s">
        <v>8549</v>
      </c>
      <c r="S336" s="56" t="s">
        <v>8553</v>
      </c>
      <c r="T336" s="56" t="s">
        <v>8551</v>
      </c>
      <c r="U336" s="56">
        <v>1</v>
      </c>
      <c r="V336" s="49" t="s">
        <v>8554</v>
      </c>
    </row>
    <row r="337" ht="12.8" customHeight="1" spans="1:22" x14ac:dyDescent="0.25">
      <c r="A337" s="55">
        <v>20020938</v>
      </c>
      <c r="B337" s="56" t="s">
        <v>9040</v>
      </c>
      <c r="C337" s="56" t="s">
        <v>11</v>
      </c>
      <c r="D337" s="56" t="s">
        <v>8547</v>
      </c>
      <c r="E337" s="56" t="s">
        <v>8548</v>
      </c>
      <c r="F337" s="56" t="s">
        <v>8549</v>
      </c>
      <c r="G337" s="56" t="s">
        <v>8549</v>
      </c>
      <c r="H337" s="56" t="s">
        <v>9037</v>
      </c>
      <c r="I337" s="56" t="s">
        <v>9037</v>
      </c>
      <c r="J337" s="56" t="s">
        <v>8562</v>
      </c>
      <c r="K337" s="56" t="s">
        <v>9041</v>
      </c>
      <c r="L337" s="56" t="s">
        <v>8564</v>
      </c>
      <c r="M337" s="56">
        <v>330</v>
      </c>
      <c r="N337" s="56">
        <v>333</v>
      </c>
      <c r="O337" s="56">
        <v>401</v>
      </c>
      <c r="P337" s="57" t="s">
        <v>7022</v>
      </c>
      <c r="Q337" s="58" t="s">
        <v>8552</v>
      </c>
      <c r="R337" s="56" t="s">
        <v>8549</v>
      </c>
      <c r="S337" s="56" t="s">
        <v>8553</v>
      </c>
      <c r="T337" s="56" t="s">
        <v>8551</v>
      </c>
      <c r="U337" s="56">
        <v>1</v>
      </c>
      <c r="V337" s="49" t="s">
        <v>8554</v>
      </c>
    </row>
    <row r="338" ht="12.8" customHeight="1" spans="1:22" x14ac:dyDescent="0.25">
      <c r="A338" s="55" t="s">
        <v>7022</v>
      </c>
      <c r="B338" s="56" t="s">
        <v>9042</v>
      </c>
      <c r="C338" s="56" t="s">
        <v>11</v>
      </c>
      <c r="D338" s="56" t="s">
        <v>8547</v>
      </c>
      <c r="E338" s="56" t="s">
        <v>8548</v>
      </c>
      <c r="F338" s="56" t="s">
        <v>8549</v>
      </c>
      <c r="G338" s="56" t="s">
        <v>8549</v>
      </c>
      <c r="H338" s="56" t="s">
        <v>9037</v>
      </c>
      <c r="I338" s="56" t="s">
        <v>9037</v>
      </c>
      <c r="J338" s="56" t="s">
        <v>8551</v>
      </c>
      <c r="K338" s="56" t="s">
        <v>78</v>
      </c>
      <c r="L338" s="56" t="s">
        <v>7292</v>
      </c>
      <c r="M338" s="56">
        <v>330</v>
      </c>
      <c r="N338" s="56">
        <v>333</v>
      </c>
      <c r="O338" s="56">
        <v>401</v>
      </c>
      <c r="P338" s="57" t="s">
        <v>7022</v>
      </c>
      <c r="Q338" s="58" t="s">
        <v>8552</v>
      </c>
      <c r="R338" s="56" t="s">
        <v>8549</v>
      </c>
      <c r="S338" s="56" t="s">
        <v>8553</v>
      </c>
      <c r="T338" s="56" t="s">
        <v>8551</v>
      </c>
      <c r="U338" s="56">
        <v>0.001</v>
      </c>
      <c r="V338" s="49" t="s">
        <v>8554</v>
      </c>
    </row>
    <row r="339" ht="12.8" customHeight="1" spans="1:22" x14ac:dyDescent="0.25">
      <c r="A339" s="55">
        <v>134477</v>
      </c>
      <c r="B339" s="56" t="s">
        <v>3511</v>
      </c>
      <c r="C339" s="56" t="s">
        <v>11</v>
      </c>
      <c r="D339" s="56" t="s">
        <v>8547</v>
      </c>
      <c r="E339" s="56" t="s">
        <v>8548</v>
      </c>
      <c r="F339" s="56" t="s">
        <v>8549</v>
      </c>
      <c r="G339" s="56" t="s">
        <v>8549</v>
      </c>
      <c r="H339" s="56" t="s">
        <v>9043</v>
      </c>
      <c r="I339" s="56" t="s">
        <v>9044</v>
      </c>
      <c r="J339" s="56" t="s">
        <v>8551</v>
      </c>
      <c r="K339" s="56" t="s">
        <v>3511</v>
      </c>
      <c r="L339" s="56" t="s">
        <v>7728</v>
      </c>
      <c r="M339" s="56">
        <v>330</v>
      </c>
      <c r="N339" s="56">
        <v>333</v>
      </c>
      <c r="O339" s="56">
        <v>401</v>
      </c>
      <c r="P339" s="57" t="s">
        <v>7022</v>
      </c>
      <c r="Q339" s="58" t="s">
        <v>8552</v>
      </c>
      <c r="R339" s="56" t="s">
        <v>8549</v>
      </c>
      <c r="S339" s="56" t="s">
        <v>8553</v>
      </c>
      <c r="T339" s="56" t="s">
        <v>8551</v>
      </c>
      <c r="U339" s="56">
        <v>1</v>
      </c>
      <c r="V339" s="49" t="s">
        <v>8554</v>
      </c>
    </row>
    <row r="340" ht="12.8" customHeight="1" spans="1:22" x14ac:dyDescent="0.25">
      <c r="A340" s="55">
        <v>61743</v>
      </c>
      <c r="B340" s="56" t="s">
        <v>3511</v>
      </c>
      <c r="C340" s="56" t="s">
        <v>11</v>
      </c>
      <c r="D340" s="56" t="s">
        <v>8547</v>
      </c>
      <c r="E340" s="56" t="s">
        <v>8548</v>
      </c>
      <c r="F340" s="56" t="s">
        <v>8549</v>
      </c>
      <c r="G340" s="56" t="s">
        <v>8549</v>
      </c>
      <c r="H340" s="56" t="s">
        <v>9043</v>
      </c>
      <c r="I340" s="56" t="s">
        <v>9044</v>
      </c>
      <c r="J340" s="56" t="s">
        <v>8551</v>
      </c>
      <c r="K340" s="56" t="s">
        <v>3511</v>
      </c>
      <c r="L340" s="56" t="s">
        <v>33</v>
      </c>
      <c r="M340" s="56">
        <v>330</v>
      </c>
      <c r="N340" s="56">
        <v>333</v>
      </c>
      <c r="O340" s="56">
        <v>401</v>
      </c>
      <c r="P340" s="57" t="s">
        <v>7022</v>
      </c>
      <c r="Q340" s="58" t="s">
        <v>8552</v>
      </c>
      <c r="R340" s="56" t="s">
        <v>8549</v>
      </c>
      <c r="S340" s="56" t="s">
        <v>8553</v>
      </c>
      <c r="T340" s="56" t="s">
        <v>8551</v>
      </c>
      <c r="U340" s="56">
        <v>1</v>
      </c>
      <c r="V340" s="49" t="s">
        <v>8554</v>
      </c>
    </row>
    <row r="341" ht="12.8" customHeight="1" spans="1:22" x14ac:dyDescent="0.25">
      <c r="A341" s="55">
        <v>655331</v>
      </c>
      <c r="B341" s="56" t="s">
        <v>9045</v>
      </c>
      <c r="C341" s="56" t="s">
        <v>11</v>
      </c>
      <c r="D341" s="56" t="s">
        <v>8547</v>
      </c>
      <c r="E341" s="56" t="s">
        <v>8548</v>
      </c>
      <c r="F341" s="56" t="s">
        <v>8549</v>
      </c>
      <c r="G341" s="56" t="s">
        <v>8549</v>
      </c>
      <c r="H341" s="56" t="s">
        <v>9043</v>
      </c>
      <c r="I341" s="56" t="s">
        <v>9044</v>
      </c>
      <c r="J341" s="56" t="s">
        <v>8556</v>
      </c>
      <c r="K341" s="56" t="s">
        <v>9045</v>
      </c>
      <c r="L341" s="56" t="s">
        <v>8557</v>
      </c>
      <c r="M341" s="56">
        <v>330</v>
      </c>
      <c r="N341" s="56">
        <v>333</v>
      </c>
      <c r="O341" s="56">
        <v>401</v>
      </c>
      <c r="P341" s="57">
        <v>452</v>
      </c>
      <c r="Q341" s="58">
        <v>330333401452</v>
      </c>
      <c r="R341" s="56" t="s">
        <v>8549</v>
      </c>
      <c r="S341" s="56" t="s">
        <v>8553</v>
      </c>
      <c r="T341" s="56" t="s">
        <v>8551</v>
      </c>
      <c r="U341" s="56">
        <v>1</v>
      </c>
      <c r="V341" s="49" t="s">
        <v>8554</v>
      </c>
    </row>
    <row r="342" ht="12.8" customHeight="1" spans="1:22" x14ac:dyDescent="0.25">
      <c r="A342" s="55">
        <v>655745</v>
      </c>
      <c r="B342" s="56" t="s">
        <v>9046</v>
      </c>
      <c r="C342" s="56" t="s">
        <v>11</v>
      </c>
      <c r="D342" s="56" t="s">
        <v>8547</v>
      </c>
      <c r="E342" s="56" t="s">
        <v>8548</v>
      </c>
      <c r="F342" s="56" t="s">
        <v>8549</v>
      </c>
      <c r="G342" s="56" t="s">
        <v>8549</v>
      </c>
      <c r="H342" s="56" t="s">
        <v>9043</v>
      </c>
      <c r="I342" s="56" t="s">
        <v>9044</v>
      </c>
      <c r="J342" s="56" t="s">
        <v>8559</v>
      </c>
      <c r="K342" s="56" t="s">
        <v>9046</v>
      </c>
      <c r="L342" s="56" t="s">
        <v>8557</v>
      </c>
      <c r="M342" s="56">
        <v>330</v>
      </c>
      <c r="N342" s="56">
        <v>333</v>
      </c>
      <c r="O342" s="56">
        <v>401</v>
      </c>
      <c r="P342" s="57">
        <v>101</v>
      </c>
      <c r="Q342" s="58">
        <v>330333401101</v>
      </c>
      <c r="R342" s="56" t="s">
        <v>8549</v>
      </c>
      <c r="S342" s="56" t="s">
        <v>8553</v>
      </c>
      <c r="T342" s="56" t="s">
        <v>8551</v>
      </c>
      <c r="U342" s="56">
        <v>1</v>
      </c>
      <c r="V342" s="49" t="s">
        <v>8554</v>
      </c>
    </row>
    <row r="343" ht="12.8" customHeight="1" spans="1:22" x14ac:dyDescent="0.25">
      <c r="A343" s="55">
        <v>20020966</v>
      </c>
      <c r="B343" s="56" t="s">
        <v>9047</v>
      </c>
      <c r="C343" s="56" t="s">
        <v>11</v>
      </c>
      <c r="D343" s="56" t="s">
        <v>8547</v>
      </c>
      <c r="E343" s="56" t="s">
        <v>8548</v>
      </c>
      <c r="F343" s="56" t="s">
        <v>8549</v>
      </c>
      <c r="G343" s="56" t="s">
        <v>8549</v>
      </c>
      <c r="H343" s="56" t="s">
        <v>9043</v>
      </c>
      <c r="I343" s="56" t="s">
        <v>9044</v>
      </c>
      <c r="J343" s="56" t="s">
        <v>8562</v>
      </c>
      <c r="K343" s="56" t="s">
        <v>9048</v>
      </c>
      <c r="L343" s="56" t="s">
        <v>8564</v>
      </c>
      <c r="M343" s="56">
        <v>330</v>
      </c>
      <c r="N343" s="56">
        <v>333</v>
      </c>
      <c r="O343" s="56">
        <v>401</v>
      </c>
      <c r="P343" s="57" t="s">
        <v>7022</v>
      </c>
      <c r="Q343" s="58" t="s">
        <v>8552</v>
      </c>
      <c r="R343" s="56" t="s">
        <v>8549</v>
      </c>
      <c r="S343" s="56" t="s">
        <v>8553</v>
      </c>
      <c r="T343" s="56" t="s">
        <v>8551</v>
      </c>
      <c r="U343" s="56">
        <v>1</v>
      </c>
      <c r="V343" s="49" t="s">
        <v>8554</v>
      </c>
    </row>
    <row r="344" ht="12.8" customHeight="1" spans="1:22" x14ac:dyDescent="0.25">
      <c r="A344" s="55">
        <v>134478</v>
      </c>
      <c r="B344" s="56" t="s">
        <v>82</v>
      </c>
      <c r="C344" s="56" t="s">
        <v>11</v>
      </c>
      <c r="D344" s="56" t="s">
        <v>8547</v>
      </c>
      <c r="E344" s="56" t="s">
        <v>8548</v>
      </c>
      <c r="F344" s="56" t="s">
        <v>8549</v>
      </c>
      <c r="G344" s="56" t="s">
        <v>8549</v>
      </c>
      <c r="H344" s="56" t="s">
        <v>9049</v>
      </c>
      <c r="I344" s="56" t="s">
        <v>9049</v>
      </c>
      <c r="J344" s="56" t="s">
        <v>8551</v>
      </c>
      <c r="K344" s="56" t="s">
        <v>82</v>
      </c>
      <c r="L344" s="56" t="s">
        <v>7728</v>
      </c>
      <c r="M344" s="56">
        <v>330</v>
      </c>
      <c r="N344" s="56">
        <v>333</v>
      </c>
      <c r="O344" s="56">
        <v>401</v>
      </c>
      <c r="P344" s="57" t="s">
        <v>7022</v>
      </c>
      <c r="Q344" s="58" t="s">
        <v>8552</v>
      </c>
      <c r="R344" s="56" t="s">
        <v>8549</v>
      </c>
      <c r="S344" s="56" t="s">
        <v>8553</v>
      </c>
      <c r="T344" s="56" t="s">
        <v>8551</v>
      </c>
      <c r="U344" s="56">
        <v>1</v>
      </c>
      <c r="V344" s="49" t="s">
        <v>8554</v>
      </c>
    </row>
    <row r="345" ht="12.8" customHeight="1" spans="1:22" x14ac:dyDescent="0.25">
      <c r="A345" s="55">
        <v>61744</v>
      </c>
      <c r="B345" s="56" t="s">
        <v>82</v>
      </c>
      <c r="C345" s="56" t="s">
        <v>11</v>
      </c>
      <c r="D345" s="56" t="s">
        <v>8547</v>
      </c>
      <c r="E345" s="56" t="s">
        <v>8548</v>
      </c>
      <c r="F345" s="56" t="s">
        <v>8549</v>
      </c>
      <c r="G345" s="56" t="s">
        <v>8549</v>
      </c>
      <c r="H345" s="56" t="s">
        <v>9049</v>
      </c>
      <c r="I345" s="56" t="s">
        <v>9049</v>
      </c>
      <c r="J345" s="56" t="s">
        <v>8551</v>
      </c>
      <c r="K345" s="56" t="s">
        <v>82</v>
      </c>
      <c r="L345" s="56" t="s">
        <v>33</v>
      </c>
      <c r="M345" s="56">
        <v>330</v>
      </c>
      <c r="N345" s="56">
        <v>333</v>
      </c>
      <c r="O345" s="56">
        <v>401</v>
      </c>
      <c r="P345" s="57" t="s">
        <v>7022</v>
      </c>
      <c r="Q345" s="58" t="s">
        <v>8552</v>
      </c>
      <c r="R345" s="56" t="s">
        <v>8549</v>
      </c>
      <c r="S345" s="56" t="s">
        <v>8553</v>
      </c>
      <c r="T345" s="56" t="s">
        <v>8551</v>
      </c>
      <c r="U345" s="56">
        <v>1</v>
      </c>
      <c r="V345" s="49" t="s">
        <v>8554</v>
      </c>
    </row>
    <row r="346" ht="12.8" customHeight="1" spans="1:22" x14ac:dyDescent="0.25">
      <c r="A346" s="55">
        <v>655335</v>
      </c>
      <c r="B346" s="56" t="s">
        <v>9050</v>
      </c>
      <c r="C346" s="56" t="s">
        <v>11</v>
      </c>
      <c r="D346" s="56" t="s">
        <v>8547</v>
      </c>
      <c r="E346" s="56" t="s">
        <v>8548</v>
      </c>
      <c r="F346" s="56" t="s">
        <v>8549</v>
      </c>
      <c r="G346" s="56" t="s">
        <v>8549</v>
      </c>
      <c r="H346" s="56" t="s">
        <v>9049</v>
      </c>
      <c r="I346" s="56" t="s">
        <v>9049</v>
      </c>
      <c r="J346" s="56" t="s">
        <v>8556</v>
      </c>
      <c r="K346" s="56" t="s">
        <v>9050</v>
      </c>
      <c r="L346" s="56" t="s">
        <v>8557</v>
      </c>
      <c r="M346" s="56">
        <v>330</v>
      </c>
      <c r="N346" s="56">
        <v>333</v>
      </c>
      <c r="O346" s="56">
        <v>401</v>
      </c>
      <c r="P346" s="57">
        <v>453</v>
      </c>
      <c r="Q346" s="58">
        <v>330333401453</v>
      </c>
      <c r="R346" s="56" t="s">
        <v>8549</v>
      </c>
      <c r="S346" s="56" t="s">
        <v>8553</v>
      </c>
      <c r="T346" s="56" t="s">
        <v>8551</v>
      </c>
      <c r="U346" s="56">
        <v>1</v>
      </c>
      <c r="V346" s="49" t="s">
        <v>8554</v>
      </c>
    </row>
    <row r="347" ht="12.8" customHeight="1" spans="1:22" x14ac:dyDescent="0.25">
      <c r="A347" s="55">
        <v>655750</v>
      </c>
      <c r="B347" s="56" t="s">
        <v>9051</v>
      </c>
      <c r="C347" s="56" t="s">
        <v>11</v>
      </c>
      <c r="D347" s="56" t="s">
        <v>8547</v>
      </c>
      <c r="E347" s="56" t="s">
        <v>8548</v>
      </c>
      <c r="F347" s="56" t="s">
        <v>8549</v>
      </c>
      <c r="G347" s="56" t="s">
        <v>8549</v>
      </c>
      <c r="H347" s="56" t="s">
        <v>9049</v>
      </c>
      <c r="I347" s="56" t="s">
        <v>9049</v>
      </c>
      <c r="J347" s="56" t="s">
        <v>8559</v>
      </c>
      <c r="K347" s="56" t="s">
        <v>9051</v>
      </c>
      <c r="L347" s="56" t="s">
        <v>8557</v>
      </c>
      <c r="M347" s="56">
        <v>330</v>
      </c>
      <c r="N347" s="56">
        <v>333</v>
      </c>
      <c r="O347" s="56">
        <v>401</v>
      </c>
      <c r="P347" s="57">
        <v>101</v>
      </c>
      <c r="Q347" s="58">
        <v>330333401101</v>
      </c>
      <c r="R347" s="56" t="s">
        <v>8549</v>
      </c>
      <c r="S347" s="56" t="s">
        <v>8553</v>
      </c>
      <c r="T347" s="56" t="s">
        <v>8551</v>
      </c>
      <c r="U347" s="56">
        <v>1</v>
      </c>
      <c r="V347" s="49" t="s">
        <v>8554</v>
      </c>
    </row>
    <row r="348" ht="12.8" customHeight="1" spans="1:22" x14ac:dyDescent="0.25">
      <c r="A348" s="55">
        <v>20020969</v>
      </c>
      <c r="B348" s="56" t="s">
        <v>9052</v>
      </c>
      <c r="C348" s="56" t="s">
        <v>11</v>
      </c>
      <c r="D348" s="56" t="s">
        <v>8547</v>
      </c>
      <c r="E348" s="56" t="s">
        <v>8548</v>
      </c>
      <c r="F348" s="56" t="s">
        <v>8549</v>
      </c>
      <c r="G348" s="56" t="s">
        <v>8549</v>
      </c>
      <c r="H348" s="56" t="s">
        <v>9049</v>
      </c>
      <c r="I348" s="56" t="s">
        <v>9049</v>
      </c>
      <c r="J348" s="56" t="s">
        <v>8562</v>
      </c>
      <c r="K348" s="56" t="s">
        <v>9053</v>
      </c>
      <c r="L348" s="56" t="s">
        <v>8564</v>
      </c>
      <c r="M348" s="56">
        <v>330</v>
      </c>
      <c r="N348" s="56">
        <v>333</v>
      </c>
      <c r="O348" s="56">
        <v>401</v>
      </c>
      <c r="P348" s="57" t="s">
        <v>7022</v>
      </c>
      <c r="Q348" s="58" t="s">
        <v>8552</v>
      </c>
      <c r="R348" s="56" t="s">
        <v>8549</v>
      </c>
      <c r="S348" s="56" t="s">
        <v>8553</v>
      </c>
      <c r="T348" s="56" t="s">
        <v>8551</v>
      </c>
      <c r="U348" s="56">
        <v>1</v>
      </c>
      <c r="V348" s="49" t="s">
        <v>8554</v>
      </c>
    </row>
    <row r="349" ht="12.8" customHeight="1" spans="1:22" x14ac:dyDescent="0.25">
      <c r="A349" s="55" t="s">
        <v>7022</v>
      </c>
      <c r="B349" s="56" t="s">
        <v>9054</v>
      </c>
      <c r="C349" s="56" t="s">
        <v>11</v>
      </c>
      <c r="D349" s="56" t="s">
        <v>8547</v>
      </c>
      <c r="E349" s="56" t="s">
        <v>8548</v>
      </c>
      <c r="F349" s="56" t="s">
        <v>8549</v>
      </c>
      <c r="G349" s="56" t="s">
        <v>8549</v>
      </c>
      <c r="H349" s="56" t="s">
        <v>9049</v>
      </c>
      <c r="I349" s="56" t="s">
        <v>9049</v>
      </c>
      <c r="J349" s="56" t="s">
        <v>8551</v>
      </c>
      <c r="K349" s="56" t="s">
        <v>82</v>
      </c>
      <c r="L349" s="56" t="s">
        <v>7292</v>
      </c>
      <c r="M349" s="56">
        <v>330</v>
      </c>
      <c r="N349" s="56">
        <v>333</v>
      </c>
      <c r="O349" s="56">
        <v>401</v>
      </c>
      <c r="P349" s="57" t="s">
        <v>7022</v>
      </c>
      <c r="Q349" s="58" t="s">
        <v>8552</v>
      </c>
      <c r="R349" s="56" t="s">
        <v>8549</v>
      </c>
      <c r="S349" s="56" t="s">
        <v>8553</v>
      </c>
      <c r="T349" s="56" t="s">
        <v>8551</v>
      </c>
      <c r="U349" s="56">
        <v>0.001</v>
      </c>
      <c r="V349" s="49" t="s">
        <v>8554</v>
      </c>
    </row>
    <row r="350" ht="12.8" customHeight="1" spans="1:22" x14ac:dyDescent="0.25">
      <c r="A350" s="55">
        <v>134529</v>
      </c>
      <c r="B350" s="56" t="s">
        <v>286</v>
      </c>
      <c r="C350" s="56" t="s">
        <v>11</v>
      </c>
      <c r="D350" s="56" t="s">
        <v>8737</v>
      </c>
      <c r="E350" s="56" t="s">
        <v>8548</v>
      </c>
      <c r="F350" s="56" t="s">
        <v>8738</v>
      </c>
      <c r="G350" s="56" t="s">
        <v>9055</v>
      </c>
      <c r="H350" s="56" t="s">
        <v>9056</v>
      </c>
      <c r="I350" s="56" t="s">
        <v>9057</v>
      </c>
      <c r="J350" s="56" t="s">
        <v>8551</v>
      </c>
      <c r="K350" s="56" t="s">
        <v>286</v>
      </c>
      <c r="L350" s="56" t="s">
        <v>7728</v>
      </c>
      <c r="M350" s="56">
        <v>330</v>
      </c>
      <c r="N350" s="56">
        <v>335</v>
      </c>
      <c r="O350" s="56">
        <v>405</v>
      </c>
      <c r="P350" s="57" t="s">
        <v>7022</v>
      </c>
      <c r="Q350" s="58" t="s">
        <v>9058</v>
      </c>
      <c r="R350" s="56" t="s">
        <v>9055</v>
      </c>
      <c r="S350" s="56" t="s">
        <v>8553</v>
      </c>
      <c r="T350" s="56" t="s">
        <v>8551</v>
      </c>
      <c r="U350" s="56">
        <v>1</v>
      </c>
      <c r="V350" s="49" t="s">
        <v>8554</v>
      </c>
    </row>
    <row r="351" ht="12.8" customHeight="1" spans="1:22" x14ac:dyDescent="0.25">
      <c r="A351" s="55">
        <v>61788</v>
      </c>
      <c r="B351" s="56" t="s">
        <v>286</v>
      </c>
      <c r="C351" s="56" t="s">
        <v>11</v>
      </c>
      <c r="D351" s="56" t="s">
        <v>8737</v>
      </c>
      <c r="E351" s="56" t="s">
        <v>8548</v>
      </c>
      <c r="F351" s="56" t="s">
        <v>8738</v>
      </c>
      <c r="G351" s="56" t="s">
        <v>9055</v>
      </c>
      <c r="H351" s="56" t="s">
        <v>9056</v>
      </c>
      <c r="I351" s="56" t="s">
        <v>9057</v>
      </c>
      <c r="J351" s="56" t="s">
        <v>8551</v>
      </c>
      <c r="K351" s="56" t="s">
        <v>286</v>
      </c>
      <c r="L351" s="56" t="s">
        <v>33</v>
      </c>
      <c r="M351" s="56">
        <v>330</v>
      </c>
      <c r="N351" s="56">
        <v>335</v>
      </c>
      <c r="O351" s="56">
        <v>405</v>
      </c>
      <c r="P351" s="57" t="s">
        <v>7022</v>
      </c>
      <c r="Q351" s="58" t="s">
        <v>9058</v>
      </c>
      <c r="R351" s="56" t="s">
        <v>9055</v>
      </c>
      <c r="S351" s="56" t="s">
        <v>8553</v>
      </c>
      <c r="T351" s="56" t="s">
        <v>8551</v>
      </c>
      <c r="U351" s="56">
        <v>1</v>
      </c>
      <c r="V351" s="49" t="s">
        <v>8554</v>
      </c>
    </row>
    <row r="352" ht="12.8" customHeight="1" spans="1:22" x14ac:dyDescent="0.25">
      <c r="A352" s="55">
        <v>656325</v>
      </c>
      <c r="B352" s="56" t="s">
        <v>9059</v>
      </c>
      <c r="C352" s="56" t="s">
        <v>11</v>
      </c>
      <c r="D352" s="56" t="s">
        <v>8737</v>
      </c>
      <c r="E352" s="56" t="s">
        <v>8548</v>
      </c>
      <c r="F352" s="56" t="s">
        <v>8738</v>
      </c>
      <c r="G352" s="56" t="s">
        <v>9055</v>
      </c>
      <c r="H352" s="56" t="s">
        <v>9056</v>
      </c>
      <c r="I352" s="56" t="s">
        <v>9057</v>
      </c>
      <c r="J352" s="56" t="s">
        <v>8556</v>
      </c>
      <c r="K352" s="56" t="s">
        <v>9059</v>
      </c>
      <c r="L352" s="56" t="s">
        <v>8557</v>
      </c>
      <c r="M352" s="56">
        <v>330</v>
      </c>
      <c r="N352" s="56">
        <v>335</v>
      </c>
      <c r="O352" s="56">
        <v>405</v>
      </c>
      <c r="P352" s="57">
        <v>142</v>
      </c>
      <c r="Q352" s="58">
        <v>330335405142</v>
      </c>
      <c r="R352" s="56" t="s">
        <v>9055</v>
      </c>
      <c r="S352" s="56" t="s">
        <v>8553</v>
      </c>
      <c r="T352" s="56" t="s">
        <v>8551</v>
      </c>
      <c r="U352" s="56">
        <v>1</v>
      </c>
      <c r="V352" s="49" t="s">
        <v>8554</v>
      </c>
    </row>
    <row r="353" ht="12.8" customHeight="1" spans="1:22" x14ac:dyDescent="0.25">
      <c r="A353" s="55">
        <v>655910</v>
      </c>
      <c r="B353" s="56" t="s">
        <v>9060</v>
      </c>
      <c r="C353" s="56" t="s">
        <v>11</v>
      </c>
      <c r="D353" s="56" t="s">
        <v>8737</v>
      </c>
      <c r="E353" s="56" t="s">
        <v>8548</v>
      </c>
      <c r="F353" s="56" t="s">
        <v>8738</v>
      </c>
      <c r="G353" s="56" t="s">
        <v>9055</v>
      </c>
      <c r="H353" s="56" t="s">
        <v>9056</v>
      </c>
      <c r="I353" s="56" t="s">
        <v>9057</v>
      </c>
      <c r="J353" s="56" t="s">
        <v>8559</v>
      </c>
      <c r="K353" s="56" t="s">
        <v>9060</v>
      </c>
      <c r="L353" s="56" t="s">
        <v>8557</v>
      </c>
      <c r="M353" s="56">
        <v>330</v>
      </c>
      <c r="N353" s="56">
        <v>335</v>
      </c>
      <c r="O353" s="56">
        <v>405</v>
      </c>
      <c r="P353" s="57">
        <v>101</v>
      </c>
      <c r="Q353" s="58">
        <v>330335405101</v>
      </c>
      <c r="R353" s="56" t="s">
        <v>9055</v>
      </c>
      <c r="S353" s="56" t="s">
        <v>8553</v>
      </c>
      <c r="T353" s="56" t="s">
        <v>8551</v>
      </c>
      <c r="U353" s="56">
        <v>1</v>
      </c>
      <c r="V353" s="49" t="s">
        <v>8554</v>
      </c>
    </row>
    <row r="354" ht="12.8" customHeight="1" spans="1:22" x14ac:dyDescent="0.25">
      <c r="A354" s="55">
        <v>20020978</v>
      </c>
      <c r="B354" s="56" t="s">
        <v>9061</v>
      </c>
      <c r="C354" s="56" t="s">
        <v>11</v>
      </c>
      <c r="D354" s="56" t="s">
        <v>8737</v>
      </c>
      <c r="E354" s="56" t="s">
        <v>8548</v>
      </c>
      <c r="F354" s="56" t="s">
        <v>8738</v>
      </c>
      <c r="G354" s="56" t="s">
        <v>9055</v>
      </c>
      <c r="H354" s="56" t="s">
        <v>9056</v>
      </c>
      <c r="I354" s="56" t="s">
        <v>9057</v>
      </c>
      <c r="J354" s="56" t="s">
        <v>8562</v>
      </c>
      <c r="K354" s="56" t="s">
        <v>9061</v>
      </c>
      <c r="L354" s="56" t="s">
        <v>8564</v>
      </c>
      <c r="M354" s="56">
        <v>330</v>
      </c>
      <c r="N354" s="56">
        <v>335</v>
      </c>
      <c r="O354" s="56">
        <v>405</v>
      </c>
      <c r="P354" s="57" t="s">
        <v>7022</v>
      </c>
      <c r="Q354" s="58" t="s">
        <v>9058</v>
      </c>
      <c r="R354" s="56" t="s">
        <v>9055</v>
      </c>
      <c r="S354" s="56" t="s">
        <v>8553</v>
      </c>
      <c r="T354" s="56" t="s">
        <v>8551</v>
      </c>
      <c r="U354" s="56">
        <v>1</v>
      </c>
      <c r="V354" s="49" t="s">
        <v>8554</v>
      </c>
    </row>
    <row r="355" ht="12.8" customHeight="1" spans="1:22" x14ac:dyDescent="0.25">
      <c r="A355" s="55" t="s">
        <v>7022</v>
      </c>
      <c r="B355" s="56" t="s">
        <v>9062</v>
      </c>
      <c r="C355" s="56" t="s">
        <v>11</v>
      </c>
      <c r="D355" s="56" t="s">
        <v>8737</v>
      </c>
      <c r="E355" s="56" t="s">
        <v>8548</v>
      </c>
      <c r="F355" s="56" t="s">
        <v>8738</v>
      </c>
      <c r="G355" s="56" t="s">
        <v>9055</v>
      </c>
      <c r="H355" s="56" t="s">
        <v>9056</v>
      </c>
      <c r="I355" s="56" t="s">
        <v>9057</v>
      </c>
      <c r="J355" s="56" t="s">
        <v>8551</v>
      </c>
      <c r="K355" s="56" t="s">
        <v>286</v>
      </c>
      <c r="L355" s="56" t="s">
        <v>7292</v>
      </c>
      <c r="M355" s="56">
        <v>330</v>
      </c>
      <c r="N355" s="56">
        <v>335</v>
      </c>
      <c r="O355" s="56">
        <v>405</v>
      </c>
      <c r="P355" s="57" t="s">
        <v>7022</v>
      </c>
      <c r="Q355" s="58" t="s">
        <v>9058</v>
      </c>
      <c r="R355" s="56" t="s">
        <v>9055</v>
      </c>
      <c r="S355" s="56" t="s">
        <v>8553</v>
      </c>
      <c r="T355" s="56" t="s">
        <v>8551</v>
      </c>
      <c r="U355" s="56">
        <v>0.001</v>
      </c>
      <c r="V355" s="49" t="s">
        <v>8554</v>
      </c>
    </row>
    <row r="356" ht="12.8" customHeight="1" spans="1:22" x14ac:dyDescent="0.25">
      <c r="A356" s="55">
        <v>670205</v>
      </c>
      <c r="B356" s="56" t="s">
        <v>9063</v>
      </c>
      <c r="C356" s="56" t="s">
        <v>11</v>
      </c>
      <c r="D356" s="56" t="s">
        <v>8737</v>
      </c>
      <c r="E356" s="56" t="s">
        <v>8548</v>
      </c>
      <c r="F356" s="56" t="s">
        <v>8738</v>
      </c>
      <c r="G356" s="56" t="s">
        <v>9055</v>
      </c>
      <c r="H356" s="56" t="s">
        <v>9064</v>
      </c>
      <c r="I356" s="56" t="s">
        <v>9057</v>
      </c>
      <c r="J356" s="56" t="s">
        <v>8556</v>
      </c>
      <c r="K356" s="56" t="s">
        <v>9063</v>
      </c>
      <c r="L356" s="56" t="s">
        <v>8557</v>
      </c>
      <c r="M356" s="56">
        <v>330</v>
      </c>
      <c r="N356" s="56">
        <v>335</v>
      </c>
      <c r="O356" s="56">
        <v>405</v>
      </c>
      <c r="P356" s="57">
        <v>142</v>
      </c>
      <c r="Q356" s="58">
        <v>330335405142</v>
      </c>
      <c r="R356" s="56" t="s">
        <v>9055</v>
      </c>
      <c r="S356" s="56" t="s">
        <v>8553</v>
      </c>
      <c r="T356" s="56" t="s">
        <v>8551</v>
      </c>
      <c r="U356" s="56">
        <v>1</v>
      </c>
      <c r="V356" s="49" t="s">
        <v>8554</v>
      </c>
    </row>
    <row r="357" ht="12.8" customHeight="1" spans="1:22" x14ac:dyDescent="0.25">
      <c r="A357" s="55" t="s">
        <v>7022</v>
      </c>
      <c r="B357" s="56" t="s">
        <v>9065</v>
      </c>
      <c r="C357" s="56" t="s">
        <v>11</v>
      </c>
      <c r="D357" s="56" t="s">
        <v>8737</v>
      </c>
      <c r="E357" s="56" t="s">
        <v>8548</v>
      </c>
      <c r="F357" s="56" t="s">
        <v>8738</v>
      </c>
      <c r="G357" s="56" t="s">
        <v>9055</v>
      </c>
      <c r="H357" s="56" t="s">
        <v>9064</v>
      </c>
      <c r="I357" s="56" t="s">
        <v>9057</v>
      </c>
      <c r="J357" s="56" t="s">
        <v>8551</v>
      </c>
      <c r="K357" s="56" t="s">
        <v>9066</v>
      </c>
      <c r="L357" s="56" t="s">
        <v>7292</v>
      </c>
      <c r="M357" s="56">
        <v>330</v>
      </c>
      <c r="N357" s="56">
        <v>335</v>
      </c>
      <c r="O357" s="56">
        <v>405</v>
      </c>
      <c r="P357" s="57" t="s">
        <v>7022</v>
      </c>
      <c r="Q357" s="58" t="s">
        <v>9058</v>
      </c>
      <c r="R357" s="56" t="s">
        <v>9055</v>
      </c>
      <c r="S357" s="56" t="s">
        <v>8553</v>
      </c>
      <c r="T357" s="56" t="s">
        <v>8551</v>
      </c>
      <c r="U357" s="56">
        <v>0.001</v>
      </c>
      <c r="V357" s="49" t="s">
        <v>8554</v>
      </c>
    </row>
    <row r="358" ht="12.8" customHeight="1" spans="1:22" x14ac:dyDescent="0.25">
      <c r="A358" s="55">
        <v>656396</v>
      </c>
      <c r="B358" s="56" t="s">
        <v>9067</v>
      </c>
      <c r="C358" s="56" t="s">
        <v>11</v>
      </c>
      <c r="D358" s="56" t="s">
        <v>8737</v>
      </c>
      <c r="E358" s="56" t="s">
        <v>8548</v>
      </c>
      <c r="F358" s="56" t="s">
        <v>8738</v>
      </c>
      <c r="G358" s="56" t="s">
        <v>9055</v>
      </c>
      <c r="H358" s="56" t="s">
        <v>9068</v>
      </c>
      <c r="I358" s="56" t="s">
        <v>9057</v>
      </c>
      <c r="J358" s="56" t="s">
        <v>8556</v>
      </c>
      <c r="K358" s="56" t="s">
        <v>9067</v>
      </c>
      <c r="L358" s="56" t="s">
        <v>8557</v>
      </c>
      <c r="M358" s="56">
        <v>330</v>
      </c>
      <c r="N358" s="56">
        <v>335</v>
      </c>
      <c r="O358" s="56">
        <v>405</v>
      </c>
      <c r="P358" s="57">
        <v>142</v>
      </c>
      <c r="Q358" s="58">
        <v>330335405142</v>
      </c>
      <c r="R358" s="56" t="s">
        <v>9055</v>
      </c>
      <c r="S358" s="56" t="s">
        <v>8553</v>
      </c>
      <c r="T358" s="56" t="s">
        <v>8551</v>
      </c>
      <c r="U358" s="56">
        <v>1</v>
      </c>
      <c r="V358" s="49" t="s">
        <v>8554</v>
      </c>
    </row>
    <row r="359" ht="12.8" customHeight="1" spans="1:22" x14ac:dyDescent="0.25">
      <c r="A359" s="55">
        <v>655905</v>
      </c>
      <c r="B359" s="56" t="s">
        <v>9069</v>
      </c>
      <c r="C359" s="56" t="s">
        <v>11</v>
      </c>
      <c r="D359" s="56" t="s">
        <v>8737</v>
      </c>
      <c r="E359" s="56" t="s">
        <v>8548</v>
      </c>
      <c r="F359" s="56" t="s">
        <v>8738</v>
      </c>
      <c r="G359" s="56" t="s">
        <v>9055</v>
      </c>
      <c r="H359" s="56" t="s">
        <v>9068</v>
      </c>
      <c r="I359" s="56" t="s">
        <v>9057</v>
      </c>
      <c r="J359" s="56" t="s">
        <v>8559</v>
      </c>
      <c r="K359" s="56" t="s">
        <v>9069</v>
      </c>
      <c r="L359" s="56" t="s">
        <v>8557</v>
      </c>
      <c r="M359" s="56">
        <v>330</v>
      </c>
      <c r="N359" s="56">
        <v>335</v>
      </c>
      <c r="O359" s="56">
        <v>405</v>
      </c>
      <c r="P359" s="57">
        <v>101</v>
      </c>
      <c r="Q359" s="58">
        <v>330335405101</v>
      </c>
      <c r="R359" s="56" t="s">
        <v>9055</v>
      </c>
      <c r="S359" s="56" t="s">
        <v>8553</v>
      </c>
      <c r="T359" s="56" t="s">
        <v>8551</v>
      </c>
      <c r="U359" s="56">
        <v>1</v>
      </c>
      <c r="V359" s="49" t="s">
        <v>8554</v>
      </c>
    </row>
    <row r="360" ht="12.8" customHeight="1" spans="1:22" x14ac:dyDescent="0.25">
      <c r="A360" s="55">
        <v>670211</v>
      </c>
      <c r="B360" s="56" t="s">
        <v>9070</v>
      </c>
      <c r="C360" s="56" t="s">
        <v>11</v>
      </c>
      <c r="D360" s="56" t="s">
        <v>8737</v>
      </c>
      <c r="E360" s="56" t="s">
        <v>8548</v>
      </c>
      <c r="F360" s="56" t="s">
        <v>8738</v>
      </c>
      <c r="G360" s="56" t="s">
        <v>9055</v>
      </c>
      <c r="H360" s="56" t="s">
        <v>9071</v>
      </c>
      <c r="I360" s="56" t="s">
        <v>9057</v>
      </c>
      <c r="J360" s="56" t="s">
        <v>8556</v>
      </c>
      <c r="K360" s="56" t="s">
        <v>9070</v>
      </c>
      <c r="L360" s="56" t="s">
        <v>8557</v>
      </c>
      <c r="M360" s="56">
        <v>330</v>
      </c>
      <c r="N360" s="56">
        <v>335</v>
      </c>
      <c r="O360" s="56">
        <v>405</v>
      </c>
      <c r="P360" s="57">
        <v>142</v>
      </c>
      <c r="Q360" s="58">
        <v>330335405142</v>
      </c>
      <c r="R360" s="56" t="s">
        <v>9055</v>
      </c>
      <c r="S360" s="56" t="s">
        <v>8553</v>
      </c>
      <c r="T360" s="56" t="s">
        <v>8551</v>
      </c>
      <c r="U360" s="56">
        <v>1</v>
      </c>
      <c r="V360" s="49" t="s">
        <v>8554</v>
      </c>
    </row>
    <row r="361" ht="12.8" customHeight="1" spans="1:22" x14ac:dyDescent="0.25">
      <c r="A361" s="55">
        <v>134530</v>
      </c>
      <c r="B361" s="56" t="s">
        <v>9072</v>
      </c>
      <c r="C361" s="56" t="s">
        <v>11</v>
      </c>
      <c r="D361" s="56" t="s">
        <v>8737</v>
      </c>
      <c r="E361" s="56" t="s">
        <v>8548</v>
      </c>
      <c r="F361" s="56" t="s">
        <v>8738</v>
      </c>
      <c r="G361" s="56" t="s">
        <v>9055</v>
      </c>
      <c r="H361" s="56" t="s">
        <v>9073</v>
      </c>
      <c r="I361" s="56" t="s">
        <v>9057</v>
      </c>
      <c r="J361" s="56" t="s">
        <v>8551</v>
      </c>
      <c r="K361" s="56" t="s">
        <v>9072</v>
      </c>
      <c r="L361" s="56" t="s">
        <v>7728</v>
      </c>
      <c r="M361" s="56">
        <v>330</v>
      </c>
      <c r="N361" s="56">
        <v>335</v>
      </c>
      <c r="O361" s="56">
        <v>405</v>
      </c>
      <c r="P361" s="57" t="s">
        <v>7022</v>
      </c>
      <c r="Q361" s="58" t="s">
        <v>9058</v>
      </c>
      <c r="R361" s="56" t="s">
        <v>9055</v>
      </c>
      <c r="S361" s="56" t="s">
        <v>8553</v>
      </c>
      <c r="T361" s="56" t="s">
        <v>8551</v>
      </c>
      <c r="U361" s="56">
        <v>1</v>
      </c>
      <c r="V361" s="49" t="s">
        <v>8554</v>
      </c>
    </row>
    <row r="362" ht="12.8" customHeight="1" spans="1:22" x14ac:dyDescent="0.25">
      <c r="A362" s="55">
        <v>61793</v>
      </c>
      <c r="B362" s="56" t="s">
        <v>299</v>
      </c>
      <c r="C362" s="56" t="s">
        <v>11</v>
      </c>
      <c r="D362" s="56" t="s">
        <v>8737</v>
      </c>
      <c r="E362" s="56" t="s">
        <v>8548</v>
      </c>
      <c r="F362" s="56" t="s">
        <v>8738</v>
      </c>
      <c r="G362" s="56" t="s">
        <v>9055</v>
      </c>
      <c r="H362" s="56" t="s">
        <v>9073</v>
      </c>
      <c r="I362" s="56" t="s">
        <v>9057</v>
      </c>
      <c r="J362" s="56" t="s">
        <v>8551</v>
      </c>
      <c r="K362" s="56" t="s">
        <v>9072</v>
      </c>
      <c r="L362" s="56" t="s">
        <v>33</v>
      </c>
      <c r="M362" s="56">
        <v>330</v>
      </c>
      <c r="N362" s="56">
        <v>335</v>
      </c>
      <c r="O362" s="56">
        <v>405</v>
      </c>
      <c r="P362" s="57" t="s">
        <v>7022</v>
      </c>
      <c r="Q362" s="58" t="s">
        <v>9074</v>
      </c>
      <c r="R362" s="56" t="s">
        <v>9055</v>
      </c>
      <c r="S362" s="56" t="s">
        <v>8553</v>
      </c>
      <c r="T362" s="56" t="s">
        <v>8551</v>
      </c>
      <c r="U362" s="56">
        <v>1</v>
      </c>
      <c r="V362" s="49" t="s">
        <v>8554</v>
      </c>
    </row>
    <row r="363" ht="12.8" customHeight="1" spans="1:22" x14ac:dyDescent="0.25">
      <c r="A363" s="55">
        <v>656324</v>
      </c>
      <c r="B363" s="56" t="s">
        <v>9075</v>
      </c>
      <c r="C363" s="56" t="s">
        <v>11</v>
      </c>
      <c r="D363" s="56" t="s">
        <v>8737</v>
      </c>
      <c r="E363" s="56" t="s">
        <v>8548</v>
      </c>
      <c r="F363" s="56" t="s">
        <v>8738</v>
      </c>
      <c r="G363" s="56" t="s">
        <v>9055</v>
      </c>
      <c r="H363" s="56" t="s">
        <v>9073</v>
      </c>
      <c r="I363" s="56" t="s">
        <v>9057</v>
      </c>
      <c r="J363" s="56" t="s">
        <v>8556</v>
      </c>
      <c r="K363" s="56" t="s">
        <v>9075</v>
      </c>
      <c r="L363" s="56" t="s">
        <v>8557</v>
      </c>
      <c r="M363" s="56">
        <v>330</v>
      </c>
      <c r="N363" s="56">
        <v>335</v>
      </c>
      <c r="O363" s="56">
        <v>405</v>
      </c>
      <c r="P363" s="57">
        <v>142</v>
      </c>
      <c r="Q363" s="58">
        <v>330335405142</v>
      </c>
      <c r="R363" s="56" t="s">
        <v>9055</v>
      </c>
      <c r="S363" s="56" t="s">
        <v>8553</v>
      </c>
      <c r="T363" s="56" t="s">
        <v>8551</v>
      </c>
      <c r="U363" s="56">
        <v>1</v>
      </c>
      <c r="V363" s="49" t="s">
        <v>8554</v>
      </c>
    </row>
    <row r="364" ht="12.8" customHeight="1" spans="1:22" x14ac:dyDescent="0.25">
      <c r="A364" s="55">
        <v>655909</v>
      </c>
      <c r="B364" s="56" t="s">
        <v>9076</v>
      </c>
      <c r="C364" s="56" t="s">
        <v>11</v>
      </c>
      <c r="D364" s="56" t="s">
        <v>8737</v>
      </c>
      <c r="E364" s="56" t="s">
        <v>8548</v>
      </c>
      <c r="F364" s="56" t="s">
        <v>8738</v>
      </c>
      <c r="G364" s="56" t="s">
        <v>9055</v>
      </c>
      <c r="H364" s="56" t="s">
        <v>9073</v>
      </c>
      <c r="I364" s="56" t="s">
        <v>9057</v>
      </c>
      <c r="J364" s="56" t="s">
        <v>8559</v>
      </c>
      <c r="K364" s="56" t="s">
        <v>9076</v>
      </c>
      <c r="L364" s="56" t="s">
        <v>8557</v>
      </c>
      <c r="M364" s="56">
        <v>330</v>
      </c>
      <c r="N364" s="56">
        <v>335</v>
      </c>
      <c r="O364" s="56">
        <v>405</v>
      </c>
      <c r="P364" s="57">
        <v>101</v>
      </c>
      <c r="Q364" s="58">
        <v>330335405101</v>
      </c>
      <c r="R364" s="56" t="s">
        <v>9055</v>
      </c>
      <c r="S364" s="56" t="s">
        <v>8553</v>
      </c>
      <c r="T364" s="56" t="s">
        <v>8551</v>
      </c>
      <c r="U364" s="56">
        <v>1</v>
      </c>
      <c r="V364" s="49" t="s">
        <v>8554</v>
      </c>
    </row>
    <row r="365" ht="12.8" customHeight="1" spans="1:22" x14ac:dyDescent="0.25">
      <c r="A365" s="55">
        <v>20020977</v>
      </c>
      <c r="B365" s="56" t="s">
        <v>9077</v>
      </c>
      <c r="C365" s="56" t="s">
        <v>11</v>
      </c>
      <c r="D365" s="56" t="s">
        <v>8737</v>
      </c>
      <c r="E365" s="56" t="s">
        <v>8548</v>
      </c>
      <c r="F365" s="56" t="s">
        <v>8738</v>
      </c>
      <c r="G365" s="56" t="s">
        <v>9055</v>
      </c>
      <c r="H365" s="56" t="s">
        <v>9073</v>
      </c>
      <c r="I365" s="56" t="s">
        <v>9057</v>
      </c>
      <c r="J365" s="56" t="s">
        <v>8562</v>
      </c>
      <c r="K365" s="56" t="s">
        <v>9077</v>
      </c>
      <c r="L365" s="56" t="s">
        <v>8564</v>
      </c>
      <c r="M365" s="56">
        <v>330</v>
      </c>
      <c r="N365" s="56">
        <v>335</v>
      </c>
      <c r="O365" s="56">
        <v>405</v>
      </c>
      <c r="P365" s="57" t="s">
        <v>7022</v>
      </c>
      <c r="Q365" s="58" t="s">
        <v>9058</v>
      </c>
      <c r="R365" s="56" t="s">
        <v>9055</v>
      </c>
      <c r="S365" s="56" t="s">
        <v>8553</v>
      </c>
      <c r="T365" s="56" t="s">
        <v>8551</v>
      </c>
      <c r="U365" s="56">
        <v>1</v>
      </c>
      <c r="V365" s="49" t="s">
        <v>8554</v>
      </c>
    </row>
    <row r="366" ht="12.8" customHeight="1" spans="1:22" x14ac:dyDescent="0.25">
      <c r="A366" s="55" t="s">
        <v>7022</v>
      </c>
      <c r="B366" s="56" t="s">
        <v>9078</v>
      </c>
      <c r="C366" s="56" t="s">
        <v>11</v>
      </c>
      <c r="D366" s="56" t="s">
        <v>8737</v>
      </c>
      <c r="E366" s="56" t="s">
        <v>8548</v>
      </c>
      <c r="F366" s="56" t="s">
        <v>8738</v>
      </c>
      <c r="G366" s="56" t="s">
        <v>9055</v>
      </c>
      <c r="H366" s="56" t="s">
        <v>9073</v>
      </c>
      <c r="I366" s="56" t="s">
        <v>9057</v>
      </c>
      <c r="J366" s="56" t="s">
        <v>8551</v>
      </c>
      <c r="K366" s="56" t="s">
        <v>9072</v>
      </c>
      <c r="L366" s="56" t="s">
        <v>7292</v>
      </c>
      <c r="M366" s="56">
        <v>330</v>
      </c>
      <c r="N366" s="56">
        <v>335</v>
      </c>
      <c r="O366" s="56">
        <v>405</v>
      </c>
      <c r="P366" s="57" t="s">
        <v>7022</v>
      </c>
      <c r="Q366" s="58" t="s">
        <v>9058</v>
      </c>
      <c r="R366" s="56" t="s">
        <v>9055</v>
      </c>
      <c r="S366" s="56" t="s">
        <v>8553</v>
      </c>
      <c r="T366" s="56" t="s">
        <v>8551</v>
      </c>
      <c r="U366" s="56">
        <v>0.001</v>
      </c>
      <c r="V366" s="49" t="s">
        <v>8554</v>
      </c>
    </row>
    <row r="367" ht="12.8" customHeight="1" spans="1:22" x14ac:dyDescent="0.25">
      <c r="A367" s="55">
        <v>61790</v>
      </c>
      <c r="B367" s="56" t="s">
        <v>295</v>
      </c>
      <c r="C367" s="56" t="s">
        <v>11</v>
      </c>
      <c r="D367" s="56" t="s">
        <v>8737</v>
      </c>
      <c r="E367" s="56" t="s">
        <v>8548</v>
      </c>
      <c r="F367" s="56" t="s">
        <v>8738</v>
      </c>
      <c r="G367" s="56" t="s">
        <v>9055</v>
      </c>
      <c r="H367" s="56" t="s">
        <v>9079</v>
      </c>
      <c r="I367" s="56" t="s">
        <v>9057</v>
      </c>
      <c r="J367" s="56" t="s">
        <v>8551</v>
      </c>
      <c r="K367" s="56" t="s">
        <v>9080</v>
      </c>
      <c r="L367" s="56" t="s">
        <v>33</v>
      </c>
      <c r="M367" s="56">
        <v>330</v>
      </c>
      <c r="N367" s="56">
        <v>335</v>
      </c>
      <c r="O367" s="56">
        <v>405</v>
      </c>
      <c r="P367" s="57" t="s">
        <v>7022</v>
      </c>
      <c r="Q367" s="58" t="s">
        <v>9058</v>
      </c>
      <c r="R367" s="56" t="s">
        <v>9055</v>
      </c>
      <c r="S367" s="56" t="s">
        <v>8553</v>
      </c>
      <c r="T367" s="56" t="s">
        <v>8551</v>
      </c>
      <c r="U367" s="56">
        <v>1</v>
      </c>
      <c r="V367" s="49" t="s">
        <v>8554</v>
      </c>
    </row>
    <row r="368" ht="12.8" customHeight="1" spans="1:22" x14ac:dyDescent="0.25">
      <c r="A368" s="55">
        <v>656326</v>
      </c>
      <c r="B368" s="56" t="s">
        <v>9081</v>
      </c>
      <c r="C368" s="56" t="s">
        <v>11</v>
      </c>
      <c r="D368" s="56" t="s">
        <v>8737</v>
      </c>
      <c r="E368" s="56" t="s">
        <v>8548</v>
      </c>
      <c r="F368" s="56" t="s">
        <v>8738</v>
      </c>
      <c r="G368" s="56" t="s">
        <v>9055</v>
      </c>
      <c r="H368" s="56" t="s">
        <v>9079</v>
      </c>
      <c r="I368" s="56" t="s">
        <v>9057</v>
      </c>
      <c r="J368" s="56" t="s">
        <v>8556</v>
      </c>
      <c r="K368" s="56" t="s">
        <v>9082</v>
      </c>
      <c r="L368" s="56" t="s">
        <v>8557</v>
      </c>
      <c r="M368" s="56">
        <v>330</v>
      </c>
      <c r="N368" s="56">
        <v>335</v>
      </c>
      <c r="O368" s="56">
        <v>405</v>
      </c>
      <c r="P368" s="57">
        <v>142</v>
      </c>
      <c r="Q368" s="58">
        <v>330335405142</v>
      </c>
      <c r="R368" s="56" t="s">
        <v>9055</v>
      </c>
      <c r="S368" s="56" t="s">
        <v>8553</v>
      </c>
      <c r="T368" s="56" t="s">
        <v>8551</v>
      </c>
      <c r="U368" s="56">
        <v>1</v>
      </c>
      <c r="V368" s="49" t="s">
        <v>8554</v>
      </c>
    </row>
    <row r="369" ht="12.8" customHeight="1" spans="1:22" x14ac:dyDescent="0.25">
      <c r="A369" s="55">
        <v>655911</v>
      </c>
      <c r="B369" s="56" t="s">
        <v>9083</v>
      </c>
      <c r="C369" s="56" t="s">
        <v>11</v>
      </c>
      <c r="D369" s="56" t="s">
        <v>8737</v>
      </c>
      <c r="E369" s="56" t="s">
        <v>8548</v>
      </c>
      <c r="F369" s="56" t="s">
        <v>8738</v>
      </c>
      <c r="G369" s="56" t="s">
        <v>9055</v>
      </c>
      <c r="H369" s="56" t="s">
        <v>9079</v>
      </c>
      <c r="I369" s="56" t="s">
        <v>9057</v>
      </c>
      <c r="J369" s="56" t="s">
        <v>8559</v>
      </c>
      <c r="K369" s="56" t="s">
        <v>9084</v>
      </c>
      <c r="L369" s="56" t="s">
        <v>8557</v>
      </c>
      <c r="M369" s="56">
        <v>330</v>
      </c>
      <c r="N369" s="56">
        <v>335</v>
      </c>
      <c r="O369" s="56">
        <v>405</v>
      </c>
      <c r="P369" s="57">
        <v>101</v>
      </c>
      <c r="Q369" s="58">
        <v>330335405101</v>
      </c>
      <c r="R369" s="56" t="s">
        <v>9055</v>
      </c>
      <c r="S369" s="56" t="s">
        <v>8553</v>
      </c>
      <c r="T369" s="56" t="s">
        <v>8551</v>
      </c>
      <c r="U369" s="56">
        <v>1</v>
      </c>
      <c r="V369" s="49" t="s">
        <v>8554</v>
      </c>
    </row>
    <row r="370" ht="12.8" customHeight="1" spans="1:22" x14ac:dyDescent="0.25">
      <c r="A370" s="55">
        <v>134531</v>
      </c>
      <c r="B370" s="56" t="s">
        <v>1402</v>
      </c>
      <c r="C370" s="56" t="s">
        <v>11</v>
      </c>
      <c r="D370" s="56" t="s">
        <v>8737</v>
      </c>
      <c r="E370" s="56" t="s">
        <v>8548</v>
      </c>
      <c r="F370" s="56" t="s">
        <v>8738</v>
      </c>
      <c r="G370" s="56" t="s">
        <v>9055</v>
      </c>
      <c r="H370" s="56" t="s">
        <v>9085</v>
      </c>
      <c r="I370" s="56" t="s">
        <v>9057</v>
      </c>
      <c r="J370" s="56" t="s">
        <v>8551</v>
      </c>
      <c r="K370" s="56" t="s">
        <v>1402</v>
      </c>
      <c r="L370" s="56" t="s">
        <v>7728</v>
      </c>
      <c r="M370" s="56">
        <v>330</v>
      </c>
      <c r="N370" s="56">
        <v>335</v>
      </c>
      <c r="O370" s="56">
        <v>405</v>
      </c>
      <c r="P370" s="57" t="s">
        <v>7022</v>
      </c>
      <c r="Q370" s="58" t="s">
        <v>9058</v>
      </c>
      <c r="R370" s="56" t="s">
        <v>9055</v>
      </c>
      <c r="S370" s="56" t="s">
        <v>8553</v>
      </c>
      <c r="T370" s="56" t="s">
        <v>8551</v>
      </c>
      <c r="U370" s="56">
        <v>1</v>
      </c>
      <c r="V370" s="49" t="s">
        <v>8554</v>
      </c>
    </row>
    <row r="371" ht="12.8" customHeight="1" spans="1:22" x14ac:dyDescent="0.25">
      <c r="A371" s="55">
        <v>61814</v>
      </c>
      <c r="B371" s="56" t="s">
        <v>1402</v>
      </c>
      <c r="C371" s="56" t="s">
        <v>11</v>
      </c>
      <c r="D371" s="56" t="s">
        <v>8737</v>
      </c>
      <c r="E371" s="56" t="s">
        <v>8548</v>
      </c>
      <c r="F371" s="56" t="s">
        <v>8738</v>
      </c>
      <c r="G371" s="56" t="s">
        <v>9055</v>
      </c>
      <c r="H371" s="56" t="s">
        <v>9085</v>
      </c>
      <c r="I371" s="56" t="s">
        <v>9057</v>
      </c>
      <c r="J371" s="56" t="s">
        <v>8551</v>
      </c>
      <c r="K371" s="56" t="s">
        <v>1402</v>
      </c>
      <c r="L371" s="56" t="s">
        <v>33</v>
      </c>
      <c r="M371" s="56">
        <v>330</v>
      </c>
      <c r="N371" s="56">
        <v>335</v>
      </c>
      <c r="O371" s="56">
        <v>405</v>
      </c>
      <c r="P371" s="57" t="s">
        <v>7022</v>
      </c>
      <c r="Q371" s="58" t="s">
        <v>9058</v>
      </c>
      <c r="R371" s="56" t="s">
        <v>9055</v>
      </c>
      <c r="S371" s="56" t="s">
        <v>8553</v>
      </c>
      <c r="T371" s="56" t="s">
        <v>8551</v>
      </c>
      <c r="U371" s="56">
        <v>1</v>
      </c>
      <c r="V371" s="49" t="s">
        <v>8554</v>
      </c>
    </row>
    <row r="372" ht="12.8" customHeight="1" spans="1:22" x14ac:dyDescent="0.25">
      <c r="A372" s="55">
        <v>656322</v>
      </c>
      <c r="B372" s="56" t="s">
        <v>9086</v>
      </c>
      <c r="C372" s="56" t="s">
        <v>11</v>
      </c>
      <c r="D372" s="56" t="s">
        <v>8737</v>
      </c>
      <c r="E372" s="56" t="s">
        <v>8548</v>
      </c>
      <c r="F372" s="56" t="s">
        <v>8738</v>
      </c>
      <c r="G372" s="56" t="s">
        <v>9055</v>
      </c>
      <c r="H372" s="56" t="s">
        <v>9085</v>
      </c>
      <c r="I372" s="56" t="s">
        <v>9057</v>
      </c>
      <c r="J372" s="56" t="s">
        <v>8556</v>
      </c>
      <c r="K372" s="56" t="s">
        <v>9086</v>
      </c>
      <c r="L372" s="56" t="s">
        <v>8557</v>
      </c>
      <c r="M372" s="56">
        <v>330</v>
      </c>
      <c r="N372" s="56">
        <v>335</v>
      </c>
      <c r="O372" s="56">
        <v>405</v>
      </c>
      <c r="P372" s="57">
        <v>142</v>
      </c>
      <c r="Q372" s="58">
        <v>330335405142</v>
      </c>
      <c r="R372" s="56" t="s">
        <v>9055</v>
      </c>
      <c r="S372" s="56" t="s">
        <v>8553</v>
      </c>
      <c r="T372" s="56" t="s">
        <v>8551</v>
      </c>
      <c r="U372" s="56">
        <v>1</v>
      </c>
      <c r="V372" s="49" t="s">
        <v>8554</v>
      </c>
    </row>
    <row r="373" ht="12.8" customHeight="1" spans="1:22" x14ac:dyDescent="0.25">
      <c r="A373" s="55">
        <v>655906</v>
      </c>
      <c r="B373" s="56" t="s">
        <v>9087</v>
      </c>
      <c r="C373" s="56" t="s">
        <v>11</v>
      </c>
      <c r="D373" s="56" t="s">
        <v>8737</v>
      </c>
      <c r="E373" s="56" t="s">
        <v>8548</v>
      </c>
      <c r="F373" s="56" t="s">
        <v>8738</v>
      </c>
      <c r="G373" s="56" t="s">
        <v>9055</v>
      </c>
      <c r="H373" s="56" t="s">
        <v>9085</v>
      </c>
      <c r="I373" s="56" t="s">
        <v>9057</v>
      </c>
      <c r="J373" s="56" t="s">
        <v>8559</v>
      </c>
      <c r="K373" s="56" t="s">
        <v>9087</v>
      </c>
      <c r="L373" s="56" t="s">
        <v>8557</v>
      </c>
      <c r="M373" s="56">
        <v>330</v>
      </c>
      <c r="N373" s="56">
        <v>335</v>
      </c>
      <c r="O373" s="56">
        <v>405</v>
      </c>
      <c r="P373" s="57">
        <v>101</v>
      </c>
      <c r="Q373" s="58">
        <v>330335405101</v>
      </c>
      <c r="R373" s="56" t="s">
        <v>9055</v>
      </c>
      <c r="S373" s="56" t="s">
        <v>8553</v>
      </c>
      <c r="T373" s="56" t="s">
        <v>8551</v>
      </c>
      <c r="U373" s="56">
        <v>1</v>
      </c>
      <c r="V373" s="49" t="s">
        <v>8554</v>
      </c>
    </row>
    <row r="374" ht="12.8" customHeight="1" spans="1:22" x14ac:dyDescent="0.25">
      <c r="A374" s="55">
        <v>20020975</v>
      </c>
      <c r="B374" s="56" t="s">
        <v>9088</v>
      </c>
      <c r="C374" s="56" t="s">
        <v>11</v>
      </c>
      <c r="D374" s="56" t="s">
        <v>8737</v>
      </c>
      <c r="E374" s="56" t="s">
        <v>8548</v>
      </c>
      <c r="F374" s="56" t="s">
        <v>8738</v>
      </c>
      <c r="G374" s="56" t="s">
        <v>9055</v>
      </c>
      <c r="H374" s="56" t="s">
        <v>9085</v>
      </c>
      <c r="I374" s="56" t="s">
        <v>9057</v>
      </c>
      <c r="J374" s="56" t="s">
        <v>8562</v>
      </c>
      <c r="K374" s="56" t="s">
        <v>9089</v>
      </c>
      <c r="L374" s="56" t="s">
        <v>8564</v>
      </c>
      <c r="M374" s="56">
        <v>330</v>
      </c>
      <c r="N374" s="56">
        <v>335</v>
      </c>
      <c r="O374" s="56">
        <v>405</v>
      </c>
      <c r="P374" s="57" t="s">
        <v>7022</v>
      </c>
      <c r="Q374" s="58" t="s">
        <v>9058</v>
      </c>
      <c r="R374" s="56" t="s">
        <v>9055</v>
      </c>
      <c r="S374" s="56" t="s">
        <v>8553</v>
      </c>
      <c r="T374" s="56" t="s">
        <v>8551</v>
      </c>
      <c r="U374" s="56">
        <v>1</v>
      </c>
      <c r="V374" s="49" t="s">
        <v>8554</v>
      </c>
    </row>
    <row r="375" ht="12.8" customHeight="1" spans="1:22" x14ac:dyDescent="0.25">
      <c r="A375" s="55" t="s">
        <v>7022</v>
      </c>
      <c r="B375" s="56" t="s">
        <v>9090</v>
      </c>
      <c r="C375" s="56" t="s">
        <v>11</v>
      </c>
      <c r="D375" s="56" t="s">
        <v>8737</v>
      </c>
      <c r="E375" s="56" t="s">
        <v>8548</v>
      </c>
      <c r="F375" s="56" t="s">
        <v>8738</v>
      </c>
      <c r="G375" s="56" t="s">
        <v>9055</v>
      </c>
      <c r="H375" s="56" t="s">
        <v>9085</v>
      </c>
      <c r="I375" s="56" t="s">
        <v>9057</v>
      </c>
      <c r="J375" s="56" t="s">
        <v>8551</v>
      </c>
      <c r="K375" s="56" t="s">
        <v>1402</v>
      </c>
      <c r="L375" s="56" t="s">
        <v>7292</v>
      </c>
      <c r="M375" s="56">
        <v>330</v>
      </c>
      <c r="N375" s="56">
        <v>335</v>
      </c>
      <c r="O375" s="56">
        <v>405</v>
      </c>
      <c r="P375" s="57" t="s">
        <v>7022</v>
      </c>
      <c r="Q375" s="58" t="s">
        <v>9058</v>
      </c>
      <c r="R375" s="56" t="s">
        <v>9055</v>
      </c>
      <c r="S375" s="56" t="s">
        <v>8553</v>
      </c>
      <c r="T375" s="56" t="s">
        <v>8551</v>
      </c>
      <c r="U375" s="56">
        <v>0.001</v>
      </c>
      <c r="V375" s="49" t="s">
        <v>8554</v>
      </c>
    </row>
    <row r="376" ht="12.8" customHeight="1" spans="1:22" x14ac:dyDescent="0.25">
      <c r="A376" s="55">
        <v>134532</v>
      </c>
      <c r="B376" s="56" t="s">
        <v>1406</v>
      </c>
      <c r="C376" s="56" t="s">
        <v>11</v>
      </c>
      <c r="D376" s="56" t="s">
        <v>8737</v>
      </c>
      <c r="E376" s="56" t="s">
        <v>8548</v>
      </c>
      <c r="F376" s="56" t="s">
        <v>8738</v>
      </c>
      <c r="G376" s="56" t="s">
        <v>9055</v>
      </c>
      <c r="H376" s="56" t="s">
        <v>9091</v>
      </c>
      <c r="I376" s="56" t="s">
        <v>9057</v>
      </c>
      <c r="J376" s="56" t="s">
        <v>8551</v>
      </c>
      <c r="K376" s="56" t="s">
        <v>1406</v>
      </c>
      <c r="L376" s="56" t="s">
        <v>7728</v>
      </c>
      <c r="M376" s="56">
        <v>330</v>
      </c>
      <c r="N376" s="56">
        <v>335</v>
      </c>
      <c r="O376" s="56">
        <v>405</v>
      </c>
      <c r="P376" s="57" t="s">
        <v>7022</v>
      </c>
      <c r="Q376" s="58" t="s">
        <v>9058</v>
      </c>
      <c r="R376" s="56" t="s">
        <v>9055</v>
      </c>
      <c r="S376" s="56" t="s">
        <v>8553</v>
      </c>
      <c r="T376" s="56" t="s">
        <v>8551</v>
      </c>
      <c r="U376" s="56">
        <v>1</v>
      </c>
      <c r="V376" s="49" t="s">
        <v>8554</v>
      </c>
    </row>
    <row r="377" ht="12.8" customHeight="1" spans="1:22" x14ac:dyDescent="0.25">
      <c r="A377" s="55">
        <v>61815</v>
      </c>
      <c r="B377" s="56" t="s">
        <v>1406</v>
      </c>
      <c r="C377" s="56" t="s">
        <v>11</v>
      </c>
      <c r="D377" s="56" t="s">
        <v>8737</v>
      </c>
      <c r="E377" s="56" t="s">
        <v>8548</v>
      </c>
      <c r="F377" s="56" t="s">
        <v>8738</v>
      </c>
      <c r="G377" s="56" t="s">
        <v>9055</v>
      </c>
      <c r="H377" s="56" t="s">
        <v>9091</v>
      </c>
      <c r="I377" s="56" t="s">
        <v>9057</v>
      </c>
      <c r="J377" s="56" t="s">
        <v>8551</v>
      </c>
      <c r="K377" s="56" t="s">
        <v>1406</v>
      </c>
      <c r="L377" s="56" t="s">
        <v>33</v>
      </c>
      <c r="M377" s="56">
        <v>330</v>
      </c>
      <c r="N377" s="56">
        <v>335</v>
      </c>
      <c r="O377" s="56">
        <v>405</v>
      </c>
      <c r="P377" s="57" t="s">
        <v>7022</v>
      </c>
      <c r="Q377" s="58" t="s">
        <v>9058</v>
      </c>
      <c r="R377" s="56" t="s">
        <v>9055</v>
      </c>
      <c r="S377" s="56" t="s">
        <v>8553</v>
      </c>
      <c r="T377" s="56" t="s">
        <v>8551</v>
      </c>
      <c r="U377" s="56">
        <v>1</v>
      </c>
      <c r="V377" s="49" t="s">
        <v>8554</v>
      </c>
    </row>
    <row r="378" ht="12.8" customHeight="1" spans="1:22" x14ac:dyDescent="0.25">
      <c r="A378" s="55">
        <v>656323</v>
      </c>
      <c r="B378" s="56" t="s">
        <v>9092</v>
      </c>
      <c r="C378" s="56" t="s">
        <v>11</v>
      </c>
      <c r="D378" s="56" t="s">
        <v>8737</v>
      </c>
      <c r="E378" s="56" t="s">
        <v>8548</v>
      </c>
      <c r="F378" s="56" t="s">
        <v>8738</v>
      </c>
      <c r="G378" s="56" t="s">
        <v>9055</v>
      </c>
      <c r="H378" s="56" t="s">
        <v>9091</v>
      </c>
      <c r="I378" s="56" t="s">
        <v>9057</v>
      </c>
      <c r="J378" s="56" t="s">
        <v>8556</v>
      </c>
      <c r="K378" s="56" t="s">
        <v>9092</v>
      </c>
      <c r="L378" s="56" t="s">
        <v>8557</v>
      </c>
      <c r="M378" s="56">
        <v>330</v>
      </c>
      <c r="N378" s="56">
        <v>335</v>
      </c>
      <c r="O378" s="56">
        <v>405</v>
      </c>
      <c r="P378" s="57">
        <v>142</v>
      </c>
      <c r="Q378" s="58">
        <v>330335405142</v>
      </c>
      <c r="R378" s="56" t="s">
        <v>9055</v>
      </c>
      <c r="S378" s="56" t="s">
        <v>8553</v>
      </c>
      <c r="T378" s="56" t="s">
        <v>8551</v>
      </c>
      <c r="U378" s="56">
        <v>1</v>
      </c>
      <c r="V378" s="49" t="s">
        <v>8554</v>
      </c>
    </row>
    <row r="379" ht="12.8" customHeight="1" spans="1:22" x14ac:dyDescent="0.25">
      <c r="A379" s="55">
        <v>655907</v>
      </c>
      <c r="B379" s="56" t="s">
        <v>9093</v>
      </c>
      <c r="C379" s="56" t="s">
        <v>11</v>
      </c>
      <c r="D379" s="56" t="s">
        <v>8737</v>
      </c>
      <c r="E379" s="56" t="s">
        <v>8548</v>
      </c>
      <c r="F379" s="56" t="s">
        <v>8738</v>
      </c>
      <c r="G379" s="56" t="s">
        <v>9055</v>
      </c>
      <c r="H379" s="56" t="s">
        <v>9091</v>
      </c>
      <c r="I379" s="56" t="s">
        <v>9057</v>
      </c>
      <c r="J379" s="56" t="s">
        <v>8559</v>
      </c>
      <c r="K379" s="56" t="s">
        <v>9093</v>
      </c>
      <c r="L379" s="56" t="s">
        <v>8557</v>
      </c>
      <c r="M379" s="56">
        <v>330</v>
      </c>
      <c r="N379" s="56">
        <v>335</v>
      </c>
      <c r="O379" s="56">
        <v>405</v>
      </c>
      <c r="P379" s="57">
        <v>101</v>
      </c>
      <c r="Q379" s="58">
        <v>330335405101</v>
      </c>
      <c r="R379" s="56" t="s">
        <v>9055</v>
      </c>
      <c r="S379" s="56" t="s">
        <v>8553</v>
      </c>
      <c r="T379" s="56" t="s">
        <v>8551</v>
      </c>
      <c r="U379" s="56">
        <v>1</v>
      </c>
      <c r="V379" s="49" t="s">
        <v>8554</v>
      </c>
    </row>
    <row r="380" ht="12.8" customHeight="1" spans="1:22" x14ac:dyDescent="0.25">
      <c r="A380" s="55">
        <v>20020976</v>
      </c>
      <c r="B380" s="56" t="s">
        <v>9094</v>
      </c>
      <c r="C380" s="56" t="s">
        <v>11</v>
      </c>
      <c r="D380" s="56" t="s">
        <v>8737</v>
      </c>
      <c r="E380" s="56" t="s">
        <v>8548</v>
      </c>
      <c r="F380" s="56" t="s">
        <v>8738</v>
      </c>
      <c r="G380" s="56" t="s">
        <v>9055</v>
      </c>
      <c r="H380" s="56" t="s">
        <v>9091</v>
      </c>
      <c r="I380" s="56" t="s">
        <v>9057</v>
      </c>
      <c r="J380" s="56" t="s">
        <v>8562</v>
      </c>
      <c r="K380" s="56" t="s">
        <v>9095</v>
      </c>
      <c r="L380" s="56" t="s">
        <v>8564</v>
      </c>
      <c r="M380" s="56">
        <v>330</v>
      </c>
      <c r="N380" s="56">
        <v>335</v>
      </c>
      <c r="O380" s="56">
        <v>405</v>
      </c>
      <c r="P380" s="57" t="s">
        <v>7022</v>
      </c>
      <c r="Q380" s="58" t="s">
        <v>9058</v>
      </c>
      <c r="R380" s="56" t="s">
        <v>9055</v>
      </c>
      <c r="S380" s="56" t="s">
        <v>8553</v>
      </c>
      <c r="T380" s="56" t="s">
        <v>8551</v>
      </c>
      <c r="U380" s="56">
        <v>1</v>
      </c>
      <c r="V380" s="49" t="s">
        <v>8554</v>
      </c>
    </row>
    <row r="381" ht="12.8" customHeight="1" spans="1:22" x14ac:dyDescent="0.25">
      <c r="A381" s="55" t="s">
        <v>7022</v>
      </c>
      <c r="B381" s="56" t="s">
        <v>9096</v>
      </c>
      <c r="C381" s="56" t="s">
        <v>11</v>
      </c>
      <c r="D381" s="56" t="s">
        <v>8737</v>
      </c>
      <c r="E381" s="56" t="s">
        <v>8548</v>
      </c>
      <c r="F381" s="56" t="s">
        <v>8738</v>
      </c>
      <c r="G381" s="56" t="s">
        <v>9055</v>
      </c>
      <c r="H381" s="56" t="s">
        <v>9091</v>
      </c>
      <c r="I381" s="56" t="s">
        <v>9057</v>
      </c>
      <c r="J381" s="56" t="s">
        <v>8551</v>
      </c>
      <c r="K381" s="56" t="s">
        <v>1406</v>
      </c>
      <c r="L381" s="56" t="s">
        <v>7292</v>
      </c>
      <c r="M381" s="56">
        <v>330</v>
      </c>
      <c r="N381" s="56">
        <v>335</v>
      </c>
      <c r="O381" s="56">
        <v>405</v>
      </c>
      <c r="P381" s="57" t="s">
        <v>7022</v>
      </c>
      <c r="Q381" s="58" t="s">
        <v>9058</v>
      </c>
      <c r="R381" s="56" t="s">
        <v>9055</v>
      </c>
      <c r="S381" s="56" t="s">
        <v>8553</v>
      </c>
      <c r="T381" s="56" t="s">
        <v>8551</v>
      </c>
      <c r="U381" s="56">
        <v>0.001</v>
      </c>
      <c r="V381" s="49" t="s">
        <v>8554</v>
      </c>
    </row>
    <row r="382" ht="12.8" customHeight="1" spans="1:22" x14ac:dyDescent="0.25">
      <c r="A382" s="55">
        <v>61816</v>
      </c>
      <c r="B382" s="56" t="s">
        <v>9097</v>
      </c>
      <c r="C382" s="56" t="s">
        <v>11</v>
      </c>
      <c r="D382" s="56" t="s">
        <v>8737</v>
      </c>
      <c r="E382" s="56" t="s">
        <v>8548</v>
      </c>
      <c r="F382" s="56" t="s">
        <v>8738</v>
      </c>
      <c r="G382" s="56" t="s">
        <v>9055</v>
      </c>
      <c r="H382" s="56" t="s">
        <v>9098</v>
      </c>
      <c r="I382" s="56" t="s">
        <v>9057</v>
      </c>
      <c r="J382" s="56" t="s">
        <v>8551</v>
      </c>
      <c r="K382" s="56" t="s">
        <v>9097</v>
      </c>
      <c r="L382" s="56" t="s">
        <v>33</v>
      </c>
      <c r="M382" s="56">
        <v>330</v>
      </c>
      <c r="N382" s="56">
        <v>335</v>
      </c>
      <c r="O382" s="56">
        <v>405</v>
      </c>
      <c r="P382" s="57" t="s">
        <v>7022</v>
      </c>
      <c r="Q382" s="58" t="s">
        <v>9058</v>
      </c>
      <c r="R382" s="56" t="s">
        <v>9055</v>
      </c>
      <c r="S382" s="56" t="s">
        <v>8553</v>
      </c>
      <c r="T382" s="56" t="s">
        <v>8551</v>
      </c>
      <c r="U382" s="56">
        <v>1</v>
      </c>
      <c r="V382" s="49" t="s">
        <v>8554</v>
      </c>
    </row>
    <row r="383" ht="12.8" customHeight="1" spans="1:22" x14ac:dyDescent="0.25">
      <c r="A383" s="55">
        <v>656398</v>
      </c>
      <c r="B383" s="56" t="s">
        <v>9099</v>
      </c>
      <c r="C383" s="56" t="s">
        <v>11</v>
      </c>
      <c r="D383" s="56" t="s">
        <v>8737</v>
      </c>
      <c r="E383" s="56" t="s">
        <v>8548</v>
      </c>
      <c r="F383" s="56" t="s">
        <v>8738</v>
      </c>
      <c r="G383" s="56" t="s">
        <v>9055</v>
      </c>
      <c r="H383" s="56" t="s">
        <v>9098</v>
      </c>
      <c r="I383" s="56" t="s">
        <v>9057</v>
      </c>
      <c r="J383" s="56" t="s">
        <v>8556</v>
      </c>
      <c r="K383" s="56" t="s">
        <v>9099</v>
      </c>
      <c r="L383" s="56" t="s">
        <v>8557</v>
      </c>
      <c r="M383" s="56">
        <v>330</v>
      </c>
      <c r="N383" s="56">
        <v>335</v>
      </c>
      <c r="O383" s="56">
        <v>405</v>
      </c>
      <c r="P383" s="57">
        <v>142</v>
      </c>
      <c r="Q383" s="58">
        <v>330335405142</v>
      </c>
      <c r="R383" s="56" t="s">
        <v>9055</v>
      </c>
      <c r="S383" s="56" t="s">
        <v>8553</v>
      </c>
      <c r="T383" s="56" t="s">
        <v>8551</v>
      </c>
      <c r="U383" s="56">
        <v>1</v>
      </c>
      <c r="V383" s="49" t="s">
        <v>8554</v>
      </c>
    </row>
    <row r="384" ht="12.8" customHeight="1" spans="1:22" x14ac:dyDescent="0.25">
      <c r="A384" s="55">
        <v>655903</v>
      </c>
      <c r="B384" s="56" t="s">
        <v>9100</v>
      </c>
      <c r="C384" s="56" t="s">
        <v>11</v>
      </c>
      <c r="D384" s="56" t="s">
        <v>8737</v>
      </c>
      <c r="E384" s="56" t="s">
        <v>8548</v>
      </c>
      <c r="F384" s="56" t="s">
        <v>8738</v>
      </c>
      <c r="G384" s="56" t="s">
        <v>9055</v>
      </c>
      <c r="H384" s="56" t="s">
        <v>9098</v>
      </c>
      <c r="I384" s="56" t="s">
        <v>9057</v>
      </c>
      <c r="J384" s="56" t="s">
        <v>8559</v>
      </c>
      <c r="K384" s="56" t="s">
        <v>9100</v>
      </c>
      <c r="L384" s="56" t="s">
        <v>8557</v>
      </c>
      <c r="M384" s="56">
        <v>330</v>
      </c>
      <c r="N384" s="56">
        <v>335</v>
      </c>
      <c r="O384" s="56">
        <v>405</v>
      </c>
      <c r="P384" s="57">
        <v>101</v>
      </c>
      <c r="Q384" s="58">
        <v>330335405101</v>
      </c>
      <c r="R384" s="56" t="s">
        <v>9055</v>
      </c>
      <c r="S384" s="56" t="s">
        <v>8553</v>
      </c>
      <c r="T384" s="56" t="s">
        <v>8551</v>
      </c>
      <c r="U384" s="56">
        <v>1</v>
      </c>
      <c r="V384" s="49" t="s">
        <v>8554</v>
      </c>
    </row>
    <row r="385" ht="12.8" customHeight="1" spans="1:22" x14ac:dyDescent="0.25">
      <c r="A385" s="55">
        <v>665793</v>
      </c>
      <c r="B385" s="56" t="s">
        <v>9101</v>
      </c>
      <c r="C385" s="56" t="s">
        <v>11</v>
      </c>
      <c r="D385" s="56" t="s">
        <v>8547</v>
      </c>
      <c r="E385" s="56" t="s">
        <v>8548</v>
      </c>
      <c r="F385" s="56" t="s">
        <v>8549</v>
      </c>
      <c r="G385" s="56" t="s">
        <v>8549</v>
      </c>
      <c r="H385" s="56" t="s">
        <v>9102</v>
      </c>
      <c r="I385" s="56" t="s">
        <v>9103</v>
      </c>
      <c r="J385" s="56" t="s">
        <v>8556</v>
      </c>
      <c r="K385" s="56" t="s">
        <v>9101</v>
      </c>
      <c r="L385" s="56" t="s">
        <v>8557</v>
      </c>
      <c r="M385" s="56">
        <v>330</v>
      </c>
      <c r="N385" s="56">
        <v>333</v>
      </c>
      <c r="O385" s="56">
        <v>401</v>
      </c>
      <c r="P385" s="57">
        <v>452</v>
      </c>
      <c r="Q385" s="58">
        <v>330333401452</v>
      </c>
      <c r="R385" s="56" t="s">
        <v>8549</v>
      </c>
      <c r="S385" s="56" t="s">
        <v>8553</v>
      </c>
      <c r="T385" s="56" t="s">
        <v>8551</v>
      </c>
      <c r="U385" s="56">
        <v>1</v>
      </c>
      <c r="V385" s="49" t="s">
        <v>8554</v>
      </c>
    </row>
    <row r="386" ht="12.8" customHeight="1" spans="1:22" x14ac:dyDescent="0.25">
      <c r="A386" s="55">
        <v>61745</v>
      </c>
      <c r="B386" s="56" t="s">
        <v>9104</v>
      </c>
      <c r="C386" s="56" t="s">
        <v>11</v>
      </c>
      <c r="D386" s="56" t="s">
        <v>8547</v>
      </c>
      <c r="E386" s="56" t="s">
        <v>8548</v>
      </c>
      <c r="F386" s="56" t="s">
        <v>8549</v>
      </c>
      <c r="G386" s="56" t="s">
        <v>8549</v>
      </c>
      <c r="H386" s="56" t="s">
        <v>9105</v>
      </c>
      <c r="I386" s="56" t="s">
        <v>9103</v>
      </c>
      <c r="J386" s="56" t="s">
        <v>8551</v>
      </c>
      <c r="K386" s="56" t="s">
        <v>9104</v>
      </c>
      <c r="L386" s="56" t="s">
        <v>33</v>
      </c>
      <c r="M386" s="56">
        <v>330</v>
      </c>
      <c r="N386" s="56">
        <v>333</v>
      </c>
      <c r="O386" s="56">
        <v>401</v>
      </c>
      <c r="P386" s="57" t="s">
        <v>7022</v>
      </c>
      <c r="Q386" s="58" t="s">
        <v>8552</v>
      </c>
      <c r="R386" s="56" t="s">
        <v>8549</v>
      </c>
      <c r="S386" s="56" t="s">
        <v>8553</v>
      </c>
      <c r="T386" s="56" t="s">
        <v>8551</v>
      </c>
      <c r="U386" s="56">
        <v>1</v>
      </c>
      <c r="V386" s="49" t="s">
        <v>8554</v>
      </c>
    </row>
    <row r="387" ht="12.8" customHeight="1" spans="1:22" x14ac:dyDescent="0.25">
      <c r="A387" s="55">
        <v>655329</v>
      </c>
      <c r="B387" s="56" t="s">
        <v>9106</v>
      </c>
      <c r="C387" s="56" t="s">
        <v>11</v>
      </c>
      <c r="D387" s="56" t="s">
        <v>8547</v>
      </c>
      <c r="E387" s="56" t="s">
        <v>8548</v>
      </c>
      <c r="F387" s="56" t="s">
        <v>8549</v>
      </c>
      <c r="G387" s="56" t="s">
        <v>8549</v>
      </c>
      <c r="H387" s="56" t="s">
        <v>9105</v>
      </c>
      <c r="I387" s="56" t="s">
        <v>9103</v>
      </c>
      <c r="J387" s="56" t="s">
        <v>8556</v>
      </c>
      <c r="K387" s="56" t="s">
        <v>9107</v>
      </c>
      <c r="L387" s="56" t="s">
        <v>8557</v>
      </c>
      <c r="M387" s="56">
        <v>330</v>
      </c>
      <c r="N387" s="56">
        <v>333</v>
      </c>
      <c r="O387" s="56">
        <v>401</v>
      </c>
      <c r="P387" s="57">
        <v>453</v>
      </c>
      <c r="Q387" s="58">
        <v>330333401453</v>
      </c>
      <c r="R387" s="56" t="s">
        <v>8549</v>
      </c>
      <c r="S387" s="56" t="s">
        <v>8553</v>
      </c>
      <c r="T387" s="56" t="s">
        <v>8551</v>
      </c>
      <c r="U387" s="56">
        <v>1</v>
      </c>
      <c r="V387" s="49" t="s">
        <v>8554</v>
      </c>
    </row>
    <row r="388" ht="12.8" customHeight="1" spans="1:22" x14ac:dyDescent="0.25">
      <c r="A388" s="55">
        <v>655743</v>
      </c>
      <c r="B388" s="56" t="s">
        <v>9108</v>
      </c>
      <c r="C388" s="56" t="s">
        <v>11</v>
      </c>
      <c r="D388" s="56" t="s">
        <v>8547</v>
      </c>
      <c r="E388" s="56" t="s">
        <v>8548</v>
      </c>
      <c r="F388" s="56" t="s">
        <v>8549</v>
      </c>
      <c r="G388" s="56" t="s">
        <v>8549</v>
      </c>
      <c r="H388" s="56" t="s">
        <v>9105</v>
      </c>
      <c r="I388" s="56" t="s">
        <v>9103</v>
      </c>
      <c r="J388" s="56" t="s">
        <v>8559</v>
      </c>
      <c r="K388" s="56" t="s">
        <v>9108</v>
      </c>
      <c r="L388" s="56" t="s">
        <v>8557</v>
      </c>
      <c r="M388" s="56">
        <v>330</v>
      </c>
      <c r="N388" s="56">
        <v>333</v>
      </c>
      <c r="O388" s="56">
        <v>401</v>
      </c>
      <c r="P388" s="57">
        <v>101</v>
      </c>
      <c r="Q388" s="58">
        <v>330333401101</v>
      </c>
      <c r="R388" s="56" t="s">
        <v>8549</v>
      </c>
      <c r="S388" s="56" t="s">
        <v>8553</v>
      </c>
      <c r="T388" s="56" t="s">
        <v>8551</v>
      </c>
      <c r="U388" s="56">
        <v>1</v>
      </c>
      <c r="V388" s="49" t="s">
        <v>8554</v>
      </c>
    </row>
    <row r="389" ht="12.8" customHeight="1" spans="1:22" x14ac:dyDescent="0.25">
      <c r="A389" s="55">
        <v>134480</v>
      </c>
      <c r="B389" s="56" t="s">
        <v>9109</v>
      </c>
      <c r="C389" s="56" t="s">
        <v>11</v>
      </c>
      <c r="D389" s="56" t="s">
        <v>8547</v>
      </c>
      <c r="E389" s="56" t="s">
        <v>8548</v>
      </c>
      <c r="F389" s="56" t="s">
        <v>8549</v>
      </c>
      <c r="G389" s="56" t="s">
        <v>8549</v>
      </c>
      <c r="H389" s="56" t="s">
        <v>9110</v>
      </c>
      <c r="I389" s="56" t="s">
        <v>9110</v>
      </c>
      <c r="J389" s="56" t="s">
        <v>8551</v>
      </c>
      <c r="K389" s="56" t="s">
        <v>9109</v>
      </c>
      <c r="L389" s="56" t="s">
        <v>7728</v>
      </c>
      <c r="M389" s="56">
        <v>330</v>
      </c>
      <c r="N389" s="56">
        <v>333</v>
      </c>
      <c r="O389" s="56">
        <v>401</v>
      </c>
      <c r="P389" s="57" t="s">
        <v>7022</v>
      </c>
      <c r="Q389" s="58" t="s">
        <v>8552</v>
      </c>
      <c r="R389" s="56" t="s">
        <v>8549</v>
      </c>
      <c r="S389" s="56" t="s">
        <v>8553</v>
      </c>
      <c r="T389" s="56" t="s">
        <v>8551</v>
      </c>
      <c r="U389" s="56">
        <v>1</v>
      </c>
      <c r="V389" s="49" t="s">
        <v>8554</v>
      </c>
    </row>
    <row r="390" ht="12.8" customHeight="1" spans="1:22" x14ac:dyDescent="0.25">
      <c r="A390" s="55">
        <v>61746</v>
      </c>
      <c r="B390" s="56" t="s">
        <v>9109</v>
      </c>
      <c r="C390" s="56" t="s">
        <v>11</v>
      </c>
      <c r="D390" s="56" t="s">
        <v>8547</v>
      </c>
      <c r="E390" s="56" t="s">
        <v>8548</v>
      </c>
      <c r="F390" s="56" t="s">
        <v>8549</v>
      </c>
      <c r="G390" s="56" t="s">
        <v>8549</v>
      </c>
      <c r="H390" s="56" t="s">
        <v>9110</v>
      </c>
      <c r="I390" s="56" t="s">
        <v>9110</v>
      </c>
      <c r="J390" s="56" t="s">
        <v>8551</v>
      </c>
      <c r="K390" s="56" t="s">
        <v>9109</v>
      </c>
      <c r="L390" s="56" t="s">
        <v>33</v>
      </c>
      <c r="M390" s="56">
        <v>330</v>
      </c>
      <c r="N390" s="56">
        <v>333</v>
      </c>
      <c r="O390" s="56">
        <v>401</v>
      </c>
      <c r="P390" s="57" t="s">
        <v>7022</v>
      </c>
      <c r="Q390" s="58" t="s">
        <v>8552</v>
      </c>
      <c r="R390" s="56" t="s">
        <v>8549</v>
      </c>
      <c r="S390" s="56" t="s">
        <v>8553</v>
      </c>
      <c r="T390" s="56" t="s">
        <v>8551</v>
      </c>
      <c r="U390" s="56">
        <v>1</v>
      </c>
      <c r="V390" s="49" t="s">
        <v>8554</v>
      </c>
    </row>
    <row r="391" ht="12.8" customHeight="1" spans="1:22" x14ac:dyDescent="0.25">
      <c r="A391" s="55">
        <v>655333</v>
      </c>
      <c r="B391" s="56" t="s">
        <v>9111</v>
      </c>
      <c r="C391" s="56" t="s">
        <v>11</v>
      </c>
      <c r="D391" s="56" t="s">
        <v>8547</v>
      </c>
      <c r="E391" s="56" t="s">
        <v>8548</v>
      </c>
      <c r="F391" s="56" t="s">
        <v>8549</v>
      </c>
      <c r="G391" s="56" t="s">
        <v>8549</v>
      </c>
      <c r="H391" s="56" t="s">
        <v>9110</v>
      </c>
      <c r="I391" s="56" t="s">
        <v>9110</v>
      </c>
      <c r="J391" s="56" t="s">
        <v>8556</v>
      </c>
      <c r="K391" s="56" t="s">
        <v>9111</v>
      </c>
      <c r="L391" s="56" t="s">
        <v>8557</v>
      </c>
      <c r="M391" s="56">
        <v>330</v>
      </c>
      <c r="N391" s="56">
        <v>333</v>
      </c>
      <c r="O391" s="56">
        <v>401</v>
      </c>
      <c r="P391" s="57">
        <v>453</v>
      </c>
      <c r="Q391" s="58">
        <v>330333401453</v>
      </c>
      <c r="R391" s="56" t="s">
        <v>8549</v>
      </c>
      <c r="S391" s="56" t="s">
        <v>8553</v>
      </c>
      <c r="T391" s="56" t="s">
        <v>8551</v>
      </c>
      <c r="U391" s="56">
        <v>1</v>
      </c>
      <c r="V391" s="49" t="s">
        <v>8554</v>
      </c>
    </row>
    <row r="392" ht="12.8" customHeight="1" spans="1:22" x14ac:dyDescent="0.25">
      <c r="A392" s="55">
        <v>655748</v>
      </c>
      <c r="B392" s="56" t="s">
        <v>9112</v>
      </c>
      <c r="C392" s="56" t="s">
        <v>11</v>
      </c>
      <c r="D392" s="56" t="s">
        <v>8547</v>
      </c>
      <c r="E392" s="56" t="s">
        <v>8548</v>
      </c>
      <c r="F392" s="56" t="s">
        <v>8549</v>
      </c>
      <c r="G392" s="56" t="s">
        <v>8549</v>
      </c>
      <c r="H392" s="56" t="s">
        <v>9110</v>
      </c>
      <c r="I392" s="56" t="s">
        <v>9110</v>
      </c>
      <c r="J392" s="56" t="s">
        <v>8559</v>
      </c>
      <c r="K392" s="56" t="s">
        <v>9112</v>
      </c>
      <c r="L392" s="56" t="s">
        <v>8557</v>
      </c>
      <c r="M392" s="56">
        <v>330</v>
      </c>
      <c r="N392" s="56">
        <v>333</v>
      </c>
      <c r="O392" s="56">
        <v>401</v>
      </c>
      <c r="P392" s="57">
        <v>101</v>
      </c>
      <c r="Q392" s="58">
        <v>330333401101</v>
      </c>
      <c r="R392" s="56" t="s">
        <v>8549</v>
      </c>
      <c r="S392" s="56" t="s">
        <v>8553</v>
      </c>
      <c r="T392" s="56" t="s">
        <v>8551</v>
      </c>
      <c r="U392" s="56">
        <v>1</v>
      </c>
      <c r="V392" s="49" t="s">
        <v>8554</v>
      </c>
    </row>
    <row r="393" ht="12.8" customHeight="1" spans="1:22" x14ac:dyDescent="0.25">
      <c r="A393" s="55" t="s">
        <v>7022</v>
      </c>
      <c r="B393" s="56" t="s">
        <v>9113</v>
      </c>
      <c r="C393" s="56" t="s">
        <v>11</v>
      </c>
      <c r="D393" s="56" t="s">
        <v>8547</v>
      </c>
      <c r="E393" s="56" t="s">
        <v>8548</v>
      </c>
      <c r="F393" s="56" t="s">
        <v>8549</v>
      </c>
      <c r="G393" s="56" t="s">
        <v>8549</v>
      </c>
      <c r="H393" s="56" t="s">
        <v>9110</v>
      </c>
      <c r="I393" s="56" t="s">
        <v>9110</v>
      </c>
      <c r="J393" s="56" t="s">
        <v>8551</v>
      </c>
      <c r="K393" s="56" t="s">
        <v>9109</v>
      </c>
      <c r="L393" s="56" t="s">
        <v>7292</v>
      </c>
      <c r="M393" s="56">
        <v>330</v>
      </c>
      <c r="N393" s="56">
        <v>333</v>
      </c>
      <c r="O393" s="56">
        <v>401</v>
      </c>
      <c r="P393" s="57" t="s">
        <v>7022</v>
      </c>
      <c r="Q393" s="58" t="s">
        <v>8552</v>
      </c>
      <c r="R393" s="56" t="s">
        <v>8549</v>
      </c>
      <c r="S393" s="56" t="s">
        <v>8553</v>
      </c>
      <c r="T393" s="56" t="s">
        <v>8551</v>
      </c>
      <c r="U393" s="56">
        <v>0.001</v>
      </c>
      <c r="V393" s="49" t="s">
        <v>8554</v>
      </c>
    </row>
    <row r="394" ht="12.8" customHeight="1" spans="1:22" x14ac:dyDescent="0.25">
      <c r="A394" s="55">
        <v>134481</v>
      </c>
      <c r="B394" s="56" t="s">
        <v>9114</v>
      </c>
      <c r="C394" s="56" t="s">
        <v>11</v>
      </c>
      <c r="D394" s="56" t="s">
        <v>8547</v>
      </c>
      <c r="E394" s="56" t="s">
        <v>8548</v>
      </c>
      <c r="F394" s="56" t="s">
        <v>8549</v>
      </c>
      <c r="G394" s="56" t="s">
        <v>8549</v>
      </c>
      <c r="H394" s="56" t="s">
        <v>9115</v>
      </c>
      <c r="I394" s="56" t="s">
        <v>9115</v>
      </c>
      <c r="J394" s="56" t="s">
        <v>8551</v>
      </c>
      <c r="K394" s="56" t="s">
        <v>9114</v>
      </c>
      <c r="L394" s="56" t="s">
        <v>7728</v>
      </c>
      <c r="M394" s="56">
        <v>330</v>
      </c>
      <c r="N394" s="56">
        <v>333</v>
      </c>
      <c r="O394" s="56">
        <v>401</v>
      </c>
      <c r="P394" s="57" t="s">
        <v>7022</v>
      </c>
      <c r="Q394" s="58" t="s">
        <v>8552</v>
      </c>
      <c r="R394" s="56" t="s">
        <v>8549</v>
      </c>
      <c r="S394" s="56" t="s">
        <v>8553</v>
      </c>
      <c r="T394" s="56" t="s">
        <v>8551</v>
      </c>
      <c r="U394" s="56">
        <v>1</v>
      </c>
      <c r="V394" s="49" t="s">
        <v>8554</v>
      </c>
    </row>
    <row r="395" ht="12.8" customHeight="1" spans="1:22" x14ac:dyDescent="0.25">
      <c r="A395" s="55">
        <v>61747</v>
      </c>
      <c r="B395" s="56" t="s">
        <v>9114</v>
      </c>
      <c r="C395" s="56" t="s">
        <v>11</v>
      </c>
      <c r="D395" s="56" t="s">
        <v>8547</v>
      </c>
      <c r="E395" s="56" t="s">
        <v>8548</v>
      </c>
      <c r="F395" s="56" t="s">
        <v>8549</v>
      </c>
      <c r="G395" s="56" t="s">
        <v>8549</v>
      </c>
      <c r="H395" s="56" t="s">
        <v>9115</v>
      </c>
      <c r="I395" s="56" t="s">
        <v>9115</v>
      </c>
      <c r="J395" s="56" t="s">
        <v>8551</v>
      </c>
      <c r="K395" s="56" t="s">
        <v>9114</v>
      </c>
      <c r="L395" s="56" t="s">
        <v>33</v>
      </c>
      <c r="M395" s="56">
        <v>330</v>
      </c>
      <c r="N395" s="56">
        <v>333</v>
      </c>
      <c r="O395" s="56">
        <v>401</v>
      </c>
      <c r="P395" s="57" t="s">
        <v>7022</v>
      </c>
      <c r="Q395" s="58" t="s">
        <v>8552</v>
      </c>
      <c r="R395" s="56" t="s">
        <v>8549</v>
      </c>
      <c r="S395" s="56" t="s">
        <v>8553</v>
      </c>
      <c r="T395" s="56" t="s">
        <v>8551</v>
      </c>
      <c r="U395" s="56">
        <v>1</v>
      </c>
      <c r="V395" s="49" t="s">
        <v>8554</v>
      </c>
    </row>
    <row r="396" ht="12.8" customHeight="1" spans="1:22" x14ac:dyDescent="0.25">
      <c r="A396" s="55">
        <v>655328</v>
      </c>
      <c r="B396" s="56" t="s">
        <v>9116</v>
      </c>
      <c r="C396" s="56" t="s">
        <v>11</v>
      </c>
      <c r="D396" s="56" t="s">
        <v>8547</v>
      </c>
      <c r="E396" s="56" t="s">
        <v>8548</v>
      </c>
      <c r="F396" s="56" t="s">
        <v>8549</v>
      </c>
      <c r="G396" s="56" t="s">
        <v>8549</v>
      </c>
      <c r="H396" s="56" t="s">
        <v>9115</v>
      </c>
      <c r="I396" s="56" t="s">
        <v>9115</v>
      </c>
      <c r="J396" s="56" t="s">
        <v>8556</v>
      </c>
      <c r="K396" s="56" t="s">
        <v>9116</v>
      </c>
      <c r="L396" s="56" t="s">
        <v>8557</v>
      </c>
      <c r="M396" s="56">
        <v>330</v>
      </c>
      <c r="N396" s="56">
        <v>333</v>
      </c>
      <c r="O396" s="56">
        <v>401</v>
      </c>
      <c r="P396" s="57">
        <v>453</v>
      </c>
      <c r="Q396" s="58">
        <v>330333401453</v>
      </c>
      <c r="R396" s="56" t="s">
        <v>8549</v>
      </c>
      <c r="S396" s="56" t="s">
        <v>8553</v>
      </c>
      <c r="T396" s="56" t="s">
        <v>8551</v>
      </c>
      <c r="U396" s="56">
        <v>1</v>
      </c>
      <c r="V396" s="49" t="s">
        <v>8554</v>
      </c>
    </row>
    <row r="397" ht="12.8" customHeight="1" spans="1:22" x14ac:dyDescent="0.25">
      <c r="A397" s="55">
        <v>655742</v>
      </c>
      <c r="B397" s="56" t="s">
        <v>9117</v>
      </c>
      <c r="C397" s="56" t="s">
        <v>11</v>
      </c>
      <c r="D397" s="56" t="s">
        <v>8547</v>
      </c>
      <c r="E397" s="56" t="s">
        <v>8548</v>
      </c>
      <c r="F397" s="56" t="s">
        <v>8549</v>
      </c>
      <c r="G397" s="56" t="s">
        <v>8549</v>
      </c>
      <c r="H397" s="56" t="s">
        <v>9115</v>
      </c>
      <c r="I397" s="56" t="s">
        <v>9115</v>
      </c>
      <c r="J397" s="56" t="s">
        <v>8559</v>
      </c>
      <c r="K397" s="56" t="s">
        <v>9117</v>
      </c>
      <c r="L397" s="56" t="s">
        <v>8557</v>
      </c>
      <c r="M397" s="56">
        <v>330</v>
      </c>
      <c r="N397" s="56">
        <v>333</v>
      </c>
      <c r="O397" s="56">
        <v>401</v>
      </c>
      <c r="P397" s="57">
        <v>101</v>
      </c>
      <c r="Q397" s="58">
        <v>330333401101</v>
      </c>
      <c r="R397" s="56" t="s">
        <v>8549</v>
      </c>
      <c r="S397" s="56" t="s">
        <v>8553</v>
      </c>
      <c r="T397" s="56" t="s">
        <v>8551</v>
      </c>
      <c r="U397" s="56">
        <v>1</v>
      </c>
      <c r="V397" s="49" t="s">
        <v>8554</v>
      </c>
    </row>
    <row r="398" ht="12.8" customHeight="1" spans="1:22" x14ac:dyDescent="0.25">
      <c r="A398" s="55">
        <v>20020963</v>
      </c>
      <c r="B398" s="56" t="s">
        <v>9118</v>
      </c>
      <c r="C398" s="56" t="s">
        <v>11</v>
      </c>
      <c r="D398" s="56" t="s">
        <v>8547</v>
      </c>
      <c r="E398" s="56" t="s">
        <v>8548</v>
      </c>
      <c r="F398" s="56" t="s">
        <v>8549</v>
      </c>
      <c r="G398" s="56" t="s">
        <v>8549</v>
      </c>
      <c r="H398" s="56" t="s">
        <v>9115</v>
      </c>
      <c r="I398" s="56" t="s">
        <v>9115</v>
      </c>
      <c r="J398" s="56" t="s">
        <v>8562</v>
      </c>
      <c r="K398" s="56" t="s">
        <v>9119</v>
      </c>
      <c r="L398" s="56" t="s">
        <v>8564</v>
      </c>
      <c r="M398" s="56">
        <v>330</v>
      </c>
      <c r="N398" s="56">
        <v>333</v>
      </c>
      <c r="O398" s="56">
        <v>401</v>
      </c>
      <c r="P398" s="57" t="s">
        <v>7022</v>
      </c>
      <c r="Q398" s="58" t="s">
        <v>8552</v>
      </c>
      <c r="R398" s="56" t="s">
        <v>8549</v>
      </c>
      <c r="S398" s="56" t="s">
        <v>8553</v>
      </c>
      <c r="T398" s="56" t="s">
        <v>8551</v>
      </c>
      <c r="U398" s="56">
        <v>1</v>
      </c>
      <c r="V398" s="49" t="s">
        <v>8554</v>
      </c>
    </row>
    <row r="399" ht="12.8" customHeight="1" spans="1:22" x14ac:dyDescent="0.25">
      <c r="A399" s="55" t="s">
        <v>7022</v>
      </c>
      <c r="B399" s="56" t="s">
        <v>9120</v>
      </c>
      <c r="C399" s="56" t="s">
        <v>11</v>
      </c>
      <c r="D399" s="56" t="s">
        <v>8547</v>
      </c>
      <c r="E399" s="56" t="s">
        <v>8548</v>
      </c>
      <c r="F399" s="56" t="s">
        <v>8549</v>
      </c>
      <c r="G399" s="56" t="s">
        <v>8549</v>
      </c>
      <c r="H399" s="56" t="s">
        <v>9115</v>
      </c>
      <c r="I399" s="56" t="s">
        <v>9115</v>
      </c>
      <c r="J399" s="56" t="s">
        <v>8551</v>
      </c>
      <c r="K399" s="56" t="s">
        <v>9114</v>
      </c>
      <c r="L399" s="56" t="s">
        <v>7292</v>
      </c>
      <c r="M399" s="56">
        <v>330</v>
      </c>
      <c r="N399" s="56">
        <v>333</v>
      </c>
      <c r="O399" s="56">
        <v>401</v>
      </c>
      <c r="P399" s="57" t="s">
        <v>7022</v>
      </c>
      <c r="Q399" s="58" t="s">
        <v>8552</v>
      </c>
      <c r="R399" s="56" t="s">
        <v>8549</v>
      </c>
      <c r="S399" s="56" t="s">
        <v>8553</v>
      </c>
      <c r="T399" s="56" t="s">
        <v>8551</v>
      </c>
      <c r="U399" s="56">
        <v>0.001</v>
      </c>
      <c r="V399" s="49" t="s">
        <v>8554</v>
      </c>
    </row>
    <row r="400" ht="12.8" customHeight="1" spans="1:22" x14ac:dyDescent="0.25">
      <c r="A400" s="55">
        <v>134492</v>
      </c>
      <c r="B400" s="56" t="s">
        <v>102</v>
      </c>
      <c r="C400" s="56" t="s">
        <v>11</v>
      </c>
      <c r="D400" s="56" t="s">
        <v>8547</v>
      </c>
      <c r="E400" s="56" t="s">
        <v>8548</v>
      </c>
      <c r="F400" s="56" t="s">
        <v>8549</v>
      </c>
      <c r="G400" s="56" t="s">
        <v>8549</v>
      </c>
      <c r="H400" s="56" t="s">
        <v>9121</v>
      </c>
      <c r="I400" s="56" t="s">
        <v>9121</v>
      </c>
      <c r="J400" s="56" t="s">
        <v>8551</v>
      </c>
      <c r="K400" s="56" t="s">
        <v>9122</v>
      </c>
      <c r="L400" s="56" t="s">
        <v>7728</v>
      </c>
      <c r="M400" s="56">
        <v>330</v>
      </c>
      <c r="N400" s="56">
        <v>333</v>
      </c>
      <c r="O400" s="56">
        <v>401</v>
      </c>
      <c r="P400" s="57" t="s">
        <v>7022</v>
      </c>
      <c r="Q400" s="58" t="s">
        <v>8552</v>
      </c>
      <c r="R400" s="56" t="s">
        <v>8549</v>
      </c>
      <c r="S400" s="56" t="s">
        <v>8553</v>
      </c>
      <c r="T400" s="56" t="s">
        <v>8551</v>
      </c>
      <c r="U400" s="56">
        <v>1</v>
      </c>
      <c r="V400" s="49" t="s">
        <v>8554</v>
      </c>
    </row>
    <row r="401" ht="12.8" customHeight="1" spans="1:22" x14ac:dyDescent="0.25">
      <c r="A401" s="55">
        <v>61781</v>
      </c>
      <c r="B401" s="56" t="s">
        <v>102</v>
      </c>
      <c r="C401" s="56" t="s">
        <v>11</v>
      </c>
      <c r="D401" s="56" t="s">
        <v>8547</v>
      </c>
      <c r="E401" s="56" t="s">
        <v>8548</v>
      </c>
      <c r="F401" s="56" t="s">
        <v>8549</v>
      </c>
      <c r="G401" s="56" t="s">
        <v>8549</v>
      </c>
      <c r="H401" s="56" t="s">
        <v>9121</v>
      </c>
      <c r="I401" s="56" t="s">
        <v>9121</v>
      </c>
      <c r="J401" s="56" t="s">
        <v>8551</v>
      </c>
      <c r="K401" s="56" t="s">
        <v>9122</v>
      </c>
      <c r="L401" s="56" t="s">
        <v>33</v>
      </c>
      <c r="M401" s="56">
        <v>330</v>
      </c>
      <c r="N401" s="56">
        <v>333</v>
      </c>
      <c r="O401" s="56">
        <v>401</v>
      </c>
      <c r="P401" s="57" t="s">
        <v>7022</v>
      </c>
      <c r="Q401" s="58" t="s">
        <v>8552</v>
      </c>
      <c r="R401" s="56" t="s">
        <v>8549</v>
      </c>
      <c r="S401" s="56" t="s">
        <v>8553</v>
      </c>
      <c r="T401" s="56" t="s">
        <v>8551</v>
      </c>
      <c r="U401" s="56">
        <v>1</v>
      </c>
      <c r="V401" s="49" t="s">
        <v>8554</v>
      </c>
    </row>
    <row r="402" ht="12.8" customHeight="1" spans="1:22" x14ac:dyDescent="0.25">
      <c r="A402" s="55">
        <v>655306</v>
      </c>
      <c r="B402" s="56" t="s">
        <v>9123</v>
      </c>
      <c r="C402" s="56" t="s">
        <v>11</v>
      </c>
      <c r="D402" s="56" t="s">
        <v>8547</v>
      </c>
      <c r="E402" s="56" t="s">
        <v>8548</v>
      </c>
      <c r="F402" s="56" t="s">
        <v>8549</v>
      </c>
      <c r="G402" s="56" t="s">
        <v>8549</v>
      </c>
      <c r="H402" s="56" t="s">
        <v>9121</v>
      </c>
      <c r="I402" s="56" t="s">
        <v>9121</v>
      </c>
      <c r="J402" s="56" t="s">
        <v>8556</v>
      </c>
      <c r="K402" s="56" t="s">
        <v>9124</v>
      </c>
      <c r="L402" s="56" t="s">
        <v>8557</v>
      </c>
      <c r="M402" s="56">
        <v>330</v>
      </c>
      <c r="N402" s="56">
        <v>333</v>
      </c>
      <c r="O402" s="56">
        <v>401</v>
      </c>
      <c r="P402" s="57">
        <v>452</v>
      </c>
      <c r="Q402" s="58">
        <v>330333401452</v>
      </c>
      <c r="R402" s="56" t="s">
        <v>8549</v>
      </c>
      <c r="S402" s="56" t="s">
        <v>8553</v>
      </c>
      <c r="T402" s="56" t="s">
        <v>8551</v>
      </c>
      <c r="U402" s="56">
        <v>1</v>
      </c>
      <c r="V402" s="49" t="s">
        <v>8554</v>
      </c>
    </row>
    <row r="403" ht="12.8" customHeight="1" spans="1:22" x14ac:dyDescent="0.25">
      <c r="A403" s="55">
        <v>655713</v>
      </c>
      <c r="B403" s="56" t="s">
        <v>9125</v>
      </c>
      <c r="C403" s="56" t="s">
        <v>11</v>
      </c>
      <c r="D403" s="56" t="s">
        <v>8547</v>
      </c>
      <c r="E403" s="56" t="s">
        <v>8548</v>
      </c>
      <c r="F403" s="56" t="s">
        <v>8549</v>
      </c>
      <c r="G403" s="56" t="s">
        <v>8549</v>
      </c>
      <c r="H403" s="56" t="s">
        <v>9121</v>
      </c>
      <c r="I403" s="56" t="s">
        <v>9121</v>
      </c>
      <c r="J403" s="56" t="s">
        <v>8559</v>
      </c>
      <c r="K403" s="56" t="s">
        <v>9126</v>
      </c>
      <c r="L403" s="56" t="s">
        <v>8557</v>
      </c>
      <c r="M403" s="56">
        <v>330</v>
      </c>
      <c r="N403" s="56">
        <v>333</v>
      </c>
      <c r="O403" s="56">
        <v>401</v>
      </c>
      <c r="P403" s="57">
        <v>101</v>
      </c>
      <c r="Q403" s="58">
        <v>330333401101</v>
      </c>
      <c r="R403" s="56" t="s">
        <v>8549</v>
      </c>
      <c r="S403" s="56" t="s">
        <v>8553</v>
      </c>
      <c r="T403" s="56" t="s">
        <v>8551</v>
      </c>
      <c r="U403" s="56">
        <v>1</v>
      </c>
      <c r="V403" s="49" t="s">
        <v>8554</v>
      </c>
    </row>
    <row r="404" ht="12.8" customHeight="1" spans="1:22" x14ac:dyDescent="0.25">
      <c r="A404" s="55">
        <v>20020943</v>
      </c>
      <c r="B404" s="56" t="s">
        <v>9127</v>
      </c>
      <c r="C404" s="56" t="s">
        <v>11</v>
      </c>
      <c r="D404" s="56" t="s">
        <v>8547</v>
      </c>
      <c r="E404" s="56" t="s">
        <v>8548</v>
      </c>
      <c r="F404" s="56" t="s">
        <v>8549</v>
      </c>
      <c r="G404" s="56" t="s">
        <v>8549</v>
      </c>
      <c r="H404" s="56" t="s">
        <v>9121</v>
      </c>
      <c r="I404" s="56" t="s">
        <v>9121</v>
      </c>
      <c r="J404" s="56" t="s">
        <v>8562</v>
      </c>
      <c r="K404" s="56" t="s">
        <v>9128</v>
      </c>
      <c r="L404" s="56" t="s">
        <v>8564</v>
      </c>
      <c r="M404" s="56">
        <v>330</v>
      </c>
      <c r="N404" s="56">
        <v>333</v>
      </c>
      <c r="O404" s="56">
        <v>401</v>
      </c>
      <c r="P404" s="57" t="s">
        <v>7022</v>
      </c>
      <c r="Q404" s="58" t="s">
        <v>8552</v>
      </c>
      <c r="R404" s="56" t="s">
        <v>8549</v>
      </c>
      <c r="S404" s="56" t="s">
        <v>8553</v>
      </c>
      <c r="T404" s="56" t="s">
        <v>8551</v>
      </c>
      <c r="U404" s="56">
        <v>1</v>
      </c>
      <c r="V404" s="49" t="s">
        <v>8554</v>
      </c>
    </row>
    <row r="405" ht="12.8" customHeight="1" spans="1:22" x14ac:dyDescent="0.25">
      <c r="A405" s="55" t="s">
        <v>7022</v>
      </c>
      <c r="B405" s="56" t="s">
        <v>9129</v>
      </c>
      <c r="C405" s="56" t="s">
        <v>11</v>
      </c>
      <c r="D405" s="56" t="s">
        <v>8547</v>
      </c>
      <c r="E405" s="56" t="s">
        <v>8548</v>
      </c>
      <c r="F405" s="56" t="s">
        <v>8549</v>
      </c>
      <c r="G405" s="56" t="s">
        <v>8549</v>
      </c>
      <c r="H405" s="56" t="s">
        <v>9121</v>
      </c>
      <c r="I405" s="56" t="s">
        <v>9121</v>
      </c>
      <c r="J405" s="56" t="s">
        <v>8551</v>
      </c>
      <c r="K405" s="56" t="s">
        <v>9122</v>
      </c>
      <c r="L405" s="56" t="s">
        <v>7292</v>
      </c>
      <c r="M405" s="56">
        <v>330</v>
      </c>
      <c r="N405" s="56">
        <v>333</v>
      </c>
      <c r="O405" s="56">
        <v>401</v>
      </c>
      <c r="P405" s="57" t="s">
        <v>7022</v>
      </c>
      <c r="Q405" s="58" t="s">
        <v>8552</v>
      </c>
      <c r="R405" s="56" t="s">
        <v>8549</v>
      </c>
      <c r="S405" s="56" t="s">
        <v>8553</v>
      </c>
      <c r="T405" s="56" t="s">
        <v>8551</v>
      </c>
      <c r="U405" s="56">
        <v>0.001</v>
      </c>
      <c r="V405" s="49" t="s">
        <v>8554</v>
      </c>
    </row>
    <row r="406" ht="12.8" customHeight="1" spans="1:22" x14ac:dyDescent="0.25">
      <c r="A406" s="55">
        <v>671786</v>
      </c>
      <c r="B406" s="56" t="s">
        <v>9130</v>
      </c>
      <c r="C406" s="56" t="s">
        <v>10</v>
      </c>
      <c r="D406" s="56" t="s">
        <v>8547</v>
      </c>
      <c r="E406" s="56" t="s">
        <v>8548</v>
      </c>
      <c r="F406" s="56" t="s">
        <v>8549</v>
      </c>
      <c r="G406" s="56" t="s">
        <v>8567</v>
      </c>
      <c r="H406" s="56" t="s">
        <v>9131</v>
      </c>
      <c r="I406" s="56" t="s">
        <v>9121</v>
      </c>
      <c r="J406" s="56" t="s">
        <v>8551</v>
      </c>
      <c r="K406" s="56" t="s">
        <v>9130</v>
      </c>
      <c r="L406" s="56" t="s">
        <v>8557</v>
      </c>
      <c r="M406" s="56">
        <v>330</v>
      </c>
      <c r="N406" s="56">
        <v>333</v>
      </c>
      <c r="O406" s="56">
        <v>401</v>
      </c>
      <c r="P406" s="57">
        <v>473</v>
      </c>
      <c r="Q406" s="58">
        <v>330333401473</v>
      </c>
      <c r="R406" s="56" t="s">
        <v>8567</v>
      </c>
      <c r="S406" s="56" t="s">
        <v>8570</v>
      </c>
      <c r="T406" s="56" t="s">
        <v>8551</v>
      </c>
      <c r="U406" s="56">
        <v>0.5</v>
      </c>
      <c r="V406" s="49" t="s">
        <v>8554</v>
      </c>
    </row>
    <row r="407" ht="12.8" customHeight="1" spans="1:22" x14ac:dyDescent="0.25">
      <c r="A407" s="55">
        <v>20024090</v>
      </c>
      <c r="B407" s="56" t="s">
        <v>9130</v>
      </c>
      <c r="C407" s="56" t="s">
        <v>10</v>
      </c>
      <c r="D407" s="56" t="s">
        <v>8547</v>
      </c>
      <c r="E407" s="56" t="s">
        <v>8548</v>
      </c>
      <c r="F407" s="56" t="s">
        <v>8549</v>
      </c>
      <c r="G407" s="56" t="s">
        <v>8567</v>
      </c>
      <c r="H407" s="56" t="s">
        <v>9131</v>
      </c>
      <c r="I407" s="56" t="s">
        <v>9121</v>
      </c>
      <c r="J407" s="56" t="s">
        <v>8551</v>
      </c>
      <c r="K407" s="56" t="s">
        <v>9130</v>
      </c>
      <c r="L407" s="56" t="s">
        <v>8564</v>
      </c>
      <c r="M407" s="56">
        <v>330</v>
      </c>
      <c r="N407" s="56">
        <v>333</v>
      </c>
      <c r="O407" s="56">
        <v>401</v>
      </c>
      <c r="P407" s="57" t="s">
        <v>7022</v>
      </c>
      <c r="Q407" s="58" t="s">
        <v>8552</v>
      </c>
      <c r="R407" s="56" t="s">
        <v>8567</v>
      </c>
      <c r="S407" s="56" t="s">
        <v>8570</v>
      </c>
      <c r="T407" s="56" t="s">
        <v>8551</v>
      </c>
      <c r="U407" s="56">
        <v>0.5</v>
      </c>
      <c r="V407" s="49" t="s">
        <v>8554</v>
      </c>
    </row>
    <row r="408" ht="12.8" customHeight="1" spans="1:22" x14ac:dyDescent="0.25">
      <c r="A408" s="55">
        <v>134801</v>
      </c>
      <c r="B408" s="56" t="s">
        <v>9132</v>
      </c>
      <c r="C408" s="56" t="s">
        <v>10</v>
      </c>
      <c r="D408" s="56" t="s">
        <v>8547</v>
      </c>
      <c r="E408" s="56" t="s">
        <v>8548</v>
      </c>
      <c r="F408" s="56" t="s">
        <v>8549</v>
      </c>
      <c r="G408" s="56" t="s">
        <v>8567</v>
      </c>
      <c r="H408" s="56" t="s">
        <v>9131</v>
      </c>
      <c r="I408" s="56" t="s">
        <v>9121</v>
      </c>
      <c r="J408" s="56" t="s">
        <v>8551</v>
      </c>
      <c r="K408" s="56" t="s">
        <v>9130</v>
      </c>
      <c r="L408" s="56" t="s">
        <v>7728</v>
      </c>
      <c r="M408" s="56">
        <v>330</v>
      </c>
      <c r="N408" s="56">
        <v>333</v>
      </c>
      <c r="O408" s="56">
        <v>401</v>
      </c>
      <c r="P408" s="57" t="s">
        <v>7022</v>
      </c>
      <c r="Q408" s="58" t="s">
        <v>8552</v>
      </c>
      <c r="R408" s="56" t="s">
        <v>8567</v>
      </c>
      <c r="S408" s="56" t="s">
        <v>8570</v>
      </c>
      <c r="T408" s="56" t="s">
        <v>8551</v>
      </c>
      <c r="U408" s="56">
        <v>0.5</v>
      </c>
      <c r="V408" s="49" t="s">
        <v>8554</v>
      </c>
    </row>
    <row r="409" ht="12.8" customHeight="1" spans="1:22" x14ac:dyDescent="0.25">
      <c r="A409" s="55">
        <v>794561</v>
      </c>
      <c r="B409" s="56" t="s">
        <v>9133</v>
      </c>
      <c r="C409" s="56" t="s">
        <v>10</v>
      </c>
      <c r="D409" s="56" t="s">
        <v>8547</v>
      </c>
      <c r="E409" s="56" t="s">
        <v>8548</v>
      </c>
      <c r="F409" s="56" t="s">
        <v>8549</v>
      </c>
      <c r="G409" s="56" t="s">
        <v>8567</v>
      </c>
      <c r="H409" s="56" t="s">
        <v>9131</v>
      </c>
      <c r="I409" s="56" t="s">
        <v>9121</v>
      </c>
      <c r="J409" s="56" t="s">
        <v>8573</v>
      </c>
      <c r="K409" s="56" t="s">
        <v>9134</v>
      </c>
      <c r="L409" s="56" t="s">
        <v>33</v>
      </c>
      <c r="M409" s="56">
        <v>330</v>
      </c>
      <c r="N409" s="56">
        <v>333</v>
      </c>
      <c r="O409" s="56">
        <v>401</v>
      </c>
      <c r="P409" s="57" t="s">
        <v>7022</v>
      </c>
      <c r="Q409" s="58" t="s">
        <v>8552</v>
      </c>
      <c r="R409" s="56" t="s">
        <v>8567</v>
      </c>
      <c r="S409" s="56" t="s">
        <v>8570</v>
      </c>
      <c r="T409" s="56" t="s">
        <v>8551</v>
      </c>
      <c r="U409" s="56">
        <v>0.5</v>
      </c>
      <c r="V409" s="49" t="s">
        <v>8554</v>
      </c>
    </row>
    <row r="410" ht="12.8" customHeight="1" spans="1:22" x14ac:dyDescent="0.25">
      <c r="A410" s="55">
        <v>795727</v>
      </c>
      <c r="B410" s="56" t="s">
        <v>1420</v>
      </c>
      <c r="C410" s="56" t="s">
        <v>10</v>
      </c>
      <c r="D410" s="56" t="s">
        <v>8547</v>
      </c>
      <c r="E410" s="56" t="s">
        <v>8548</v>
      </c>
      <c r="F410" s="56" t="s">
        <v>8549</v>
      </c>
      <c r="G410" s="56" t="s">
        <v>8567</v>
      </c>
      <c r="H410" s="56" t="s">
        <v>9131</v>
      </c>
      <c r="I410" s="56" t="s">
        <v>9121</v>
      </c>
      <c r="J410" s="56" t="s">
        <v>8551</v>
      </c>
      <c r="K410" s="56" t="s">
        <v>9130</v>
      </c>
      <c r="L410" s="56" t="s">
        <v>33</v>
      </c>
      <c r="M410" s="56">
        <v>330</v>
      </c>
      <c r="N410" s="56">
        <v>333</v>
      </c>
      <c r="O410" s="56">
        <v>401</v>
      </c>
      <c r="P410" s="57" t="s">
        <v>7022</v>
      </c>
      <c r="Q410" s="58" t="s">
        <v>8552</v>
      </c>
      <c r="R410" s="56" t="s">
        <v>8567</v>
      </c>
      <c r="S410" s="56" t="s">
        <v>8570</v>
      </c>
      <c r="T410" s="56" t="s">
        <v>8551</v>
      </c>
      <c r="U410" s="56">
        <v>0.5</v>
      </c>
      <c r="V410" s="49" t="s">
        <v>8554</v>
      </c>
    </row>
    <row r="411" ht="12.8" customHeight="1" spans="1:22" x14ac:dyDescent="0.25">
      <c r="A411" s="55" t="s">
        <v>7022</v>
      </c>
      <c r="B411" s="56" t="s">
        <v>9135</v>
      </c>
      <c r="C411" s="56" t="s">
        <v>10</v>
      </c>
      <c r="D411" s="56" t="s">
        <v>8547</v>
      </c>
      <c r="E411" s="56" t="s">
        <v>8548</v>
      </c>
      <c r="F411" s="56" t="s">
        <v>8549</v>
      </c>
      <c r="G411" s="56" t="s">
        <v>8567</v>
      </c>
      <c r="H411" s="56" t="s">
        <v>9131</v>
      </c>
      <c r="I411" s="56" t="s">
        <v>9121</v>
      </c>
      <c r="J411" s="56" t="s">
        <v>8551</v>
      </c>
      <c r="K411" s="56" t="s">
        <v>9136</v>
      </c>
      <c r="L411" s="56" t="s">
        <v>7718</v>
      </c>
      <c r="M411" s="56">
        <v>330</v>
      </c>
      <c r="N411" s="56">
        <v>333</v>
      </c>
      <c r="O411" s="56">
        <v>401</v>
      </c>
      <c r="P411" s="57" t="s">
        <v>7022</v>
      </c>
      <c r="Q411" s="58" t="s">
        <v>8552</v>
      </c>
      <c r="R411" s="56" t="s">
        <v>8567</v>
      </c>
      <c r="S411" s="56" t="s">
        <v>8570</v>
      </c>
      <c r="T411" s="56" t="s">
        <v>8551</v>
      </c>
      <c r="U411" s="56">
        <v>0.5</v>
      </c>
      <c r="V411" s="49" t="s">
        <v>8554</v>
      </c>
    </row>
    <row r="412" ht="12.8" customHeight="1" spans="1:22" x14ac:dyDescent="0.25">
      <c r="A412" s="55">
        <v>134482</v>
      </c>
      <c r="B412" s="56" t="s">
        <v>9137</v>
      </c>
      <c r="C412" s="56" t="s">
        <v>11</v>
      </c>
      <c r="D412" s="56" t="s">
        <v>8547</v>
      </c>
      <c r="E412" s="56" t="s">
        <v>8548</v>
      </c>
      <c r="F412" s="56" t="s">
        <v>8549</v>
      </c>
      <c r="G412" s="56" t="s">
        <v>8549</v>
      </c>
      <c r="H412" s="56" t="s">
        <v>9138</v>
      </c>
      <c r="I412" s="56" t="s">
        <v>9138</v>
      </c>
      <c r="J412" s="56" t="s">
        <v>8551</v>
      </c>
      <c r="K412" s="56" t="s">
        <v>9137</v>
      </c>
      <c r="L412" s="56" t="s">
        <v>7728</v>
      </c>
      <c r="M412" s="56">
        <v>330</v>
      </c>
      <c r="N412" s="56">
        <v>333</v>
      </c>
      <c r="O412" s="56">
        <v>401</v>
      </c>
      <c r="P412" s="57" t="s">
        <v>7022</v>
      </c>
      <c r="Q412" s="58" t="s">
        <v>8552</v>
      </c>
      <c r="R412" s="56" t="s">
        <v>8549</v>
      </c>
      <c r="S412" s="56" t="s">
        <v>8553</v>
      </c>
      <c r="T412" s="56" t="s">
        <v>8551</v>
      </c>
      <c r="U412" s="56">
        <v>1</v>
      </c>
      <c r="V412" s="49" t="s">
        <v>8554</v>
      </c>
    </row>
    <row r="413" ht="12.8" customHeight="1" spans="1:22" x14ac:dyDescent="0.25">
      <c r="A413" s="55">
        <v>61748</v>
      </c>
      <c r="B413" s="56" t="s">
        <v>9137</v>
      </c>
      <c r="C413" s="56" t="s">
        <v>11</v>
      </c>
      <c r="D413" s="56" t="s">
        <v>8547</v>
      </c>
      <c r="E413" s="56" t="s">
        <v>8548</v>
      </c>
      <c r="F413" s="56" t="s">
        <v>8549</v>
      </c>
      <c r="G413" s="56" t="s">
        <v>8549</v>
      </c>
      <c r="H413" s="56" t="s">
        <v>9138</v>
      </c>
      <c r="I413" s="56" t="s">
        <v>9138</v>
      </c>
      <c r="J413" s="56" t="s">
        <v>8551</v>
      </c>
      <c r="K413" s="56" t="s">
        <v>9137</v>
      </c>
      <c r="L413" s="56" t="s">
        <v>33</v>
      </c>
      <c r="M413" s="56">
        <v>330</v>
      </c>
      <c r="N413" s="56">
        <v>333</v>
      </c>
      <c r="O413" s="56">
        <v>401</v>
      </c>
      <c r="P413" s="57" t="s">
        <v>7022</v>
      </c>
      <c r="Q413" s="58" t="s">
        <v>8552</v>
      </c>
      <c r="R413" s="56" t="s">
        <v>8549</v>
      </c>
      <c r="S413" s="56" t="s">
        <v>8553</v>
      </c>
      <c r="T413" s="56" t="s">
        <v>8551</v>
      </c>
      <c r="U413" s="56">
        <v>1</v>
      </c>
      <c r="V413" s="49" t="s">
        <v>8554</v>
      </c>
    </row>
    <row r="414" ht="12.8" customHeight="1" spans="1:22" x14ac:dyDescent="0.25">
      <c r="A414" s="55">
        <v>655332</v>
      </c>
      <c r="B414" s="56" t="s">
        <v>9139</v>
      </c>
      <c r="C414" s="56" t="s">
        <v>11</v>
      </c>
      <c r="D414" s="56" t="s">
        <v>8547</v>
      </c>
      <c r="E414" s="56" t="s">
        <v>8548</v>
      </c>
      <c r="F414" s="56" t="s">
        <v>8549</v>
      </c>
      <c r="G414" s="56" t="s">
        <v>8549</v>
      </c>
      <c r="H414" s="56" t="s">
        <v>9138</v>
      </c>
      <c r="I414" s="56" t="s">
        <v>9138</v>
      </c>
      <c r="J414" s="56" t="s">
        <v>8556</v>
      </c>
      <c r="K414" s="56" t="s">
        <v>9139</v>
      </c>
      <c r="L414" s="56" t="s">
        <v>8557</v>
      </c>
      <c r="M414" s="56">
        <v>330</v>
      </c>
      <c r="N414" s="56">
        <v>333</v>
      </c>
      <c r="O414" s="56">
        <v>401</v>
      </c>
      <c r="P414" s="57">
        <v>453</v>
      </c>
      <c r="Q414" s="58">
        <v>330333401453</v>
      </c>
      <c r="R414" s="56" t="s">
        <v>8549</v>
      </c>
      <c r="S414" s="56" t="s">
        <v>8553</v>
      </c>
      <c r="T414" s="56" t="s">
        <v>8551</v>
      </c>
      <c r="U414" s="56">
        <v>1</v>
      </c>
      <c r="V414" s="49" t="s">
        <v>8554</v>
      </c>
    </row>
    <row r="415" ht="12.8" customHeight="1" spans="1:22" x14ac:dyDescent="0.25">
      <c r="A415" s="55">
        <v>655747</v>
      </c>
      <c r="B415" s="56" t="s">
        <v>9140</v>
      </c>
      <c r="C415" s="56" t="s">
        <v>11</v>
      </c>
      <c r="D415" s="56" t="s">
        <v>8547</v>
      </c>
      <c r="E415" s="56" t="s">
        <v>8548</v>
      </c>
      <c r="F415" s="56" t="s">
        <v>8549</v>
      </c>
      <c r="G415" s="56" t="s">
        <v>8549</v>
      </c>
      <c r="H415" s="56" t="s">
        <v>9138</v>
      </c>
      <c r="I415" s="56" t="s">
        <v>9138</v>
      </c>
      <c r="J415" s="56" t="s">
        <v>8559</v>
      </c>
      <c r="K415" s="56" t="s">
        <v>9140</v>
      </c>
      <c r="L415" s="56" t="s">
        <v>8557</v>
      </c>
      <c r="M415" s="56">
        <v>330</v>
      </c>
      <c r="N415" s="56">
        <v>333</v>
      </c>
      <c r="O415" s="56">
        <v>401</v>
      </c>
      <c r="P415" s="57">
        <v>101</v>
      </c>
      <c r="Q415" s="58">
        <v>330333401101</v>
      </c>
      <c r="R415" s="56" t="s">
        <v>8549</v>
      </c>
      <c r="S415" s="56" t="s">
        <v>8553</v>
      </c>
      <c r="T415" s="56" t="s">
        <v>8551</v>
      </c>
      <c r="U415" s="56">
        <v>1</v>
      </c>
      <c r="V415" s="49" t="s">
        <v>8554</v>
      </c>
    </row>
    <row r="416" ht="12.8" customHeight="1" spans="1:22" x14ac:dyDescent="0.25">
      <c r="A416" s="55">
        <v>20020967</v>
      </c>
      <c r="B416" s="56" t="s">
        <v>9141</v>
      </c>
      <c r="C416" s="56" t="s">
        <v>11</v>
      </c>
      <c r="D416" s="56" t="s">
        <v>8547</v>
      </c>
      <c r="E416" s="56" t="s">
        <v>8548</v>
      </c>
      <c r="F416" s="56" t="s">
        <v>8549</v>
      </c>
      <c r="G416" s="56" t="s">
        <v>8549</v>
      </c>
      <c r="H416" s="56" t="s">
        <v>9138</v>
      </c>
      <c r="I416" s="56" t="s">
        <v>9138</v>
      </c>
      <c r="J416" s="56" t="s">
        <v>8562</v>
      </c>
      <c r="K416" s="56" t="s">
        <v>9142</v>
      </c>
      <c r="L416" s="56" t="s">
        <v>8564</v>
      </c>
      <c r="M416" s="56">
        <v>330</v>
      </c>
      <c r="N416" s="56">
        <v>333</v>
      </c>
      <c r="O416" s="56">
        <v>401</v>
      </c>
      <c r="P416" s="57" t="s">
        <v>7022</v>
      </c>
      <c r="Q416" s="58" t="s">
        <v>8552</v>
      </c>
      <c r="R416" s="56" t="s">
        <v>8549</v>
      </c>
      <c r="S416" s="56" t="s">
        <v>8553</v>
      </c>
      <c r="T416" s="56" t="s">
        <v>8551</v>
      </c>
      <c r="U416" s="56">
        <v>1</v>
      </c>
      <c r="V416" s="49" t="s">
        <v>8554</v>
      </c>
    </row>
    <row r="417" ht="12.8" customHeight="1" spans="1:22" x14ac:dyDescent="0.25">
      <c r="A417" s="55">
        <v>134484</v>
      </c>
      <c r="B417" s="56" t="s">
        <v>86</v>
      </c>
      <c r="C417" s="56" t="s">
        <v>11</v>
      </c>
      <c r="D417" s="56" t="s">
        <v>8547</v>
      </c>
      <c r="E417" s="56" t="s">
        <v>8548</v>
      </c>
      <c r="F417" s="56" t="s">
        <v>8549</v>
      </c>
      <c r="G417" s="56" t="s">
        <v>8549</v>
      </c>
      <c r="H417" s="56" t="s">
        <v>9143</v>
      </c>
      <c r="I417" s="56" t="s">
        <v>9143</v>
      </c>
      <c r="J417" s="56" t="s">
        <v>8551</v>
      </c>
      <c r="K417" s="56" t="s">
        <v>86</v>
      </c>
      <c r="L417" s="56" t="s">
        <v>7728</v>
      </c>
      <c r="M417" s="56">
        <v>330</v>
      </c>
      <c r="N417" s="56">
        <v>333</v>
      </c>
      <c r="O417" s="56">
        <v>401</v>
      </c>
      <c r="P417" s="57" t="s">
        <v>7022</v>
      </c>
      <c r="Q417" s="58" t="s">
        <v>8552</v>
      </c>
      <c r="R417" s="56" t="s">
        <v>8549</v>
      </c>
      <c r="S417" s="56" t="s">
        <v>8553</v>
      </c>
      <c r="T417" s="56" t="s">
        <v>8551</v>
      </c>
      <c r="U417" s="56">
        <v>1</v>
      </c>
      <c r="V417" s="49" t="s">
        <v>8554</v>
      </c>
    </row>
    <row r="418" ht="12.8" customHeight="1" spans="1:22" x14ac:dyDescent="0.25">
      <c r="A418" s="55">
        <v>61755</v>
      </c>
      <c r="B418" s="56" t="s">
        <v>86</v>
      </c>
      <c r="C418" s="56" t="s">
        <v>11</v>
      </c>
      <c r="D418" s="56" t="s">
        <v>8547</v>
      </c>
      <c r="E418" s="56" t="s">
        <v>8548</v>
      </c>
      <c r="F418" s="56" t="s">
        <v>8549</v>
      </c>
      <c r="G418" s="56" t="s">
        <v>8549</v>
      </c>
      <c r="H418" s="56" t="s">
        <v>9143</v>
      </c>
      <c r="I418" s="56" t="s">
        <v>9143</v>
      </c>
      <c r="J418" s="56" t="s">
        <v>8551</v>
      </c>
      <c r="K418" s="56" t="s">
        <v>86</v>
      </c>
      <c r="L418" s="56" t="s">
        <v>33</v>
      </c>
      <c r="M418" s="56">
        <v>330</v>
      </c>
      <c r="N418" s="56">
        <v>333</v>
      </c>
      <c r="O418" s="56">
        <v>401</v>
      </c>
      <c r="P418" s="57" t="s">
        <v>7022</v>
      </c>
      <c r="Q418" s="58" t="s">
        <v>8552</v>
      </c>
      <c r="R418" s="56" t="s">
        <v>8549</v>
      </c>
      <c r="S418" s="56" t="s">
        <v>8553</v>
      </c>
      <c r="T418" s="56" t="s">
        <v>8551</v>
      </c>
      <c r="U418" s="56">
        <v>1</v>
      </c>
      <c r="V418" s="49" t="s">
        <v>8554</v>
      </c>
    </row>
    <row r="419" ht="12.8" customHeight="1" spans="1:22" x14ac:dyDescent="0.25">
      <c r="A419" s="55">
        <v>655312</v>
      </c>
      <c r="B419" s="56" t="s">
        <v>9144</v>
      </c>
      <c r="C419" s="56" t="s">
        <v>11</v>
      </c>
      <c r="D419" s="56" t="s">
        <v>8547</v>
      </c>
      <c r="E419" s="56" t="s">
        <v>8548</v>
      </c>
      <c r="F419" s="56" t="s">
        <v>8549</v>
      </c>
      <c r="G419" s="56" t="s">
        <v>8549</v>
      </c>
      <c r="H419" s="56" t="s">
        <v>9143</v>
      </c>
      <c r="I419" s="56" t="s">
        <v>9143</v>
      </c>
      <c r="J419" s="56" t="s">
        <v>8556</v>
      </c>
      <c r="K419" s="56" t="s">
        <v>9144</v>
      </c>
      <c r="L419" s="56" t="s">
        <v>8557</v>
      </c>
      <c r="M419" s="56">
        <v>330</v>
      </c>
      <c r="N419" s="56">
        <v>333</v>
      </c>
      <c r="O419" s="56">
        <v>401</v>
      </c>
      <c r="P419" s="57">
        <v>452</v>
      </c>
      <c r="Q419" s="58">
        <v>330333401452</v>
      </c>
      <c r="R419" s="56" t="s">
        <v>8549</v>
      </c>
      <c r="S419" s="56" t="s">
        <v>8553</v>
      </c>
      <c r="T419" s="56" t="s">
        <v>8551</v>
      </c>
      <c r="U419" s="56">
        <v>1</v>
      </c>
      <c r="V419" s="49" t="s">
        <v>8554</v>
      </c>
    </row>
    <row r="420" ht="12.8" customHeight="1" spans="1:22" x14ac:dyDescent="0.25">
      <c r="A420" s="55">
        <v>655718</v>
      </c>
      <c r="B420" s="56" t="s">
        <v>9145</v>
      </c>
      <c r="C420" s="56" t="s">
        <v>11</v>
      </c>
      <c r="D420" s="56" t="s">
        <v>8547</v>
      </c>
      <c r="E420" s="56" t="s">
        <v>8548</v>
      </c>
      <c r="F420" s="56" t="s">
        <v>8549</v>
      </c>
      <c r="G420" s="56" t="s">
        <v>8549</v>
      </c>
      <c r="H420" s="56" t="s">
        <v>9143</v>
      </c>
      <c r="I420" s="56" t="s">
        <v>9143</v>
      </c>
      <c r="J420" s="56" t="s">
        <v>8559</v>
      </c>
      <c r="K420" s="56" t="s">
        <v>9145</v>
      </c>
      <c r="L420" s="56" t="s">
        <v>8557</v>
      </c>
      <c r="M420" s="56">
        <v>330</v>
      </c>
      <c r="N420" s="56">
        <v>333</v>
      </c>
      <c r="O420" s="56">
        <v>401</v>
      </c>
      <c r="P420" s="57">
        <v>101</v>
      </c>
      <c r="Q420" s="58">
        <v>330333401101</v>
      </c>
      <c r="R420" s="56" t="s">
        <v>8549</v>
      </c>
      <c r="S420" s="56" t="s">
        <v>8553</v>
      </c>
      <c r="T420" s="56" t="s">
        <v>8551</v>
      </c>
      <c r="U420" s="56">
        <v>1</v>
      </c>
      <c r="V420" s="49" t="s">
        <v>8554</v>
      </c>
    </row>
    <row r="421" ht="12.8" customHeight="1" spans="1:22" x14ac:dyDescent="0.25">
      <c r="A421" s="55">
        <v>20020948</v>
      </c>
      <c r="B421" s="56" t="s">
        <v>9146</v>
      </c>
      <c r="C421" s="56" t="s">
        <v>11</v>
      </c>
      <c r="D421" s="56" t="s">
        <v>8547</v>
      </c>
      <c r="E421" s="56" t="s">
        <v>8548</v>
      </c>
      <c r="F421" s="56" t="s">
        <v>8549</v>
      </c>
      <c r="G421" s="56" t="s">
        <v>8549</v>
      </c>
      <c r="H421" s="56" t="s">
        <v>9143</v>
      </c>
      <c r="I421" s="56" t="s">
        <v>9143</v>
      </c>
      <c r="J421" s="56" t="s">
        <v>8562</v>
      </c>
      <c r="K421" s="56" t="s">
        <v>9147</v>
      </c>
      <c r="L421" s="56" t="s">
        <v>8564</v>
      </c>
      <c r="M421" s="56">
        <v>330</v>
      </c>
      <c r="N421" s="56">
        <v>333</v>
      </c>
      <c r="O421" s="56">
        <v>401</v>
      </c>
      <c r="P421" s="57" t="s">
        <v>7022</v>
      </c>
      <c r="Q421" s="58" t="s">
        <v>8552</v>
      </c>
      <c r="R421" s="56" t="s">
        <v>8549</v>
      </c>
      <c r="S421" s="56" t="s">
        <v>8553</v>
      </c>
      <c r="T421" s="56" t="s">
        <v>8551</v>
      </c>
      <c r="U421" s="56">
        <v>1</v>
      </c>
      <c r="V421" s="49" t="s">
        <v>8554</v>
      </c>
    </row>
    <row r="422" ht="12.8" customHeight="1" spans="1:22" x14ac:dyDescent="0.25">
      <c r="A422" s="55" t="s">
        <v>7022</v>
      </c>
      <c r="B422" s="56" t="s">
        <v>9148</v>
      </c>
      <c r="C422" s="56" t="s">
        <v>11</v>
      </c>
      <c r="D422" s="56" t="s">
        <v>8547</v>
      </c>
      <c r="E422" s="56" t="s">
        <v>8548</v>
      </c>
      <c r="F422" s="56" t="s">
        <v>8549</v>
      </c>
      <c r="G422" s="56" t="s">
        <v>8549</v>
      </c>
      <c r="H422" s="56" t="s">
        <v>9143</v>
      </c>
      <c r="I422" s="56" t="s">
        <v>9143</v>
      </c>
      <c r="J422" s="56" t="s">
        <v>8551</v>
      </c>
      <c r="K422" s="56" t="s">
        <v>86</v>
      </c>
      <c r="L422" s="56" t="s">
        <v>7292</v>
      </c>
      <c r="M422" s="56">
        <v>330</v>
      </c>
      <c r="N422" s="56">
        <v>333</v>
      </c>
      <c r="O422" s="56">
        <v>401</v>
      </c>
      <c r="P422" s="57" t="s">
        <v>7022</v>
      </c>
      <c r="Q422" s="58" t="s">
        <v>8552</v>
      </c>
      <c r="R422" s="56" t="s">
        <v>8549</v>
      </c>
      <c r="S422" s="56" t="s">
        <v>8553</v>
      </c>
      <c r="T422" s="56" t="s">
        <v>8551</v>
      </c>
      <c r="U422" s="56">
        <v>0.001</v>
      </c>
      <c r="V422" s="49" t="s">
        <v>8554</v>
      </c>
    </row>
    <row r="423" ht="12.8" customHeight="1" spans="1:22" x14ac:dyDescent="0.25">
      <c r="A423" s="55">
        <v>134493</v>
      </c>
      <c r="B423" s="56" t="s">
        <v>106</v>
      </c>
      <c r="C423" s="56" t="s">
        <v>11</v>
      </c>
      <c r="D423" s="56" t="s">
        <v>8547</v>
      </c>
      <c r="E423" s="56" t="s">
        <v>8548</v>
      </c>
      <c r="F423" s="56" t="s">
        <v>8549</v>
      </c>
      <c r="G423" s="56" t="s">
        <v>8549</v>
      </c>
      <c r="H423" s="56" t="s">
        <v>9149</v>
      </c>
      <c r="I423" s="56" t="s">
        <v>9149</v>
      </c>
      <c r="J423" s="56" t="s">
        <v>8551</v>
      </c>
      <c r="K423" s="56" t="s">
        <v>9150</v>
      </c>
      <c r="L423" s="56" t="s">
        <v>7728</v>
      </c>
      <c r="M423" s="56">
        <v>330</v>
      </c>
      <c r="N423" s="56">
        <v>333</v>
      </c>
      <c r="O423" s="56">
        <v>401</v>
      </c>
      <c r="P423" s="57" t="s">
        <v>7022</v>
      </c>
      <c r="Q423" s="58" t="s">
        <v>8552</v>
      </c>
      <c r="R423" s="56" t="s">
        <v>8549</v>
      </c>
      <c r="S423" s="56" t="s">
        <v>8553</v>
      </c>
      <c r="T423" s="56" t="s">
        <v>8551</v>
      </c>
      <c r="U423" s="56">
        <v>1</v>
      </c>
      <c r="V423" s="49" t="s">
        <v>8554</v>
      </c>
    </row>
    <row r="424" ht="12.8" customHeight="1" spans="1:22" x14ac:dyDescent="0.25">
      <c r="A424" s="55">
        <v>61786</v>
      </c>
      <c r="B424" s="56" t="s">
        <v>106</v>
      </c>
      <c r="C424" s="56" t="s">
        <v>11</v>
      </c>
      <c r="D424" s="56" t="s">
        <v>8547</v>
      </c>
      <c r="E424" s="56" t="s">
        <v>8548</v>
      </c>
      <c r="F424" s="56" t="s">
        <v>8549</v>
      </c>
      <c r="G424" s="56" t="s">
        <v>8549</v>
      </c>
      <c r="H424" s="56" t="s">
        <v>9149</v>
      </c>
      <c r="I424" s="56" t="s">
        <v>9149</v>
      </c>
      <c r="J424" s="56" t="s">
        <v>8551</v>
      </c>
      <c r="K424" s="56" t="s">
        <v>9150</v>
      </c>
      <c r="L424" s="56" t="s">
        <v>33</v>
      </c>
      <c r="M424" s="56">
        <v>330</v>
      </c>
      <c r="N424" s="56">
        <v>333</v>
      </c>
      <c r="O424" s="56">
        <v>401</v>
      </c>
      <c r="P424" s="57" t="s">
        <v>7022</v>
      </c>
      <c r="Q424" s="58" t="s">
        <v>8552</v>
      </c>
      <c r="R424" s="56" t="s">
        <v>8549</v>
      </c>
      <c r="S424" s="56" t="s">
        <v>8553</v>
      </c>
      <c r="T424" s="56" t="s">
        <v>8551</v>
      </c>
      <c r="U424" s="56">
        <v>1</v>
      </c>
      <c r="V424" s="49" t="s">
        <v>8554</v>
      </c>
    </row>
    <row r="425" ht="12.8" customHeight="1" spans="1:22" x14ac:dyDescent="0.25">
      <c r="A425" s="55">
        <v>655316</v>
      </c>
      <c r="B425" s="56" t="s">
        <v>9151</v>
      </c>
      <c r="C425" s="56" t="s">
        <v>11</v>
      </c>
      <c r="D425" s="56" t="s">
        <v>8547</v>
      </c>
      <c r="E425" s="56" t="s">
        <v>8548</v>
      </c>
      <c r="F425" s="56" t="s">
        <v>8549</v>
      </c>
      <c r="G425" s="56" t="s">
        <v>8549</v>
      </c>
      <c r="H425" s="56" t="s">
        <v>9149</v>
      </c>
      <c r="I425" s="56" t="s">
        <v>9149</v>
      </c>
      <c r="J425" s="56" t="s">
        <v>8556</v>
      </c>
      <c r="K425" s="56" t="s">
        <v>9151</v>
      </c>
      <c r="L425" s="56" t="s">
        <v>8557</v>
      </c>
      <c r="M425" s="56">
        <v>330</v>
      </c>
      <c r="N425" s="56">
        <v>333</v>
      </c>
      <c r="O425" s="56">
        <v>401</v>
      </c>
      <c r="P425" s="57">
        <v>453</v>
      </c>
      <c r="Q425" s="58">
        <v>330333401453</v>
      </c>
      <c r="R425" s="56" t="s">
        <v>8549</v>
      </c>
      <c r="S425" s="56" t="s">
        <v>8553</v>
      </c>
      <c r="T425" s="56" t="s">
        <v>8551</v>
      </c>
      <c r="U425" s="56">
        <v>1</v>
      </c>
      <c r="V425" s="49" t="s">
        <v>8554</v>
      </c>
    </row>
    <row r="426" ht="12.8" customHeight="1" spans="1:22" x14ac:dyDescent="0.25">
      <c r="A426" s="55">
        <v>655723</v>
      </c>
      <c r="B426" s="56" t="s">
        <v>9152</v>
      </c>
      <c r="C426" s="56" t="s">
        <v>11</v>
      </c>
      <c r="D426" s="56" t="s">
        <v>8547</v>
      </c>
      <c r="E426" s="56" t="s">
        <v>8548</v>
      </c>
      <c r="F426" s="56" t="s">
        <v>8549</v>
      </c>
      <c r="G426" s="56" t="s">
        <v>8549</v>
      </c>
      <c r="H426" s="56" t="s">
        <v>9149</v>
      </c>
      <c r="I426" s="56" t="s">
        <v>9149</v>
      </c>
      <c r="J426" s="56" t="s">
        <v>8559</v>
      </c>
      <c r="K426" s="56" t="s">
        <v>9152</v>
      </c>
      <c r="L426" s="56" t="s">
        <v>8557</v>
      </c>
      <c r="M426" s="56">
        <v>330</v>
      </c>
      <c r="N426" s="56">
        <v>333</v>
      </c>
      <c r="O426" s="56">
        <v>401</v>
      </c>
      <c r="P426" s="57">
        <v>101</v>
      </c>
      <c r="Q426" s="58">
        <v>330333401101</v>
      </c>
      <c r="R426" s="56" t="s">
        <v>8549</v>
      </c>
      <c r="S426" s="56" t="s">
        <v>8553</v>
      </c>
      <c r="T426" s="56" t="s">
        <v>8551</v>
      </c>
      <c r="U426" s="56">
        <v>1</v>
      </c>
      <c r="V426" s="49" t="s">
        <v>8554</v>
      </c>
    </row>
    <row r="427" ht="12.8" customHeight="1" spans="1:22" x14ac:dyDescent="0.25">
      <c r="A427" s="55">
        <v>20020951</v>
      </c>
      <c r="B427" s="56" t="s">
        <v>9153</v>
      </c>
      <c r="C427" s="56" t="s">
        <v>11</v>
      </c>
      <c r="D427" s="56" t="s">
        <v>8547</v>
      </c>
      <c r="E427" s="56" t="s">
        <v>8548</v>
      </c>
      <c r="F427" s="56" t="s">
        <v>8549</v>
      </c>
      <c r="G427" s="56" t="s">
        <v>8549</v>
      </c>
      <c r="H427" s="56" t="s">
        <v>9149</v>
      </c>
      <c r="I427" s="56" t="s">
        <v>9149</v>
      </c>
      <c r="J427" s="56" t="s">
        <v>8562</v>
      </c>
      <c r="K427" s="56" t="s">
        <v>9154</v>
      </c>
      <c r="L427" s="56" t="s">
        <v>8564</v>
      </c>
      <c r="M427" s="56">
        <v>330</v>
      </c>
      <c r="N427" s="56">
        <v>333</v>
      </c>
      <c r="O427" s="56">
        <v>401</v>
      </c>
      <c r="P427" s="57" t="s">
        <v>7022</v>
      </c>
      <c r="Q427" s="58" t="s">
        <v>8552</v>
      </c>
      <c r="R427" s="56" t="s">
        <v>8549</v>
      </c>
      <c r="S427" s="56" t="s">
        <v>8553</v>
      </c>
      <c r="T427" s="56" t="s">
        <v>8551</v>
      </c>
      <c r="U427" s="56">
        <v>1</v>
      </c>
      <c r="V427" s="49" t="s">
        <v>8554</v>
      </c>
    </row>
    <row r="428" ht="12.8" customHeight="1" spans="1:22" x14ac:dyDescent="0.25">
      <c r="A428" s="55" t="s">
        <v>7022</v>
      </c>
      <c r="B428" s="56" t="s">
        <v>9155</v>
      </c>
      <c r="C428" s="56" t="s">
        <v>11</v>
      </c>
      <c r="D428" s="56" t="s">
        <v>8547</v>
      </c>
      <c r="E428" s="56" t="s">
        <v>8548</v>
      </c>
      <c r="F428" s="56" t="s">
        <v>8549</v>
      </c>
      <c r="G428" s="56" t="s">
        <v>8549</v>
      </c>
      <c r="H428" s="56" t="s">
        <v>9149</v>
      </c>
      <c r="I428" s="56" t="s">
        <v>9149</v>
      </c>
      <c r="J428" s="56" t="s">
        <v>8551</v>
      </c>
      <c r="K428" s="56" t="s">
        <v>9150</v>
      </c>
      <c r="L428" s="56" t="s">
        <v>7292</v>
      </c>
      <c r="M428" s="56">
        <v>330</v>
      </c>
      <c r="N428" s="56">
        <v>333</v>
      </c>
      <c r="O428" s="56">
        <v>401</v>
      </c>
      <c r="P428" s="57" t="s">
        <v>7022</v>
      </c>
      <c r="Q428" s="58" t="s">
        <v>8552</v>
      </c>
      <c r="R428" s="56" t="s">
        <v>8549</v>
      </c>
      <c r="S428" s="56" t="s">
        <v>8553</v>
      </c>
      <c r="T428" s="56" t="s">
        <v>8551</v>
      </c>
      <c r="U428" s="56">
        <v>0.001</v>
      </c>
      <c r="V428" s="49" t="s">
        <v>8554</v>
      </c>
    </row>
    <row r="429" ht="12.8" customHeight="1" spans="1:22" x14ac:dyDescent="0.25">
      <c r="A429" s="55">
        <v>61756</v>
      </c>
      <c r="B429" s="56" t="s">
        <v>9156</v>
      </c>
      <c r="C429" s="56" t="s">
        <v>11</v>
      </c>
      <c r="D429" s="56" t="s">
        <v>8547</v>
      </c>
      <c r="E429" s="56" t="s">
        <v>8548</v>
      </c>
      <c r="F429" s="56" t="s">
        <v>8549</v>
      </c>
      <c r="G429" s="56" t="s">
        <v>8549</v>
      </c>
      <c r="H429" s="56" t="s">
        <v>9157</v>
      </c>
      <c r="I429" s="56" t="s">
        <v>9157</v>
      </c>
      <c r="J429" s="56" t="s">
        <v>8551</v>
      </c>
      <c r="K429" s="56" t="s">
        <v>9156</v>
      </c>
      <c r="L429" s="56" t="s">
        <v>33</v>
      </c>
      <c r="M429" s="56">
        <v>330</v>
      </c>
      <c r="N429" s="56">
        <v>333</v>
      </c>
      <c r="O429" s="56">
        <v>401</v>
      </c>
      <c r="P429" s="57" t="s">
        <v>7022</v>
      </c>
      <c r="Q429" s="58" t="s">
        <v>8552</v>
      </c>
      <c r="R429" s="56" t="s">
        <v>8549</v>
      </c>
      <c r="S429" s="56" t="s">
        <v>8553</v>
      </c>
      <c r="T429" s="56" t="s">
        <v>8551</v>
      </c>
      <c r="U429" s="56">
        <v>1</v>
      </c>
      <c r="V429" s="49" t="s">
        <v>8554</v>
      </c>
    </row>
    <row r="430" ht="12.8" customHeight="1" spans="1:22" x14ac:dyDescent="0.25">
      <c r="A430" s="55">
        <v>655330</v>
      </c>
      <c r="B430" s="56" t="s">
        <v>9158</v>
      </c>
      <c r="C430" s="56" t="s">
        <v>11</v>
      </c>
      <c r="D430" s="56" t="s">
        <v>8547</v>
      </c>
      <c r="E430" s="56" t="s">
        <v>8548</v>
      </c>
      <c r="F430" s="56" t="s">
        <v>8549</v>
      </c>
      <c r="G430" s="56" t="s">
        <v>8549</v>
      </c>
      <c r="H430" s="56" t="s">
        <v>9157</v>
      </c>
      <c r="I430" s="56" t="s">
        <v>9157</v>
      </c>
      <c r="J430" s="56" t="s">
        <v>8556</v>
      </c>
      <c r="K430" s="56" t="s">
        <v>9158</v>
      </c>
      <c r="L430" s="56" t="s">
        <v>8557</v>
      </c>
      <c r="M430" s="56">
        <v>330</v>
      </c>
      <c r="N430" s="56">
        <v>333</v>
      </c>
      <c r="O430" s="56">
        <v>401</v>
      </c>
      <c r="P430" s="57">
        <v>453</v>
      </c>
      <c r="Q430" s="58">
        <v>330333401453</v>
      </c>
      <c r="R430" s="56" t="s">
        <v>8549</v>
      </c>
      <c r="S430" s="56" t="s">
        <v>8553</v>
      </c>
      <c r="T430" s="56" t="s">
        <v>8551</v>
      </c>
      <c r="U430" s="56">
        <v>1</v>
      </c>
      <c r="V430" s="49" t="s">
        <v>8554</v>
      </c>
    </row>
    <row r="431" ht="12.8" customHeight="1" spans="1:22" x14ac:dyDescent="0.25">
      <c r="A431" s="55">
        <v>655744</v>
      </c>
      <c r="B431" s="56" t="s">
        <v>9159</v>
      </c>
      <c r="C431" s="56" t="s">
        <v>11</v>
      </c>
      <c r="D431" s="56" t="s">
        <v>8547</v>
      </c>
      <c r="E431" s="56" t="s">
        <v>8548</v>
      </c>
      <c r="F431" s="56" t="s">
        <v>8549</v>
      </c>
      <c r="G431" s="56" t="s">
        <v>8549</v>
      </c>
      <c r="H431" s="56" t="s">
        <v>9157</v>
      </c>
      <c r="I431" s="56" t="s">
        <v>9157</v>
      </c>
      <c r="J431" s="56" t="s">
        <v>8559</v>
      </c>
      <c r="K431" s="56" t="s">
        <v>9159</v>
      </c>
      <c r="L431" s="56" t="s">
        <v>8557</v>
      </c>
      <c r="M431" s="56">
        <v>330</v>
      </c>
      <c r="N431" s="56">
        <v>333</v>
      </c>
      <c r="O431" s="56">
        <v>401</v>
      </c>
      <c r="P431" s="57">
        <v>101</v>
      </c>
      <c r="Q431" s="58">
        <v>330333401101</v>
      </c>
      <c r="R431" s="56" t="s">
        <v>8549</v>
      </c>
      <c r="S431" s="56" t="s">
        <v>8553</v>
      </c>
      <c r="T431" s="56" t="s">
        <v>8551</v>
      </c>
      <c r="U431" s="56">
        <v>1</v>
      </c>
      <c r="V431" s="49" t="s">
        <v>8554</v>
      </c>
    </row>
    <row r="432" ht="12.8" customHeight="1" spans="1:22" x14ac:dyDescent="0.25">
      <c r="A432" s="55">
        <v>659618</v>
      </c>
      <c r="B432" s="56" t="s">
        <v>9160</v>
      </c>
      <c r="C432" s="56" t="s">
        <v>11</v>
      </c>
      <c r="D432" s="56" t="s">
        <v>8547</v>
      </c>
      <c r="E432" s="56" t="s">
        <v>8548</v>
      </c>
      <c r="F432" s="56" t="s">
        <v>8549</v>
      </c>
      <c r="G432" s="56" t="s">
        <v>8549</v>
      </c>
      <c r="H432" s="56" t="s">
        <v>9161</v>
      </c>
      <c r="I432" s="56" t="s">
        <v>9162</v>
      </c>
      <c r="J432" s="56" t="s">
        <v>8791</v>
      </c>
      <c r="K432" s="56" t="s">
        <v>9160</v>
      </c>
      <c r="L432" s="56" t="s">
        <v>8557</v>
      </c>
      <c r="M432" s="56">
        <v>330</v>
      </c>
      <c r="N432" s="56">
        <v>333</v>
      </c>
      <c r="O432" s="56">
        <v>401</v>
      </c>
      <c r="P432" s="57">
        <v>452</v>
      </c>
      <c r="Q432" s="58">
        <v>330333401452</v>
      </c>
      <c r="R432" s="56" t="s">
        <v>8549</v>
      </c>
      <c r="S432" s="56" t="s">
        <v>8553</v>
      </c>
      <c r="T432" s="56" t="s">
        <v>8551</v>
      </c>
      <c r="U432" s="56">
        <v>1</v>
      </c>
      <c r="V432" s="49" t="s">
        <v>8554</v>
      </c>
    </row>
    <row r="433" ht="12.8" customHeight="1" spans="1:22" x14ac:dyDescent="0.25">
      <c r="A433" s="55">
        <v>659454</v>
      </c>
      <c r="B433" s="56" t="s">
        <v>9163</v>
      </c>
      <c r="C433" s="56" t="s">
        <v>11</v>
      </c>
      <c r="D433" s="56" t="s">
        <v>8547</v>
      </c>
      <c r="E433" s="56" t="s">
        <v>8548</v>
      </c>
      <c r="F433" s="56" t="s">
        <v>8549</v>
      </c>
      <c r="G433" s="56" t="s">
        <v>8549</v>
      </c>
      <c r="H433" s="56" t="s">
        <v>9161</v>
      </c>
      <c r="I433" s="56" t="s">
        <v>9162</v>
      </c>
      <c r="J433" s="56" t="s">
        <v>8793</v>
      </c>
      <c r="K433" s="56" t="s">
        <v>9163</v>
      </c>
      <c r="L433" s="56" t="s">
        <v>8557</v>
      </c>
      <c r="M433" s="56">
        <v>330</v>
      </c>
      <c r="N433" s="56">
        <v>333</v>
      </c>
      <c r="O433" s="56">
        <v>401</v>
      </c>
      <c r="P433" s="57">
        <v>452</v>
      </c>
      <c r="Q433" s="58">
        <v>330333401452</v>
      </c>
      <c r="R433" s="56" t="s">
        <v>8549</v>
      </c>
      <c r="S433" s="56" t="s">
        <v>8553</v>
      </c>
      <c r="T433" s="56" t="s">
        <v>8551</v>
      </c>
      <c r="U433" s="56">
        <v>1</v>
      </c>
      <c r="V433" s="49" t="s">
        <v>8554</v>
      </c>
    </row>
    <row r="434" ht="12.8" customHeight="1" spans="1:22" x14ac:dyDescent="0.25">
      <c r="A434" s="55">
        <v>659612</v>
      </c>
      <c r="B434" s="56" t="s">
        <v>9164</v>
      </c>
      <c r="C434" s="56" t="s">
        <v>11</v>
      </c>
      <c r="D434" s="56" t="s">
        <v>8547</v>
      </c>
      <c r="E434" s="56" t="s">
        <v>8548</v>
      </c>
      <c r="F434" s="56" t="s">
        <v>8549</v>
      </c>
      <c r="G434" s="56" t="s">
        <v>8549</v>
      </c>
      <c r="H434" s="56" t="s">
        <v>9165</v>
      </c>
      <c r="I434" s="56" t="s">
        <v>9162</v>
      </c>
      <c r="J434" s="56" t="s">
        <v>8791</v>
      </c>
      <c r="K434" s="56" t="s">
        <v>9164</v>
      </c>
      <c r="L434" s="56" t="s">
        <v>8557</v>
      </c>
      <c r="M434" s="56">
        <v>330</v>
      </c>
      <c r="N434" s="56">
        <v>333</v>
      </c>
      <c r="O434" s="56">
        <v>401</v>
      </c>
      <c r="P434" s="57">
        <v>452</v>
      </c>
      <c r="Q434" s="58">
        <v>330333401452</v>
      </c>
      <c r="R434" s="56" t="s">
        <v>8549</v>
      </c>
      <c r="S434" s="56" t="s">
        <v>8553</v>
      </c>
      <c r="T434" s="56" t="s">
        <v>8551</v>
      </c>
      <c r="U434" s="56">
        <v>1</v>
      </c>
      <c r="V434" s="49" t="s">
        <v>8554</v>
      </c>
    </row>
    <row r="435" ht="12.8" customHeight="1" spans="1:22" x14ac:dyDescent="0.25">
      <c r="A435" s="55">
        <v>659449</v>
      </c>
      <c r="B435" s="56" t="s">
        <v>9166</v>
      </c>
      <c r="C435" s="56" t="s">
        <v>11</v>
      </c>
      <c r="D435" s="56" t="s">
        <v>8547</v>
      </c>
      <c r="E435" s="56" t="s">
        <v>8548</v>
      </c>
      <c r="F435" s="56" t="s">
        <v>8549</v>
      </c>
      <c r="G435" s="56" t="s">
        <v>8549</v>
      </c>
      <c r="H435" s="56" t="s">
        <v>9165</v>
      </c>
      <c r="I435" s="56" t="s">
        <v>9162</v>
      </c>
      <c r="J435" s="56" t="s">
        <v>8793</v>
      </c>
      <c r="K435" s="56" t="s">
        <v>9166</v>
      </c>
      <c r="L435" s="56" t="s">
        <v>8557</v>
      </c>
      <c r="M435" s="56">
        <v>330</v>
      </c>
      <c r="N435" s="56">
        <v>333</v>
      </c>
      <c r="O435" s="56">
        <v>401</v>
      </c>
      <c r="P435" s="57">
        <v>452</v>
      </c>
      <c r="Q435" s="58">
        <v>330333401452</v>
      </c>
      <c r="R435" s="56" t="s">
        <v>8549</v>
      </c>
      <c r="S435" s="56" t="s">
        <v>8553</v>
      </c>
      <c r="T435" s="56" t="s">
        <v>8551</v>
      </c>
      <c r="U435" s="56">
        <v>1</v>
      </c>
      <c r="V435" s="49" t="s">
        <v>8554</v>
      </c>
    </row>
    <row r="436" ht="12.8" customHeight="1" spans="1:22" x14ac:dyDescent="0.25">
      <c r="A436" s="55">
        <v>659607</v>
      </c>
      <c r="B436" s="56" t="s">
        <v>9167</v>
      </c>
      <c r="C436" s="56" t="s">
        <v>11</v>
      </c>
      <c r="D436" s="56" t="s">
        <v>8547</v>
      </c>
      <c r="E436" s="56" t="s">
        <v>8548</v>
      </c>
      <c r="F436" s="56" t="s">
        <v>8549</v>
      </c>
      <c r="G436" s="56" t="s">
        <v>8549</v>
      </c>
      <c r="H436" s="56" t="s">
        <v>9168</v>
      </c>
      <c r="I436" s="56" t="s">
        <v>9162</v>
      </c>
      <c r="J436" s="56" t="s">
        <v>8791</v>
      </c>
      <c r="K436" s="56" t="s">
        <v>9167</v>
      </c>
      <c r="L436" s="56" t="s">
        <v>8557</v>
      </c>
      <c r="M436" s="56">
        <v>330</v>
      </c>
      <c r="N436" s="56">
        <v>333</v>
      </c>
      <c r="O436" s="56">
        <v>401</v>
      </c>
      <c r="P436" s="57">
        <v>452</v>
      </c>
      <c r="Q436" s="58">
        <v>330333401452</v>
      </c>
      <c r="R436" s="56" t="s">
        <v>8549</v>
      </c>
      <c r="S436" s="56" t="s">
        <v>8553</v>
      </c>
      <c r="T436" s="56" t="s">
        <v>8551</v>
      </c>
      <c r="U436" s="56">
        <v>1</v>
      </c>
      <c r="V436" s="49" t="s">
        <v>8554</v>
      </c>
    </row>
    <row r="437" ht="12.8" customHeight="1" spans="1:22" x14ac:dyDescent="0.25">
      <c r="A437" s="55">
        <v>659446</v>
      </c>
      <c r="B437" s="56" t="s">
        <v>9169</v>
      </c>
      <c r="C437" s="56" t="s">
        <v>11</v>
      </c>
      <c r="D437" s="56" t="s">
        <v>8547</v>
      </c>
      <c r="E437" s="56" t="s">
        <v>8548</v>
      </c>
      <c r="F437" s="56" t="s">
        <v>8549</v>
      </c>
      <c r="G437" s="56" t="s">
        <v>8549</v>
      </c>
      <c r="H437" s="56" t="s">
        <v>9168</v>
      </c>
      <c r="I437" s="56" t="s">
        <v>9162</v>
      </c>
      <c r="J437" s="56" t="s">
        <v>8793</v>
      </c>
      <c r="K437" s="56" t="s">
        <v>9169</v>
      </c>
      <c r="L437" s="56" t="s">
        <v>8557</v>
      </c>
      <c r="M437" s="56">
        <v>330</v>
      </c>
      <c r="N437" s="56">
        <v>333</v>
      </c>
      <c r="O437" s="56">
        <v>401</v>
      </c>
      <c r="P437" s="57">
        <v>452</v>
      </c>
      <c r="Q437" s="58">
        <v>330333401452</v>
      </c>
      <c r="R437" s="56" t="s">
        <v>8549</v>
      </c>
      <c r="S437" s="56" t="s">
        <v>8553</v>
      </c>
      <c r="T437" s="56" t="s">
        <v>8551</v>
      </c>
      <c r="U437" s="56">
        <v>1</v>
      </c>
      <c r="V437" s="49" t="s">
        <v>8554</v>
      </c>
    </row>
    <row r="438" ht="12.8" customHeight="1" spans="1:22" x14ac:dyDescent="0.25">
      <c r="A438" s="55">
        <v>659599</v>
      </c>
      <c r="B438" s="56" t="s">
        <v>9170</v>
      </c>
      <c r="C438" s="56" t="s">
        <v>11</v>
      </c>
      <c r="D438" s="56" t="s">
        <v>8547</v>
      </c>
      <c r="E438" s="56" t="s">
        <v>8548</v>
      </c>
      <c r="F438" s="56" t="s">
        <v>8549</v>
      </c>
      <c r="G438" s="56" t="s">
        <v>8549</v>
      </c>
      <c r="H438" s="56" t="s">
        <v>9171</v>
      </c>
      <c r="I438" s="56" t="s">
        <v>9162</v>
      </c>
      <c r="J438" s="56" t="s">
        <v>8791</v>
      </c>
      <c r="K438" s="56" t="s">
        <v>9170</v>
      </c>
      <c r="L438" s="56" t="s">
        <v>8557</v>
      </c>
      <c r="M438" s="56">
        <v>330</v>
      </c>
      <c r="N438" s="56">
        <v>333</v>
      </c>
      <c r="O438" s="56">
        <v>401</v>
      </c>
      <c r="P438" s="57">
        <v>452</v>
      </c>
      <c r="Q438" s="58">
        <v>330333401452</v>
      </c>
      <c r="R438" s="56" t="s">
        <v>8549</v>
      </c>
      <c r="S438" s="56" t="s">
        <v>8553</v>
      </c>
      <c r="T438" s="56" t="s">
        <v>8551</v>
      </c>
      <c r="U438" s="56">
        <v>1</v>
      </c>
      <c r="V438" s="49" t="s">
        <v>8554</v>
      </c>
    </row>
    <row r="439" ht="12.8" customHeight="1" spans="1:22" x14ac:dyDescent="0.25">
      <c r="A439" s="55" t="s">
        <v>7022</v>
      </c>
      <c r="B439" s="56" t="s">
        <v>9172</v>
      </c>
      <c r="C439" s="56" t="s">
        <v>10</v>
      </c>
      <c r="D439" s="56" t="s">
        <v>8547</v>
      </c>
      <c r="E439" s="56" t="s">
        <v>8548</v>
      </c>
      <c r="F439" s="56" t="s">
        <v>8549</v>
      </c>
      <c r="G439" s="56" t="s">
        <v>8567</v>
      </c>
      <c r="H439" s="56" t="s">
        <v>9173</v>
      </c>
      <c r="I439" s="56" t="s">
        <v>9162</v>
      </c>
      <c r="J439" s="56" t="s">
        <v>8551</v>
      </c>
      <c r="K439" s="56" t="s">
        <v>9174</v>
      </c>
      <c r="L439" s="56" t="s">
        <v>7718</v>
      </c>
      <c r="M439" s="56">
        <v>330</v>
      </c>
      <c r="N439" s="56">
        <v>333</v>
      </c>
      <c r="O439" s="56">
        <v>401</v>
      </c>
      <c r="P439" s="57" t="s">
        <v>7022</v>
      </c>
      <c r="Q439" s="58" t="s">
        <v>8552</v>
      </c>
      <c r="R439" s="56" t="s">
        <v>8567</v>
      </c>
      <c r="S439" s="56" t="s">
        <v>8570</v>
      </c>
      <c r="T439" s="56" t="s">
        <v>8551</v>
      </c>
      <c r="U439" s="56">
        <v>0.5</v>
      </c>
      <c r="V439" s="49" t="s">
        <v>8554</v>
      </c>
    </row>
    <row r="440" ht="12.8" customHeight="1" spans="1:22" x14ac:dyDescent="0.25">
      <c r="A440" s="55">
        <v>134486</v>
      </c>
      <c r="B440" s="56" t="s">
        <v>349</v>
      </c>
      <c r="C440" s="56" t="s">
        <v>11</v>
      </c>
      <c r="D440" s="56" t="s">
        <v>8547</v>
      </c>
      <c r="E440" s="56" t="s">
        <v>8548</v>
      </c>
      <c r="F440" s="56" t="s">
        <v>8549</v>
      </c>
      <c r="G440" s="56" t="s">
        <v>8549</v>
      </c>
      <c r="H440" s="56" t="s">
        <v>9175</v>
      </c>
      <c r="I440" s="56" t="s">
        <v>9162</v>
      </c>
      <c r="J440" s="56" t="s">
        <v>8551</v>
      </c>
      <c r="K440" s="56" t="s">
        <v>349</v>
      </c>
      <c r="L440" s="56" t="s">
        <v>7728</v>
      </c>
      <c r="M440" s="56">
        <v>330</v>
      </c>
      <c r="N440" s="56">
        <v>333</v>
      </c>
      <c r="O440" s="56">
        <v>401</v>
      </c>
      <c r="P440" s="57" t="s">
        <v>7022</v>
      </c>
      <c r="Q440" s="58" t="s">
        <v>8552</v>
      </c>
      <c r="R440" s="56" t="s">
        <v>8549</v>
      </c>
      <c r="S440" s="56" t="s">
        <v>8553</v>
      </c>
      <c r="T440" s="56" t="s">
        <v>8551</v>
      </c>
      <c r="U440" s="56">
        <v>1</v>
      </c>
      <c r="V440" s="49" t="s">
        <v>8554</v>
      </c>
    </row>
    <row r="441" ht="12.8" customHeight="1" spans="1:22" x14ac:dyDescent="0.25">
      <c r="A441" s="55">
        <v>61757</v>
      </c>
      <c r="B441" s="56" t="s">
        <v>349</v>
      </c>
      <c r="C441" s="56" t="s">
        <v>11</v>
      </c>
      <c r="D441" s="56" t="s">
        <v>8547</v>
      </c>
      <c r="E441" s="56" t="s">
        <v>8548</v>
      </c>
      <c r="F441" s="56" t="s">
        <v>8549</v>
      </c>
      <c r="G441" s="56" t="s">
        <v>8549</v>
      </c>
      <c r="H441" s="56" t="s">
        <v>9175</v>
      </c>
      <c r="I441" s="56" t="s">
        <v>9162</v>
      </c>
      <c r="J441" s="56" t="s">
        <v>8551</v>
      </c>
      <c r="K441" s="56" t="s">
        <v>349</v>
      </c>
      <c r="L441" s="56" t="s">
        <v>33</v>
      </c>
      <c r="M441" s="56">
        <v>330</v>
      </c>
      <c r="N441" s="56">
        <v>333</v>
      </c>
      <c r="O441" s="56">
        <v>401</v>
      </c>
      <c r="P441" s="57" t="s">
        <v>7022</v>
      </c>
      <c r="Q441" s="58" t="s">
        <v>8552</v>
      </c>
      <c r="R441" s="56" t="s">
        <v>8549</v>
      </c>
      <c r="S441" s="56" t="s">
        <v>8553</v>
      </c>
      <c r="T441" s="56" t="s">
        <v>8551</v>
      </c>
      <c r="U441" s="56">
        <v>1</v>
      </c>
      <c r="V441" s="49" t="s">
        <v>8554</v>
      </c>
    </row>
    <row r="442" ht="12.8" customHeight="1" spans="1:22" x14ac:dyDescent="0.25">
      <c r="A442" s="55">
        <v>655737</v>
      </c>
      <c r="B442" s="56" t="s">
        <v>9176</v>
      </c>
      <c r="C442" s="56" t="s">
        <v>11</v>
      </c>
      <c r="D442" s="56" t="s">
        <v>8547</v>
      </c>
      <c r="E442" s="56" t="s">
        <v>8548</v>
      </c>
      <c r="F442" s="56" t="s">
        <v>8549</v>
      </c>
      <c r="G442" s="56" t="s">
        <v>8549</v>
      </c>
      <c r="H442" s="56" t="s">
        <v>9175</v>
      </c>
      <c r="I442" s="56" t="s">
        <v>9162</v>
      </c>
      <c r="J442" s="56" t="s">
        <v>8559</v>
      </c>
      <c r="K442" s="56" t="s">
        <v>9176</v>
      </c>
      <c r="L442" s="56" t="s">
        <v>8557</v>
      </c>
      <c r="M442" s="56">
        <v>330</v>
      </c>
      <c r="N442" s="56">
        <v>333</v>
      </c>
      <c r="O442" s="56">
        <v>401</v>
      </c>
      <c r="P442" s="57">
        <v>101</v>
      </c>
      <c r="Q442" s="58">
        <v>330333401101</v>
      </c>
      <c r="R442" s="56" t="s">
        <v>8549</v>
      </c>
      <c r="S442" s="56" t="s">
        <v>8553</v>
      </c>
      <c r="T442" s="56" t="s">
        <v>8551</v>
      </c>
      <c r="U442" s="56">
        <v>1</v>
      </c>
      <c r="V442" s="49" t="s">
        <v>8554</v>
      </c>
    </row>
    <row r="443" ht="12.8" customHeight="1" spans="1:22" x14ac:dyDescent="0.25">
      <c r="A443" s="55" t="s">
        <v>7022</v>
      </c>
      <c r="B443" s="56" t="s">
        <v>9177</v>
      </c>
      <c r="C443" s="56" t="s">
        <v>11</v>
      </c>
      <c r="D443" s="56" t="s">
        <v>8547</v>
      </c>
      <c r="E443" s="56" t="s">
        <v>8548</v>
      </c>
      <c r="F443" s="56" t="s">
        <v>8549</v>
      </c>
      <c r="G443" s="56" t="s">
        <v>8549</v>
      </c>
      <c r="H443" s="56" t="s">
        <v>9175</v>
      </c>
      <c r="I443" s="56" t="s">
        <v>9162</v>
      </c>
      <c r="J443" s="56" t="s">
        <v>8551</v>
      </c>
      <c r="K443" s="56" t="s">
        <v>349</v>
      </c>
      <c r="L443" s="56" t="s">
        <v>7292</v>
      </c>
      <c r="M443" s="56">
        <v>330</v>
      </c>
      <c r="N443" s="56">
        <v>333</v>
      </c>
      <c r="O443" s="56">
        <v>401</v>
      </c>
      <c r="P443" s="57" t="s">
        <v>7022</v>
      </c>
      <c r="Q443" s="58" t="s">
        <v>8552</v>
      </c>
      <c r="R443" s="56" t="s">
        <v>8549</v>
      </c>
      <c r="S443" s="56" t="s">
        <v>8553</v>
      </c>
      <c r="T443" s="56" t="s">
        <v>8551</v>
      </c>
      <c r="U443" s="56">
        <v>0.001</v>
      </c>
      <c r="V443" s="49" t="s">
        <v>8554</v>
      </c>
    </row>
    <row r="444" ht="12.8" customHeight="1" spans="1:22" x14ac:dyDescent="0.25">
      <c r="A444" s="55">
        <v>655325</v>
      </c>
      <c r="B444" s="56" t="s">
        <v>9178</v>
      </c>
      <c r="C444" s="56" t="s">
        <v>11</v>
      </c>
      <c r="D444" s="56" t="s">
        <v>8547</v>
      </c>
      <c r="E444" s="56" t="s">
        <v>8548</v>
      </c>
      <c r="F444" s="56" t="s">
        <v>8549</v>
      </c>
      <c r="G444" s="56" t="s">
        <v>8549</v>
      </c>
      <c r="H444" s="56" t="s">
        <v>9179</v>
      </c>
      <c r="I444" s="56" t="s">
        <v>9162</v>
      </c>
      <c r="J444" s="56" t="s">
        <v>8556</v>
      </c>
      <c r="K444" s="56" t="s">
        <v>9178</v>
      </c>
      <c r="L444" s="56" t="s">
        <v>8557</v>
      </c>
      <c r="M444" s="56">
        <v>330</v>
      </c>
      <c r="N444" s="56">
        <v>333</v>
      </c>
      <c r="O444" s="56">
        <v>401</v>
      </c>
      <c r="P444" s="57">
        <v>453</v>
      </c>
      <c r="Q444" s="58">
        <v>330333401453</v>
      </c>
      <c r="R444" s="56" t="s">
        <v>8549</v>
      </c>
      <c r="S444" s="56" t="s">
        <v>8553</v>
      </c>
      <c r="T444" s="56" t="s">
        <v>8551</v>
      </c>
      <c r="U444" s="56">
        <v>1</v>
      </c>
      <c r="V444" s="49" t="s">
        <v>8554</v>
      </c>
    </row>
    <row r="445" ht="12.8" customHeight="1" spans="1:22" x14ac:dyDescent="0.25">
      <c r="A445" s="55">
        <v>20020960</v>
      </c>
      <c r="B445" s="56" t="s">
        <v>9180</v>
      </c>
      <c r="C445" s="56" t="s">
        <v>11</v>
      </c>
      <c r="D445" s="56" t="s">
        <v>8547</v>
      </c>
      <c r="E445" s="56" t="s">
        <v>8548</v>
      </c>
      <c r="F445" s="56" t="s">
        <v>8549</v>
      </c>
      <c r="G445" s="56" t="s">
        <v>8549</v>
      </c>
      <c r="H445" s="56" t="s">
        <v>9179</v>
      </c>
      <c r="I445" s="56" t="s">
        <v>9162</v>
      </c>
      <c r="J445" s="56" t="s">
        <v>8562</v>
      </c>
      <c r="K445" s="56" t="s">
        <v>9181</v>
      </c>
      <c r="L445" s="56" t="s">
        <v>8564</v>
      </c>
      <c r="M445" s="56">
        <v>330</v>
      </c>
      <c r="N445" s="56">
        <v>333</v>
      </c>
      <c r="O445" s="56">
        <v>401</v>
      </c>
      <c r="P445" s="57" t="s">
        <v>7022</v>
      </c>
      <c r="Q445" s="58" t="s">
        <v>8552</v>
      </c>
      <c r="R445" s="56" t="s">
        <v>8549</v>
      </c>
      <c r="S445" s="56" t="s">
        <v>8553</v>
      </c>
      <c r="T445" s="56" t="s">
        <v>8551</v>
      </c>
      <c r="U445" s="56">
        <v>1</v>
      </c>
      <c r="V445" s="49" t="s">
        <v>8554</v>
      </c>
    </row>
    <row r="446" ht="12.8" customHeight="1" spans="1:22" x14ac:dyDescent="0.25">
      <c r="A446" s="55" t="s">
        <v>7022</v>
      </c>
      <c r="B446" s="56" t="s">
        <v>9182</v>
      </c>
      <c r="C446" s="56" t="s">
        <v>11</v>
      </c>
      <c r="D446" s="56" t="s">
        <v>8547</v>
      </c>
      <c r="E446" s="56" t="s">
        <v>8548</v>
      </c>
      <c r="F446" s="56" t="s">
        <v>8549</v>
      </c>
      <c r="G446" s="56" t="s">
        <v>8549</v>
      </c>
      <c r="H446" s="56" t="s">
        <v>9179</v>
      </c>
      <c r="I446" s="56" t="s">
        <v>9162</v>
      </c>
      <c r="J446" s="56" t="s">
        <v>8551</v>
      </c>
      <c r="K446" s="56" t="s">
        <v>9183</v>
      </c>
      <c r="L446" s="56" t="s">
        <v>7292</v>
      </c>
      <c r="M446" s="56">
        <v>330</v>
      </c>
      <c r="N446" s="56">
        <v>333</v>
      </c>
      <c r="O446" s="56">
        <v>401</v>
      </c>
      <c r="P446" s="57" t="s">
        <v>7022</v>
      </c>
      <c r="Q446" s="58" t="s">
        <v>8552</v>
      </c>
      <c r="R446" s="56" t="s">
        <v>8549</v>
      </c>
      <c r="S446" s="56" t="s">
        <v>8553</v>
      </c>
      <c r="T446" s="56" t="s">
        <v>8551</v>
      </c>
      <c r="U446" s="56">
        <v>0.001</v>
      </c>
      <c r="V446" s="49" t="s">
        <v>8554</v>
      </c>
    </row>
    <row r="447" ht="12.8" customHeight="1" spans="1:22" x14ac:dyDescent="0.25">
      <c r="A447" s="55">
        <v>671785</v>
      </c>
      <c r="B447" s="56" t="s">
        <v>9184</v>
      </c>
      <c r="C447" s="56" t="s">
        <v>10</v>
      </c>
      <c r="D447" s="56" t="s">
        <v>8547</v>
      </c>
      <c r="E447" s="56" t="s">
        <v>8548</v>
      </c>
      <c r="F447" s="56" t="s">
        <v>8549</v>
      </c>
      <c r="G447" s="56" t="s">
        <v>8567</v>
      </c>
      <c r="H447" s="56" t="s">
        <v>9185</v>
      </c>
      <c r="I447" s="56" t="s">
        <v>9162</v>
      </c>
      <c r="J447" s="56" t="s">
        <v>8551</v>
      </c>
      <c r="K447" s="56" t="s">
        <v>9184</v>
      </c>
      <c r="L447" s="56" t="s">
        <v>8557</v>
      </c>
      <c r="M447" s="56">
        <v>330</v>
      </c>
      <c r="N447" s="56">
        <v>333</v>
      </c>
      <c r="O447" s="56">
        <v>401</v>
      </c>
      <c r="P447" s="57">
        <v>473</v>
      </c>
      <c r="Q447" s="58">
        <v>330333401473</v>
      </c>
      <c r="R447" s="56" t="s">
        <v>8567</v>
      </c>
      <c r="S447" s="56" t="s">
        <v>8570</v>
      </c>
      <c r="T447" s="56" t="s">
        <v>8551</v>
      </c>
      <c r="U447" s="56">
        <v>0.5</v>
      </c>
      <c r="V447" s="49" t="s">
        <v>8554</v>
      </c>
    </row>
    <row r="448" ht="12.8" customHeight="1" spans="1:22" x14ac:dyDescent="0.25">
      <c r="A448" s="55">
        <v>91790</v>
      </c>
      <c r="B448" s="56" t="s">
        <v>9186</v>
      </c>
      <c r="C448" s="56" t="s">
        <v>11</v>
      </c>
      <c r="D448" s="56" t="s">
        <v>8547</v>
      </c>
      <c r="E448" s="56" t="s">
        <v>8548</v>
      </c>
      <c r="F448" s="56" t="s">
        <v>8549</v>
      </c>
      <c r="G448" s="56" t="s">
        <v>8549</v>
      </c>
      <c r="H448" s="56" t="s">
        <v>9187</v>
      </c>
      <c r="I448" s="56" t="s">
        <v>9162</v>
      </c>
      <c r="J448" s="56" t="s">
        <v>8551</v>
      </c>
      <c r="K448" s="56" t="s">
        <v>9186</v>
      </c>
      <c r="L448" s="56" t="s">
        <v>33</v>
      </c>
      <c r="M448" s="56">
        <v>330</v>
      </c>
      <c r="N448" s="56">
        <v>333</v>
      </c>
      <c r="O448" s="56">
        <v>401</v>
      </c>
      <c r="P448" s="57" t="s">
        <v>7022</v>
      </c>
      <c r="Q448" s="58" t="s">
        <v>8552</v>
      </c>
      <c r="R448" s="56" t="s">
        <v>8549</v>
      </c>
      <c r="S448" s="56" t="s">
        <v>8553</v>
      </c>
      <c r="T448" s="56" t="s">
        <v>8551</v>
      </c>
      <c r="U448" s="56">
        <v>1</v>
      </c>
      <c r="V448" s="49" t="s">
        <v>8554</v>
      </c>
    </row>
    <row r="449" ht="12.8" customHeight="1" spans="1:22" x14ac:dyDescent="0.25">
      <c r="A449" s="55">
        <v>134487</v>
      </c>
      <c r="B449" s="56" t="s">
        <v>90</v>
      </c>
      <c r="C449" s="56" t="s">
        <v>11</v>
      </c>
      <c r="D449" s="56" t="s">
        <v>8547</v>
      </c>
      <c r="E449" s="56" t="s">
        <v>8548</v>
      </c>
      <c r="F449" s="56" t="s">
        <v>8549</v>
      </c>
      <c r="G449" s="56" t="s">
        <v>8549</v>
      </c>
      <c r="H449" s="56" t="s">
        <v>9188</v>
      </c>
      <c r="I449" s="56" t="s">
        <v>9162</v>
      </c>
      <c r="J449" s="56" t="s">
        <v>8551</v>
      </c>
      <c r="K449" s="56" t="s">
        <v>90</v>
      </c>
      <c r="L449" s="56" t="s">
        <v>7728</v>
      </c>
      <c r="M449" s="56">
        <v>330</v>
      </c>
      <c r="N449" s="56">
        <v>333</v>
      </c>
      <c r="O449" s="56">
        <v>401</v>
      </c>
      <c r="P449" s="57" t="s">
        <v>7022</v>
      </c>
      <c r="Q449" s="58" t="s">
        <v>8552</v>
      </c>
      <c r="R449" s="56" t="s">
        <v>8549</v>
      </c>
      <c r="S449" s="56" t="s">
        <v>8553</v>
      </c>
      <c r="T449" s="56" t="s">
        <v>8551</v>
      </c>
      <c r="U449" s="56">
        <v>1</v>
      </c>
      <c r="V449" s="49" t="s">
        <v>8554</v>
      </c>
    </row>
    <row r="450" ht="12.8" customHeight="1" spans="1:22" x14ac:dyDescent="0.25">
      <c r="A450" s="55">
        <v>61758</v>
      </c>
      <c r="B450" s="56" t="s">
        <v>90</v>
      </c>
      <c r="C450" s="56" t="s">
        <v>11</v>
      </c>
      <c r="D450" s="56" t="s">
        <v>8547</v>
      </c>
      <c r="E450" s="56" t="s">
        <v>8548</v>
      </c>
      <c r="F450" s="56" t="s">
        <v>8549</v>
      </c>
      <c r="G450" s="56" t="s">
        <v>8549</v>
      </c>
      <c r="H450" s="56" t="s">
        <v>9188</v>
      </c>
      <c r="I450" s="56" t="s">
        <v>9162</v>
      </c>
      <c r="J450" s="56" t="s">
        <v>8551</v>
      </c>
      <c r="K450" s="56" t="s">
        <v>90</v>
      </c>
      <c r="L450" s="56" t="s">
        <v>33</v>
      </c>
      <c r="M450" s="56">
        <v>330</v>
      </c>
      <c r="N450" s="56">
        <v>333</v>
      </c>
      <c r="O450" s="56">
        <v>401</v>
      </c>
      <c r="P450" s="57" t="s">
        <v>7022</v>
      </c>
      <c r="Q450" s="58" t="s">
        <v>8552</v>
      </c>
      <c r="R450" s="56" t="s">
        <v>8549</v>
      </c>
      <c r="S450" s="56" t="s">
        <v>8553</v>
      </c>
      <c r="T450" s="56" t="s">
        <v>8551</v>
      </c>
      <c r="U450" s="56">
        <v>1</v>
      </c>
      <c r="V450" s="49" t="s">
        <v>8554</v>
      </c>
    </row>
    <row r="451" ht="12.8" customHeight="1" spans="1:22" x14ac:dyDescent="0.25">
      <c r="A451" s="55">
        <v>655304</v>
      </c>
      <c r="B451" s="56" t="s">
        <v>9189</v>
      </c>
      <c r="C451" s="56" t="s">
        <v>11</v>
      </c>
      <c r="D451" s="56" t="s">
        <v>8547</v>
      </c>
      <c r="E451" s="56" t="s">
        <v>8548</v>
      </c>
      <c r="F451" s="56" t="s">
        <v>8549</v>
      </c>
      <c r="G451" s="56" t="s">
        <v>8549</v>
      </c>
      <c r="H451" s="56" t="s">
        <v>9188</v>
      </c>
      <c r="I451" s="56" t="s">
        <v>9162</v>
      </c>
      <c r="J451" s="56" t="s">
        <v>8556</v>
      </c>
      <c r="K451" s="56" t="s">
        <v>9189</v>
      </c>
      <c r="L451" s="56" t="s">
        <v>8557</v>
      </c>
      <c r="M451" s="56">
        <v>330</v>
      </c>
      <c r="N451" s="56">
        <v>333</v>
      </c>
      <c r="O451" s="56">
        <v>401</v>
      </c>
      <c r="P451" s="57">
        <v>452</v>
      </c>
      <c r="Q451" s="58">
        <v>330333401452</v>
      </c>
      <c r="R451" s="56" t="s">
        <v>8549</v>
      </c>
      <c r="S451" s="56" t="s">
        <v>8553</v>
      </c>
      <c r="T451" s="56" t="s">
        <v>8551</v>
      </c>
      <c r="U451" s="56">
        <v>1</v>
      </c>
      <c r="V451" s="49" t="s">
        <v>8554</v>
      </c>
    </row>
    <row r="452" ht="12.8" customHeight="1" spans="1:22" x14ac:dyDescent="0.25">
      <c r="A452" s="55">
        <v>655712</v>
      </c>
      <c r="B452" s="56" t="s">
        <v>9190</v>
      </c>
      <c r="C452" s="56" t="s">
        <v>11</v>
      </c>
      <c r="D452" s="56" t="s">
        <v>8547</v>
      </c>
      <c r="E452" s="56" t="s">
        <v>8548</v>
      </c>
      <c r="F452" s="56" t="s">
        <v>8549</v>
      </c>
      <c r="G452" s="56" t="s">
        <v>8549</v>
      </c>
      <c r="H452" s="56" t="s">
        <v>9188</v>
      </c>
      <c r="I452" s="56" t="s">
        <v>9162</v>
      </c>
      <c r="J452" s="56" t="s">
        <v>8559</v>
      </c>
      <c r="K452" s="56" t="s">
        <v>9190</v>
      </c>
      <c r="L452" s="56" t="s">
        <v>8557</v>
      </c>
      <c r="M452" s="56">
        <v>330</v>
      </c>
      <c r="N452" s="56">
        <v>333</v>
      </c>
      <c r="O452" s="56">
        <v>401</v>
      </c>
      <c r="P452" s="57">
        <v>101</v>
      </c>
      <c r="Q452" s="58">
        <v>330333401101</v>
      </c>
      <c r="R452" s="56" t="s">
        <v>8549</v>
      </c>
      <c r="S452" s="56" t="s">
        <v>8553</v>
      </c>
      <c r="T452" s="56" t="s">
        <v>8551</v>
      </c>
      <c r="U452" s="56">
        <v>1</v>
      </c>
      <c r="V452" s="49" t="s">
        <v>8554</v>
      </c>
    </row>
    <row r="453" ht="12.8" customHeight="1" spans="1:22" x14ac:dyDescent="0.25">
      <c r="A453" s="55" t="s">
        <v>7022</v>
      </c>
      <c r="B453" s="56" t="s">
        <v>9191</v>
      </c>
      <c r="C453" s="56" t="s">
        <v>11</v>
      </c>
      <c r="D453" s="56" t="s">
        <v>8547</v>
      </c>
      <c r="E453" s="56" t="s">
        <v>8548</v>
      </c>
      <c r="F453" s="56" t="s">
        <v>8549</v>
      </c>
      <c r="G453" s="56" t="s">
        <v>8549</v>
      </c>
      <c r="H453" s="56" t="s">
        <v>9188</v>
      </c>
      <c r="I453" s="56" t="s">
        <v>9162</v>
      </c>
      <c r="J453" s="56" t="s">
        <v>8551</v>
      </c>
      <c r="K453" s="56" t="s">
        <v>90</v>
      </c>
      <c r="L453" s="56" t="s">
        <v>7292</v>
      </c>
      <c r="M453" s="56">
        <v>330</v>
      </c>
      <c r="N453" s="56">
        <v>333</v>
      </c>
      <c r="O453" s="56">
        <v>401</v>
      </c>
      <c r="P453" s="57" t="s">
        <v>7022</v>
      </c>
      <c r="Q453" s="58" t="s">
        <v>8552</v>
      </c>
      <c r="R453" s="56" t="s">
        <v>8549</v>
      </c>
      <c r="S453" s="56" t="s">
        <v>8553</v>
      </c>
      <c r="T453" s="56" t="s">
        <v>8551</v>
      </c>
      <c r="U453" s="56">
        <v>0.001</v>
      </c>
      <c r="V453" s="49" t="s">
        <v>8554</v>
      </c>
    </row>
    <row r="454" ht="12.8" customHeight="1" spans="1:22" x14ac:dyDescent="0.25">
      <c r="A454" s="55">
        <v>20024089</v>
      </c>
      <c r="B454" s="56" t="s">
        <v>9192</v>
      </c>
      <c r="C454" s="56" t="s">
        <v>10</v>
      </c>
      <c r="D454" s="56" t="s">
        <v>8547</v>
      </c>
      <c r="E454" s="56" t="s">
        <v>8548</v>
      </c>
      <c r="F454" s="56" t="s">
        <v>8549</v>
      </c>
      <c r="G454" s="56" t="s">
        <v>8567</v>
      </c>
      <c r="H454" s="56" t="s">
        <v>9173</v>
      </c>
      <c r="I454" s="56" t="s">
        <v>9162</v>
      </c>
      <c r="J454" s="56" t="s">
        <v>8551</v>
      </c>
      <c r="K454" s="56" t="s">
        <v>9192</v>
      </c>
      <c r="L454" s="56" t="s">
        <v>8564</v>
      </c>
      <c r="M454" s="56">
        <v>330</v>
      </c>
      <c r="N454" s="56">
        <v>333</v>
      </c>
      <c r="O454" s="56">
        <v>401</v>
      </c>
      <c r="P454" s="57" t="s">
        <v>7022</v>
      </c>
      <c r="Q454" s="58" t="s">
        <v>8552</v>
      </c>
      <c r="R454" s="56" t="s">
        <v>8567</v>
      </c>
      <c r="S454" s="56" t="s">
        <v>8570</v>
      </c>
      <c r="T454" s="56" t="s">
        <v>8551</v>
      </c>
      <c r="U454" s="56">
        <v>0.5</v>
      </c>
      <c r="V454" s="49" t="s">
        <v>8554</v>
      </c>
    </row>
    <row r="455" ht="12.8" customHeight="1" spans="1:22" x14ac:dyDescent="0.25">
      <c r="A455" s="55" t="s">
        <v>7022</v>
      </c>
      <c r="B455" s="56" t="s">
        <v>9193</v>
      </c>
      <c r="C455" s="56" t="s">
        <v>10</v>
      </c>
      <c r="D455" s="56" t="s">
        <v>8547</v>
      </c>
      <c r="E455" s="56" t="s">
        <v>8548</v>
      </c>
      <c r="F455" s="56" t="s">
        <v>8549</v>
      </c>
      <c r="G455" s="56" t="s">
        <v>8567</v>
      </c>
      <c r="H455" s="56" t="s">
        <v>9173</v>
      </c>
      <c r="I455" s="56" t="s">
        <v>9162</v>
      </c>
      <c r="J455" s="56" t="s">
        <v>8551</v>
      </c>
      <c r="K455" s="56" t="s">
        <v>9192</v>
      </c>
      <c r="L455" s="56" t="s">
        <v>7292</v>
      </c>
      <c r="M455" s="56">
        <v>330</v>
      </c>
      <c r="N455" s="56">
        <v>333</v>
      </c>
      <c r="O455" s="56">
        <v>401</v>
      </c>
      <c r="P455" s="57" t="s">
        <v>7022</v>
      </c>
      <c r="Q455" s="58" t="s">
        <v>8552</v>
      </c>
      <c r="R455" s="56" t="s">
        <v>8567</v>
      </c>
      <c r="S455" s="56" t="s">
        <v>8570</v>
      </c>
      <c r="T455" s="56" t="s">
        <v>8551</v>
      </c>
      <c r="U455" s="56">
        <v>0.5</v>
      </c>
      <c r="V455" s="49" t="s">
        <v>8554</v>
      </c>
    </row>
    <row r="456" ht="12.8" customHeight="1" spans="1:22" x14ac:dyDescent="0.25">
      <c r="A456" s="55">
        <v>134797</v>
      </c>
      <c r="B456" s="56" t="s">
        <v>9194</v>
      </c>
      <c r="C456" s="56" t="s">
        <v>10</v>
      </c>
      <c r="D456" s="56" t="s">
        <v>8547</v>
      </c>
      <c r="E456" s="56" t="s">
        <v>8548</v>
      </c>
      <c r="F456" s="56" t="s">
        <v>8549</v>
      </c>
      <c r="G456" s="56" t="s">
        <v>8567</v>
      </c>
      <c r="H456" s="56" t="s">
        <v>9173</v>
      </c>
      <c r="I456" s="56" t="s">
        <v>9162</v>
      </c>
      <c r="J456" s="56" t="s">
        <v>8551</v>
      </c>
      <c r="K456" s="56" t="s">
        <v>9192</v>
      </c>
      <c r="L456" s="56" t="s">
        <v>7728</v>
      </c>
      <c r="M456" s="56">
        <v>330</v>
      </c>
      <c r="N456" s="56">
        <v>333</v>
      </c>
      <c r="O456" s="56">
        <v>401</v>
      </c>
      <c r="P456" s="57" t="s">
        <v>7022</v>
      </c>
      <c r="Q456" s="58" t="s">
        <v>8552</v>
      </c>
      <c r="R456" s="56" t="s">
        <v>8567</v>
      </c>
      <c r="S456" s="56" t="s">
        <v>8570</v>
      </c>
      <c r="T456" s="56" t="s">
        <v>8551</v>
      </c>
      <c r="U456" s="56">
        <v>0.5</v>
      </c>
      <c r="V456" s="49" t="s">
        <v>8554</v>
      </c>
    </row>
    <row r="457" ht="12.8" customHeight="1" spans="1:22" x14ac:dyDescent="0.25">
      <c r="A457" s="55">
        <v>794560</v>
      </c>
      <c r="B457" s="56" t="s">
        <v>9195</v>
      </c>
      <c r="C457" s="56" t="s">
        <v>10</v>
      </c>
      <c r="D457" s="56" t="s">
        <v>8547</v>
      </c>
      <c r="E457" s="56" t="s">
        <v>8548</v>
      </c>
      <c r="F457" s="56" t="s">
        <v>8549</v>
      </c>
      <c r="G457" s="56" t="s">
        <v>8567</v>
      </c>
      <c r="H457" s="56" t="s">
        <v>9173</v>
      </c>
      <c r="I457" s="56" t="s">
        <v>9162</v>
      </c>
      <c r="J457" s="56" t="s">
        <v>8573</v>
      </c>
      <c r="K457" s="56" t="s">
        <v>9196</v>
      </c>
      <c r="L457" s="56" t="s">
        <v>33</v>
      </c>
      <c r="M457" s="56">
        <v>330</v>
      </c>
      <c r="N457" s="56">
        <v>333</v>
      </c>
      <c r="O457" s="56">
        <v>401</v>
      </c>
      <c r="P457" s="57" t="s">
        <v>7022</v>
      </c>
      <c r="Q457" s="58" t="s">
        <v>8552</v>
      </c>
      <c r="R457" s="56" t="s">
        <v>8567</v>
      </c>
      <c r="S457" s="56" t="s">
        <v>8570</v>
      </c>
      <c r="T457" s="56" t="s">
        <v>8551</v>
      </c>
      <c r="U457" s="56">
        <v>0.5</v>
      </c>
      <c r="V457" s="49" t="s">
        <v>8554</v>
      </c>
    </row>
    <row r="458" ht="12.8" customHeight="1" spans="1:22" x14ac:dyDescent="0.25">
      <c r="A458" s="55">
        <v>795725</v>
      </c>
      <c r="B458" s="56" t="s">
        <v>1417</v>
      </c>
      <c r="C458" s="56" t="s">
        <v>10</v>
      </c>
      <c r="D458" s="56" t="s">
        <v>8547</v>
      </c>
      <c r="E458" s="56" t="s">
        <v>8548</v>
      </c>
      <c r="F458" s="56" t="s">
        <v>8549</v>
      </c>
      <c r="G458" s="56" t="s">
        <v>8567</v>
      </c>
      <c r="H458" s="56" t="s">
        <v>9173</v>
      </c>
      <c r="I458" s="56" t="s">
        <v>9162</v>
      </c>
      <c r="J458" s="56" t="s">
        <v>8551</v>
      </c>
      <c r="K458" s="56" t="s">
        <v>9192</v>
      </c>
      <c r="L458" s="56" t="s">
        <v>33</v>
      </c>
      <c r="M458" s="56">
        <v>330</v>
      </c>
      <c r="N458" s="56">
        <v>333</v>
      </c>
      <c r="O458" s="56">
        <v>401</v>
      </c>
      <c r="P458" s="57" t="s">
        <v>7022</v>
      </c>
      <c r="Q458" s="58" t="s">
        <v>8552</v>
      </c>
      <c r="R458" s="56" t="s">
        <v>8567</v>
      </c>
      <c r="S458" s="56" t="s">
        <v>8570</v>
      </c>
      <c r="T458" s="56" t="s">
        <v>8551</v>
      </c>
      <c r="U458" s="56">
        <v>0.5</v>
      </c>
      <c r="V458" s="49" t="s">
        <v>8554</v>
      </c>
    </row>
    <row r="459" ht="12.8" customHeight="1" spans="1:22" x14ac:dyDescent="0.25">
      <c r="A459" s="55">
        <v>20020942</v>
      </c>
      <c r="B459" s="56" t="s">
        <v>9197</v>
      </c>
      <c r="C459" s="56" t="s">
        <v>11</v>
      </c>
      <c r="D459" s="56" t="s">
        <v>8547</v>
      </c>
      <c r="E459" s="56" t="s">
        <v>8548</v>
      </c>
      <c r="F459" s="56" t="s">
        <v>8549</v>
      </c>
      <c r="G459" s="56" t="s">
        <v>8549</v>
      </c>
      <c r="H459" s="56" t="s">
        <v>9198</v>
      </c>
      <c r="I459" s="56" t="s">
        <v>9162</v>
      </c>
      <c r="J459" s="56" t="s">
        <v>8562</v>
      </c>
      <c r="K459" s="56" t="s">
        <v>9199</v>
      </c>
      <c r="L459" s="56" t="s">
        <v>8564</v>
      </c>
      <c r="M459" s="56">
        <v>330</v>
      </c>
      <c r="N459" s="56">
        <v>333</v>
      </c>
      <c r="O459" s="56">
        <v>401</v>
      </c>
      <c r="P459" s="57" t="s">
        <v>7022</v>
      </c>
      <c r="Q459" s="58" t="s">
        <v>8552</v>
      </c>
      <c r="R459" s="56" t="s">
        <v>8549</v>
      </c>
      <c r="S459" s="56" t="s">
        <v>8553</v>
      </c>
      <c r="T459" s="56" t="s">
        <v>8551</v>
      </c>
      <c r="U459" s="56">
        <v>1</v>
      </c>
      <c r="V459" s="49" t="s">
        <v>8554</v>
      </c>
    </row>
    <row r="460" ht="12.8" customHeight="1" spans="1:22" x14ac:dyDescent="0.25">
      <c r="A460" s="55">
        <v>659597</v>
      </c>
      <c r="B460" s="56" t="s">
        <v>9200</v>
      </c>
      <c r="C460" s="56" t="s">
        <v>11</v>
      </c>
      <c r="D460" s="56" t="s">
        <v>8547</v>
      </c>
      <c r="E460" s="56" t="s">
        <v>8548</v>
      </c>
      <c r="F460" s="56" t="s">
        <v>8549</v>
      </c>
      <c r="G460" s="56" t="s">
        <v>8549</v>
      </c>
      <c r="H460" s="56" t="s">
        <v>9201</v>
      </c>
      <c r="I460" s="56" t="s">
        <v>9162</v>
      </c>
      <c r="J460" s="56" t="s">
        <v>8791</v>
      </c>
      <c r="K460" s="56" t="s">
        <v>9200</v>
      </c>
      <c r="L460" s="56" t="s">
        <v>8557</v>
      </c>
      <c r="M460" s="56">
        <v>330</v>
      </c>
      <c r="N460" s="56">
        <v>333</v>
      </c>
      <c r="O460" s="56">
        <v>401</v>
      </c>
      <c r="P460" s="57">
        <v>452</v>
      </c>
      <c r="Q460" s="58">
        <v>330333401452</v>
      </c>
      <c r="R460" s="56" t="s">
        <v>8549</v>
      </c>
      <c r="S460" s="56" t="s">
        <v>8553</v>
      </c>
      <c r="T460" s="56" t="s">
        <v>8551</v>
      </c>
      <c r="U460" s="56">
        <v>1</v>
      </c>
      <c r="V460" s="49" t="s">
        <v>8554</v>
      </c>
    </row>
    <row r="461" ht="12.8" customHeight="1" spans="1:22" x14ac:dyDescent="0.25">
      <c r="A461" s="55">
        <v>659441</v>
      </c>
      <c r="B461" s="56" t="s">
        <v>9202</v>
      </c>
      <c r="C461" s="56" t="s">
        <v>11</v>
      </c>
      <c r="D461" s="56" t="s">
        <v>8547</v>
      </c>
      <c r="E461" s="56" t="s">
        <v>8548</v>
      </c>
      <c r="F461" s="56" t="s">
        <v>8549</v>
      </c>
      <c r="G461" s="56" t="s">
        <v>8549</v>
      </c>
      <c r="H461" s="56" t="s">
        <v>9201</v>
      </c>
      <c r="I461" s="56" t="s">
        <v>9162</v>
      </c>
      <c r="J461" s="56" t="s">
        <v>8793</v>
      </c>
      <c r="K461" s="56" t="s">
        <v>9202</v>
      </c>
      <c r="L461" s="56" t="s">
        <v>8557</v>
      </c>
      <c r="M461" s="56">
        <v>330</v>
      </c>
      <c r="N461" s="56">
        <v>333</v>
      </c>
      <c r="O461" s="56">
        <v>401</v>
      </c>
      <c r="P461" s="57">
        <v>452</v>
      </c>
      <c r="Q461" s="58">
        <v>330333401452</v>
      </c>
      <c r="R461" s="56" t="s">
        <v>8549</v>
      </c>
      <c r="S461" s="56" t="s">
        <v>8553</v>
      </c>
      <c r="T461" s="56" t="s">
        <v>8551</v>
      </c>
      <c r="U461" s="56">
        <v>1</v>
      </c>
      <c r="V461" s="49" t="s">
        <v>8554</v>
      </c>
    </row>
    <row r="462" ht="12.8" customHeight="1" spans="1:22" x14ac:dyDescent="0.25">
      <c r="A462" s="55">
        <v>659588</v>
      </c>
      <c r="B462" s="56" t="s">
        <v>9203</v>
      </c>
      <c r="C462" s="56" t="s">
        <v>11</v>
      </c>
      <c r="D462" s="56" t="s">
        <v>8547</v>
      </c>
      <c r="E462" s="56" t="s">
        <v>8548</v>
      </c>
      <c r="F462" s="56" t="s">
        <v>8549</v>
      </c>
      <c r="G462" s="56" t="s">
        <v>8549</v>
      </c>
      <c r="H462" s="56" t="s">
        <v>9204</v>
      </c>
      <c r="I462" s="56" t="s">
        <v>9162</v>
      </c>
      <c r="J462" s="56" t="s">
        <v>8791</v>
      </c>
      <c r="K462" s="56" t="s">
        <v>9203</v>
      </c>
      <c r="L462" s="56" t="s">
        <v>8557</v>
      </c>
      <c r="M462" s="56">
        <v>330</v>
      </c>
      <c r="N462" s="56">
        <v>333</v>
      </c>
      <c r="O462" s="56">
        <v>401</v>
      </c>
      <c r="P462" s="57">
        <v>452</v>
      </c>
      <c r="Q462" s="58">
        <v>330333401452</v>
      </c>
      <c r="R462" s="56" t="s">
        <v>8549</v>
      </c>
      <c r="S462" s="56" t="s">
        <v>8553</v>
      </c>
      <c r="T462" s="56" t="s">
        <v>8551</v>
      </c>
      <c r="U462" s="56">
        <v>1</v>
      </c>
      <c r="V462" s="49" t="s">
        <v>8554</v>
      </c>
    </row>
    <row r="463" ht="12.8" customHeight="1" spans="1:22" x14ac:dyDescent="0.25">
      <c r="A463" s="55">
        <v>659433</v>
      </c>
      <c r="B463" s="56" t="s">
        <v>9205</v>
      </c>
      <c r="C463" s="56" t="s">
        <v>11</v>
      </c>
      <c r="D463" s="56" t="s">
        <v>8547</v>
      </c>
      <c r="E463" s="56" t="s">
        <v>8548</v>
      </c>
      <c r="F463" s="56" t="s">
        <v>8549</v>
      </c>
      <c r="G463" s="56" t="s">
        <v>8549</v>
      </c>
      <c r="H463" s="56" t="s">
        <v>9204</v>
      </c>
      <c r="I463" s="56" t="s">
        <v>9162</v>
      </c>
      <c r="J463" s="56" t="s">
        <v>8793</v>
      </c>
      <c r="K463" s="56" t="s">
        <v>9206</v>
      </c>
      <c r="L463" s="56" t="s">
        <v>8557</v>
      </c>
      <c r="M463" s="56">
        <v>330</v>
      </c>
      <c r="N463" s="56">
        <v>333</v>
      </c>
      <c r="O463" s="56">
        <v>401</v>
      </c>
      <c r="P463" s="57">
        <v>452</v>
      </c>
      <c r="Q463" s="58">
        <v>330333401452</v>
      </c>
      <c r="R463" s="56" t="s">
        <v>8549</v>
      </c>
      <c r="S463" s="56" t="s">
        <v>8553</v>
      </c>
      <c r="T463" s="56" t="s">
        <v>8551</v>
      </c>
      <c r="U463" s="56">
        <v>1</v>
      </c>
      <c r="V463" s="49" t="s">
        <v>8554</v>
      </c>
    </row>
    <row r="464" ht="12.8" customHeight="1" spans="1:22" x14ac:dyDescent="0.25">
      <c r="A464" s="55">
        <v>673351</v>
      </c>
      <c r="B464" s="56" t="s">
        <v>9207</v>
      </c>
      <c r="C464" s="56" t="s">
        <v>11</v>
      </c>
      <c r="D464" s="56" t="s">
        <v>8547</v>
      </c>
      <c r="E464" s="56" t="s">
        <v>8548</v>
      </c>
      <c r="F464" s="56" t="s">
        <v>8549</v>
      </c>
      <c r="G464" s="56" t="s">
        <v>8549</v>
      </c>
      <c r="H464" s="56" t="s">
        <v>9204</v>
      </c>
      <c r="I464" s="56" t="s">
        <v>9162</v>
      </c>
      <c r="J464" s="56" t="s">
        <v>8559</v>
      </c>
      <c r="K464" s="56" t="s">
        <v>9208</v>
      </c>
      <c r="L464" s="56" t="s">
        <v>8557</v>
      </c>
      <c r="M464" s="56">
        <v>330</v>
      </c>
      <c r="N464" s="56">
        <v>333</v>
      </c>
      <c r="O464" s="56">
        <v>401</v>
      </c>
      <c r="P464" s="57">
        <v>101</v>
      </c>
      <c r="Q464" s="58">
        <v>330333401101</v>
      </c>
      <c r="R464" s="56" t="s">
        <v>8549</v>
      </c>
      <c r="S464" s="56" t="s">
        <v>8553</v>
      </c>
      <c r="T464" s="56" t="s">
        <v>8551</v>
      </c>
      <c r="U464" s="56">
        <v>1</v>
      </c>
      <c r="V464" s="49" t="s">
        <v>8554</v>
      </c>
    </row>
    <row r="465" ht="12.8" customHeight="1" spans="1:22" x14ac:dyDescent="0.25">
      <c r="A465" s="55">
        <v>662431</v>
      </c>
      <c r="B465" s="56" t="s">
        <v>9209</v>
      </c>
      <c r="C465" s="56" t="s">
        <v>11</v>
      </c>
      <c r="D465" s="56" t="s">
        <v>8547</v>
      </c>
      <c r="E465" s="56" t="s">
        <v>8548</v>
      </c>
      <c r="F465" s="56" t="s">
        <v>8549</v>
      </c>
      <c r="G465" s="56" t="s">
        <v>8549</v>
      </c>
      <c r="H465" s="56" t="s">
        <v>9210</v>
      </c>
      <c r="I465" s="56" t="s">
        <v>9211</v>
      </c>
      <c r="J465" s="56" t="s">
        <v>8556</v>
      </c>
      <c r="K465" s="56" t="s">
        <v>9209</v>
      </c>
      <c r="L465" s="56" t="s">
        <v>8557</v>
      </c>
      <c r="M465" s="56">
        <v>330</v>
      </c>
      <c r="N465" s="56">
        <v>333</v>
      </c>
      <c r="O465" s="56">
        <v>401</v>
      </c>
      <c r="P465" s="57">
        <v>452</v>
      </c>
      <c r="Q465" s="58">
        <v>330333401452</v>
      </c>
      <c r="R465" s="56" t="s">
        <v>8549</v>
      </c>
      <c r="S465" s="56" t="s">
        <v>8553</v>
      </c>
      <c r="T465" s="56" t="s">
        <v>8551</v>
      </c>
      <c r="U465" s="56">
        <v>1</v>
      </c>
      <c r="V465" s="49" t="s">
        <v>8554</v>
      </c>
    </row>
    <row r="466" ht="12.8" customHeight="1" spans="1:22" x14ac:dyDescent="0.25">
      <c r="A466" s="55" t="s">
        <v>7022</v>
      </c>
      <c r="B466" s="56" t="s">
        <v>9212</v>
      </c>
      <c r="C466" s="56" t="s">
        <v>10</v>
      </c>
      <c r="D466" s="56" t="s">
        <v>8547</v>
      </c>
      <c r="E466" s="56" t="s">
        <v>8548</v>
      </c>
      <c r="F466" s="56" t="s">
        <v>8549</v>
      </c>
      <c r="G466" s="56" t="s">
        <v>8567</v>
      </c>
      <c r="H466" s="56" t="s">
        <v>9213</v>
      </c>
      <c r="I466" s="56" t="s">
        <v>9214</v>
      </c>
      <c r="J466" s="56" t="s">
        <v>8551</v>
      </c>
      <c r="K466" s="56" t="s">
        <v>9215</v>
      </c>
      <c r="L466" s="56" t="s">
        <v>7718</v>
      </c>
      <c r="M466" s="56">
        <v>330</v>
      </c>
      <c r="N466" s="56">
        <v>333</v>
      </c>
      <c r="O466" s="56">
        <v>401</v>
      </c>
      <c r="P466" s="57" t="s">
        <v>7022</v>
      </c>
      <c r="Q466" s="58" t="s">
        <v>8552</v>
      </c>
      <c r="R466" s="56" t="s">
        <v>8567</v>
      </c>
      <c r="S466" s="56" t="s">
        <v>8570</v>
      </c>
      <c r="T466" s="56" t="s">
        <v>8551</v>
      </c>
      <c r="U466" s="56">
        <v>0.5</v>
      </c>
      <c r="V466" s="49" t="s">
        <v>8554</v>
      </c>
    </row>
    <row r="467" ht="12.8" customHeight="1" spans="1:22" x14ac:dyDescent="0.25">
      <c r="A467" s="55">
        <v>134488</v>
      </c>
      <c r="B467" s="56" t="s">
        <v>94</v>
      </c>
      <c r="C467" s="56" t="s">
        <v>11</v>
      </c>
      <c r="D467" s="56" t="s">
        <v>8547</v>
      </c>
      <c r="E467" s="56" t="s">
        <v>8548</v>
      </c>
      <c r="F467" s="56" t="s">
        <v>8549</v>
      </c>
      <c r="G467" s="56" t="s">
        <v>8549</v>
      </c>
      <c r="H467" s="56" t="s">
        <v>9214</v>
      </c>
      <c r="I467" s="56" t="s">
        <v>9214</v>
      </c>
      <c r="J467" s="56" t="s">
        <v>8551</v>
      </c>
      <c r="K467" s="56" t="s">
        <v>94</v>
      </c>
      <c r="L467" s="56" t="s">
        <v>7728</v>
      </c>
      <c r="M467" s="56">
        <v>330</v>
      </c>
      <c r="N467" s="56">
        <v>333</v>
      </c>
      <c r="O467" s="56">
        <v>401</v>
      </c>
      <c r="P467" s="57" t="s">
        <v>7022</v>
      </c>
      <c r="Q467" s="58" t="s">
        <v>8552</v>
      </c>
      <c r="R467" s="56" t="s">
        <v>8549</v>
      </c>
      <c r="S467" s="56" t="s">
        <v>8553</v>
      </c>
      <c r="T467" s="56" t="s">
        <v>8551</v>
      </c>
      <c r="U467" s="56">
        <v>1</v>
      </c>
      <c r="V467" s="49" t="s">
        <v>8554</v>
      </c>
    </row>
    <row r="468" ht="12.8" customHeight="1" spans="1:22" x14ac:dyDescent="0.25">
      <c r="A468" s="55">
        <v>61759</v>
      </c>
      <c r="B468" s="56" t="s">
        <v>94</v>
      </c>
      <c r="C468" s="56" t="s">
        <v>11</v>
      </c>
      <c r="D468" s="56" t="s">
        <v>8547</v>
      </c>
      <c r="E468" s="56" t="s">
        <v>8548</v>
      </c>
      <c r="F468" s="56" t="s">
        <v>8549</v>
      </c>
      <c r="G468" s="56" t="s">
        <v>8549</v>
      </c>
      <c r="H468" s="56" t="s">
        <v>9214</v>
      </c>
      <c r="I468" s="56" t="s">
        <v>9214</v>
      </c>
      <c r="J468" s="56" t="s">
        <v>8551</v>
      </c>
      <c r="K468" s="56" t="s">
        <v>94</v>
      </c>
      <c r="L468" s="56" t="s">
        <v>33</v>
      </c>
      <c r="M468" s="56">
        <v>330</v>
      </c>
      <c r="N468" s="56">
        <v>333</v>
      </c>
      <c r="O468" s="56">
        <v>401</v>
      </c>
      <c r="P468" s="57" t="s">
        <v>7022</v>
      </c>
      <c r="Q468" s="58" t="s">
        <v>8552</v>
      </c>
      <c r="R468" s="56" t="s">
        <v>8549</v>
      </c>
      <c r="S468" s="56" t="s">
        <v>8553</v>
      </c>
      <c r="T468" s="56" t="s">
        <v>8551</v>
      </c>
      <c r="U468" s="56">
        <v>1</v>
      </c>
      <c r="V468" s="49" t="s">
        <v>8554</v>
      </c>
    </row>
    <row r="469" ht="12.8" customHeight="1" spans="1:22" x14ac:dyDescent="0.25">
      <c r="A469" s="55">
        <v>655314</v>
      </c>
      <c r="B469" s="56" t="s">
        <v>9216</v>
      </c>
      <c r="C469" s="56" t="s">
        <v>11</v>
      </c>
      <c r="D469" s="56" t="s">
        <v>8547</v>
      </c>
      <c r="E469" s="56" t="s">
        <v>8548</v>
      </c>
      <c r="F469" s="56" t="s">
        <v>8549</v>
      </c>
      <c r="G469" s="56" t="s">
        <v>8549</v>
      </c>
      <c r="H469" s="56" t="s">
        <v>9214</v>
      </c>
      <c r="I469" s="56" t="s">
        <v>9214</v>
      </c>
      <c r="J469" s="56" t="s">
        <v>8556</v>
      </c>
      <c r="K469" s="56" t="s">
        <v>9216</v>
      </c>
      <c r="L469" s="56" t="s">
        <v>8557</v>
      </c>
      <c r="M469" s="56">
        <v>330</v>
      </c>
      <c r="N469" s="56">
        <v>333</v>
      </c>
      <c r="O469" s="56">
        <v>401</v>
      </c>
      <c r="P469" s="57">
        <v>452</v>
      </c>
      <c r="Q469" s="58">
        <v>330333401452</v>
      </c>
      <c r="R469" s="56" t="s">
        <v>8549</v>
      </c>
      <c r="S469" s="56" t="s">
        <v>8553</v>
      </c>
      <c r="T469" s="56" t="s">
        <v>8551</v>
      </c>
      <c r="U469" s="56">
        <v>1</v>
      </c>
      <c r="V469" s="49" t="s">
        <v>8554</v>
      </c>
    </row>
    <row r="470" ht="12.8" customHeight="1" spans="1:22" x14ac:dyDescent="0.25">
      <c r="A470" s="55">
        <v>655719</v>
      </c>
      <c r="B470" s="56" t="s">
        <v>9217</v>
      </c>
      <c r="C470" s="56" t="s">
        <v>11</v>
      </c>
      <c r="D470" s="56" t="s">
        <v>8547</v>
      </c>
      <c r="E470" s="56" t="s">
        <v>8548</v>
      </c>
      <c r="F470" s="56" t="s">
        <v>8549</v>
      </c>
      <c r="G470" s="56" t="s">
        <v>8549</v>
      </c>
      <c r="H470" s="56" t="s">
        <v>9214</v>
      </c>
      <c r="I470" s="56" t="s">
        <v>9214</v>
      </c>
      <c r="J470" s="56" t="s">
        <v>8559</v>
      </c>
      <c r="K470" s="56" t="s">
        <v>9217</v>
      </c>
      <c r="L470" s="56" t="s">
        <v>8557</v>
      </c>
      <c r="M470" s="56">
        <v>330</v>
      </c>
      <c r="N470" s="56">
        <v>333</v>
      </c>
      <c r="O470" s="56">
        <v>401</v>
      </c>
      <c r="P470" s="57">
        <v>101</v>
      </c>
      <c r="Q470" s="58">
        <v>330333401101</v>
      </c>
      <c r="R470" s="56" t="s">
        <v>8549</v>
      </c>
      <c r="S470" s="56" t="s">
        <v>8553</v>
      </c>
      <c r="T470" s="56" t="s">
        <v>8551</v>
      </c>
      <c r="U470" s="56">
        <v>1</v>
      </c>
      <c r="V470" s="49" t="s">
        <v>8554</v>
      </c>
    </row>
    <row r="471" ht="12.8" customHeight="1" spans="1:22" x14ac:dyDescent="0.25">
      <c r="A471" s="55">
        <v>20020949</v>
      </c>
      <c r="B471" s="56" t="s">
        <v>9218</v>
      </c>
      <c r="C471" s="56" t="s">
        <v>11</v>
      </c>
      <c r="D471" s="56" t="s">
        <v>8547</v>
      </c>
      <c r="E471" s="56" t="s">
        <v>8548</v>
      </c>
      <c r="F471" s="56" t="s">
        <v>8549</v>
      </c>
      <c r="G471" s="56" t="s">
        <v>8549</v>
      </c>
      <c r="H471" s="56" t="s">
        <v>9214</v>
      </c>
      <c r="I471" s="56" t="s">
        <v>9214</v>
      </c>
      <c r="J471" s="56" t="s">
        <v>8562</v>
      </c>
      <c r="K471" s="56" t="s">
        <v>9219</v>
      </c>
      <c r="L471" s="56" t="s">
        <v>8564</v>
      </c>
      <c r="M471" s="56">
        <v>330</v>
      </c>
      <c r="N471" s="56">
        <v>333</v>
      </c>
      <c r="O471" s="56">
        <v>401</v>
      </c>
      <c r="P471" s="57" t="s">
        <v>7022</v>
      </c>
      <c r="Q471" s="58" t="s">
        <v>8552</v>
      </c>
      <c r="R471" s="56" t="s">
        <v>8549</v>
      </c>
      <c r="S471" s="56" t="s">
        <v>8553</v>
      </c>
      <c r="T471" s="56" t="s">
        <v>8551</v>
      </c>
      <c r="U471" s="56">
        <v>1</v>
      </c>
      <c r="V471" s="49" t="s">
        <v>8554</v>
      </c>
    </row>
    <row r="472" ht="12.8" customHeight="1" spans="1:22" x14ac:dyDescent="0.25">
      <c r="A472" s="55" t="s">
        <v>7022</v>
      </c>
      <c r="B472" s="56" t="s">
        <v>9220</v>
      </c>
      <c r="C472" s="56" t="s">
        <v>11</v>
      </c>
      <c r="D472" s="56" t="s">
        <v>8547</v>
      </c>
      <c r="E472" s="56" t="s">
        <v>8548</v>
      </c>
      <c r="F472" s="56" t="s">
        <v>8549</v>
      </c>
      <c r="G472" s="56" t="s">
        <v>8549</v>
      </c>
      <c r="H472" s="56" t="s">
        <v>9214</v>
      </c>
      <c r="I472" s="56" t="s">
        <v>9214</v>
      </c>
      <c r="J472" s="56" t="s">
        <v>8551</v>
      </c>
      <c r="K472" s="56" t="s">
        <v>94</v>
      </c>
      <c r="L472" s="56" t="s">
        <v>7292</v>
      </c>
      <c r="M472" s="56">
        <v>330</v>
      </c>
      <c r="N472" s="56">
        <v>333</v>
      </c>
      <c r="O472" s="56">
        <v>401</v>
      </c>
      <c r="P472" s="57" t="s">
        <v>7022</v>
      </c>
      <c r="Q472" s="58" t="s">
        <v>8552</v>
      </c>
      <c r="R472" s="56" t="s">
        <v>8549</v>
      </c>
      <c r="S472" s="56" t="s">
        <v>8553</v>
      </c>
      <c r="T472" s="56" t="s">
        <v>8551</v>
      </c>
      <c r="U472" s="56">
        <v>0.001</v>
      </c>
      <c r="V472" s="49" t="s">
        <v>8554</v>
      </c>
    </row>
    <row r="473" ht="12.8" customHeight="1" spans="1:22" x14ac:dyDescent="0.25">
      <c r="A473" s="55">
        <v>671783</v>
      </c>
      <c r="B473" s="56" t="s">
        <v>9221</v>
      </c>
      <c r="C473" s="56" t="s">
        <v>10</v>
      </c>
      <c r="D473" s="56" t="s">
        <v>8547</v>
      </c>
      <c r="E473" s="56" t="s">
        <v>8548</v>
      </c>
      <c r="F473" s="56" t="s">
        <v>8549</v>
      </c>
      <c r="G473" s="56" t="s">
        <v>8567</v>
      </c>
      <c r="H473" s="56" t="s">
        <v>9213</v>
      </c>
      <c r="I473" s="56" t="s">
        <v>9214</v>
      </c>
      <c r="J473" s="56" t="s">
        <v>8551</v>
      </c>
      <c r="K473" s="56" t="s">
        <v>9221</v>
      </c>
      <c r="L473" s="56" t="s">
        <v>8557</v>
      </c>
      <c r="M473" s="56">
        <v>330</v>
      </c>
      <c r="N473" s="56">
        <v>333</v>
      </c>
      <c r="O473" s="56">
        <v>401</v>
      </c>
      <c r="P473" s="57">
        <v>473</v>
      </c>
      <c r="Q473" s="58">
        <v>330333401473</v>
      </c>
      <c r="R473" s="56" t="s">
        <v>8567</v>
      </c>
      <c r="S473" s="56" t="s">
        <v>8570</v>
      </c>
      <c r="T473" s="56" t="s">
        <v>8551</v>
      </c>
      <c r="U473" s="56">
        <v>0.5</v>
      </c>
      <c r="V473" s="49" t="s">
        <v>8554</v>
      </c>
    </row>
    <row r="474" ht="12.8" customHeight="1" spans="1:22" x14ac:dyDescent="0.25">
      <c r="A474" s="55">
        <v>20024088</v>
      </c>
      <c r="B474" s="56" t="s">
        <v>9222</v>
      </c>
      <c r="C474" s="56" t="s">
        <v>10</v>
      </c>
      <c r="D474" s="56" t="s">
        <v>8547</v>
      </c>
      <c r="E474" s="56" t="s">
        <v>8548</v>
      </c>
      <c r="F474" s="56" t="s">
        <v>8549</v>
      </c>
      <c r="G474" s="56" t="s">
        <v>8567</v>
      </c>
      <c r="H474" s="56" t="s">
        <v>9213</v>
      </c>
      <c r="I474" s="56" t="s">
        <v>9214</v>
      </c>
      <c r="J474" s="56" t="s">
        <v>8551</v>
      </c>
      <c r="K474" s="56" t="s">
        <v>9221</v>
      </c>
      <c r="L474" s="56" t="s">
        <v>8564</v>
      </c>
      <c r="M474" s="56">
        <v>330</v>
      </c>
      <c r="N474" s="56">
        <v>333</v>
      </c>
      <c r="O474" s="56">
        <v>401</v>
      </c>
      <c r="P474" s="57" t="s">
        <v>7022</v>
      </c>
      <c r="Q474" s="58" t="s">
        <v>8552</v>
      </c>
      <c r="R474" s="56" t="s">
        <v>8567</v>
      </c>
      <c r="S474" s="56" t="s">
        <v>8570</v>
      </c>
      <c r="T474" s="56" t="s">
        <v>8551</v>
      </c>
      <c r="U474" s="56">
        <v>0.5</v>
      </c>
      <c r="V474" s="49" t="s">
        <v>8554</v>
      </c>
    </row>
    <row r="475" ht="12.8" customHeight="1" spans="1:22" x14ac:dyDescent="0.25">
      <c r="A475" s="55">
        <v>134796</v>
      </c>
      <c r="B475" s="56" t="s">
        <v>1413</v>
      </c>
      <c r="C475" s="56" t="s">
        <v>10</v>
      </c>
      <c r="D475" s="56" t="s">
        <v>8547</v>
      </c>
      <c r="E475" s="56" t="s">
        <v>8548</v>
      </c>
      <c r="F475" s="56" t="s">
        <v>8549</v>
      </c>
      <c r="G475" s="56" t="s">
        <v>8567</v>
      </c>
      <c r="H475" s="56" t="s">
        <v>9213</v>
      </c>
      <c r="I475" s="56" t="s">
        <v>9214</v>
      </c>
      <c r="J475" s="56" t="s">
        <v>8551</v>
      </c>
      <c r="K475" s="56" t="s">
        <v>9221</v>
      </c>
      <c r="L475" s="56" t="s">
        <v>7728</v>
      </c>
      <c r="M475" s="56">
        <v>330</v>
      </c>
      <c r="N475" s="56">
        <v>333</v>
      </c>
      <c r="O475" s="56">
        <v>401</v>
      </c>
      <c r="P475" s="57" t="s">
        <v>7022</v>
      </c>
      <c r="Q475" s="58" t="s">
        <v>8552</v>
      </c>
      <c r="R475" s="56" t="s">
        <v>8567</v>
      </c>
      <c r="S475" s="56" t="s">
        <v>8570</v>
      </c>
      <c r="T475" s="56" t="s">
        <v>8551</v>
      </c>
      <c r="U475" s="56">
        <v>0.5</v>
      </c>
      <c r="V475" s="49" t="s">
        <v>8554</v>
      </c>
    </row>
    <row r="476" ht="12.8" customHeight="1" spans="1:22" x14ac:dyDescent="0.25">
      <c r="A476" s="55">
        <v>794559</v>
      </c>
      <c r="B476" s="56" t="s">
        <v>9223</v>
      </c>
      <c r="C476" s="56" t="s">
        <v>10</v>
      </c>
      <c r="D476" s="56" t="s">
        <v>8547</v>
      </c>
      <c r="E476" s="56" t="s">
        <v>8548</v>
      </c>
      <c r="F476" s="56" t="s">
        <v>8549</v>
      </c>
      <c r="G476" s="56" t="s">
        <v>8567</v>
      </c>
      <c r="H476" s="56" t="s">
        <v>9213</v>
      </c>
      <c r="I476" s="56" t="s">
        <v>9214</v>
      </c>
      <c r="J476" s="56" t="s">
        <v>8573</v>
      </c>
      <c r="K476" s="56" t="s">
        <v>9224</v>
      </c>
      <c r="L476" s="56" t="s">
        <v>33</v>
      </c>
      <c r="M476" s="56">
        <v>330</v>
      </c>
      <c r="N476" s="56">
        <v>333</v>
      </c>
      <c r="O476" s="56">
        <v>401</v>
      </c>
      <c r="P476" s="57" t="s">
        <v>7022</v>
      </c>
      <c r="Q476" s="58" t="s">
        <v>8552</v>
      </c>
      <c r="R476" s="56" t="s">
        <v>8567</v>
      </c>
      <c r="S476" s="56" t="s">
        <v>8570</v>
      </c>
      <c r="T476" s="56" t="s">
        <v>8551</v>
      </c>
      <c r="U476" s="56">
        <v>0.5</v>
      </c>
      <c r="V476" s="49" t="s">
        <v>8554</v>
      </c>
    </row>
    <row r="477" ht="12.8" customHeight="1" spans="1:22" x14ac:dyDescent="0.25">
      <c r="A477" s="55">
        <v>795722</v>
      </c>
      <c r="B477" s="56" t="s">
        <v>1413</v>
      </c>
      <c r="C477" s="56" t="s">
        <v>10</v>
      </c>
      <c r="D477" s="56" t="s">
        <v>8547</v>
      </c>
      <c r="E477" s="56" t="s">
        <v>8548</v>
      </c>
      <c r="F477" s="56" t="s">
        <v>8549</v>
      </c>
      <c r="G477" s="56" t="s">
        <v>8567</v>
      </c>
      <c r="H477" s="56" t="s">
        <v>9213</v>
      </c>
      <c r="I477" s="56" t="s">
        <v>9214</v>
      </c>
      <c r="J477" s="56" t="s">
        <v>8551</v>
      </c>
      <c r="K477" s="56" t="s">
        <v>9221</v>
      </c>
      <c r="L477" s="56" t="s">
        <v>33</v>
      </c>
      <c r="M477" s="56">
        <v>330</v>
      </c>
      <c r="N477" s="56">
        <v>333</v>
      </c>
      <c r="O477" s="56">
        <v>401</v>
      </c>
      <c r="P477" s="57" t="s">
        <v>7022</v>
      </c>
      <c r="Q477" s="58" t="s">
        <v>8552</v>
      </c>
      <c r="R477" s="56" t="s">
        <v>8567</v>
      </c>
      <c r="S477" s="56" t="s">
        <v>8570</v>
      </c>
      <c r="T477" s="56" t="s">
        <v>8551</v>
      </c>
      <c r="U477" s="56">
        <v>0.5</v>
      </c>
      <c r="V477" s="49" t="s">
        <v>8554</v>
      </c>
    </row>
    <row r="478" ht="12.8" customHeight="1" spans="1:22" x14ac:dyDescent="0.25">
      <c r="A478" s="55">
        <v>91831</v>
      </c>
      <c r="B478" s="56" t="s">
        <v>3719</v>
      </c>
      <c r="C478" s="56" t="s">
        <v>11</v>
      </c>
      <c r="D478" s="56" t="s">
        <v>8547</v>
      </c>
      <c r="E478" s="56" t="s">
        <v>8548</v>
      </c>
      <c r="F478" s="56" t="s">
        <v>8549</v>
      </c>
      <c r="G478" s="56" t="s">
        <v>8549</v>
      </c>
      <c r="H478" s="56" t="s">
        <v>9225</v>
      </c>
      <c r="I478" s="56" t="s">
        <v>9214</v>
      </c>
      <c r="J478" s="56" t="s">
        <v>8551</v>
      </c>
      <c r="K478" s="56" t="s">
        <v>9226</v>
      </c>
      <c r="L478" s="56" t="s">
        <v>33</v>
      </c>
      <c r="M478" s="56">
        <v>330</v>
      </c>
      <c r="N478" s="56">
        <v>333</v>
      </c>
      <c r="O478" s="56">
        <v>401</v>
      </c>
      <c r="P478" s="57" t="s">
        <v>7022</v>
      </c>
      <c r="Q478" s="58" t="s">
        <v>8552</v>
      </c>
      <c r="R478" s="56" t="s">
        <v>8549</v>
      </c>
      <c r="S478" s="56" t="s">
        <v>8553</v>
      </c>
      <c r="T478" s="56" t="s">
        <v>8551</v>
      </c>
      <c r="U478" s="56">
        <v>1</v>
      </c>
      <c r="V478" s="49" t="s">
        <v>8554</v>
      </c>
    </row>
    <row r="479" ht="12.8" customHeight="1" spans="1:22" x14ac:dyDescent="0.25">
      <c r="A479" s="55">
        <v>134483</v>
      </c>
      <c r="B479" s="56" t="s">
        <v>9227</v>
      </c>
      <c r="C479" s="56" t="s">
        <v>11</v>
      </c>
      <c r="D479" s="56" t="s">
        <v>8547</v>
      </c>
      <c r="E479" s="56" t="s">
        <v>8548</v>
      </c>
      <c r="F479" s="56" t="s">
        <v>8549</v>
      </c>
      <c r="G479" s="56" t="s">
        <v>8549</v>
      </c>
      <c r="H479" s="56" t="s">
        <v>9228</v>
      </c>
      <c r="I479" s="56" t="s">
        <v>9229</v>
      </c>
      <c r="J479" s="56" t="s">
        <v>8551</v>
      </c>
      <c r="K479" s="56" t="s">
        <v>9227</v>
      </c>
      <c r="L479" s="56" t="s">
        <v>7728</v>
      </c>
      <c r="M479" s="56">
        <v>330</v>
      </c>
      <c r="N479" s="56">
        <v>333</v>
      </c>
      <c r="O479" s="56">
        <v>401</v>
      </c>
      <c r="P479" s="57" t="s">
        <v>7022</v>
      </c>
      <c r="Q479" s="58" t="s">
        <v>8552</v>
      </c>
      <c r="R479" s="56" t="s">
        <v>8549</v>
      </c>
      <c r="S479" s="56" t="s">
        <v>8553</v>
      </c>
      <c r="T479" s="56" t="s">
        <v>8551</v>
      </c>
      <c r="U479" s="56">
        <v>1</v>
      </c>
      <c r="V479" s="49" t="s">
        <v>8554</v>
      </c>
    </row>
    <row r="480" ht="12.8" customHeight="1" spans="1:22" x14ac:dyDescent="0.25">
      <c r="A480" s="55">
        <v>61749</v>
      </c>
      <c r="B480" s="56" t="s">
        <v>154</v>
      </c>
      <c r="C480" s="56" t="s">
        <v>11</v>
      </c>
      <c r="D480" s="56" t="s">
        <v>8547</v>
      </c>
      <c r="E480" s="56" t="s">
        <v>8548</v>
      </c>
      <c r="F480" s="56" t="s">
        <v>8549</v>
      </c>
      <c r="G480" s="56" t="s">
        <v>8549</v>
      </c>
      <c r="H480" s="56" t="s">
        <v>9228</v>
      </c>
      <c r="I480" s="56" t="s">
        <v>9229</v>
      </c>
      <c r="J480" s="56" t="s">
        <v>8551</v>
      </c>
      <c r="K480" s="56" t="s">
        <v>9227</v>
      </c>
      <c r="L480" s="56" t="s">
        <v>33</v>
      </c>
      <c r="M480" s="56">
        <v>330</v>
      </c>
      <c r="N480" s="56">
        <v>333</v>
      </c>
      <c r="O480" s="56">
        <v>401</v>
      </c>
      <c r="P480" s="57" t="s">
        <v>7022</v>
      </c>
      <c r="Q480" s="58" t="s">
        <v>8552</v>
      </c>
      <c r="R480" s="56" t="s">
        <v>8549</v>
      </c>
      <c r="S480" s="56" t="s">
        <v>8553</v>
      </c>
      <c r="T480" s="56" t="s">
        <v>8551</v>
      </c>
      <c r="U480" s="56">
        <v>1</v>
      </c>
      <c r="V480" s="49" t="s">
        <v>8554</v>
      </c>
    </row>
    <row r="481" ht="12.8" customHeight="1" spans="1:22" x14ac:dyDescent="0.25">
      <c r="A481" s="55">
        <v>657472</v>
      </c>
      <c r="B481" s="56" t="s">
        <v>9230</v>
      </c>
      <c r="C481" s="56" t="s">
        <v>11</v>
      </c>
      <c r="D481" s="56" t="s">
        <v>8547</v>
      </c>
      <c r="E481" s="56" t="s">
        <v>8548</v>
      </c>
      <c r="F481" s="56" t="s">
        <v>8549</v>
      </c>
      <c r="G481" s="56" t="s">
        <v>8549</v>
      </c>
      <c r="H481" s="56" t="s">
        <v>9228</v>
      </c>
      <c r="I481" s="56" t="s">
        <v>9229</v>
      </c>
      <c r="J481" s="56" t="s">
        <v>8556</v>
      </c>
      <c r="K481" s="56" t="s">
        <v>9230</v>
      </c>
      <c r="L481" s="56" t="s">
        <v>8557</v>
      </c>
      <c r="M481" s="56">
        <v>330</v>
      </c>
      <c r="N481" s="56">
        <v>333</v>
      </c>
      <c r="O481" s="56">
        <v>401</v>
      </c>
      <c r="P481" s="57">
        <v>453</v>
      </c>
      <c r="Q481" s="58">
        <v>330333401453</v>
      </c>
      <c r="R481" s="56" t="s">
        <v>8549</v>
      </c>
      <c r="S481" s="56" t="s">
        <v>8553</v>
      </c>
      <c r="T481" s="56" t="s">
        <v>8551</v>
      </c>
      <c r="U481" s="56">
        <v>1</v>
      </c>
      <c r="V481" s="49" t="s">
        <v>8554</v>
      </c>
    </row>
    <row r="482" ht="12.8" customHeight="1" spans="1:22" x14ac:dyDescent="0.25">
      <c r="A482" s="55">
        <v>20020972</v>
      </c>
      <c r="B482" s="56" t="s">
        <v>9231</v>
      </c>
      <c r="C482" s="56" t="s">
        <v>11</v>
      </c>
      <c r="D482" s="56" t="s">
        <v>8547</v>
      </c>
      <c r="E482" s="56" t="s">
        <v>8548</v>
      </c>
      <c r="F482" s="56" t="s">
        <v>8549</v>
      </c>
      <c r="G482" s="56" t="s">
        <v>8549</v>
      </c>
      <c r="H482" s="56" t="s">
        <v>9228</v>
      </c>
      <c r="I482" s="56" t="s">
        <v>9229</v>
      </c>
      <c r="J482" s="56" t="s">
        <v>8562</v>
      </c>
      <c r="K482" s="56" t="s">
        <v>9232</v>
      </c>
      <c r="L482" s="56" t="s">
        <v>8564</v>
      </c>
      <c r="M482" s="56">
        <v>330</v>
      </c>
      <c r="N482" s="56">
        <v>333</v>
      </c>
      <c r="O482" s="56">
        <v>401</v>
      </c>
      <c r="P482" s="57" t="s">
        <v>7022</v>
      </c>
      <c r="Q482" s="58" t="s">
        <v>8552</v>
      </c>
      <c r="R482" s="56" t="s">
        <v>8549</v>
      </c>
      <c r="S482" s="56" t="s">
        <v>8553</v>
      </c>
      <c r="T482" s="56" t="s">
        <v>8551</v>
      </c>
      <c r="U482" s="56">
        <v>1</v>
      </c>
      <c r="V482" s="49" t="s">
        <v>8554</v>
      </c>
    </row>
    <row r="483" ht="12.8" customHeight="1" spans="1:22" x14ac:dyDescent="0.25">
      <c r="A483" s="55" t="s">
        <v>7022</v>
      </c>
      <c r="B483" s="56" t="s">
        <v>9233</v>
      </c>
      <c r="C483" s="56" t="s">
        <v>11</v>
      </c>
      <c r="D483" s="56" t="s">
        <v>8547</v>
      </c>
      <c r="E483" s="56" t="s">
        <v>8548</v>
      </c>
      <c r="F483" s="56" t="s">
        <v>8549</v>
      </c>
      <c r="G483" s="56" t="s">
        <v>8549</v>
      </c>
      <c r="H483" s="56" t="s">
        <v>9228</v>
      </c>
      <c r="I483" s="56" t="s">
        <v>9229</v>
      </c>
      <c r="J483" s="56" t="s">
        <v>8551</v>
      </c>
      <c r="K483" s="56" t="s">
        <v>9227</v>
      </c>
      <c r="L483" s="56" t="s">
        <v>7292</v>
      </c>
      <c r="M483" s="56">
        <v>330</v>
      </c>
      <c r="N483" s="56">
        <v>333</v>
      </c>
      <c r="O483" s="56">
        <v>401</v>
      </c>
      <c r="P483" s="57" t="s">
        <v>7022</v>
      </c>
      <c r="Q483" s="58" t="s">
        <v>8552</v>
      </c>
      <c r="R483" s="56" t="s">
        <v>8549</v>
      </c>
      <c r="S483" s="56" t="s">
        <v>8553</v>
      </c>
      <c r="T483" s="56" t="s">
        <v>8551</v>
      </c>
      <c r="U483" s="56">
        <v>0.001</v>
      </c>
      <c r="V483" s="49" t="s">
        <v>8554</v>
      </c>
    </row>
    <row r="484" ht="12.8" customHeight="1" spans="1:22" x14ac:dyDescent="0.25">
      <c r="A484" s="55">
        <v>134489</v>
      </c>
      <c r="B484" s="56" t="s">
        <v>98</v>
      </c>
      <c r="C484" s="56" t="s">
        <v>11</v>
      </c>
      <c r="D484" s="56" t="s">
        <v>8547</v>
      </c>
      <c r="E484" s="56" t="s">
        <v>8548</v>
      </c>
      <c r="F484" s="56" t="s">
        <v>8549</v>
      </c>
      <c r="G484" s="56" t="s">
        <v>8549</v>
      </c>
      <c r="H484" s="56" t="s">
        <v>9229</v>
      </c>
      <c r="I484" s="56" t="s">
        <v>9229</v>
      </c>
      <c r="J484" s="56" t="s">
        <v>8551</v>
      </c>
      <c r="K484" s="56" t="s">
        <v>98</v>
      </c>
      <c r="L484" s="56" t="s">
        <v>7728</v>
      </c>
      <c r="M484" s="56">
        <v>330</v>
      </c>
      <c r="N484" s="56">
        <v>333</v>
      </c>
      <c r="O484" s="56">
        <v>401</v>
      </c>
      <c r="P484" s="57" t="s">
        <v>7022</v>
      </c>
      <c r="Q484" s="58" t="s">
        <v>8552</v>
      </c>
      <c r="R484" s="56" t="s">
        <v>8549</v>
      </c>
      <c r="S484" s="56" t="s">
        <v>8553</v>
      </c>
      <c r="T484" s="56" t="s">
        <v>8551</v>
      </c>
      <c r="U484" s="56">
        <v>1</v>
      </c>
      <c r="V484" s="49" t="s">
        <v>8554</v>
      </c>
    </row>
    <row r="485" ht="12.8" customHeight="1" spans="1:22" x14ac:dyDescent="0.25">
      <c r="A485" s="55">
        <v>61760</v>
      </c>
      <c r="B485" s="56" t="s">
        <v>98</v>
      </c>
      <c r="C485" s="56" t="s">
        <v>11</v>
      </c>
      <c r="D485" s="56" t="s">
        <v>8547</v>
      </c>
      <c r="E485" s="56" t="s">
        <v>8548</v>
      </c>
      <c r="F485" s="56" t="s">
        <v>8549</v>
      </c>
      <c r="G485" s="56" t="s">
        <v>8549</v>
      </c>
      <c r="H485" s="56" t="s">
        <v>9229</v>
      </c>
      <c r="I485" s="56" t="s">
        <v>9229</v>
      </c>
      <c r="J485" s="56" t="s">
        <v>8551</v>
      </c>
      <c r="K485" s="56" t="s">
        <v>98</v>
      </c>
      <c r="L485" s="56" t="s">
        <v>33</v>
      </c>
      <c r="M485" s="56">
        <v>330</v>
      </c>
      <c r="N485" s="56">
        <v>333</v>
      </c>
      <c r="O485" s="56">
        <v>401</v>
      </c>
      <c r="P485" s="57" t="s">
        <v>7022</v>
      </c>
      <c r="Q485" s="58" t="s">
        <v>8552</v>
      </c>
      <c r="R485" s="56" t="s">
        <v>8549</v>
      </c>
      <c r="S485" s="56" t="s">
        <v>8553</v>
      </c>
      <c r="T485" s="56" t="s">
        <v>8551</v>
      </c>
      <c r="U485" s="56">
        <v>1</v>
      </c>
      <c r="V485" s="49" t="s">
        <v>8554</v>
      </c>
    </row>
    <row r="486" ht="12.8" customHeight="1" spans="1:22" x14ac:dyDescent="0.25">
      <c r="A486" s="55">
        <v>655309</v>
      </c>
      <c r="B486" s="56" t="s">
        <v>9234</v>
      </c>
      <c r="C486" s="56" t="s">
        <v>11</v>
      </c>
      <c r="D486" s="56" t="s">
        <v>8547</v>
      </c>
      <c r="E486" s="56" t="s">
        <v>8548</v>
      </c>
      <c r="F486" s="56" t="s">
        <v>8549</v>
      </c>
      <c r="G486" s="56" t="s">
        <v>8549</v>
      </c>
      <c r="H486" s="56" t="s">
        <v>9229</v>
      </c>
      <c r="I486" s="56" t="s">
        <v>9229</v>
      </c>
      <c r="J486" s="56" t="s">
        <v>8556</v>
      </c>
      <c r="K486" s="56" t="s">
        <v>9234</v>
      </c>
      <c r="L486" s="56" t="s">
        <v>8557</v>
      </c>
      <c r="M486" s="56">
        <v>330</v>
      </c>
      <c r="N486" s="56">
        <v>333</v>
      </c>
      <c r="O486" s="56">
        <v>401</v>
      </c>
      <c r="P486" s="57">
        <v>452</v>
      </c>
      <c r="Q486" s="58">
        <v>330333401452</v>
      </c>
      <c r="R486" s="56" t="s">
        <v>8549</v>
      </c>
      <c r="S486" s="56" t="s">
        <v>8553</v>
      </c>
      <c r="T486" s="56" t="s">
        <v>8551</v>
      </c>
      <c r="U486" s="56">
        <v>1</v>
      </c>
      <c r="V486" s="49" t="s">
        <v>8554</v>
      </c>
    </row>
    <row r="487" ht="12.8" customHeight="1" spans="1:22" x14ac:dyDescent="0.25">
      <c r="A487" s="55">
        <v>655716</v>
      </c>
      <c r="B487" s="56" t="s">
        <v>9235</v>
      </c>
      <c r="C487" s="56" t="s">
        <v>11</v>
      </c>
      <c r="D487" s="56" t="s">
        <v>8547</v>
      </c>
      <c r="E487" s="56" t="s">
        <v>8548</v>
      </c>
      <c r="F487" s="56" t="s">
        <v>8549</v>
      </c>
      <c r="G487" s="56" t="s">
        <v>8549</v>
      </c>
      <c r="H487" s="56" t="s">
        <v>9229</v>
      </c>
      <c r="I487" s="56" t="s">
        <v>9229</v>
      </c>
      <c r="J487" s="56" t="s">
        <v>8559</v>
      </c>
      <c r="K487" s="56" t="s">
        <v>9235</v>
      </c>
      <c r="L487" s="56" t="s">
        <v>8557</v>
      </c>
      <c r="M487" s="56">
        <v>330</v>
      </c>
      <c r="N487" s="56">
        <v>333</v>
      </c>
      <c r="O487" s="56">
        <v>401</v>
      </c>
      <c r="P487" s="57">
        <v>101</v>
      </c>
      <c r="Q487" s="58">
        <v>330333401101</v>
      </c>
      <c r="R487" s="56" t="s">
        <v>8549</v>
      </c>
      <c r="S487" s="56" t="s">
        <v>8553</v>
      </c>
      <c r="T487" s="56" t="s">
        <v>8551</v>
      </c>
      <c r="U487" s="56">
        <v>1</v>
      </c>
      <c r="V487" s="49" t="s">
        <v>8554</v>
      </c>
    </row>
    <row r="488" ht="12.8" customHeight="1" spans="1:22" x14ac:dyDescent="0.25">
      <c r="A488" s="55">
        <v>20020946</v>
      </c>
      <c r="B488" s="56" t="s">
        <v>9236</v>
      </c>
      <c r="C488" s="56" t="s">
        <v>11</v>
      </c>
      <c r="D488" s="56" t="s">
        <v>8547</v>
      </c>
      <c r="E488" s="56" t="s">
        <v>8548</v>
      </c>
      <c r="F488" s="56" t="s">
        <v>8549</v>
      </c>
      <c r="G488" s="56" t="s">
        <v>8549</v>
      </c>
      <c r="H488" s="56" t="s">
        <v>9229</v>
      </c>
      <c r="I488" s="56" t="s">
        <v>9229</v>
      </c>
      <c r="J488" s="56" t="s">
        <v>8562</v>
      </c>
      <c r="K488" s="56" t="s">
        <v>9237</v>
      </c>
      <c r="L488" s="56" t="s">
        <v>8564</v>
      </c>
      <c r="M488" s="56">
        <v>330</v>
      </c>
      <c r="N488" s="56">
        <v>333</v>
      </c>
      <c r="O488" s="56">
        <v>401</v>
      </c>
      <c r="P488" s="57" t="s">
        <v>7022</v>
      </c>
      <c r="Q488" s="58" t="s">
        <v>8552</v>
      </c>
      <c r="R488" s="56" t="s">
        <v>8549</v>
      </c>
      <c r="S488" s="56" t="s">
        <v>8553</v>
      </c>
      <c r="T488" s="56" t="s">
        <v>8551</v>
      </c>
      <c r="U488" s="56">
        <v>1</v>
      </c>
      <c r="V488" s="49" t="s">
        <v>8554</v>
      </c>
    </row>
    <row r="489" ht="12.8" customHeight="1" spans="1:22" x14ac:dyDescent="0.25">
      <c r="A489" s="55" t="s">
        <v>7022</v>
      </c>
      <c r="B489" s="56" t="s">
        <v>9238</v>
      </c>
      <c r="C489" s="56" t="s">
        <v>11</v>
      </c>
      <c r="D489" s="56" t="s">
        <v>8547</v>
      </c>
      <c r="E489" s="56" t="s">
        <v>8548</v>
      </c>
      <c r="F489" s="56" t="s">
        <v>8549</v>
      </c>
      <c r="G489" s="56" t="s">
        <v>8549</v>
      </c>
      <c r="H489" s="56" t="s">
        <v>9229</v>
      </c>
      <c r="I489" s="56" t="s">
        <v>9229</v>
      </c>
      <c r="J489" s="56" t="s">
        <v>8551</v>
      </c>
      <c r="K489" s="56" t="s">
        <v>98</v>
      </c>
      <c r="L489" s="56" t="s">
        <v>7292</v>
      </c>
      <c r="M489" s="56">
        <v>330</v>
      </c>
      <c r="N489" s="56">
        <v>333</v>
      </c>
      <c r="O489" s="56">
        <v>401</v>
      </c>
      <c r="P489" s="57" t="s">
        <v>7022</v>
      </c>
      <c r="Q489" s="58" t="s">
        <v>8552</v>
      </c>
      <c r="R489" s="56" t="s">
        <v>8549</v>
      </c>
      <c r="S489" s="56" t="s">
        <v>8553</v>
      </c>
      <c r="T489" s="56" t="s">
        <v>8551</v>
      </c>
      <c r="U489" s="56">
        <v>0.001</v>
      </c>
      <c r="V489" s="49" t="s">
        <v>8554</v>
      </c>
    </row>
    <row r="490" ht="12.8" customHeight="1" spans="1:22" x14ac:dyDescent="0.25">
      <c r="A490" s="55">
        <v>61761</v>
      </c>
      <c r="B490" s="56" t="s">
        <v>524</v>
      </c>
      <c r="C490" s="56" t="s">
        <v>11</v>
      </c>
      <c r="D490" s="56" t="s">
        <v>8547</v>
      </c>
      <c r="E490" s="56" t="s">
        <v>8548</v>
      </c>
      <c r="F490" s="56" t="s">
        <v>8549</v>
      </c>
      <c r="G490" s="56" t="s">
        <v>8549</v>
      </c>
      <c r="H490" s="56" t="s">
        <v>9239</v>
      </c>
      <c r="I490" s="56" t="s">
        <v>9229</v>
      </c>
      <c r="J490" s="56" t="s">
        <v>8551</v>
      </c>
      <c r="K490" s="56" t="s">
        <v>524</v>
      </c>
      <c r="L490" s="56" t="s">
        <v>33</v>
      </c>
      <c r="M490" s="56">
        <v>330</v>
      </c>
      <c r="N490" s="56">
        <v>333</v>
      </c>
      <c r="O490" s="56">
        <v>401</v>
      </c>
      <c r="P490" s="57" t="s">
        <v>7022</v>
      </c>
      <c r="Q490" s="58" t="s">
        <v>8552</v>
      </c>
      <c r="R490" s="56" t="s">
        <v>8549</v>
      </c>
      <c r="S490" s="56" t="s">
        <v>8553</v>
      </c>
      <c r="T490" s="56" t="s">
        <v>8551</v>
      </c>
      <c r="U490" s="56">
        <v>1</v>
      </c>
      <c r="V490" s="49" t="s">
        <v>8554</v>
      </c>
    </row>
    <row r="491" ht="12.8" customHeight="1" spans="1:22" x14ac:dyDescent="0.25">
      <c r="A491" s="55">
        <v>655317</v>
      </c>
      <c r="B491" s="56" t="s">
        <v>9240</v>
      </c>
      <c r="C491" s="56" t="s">
        <v>11</v>
      </c>
      <c r="D491" s="56" t="s">
        <v>8547</v>
      </c>
      <c r="E491" s="56" t="s">
        <v>8548</v>
      </c>
      <c r="F491" s="56" t="s">
        <v>8549</v>
      </c>
      <c r="G491" s="56" t="s">
        <v>8549</v>
      </c>
      <c r="H491" s="56" t="s">
        <v>9239</v>
      </c>
      <c r="I491" s="56" t="s">
        <v>9229</v>
      </c>
      <c r="J491" s="56" t="s">
        <v>8556</v>
      </c>
      <c r="K491" s="56" t="s">
        <v>9240</v>
      </c>
      <c r="L491" s="56" t="s">
        <v>8557</v>
      </c>
      <c r="M491" s="56">
        <v>330</v>
      </c>
      <c r="N491" s="56">
        <v>333</v>
      </c>
      <c r="O491" s="56">
        <v>401</v>
      </c>
      <c r="P491" s="57">
        <v>453</v>
      </c>
      <c r="Q491" s="58">
        <v>330333401453</v>
      </c>
      <c r="R491" s="56" t="s">
        <v>8549</v>
      </c>
      <c r="S491" s="56" t="s">
        <v>8553</v>
      </c>
      <c r="T491" s="56" t="s">
        <v>8551</v>
      </c>
      <c r="U491" s="56">
        <v>1</v>
      </c>
      <c r="V491" s="49" t="s">
        <v>8554</v>
      </c>
    </row>
    <row r="492" ht="12.8" customHeight="1" spans="1:22" x14ac:dyDescent="0.25">
      <c r="A492" s="55">
        <v>655727</v>
      </c>
      <c r="B492" s="56" t="s">
        <v>9241</v>
      </c>
      <c r="C492" s="56" t="s">
        <v>11</v>
      </c>
      <c r="D492" s="56" t="s">
        <v>8547</v>
      </c>
      <c r="E492" s="56" t="s">
        <v>8548</v>
      </c>
      <c r="F492" s="56" t="s">
        <v>8549</v>
      </c>
      <c r="G492" s="56" t="s">
        <v>8549</v>
      </c>
      <c r="H492" s="56" t="s">
        <v>9239</v>
      </c>
      <c r="I492" s="56" t="s">
        <v>9229</v>
      </c>
      <c r="J492" s="56" t="s">
        <v>8559</v>
      </c>
      <c r="K492" s="56" t="s">
        <v>9241</v>
      </c>
      <c r="L492" s="56" t="s">
        <v>8557</v>
      </c>
      <c r="M492" s="56">
        <v>330</v>
      </c>
      <c r="N492" s="56">
        <v>333</v>
      </c>
      <c r="O492" s="56">
        <v>401</v>
      </c>
      <c r="P492" s="57">
        <v>101</v>
      </c>
      <c r="Q492" s="58">
        <v>330333401101</v>
      </c>
      <c r="R492" s="56" t="s">
        <v>8549</v>
      </c>
      <c r="S492" s="56" t="s">
        <v>8553</v>
      </c>
      <c r="T492" s="56" t="s">
        <v>8551</v>
      </c>
      <c r="U492" s="56">
        <v>1</v>
      </c>
      <c r="V492" s="49" t="s">
        <v>8554</v>
      </c>
    </row>
    <row r="493" ht="12.8" customHeight="1" spans="1:22" x14ac:dyDescent="0.25">
      <c r="A493" s="55">
        <v>20020952</v>
      </c>
      <c r="B493" s="56" t="s">
        <v>9242</v>
      </c>
      <c r="C493" s="56" t="s">
        <v>11</v>
      </c>
      <c r="D493" s="56" t="s">
        <v>8547</v>
      </c>
      <c r="E493" s="56" t="s">
        <v>8548</v>
      </c>
      <c r="F493" s="56" t="s">
        <v>8549</v>
      </c>
      <c r="G493" s="56" t="s">
        <v>8549</v>
      </c>
      <c r="H493" s="56" t="s">
        <v>9239</v>
      </c>
      <c r="I493" s="56" t="s">
        <v>9229</v>
      </c>
      <c r="J493" s="56" t="s">
        <v>8562</v>
      </c>
      <c r="K493" s="56" t="s">
        <v>9243</v>
      </c>
      <c r="L493" s="56" t="s">
        <v>8564</v>
      </c>
      <c r="M493" s="56">
        <v>330</v>
      </c>
      <c r="N493" s="56">
        <v>333</v>
      </c>
      <c r="O493" s="56">
        <v>401</v>
      </c>
      <c r="P493" s="57" t="s">
        <v>7022</v>
      </c>
      <c r="Q493" s="58" t="s">
        <v>8552</v>
      </c>
      <c r="R493" s="56" t="s">
        <v>8549</v>
      </c>
      <c r="S493" s="56" t="s">
        <v>8553</v>
      </c>
      <c r="T493" s="56" t="s">
        <v>8551</v>
      </c>
      <c r="U493" s="56">
        <v>1</v>
      </c>
      <c r="V493" s="49" t="s">
        <v>8554</v>
      </c>
    </row>
    <row r="494" ht="12.8" customHeight="1" spans="1:22" x14ac:dyDescent="0.25">
      <c r="A494" s="55" t="s">
        <v>7022</v>
      </c>
      <c r="B494" s="56" t="s">
        <v>9244</v>
      </c>
      <c r="C494" s="56" t="s">
        <v>11</v>
      </c>
      <c r="D494" s="56" t="s">
        <v>8547</v>
      </c>
      <c r="E494" s="56" t="s">
        <v>8548</v>
      </c>
      <c r="F494" s="56" t="s">
        <v>8549</v>
      </c>
      <c r="G494" s="56" t="s">
        <v>8549</v>
      </c>
      <c r="H494" s="56" t="s">
        <v>9239</v>
      </c>
      <c r="I494" s="56" t="s">
        <v>9229</v>
      </c>
      <c r="J494" s="56" t="s">
        <v>8551</v>
      </c>
      <c r="K494" s="56" t="s">
        <v>524</v>
      </c>
      <c r="L494" s="56" t="s">
        <v>7292</v>
      </c>
      <c r="M494" s="56">
        <v>330</v>
      </c>
      <c r="N494" s="56">
        <v>333</v>
      </c>
      <c r="O494" s="56">
        <v>401</v>
      </c>
      <c r="P494" s="57" t="s">
        <v>7022</v>
      </c>
      <c r="Q494" s="58" t="s">
        <v>8552</v>
      </c>
      <c r="R494" s="56" t="s">
        <v>8549</v>
      </c>
      <c r="S494" s="56" t="s">
        <v>8553</v>
      </c>
      <c r="T494" s="56" t="s">
        <v>8551</v>
      </c>
      <c r="U494" s="56">
        <v>0.001</v>
      </c>
      <c r="V494" s="49" t="s">
        <v>8554</v>
      </c>
    </row>
    <row r="495" ht="12.8" customHeight="1" spans="1:22" x14ac:dyDescent="0.25">
      <c r="A495" s="55">
        <v>61787</v>
      </c>
      <c r="B495" s="56" t="s">
        <v>110</v>
      </c>
      <c r="C495" s="56" t="s">
        <v>11</v>
      </c>
      <c r="D495" s="56" t="s">
        <v>8547</v>
      </c>
      <c r="E495" s="56" t="s">
        <v>8548</v>
      </c>
      <c r="F495" s="56" t="s">
        <v>8549</v>
      </c>
      <c r="G495" s="56" t="s">
        <v>8549</v>
      </c>
      <c r="H495" s="56" t="s">
        <v>9245</v>
      </c>
      <c r="I495" s="56" t="s">
        <v>9245</v>
      </c>
      <c r="J495" s="56" t="s">
        <v>8551</v>
      </c>
      <c r="K495" s="56" t="s">
        <v>110</v>
      </c>
      <c r="L495" s="56" t="s">
        <v>33</v>
      </c>
      <c r="M495" s="56">
        <v>330</v>
      </c>
      <c r="N495" s="56">
        <v>333</v>
      </c>
      <c r="O495" s="56">
        <v>401</v>
      </c>
      <c r="P495" s="57" t="s">
        <v>7022</v>
      </c>
      <c r="Q495" s="58" t="s">
        <v>8552</v>
      </c>
      <c r="R495" s="56" t="s">
        <v>8549</v>
      </c>
      <c r="S495" s="56" t="s">
        <v>8553</v>
      </c>
      <c r="T495" s="56" t="s">
        <v>8551</v>
      </c>
      <c r="U495" s="56">
        <v>1</v>
      </c>
      <c r="V495" s="49" t="s">
        <v>8554</v>
      </c>
    </row>
    <row r="496" ht="12.8" customHeight="1" spans="1:22" x14ac:dyDescent="0.25">
      <c r="A496" s="55">
        <v>655322</v>
      </c>
      <c r="B496" s="56" t="s">
        <v>9246</v>
      </c>
      <c r="C496" s="56" t="s">
        <v>11</v>
      </c>
      <c r="D496" s="56" t="s">
        <v>8547</v>
      </c>
      <c r="E496" s="56" t="s">
        <v>8548</v>
      </c>
      <c r="F496" s="56" t="s">
        <v>8549</v>
      </c>
      <c r="G496" s="56" t="s">
        <v>8549</v>
      </c>
      <c r="H496" s="56" t="s">
        <v>9245</v>
      </c>
      <c r="I496" s="56" t="s">
        <v>9245</v>
      </c>
      <c r="J496" s="56" t="s">
        <v>8556</v>
      </c>
      <c r="K496" s="56" t="s">
        <v>9246</v>
      </c>
      <c r="L496" s="56" t="s">
        <v>8557</v>
      </c>
      <c r="M496" s="56">
        <v>330</v>
      </c>
      <c r="N496" s="56">
        <v>333</v>
      </c>
      <c r="O496" s="56">
        <v>401</v>
      </c>
      <c r="P496" s="57">
        <v>453</v>
      </c>
      <c r="Q496" s="58">
        <v>330333401453</v>
      </c>
      <c r="R496" s="56" t="s">
        <v>8549</v>
      </c>
      <c r="S496" s="56" t="s">
        <v>8553</v>
      </c>
      <c r="T496" s="56" t="s">
        <v>8551</v>
      </c>
      <c r="U496" s="56">
        <v>1</v>
      </c>
      <c r="V496" s="49" t="s">
        <v>8554</v>
      </c>
    </row>
    <row r="497" ht="12.8" customHeight="1" spans="1:22" x14ac:dyDescent="0.25">
      <c r="A497" s="55">
        <v>655734</v>
      </c>
      <c r="B497" s="56" t="s">
        <v>9247</v>
      </c>
      <c r="C497" s="56" t="s">
        <v>11</v>
      </c>
      <c r="D497" s="56" t="s">
        <v>8547</v>
      </c>
      <c r="E497" s="56" t="s">
        <v>8548</v>
      </c>
      <c r="F497" s="56" t="s">
        <v>8549</v>
      </c>
      <c r="G497" s="56" t="s">
        <v>8549</v>
      </c>
      <c r="H497" s="56" t="s">
        <v>9245</v>
      </c>
      <c r="I497" s="56" t="s">
        <v>9245</v>
      </c>
      <c r="J497" s="56" t="s">
        <v>8559</v>
      </c>
      <c r="K497" s="56" t="s">
        <v>9247</v>
      </c>
      <c r="L497" s="56" t="s">
        <v>8557</v>
      </c>
      <c r="M497" s="56">
        <v>330</v>
      </c>
      <c r="N497" s="56">
        <v>333</v>
      </c>
      <c r="O497" s="56">
        <v>401</v>
      </c>
      <c r="P497" s="57">
        <v>101</v>
      </c>
      <c r="Q497" s="58">
        <v>330333401101</v>
      </c>
      <c r="R497" s="56" t="s">
        <v>8549</v>
      </c>
      <c r="S497" s="56" t="s">
        <v>8553</v>
      </c>
      <c r="T497" s="56" t="s">
        <v>8551</v>
      </c>
      <c r="U497" s="56">
        <v>1</v>
      </c>
      <c r="V497" s="49" t="s">
        <v>8554</v>
      </c>
    </row>
    <row r="498" ht="12.8" customHeight="1" spans="1:22" x14ac:dyDescent="0.25">
      <c r="A498" s="55" t="s">
        <v>7022</v>
      </c>
      <c r="B498" s="56" t="s">
        <v>9248</v>
      </c>
      <c r="C498" s="56" t="s">
        <v>11</v>
      </c>
      <c r="D498" s="56" t="s">
        <v>8547</v>
      </c>
      <c r="E498" s="56" t="s">
        <v>8548</v>
      </c>
      <c r="F498" s="56" t="s">
        <v>8549</v>
      </c>
      <c r="G498" s="56" t="s">
        <v>8549</v>
      </c>
      <c r="H498" s="56" t="s">
        <v>9245</v>
      </c>
      <c r="I498" s="56" t="s">
        <v>9245</v>
      </c>
      <c r="J498" s="56" t="s">
        <v>8551</v>
      </c>
      <c r="K498" s="56" t="s">
        <v>110</v>
      </c>
      <c r="L498" s="56" t="s">
        <v>7292</v>
      </c>
      <c r="M498" s="56">
        <v>330</v>
      </c>
      <c r="N498" s="56">
        <v>333</v>
      </c>
      <c r="O498" s="56">
        <v>401</v>
      </c>
      <c r="P498" s="57" t="s">
        <v>7022</v>
      </c>
      <c r="Q498" s="58" t="s">
        <v>8552</v>
      </c>
      <c r="R498" s="56" t="s">
        <v>8549</v>
      </c>
      <c r="S498" s="56" t="s">
        <v>8553</v>
      </c>
      <c r="T498" s="56" t="s">
        <v>8551</v>
      </c>
      <c r="U498" s="56">
        <v>0.001</v>
      </c>
      <c r="V498" s="49" t="s">
        <v>8554</v>
      </c>
    </row>
    <row r="499" ht="12.8" customHeight="1" spans="1:22" x14ac:dyDescent="0.25">
      <c r="A499" s="55">
        <v>20024097</v>
      </c>
      <c r="B499" s="56" t="s">
        <v>9249</v>
      </c>
      <c r="C499" s="56" t="s">
        <v>10</v>
      </c>
      <c r="D499" s="56" t="s">
        <v>8547</v>
      </c>
      <c r="E499" s="56" t="s">
        <v>8548</v>
      </c>
      <c r="F499" s="56" t="s">
        <v>8549</v>
      </c>
      <c r="G499" s="56" t="s">
        <v>8567</v>
      </c>
      <c r="H499" s="56" t="s">
        <v>9250</v>
      </c>
      <c r="I499" s="56" t="s">
        <v>9245</v>
      </c>
      <c r="J499" s="56" t="s">
        <v>8551</v>
      </c>
      <c r="K499" s="56" t="s">
        <v>9249</v>
      </c>
      <c r="L499" s="56" t="s">
        <v>8564</v>
      </c>
      <c r="M499" s="56">
        <v>330</v>
      </c>
      <c r="N499" s="56">
        <v>333</v>
      </c>
      <c r="O499" s="56">
        <v>401</v>
      </c>
      <c r="P499" s="57" t="s">
        <v>7022</v>
      </c>
      <c r="Q499" s="58" t="s">
        <v>8552</v>
      </c>
      <c r="R499" s="56" t="s">
        <v>8567</v>
      </c>
      <c r="S499" s="56" t="s">
        <v>8570</v>
      </c>
      <c r="T499" s="56" t="s">
        <v>8551</v>
      </c>
      <c r="U499" s="56">
        <v>0.5</v>
      </c>
      <c r="V499" s="49" t="s">
        <v>8554</v>
      </c>
    </row>
    <row r="500" ht="12.8" customHeight="1" spans="1:22" x14ac:dyDescent="0.25">
      <c r="A500" s="55">
        <v>134807</v>
      </c>
      <c r="B500" s="56" t="s">
        <v>9251</v>
      </c>
      <c r="C500" s="56" t="s">
        <v>10</v>
      </c>
      <c r="D500" s="56" t="s">
        <v>9252</v>
      </c>
      <c r="E500" s="56" t="s">
        <v>9253</v>
      </c>
      <c r="F500" s="56" t="s">
        <v>9254</v>
      </c>
      <c r="G500" s="56" t="s">
        <v>9255</v>
      </c>
      <c r="H500" s="56" t="s">
        <v>9256</v>
      </c>
      <c r="I500" s="56" t="s">
        <v>9255</v>
      </c>
      <c r="J500" s="56" t="s">
        <v>8551</v>
      </c>
      <c r="K500" s="56" t="s">
        <v>9251</v>
      </c>
      <c r="L500" s="56" t="s">
        <v>7728</v>
      </c>
      <c r="M500" s="56">
        <v>480</v>
      </c>
      <c r="N500" s="56">
        <v>433</v>
      </c>
      <c r="O500" s="56">
        <v>104</v>
      </c>
      <c r="P500" s="57" t="s">
        <v>7022</v>
      </c>
      <c r="Q500" s="58" t="s">
        <v>9257</v>
      </c>
      <c r="R500" s="56" t="s">
        <v>9068</v>
      </c>
      <c r="S500" s="56" t="s">
        <v>9255</v>
      </c>
      <c r="T500" s="56" t="s">
        <v>8551</v>
      </c>
      <c r="U500" s="56">
        <v>0.25</v>
      </c>
      <c r="V500" s="49" t="s">
        <v>8554</v>
      </c>
    </row>
    <row r="501" ht="12.8" customHeight="1" spans="1:22" x14ac:dyDescent="0.25">
      <c r="A501" s="55">
        <v>795517</v>
      </c>
      <c r="B501" s="56" t="s">
        <v>9258</v>
      </c>
      <c r="C501" s="56" t="s">
        <v>10</v>
      </c>
      <c r="D501" s="56" t="s">
        <v>9252</v>
      </c>
      <c r="E501" s="56" t="s">
        <v>9253</v>
      </c>
      <c r="F501" s="56" t="s">
        <v>9254</v>
      </c>
      <c r="G501" s="56" t="s">
        <v>9255</v>
      </c>
      <c r="H501" s="56" t="s">
        <v>9259</v>
      </c>
      <c r="I501" s="56" t="s">
        <v>9255</v>
      </c>
      <c r="J501" s="56" t="s">
        <v>8551</v>
      </c>
      <c r="K501" s="56" t="s">
        <v>9260</v>
      </c>
      <c r="L501" s="56" t="s">
        <v>33</v>
      </c>
      <c r="M501" s="56">
        <v>480</v>
      </c>
      <c r="N501" s="56">
        <v>433</v>
      </c>
      <c r="O501" s="56">
        <v>104</v>
      </c>
      <c r="P501" s="57" t="s">
        <v>7022</v>
      </c>
      <c r="Q501" s="58" t="s">
        <v>9257</v>
      </c>
      <c r="R501" s="56" t="s">
        <v>9068</v>
      </c>
      <c r="S501" s="56" t="s">
        <v>9255</v>
      </c>
      <c r="T501" s="56" t="s">
        <v>8551</v>
      </c>
      <c r="U501" s="56">
        <v>0.2</v>
      </c>
      <c r="V501" s="49" t="s">
        <v>8554</v>
      </c>
    </row>
    <row r="502" ht="12.8" customHeight="1" spans="1:22" x14ac:dyDescent="0.25">
      <c r="A502" s="55">
        <v>657358</v>
      </c>
      <c r="B502" s="56" t="s">
        <v>9260</v>
      </c>
      <c r="C502" s="56" t="s">
        <v>10</v>
      </c>
      <c r="D502" s="56" t="s">
        <v>9252</v>
      </c>
      <c r="E502" s="56" t="s">
        <v>9253</v>
      </c>
      <c r="F502" s="56" t="s">
        <v>9254</v>
      </c>
      <c r="G502" s="56" t="s">
        <v>9255</v>
      </c>
      <c r="H502" s="56" t="s">
        <v>9259</v>
      </c>
      <c r="I502" s="56" t="s">
        <v>9255</v>
      </c>
      <c r="J502" s="56" t="s">
        <v>8551</v>
      </c>
      <c r="K502" s="56" t="s">
        <v>9260</v>
      </c>
      <c r="L502" s="56" t="s">
        <v>8557</v>
      </c>
      <c r="M502" s="56">
        <v>430</v>
      </c>
      <c r="N502" s="56">
        <v>433</v>
      </c>
      <c r="O502" s="56">
        <v>104</v>
      </c>
      <c r="P502" s="57">
        <v>105</v>
      </c>
      <c r="Q502" s="58">
        <v>430433104105</v>
      </c>
      <c r="R502" s="56" t="s">
        <v>9068</v>
      </c>
      <c r="S502" s="56" t="s">
        <v>9255</v>
      </c>
      <c r="T502" s="56" t="s">
        <v>8551</v>
      </c>
      <c r="U502" s="56">
        <v>0.2</v>
      </c>
      <c r="V502" s="49" t="s">
        <v>8554</v>
      </c>
    </row>
    <row r="503" ht="12.8" customHeight="1" spans="1:22" x14ac:dyDescent="0.25">
      <c r="A503" s="55" t="s">
        <v>7022</v>
      </c>
      <c r="B503" s="56" t="s">
        <v>9261</v>
      </c>
      <c r="C503" s="56" t="s">
        <v>10</v>
      </c>
      <c r="D503" s="56" t="s">
        <v>9252</v>
      </c>
      <c r="E503" s="56" t="s">
        <v>9253</v>
      </c>
      <c r="F503" s="56" t="s">
        <v>9254</v>
      </c>
      <c r="G503" s="56" t="s">
        <v>9255</v>
      </c>
      <c r="H503" s="56" t="s">
        <v>9256</v>
      </c>
      <c r="I503" s="56" t="s">
        <v>9255</v>
      </c>
      <c r="J503" s="56" t="s">
        <v>8551</v>
      </c>
      <c r="K503" s="56" t="s">
        <v>9251</v>
      </c>
      <c r="L503" s="56" t="s">
        <v>7292</v>
      </c>
      <c r="M503" s="56">
        <v>480</v>
      </c>
      <c r="N503" s="56">
        <v>433</v>
      </c>
      <c r="O503" s="56">
        <v>104</v>
      </c>
      <c r="P503" s="57" t="s">
        <v>7022</v>
      </c>
      <c r="Q503" s="58" t="s">
        <v>9257</v>
      </c>
      <c r="R503" s="56" t="s">
        <v>9068</v>
      </c>
      <c r="S503" s="56" t="s">
        <v>9255</v>
      </c>
      <c r="T503" s="56" t="s">
        <v>8551</v>
      </c>
      <c r="U503" s="56">
        <v>0.25</v>
      </c>
      <c r="V503" s="49" t="s">
        <v>8554</v>
      </c>
    </row>
    <row r="504" ht="12.8" customHeight="1" spans="1:22" x14ac:dyDescent="0.25">
      <c r="A504" s="55" t="s">
        <v>7022</v>
      </c>
      <c r="B504" s="56" t="s">
        <v>9262</v>
      </c>
      <c r="C504" s="56" t="s">
        <v>10</v>
      </c>
      <c r="D504" s="56" t="s">
        <v>9252</v>
      </c>
      <c r="E504" s="56" t="s">
        <v>9253</v>
      </c>
      <c r="F504" s="56" t="s">
        <v>9254</v>
      </c>
      <c r="G504" s="56" t="s">
        <v>9255</v>
      </c>
      <c r="H504" s="56" t="s">
        <v>9256</v>
      </c>
      <c r="I504" s="56" t="s">
        <v>9255</v>
      </c>
      <c r="J504" s="56" t="s">
        <v>8551</v>
      </c>
      <c r="K504" s="56" t="s">
        <v>9251</v>
      </c>
      <c r="L504" s="56" t="s">
        <v>7718</v>
      </c>
      <c r="M504" s="56">
        <v>480</v>
      </c>
      <c r="N504" s="56">
        <v>433</v>
      </c>
      <c r="O504" s="56">
        <v>104</v>
      </c>
      <c r="P504" s="57" t="s">
        <v>7022</v>
      </c>
      <c r="Q504" s="58" t="s">
        <v>9257</v>
      </c>
      <c r="R504" s="56" t="s">
        <v>9068</v>
      </c>
      <c r="S504" s="56" t="s">
        <v>9255</v>
      </c>
      <c r="T504" s="56" t="s">
        <v>8551</v>
      </c>
      <c r="U504" s="56">
        <v>0.25</v>
      </c>
      <c r="V504" s="49" t="s">
        <v>8554</v>
      </c>
    </row>
    <row r="505" ht="12.8" customHeight="1" spans="1:22" x14ac:dyDescent="0.25">
      <c r="A505" s="55">
        <v>134811</v>
      </c>
      <c r="B505" s="56" t="s">
        <v>9263</v>
      </c>
      <c r="C505" s="56" t="s">
        <v>10</v>
      </c>
      <c r="D505" s="56" t="s">
        <v>9264</v>
      </c>
      <c r="E505" s="56" t="s">
        <v>9265</v>
      </c>
      <c r="F505" s="56" t="s">
        <v>9266</v>
      </c>
      <c r="G505" s="56" t="s">
        <v>9255</v>
      </c>
      <c r="H505" s="56" t="s">
        <v>9267</v>
      </c>
      <c r="I505" s="56" t="s">
        <v>9255</v>
      </c>
      <c r="J505" s="56" t="s">
        <v>8551</v>
      </c>
      <c r="K505" s="56" t="s">
        <v>9268</v>
      </c>
      <c r="L505" s="56" t="s">
        <v>7728</v>
      </c>
      <c r="M505" s="56">
        <v>480</v>
      </c>
      <c r="N505" s="56">
        <v>483</v>
      </c>
      <c r="O505" s="56">
        <v>101</v>
      </c>
      <c r="P505" s="57" t="s">
        <v>7022</v>
      </c>
      <c r="Q505" s="58" t="s">
        <v>9269</v>
      </c>
      <c r="R505" s="56" t="s">
        <v>9270</v>
      </c>
      <c r="S505" s="56" t="s">
        <v>9255</v>
      </c>
      <c r="T505" s="56" t="s">
        <v>8551</v>
      </c>
      <c r="U505" s="56">
        <v>1</v>
      </c>
      <c r="V505" s="49" t="s">
        <v>8554</v>
      </c>
    </row>
    <row r="506" ht="12.8" customHeight="1" spans="1:22" x14ac:dyDescent="0.25">
      <c r="A506" s="55">
        <v>798921</v>
      </c>
      <c r="B506" s="56" t="s">
        <v>2327</v>
      </c>
      <c r="C506" s="56" t="s">
        <v>10</v>
      </c>
      <c r="D506" s="56" t="s">
        <v>9264</v>
      </c>
      <c r="E506" s="56" t="s">
        <v>9265</v>
      </c>
      <c r="F506" s="56" t="s">
        <v>9266</v>
      </c>
      <c r="G506" s="56" t="s">
        <v>9255</v>
      </c>
      <c r="H506" s="56" t="s">
        <v>9267</v>
      </c>
      <c r="I506" s="56" t="s">
        <v>9255</v>
      </c>
      <c r="J506" s="56" t="s">
        <v>8551</v>
      </c>
      <c r="K506" s="56" t="s">
        <v>9268</v>
      </c>
      <c r="L506" s="56" t="s">
        <v>33</v>
      </c>
      <c r="M506" s="56">
        <v>480</v>
      </c>
      <c r="N506" s="56">
        <v>483</v>
      </c>
      <c r="O506" s="56">
        <v>101</v>
      </c>
      <c r="P506" s="57" t="s">
        <v>7022</v>
      </c>
      <c r="Q506" s="58" t="s">
        <v>9269</v>
      </c>
      <c r="R506" s="56" t="s">
        <v>9270</v>
      </c>
      <c r="S506" s="56" t="s">
        <v>9255</v>
      </c>
      <c r="T506" s="56" t="s">
        <v>8551</v>
      </c>
      <c r="U506" s="56">
        <v>1</v>
      </c>
      <c r="V506" s="49" t="s">
        <v>8554</v>
      </c>
    </row>
    <row r="507" ht="12.8" customHeight="1" spans="1:22" x14ac:dyDescent="0.25">
      <c r="A507" s="55">
        <v>666982</v>
      </c>
      <c r="B507" s="56" t="s">
        <v>9271</v>
      </c>
      <c r="C507" s="56" t="s">
        <v>10</v>
      </c>
      <c r="D507" s="56" t="s">
        <v>9264</v>
      </c>
      <c r="E507" s="56" t="s">
        <v>9265</v>
      </c>
      <c r="F507" s="56" t="s">
        <v>9266</v>
      </c>
      <c r="G507" s="56" t="s">
        <v>9255</v>
      </c>
      <c r="H507" s="56" t="s">
        <v>9267</v>
      </c>
      <c r="I507" s="56" t="s">
        <v>9255</v>
      </c>
      <c r="J507" s="56" t="s">
        <v>8551</v>
      </c>
      <c r="K507" s="56" t="s">
        <v>9268</v>
      </c>
      <c r="L507" s="56" t="s">
        <v>8557</v>
      </c>
      <c r="M507" s="56">
        <v>480</v>
      </c>
      <c r="N507" s="56">
        <v>483</v>
      </c>
      <c r="O507" s="56">
        <v>101</v>
      </c>
      <c r="P507" s="57">
        <v>228</v>
      </c>
      <c r="Q507" s="58">
        <v>480483101228</v>
      </c>
      <c r="R507" s="56" t="s">
        <v>9270</v>
      </c>
      <c r="S507" s="56" t="s">
        <v>9255</v>
      </c>
      <c r="T507" s="56" t="s">
        <v>8551</v>
      </c>
      <c r="U507" s="56">
        <v>1</v>
      </c>
      <c r="V507" s="49" t="s">
        <v>8554</v>
      </c>
    </row>
    <row r="508" ht="12.8" customHeight="1" spans="1:22" x14ac:dyDescent="0.25">
      <c r="A508" s="55" t="s">
        <v>7022</v>
      </c>
      <c r="B508" s="56" t="s">
        <v>9272</v>
      </c>
      <c r="C508" s="56" t="s">
        <v>10</v>
      </c>
      <c r="D508" s="56" t="s">
        <v>9264</v>
      </c>
      <c r="E508" s="56" t="s">
        <v>9265</v>
      </c>
      <c r="F508" s="56" t="s">
        <v>9266</v>
      </c>
      <c r="G508" s="56" t="s">
        <v>9255</v>
      </c>
      <c r="H508" s="56" t="s">
        <v>9267</v>
      </c>
      <c r="I508" s="56" t="s">
        <v>9255</v>
      </c>
      <c r="J508" s="56" t="s">
        <v>8551</v>
      </c>
      <c r="K508" s="56" t="s">
        <v>9268</v>
      </c>
      <c r="L508" s="56" t="s">
        <v>7292</v>
      </c>
      <c r="M508" s="56">
        <v>480</v>
      </c>
      <c r="N508" s="56">
        <v>483</v>
      </c>
      <c r="O508" s="56">
        <v>101</v>
      </c>
      <c r="P508" s="57" t="s">
        <v>7022</v>
      </c>
      <c r="Q508" s="58" t="s">
        <v>9269</v>
      </c>
      <c r="R508" s="56" t="s">
        <v>9270</v>
      </c>
      <c r="S508" s="56" t="s">
        <v>9255</v>
      </c>
      <c r="T508" s="56" t="s">
        <v>8551</v>
      </c>
      <c r="U508" s="56">
        <v>1</v>
      </c>
      <c r="V508" s="49" t="s">
        <v>8554</v>
      </c>
    </row>
    <row r="509" ht="12.8" customHeight="1" spans="1:22" x14ac:dyDescent="0.25">
      <c r="A509" s="55" t="s">
        <v>7022</v>
      </c>
      <c r="B509" s="56" t="s">
        <v>9273</v>
      </c>
      <c r="C509" s="56" t="s">
        <v>10</v>
      </c>
      <c r="D509" s="56" t="s">
        <v>9264</v>
      </c>
      <c r="E509" s="56" t="s">
        <v>9265</v>
      </c>
      <c r="F509" s="56" t="s">
        <v>9266</v>
      </c>
      <c r="G509" s="56" t="s">
        <v>9255</v>
      </c>
      <c r="H509" s="56" t="s">
        <v>9267</v>
      </c>
      <c r="I509" s="56" t="s">
        <v>9255</v>
      </c>
      <c r="J509" s="56" t="s">
        <v>8551</v>
      </c>
      <c r="K509" s="56" t="s">
        <v>9268</v>
      </c>
      <c r="L509" s="56" t="s">
        <v>7718</v>
      </c>
      <c r="M509" s="56">
        <v>480</v>
      </c>
      <c r="N509" s="56">
        <v>483</v>
      </c>
      <c r="O509" s="56">
        <v>101</v>
      </c>
      <c r="P509" s="57" t="s">
        <v>7022</v>
      </c>
      <c r="Q509" s="58" t="s">
        <v>9269</v>
      </c>
      <c r="R509" s="56" t="s">
        <v>9270</v>
      </c>
      <c r="S509" s="56" t="s">
        <v>9255</v>
      </c>
      <c r="T509" s="56" t="s">
        <v>8551</v>
      </c>
      <c r="U509" s="56">
        <v>1</v>
      </c>
      <c r="V509" s="49" t="s">
        <v>8554</v>
      </c>
    </row>
    <row r="510" ht="12.8" customHeight="1" spans="1:22" x14ac:dyDescent="0.25">
      <c r="A510" s="55">
        <v>134810</v>
      </c>
      <c r="B510" s="56" t="s">
        <v>9274</v>
      </c>
      <c r="C510" s="56" t="s">
        <v>10</v>
      </c>
      <c r="D510" s="56" t="s">
        <v>8737</v>
      </c>
      <c r="E510" s="56" t="s">
        <v>8548</v>
      </c>
      <c r="F510" s="56" t="s">
        <v>8738</v>
      </c>
      <c r="G510" s="56" t="s">
        <v>9255</v>
      </c>
      <c r="H510" s="56" t="s">
        <v>9275</v>
      </c>
      <c r="I510" s="56" t="s">
        <v>9255</v>
      </c>
      <c r="J510" s="56" t="s">
        <v>8551</v>
      </c>
      <c r="K510" s="56" t="s">
        <v>9276</v>
      </c>
      <c r="L510" s="56" t="s">
        <v>7728</v>
      </c>
      <c r="M510" s="56">
        <v>330</v>
      </c>
      <c r="N510" s="56">
        <v>335</v>
      </c>
      <c r="O510" s="56">
        <v>405</v>
      </c>
      <c r="P510" s="57" t="s">
        <v>7022</v>
      </c>
      <c r="Q510" s="58" t="s">
        <v>9058</v>
      </c>
      <c r="R510" s="56" t="s">
        <v>9277</v>
      </c>
      <c r="S510" s="56" t="s">
        <v>9255</v>
      </c>
      <c r="T510" s="56" t="s">
        <v>8551</v>
      </c>
      <c r="U510" s="56">
        <v>1</v>
      </c>
      <c r="V510" s="49" t="s">
        <v>8554</v>
      </c>
    </row>
    <row r="511" ht="12.8" customHeight="1" spans="1:22" x14ac:dyDescent="0.25">
      <c r="A511" s="55">
        <v>795518</v>
      </c>
      <c r="B511" s="56" t="s">
        <v>9278</v>
      </c>
      <c r="C511" s="56" t="s">
        <v>10</v>
      </c>
      <c r="D511" s="56" t="s">
        <v>8737</v>
      </c>
      <c r="E511" s="56" t="s">
        <v>8548</v>
      </c>
      <c r="F511" s="56" t="s">
        <v>8738</v>
      </c>
      <c r="G511" s="56" t="s">
        <v>9255</v>
      </c>
      <c r="H511" s="56" t="s">
        <v>9279</v>
      </c>
      <c r="I511" s="56" t="s">
        <v>9255</v>
      </c>
      <c r="J511" s="56" t="s">
        <v>8551</v>
      </c>
      <c r="K511" s="56" t="s">
        <v>9280</v>
      </c>
      <c r="L511" s="56" t="s">
        <v>33</v>
      </c>
      <c r="M511" s="56">
        <v>330</v>
      </c>
      <c r="N511" s="56">
        <v>335</v>
      </c>
      <c r="O511" s="56">
        <v>405</v>
      </c>
      <c r="P511" s="57" t="s">
        <v>7022</v>
      </c>
      <c r="Q511" s="58" t="s">
        <v>9058</v>
      </c>
      <c r="R511" s="56" t="s">
        <v>9277</v>
      </c>
      <c r="S511" s="56" t="s">
        <v>9255</v>
      </c>
      <c r="T511" s="56" t="s">
        <v>8551</v>
      </c>
      <c r="U511" s="56">
        <v>0.75</v>
      </c>
      <c r="V511" s="49" t="s">
        <v>8554</v>
      </c>
    </row>
    <row r="512" ht="12.8" customHeight="1" spans="1:22" x14ac:dyDescent="0.25">
      <c r="A512" s="55">
        <v>662370</v>
      </c>
      <c r="B512" s="56" t="s">
        <v>9276</v>
      </c>
      <c r="C512" s="56" t="s">
        <v>10</v>
      </c>
      <c r="D512" s="56" t="s">
        <v>8737</v>
      </c>
      <c r="E512" s="56" t="s">
        <v>8548</v>
      </c>
      <c r="F512" s="56" t="s">
        <v>8738</v>
      </c>
      <c r="G512" s="56" t="s">
        <v>9255</v>
      </c>
      <c r="H512" s="56" t="s">
        <v>9275</v>
      </c>
      <c r="I512" s="56" t="s">
        <v>9255</v>
      </c>
      <c r="J512" s="56" t="s">
        <v>8551</v>
      </c>
      <c r="K512" s="56" t="s">
        <v>9276</v>
      </c>
      <c r="L512" s="56" t="s">
        <v>8557</v>
      </c>
      <c r="M512" s="56">
        <v>330</v>
      </c>
      <c r="N512" s="56">
        <v>335</v>
      </c>
      <c r="O512" s="56">
        <v>405</v>
      </c>
      <c r="P512" s="57">
        <v>142</v>
      </c>
      <c r="Q512" s="58">
        <v>330335405142</v>
      </c>
      <c r="R512" s="56" t="s">
        <v>9277</v>
      </c>
      <c r="S512" s="56" t="s">
        <v>9255</v>
      </c>
      <c r="T512" s="56" t="s">
        <v>8551</v>
      </c>
      <c r="U512" s="56">
        <v>1</v>
      </c>
      <c r="V512" s="49" t="s">
        <v>8554</v>
      </c>
    </row>
    <row r="513" ht="12.8" customHeight="1" spans="1:22" x14ac:dyDescent="0.25">
      <c r="A513" s="55" t="s">
        <v>7022</v>
      </c>
      <c r="B513" s="56" t="s">
        <v>9281</v>
      </c>
      <c r="C513" s="56" t="s">
        <v>10</v>
      </c>
      <c r="D513" s="56" t="s">
        <v>8737</v>
      </c>
      <c r="E513" s="56" t="s">
        <v>8548</v>
      </c>
      <c r="F513" s="56" t="s">
        <v>8738</v>
      </c>
      <c r="G513" s="56" t="s">
        <v>9255</v>
      </c>
      <c r="H513" s="56" t="s">
        <v>9275</v>
      </c>
      <c r="I513" s="56" t="s">
        <v>9255</v>
      </c>
      <c r="J513" s="56" t="s">
        <v>8551</v>
      </c>
      <c r="K513" s="56" t="s">
        <v>9276</v>
      </c>
      <c r="L513" s="56" t="s">
        <v>7292</v>
      </c>
      <c r="M513" s="56">
        <v>330</v>
      </c>
      <c r="N513" s="56">
        <v>335</v>
      </c>
      <c r="O513" s="56">
        <v>405</v>
      </c>
      <c r="P513" s="57" t="s">
        <v>7022</v>
      </c>
      <c r="Q513" s="58" t="s">
        <v>9058</v>
      </c>
      <c r="R513" s="56" t="s">
        <v>9277</v>
      </c>
      <c r="S513" s="56" t="s">
        <v>9255</v>
      </c>
      <c r="T513" s="56" t="s">
        <v>8551</v>
      </c>
      <c r="U513" s="56">
        <v>1</v>
      </c>
      <c r="V513" s="49" t="s">
        <v>8554</v>
      </c>
    </row>
    <row r="514" ht="12.8" customHeight="1" spans="1:22" x14ac:dyDescent="0.25">
      <c r="A514" s="55" t="s">
        <v>7022</v>
      </c>
      <c r="B514" s="56" t="s">
        <v>9282</v>
      </c>
      <c r="C514" s="56" t="s">
        <v>10</v>
      </c>
      <c r="D514" s="56" t="s">
        <v>8737</v>
      </c>
      <c r="E514" s="56" t="s">
        <v>8548</v>
      </c>
      <c r="F514" s="56" t="s">
        <v>8738</v>
      </c>
      <c r="G514" s="56" t="s">
        <v>9255</v>
      </c>
      <c r="H514" s="56" t="s">
        <v>9275</v>
      </c>
      <c r="I514" s="56" t="s">
        <v>9255</v>
      </c>
      <c r="J514" s="56" t="s">
        <v>8551</v>
      </c>
      <c r="K514" s="56" t="s">
        <v>9276</v>
      </c>
      <c r="L514" s="56" t="s">
        <v>7718</v>
      </c>
      <c r="M514" s="56">
        <v>330</v>
      </c>
      <c r="N514" s="56">
        <v>335</v>
      </c>
      <c r="O514" s="56">
        <v>405</v>
      </c>
      <c r="P514" s="57" t="s">
        <v>7022</v>
      </c>
      <c r="Q514" s="58" t="s">
        <v>9058</v>
      </c>
      <c r="R514" s="56" t="s">
        <v>9277</v>
      </c>
      <c r="S514" s="56" t="s">
        <v>9255</v>
      </c>
      <c r="T514" s="56" t="s">
        <v>8551</v>
      </c>
      <c r="U514" s="56">
        <v>1</v>
      </c>
      <c r="V514" s="49" t="s">
        <v>8554</v>
      </c>
    </row>
    <row r="515" ht="12.8" customHeight="1" spans="1:22" x14ac:dyDescent="0.25">
      <c r="A515" s="55">
        <v>134809</v>
      </c>
      <c r="B515" s="56" t="s">
        <v>9283</v>
      </c>
      <c r="C515" s="56" t="s">
        <v>10</v>
      </c>
      <c r="D515" s="56" t="s">
        <v>8737</v>
      </c>
      <c r="E515" s="56" t="s">
        <v>8548</v>
      </c>
      <c r="F515" s="56" t="s">
        <v>8738</v>
      </c>
      <c r="G515" s="56" t="s">
        <v>9255</v>
      </c>
      <c r="H515" s="56" t="s">
        <v>9284</v>
      </c>
      <c r="I515" s="56" t="s">
        <v>9255</v>
      </c>
      <c r="J515" s="56" t="s">
        <v>8551</v>
      </c>
      <c r="K515" s="56" t="s">
        <v>9283</v>
      </c>
      <c r="L515" s="56" t="s">
        <v>7728</v>
      </c>
      <c r="M515" s="56">
        <v>330</v>
      </c>
      <c r="N515" s="56">
        <v>335</v>
      </c>
      <c r="O515" s="56">
        <v>405</v>
      </c>
      <c r="P515" s="57" t="s">
        <v>7022</v>
      </c>
      <c r="Q515" s="58" t="s">
        <v>9058</v>
      </c>
      <c r="R515" s="56" t="s">
        <v>9285</v>
      </c>
      <c r="S515" s="56" t="s">
        <v>9255</v>
      </c>
      <c r="T515" s="56" t="s">
        <v>8551</v>
      </c>
      <c r="U515" s="56">
        <v>0.25</v>
      </c>
      <c r="V515" s="49" t="s">
        <v>8554</v>
      </c>
    </row>
    <row r="516" ht="12.8" customHeight="1" spans="1:22" x14ac:dyDescent="0.25">
      <c r="A516" s="55">
        <v>795519</v>
      </c>
      <c r="B516" s="56" t="s">
        <v>9286</v>
      </c>
      <c r="C516" s="56" t="s">
        <v>10</v>
      </c>
      <c r="D516" s="56" t="s">
        <v>8737</v>
      </c>
      <c r="E516" s="56" t="s">
        <v>8548</v>
      </c>
      <c r="F516" s="56" t="s">
        <v>8738</v>
      </c>
      <c r="G516" s="56" t="s">
        <v>9255</v>
      </c>
      <c r="H516" s="56" t="s">
        <v>9284</v>
      </c>
      <c r="I516" s="56" t="s">
        <v>9255</v>
      </c>
      <c r="J516" s="56" t="s">
        <v>8551</v>
      </c>
      <c r="K516" s="56" t="s">
        <v>9283</v>
      </c>
      <c r="L516" s="56" t="s">
        <v>33</v>
      </c>
      <c r="M516" s="56">
        <v>330</v>
      </c>
      <c r="N516" s="56">
        <v>335</v>
      </c>
      <c r="O516" s="56">
        <v>405</v>
      </c>
      <c r="P516" s="57" t="s">
        <v>7022</v>
      </c>
      <c r="Q516" s="58" t="s">
        <v>9058</v>
      </c>
      <c r="R516" s="56" t="s">
        <v>9285</v>
      </c>
      <c r="S516" s="56" t="s">
        <v>9255</v>
      </c>
      <c r="T516" s="56" t="s">
        <v>8551</v>
      </c>
      <c r="U516" s="56">
        <v>0.25</v>
      </c>
      <c r="V516" s="49" t="s">
        <v>8554</v>
      </c>
    </row>
    <row r="517" ht="12.8" customHeight="1" spans="1:22" x14ac:dyDescent="0.25">
      <c r="A517" s="55">
        <v>657360</v>
      </c>
      <c r="B517" s="56" t="s">
        <v>9283</v>
      </c>
      <c r="C517" s="56" t="s">
        <v>10</v>
      </c>
      <c r="D517" s="56" t="s">
        <v>8737</v>
      </c>
      <c r="E517" s="56" t="s">
        <v>8548</v>
      </c>
      <c r="F517" s="56" t="s">
        <v>8738</v>
      </c>
      <c r="G517" s="56" t="s">
        <v>9255</v>
      </c>
      <c r="H517" s="56" t="s">
        <v>9284</v>
      </c>
      <c r="I517" s="56" t="s">
        <v>9255</v>
      </c>
      <c r="J517" s="56" t="s">
        <v>8551</v>
      </c>
      <c r="K517" s="56" t="s">
        <v>9283</v>
      </c>
      <c r="L517" s="56" t="s">
        <v>8557</v>
      </c>
      <c r="M517" s="56">
        <v>330</v>
      </c>
      <c r="N517" s="56">
        <v>335</v>
      </c>
      <c r="O517" s="56">
        <v>405</v>
      </c>
      <c r="P517" s="57">
        <v>142</v>
      </c>
      <c r="Q517" s="58">
        <v>330335405142</v>
      </c>
      <c r="R517" s="56" t="s">
        <v>9285</v>
      </c>
      <c r="S517" s="56" t="s">
        <v>9255</v>
      </c>
      <c r="T517" s="56" t="s">
        <v>8551</v>
      </c>
      <c r="U517" s="56">
        <v>0.25</v>
      </c>
      <c r="V517" s="49" t="s">
        <v>8554</v>
      </c>
    </row>
    <row r="518" ht="12.8" customHeight="1" spans="1:22" x14ac:dyDescent="0.25">
      <c r="A518" s="55" t="s">
        <v>7022</v>
      </c>
      <c r="B518" s="56" t="s">
        <v>9287</v>
      </c>
      <c r="C518" s="56" t="s">
        <v>10</v>
      </c>
      <c r="D518" s="56" t="s">
        <v>8737</v>
      </c>
      <c r="E518" s="56" t="s">
        <v>8548</v>
      </c>
      <c r="F518" s="56" t="s">
        <v>8738</v>
      </c>
      <c r="G518" s="56" t="s">
        <v>9255</v>
      </c>
      <c r="H518" s="56" t="s">
        <v>9284</v>
      </c>
      <c r="I518" s="56" t="s">
        <v>9255</v>
      </c>
      <c r="J518" s="56" t="s">
        <v>8551</v>
      </c>
      <c r="K518" s="56" t="s">
        <v>9283</v>
      </c>
      <c r="L518" s="56" t="s">
        <v>7292</v>
      </c>
      <c r="M518" s="56">
        <v>330</v>
      </c>
      <c r="N518" s="56">
        <v>335</v>
      </c>
      <c r="O518" s="56">
        <v>405</v>
      </c>
      <c r="P518" s="57" t="s">
        <v>7022</v>
      </c>
      <c r="Q518" s="58" t="s">
        <v>9058</v>
      </c>
      <c r="R518" s="56" t="s">
        <v>9285</v>
      </c>
      <c r="S518" s="56" t="s">
        <v>9255</v>
      </c>
      <c r="T518" s="56" t="s">
        <v>8551</v>
      </c>
      <c r="U518" s="56">
        <v>0.25</v>
      </c>
      <c r="V518" s="49" t="s">
        <v>8554</v>
      </c>
    </row>
    <row r="519" ht="12.8" customHeight="1" spans="1:22" x14ac:dyDescent="0.25">
      <c r="A519" s="55" t="s">
        <v>7022</v>
      </c>
      <c r="B519" s="56" t="s">
        <v>9288</v>
      </c>
      <c r="C519" s="56" t="s">
        <v>10</v>
      </c>
      <c r="D519" s="56" t="s">
        <v>8737</v>
      </c>
      <c r="E519" s="56" t="s">
        <v>8548</v>
      </c>
      <c r="F519" s="56" t="s">
        <v>8738</v>
      </c>
      <c r="G519" s="56" t="s">
        <v>9255</v>
      </c>
      <c r="H519" s="56" t="s">
        <v>9284</v>
      </c>
      <c r="I519" s="56" t="s">
        <v>9255</v>
      </c>
      <c r="J519" s="56" t="s">
        <v>8551</v>
      </c>
      <c r="K519" s="56" t="s">
        <v>9283</v>
      </c>
      <c r="L519" s="56" t="s">
        <v>7718</v>
      </c>
      <c r="M519" s="56">
        <v>330</v>
      </c>
      <c r="N519" s="56">
        <v>335</v>
      </c>
      <c r="O519" s="56">
        <v>405</v>
      </c>
      <c r="P519" s="57" t="s">
        <v>7022</v>
      </c>
      <c r="Q519" s="58" t="s">
        <v>9058</v>
      </c>
      <c r="R519" s="56" t="s">
        <v>9285</v>
      </c>
      <c r="S519" s="56" t="s">
        <v>9255</v>
      </c>
      <c r="T519" s="56" t="s">
        <v>8551</v>
      </c>
      <c r="U519" s="56">
        <v>0.25</v>
      </c>
      <c r="V519" s="49" t="s">
        <v>8554</v>
      </c>
    </row>
    <row r="520" ht="12.8" customHeight="1" spans="1:22" x14ac:dyDescent="0.25">
      <c r="A520" s="55">
        <v>134806</v>
      </c>
      <c r="B520" s="56" t="s">
        <v>9289</v>
      </c>
      <c r="C520" s="56" t="s">
        <v>10</v>
      </c>
      <c r="D520" s="56" t="s">
        <v>9264</v>
      </c>
      <c r="E520" s="56" t="s">
        <v>9265</v>
      </c>
      <c r="F520" s="56" t="s">
        <v>9266</v>
      </c>
      <c r="G520" s="56" t="s">
        <v>9255</v>
      </c>
      <c r="H520" s="56" t="s">
        <v>9290</v>
      </c>
      <c r="I520" s="56" t="s">
        <v>9255</v>
      </c>
      <c r="J520" s="56" t="s">
        <v>8551</v>
      </c>
      <c r="K520" s="56" t="s">
        <v>9291</v>
      </c>
      <c r="L520" s="56" t="s">
        <v>7728</v>
      </c>
      <c r="M520" s="56">
        <v>480</v>
      </c>
      <c r="N520" s="56">
        <v>483</v>
      </c>
      <c r="O520" s="56">
        <v>101</v>
      </c>
      <c r="P520" s="57" t="s">
        <v>7022</v>
      </c>
      <c r="Q520" s="58" t="s">
        <v>9269</v>
      </c>
      <c r="R520" s="56" t="s">
        <v>9292</v>
      </c>
      <c r="S520" s="56" t="s">
        <v>9255</v>
      </c>
      <c r="T520" s="56" t="s">
        <v>8551</v>
      </c>
      <c r="U520" s="56">
        <v>0.25</v>
      </c>
      <c r="V520" s="49" t="s">
        <v>8554</v>
      </c>
    </row>
    <row r="521" ht="12.8" customHeight="1" spans="1:22" x14ac:dyDescent="0.25">
      <c r="A521" s="55">
        <v>795520</v>
      </c>
      <c r="B521" s="56" t="s">
        <v>2260</v>
      </c>
      <c r="C521" s="56" t="s">
        <v>10</v>
      </c>
      <c r="D521" s="56" t="s">
        <v>9264</v>
      </c>
      <c r="E521" s="56" t="s">
        <v>9265</v>
      </c>
      <c r="F521" s="56" t="s">
        <v>9266</v>
      </c>
      <c r="G521" s="56" t="s">
        <v>9255</v>
      </c>
      <c r="H521" s="56" t="s">
        <v>9293</v>
      </c>
      <c r="I521" s="56" t="s">
        <v>9255</v>
      </c>
      <c r="J521" s="56" t="s">
        <v>8551</v>
      </c>
      <c r="K521" s="56" t="s">
        <v>9294</v>
      </c>
      <c r="L521" s="56" t="s">
        <v>33</v>
      </c>
      <c r="M521" s="56">
        <v>480</v>
      </c>
      <c r="N521" s="56">
        <v>483</v>
      </c>
      <c r="O521" s="56">
        <v>101</v>
      </c>
      <c r="P521" s="57" t="s">
        <v>7022</v>
      </c>
      <c r="Q521" s="58" t="s">
        <v>9269</v>
      </c>
      <c r="R521" s="56" t="s">
        <v>9292</v>
      </c>
      <c r="S521" s="56" t="s">
        <v>9255</v>
      </c>
      <c r="T521" s="56" t="s">
        <v>8551</v>
      </c>
      <c r="U521" s="56">
        <v>0.2</v>
      </c>
      <c r="V521" s="49" t="s">
        <v>8554</v>
      </c>
    </row>
    <row r="522" ht="12.8" customHeight="1" spans="1:22" x14ac:dyDescent="0.25">
      <c r="A522" s="55">
        <v>662375</v>
      </c>
      <c r="B522" s="56" t="s">
        <v>9295</v>
      </c>
      <c r="C522" s="56" t="s">
        <v>10</v>
      </c>
      <c r="D522" s="56" t="s">
        <v>9264</v>
      </c>
      <c r="E522" s="56" t="s">
        <v>9265</v>
      </c>
      <c r="F522" s="56" t="s">
        <v>9266</v>
      </c>
      <c r="G522" s="56" t="s">
        <v>9255</v>
      </c>
      <c r="H522" s="56" t="s">
        <v>9293</v>
      </c>
      <c r="I522" s="56" t="s">
        <v>9255</v>
      </c>
      <c r="J522" s="56" t="s">
        <v>8551</v>
      </c>
      <c r="K522" s="56" t="s">
        <v>9294</v>
      </c>
      <c r="L522" s="56" t="s">
        <v>8557</v>
      </c>
      <c r="M522" s="56">
        <v>480</v>
      </c>
      <c r="N522" s="56">
        <v>483</v>
      </c>
      <c r="O522" s="56">
        <v>101</v>
      </c>
      <c r="P522" s="57">
        <v>228</v>
      </c>
      <c r="Q522" s="58">
        <v>480483101228</v>
      </c>
      <c r="R522" s="56" t="s">
        <v>9292</v>
      </c>
      <c r="S522" s="56" t="s">
        <v>9255</v>
      </c>
      <c r="T522" s="56" t="s">
        <v>8551</v>
      </c>
      <c r="U522" s="56">
        <v>0.2</v>
      </c>
      <c r="V522" s="49" t="s">
        <v>8554</v>
      </c>
    </row>
    <row r="523" ht="12.8" customHeight="1" spans="1:22" x14ac:dyDescent="0.25">
      <c r="A523" s="55" t="s">
        <v>7022</v>
      </c>
      <c r="B523" s="56" t="s">
        <v>9296</v>
      </c>
      <c r="C523" s="56" t="s">
        <v>10</v>
      </c>
      <c r="D523" s="56" t="s">
        <v>9264</v>
      </c>
      <c r="E523" s="56" t="s">
        <v>9265</v>
      </c>
      <c r="F523" s="56" t="s">
        <v>9266</v>
      </c>
      <c r="G523" s="56" t="s">
        <v>9255</v>
      </c>
      <c r="H523" s="56" t="s">
        <v>9290</v>
      </c>
      <c r="I523" s="56" t="s">
        <v>9255</v>
      </c>
      <c r="J523" s="56" t="s">
        <v>8551</v>
      </c>
      <c r="K523" s="56" t="s">
        <v>9291</v>
      </c>
      <c r="L523" s="56" t="s">
        <v>7292</v>
      </c>
      <c r="M523" s="56">
        <v>480</v>
      </c>
      <c r="N523" s="56">
        <v>483</v>
      </c>
      <c r="O523" s="56">
        <v>101</v>
      </c>
      <c r="P523" s="57" t="s">
        <v>7022</v>
      </c>
      <c r="Q523" s="58" t="s">
        <v>9269</v>
      </c>
      <c r="R523" s="56" t="s">
        <v>9292</v>
      </c>
      <c r="S523" s="56" t="s">
        <v>9255</v>
      </c>
      <c r="T523" s="56" t="s">
        <v>8551</v>
      </c>
      <c r="U523" s="56">
        <v>0.25</v>
      </c>
      <c r="V523" s="49" t="s">
        <v>8554</v>
      </c>
    </row>
    <row r="524" ht="12.8" customHeight="1" spans="1:22" x14ac:dyDescent="0.25">
      <c r="A524" s="55" t="s">
        <v>7022</v>
      </c>
      <c r="B524" s="56" t="s">
        <v>9297</v>
      </c>
      <c r="C524" s="56" t="s">
        <v>10</v>
      </c>
      <c r="D524" s="56" t="s">
        <v>9264</v>
      </c>
      <c r="E524" s="56" t="s">
        <v>9265</v>
      </c>
      <c r="F524" s="56" t="s">
        <v>9266</v>
      </c>
      <c r="G524" s="56" t="s">
        <v>9255</v>
      </c>
      <c r="H524" s="56" t="s">
        <v>9290</v>
      </c>
      <c r="I524" s="56" t="s">
        <v>9255</v>
      </c>
      <c r="J524" s="56" t="s">
        <v>8551</v>
      </c>
      <c r="K524" s="56" t="s">
        <v>9291</v>
      </c>
      <c r="L524" s="56" t="s">
        <v>7718</v>
      </c>
      <c r="M524" s="56">
        <v>480</v>
      </c>
      <c r="N524" s="56">
        <v>483</v>
      </c>
      <c r="O524" s="56">
        <v>101</v>
      </c>
      <c r="P524" s="57" t="s">
        <v>7022</v>
      </c>
      <c r="Q524" s="58" t="s">
        <v>9269</v>
      </c>
      <c r="R524" s="56" t="s">
        <v>9292</v>
      </c>
      <c r="S524" s="56" t="s">
        <v>9255</v>
      </c>
      <c r="T524" s="56" t="s">
        <v>8551</v>
      </c>
      <c r="U524" s="56">
        <v>0.25</v>
      </c>
      <c r="V524" s="49" t="s">
        <v>8554</v>
      </c>
    </row>
    <row r="525" ht="12.8" customHeight="1" spans="1:22" x14ac:dyDescent="0.25">
      <c r="A525" s="55">
        <v>134808</v>
      </c>
      <c r="B525" s="56" t="s">
        <v>9298</v>
      </c>
      <c r="C525" s="56" t="s">
        <v>10</v>
      </c>
      <c r="D525" s="56" t="s">
        <v>9252</v>
      </c>
      <c r="E525" s="56" t="s">
        <v>9253</v>
      </c>
      <c r="F525" s="56" t="s">
        <v>9254</v>
      </c>
      <c r="G525" s="56" t="s">
        <v>9255</v>
      </c>
      <c r="H525" s="56" t="s">
        <v>9299</v>
      </c>
      <c r="I525" s="56" t="s">
        <v>9255</v>
      </c>
      <c r="J525" s="56" t="s">
        <v>8551</v>
      </c>
      <c r="K525" s="56" t="s">
        <v>9300</v>
      </c>
      <c r="L525" s="56" t="s">
        <v>7728</v>
      </c>
      <c r="M525" s="56">
        <v>480</v>
      </c>
      <c r="N525" s="56">
        <v>433</v>
      </c>
      <c r="O525" s="56">
        <v>104</v>
      </c>
      <c r="P525" s="57" t="s">
        <v>7022</v>
      </c>
      <c r="Q525" s="58" t="s">
        <v>9257</v>
      </c>
      <c r="R525" s="56" t="s">
        <v>9098</v>
      </c>
      <c r="S525" s="56" t="s">
        <v>9255</v>
      </c>
      <c r="T525" s="56" t="s">
        <v>8551</v>
      </c>
      <c r="U525" s="56">
        <v>0.25</v>
      </c>
      <c r="V525" s="49" t="s">
        <v>8554</v>
      </c>
    </row>
    <row r="526" ht="12.8" customHeight="1" spans="1:22" x14ac:dyDescent="0.25">
      <c r="A526" s="55">
        <v>795516</v>
      </c>
      <c r="B526" s="56" t="s">
        <v>2249</v>
      </c>
      <c r="C526" s="56" t="s">
        <v>10</v>
      </c>
      <c r="D526" s="56" t="s">
        <v>9252</v>
      </c>
      <c r="E526" s="56" t="s">
        <v>9253</v>
      </c>
      <c r="F526" s="56" t="s">
        <v>9254</v>
      </c>
      <c r="G526" s="56" t="s">
        <v>9255</v>
      </c>
      <c r="H526" s="56" t="s">
        <v>9301</v>
      </c>
      <c r="I526" s="56" t="s">
        <v>9255</v>
      </c>
      <c r="J526" s="56" t="s">
        <v>8551</v>
      </c>
      <c r="K526" s="56" t="s">
        <v>9302</v>
      </c>
      <c r="L526" s="56" t="s">
        <v>33</v>
      </c>
      <c r="M526" s="56">
        <v>480</v>
      </c>
      <c r="N526" s="56">
        <v>433</v>
      </c>
      <c r="O526" s="56">
        <v>104</v>
      </c>
      <c r="P526" s="57" t="s">
        <v>7022</v>
      </c>
      <c r="Q526" s="58" t="s">
        <v>9257</v>
      </c>
      <c r="R526" s="56" t="s">
        <v>9098</v>
      </c>
      <c r="S526" s="56" t="s">
        <v>9255</v>
      </c>
      <c r="T526" s="56" t="s">
        <v>8551</v>
      </c>
      <c r="U526" s="56">
        <v>0.2</v>
      </c>
      <c r="V526" s="49" t="s">
        <v>8554</v>
      </c>
    </row>
    <row r="527" ht="12.8" customHeight="1" spans="1:22" x14ac:dyDescent="0.25">
      <c r="A527" s="55">
        <v>657353</v>
      </c>
      <c r="B527" s="56" t="s">
        <v>9303</v>
      </c>
      <c r="C527" s="56" t="s">
        <v>10</v>
      </c>
      <c r="D527" s="56" t="s">
        <v>9252</v>
      </c>
      <c r="E527" s="56" t="s">
        <v>9253</v>
      </c>
      <c r="F527" s="56" t="s">
        <v>9254</v>
      </c>
      <c r="G527" s="56" t="s">
        <v>9255</v>
      </c>
      <c r="H527" s="56" t="s">
        <v>9301</v>
      </c>
      <c r="I527" s="56" t="s">
        <v>9255</v>
      </c>
      <c r="J527" s="56" t="s">
        <v>8551</v>
      </c>
      <c r="K527" s="56" t="s">
        <v>9302</v>
      </c>
      <c r="L527" s="56" t="s">
        <v>8557</v>
      </c>
      <c r="M527" s="56">
        <v>430</v>
      </c>
      <c r="N527" s="56">
        <v>433</v>
      </c>
      <c r="O527" s="56">
        <v>104</v>
      </c>
      <c r="P527" s="57">
        <v>105</v>
      </c>
      <c r="Q527" s="58">
        <v>430433104105</v>
      </c>
      <c r="R527" s="56" t="s">
        <v>9098</v>
      </c>
      <c r="S527" s="56" t="s">
        <v>9255</v>
      </c>
      <c r="T527" s="56" t="s">
        <v>8551</v>
      </c>
      <c r="U527" s="56">
        <v>0.2</v>
      </c>
      <c r="V527" s="49" t="s">
        <v>8554</v>
      </c>
    </row>
    <row r="528" ht="12.8" customHeight="1" spans="1:22" x14ac:dyDescent="0.25">
      <c r="A528" s="55" t="s">
        <v>7022</v>
      </c>
      <c r="B528" s="56" t="s">
        <v>9304</v>
      </c>
      <c r="C528" s="56" t="s">
        <v>10</v>
      </c>
      <c r="D528" s="56" t="s">
        <v>9252</v>
      </c>
      <c r="E528" s="56" t="s">
        <v>9253</v>
      </c>
      <c r="F528" s="56" t="s">
        <v>9254</v>
      </c>
      <c r="G528" s="56" t="s">
        <v>9255</v>
      </c>
      <c r="H528" s="56" t="s">
        <v>9299</v>
      </c>
      <c r="I528" s="56" t="s">
        <v>9255</v>
      </c>
      <c r="J528" s="56" t="s">
        <v>8551</v>
      </c>
      <c r="K528" s="56" t="s">
        <v>9300</v>
      </c>
      <c r="L528" s="56" t="s">
        <v>7292</v>
      </c>
      <c r="M528" s="56">
        <v>480</v>
      </c>
      <c r="N528" s="56">
        <v>433</v>
      </c>
      <c r="O528" s="56">
        <v>104</v>
      </c>
      <c r="P528" s="57" t="s">
        <v>7022</v>
      </c>
      <c r="Q528" s="58" t="s">
        <v>9257</v>
      </c>
      <c r="R528" s="56" t="s">
        <v>9098</v>
      </c>
      <c r="S528" s="56" t="s">
        <v>9255</v>
      </c>
      <c r="T528" s="56" t="s">
        <v>8551</v>
      </c>
      <c r="U528" s="56">
        <v>0.25</v>
      </c>
      <c r="V528" s="49" t="s">
        <v>8554</v>
      </c>
    </row>
    <row r="529" ht="12.8" customHeight="1" spans="1:22" x14ac:dyDescent="0.25">
      <c r="A529" s="55" t="s">
        <v>7022</v>
      </c>
      <c r="B529" s="56" t="s">
        <v>9305</v>
      </c>
      <c r="C529" s="56" t="s">
        <v>10</v>
      </c>
      <c r="D529" s="56" t="s">
        <v>9252</v>
      </c>
      <c r="E529" s="56" t="s">
        <v>9253</v>
      </c>
      <c r="F529" s="56" t="s">
        <v>9254</v>
      </c>
      <c r="G529" s="56" t="s">
        <v>9255</v>
      </c>
      <c r="H529" s="56" t="s">
        <v>9299</v>
      </c>
      <c r="I529" s="56" t="s">
        <v>9255</v>
      </c>
      <c r="J529" s="56" t="s">
        <v>8551</v>
      </c>
      <c r="K529" s="56" t="s">
        <v>9300</v>
      </c>
      <c r="L529" s="56" t="s">
        <v>7718</v>
      </c>
      <c r="M529" s="56">
        <v>480</v>
      </c>
      <c r="N529" s="56">
        <v>433</v>
      </c>
      <c r="O529" s="56">
        <v>104</v>
      </c>
      <c r="P529" s="57" t="s">
        <v>7022</v>
      </c>
      <c r="Q529" s="58" t="s">
        <v>9257</v>
      </c>
      <c r="R529" s="56" t="s">
        <v>9098</v>
      </c>
      <c r="S529" s="56" t="s">
        <v>9255</v>
      </c>
      <c r="T529" s="56" t="s">
        <v>8551</v>
      </c>
      <c r="U529" s="56">
        <v>0.25</v>
      </c>
      <c r="V529" s="49" t="s">
        <v>8554</v>
      </c>
    </row>
    <row r="530" ht="12.8" customHeight="1" spans="1:22" x14ac:dyDescent="0.25">
      <c r="A530" s="55">
        <v>134805</v>
      </c>
      <c r="B530" s="56" t="s">
        <v>9306</v>
      </c>
      <c r="C530" s="56" t="s">
        <v>10</v>
      </c>
      <c r="D530" s="56" t="s">
        <v>9264</v>
      </c>
      <c r="E530" s="56" t="s">
        <v>9265</v>
      </c>
      <c r="F530" s="56" t="s">
        <v>9266</v>
      </c>
      <c r="G530" s="56" t="s">
        <v>9255</v>
      </c>
      <c r="H530" s="56" t="s">
        <v>9307</v>
      </c>
      <c r="I530" s="56" t="s">
        <v>9255</v>
      </c>
      <c r="J530" s="56" t="s">
        <v>8551</v>
      </c>
      <c r="K530" s="56" t="s">
        <v>9306</v>
      </c>
      <c r="L530" s="56" t="s">
        <v>7728</v>
      </c>
      <c r="M530" s="56">
        <v>480</v>
      </c>
      <c r="N530" s="56">
        <v>483</v>
      </c>
      <c r="O530" s="56">
        <v>101</v>
      </c>
      <c r="P530" s="57" t="s">
        <v>7022</v>
      </c>
      <c r="Q530" s="58" t="s">
        <v>9269</v>
      </c>
      <c r="R530" s="56" t="s">
        <v>9308</v>
      </c>
      <c r="S530" s="56" t="s">
        <v>9255</v>
      </c>
      <c r="T530" s="56" t="s">
        <v>8551</v>
      </c>
      <c r="U530" s="56">
        <v>0.5</v>
      </c>
      <c r="V530" s="49" t="s">
        <v>8554</v>
      </c>
    </row>
    <row r="531" ht="12.8" customHeight="1" spans="1:22" x14ac:dyDescent="0.25">
      <c r="A531" s="55">
        <v>798920</v>
      </c>
      <c r="B531" s="56" t="s">
        <v>2278</v>
      </c>
      <c r="C531" s="56" t="s">
        <v>10</v>
      </c>
      <c r="D531" s="56" t="s">
        <v>9264</v>
      </c>
      <c r="E531" s="56" t="s">
        <v>9265</v>
      </c>
      <c r="F531" s="56" t="s">
        <v>9266</v>
      </c>
      <c r="G531" s="56" t="s">
        <v>9255</v>
      </c>
      <c r="H531" s="56" t="s">
        <v>9309</v>
      </c>
      <c r="I531" s="56" t="s">
        <v>9255</v>
      </c>
      <c r="J531" s="56" t="s">
        <v>8551</v>
      </c>
      <c r="K531" s="56" t="s">
        <v>9310</v>
      </c>
      <c r="L531" s="56" t="s">
        <v>33</v>
      </c>
      <c r="M531" s="56">
        <v>480</v>
      </c>
      <c r="N531" s="56">
        <v>483</v>
      </c>
      <c r="O531" s="56">
        <v>101</v>
      </c>
      <c r="P531" s="57" t="s">
        <v>7022</v>
      </c>
      <c r="Q531" s="58" t="s">
        <v>9269</v>
      </c>
      <c r="R531" s="56" t="s">
        <v>9308</v>
      </c>
      <c r="S531" s="56" t="s">
        <v>9255</v>
      </c>
      <c r="T531" s="56" t="s">
        <v>8551</v>
      </c>
      <c r="U531" s="56">
        <v>0.4</v>
      </c>
      <c r="V531" s="49" t="s">
        <v>8554</v>
      </c>
    </row>
    <row r="532" ht="12.8" customHeight="1" spans="1:22" x14ac:dyDescent="0.25">
      <c r="A532" s="55">
        <v>662372</v>
      </c>
      <c r="B532" s="56" t="s">
        <v>9311</v>
      </c>
      <c r="C532" s="56" t="s">
        <v>10</v>
      </c>
      <c r="D532" s="56" t="s">
        <v>9264</v>
      </c>
      <c r="E532" s="56" t="s">
        <v>9265</v>
      </c>
      <c r="F532" s="56" t="s">
        <v>9266</v>
      </c>
      <c r="G532" s="56" t="s">
        <v>9255</v>
      </c>
      <c r="H532" s="56" t="s">
        <v>9309</v>
      </c>
      <c r="I532" s="56" t="s">
        <v>9255</v>
      </c>
      <c r="J532" s="56" t="s">
        <v>8551</v>
      </c>
      <c r="K532" s="56" t="s">
        <v>9310</v>
      </c>
      <c r="L532" s="56" t="s">
        <v>8557</v>
      </c>
      <c r="M532" s="56">
        <v>480</v>
      </c>
      <c r="N532" s="56">
        <v>483</v>
      </c>
      <c r="O532" s="56">
        <v>101</v>
      </c>
      <c r="P532" s="57">
        <v>228</v>
      </c>
      <c r="Q532" s="58">
        <v>480483101228</v>
      </c>
      <c r="R532" s="56" t="s">
        <v>9308</v>
      </c>
      <c r="S532" s="56" t="s">
        <v>9255</v>
      </c>
      <c r="T532" s="56" t="s">
        <v>8551</v>
      </c>
      <c r="U532" s="56">
        <v>0.4</v>
      </c>
      <c r="V532" s="49" t="s">
        <v>8554</v>
      </c>
    </row>
    <row r="533" ht="12.8" customHeight="1" spans="1:22" x14ac:dyDescent="0.25">
      <c r="A533" s="55" t="s">
        <v>7022</v>
      </c>
      <c r="B533" s="56" t="s">
        <v>9312</v>
      </c>
      <c r="C533" s="56" t="s">
        <v>10</v>
      </c>
      <c r="D533" s="56" t="s">
        <v>9264</v>
      </c>
      <c r="E533" s="56" t="s">
        <v>9265</v>
      </c>
      <c r="F533" s="56" t="s">
        <v>9266</v>
      </c>
      <c r="G533" s="56" t="s">
        <v>9255</v>
      </c>
      <c r="H533" s="56" t="s">
        <v>9307</v>
      </c>
      <c r="I533" s="56" t="s">
        <v>9255</v>
      </c>
      <c r="J533" s="56" t="s">
        <v>8551</v>
      </c>
      <c r="K533" s="56" t="s">
        <v>9306</v>
      </c>
      <c r="L533" s="56" t="s">
        <v>7292</v>
      </c>
      <c r="M533" s="56">
        <v>480</v>
      </c>
      <c r="N533" s="56">
        <v>483</v>
      </c>
      <c r="O533" s="56">
        <v>101</v>
      </c>
      <c r="P533" s="57" t="s">
        <v>7022</v>
      </c>
      <c r="Q533" s="58" t="s">
        <v>9269</v>
      </c>
      <c r="R533" s="56" t="s">
        <v>9308</v>
      </c>
      <c r="S533" s="56" t="s">
        <v>9255</v>
      </c>
      <c r="T533" s="56" t="s">
        <v>8551</v>
      </c>
      <c r="U533" s="56">
        <v>0.5</v>
      </c>
      <c r="V533" s="49" t="s">
        <v>8554</v>
      </c>
    </row>
    <row r="534" ht="12.8" customHeight="1" spans="1:22" x14ac:dyDescent="0.25">
      <c r="A534" s="55" t="s">
        <v>7022</v>
      </c>
      <c r="B534" s="56" t="s">
        <v>9312</v>
      </c>
      <c r="C534" s="56" t="s">
        <v>10</v>
      </c>
      <c r="D534" s="56" t="s">
        <v>9264</v>
      </c>
      <c r="E534" s="56" t="s">
        <v>9265</v>
      </c>
      <c r="F534" s="56" t="s">
        <v>9266</v>
      </c>
      <c r="G534" s="56" t="s">
        <v>9255</v>
      </c>
      <c r="H534" s="56" t="s">
        <v>9307</v>
      </c>
      <c r="I534" s="56" t="s">
        <v>9255</v>
      </c>
      <c r="J534" s="56" t="s">
        <v>8551</v>
      </c>
      <c r="K534" s="56" t="s">
        <v>9306</v>
      </c>
      <c r="L534" s="56" t="s">
        <v>7718</v>
      </c>
      <c r="M534" s="56">
        <v>480</v>
      </c>
      <c r="N534" s="56">
        <v>483</v>
      </c>
      <c r="O534" s="56">
        <v>101</v>
      </c>
      <c r="P534" s="57" t="s">
        <v>7022</v>
      </c>
      <c r="Q534" s="58" t="s">
        <v>9269</v>
      </c>
      <c r="R534" s="56" t="s">
        <v>9308</v>
      </c>
      <c r="S534" s="56" t="s">
        <v>9255</v>
      </c>
      <c r="T534" s="56" t="s">
        <v>8551</v>
      </c>
      <c r="U534" s="56">
        <v>0.5</v>
      </c>
      <c r="V534" s="49" t="s">
        <v>8554</v>
      </c>
    </row>
    <row r="535" ht="12.8" customHeight="1" spans="1:22" x14ac:dyDescent="0.25">
      <c r="A535" s="55">
        <v>677212</v>
      </c>
      <c r="B535" s="56" t="s">
        <v>9313</v>
      </c>
      <c r="C535" s="56" t="s">
        <v>10</v>
      </c>
      <c r="D535" s="56" t="s">
        <v>8547</v>
      </c>
      <c r="E535" s="56" t="s">
        <v>8548</v>
      </c>
      <c r="F535" s="56" t="s">
        <v>8549</v>
      </c>
      <c r="G535" s="56" t="s">
        <v>8567</v>
      </c>
      <c r="H535" s="56" t="s">
        <v>9314</v>
      </c>
      <c r="I535" s="56" t="s">
        <v>8931</v>
      </c>
      <c r="J535" s="56" t="s">
        <v>8556</v>
      </c>
      <c r="K535" s="56" t="s">
        <v>9313</v>
      </c>
      <c r="L535" s="56" t="s">
        <v>8557</v>
      </c>
      <c r="M535" s="56">
        <v>330</v>
      </c>
      <c r="N535" s="56">
        <v>333</v>
      </c>
      <c r="O535" s="56">
        <v>401</v>
      </c>
      <c r="P535" s="57">
        <v>127</v>
      </c>
      <c r="Q535" s="58">
        <v>330333401127</v>
      </c>
      <c r="R535" s="56" t="s">
        <v>9315</v>
      </c>
      <c r="S535" s="56" t="s">
        <v>8570</v>
      </c>
      <c r="T535" s="56" t="s">
        <v>8551</v>
      </c>
      <c r="U535" s="56">
        <v>0.3</v>
      </c>
      <c r="V535" s="49" t="s">
        <v>8554</v>
      </c>
    </row>
    <row r="536" ht="12.8" customHeight="1" spans="1:22" x14ac:dyDescent="0.25">
      <c r="A536" s="55">
        <v>677203</v>
      </c>
      <c r="B536" s="56" t="s">
        <v>9316</v>
      </c>
      <c r="C536" s="56" t="s">
        <v>10</v>
      </c>
      <c r="D536" s="56" t="s">
        <v>8547</v>
      </c>
      <c r="E536" s="56" t="s">
        <v>8548</v>
      </c>
      <c r="F536" s="56" t="s">
        <v>8549</v>
      </c>
      <c r="G536" s="56" t="s">
        <v>8567</v>
      </c>
      <c r="H536" s="56" t="s">
        <v>9317</v>
      </c>
      <c r="I536" s="56" t="s">
        <v>8938</v>
      </c>
      <c r="J536" s="56" t="s">
        <v>8556</v>
      </c>
      <c r="K536" s="56" t="s">
        <v>9316</v>
      </c>
      <c r="L536" s="56" t="s">
        <v>8557</v>
      </c>
      <c r="M536" s="56">
        <v>330</v>
      </c>
      <c r="N536" s="56">
        <v>333</v>
      </c>
      <c r="O536" s="56">
        <v>401</v>
      </c>
      <c r="P536" s="57">
        <v>127</v>
      </c>
      <c r="Q536" s="58">
        <v>330333401127</v>
      </c>
      <c r="R536" s="56" t="s">
        <v>9315</v>
      </c>
      <c r="S536" s="56" t="s">
        <v>8570</v>
      </c>
      <c r="T536" s="56" t="s">
        <v>8551</v>
      </c>
      <c r="U536" s="56">
        <v>0.3</v>
      </c>
      <c r="V536" s="49" t="s">
        <v>8554</v>
      </c>
    </row>
    <row r="537" ht="12.8" customHeight="1" spans="1:22" x14ac:dyDescent="0.25">
      <c r="A537" s="55">
        <v>677206</v>
      </c>
      <c r="B537" s="56" t="s">
        <v>9318</v>
      </c>
      <c r="C537" s="56" t="s">
        <v>10</v>
      </c>
      <c r="D537" s="56" t="s">
        <v>8547</v>
      </c>
      <c r="E537" s="56" t="s">
        <v>8548</v>
      </c>
      <c r="F537" s="56" t="s">
        <v>8549</v>
      </c>
      <c r="G537" s="56" t="s">
        <v>8567</v>
      </c>
      <c r="H537" s="56" t="s">
        <v>9319</v>
      </c>
      <c r="I537" s="56" t="s">
        <v>8550</v>
      </c>
      <c r="J537" s="56" t="s">
        <v>8556</v>
      </c>
      <c r="K537" s="56" t="s">
        <v>9318</v>
      </c>
      <c r="L537" s="56" t="s">
        <v>8557</v>
      </c>
      <c r="M537" s="56">
        <v>330</v>
      </c>
      <c r="N537" s="56">
        <v>333</v>
      </c>
      <c r="O537" s="56">
        <v>401</v>
      </c>
      <c r="P537" s="57">
        <v>127</v>
      </c>
      <c r="Q537" s="58">
        <v>330333401127</v>
      </c>
      <c r="R537" s="56" t="s">
        <v>9315</v>
      </c>
      <c r="S537" s="56" t="s">
        <v>8570</v>
      </c>
      <c r="T537" s="56" t="s">
        <v>8551</v>
      </c>
      <c r="U537" s="56">
        <v>0.3</v>
      </c>
      <c r="V537" s="49" t="s">
        <v>8554</v>
      </c>
    </row>
    <row r="538" ht="12.8" customHeight="1" spans="1:22" x14ac:dyDescent="0.25">
      <c r="A538" s="55">
        <v>677205</v>
      </c>
      <c r="B538" s="56" t="s">
        <v>9320</v>
      </c>
      <c r="C538" s="56" t="s">
        <v>10</v>
      </c>
      <c r="D538" s="56" t="s">
        <v>8547</v>
      </c>
      <c r="E538" s="56" t="s">
        <v>8548</v>
      </c>
      <c r="F538" s="56" t="s">
        <v>8549</v>
      </c>
      <c r="G538" s="56" t="s">
        <v>8567</v>
      </c>
      <c r="H538" s="56" t="s">
        <v>9321</v>
      </c>
      <c r="I538" s="56" t="s">
        <v>8758</v>
      </c>
      <c r="J538" s="56" t="s">
        <v>8556</v>
      </c>
      <c r="K538" s="56" t="s">
        <v>9320</v>
      </c>
      <c r="L538" s="56" t="s">
        <v>8557</v>
      </c>
      <c r="M538" s="56">
        <v>330</v>
      </c>
      <c r="N538" s="56">
        <v>333</v>
      </c>
      <c r="O538" s="56">
        <v>401</v>
      </c>
      <c r="P538" s="57">
        <v>127</v>
      </c>
      <c r="Q538" s="58">
        <v>330333401127</v>
      </c>
      <c r="R538" s="56" t="s">
        <v>9315</v>
      </c>
      <c r="S538" s="56" t="s">
        <v>8570</v>
      </c>
      <c r="T538" s="56" t="s">
        <v>8551</v>
      </c>
      <c r="U538" s="56">
        <v>0.27</v>
      </c>
      <c r="V538" s="49" t="s">
        <v>8554</v>
      </c>
    </row>
    <row r="539" ht="12.8" customHeight="1" spans="1:22" x14ac:dyDescent="0.25">
      <c r="A539" s="55">
        <v>677204</v>
      </c>
      <c r="B539" s="56" t="s">
        <v>9322</v>
      </c>
      <c r="C539" s="56" t="s">
        <v>10</v>
      </c>
      <c r="D539" s="56" t="s">
        <v>8547</v>
      </c>
      <c r="E539" s="56" t="s">
        <v>8548</v>
      </c>
      <c r="F539" s="56" t="s">
        <v>8549</v>
      </c>
      <c r="G539" s="56" t="s">
        <v>8567</v>
      </c>
      <c r="H539" s="56" t="s">
        <v>9323</v>
      </c>
      <c r="I539" s="56" t="s">
        <v>8758</v>
      </c>
      <c r="J539" s="56" t="s">
        <v>8556</v>
      </c>
      <c r="K539" s="56" t="s">
        <v>9322</v>
      </c>
      <c r="L539" s="56" t="s">
        <v>8557</v>
      </c>
      <c r="M539" s="56">
        <v>330</v>
      </c>
      <c r="N539" s="56">
        <v>333</v>
      </c>
      <c r="O539" s="56">
        <v>401</v>
      </c>
      <c r="P539" s="57">
        <v>127</v>
      </c>
      <c r="Q539" s="58">
        <v>330333401127</v>
      </c>
      <c r="R539" s="56" t="s">
        <v>9315</v>
      </c>
      <c r="S539" s="56" t="s">
        <v>8570</v>
      </c>
      <c r="T539" s="56" t="s">
        <v>8551</v>
      </c>
      <c r="U539" s="56">
        <v>0.27</v>
      </c>
      <c r="V539" s="49" t="s">
        <v>8554</v>
      </c>
    </row>
    <row r="540" ht="12.8" customHeight="1" spans="1:22" x14ac:dyDescent="0.25">
      <c r="A540" s="55">
        <v>677210</v>
      </c>
      <c r="B540" s="56" t="s">
        <v>9324</v>
      </c>
      <c r="C540" s="56" t="s">
        <v>10</v>
      </c>
      <c r="D540" s="56" t="s">
        <v>8547</v>
      </c>
      <c r="E540" s="56" t="s">
        <v>8548</v>
      </c>
      <c r="F540" s="56" t="s">
        <v>8549</v>
      </c>
      <c r="G540" s="56" t="s">
        <v>8567</v>
      </c>
      <c r="H540" s="56" t="s">
        <v>9325</v>
      </c>
      <c r="I540" s="56" t="s">
        <v>8980</v>
      </c>
      <c r="J540" s="56" t="s">
        <v>8556</v>
      </c>
      <c r="K540" s="56" t="s">
        <v>9324</v>
      </c>
      <c r="L540" s="56" t="s">
        <v>8557</v>
      </c>
      <c r="M540" s="56">
        <v>330</v>
      </c>
      <c r="N540" s="56">
        <v>333</v>
      </c>
      <c r="O540" s="56">
        <v>401</v>
      </c>
      <c r="P540" s="57">
        <v>127</v>
      </c>
      <c r="Q540" s="58">
        <v>330333401127</v>
      </c>
      <c r="R540" s="56" t="s">
        <v>9315</v>
      </c>
      <c r="S540" s="56" t="s">
        <v>8570</v>
      </c>
      <c r="T540" s="56" t="s">
        <v>8551</v>
      </c>
      <c r="U540" s="56">
        <v>0.3</v>
      </c>
      <c r="V540" s="49" t="s">
        <v>8554</v>
      </c>
    </row>
    <row r="541" ht="12.8" customHeight="1" spans="1:22" x14ac:dyDescent="0.25">
      <c r="A541" s="55">
        <v>677208</v>
      </c>
      <c r="B541" s="56" t="s">
        <v>9326</v>
      </c>
      <c r="C541" s="56" t="s">
        <v>10</v>
      </c>
      <c r="D541" s="56" t="s">
        <v>8547</v>
      </c>
      <c r="E541" s="56" t="s">
        <v>8548</v>
      </c>
      <c r="F541" s="56" t="s">
        <v>8549</v>
      </c>
      <c r="G541" s="56" t="s">
        <v>8567</v>
      </c>
      <c r="H541" s="56" t="s">
        <v>9327</v>
      </c>
      <c r="I541" s="56" t="s">
        <v>9121</v>
      </c>
      <c r="J541" s="56" t="s">
        <v>8556</v>
      </c>
      <c r="K541" s="56" t="s">
        <v>9326</v>
      </c>
      <c r="L541" s="56" t="s">
        <v>8557</v>
      </c>
      <c r="M541" s="56">
        <v>330</v>
      </c>
      <c r="N541" s="56">
        <v>333</v>
      </c>
      <c r="O541" s="56">
        <v>401</v>
      </c>
      <c r="P541" s="57">
        <v>127</v>
      </c>
      <c r="Q541" s="58">
        <v>330333401127</v>
      </c>
      <c r="R541" s="56" t="s">
        <v>9315</v>
      </c>
      <c r="S541" s="56" t="s">
        <v>8570</v>
      </c>
      <c r="T541" s="56" t="s">
        <v>8551</v>
      </c>
      <c r="U541" s="56">
        <v>0.405</v>
      </c>
      <c r="V541" s="49" t="s">
        <v>8554</v>
      </c>
    </row>
    <row r="542" ht="12.8" customHeight="1" spans="1:22" x14ac:dyDescent="0.25">
      <c r="A542" s="55">
        <v>677211</v>
      </c>
      <c r="B542" s="56" t="s">
        <v>9328</v>
      </c>
      <c r="C542" s="56" t="s">
        <v>10</v>
      </c>
      <c r="D542" s="56" t="s">
        <v>8547</v>
      </c>
      <c r="E542" s="56" t="s">
        <v>8548</v>
      </c>
      <c r="F542" s="56" t="s">
        <v>8549</v>
      </c>
      <c r="G542" s="56" t="s">
        <v>8567</v>
      </c>
      <c r="H542" s="56" t="s">
        <v>9329</v>
      </c>
      <c r="I542" s="56" t="s">
        <v>9143</v>
      </c>
      <c r="J542" s="56" t="s">
        <v>8556</v>
      </c>
      <c r="K542" s="56" t="s">
        <v>9328</v>
      </c>
      <c r="L542" s="56" t="s">
        <v>8557</v>
      </c>
      <c r="M542" s="56">
        <v>330</v>
      </c>
      <c r="N542" s="56">
        <v>333</v>
      </c>
      <c r="O542" s="56">
        <v>401</v>
      </c>
      <c r="P542" s="57">
        <v>127</v>
      </c>
      <c r="Q542" s="58">
        <v>330333401127</v>
      </c>
      <c r="R542" s="56" t="s">
        <v>9315</v>
      </c>
      <c r="S542" s="56" t="s">
        <v>8570</v>
      </c>
      <c r="T542" s="56" t="s">
        <v>8551</v>
      </c>
      <c r="U542" s="56">
        <v>0.3</v>
      </c>
      <c r="V542" s="49" t="s">
        <v>8554</v>
      </c>
    </row>
    <row r="543" ht="12.8" customHeight="1" spans="1:22" x14ac:dyDescent="0.25">
      <c r="A543" s="55">
        <v>677207</v>
      </c>
      <c r="B543" s="56" t="s">
        <v>9330</v>
      </c>
      <c r="C543" s="56" t="s">
        <v>10</v>
      </c>
      <c r="D543" s="56" t="s">
        <v>8547</v>
      </c>
      <c r="E543" s="56" t="s">
        <v>8548</v>
      </c>
      <c r="F543" s="56" t="s">
        <v>8549</v>
      </c>
      <c r="G543" s="56" t="s">
        <v>8567</v>
      </c>
      <c r="H543" s="56" t="s">
        <v>9331</v>
      </c>
      <c r="I543" s="56" t="s">
        <v>9162</v>
      </c>
      <c r="J543" s="56" t="s">
        <v>8556</v>
      </c>
      <c r="K543" s="56" t="s">
        <v>9330</v>
      </c>
      <c r="L543" s="56" t="s">
        <v>8557</v>
      </c>
      <c r="M543" s="56">
        <v>330</v>
      </c>
      <c r="N543" s="56">
        <v>333</v>
      </c>
      <c r="O543" s="56">
        <v>401</v>
      </c>
      <c r="P543" s="57">
        <v>127</v>
      </c>
      <c r="Q543" s="58">
        <v>330333401127</v>
      </c>
      <c r="R543" s="56" t="s">
        <v>9315</v>
      </c>
      <c r="S543" s="56" t="s">
        <v>8570</v>
      </c>
      <c r="T543" s="56" t="s">
        <v>8551</v>
      </c>
      <c r="U543" s="56">
        <v>0.3</v>
      </c>
      <c r="V543" s="49" t="s">
        <v>8554</v>
      </c>
    </row>
    <row r="544" ht="12.8" customHeight="1" spans="1:22" x14ac:dyDescent="0.25">
      <c r="A544" s="55" t="s">
        <v>7022</v>
      </c>
      <c r="B544" s="56" t="s">
        <v>9332</v>
      </c>
      <c r="C544" s="56" t="s">
        <v>10</v>
      </c>
      <c r="D544" s="56" t="s">
        <v>8547</v>
      </c>
      <c r="E544" s="56" t="s">
        <v>8548</v>
      </c>
      <c r="F544" s="56" t="s">
        <v>8549</v>
      </c>
      <c r="G544" s="56" t="s">
        <v>8567</v>
      </c>
      <c r="H544" s="56" t="s">
        <v>9250</v>
      </c>
      <c r="I544" s="56" t="s">
        <v>9245</v>
      </c>
      <c r="J544" s="56" t="s">
        <v>8551</v>
      </c>
      <c r="K544" s="56" t="s">
        <v>9333</v>
      </c>
      <c r="L544" s="56" t="s">
        <v>7292</v>
      </c>
      <c r="M544" s="56">
        <v>330</v>
      </c>
      <c r="N544" s="56">
        <v>333</v>
      </c>
      <c r="O544" s="56">
        <v>401</v>
      </c>
      <c r="P544" s="57" t="s">
        <v>7022</v>
      </c>
      <c r="Q544" s="58" t="s">
        <v>8552</v>
      </c>
      <c r="R544" s="56" t="s">
        <v>8567</v>
      </c>
      <c r="S544" s="56" t="s">
        <v>8570</v>
      </c>
      <c r="T544" s="56" t="s">
        <v>8551</v>
      </c>
      <c r="U544" s="56">
        <v>0.5</v>
      </c>
      <c r="V544" s="49" t="s">
        <v>8554</v>
      </c>
    </row>
    <row r="545" ht="12.8" customHeight="1" spans="1:22" x14ac:dyDescent="0.25">
      <c r="A545" s="55" t="s">
        <v>7022</v>
      </c>
      <c r="B545" s="56" t="s">
        <v>9334</v>
      </c>
      <c r="C545" s="56" t="s">
        <v>10</v>
      </c>
      <c r="D545" s="56" t="s">
        <v>8547</v>
      </c>
      <c r="E545" s="56" t="s">
        <v>8548</v>
      </c>
      <c r="F545" s="56" t="s">
        <v>8583</v>
      </c>
      <c r="G545" s="56" t="s">
        <v>8628</v>
      </c>
      <c r="H545" s="56" t="s">
        <v>8689</v>
      </c>
      <c r="I545" s="56" t="s">
        <v>8686</v>
      </c>
      <c r="J545" s="56" t="s">
        <v>8551</v>
      </c>
      <c r="K545" s="56" t="s">
        <v>8690</v>
      </c>
      <c r="L545" s="56" t="s">
        <v>7728</v>
      </c>
      <c r="M545" s="56">
        <v>330</v>
      </c>
      <c r="N545" s="56">
        <v>333</v>
      </c>
      <c r="O545" s="56">
        <v>402</v>
      </c>
      <c r="P545" s="57" t="s">
        <v>7022</v>
      </c>
      <c r="Q545" s="58" t="s">
        <v>8586</v>
      </c>
      <c r="R545" s="56" t="s">
        <v>8628</v>
      </c>
      <c r="S545" s="56" t="s">
        <v>8570</v>
      </c>
      <c r="T545" s="56" t="s">
        <v>8551</v>
      </c>
      <c r="U545" s="56">
        <v>0.5</v>
      </c>
      <c r="V545" s="49" t="s">
        <v>8554</v>
      </c>
    </row>
    <row r="546" ht="12.8" customHeight="1" spans="1:22" x14ac:dyDescent="0.25">
      <c r="A546" s="55">
        <v>91836</v>
      </c>
      <c r="B546" s="56" t="s">
        <v>4687</v>
      </c>
      <c r="C546" s="56" t="s">
        <v>11</v>
      </c>
      <c r="D546" s="56" t="s">
        <v>8547</v>
      </c>
      <c r="E546" s="56" t="s">
        <v>8548</v>
      </c>
      <c r="F546" s="56" t="s">
        <v>8583</v>
      </c>
      <c r="G546" s="56" t="s">
        <v>8583</v>
      </c>
      <c r="H546" s="56" t="s">
        <v>9335</v>
      </c>
      <c r="I546" s="56" t="s">
        <v>8875</v>
      </c>
      <c r="J546" s="56" t="s">
        <v>8551</v>
      </c>
      <c r="K546" s="56" t="s">
        <v>4687</v>
      </c>
      <c r="L546" s="56" t="s">
        <v>33</v>
      </c>
      <c r="M546" s="56">
        <v>330</v>
      </c>
      <c r="N546" s="56">
        <v>333</v>
      </c>
      <c r="O546" s="56">
        <v>402</v>
      </c>
      <c r="P546" s="57" t="s">
        <v>7022</v>
      </c>
      <c r="Q546" s="58" t="s">
        <v>8586</v>
      </c>
      <c r="R546" s="56" t="s">
        <v>8583</v>
      </c>
      <c r="S546" s="56" t="s">
        <v>8553</v>
      </c>
      <c r="T546" s="56" t="s">
        <v>8551</v>
      </c>
      <c r="U546" s="56">
        <v>1</v>
      </c>
      <c r="V546" s="49" t="s">
        <v>8554</v>
      </c>
    </row>
    <row r="547" ht="12.8" customHeight="1" spans="1:22" x14ac:dyDescent="0.25">
      <c r="A547" s="55" t="s">
        <v>7022</v>
      </c>
      <c r="B547" s="56" t="s">
        <v>9336</v>
      </c>
      <c r="C547" s="56" t="s">
        <v>11</v>
      </c>
      <c r="D547" s="56" t="s">
        <v>8547</v>
      </c>
      <c r="E547" s="56" t="s">
        <v>8548</v>
      </c>
      <c r="F547" s="56" t="s">
        <v>8583</v>
      </c>
      <c r="G547" s="56" t="s">
        <v>8583</v>
      </c>
      <c r="H547" s="56" t="s">
        <v>8659</v>
      </c>
      <c r="I547" s="56" t="s">
        <v>8660</v>
      </c>
      <c r="J547" s="56" t="s">
        <v>8551</v>
      </c>
      <c r="K547" s="56" t="s">
        <v>8658</v>
      </c>
      <c r="L547" s="56" t="s">
        <v>7292</v>
      </c>
      <c r="M547" s="56">
        <v>330</v>
      </c>
      <c r="N547" s="56">
        <v>333</v>
      </c>
      <c r="O547" s="56">
        <v>402</v>
      </c>
      <c r="P547" s="57" t="s">
        <v>7022</v>
      </c>
      <c r="Q547" s="58" t="s">
        <v>8586</v>
      </c>
      <c r="R547" s="56" t="s">
        <v>8583</v>
      </c>
      <c r="S547" s="56" t="s">
        <v>8553</v>
      </c>
      <c r="T547" s="56" t="s">
        <v>8551</v>
      </c>
      <c r="U547" s="56">
        <v>0.001</v>
      </c>
      <c r="V547" s="49" t="s">
        <v>8554</v>
      </c>
    </row>
    <row r="548" ht="12.8" customHeight="1" spans="1:22" x14ac:dyDescent="0.25">
      <c r="A548" s="55" t="s">
        <v>7022</v>
      </c>
      <c r="B548" s="56" t="s">
        <v>9337</v>
      </c>
      <c r="C548" s="56" t="s">
        <v>11</v>
      </c>
      <c r="D548" s="56" t="s">
        <v>8547</v>
      </c>
      <c r="E548" s="56" t="s">
        <v>8548</v>
      </c>
      <c r="F548" s="56" t="s">
        <v>8583</v>
      </c>
      <c r="G548" s="56" t="s">
        <v>8583</v>
      </c>
      <c r="H548" s="56" t="s">
        <v>8694</v>
      </c>
      <c r="I548" s="56" t="s">
        <v>8694</v>
      </c>
      <c r="J548" s="56" t="s">
        <v>8551</v>
      </c>
      <c r="K548" s="56" t="s">
        <v>8693</v>
      </c>
      <c r="L548" s="56" t="s">
        <v>7292</v>
      </c>
      <c r="M548" s="56">
        <v>330</v>
      </c>
      <c r="N548" s="56">
        <v>333</v>
      </c>
      <c r="O548" s="56">
        <v>402</v>
      </c>
      <c r="P548" s="57" t="s">
        <v>7022</v>
      </c>
      <c r="Q548" s="58" t="s">
        <v>8586</v>
      </c>
      <c r="R548" s="56" t="s">
        <v>8583</v>
      </c>
      <c r="S548" s="56" t="s">
        <v>8553</v>
      </c>
      <c r="T548" s="56" t="s">
        <v>8551</v>
      </c>
      <c r="U548" s="56">
        <v>0.001</v>
      </c>
      <c r="V548" s="49" t="s">
        <v>8554</v>
      </c>
    </row>
    <row r="549" ht="12.8" customHeight="1" spans="1:22" x14ac:dyDescent="0.25">
      <c r="A549" s="55">
        <v>91830</v>
      </c>
      <c r="B549" s="56" t="s">
        <v>9338</v>
      </c>
      <c r="C549" s="56" t="s">
        <v>11</v>
      </c>
      <c r="D549" s="56" t="s">
        <v>8547</v>
      </c>
      <c r="E549" s="56" t="s">
        <v>8548</v>
      </c>
      <c r="F549" s="56" t="s">
        <v>8549</v>
      </c>
      <c r="G549" s="56" t="s">
        <v>8549</v>
      </c>
      <c r="H549" s="56" t="s">
        <v>9339</v>
      </c>
      <c r="I549" s="56" t="s">
        <v>8974</v>
      </c>
      <c r="J549" s="56" t="s">
        <v>8551</v>
      </c>
      <c r="K549" s="56" t="s">
        <v>9338</v>
      </c>
      <c r="L549" s="56" t="s">
        <v>33</v>
      </c>
      <c r="M549" s="56">
        <v>330</v>
      </c>
      <c r="N549" s="56">
        <v>333</v>
      </c>
      <c r="O549" s="56">
        <v>401</v>
      </c>
      <c r="P549" s="57" t="s">
        <v>7022</v>
      </c>
      <c r="Q549" s="58" t="s">
        <v>8552</v>
      </c>
      <c r="R549" s="56" t="s">
        <v>8549</v>
      </c>
      <c r="S549" s="56" t="s">
        <v>8553</v>
      </c>
      <c r="T549" s="56" t="s">
        <v>8551</v>
      </c>
      <c r="U549" s="56">
        <v>1</v>
      </c>
      <c r="V549" s="49" t="s">
        <v>8554</v>
      </c>
    </row>
    <row r="550" ht="12.8" customHeight="1" spans="1:22" x14ac:dyDescent="0.25">
      <c r="A550" s="55" t="s">
        <v>7022</v>
      </c>
      <c r="B550" s="56" t="s">
        <v>9340</v>
      </c>
      <c r="C550" s="56" t="s">
        <v>11</v>
      </c>
      <c r="D550" s="56" t="s">
        <v>8547</v>
      </c>
      <c r="E550" s="56" t="s">
        <v>8548</v>
      </c>
      <c r="F550" s="56" t="s">
        <v>8549</v>
      </c>
      <c r="G550" s="56" t="s">
        <v>8549</v>
      </c>
      <c r="H550" s="56" t="s">
        <v>9341</v>
      </c>
      <c r="I550" s="56" t="s">
        <v>9143</v>
      </c>
      <c r="J550" s="56" t="s">
        <v>8551</v>
      </c>
      <c r="K550" s="56" t="s">
        <v>9342</v>
      </c>
      <c r="L550" s="56" t="s">
        <v>7292</v>
      </c>
      <c r="M550" s="56">
        <v>330</v>
      </c>
      <c r="N550" s="56">
        <v>333</v>
      </c>
      <c r="O550" s="56">
        <v>401</v>
      </c>
      <c r="P550" s="57" t="s">
        <v>7022</v>
      </c>
      <c r="Q550" s="58" t="s">
        <v>8552</v>
      </c>
      <c r="R550" s="56" t="s">
        <v>8549</v>
      </c>
      <c r="S550" s="56" t="s">
        <v>8553</v>
      </c>
      <c r="T550" s="56" t="s">
        <v>8551</v>
      </c>
      <c r="U550" s="56">
        <v>0.001</v>
      </c>
      <c r="V550" s="49" t="s">
        <v>8554</v>
      </c>
    </row>
    <row r="551" ht="12.8" customHeight="1" spans="1:22" x14ac:dyDescent="0.25">
      <c r="A551" s="55" t="s">
        <v>7022</v>
      </c>
      <c r="B551" s="56" t="s">
        <v>9343</v>
      </c>
      <c r="C551" s="56" t="s">
        <v>11</v>
      </c>
      <c r="D551" s="56" t="s">
        <v>8547</v>
      </c>
      <c r="E551" s="56" t="s">
        <v>8548</v>
      </c>
      <c r="F551" s="56" t="s">
        <v>8549</v>
      </c>
      <c r="G551" s="56" t="s">
        <v>8549</v>
      </c>
      <c r="H551" s="56" t="s">
        <v>9138</v>
      </c>
      <c r="I551" s="56" t="s">
        <v>9138</v>
      </c>
      <c r="J551" s="56" t="s">
        <v>8551</v>
      </c>
      <c r="K551" s="56" t="s">
        <v>9137</v>
      </c>
      <c r="L551" s="56" t="s">
        <v>7292</v>
      </c>
      <c r="M551" s="56">
        <v>330</v>
      </c>
      <c r="N551" s="56">
        <v>333</v>
      </c>
      <c r="O551" s="56">
        <v>401</v>
      </c>
      <c r="P551" s="57" t="s">
        <v>7022</v>
      </c>
      <c r="Q551" s="58" t="s">
        <v>8552</v>
      </c>
      <c r="R551" s="56" t="s">
        <v>8549</v>
      </c>
      <c r="S551" s="56" t="s">
        <v>8553</v>
      </c>
      <c r="T551" s="56" t="s">
        <v>8551</v>
      </c>
      <c r="U551" s="56">
        <v>0.001</v>
      </c>
      <c r="V551" s="49" t="s">
        <v>8554</v>
      </c>
    </row>
    <row r="552" ht="12.8" customHeight="1" spans="1:22" x14ac:dyDescent="0.25">
      <c r="A552" s="55" t="s">
        <v>7022</v>
      </c>
      <c r="B552" s="56" t="s">
        <v>9344</v>
      </c>
      <c r="C552" s="56" t="s">
        <v>8965</v>
      </c>
      <c r="D552" s="56" t="s">
        <v>8845</v>
      </c>
      <c r="E552" s="56" t="s">
        <v>8958</v>
      </c>
      <c r="F552" s="56" t="s">
        <v>8959</v>
      </c>
      <c r="G552" s="56" t="s">
        <v>8959</v>
      </c>
      <c r="H552" s="56" t="s">
        <v>8998</v>
      </c>
      <c r="I552" s="56" t="s">
        <v>8994</v>
      </c>
      <c r="J552" s="56" t="s">
        <v>8551</v>
      </c>
      <c r="K552" s="56" t="s">
        <v>9345</v>
      </c>
      <c r="L552" s="56" t="s">
        <v>7292</v>
      </c>
      <c r="M552" s="56" t="s">
        <v>7022</v>
      </c>
      <c r="N552" s="56" t="s">
        <v>7022</v>
      </c>
      <c r="O552" s="56" t="s">
        <v>7022</v>
      </c>
      <c r="P552" s="57" t="s">
        <v>7022</v>
      </c>
      <c r="Q552" s="58" t="s">
        <v>8850</v>
      </c>
      <c r="R552" s="56" t="s">
        <v>8959</v>
      </c>
      <c r="S552" s="56" t="s">
        <v>8959</v>
      </c>
      <c r="T552" s="56" t="s">
        <v>8551</v>
      </c>
      <c r="U552" s="56">
        <v>30</v>
      </c>
      <c r="V552" s="49" t="s">
        <v>8554</v>
      </c>
    </row>
    <row r="553" ht="12.8" customHeight="1" spans="1:22" x14ac:dyDescent="0.25">
      <c r="A553" s="55" t="s">
        <v>7022</v>
      </c>
      <c r="B553" s="56" t="s">
        <v>9346</v>
      </c>
      <c r="C553" s="56" t="s">
        <v>8965</v>
      </c>
      <c r="D553" s="56" t="s">
        <v>8845</v>
      </c>
      <c r="E553" s="56" t="s">
        <v>8958</v>
      </c>
      <c r="F553" s="56" t="s">
        <v>8959</v>
      </c>
      <c r="G553" s="56" t="s">
        <v>8959</v>
      </c>
      <c r="H553" s="56" t="s">
        <v>8966</v>
      </c>
      <c r="I553" s="56" t="s">
        <v>8961</v>
      </c>
      <c r="J553" s="56" t="s">
        <v>8551</v>
      </c>
      <c r="K553" s="56" t="s">
        <v>9347</v>
      </c>
      <c r="L553" s="56" t="s">
        <v>7292</v>
      </c>
      <c r="M553" s="56" t="s">
        <v>7022</v>
      </c>
      <c r="N553" s="56" t="s">
        <v>7022</v>
      </c>
      <c r="O553" s="56" t="s">
        <v>7022</v>
      </c>
      <c r="P553" s="57" t="s">
        <v>7022</v>
      </c>
      <c r="Q553" s="58" t="s">
        <v>8850</v>
      </c>
      <c r="R553" s="56" t="s">
        <v>8959</v>
      </c>
      <c r="S553" s="56" t="s">
        <v>8959</v>
      </c>
      <c r="T553" s="56" t="s">
        <v>8551</v>
      </c>
      <c r="U553" s="56">
        <v>30</v>
      </c>
      <c r="V553" s="49" t="s">
        <v>8554</v>
      </c>
    </row>
    <row r="554" ht="12.8" customHeight="1" spans="1:22" x14ac:dyDescent="0.25">
      <c r="A554" s="55" t="s">
        <v>7022</v>
      </c>
      <c r="B554" s="56" t="s">
        <v>9348</v>
      </c>
      <c r="C554" s="56" t="s">
        <v>8965</v>
      </c>
      <c r="D554" s="56" t="s">
        <v>8845</v>
      </c>
      <c r="E554" s="56" t="s">
        <v>8958</v>
      </c>
      <c r="F554" s="56" t="s">
        <v>8959</v>
      </c>
      <c r="G554" s="56" t="s">
        <v>8959</v>
      </c>
      <c r="H554" s="56" t="s">
        <v>8973</v>
      </c>
      <c r="I554" s="56" t="s">
        <v>8969</v>
      </c>
      <c r="J554" s="56" t="s">
        <v>8551</v>
      </c>
      <c r="K554" s="56" t="s">
        <v>9349</v>
      </c>
      <c r="L554" s="56" t="s">
        <v>7292</v>
      </c>
      <c r="M554" s="56" t="s">
        <v>7022</v>
      </c>
      <c r="N554" s="56" t="s">
        <v>7022</v>
      </c>
      <c r="O554" s="56" t="s">
        <v>7022</v>
      </c>
      <c r="P554" s="57" t="s">
        <v>7022</v>
      </c>
      <c r="Q554" s="58" t="s">
        <v>8850</v>
      </c>
      <c r="R554" s="56" t="s">
        <v>8959</v>
      </c>
      <c r="S554" s="56" t="s">
        <v>8959</v>
      </c>
      <c r="T554" s="56" t="s">
        <v>8551</v>
      </c>
      <c r="U554" s="56">
        <v>30</v>
      </c>
      <c r="V554" s="49" t="s">
        <v>8554</v>
      </c>
    </row>
    <row r="555" ht="12.8" customHeight="1" spans="1:22" x14ac:dyDescent="0.25">
      <c r="A555" s="55">
        <v>677213</v>
      </c>
      <c r="B555" s="56" t="s">
        <v>9350</v>
      </c>
      <c r="C555" s="56" t="s">
        <v>10</v>
      </c>
      <c r="D555" s="56" t="s">
        <v>8547</v>
      </c>
      <c r="E555" s="56" t="s">
        <v>8548</v>
      </c>
      <c r="F555" s="56" t="s">
        <v>8549</v>
      </c>
      <c r="G555" s="56" t="s">
        <v>8567</v>
      </c>
      <c r="H555" s="56" t="s">
        <v>9351</v>
      </c>
      <c r="I555" s="56" t="s">
        <v>8758</v>
      </c>
      <c r="J555" s="56" t="s">
        <v>8556</v>
      </c>
      <c r="K555" s="56" t="s">
        <v>9350</v>
      </c>
      <c r="L555" s="56" t="s">
        <v>8557</v>
      </c>
      <c r="M555" s="56">
        <v>330</v>
      </c>
      <c r="N555" s="56">
        <v>333</v>
      </c>
      <c r="O555" s="56">
        <v>401</v>
      </c>
      <c r="P555" s="57">
        <v>127</v>
      </c>
      <c r="Q555" s="58">
        <v>330333401127</v>
      </c>
      <c r="R555" s="56" t="s">
        <v>9315</v>
      </c>
      <c r="S555" s="56" t="s">
        <v>8570</v>
      </c>
      <c r="T555" s="56" t="s">
        <v>8551</v>
      </c>
      <c r="U555" s="56">
        <v>0.25</v>
      </c>
      <c r="V555" s="49" t="s">
        <v>8554</v>
      </c>
    </row>
    <row r="556" ht="12.8" customHeight="1" spans="1:22" x14ac:dyDescent="0.25">
      <c r="A556" s="55">
        <v>20024098</v>
      </c>
      <c r="B556" s="56" t="s">
        <v>9352</v>
      </c>
      <c r="C556" s="56" t="s">
        <v>10</v>
      </c>
      <c r="D556" s="56" t="s">
        <v>8547</v>
      </c>
      <c r="E556" s="56" t="s">
        <v>8548</v>
      </c>
      <c r="F556" s="56" t="s">
        <v>8583</v>
      </c>
      <c r="G556" s="56" t="s">
        <v>8628</v>
      </c>
      <c r="H556" s="56" t="s">
        <v>8754</v>
      </c>
      <c r="I556" s="56" t="s">
        <v>8755</v>
      </c>
      <c r="J556" s="56" t="s">
        <v>8551</v>
      </c>
      <c r="K556" s="56" t="s">
        <v>8756</v>
      </c>
      <c r="L556" s="56" t="s">
        <v>8564</v>
      </c>
      <c r="M556" s="56">
        <v>330</v>
      </c>
      <c r="N556" s="56">
        <v>333</v>
      </c>
      <c r="O556" s="56">
        <v>402</v>
      </c>
      <c r="P556" s="57" t="s">
        <v>7022</v>
      </c>
      <c r="Q556" s="58" t="s">
        <v>8586</v>
      </c>
      <c r="R556" s="56" t="s">
        <v>8628</v>
      </c>
      <c r="S556" s="56" t="s">
        <v>8570</v>
      </c>
      <c r="T556" s="56" t="s">
        <v>8551</v>
      </c>
      <c r="U556" s="56">
        <v>0.5</v>
      </c>
      <c r="V556" s="49" t="s">
        <v>8554</v>
      </c>
    </row>
    <row r="557" ht="12.8" customHeight="1" spans="1:22" x14ac:dyDescent="0.25">
      <c r="A557" s="55">
        <v>671790</v>
      </c>
      <c r="B557" s="56" t="s">
        <v>9353</v>
      </c>
      <c r="C557" s="56" t="s">
        <v>10</v>
      </c>
      <c r="D557" s="56" t="s">
        <v>8547</v>
      </c>
      <c r="E557" s="56" t="s">
        <v>8548</v>
      </c>
      <c r="F557" s="56" t="s">
        <v>8549</v>
      </c>
      <c r="G557" s="56" t="s">
        <v>8567</v>
      </c>
      <c r="H557" s="56" t="s">
        <v>9250</v>
      </c>
      <c r="I557" s="56" t="s">
        <v>9245</v>
      </c>
      <c r="J557" s="56" t="s">
        <v>8551</v>
      </c>
      <c r="K557" s="56" t="s">
        <v>9249</v>
      </c>
      <c r="L557" s="56" t="s">
        <v>8557</v>
      </c>
      <c r="M557" s="56">
        <v>330</v>
      </c>
      <c r="N557" s="56">
        <v>333</v>
      </c>
      <c r="O557" s="56">
        <v>401</v>
      </c>
      <c r="P557" s="57">
        <v>473</v>
      </c>
      <c r="Q557" s="58">
        <v>330333401473</v>
      </c>
      <c r="R557" s="56" t="s">
        <v>8567</v>
      </c>
      <c r="S557" s="56" t="s">
        <v>8570</v>
      </c>
      <c r="T557" s="56" t="s">
        <v>8551</v>
      </c>
      <c r="U557" s="56">
        <v>0.5</v>
      </c>
      <c r="V557" s="49" t="s">
        <v>8554</v>
      </c>
    </row>
    <row r="558" ht="12.8" customHeight="1" spans="1:22" x14ac:dyDescent="0.25">
      <c r="A558" s="55">
        <v>671863</v>
      </c>
      <c r="B558" s="56" t="s">
        <v>8756</v>
      </c>
      <c r="C558" s="56" t="s">
        <v>10</v>
      </c>
      <c r="D558" s="56" t="s">
        <v>8547</v>
      </c>
      <c r="E558" s="56" t="s">
        <v>8548</v>
      </c>
      <c r="F558" s="56" t="s">
        <v>8583</v>
      </c>
      <c r="G558" s="56" t="s">
        <v>8628</v>
      </c>
      <c r="H558" s="56" t="s">
        <v>8754</v>
      </c>
      <c r="I558" s="56" t="s">
        <v>8755</v>
      </c>
      <c r="J558" s="56" t="s">
        <v>8551</v>
      </c>
      <c r="K558" s="56" t="s">
        <v>8756</v>
      </c>
      <c r="L558" s="56" t="s">
        <v>8557</v>
      </c>
      <c r="M558" s="56">
        <v>330</v>
      </c>
      <c r="N558" s="56">
        <v>333</v>
      </c>
      <c r="O558" s="56">
        <v>402</v>
      </c>
      <c r="P558" s="57">
        <v>174</v>
      </c>
      <c r="Q558" s="58">
        <v>330333402174</v>
      </c>
      <c r="R558" s="56" t="s">
        <v>8628</v>
      </c>
      <c r="S558" s="56" t="s">
        <v>8570</v>
      </c>
      <c r="T558" s="56" t="s">
        <v>8551</v>
      </c>
      <c r="U558" s="56">
        <v>0.5</v>
      </c>
      <c r="V558" s="49" t="s">
        <v>8554</v>
      </c>
    </row>
    <row r="559" ht="12.8" customHeight="1" spans="1:22" x14ac:dyDescent="0.25">
      <c r="A559" s="55">
        <v>798588</v>
      </c>
      <c r="B559" s="56" t="s">
        <v>1637</v>
      </c>
      <c r="C559" s="56" t="s">
        <v>10</v>
      </c>
      <c r="D559" s="56" t="s">
        <v>8547</v>
      </c>
      <c r="E559" s="56" t="s">
        <v>8548</v>
      </c>
      <c r="F559" s="56" t="s">
        <v>8549</v>
      </c>
      <c r="G559" s="56" t="s">
        <v>8567</v>
      </c>
      <c r="H559" s="56" t="s">
        <v>9250</v>
      </c>
      <c r="I559" s="56" t="s">
        <v>9245</v>
      </c>
      <c r="J559" s="56" t="s">
        <v>8551</v>
      </c>
      <c r="K559" s="56" t="s">
        <v>9249</v>
      </c>
      <c r="L559" s="56" t="s">
        <v>8557</v>
      </c>
      <c r="M559" s="56">
        <v>330</v>
      </c>
      <c r="N559" s="56">
        <v>333</v>
      </c>
      <c r="O559" s="56">
        <v>401</v>
      </c>
      <c r="P559" s="57">
        <v>473</v>
      </c>
      <c r="Q559" s="58">
        <v>330333401473</v>
      </c>
      <c r="R559" s="56" t="s">
        <v>8567</v>
      </c>
      <c r="S559" s="56" t="s">
        <v>8570</v>
      </c>
      <c r="T559" s="56" t="s">
        <v>8551</v>
      </c>
      <c r="U559" s="56">
        <v>0.5</v>
      </c>
      <c r="V559" s="49" t="s">
        <v>8554</v>
      </c>
    </row>
    <row r="560" ht="12.8" customHeight="1" spans="1:22" x14ac:dyDescent="0.25">
      <c r="A560" s="55">
        <v>655819</v>
      </c>
      <c r="B560" s="56" t="s">
        <v>9354</v>
      </c>
      <c r="C560" s="56" t="s">
        <v>11</v>
      </c>
      <c r="D560" s="56" t="s">
        <v>8547</v>
      </c>
      <c r="E560" s="56" t="s">
        <v>8548</v>
      </c>
      <c r="F560" s="56" t="s">
        <v>8583</v>
      </c>
      <c r="G560" s="56" t="s">
        <v>8583</v>
      </c>
      <c r="H560" s="56" t="s">
        <v>8679</v>
      </c>
      <c r="I560" s="56" t="s">
        <v>8679</v>
      </c>
      <c r="J560" s="56" t="s">
        <v>8559</v>
      </c>
      <c r="K560" s="56" t="s">
        <v>9355</v>
      </c>
      <c r="L560" s="56" t="s">
        <v>8557</v>
      </c>
      <c r="M560" s="56">
        <v>330</v>
      </c>
      <c r="N560" s="56">
        <v>333</v>
      </c>
      <c r="O560" s="56">
        <v>402</v>
      </c>
      <c r="P560" s="57">
        <v>101</v>
      </c>
      <c r="Q560" s="58">
        <v>330333402101</v>
      </c>
      <c r="R560" s="56" t="s">
        <v>8583</v>
      </c>
      <c r="S560" s="56" t="s">
        <v>8553</v>
      </c>
      <c r="T560" s="56" t="s">
        <v>8551</v>
      </c>
      <c r="U560" s="56">
        <v>1</v>
      </c>
      <c r="V560" s="49" t="s">
        <v>8554</v>
      </c>
    </row>
    <row r="561" ht="12.8" customHeight="1" spans="1:22" x14ac:dyDescent="0.25">
      <c r="A561" s="55">
        <v>670214</v>
      </c>
      <c r="B561" s="56" t="s">
        <v>9356</v>
      </c>
      <c r="C561" s="56" t="s">
        <v>11</v>
      </c>
      <c r="D561" s="56" t="s">
        <v>8737</v>
      </c>
      <c r="E561" s="56" t="s">
        <v>8548</v>
      </c>
      <c r="F561" s="56" t="s">
        <v>8738</v>
      </c>
      <c r="G561" s="56" t="s">
        <v>9055</v>
      </c>
      <c r="H561" s="56" t="s">
        <v>9357</v>
      </c>
      <c r="I561" s="56" t="s">
        <v>9057</v>
      </c>
      <c r="J561" s="56" t="s">
        <v>8556</v>
      </c>
      <c r="K561" s="56" t="s">
        <v>9356</v>
      </c>
      <c r="L561" s="56" t="s">
        <v>8557</v>
      </c>
      <c r="M561" s="56">
        <v>330</v>
      </c>
      <c r="N561" s="56">
        <v>335</v>
      </c>
      <c r="O561" s="56">
        <v>405</v>
      </c>
      <c r="P561" s="57">
        <v>142</v>
      </c>
      <c r="Q561" s="58">
        <v>330335405142</v>
      </c>
      <c r="R561" s="56" t="s">
        <v>9055</v>
      </c>
      <c r="S561" s="56" t="s">
        <v>8553</v>
      </c>
      <c r="T561" s="56" t="s">
        <v>8551</v>
      </c>
      <c r="U561" s="56">
        <v>1</v>
      </c>
      <c r="V561" s="49" t="s">
        <v>8554</v>
      </c>
    </row>
    <row r="562" ht="12.8" customHeight="1" spans="1:22" x14ac:dyDescent="0.25">
      <c r="A562" s="55">
        <v>134467</v>
      </c>
      <c r="B562" s="56" t="s">
        <v>58</v>
      </c>
      <c r="C562" s="56" t="s">
        <v>11</v>
      </c>
      <c r="D562" s="56" t="s">
        <v>8547</v>
      </c>
      <c r="E562" s="56" t="s">
        <v>8548</v>
      </c>
      <c r="F562" s="56" t="s">
        <v>8549</v>
      </c>
      <c r="G562" s="56" t="s">
        <v>8549</v>
      </c>
      <c r="H562" s="56" t="s">
        <v>8931</v>
      </c>
      <c r="I562" s="56" t="s">
        <v>8931</v>
      </c>
      <c r="J562" s="56" t="s">
        <v>8551</v>
      </c>
      <c r="K562" s="56" t="s">
        <v>58</v>
      </c>
      <c r="L562" s="56" t="s">
        <v>7728</v>
      </c>
      <c r="M562" s="56">
        <v>330</v>
      </c>
      <c r="N562" s="56">
        <v>333</v>
      </c>
      <c r="O562" s="56">
        <v>401</v>
      </c>
      <c r="P562" s="57" t="s">
        <v>7022</v>
      </c>
      <c r="Q562" s="58" t="s">
        <v>8552</v>
      </c>
      <c r="R562" s="56" t="s">
        <v>8549</v>
      </c>
      <c r="S562" s="56" t="s">
        <v>8553</v>
      </c>
      <c r="T562" s="56" t="s">
        <v>8551</v>
      </c>
      <c r="U562" s="56">
        <v>1</v>
      </c>
      <c r="V562" s="49" t="s">
        <v>8554</v>
      </c>
    </row>
    <row r="563" ht="12.8" customHeight="1" spans="1:22" x14ac:dyDescent="0.25">
      <c r="A563" s="55">
        <v>655824</v>
      </c>
      <c r="B563" s="56" t="s">
        <v>9358</v>
      </c>
      <c r="C563" s="56" t="s">
        <v>11</v>
      </c>
      <c r="D563" s="56" t="s">
        <v>8547</v>
      </c>
      <c r="E563" s="56" t="s">
        <v>8548</v>
      </c>
      <c r="F563" s="56" t="s">
        <v>8583</v>
      </c>
      <c r="G563" s="56" t="s">
        <v>8583</v>
      </c>
      <c r="H563" s="56" t="s">
        <v>8669</v>
      </c>
      <c r="I563" s="56" t="s">
        <v>8670</v>
      </c>
      <c r="J563" s="56" t="s">
        <v>8559</v>
      </c>
      <c r="K563" s="56" t="s">
        <v>9358</v>
      </c>
      <c r="L563" s="56" t="s">
        <v>7728</v>
      </c>
      <c r="M563" s="56">
        <v>330</v>
      </c>
      <c r="N563" s="56">
        <v>333</v>
      </c>
      <c r="O563" s="56">
        <v>402</v>
      </c>
      <c r="P563" s="57">
        <v>101</v>
      </c>
      <c r="Q563" s="58">
        <v>330333402101</v>
      </c>
      <c r="R563" s="56" t="s">
        <v>8583</v>
      </c>
      <c r="S563" s="56" t="s">
        <v>8553</v>
      </c>
      <c r="T563" s="56" t="s">
        <v>8551</v>
      </c>
      <c r="U563" s="56">
        <v>1</v>
      </c>
      <c r="V563" s="49" t="s">
        <v>8554</v>
      </c>
    </row>
    <row r="564" ht="12.8" customHeight="1" spans="1:22" x14ac:dyDescent="0.25">
      <c r="A564" s="55">
        <v>679819</v>
      </c>
      <c r="B564" s="56" t="s">
        <v>9359</v>
      </c>
      <c r="C564" s="56" t="s">
        <v>11</v>
      </c>
      <c r="D564" s="56" t="s">
        <v>8547</v>
      </c>
      <c r="E564" s="56" t="s">
        <v>8548</v>
      </c>
      <c r="F564" s="56" t="s">
        <v>8583</v>
      </c>
      <c r="G564" s="56" t="s">
        <v>8583</v>
      </c>
      <c r="H564" s="56" t="s">
        <v>8637</v>
      </c>
      <c r="I564" s="56" t="s">
        <v>8637</v>
      </c>
      <c r="J564" s="56" t="s">
        <v>8559</v>
      </c>
      <c r="K564" s="56" t="s">
        <v>9359</v>
      </c>
      <c r="L564" s="56" t="s">
        <v>8557</v>
      </c>
      <c r="M564" s="56">
        <v>330</v>
      </c>
      <c r="N564" s="56">
        <v>333</v>
      </c>
      <c r="O564" s="56">
        <v>402</v>
      </c>
      <c r="P564" s="57">
        <v>101</v>
      </c>
      <c r="Q564" s="58">
        <v>330333402101</v>
      </c>
      <c r="R564" s="56" t="s">
        <v>8583</v>
      </c>
      <c r="S564" s="56" t="s">
        <v>8553</v>
      </c>
      <c r="T564" s="56" t="s">
        <v>8551</v>
      </c>
      <c r="U564" s="56">
        <v>1</v>
      </c>
      <c r="V564" s="49" t="s">
        <v>8554</v>
      </c>
    </row>
    <row r="565" ht="12.8" customHeight="1" spans="1:22" x14ac:dyDescent="0.25">
      <c r="A565" s="55">
        <v>134490</v>
      </c>
      <c r="B565" s="56" t="s">
        <v>524</v>
      </c>
      <c r="C565" s="56" t="s">
        <v>11</v>
      </c>
      <c r="D565" s="56" t="s">
        <v>8547</v>
      </c>
      <c r="E565" s="56" t="s">
        <v>8548</v>
      </c>
      <c r="F565" s="56" t="s">
        <v>8549</v>
      </c>
      <c r="G565" s="56" t="s">
        <v>8549</v>
      </c>
      <c r="H565" s="56" t="s">
        <v>9239</v>
      </c>
      <c r="I565" s="56" t="s">
        <v>9229</v>
      </c>
      <c r="J565" s="56" t="s">
        <v>8551</v>
      </c>
      <c r="K565" s="56" t="s">
        <v>524</v>
      </c>
      <c r="L565" s="56" t="s">
        <v>7728</v>
      </c>
      <c r="M565" s="56">
        <v>330</v>
      </c>
      <c r="N565" s="56">
        <v>333</v>
      </c>
      <c r="O565" s="56">
        <v>401</v>
      </c>
      <c r="P565" s="57" t="s">
        <v>7022</v>
      </c>
      <c r="Q565" s="58" t="s">
        <v>8552</v>
      </c>
      <c r="R565" s="56" t="s">
        <v>8549</v>
      </c>
      <c r="S565" s="56" t="s">
        <v>8553</v>
      </c>
      <c r="T565" s="56" t="s">
        <v>8551</v>
      </c>
      <c r="U565" s="56">
        <v>1</v>
      </c>
      <c r="V565" s="49" t="s">
        <v>8554</v>
      </c>
    </row>
    <row r="566" ht="12.8" customHeight="1" spans="1:22" x14ac:dyDescent="0.25">
      <c r="A566" s="55">
        <v>655818</v>
      </c>
      <c r="B566" s="56" t="s">
        <v>9360</v>
      </c>
      <c r="C566" s="56" t="s">
        <v>11</v>
      </c>
      <c r="D566" s="56" t="s">
        <v>8547</v>
      </c>
      <c r="E566" s="56" t="s">
        <v>8548</v>
      </c>
      <c r="F566" s="56" t="s">
        <v>8583</v>
      </c>
      <c r="G566" s="56" t="s">
        <v>8583</v>
      </c>
      <c r="H566" s="56" t="s">
        <v>8748</v>
      </c>
      <c r="I566" s="56" t="s">
        <v>8748</v>
      </c>
      <c r="J566" s="56" t="s">
        <v>8559</v>
      </c>
      <c r="K566" s="56" t="s">
        <v>9361</v>
      </c>
      <c r="L566" s="56" t="s">
        <v>8557</v>
      </c>
      <c r="M566" s="56">
        <v>330</v>
      </c>
      <c r="N566" s="56">
        <v>333</v>
      </c>
      <c r="O566" s="56">
        <v>402</v>
      </c>
      <c r="P566" s="57">
        <v>101</v>
      </c>
      <c r="Q566" s="58">
        <v>330333402101</v>
      </c>
      <c r="R566" s="56" t="s">
        <v>8583</v>
      </c>
      <c r="S566" s="56" t="s">
        <v>8553</v>
      </c>
      <c r="T566" s="56" t="s">
        <v>8551</v>
      </c>
      <c r="U566" s="56">
        <v>1</v>
      </c>
      <c r="V566" s="49" t="s">
        <v>8554</v>
      </c>
    </row>
    <row r="567" ht="12.8" customHeight="1" spans="1:22" x14ac:dyDescent="0.25">
      <c r="A567" s="55">
        <v>655533</v>
      </c>
      <c r="B567" s="56" t="s">
        <v>9362</v>
      </c>
      <c r="C567" s="56" t="s">
        <v>11</v>
      </c>
      <c r="D567" s="56" t="s">
        <v>8547</v>
      </c>
      <c r="E567" s="56" t="s">
        <v>8548</v>
      </c>
      <c r="F567" s="56" t="s">
        <v>8583</v>
      </c>
      <c r="G567" s="56" t="s">
        <v>8583</v>
      </c>
      <c r="H567" s="56" t="s">
        <v>8678</v>
      </c>
      <c r="I567" s="56" t="s">
        <v>8676</v>
      </c>
      <c r="J567" s="56" t="s">
        <v>8556</v>
      </c>
      <c r="K567" s="56" t="s">
        <v>9362</v>
      </c>
      <c r="L567" s="56" t="s">
        <v>8557</v>
      </c>
      <c r="M567" s="56">
        <v>330</v>
      </c>
      <c r="N567" s="56">
        <v>333</v>
      </c>
      <c r="O567" s="56">
        <v>402</v>
      </c>
      <c r="P567" s="57">
        <v>152</v>
      </c>
      <c r="Q567" s="58">
        <v>330333402152</v>
      </c>
      <c r="R567" s="56" t="s">
        <v>8583</v>
      </c>
      <c r="S567" s="56" t="s">
        <v>8553</v>
      </c>
      <c r="T567" s="56" t="s">
        <v>8551</v>
      </c>
      <c r="U567" s="56">
        <v>1</v>
      </c>
      <c r="V567" s="49" t="s">
        <v>8554</v>
      </c>
    </row>
    <row r="568" ht="12.8" customHeight="1" spans="1:22" x14ac:dyDescent="0.25">
      <c r="A568" s="55">
        <v>91838</v>
      </c>
      <c r="B568" s="56" t="s">
        <v>9363</v>
      </c>
      <c r="C568" s="56" t="s">
        <v>11</v>
      </c>
      <c r="D568" s="56" t="s">
        <v>8547</v>
      </c>
      <c r="E568" s="56" t="s">
        <v>8548</v>
      </c>
      <c r="F568" s="56" t="s">
        <v>8583</v>
      </c>
      <c r="G568" s="56" t="s">
        <v>8583</v>
      </c>
      <c r="H568" s="56" t="s">
        <v>9364</v>
      </c>
      <c r="I568" s="56" t="s">
        <v>8702</v>
      </c>
      <c r="J568" s="56" t="s">
        <v>8551</v>
      </c>
      <c r="K568" s="56" t="s">
        <v>9363</v>
      </c>
      <c r="L568" s="56" t="s">
        <v>7728</v>
      </c>
      <c r="M568" s="56">
        <v>330</v>
      </c>
      <c r="N568" s="56">
        <v>333</v>
      </c>
      <c r="O568" s="56">
        <v>402</v>
      </c>
      <c r="P568" s="57" t="s">
        <v>7022</v>
      </c>
      <c r="Q568" s="58" t="s">
        <v>8586</v>
      </c>
      <c r="R568" s="56" t="s">
        <v>8583</v>
      </c>
      <c r="S568" s="56" t="s">
        <v>8553</v>
      </c>
      <c r="T568" s="56" t="s">
        <v>8551</v>
      </c>
      <c r="U568" s="56">
        <v>1</v>
      </c>
      <c r="V568" s="49" t="s">
        <v>8554</v>
      </c>
    </row>
    <row r="569" ht="12.8" customHeight="1" spans="1:22" x14ac:dyDescent="0.25">
      <c r="A569" s="55">
        <v>655817</v>
      </c>
      <c r="B569" s="56" t="s">
        <v>9365</v>
      </c>
      <c r="C569" s="56" t="s">
        <v>11</v>
      </c>
      <c r="D569" s="56" t="s">
        <v>8547</v>
      </c>
      <c r="E569" s="56" t="s">
        <v>8548</v>
      </c>
      <c r="F569" s="56" t="s">
        <v>8583</v>
      </c>
      <c r="G569" s="56" t="s">
        <v>8583</v>
      </c>
      <c r="H569" s="56" t="s">
        <v>8745</v>
      </c>
      <c r="I569" s="56" t="s">
        <v>8745</v>
      </c>
      <c r="J569" s="56" t="s">
        <v>8559</v>
      </c>
      <c r="K569" s="56" t="s">
        <v>9366</v>
      </c>
      <c r="L569" s="56" t="s">
        <v>8557</v>
      </c>
      <c r="M569" s="56">
        <v>330</v>
      </c>
      <c r="N569" s="56">
        <v>333</v>
      </c>
      <c r="O569" s="56">
        <v>402</v>
      </c>
      <c r="P569" s="57">
        <v>101</v>
      </c>
      <c r="Q569" s="58">
        <v>330333402101</v>
      </c>
      <c r="R569" s="56" t="s">
        <v>8583</v>
      </c>
      <c r="S569" s="56" t="s">
        <v>8553</v>
      </c>
      <c r="T569" s="56" t="s">
        <v>8551</v>
      </c>
      <c r="U569" s="56">
        <v>1</v>
      </c>
      <c r="V569" s="49" t="s">
        <v>8554</v>
      </c>
    </row>
    <row r="570" ht="12.8" customHeight="1" spans="1:22" x14ac:dyDescent="0.25">
      <c r="A570" s="55">
        <v>655823</v>
      </c>
      <c r="B570" s="56" t="s">
        <v>9367</v>
      </c>
      <c r="C570" s="56" t="s">
        <v>11</v>
      </c>
      <c r="D570" s="56" t="s">
        <v>8547</v>
      </c>
      <c r="E570" s="56" t="s">
        <v>8548</v>
      </c>
      <c r="F570" s="56" t="s">
        <v>8583</v>
      </c>
      <c r="G570" s="56" t="s">
        <v>8583</v>
      </c>
      <c r="H570" s="56" t="s">
        <v>8723</v>
      </c>
      <c r="I570" s="56" t="s">
        <v>8723</v>
      </c>
      <c r="J570" s="56" t="s">
        <v>8559</v>
      </c>
      <c r="K570" s="56" t="s">
        <v>9367</v>
      </c>
      <c r="L570" s="56" t="s">
        <v>8557</v>
      </c>
      <c r="M570" s="56">
        <v>330</v>
      </c>
      <c r="N570" s="56">
        <v>333</v>
      </c>
      <c r="O570" s="56">
        <v>402</v>
      </c>
      <c r="P570" s="57">
        <v>152</v>
      </c>
      <c r="Q570" s="58">
        <v>330333402152</v>
      </c>
      <c r="R570" s="56" t="s">
        <v>8583</v>
      </c>
      <c r="S570" s="56" t="s">
        <v>8553</v>
      </c>
      <c r="T570" s="56" t="s">
        <v>8551</v>
      </c>
      <c r="U570" s="56">
        <v>1</v>
      </c>
      <c r="V570" s="49" t="s">
        <v>8554</v>
      </c>
    </row>
    <row r="571" ht="12.8" customHeight="1" spans="1:22" x14ac:dyDescent="0.25">
      <c r="A571" s="55">
        <v>683777</v>
      </c>
      <c r="B571" s="56" t="s">
        <v>9368</v>
      </c>
      <c r="C571" s="56" t="s">
        <v>10</v>
      </c>
      <c r="D571" s="56" t="s">
        <v>8737</v>
      </c>
      <c r="E571" s="56" t="s">
        <v>8548</v>
      </c>
      <c r="F571" s="56" t="s">
        <v>8738</v>
      </c>
      <c r="G571" s="56" t="s">
        <v>9255</v>
      </c>
      <c r="H571" s="56" t="s">
        <v>9279</v>
      </c>
      <c r="I571" s="56" t="s">
        <v>9255</v>
      </c>
      <c r="J571" s="56" t="s">
        <v>8551</v>
      </c>
      <c r="K571" s="56" t="s">
        <v>9280</v>
      </c>
      <c r="L571" s="56" t="s">
        <v>8557</v>
      </c>
      <c r="M571" s="56">
        <v>330</v>
      </c>
      <c r="N571" s="56">
        <v>335</v>
      </c>
      <c r="O571" s="56">
        <v>405</v>
      </c>
      <c r="P571" s="57">
        <v>142</v>
      </c>
      <c r="Q571" s="58">
        <v>330335405142</v>
      </c>
      <c r="R571" s="56" t="s">
        <v>9277</v>
      </c>
      <c r="S571" s="56" t="s">
        <v>9255</v>
      </c>
      <c r="T571" s="56" t="s">
        <v>8551</v>
      </c>
      <c r="U571" s="56">
        <v>0.75</v>
      </c>
      <c r="V571" s="49" t="s">
        <v>8554</v>
      </c>
    </row>
    <row r="572" ht="12.8" customHeight="1" spans="1:22" x14ac:dyDescent="0.25">
      <c r="A572" s="55">
        <v>670208</v>
      </c>
      <c r="B572" s="56" t="s">
        <v>9369</v>
      </c>
      <c r="C572" s="56" t="s">
        <v>11</v>
      </c>
      <c r="D572" s="56" t="s">
        <v>8737</v>
      </c>
      <c r="E572" s="56" t="s">
        <v>8548</v>
      </c>
      <c r="F572" s="56" t="s">
        <v>8738</v>
      </c>
      <c r="G572" s="56" t="s">
        <v>9055</v>
      </c>
      <c r="H572" s="56" t="s">
        <v>9370</v>
      </c>
      <c r="I572" s="56" t="s">
        <v>9057</v>
      </c>
      <c r="J572" s="56" t="s">
        <v>8556</v>
      </c>
      <c r="K572" s="56" t="s">
        <v>9369</v>
      </c>
      <c r="L572" s="56" t="s">
        <v>8557</v>
      </c>
      <c r="M572" s="56">
        <v>330</v>
      </c>
      <c r="N572" s="56">
        <v>335</v>
      </c>
      <c r="O572" s="56">
        <v>405</v>
      </c>
      <c r="P572" s="57">
        <v>142</v>
      </c>
      <c r="Q572" s="58">
        <v>330335405142</v>
      </c>
      <c r="R572" s="56" t="s">
        <v>9055</v>
      </c>
      <c r="S572" s="56" t="s">
        <v>8553</v>
      </c>
      <c r="T572" s="56" t="s">
        <v>8551</v>
      </c>
      <c r="U572" s="56">
        <v>1</v>
      </c>
      <c r="V572" s="49" t="s">
        <v>8554</v>
      </c>
    </row>
    <row r="573" ht="12.8" customHeight="1" spans="1:22" x14ac:dyDescent="0.25">
      <c r="A573" s="55" t="s">
        <v>7022</v>
      </c>
      <c r="B573" s="56" t="s">
        <v>9278</v>
      </c>
      <c r="C573" s="56" t="s">
        <v>10</v>
      </c>
      <c r="D573" s="56" t="s">
        <v>8737</v>
      </c>
      <c r="E573" s="56" t="s">
        <v>8548</v>
      </c>
      <c r="F573" s="56" t="s">
        <v>8738</v>
      </c>
      <c r="G573" s="56" t="s">
        <v>9255</v>
      </c>
      <c r="H573" s="56" t="s">
        <v>9279</v>
      </c>
      <c r="I573" s="56" t="s">
        <v>9255</v>
      </c>
      <c r="J573" s="56" t="s">
        <v>8551</v>
      </c>
      <c r="K573" s="56" t="s">
        <v>9280</v>
      </c>
      <c r="L573" s="56" t="s">
        <v>7292</v>
      </c>
      <c r="M573" s="56">
        <v>330</v>
      </c>
      <c r="N573" s="56">
        <v>335</v>
      </c>
      <c r="O573" s="56">
        <v>405</v>
      </c>
      <c r="P573" s="57" t="s">
        <v>7022</v>
      </c>
      <c r="Q573" s="58" t="s">
        <v>9058</v>
      </c>
      <c r="R573" s="56" t="s">
        <v>9277</v>
      </c>
      <c r="S573" s="56" t="s">
        <v>9255</v>
      </c>
      <c r="T573" s="56" t="s">
        <v>8551</v>
      </c>
      <c r="U573" s="56">
        <v>0.75</v>
      </c>
      <c r="V573" s="49" t="s">
        <v>8554</v>
      </c>
    </row>
    <row r="574" ht="12.8" customHeight="1" spans="1:22" x14ac:dyDescent="0.25">
      <c r="A574" s="55" t="s">
        <v>7022</v>
      </c>
      <c r="B574" s="56" t="s">
        <v>9371</v>
      </c>
      <c r="C574" s="56" t="s">
        <v>10</v>
      </c>
      <c r="D574" s="56" t="s">
        <v>9264</v>
      </c>
      <c r="E574" s="56" t="s">
        <v>9265</v>
      </c>
      <c r="F574" s="56" t="s">
        <v>9266</v>
      </c>
      <c r="G574" s="56" t="s">
        <v>9255</v>
      </c>
      <c r="H574" s="56" t="s">
        <v>9293</v>
      </c>
      <c r="I574" s="56" t="s">
        <v>9255</v>
      </c>
      <c r="J574" s="56" t="s">
        <v>8551</v>
      </c>
      <c r="K574" s="56" t="s">
        <v>9294</v>
      </c>
      <c r="L574" s="56" t="s">
        <v>7292</v>
      </c>
      <c r="M574" s="56">
        <v>480</v>
      </c>
      <c r="N574" s="56">
        <v>483</v>
      </c>
      <c r="O574" s="56">
        <v>101</v>
      </c>
      <c r="P574" s="57" t="s">
        <v>7022</v>
      </c>
      <c r="Q574" s="58" t="s">
        <v>9269</v>
      </c>
      <c r="R574" s="56" t="s">
        <v>9292</v>
      </c>
      <c r="S574" s="56" t="s">
        <v>9255</v>
      </c>
      <c r="T574" s="56" t="s">
        <v>8551</v>
      </c>
      <c r="U574" s="56">
        <v>0.2</v>
      </c>
      <c r="V574" s="49" t="s">
        <v>8554</v>
      </c>
    </row>
    <row r="575" ht="12.8" customHeight="1" spans="1:22" x14ac:dyDescent="0.25">
      <c r="A575" s="55" t="s">
        <v>7022</v>
      </c>
      <c r="B575" s="56" t="s">
        <v>2249</v>
      </c>
      <c r="C575" s="56" t="s">
        <v>10</v>
      </c>
      <c r="D575" s="56" t="s">
        <v>9252</v>
      </c>
      <c r="E575" s="56" t="s">
        <v>9253</v>
      </c>
      <c r="F575" s="56" t="s">
        <v>9254</v>
      </c>
      <c r="G575" s="56" t="s">
        <v>9255</v>
      </c>
      <c r="H575" s="56" t="s">
        <v>9301</v>
      </c>
      <c r="I575" s="56" t="s">
        <v>9255</v>
      </c>
      <c r="J575" s="56" t="s">
        <v>8551</v>
      </c>
      <c r="K575" s="56" t="s">
        <v>9302</v>
      </c>
      <c r="L575" s="56" t="s">
        <v>7292</v>
      </c>
      <c r="M575" s="56">
        <v>480</v>
      </c>
      <c r="N575" s="56">
        <v>433</v>
      </c>
      <c r="O575" s="56">
        <v>104</v>
      </c>
      <c r="P575" s="57" t="s">
        <v>7022</v>
      </c>
      <c r="Q575" s="58" t="s">
        <v>9257</v>
      </c>
      <c r="R575" s="56" t="s">
        <v>9098</v>
      </c>
      <c r="S575" s="56" t="s">
        <v>9255</v>
      </c>
      <c r="T575" s="56" t="s">
        <v>8551</v>
      </c>
      <c r="U575" s="56">
        <v>0.2</v>
      </c>
      <c r="V575" s="49" t="s">
        <v>8554</v>
      </c>
    </row>
    <row r="576" ht="12.8" customHeight="1" spans="1:22" x14ac:dyDescent="0.25">
      <c r="A576" s="55" t="s">
        <v>7022</v>
      </c>
      <c r="B576" s="56" t="s">
        <v>9311</v>
      </c>
      <c r="C576" s="56" t="s">
        <v>10</v>
      </c>
      <c r="D576" s="56" t="s">
        <v>9264</v>
      </c>
      <c r="E576" s="56" t="s">
        <v>9265</v>
      </c>
      <c r="F576" s="56" t="s">
        <v>9266</v>
      </c>
      <c r="G576" s="56" t="s">
        <v>9255</v>
      </c>
      <c r="H576" s="56" t="s">
        <v>9309</v>
      </c>
      <c r="I576" s="56" t="s">
        <v>9255</v>
      </c>
      <c r="J576" s="56" t="s">
        <v>8551</v>
      </c>
      <c r="K576" s="56" t="s">
        <v>9310</v>
      </c>
      <c r="L576" s="56" t="s">
        <v>7292</v>
      </c>
      <c r="M576" s="56">
        <v>480</v>
      </c>
      <c r="N576" s="56">
        <v>483</v>
      </c>
      <c r="O576" s="56">
        <v>101</v>
      </c>
      <c r="P576" s="57" t="s">
        <v>7022</v>
      </c>
      <c r="Q576" s="58" t="s">
        <v>9269</v>
      </c>
      <c r="R576" s="56" t="s">
        <v>9308</v>
      </c>
      <c r="S576" s="56" t="s">
        <v>9255</v>
      </c>
      <c r="T576" s="56" t="s">
        <v>8551</v>
      </c>
      <c r="U576" s="56">
        <v>0.4</v>
      </c>
      <c r="V576" s="49" t="s">
        <v>8554</v>
      </c>
    </row>
    <row r="577" ht="12.8" customHeight="1" spans="1:22" x14ac:dyDescent="0.25">
      <c r="A577" s="55" t="s">
        <v>7022</v>
      </c>
      <c r="B577" s="56" t="s">
        <v>9372</v>
      </c>
      <c r="C577" s="56" t="s">
        <v>11</v>
      </c>
      <c r="D577" s="56" t="s">
        <v>8737</v>
      </c>
      <c r="E577" s="56" t="s">
        <v>8548</v>
      </c>
      <c r="F577" s="56" t="s">
        <v>8738</v>
      </c>
      <c r="G577" s="56" t="s">
        <v>9055</v>
      </c>
      <c r="H577" s="56" t="s">
        <v>9357</v>
      </c>
      <c r="I577" s="56" t="s">
        <v>9057</v>
      </c>
      <c r="J577" s="56" t="s">
        <v>8551</v>
      </c>
      <c r="K577" s="56" t="s">
        <v>304</v>
      </c>
      <c r="L577" s="56" t="s">
        <v>7292</v>
      </c>
      <c r="M577" s="56">
        <v>330</v>
      </c>
      <c r="N577" s="56">
        <v>335</v>
      </c>
      <c r="O577" s="56">
        <v>405</v>
      </c>
      <c r="P577" s="57" t="s">
        <v>7022</v>
      </c>
      <c r="Q577" s="58" t="s">
        <v>9058</v>
      </c>
      <c r="R577" s="56" t="s">
        <v>9055</v>
      </c>
      <c r="S577" s="56" t="s">
        <v>8553</v>
      </c>
      <c r="T577" s="56" t="s">
        <v>8551</v>
      </c>
      <c r="U577" s="56">
        <v>0.001</v>
      </c>
      <c r="V577" s="49" t="s">
        <v>8554</v>
      </c>
    </row>
    <row r="578" ht="12.8" customHeight="1" spans="1:22" x14ac:dyDescent="0.25">
      <c r="A578" s="55" t="s">
        <v>7022</v>
      </c>
      <c r="B578" s="56" t="s">
        <v>9373</v>
      </c>
      <c r="C578" s="56" t="s">
        <v>11</v>
      </c>
      <c r="D578" s="56" t="s">
        <v>8737</v>
      </c>
      <c r="E578" s="56" t="s">
        <v>8548</v>
      </c>
      <c r="F578" s="56" t="s">
        <v>8738</v>
      </c>
      <c r="G578" s="56" t="s">
        <v>9055</v>
      </c>
      <c r="H578" s="56" t="s">
        <v>9370</v>
      </c>
      <c r="I578" s="56" t="s">
        <v>9057</v>
      </c>
      <c r="J578" s="56" t="s">
        <v>8551</v>
      </c>
      <c r="K578" s="56" t="s">
        <v>9374</v>
      </c>
      <c r="L578" s="56" t="s">
        <v>7292</v>
      </c>
      <c r="M578" s="56">
        <v>330</v>
      </c>
      <c r="N578" s="56">
        <v>335</v>
      </c>
      <c r="O578" s="56">
        <v>405</v>
      </c>
      <c r="P578" s="57" t="s">
        <v>7022</v>
      </c>
      <c r="Q578" s="58" t="s">
        <v>9058</v>
      </c>
      <c r="R578" s="56" t="s">
        <v>9055</v>
      </c>
      <c r="S578" s="56" t="s">
        <v>8553</v>
      </c>
      <c r="T578" s="56" t="s">
        <v>8551</v>
      </c>
      <c r="U578" s="56">
        <v>0.001</v>
      </c>
      <c r="V578" s="49" t="s">
        <v>8554</v>
      </c>
    </row>
    <row r="579" ht="12.8" customHeight="1" spans="1:22" x14ac:dyDescent="0.25">
      <c r="A579" s="55">
        <v>687763</v>
      </c>
      <c r="B579" s="56" t="s">
        <v>9375</v>
      </c>
      <c r="C579" s="56" t="s">
        <v>10</v>
      </c>
      <c r="D579" s="56" t="s">
        <v>9264</v>
      </c>
      <c r="E579" s="56" t="s">
        <v>9265</v>
      </c>
      <c r="F579" s="56" t="s">
        <v>9266</v>
      </c>
      <c r="G579" s="56" t="s">
        <v>9255</v>
      </c>
      <c r="H579" s="56" t="s">
        <v>9376</v>
      </c>
      <c r="I579" s="56" t="s">
        <v>9255</v>
      </c>
      <c r="J579" s="56" t="s">
        <v>8551</v>
      </c>
      <c r="K579" s="56" t="s">
        <v>9375</v>
      </c>
      <c r="L579" s="56" t="s">
        <v>8557</v>
      </c>
      <c r="M579" s="56">
        <v>480</v>
      </c>
      <c r="N579" s="56">
        <v>483</v>
      </c>
      <c r="O579" s="56">
        <v>101</v>
      </c>
      <c r="P579" s="57">
        <v>228</v>
      </c>
      <c r="Q579" s="58">
        <v>480483101228</v>
      </c>
      <c r="R579" s="56" t="s">
        <v>9056</v>
      </c>
      <c r="S579" s="56" t="s">
        <v>9255</v>
      </c>
      <c r="T579" s="56" t="s">
        <v>8551</v>
      </c>
      <c r="U579" s="56">
        <v>0.4</v>
      </c>
      <c r="V579" s="49" t="s">
        <v>8554</v>
      </c>
    </row>
    <row r="580" ht="12.8" customHeight="1" spans="1:22" x14ac:dyDescent="0.25">
      <c r="A580" s="55">
        <v>687767</v>
      </c>
      <c r="B580" s="56" t="s">
        <v>9377</v>
      </c>
      <c r="C580" s="56" t="s">
        <v>10</v>
      </c>
      <c r="D580" s="56" t="s">
        <v>9264</v>
      </c>
      <c r="E580" s="56" t="s">
        <v>9265</v>
      </c>
      <c r="F580" s="56" t="s">
        <v>9266</v>
      </c>
      <c r="G580" s="56" t="s">
        <v>9255</v>
      </c>
      <c r="H580" s="56" t="s">
        <v>9378</v>
      </c>
      <c r="I580" s="56" t="s">
        <v>9255</v>
      </c>
      <c r="J580" s="56" t="s">
        <v>8551</v>
      </c>
      <c r="K580" s="56" t="s">
        <v>9377</v>
      </c>
      <c r="L580" s="56" t="s">
        <v>8557</v>
      </c>
      <c r="M580" s="56">
        <v>480</v>
      </c>
      <c r="N580" s="56">
        <v>483</v>
      </c>
      <c r="O580" s="56">
        <v>101</v>
      </c>
      <c r="P580" s="57">
        <v>228</v>
      </c>
      <c r="Q580" s="58">
        <v>480483101228</v>
      </c>
      <c r="R580" s="56" t="s">
        <v>9379</v>
      </c>
      <c r="S580" s="56" t="s">
        <v>9255</v>
      </c>
      <c r="T580" s="56" t="s">
        <v>8551</v>
      </c>
      <c r="U580" s="56">
        <v>0.4</v>
      </c>
      <c r="V580" s="49" t="s">
        <v>8554</v>
      </c>
    </row>
    <row r="581" ht="12.8" customHeight="1" spans="1:22" x14ac:dyDescent="0.25">
      <c r="A581" s="55">
        <v>687770</v>
      </c>
      <c r="B581" s="56" t="s">
        <v>9380</v>
      </c>
      <c r="C581" s="56" t="s">
        <v>10</v>
      </c>
      <c r="D581" s="56" t="s">
        <v>9264</v>
      </c>
      <c r="E581" s="56" t="s">
        <v>9265</v>
      </c>
      <c r="F581" s="56" t="s">
        <v>9266</v>
      </c>
      <c r="G581" s="56" t="s">
        <v>9255</v>
      </c>
      <c r="H581" s="56" t="s">
        <v>9381</v>
      </c>
      <c r="I581" s="56" t="s">
        <v>9255</v>
      </c>
      <c r="J581" s="56" t="s">
        <v>8551</v>
      </c>
      <c r="K581" s="56" t="s">
        <v>9380</v>
      </c>
      <c r="L581" s="56" t="s">
        <v>8557</v>
      </c>
      <c r="M581" s="56">
        <v>480</v>
      </c>
      <c r="N581" s="56">
        <v>483</v>
      </c>
      <c r="O581" s="56">
        <v>101</v>
      </c>
      <c r="P581" s="57">
        <v>228</v>
      </c>
      <c r="Q581" s="58">
        <v>480483101228</v>
      </c>
      <c r="R581" s="56" t="s">
        <v>9091</v>
      </c>
      <c r="S581" s="56" t="s">
        <v>9255</v>
      </c>
      <c r="T581" s="56" t="s">
        <v>8551</v>
      </c>
      <c r="U581" s="56">
        <v>0.4</v>
      </c>
      <c r="V581" s="49" t="s">
        <v>8554</v>
      </c>
    </row>
    <row r="582" ht="12.8" customHeight="1" spans="1:22" x14ac:dyDescent="0.25">
      <c r="A582" s="55">
        <v>687771</v>
      </c>
      <c r="B582" s="56" t="s">
        <v>9382</v>
      </c>
      <c r="C582" s="56" t="s">
        <v>10</v>
      </c>
      <c r="D582" s="56" t="s">
        <v>9264</v>
      </c>
      <c r="E582" s="56" t="s">
        <v>9265</v>
      </c>
      <c r="F582" s="56" t="s">
        <v>9266</v>
      </c>
      <c r="G582" s="56" t="s">
        <v>9255</v>
      </c>
      <c r="H582" s="56" t="s">
        <v>9383</v>
      </c>
      <c r="I582" s="56" t="s">
        <v>9255</v>
      </c>
      <c r="J582" s="56" t="s">
        <v>8551</v>
      </c>
      <c r="K582" s="56" t="s">
        <v>9382</v>
      </c>
      <c r="L582" s="56" t="s">
        <v>8557</v>
      </c>
      <c r="M582" s="56">
        <v>480</v>
      </c>
      <c r="N582" s="56">
        <v>483</v>
      </c>
      <c r="O582" s="56">
        <v>101</v>
      </c>
      <c r="P582" s="57">
        <v>228</v>
      </c>
      <c r="Q582" s="58">
        <v>480483101228</v>
      </c>
      <c r="R582" s="56" t="s">
        <v>9085</v>
      </c>
      <c r="S582" s="56" t="s">
        <v>9255</v>
      </c>
      <c r="T582" s="56" t="s">
        <v>8551</v>
      </c>
      <c r="U582" s="56">
        <v>0.4</v>
      </c>
      <c r="V582" s="49" t="s">
        <v>8554</v>
      </c>
    </row>
    <row r="583" ht="12.8" customHeight="1" spans="1:22" x14ac:dyDescent="0.25">
      <c r="A583" s="55">
        <v>10008</v>
      </c>
      <c r="B583" s="56" t="s">
        <v>304</v>
      </c>
      <c r="C583" s="56" t="s">
        <v>11</v>
      </c>
      <c r="D583" s="56" t="s">
        <v>8737</v>
      </c>
      <c r="E583" s="56" t="s">
        <v>8548</v>
      </c>
      <c r="F583" s="56" t="s">
        <v>8738</v>
      </c>
      <c r="G583" s="56" t="s">
        <v>9055</v>
      </c>
      <c r="H583" s="56" t="s">
        <v>9357</v>
      </c>
      <c r="I583" s="56" t="s">
        <v>9057</v>
      </c>
      <c r="J583" s="56" t="s">
        <v>8551</v>
      </c>
      <c r="K583" s="56" t="s">
        <v>304</v>
      </c>
      <c r="L583" s="56" t="s">
        <v>33</v>
      </c>
      <c r="M583" s="56">
        <v>330</v>
      </c>
      <c r="N583" s="56">
        <v>335</v>
      </c>
      <c r="O583" s="56">
        <v>405</v>
      </c>
      <c r="P583" s="57" t="s">
        <v>7022</v>
      </c>
      <c r="Q583" s="58" t="s">
        <v>9058</v>
      </c>
      <c r="R583" s="56" t="s">
        <v>9055</v>
      </c>
      <c r="S583" s="56" t="s">
        <v>8553</v>
      </c>
      <c r="T583" s="56" t="s">
        <v>8551</v>
      </c>
      <c r="U583" s="56">
        <v>1</v>
      </c>
      <c r="V583" s="49" t="s">
        <v>8554</v>
      </c>
    </row>
    <row r="584" ht="12.8" customHeight="1" spans="1:22" x14ac:dyDescent="0.25">
      <c r="A584" s="55">
        <v>10003</v>
      </c>
      <c r="B584" s="56" t="s">
        <v>9384</v>
      </c>
      <c r="C584" s="56" t="s">
        <v>11</v>
      </c>
      <c r="D584" s="56" t="s">
        <v>8737</v>
      </c>
      <c r="E584" s="56" t="s">
        <v>8548</v>
      </c>
      <c r="F584" s="56" t="s">
        <v>8738</v>
      </c>
      <c r="G584" s="56" t="s">
        <v>9055</v>
      </c>
      <c r="H584" s="56" t="s">
        <v>9370</v>
      </c>
      <c r="I584" s="56" t="s">
        <v>9057</v>
      </c>
      <c r="J584" s="56" t="s">
        <v>8551</v>
      </c>
      <c r="K584" s="56" t="s">
        <v>9374</v>
      </c>
      <c r="L584" s="56" t="s">
        <v>33</v>
      </c>
      <c r="M584" s="56">
        <v>330</v>
      </c>
      <c r="N584" s="56">
        <v>335</v>
      </c>
      <c r="O584" s="56">
        <v>405</v>
      </c>
      <c r="P584" s="57" t="s">
        <v>7022</v>
      </c>
      <c r="Q584" s="58" t="s">
        <v>9058</v>
      </c>
      <c r="R584" s="56" t="s">
        <v>9055</v>
      </c>
      <c r="S584" s="56" t="s">
        <v>8553</v>
      </c>
      <c r="T584" s="56" t="s">
        <v>8551</v>
      </c>
      <c r="U584" s="56">
        <v>1</v>
      </c>
      <c r="V584" s="49" t="s">
        <v>8554</v>
      </c>
    </row>
    <row r="585" ht="12.8" customHeight="1" spans="1:22" x14ac:dyDescent="0.25">
      <c r="A585" s="55">
        <v>10000</v>
      </c>
      <c r="B585" s="56" t="s">
        <v>9385</v>
      </c>
      <c r="C585" s="56" t="s">
        <v>11</v>
      </c>
      <c r="D585" s="56" t="s">
        <v>8737</v>
      </c>
      <c r="E585" s="56" t="s">
        <v>8548</v>
      </c>
      <c r="F585" s="56" t="s">
        <v>8738</v>
      </c>
      <c r="G585" s="56" t="s">
        <v>9055</v>
      </c>
      <c r="H585" s="56" t="s">
        <v>9071</v>
      </c>
      <c r="I585" s="56" t="s">
        <v>9057</v>
      </c>
      <c r="J585" s="56" t="s">
        <v>8551</v>
      </c>
      <c r="K585" s="56" t="s">
        <v>9386</v>
      </c>
      <c r="L585" s="56" t="s">
        <v>33</v>
      </c>
      <c r="M585" s="56">
        <v>330</v>
      </c>
      <c r="N585" s="56">
        <v>335</v>
      </c>
      <c r="O585" s="56">
        <v>405</v>
      </c>
      <c r="P585" s="57" t="s">
        <v>7022</v>
      </c>
      <c r="Q585" s="58" t="s">
        <v>9058</v>
      </c>
      <c r="R585" s="56" t="s">
        <v>9055</v>
      </c>
      <c r="S585" s="56" t="s">
        <v>8553</v>
      </c>
      <c r="T585" s="56" t="s">
        <v>8551</v>
      </c>
      <c r="U585" s="56">
        <v>1</v>
      </c>
      <c r="V585" s="49" t="s">
        <v>8554</v>
      </c>
    </row>
    <row r="586" ht="12.8" customHeight="1" spans="1:22" x14ac:dyDescent="0.25">
      <c r="A586" s="55">
        <v>676485</v>
      </c>
      <c r="B586" s="56" t="s">
        <v>9387</v>
      </c>
      <c r="C586" s="56" t="s">
        <v>11</v>
      </c>
      <c r="D586" s="56" t="s">
        <v>8547</v>
      </c>
      <c r="E586" s="56" t="s">
        <v>8548</v>
      </c>
      <c r="F586" s="56" t="s">
        <v>8549</v>
      </c>
      <c r="G586" s="56" t="s">
        <v>8549</v>
      </c>
      <c r="H586" s="56" t="s">
        <v>8881</v>
      </c>
      <c r="I586" s="56" t="s">
        <v>8882</v>
      </c>
      <c r="J586" s="56" t="s">
        <v>8559</v>
      </c>
      <c r="K586" s="56" t="s">
        <v>9388</v>
      </c>
      <c r="L586" s="56" t="s">
        <v>8557</v>
      </c>
      <c r="M586" s="56">
        <v>330</v>
      </c>
      <c r="N586" s="56">
        <v>333</v>
      </c>
      <c r="O586" s="56">
        <v>401</v>
      </c>
      <c r="P586" s="57">
        <v>101</v>
      </c>
      <c r="Q586" s="58">
        <v>330333401101</v>
      </c>
      <c r="R586" s="56" t="s">
        <v>8549</v>
      </c>
      <c r="S586" s="56" t="s">
        <v>8553</v>
      </c>
      <c r="T586" s="56" t="s">
        <v>8551</v>
      </c>
      <c r="U586" s="56">
        <v>1</v>
      </c>
      <c r="V586" s="49" t="s">
        <v>8554</v>
      </c>
    </row>
    <row r="587" ht="12.8" customHeight="1" spans="1:22" x14ac:dyDescent="0.25">
      <c r="A587" s="55" t="s">
        <v>7022</v>
      </c>
      <c r="B587" s="56" t="s">
        <v>2253</v>
      </c>
      <c r="C587" s="56" t="s">
        <v>10</v>
      </c>
      <c r="D587" s="56" t="s">
        <v>9264</v>
      </c>
      <c r="E587" s="56" t="s">
        <v>9265</v>
      </c>
      <c r="F587" s="56" t="s">
        <v>9266</v>
      </c>
      <c r="G587" s="56" t="s">
        <v>9255</v>
      </c>
      <c r="H587" s="56" t="s">
        <v>9381</v>
      </c>
      <c r="I587" s="56" t="s">
        <v>9255</v>
      </c>
      <c r="J587" s="56" t="s">
        <v>8551</v>
      </c>
      <c r="K587" s="56" t="s">
        <v>9380</v>
      </c>
      <c r="L587" s="56" t="s">
        <v>7292</v>
      </c>
      <c r="M587" s="56">
        <v>480</v>
      </c>
      <c r="N587" s="56">
        <v>483</v>
      </c>
      <c r="O587" s="56">
        <v>101</v>
      </c>
      <c r="P587" s="57" t="s">
        <v>7022</v>
      </c>
      <c r="Q587" s="58" t="s">
        <v>9269</v>
      </c>
      <c r="R587" s="56" t="s">
        <v>9091</v>
      </c>
      <c r="S587" s="56" t="s">
        <v>9255</v>
      </c>
      <c r="T587" s="56" t="s">
        <v>8551</v>
      </c>
      <c r="U587" s="56">
        <v>0.4</v>
      </c>
      <c r="V587" s="49" t="s">
        <v>8554</v>
      </c>
    </row>
    <row r="588" ht="12.8" customHeight="1" spans="1:22" x14ac:dyDescent="0.25">
      <c r="A588" s="55" t="s">
        <v>7022</v>
      </c>
      <c r="B588" s="56" t="s">
        <v>9389</v>
      </c>
      <c r="C588" s="56" t="s">
        <v>10</v>
      </c>
      <c r="D588" s="56" t="s">
        <v>9264</v>
      </c>
      <c r="E588" s="56" t="s">
        <v>9265</v>
      </c>
      <c r="F588" s="56" t="s">
        <v>9266</v>
      </c>
      <c r="G588" s="56" t="s">
        <v>9255</v>
      </c>
      <c r="H588" s="56" t="s">
        <v>9390</v>
      </c>
      <c r="I588" s="56" t="s">
        <v>9255</v>
      </c>
      <c r="J588" s="56" t="s">
        <v>8551</v>
      </c>
      <c r="K588" s="56" t="s">
        <v>9391</v>
      </c>
      <c r="L588" s="56" t="s">
        <v>7292</v>
      </c>
      <c r="M588" s="56">
        <v>480</v>
      </c>
      <c r="N588" s="56">
        <v>483</v>
      </c>
      <c r="O588" s="56">
        <v>101</v>
      </c>
      <c r="P588" s="57" t="s">
        <v>7022</v>
      </c>
      <c r="Q588" s="58" t="s">
        <v>9269</v>
      </c>
      <c r="R588" s="56" t="s">
        <v>9392</v>
      </c>
      <c r="S588" s="56" t="s">
        <v>9255</v>
      </c>
      <c r="T588" s="56" t="s">
        <v>8551</v>
      </c>
      <c r="U588" s="56">
        <v>0.4</v>
      </c>
      <c r="V588" s="49" t="s">
        <v>8554</v>
      </c>
    </row>
    <row r="589" ht="12.8" customHeight="1" spans="1:22" x14ac:dyDescent="0.25">
      <c r="A589" s="55" t="s">
        <v>7022</v>
      </c>
      <c r="B589" s="56" t="s">
        <v>9393</v>
      </c>
      <c r="C589" s="56" t="s">
        <v>10</v>
      </c>
      <c r="D589" s="56" t="s">
        <v>9264</v>
      </c>
      <c r="E589" s="56" t="s">
        <v>9265</v>
      </c>
      <c r="F589" s="56" t="s">
        <v>9266</v>
      </c>
      <c r="G589" s="56" t="s">
        <v>9255</v>
      </c>
      <c r="H589" s="56" t="s">
        <v>9394</v>
      </c>
      <c r="I589" s="56" t="s">
        <v>9255</v>
      </c>
      <c r="J589" s="56" t="s">
        <v>8551</v>
      </c>
      <c r="K589" s="56" t="s">
        <v>9395</v>
      </c>
      <c r="L589" s="56" t="s">
        <v>7292</v>
      </c>
      <c r="M589" s="56">
        <v>480</v>
      </c>
      <c r="N589" s="56">
        <v>483</v>
      </c>
      <c r="O589" s="56">
        <v>101</v>
      </c>
      <c r="P589" s="57" t="s">
        <v>7022</v>
      </c>
      <c r="Q589" s="58" t="s">
        <v>9269</v>
      </c>
      <c r="R589" s="56" t="s">
        <v>9396</v>
      </c>
      <c r="S589" s="56" t="s">
        <v>9255</v>
      </c>
      <c r="T589" s="56" t="s">
        <v>8551</v>
      </c>
      <c r="U589" s="56">
        <v>0.4</v>
      </c>
      <c r="V589" s="49" t="s">
        <v>8554</v>
      </c>
    </row>
    <row r="590" ht="12.8" customHeight="1" spans="1:22" x14ac:dyDescent="0.25">
      <c r="A590" s="55" t="s">
        <v>7022</v>
      </c>
      <c r="B590" s="56" t="s">
        <v>9397</v>
      </c>
      <c r="C590" s="56" t="s">
        <v>10</v>
      </c>
      <c r="D590" s="56" t="s">
        <v>9264</v>
      </c>
      <c r="E590" s="56" t="s">
        <v>9265</v>
      </c>
      <c r="F590" s="56" t="s">
        <v>9266</v>
      </c>
      <c r="G590" s="56" t="s">
        <v>9255</v>
      </c>
      <c r="H590" s="56" t="s">
        <v>9398</v>
      </c>
      <c r="I590" s="56" t="s">
        <v>9255</v>
      </c>
      <c r="J590" s="56" t="s">
        <v>8551</v>
      </c>
      <c r="K590" s="56" t="s">
        <v>9399</v>
      </c>
      <c r="L590" s="56" t="s">
        <v>7292</v>
      </c>
      <c r="M590" s="56">
        <v>480</v>
      </c>
      <c r="N590" s="56">
        <v>483</v>
      </c>
      <c r="O590" s="56">
        <v>101</v>
      </c>
      <c r="P590" s="57" t="s">
        <v>7022</v>
      </c>
      <c r="Q590" s="58" t="s">
        <v>9269</v>
      </c>
      <c r="R590" s="56" t="s">
        <v>9400</v>
      </c>
      <c r="S590" s="56" t="s">
        <v>9255</v>
      </c>
      <c r="T590" s="56" t="s">
        <v>8551</v>
      </c>
      <c r="U590" s="56">
        <v>0.2</v>
      </c>
      <c r="V590" s="49" t="s">
        <v>8554</v>
      </c>
    </row>
    <row r="591" ht="12.8" customHeight="1" spans="1:22" x14ac:dyDescent="0.25">
      <c r="A591" s="55" t="s">
        <v>7022</v>
      </c>
      <c r="B591" s="56" t="s">
        <v>2256</v>
      </c>
      <c r="C591" s="56" t="s">
        <v>10</v>
      </c>
      <c r="D591" s="56" t="s">
        <v>9264</v>
      </c>
      <c r="E591" s="56" t="s">
        <v>9265</v>
      </c>
      <c r="F591" s="56" t="s">
        <v>9266</v>
      </c>
      <c r="G591" s="56" t="s">
        <v>9255</v>
      </c>
      <c r="H591" s="56" t="s">
        <v>9383</v>
      </c>
      <c r="I591" s="56" t="s">
        <v>9255</v>
      </c>
      <c r="J591" s="56" t="s">
        <v>8551</v>
      </c>
      <c r="K591" s="56" t="s">
        <v>9382</v>
      </c>
      <c r="L591" s="56" t="s">
        <v>7292</v>
      </c>
      <c r="M591" s="56">
        <v>480</v>
      </c>
      <c r="N591" s="56">
        <v>483</v>
      </c>
      <c r="O591" s="56">
        <v>101</v>
      </c>
      <c r="P591" s="57" t="s">
        <v>7022</v>
      </c>
      <c r="Q591" s="58" t="s">
        <v>9269</v>
      </c>
      <c r="R591" s="56" t="s">
        <v>9085</v>
      </c>
      <c r="S591" s="56" t="s">
        <v>9255</v>
      </c>
      <c r="T591" s="56" t="s">
        <v>8551</v>
      </c>
      <c r="U591" s="56">
        <v>0.4</v>
      </c>
      <c r="V591" s="49" t="s">
        <v>8554</v>
      </c>
    </row>
    <row r="592" ht="12.8" customHeight="1" spans="1:22" x14ac:dyDescent="0.25">
      <c r="A592" s="55" t="s">
        <v>7022</v>
      </c>
      <c r="B592" s="56" t="s">
        <v>2283</v>
      </c>
      <c r="C592" s="56" t="s">
        <v>10</v>
      </c>
      <c r="D592" s="56" t="s">
        <v>9264</v>
      </c>
      <c r="E592" s="56" t="s">
        <v>9265</v>
      </c>
      <c r="F592" s="56" t="s">
        <v>9266</v>
      </c>
      <c r="G592" s="56" t="s">
        <v>9255</v>
      </c>
      <c r="H592" s="56" t="s">
        <v>9401</v>
      </c>
      <c r="I592" s="56" t="s">
        <v>9255</v>
      </c>
      <c r="J592" s="56" t="s">
        <v>8551</v>
      </c>
      <c r="K592" s="56" t="s">
        <v>9402</v>
      </c>
      <c r="L592" s="56" t="s">
        <v>7292</v>
      </c>
      <c r="M592" s="56">
        <v>480</v>
      </c>
      <c r="N592" s="56">
        <v>483</v>
      </c>
      <c r="O592" s="56">
        <v>101</v>
      </c>
      <c r="P592" s="57" t="s">
        <v>7022</v>
      </c>
      <c r="Q592" s="58" t="s">
        <v>9269</v>
      </c>
      <c r="R592" s="56" t="s">
        <v>9403</v>
      </c>
      <c r="S592" s="56" t="s">
        <v>9255</v>
      </c>
      <c r="T592" s="56" t="s">
        <v>8551</v>
      </c>
      <c r="U592" s="56">
        <v>0.4</v>
      </c>
      <c r="V592" s="49" t="s">
        <v>8554</v>
      </c>
    </row>
    <row r="593" ht="12.8" customHeight="1" spans="1:22" x14ac:dyDescent="0.25">
      <c r="A593" s="55">
        <v>690866</v>
      </c>
      <c r="B593" s="56" t="s">
        <v>9404</v>
      </c>
      <c r="C593" s="56" t="s">
        <v>10</v>
      </c>
      <c r="D593" s="56" t="s">
        <v>8547</v>
      </c>
      <c r="E593" s="56" t="s">
        <v>8548</v>
      </c>
      <c r="F593" s="56" t="s">
        <v>8549</v>
      </c>
      <c r="G593" s="56" t="s">
        <v>8567</v>
      </c>
      <c r="H593" s="56" t="s">
        <v>9317</v>
      </c>
      <c r="I593" s="56" t="s">
        <v>8938</v>
      </c>
      <c r="J593" s="56" t="s">
        <v>8556</v>
      </c>
      <c r="K593" s="56" t="s">
        <v>9316</v>
      </c>
      <c r="L593" s="56" t="s">
        <v>8557</v>
      </c>
      <c r="M593" s="56">
        <v>330</v>
      </c>
      <c r="N593" s="56">
        <v>333</v>
      </c>
      <c r="O593" s="56">
        <v>401</v>
      </c>
      <c r="P593" s="57">
        <v>127</v>
      </c>
      <c r="Q593" s="58">
        <v>330333401127</v>
      </c>
      <c r="R593" s="56" t="s">
        <v>9315</v>
      </c>
      <c r="S593" s="56" t="s">
        <v>8570</v>
      </c>
      <c r="T593" s="56" t="s">
        <v>8551</v>
      </c>
      <c r="U593" s="56">
        <v>0.3</v>
      </c>
      <c r="V593" s="49" t="s">
        <v>8554</v>
      </c>
    </row>
    <row r="594" ht="12.8" customHeight="1" spans="1:22" x14ac:dyDescent="0.25">
      <c r="A594" s="55">
        <v>690868</v>
      </c>
      <c r="B594" s="56" t="s">
        <v>9405</v>
      </c>
      <c r="C594" s="56" t="s">
        <v>10</v>
      </c>
      <c r="D594" s="56" t="s">
        <v>8547</v>
      </c>
      <c r="E594" s="56" t="s">
        <v>8548</v>
      </c>
      <c r="F594" s="56" t="s">
        <v>8549</v>
      </c>
      <c r="G594" s="56" t="s">
        <v>8567</v>
      </c>
      <c r="H594" s="56" t="s">
        <v>9321</v>
      </c>
      <c r="I594" s="56" t="s">
        <v>8758</v>
      </c>
      <c r="J594" s="56" t="s">
        <v>8556</v>
      </c>
      <c r="K594" s="56" t="s">
        <v>9320</v>
      </c>
      <c r="L594" s="56" t="s">
        <v>8557</v>
      </c>
      <c r="M594" s="56">
        <v>330</v>
      </c>
      <c r="N594" s="56">
        <v>333</v>
      </c>
      <c r="O594" s="56">
        <v>401</v>
      </c>
      <c r="P594" s="57">
        <v>127</v>
      </c>
      <c r="Q594" s="58">
        <v>330333401127</v>
      </c>
      <c r="R594" s="56" t="s">
        <v>9315</v>
      </c>
      <c r="S594" s="56" t="s">
        <v>8570</v>
      </c>
      <c r="T594" s="56" t="s">
        <v>8551</v>
      </c>
      <c r="U594" s="56">
        <v>0.27</v>
      </c>
      <c r="V594" s="49" t="s">
        <v>8554</v>
      </c>
    </row>
    <row r="595" ht="12.8" customHeight="1" spans="1:22" x14ac:dyDescent="0.25">
      <c r="A595" s="55">
        <v>690869</v>
      </c>
      <c r="B595" s="56" t="s">
        <v>9406</v>
      </c>
      <c r="C595" s="56" t="s">
        <v>10</v>
      </c>
      <c r="D595" s="56" t="s">
        <v>8547</v>
      </c>
      <c r="E595" s="56" t="s">
        <v>8548</v>
      </c>
      <c r="F595" s="56" t="s">
        <v>8549</v>
      </c>
      <c r="G595" s="56" t="s">
        <v>8567</v>
      </c>
      <c r="H595" s="56" t="s">
        <v>9319</v>
      </c>
      <c r="I595" s="56" t="s">
        <v>8550</v>
      </c>
      <c r="J595" s="56" t="s">
        <v>8556</v>
      </c>
      <c r="K595" s="56" t="s">
        <v>9318</v>
      </c>
      <c r="L595" s="56" t="s">
        <v>8557</v>
      </c>
      <c r="M595" s="56">
        <v>330</v>
      </c>
      <c r="N595" s="56">
        <v>333</v>
      </c>
      <c r="O595" s="56">
        <v>401</v>
      </c>
      <c r="P595" s="57">
        <v>127</v>
      </c>
      <c r="Q595" s="58">
        <v>330333401127</v>
      </c>
      <c r="R595" s="56" t="s">
        <v>9315</v>
      </c>
      <c r="S595" s="56" t="s">
        <v>8570</v>
      </c>
      <c r="T595" s="56" t="s">
        <v>8551</v>
      </c>
      <c r="U595" s="56">
        <v>0.3</v>
      </c>
      <c r="V595" s="49" t="s">
        <v>8554</v>
      </c>
    </row>
    <row r="596" ht="12.8" customHeight="1" spans="1:22" x14ac:dyDescent="0.25">
      <c r="A596" s="55">
        <v>690870</v>
      </c>
      <c r="B596" s="56" t="s">
        <v>9407</v>
      </c>
      <c r="C596" s="56" t="s">
        <v>10</v>
      </c>
      <c r="D596" s="56" t="s">
        <v>8547</v>
      </c>
      <c r="E596" s="56" t="s">
        <v>8548</v>
      </c>
      <c r="F596" s="56" t="s">
        <v>8549</v>
      </c>
      <c r="G596" s="56" t="s">
        <v>8567</v>
      </c>
      <c r="H596" s="56" t="s">
        <v>9331</v>
      </c>
      <c r="I596" s="56" t="s">
        <v>9162</v>
      </c>
      <c r="J596" s="56" t="s">
        <v>8556</v>
      </c>
      <c r="K596" s="56" t="s">
        <v>9330</v>
      </c>
      <c r="L596" s="56" t="s">
        <v>8557</v>
      </c>
      <c r="M596" s="56">
        <v>330</v>
      </c>
      <c r="N596" s="56">
        <v>333</v>
      </c>
      <c r="O596" s="56">
        <v>401</v>
      </c>
      <c r="P596" s="57">
        <v>127</v>
      </c>
      <c r="Q596" s="58">
        <v>330333401127</v>
      </c>
      <c r="R596" s="56" t="s">
        <v>9315</v>
      </c>
      <c r="S596" s="56" t="s">
        <v>8570</v>
      </c>
      <c r="T596" s="56" t="s">
        <v>8551</v>
      </c>
      <c r="U596" s="56">
        <v>0.3</v>
      </c>
      <c r="V596" s="49" t="s">
        <v>8554</v>
      </c>
    </row>
    <row r="597" ht="12.8" customHeight="1" spans="1:22" x14ac:dyDescent="0.25">
      <c r="A597" s="55">
        <v>690871</v>
      </c>
      <c r="B597" s="56" t="s">
        <v>9408</v>
      </c>
      <c r="C597" s="56" t="s">
        <v>10</v>
      </c>
      <c r="D597" s="56" t="s">
        <v>8547</v>
      </c>
      <c r="E597" s="56" t="s">
        <v>8548</v>
      </c>
      <c r="F597" s="56" t="s">
        <v>8549</v>
      </c>
      <c r="G597" s="56" t="s">
        <v>8567</v>
      </c>
      <c r="H597" s="56" t="s">
        <v>9327</v>
      </c>
      <c r="I597" s="56" t="s">
        <v>9121</v>
      </c>
      <c r="J597" s="56" t="s">
        <v>8556</v>
      </c>
      <c r="K597" s="56" t="s">
        <v>9326</v>
      </c>
      <c r="L597" s="56" t="s">
        <v>8557</v>
      </c>
      <c r="M597" s="56">
        <v>330</v>
      </c>
      <c r="N597" s="56">
        <v>333</v>
      </c>
      <c r="O597" s="56">
        <v>401</v>
      </c>
      <c r="P597" s="57">
        <v>127</v>
      </c>
      <c r="Q597" s="58">
        <v>330333401127</v>
      </c>
      <c r="R597" s="56" t="s">
        <v>9315</v>
      </c>
      <c r="S597" s="56" t="s">
        <v>8570</v>
      </c>
      <c r="T597" s="56" t="s">
        <v>8551</v>
      </c>
      <c r="U597" s="56">
        <v>0.405</v>
      </c>
      <c r="V597" s="49" t="s">
        <v>8554</v>
      </c>
    </row>
    <row r="598" ht="12.8" customHeight="1" spans="1:22" x14ac:dyDescent="0.25">
      <c r="A598" s="55">
        <v>690874</v>
      </c>
      <c r="B598" s="56" t="s">
        <v>9409</v>
      </c>
      <c r="C598" s="56" t="s">
        <v>10</v>
      </c>
      <c r="D598" s="56" t="s">
        <v>8547</v>
      </c>
      <c r="E598" s="56" t="s">
        <v>8548</v>
      </c>
      <c r="F598" s="56" t="s">
        <v>8549</v>
      </c>
      <c r="G598" s="56" t="s">
        <v>8567</v>
      </c>
      <c r="H598" s="56" t="s">
        <v>9329</v>
      </c>
      <c r="I598" s="56" t="s">
        <v>9143</v>
      </c>
      <c r="J598" s="56" t="s">
        <v>8556</v>
      </c>
      <c r="K598" s="56" t="s">
        <v>9328</v>
      </c>
      <c r="L598" s="56" t="s">
        <v>8557</v>
      </c>
      <c r="M598" s="56">
        <v>330</v>
      </c>
      <c r="N598" s="56">
        <v>333</v>
      </c>
      <c r="O598" s="56">
        <v>401</v>
      </c>
      <c r="P598" s="57">
        <v>127</v>
      </c>
      <c r="Q598" s="58">
        <v>330333401127</v>
      </c>
      <c r="R598" s="56" t="s">
        <v>9315</v>
      </c>
      <c r="S598" s="56" t="s">
        <v>8570</v>
      </c>
      <c r="T598" s="56" t="s">
        <v>8551</v>
      </c>
      <c r="U598" s="56">
        <v>0.3</v>
      </c>
      <c r="V598" s="49" t="s">
        <v>8554</v>
      </c>
    </row>
    <row r="599" ht="12.8" customHeight="1" spans="1:22" x14ac:dyDescent="0.25">
      <c r="A599" s="55">
        <v>690875</v>
      </c>
      <c r="B599" s="56" t="s">
        <v>9410</v>
      </c>
      <c r="C599" s="56" t="s">
        <v>10</v>
      </c>
      <c r="D599" s="56" t="s">
        <v>8547</v>
      </c>
      <c r="E599" s="56" t="s">
        <v>8548</v>
      </c>
      <c r="F599" s="56" t="s">
        <v>8549</v>
      </c>
      <c r="G599" s="56" t="s">
        <v>8567</v>
      </c>
      <c r="H599" s="56" t="s">
        <v>9314</v>
      </c>
      <c r="I599" s="56" t="s">
        <v>8931</v>
      </c>
      <c r="J599" s="56" t="s">
        <v>8556</v>
      </c>
      <c r="K599" s="56" t="s">
        <v>9313</v>
      </c>
      <c r="L599" s="56" t="s">
        <v>8557</v>
      </c>
      <c r="M599" s="56">
        <v>330</v>
      </c>
      <c r="N599" s="56">
        <v>333</v>
      </c>
      <c r="O599" s="56">
        <v>401</v>
      </c>
      <c r="P599" s="57">
        <v>127</v>
      </c>
      <c r="Q599" s="58">
        <v>330333401127</v>
      </c>
      <c r="R599" s="56" t="s">
        <v>9315</v>
      </c>
      <c r="S599" s="56" t="s">
        <v>8570</v>
      </c>
      <c r="T599" s="56" t="s">
        <v>8551</v>
      </c>
      <c r="U599" s="56">
        <v>0.3</v>
      </c>
      <c r="V599" s="49" t="s">
        <v>8554</v>
      </c>
    </row>
    <row r="600" ht="12.8" customHeight="1" spans="1:22" x14ac:dyDescent="0.25">
      <c r="A600" s="55">
        <v>690876</v>
      </c>
      <c r="B600" s="56" t="s">
        <v>9411</v>
      </c>
      <c r="C600" s="56" t="s">
        <v>10</v>
      </c>
      <c r="D600" s="56" t="s">
        <v>8547</v>
      </c>
      <c r="E600" s="56" t="s">
        <v>8548</v>
      </c>
      <c r="F600" s="56" t="s">
        <v>8549</v>
      </c>
      <c r="G600" s="56" t="s">
        <v>8567</v>
      </c>
      <c r="H600" s="56" t="s">
        <v>9351</v>
      </c>
      <c r="I600" s="56" t="s">
        <v>8758</v>
      </c>
      <c r="J600" s="56" t="s">
        <v>8556</v>
      </c>
      <c r="K600" s="56" t="s">
        <v>9350</v>
      </c>
      <c r="L600" s="56" t="s">
        <v>8557</v>
      </c>
      <c r="M600" s="56">
        <v>330</v>
      </c>
      <c r="N600" s="56">
        <v>333</v>
      </c>
      <c r="O600" s="56">
        <v>401</v>
      </c>
      <c r="P600" s="57">
        <v>127</v>
      </c>
      <c r="Q600" s="58">
        <v>330333401127</v>
      </c>
      <c r="R600" s="56" t="s">
        <v>9315</v>
      </c>
      <c r="S600" s="56" t="s">
        <v>8570</v>
      </c>
      <c r="T600" s="56" t="s">
        <v>8551</v>
      </c>
      <c r="U600" s="56">
        <v>0.25</v>
      </c>
      <c r="V600" s="49" t="s">
        <v>8554</v>
      </c>
    </row>
    <row r="601" ht="12.8" customHeight="1" spans="1:22" x14ac:dyDescent="0.25">
      <c r="A601" s="55">
        <v>691199</v>
      </c>
      <c r="B601" s="56" t="s">
        <v>9412</v>
      </c>
      <c r="C601" s="56" t="s">
        <v>10</v>
      </c>
      <c r="D601" s="56" t="s">
        <v>8547</v>
      </c>
      <c r="E601" s="56" t="s">
        <v>8548</v>
      </c>
      <c r="F601" s="56" t="s">
        <v>8583</v>
      </c>
      <c r="G601" s="56" t="s">
        <v>8628</v>
      </c>
      <c r="H601" s="56" t="s">
        <v>8699</v>
      </c>
      <c r="I601" s="56" t="s">
        <v>8700</v>
      </c>
      <c r="J601" s="56" t="s">
        <v>8551</v>
      </c>
      <c r="K601" s="56" t="s">
        <v>8698</v>
      </c>
      <c r="L601" s="56" t="s">
        <v>8557</v>
      </c>
      <c r="M601" s="56">
        <v>330</v>
      </c>
      <c r="N601" s="56">
        <v>333</v>
      </c>
      <c r="O601" s="56">
        <v>402</v>
      </c>
      <c r="P601" s="57">
        <v>174</v>
      </c>
      <c r="Q601" s="58">
        <v>330333402174</v>
      </c>
      <c r="R601" s="56" t="s">
        <v>8628</v>
      </c>
      <c r="S601" s="56" t="s">
        <v>8570</v>
      </c>
      <c r="T601" s="56" t="s">
        <v>8551</v>
      </c>
      <c r="U601" s="56">
        <v>0.5</v>
      </c>
      <c r="V601" s="49" t="s">
        <v>8554</v>
      </c>
    </row>
    <row r="602" ht="12.8" customHeight="1" spans="1:22" x14ac:dyDescent="0.25">
      <c r="A602" s="55">
        <v>691209</v>
      </c>
      <c r="B602" s="56" t="s">
        <v>9413</v>
      </c>
      <c r="C602" s="56" t="s">
        <v>10</v>
      </c>
      <c r="D602" s="56" t="s">
        <v>8547</v>
      </c>
      <c r="E602" s="56" t="s">
        <v>8548</v>
      </c>
      <c r="F602" s="56" t="s">
        <v>8583</v>
      </c>
      <c r="G602" s="56" t="s">
        <v>8628</v>
      </c>
      <c r="H602" s="56" t="s">
        <v>8754</v>
      </c>
      <c r="I602" s="56" t="s">
        <v>8755</v>
      </c>
      <c r="J602" s="56" t="s">
        <v>8551</v>
      </c>
      <c r="K602" s="56" t="s">
        <v>8756</v>
      </c>
      <c r="L602" s="56" t="s">
        <v>8557</v>
      </c>
      <c r="M602" s="56">
        <v>330</v>
      </c>
      <c r="N602" s="56">
        <v>333</v>
      </c>
      <c r="O602" s="56">
        <v>402</v>
      </c>
      <c r="P602" s="57">
        <v>174</v>
      </c>
      <c r="Q602" s="58">
        <v>330333402174</v>
      </c>
      <c r="R602" s="56" t="s">
        <v>8628</v>
      </c>
      <c r="S602" s="56" t="s">
        <v>8570</v>
      </c>
      <c r="T602" s="56" t="s">
        <v>8551</v>
      </c>
      <c r="U602" s="56">
        <v>0.5</v>
      </c>
      <c r="V602" s="49" t="s">
        <v>8554</v>
      </c>
    </row>
    <row r="603" ht="12.8" customHeight="1" spans="1:22" x14ac:dyDescent="0.25">
      <c r="A603" s="55">
        <v>816346</v>
      </c>
      <c r="B603" s="56" t="s">
        <v>2642</v>
      </c>
      <c r="C603" s="56" t="s">
        <v>10</v>
      </c>
      <c r="D603" s="56" t="s">
        <v>8547</v>
      </c>
      <c r="E603" s="56" t="s">
        <v>8548</v>
      </c>
      <c r="F603" s="56" t="s">
        <v>8583</v>
      </c>
      <c r="G603" s="56" t="s">
        <v>8628</v>
      </c>
      <c r="H603" s="56" t="s">
        <v>9414</v>
      </c>
      <c r="I603" s="56" t="s">
        <v>8702</v>
      </c>
      <c r="J603" s="56" t="s">
        <v>8551</v>
      </c>
      <c r="K603" s="56" t="s">
        <v>2642</v>
      </c>
      <c r="L603" s="56" t="s">
        <v>33</v>
      </c>
      <c r="M603" s="56">
        <v>330</v>
      </c>
      <c r="N603" s="56">
        <v>333</v>
      </c>
      <c r="O603" s="56">
        <v>402</v>
      </c>
      <c r="P603" s="57" t="s">
        <v>7022</v>
      </c>
      <c r="Q603" s="58" t="s">
        <v>8586</v>
      </c>
      <c r="R603" s="56" t="s">
        <v>8628</v>
      </c>
      <c r="S603" s="56" t="s">
        <v>8570</v>
      </c>
      <c r="T603" s="56" t="s">
        <v>8551</v>
      </c>
      <c r="U603" s="56">
        <v>0.5</v>
      </c>
      <c r="V603" s="49" t="s">
        <v>8554</v>
      </c>
    </row>
    <row r="604" ht="12.8" customHeight="1" spans="1:22" x14ac:dyDescent="0.25">
      <c r="A604" s="55">
        <v>690872</v>
      </c>
      <c r="B604" s="56" t="s">
        <v>9415</v>
      </c>
      <c r="C604" s="56" t="s">
        <v>10</v>
      </c>
      <c r="D604" s="56" t="s">
        <v>8547</v>
      </c>
      <c r="E604" s="56" t="s">
        <v>8548</v>
      </c>
      <c r="F604" s="56" t="s">
        <v>8549</v>
      </c>
      <c r="G604" s="56" t="s">
        <v>8567</v>
      </c>
      <c r="H604" s="56" t="s">
        <v>9325</v>
      </c>
      <c r="I604" s="56" t="s">
        <v>8980</v>
      </c>
      <c r="J604" s="56" t="s">
        <v>8556</v>
      </c>
      <c r="K604" s="56" t="s">
        <v>9324</v>
      </c>
      <c r="L604" s="56" t="s">
        <v>8557</v>
      </c>
      <c r="M604" s="56">
        <v>330</v>
      </c>
      <c r="N604" s="56">
        <v>333</v>
      </c>
      <c r="O604" s="56">
        <v>401</v>
      </c>
      <c r="P604" s="57">
        <v>127</v>
      </c>
      <c r="Q604" s="58">
        <v>330333401127</v>
      </c>
      <c r="R604" s="56" t="s">
        <v>9315</v>
      </c>
      <c r="S604" s="56" t="s">
        <v>8570</v>
      </c>
      <c r="T604" s="56" t="s">
        <v>8551</v>
      </c>
      <c r="U604" s="56">
        <v>0.3</v>
      </c>
      <c r="V604" s="49" t="s">
        <v>8554</v>
      </c>
    </row>
    <row r="605" ht="12.8" customHeight="1" spans="1:22" x14ac:dyDescent="0.25">
      <c r="A605" s="55">
        <v>655822</v>
      </c>
      <c r="B605" s="56" t="s">
        <v>9416</v>
      </c>
      <c r="C605" s="56" t="s">
        <v>11</v>
      </c>
      <c r="D605" s="56" t="s">
        <v>8547</v>
      </c>
      <c r="E605" s="56" t="s">
        <v>8548</v>
      </c>
      <c r="F605" s="56" t="s">
        <v>8583</v>
      </c>
      <c r="G605" s="56" t="s">
        <v>8583</v>
      </c>
      <c r="H605" s="56" t="s">
        <v>8715</v>
      </c>
      <c r="I605" s="56" t="s">
        <v>8715</v>
      </c>
      <c r="J605" s="56" t="s">
        <v>8559</v>
      </c>
      <c r="K605" s="56" t="s">
        <v>9417</v>
      </c>
      <c r="L605" s="56" t="s">
        <v>8557</v>
      </c>
      <c r="M605" s="56">
        <v>330</v>
      </c>
      <c r="N605" s="56">
        <v>333</v>
      </c>
      <c r="O605" s="56">
        <v>402</v>
      </c>
      <c r="P605" s="57">
        <v>101</v>
      </c>
      <c r="Q605" s="58">
        <v>330333402101</v>
      </c>
      <c r="R605" s="56" t="s">
        <v>8583</v>
      </c>
      <c r="S605" s="56" t="s">
        <v>8553</v>
      </c>
      <c r="T605" s="56" t="s">
        <v>8551</v>
      </c>
      <c r="U605" s="56">
        <v>1</v>
      </c>
      <c r="V605" s="49" t="s">
        <v>8554</v>
      </c>
    </row>
    <row r="606" ht="12.8" customHeight="1" spans="1:22" x14ac:dyDescent="0.25">
      <c r="A606" s="55">
        <v>673354</v>
      </c>
      <c r="B606" s="56" t="s">
        <v>9418</v>
      </c>
      <c r="C606" s="56" t="s">
        <v>11</v>
      </c>
      <c r="D606" s="56" t="s">
        <v>8547</v>
      </c>
      <c r="E606" s="56" t="s">
        <v>8548</v>
      </c>
      <c r="F606" s="56" t="s">
        <v>8549</v>
      </c>
      <c r="G606" s="56" t="s">
        <v>8549</v>
      </c>
      <c r="H606" s="56" t="s">
        <v>9165</v>
      </c>
      <c r="I606" s="56" t="s">
        <v>9162</v>
      </c>
      <c r="J606" s="56" t="s">
        <v>8559</v>
      </c>
      <c r="K606" s="56" t="s">
        <v>9419</v>
      </c>
      <c r="L606" s="56" t="s">
        <v>8557</v>
      </c>
      <c r="M606" s="56">
        <v>330</v>
      </c>
      <c r="N606" s="56">
        <v>333</v>
      </c>
      <c r="O606" s="56">
        <v>401</v>
      </c>
      <c r="P606" s="57">
        <v>101</v>
      </c>
      <c r="Q606" s="58">
        <v>330333401101</v>
      </c>
      <c r="R606" s="56" t="s">
        <v>8549</v>
      </c>
      <c r="S606" s="56" t="s">
        <v>8553</v>
      </c>
      <c r="T606" s="56" t="s">
        <v>8551</v>
      </c>
      <c r="U606" s="56">
        <v>1</v>
      </c>
      <c r="V606" s="49" t="s">
        <v>8554</v>
      </c>
    </row>
    <row r="607" ht="12.8" customHeight="1" spans="1:22" x14ac:dyDescent="0.25">
      <c r="A607" s="55">
        <v>691210</v>
      </c>
      <c r="B607" s="56" t="s">
        <v>2642</v>
      </c>
      <c r="C607" s="56" t="s">
        <v>11</v>
      </c>
      <c r="D607" s="56" t="s">
        <v>8547</v>
      </c>
      <c r="E607" s="56" t="s">
        <v>8548</v>
      </c>
      <c r="F607" s="56" t="s">
        <v>8583</v>
      </c>
      <c r="G607" s="56" t="s">
        <v>8628</v>
      </c>
      <c r="H607" s="56" t="s">
        <v>9414</v>
      </c>
      <c r="I607" s="56" t="s">
        <v>8702</v>
      </c>
      <c r="J607" s="56" t="s">
        <v>8551</v>
      </c>
      <c r="K607" s="56" t="s">
        <v>2642</v>
      </c>
      <c r="L607" s="56" t="s">
        <v>8557</v>
      </c>
      <c r="M607" s="56">
        <v>330</v>
      </c>
      <c r="N607" s="56">
        <v>333</v>
      </c>
      <c r="O607" s="56">
        <v>402</v>
      </c>
      <c r="P607" s="57">
        <v>174</v>
      </c>
      <c r="Q607" s="58">
        <v>330333402174</v>
      </c>
      <c r="R607" s="56" t="s">
        <v>8628</v>
      </c>
      <c r="S607" s="56" t="s">
        <v>8570</v>
      </c>
      <c r="T607" s="56" t="s">
        <v>8551</v>
      </c>
      <c r="U607" s="56">
        <v>0.5</v>
      </c>
      <c r="V607" s="49" t="s">
        <v>8554</v>
      </c>
    </row>
    <row r="608" ht="12.8" customHeight="1" spans="1:22" x14ac:dyDescent="0.25">
      <c r="A608" s="55">
        <v>693084</v>
      </c>
      <c r="B608" s="56" t="s">
        <v>9420</v>
      </c>
      <c r="C608" s="56" t="s">
        <v>11</v>
      </c>
      <c r="D608" s="56" t="s">
        <v>8547</v>
      </c>
      <c r="E608" s="56" t="s">
        <v>8548</v>
      </c>
      <c r="F608" s="56" t="s">
        <v>8549</v>
      </c>
      <c r="G608" s="56" t="s">
        <v>8549</v>
      </c>
      <c r="H608" s="56" t="s">
        <v>9421</v>
      </c>
      <c r="I608" s="56" t="s">
        <v>8758</v>
      </c>
      <c r="J608" s="56" t="s">
        <v>8556</v>
      </c>
      <c r="K608" s="56" t="s">
        <v>9422</v>
      </c>
      <c r="L608" s="56" t="s">
        <v>8557</v>
      </c>
      <c r="M608" s="56">
        <v>330</v>
      </c>
      <c r="N608" s="56">
        <v>333</v>
      </c>
      <c r="O608" s="56">
        <v>401</v>
      </c>
      <c r="P608" s="57">
        <v>452</v>
      </c>
      <c r="Q608" s="58">
        <v>330333401452</v>
      </c>
      <c r="R608" s="56" t="s">
        <v>8549</v>
      </c>
      <c r="S608" s="56" t="s">
        <v>8553</v>
      </c>
      <c r="T608" s="56" t="s">
        <v>8551</v>
      </c>
      <c r="U608" s="56">
        <v>1</v>
      </c>
      <c r="V608" s="49" t="s">
        <v>8554</v>
      </c>
    </row>
    <row r="609" ht="12.8" customHeight="1" spans="1:22" x14ac:dyDescent="0.25">
      <c r="A609" s="55">
        <v>693086</v>
      </c>
      <c r="B609" s="56" t="s">
        <v>9423</v>
      </c>
      <c r="C609" s="56" t="s">
        <v>11</v>
      </c>
      <c r="D609" s="56" t="s">
        <v>8547</v>
      </c>
      <c r="E609" s="56" t="s">
        <v>8548</v>
      </c>
      <c r="F609" s="56" t="s">
        <v>8549</v>
      </c>
      <c r="G609" s="56" t="s">
        <v>8549</v>
      </c>
      <c r="H609" s="56" t="s">
        <v>9424</v>
      </c>
      <c r="I609" s="56" t="s">
        <v>8758</v>
      </c>
      <c r="J609" s="56" t="s">
        <v>8556</v>
      </c>
      <c r="K609" s="56" t="s">
        <v>9425</v>
      </c>
      <c r="L609" s="56" t="s">
        <v>8557</v>
      </c>
      <c r="M609" s="56">
        <v>330</v>
      </c>
      <c r="N609" s="56">
        <v>333</v>
      </c>
      <c r="O609" s="56">
        <v>401</v>
      </c>
      <c r="P609" s="57">
        <v>452</v>
      </c>
      <c r="Q609" s="58">
        <v>330333401452</v>
      </c>
      <c r="R609" s="56" t="s">
        <v>8549</v>
      </c>
      <c r="S609" s="56" t="s">
        <v>8553</v>
      </c>
      <c r="T609" s="56" t="s">
        <v>8551</v>
      </c>
      <c r="U609" s="56">
        <v>1</v>
      </c>
      <c r="V609" s="49" t="s">
        <v>8554</v>
      </c>
    </row>
    <row r="610" ht="12.8" customHeight="1" spans="1:22" x14ac:dyDescent="0.25">
      <c r="A610" s="55">
        <v>693146</v>
      </c>
      <c r="B610" s="56" t="s">
        <v>9426</v>
      </c>
      <c r="C610" s="56" t="s">
        <v>11</v>
      </c>
      <c r="D610" s="56" t="s">
        <v>8547</v>
      </c>
      <c r="E610" s="56" t="s">
        <v>8548</v>
      </c>
      <c r="F610" s="56" t="s">
        <v>8549</v>
      </c>
      <c r="G610" s="56" t="s">
        <v>8549</v>
      </c>
      <c r="H610" s="56" t="s">
        <v>9421</v>
      </c>
      <c r="I610" s="56" t="s">
        <v>8758</v>
      </c>
      <c r="J610" s="56" t="s">
        <v>8559</v>
      </c>
      <c r="K610" s="56" t="s">
        <v>9427</v>
      </c>
      <c r="L610" s="56" t="s">
        <v>8557</v>
      </c>
      <c r="M610" s="56">
        <v>330</v>
      </c>
      <c r="N610" s="56">
        <v>333</v>
      </c>
      <c r="O610" s="56">
        <v>401</v>
      </c>
      <c r="P610" s="57">
        <v>101</v>
      </c>
      <c r="Q610" s="58">
        <v>330333401101</v>
      </c>
      <c r="R610" s="56" t="s">
        <v>8549</v>
      </c>
      <c r="S610" s="56" t="s">
        <v>8553</v>
      </c>
      <c r="T610" s="56" t="s">
        <v>8551</v>
      </c>
      <c r="U610" s="56">
        <v>1</v>
      </c>
      <c r="V610" s="49" t="s">
        <v>8554</v>
      </c>
    </row>
    <row r="611" ht="12.8" customHeight="1" spans="1:22" x14ac:dyDescent="0.25">
      <c r="A611" s="55">
        <v>693147</v>
      </c>
      <c r="B611" s="56" t="s">
        <v>9428</v>
      </c>
      <c r="C611" s="56" t="s">
        <v>11</v>
      </c>
      <c r="D611" s="56" t="s">
        <v>8547</v>
      </c>
      <c r="E611" s="56" t="s">
        <v>8548</v>
      </c>
      <c r="F611" s="56" t="s">
        <v>8549</v>
      </c>
      <c r="G611" s="56" t="s">
        <v>8549</v>
      </c>
      <c r="H611" s="56" t="s">
        <v>9424</v>
      </c>
      <c r="I611" s="56" t="s">
        <v>8758</v>
      </c>
      <c r="J611" s="56" t="s">
        <v>8559</v>
      </c>
      <c r="K611" s="56" t="s">
        <v>9429</v>
      </c>
      <c r="L611" s="56" t="s">
        <v>8557</v>
      </c>
      <c r="M611" s="56">
        <v>330</v>
      </c>
      <c r="N611" s="56">
        <v>333</v>
      </c>
      <c r="O611" s="56">
        <v>401</v>
      </c>
      <c r="P611" s="57">
        <v>101</v>
      </c>
      <c r="Q611" s="58">
        <v>330333401101</v>
      </c>
      <c r="R611" s="56" t="s">
        <v>8549</v>
      </c>
      <c r="S611" s="56" t="s">
        <v>8553</v>
      </c>
      <c r="T611" s="56" t="s">
        <v>8551</v>
      </c>
      <c r="U611" s="56">
        <v>1</v>
      </c>
      <c r="V611" s="49" t="s">
        <v>8554</v>
      </c>
    </row>
    <row r="612" ht="12.8" customHeight="1" spans="1:22" x14ac:dyDescent="0.25">
      <c r="A612" s="55">
        <v>794563</v>
      </c>
      <c r="B612" s="56" t="s">
        <v>9430</v>
      </c>
      <c r="C612" s="56" t="s">
        <v>10</v>
      </c>
      <c r="D612" s="56" t="s">
        <v>8547</v>
      </c>
      <c r="E612" s="56" t="s">
        <v>8548</v>
      </c>
      <c r="F612" s="56" t="s">
        <v>8549</v>
      </c>
      <c r="G612" s="56" t="s">
        <v>8567</v>
      </c>
      <c r="H612" s="56" t="s">
        <v>8820</v>
      </c>
      <c r="I612" s="56" t="s">
        <v>8758</v>
      </c>
      <c r="J612" s="56" t="s">
        <v>8573</v>
      </c>
      <c r="K612" s="56" t="s">
        <v>9431</v>
      </c>
      <c r="L612" s="56" t="s">
        <v>33</v>
      </c>
      <c r="M612" s="56">
        <v>330</v>
      </c>
      <c r="N612" s="56">
        <v>333</v>
      </c>
      <c r="O612" s="56">
        <v>401</v>
      </c>
      <c r="P612" s="57" t="s">
        <v>7022</v>
      </c>
      <c r="Q612" s="58" t="s">
        <v>8552</v>
      </c>
      <c r="R612" s="56" t="s">
        <v>8567</v>
      </c>
      <c r="S612" s="56" t="s">
        <v>8570</v>
      </c>
      <c r="T612" s="56" t="s">
        <v>8551</v>
      </c>
      <c r="U612" s="56">
        <v>0.5</v>
      </c>
      <c r="V612" s="49" t="s">
        <v>8554</v>
      </c>
    </row>
    <row r="613" ht="12.8" customHeight="1" spans="1:22" x14ac:dyDescent="0.25">
      <c r="A613" s="55">
        <v>794566</v>
      </c>
      <c r="B613" s="56" t="s">
        <v>9334</v>
      </c>
      <c r="C613" s="56" t="s">
        <v>10</v>
      </c>
      <c r="D613" s="56" t="s">
        <v>8547</v>
      </c>
      <c r="E613" s="56" t="s">
        <v>8548</v>
      </c>
      <c r="F613" s="56" t="s">
        <v>8583</v>
      </c>
      <c r="G613" s="56" t="s">
        <v>8628</v>
      </c>
      <c r="H613" s="56" t="s">
        <v>8689</v>
      </c>
      <c r="I613" s="56" t="s">
        <v>8686</v>
      </c>
      <c r="J613" s="56" t="s">
        <v>8573</v>
      </c>
      <c r="K613" s="56" t="s">
        <v>9432</v>
      </c>
      <c r="L613" s="56" t="s">
        <v>33</v>
      </c>
      <c r="M613" s="56">
        <v>330</v>
      </c>
      <c r="N613" s="56">
        <v>333</v>
      </c>
      <c r="O613" s="56">
        <v>402</v>
      </c>
      <c r="P613" s="57" t="s">
        <v>7022</v>
      </c>
      <c r="Q613" s="58" t="s">
        <v>8586</v>
      </c>
      <c r="R613" s="56" t="s">
        <v>8628</v>
      </c>
      <c r="S613" s="56" t="s">
        <v>8570</v>
      </c>
      <c r="T613" s="56" t="s">
        <v>8551</v>
      </c>
      <c r="U613" s="56">
        <v>0.5</v>
      </c>
      <c r="V613" s="49" t="s">
        <v>8554</v>
      </c>
    </row>
    <row r="614" ht="12.8" customHeight="1" spans="1:22" x14ac:dyDescent="0.25">
      <c r="A614" s="55">
        <v>655825</v>
      </c>
      <c r="B614" s="56" t="s">
        <v>9433</v>
      </c>
      <c r="C614" s="56" t="s">
        <v>11</v>
      </c>
      <c r="D614" s="56" t="s">
        <v>8547</v>
      </c>
      <c r="E614" s="56" t="s">
        <v>8548</v>
      </c>
      <c r="F614" s="56" t="s">
        <v>8583</v>
      </c>
      <c r="G614" s="56" t="s">
        <v>8583</v>
      </c>
      <c r="H614" s="56" t="s">
        <v>8740</v>
      </c>
      <c r="I614" s="56" t="s">
        <v>8741</v>
      </c>
      <c r="J614" s="56" t="s">
        <v>8559</v>
      </c>
      <c r="K614" s="56" t="s">
        <v>9434</v>
      </c>
      <c r="L614" s="56" t="s">
        <v>8557</v>
      </c>
      <c r="M614" s="56">
        <v>330</v>
      </c>
      <c r="N614" s="56">
        <v>333</v>
      </c>
      <c r="O614" s="56">
        <v>402</v>
      </c>
      <c r="P614" s="57">
        <v>101</v>
      </c>
      <c r="Q614" s="58">
        <v>330333402101</v>
      </c>
      <c r="R614" s="56" t="s">
        <v>8583</v>
      </c>
      <c r="S614" s="56" t="s">
        <v>8553</v>
      </c>
      <c r="T614" s="56" t="s">
        <v>8551</v>
      </c>
      <c r="U614" s="56">
        <v>1</v>
      </c>
      <c r="V614" s="49" t="s">
        <v>8554</v>
      </c>
    </row>
    <row r="615" ht="12.8" customHeight="1" spans="1:22" x14ac:dyDescent="0.25">
      <c r="A615" s="55">
        <v>692414</v>
      </c>
      <c r="B615" s="56" t="s">
        <v>9435</v>
      </c>
      <c r="C615" s="56" t="s">
        <v>11</v>
      </c>
      <c r="D615" s="56" t="s">
        <v>8547</v>
      </c>
      <c r="E615" s="56" t="s">
        <v>8548</v>
      </c>
      <c r="F615" s="56" t="s">
        <v>8549</v>
      </c>
      <c r="G615" s="56" t="s">
        <v>8549</v>
      </c>
      <c r="H615" s="56" t="s">
        <v>9020</v>
      </c>
      <c r="I615" s="56" t="s">
        <v>9008</v>
      </c>
      <c r="J615" s="56" t="s">
        <v>9436</v>
      </c>
      <c r="K615" s="56" t="s">
        <v>9435</v>
      </c>
      <c r="L615" s="56" t="s">
        <v>8557</v>
      </c>
      <c r="M615" s="56">
        <v>330</v>
      </c>
      <c r="N615" s="56">
        <v>333</v>
      </c>
      <c r="O615" s="56">
        <v>401</v>
      </c>
      <c r="P615" s="57">
        <v>472</v>
      </c>
      <c r="Q615" s="58">
        <v>330333401472</v>
      </c>
      <c r="R615" s="56" t="s">
        <v>8549</v>
      </c>
      <c r="S615" s="56" t="s">
        <v>8553</v>
      </c>
      <c r="T615" s="56" t="s">
        <v>8551</v>
      </c>
      <c r="U615" s="56">
        <v>1</v>
      </c>
      <c r="V615" s="49" t="s">
        <v>8554</v>
      </c>
    </row>
    <row r="616" ht="12.8" customHeight="1" spans="1:22" x14ac:dyDescent="0.25">
      <c r="A616" s="55">
        <v>692417</v>
      </c>
      <c r="B616" s="56" t="s">
        <v>9437</v>
      </c>
      <c r="C616" s="56" t="s">
        <v>11</v>
      </c>
      <c r="D616" s="56" t="s">
        <v>8547</v>
      </c>
      <c r="E616" s="56" t="s">
        <v>8548</v>
      </c>
      <c r="F616" s="56" t="s">
        <v>8549</v>
      </c>
      <c r="G616" s="56" t="s">
        <v>8549</v>
      </c>
      <c r="H616" s="56" t="s">
        <v>8895</v>
      </c>
      <c r="I616" s="56" t="s">
        <v>8882</v>
      </c>
      <c r="J616" s="56" t="s">
        <v>9436</v>
      </c>
      <c r="K616" s="56" t="s">
        <v>9438</v>
      </c>
      <c r="L616" s="56" t="s">
        <v>8557</v>
      </c>
      <c r="M616" s="56">
        <v>330</v>
      </c>
      <c r="N616" s="56">
        <v>333</v>
      </c>
      <c r="O616" s="56">
        <v>401</v>
      </c>
      <c r="P616" s="57">
        <v>472</v>
      </c>
      <c r="Q616" s="58">
        <v>330333401472</v>
      </c>
      <c r="R616" s="56" t="s">
        <v>8549</v>
      </c>
      <c r="S616" s="56" t="s">
        <v>8553</v>
      </c>
      <c r="T616" s="56" t="s">
        <v>8551</v>
      </c>
      <c r="U616" s="56">
        <v>1</v>
      </c>
      <c r="V616" s="49" t="s">
        <v>8554</v>
      </c>
    </row>
    <row r="617" ht="12.8" customHeight="1" spans="1:22" x14ac:dyDescent="0.25">
      <c r="A617" s="55">
        <v>692418</v>
      </c>
      <c r="B617" s="56" t="s">
        <v>9439</v>
      </c>
      <c r="C617" s="56" t="s">
        <v>11</v>
      </c>
      <c r="D617" s="56" t="s">
        <v>8547</v>
      </c>
      <c r="E617" s="56" t="s">
        <v>8548</v>
      </c>
      <c r="F617" s="56" t="s">
        <v>8549</v>
      </c>
      <c r="G617" s="56" t="s">
        <v>8549</v>
      </c>
      <c r="H617" s="56" t="s">
        <v>9037</v>
      </c>
      <c r="I617" s="56" t="s">
        <v>9037</v>
      </c>
      <c r="J617" s="56" t="s">
        <v>9436</v>
      </c>
      <c r="K617" s="56" t="s">
        <v>9439</v>
      </c>
      <c r="L617" s="56" t="s">
        <v>8557</v>
      </c>
      <c r="M617" s="56">
        <v>330</v>
      </c>
      <c r="N617" s="56">
        <v>333</v>
      </c>
      <c r="O617" s="56">
        <v>401</v>
      </c>
      <c r="P617" s="57">
        <v>472</v>
      </c>
      <c r="Q617" s="58">
        <v>330333401472</v>
      </c>
      <c r="R617" s="56" t="s">
        <v>8549</v>
      </c>
      <c r="S617" s="56" t="s">
        <v>8553</v>
      </c>
      <c r="T617" s="56" t="s">
        <v>8551</v>
      </c>
      <c r="U617" s="56">
        <v>1</v>
      </c>
      <c r="V617" s="49" t="s">
        <v>8554</v>
      </c>
    </row>
    <row r="618" ht="12.8" customHeight="1" spans="1:22" x14ac:dyDescent="0.25">
      <c r="A618" s="55">
        <v>692419</v>
      </c>
      <c r="B618" s="56" t="s">
        <v>9440</v>
      </c>
      <c r="C618" s="56" t="s">
        <v>11</v>
      </c>
      <c r="D618" s="56" t="s">
        <v>8547</v>
      </c>
      <c r="E618" s="56" t="s">
        <v>8548</v>
      </c>
      <c r="F618" s="56" t="s">
        <v>8549</v>
      </c>
      <c r="G618" s="56" t="s">
        <v>8549</v>
      </c>
      <c r="H618" s="56" t="s">
        <v>8937</v>
      </c>
      <c r="I618" s="56" t="s">
        <v>8938</v>
      </c>
      <c r="J618" s="56" t="s">
        <v>9436</v>
      </c>
      <c r="K618" s="56" t="s">
        <v>9441</v>
      </c>
      <c r="L618" s="56" t="s">
        <v>8557</v>
      </c>
      <c r="M618" s="56">
        <v>330</v>
      </c>
      <c r="N618" s="56">
        <v>333</v>
      </c>
      <c r="O618" s="56">
        <v>401</v>
      </c>
      <c r="P618" s="57">
        <v>472</v>
      </c>
      <c r="Q618" s="58">
        <v>330333401472</v>
      </c>
      <c r="R618" s="56" t="s">
        <v>8549</v>
      </c>
      <c r="S618" s="56" t="s">
        <v>8553</v>
      </c>
      <c r="T618" s="56" t="s">
        <v>8551</v>
      </c>
      <c r="U618" s="56">
        <v>1</v>
      </c>
      <c r="V618" s="49" t="s">
        <v>8554</v>
      </c>
    </row>
    <row r="619" ht="12.8" customHeight="1" spans="1:22" x14ac:dyDescent="0.25">
      <c r="A619" s="55">
        <v>692484</v>
      </c>
      <c r="B619" s="56" t="s">
        <v>9442</v>
      </c>
      <c r="C619" s="56" t="s">
        <v>11</v>
      </c>
      <c r="D619" s="56" t="s">
        <v>8547</v>
      </c>
      <c r="E619" s="56" t="s">
        <v>8548</v>
      </c>
      <c r="F619" s="56" t="s">
        <v>8549</v>
      </c>
      <c r="G619" s="56" t="s">
        <v>8549</v>
      </c>
      <c r="H619" s="56" t="s">
        <v>8577</v>
      </c>
      <c r="I619" s="56" t="s">
        <v>8577</v>
      </c>
      <c r="J619" s="56" t="s">
        <v>9436</v>
      </c>
      <c r="K619" s="56" t="s">
        <v>9442</v>
      </c>
      <c r="L619" s="56" t="s">
        <v>8557</v>
      </c>
      <c r="M619" s="56">
        <v>330</v>
      </c>
      <c r="N619" s="56">
        <v>333</v>
      </c>
      <c r="O619" s="56">
        <v>401</v>
      </c>
      <c r="P619" s="57">
        <v>472</v>
      </c>
      <c r="Q619" s="58">
        <v>330333401472</v>
      </c>
      <c r="R619" s="56" t="s">
        <v>8549</v>
      </c>
      <c r="S619" s="56" t="s">
        <v>8553</v>
      </c>
      <c r="T619" s="56" t="s">
        <v>8551</v>
      </c>
      <c r="U619" s="56">
        <v>1</v>
      </c>
      <c r="V619" s="49" t="s">
        <v>8554</v>
      </c>
    </row>
    <row r="620" ht="12.8" customHeight="1" spans="1:22" x14ac:dyDescent="0.25">
      <c r="A620" s="55">
        <v>692499</v>
      </c>
      <c r="B620" s="56" t="s">
        <v>9443</v>
      </c>
      <c r="C620" s="56" t="s">
        <v>11</v>
      </c>
      <c r="D620" s="56" t="s">
        <v>8547</v>
      </c>
      <c r="E620" s="56" t="s">
        <v>8548</v>
      </c>
      <c r="F620" s="56" t="s">
        <v>8549</v>
      </c>
      <c r="G620" s="56" t="s">
        <v>8549</v>
      </c>
      <c r="H620" s="56" t="s">
        <v>8757</v>
      </c>
      <c r="I620" s="56" t="s">
        <v>8758</v>
      </c>
      <c r="J620" s="56" t="s">
        <v>9436</v>
      </c>
      <c r="K620" s="56" t="s">
        <v>9443</v>
      </c>
      <c r="L620" s="56" t="s">
        <v>8557</v>
      </c>
      <c r="M620" s="56">
        <v>330</v>
      </c>
      <c r="N620" s="56">
        <v>333</v>
      </c>
      <c r="O620" s="56">
        <v>401</v>
      </c>
      <c r="P620" s="57">
        <v>472</v>
      </c>
      <c r="Q620" s="58">
        <v>330333401472</v>
      </c>
      <c r="R620" s="56" t="s">
        <v>8549</v>
      </c>
      <c r="S620" s="56" t="s">
        <v>8553</v>
      </c>
      <c r="T620" s="56" t="s">
        <v>8551</v>
      </c>
      <c r="U620" s="56">
        <v>1</v>
      </c>
      <c r="V620" s="49" t="s">
        <v>8554</v>
      </c>
    </row>
    <row r="621" ht="12.8" customHeight="1" spans="1:22" x14ac:dyDescent="0.25">
      <c r="A621" s="55">
        <v>692501</v>
      </c>
      <c r="B621" s="56" t="s">
        <v>9444</v>
      </c>
      <c r="C621" s="56" t="s">
        <v>11</v>
      </c>
      <c r="D621" s="56" t="s">
        <v>8547</v>
      </c>
      <c r="E621" s="56" t="s">
        <v>8548</v>
      </c>
      <c r="F621" s="56" t="s">
        <v>8549</v>
      </c>
      <c r="G621" s="56" t="s">
        <v>8549</v>
      </c>
      <c r="H621" s="56" t="s">
        <v>8838</v>
      </c>
      <c r="I621" s="56" t="s">
        <v>8838</v>
      </c>
      <c r="J621" s="56" t="s">
        <v>9436</v>
      </c>
      <c r="K621" s="56" t="s">
        <v>9444</v>
      </c>
      <c r="L621" s="56" t="s">
        <v>8557</v>
      </c>
      <c r="M621" s="56">
        <v>330</v>
      </c>
      <c r="N621" s="56">
        <v>333</v>
      </c>
      <c r="O621" s="56">
        <v>401</v>
      </c>
      <c r="P621" s="57">
        <v>472</v>
      </c>
      <c r="Q621" s="58">
        <v>330333401472</v>
      </c>
      <c r="R621" s="56" t="s">
        <v>8549</v>
      </c>
      <c r="S621" s="56" t="s">
        <v>8553</v>
      </c>
      <c r="T621" s="56" t="s">
        <v>8551</v>
      </c>
      <c r="U621" s="56">
        <v>1</v>
      </c>
      <c r="V621" s="49" t="s">
        <v>8554</v>
      </c>
    </row>
    <row r="622" ht="12.8" customHeight="1" spans="1:22" x14ac:dyDescent="0.25">
      <c r="A622" s="55">
        <v>692490</v>
      </c>
      <c r="B622" s="56" t="s">
        <v>9445</v>
      </c>
      <c r="C622" s="56" t="s">
        <v>11</v>
      </c>
      <c r="D622" s="56" t="s">
        <v>8547</v>
      </c>
      <c r="E622" s="56" t="s">
        <v>8548</v>
      </c>
      <c r="F622" s="56" t="s">
        <v>8549</v>
      </c>
      <c r="G622" s="56" t="s">
        <v>8549</v>
      </c>
      <c r="H622" s="56" t="s">
        <v>8931</v>
      </c>
      <c r="I622" s="56" t="s">
        <v>8931</v>
      </c>
      <c r="J622" s="56" t="s">
        <v>9436</v>
      </c>
      <c r="K622" s="56" t="s">
        <v>9445</v>
      </c>
      <c r="L622" s="56" t="s">
        <v>8557</v>
      </c>
      <c r="M622" s="56">
        <v>330</v>
      </c>
      <c r="N622" s="56">
        <v>333</v>
      </c>
      <c r="O622" s="56">
        <v>401</v>
      </c>
      <c r="P622" s="57">
        <v>472</v>
      </c>
      <c r="Q622" s="58">
        <v>330333401472</v>
      </c>
      <c r="R622" s="56" t="s">
        <v>8549</v>
      </c>
      <c r="S622" s="56" t="s">
        <v>8553</v>
      </c>
      <c r="T622" s="56" t="s">
        <v>8551</v>
      </c>
      <c r="U622" s="56">
        <v>1</v>
      </c>
      <c r="V622" s="49" t="s">
        <v>8554</v>
      </c>
    </row>
    <row r="623" ht="12.8" customHeight="1" spans="1:22" x14ac:dyDescent="0.25">
      <c r="A623" s="55">
        <v>692424</v>
      </c>
      <c r="B623" s="56" t="s">
        <v>9446</v>
      </c>
      <c r="C623" s="56" t="s">
        <v>11</v>
      </c>
      <c r="D623" s="56" t="s">
        <v>8547</v>
      </c>
      <c r="E623" s="56" t="s">
        <v>8548</v>
      </c>
      <c r="F623" s="56" t="s">
        <v>8549</v>
      </c>
      <c r="G623" s="56" t="s">
        <v>8549</v>
      </c>
      <c r="H623" s="56" t="s">
        <v>8974</v>
      </c>
      <c r="I623" s="56" t="s">
        <v>8974</v>
      </c>
      <c r="J623" s="56" t="s">
        <v>9436</v>
      </c>
      <c r="K623" s="56" t="s">
        <v>9446</v>
      </c>
      <c r="L623" s="56" t="s">
        <v>8557</v>
      </c>
      <c r="M623" s="56">
        <v>330</v>
      </c>
      <c r="N623" s="56">
        <v>333</v>
      </c>
      <c r="O623" s="56">
        <v>401</v>
      </c>
      <c r="P623" s="57">
        <v>472</v>
      </c>
      <c r="Q623" s="58">
        <v>330333401472</v>
      </c>
      <c r="R623" s="56" t="s">
        <v>8549</v>
      </c>
      <c r="S623" s="56" t="s">
        <v>8553</v>
      </c>
      <c r="T623" s="56" t="s">
        <v>8551</v>
      </c>
      <c r="U623" s="56">
        <v>1</v>
      </c>
      <c r="V623" s="49" t="s">
        <v>8554</v>
      </c>
    </row>
    <row r="624" ht="12.8" customHeight="1" spans="1:22" x14ac:dyDescent="0.25">
      <c r="A624" s="55">
        <v>692425</v>
      </c>
      <c r="B624" s="56" t="s">
        <v>9447</v>
      </c>
      <c r="C624" s="56" t="s">
        <v>11</v>
      </c>
      <c r="D624" s="56" t="s">
        <v>8547</v>
      </c>
      <c r="E624" s="56" t="s">
        <v>8548</v>
      </c>
      <c r="F624" s="56" t="s">
        <v>8549</v>
      </c>
      <c r="G624" s="56" t="s">
        <v>8549</v>
      </c>
      <c r="H624" s="56" t="s">
        <v>8980</v>
      </c>
      <c r="I624" s="56" t="s">
        <v>8980</v>
      </c>
      <c r="J624" s="56" t="s">
        <v>9436</v>
      </c>
      <c r="K624" s="56" t="s">
        <v>9447</v>
      </c>
      <c r="L624" s="56" t="s">
        <v>8557</v>
      </c>
      <c r="M624" s="56">
        <v>330</v>
      </c>
      <c r="N624" s="56">
        <v>333</v>
      </c>
      <c r="O624" s="56">
        <v>401</v>
      </c>
      <c r="P624" s="57">
        <v>472</v>
      </c>
      <c r="Q624" s="58">
        <v>330333401472</v>
      </c>
      <c r="R624" s="56" t="s">
        <v>8549</v>
      </c>
      <c r="S624" s="56" t="s">
        <v>8553</v>
      </c>
      <c r="T624" s="56" t="s">
        <v>8551</v>
      </c>
      <c r="U624" s="56">
        <v>1</v>
      </c>
      <c r="V624" s="49" t="s">
        <v>8554</v>
      </c>
    </row>
    <row r="625" ht="12.8" customHeight="1" spans="1:22" x14ac:dyDescent="0.25">
      <c r="A625" s="55">
        <v>692507</v>
      </c>
      <c r="B625" s="56" t="s">
        <v>9448</v>
      </c>
      <c r="C625" s="56" t="s">
        <v>11</v>
      </c>
      <c r="D625" s="56" t="s">
        <v>8547</v>
      </c>
      <c r="E625" s="56" t="s">
        <v>8548</v>
      </c>
      <c r="F625" s="56" t="s">
        <v>8549</v>
      </c>
      <c r="G625" s="56" t="s">
        <v>8549</v>
      </c>
      <c r="H625" s="56" t="s">
        <v>8999</v>
      </c>
      <c r="I625" s="56" t="s">
        <v>9000</v>
      </c>
      <c r="J625" s="56" t="s">
        <v>9436</v>
      </c>
      <c r="K625" s="56" t="s">
        <v>9448</v>
      </c>
      <c r="L625" s="56" t="s">
        <v>8557</v>
      </c>
      <c r="M625" s="56">
        <v>330</v>
      </c>
      <c r="N625" s="56">
        <v>333</v>
      </c>
      <c r="O625" s="56">
        <v>401</v>
      </c>
      <c r="P625" s="57">
        <v>472</v>
      </c>
      <c r="Q625" s="58">
        <v>330333401472</v>
      </c>
      <c r="R625" s="56" t="s">
        <v>8549</v>
      </c>
      <c r="S625" s="56" t="s">
        <v>8553</v>
      </c>
      <c r="T625" s="56" t="s">
        <v>8551</v>
      </c>
      <c r="U625" s="56">
        <v>1</v>
      </c>
      <c r="V625" s="49" t="s">
        <v>8554</v>
      </c>
    </row>
    <row r="626" ht="12.8" customHeight="1" spans="1:22" x14ac:dyDescent="0.25">
      <c r="A626" s="55">
        <v>692504</v>
      </c>
      <c r="B626" s="56" t="s">
        <v>9449</v>
      </c>
      <c r="C626" s="56" t="s">
        <v>11</v>
      </c>
      <c r="D626" s="56" t="s">
        <v>8547</v>
      </c>
      <c r="E626" s="56" t="s">
        <v>8548</v>
      </c>
      <c r="F626" s="56" t="s">
        <v>8549</v>
      </c>
      <c r="G626" s="56" t="s">
        <v>8549</v>
      </c>
      <c r="H626" s="56" t="s">
        <v>9010</v>
      </c>
      <c r="I626" s="56" t="s">
        <v>9008</v>
      </c>
      <c r="J626" s="56" t="s">
        <v>9436</v>
      </c>
      <c r="K626" s="56" t="s">
        <v>9449</v>
      </c>
      <c r="L626" s="56" t="s">
        <v>8557</v>
      </c>
      <c r="M626" s="56">
        <v>330</v>
      </c>
      <c r="N626" s="56">
        <v>333</v>
      </c>
      <c r="O626" s="56">
        <v>401</v>
      </c>
      <c r="P626" s="57">
        <v>472</v>
      </c>
      <c r="Q626" s="58">
        <v>330333401472</v>
      </c>
      <c r="R626" s="56" t="s">
        <v>8549</v>
      </c>
      <c r="S626" s="56" t="s">
        <v>8553</v>
      </c>
      <c r="T626" s="56" t="s">
        <v>8551</v>
      </c>
      <c r="U626" s="56">
        <v>1</v>
      </c>
      <c r="V626" s="49" t="s">
        <v>8554</v>
      </c>
    </row>
    <row r="627" ht="12.8" customHeight="1" spans="1:22" x14ac:dyDescent="0.25">
      <c r="A627" s="55">
        <v>692497</v>
      </c>
      <c r="B627" s="56" t="s">
        <v>9450</v>
      </c>
      <c r="C627" s="56" t="s">
        <v>11</v>
      </c>
      <c r="D627" s="56" t="s">
        <v>8547</v>
      </c>
      <c r="E627" s="56" t="s">
        <v>8548</v>
      </c>
      <c r="F627" s="56" t="s">
        <v>8549</v>
      </c>
      <c r="G627" s="56" t="s">
        <v>8549</v>
      </c>
      <c r="H627" s="56" t="s">
        <v>8908</v>
      </c>
      <c r="I627" s="56" t="s">
        <v>8905</v>
      </c>
      <c r="J627" s="56" t="s">
        <v>9436</v>
      </c>
      <c r="K627" s="56" t="s">
        <v>9451</v>
      </c>
      <c r="L627" s="56" t="s">
        <v>8557</v>
      </c>
      <c r="M627" s="56">
        <v>330</v>
      </c>
      <c r="N627" s="56">
        <v>333</v>
      </c>
      <c r="O627" s="56">
        <v>401</v>
      </c>
      <c r="P627" s="57">
        <v>472</v>
      </c>
      <c r="Q627" s="58">
        <v>330333401472</v>
      </c>
      <c r="R627" s="56" t="s">
        <v>8549</v>
      </c>
      <c r="S627" s="56" t="s">
        <v>8553</v>
      </c>
      <c r="T627" s="56" t="s">
        <v>8551</v>
      </c>
      <c r="U627" s="56">
        <v>1</v>
      </c>
      <c r="V627" s="49" t="s">
        <v>8554</v>
      </c>
    </row>
    <row r="628" ht="12.8" customHeight="1" spans="1:22" x14ac:dyDescent="0.25">
      <c r="A628" s="55">
        <v>692503</v>
      </c>
      <c r="B628" s="56" t="s">
        <v>9452</v>
      </c>
      <c r="C628" s="56" t="s">
        <v>11</v>
      </c>
      <c r="D628" s="56" t="s">
        <v>8547</v>
      </c>
      <c r="E628" s="56" t="s">
        <v>8548</v>
      </c>
      <c r="F628" s="56" t="s">
        <v>8549</v>
      </c>
      <c r="G628" s="56" t="s">
        <v>8549</v>
      </c>
      <c r="H628" s="56" t="s">
        <v>8885</v>
      </c>
      <c r="I628" s="56" t="s">
        <v>8882</v>
      </c>
      <c r="J628" s="56" t="s">
        <v>9436</v>
      </c>
      <c r="K628" s="56" t="s">
        <v>9453</v>
      </c>
      <c r="L628" s="56" t="s">
        <v>8557</v>
      </c>
      <c r="M628" s="56">
        <v>330</v>
      </c>
      <c r="N628" s="56">
        <v>333</v>
      </c>
      <c r="O628" s="56">
        <v>401</v>
      </c>
      <c r="P628" s="57">
        <v>472</v>
      </c>
      <c r="Q628" s="58">
        <v>330333401472</v>
      </c>
      <c r="R628" s="56" t="s">
        <v>8549</v>
      </c>
      <c r="S628" s="56" t="s">
        <v>8553</v>
      </c>
      <c r="T628" s="56" t="s">
        <v>8551</v>
      </c>
      <c r="U628" s="56">
        <v>1</v>
      </c>
      <c r="V628" s="49" t="s">
        <v>8554</v>
      </c>
    </row>
    <row r="629" ht="12.8" customHeight="1" spans="1:22" x14ac:dyDescent="0.25">
      <c r="A629" s="55">
        <v>692519</v>
      </c>
      <c r="B629" s="56" t="s">
        <v>9454</v>
      </c>
      <c r="C629" s="56" t="s">
        <v>11</v>
      </c>
      <c r="D629" s="56" t="s">
        <v>8547</v>
      </c>
      <c r="E629" s="56" t="s">
        <v>8548</v>
      </c>
      <c r="F629" s="56" t="s">
        <v>8549</v>
      </c>
      <c r="G629" s="56" t="s">
        <v>8549</v>
      </c>
      <c r="H629" s="56" t="s">
        <v>9049</v>
      </c>
      <c r="I629" s="56" t="s">
        <v>9049</v>
      </c>
      <c r="J629" s="56" t="s">
        <v>9436</v>
      </c>
      <c r="K629" s="56" t="s">
        <v>9454</v>
      </c>
      <c r="L629" s="56" t="s">
        <v>8557</v>
      </c>
      <c r="M629" s="56">
        <v>330</v>
      </c>
      <c r="N629" s="56">
        <v>333</v>
      </c>
      <c r="O629" s="56">
        <v>401</v>
      </c>
      <c r="P629" s="57">
        <v>472</v>
      </c>
      <c r="Q629" s="58">
        <v>330333401472</v>
      </c>
      <c r="R629" s="56" t="s">
        <v>8549</v>
      </c>
      <c r="S629" s="56" t="s">
        <v>8553</v>
      </c>
      <c r="T629" s="56" t="s">
        <v>8551</v>
      </c>
      <c r="U629" s="56">
        <v>1</v>
      </c>
      <c r="V629" s="49" t="s">
        <v>8554</v>
      </c>
    </row>
    <row r="630" ht="12.8" customHeight="1" spans="1:22" x14ac:dyDescent="0.25">
      <c r="A630" s="55">
        <v>692498</v>
      </c>
      <c r="B630" s="56" t="s">
        <v>9455</v>
      </c>
      <c r="C630" s="56" t="s">
        <v>11</v>
      </c>
      <c r="D630" s="56" t="s">
        <v>8547</v>
      </c>
      <c r="E630" s="56" t="s">
        <v>8548</v>
      </c>
      <c r="F630" s="56" t="s">
        <v>8549</v>
      </c>
      <c r="G630" s="56" t="s">
        <v>8549</v>
      </c>
      <c r="H630" s="56" t="s">
        <v>8822</v>
      </c>
      <c r="I630" s="56" t="s">
        <v>8758</v>
      </c>
      <c r="J630" s="56" t="s">
        <v>9436</v>
      </c>
      <c r="K630" s="56" t="s">
        <v>9456</v>
      </c>
      <c r="L630" s="56" t="s">
        <v>8557</v>
      </c>
      <c r="M630" s="56">
        <v>330</v>
      </c>
      <c r="N630" s="56">
        <v>333</v>
      </c>
      <c r="O630" s="56">
        <v>401</v>
      </c>
      <c r="P630" s="57">
        <v>472</v>
      </c>
      <c r="Q630" s="58">
        <v>330333401472</v>
      </c>
      <c r="R630" s="56" t="s">
        <v>8549</v>
      </c>
      <c r="S630" s="56" t="s">
        <v>8553</v>
      </c>
      <c r="T630" s="56" t="s">
        <v>8551</v>
      </c>
      <c r="U630" s="56">
        <v>1</v>
      </c>
      <c r="V630" s="49" t="s">
        <v>8554</v>
      </c>
    </row>
    <row r="631" ht="12.8" customHeight="1" spans="1:22" x14ac:dyDescent="0.25">
      <c r="A631" s="55">
        <v>692423</v>
      </c>
      <c r="B631" s="56" t="s">
        <v>9457</v>
      </c>
      <c r="C631" s="56" t="s">
        <v>11</v>
      </c>
      <c r="D631" s="56" t="s">
        <v>8547</v>
      </c>
      <c r="E631" s="56" t="s">
        <v>8548</v>
      </c>
      <c r="F631" s="56" t="s">
        <v>8549</v>
      </c>
      <c r="G631" s="56" t="s">
        <v>8549</v>
      </c>
      <c r="H631" s="56" t="s">
        <v>9121</v>
      </c>
      <c r="I631" s="56" t="s">
        <v>9121</v>
      </c>
      <c r="J631" s="56" t="s">
        <v>9436</v>
      </c>
      <c r="K631" s="56" t="s">
        <v>9458</v>
      </c>
      <c r="L631" s="56" t="s">
        <v>8557</v>
      </c>
      <c r="M631" s="56">
        <v>330</v>
      </c>
      <c r="N631" s="56">
        <v>333</v>
      </c>
      <c r="O631" s="56">
        <v>401</v>
      </c>
      <c r="P631" s="57">
        <v>472</v>
      </c>
      <c r="Q631" s="58">
        <v>330333401472</v>
      </c>
      <c r="R631" s="56" t="s">
        <v>8549</v>
      </c>
      <c r="S631" s="56" t="s">
        <v>8553</v>
      </c>
      <c r="T631" s="56" t="s">
        <v>8551</v>
      </c>
      <c r="U631" s="56">
        <v>1</v>
      </c>
      <c r="V631" s="49" t="s">
        <v>8554</v>
      </c>
    </row>
    <row r="632" ht="12.8" customHeight="1" spans="1:22" x14ac:dyDescent="0.25">
      <c r="A632" s="55">
        <v>692487</v>
      </c>
      <c r="B632" s="56" t="s">
        <v>9459</v>
      </c>
      <c r="C632" s="56" t="s">
        <v>11</v>
      </c>
      <c r="D632" s="56" t="s">
        <v>8547</v>
      </c>
      <c r="E632" s="56" t="s">
        <v>8548</v>
      </c>
      <c r="F632" s="56" t="s">
        <v>8549</v>
      </c>
      <c r="G632" s="56" t="s">
        <v>8549</v>
      </c>
      <c r="H632" s="56" t="s">
        <v>9143</v>
      </c>
      <c r="I632" s="56" t="s">
        <v>9143</v>
      </c>
      <c r="J632" s="56" t="s">
        <v>9436</v>
      </c>
      <c r="K632" s="56" t="s">
        <v>9459</v>
      </c>
      <c r="L632" s="56" t="s">
        <v>8557</v>
      </c>
      <c r="M632" s="56">
        <v>330</v>
      </c>
      <c r="N632" s="56">
        <v>333</v>
      </c>
      <c r="O632" s="56">
        <v>401</v>
      </c>
      <c r="P632" s="57">
        <v>472</v>
      </c>
      <c r="Q632" s="58">
        <v>330333401472</v>
      </c>
      <c r="R632" s="56" t="s">
        <v>8549</v>
      </c>
      <c r="S632" s="56" t="s">
        <v>8553</v>
      </c>
      <c r="T632" s="56" t="s">
        <v>8551</v>
      </c>
      <c r="U632" s="56">
        <v>1</v>
      </c>
      <c r="V632" s="49" t="s">
        <v>8554</v>
      </c>
    </row>
    <row r="633" ht="12.8" customHeight="1" spans="1:22" x14ac:dyDescent="0.25">
      <c r="A633" s="55">
        <v>692493</v>
      </c>
      <c r="B633" s="56" t="s">
        <v>9460</v>
      </c>
      <c r="C633" s="56" t="s">
        <v>11</v>
      </c>
      <c r="D633" s="56" t="s">
        <v>8547</v>
      </c>
      <c r="E633" s="56" t="s">
        <v>8548</v>
      </c>
      <c r="F633" s="56" t="s">
        <v>8549</v>
      </c>
      <c r="G633" s="56" t="s">
        <v>8549</v>
      </c>
      <c r="H633" s="56" t="s">
        <v>9149</v>
      </c>
      <c r="I633" s="56" t="s">
        <v>9149</v>
      </c>
      <c r="J633" s="56" t="s">
        <v>9436</v>
      </c>
      <c r="K633" s="56" t="s">
        <v>9460</v>
      </c>
      <c r="L633" s="56" t="s">
        <v>8557</v>
      </c>
      <c r="M633" s="56">
        <v>330</v>
      </c>
      <c r="N633" s="56">
        <v>333</v>
      </c>
      <c r="O633" s="56">
        <v>401</v>
      </c>
      <c r="P633" s="57">
        <v>472</v>
      </c>
      <c r="Q633" s="58">
        <v>330333401472</v>
      </c>
      <c r="R633" s="56" t="s">
        <v>8549</v>
      </c>
      <c r="S633" s="56" t="s">
        <v>8553</v>
      </c>
      <c r="T633" s="56" t="s">
        <v>8551</v>
      </c>
      <c r="U633" s="56">
        <v>1</v>
      </c>
      <c r="V633" s="49" t="s">
        <v>8554</v>
      </c>
    </row>
    <row r="634" ht="12.8" customHeight="1" spans="1:22" x14ac:dyDescent="0.25">
      <c r="A634" s="55">
        <v>692422</v>
      </c>
      <c r="B634" s="56" t="s">
        <v>9461</v>
      </c>
      <c r="C634" s="56" t="s">
        <v>11</v>
      </c>
      <c r="D634" s="56" t="s">
        <v>8547</v>
      </c>
      <c r="E634" s="56" t="s">
        <v>8548</v>
      </c>
      <c r="F634" s="56" t="s">
        <v>8549</v>
      </c>
      <c r="G634" s="56" t="s">
        <v>8549</v>
      </c>
      <c r="H634" s="56" t="s">
        <v>9188</v>
      </c>
      <c r="I634" s="56" t="s">
        <v>9162</v>
      </c>
      <c r="J634" s="56" t="s">
        <v>9436</v>
      </c>
      <c r="K634" s="56" t="s">
        <v>9461</v>
      </c>
      <c r="L634" s="56" t="s">
        <v>8557</v>
      </c>
      <c r="M634" s="56">
        <v>330</v>
      </c>
      <c r="N634" s="56">
        <v>333</v>
      </c>
      <c r="O634" s="56">
        <v>401</v>
      </c>
      <c r="P634" s="57">
        <v>472</v>
      </c>
      <c r="Q634" s="58">
        <v>330333401472</v>
      </c>
      <c r="R634" s="56" t="s">
        <v>8549</v>
      </c>
      <c r="S634" s="56" t="s">
        <v>8553</v>
      </c>
      <c r="T634" s="56" t="s">
        <v>8551</v>
      </c>
      <c r="U634" s="56">
        <v>1</v>
      </c>
      <c r="V634" s="49" t="s">
        <v>8554</v>
      </c>
    </row>
    <row r="635" ht="12.8" customHeight="1" spans="1:22" x14ac:dyDescent="0.25">
      <c r="A635" s="55">
        <v>692505</v>
      </c>
      <c r="B635" s="56" t="s">
        <v>9461</v>
      </c>
      <c r="C635" s="56" t="s">
        <v>11</v>
      </c>
      <c r="D635" s="56" t="s">
        <v>8547</v>
      </c>
      <c r="E635" s="56" t="s">
        <v>8548</v>
      </c>
      <c r="F635" s="56" t="s">
        <v>8549</v>
      </c>
      <c r="G635" s="56" t="s">
        <v>8549</v>
      </c>
      <c r="H635" s="56" t="s">
        <v>9188</v>
      </c>
      <c r="I635" s="56" t="s">
        <v>9162</v>
      </c>
      <c r="J635" s="56" t="s">
        <v>9436</v>
      </c>
      <c r="K635" s="56" t="s">
        <v>9461</v>
      </c>
      <c r="L635" s="56" t="s">
        <v>8557</v>
      </c>
      <c r="M635" s="56">
        <v>330</v>
      </c>
      <c r="N635" s="56">
        <v>333</v>
      </c>
      <c r="O635" s="56">
        <v>401</v>
      </c>
      <c r="P635" s="57">
        <v>472</v>
      </c>
      <c r="Q635" s="58">
        <v>330333401472</v>
      </c>
      <c r="R635" s="56" t="s">
        <v>8549</v>
      </c>
      <c r="S635" s="56" t="s">
        <v>8553</v>
      </c>
      <c r="T635" s="56" t="s">
        <v>8551</v>
      </c>
      <c r="U635" s="56">
        <v>1</v>
      </c>
      <c r="V635" s="49" t="s">
        <v>8554</v>
      </c>
    </row>
    <row r="636" ht="12.8" customHeight="1" spans="1:22" x14ac:dyDescent="0.25">
      <c r="A636" s="55">
        <v>692488</v>
      </c>
      <c r="B636" s="56" t="s">
        <v>9462</v>
      </c>
      <c r="C636" s="56" t="s">
        <v>11</v>
      </c>
      <c r="D636" s="56" t="s">
        <v>8547</v>
      </c>
      <c r="E636" s="56" t="s">
        <v>8548</v>
      </c>
      <c r="F636" s="56" t="s">
        <v>8549</v>
      </c>
      <c r="G636" s="56" t="s">
        <v>8549</v>
      </c>
      <c r="H636" s="56" t="s">
        <v>9214</v>
      </c>
      <c r="I636" s="56" t="s">
        <v>9214</v>
      </c>
      <c r="J636" s="56" t="s">
        <v>9436</v>
      </c>
      <c r="K636" s="56" t="s">
        <v>9462</v>
      </c>
      <c r="L636" s="56" t="s">
        <v>8557</v>
      </c>
      <c r="M636" s="56">
        <v>330</v>
      </c>
      <c r="N636" s="56">
        <v>333</v>
      </c>
      <c r="O636" s="56">
        <v>401</v>
      </c>
      <c r="P636" s="57">
        <v>472</v>
      </c>
      <c r="Q636" s="58">
        <v>330333401472</v>
      </c>
      <c r="R636" s="56" t="s">
        <v>8549</v>
      </c>
      <c r="S636" s="56" t="s">
        <v>8553</v>
      </c>
      <c r="T636" s="56" t="s">
        <v>8551</v>
      </c>
      <c r="U636" s="56">
        <v>1</v>
      </c>
      <c r="V636" s="49" t="s">
        <v>8554</v>
      </c>
    </row>
    <row r="637" ht="12.8" customHeight="1" spans="1:22" x14ac:dyDescent="0.25">
      <c r="A637" s="55">
        <v>692483</v>
      </c>
      <c r="B637" s="56" t="s">
        <v>9463</v>
      </c>
      <c r="C637" s="56" t="s">
        <v>11</v>
      </c>
      <c r="D637" s="56" t="s">
        <v>8547</v>
      </c>
      <c r="E637" s="56" t="s">
        <v>8548</v>
      </c>
      <c r="F637" s="56" t="s">
        <v>8549</v>
      </c>
      <c r="G637" s="56" t="s">
        <v>8549</v>
      </c>
      <c r="H637" s="56" t="s">
        <v>9229</v>
      </c>
      <c r="I637" s="56" t="s">
        <v>9229</v>
      </c>
      <c r="J637" s="56" t="s">
        <v>9436</v>
      </c>
      <c r="K637" s="56" t="s">
        <v>9463</v>
      </c>
      <c r="L637" s="56" t="s">
        <v>8557</v>
      </c>
      <c r="M637" s="56">
        <v>330</v>
      </c>
      <c r="N637" s="56">
        <v>333</v>
      </c>
      <c r="O637" s="56">
        <v>401</v>
      </c>
      <c r="P637" s="57">
        <v>472</v>
      </c>
      <c r="Q637" s="58">
        <v>330333401472</v>
      </c>
      <c r="R637" s="56" t="s">
        <v>8549</v>
      </c>
      <c r="S637" s="56" t="s">
        <v>8553</v>
      </c>
      <c r="T637" s="56" t="s">
        <v>8551</v>
      </c>
      <c r="U637" s="56">
        <v>1</v>
      </c>
      <c r="V637" s="49" t="s">
        <v>8554</v>
      </c>
    </row>
    <row r="638" ht="12.8" customHeight="1" spans="1:22" x14ac:dyDescent="0.25">
      <c r="A638" s="55">
        <v>692496</v>
      </c>
      <c r="B638" s="56" t="s">
        <v>9464</v>
      </c>
      <c r="C638" s="56" t="s">
        <v>11</v>
      </c>
      <c r="D638" s="56" t="s">
        <v>8547</v>
      </c>
      <c r="E638" s="56" t="s">
        <v>8548</v>
      </c>
      <c r="F638" s="56" t="s">
        <v>8549</v>
      </c>
      <c r="G638" s="56" t="s">
        <v>8549</v>
      </c>
      <c r="H638" s="56" t="s">
        <v>9239</v>
      </c>
      <c r="I638" s="56" t="s">
        <v>9229</v>
      </c>
      <c r="J638" s="56" t="s">
        <v>9436</v>
      </c>
      <c r="K638" s="56" t="s">
        <v>9464</v>
      </c>
      <c r="L638" s="56" t="s">
        <v>8557</v>
      </c>
      <c r="M638" s="56">
        <v>330</v>
      </c>
      <c r="N638" s="56">
        <v>333</v>
      </c>
      <c r="O638" s="56">
        <v>401</v>
      </c>
      <c r="P638" s="57">
        <v>472</v>
      </c>
      <c r="Q638" s="58">
        <v>330333401472</v>
      </c>
      <c r="R638" s="56" t="s">
        <v>8549</v>
      </c>
      <c r="S638" s="56" t="s">
        <v>8553</v>
      </c>
      <c r="T638" s="56" t="s">
        <v>8551</v>
      </c>
      <c r="U638" s="56">
        <v>1</v>
      </c>
      <c r="V638" s="49" t="s">
        <v>8554</v>
      </c>
    </row>
    <row r="639" ht="12.8" customHeight="1" spans="1:22" x14ac:dyDescent="0.25">
      <c r="A639" s="55">
        <v>692502</v>
      </c>
      <c r="B639" s="56" t="s">
        <v>9465</v>
      </c>
      <c r="C639" s="56" t="s">
        <v>11</v>
      </c>
      <c r="D639" s="56" t="s">
        <v>8547</v>
      </c>
      <c r="E639" s="56" t="s">
        <v>8548</v>
      </c>
      <c r="F639" s="56" t="s">
        <v>8549</v>
      </c>
      <c r="G639" s="56" t="s">
        <v>8549</v>
      </c>
      <c r="H639" s="56" t="s">
        <v>9245</v>
      </c>
      <c r="I639" s="56" t="s">
        <v>9245</v>
      </c>
      <c r="J639" s="56" t="s">
        <v>9436</v>
      </c>
      <c r="K639" s="56" t="s">
        <v>9465</v>
      </c>
      <c r="L639" s="56" t="s">
        <v>8557</v>
      </c>
      <c r="M639" s="56">
        <v>330</v>
      </c>
      <c r="N639" s="56">
        <v>333</v>
      </c>
      <c r="O639" s="56">
        <v>401</v>
      </c>
      <c r="P639" s="57">
        <v>472</v>
      </c>
      <c r="Q639" s="58">
        <v>330333401472</v>
      </c>
      <c r="R639" s="56" t="s">
        <v>8549</v>
      </c>
      <c r="S639" s="56" t="s">
        <v>8553</v>
      </c>
      <c r="T639" s="56" t="s">
        <v>8551</v>
      </c>
      <c r="U639" s="56">
        <v>1</v>
      </c>
      <c r="V639" s="49" t="s">
        <v>8554</v>
      </c>
    </row>
    <row r="640" ht="12.8" customHeight="1" spans="1:22" x14ac:dyDescent="0.25">
      <c r="A640" s="55">
        <v>692420</v>
      </c>
      <c r="B640" s="56" t="s">
        <v>9466</v>
      </c>
      <c r="C640" s="56" t="s">
        <v>11</v>
      </c>
      <c r="D640" s="56" t="s">
        <v>8547</v>
      </c>
      <c r="E640" s="56" t="s">
        <v>8548</v>
      </c>
      <c r="F640" s="56" t="s">
        <v>8549</v>
      </c>
      <c r="G640" s="56" t="s">
        <v>8549</v>
      </c>
      <c r="H640" s="56" t="s">
        <v>8800</v>
      </c>
      <c r="I640" s="56" t="s">
        <v>8758</v>
      </c>
      <c r="J640" s="56" t="s">
        <v>9436</v>
      </c>
      <c r="K640" s="56" t="s">
        <v>9467</v>
      </c>
      <c r="L640" s="56" t="s">
        <v>8557</v>
      </c>
      <c r="M640" s="56">
        <v>330</v>
      </c>
      <c r="N640" s="56">
        <v>333</v>
      </c>
      <c r="O640" s="56">
        <v>401</v>
      </c>
      <c r="P640" s="57">
        <v>472</v>
      </c>
      <c r="Q640" s="58">
        <v>330333401472</v>
      </c>
      <c r="R640" s="56" t="s">
        <v>8549</v>
      </c>
      <c r="S640" s="56" t="s">
        <v>8553</v>
      </c>
      <c r="T640" s="56" t="s">
        <v>8551</v>
      </c>
      <c r="U640" s="56">
        <v>1</v>
      </c>
      <c r="V640" s="49" t="s">
        <v>8554</v>
      </c>
    </row>
    <row r="641" ht="12.8" customHeight="1" spans="1:22" x14ac:dyDescent="0.25">
      <c r="A641" s="55">
        <v>692421</v>
      </c>
      <c r="B641" s="56" t="s">
        <v>9468</v>
      </c>
      <c r="C641" s="56" t="s">
        <v>11</v>
      </c>
      <c r="D641" s="56" t="s">
        <v>8547</v>
      </c>
      <c r="E641" s="56" t="s">
        <v>8548</v>
      </c>
      <c r="F641" s="56" t="s">
        <v>8549</v>
      </c>
      <c r="G641" s="56" t="s">
        <v>8549</v>
      </c>
      <c r="H641" s="56" t="s">
        <v>8550</v>
      </c>
      <c r="I641" s="56" t="s">
        <v>8550</v>
      </c>
      <c r="J641" s="56" t="s">
        <v>9436</v>
      </c>
      <c r="K641" s="56" t="s">
        <v>9468</v>
      </c>
      <c r="L641" s="56" t="s">
        <v>8557</v>
      </c>
      <c r="M641" s="56">
        <v>330</v>
      </c>
      <c r="N641" s="56">
        <v>333</v>
      </c>
      <c r="O641" s="56">
        <v>401</v>
      </c>
      <c r="P641" s="57">
        <v>472</v>
      </c>
      <c r="Q641" s="58">
        <v>330333401472</v>
      </c>
      <c r="R641" s="56" t="s">
        <v>8549</v>
      </c>
      <c r="S641" s="56" t="s">
        <v>8553</v>
      </c>
      <c r="T641" s="56" t="s">
        <v>8551</v>
      </c>
      <c r="U641" s="56">
        <v>1</v>
      </c>
      <c r="V641" s="49" t="s">
        <v>8554</v>
      </c>
    </row>
    <row r="642" ht="12.8" customHeight="1" spans="1:22" x14ac:dyDescent="0.25">
      <c r="A642" s="55">
        <v>692506</v>
      </c>
      <c r="B642" s="56" t="s">
        <v>9469</v>
      </c>
      <c r="C642" s="56" t="s">
        <v>11</v>
      </c>
      <c r="D642" s="56" t="s">
        <v>8547</v>
      </c>
      <c r="E642" s="56" t="s">
        <v>8548</v>
      </c>
      <c r="F642" s="56" t="s">
        <v>8549</v>
      </c>
      <c r="G642" s="56" t="s">
        <v>8549</v>
      </c>
      <c r="H642" s="56" t="s">
        <v>9179</v>
      </c>
      <c r="I642" s="56" t="s">
        <v>9162</v>
      </c>
      <c r="J642" s="56" t="s">
        <v>9436</v>
      </c>
      <c r="K642" s="56" t="s">
        <v>9469</v>
      </c>
      <c r="L642" s="56" t="s">
        <v>8557</v>
      </c>
      <c r="M642" s="56">
        <v>330</v>
      </c>
      <c r="N642" s="56">
        <v>333</v>
      </c>
      <c r="O642" s="56">
        <v>401</v>
      </c>
      <c r="P642" s="57">
        <v>472</v>
      </c>
      <c r="Q642" s="58">
        <v>330333401472</v>
      </c>
      <c r="R642" s="56" t="s">
        <v>8549</v>
      </c>
      <c r="S642" s="56" t="s">
        <v>8553</v>
      </c>
      <c r="T642" s="56" t="s">
        <v>8551</v>
      </c>
      <c r="U642" s="56">
        <v>1</v>
      </c>
      <c r="V642" s="49" t="s">
        <v>8554</v>
      </c>
    </row>
    <row r="643" ht="12.8" customHeight="1" spans="1:22" x14ac:dyDescent="0.25">
      <c r="A643" s="55">
        <v>692520</v>
      </c>
      <c r="B643" s="56" t="s">
        <v>9470</v>
      </c>
      <c r="C643" s="56" t="s">
        <v>11</v>
      </c>
      <c r="D643" s="56" t="s">
        <v>8547</v>
      </c>
      <c r="E643" s="56" t="s">
        <v>8548</v>
      </c>
      <c r="F643" s="56" t="s">
        <v>8549</v>
      </c>
      <c r="G643" s="56" t="s">
        <v>8549</v>
      </c>
      <c r="H643" s="56" t="s">
        <v>8782</v>
      </c>
      <c r="I643" s="56" t="s">
        <v>8758</v>
      </c>
      <c r="J643" s="56" t="s">
        <v>9436</v>
      </c>
      <c r="K643" s="56" t="s">
        <v>9470</v>
      </c>
      <c r="L643" s="56" t="s">
        <v>8557</v>
      </c>
      <c r="M643" s="56">
        <v>330</v>
      </c>
      <c r="N643" s="56">
        <v>333</v>
      </c>
      <c r="O643" s="56">
        <v>401</v>
      </c>
      <c r="P643" s="57">
        <v>472</v>
      </c>
      <c r="Q643" s="58">
        <v>330333401472</v>
      </c>
      <c r="R643" s="56" t="s">
        <v>8549</v>
      </c>
      <c r="S643" s="56" t="s">
        <v>8553</v>
      </c>
      <c r="T643" s="56" t="s">
        <v>8551</v>
      </c>
      <c r="U643" s="56">
        <v>1</v>
      </c>
      <c r="V643" s="49" t="s">
        <v>8554</v>
      </c>
    </row>
    <row r="644" ht="12.8" customHeight="1" spans="1:22" x14ac:dyDescent="0.25">
      <c r="A644" s="55">
        <v>692523</v>
      </c>
      <c r="B644" s="56" t="s">
        <v>9471</v>
      </c>
      <c r="C644" s="56" t="s">
        <v>11</v>
      </c>
      <c r="D644" s="56" t="s">
        <v>8547</v>
      </c>
      <c r="E644" s="56" t="s">
        <v>8548</v>
      </c>
      <c r="F644" s="56" t="s">
        <v>8549</v>
      </c>
      <c r="G644" s="56" t="s">
        <v>8549</v>
      </c>
      <c r="H644" s="56" t="s">
        <v>9228</v>
      </c>
      <c r="I644" s="56" t="s">
        <v>9229</v>
      </c>
      <c r="J644" s="56" t="s">
        <v>9436</v>
      </c>
      <c r="K644" s="56" t="s">
        <v>9471</v>
      </c>
      <c r="L644" s="56" t="s">
        <v>8557</v>
      </c>
      <c r="M644" s="56">
        <v>330</v>
      </c>
      <c r="N644" s="56">
        <v>333</v>
      </c>
      <c r="O644" s="56">
        <v>401</v>
      </c>
      <c r="P644" s="57">
        <v>472</v>
      </c>
      <c r="Q644" s="58">
        <v>330333401472</v>
      </c>
      <c r="R644" s="56" t="s">
        <v>8549</v>
      </c>
      <c r="S644" s="56" t="s">
        <v>8553</v>
      </c>
      <c r="T644" s="56" t="s">
        <v>8551</v>
      </c>
      <c r="U644" s="56">
        <v>1</v>
      </c>
      <c r="V644" s="49" t="s">
        <v>8554</v>
      </c>
    </row>
    <row r="645" ht="12.8" customHeight="1" spans="1:22" x14ac:dyDescent="0.25">
      <c r="A645" s="55">
        <v>692527</v>
      </c>
      <c r="B645" s="56" t="s">
        <v>9472</v>
      </c>
      <c r="C645" s="56" t="s">
        <v>11</v>
      </c>
      <c r="D645" s="56" t="s">
        <v>8547</v>
      </c>
      <c r="E645" s="56" t="s">
        <v>8548</v>
      </c>
      <c r="F645" s="56" t="s">
        <v>8549</v>
      </c>
      <c r="G645" s="56" t="s">
        <v>8549</v>
      </c>
      <c r="H645" s="56" t="s">
        <v>8795</v>
      </c>
      <c r="I645" s="56" t="s">
        <v>8758</v>
      </c>
      <c r="J645" s="56" t="s">
        <v>9436</v>
      </c>
      <c r="K645" s="56" t="s">
        <v>9472</v>
      </c>
      <c r="L645" s="56" t="s">
        <v>8557</v>
      </c>
      <c r="M645" s="56">
        <v>330</v>
      </c>
      <c r="N645" s="56">
        <v>333</v>
      </c>
      <c r="O645" s="56">
        <v>401</v>
      </c>
      <c r="P645" s="57">
        <v>472</v>
      </c>
      <c r="Q645" s="58">
        <v>330333401472</v>
      </c>
      <c r="R645" s="56" t="s">
        <v>8549</v>
      </c>
      <c r="S645" s="56" t="s">
        <v>8553</v>
      </c>
      <c r="T645" s="56" t="s">
        <v>8551</v>
      </c>
      <c r="U645" s="56">
        <v>1</v>
      </c>
      <c r="V645" s="49" t="s">
        <v>8554</v>
      </c>
    </row>
    <row r="646" ht="12.8" customHeight="1" spans="1:22" x14ac:dyDescent="0.25">
      <c r="A646" s="55">
        <v>692557</v>
      </c>
      <c r="B646" s="56" t="s">
        <v>9473</v>
      </c>
      <c r="C646" s="56" t="s">
        <v>11</v>
      </c>
      <c r="D646" s="56" t="s">
        <v>8547</v>
      </c>
      <c r="E646" s="56" t="s">
        <v>8548</v>
      </c>
      <c r="F646" s="56" t="s">
        <v>8549</v>
      </c>
      <c r="G646" s="56" t="s">
        <v>8549</v>
      </c>
      <c r="H646" s="56" t="s">
        <v>8904</v>
      </c>
      <c r="I646" s="56" t="s">
        <v>8905</v>
      </c>
      <c r="J646" s="56" t="s">
        <v>9436</v>
      </c>
      <c r="K646" s="56" t="s">
        <v>9473</v>
      </c>
      <c r="L646" s="56" t="s">
        <v>8557</v>
      </c>
      <c r="M646" s="56">
        <v>330</v>
      </c>
      <c r="N646" s="56">
        <v>333</v>
      </c>
      <c r="O646" s="56">
        <v>401</v>
      </c>
      <c r="P646" s="57">
        <v>472</v>
      </c>
      <c r="Q646" s="58">
        <v>330333401472</v>
      </c>
      <c r="R646" s="56" t="s">
        <v>8549</v>
      </c>
      <c r="S646" s="56" t="s">
        <v>8553</v>
      </c>
      <c r="T646" s="56" t="s">
        <v>8551</v>
      </c>
      <c r="U646" s="56">
        <v>1</v>
      </c>
      <c r="V646" s="49" t="s">
        <v>8554</v>
      </c>
    </row>
    <row r="647" ht="12.8" customHeight="1" spans="1:22" x14ac:dyDescent="0.25">
      <c r="A647" s="55">
        <v>692559</v>
      </c>
      <c r="B647" s="56" t="s">
        <v>9474</v>
      </c>
      <c r="C647" s="56" t="s">
        <v>11</v>
      </c>
      <c r="D647" s="56" t="s">
        <v>8547</v>
      </c>
      <c r="E647" s="56" t="s">
        <v>8548</v>
      </c>
      <c r="F647" s="56" t="s">
        <v>8549</v>
      </c>
      <c r="G647" s="56" t="s">
        <v>8549</v>
      </c>
      <c r="H647" s="56" t="s">
        <v>9201</v>
      </c>
      <c r="I647" s="56" t="s">
        <v>9162</v>
      </c>
      <c r="J647" s="56" t="s">
        <v>9436</v>
      </c>
      <c r="K647" s="56" t="s">
        <v>9474</v>
      </c>
      <c r="L647" s="56" t="s">
        <v>8557</v>
      </c>
      <c r="M647" s="56">
        <v>330</v>
      </c>
      <c r="N647" s="56">
        <v>333</v>
      </c>
      <c r="O647" s="56">
        <v>401</v>
      </c>
      <c r="P647" s="57">
        <v>472</v>
      </c>
      <c r="Q647" s="58">
        <v>330333401472</v>
      </c>
      <c r="R647" s="56" t="s">
        <v>8549</v>
      </c>
      <c r="S647" s="56" t="s">
        <v>8553</v>
      </c>
      <c r="T647" s="56" t="s">
        <v>8551</v>
      </c>
      <c r="U647" s="56">
        <v>1</v>
      </c>
      <c r="V647" s="49" t="s">
        <v>8554</v>
      </c>
    </row>
    <row r="648" ht="12.8" customHeight="1" spans="1:22" x14ac:dyDescent="0.25">
      <c r="A648" s="55">
        <v>692561</v>
      </c>
      <c r="B648" s="56" t="s">
        <v>9475</v>
      </c>
      <c r="C648" s="56" t="s">
        <v>11</v>
      </c>
      <c r="D648" s="56" t="s">
        <v>8547</v>
      </c>
      <c r="E648" s="56" t="s">
        <v>8548</v>
      </c>
      <c r="F648" s="56" t="s">
        <v>8549</v>
      </c>
      <c r="G648" s="56" t="s">
        <v>8549</v>
      </c>
      <c r="H648" s="56" t="s">
        <v>8924</v>
      </c>
      <c r="I648" s="56" t="s">
        <v>8905</v>
      </c>
      <c r="J648" s="56" t="s">
        <v>9436</v>
      </c>
      <c r="K648" s="56" t="s">
        <v>9475</v>
      </c>
      <c r="L648" s="56" t="s">
        <v>8557</v>
      </c>
      <c r="M648" s="56">
        <v>330</v>
      </c>
      <c r="N648" s="56">
        <v>333</v>
      </c>
      <c r="O648" s="56">
        <v>401</v>
      </c>
      <c r="P648" s="57">
        <v>472</v>
      </c>
      <c r="Q648" s="58">
        <v>330333401472</v>
      </c>
      <c r="R648" s="56" t="s">
        <v>8549</v>
      </c>
      <c r="S648" s="56" t="s">
        <v>8553</v>
      </c>
      <c r="T648" s="56" t="s">
        <v>8551</v>
      </c>
      <c r="U648" s="56">
        <v>1</v>
      </c>
      <c r="V648" s="49" t="s">
        <v>8554</v>
      </c>
    </row>
    <row r="649" ht="12.8" customHeight="1" spans="1:22" x14ac:dyDescent="0.25">
      <c r="A649" s="55">
        <v>692572</v>
      </c>
      <c r="B649" s="56" t="s">
        <v>9476</v>
      </c>
      <c r="C649" s="56" t="s">
        <v>11</v>
      </c>
      <c r="D649" s="56" t="s">
        <v>8547</v>
      </c>
      <c r="E649" s="56" t="s">
        <v>8548</v>
      </c>
      <c r="F649" s="56" t="s">
        <v>8549</v>
      </c>
      <c r="G649" s="56" t="s">
        <v>8549</v>
      </c>
      <c r="H649" s="56" t="s">
        <v>9171</v>
      </c>
      <c r="I649" s="56" t="s">
        <v>9162</v>
      </c>
      <c r="J649" s="56" t="s">
        <v>9436</v>
      </c>
      <c r="K649" s="56" t="s">
        <v>9476</v>
      </c>
      <c r="L649" s="56" t="s">
        <v>8557</v>
      </c>
      <c r="M649" s="56">
        <v>330</v>
      </c>
      <c r="N649" s="56">
        <v>333</v>
      </c>
      <c r="O649" s="56">
        <v>401</v>
      </c>
      <c r="P649" s="57">
        <v>472</v>
      </c>
      <c r="Q649" s="58">
        <v>330333401472</v>
      </c>
      <c r="R649" s="56" t="s">
        <v>8549</v>
      </c>
      <c r="S649" s="56" t="s">
        <v>8553</v>
      </c>
      <c r="T649" s="56" t="s">
        <v>8551</v>
      </c>
      <c r="U649" s="56">
        <v>1</v>
      </c>
      <c r="V649" s="49" t="s">
        <v>8554</v>
      </c>
    </row>
    <row r="650" ht="12.8" customHeight="1" spans="1:22" x14ac:dyDescent="0.25">
      <c r="A650" s="55">
        <v>692574</v>
      </c>
      <c r="B650" s="56" t="s">
        <v>9477</v>
      </c>
      <c r="C650" s="56" t="s">
        <v>11</v>
      </c>
      <c r="D650" s="56" t="s">
        <v>8547</v>
      </c>
      <c r="E650" s="56" t="s">
        <v>8548</v>
      </c>
      <c r="F650" s="56" t="s">
        <v>8549</v>
      </c>
      <c r="G650" s="56" t="s">
        <v>8549</v>
      </c>
      <c r="H650" s="56" t="s">
        <v>8814</v>
      </c>
      <c r="I650" s="56" t="s">
        <v>8758</v>
      </c>
      <c r="J650" s="56" t="s">
        <v>9436</v>
      </c>
      <c r="K650" s="56" t="s">
        <v>9477</v>
      </c>
      <c r="L650" s="56" t="s">
        <v>8557</v>
      </c>
      <c r="M650" s="56">
        <v>330</v>
      </c>
      <c r="N650" s="56">
        <v>333</v>
      </c>
      <c r="O650" s="56">
        <v>401</v>
      </c>
      <c r="P650" s="57">
        <v>472</v>
      </c>
      <c r="Q650" s="58">
        <v>330333401472</v>
      </c>
      <c r="R650" s="56" t="s">
        <v>8549</v>
      </c>
      <c r="S650" s="56" t="s">
        <v>8553</v>
      </c>
      <c r="T650" s="56" t="s">
        <v>8551</v>
      </c>
      <c r="U650" s="56">
        <v>1</v>
      </c>
      <c r="V650" s="49" t="s">
        <v>8554</v>
      </c>
    </row>
    <row r="651" ht="12.8" customHeight="1" spans="1:22" x14ac:dyDescent="0.25">
      <c r="A651" s="55">
        <v>692586</v>
      </c>
      <c r="B651" s="56" t="s">
        <v>9478</v>
      </c>
      <c r="C651" s="56" t="s">
        <v>11</v>
      </c>
      <c r="D651" s="56" t="s">
        <v>8547</v>
      </c>
      <c r="E651" s="56" t="s">
        <v>8548</v>
      </c>
      <c r="F651" s="56" t="s">
        <v>8549</v>
      </c>
      <c r="G651" s="56" t="s">
        <v>8549</v>
      </c>
      <c r="H651" s="56" t="s">
        <v>8811</v>
      </c>
      <c r="I651" s="56" t="s">
        <v>8758</v>
      </c>
      <c r="J651" s="56" t="s">
        <v>9436</v>
      </c>
      <c r="K651" s="56" t="s">
        <v>9478</v>
      </c>
      <c r="L651" s="56" t="s">
        <v>8557</v>
      </c>
      <c r="M651" s="56">
        <v>330</v>
      </c>
      <c r="N651" s="56">
        <v>333</v>
      </c>
      <c r="O651" s="56">
        <v>401</v>
      </c>
      <c r="P651" s="57">
        <v>472</v>
      </c>
      <c r="Q651" s="58">
        <v>330333401472</v>
      </c>
      <c r="R651" s="56" t="s">
        <v>8549</v>
      </c>
      <c r="S651" s="56" t="s">
        <v>8553</v>
      </c>
      <c r="T651" s="56" t="s">
        <v>8551</v>
      </c>
      <c r="U651" s="56">
        <v>1</v>
      </c>
      <c r="V651" s="49" t="s">
        <v>8554</v>
      </c>
    </row>
    <row r="652" ht="12.8" customHeight="1" spans="1:22" x14ac:dyDescent="0.25">
      <c r="A652" s="55">
        <v>692593</v>
      </c>
      <c r="B652" s="56" t="s">
        <v>9479</v>
      </c>
      <c r="C652" s="56" t="s">
        <v>11</v>
      </c>
      <c r="D652" s="56" t="s">
        <v>8547</v>
      </c>
      <c r="E652" s="56" t="s">
        <v>8548</v>
      </c>
      <c r="F652" s="56" t="s">
        <v>8549</v>
      </c>
      <c r="G652" s="56" t="s">
        <v>8549</v>
      </c>
      <c r="H652" s="56" t="s">
        <v>8790</v>
      </c>
      <c r="I652" s="56" t="s">
        <v>8758</v>
      </c>
      <c r="J652" s="56" t="s">
        <v>9436</v>
      </c>
      <c r="K652" s="56" t="s">
        <v>9479</v>
      </c>
      <c r="L652" s="56" t="s">
        <v>8557</v>
      </c>
      <c r="M652" s="56">
        <v>330</v>
      </c>
      <c r="N652" s="56">
        <v>333</v>
      </c>
      <c r="O652" s="56">
        <v>401</v>
      </c>
      <c r="P652" s="57">
        <v>472</v>
      </c>
      <c r="Q652" s="58">
        <v>330333401472</v>
      </c>
      <c r="R652" s="56" t="s">
        <v>8549</v>
      </c>
      <c r="S652" s="56" t="s">
        <v>8553</v>
      </c>
      <c r="T652" s="56" t="s">
        <v>8551</v>
      </c>
      <c r="U652" s="56">
        <v>1</v>
      </c>
      <c r="V652" s="49" t="s">
        <v>8554</v>
      </c>
    </row>
    <row r="653" ht="12.8" customHeight="1" spans="1:22" x14ac:dyDescent="0.25">
      <c r="A653" s="55">
        <v>692611</v>
      </c>
      <c r="B653" s="56" t="s">
        <v>9480</v>
      </c>
      <c r="C653" s="56" t="s">
        <v>11</v>
      </c>
      <c r="D653" s="56" t="s">
        <v>8547</v>
      </c>
      <c r="E653" s="56" t="s">
        <v>8548</v>
      </c>
      <c r="F653" s="56" t="s">
        <v>8549</v>
      </c>
      <c r="G653" s="56" t="s">
        <v>8549</v>
      </c>
      <c r="H653" s="56" t="s">
        <v>8817</v>
      </c>
      <c r="I653" s="56" t="s">
        <v>8758</v>
      </c>
      <c r="J653" s="56" t="s">
        <v>9436</v>
      </c>
      <c r="K653" s="56" t="s">
        <v>9481</v>
      </c>
      <c r="L653" s="56" t="s">
        <v>8557</v>
      </c>
      <c r="M653" s="56">
        <v>330</v>
      </c>
      <c r="N653" s="56">
        <v>333</v>
      </c>
      <c r="O653" s="56">
        <v>401</v>
      </c>
      <c r="P653" s="57">
        <v>472</v>
      </c>
      <c r="Q653" s="58">
        <v>330333401472</v>
      </c>
      <c r="R653" s="56" t="s">
        <v>8549</v>
      </c>
      <c r="S653" s="56" t="s">
        <v>8553</v>
      </c>
      <c r="T653" s="56" t="s">
        <v>8551</v>
      </c>
      <c r="U653" s="56">
        <v>1</v>
      </c>
      <c r="V653" s="49" t="s">
        <v>8554</v>
      </c>
    </row>
    <row r="654" ht="12.8" customHeight="1" spans="1:22" x14ac:dyDescent="0.25">
      <c r="A654" s="55" t="s">
        <v>7022</v>
      </c>
      <c r="B654" s="56" t="s">
        <v>9482</v>
      </c>
      <c r="C654" s="56" t="s">
        <v>10</v>
      </c>
      <c r="D654" s="56" t="s">
        <v>9252</v>
      </c>
      <c r="E654" s="56" t="s">
        <v>9253</v>
      </c>
      <c r="F654" s="56" t="s">
        <v>9254</v>
      </c>
      <c r="G654" s="56" t="s">
        <v>9255</v>
      </c>
      <c r="H654" s="56" t="s">
        <v>9259</v>
      </c>
      <c r="I654" s="56" t="s">
        <v>9255</v>
      </c>
      <c r="J654" s="56" t="s">
        <v>8551</v>
      </c>
      <c r="K654" s="56" t="s">
        <v>9260</v>
      </c>
      <c r="L654" s="56" t="s">
        <v>7292</v>
      </c>
      <c r="M654" s="56">
        <v>480</v>
      </c>
      <c r="N654" s="56">
        <v>433</v>
      </c>
      <c r="O654" s="56">
        <v>104</v>
      </c>
      <c r="P654" s="57" t="s">
        <v>7022</v>
      </c>
      <c r="Q654" s="58" t="s">
        <v>9257</v>
      </c>
      <c r="R654" s="56" t="s">
        <v>9068</v>
      </c>
      <c r="S654" s="56" t="s">
        <v>9255</v>
      </c>
      <c r="T654" s="56" t="s">
        <v>8551</v>
      </c>
      <c r="U654" s="56">
        <v>0.2</v>
      </c>
      <c r="V654" s="49" t="s">
        <v>8554</v>
      </c>
    </row>
    <row r="655" ht="12.8" customHeight="1" spans="1:22" x14ac:dyDescent="0.25">
      <c r="A655" s="55">
        <v>692508</v>
      </c>
      <c r="B655" s="56" t="s">
        <v>9483</v>
      </c>
      <c r="C655" s="56" t="s">
        <v>11</v>
      </c>
      <c r="D655" s="56" t="s">
        <v>8547</v>
      </c>
      <c r="E655" s="56" t="s">
        <v>8548</v>
      </c>
      <c r="F655" s="56" t="s">
        <v>8549</v>
      </c>
      <c r="G655" s="56" t="s">
        <v>8549</v>
      </c>
      <c r="H655" s="56" t="s">
        <v>9031</v>
      </c>
      <c r="I655" s="56" t="s">
        <v>9031</v>
      </c>
      <c r="J655" s="56" t="s">
        <v>9436</v>
      </c>
      <c r="K655" s="56" t="s">
        <v>9483</v>
      </c>
      <c r="L655" s="56" t="s">
        <v>8557</v>
      </c>
      <c r="M655" s="56">
        <v>330</v>
      </c>
      <c r="N655" s="56">
        <v>333</v>
      </c>
      <c r="O655" s="56">
        <v>401</v>
      </c>
      <c r="P655" s="57">
        <v>472</v>
      </c>
      <c r="Q655" s="58">
        <v>330333401472</v>
      </c>
      <c r="R655" s="56" t="s">
        <v>8549</v>
      </c>
      <c r="S655" s="56" t="s">
        <v>8553</v>
      </c>
      <c r="T655" s="56" t="s">
        <v>8551</v>
      </c>
      <c r="U655" s="56">
        <v>1</v>
      </c>
      <c r="V655" s="49" t="s">
        <v>8554</v>
      </c>
    </row>
    <row r="656" ht="12.8" customHeight="1" spans="1:22" x14ac:dyDescent="0.25">
      <c r="A656" s="55">
        <v>692516</v>
      </c>
      <c r="B656" s="56" t="s">
        <v>9484</v>
      </c>
      <c r="C656" s="56" t="s">
        <v>11</v>
      </c>
      <c r="D656" s="56" t="s">
        <v>8547</v>
      </c>
      <c r="E656" s="56" t="s">
        <v>8548</v>
      </c>
      <c r="F656" s="56" t="s">
        <v>8549</v>
      </c>
      <c r="G656" s="56" t="s">
        <v>8549</v>
      </c>
      <c r="H656" s="56" t="s">
        <v>9138</v>
      </c>
      <c r="I656" s="56" t="s">
        <v>9138</v>
      </c>
      <c r="J656" s="56" t="s">
        <v>9436</v>
      </c>
      <c r="K656" s="56" t="s">
        <v>9484</v>
      </c>
      <c r="L656" s="56" t="s">
        <v>8557</v>
      </c>
      <c r="M656" s="56">
        <v>330</v>
      </c>
      <c r="N656" s="56">
        <v>333</v>
      </c>
      <c r="O656" s="56">
        <v>401</v>
      </c>
      <c r="P656" s="57">
        <v>472</v>
      </c>
      <c r="Q656" s="58">
        <v>330333401472</v>
      </c>
      <c r="R656" s="56" t="s">
        <v>8549</v>
      </c>
      <c r="S656" s="56" t="s">
        <v>8553</v>
      </c>
      <c r="T656" s="56" t="s">
        <v>8551</v>
      </c>
      <c r="U656" s="56">
        <v>1</v>
      </c>
      <c r="V656" s="49" t="s">
        <v>8554</v>
      </c>
    </row>
    <row r="657" ht="12.8" customHeight="1" spans="1:22" x14ac:dyDescent="0.25">
      <c r="A657" s="55">
        <v>692525</v>
      </c>
      <c r="B657" s="56" t="s">
        <v>9485</v>
      </c>
      <c r="C657" s="56" t="s">
        <v>11</v>
      </c>
      <c r="D657" s="56" t="s">
        <v>8547</v>
      </c>
      <c r="E657" s="56" t="s">
        <v>8548</v>
      </c>
      <c r="F657" s="56" t="s">
        <v>8549</v>
      </c>
      <c r="G657" s="56" t="s">
        <v>8549</v>
      </c>
      <c r="H657" s="56" t="s">
        <v>9204</v>
      </c>
      <c r="I657" s="56" t="s">
        <v>9162</v>
      </c>
      <c r="J657" s="56" t="s">
        <v>9436</v>
      </c>
      <c r="K657" s="56" t="s">
        <v>9485</v>
      </c>
      <c r="L657" s="56" t="s">
        <v>8557</v>
      </c>
      <c r="M657" s="56">
        <v>330</v>
      </c>
      <c r="N657" s="56">
        <v>333</v>
      </c>
      <c r="O657" s="56">
        <v>401</v>
      </c>
      <c r="P657" s="57">
        <v>472</v>
      </c>
      <c r="Q657" s="58">
        <v>330333401472</v>
      </c>
      <c r="R657" s="56" t="s">
        <v>8549</v>
      </c>
      <c r="S657" s="56" t="s">
        <v>8553</v>
      </c>
      <c r="T657" s="56" t="s">
        <v>8551</v>
      </c>
      <c r="U657" s="56">
        <v>1</v>
      </c>
      <c r="V657" s="49" t="s">
        <v>8554</v>
      </c>
    </row>
    <row r="658" ht="12.8" customHeight="1" spans="1:22" x14ac:dyDescent="0.25">
      <c r="A658" s="55">
        <v>692537</v>
      </c>
      <c r="B658" s="56" t="s">
        <v>9486</v>
      </c>
      <c r="C658" s="56" t="s">
        <v>11</v>
      </c>
      <c r="D658" s="56" t="s">
        <v>8547</v>
      </c>
      <c r="E658" s="56" t="s">
        <v>8548</v>
      </c>
      <c r="F658" s="56" t="s">
        <v>8549</v>
      </c>
      <c r="G658" s="56" t="s">
        <v>8549</v>
      </c>
      <c r="H658" s="56" t="s">
        <v>8918</v>
      </c>
      <c r="I658" s="56" t="s">
        <v>8905</v>
      </c>
      <c r="J658" s="56" t="s">
        <v>9436</v>
      </c>
      <c r="K658" s="56" t="s">
        <v>9486</v>
      </c>
      <c r="L658" s="56" t="s">
        <v>8557</v>
      </c>
      <c r="M658" s="56">
        <v>330</v>
      </c>
      <c r="N658" s="56">
        <v>333</v>
      </c>
      <c r="O658" s="56">
        <v>401</v>
      </c>
      <c r="P658" s="57">
        <v>472</v>
      </c>
      <c r="Q658" s="58">
        <v>330333401472</v>
      </c>
      <c r="R658" s="56" t="s">
        <v>8549</v>
      </c>
      <c r="S658" s="56" t="s">
        <v>8553</v>
      </c>
      <c r="T658" s="56" t="s">
        <v>8551</v>
      </c>
      <c r="U658" s="56">
        <v>1</v>
      </c>
      <c r="V658" s="49" t="s">
        <v>8554</v>
      </c>
    </row>
    <row r="659" ht="12.8" customHeight="1" spans="1:22" x14ac:dyDescent="0.25">
      <c r="A659" s="55">
        <v>692884</v>
      </c>
      <c r="B659" s="56" t="s">
        <v>9487</v>
      </c>
      <c r="C659" s="56" t="s">
        <v>11</v>
      </c>
      <c r="D659" s="56" t="s">
        <v>8547</v>
      </c>
      <c r="E659" s="56" t="s">
        <v>8548</v>
      </c>
      <c r="F659" s="56" t="s">
        <v>8549</v>
      </c>
      <c r="G659" s="56" t="s">
        <v>8549</v>
      </c>
      <c r="H659" s="56" t="s">
        <v>9488</v>
      </c>
      <c r="I659" s="56" t="s">
        <v>9211</v>
      </c>
      <c r="J659" s="56" t="s">
        <v>8559</v>
      </c>
      <c r="K659" s="56" t="s">
        <v>9489</v>
      </c>
      <c r="L659" s="56" t="s">
        <v>8557</v>
      </c>
      <c r="M659" s="56">
        <v>330</v>
      </c>
      <c r="N659" s="56">
        <v>333</v>
      </c>
      <c r="O659" s="56">
        <v>401</v>
      </c>
      <c r="P659" s="57">
        <v>101</v>
      </c>
      <c r="Q659" s="58">
        <v>330333401101</v>
      </c>
      <c r="R659" s="56" t="s">
        <v>8549</v>
      </c>
      <c r="S659" s="56" t="s">
        <v>8553</v>
      </c>
      <c r="T659" s="56" t="s">
        <v>8551</v>
      </c>
      <c r="U659" s="56">
        <v>1</v>
      </c>
      <c r="V659" s="49" t="s">
        <v>8554</v>
      </c>
    </row>
    <row r="660" ht="12.8" customHeight="1" spans="1:22" x14ac:dyDescent="0.25">
      <c r="A660" s="55">
        <v>695076</v>
      </c>
      <c r="B660" s="56" t="s">
        <v>9490</v>
      </c>
      <c r="C660" s="56" t="s">
        <v>11</v>
      </c>
      <c r="D660" s="56" t="s">
        <v>8547</v>
      </c>
      <c r="E660" s="56" t="s">
        <v>8548</v>
      </c>
      <c r="F660" s="56" t="s">
        <v>8583</v>
      </c>
      <c r="G660" s="56" t="s">
        <v>8583</v>
      </c>
      <c r="H660" s="56" t="s">
        <v>8864</v>
      </c>
      <c r="I660" s="56" t="s">
        <v>8862</v>
      </c>
      <c r="J660" s="56" t="s">
        <v>9436</v>
      </c>
      <c r="K660" s="56" t="s">
        <v>9491</v>
      </c>
      <c r="L660" s="56" t="s">
        <v>8557</v>
      </c>
      <c r="M660" s="56">
        <v>330</v>
      </c>
      <c r="N660" s="56">
        <v>333</v>
      </c>
      <c r="O660" s="56">
        <v>402</v>
      </c>
      <c r="P660" s="57">
        <v>172</v>
      </c>
      <c r="Q660" s="58">
        <v>330333402172</v>
      </c>
      <c r="R660" s="56" t="s">
        <v>8583</v>
      </c>
      <c r="S660" s="56" t="s">
        <v>8553</v>
      </c>
      <c r="T660" s="56" t="s">
        <v>8551</v>
      </c>
      <c r="U660" s="56">
        <v>1</v>
      </c>
      <c r="V660" s="49" t="s">
        <v>8554</v>
      </c>
    </row>
    <row r="661" ht="12.8" customHeight="1" spans="1:22" x14ac:dyDescent="0.25">
      <c r="A661" s="55">
        <v>695077</v>
      </c>
      <c r="B661" s="56" t="s">
        <v>9492</v>
      </c>
      <c r="C661" s="56" t="s">
        <v>11</v>
      </c>
      <c r="D661" s="56" t="s">
        <v>8547</v>
      </c>
      <c r="E661" s="56" t="s">
        <v>8548</v>
      </c>
      <c r="F661" s="56" t="s">
        <v>8583</v>
      </c>
      <c r="G661" s="56" t="s">
        <v>8583</v>
      </c>
      <c r="H661" s="56" t="s">
        <v>8875</v>
      </c>
      <c r="I661" s="56" t="s">
        <v>8875</v>
      </c>
      <c r="J661" s="56" t="s">
        <v>9436</v>
      </c>
      <c r="K661" s="56" t="s">
        <v>9492</v>
      </c>
      <c r="L661" s="56" t="s">
        <v>8557</v>
      </c>
      <c r="M661" s="56">
        <v>330</v>
      </c>
      <c r="N661" s="56">
        <v>333</v>
      </c>
      <c r="O661" s="56">
        <v>402</v>
      </c>
      <c r="P661" s="57">
        <v>172</v>
      </c>
      <c r="Q661" s="58">
        <v>330333402172</v>
      </c>
      <c r="R661" s="56" t="s">
        <v>8583</v>
      </c>
      <c r="S661" s="56" t="s">
        <v>8553</v>
      </c>
      <c r="T661" s="56" t="s">
        <v>8551</v>
      </c>
      <c r="U661" s="56">
        <v>1</v>
      </c>
      <c r="V661" s="49" t="s">
        <v>8554</v>
      </c>
    </row>
    <row r="662" ht="12.8" customHeight="1" spans="1:22" x14ac:dyDescent="0.25">
      <c r="A662" s="55">
        <v>695078</v>
      </c>
      <c r="B662" s="56" t="s">
        <v>9493</v>
      </c>
      <c r="C662" s="56" t="s">
        <v>11</v>
      </c>
      <c r="D662" s="56" t="s">
        <v>8547</v>
      </c>
      <c r="E662" s="56" t="s">
        <v>8548</v>
      </c>
      <c r="F662" s="56" t="s">
        <v>8583</v>
      </c>
      <c r="G662" s="56" t="s">
        <v>8583</v>
      </c>
      <c r="H662" s="56" t="s">
        <v>8620</v>
      </c>
      <c r="I662" s="56" t="s">
        <v>8620</v>
      </c>
      <c r="J662" s="56" t="s">
        <v>9436</v>
      </c>
      <c r="K662" s="56" t="s">
        <v>9493</v>
      </c>
      <c r="L662" s="56" t="s">
        <v>8557</v>
      </c>
      <c r="M662" s="56">
        <v>330</v>
      </c>
      <c r="N662" s="56">
        <v>333</v>
      </c>
      <c r="O662" s="56">
        <v>402</v>
      </c>
      <c r="P662" s="57">
        <v>172</v>
      </c>
      <c r="Q662" s="58">
        <v>330333402172</v>
      </c>
      <c r="R662" s="56" t="s">
        <v>8583</v>
      </c>
      <c r="S662" s="56" t="s">
        <v>8553</v>
      </c>
      <c r="T662" s="56" t="s">
        <v>8551</v>
      </c>
      <c r="U662" s="56">
        <v>1</v>
      </c>
      <c r="V662" s="49" t="s">
        <v>8554</v>
      </c>
    </row>
    <row r="663" ht="12.8" customHeight="1" spans="1:22" x14ac:dyDescent="0.25">
      <c r="A663" s="55">
        <v>695079</v>
      </c>
      <c r="B663" s="56" t="s">
        <v>9494</v>
      </c>
      <c r="C663" s="56" t="s">
        <v>11</v>
      </c>
      <c r="D663" s="56" t="s">
        <v>8547</v>
      </c>
      <c r="E663" s="56" t="s">
        <v>8548</v>
      </c>
      <c r="F663" s="56" t="s">
        <v>8583</v>
      </c>
      <c r="G663" s="56" t="s">
        <v>8583</v>
      </c>
      <c r="H663" s="56" t="s">
        <v>8702</v>
      </c>
      <c r="I663" s="56" t="s">
        <v>8702</v>
      </c>
      <c r="J663" s="56" t="s">
        <v>9436</v>
      </c>
      <c r="K663" s="56" t="s">
        <v>9494</v>
      </c>
      <c r="L663" s="56" t="s">
        <v>8557</v>
      </c>
      <c r="M663" s="56">
        <v>330</v>
      </c>
      <c r="N663" s="56">
        <v>333</v>
      </c>
      <c r="O663" s="56">
        <v>402</v>
      </c>
      <c r="P663" s="57">
        <v>172</v>
      </c>
      <c r="Q663" s="58">
        <v>330333402172</v>
      </c>
      <c r="R663" s="56" t="s">
        <v>8583</v>
      </c>
      <c r="S663" s="56" t="s">
        <v>8553</v>
      </c>
      <c r="T663" s="56" t="s">
        <v>8551</v>
      </c>
      <c r="U663" s="56">
        <v>1</v>
      </c>
      <c r="V663" s="49" t="s">
        <v>8554</v>
      </c>
    </row>
    <row r="664" ht="12.8" customHeight="1" spans="1:22" x14ac:dyDescent="0.25">
      <c r="A664" s="55">
        <v>695081</v>
      </c>
      <c r="B664" s="56" t="s">
        <v>9495</v>
      </c>
      <c r="C664" s="56" t="s">
        <v>11</v>
      </c>
      <c r="D664" s="56" t="s">
        <v>8547</v>
      </c>
      <c r="E664" s="56" t="s">
        <v>8548</v>
      </c>
      <c r="F664" s="56" t="s">
        <v>8583</v>
      </c>
      <c r="G664" s="56" t="s">
        <v>8583</v>
      </c>
      <c r="H664" s="56" t="s">
        <v>8745</v>
      </c>
      <c r="I664" s="56" t="s">
        <v>8745</v>
      </c>
      <c r="J664" s="56" t="s">
        <v>9436</v>
      </c>
      <c r="K664" s="56" t="s">
        <v>9496</v>
      </c>
      <c r="L664" s="56" t="s">
        <v>8557</v>
      </c>
      <c r="M664" s="56">
        <v>330</v>
      </c>
      <c r="N664" s="56">
        <v>333</v>
      </c>
      <c r="O664" s="56">
        <v>402</v>
      </c>
      <c r="P664" s="57">
        <v>172</v>
      </c>
      <c r="Q664" s="58">
        <v>330333402172</v>
      </c>
      <c r="R664" s="56" t="s">
        <v>8583</v>
      </c>
      <c r="S664" s="56" t="s">
        <v>8553</v>
      </c>
      <c r="T664" s="56" t="s">
        <v>8551</v>
      </c>
      <c r="U664" s="56">
        <v>1</v>
      </c>
      <c r="V664" s="49" t="s">
        <v>8554</v>
      </c>
    </row>
    <row r="665" ht="12.8" customHeight="1" spans="1:22" x14ac:dyDescent="0.25">
      <c r="A665" s="55">
        <v>695084</v>
      </c>
      <c r="B665" s="56" t="s">
        <v>9497</v>
      </c>
      <c r="C665" s="56" t="s">
        <v>11</v>
      </c>
      <c r="D665" s="56" t="s">
        <v>8547</v>
      </c>
      <c r="E665" s="56" t="s">
        <v>8548</v>
      </c>
      <c r="F665" s="56" t="s">
        <v>8583</v>
      </c>
      <c r="G665" s="56" t="s">
        <v>8583</v>
      </c>
      <c r="H665" s="56" t="s">
        <v>8675</v>
      </c>
      <c r="I665" s="56" t="s">
        <v>8676</v>
      </c>
      <c r="J665" s="56" t="s">
        <v>9436</v>
      </c>
      <c r="K665" s="56" t="s">
        <v>9497</v>
      </c>
      <c r="L665" s="56" t="s">
        <v>8557</v>
      </c>
      <c r="M665" s="56">
        <v>330</v>
      </c>
      <c r="N665" s="56">
        <v>333</v>
      </c>
      <c r="O665" s="56">
        <v>402</v>
      </c>
      <c r="P665" s="57">
        <v>172</v>
      </c>
      <c r="Q665" s="58">
        <v>330333402172</v>
      </c>
      <c r="R665" s="56" t="s">
        <v>8583</v>
      </c>
      <c r="S665" s="56" t="s">
        <v>8553</v>
      </c>
      <c r="T665" s="56" t="s">
        <v>8551</v>
      </c>
      <c r="U665" s="56">
        <v>1</v>
      </c>
      <c r="V665" s="49" t="s">
        <v>8554</v>
      </c>
    </row>
    <row r="666" ht="12.8" customHeight="1" spans="1:22" x14ac:dyDescent="0.25">
      <c r="A666" s="55">
        <v>695089</v>
      </c>
      <c r="B666" s="56" t="s">
        <v>9498</v>
      </c>
      <c r="C666" s="56" t="s">
        <v>11</v>
      </c>
      <c r="D666" s="56" t="s">
        <v>8547</v>
      </c>
      <c r="E666" s="56" t="s">
        <v>8548</v>
      </c>
      <c r="F666" s="56" t="s">
        <v>8583</v>
      </c>
      <c r="G666" s="56" t="s">
        <v>8583</v>
      </c>
      <c r="H666" s="56" t="s">
        <v>8740</v>
      </c>
      <c r="I666" s="56" t="s">
        <v>8741</v>
      </c>
      <c r="J666" s="56" t="s">
        <v>9436</v>
      </c>
      <c r="K666" s="56" t="s">
        <v>9499</v>
      </c>
      <c r="L666" s="56" t="s">
        <v>8557</v>
      </c>
      <c r="M666" s="56">
        <v>330</v>
      </c>
      <c r="N666" s="56">
        <v>333</v>
      </c>
      <c r="O666" s="56">
        <v>402</v>
      </c>
      <c r="P666" s="57">
        <v>172</v>
      </c>
      <c r="Q666" s="58">
        <v>330333402172</v>
      </c>
      <c r="R666" s="56" t="s">
        <v>8583</v>
      </c>
      <c r="S666" s="56" t="s">
        <v>8553</v>
      </c>
      <c r="T666" s="56" t="s">
        <v>8551</v>
      </c>
      <c r="U666" s="56">
        <v>1</v>
      </c>
      <c r="V666" s="49" t="s">
        <v>8554</v>
      </c>
    </row>
    <row r="667" ht="12.8" customHeight="1" spans="1:22" x14ac:dyDescent="0.25">
      <c r="A667" s="55">
        <v>695097</v>
      </c>
      <c r="B667" s="56" t="s">
        <v>9500</v>
      </c>
      <c r="C667" s="56" t="s">
        <v>11</v>
      </c>
      <c r="D667" s="56" t="s">
        <v>8547</v>
      </c>
      <c r="E667" s="56" t="s">
        <v>8548</v>
      </c>
      <c r="F667" s="56" t="s">
        <v>8583</v>
      </c>
      <c r="G667" s="56" t="s">
        <v>8583</v>
      </c>
      <c r="H667" s="56" t="s">
        <v>8596</v>
      </c>
      <c r="I667" s="56" t="s">
        <v>8596</v>
      </c>
      <c r="J667" s="56" t="s">
        <v>9436</v>
      </c>
      <c r="K667" s="56" t="s">
        <v>9501</v>
      </c>
      <c r="L667" s="56" t="s">
        <v>8557</v>
      </c>
      <c r="M667" s="56">
        <v>330</v>
      </c>
      <c r="N667" s="56">
        <v>333</v>
      </c>
      <c r="O667" s="56">
        <v>402</v>
      </c>
      <c r="P667" s="57">
        <v>172</v>
      </c>
      <c r="Q667" s="58">
        <v>330333402172</v>
      </c>
      <c r="R667" s="56" t="s">
        <v>8583</v>
      </c>
      <c r="S667" s="56" t="s">
        <v>8553</v>
      </c>
      <c r="T667" s="56" t="s">
        <v>8551</v>
      </c>
      <c r="U667" s="56">
        <v>1</v>
      </c>
      <c r="V667" s="49" t="s">
        <v>8554</v>
      </c>
    </row>
    <row r="668" ht="12.8" customHeight="1" spans="1:22" x14ac:dyDescent="0.25">
      <c r="A668" s="55">
        <v>695098</v>
      </c>
      <c r="B668" s="56" t="s">
        <v>9502</v>
      </c>
      <c r="C668" s="56" t="s">
        <v>11</v>
      </c>
      <c r="D668" s="56" t="s">
        <v>8547</v>
      </c>
      <c r="E668" s="56" t="s">
        <v>8548</v>
      </c>
      <c r="F668" s="56" t="s">
        <v>8583</v>
      </c>
      <c r="G668" s="56" t="s">
        <v>8583</v>
      </c>
      <c r="H668" s="56" t="s">
        <v>8635</v>
      </c>
      <c r="I668" s="56" t="s">
        <v>8635</v>
      </c>
      <c r="J668" s="56" t="s">
        <v>9436</v>
      </c>
      <c r="K668" s="56" t="s">
        <v>9503</v>
      </c>
      <c r="L668" s="56" t="s">
        <v>8557</v>
      </c>
      <c r="M668" s="56">
        <v>330</v>
      </c>
      <c r="N668" s="56">
        <v>333</v>
      </c>
      <c r="O668" s="56">
        <v>402</v>
      </c>
      <c r="P668" s="57">
        <v>172</v>
      </c>
      <c r="Q668" s="58">
        <v>330333402172</v>
      </c>
      <c r="R668" s="56" t="s">
        <v>8583</v>
      </c>
      <c r="S668" s="56" t="s">
        <v>8553</v>
      </c>
      <c r="T668" s="56" t="s">
        <v>8551</v>
      </c>
      <c r="U668" s="56">
        <v>1</v>
      </c>
      <c r="V668" s="49" t="s">
        <v>8554</v>
      </c>
    </row>
    <row r="669" ht="12.8" customHeight="1" spans="1:22" x14ac:dyDescent="0.25">
      <c r="A669" s="55">
        <v>695099</v>
      </c>
      <c r="B669" s="56" t="s">
        <v>9504</v>
      </c>
      <c r="C669" s="56" t="s">
        <v>11</v>
      </c>
      <c r="D669" s="56" t="s">
        <v>8547</v>
      </c>
      <c r="E669" s="56" t="s">
        <v>8548</v>
      </c>
      <c r="F669" s="56" t="s">
        <v>8583</v>
      </c>
      <c r="G669" s="56" t="s">
        <v>8583</v>
      </c>
      <c r="H669" s="56" t="s">
        <v>8601</v>
      </c>
      <c r="I669" s="56" t="s">
        <v>8602</v>
      </c>
      <c r="J669" s="56" t="s">
        <v>9436</v>
      </c>
      <c r="K669" s="56" t="s">
        <v>9504</v>
      </c>
      <c r="L669" s="56" t="s">
        <v>8557</v>
      </c>
      <c r="M669" s="56">
        <v>330</v>
      </c>
      <c r="N669" s="56">
        <v>333</v>
      </c>
      <c r="O669" s="56">
        <v>402</v>
      </c>
      <c r="P669" s="57">
        <v>172</v>
      </c>
      <c r="Q669" s="58">
        <v>330333402172</v>
      </c>
      <c r="R669" s="56" t="s">
        <v>8583</v>
      </c>
      <c r="S669" s="56" t="s">
        <v>8553</v>
      </c>
      <c r="T669" s="56" t="s">
        <v>8551</v>
      </c>
      <c r="U669" s="56">
        <v>1</v>
      </c>
      <c r="V669" s="49" t="s">
        <v>8554</v>
      </c>
    </row>
    <row r="670" ht="12.8" customHeight="1" spans="1:22" x14ac:dyDescent="0.25">
      <c r="A670" s="55">
        <v>695100</v>
      </c>
      <c r="B670" s="56" t="s">
        <v>9505</v>
      </c>
      <c r="C670" s="56" t="s">
        <v>11</v>
      </c>
      <c r="D670" s="56" t="s">
        <v>8547</v>
      </c>
      <c r="E670" s="56" t="s">
        <v>8548</v>
      </c>
      <c r="F670" s="56" t="s">
        <v>8583</v>
      </c>
      <c r="G670" s="56" t="s">
        <v>8583</v>
      </c>
      <c r="H670" s="56" t="s">
        <v>8726</v>
      </c>
      <c r="I670" s="56" t="s">
        <v>8726</v>
      </c>
      <c r="J670" s="56" t="s">
        <v>9436</v>
      </c>
      <c r="K670" s="56" t="s">
        <v>9505</v>
      </c>
      <c r="L670" s="56" t="s">
        <v>8557</v>
      </c>
      <c r="M670" s="56">
        <v>330</v>
      </c>
      <c r="N670" s="56">
        <v>333</v>
      </c>
      <c r="O670" s="56">
        <v>402</v>
      </c>
      <c r="P670" s="57">
        <v>172</v>
      </c>
      <c r="Q670" s="58">
        <v>330333402172</v>
      </c>
      <c r="R670" s="56" t="s">
        <v>8583</v>
      </c>
      <c r="S670" s="56" t="s">
        <v>8553</v>
      </c>
      <c r="T670" s="56" t="s">
        <v>8551</v>
      </c>
      <c r="U670" s="56">
        <v>1</v>
      </c>
      <c r="V670" s="49" t="s">
        <v>8554</v>
      </c>
    </row>
    <row r="671" ht="12.8" customHeight="1" spans="1:22" x14ac:dyDescent="0.25">
      <c r="A671" s="55">
        <v>695101</v>
      </c>
      <c r="B671" s="56" t="s">
        <v>9506</v>
      </c>
      <c r="C671" s="56" t="s">
        <v>11</v>
      </c>
      <c r="D671" s="56" t="s">
        <v>8547</v>
      </c>
      <c r="E671" s="56" t="s">
        <v>8548</v>
      </c>
      <c r="F671" s="56" t="s">
        <v>8583</v>
      </c>
      <c r="G671" s="56" t="s">
        <v>8583</v>
      </c>
      <c r="H671" s="56" t="s">
        <v>8617</v>
      </c>
      <c r="I671" s="56" t="s">
        <v>8617</v>
      </c>
      <c r="J671" s="56" t="s">
        <v>9436</v>
      </c>
      <c r="K671" s="56" t="s">
        <v>9507</v>
      </c>
      <c r="L671" s="56" t="s">
        <v>8557</v>
      </c>
      <c r="M671" s="56">
        <v>330</v>
      </c>
      <c r="N671" s="56">
        <v>333</v>
      </c>
      <c r="O671" s="56">
        <v>402</v>
      </c>
      <c r="P671" s="57">
        <v>172</v>
      </c>
      <c r="Q671" s="58">
        <v>330333402172</v>
      </c>
      <c r="R671" s="56" t="s">
        <v>8583</v>
      </c>
      <c r="S671" s="56" t="s">
        <v>8553</v>
      </c>
      <c r="T671" s="56" t="s">
        <v>8551</v>
      </c>
      <c r="U671" s="56">
        <v>1</v>
      </c>
      <c r="V671" s="49" t="s">
        <v>8554</v>
      </c>
    </row>
    <row r="672" ht="12.8" customHeight="1" spans="1:22" x14ac:dyDescent="0.25">
      <c r="A672" s="55">
        <v>695104</v>
      </c>
      <c r="B672" s="56" t="s">
        <v>9508</v>
      </c>
      <c r="C672" s="56" t="s">
        <v>11</v>
      </c>
      <c r="D672" s="56" t="s">
        <v>8547</v>
      </c>
      <c r="E672" s="56" t="s">
        <v>8548</v>
      </c>
      <c r="F672" s="56" t="s">
        <v>8583</v>
      </c>
      <c r="G672" s="56" t="s">
        <v>8583</v>
      </c>
      <c r="H672" s="56" t="s">
        <v>8607</v>
      </c>
      <c r="I672" s="56" t="s">
        <v>8607</v>
      </c>
      <c r="J672" s="56" t="s">
        <v>9436</v>
      </c>
      <c r="K672" s="56" t="s">
        <v>9509</v>
      </c>
      <c r="L672" s="56" t="s">
        <v>8557</v>
      </c>
      <c r="M672" s="56">
        <v>330</v>
      </c>
      <c r="N672" s="56">
        <v>333</v>
      </c>
      <c r="O672" s="56">
        <v>402</v>
      </c>
      <c r="P672" s="57">
        <v>172</v>
      </c>
      <c r="Q672" s="58">
        <v>330333402172</v>
      </c>
      <c r="R672" s="56" t="s">
        <v>8583</v>
      </c>
      <c r="S672" s="56" t="s">
        <v>8553</v>
      </c>
      <c r="T672" s="56" t="s">
        <v>8551</v>
      </c>
      <c r="U672" s="56">
        <v>1</v>
      </c>
      <c r="V672" s="49" t="s">
        <v>8554</v>
      </c>
    </row>
    <row r="673" ht="12.8" customHeight="1" spans="1:22" x14ac:dyDescent="0.25">
      <c r="A673" s="55">
        <v>695106</v>
      </c>
      <c r="B673" s="56" t="s">
        <v>9510</v>
      </c>
      <c r="C673" s="56" t="s">
        <v>11</v>
      </c>
      <c r="D673" s="56" t="s">
        <v>8547</v>
      </c>
      <c r="E673" s="56" t="s">
        <v>8548</v>
      </c>
      <c r="F673" s="56" t="s">
        <v>8583</v>
      </c>
      <c r="G673" s="56" t="s">
        <v>8583</v>
      </c>
      <c r="H673" s="56" t="s">
        <v>8614</v>
      </c>
      <c r="I673" s="56" t="s">
        <v>8614</v>
      </c>
      <c r="J673" s="56" t="s">
        <v>9436</v>
      </c>
      <c r="K673" s="56" t="s">
        <v>9511</v>
      </c>
      <c r="L673" s="56" t="s">
        <v>8557</v>
      </c>
      <c r="M673" s="56">
        <v>330</v>
      </c>
      <c r="N673" s="56">
        <v>333</v>
      </c>
      <c r="O673" s="56">
        <v>402</v>
      </c>
      <c r="P673" s="57">
        <v>172</v>
      </c>
      <c r="Q673" s="58">
        <v>330333402172</v>
      </c>
      <c r="R673" s="56" t="s">
        <v>8583</v>
      </c>
      <c r="S673" s="56" t="s">
        <v>8553</v>
      </c>
      <c r="T673" s="56" t="s">
        <v>8551</v>
      </c>
      <c r="U673" s="56">
        <v>1</v>
      </c>
      <c r="V673" s="49" t="s">
        <v>8554</v>
      </c>
    </row>
    <row r="674" ht="12.8" customHeight="1" spans="1:22" x14ac:dyDescent="0.25">
      <c r="A674" s="55">
        <v>695107</v>
      </c>
      <c r="B674" s="56" t="s">
        <v>9512</v>
      </c>
      <c r="C674" s="56" t="s">
        <v>11</v>
      </c>
      <c r="D674" s="56" t="s">
        <v>8547</v>
      </c>
      <c r="E674" s="56" t="s">
        <v>8548</v>
      </c>
      <c r="F674" s="56" t="s">
        <v>8583</v>
      </c>
      <c r="G674" s="56" t="s">
        <v>8583</v>
      </c>
      <c r="H674" s="56" t="s">
        <v>8707</v>
      </c>
      <c r="I674" s="56" t="s">
        <v>8707</v>
      </c>
      <c r="J674" s="56" t="s">
        <v>9436</v>
      </c>
      <c r="K674" s="56" t="s">
        <v>9513</v>
      </c>
      <c r="L674" s="56" t="s">
        <v>8557</v>
      </c>
      <c r="M674" s="56">
        <v>330</v>
      </c>
      <c r="N674" s="56">
        <v>333</v>
      </c>
      <c r="O674" s="56">
        <v>402</v>
      </c>
      <c r="P674" s="57">
        <v>172</v>
      </c>
      <c r="Q674" s="58">
        <v>330333402172</v>
      </c>
      <c r="R674" s="56" t="s">
        <v>8583</v>
      </c>
      <c r="S674" s="56" t="s">
        <v>8553</v>
      </c>
      <c r="T674" s="56" t="s">
        <v>8551</v>
      </c>
      <c r="U674" s="56">
        <v>1</v>
      </c>
      <c r="V674" s="49" t="s">
        <v>8554</v>
      </c>
    </row>
    <row r="675" ht="12.8" customHeight="1" spans="1:22" x14ac:dyDescent="0.25">
      <c r="A675" s="55">
        <v>695108</v>
      </c>
      <c r="B675" s="56" t="s">
        <v>9514</v>
      </c>
      <c r="C675" s="56" t="s">
        <v>11</v>
      </c>
      <c r="D675" s="56" t="s">
        <v>8547</v>
      </c>
      <c r="E675" s="56" t="s">
        <v>8548</v>
      </c>
      <c r="F675" s="56" t="s">
        <v>8583</v>
      </c>
      <c r="G675" s="56" t="s">
        <v>8583</v>
      </c>
      <c r="H675" s="56" t="s">
        <v>9515</v>
      </c>
      <c r="I675" s="56" t="s">
        <v>9515</v>
      </c>
      <c r="J675" s="56" t="s">
        <v>9436</v>
      </c>
      <c r="K675" s="56" t="s">
        <v>9514</v>
      </c>
      <c r="L675" s="56" t="s">
        <v>8557</v>
      </c>
      <c r="M675" s="56">
        <v>330</v>
      </c>
      <c r="N675" s="56">
        <v>333</v>
      </c>
      <c r="O675" s="56">
        <v>402</v>
      </c>
      <c r="P675" s="57">
        <v>172</v>
      </c>
      <c r="Q675" s="58">
        <v>330333402172</v>
      </c>
      <c r="R675" s="56" t="s">
        <v>8583</v>
      </c>
      <c r="S675" s="56" t="s">
        <v>8553</v>
      </c>
      <c r="T675" s="56" t="s">
        <v>8551</v>
      </c>
      <c r="U675" s="56">
        <v>1</v>
      </c>
      <c r="V675" s="49" t="s">
        <v>8554</v>
      </c>
    </row>
    <row r="676" ht="12.8" customHeight="1" spans="1:22" x14ac:dyDescent="0.25">
      <c r="A676" s="55">
        <v>695111</v>
      </c>
      <c r="B676" s="56" t="s">
        <v>9516</v>
      </c>
      <c r="C676" s="56" t="s">
        <v>11</v>
      </c>
      <c r="D676" s="56" t="s">
        <v>8547</v>
      </c>
      <c r="E676" s="56" t="s">
        <v>8548</v>
      </c>
      <c r="F676" s="56" t="s">
        <v>8583</v>
      </c>
      <c r="G676" s="56" t="s">
        <v>8583</v>
      </c>
      <c r="H676" s="56" t="s">
        <v>8592</v>
      </c>
      <c r="I676" s="56" t="s">
        <v>8592</v>
      </c>
      <c r="J676" s="56" t="s">
        <v>9436</v>
      </c>
      <c r="K676" s="56" t="s">
        <v>9516</v>
      </c>
      <c r="L676" s="56" t="s">
        <v>8557</v>
      </c>
      <c r="M676" s="56">
        <v>330</v>
      </c>
      <c r="N676" s="56">
        <v>333</v>
      </c>
      <c r="O676" s="56">
        <v>402</v>
      </c>
      <c r="P676" s="57">
        <v>172</v>
      </c>
      <c r="Q676" s="58">
        <v>330333402172</v>
      </c>
      <c r="R676" s="56" t="s">
        <v>8583</v>
      </c>
      <c r="S676" s="56" t="s">
        <v>8553</v>
      </c>
      <c r="T676" s="56" t="s">
        <v>8551</v>
      </c>
      <c r="U676" s="56">
        <v>1</v>
      </c>
      <c r="V676" s="49" t="s">
        <v>8554</v>
      </c>
    </row>
    <row r="677" ht="12.8" customHeight="1" spans="1:22" x14ac:dyDescent="0.25">
      <c r="A677" s="55">
        <v>695115</v>
      </c>
      <c r="B677" s="56" t="s">
        <v>9517</v>
      </c>
      <c r="C677" s="56" t="s">
        <v>11</v>
      </c>
      <c r="D677" s="56" t="s">
        <v>8547</v>
      </c>
      <c r="E677" s="56" t="s">
        <v>8548</v>
      </c>
      <c r="F677" s="56" t="s">
        <v>8583</v>
      </c>
      <c r="G677" s="56" t="s">
        <v>8583</v>
      </c>
      <c r="H677" s="56" t="s">
        <v>8637</v>
      </c>
      <c r="I677" s="56" t="s">
        <v>8637</v>
      </c>
      <c r="J677" s="56" t="s">
        <v>9436</v>
      </c>
      <c r="K677" s="56" t="s">
        <v>9518</v>
      </c>
      <c r="L677" s="56" t="s">
        <v>8557</v>
      </c>
      <c r="M677" s="56">
        <v>330</v>
      </c>
      <c r="N677" s="56">
        <v>333</v>
      </c>
      <c r="O677" s="56">
        <v>402</v>
      </c>
      <c r="P677" s="57">
        <v>172</v>
      </c>
      <c r="Q677" s="58">
        <v>330333402172</v>
      </c>
      <c r="R677" s="56" t="s">
        <v>8583</v>
      </c>
      <c r="S677" s="56" t="s">
        <v>8553</v>
      </c>
      <c r="T677" s="56" t="s">
        <v>8551</v>
      </c>
      <c r="U677" s="56">
        <v>1</v>
      </c>
      <c r="V677" s="49" t="s">
        <v>8554</v>
      </c>
    </row>
    <row r="678" ht="12.8" customHeight="1" spans="1:22" x14ac:dyDescent="0.25">
      <c r="A678" s="55">
        <v>695117</v>
      </c>
      <c r="B678" s="56" t="s">
        <v>9519</v>
      </c>
      <c r="C678" s="56" t="s">
        <v>11</v>
      </c>
      <c r="D678" s="56" t="s">
        <v>8547</v>
      </c>
      <c r="E678" s="56" t="s">
        <v>8548</v>
      </c>
      <c r="F678" s="56" t="s">
        <v>8583</v>
      </c>
      <c r="G678" s="56" t="s">
        <v>8583</v>
      </c>
      <c r="H678" s="56" t="s">
        <v>9520</v>
      </c>
      <c r="I678" s="56" t="s">
        <v>9520</v>
      </c>
      <c r="J678" s="56" t="s">
        <v>9436</v>
      </c>
      <c r="K678" s="56" t="s">
        <v>9519</v>
      </c>
      <c r="L678" s="56" t="s">
        <v>8557</v>
      </c>
      <c r="M678" s="56">
        <v>330</v>
      </c>
      <c r="N678" s="56">
        <v>333</v>
      </c>
      <c r="O678" s="56">
        <v>402</v>
      </c>
      <c r="P678" s="57">
        <v>172</v>
      </c>
      <c r="Q678" s="58">
        <v>330333402172</v>
      </c>
      <c r="R678" s="56" t="s">
        <v>8583</v>
      </c>
      <c r="S678" s="56" t="s">
        <v>8553</v>
      </c>
      <c r="T678" s="56" t="s">
        <v>8551</v>
      </c>
      <c r="U678" s="56">
        <v>1</v>
      </c>
      <c r="V678" s="49" t="s">
        <v>8554</v>
      </c>
    </row>
    <row r="679" ht="12.8" customHeight="1" spans="1:22" x14ac:dyDescent="0.25">
      <c r="A679" s="55">
        <v>695085</v>
      </c>
      <c r="B679" s="56" t="s">
        <v>9521</v>
      </c>
      <c r="C679" s="56" t="s">
        <v>11</v>
      </c>
      <c r="D679" s="56" t="s">
        <v>8547</v>
      </c>
      <c r="E679" s="56" t="s">
        <v>8548</v>
      </c>
      <c r="F679" s="56" t="s">
        <v>8583</v>
      </c>
      <c r="G679" s="56" t="s">
        <v>8583</v>
      </c>
      <c r="H679" s="56" t="s">
        <v>8678</v>
      </c>
      <c r="I679" s="56" t="s">
        <v>8676</v>
      </c>
      <c r="J679" s="56" t="s">
        <v>9436</v>
      </c>
      <c r="K679" s="56" t="s">
        <v>9521</v>
      </c>
      <c r="L679" s="56" t="s">
        <v>8557</v>
      </c>
      <c r="M679" s="56">
        <v>330</v>
      </c>
      <c r="N679" s="56">
        <v>333</v>
      </c>
      <c r="O679" s="56">
        <v>402</v>
      </c>
      <c r="P679" s="57">
        <v>172</v>
      </c>
      <c r="Q679" s="58">
        <v>330333402172</v>
      </c>
      <c r="R679" s="56" t="s">
        <v>8583</v>
      </c>
      <c r="S679" s="56" t="s">
        <v>8553</v>
      </c>
      <c r="T679" s="56" t="s">
        <v>8551</v>
      </c>
      <c r="U679" s="56">
        <v>1</v>
      </c>
      <c r="V679" s="49" t="s">
        <v>8554</v>
      </c>
    </row>
    <row r="680" ht="12.8" customHeight="1" spans="1:22" x14ac:dyDescent="0.25">
      <c r="A680" s="55">
        <v>695095</v>
      </c>
      <c r="B680" s="56" t="s">
        <v>9522</v>
      </c>
      <c r="C680" s="56" t="s">
        <v>11</v>
      </c>
      <c r="D680" s="56" t="s">
        <v>8547</v>
      </c>
      <c r="E680" s="56" t="s">
        <v>8548</v>
      </c>
      <c r="F680" s="56" t="s">
        <v>8583</v>
      </c>
      <c r="G680" s="56" t="s">
        <v>8583</v>
      </c>
      <c r="H680" s="56" t="s">
        <v>8748</v>
      </c>
      <c r="I680" s="56" t="s">
        <v>8748</v>
      </c>
      <c r="J680" s="56" t="s">
        <v>9436</v>
      </c>
      <c r="K680" s="56" t="s">
        <v>9523</v>
      </c>
      <c r="L680" s="56" t="s">
        <v>8557</v>
      </c>
      <c r="M680" s="56">
        <v>330</v>
      </c>
      <c r="N680" s="56">
        <v>333</v>
      </c>
      <c r="O680" s="56">
        <v>402</v>
      </c>
      <c r="P680" s="57">
        <v>172</v>
      </c>
      <c r="Q680" s="58">
        <v>330333402172</v>
      </c>
      <c r="R680" s="56" t="s">
        <v>8583</v>
      </c>
      <c r="S680" s="56" t="s">
        <v>8553</v>
      </c>
      <c r="T680" s="56" t="s">
        <v>8551</v>
      </c>
      <c r="U680" s="56">
        <v>1</v>
      </c>
      <c r="V680" s="49" t="s">
        <v>8554</v>
      </c>
    </row>
    <row r="681" ht="12.8" customHeight="1" spans="1:22" x14ac:dyDescent="0.25">
      <c r="A681" s="55">
        <v>695096</v>
      </c>
      <c r="B681" s="56" t="s">
        <v>9524</v>
      </c>
      <c r="C681" s="56" t="s">
        <v>11</v>
      </c>
      <c r="D681" s="56" t="s">
        <v>8547</v>
      </c>
      <c r="E681" s="56" t="s">
        <v>8548</v>
      </c>
      <c r="F681" s="56" t="s">
        <v>8583</v>
      </c>
      <c r="G681" s="56" t="s">
        <v>8583</v>
      </c>
      <c r="H681" s="56" t="s">
        <v>8679</v>
      </c>
      <c r="I681" s="56" t="s">
        <v>8679</v>
      </c>
      <c r="J681" s="56" t="s">
        <v>9436</v>
      </c>
      <c r="K681" s="56" t="s">
        <v>9525</v>
      </c>
      <c r="L681" s="56" t="s">
        <v>8557</v>
      </c>
      <c r="M681" s="56">
        <v>330</v>
      </c>
      <c r="N681" s="56">
        <v>333</v>
      </c>
      <c r="O681" s="56">
        <v>402</v>
      </c>
      <c r="P681" s="57">
        <v>172</v>
      </c>
      <c r="Q681" s="58">
        <v>330333402172</v>
      </c>
      <c r="R681" s="56" t="s">
        <v>8583</v>
      </c>
      <c r="S681" s="56" t="s">
        <v>8553</v>
      </c>
      <c r="T681" s="56" t="s">
        <v>8551</v>
      </c>
      <c r="U681" s="56">
        <v>1</v>
      </c>
      <c r="V681" s="49" t="s">
        <v>8554</v>
      </c>
    </row>
    <row r="682" ht="12.8" customHeight="1" spans="1:22" x14ac:dyDescent="0.25">
      <c r="A682" s="55">
        <v>695102</v>
      </c>
      <c r="B682" s="56" t="s">
        <v>9526</v>
      </c>
      <c r="C682" s="56" t="s">
        <v>11</v>
      </c>
      <c r="D682" s="56" t="s">
        <v>8547</v>
      </c>
      <c r="E682" s="56" t="s">
        <v>8548</v>
      </c>
      <c r="F682" s="56" t="s">
        <v>8583</v>
      </c>
      <c r="G682" s="56" t="s">
        <v>8583</v>
      </c>
      <c r="H682" s="56" t="s">
        <v>8643</v>
      </c>
      <c r="I682" s="56" t="s">
        <v>8643</v>
      </c>
      <c r="J682" s="56" t="s">
        <v>9436</v>
      </c>
      <c r="K682" s="56" t="s">
        <v>9527</v>
      </c>
      <c r="L682" s="56" t="s">
        <v>8557</v>
      </c>
      <c r="M682" s="56">
        <v>330</v>
      </c>
      <c r="N682" s="56">
        <v>333</v>
      </c>
      <c r="O682" s="56">
        <v>402</v>
      </c>
      <c r="P682" s="57">
        <v>172</v>
      </c>
      <c r="Q682" s="58">
        <v>330333402172</v>
      </c>
      <c r="R682" s="56" t="s">
        <v>8583</v>
      </c>
      <c r="S682" s="56" t="s">
        <v>8553</v>
      </c>
      <c r="T682" s="56" t="s">
        <v>8551</v>
      </c>
      <c r="U682" s="56">
        <v>1</v>
      </c>
      <c r="V682" s="49" t="s">
        <v>8554</v>
      </c>
    </row>
    <row r="683" ht="12.8" customHeight="1" spans="1:22" x14ac:dyDescent="0.25">
      <c r="A683" s="55">
        <v>695110</v>
      </c>
      <c r="B683" s="56" t="s">
        <v>9528</v>
      </c>
      <c r="C683" s="56" t="s">
        <v>11</v>
      </c>
      <c r="D683" s="56" t="s">
        <v>8547</v>
      </c>
      <c r="E683" s="56" t="s">
        <v>8548</v>
      </c>
      <c r="F683" s="56" t="s">
        <v>8583</v>
      </c>
      <c r="G683" s="56" t="s">
        <v>8583</v>
      </c>
      <c r="H683" s="56" t="s">
        <v>8589</v>
      </c>
      <c r="I683" s="56" t="s">
        <v>8590</v>
      </c>
      <c r="J683" s="56" t="s">
        <v>9436</v>
      </c>
      <c r="K683" s="56" t="s">
        <v>9528</v>
      </c>
      <c r="L683" s="56" t="s">
        <v>8557</v>
      </c>
      <c r="M683" s="56">
        <v>330</v>
      </c>
      <c r="N683" s="56">
        <v>333</v>
      </c>
      <c r="O683" s="56">
        <v>402</v>
      </c>
      <c r="P683" s="57">
        <v>172</v>
      </c>
      <c r="Q683" s="58">
        <v>330333402172</v>
      </c>
      <c r="R683" s="56" t="s">
        <v>8583</v>
      </c>
      <c r="S683" s="56" t="s">
        <v>8553</v>
      </c>
      <c r="T683" s="56" t="s">
        <v>8551</v>
      </c>
      <c r="U683" s="56">
        <v>1</v>
      </c>
      <c r="V683" s="49" t="s">
        <v>8554</v>
      </c>
    </row>
    <row r="684" ht="12.8" customHeight="1" spans="1:22" x14ac:dyDescent="0.25">
      <c r="A684" s="55">
        <v>695118</v>
      </c>
      <c r="B684" s="56" t="s">
        <v>9529</v>
      </c>
      <c r="C684" s="56" t="s">
        <v>11</v>
      </c>
      <c r="D684" s="56" t="s">
        <v>8547</v>
      </c>
      <c r="E684" s="56" t="s">
        <v>8548</v>
      </c>
      <c r="F684" s="56" t="s">
        <v>8583</v>
      </c>
      <c r="G684" s="56" t="s">
        <v>8583</v>
      </c>
      <c r="H684" s="56" t="s">
        <v>8686</v>
      </c>
      <c r="I684" s="56" t="s">
        <v>8686</v>
      </c>
      <c r="J684" s="56" t="s">
        <v>9436</v>
      </c>
      <c r="K684" s="56" t="s">
        <v>9529</v>
      </c>
      <c r="L684" s="56" t="s">
        <v>8557</v>
      </c>
      <c r="M684" s="56">
        <v>330</v>
      </c>
      <c r="N684" s="56">
        <v>333</v>
      </c>
      <c r="O684" s="56">
        <v>402</v>
      </c>
      <c r="P684" s="57">
        <v>172</v>
      </c>
      <c r="Q684" s="58">
        <v>330333402172</v>
      </c>
      <c r="R684" s="56" t="s">
        <v>8583</v>
      </c>
      <c r="S684" s="56" t="s">
        <v>8553</v>
      </c>
      <c r="T684" s="56" t="s">
        <v>8551</v>
      </c>
      <c r="U684" s="56">
        <v>1</v>
      </c>
      <c r="V684" s="49" t="s">
        <v>8554</v>
      </c>
    </row>
    <row r="685" ht="12.8" customHeight="1" spans="1:22" x14ac:dyDescent="0.25">
      <c r="A685" s="55">
        <v>134494</v>
      </c>
      <c r="B685" s="56" t="s">
        <v>110</v>
      </c>
      <c r="C685" s="56" t="s">
        <v>11</v>
      </c>
      <c r="D685" s="56" t="s">
        <v>8547</v>
      </c>
      <c r="E685" s="56" t="s">
        <v>8548</v>
      </c>
      <c r="F685" s="56" t="s">
        <v>8549</v>
      </c>
      <c r="G685" s="56" t="s">
        <v>8549</v>
      </c>
      <c r="H685" s="56" t="s">
        <v>9245</v>
      </c>
      <c r="I685" s="56" t="s">
        <v>9245</v>
      </c>
      <c r="J685" s="56" t="s">
        <v>8551</v>
      </c>
      <c r="K685" s="56" t="s">
        <v>110</v>
      </c>
      <c r="L685" s="56" t="s">
        <v>7728</v>
      </c>
      <c r="M685" s="56">
        <v>330</v>
      </c>
      <c r="N685" s="56">
        <v>333</v>
      </c>
      <c r="O685" s="56">
        <v>401</v>
      </c>
      <c r="P685" s="57" t="s">
        <v>7022</v>
      </c>
      <c r="Q685" s="58" t="s">
        <v>8552</v>
      </c>
      <c r="R685" s="56" t="s">
        <v>8549</v>
      </c>
      <c r="S685" s="56" t="s">
        <v>8553</v>
      </c>
      <c r="T685" s="56" t="s">
        <v>8551</v>
      </c>
      <c r="U685" s="56">
        <v>1</v>
      </c>
      <c r="V685" s="49" t="s">
        <v>8554</v>
      </c>
    </row>
    <row r="686" ht="12.8" customHeight="1" spans="1:22" x14ac:dyDescent="0.25">
      <c r="A686" s="55">
        <v>156379</v>
      </c>
      <c r="B686" s="56" t="s">
        <v>9530</v>
      </c>
      <c r="C686" s="56" t="s">
        <v>10</v>
      </c>
      <c r="D686" s="56" t="s">
        <v>9252</v>
      </c>
      <c r="E686" s="56" t="s">
        <v>9253</v>
      </c>
      <c r="F686" s="56" t="s">
        <v>9254</v>
      </c>
      <c r="G686" s="56" t="s">
        <v>9255</v>
      </c>
      <c r="H686" s="56" t="s">
        <v>9301</v>
      </c>
      <c r="I686" s="56" t="s">
        <v>9255</v>
      </c>
      <c r="J686" s="56" t="s">
        <v>8551</v>
      </c>
      <c r="K686" s="56" t="s">
        <v>9302</v>
      </c>
      <c r="L686" s="56" t="s">
        <v>7728</v>
      </c>
      <c r="M686" s="56">
        <v>480</v>
      </c>
      <c r="N686" s="56">
        <v>433</v>
      </c>
      <c r="O686" s="56">
        <v>104</v>
      </c>
      <c r="P686" s="57" t="s">
        <v>7022</v>
      </c>
      <c r="Q686" s="58" t="s">
        <v>9257</v>
      </c>
      <c r="R686" s="56" t="s">
        <v>9098</v>
      </c>
      <c r="S686" s="56" t="s">
        <v>9255</v>
      </c>
      <c r="T686" s="56" t="s">
        <v>8551</v>
      </c>
      <c r="U686" s="56">
        <v>0.2</v>
      </c>
      <c r="V686" s="49" t="s">
        <v>8554</v>
      </c>
    </row>
    <row r="687" ht="12.8" customHeight="1" spans="1:22" x14ac:dyDescent="0.25">
      <c r="A687" s="55">
        <v>158700</v>
      </c>
      <c r="B687" s="56" t="s">
        <v>9386</v>
      </c>
      <c r="C687" s="56" t="s">
        <v>11</v>
      </c>
      <c r="D687" s="56" t="s">
        <v>8737</v>
      </c>
      <c r="E687" s="56" t="s">
        <v>8548</v>
      </c>
      <c r="F687" s="56" t="s">
        <v>8738</v>
      </c>
      <c r="G687" s="56" t="s">
        <v>9055</v>
      </c>
      <c r="H687" s="56" t="s">
        <v>9071</v>
      </c>
      <c r="I687" s="56" t="s">
        <v>9057</v>
      </c>
      <c r="J687" s="56" t="s">
        <v>8551</v>
      </c>
      <c r="K687" s="56" t="s">
        <v>9386</v>
      </c>
      <c r="L687" s="56" t="s">
        <v>7728</v>
      </c>
      <c r="M687" s="56">
        <v>330</v>
      </c>
      <c r="N687" s="56">
        <v>335</v>
      </c>
      <c r="O687" s="56">
        <v>405</v>
      </c>
      <c r="P687" s="57" t="s">
        <v>7022</v>
      </c>
      <c r="Q687" s="58" t="s">
        <v>9058</v>
      </c>
      <c r="R687" s="56" t="s">
        <v>9055</v>
      </c>
      <c r="S687" s="56" t="s">
        <v>8553</v>
      </c>
      <c r="T687" s="56" t="s">
        <v>8551</v>
      </c>
      <c r="U687" s="56">
        <v>1</v>
      </c>
      <c r="V687" s="49" t="s">
        <v>8554</v>
      </c>
    </row>
    <row r="688" ht="12.8" customHeight="1" spans="1:22" x14ac:dyDescent="0.25">
      <c r="A688" s="55">
        <v>156380</v>
      </c>
      <c r="B688" s="56" t="s">
        <v>9531</v>
      </c>
      <c r="C688" s="56" t="s">
        <v>10</v>
      </c>
      <c r="D688" s="56" t="s">
        <v>9252</v>
      </c>
      <c r="E688" s="56" t="s">
        <v>9253</v>
      </c>
      <c r="F688" s="56" t="s">
        <v>9254</v>
      </c>
      <c r="G688" s="56" t="s">
        <v>9255</v>
      </c>
      <c r="H688" s="56" t="s">
        <v>9259</v>
      </c>
      <c r="I688" s="56" t="s">
        <v>9255</v>
      </c>
      <c r="J688" s="56" t="s">
        <v>8551</v>
      </c>
      <c r="K688" s="56" t="s">
        <v>9260</v>
      </c>
      <c r="L688" s="56" t="s">
        <v>7728</v>
      </c>
      <c r="M688" s="56">
        <v>480</v>
      </c>
      <c r="N688" s="56">
        <v>433</v>
      </c>
      <c r="O688" s="56">
        <v>104</v>
      </c>
      <c r="P688" s="57" t="s">
        <v>7022</v>
      </c>
      <c r="Q688" s="58" t="s">
        <v>9257</v>
      </c>
      <c r="R688" s="56" t="s">
        <v>9068</v>
      </c>
      <c r="S688" s="56" t="s">
        <v>9255</v>
      </c>
      <c r="T688" s="56" t="s">
        <v>8551</v>
      </c>
      <c r="U688" s="56">
        <v>0.2</v>
      </c>
      <c r="V688" s="49" t="s">
        <v>8554</v>
      </c>
    </row>
    <row r="689" ht="12.8" customHeight="1" spans="1:22" x14ac:dyDescent="0.25">
      <c r="A689" s="55">
        <v>134534</v>
      </c>
      <c r="B689" s="56" t="s">
        <v>9532</v>
      </c>
      <c r="C689" s="56" t="s">
        <v>11</v>
      </c>
      <c r="D689" s="56" t="s">
        <v>8737</v>
      </c>
      <c r="E689" s="56" t="s">
        <v>8548</v>
      </c>
      <c r="F689" s="56" t="s">
        <v>8738</v>
      </c>
      <c r="G689" s="56" t="s">
        <v>9055</v>
      </c>
      <c r="H689" s="56" t="s">
        <v>9079</v>
      </c>
      <c r="I689" s="56" t="s">
        <v>9057</v>
      </c>
      <c r="J689" s="56" t="s">
        <v>8551</v>
      </c>
      <c r="K689" s="56" t="s">
        <v>9080</v>
      </c>
      <c r="L689" s="56" t="s">
        <v>7728</v>
      </c>
      <c r="M689" s="56">
        <v>330</v>
      </c>
      <c r="N689" s="56">
        <v>335</v>
      </c>
      <c r="O689" s="56">
        <v>405</v>
      </c>
      <c r="P689" s="57" t="s">
        <v>7022</v>
      </c>
      <c r="Q689" s="58" t="s">
        <v>9058</v>
      </c>
      <c r="R689" s="56" t="s">
        <v>9055</v>
      </c>
      <c r="S689" s="56" t="s">
        <v>8553</v>
      </c>
      <c r="T689" s="56" t="s">
        <v>8551</v>
      </c>
      <c r="U689" s="56">
        <v>1</v>
      </c>
      <c r="V689" s="49" t="s">
        <v>8554</v>
      </c>
    </row>
    <row r="690" ht="12.8" customHeight="1" spans="1:22" x14ac:dyDescent="0.25">
      <c r="A690" s="55">
        <v>156381</v>
      </c>
      <c r="B690" s="56" t="s">
        <v>9533</v>
      </c>
      <c r="C690" s="56" t="s">
        <v>10</v>
      </c>
      <c r="D690" s="56" t="s">
        <v>9264</v>
      </c>
      <c r="E690" s="56" t="s">
        <v>9265</v>
      </c>
      <c r="F690" s="56" t="s">
        <v>9266</v>
      </c>
      <c r="G690" s="56" t="s">
        <v>9255</v>
      </c>
      <c r="H690" s="56" t="s">
        <v>9293</v>
      </c>
      <c r="I690" s="56" t="s">
        <v>9255</v>
      </c>
      <c r="J690" s="56" t="s">
        <v>8551</v>
      </c>
      <c r="K690" s="56" t="s">
        <v>9294</v>
      </c>
      <c r="L690" s="56" t="s">
        <v>7728</v>
      </c>
      <c r="M690" s="56">
        <v>480</v>
      </c>
      <c r="N690" s="56">
        <v>483</v>
      </c>
      <c r="O690" s="56">
        <v>101</v>
      </c>
      <c r="P690" s="57" t="s">
        <v>7022</v>
      </c>
      <c r="Q690" s="58" t="s">
        <v>9269</v>
      </c>
      <c r="R690" s="56" t="s">
        <v>9292</v>
      </c>
      <c r="S690" s="56" t="s">
        <v>9255</v>
      </c>
      <c r="T690" s="56" t="s">
        <v>8551</v>
      </c>
      <c r="U690" s="56">
        <v>0.2</v>
      </c>
      <c r="V690" s="49" t="s">
        <v>8554</v>
      </c>
    </row>
    <row r="691" ht="12.8" customHeight="1" spans="1:22" x14ac:dyDescent="0.25">
      <c r="A691" s="55">
        <v>134498</v>
      </c>
      <c r="B691" s="56" t="s">
        <v>762</v>
      </c>
      <c r="C691" s="56" t="s">
        <v>11</v>
      </c>
      <c r="D691" s="56" t="s">
        <v>8547</v>
      </c>
      <c r="E691" s="56" t="s">
        <v>8548</v>
      </c>
      <c r="F691" s="56" t="s">
        <v>8583</v>
      </c>
      <c r="G691" s="56" t="s">
        <v>8583</v>
      </c>
      <c r="H691" s="56" t="s">
        <v>8614</v>
      </c>
      <c r="I691" s="56" t="s">
        <v>8614</v>
      </c>
      <c r="J691" s="56" t="s">
        <v>8551</v>
      </c>
      <c r="K691" s="56" t="s">
        <v>762</v>
      </c>
      <c r="L691" s="56" t="s">
        <v>7728</v>
      </c>
      <c r="M691" s="56">
        <v>330</v>
      </c>
      <c r="N691" s="56">
        <v>333</v>
      </c>
      <c r="O691" s="56">
        <v>402</v>
      </c>
      <c r="P691" s="57" t="s">
        <v>7022</v>
      </c>
      <c r="Q691" s="58" t="s">
        <v>8586</v>
      </c>
      <c r="R691" s="56" t="s">
        <v>8583</v>
      </c>
      <c r="S691" s="56" t="s">
        <v>8553</v>
      </c>
      <c r="T691" s="56" t="s">
        <v>8551</v>
      </c>
      <c r="U691" s="56">
        <v>1</v>
      </c>
      <c r="V691" s="49" t="s">
        <v>8554</v>
      </c>
    </row>
    <row r="692" ht="12.8" customHeight="1" spans="1:22" x14ac:dyDescent="0.25">
      <c r="A692" s="55">
        <v>156639</v>
      </c>
      <c r="B692" s="56" t="s">
        <v>9382</v>
      </c>
      <c r="C692" s="56" t="s">
        <v>10</v>
      </c>
      <c r="D692" s="56" t="s">
        <v>9264</v>
      </c>
      <c r="E692" s="56" t="s">
        <v>9265</v>
      </c>
      <c r="F692" s="56" t="s">
        <v>9266</v>
      </c>
      <c r="G692" s="56" t="s">
        <v>9255</v>
      </c>
      <c r="H692" s="56" t="s">
        <v>9383</v>
      </c>
      <c r="I692" s="56" t="s">
        <v>9255</v>
      </c>
      <c r="J692" s="56" t="s">
        <v>8551</v>
      </c>
      <c r="K692" s="56" t="s">
        <v>9382</v>
      </c>
      <c r="L692" s="56" t="s">
        <v>7728</v>
      </c>
      <c r="M692" s="56">
        <v>480</v>
      </c>
      <c r="N692" s="56">
        <v>483</v>
      </c>
      <c r="O692" s="56">
        <v>101</v>
      </c>
      <c r="P692" s="57" t="s">
        <v>7022</v>
      </c>
      <c r="Q692" s="58" t="s">
        <v>9269</v>
      </c>
      <c r="R692" s="56" t="s">
        <v>9085</v>
      </c>
      <c r="S692" s="56" t="s">
        <v>9255</v>
      </c>
      <c r="T692" s="56" t="s">
        <v>8551</v>
      </c>
      <c r="U692" s="56">
        <v>0.4</v>
      </c>
      <c r="V692" s="49" t="s">
        <v>8554</v>
      </c>
    </row>
    <row r="693" ht="12.8" customHeight="1" spans="1:22" x14ac:dyDescent="0.25">
      <c r="A693" s="55">
        <v>156638</v>
      </c>
      <c r="B693" s="56" t="s">
        <v>9380</v>
      </c>
      <c r="C693" s="56" t="s">
        <v>10</v>
      </c>
      <c r="D693" s="56" t="s">
        <v>9264</v>
      </c>
      <c r="E693" s="56" t="s">
        <v>9265</v>
      </c>
      <c r="F693" s="56" t="s">
        <v>9266</v>
      </c>
      <c r="G693" s="56" t="s">
        <v>9255</v>
      </c>
      <c r="H693" s="56" t="s">
        <v>9381</v>
      </c>
      <c r="I693" s="56" t="s">
        <v>9255</v>
      </c>
      <c r="J693" s="56" t="s">
        <v>8551</v>
      </c>
      <c r="K693" s="56" t="s">
        <v>9380</v>
      </c>
      <c r="L693" s="56" t="s">
        <v>7728</v>
      </c>
      <c r="M693" s="56">
        <v>480</v>
      </c>
      <c r="N693" s="56">
        <v>483</v>
      </c>
      <c r="O693" s="56">
        <v>101</v>
      </c>
      <c r="P693" s="57" t="s">
        <v>7022</v>
      </c>
      <c r="Q693" s="58" t="s">
        <v>9269</v>
      </c>
      <c r="R693" s="56" t="s">
        <v>9091</v>
      </c>
      <c r="S693" s="56" t="s">
        <v>9255</v>
      </c>
      <c r="T693" s="56" t="s">
        <v>8551</v>
      </c>
      <c r="U693" s="56">
        <v>0.4</v>
      </c>
      <c r="V693" s="49" t="s">
        <v>8554</v>
      </c>
    </row>
    <row r="694" ht="12.8" customHeight="1" spans="1:22" x14ac:dyDescent="0.25">
      <c r="A694" s="55">
        <v>156378</v>
      </c>
      <c r="B694" s="56" t="s">
        <v>9310</v>
      </c>
      <c r="C694" s="56" t="s">
        <v>10</v>
      </c>
      <c r="D694" s="56" t="s">
        <v>9264</v>
      </c>
      <c r="E694" s="56" t="s">
        <v>9265</v>
      </c>
      <c r="F694" s="56" t="s">
        <v>9266</v>
      </c>
      <c r="G694" s="56" t="s">
        <v>9255</v>
      </c>
      <c r="H694" s="56" t="s">
        <v>9309</v>
      </c>
      <c r="I694" s="56" t="s">
        <v>9255</v>
      </c>
      <c r="J694" s="56" t="s">
        <v>8551</v>
      </c>
      <c r="K694" s="56" t="s">
        <v>9310</v>
      </c>
      <c r="L694" s="56" t="s">
        <v>7728</v>
      </c>
      <c r="M694" s="56">
        <v>480</v>
      </c>
      <c r="N694" s="56">
        <v>483</v>
      </c>
      <c r="O694" s="56">
        <v>101</v>
      </c>
      <c r="P694" s="57" t="s">
        <v>7022</v>
      </c>
      <c r="Q694" s="58" t="s">
        <v>9269</v>
      </c>
      <c r="R694" s="56" t="s">
        <v>9308</v>
      </c>
      <c r="S694" s="56" t="s">
        <v>9255</v>
      </c>
      <c r="T694" s="56" t="s">
        <v>8551</v>
      </c>
      <c r="U694" s="56">
        <v>0.4</v>
      </c>
      <c r="V694" s="49" t="s">
        <v>8554</v>
      </c>
    </row>
    <row r="695" ht="12.8" customHeight="1" spans="1:22" x14ac:dyDescent="0.25">
      <c r="A695" s="55">
        <v>156637</v>
      </c>
      <c r="B695" s="56" t="s">
        <v>9377</v>
      </c>
      <c r="C695" s="56" t="s">
        <v>10</v>
      </c>
      <c r="D695" s="56" t="s">
        <v>9264</v>
      </c>
      <c r="E695" s="56" t="s">
        <v>9265</v>
      </c>
      <c r="F695" s="56" t="s">
        <v>9266</v>
      </c>
      <c r="G695" s="56" t="s">
        <v>9255</v>
      </c>
      <c r="H695" s="56" t="s">
        <v>9378</v>
      </c>
      <c r="I695" s="56" t="s">
        <v>9255</v>
      </c>
      <c r="J695" s="56" t="s">
        <v>8551</v>
      </c>
      <c r="K695" s="56" t="s">
        <v>9377</v>
      </c>
      <c r="L695" s="56" t="s">
        <v>7728</v>
      </c>
      <c r="M695" s="56">
        <v>480</v>
      </c>
      <c r="N695" s="56">
        <v>483</v>
      </c>
      <c r="O695" s="56">
        <v>101</v>
      </c>
      <c r="P695" s="57" t="s">
        <v>7022</v>
      </c>
      <c r="Q695" s="58" t="s">
        <v>9269</v>
      </c>
      <c r="R695" s="56" t="s">
        <v>9379</v>
      </c>
      <c r="S695" s="56" t="s">
        <v>9255</v>
      </c>
      <c r="T695" s="56" t="s">
        <v>8551</v>
      </c>
      <c r="U695" s="56">
        <v>0.4</v>
      </c>
      <c r="V695" s="49" t="s">
        <v>8554</v>
      </c>
    </row>
    <row r="696" ht="12.8" customHeight="1" spans="1:22" x14ac:dyDescent="0.25">
      <c r="A696" s="55">
        <v>156641</v>
      </c>
      <c r="B696" s="56" t="s">
        <v>9399</v>
      </c>
      <c r="C696" s="56" t="s">
        <v>10</v>
      </c>
      <c r="D696" s="56" t="s">
        <v>9264</v>
      </c>
      <c r="E696" s="56" t="s">
        <v>9265</v>
      </c>
      <c r="F696" s="56" t="s">
        <v>9266</v>
      </c>
      <c r="G696" s="56" t="s">
        <v>9255</v>
      </c>
      <c r="H696" s="56" t="s">
        <v>9398</v>
      </c>
      <c r="I696" s="56" t="s">
        <v>9255</v>
      </c>
      <c r="J696" s="56" t="s">
        <v>8551</v>
      </c>
      <c r="K696" s="56" t="s">
        <v>9399</v>
      </c>
      <c r="L696" s="56" t="s">
        <v>7728</v>
      </c>
      <c r="M696" s="56">
        <v>480</v>
      </c>
      <c r="N696" s="56">
        <v>483</v>
      </c>
      <c r="O696" s="56">
        <v>101</v>
      </c>
      <c r="P696" s="57" t="s">
        <v>7022</v>
      </c>
      <c r="Q696" s="58" t="s">
        <v>9269</v>
      </c>
      <c r="R696" s="56" t="s">
        <v>9400</v>
      </c>
      <c r="S696" s="56" t="s">
        <v>9255</v>
      </c>
      <c r="T696" s="56" t="s">
        <v>8551</v>
      </c>
      <c r="U696" s="56">
        <v>0.2</v>
      </c>
      <c r="V696" s="49" t="s">
        <v>8554</v>
      </c>
    </row>
    <row r="697" ht="12.8" customHeight="1" spans="1:22" x14ac:dyDescent="0.25">
      <c r="A697" s="55">
        <v>695080</v>
      </c>
      <c r="B697" s="56" t="s">
        <v>9534</v>
      </c>
      <c r="C697" s="56" t="s">
        <v>11</v>
      </c>
      <c r="D697" s="56" t="s">
        <v>8547</v>
      </c>
      <c r="E697" s="56" t="s">
        <v>8548</v>
      </c>
      <c r="F697" s="56" t="s">
        <v>8583</v>
      </c>
      <c r="G697" s="56" t="s">
        <v>8583</v>
      </c>
      <c r="H697" s="56" t="s">
        <v>8717</v>
      </c>
      <c r="I697" s="56" t="s">
        <v>8717</v>
      </c>
      <c r="J697" s="56" t="s">
        <v>9436</v>
      </c>
      <c r="K697" s="56" t="s">
        <v>9534</v>
      </c>
      <c r="L697" s="56" t="s">
        <v>8557</v>
      </c>
      <c r="M697" s="56">
        <v>330</v>
      </c>
      <c r="N697" s="56">
        <v>333</v>
      </c>
      <c r="O697" s="56">
        <v>402</v>
      </c>
      <c r="P697" s="57">
        <v>172</v>
      </c>
      <c r="Q697" s="58">
        <v>330333402172</v>
      </c>
      <c r="R697" s="56" t="s">
        <v>8583</v>
      </c>
      <c r="S697" s="56" t="s">
        <v>8553</v>
      </c>
      <c r="T697" s="56" t="s">
        <v>8551</v>
      </c>
      <c r="U697" s="56">
        <v>1</v>
      </c>
      <c r="V697" s="49" t="s">
        <v>8554</v>
      </c>
    </row>
    <row r="698" ht="12.8" customHeight="1" spans="1:22" x14ac:dyDescent="0.25">
      <c r="A698" s="55">
        <v>695109</v>
      </c>
      <c r="B698" s="56" t="s">
        <v>9535</v>
      </c>
      <c r="C698" s="56" t="s">
        <v>11</v>
      </c>
      <c r="D698" s="56" t="s">
        <v>8547</v>
      </c>
      <c r="E698" s="56" t="s">
        <v>8548</v>
      </c>
      <c r="F698" s="56" t="s">
        <v>8583</v>
      </c>
      <c r="G698" s="56" t="s">
        <v>8583</v>
      </c>
      <c r="H698" s="56" t="s">
        <v>8647</v>
      </c>
      <c r="I698" s="56" t="s">
        <v>8647</v>
      </c>
      <c r="J698" s="56" t="s">
        <v>9436</v>
      </c>
      <c r="K698" s="56" t="s">
        <v>8649</v>
      </c>
      <c r="L698" s="56" t="s">
        <v>8557</v>
      </c>
      <c r="M698" s="56">
        <v>330</v>
      </c>
      <c r="N698" s="56">
        <v>333</v>
      </c>
      <c r="O698" s="56">
        <v>402</v>
      </c>
      <c r="P698" s="57">
        <v>172</v>
      </c>
      <c r="Q698" s="58">
        <v>330333402172</v>
      </c>
      <c r="R698" s="56" t="s">
        <v>8583</v>
      </c>
      <c r="S698" s="56" t="s">
        <v>8553</v>
      </c>
      <c r="T698" s="56" t="s">
        <v>8551</v>
      </c>
      <c r="U698" s="56">
        <v>1</v>
      </c>
      <c r="V698" s="49" t="s">
        <v>8554</v>
      </c>
    </row>
    <row r="699" ht="12.8" customHeight="1" spans="1:22" x14ac:dyDescent="0.25">
      <c r="A699" s="55">
        <v>692532</v>
      </c>
      <c r="B699" s="56" t="s">
        <v>9536</v>
      </c>
      <c r="C699" s="56" t="s">
        <v>11</v>
      </c>
      <c r="D699" s="56" t="s">
        <v>8547</v>
      </c>
      <c r="E699" s="56" t="s">
        <v>8548</v>
      </c>
      <c r="F699" s="56" t="s">
        <v>8549</v>
      </c>
      <c r="G699" s="56" t="s">
        <v>8549</v>
      </c>
      <c r="H699" s="56" t="s">
        <v>8929</v>
      </c>
      <c r="I699" s="56" t="s">
        <v>8905</v>
      </c>
      <c r="J699" s="56" t="s">
        <v>9436</v>
      </c>
      <c r="K699" s="56" t="s">
        <v>9536</v>
      </c>
      <c r="L699" s="56" t="s">
        <v>8557</v>
      </c>
      <c r="M699" s="56">
        <v>330</v>
      </c>
      <c r="N699" s="56">
        <v>333</v>
      </c>
      <c r="O699" s="56">
        <v>401</v>
      </c>
      <c r="P699" s="57">
        <v>472</v>
      </c>
      <c r="Q699" s="58">
        <v>330333401472</v>
      </c>
      <c r="R699" s="56" t="s">
        <v>8549</v>
      </c>
      <c r="S699" s="56" t="s">
        <v>8553</v>
      </c>
      <c r="T699" s="56" t="s">
        <v>8551</v>
      </c>
      <c r="U699" s="56">
        <v>1</v>
      </c>
      <c r="V699" s="49" t="s">
        <v>8554</v>
      </c>
    </row>
    <row r="700" ht="12.8" customHeight="1" spans="1:22" x14ac:dyDescent="0.25">
      <c r="A700" s="55">
        <v>695114</v>
      </c>
      <c r="B700" s="56" t="s">
        <v>9537</v>
      </c>
      <c r="C700" s="56" t="s">
        <v>11</v>
      </c>
      <c r="D700" s="56" t="s">
        <v>8547</v>
      </c>
      <c r="E700" s="56" t="s">
        <v>8548</v>
      </c>
      <c r="F700" s="56" t="s">
        <v>8583</v>
      </c>
      <c r="G700" s="56" t="s">
        <v>8583</v>
      </c>
      <c r="H700" s="56" t="s">
        <v>8654</v>
      </c>
      <c r="I700" s="56" t="s">
        <v>8654</v>
      </c>
      <c r="J700" s="56" t="s">
        <v>9436</v>
      </c>
      <c r="K700" s="56" t="s">
        <v>9538</v>
      </c>
      <c r="L700" s="56" t="s">
        <v>8557</v>
      </c>
      <c r="M700" s="56">
        <v>330</v>
      </c>
      <c r="N700" s="56">
        <v>333</v>
      </c>
      <c r="O700" s="56">
        <v>402</v>
      </c>
      <c r="P700" s="57">
        <v>172</v>
      </c>
      <c r="Q700" s="58">
        <v>330333402172</v>
      </c>
      <c r="R700" s="56" t="s">
        <v>8583</v>
      </c>
      <c r="S700" s="56" t="s">
        <v>8553</v>
      </c>
      <c r="T700" s="56" t="s">
        <v>8551</v>
      </c>
      <c r="U700" s="56">
        <v>1</v>
      </c>
      <c r="V700" s="49" t="s">
        <v>8554</v>
      </c>
    </row>
    <row r="701" ht="12.8" customHeight="1" spans="1:22" x14ac:dyDescent="0.25">
      <c r="A701" s="55" t="s">
        <v>7022</v>
      </c>
      <c r="B701" s="56" t="s">
        <v>9539</v>
      </c>
      <c r="C701" s="56" t="s">
        <v>11</v>
      </c>
      <c r="D701" s="56" t="s">
        <v>8547</v>
      </c>
      <c r="E701" s="56" t="s">
        <v>8548</v>
      </c>
      <c r="F701" s="56" t="s">
        <v>8549</v>
      </c>
      <c r="G701" s="56" t="s">
        <v>8549</v>
      </c>
      <c r="H701" s="56" t="s">
        <v>9029</v>
      </c>
      <c r="I701" s="56" t="s">
        <v>9029</v>
      </c>
      <c r="J701" s="56" t="s">
        <v>8551</v>
      </c>
      <c r="K701" s="56" t="s">
        <v>9540</v>
      </c>
      <c r="L701" s="56" t="s">
        <v>7292</v>
      </c>
      <c r="M701" s="56">
        <v>330</v>
      </c>
      <c r="N701" s="56">
        <v>333</v>
      </c>
      <c r="O701" s="56">
        <v>401</v>
      </c>
      <c r="P701" s="57" t="s">
        <v>7022</v>
      </c>
      <c r="Q701" s="58" t="s">
        <v>8552</v>
      </c>
      <c r="R701" s="56" t="s">
        <v>8549</v>
      </c>
      <c r="S701" s="56" t="s">
        <v>8553</v>
      </c>
      <c r="T701" s="56" t="s">
        <v>8551</v>
      </c>
      <c r="U701" s="56">
        <v>0.001</v>
      </c>
      <c r="V701" s="49" t="s">
        <v>8554</v>
      </c>
    </row>
    <row r="702" ht="12.8" customHeight="1" spans="1:22" x14ac:dyDescent="0.25">
      <c r="A702" s="55">
        <v>156640</v>
      </c>
      <c r="B702" s="56" t="s">
        <v>9402</v>
      </c>
      <c r="C702" s="56" t="s">
        <v>10</v>
      </c>
      <c r="D702" s="56" t="s">
        <v>9264</v>
      </c>
      <c r="E702" s="56" t="s">
        <v>9265</v>
      </c>
      <c r="F702" s="56" t="s">
        <v>9266</v>
      </c>
      <c r="G702" s="56" t="s">
        <v>9255</v>
      </c>
      <c r="H702" s="56" t="s">
        <v>9401</v>
      </c>
      <c r="I702" s="56" t="s">
        <v>9255</v>
      </c>
      <c r="J702" s="56" t="s">
        <v>8551</v>
      </c>
      <c r="K702" s="56" t="s">
        <v>9402</v>
      </c>
      <c r="L702" s="56" t="s">
        <v>7728</v>
      </c>
      <c r="M702" s="56">
        <v>480</v>
      </c>
      <c r="N702" s="56">
        <v>483</v>
      </c>
      <c r="O702" s="56">
        <v>101</v>
      </c>
      <c r="P702" s="57" t="s">
        <v>7022</v>
      </c>
      <c r="Q702" s="58" t="s">
        <v>9269</v>
      </c>
      <c r="R702" s="56" t="s">
        <v>9403</v>
      </c>
      <c r="S702" s="56" t="s">
        <v>9255</v>
      </c>
      <c r="T702" s="56" t="s">
        <v>8551</v>
      </c>
      <c r="U702" s="56">
        <v>0.4</v>
      </c>
      <c r="V702" s="49" t="s">
        <v>8554</v>
      </c>
    </row>
    <row r="703" ht="12.8" customHeight="1" spans="1:22" x14ac:dyDescent="0.25">
      <c r="A703" s="55">
        <v>156636</v>
      </c>
      <c r="B703" s="56" t="s">
        <v>9541</v>
      </c>
      <c r="C703" s="56" t="s">
        <v>10</v>
      </c>
      <c r="D703" s="56" t="s">
        <v>9264</v>
      </c>
      <c r="E703" s="56" t="s">
        <v>9265</v>
      </c>
      <c r="F703" s="56" t="s">
        <v>9266</v>
      </c>
      <c r="G703" s="56" t="s">
        <v>9255</v>
      </c>
      <c r="H703" s="56" t="s">
        <v>9376</v>
      </c>
      <c r="I703" s="56" t="s">
        <v>9255</v>
      </c>
      <c r="J703" s="56" t="s">
        <v>8551</v>
      </c>
      <c r="K703" s="56" t="s">
        <v>9375</v>
      </c>
      <c r="L703" s="56" t="s">
        <v>7728</v>
      </c>
      <c r="M703" s="56">
        <v>480</v>
      </c>
      <c r="N703" s="56">
        <v>483</v>
      </c>
      <c r="O703" s="56">
        <v>101</v>
      </c>
      <c r="P703" s="57" t="s">
        <v>7022</v>
      </c>
      <c r="Q703" s="58" t="s">
        <v>9269</v>
      </c>
      <c r="R703" s="56" t="s">
        <v>9056</v>
      </c>
      <c r="S703" s="56" t="s">
        <v>9255</v>
      </c>
      <c r="T703" s="56" t="s">
        <v>8551</v>
      </c>
      <c r="U703" s="56">
        <v>0.4</v>
      </c>
      <c r="V703" s="49" t="s">
        <v>8554</v>
      </c>
    </row>
    <row r="704" ht="12.8" customHeight="1" spans="1:22" x14ac:dyDescent="0.25">
      <c r="A704" s="55">
        <v>156642</v>
      </c>
      <c r="B704" s="56" t="s">
        <v>9280</v>
      </c>
      <c r="C704" s="56" t="s">
        <v>10</v>
      </c>
      <c r="D704" s="56" t="s">
        <v>8737</v>
      </c>
      <c r="E704" s="56" t="s">
        <v>8548</v>
      </c>
      <c r="F704" s="56" t="s">
        <v>8738</v>
      </c>
      <c r="G704" s="56" t="s">
        <v>9255</v>
      </c>
      <c r="H704" s="56" t="s">
        <v>9279</v>
      </c>
      <c r="I704" s="56" t="s">
        <v>9255</v>
      </c>
      <c r="J704" s="56" t="s">
        <v>8551</v>
      </c>
      <c r="K704" s="56" t="s">
        <v>9280</v>
      </c>
      <c r="L704" s="56" t="s">
        <v>7728</v>
      </c>
      <c r="M704" s="56">
        <v>330</v>
      </c>
      <c r="N704" s="56">
        <v>335</v>
      </c>
      <c r="O704" s="56">
        <v>405</v>
      </c>
      <c r="P704" s="57" t="s">
        <v>7022</v>
      </c>
      <c r="Q704" s="58" t="s">
        <v>9058</v>
      </c>
      <c r="R704" s="56" t="s">
        <v>9277</v>
      </c>
      <c r="S704" s="56" t="s">
        <v>9255</v>
      </c>
      <c r="T704" s="56" t="s">
        <v>8551</v>
      </c>
      <c r="U704" s="56">
        <v>0.75</v>
      </c>
      <c r="V704" s="49" t="s">
        <v>8554</v>
      </c>
    </row>
    <row r="705" ht="12.8" customHeight="1" spans="1:22" x14ac:dyDescent="0.25">
      <c r="A705" s="55">
        <v>134495</v>
      </c>
      <c r="B705" s="56" t="s">
        <v>6932</v>
      </c>
      <c r="C705" s="56" t="s">
        <v>11</v>
      </c>
      <c r="D705" s="56" t="s">
        <v>8547</v>
      </c>
      <c r="E705" s="56" t="s">
        <v>8548</v>
      </c>
      <c r="F705" s="56" t="s">
        <v>8583</v>
      </c>
      <c r="G705" s="56" t="s">
        <v>8583</v>
      </c>
      <c r="H705" s="56" t="s">
        <v>8592</v>
      </c>
      <c r="I705" s="56" t="s">
        <v>8592</v>
      </c>
      <c r="J705" s="56" t="s">
        <v>8551</v>
      </c>
      <c r="K705" s="56" t="s">
        <v>6932</v>
      </c>
      <c r="L705" s="56" t="s">
        <v>7728</v>
      </c>
      <c r="M705" s="56">
        <v>330</v>
      </c>
      <c r="N705" s="56">
        <v>333</v>
      </c>
      <c r="O705" s="56">
        <v>402</v>
      </c>
      <c r="P705" s="57" t="s">
        <v>7022</v>
      </c>
      <c r="Q705" s="58" t="s">
        <v>8586</v>
      </c>
      <c r="R705" s="56" t="s">
        <v>8583</v>
      </c>
      <c r="S705" s="56" t="s">
        <v>8553</v>
      </c>
      <c r="T705" s="56" t="s">
        <v>8551</v>
      </c>
      <c r="U705" s="56">
        <v>1</v>
      </c>
      <c r="V705" s="49" t="s">
        <v>8554</v>
      </c>
    </row>
    <row r="706" ht="12.8" customHeight="1" spans="1:22" x14ac:dyDescent="0.25">
      <c r="A706" s="55">
        <v>695921</v>
      </c>
      <c r="B706" s="56" t="s">
        <v>9542</v>
      </c>
      <c r="C706" s="56" t="s">
        <v>11</v>
      </c>
      <c r="D706" s="56" t="s">
        <v>8737</v>
      </c>
      <c r="E706" s="56" t="s">
        <v>8548</v>
      </c>
      <c r="F706" s="56" t="s">
        <v>8738</v>
      </c>
      <c r="G706" s="56" t="s">
        <v>9055</v>
      </c>
      <c r="H706" s="56" t="s">
        <v>9064</v>
      </c>
      <c r="I706" s="56" t="s">
        <v>9057</v>
      </c>
      <c r="J706" s="56" t="s">
        <v>8559</v>
      </c>
      <c r="K706" s="56" t="s">
        <v>9542</v>
      </c>
      <c r="L706" s="56" t="s">
        <v>8557</v>
      </c>
      <c r="M706" s="56">
        <v>330</v>
      </c>
      <c r="N706" s="56">
        <v>335</v>
      </c>
      <c r="O706" s="56">
        <v>405</v>
      </c>
      <c r="P706" s="57">
        <v>101</v>
      </c>
      <c r="Q706" s="58">
        <v>330335405101</v>
      </c>
      <c r="R706" s="56" t="s">
        <v>9055</v>
      </c>
      <c r="S706" s="56" t="s">
        <v>8553</v>
      </c>
      <c r="T706" s="56" t="s">
        <v>8551</v>
      </c>
      <c r="U706" s="56">
        <v>1</v>
      </c>
      <c r="V706" s="49" t="s">
        <v>8554</v>
      </c>
    </row>
    <row r="707" ht="12.8" customHeight="1" spans="1:22" x14ac:dyDescent="0.25">
      <c r="A707" s="55">
        <v>692588</v>
      </c>
      <c r="B707" s="56" t="s">
        <v>9543</v>
      </c>
      <c r="C707" s="56" t="s">
        <v>11</v>
      </c>
      <c r="D707" s="56" t="s">
        <v>8547</v>
      </c>
      <c r="E707" s="56" t="s">
        <v>8548</v>
      </c>
      <c r="F707" s="56" t="s">
        <v>8549</v>
      </c>
      <c r="G707" s="56" t="s">
        <v>8549</v>
      </c>
      <c r="H707" s="56" t="s">
        <v>8805</v>
      </c>
      <c r="I707" s="56" t="s">
        <v>8758</v>
      </c>
      <c r="J707" s="56" t="s">
        <v>9436</v>
      </c>
      <c r="K707" s="56" t="s">
        <v>8807</v>
      </c>
      <c r="L707" s="56" t="s">
        <v>8557</v>
      </c>
      <c r="M707" s="56">
        <v>330</v>
      </c>
      <c r="N707" s="56">
        <v>333</v>
      </c>
      <c r="O707" s="56">
        <v>401</v>
      </c>
      <c r="P707" s="57">
        <v>472</v>
      </c>
      <c r="Q707" s="58">
        <v>330333401472</v>
      </c>
      <c r="R707" s="56" t="s">
        <v>8549</v>
      </c>
      <c r="S707" s="56" t="s">
        <v>8553</v>
      </c>
      <c r="T707" s="56" t="s">
        <v>8551</v>
      </c>
      <c r="U707" s="56">
        <v>1</v>
      </c>
      <c r="V707" s="49" t="s">
        <v>8554</v>
      </c>
    </row>
    <row r="708" ht="12.8" customHeight="1" spans="1:22" x14ac:dyDescent="0.25">
      <c r="A708" s="55">
        <v>12928</v>
      </c>
      <c r="B708" s="56" t="s">
        <v>1389</v>
      </c>
      <c r="C708" s="56" t="s">
        <v>11</v>
      </c>
      <c r="D708" s="56" t="s">
        <v>8737</v>
      </c>
      <c r="E708" s="56" t="s">
        <v>8548</v>
      </c>
      <c r="F708" s="56" t="s">
        <v>8738</v>
      </c>
      <c r="G708" s="56" t="s">
        <v>9055</v>
      </c>
      <c r="H708" s="56" t="s">
        <v>9064</v>
      </c>
      <c r="I708" s="56" t="s">
        <v>9057</v>
      </c>
      <c r="J708" s="56" t="s">
        <v>8551</v>
      </c>
      <c r="K708" s="56" t="s">
        <v>9066</v>
      </c>
      <c r="L708" s="56" t="s">
        <v>33</v>
      </c>
      <c r="M708" s="56">
        <v>330</v>
      </c>
      <c r="N708" s="56">
        <v>335</v>
      </c>
      <c r="O708" s="56">
        <v>405</v>
      </c>
      <c r="P708" s="57" t="s">
        <v>7022</v>
      </c>
      <c r="Q708" s="58" t="s">
        <v>9058</v>
      </c>
      <c r="R708" s="56" t="s">
        <v>9055</v>
      </c>
      <c r="S708" s="56" t="s">
        <v>8553</v>
      </c>
      <c r="T708" s="56" t="s">
        <v>8551</v>
      </c>
      <c r="U708" s="56">
        <v>1</v>
      </c>
      <c r="V708" s="49" t="s">
        <v>8554</v>
      </c>
    </row>
    <row r="709" ht="12.8" customHeight="1" spans="1:22" x14ac:dyDescent="0.25">
      <c r="A709" s="55">
        <v>134549</v>
      </c>
      <c r="B709" s="56" t="s">
        <v>9544</v>
      </c>
      <c r="C709" s="56" t="s">
        <v>11</v>
      </c>
      <c r="D709" s="56" t="s">
        <v>8547</v>
      </c>
      <c r="E709" s="56" t="s">
        <v>8548</v>
      </c>
      <c r="F709" s="56" t="s">
        <v>8549</v>
      </c>
      <c r="G709" s="56" t="s">
        <v>8549</v>
      </c>
      <c r="H709" s="56" t="s">
        <v>8777</v>
      </c>
      <c r="I709" s="56" t="s">
        <v>8758</v>
      </c>
      <c r="J709" s="56" t="s">
        <v>8551</v>
      </c>
      <c r="K709" s="56" t="s">
        <v>8778</v>
      </c>
      <c r="L709" s="56" t="s">
        <v>7728</v>
      </c>
      <c r="M709" s="56">
        <v>330</v>
      </c>
      <c r="N709" s="56">
        <v>333</v>
      </c>
      <c r="O709" s="56">
        <v>401</v>
      </c>
      <c r="P709" s="57" t="s">
        <v>7022</v>
      </c>
      <c r="Q709" s="58" t="s">
        <v>8552</v>
      </c>
      <c r="R709" s="56" t="s">
        <v>8549</v>
      </c>
      <c r="S709" s="56" t="s">
        <v>8553</v>
      </c>
      <c r="T709" s="56" t="s">
        <v>8551</v>
      </c>
      <c r="U709" s="56">
        <v>1</v>
      </c>
      <c r="V709" s="49" t="s">
        <v>8554</v>
      </c>
    </row>
    <row r="710" ht="12.8" customHeight="1" spans="1:22" x14ac:dyDescent="0.25">
      <c r="A710" s="55">
        <v>692583</v>
      </c>
      <c r="B710" s="56" t="s">
        <v>9545</v>
      </c>
      <c r="C710" s="56" t="s">
        <v>11</v>
      </c>
      <c r="D710" s="56" t="s">
        <v>8547</v>
      </c>
      <c r="E710" s="56" t="s">
        <v>8548</v>
      </c>
      <c r="F710" s="56" t="s">
        <v>8549</v>
      </c>
      <c r="G710" s="56" t="s">
        <v>8549</v>
      </c>
      <c r="H710" s="56" t="s">
        <v>9165</v>
      </c>
      <c r="I710" s="56" t="s">
        <v>9162</v>
      </c>
      <c r="J710" s="56" t="s">
        <v>9436</v>
      </c>
      <c r="K710" s="56" t="s">
        <v>9545</v>
      </c>
      <c r="L710" s="56" t="s">
        <v>33</v>
      </c>
      <c r="M710" s="56">
        <v>330</v>
      </c>
      <c r="N710" s="56">
        <v>333</v>
      </c>
      <c r="O710" s="56">
        <v>401</v>
      </c>
      <c r="P710" s="57">
        <v>472</v>
      </c>
      <c r="Q710" s="58">
        <v>330333401472</v>
      </c>
      <c r="R710" s="56" t="s">
        <v>8549</v>
      </c>
      <c r="S710" s="56" t="s">
        <v>8553</v>
      </c>
      <c r="T710" s="56" t="s">
        <v>8551</v>
      </c>
      <c r="U710" s="56">
        <v>1</v>
      </c>
      <c r="V710" s="49" t="s">
        <v>8554</v>
      </c>
    </row>
    <row r="711" ht="12.8" customHeight="1" spans="1:22" x14ac:dyDescent="0.25">
      <c r="A711" s="55">
        <v>61851</v>
      </c>
      <c r="B711" s="56" t="s">
        <v>9546</v>
      </c>
      <c r="C711" s="56" t="s">
        <v>11</v>
      </c>
      <c r="D711" s="56" t="s">
        <v>8547</v>
      </c>
      <c r="E711" s="56" t="s">
        <v>8548</v>
      </c>
      <c r="F711" s="56" t="s">
        <v>8583</v>
      </c>
      <c r="G711" s="56" t="s">
        <v>8583</v>
      </c>
      <c r="H711" s="56" t="s">
        <v>8635</v>
      </c>
      <c r="I711" s="56" t="s">
        <v>8635</v>
      </c>
      <c r="J711" s="56" t="s">
        <v>8551</v>
      </c>
      <c r="K711" s="56" t="s">
        <v>9547</v>
      </c>
      <c r="L711" s="56" t="s">
        <v>33</v>
      </c>
      <c r="M711" s="56">
        <v>330</v>
      </c>
      <c r="N711" s="56">
        <v>333</v>
      </c>
      <c r="O711" s="56">
        <v>402</v>
      </c>
      <c r="P711" s="57" t="s">
        <v>7022</v>
      </c>
      <c r="Q711" s="58" t="s">
        <v>8586</v>
      </c>
      <c r="R711" s="56" t="s">
        <v>8583</v>
      </c>
      <c r="S711" s="56" t="s">
        <v>8553</v>
      </c>
      <c r="T711" s="56" t="s">
        <v>8551</v>
      </c>
      <c r="U711" s="56">
        <v>1</v>
      </c>
      <c r="V711" s="49" t="s">
        <v>8554</v>
      </c>
    </row>
    <row r="712" ht="12.8" customHeight="1" spans="1:22" x14ac:dyDescent="0.25">
      <c r="A712" s="55">
        <v>11282</v>
      </c>
      <c r="B712" s="56" t="s">
        <v>4160</v>
      </c>
      <c r="C712" s="56" t="s">
        <v>11</v>
      </c>
      <c r="D712" s="56" t="s">
        <v>8547</v>
      </c>
      <c r="E712" s="56" t="s">
        <v>8548</v>
      </c>
      <c r="F712" s="56" t="s">
        <v>8549</v>
      </c>
      <c r="G712" s="56" t="s">
        <v>8549</v>
      </c>
      <c r="H712" s="56" t="s">
        <v>9179</v>
      </c>
      <c r="I712" s="56" t="s">
        <v>9162</v>
      </c>
      <c r="J712" s="56" t="s">
        <v>8551</v>
      </c>
      <c r="K712" s="56" t="s">
        <v>9183</v>
      </c>
      <c r="L712" s="56" t="s">
        <v>33</v>
      </c>
      <c r="M712" s="56">
        <v>330</v>
      </c>
      <c r="N712" s="56">
        <v>333</v>
      </c>
      <c r="O712" s="56">
        <v>401</v>
      </c>
      <c r="P712" s="57" t="s">
        <v>7022</v>
      </c>
      <c r="Q712" s="58" t="s">
        <v>8552</v>
      </c>
      <c r="R712" s="56" t="s">
        <v>8549</v>
      </c>
      <c r="S712" s="56" t="s">
        <v>8553</v>
      </c>
      <c r="T712" s="56" t="s">
        <v>8551</v>
      </c>
      <c r="U712" s="56">
        <v>1</v>
      </c>
      <c r="V712" s="49" t="s">
        <v>8554</v>
      </c>
    </row>
    <row r="713" ht="12.8" customHeight="1" spans="1:22" x14ac:dyDescent="0.25">
      <c r="A713" s="55" t="s">
        <v>7022</v>
      </c>
      <c r="B713" s="56" t="s">
        <v>9548</v>
      </c>
      <c r="C713" s="56" t="s">
        <v>11</v>
      </c>
      <c r="D713" s="56" t="s">
        <v>8547</v>
      </c>
      <c r="E713" s="56" t="s">
        <v>8548</v>
      </c>
      <c r="F713" s="56" t="s">
        <v>8549</v>
      </c>
      <c r="G713" s="56" t="s">
        <v>8549</v>
      </c>
      <c r="H713" s="56" t="s">
        <v>9043</v>
      </c>
      <c r="I713" s="56" t="s">
        <v>9044</v>
      </c>
      <c r="J713" s="56" t="s">
        <v>8551</v>
      </c>
      <c r="K713" s="56" t="s">
        <v>3511</v>
      </c>
      <c r="L713" s="56" t="s">
        <v>7292</v>
      </c>
      <c r="M713" s="56">
        <v>330</v>
      </c>
      <c r="N713" s="56">
        <v>333</v>
      </c>
      <c r="O713" s="56">
        <v>401</v>
      </c>
      <c r="P713" s="57" t="s">
        <v>7022</v>
      </c>
      <c r="Q713" s="58" t="s">
        <v>8552</v>
      </c>
      <c r="R713" s="56" t="s">
        <v>8549</v>
      </c>
      <c r="S713" s="56" t="s">
        <v>8553</v>
      </c>
      <c r="T713" s="56" t="s">
        <v>8551</v>
      </c>
      <c r="U713" s="56">
        <v>0.001</v>
      </c>
      <c r="V713" s="49" t="s">
        <v>8554</v>
      </c>
    </row>
    <row r="714" ht="12.8" customHeight="1" spans="1:22" x14ac:dyDescent="0.25">
      <c r="A714" s="55">
        <v>692885</v>
      </c>
      <c r="B714" s="56" t="s">
        <v>9549</v>
      </c>
      <c r="C714" s="56" t="s">
        <v>11</v>
      </c>
      <c r="D714" s="56" t="s">
        <v>8547</v>
      </c>
      <c r="E714" s="56" t="s">
        <v>8548</v>
      </c>
      <c r="F714" s="56" t="s">
        <v>8549</v>
      </c>
      <c r="G714" s="56" t="s">
        <v>8549</v>
      </c>
      <c r="H714" s="56" t="s">
        <v>9550</v>
      </c>
      <c r="I714" s="56" t="s">
        <v>8550</v>
      </c>
      <c r="J714" s="56" t="s">
        <v>8559</v>
      </c>
      <c r="K714" s="56" t="s">
        <v>9551</v>
      </c>
      <c r="L714" s="56" t="s">
        <v>8557</v>
      </c>
      <c r="M714" s="56">
        <v>330</v>
      </c>
      <c r="N714" s="56">
        <v>333</v>
      </c>
      <c r="O714" s="56">
        <v>401</v>
      </c>
      <c r="P714" s="57">
        <v>101</v>
      </c>
      <c r="Q714" s="58">
        <v>330333401101</v>
      </c>
      <c r="R714" s="56" t="s">
        <v>8549</v>
      </c>
      <c r="S714" s="56" t="s">
        <v>8553</v>
      </c>
      <c r="T714" s="56" t="s">
        <v>8551</v>
      </c>
      <c r="U714" s="56">
        <v>1</v>
      </c>
      <c r="V714" s="49" t="s">
        <v>8554</v>
      </c>
    </row>
    <row r="715" ht="12.8" customHeight="1" spans="1:22" x14ac:dyDescent="0.25">
      <c r="A715" s="55">
        <v>695086</v>
      </c>
      <c r="B715" s="56" t="s">
        <v>9552</v>
      </c>
      <c r="C715" s="56" t="s">
        <v>11</v>
      </c>
      <c r="D715" s="56" t="s">
        <v>8547</v>
      </c>
      <c r="E715" s="56" t="s">
        <v>8548</v>
      </c>
      <c r="F715" s="56" t="s">
        <v>8583</v>
      </c>
      <c r="G715" s="56" t="s">
        <v>8583</v>
      </c>
      <c r="H715" s="56" t="s">
        <v>8715</v>
      </c>
      <c r="I715" s="56" t="s">
        <v>8715</v>
      </c>
      <c r="J715" s="56" t="s">
        <v>9436</v>
      </c>
      <c r="K715" s="56" t="s">
        <v>9417</v>
      </c>
      <c r="L715" s="56" t="s">
        <v>8557</v>
      </c>
      <c r="M715" s="56">
        <v>330</v>
      </c>
      <c r="N715" s="56">
        <v>333</v>
      </c>
      <c r="O715" s="56">
        <v>402</v>
      </c>
      <c r="P715" s="57">
        <v>172</v>
      </c>
      <c r="Q715" s="58">
        <v>330333402172</v>
      </c>
      <c r="R715" s="56" t="s">
        <v>8583</v>
      </c>
      <c r="S715" s="56" t="s">
        <v>8553</v>
      </c>
      <c r="T715" s="56" t="s">
        <v>8551</v>
      </c>
      <c r="U715" s="56">
        <v>1</v>
      </c>
      <c r="V715" s="49" t="s">
        <v>8554</v>
      </c>
    </row>
    <row r="716" ht="12.8" customHeight="1" spans="1:22" x14ac:dyDescent="0.25">
      <c r="A716" s="55">
        <v>655829</v>
      </c>
      <c r="B716" s="56" t="s">
        <v>9553</v>
      </c>
      <c r="C716" s="56" t="s">
        <v>11</v>
      </c>
      <c r="D716" s="56" t="s">
        <v>8547</v>
      </c>
      <c r="E716" s="56" t="s">
        <v>8548</v>
      </c>
      <c r="F716" s="56" t="s">
        <v>8583</v>
      </c>
      <c r="G716" s="56" t="s">
        <v>8583</v>
      </c>
      <c r="H716" s="56" t="s">
        <v>8678</v>
      </c>
      <c r="I716" s="56" t="s">
        <v>8676</v>
      </c>
      <c r="J716" s="56" t="s">
        <v>8559</v>
      </c>
      <c r="K716" s="56" t="s">
        <v>9553</v>
      </c>
      <c r="L716" s="56" t="s">
        <v>8557</v>
      </c>
      <c r="M716" s="56">
        <v>330</v>
      </c>
      <c r="N716" s="56">
        <v>333</v>
      </c>
      <c r="O716" s="56">
        <v>402</v>
      </c>
      <c r="P716" s="57">
        <v>101</v>
      </c>
      <c r="Q716" s="58">
        <v>330333402101</v>
      </c>
      <c r="R716" s="56" t="s">
        <v>8583</v>
      </c>
      <c r="S716" s="56" t="s">
        <v>8553</v>
      </c>
      <c r="T716" s="56" t="s">
        <v>8551</v>
      </c>
      <c r="U716" s="56">
        <v>1</v>
      </c>
      <c r="V716" s="49" t="s">
        <v>8554</v>
      </c>
    </row>
    <row r="717" ht="12.8" customHeight="1" spans="1:22" x14ac:dyDescent="0.25">
      <c r="A717" s="55">
        <v>692577</v>
      </c>
      <c r="B717" s="56" t="s">
        <v>9554</v>
      </c>
      <c r="C717" s="56" t="s">
        <v>11</v>
      </c>
      <c r="D717" s="56" t="s">
        <v>8547</v>
      </c>
      <c r="E717" s="56" t="s">
        <v>8548</v>
      </c>
      <c r="F717" s="56" t="s">
        <v>8549</v>
      </c>
      <c r="G717" s="56" t="s">
        <v>8549</v>
      </c>
      <c r="H717" s="56" t="s">
        <v>9168</v>
      </c>
      <c r="I717" s="56" t="s">
        <v>9162</v>
      </c>
      <c r="J717" s="56" t="s">
        <v>9436</v>
      </c>
      <c r="K717" s="56" t="s">
        <v>9554</v>
      </c>
      <c r="L717" s="56" t="s">
        <v>8557</v>
      </c>
      <c r="M717" s="56">
        <v>330</v>
      </c>
      <c r="N717" s="56">
        <v>333</v>
      </c>
      <c r="O717" s="56">
        <v>401</v>
      </c>
      <c r="P717" s="57">
        <v>472</v>
      </c>
      <c r="Q717" s="58">
        <v>330333401472</v>
      </c>
      <c r="R717" s="56" t="s">
        <v>8549</v>
      </c>
      <c r="S717" s="56" t="s">
        <v>8553</v>
      </c>
      <c r="T717" s="56" t="s">
        <v>8551</v>
      </c>
      <c r="U717" s="56">
        <v>1</v>
      </c>
      <c r="V717" s="49" t="s">
        <v>8554</v>
      </c>
    </row>
    <row r="718" ht="12.8" customHeight="1" spans="1:22" x14ac:dyDescent="0.25">
      <c r="A718" s="55">
        <v>655828</v>
      </c>
      <c r="B718" s="56" t="s">
        <v>9555</v>
      </c>
      <c r="C718" s="56" t="s">
        <v>11</v>
      </c>
      <c r="D718" s="56" t="s">
        <v>8547</v>
      </c>
      <c r="E718" s="56" t="s">
        <v>8548</v>
      </c>
      <c r="F718" s="56" t="s">
        <v>8583</v>
      </c>
      <c r="G718" s="56" t="s">
        <v>8583</v>
      </c>
      <c r="H718" s="56" t="s">
        <v>8675</v>
      </c>
      <c r="I718" s="56" t="s">
        <v>8676</v>
      </c>
      <c r="J718" s="56" t="s">
        <v>8559</v>
      </c>
      <c r="K718" s="56" t="s">
        <v>9555</v>
      </c>
      <c r="L718" s="56" t="s">
        <v>8557</v>
      </c>
      <c r="M718" s="56">
        <v>330</v>
      </c>
      <c r="N718" s="56">
        <v>333</v>
      </c>
      <c r="O718" s="56">
        <v>402</v>
      </c>
      <c r="P718" s="57">
        <v>101</v>
      </c>
      <c r="Q718" s="58">
        <v>330333402101</v>
      </c>
      <c r="R718" s="56" t="s">
        <v>8583</v>
      </c>
      <c r="S718" s="56" t="s">
        <v>8553</v>
      </c>
      <c r="T718" s="56" t="s">
        <v>8551</v>
      </c>
      <c r="U718" s="56">
        <v>1</v>
      </c>
      <c r="V718" s="49" t="s">
        <v>8554</v>
      </c>
    </row>
    <row r="719" ht="12.8" customHeight="1" spans="1:22" x14ac:dyDescent="0.25">
      <c r="A719" s="55">
        <v>695093</v>
      </c>
      <c r="B719" s="56" t="s">
        <v>9556</v>
      </c>
      <c r="C719" s="56" t="s">
        <v>11</v>
      </c>
      <c r="D719" s="56" t="s">
        <v>8547</v>
      </c>
      <c r="E719" s="56" t="s">
        <v>8548</v>
      </c>
      <c r="F719" s="56" t="s">
        <v>8583</v>
      </c>
      <c r="G719" s="56" t="s">
        <v>8583</v>
      </c>
      <c r="H719" s="56" t="s">
        <v>8731</v>
      </c>
      <c r="I719" s="56" t="s">
        <v>8731</v>
      </c>
      <c r="J719" s="56" t="s">
        <v>9436</v>
      </c>
      <c r="K719" s="56" t="s">
        <v>9557</v>
      </c>
      <c r="L719" s="56" t="s">
        <v>8557</v>
      </c>
      <c r="M719" s="56">
        <v>330</v>
      </c>
      <c r="N719" s="56">
        <v>333</v>
      </c>
      <c r="O719" s="56">
        <v>402</v>
      </c>
      <c r="P719" s="57">
        <v>172</v>
      </c>
      <c r="Q719" s="58">
        <v>330333402172</v>
      </c>
      <c r="R719" s="56" t="s">
        <v>8583</v>
      </c>
      <c r="S719" s="56" t="s">
        <v>8553</v>
      </c>
      <c r="T719" s="56" t="s">
        <v>8551</v>
      </c>
      <c r="U719" s="56">
        <v>1</v>
      </c>
      <c r="V719" s="49" t="s">
        <v>8554</v>
      </c>
    </row>
    <row r="720" ht="12.8" customHeight="1" spans="1:22" x14ac:dyDescent="0.25">
      <c r="A720" s="55">
        <v>692518</v>
      </c>
      <c r="B720" s="56" t="s">
        <v>9558</v>
      </c>
      <c r="C720" s="56" t="s">
        <v>11</v>
      </c>
      <c r="D720" s="56" t="s">
        <v>8547</v>
      </c>
      <c r="E720" s="56" t="s">
        <v>8548</v>
      </c>
      <c r="F720" s="56" t="s">
        <v>8549</v>
      </c>
      <c r="G720" s="56" t="s">
        <v>8549</v>
      </c>
      <c r="H720" s="56" t="s">
        <v>9110</v>
      </c>
      <c r="I720" s="56" t="s">
        <v>9110</v>
      </c>
      <c r="J720" s="56" t="s">
        <v>9436</v>
      </c>
      <c r="K720" s="56" t="s">
        <v>9558</v>
      </c>
      <c r="L720" s="56" t="s">
        <v>8557</v>
      </c>
      <c r="M720" s="56">
        <v>330</v>
      </c>
      <c r="N720" s="56">
        <v>333</v>
      </c>
      <c r="O720" s="56">
        <v>401</v>
      </c>
      <c r="P720" s="57">
        <v>472</v>
      </c>
      <c r="Q720" s="58">
        <v>330333401472</v>
      </c>
      <c r="R720" s="56" t="s">
        <v>8549</v>
      </c>
      <c r="S720" s="56" t="s">
        <v>8553</v>
      </c>
      <c r="T720" s="56" t="s">
        <v>8551</v>
      </c>
      <c r="U720" s="56">
        <v>1</v>
      </c>
      <c r="V720" s="49" t="s">
        <v>8554</v>
      </c>
    </row>
    <row r="721" ht="12.8" customHeight="1" spans="1:22" x14ac:dyDescent="0.25">
      <c r="A721" s="55">
        <v>13917</v>
      </c>
      <c r="B721" s="56" t="s">
        <v>3204</v>
      </c>
      <c r="C721" s="56" t="s">
        <v>11</v>
      </c>
      <c r="D721" s="56" t="s">
        <v>8547</v>
      </c>
      <c r="E721" s="56" t="s">
        <v>8548</v>
      </c>
      <c r="F721" s="56" t="s">
        <v>8549</v>
      </c>
      <c r="G721" s="56" t="s">
        <v>8549</v>
      </c>
      <c r="H721" s="56" t="s">
        <v>9559</v>
      </c>
      <c r="I721" s="56" t="s">
        <v>9559</v>
      </c>
      <c r="J721" s="56" t="s">
        <v>8551</v>
      </c>
      <c r="K721" s="56" t="s">
        <v>3204</v>
      </c>
      <c r="L721" s="56" t="s">
        <v>33</v>
      </c>
      <c r="M721" s="56">
        <v>330</v>
      </c>
      <c r="N721" s="56">
        <v>333</v>
      </c>
      <c r="O721" s="56">
        <v>401</v>
      </c>
      <c r="P721" s="57" t="s">
        <v>7022</v>
      </c>
      <c r="Q721" s="58" t="s">
        <v>8552</v>
      </c>
      <c r="R721" s="56" t="s">
        <v>8549</v>
      </c>
      <c r="S721" s="56" t="s">
        <v>8553</v>
      </c>
      <c r="T721" s="56" t="s">
        <v>8551</v>
      </c>
      <c r="U721" s="56">
        <v>1</v>
      </c>
      <c r="V721" s="49" t="s">
        <v>8554</v>
      </c>
    </row>
    <row r="722" ht="12.8" customHeight="1" spans="1:22" x14ac:dyDescent="0.25">
      <c r="A722" s="55">
        <v>13918</v>
      </c>
      <c r="B722" s="56" t="s">
        <v>3208</v>
      </c>
      <c r="C722" s="56" t="s">
        <v>11</v>
      </c>
      <c r="D722" s="56" t="s">
        <v>8547</v>
      </c>
      <c r="E722" s="56" t="s">
        <v>8548</v>
      </c>
      <c r="F722" s="56" t="s">
        <v>8549</v>
      </c>
      <c r="G722" s="56" t="s">
        <v>8549</v>
      </c>
      <c r="H722" s="56" t="s">
        <v>9560</v>
      </c>
      <c r="I722" s="56" t="s">
        <v>9560</v>
      </c>
      <c r="J722" s="56" t="s">
        <v>8551</v>
      </c>
      <c r="K722" s="56" t="s">
        <v>3208</v>
      </c>
      <c r="L722" s="56" t="s">
        <v>33</v>
      </c>
      <c r="M722" s="56">
        <v>330</v>
      </c>
      <c r="N722" s="56">
        <v>333</v>
      </c>
      <c r="O722" s="56">
        <v>401</v>
      </c>
      <c r="P722" s="57" t="s">
        <v>7022</v>
      </c>
      <c r="Q722" s="58" t="s">
        <v>8552</v>
      </c>
      <c r="R722" s="56" t="s">
        <v>8549</v>
      </c>
      <c r="S722" s="56" t="s">
        <v>8553</v>
      </c>
      <c r="T722" s="56" t="s">
        <v>8551</v>
      </c>
      <c r="U722" s="56">
        <v>1</v>
      </c>
      <c r="V722" s="49" t="s">
        <v>8554</v>
      </c>
    </row>
    <row r="723" ht="12.8" customHeight="1" spans="1:22" x14ac:dyDescent="0.25">
      <c r="A723" s="55">
        <v>699813</v>
      </c>
      <c r="B723" s="56" t="s">
        <v>9561</v>
      </c>
      <c r="C723" s="56" t="s">
        <v>11</v>
      </c>
      <c r="D723" s="56" t="s">
        <v>8547</v>
      </c>
      <c r="E723" s="56" t="s">
        <v>8548</v>
      </c>
      <c r="F723" s="56" t="s">
        <v>8549</v>
      </c>
      <c r="G723" s="56" t="s">
        <v>8549</v>
      </c>
      <c r="H723" s="56" t="s">
        <v>9559</v>
      </c>
      <c r="I723" s="56" t="s">
        <v>9559</v>
      </c>
      <c r="J723" s="56" t="s">
        <v>8551</v>
      </c>
      <c r="K723" s="56" t="s">
        <v>3204</v>
      </c>
      <c r="L723" s="56" t="s">
        <v>8557</v>
      </c>
      <c r="M723" s="56">
        <v>330</v>
      </c>
      <c r="N723" s="56">
        <v>333</v>
      </c>
      <c r="O723" s="56">
        <v>401</v>
      </c>
      <c r="P723" s="57">
        <v>452</v>
      </c>
      <c r="Q723" s="58">
        <v>330333401452</v>
      </c>
      <c r="R723" s="56" t="s">
        <v>8549</v>
      </c>
      <c r="S723" s="56" t="s">
        <v>8553</v>
      </c>
      <c r="T723" s="56" t="s">
        <v>8551</v>
      </c>
      <c r="U723" s="56">
        <v>1</v>
      </c>
      <c r="V723" s="49" t="s">
        <v>8554</v>
      </c>
    </row>
    <row r="724" ht="12.8" customHeight="1" spans="1:22" x14ac:dyDescent="0.25">
      <c r="A724" s="55">
        <v>699814</v>
      </c>
      <c r="B724" s="56" t="s">
        <v>9562</v>
      </c>
      <c r="C724" s="56" t="s">
        <v>11</v>
      </c>
      <c r="D724" s="56" t="s">
        <v>8547</v>
      </c>
      <c r="E724" s="56" t="s">
        <v>8548</v>
      </c>
      <c r="F724" s="56" t="s">
        <v>8549</v>
      </c>
      <c r="G724" s="56" t="s">
        <v>8549</v>
      </c>
      <c r="H724" s="56" t="s">
        <v>9560</v>
      </c>
      <c r="I724" s="56" t="s">
        <v>9560</v>
      </c>
      <c r="J724" s="56" t="s">
        <v>8551</v>
      </c>
      <c r="K724" s="56" t="s">
        <v>3208</v>
      </c>
      <c r="L724" s="56" t="s">
        <v>8557</v>
      </c>
      <c r="M724" s="56">
        <v>330</v>
      </c>
      <c r="N724" s="56">
        <v>333</v>
      </c>
      <c r="O724" s="56">
        <v>401</v>
      </c>
      <c r="P724" s="57">
        <v>452</v>
      </c>
      <c r="Q724" s="58">
        <v>330333401452</v>
      </c>
      <c r="R724" s="56" t="s">
        <v>8549</v>
      </c>
      <c r="S724" s="56" t="s">
        <v>8553</v>
      </c>
      <c r="T724" s="56" t="s">
        <v>8551</v>
      </c>
      <c r="U724" s="56">
        <v>1</v>
      </c>
      <c r="V724" s="49" t="s">
        <v>8554</v>
      </c>
    </row>
    <row r="725" ht="12.8" customHeight="1" spans="1:22" x14ac:dyDescent="0.25">
      <c r="A725" s="55">
        <v>699811</v>
      </c>
      <c r="B725" s="56" t="s">
        <v>9563</v>
      </c>
      <c r="C725" s="56" t="s">
        <v>11</v>
      </c>
      <c r="D725" s="56" t="s">
        <v>8547</v>
      </c>
      <c r="E725" s="56" t="s">
        <v>8548</v>
      </c>
      <c r="F725" s="56" t="s">
        <v>8549</v>
      </c>
      <c r="G725" s="56" t="s">
        <v>8549</v>
      </c>
      <c r="H725" s="56" t="s">
        <v>9559</v>
      </c>
      <c r="I725" s="56" t="s">
        <v>9559</v>
      </c>
      <c r="J725" s="56" t="s">
        <v>8559</v>
      </c>
      <c r="K725" s="56" t="s">
        <v>9563</v>
      </c>
      <c r="L725" s="56" t="s">
        <v>8557</v>
      </c>
      <c r="M725" s="56">
        <v>330</v>
      </c>
      <c r="N725" s="56">
        <v>333</v>
      </c>
      <c r="O725" s="56">
        <v>401</v>
      </c>
      <c r="P725" s="57">
        <v>101</v>
      </c>
      <c r="Q725" s="58">
        <v>330333401101</v>
      </c>
      <c r="R725" s="56" t="s">
        <v>8549</v>
      </c>
      <c r="S725" s="56" t="s">
        <v>8553</v>
      </c>
      <c r="T725" s="56" t="s">
        <v>8551</v>
      </c>
      <c r="U725" s="56">
        <v>1</v>
      </c>
      <c r="V725" s="49" t="s">
        <v>8554</v>
      </c>
    </row>
    <row r="726" ht="12.8" customHeight="1" spans="1:22" x14ac:dyDescent="0.25">
      <c r="A726" s="55">
        <v>699812</v>
      </c>
      <c r="B726" s="56" t="s">
        <v>9564</v>
      </c>
      <c r="C726" s="56" t="s">
        <v>11</v>
      </c>
      <c r="D726" s="56" t="s">
        <v>8547</v>
      </c>
      <c r="E726" s="56" t="s">
        <v>8548</v>
      </c>
      <c r="F726" s="56" t="s">
        <v>8549</v>
      </c>
      <c r="G726" s="56" t="s">
        <v>8549</v>
      </c>
      <c r="H726" s="56" t="s">
        <v>9560</v>
      </c>
      <c r="I726" s="56" t="s">
        <v>9560</v>
      </c>
      <c r="J726" s="56" t="s">
        <v>8559</v>
      </c>
      <c r="K726" s="56" t="s">
        <v>9564</v>
      </c>
      <c r="L726" s="56" t="s">
        <v>8557</v>
      </c>
      <c r="M726" s="56">
        <v>330</v>
      </c>
      <c r="N726" s="56">
        <v>333</v>
      </c>
      <c r="O726" s="56">
        <v>401</v>
      </c>
      <c r="P726" s="57">
        <v>101</v>
      </c>
      <c r="Q726" s="58">
        <v>330333401101</v>
      </c>
      <c r="R726" s="56" t="s">
        <v>8549</v>
      </c>
      <c r="S726" s="56" t="s">
        <v>8553</v>
      </c>
      <c r="T726" s="56" t="s">
        <v>8551</v>
      </c>
      <c r="U726" s="56">
        <v>1</v>
      </c>
      <c r="V726" s="49" t="s">
        <v>8554</v>
      </c>
    </row>
    <row r="727" ht="12.8" customHeight="1" spans="1:22" x14ac:dyDescent="0.25">
      <c r="A727" s="55" t="s">
        <v>7022</v>
      </c>
      <c r="B727" s="56" t="s">
        <v>9565</v>
      </c>
      <c r="C727" s="56" t="s">
        <v>10</v>
      </c>
      <c r="D727" s="56" t="s">
        <v>9264</v>
      </c>
      <c r="E727" s="56" t="s">
        <v>9265</v>
      </c>
      <c r="F727" s="56" t="s">
        <v>9266</v>
      </c>
      <c r="G727" s="56" t="s">
        <v>9255</v>
      </c>
      <c r="H727" s="56" t="s">
        <v>9376</v>
      </c>
      <c r="I727" s="56" t="s">
        <v>9255</v>
      </c>
      <c r="J727" s="56" t="s">
        <v>8551</v>
      </c>
      <c r="K727" s="56" t="s">
        <v>9375</v>
      </c>
      <c r="L727" s="56" t="s">
        <v>7292</v>
      </c>
      <c r="M727" s="56">
        <v>480</v>
      </c>
      <c r="N727" s="56">
        <v>483</v>
      </c>
      <c r="O727" s="56">
        <v>101</v>
      </c>
      <c r="P727" s="57" t="s">
        <v>7022</v>
      </c>
      <c r="Q727" s="58" t="s">
        <v>9269</v>
      </c>
      <c r="R727" s="56" t="s">
        <v>9056</v>
      </c>
      <c r="S727" s="56" t="s">
        <v>9255</v>
      </c>
      <c r="T727" s="56" t="s">
        <v>8551</v>
      </c>
      <c r="U727" s="56">
        <v>0.4</v>
      </c>
      <c r="V727" s="49" t="s">
        <v>8554</v>
      </c>
    </row>
    <row r="728" ht="12.8" customHeight="1" spans="1:22" x14ac:dyDescent="0.25">
      <c r="A728" s="55" t="s">
        <v>7022</v>
      </c>
      <c r="B728" s="56" t="s">
        <v>9566</v>
      </c>
      <c r="C728" s="56" t="s">
        <v>11</v>
      </c>
      <c r="D728" s="56" t="s">
        <v>8547</v>
      </c>
      <c r="E728" s="56" t="s">
        <v>8548</v>
      </c>
      <c r="F728" s="56" t="s">
        <v>8549</v>
      </c>
      <c r="G728" s="56" t="s">
        <v>8549</v>
      </c>
      <c r="H728" s="56" t="s">
        <v>9559</v>
      </c>
      <c r="I728" s="56" t="s">
        <v>9559</v>
      </c>
      <c r="J728" s="56" t="s">
        <v>8551</v>
      </c>
      <c r="K728" s="56" t="s">
        <v>3204</v>
      </c>
      <c r="L728" s="56" t="s">
        <v>7292</v>
      </c>
      <c r="M728" s="56">
        <v>330</v>
      </c>
      <c r="N728" s="56">
        <v>333</v>
      </c>
      <c r="O728" s="56">
        <v>401</v>
      </c>
      <c r="P728" s="57" t="s">
        <v>7022</v>
      </c>
      <c r="Q728" s="58" t="s">
        <v>8552</v>
      </c>
      <c r="R728" s="56" t="s">
        <v>8549</v>
      </c>
      <c r="S728" s="56" t="s">
        <v>8553</v>
      </c>
      <c r="T728" s="56" t="s">
        <v>8551</v>
      </c>
      <c r="U728" s="56">
        <v>0.001</v>
      </c>
      <c r="V728" s="49" t="s">
        <v>8554</v>
      </c>
    </row>
    <row r="729" ht="12.8" customHeight="1" spans="1:22" x14ac:dyDescent="0.25">
      <c r="A729" s="55">
        <v>14266</v>
      </c>
      <c r="B729" s="56" t="s">
        <v>1433</v>
      </c>
      <c r="C729" s="56" t="s">
        <v>11</v>
      </c>
      <c r="D729" s="56" t="s">
        <v>8547</v>
      </c>
      <c r="E729" s="56" t="s">
        <v>8548</v>
      </c>
      <c r="F729" s="56" t="s">
        <v>8549</v>
      </c>
      <c r="G729" s="56" t="s">
        <v>8549</v>
      </c>
      <c r="H729" s="56" t="s">
        <v>9121</v>
      </c>
      <c r="I729" s="56" t="s">
        <v>9121</v>
      </c>
      <c r="J729" s="56" t="s">
        <v>9567</v>
      </c>
      <c r="K729" s="56" t="s">
        <v>1433</v>
      </c>
      <c r="L729" s="56" t="s">
        <v>33</v>
      </c>
      <c r="M729" s="56">
        <v>330</v>
      </c>
      <c r="N729" s="56">
        <v>333</v>
      </c>
      <c r="O729" s="56">
        <v>401</v>
      </c>
      <c r="P729" s="57" t="s">
        <v>7022</v>
      </c>
      <c r="Q729" s="58" t="s">
        <v>8552</v>
      </c>
      <c r="R729" s="56" t="s">
        <v>8549</v>
      </c>
      <c r="S729" s="56" t="s">
        <v>8553</v>
      </c>
      <c r="T729" s="56" t="s">
        <v>9567</v>
      </c>
      <c r="U729" s="56">
        <v>1</v>
      </c>
      <c r="V729" s="49" t="s">
        <v>8554</v>
      </c>
    </row>
    <row r="730" ht="12.8" customHeight="1" spans="1:22" x14ac:dyDescent="0.25">
      <c r="A730" s="55">
        <v>14267</v>
      </c>
      <c r="B730" s="56" t="s">
        <v>1438</v>
      </c>
      <c r="C730" s="56" t="s">
        <v>11</v>
      </c>
      <c r="D730" s="56" t="s">
        <v>8547</v>
      </c>
      <c r="E730" s="56" t="s">
        <v>8548</v>
      </c>
      <c r="F730" s="56" t="s">
        <v>8549</v>
      </c>
      <c r="G730" s="56" t="s">
        <v>8549</v>
      </c>
      <c r="H730" s="56" t="s">
        <v>8937</v>
      </c>
      <c r="I730" s="56" t="s">
        <v>8938</v>
      </c>
      <c r="J730" s="56" t="s">
        <v>9567</v>
      </c>
      <c r="K730" s="56" t="s">
        <v>1438</v>
      </c>
      <c r="L730" s="56" t="s">
        <v>33</v>
      </c>
      <c r="M730" s="56">
        <v>330</v>
      </c>
      <c r="N730" s="56">
        <v>333</v>
      </c>
      <c r="O730" s="56">
        <v>401</v>
      </c>
      <c r="P730" s="57" t="s">
        <v>7022</v>
      </c>
      <c r="Q730" s="58" t="s">
        <v>8552</v>
      </c>
      <c r="R730" s="56" t="s">
        <v>8549</v>
      </c>
      <c r="S730" s="56" t="s">
        <v>8553</v>
      </c>
      <c r="T730" s="56" t="s">
        <v>9567</v>
      </c>
      <c r="U730" s="56">
        <v>1</v>
      </c>
      <c r="V730" s="49" t="s">
        <v>8554</v>
      </c>
    </row>
    <row r="731" ht="12.8" customHeight="1" spans="1:22" x14ac:dyDescent="0.25">
      <c r="A731" s="55">
        <v>14268</v>
      </c>
      <c r="B731" s="56" t="s">
        <v>1442</v>
      </c>
      <c r="C731" s="56" t="s">
        <v>11</v>
      </c>
      <c r="D731" s="56" t="s">
        <v>8547</v>
      </c>
      <c r="E731" s="56" t="s">
        <v>8548</v>
      </c>
      <c r="F731" s="56" t="s">
        <v>8549</v>
      </c>
      <c r="G731" s="56" t="s">
        <v>8549</v>
      </c>
      <c r="H731" s="56" t="s">
        <v>8550</v>
      </c>
      <c r="I731" s="56" t="s">
        <v>8550</v>
      </c>
      <c r="J731" s="56" t="s">
        <v>9567</v>
      </c>
      <c r="K731" s="56" t="s">
        <v>9568</v>
      </c>
      <c r="L731" s="56" t="s">
        <v>33</v>
      </c>
      <c r="M731" s="56">
        <v>330</v>
      </c>
      <c r="N731" s="56">
        <v>333</v>
      </c>
      <c r="O731" s="56">
        <v>401</v>
      </c>
      <c r="P731" s="57" t="s">
        <v>7022</v>
      </c>
      <c r="Q731" s="58" t="s">
        <v>8552</v>
      </c>
      <c r="R731" s="56" t="s">
        <v>8549</v>
      </c>
      <c r="S731" s="56" t="s">
        <v>8553</v>
      </c>
      <c r="T731" s="56" t="s">
        <v>9567</v>
      </c>
      <c r="U731" s="56">
        <v>1</v>
      </c>
      <c r="V731" s="49" t="s">
        <v>8554</v>
      </c>
    </row>
    <row r="732" ht="12.8" customHeight="1" spans="1:22" x14ac:dyDescent="0.25">
      <c r="A732" s="55">
        <v>14269</v>
      </c>
      <c r="B732" s="56" t="s">
        <v>1446</v>
      </c>
      <c r="C732" s="56" t="s">
        <v>11</v>
      </c>
      <c r="D732" s="56" t="s">
        <v>8547</v>
      </c>
      <c r="E732" s="56" t="s">
        <v>8548</v>
      </c>
      <c r="F732" s="56" t="s">
        <v>8549</v>
      </c>
      <c r="G732" s="56" t="s">
        <v>8549</v>
      </c>
      <c r="H732" s="56" t="s">
        <v>9569</v>
      </c>
      <c r="I732" s="56" t="s">
        <v>9569</v>
      </c>
      <c r="J732" s="56" t="s">
        <v>9567</v>
      </c>
      <c r="K732" s="56" t="s">
        <v>1446</v>
      </c>
      <c r="L732" s="56" t="s">
        <v>33</v>
      </c>
      <c r="M732" s="56">
        <v>330</v>
      </c>
      <c r="N732" s="56">
        <v>333</v>
      </c>
      <c r="O732" s="56">
        <v>401</v>
      </c>
      <c r="P732" s="57" t="s">
        <v>7022</v>
      </c>
      <c r="Q732" s="58" t="s">
        <v>8552</v>
      </c>
      <c r="R732" s="56" t="s">
        <v>8549</v>
      </c>
      <c r="S732" s="56" t="s">
        <v>8553</v>
      </c>
      <c r="T732" s="56" t="s">
        <v>9567</v>
      </c>
      <c r="U732" s="56">
        <v>1</v>
      </c>
      <c r="V732" s="49" t="s">
        <v>8554</v>
      </c>
    </row>
    <row r="733" ht="12.8" customHeight="1" spans="1:22" x14ac:dyDescent="0.25">
      <c r="A733" s="55">
        <v>14270</v>
      </c>
      <c r="B733" s="56" t="s">
        <v>1450</v>
      </c>
      <c r="C733" s="56" t="s">
        <v>11</v>
      </c>
      <c r="D733" s="56" t="s">
        <v>8547</v>
      </c>
      <c r="E733" s="56" t="s">
        <v>8548</v>
      </c>
      <c r="F733" s="56" t="s">
        <v>8549</v>
      </c>
      <c r="G733" s="56" t="s">
        <v>8549</v>
      </c>
      <c r="H733" s="56" t="s">
        <v>8782</v>
      </c>
      <c r="I733" s="56" t="s">
        <v>8758</v>
      </c>
      <c r="J733" s="56" t="s">
        <v>9567</v>
      </c>
      <c r="K733" s="56" t="s">
        <v>9570</v>
      </c>
      <c r="L733" s="56" t="s">
        <v>33</v>
      </c>
      <c r="M733" s="56">
        <v>330</v>
      </c>
      <c r="N733" s="56">
        <v>333</v>
      </c>
      <c r="O733" s="56">
        <v>401</v>
      </c>
      <c r="P733" s="57" t="s">
        <v>7022</v>
      </c>
      <c r="Q733" s="58" t="s">
        <v>8552</v>
      </c>
      <c r="R733" s="56" t="s">
        <v>8549</v>
      </c>
      <c r="S733" s="56" t="s">
        <v>8553</v>
      </c>
      <c r="T733" s="56" t="s">
        <v>9567</v>
      </c>
      <c r="U733" s="56">
        <v>1</v>
      </c>
      <c r="V733" s="49" t="s">
        <v>8554</v>
      </c>
    </row>
    <row r="734" ht="12.8" customHeight="1" spans="1:22" x14ac:dyDescent="0.25">
      <c r="A734" s="55">
        <v>14271</v>
      </c>
      <c r="B734" s="56" t="s">
        <v>2854</v>
      </c>
      <c r="C734" s="56" t="s">
        <v>11</v>
      </c>
      <c r="D734" s="56" t="s">
        <v>8547</v>
      </c>
      <c r="E734" s="56" t="s">
        <v>8548</v>
      </c>
      <c r="F734" s="56" t="s">
        <v>8549</v>
      </c>
      <c r="G734" s="56" t="s">
        <v>8549</v>
      </c>
      <c r="H734" s="56" t="s">
        <v>8974</v>
      </c>
      <c r="I734" s="56" t="s">
        <v>8974</v>
      </c>
      <c r="J734" s="56" t="s">
        <v>9567</v>
      </c>
      <c r="K734" s="56" t="s">
        <v>9571</v>
      </c>
      <c r="L734" s="56" t="s">
        <v>33</v>
      </c>
      <c r="M734" s="56">
        <v>330</v>
      </c>
      <c r="N734" s="56">
        <v>333</v>
      </c>
      <c r="O734" s="56">
        <v>401</v>
      </c>
      <c r="P734" s="57" t="s">
        <v>7022</v>
      </c>
      <c r="Q734" s="58" t="s">
        <v>8552</v>
      </c>
      <c r="R734" s="56" t="s">
        <v>8549</v>
      </c>
      <c r="S734" s="56" t="s">
        <v>8553</v>
      </c>
      <c r="T734" s="56" t="s">
        <v>9567</v>
      </c>
      <c r="U734" s="56">
        <v>1</v>
      </c>
      <c r="V734" s="49" t="s">
        <v>8554</v>
      </c>
    </row>
    <row r="735" ht="12.8" customHeight="1" spans="1:22" x14ac:dyDescent="0.25">
      <c r="A735" s="55">
        <v>14275</v>
      </c>
      <c r="B735" s="56" t="s">
        <v>1454</v>
      </c>
      <c r="C735" s="56" t="s">
        <v>11</v>
      </c>
      <c r="D735" s="56" t="s">
        <v>8547</v>
      </c>
      <c r="E735" s="56" t="s">
        <v>8548</v>
      </c>
      <c r="F735" s="56" t="s">
        <v>8549</v>
      </c>
      <c r="G735" s="56" t="s">
        <v>8549</v>
      </c>
      <c r="H735" s="56" t="s">
        <v>9214</v>
      </c>
      <c r="I735" s="56" t="s">
        <v>9214</v>
      </c>
      <c r="J735" s="56" t="s">
        <v>9567</v>
      </c>
      <c r="K735" s="56" t="s">
        <v>9572</v>
      </c>
      <c r="L735" s="56" t="s">
        <v>33</v>
      </c>
      <c r="M735" s="56">
        <v>330</v>
      </c>
      <c r="N735" s="56">
        <v>333</v>
      </c>
      <c r="O735" s="56">
        <v>401</v>
      </c>
      <c r="P735" s="57" t="s">
        <v>7022</v>
      </c>
      <c r="Q735" s="58" t="s">
        <v>8552</v>
      </c>
      <c r="R735" s="56" t="s">
        <v>8549</v>
      </c>
      <c r="S735" s="56" t="s">
        <v>8553</v>
      </c>
      <c r="T735" s="56" t="s">
        <v>9567</v>
      </c>
      <c r="U735" s="56">
        <v>1</v>
      </c>
      <c r="V735" s="49" t="s">
        <v>8554</v>
      </c>
    </row>
    <row r="736" ht="12.8" customHeight="1" spans="1:22" x14ac:dyDescent="0.25">
      <c r="A736" s="55">
        <v>14280</v>
      </c>
      <c r="B736" s="56" t="s">
        <v>1458</v>
      </c>
      <c r="C736" s="56" t="s">
        <v>11</v>
      </c>
      <c r="D736" s="56" t="s">
        <v>8547</v>
      </c>
      <c r="E736" s="56" t="s">
        <v>8548</v>
      </c>
      <c r="F736" s="56" t="s">
        <v>8549</v>
      </c>
      <c r="G736" s="56" t="s">
        <v>8549</v>
      </c>
      <c r="H736" s="56" t="s">
        <v>9573</v>
      </c>
      <c r="I736" s="56" t="s">
        <v>8758</v>
      </c>
      <c r="J736" s="56" t="s">
        <v>9567</v>
      </c>
      <c r="K736" s="56" t="s">
        <v>9574</v>
      </c>
      <c r="L736" s="56" t="s">
        <v>33</v>
      </c>
      <c r="M736" s="56">
        <v>330</v>
      </c>
      <c r="N736" s="56">
        <v>333</v>
      </c>
      <c r="O736" s="56">
        <v>401</v>
      </c>
      <c r="P736" s="57" t="s">
        <v>7022</v>
      </c>
      <c r="Q736" s="58" t="s">
        <v>8552</v>
      </c>
      <c r="R736" s="56" t="s">
        <v>8549</v>
      </c>
      <c r="S736" s="56" t="s">
        <v>8553</v>
      </c>
      <c r="T736" s="56" t="s">
        <v>9567</v>
      </c>
      <c r="U736" s="56">
        <v>1</v>
      </c>
      <c r="V736" s="49" t="s">
        <v>8554</v>
      </c>
    </row>
    <row r="737" ht="12.8" customHeight="1" spans="1:22" x14ac:dyDescent="0.25">
      <c r="A737" s="55">
        <v>14281</v>
      </c>
      <c r="B737" s="56" t="s">
        <v>1621</v>
      </c>
      <c r="C737" s="56" t="s">
        <v>11</v>
      </c>
      <c r="D737" s="56" t="s">
        <v>8547</v>
      </c>
      <c r="E737" s="56" t="s">
        <v>8548</v>
      </c>
      <c r="F737" s="56" t="s">
        <v>8549</v>
      </c>
      <c r="G737" s="56" t="s">
        <v>8549</v>
      </c>
      <c r="H737" s="56" t="s">
        <v>9575</v>
      </c>
      <c r="I737" s="56" t="s">
        <v>9162</v>
      </c>
      <c r="J737" s="56" t="s">
        <v>9567</v>
      </c>
      <c r="K737" s="56" t="s">
        <v>9576</v>
      </c>
      <c r="L737" s="56" t="s">
        <v>33</v>
      </c>
      <c r="M737" s="56">
        <v>330</v>
      </c>
      <c r="N737" s="56">
        <v>333</v>
      </c>
      <c r="O737" s="56">
        <v>401</v>
      </c>
      <c r="P737" s="57" t="s">
        <v>7022</v>
      </c>
      <c r="Q737" s="58" t="s">
        <v>8552</v>
      </c>
      <c r="R737" s="56" t="s">
        <v>8549</v>
      </c>
      <c r="S737" s="56" t="s">
        <v>8553</v>
      </c>
      <c r="T737" s="56" t="s">
        <v>9567</v>
      </c>
      <c r="U737" s="56">
        <v>1</v>
      </c>
      <c r="V737" s="49" t="s">
        <v>8554</v>
      </c>
    </row>
    <row r="738" ht="12.8" customHeight="1" spans="1:22" x14ac:dyDescent="0.25">
      <c r="A738" s="55">
        <v>14282</v>
      </c>
      <c r="B738" s="56" t="s">
        <v>2121</v>
      </c>
      <c r="C738" s="56" t="s">
        <v>11</v>
      </c>
      <c r="D738" s="56" t="s">
        <v>8547</v>
      </c>
      <c r="E738" s="56" t="s">
        <v>8548</v>
      </c>
      <c r="F738" s="56" t="s">
        <v>8549</v>
      </c>
      <c r="G738" s="56" t="s">
        <v>8549</v>
      </c>
      <c r="H738" s="56" t="s">
        <v>9560</v>
      </c>
      <c r="I738" s="56" t="s">
        <v>9560</v>
      </c>
      <c r="J738" s="56" t="s">
        <v>9567</v>
      </c>
      <c r="K738" s="56" t="s">
        <v>9577</v>
      </c>
      <c r="L738" s="56" t="s">
        <v>33</v>
      </c>
      <c r="M738" s="56">
        <v>330</v>
      </c>
      <c r="N738" s="56">
        <v>333</v>
      </c>
      <c r="O738" s="56">
        <v>401</v>
      </c>
      <c r="P738" s="57" t="s">
        <v>7022</v>
      </c>
      <c r="Q738" s="58" t="s">
        <v>8552</v>
      </c>
      <c r="R738" s="56" t="s">
        <v>8549</v>
      </c>
      <c r="S738" s="56" t="s">
        <v>8553</v>
      </c>
      <c r="T738" s="56" t="s">
        <v>9567</v>
      </c>
      <c r="U738" s="56">
        <v>1</v>
      </c>
      <c r="V738" s="49" t="s">
        <v>8554</v>
      </c>
    </row>
    <row r="739" ht="12.8" customHeight="1" spans="1:22" x14ac:dyDescent="0.25">
      <c r="A739" s="55">
        <v>14283</v>
      </c>
      <c r="B739" s="56" t="s">
        <v>2866</v>
      </c>
      <c r="C739" s="56" t="s">
        <v>11</v>
      </c>
      <c r="D739" s="56" t="s">
        <v>8547</v>
      </c>
      <c r="E739" s="56" t="s">
        <v>8548</v>
      </c>
      <c r="F739" s="56" t="s">
        <v>8549</v>
      </c>
      <c r="G739" s="56" t="s">
        <v>8549</v>
      </c>
      <c r="H739" s="56" t="s">
        <v>8980</v>
      </c>
      <c r="I739" s="56" t="s">
        <v>8980</v>
      </c>
      <c r="J739" s="56" t="s">
        <v>9567</v>
      </c>
      <c r="K739" s="56" t="s">
        <v>9578</v>
      </c>
      <c r="L739" s="56" t="s">
        <v>33</v>
      </c>
      <c r="M739" s="56">
        <v>330</v>
      </c>
      <c r="N739" s="56">
        <v>333</v>
      </c>
      <c r="O739" s="56">
        <v>401</v>
      </c>
      <c r="P739" s="57" t="s">
        <v>7022</v>
      </c>
      <c r="Q739" s="58" t="s">
        <v>8552</v>
      </c>
      <c r="R739" s="56" t="s">
        <v>8549</v>
      </c>
      <c r="S739" s="56" t="s">
        <v>8553</v>
      </c>
      <c r="T739" s="56" t="s">
        <v>9567</v>
      </c>
      <c r="U739" s="56">
        <v>1</v>
      </c>
      <c r="V739" s="49" t="s">
        <v>8554</v>
      </c>
    </row>
    <row r="740" ht="12.8" customHeight="1" spans="1:22" x14ac:dyDescent="0.25">
      <c r="A740" s="55">
        <v>14284</v>
      </c>
      <c r="B740" s="56" t="s">
        <v>4358</v>
      </c>
      <c r="C740" s="56" t="s">
        <v>11</v>
      </c>
      <c r="D740" s="56" t="s">
        <v>8547</v>
      </c>
      <c r="E740" s="56" t="s">
        <v>8548</v>
      </c>
      <c r="F740" s="56" t="s">
        <v>8549</v>
      </c>
      <c r="G740" s="56" t="s">
        <v>8549</v>
      </c>
      <c r="H740" s="56" t="s">
        <v>8999</v>
      </c>
      <c r="I740" s="56" t="s">
        <v>9000</v>
      </c>
      <c r="J740" s="56" t="s">
        <v>9567</v>
      </c>
      <c r="K740" s="56" t="s">
        <v>4358</v>
      </c>
      <c r="L740" s="56" t="s">
        <v>33</v>
      </c>
      <c r="M740" s="56">
        <v>330</v>
      </c>
      <c r="N740" s="56">
        <v>333</v>
      </c>
      <c r="O740" s="56">
        <v>401</v>
      </c>
      <c r="P740" s="57" t="s">
        <v>7022</v>
      </c>
      <c r="Q740" s="58" t="s">
        <v>8552</v>
      </c>
      <c r="R740" s="56" t="s">
        <v>8549</v>
      </c>
      <c r="S740" s="56" t="s">
        <v>8553</v>
      </c>
      <c r="T740" s="56" t="s">
        <v>9567</v>
      </c>
      <c r="U740" s="56">
        <v>1</v>
      </c>
      <c r="V740" s="49" t="s">
        <v>8554</v>
      </c>
    </row>
    <row r="741" ht="12.8" customHeight="1" spans="1:22" x14ac:dyDescent="0.25">
      <c r="A741" s="55">
        <v>827186</v>
      </c>
      <c r="B741" s="56" t="s">
        <v>2256</v>
      </c>
      <c r="C741" s="56" t="s">
        <v>10</v>
      </c>
      <c r="D741" s="56" t="s">
        <v>9264</v>
      </c>
      <c r="E741" s="56" t="s">
        <v>9265</v>
      </c>
      <c r="F741" s="56" t="s">
        <v>9266</v>
      </c>
      <c r="G741" s="56" t="s">
        <v>9255</v>
      </c>
      <c r="H741" s="56" t="s">
        <v>9383</v>
      </c>
      <c r="I741" s="56" t="s">
        <v>9255</v>
      </c>
      <c r="J741" s="56" t="s">
        <v>8551</v>
      </c>
      <c r="K741" s="56" t="s">
        <v>9382</v>
      </c>
      <c r="L741" s="56" t="s">
        <v>33</v>
      </c>
      <c r="M741" s="56">
        <v>480</v>
      </c>
      <c r="N741" s="56">
        <v>483</v>
      </c>
      <c r="O741" s="56">
        <v>101</v>
      </c>
      <c r="P741" s="57" t="s">
        <v>7022</v>
      </c>
      <c r="Q741" s="58" t="s">
        <v>9269</v>
      </c>
      <c r="R741" s="56" t="s">
        <v>9085</v>
      </c>
      <c r="S741" s="56" t="s">
        <v>9255</v>
      </c>
      <c r="T741" s="56" t="s">
        <v>8551</v>
      </c>
      <c r="U741" s="56">
        <v>0.4</v>
      </c>
      <c r="V741" s="49" t="s">
        <v>8554</v>
      </c>
    </row>
    <row r="742" ht="12.8" customHeight="1" spans="1:22" x14ac:dyDescent="0.25">
      <c r="A742" s="55">
        <v>827185</v>
      </c>
      <c r="B742" s="56" t="s">
        <v>2253</v>
      </c>
      <c r="C742" s="56" t="s">
        <v>10</v>
      </c>
      <c r="D742" s="56" t="s">
        <v>9264</v>
      </c>
      <c r="E742" s="56" t="s">
        <v>9265</v>
      </c>
      <c r="F742" s="56" t="s">
        <v>9266</v>
      </c>
      <c r="G742" s="56" t="s">
        <v>9255</v>
      </c>
      <c r="H742" s="56" t="s">
        <v>9381</v>
      </c>
      <c r="I742" s="56" t="s">
        <v>9255</v>
      </c>
      <c r="J742" s="56" t="s">
        <v>8551</v>
      </c>
      <c r="K742" s="56" t="s">
        <v>9380</v>
      </c>
      <c r="L742" s="56" t="s">
        <v>33</v>
      </c>
      <c r="M742" s="56">
        <v>480</v>
      </c>
      <c r="N742" s="56">
        <v>483</v>
      </c>
      <c r="O742" s="56">
        <v>101</v>
      </c>
      <c r="P742" s="57" t="s">
        <v>7022</v>
      </c>
      <c r="Q742" s="58" t="s">
        <v>9269</v>
      </c>
      <c r="R742" s="56" t="s">
        <v>9091</v>
      </c>
      <c r="S742" s="56" t="s">
        <v>9255</v>
      </c>
      <c r="T742" s="56" t="s">
        <v>8551</v>
      </c>
      <c r="U742" s="56">
        <v>0.4</v>
      </c>
      <c r="V742" s="49" t="s">
        <v>8554</v>
      </c>
    </row>
    <row r="743" ht="12.8" customHeight="1" spans="1:22" x14ac:dyDescent="0.25">
      <c r="A743" s="55" t="s">
        <v>7022</v>
      </c>
      <c r="B743" s="56" t="s">
        <v>9579</v>
      </c>
      <c r="C743" s="56" t="s">
        <v>11</v>
      </c>
      <c r="D743" s="56" t="s">
        <v>8845</v>
      </c>
      <c r="E743" s="56" t="s">
        <v>8846</v>
      </c>
      <c r="F743" s="56" t="s">
        <v>8847</v>
      </c>
      <c r="G743" s="56" t="s">
        <v>8847</v>
      </c>
      <c r="H743" s="56" t="s">
        <v>9580</v>
      </c>
      <c r="I743" s="56" t="s">
        <v>9581</v>
      </c>
      <c r="J743" s="56" t="s">
        <v>8551</v>
      </c>
      <c r="K743" s="56" t="s">
        <v>9582</v>
      </c>
      <c r="L743" s="56" t="s">
        <v>7292</v>
      </c>
      <c r="M743" s="56" t="s">
        <v>7022</v>
      </c>
      <c r="N743" s="56" t="s">
        <v>7022</v>
      </c>
      <c r="O743" s="56" t="s">
        <v>7022</v>
      </c>
      <c r="P743" s="57" t="s">
        <v>7022</v>
      </c>
      <c r="Q743" s="58" t="s">
        <v>8850</v>
      </c>
      <c r="R743" s="56" t="s">
        <v>8847</v>
      </c>
      <c r="S743" s="56" t="s">
        <v>8847</v>
      </c>
      <c r="T743" s="56" t="s">
        <v>8551</v>
      </c>
      <c r="U743" s="56">
        <v>0.001</v>
      </c>
      <c r="V743" s="49" t="s">
        <v>8554</v>
      </c>
    </row>
    <row r="744" ht="12.8" customHeight="1" spans="1:22" x14ac:dyDescent="0.25">
      <c r="A744" s="55" t="s">
        <v>7022</v>
      </c>
      <c r="B744" s="56" t="s">
        <v>9583</v>
      </c>
      <c r="C744" s="56" t="s">
        <v>11</v>
      </c>
      <c r="D744" s="56" t="s">
        <v>8845</v>
      </c>
      <c r="E744" s="56" t="s">
        <v>8846</v>
      </c>
      <c r="F744" s="56" t="s">
        <v>8847</v>
      </c>
      <c r="G744" s="56" t="s">
        <v>8847</v>
      </c>
      <c r="H744" s="56" t="s">
        <v>8854</v>
      </c>
      <c r="I744" s="56" t="s">
        <v>8854</v>
      </c>
      <c r="J744" s="56" t="s">
        <v>8551</v>
      </c>
      <c r="K744" s="56" t="s">
        <v>9584</v>
      </c>
      <c r="L744" s="56" t="s">
        <v>7292</v>
      </c>
      <c r="M744" s="56" t="s">
        <v>7022</v>
      </c>
      <c r="N744" s="56" t="s">
        <v>7022</v>
      </c>
      <c r="O744" s="56" t="s">
        <v>7022</v>
      </c>
      <c r="P744" s="57" t="s">
        <v>7022</v>
      </c>
      <c r="Q744" s="58" t="s">
        <v>8850</v>
      </c>
      <c r="R744" s="56" t="s">
        <v>8847</v>
      </c>
      <c r="S744" s="56" t="s">
        <v>8847</v>
      </c>
      <c r="T744" s="56" t="s">
        <v>8551</v>
      </c>
      <c r="U744" s="56">
        <v>0.001</v>
      </c>
      <c r="V744" s="49" t="s">
        <v>8554</v>
      </c>
    </row>
    <row r="745" ht="12.8" customHeight="1" spans="1:22" x14ac:dyDescent="0.25">
      <c r="A745" s="55">
        <v>665794</v>
      </c>
      <c r="B745" s="56" t="s">
        <v>9585</v>
      </c>
      <c r="C745" s="56" t="s">
        <v>11</v>
      </c>
      <c r="D745" s="56" t="s">
        <v>8547</v>
      </c>
      <c r="E745" s="56" t="s">
        <v>8548</v>
      </c>
      <c r="F745" s="56" t="s">
        <v>8549</v>
      </c>
      <c r="G745" s="56" t="s">
        <v>8549</v>
      </c>
      <c r="H745" s="56" t="s">
        <v>9586</v>
      </c>
      <c r="I745" s="56" t="s">
        <v>9586</v>
      </c>
      <c r="J745" s="56" t="s">
        <v>8556</v>
      </c>
      <c r="K745" s="56" t="s">
        <v>9585</v>
      </c>
      <c r="L745" s="56" t="s">
        <v>8557</v>
      </c>
      <c r="M745" s="56">
        <v>330</v>
      </c>
      <c r="N745" s="56">
        <v>333</v>
      </c>
      <c r="O745" s="56">
        <v>401</v>
      </c>
      <c r="P745" s="57">
        <v>452</v>
      </c>
      <c r="Q745" s="58">
        <v>330333401452</v>
      </c>
      <c r="R745" s="56" t="s">
        <v>8549</v>
      </c>
      <c r="S745" s="56" t="s">
        <v>8553</v>
      </c>
      <c r="T745" s="56" t="s">
        <v>8551</v>
      </c>
      <c r="U745" s="56">
        <v>1</v>
      </c>
      <c r="V745" s="49" t="s">
        <v>8554</v>
      </c>
    </row>
    <row r="746" ht="12.8" customHeight="1" spans="1:22" x14ac:dyDescent="0.25">
      <c r="A746" s="55" t="s">
        <v>7022</v>
      </c>
      <c r="B746" s="56" t="s">
        <v>9587</v>
      </c>
      <c r="C746" s="56" t="s">
        <v>11</v>
      </c>
      <c r="D746" s="56" t="s">
        <v>8845</v>
      </c>
      <c r="E746" s="56" t="s">
        <v>8846</v>
      </c>
      <c r="F746" s="56" t="s">
        <v>8847</v>
      </c>
      <c r="G746" s="56" t="s">
        <v>8847</v>
      </c>
      <c r="H746" s="56" t="s">
        <v>9588</v>
      </c>
      <c r="I746" s="56" t="s">
        <v>9588</v>
      </c>
      <c r="J746" s="56" t="s">
        <v>8551</v>
      </c>
      <c r="K746" s="56" t="s">
        <v>9589</v>
      </c>
      <c r="L746" s="56" t="s">
        <v>7292</v>
      </c>
      <c r="M746" s="56" t="s">
        <v>7022</v>
      </c>
      <c r="N746" s="56" t="s">
        <v>7022</v>
      </c>
      <c r="O746" s="56" t="s">
        <v>7022</v>
      </c>
      <c r="P746" s="57" t="s">
        <v>7022</v>
      </c>
      <c r="Q746" s="58" t="s">
        <v>8850</v>
      </c>
      <c r="R746" s="56" t="s">
        <v>8847</v>
      </c>
      <c r="S746" s="56" t="s">
        <v>8847</v>
      </c>
      <c r="T746" s="56" t="s">
        <v>8551</v>
      </c>
      <c r="U746" s="56">
        <v>0.001</v>
      </c>
      <c r="V746" s="49" t="s">
        <v>8554</v>
      </c>
    </row>
    <row r="747" ht="12.8" customHeight="1" spans="1:22" x14ac:dyDescent="0.25">
      <c r="A747" s="55" t="s">
        <v>7022</v>
      </c>
      <c r="B747" s="56" t="s">
        <v>9590</v>
      </c>
      <c r="C747" s="56" t="s">
        <v>11</v>
      </c>
      <c r="D747" s="56" t="s">
        <v>8845</v>
      </c>
      <c r="E747" s="56" t="s">
        <v>8846</v>
      </c>
      <c r="F747" s="56" t="s">
        <v>8847</v>
      </c>
      <c r="G747" s="56" t="s">
        <v>8847</v>
      </c>
      <c r="H747" s="56" t="s">
        <v>9591</v>
      </c>
      <c r="I747" s="56" t="s">
        <v>9591</v>
      </c>
      <c r="J747" s="56" t="s">
        <v>8551</v>
      </c>
      <c r="K747" s="56" t="s">
        <v>9592</v>
      </c>
      <c r="L747" s="56" t="s">
        <v>7292</v>
      </c>
      <c r="M747" s="56" t="s">
        <v>7022</v>
      </c>
      <c r="N747" s="56" t="s">
        <v>7022</v>
      </c>
      <c r="O747" s="56" t="s">
        <v>7022</v>
      </c>
      <c r="P747" s="57" t="s">
        <v>7022</v>
      </c>
      <c r="Q747" s="58" t="s">
        <v>8850</v>
      </c>
      <c r="R747" s="56" t="s">
        <v>8847</v>
      </c>
      <c r="S747" s="56" t="s">
        <v>8847</v>
      </c>
      <c r="T747" s="56" t="s">
        <v>8551</v>
      </c>
      <c r="U747" s="56">
        <v>0.001</v>
      </c>
      <c r="V747" s="49" t="s">
        <v>8554</v>
      </c>
    </row>
    <row r="748" ht="12.8" customHeight="1" spans="1:22" x14ac:dyDescent="0.25">
      <c r="A748" s="55" t="s">
        <v>7022</v>
      </c>
      <c r="B748" s="56" t="s">
        <v>9593</v>
      </c>
      <c r="C748" s="56" t="s">
        <v>11</v>
      </c>
      <c r="D748" s="56" t="s">
        <v>8547</v>
      </c>
      <c r="E748" s="56" t="s">
        <v>8548</v>
      </c>
      <c r="F748" s="56" t="s">
        <v>8549</v>
      </c>
      <c r="G748" s="56" t="s">
        <v>8549</v>
      </c>
      <c r="H748" s="56" t="s">
        <v>9560</v>
      </c>
      <c r="I748" s="56" t="s">
        <v>9560</v>
      </c>
      <c r="J748" s="56" t="s">
        <v>8551</v>
      </c>
      <c r="K748" s="56" t="s">
        <v>3208</v>
      </c>
      <c r="L748" s="56" t="s">
        <v>7292</v>
      </c>
      <c r="M748" s="56">
        <v>330</v>
      </c>
      <c r="N748" s="56">
        <v>333</v>
      </c>
      <c r="O748" s="56">
        <v>401</v>
      </c>
      <c r="P748" s="57" t="s">
        <v>7022</v>
      </c>
      <c r="Q748" s="58" t="s">
        <v>8552</v>
      </c>
      <c r="R748" s="56" t="s">
        <v>8549</v>
      </c>
      <c r="S748" s="56" t="s">
        <v>8553</v>
      </c>
      <c r="T748" s="56" t="s">
        <v>8551</v>
      </c>
      <c r="U748" s="56">
        <v>0.001</v>
      </c>
      <c r="V748" s="49" t="s">
        <v>8554</v>
      </c>
    </row>
    <row r="749" ht="12.8" customHeight="1" spans="1:22" x14ac:dyDescent="0.25">
      <c r="A749" s="55" t="s">
        <v>7022</v>
      </c>
      <c r="B749" s="56" t="s">
        <v>9594</v>
      </c>
      <c r="C749" s="56" t="s">
        <v>11</v>
      </c>
      <c r="D749" s="56" t="s">
        <v>8547</v>
      </c>
      <c r="E749" s="56" t="s">
        <v>8548</v>
      </c>
      <c r="F749" s="56" t="s">
        <v>8549</v>
      </c>
      <c r="G749" s="56" t="s">
        <v>8549</v>
      </c>
      <c r="H749" s="56" t="s">
        <v>9157</v>
      </c>
      <c r="I749" s="56" t="s">
        <v>9157</v>
      </c>
      <c r="J749" s="56" t="s">
        <v>8551</v>
      </c>
      <c r="K749" s="56" t="s">
        <v>9156</v>
      </c>
      <c r="L749" s="56" t="s">
        <v>7292</v>
      </c>
      <c r="M749" s="56">
        <v>330</v>
      </c>
      <c r="N749" s="56">
        <v>333</v>
      </c>
      <c r="O749" s="56">
        <v>401</v>
      </c>
      <c r="P749" s="57" t="s">
        <v>7022</v>
      </c>
      <c r="Q749" s="58" t="s">
        <v>8552</v>
      </c>
      <c r="R749" s="56" t="s">
        <v>8549</v>
      </c>
      <c r="S749" s="56" t="s">
        <v>8553</v>
      </c>
      <c r="T749" s="56" t="s">
        <v>8551</v>
      </c>
      <c r="U749" s="56">
        <v>0.001</v>
      </c>
      <c r="V749" s="49" t="s">
        <v>8554</v>
      </c>
    </row>
    <row r="750" ht="12.8" customHeight="1" spans="1:22" x14ac:dyDescent="0.25">
      <c r="A750" s="55">
        <v>14893</v>
      </c>
      <c r="B750" s="56" t="s">
        <v>3212</v>
      </c>
      <c r="C750" s="56" t="s">
        <v>11</v>
      </c>
      <c r="D750" s="56" t="s">
        <v>8547</v>
      </c>
      <c r="E750" s="56" t="s">
        <v>8548</v>
      </c>
      <c r="F750" s="56" t="s">
        <v>8549</v>
      </c>
      <c r="G750" s="56" t="s">
        <v>8549</v>
      </c>
      <c r="H750" s="56" t="s">
        <v>9595</v>
      </c>
      <c r="I750" s="56" t="s">
        <v>9595</v>
      </c>
      <c r="J750" s="56" t="s">
        <v>8551</v>
      </c>
      <c r="K750" s="56" t="s">
        <v>3212</v>
      </c>
      <c r="L750" s="56" t="s">
        <v>33</v>
      </c>
      <c r="M750" s="56">
        <v>330</v>
      </c>
      <c r="N750" s="56">
        <v>333</v>
      </c>
      <c r="O750" s="56">
        <v>401</v>
      </c>
      <c r="P750" s="57" t="s">
        <v>7022</v>
      </c>
      <c r="Q750" s="58" t="s">
        <v>8552</v>
      </c>
      <c r="R750" s="56" t="s">
        <v>8549</v>
      </c>
      <c r="S750" s="56" t="s">
        <v>8553</v>
      </c>
      <c r="T750" s="56" t="s">
        <v>8551</v>
      </c>
      <c r="U750" s="56">
        <v>1</v>
      </c>
      <c r="V750" s="49" t="s">
        <v>8554</v>
      </c>
    </row>
    <row r="751" ht="12.8" customHeight="1" spans="1:22" x14ac:dyDescent="0.25">
      <c r="A751" s="55">
        <v>655821</v>
      </c>
      <c r="B751" s="56" t="s">
        <v>9596</v>
      </c>
      <c r="C751" s="56" t="s">
        <v>11</v>
      </c>
      <c r="D751" s="56" t="s">
        <v>8547</v>
      </c>
      <c r="E751" s="56" t="s">
        <v>8548</v>
      </c>
      <c r="F751" s="56" t="s">
        <v>8583</v>
      </c>
      <c r="G751" s="56" t="s">
        <v>8583</v>
      </c>
      <c r="H751" s="56" t="s">
        <v>8635</v>
      </c>
      <c r="I751" s="56" t="s">
        <v>8635</v>
      </c>
      <c r="J751" s="56" t="s">
        <v>8559</v>
      </c>
      <c r="K751" s="56" t="s">
        <v>9597</v>
      </c>
      <c r="L751" s="56" t="s">
        <v>8557</v>
      </c>
      <c r="M751" s="56">
        <v>330</v>
      </c>
      <c r="N751" s="56">
        <v>333</v>
      </c>
      <c r="O751" s="56">
        <v>402</v>
      </c>
      <c r="P751" s="57">
        <v>101</v>
      </c>
      <c r="Q751" s="58">
        <v>330333402101</v>
      </c>
      <c r="R751" s="56" t="s">
        <v>8583</v>
      </c>
      <c r="S751" s="56" t="s">
        <v>8553</v>
      </c>
      <c r="T751" s="56" t="s">
        <v>8551</v>
      </c>
      <c r="U751" s="56">
        <v>1</v>
      </c>
      <c r="V751" s="49" t="s">
        <v>8554</v>
      </c>
    </row>
    <row r="752" ht="12.8" customHeight="1" spans="1:22" x14ac:dyDescent="0.25">
      <c r="A752" s="55">
        <v>703230</v>
      </c>
      <c r="B752" s="56" t="s">
        <v>9598</v>
      </c>
      <c r="C752" s="56" t="s">
        <v>11</v>
      </c>
      <c r="D752" s="56" t="s">
        <v>8547</v>
      </c>
      <c r="E752" s="56" t="s">
        <v>8548</v>
      </c>
      <c r="F752" s="56" t="s">
        <v>8549</v>
      </c>
      <c r="G752" s="56" t="s">
        <v>8549</v>
      </c>
      <c r="H752" s="56" t="s">
        <v>9595</v>
      </c>
      <c r="I752" s="56" t="s">
        <v>9595</v>
      </c>
      <c r="J752" s="56" t="s">
        <v>8559</v>
      </c>
      <c r="K752" s="56" t="s">
        <v>9598</v>
      </c>
      <c r="L752" s="56" t="s">
        <v>8557</v>
      </c>
      <c r="M752" s="56">
        <v>330</v>
      </c>
      <c r="N752" s="56">
        <v>333</v>
      </c>
      <c r="O752" s="56">
        <v>401</v>
      </c>
      <c r="P752" s="57">
        <v>101</v>
      </c>
      <c r="Q752" s="58">
        <v>330333401101</v>
      </c>
      <c r="R752" s="56" t="s">
        <v>8549</v>
      </c>
      <c r="S752" s="56" t="s">
        <v>8553</v>
      </c>
      <c r="T752" s="56" t="s">
        <v>8551</v>
      </c>
      <c r="U752" s="56">
        <v>1</v>
      </c>
      <c r="V752" s="49" t="s">
        <v>8554</v>
      </c>
    </row>
    <row r="753" ht="12.8" customHeight="1" spans="1:22" x14ac:dyDescent="0.25">
      <c r="A753" s="55" t="s">
        <v>7022</v>
      </c>
      <c r="B753" s="56" t="s">
        <v>9599</v>
      </c>
      <c r="C753" s="56" t="s">
        <v>11</v>
      </c>
      <c r="D753" s="56" t="s">
        <v>8845</v>
      </c>
      <c r="E753" s="56" t="s">
        <v>8846</v>
      </c>
      <c r="F753" s="56" t="s">
        <v>8847</v>
      </c>
      <c r="G753" s="56" t="s">
        <v>8847</v>
      </c>
      <c r="H753" s="56" t="s">
        <v>9600</v>
      </c>
      <c r="I753" s="56" t="s">
        <v>9600</v>
      </c>
      <c r="J753" s="56" t="s">
        <v>8551</v>
      </c>
      <c r="K753" s="56" t="s">
        <v>9601</v>
      </c>
      <c r="L753" s="56" t="s">
        <v>7292</v>
      </c>
      <c r="M753" s="56" t="s">
        <v>7022</v>
      </c>
      <c r="N753" s="56" t="s">
        <v>7022</v>
      </c>
      <c r="O753" s="56" t="s">
        <v>7022</v>
      </c>
      <c r="P753" s="57" t="s">
        <v>7022</v>
      </c>
      <c r="Q753" s="58" t="s">
        <v>8850</v>
      </c>
      <c r="R753" s="56" t="s">
        <v>8847</v>
      </c>
      <c r="S753" s="56" t="s">
        <v>8847</v>
      </c>
      <c r="T753" s="56" t="s">
        <v>8551</v>
      </c>
      <c r="U753" s="56">
        <v>0.001</v>
      </c>
      <c r="V753" s="49" t="s">
        <v>8554</v>
      </c>
    </row>
    <row r="754" ht="12.8" customHeight="1" spans="1:22" x14ac:dyDescent="0.25">
      <c r="A754" s="55" t="s">
        <v>7022</v>
      </c>
      <c r="B754" s="56" t="s">
        <v>9602</v>
      </c>
      <c r="C754" s="56" t="s">
        <v>10</v>
      </c>
      <c r="D754" s="56" t="s">
        <v>8547</v>
      </c>
      <c r="E754" s="56" t="s">
        <v>8548</v>
      </c>
      <c r="F754" s="56" t="s">
        <v>8583</v>
      </c>
      <c r="G754" s="56" t="s">
        <v>8628</v>
      </c>
      <c r="H754" s="56" t="s">
        <v>8685</v>
      </c>
      <c r="I754" s="56" t="s">
        <v>8686</v>
      </c>
      <c r="J754" s="56" t="s">
        <v>8551</v>
      </c>
      <c r="K754" s="56" t="s">
        <v>8684</v>
      </c>
      <c r="L754" s="56" t="s">
        <v>7292</v>
      </c>
      <c r="M754" s="56">
        <v>330</v>
      </c>
      <c r="N754" s="56">
        <v>333</v>
      </c>
      <c r="O754" s="56">
        <v>402</v>
      </c>
      <c r="P754" s="57" t="s">
        <v>7022</v>
      </c>
      <c r="Q754" s="58" t="s">
        <v>8586</v>
      </c>
      <c r="R754" s="56" t="s">
        <v>8628</v>
      </c>
      <c r="S754" s="56" t="s">
        <v>8570</v>
      </c>
      <c r="T754" s="56" t="s">
        <v>8551</v>
      </c>
      <c r="U754" s="56">
        <v>0.5</v>
      </c>
      <c r="V754" s="49" t="s">
        <v>8554</v>
      </c>
    </row>
    <row r="755" ht="12.8" customHeight="1" spans="1:22" x14ac:dyDescent="0.25">
      <c r="A755" s="55">
        <v>695083</v>
      </c>
      <c r="B755" s="56" t="s">
        <v>9603</v>
      </c>
      <c r="C755" s="56" t="s">
        <v>11</v>
      </c>
      <c r="D755" s="56" t="s">
        <v>8547</v>
      </c>
      <c r="E755" s="56" t="s">
        <v>8548</v>
      </c>
      <c r="F755" s="56" t="s">
        <v>8583</v>
      </c>
      <c r="G755" s="56" t="s">
        <v>8583</v>
      </c>
      <c r="H755" s="56" t="s">
        <v>8955</v>
      </c>
      <c r="I755" s="56" t="s">
        <v>8955</v>
      </c>
      <c r="J755" s="56" t="s">
        <v>9436</v>
      </c>
      <c r="K755" s="56" t="s">
        <v>9603</v>
      </c>
      <c r="L755" s="56" t="s">
        <v>8557</v>
      </c>
      <c r="M755" s="56">
        <v>330</v>
      </c>
      <c r="N755" s="56">
        <v>333</v>
      </c>
      <c r="O755" s="56">
        <v>402</v>
      </c>
      <c r="P755" s="57">
        <v>172</v>
      </c>
      <c r="Q755" s="58">
        <v>330333402172</v>
      </c>
      <c r="R755" s="56" t="s">
        <v>8583</v>
      </c>
      <c r="S755" s="56" t="s">
        <v>8553</v>
      </c>
      <c r="T755" s="56" t="s">
        <v>8551</v>
      </c>
      <c r="U755" s="56">
        <v>1</v>
      </c>
      <c r="V755" s="49" t="s">
        <v>8554</v>
      </c>
    </row>
    <row r="756" ht="12.8" customHeight="1" spans="1:22" x14ac:dyDescent="0.25">
      <c r="A756" s="55">
        <v>695090</v>
      </c>
      <c r="B756" s="56" t="s">
        <v>9604</v>
      </c>
      <c r="C756" s="56" t="s">
        <v>11</v>
      </c>
      <c r="D756" s="56" t="s">
        <v>8547</v>
      </c>
      <c r="E756" s="56" t="s">
        <v>8548</v>
      </c>
      <c r="F756" s="56" t="s">
        <v>8583</v>
      </c>
      <c r="G756" s="56" t="s">
        <v>8583</v>
      </c>
      <c r="H756" s="56" t="s">
        <v>8669</v>
      </c>
      <c r="I756" s="56" t="s">
        <v>8670</v>
      </c>
      <c r="J756" s="56" t="s">
        <v>9436</v>
      </c>
      <c r="K756" s="56" t="s">
        <v>9604</v>
      </c>
      <c r="L756" s="56" t="s">
        <v>8557</v>
      </c>
      <c r="M756" s="56">
        <v>330</v>
      </c>
      <c r="N756" s="56">
        <v>333</v>
      </c>
      <c r="O756" s="56">
        <v>402</v>
      </c>
      <c r="P756" s="57">
        <v>172</v>
      </c>
      <c r="Q756" s="58">
        <v>330333402172</v>
      </c>
      <c r="R756" s="56" t="s">
        <v>8583</v>
      </c>
      <c r="S756" s="56" t="s">
        <v>8553</v>
      </c>
      <c r="T756" s="56" t="s">
        <v>8551</v>
      </c>
      <c r="U756" s="56">
        <v>1</v>
      </c>
      <c r="V756" s="49" t="s">
        <v>8554</v>
      </c>
    </row>
    <row r="757" ht="12.8" customHeight="1" spans="1:22" x14ac:dyDescent="0.25">
      <c r="A757" s="55">
        <v>703519</v>
      </c>
      <c r="B757" s="56" t="s">
        <v>9605</v>
      </c>
      <c r="C757" s="56" t="s">
        <v>10</v>
      </c>
      <c r="D757" s="56" t="s">
        <v>9264</v>
      </c>
      <c r="E757" s="56" t="s">
        <v>9265</v>
      </c>
      <c r="F757" s="56" t="s">
        <v>9266</v>
      </c>
      <c r="G757" s="56" t="s">
        <v>9255</v>
      </c>
      <c r="H757" s="56" t="s">
        <v>9606</v>
      </c>
      <c r="I757" s="56" t="s">
        <v>9255</v>
      </c>
      <c r="J757" s="56" t="s">
        <v>8551</v>
      </c>
      <c r="K757" s="56" t="s">
        <v>9607</v>
      </c>
      <c r="L757" s="56" t="s">
        <v>8557</v>
      </c>
      <c r="M757" s="56">
        <v>480</v>
      </c>
      <c r="N757" s="56">
        <v>483</v>
      </c>
      <c r="O757" s="56">
        <v>101</v>
      </c>
      <c r="P757" s="57">
        <v>228</v>
      </c>
      <c r="Q757" s="58">
        <v>480483101228</v>
      </c>
      <c r="R757" s="56" t="s">
        <v>9606</v>
      </c>
      <c r="S757" s="56" t="s">
        <v>9255</v>
      </c>
      <c r="T757" s="56" t="s">
        <v>8551</v>
      </c>
      <c r="U757" s="56">
        <v>0.75</v>
      </c>
      <c r="V757" s="49" t="s">
        <v>8554</v>
      </c>
    </row>
    <row r="758" ht="12.8" customHeight="1" spans="1:22" x14ac:dyDescent="0.25">
      <c r="A758" s="55">
        <v>703231</v>
      </c>
      <c r="B758" s="56" t="s">
        <v>9608</v>
      </c>
      <c r="C758" s="56" t="s">
        <v>11</v>
      </c>
      <c r="D758" s="56" t="s">
        <v>8547</v>
      </c>
      <c r="E758" s="56" t="s">
        <v>8548</v>
      </c>
      <c r="F758" s="56" t="s">
        <v>8549</v>
      </c>
      <c r="G758" s="56" t="s">
        <v>8549</v>
      </c>
      <c r="H758" s="56" t="s">
        <v>9595</v>
      </c>
      <c r="I758" s="56" t="s">
        <v>9595</v>
      </c>
      <c r="J758" s="56" t="s">
        <v>8556</v>
      </c>
      <c r="K758" s="56" t="s">
        <v>9608</v>
      </c>
      <c r="L758" s="56" t="s">
        <v>8557</v>
      </c>
      <c r="M758" s="56">
        <v>330</v>
      </c>
      <c r="N758" s="56">
        <v>333</v>
      </c>
      <c r="O758" s="56">
        <v>401</v>
      </c>
      <c r="P758" s="57">
        <v>453</v>
      </c>
      <c r="Q758" s="58">
        <v>330333401453</v>
      </c>
      <c r="R758" s="56" t="s">
        <v>8549</v>
      </c>
      <c r="S758" s="56" t="s">
        <v>8553</v>
      </c>
      <c r="T758" s="56" t="s">
        <v>8551</v>
      </c>
      <c r="U758" s="56">
        <v>1</v>
      </c>
      <c r="V758" s="49" t="s">
        <v>8554</v>
      </c>
    </row>
    <row r="759" ht="12.8" customHeight="1" spans="1:22" x14ac:dyDescent="0.25">
      <c r="A759" s="55">
        <v>703520</v>
      </c>
      <c r="B759" s="56" t="s">
        <v>2283</v>
      </c>
      <c r="C759" s="56" t="s">
        <v>10</v>
      </c>
      <c r="D759" s="56" t="s">
        <v>9264</v>
      </c>
      <c r="E759" s="56" t="s">
        <v>9265</v>
      </c>
      <c r="F759" s="56" t="s">
        <v>9266</v>
      </c>
      <c r="G759" s="56" t="s">
        <v>9255</v>
      </c>
      <c r="H759" s="56" t="s">
        <v>9401</v>
      </c>
      <c r="I759" s="56" t="s">
        <v>9255</v>
      </c>
      <c r="J759" s="56" t="s">
        <v>8551</v>
      </c>
      <c r="K759" s="56" t="s">
        <v>9402</v>
      </c>
      <c r="L759" s="56" t="s">
        <v>8557</v>
      </c>
      <c r="M759" s="56">
        <v>480</v>
      </c>
      <c r="N759" s="56">
        <v>483</v>
      </c>
      <c r="O759" s="56">
        <v>101</v>
      </c>
      <c r="P759" s="57">
        <v>228</v>
      </c>
      <c r="Q759" s="58">
        <v>480483101228</v>
      </c>
      <c r="R759" s="56" t="s">
        <v>9403</v>
      </c>
      <c r="S759" s="56" t="s">
        <v>9255</v>
      </c>
      <c r="T759" s="56" t="s">
        <v>8551</v>
      </c>
      <c r="U759" s="56">
        <v>0.4</v>
      </c>
      <c r="V759" s="49" t="s">
        <v>8554</v>
      </c>
    </row>
    <row r="760" ht="12.8" customHeight="1" spans="1:22" x14ac:dyDescent="0.25">
      <c r="A760" s="55">
        <v>830677</v>
      </c>
      <c r="B760" s="56" t="s">
        <v>9609</v>
      </c>
      <c r="C760" s="56" t="s">
        <v>10</v>
      </c>
      <c r="D760" s="56" t="s">
        <v>9264</v>
      </c>
      <c r="E760" s="56" t="s">
        <v>9265</v>
      </c>
      <c r="F760" s="56" t="s">
        <v>9266</v>
      </c>
      <c r="G760" s="56" t="s">
        <v>9255</v>
      </c>
      <c r="H760" s="56" t="s">
        <v>9401</v>
      </c>
      <c r="I760" s="56" t="s">
        <v>9255</v>
      </c>
      <c r="J760" s="56" t="s">
        <v>8551</v>
      </c>
      <c r="K760" s="56" t="s">
        <v>9402</v>
      </c>
      <c r="L760" s="56" t="s">
        <v>33</v>
      </c>
      <c r="M760" s="56">
        <v>480</v>
      </c>
      <c r="N760" s="56">
        <v>483</v>
      </c>
      <c r="O760" s="56">
        <v>101</v>
      </c>
      <c r="P760" s="57" t="s">
        <v>7022</v>
      </c>
      <c r="Q760" s="58" t="s">
        <v>9269</v>
      </c>
      <c r="R760" s="56" t="s">
        <v>9403</v>
      </c>
      <c r="S760" s="56" t="s">
        <v>9255</v>
      </c>
      <c r="T760" s="56" t="s">
        <v>8551</v>
      </c>
      <c r="U760" s="56">
        <v>0.4</v>
      </c>
      <c r="V760" s="49" t="s">
        <v>8554</v>
      </c>
    </row>
    <row r="761" ht="12.8" customHeight="1" spans="1:22" x14ac:dyDescent="0.25">
      <c r="A761" s="55">
        <v>705291</v>
      </c>
      <c r="B761" s="56" t="s">
        <v>9610</v>
      </c>
      <c r="C761" s="56" t="s">
        <v>11</v>
      </c>
      <c r="D761" s="56" t="s">
        <v>8547</v>
      </c>
      <c r="E761" s="56" t="s">
        <v>8548</v>
      </c>
      <c r="F761" s="56" t="s">
        <v>8549</v>
      </c>
      <c r="G761" s="56" t="s">
        <v>8549</v>
      </c>
      <c r="H761" s="56" t="s">
        <v>9611</v>
      </c>
      <c r="I761" s="56" t="s">
        <v>9611</v>
      </c>
      <c r="J761" s="56" t="s">
        <v>8551</v>
      </c>
      <c r="K761" s="56" t="s">
        <v>9610</v>
      </c>
      <c r="L761" s="56" t="s">
        <v>8557</v>
      </c>
      <c r="M761" s="56">
        <v>330</v>
      </c>
      <c r="N761" s="56">
        <v>333</v>
      </c>
      <c r="O761" s="56">
        <v>401</v>
      </c>
      <c r="P761" s="57">
        <v>473</v>
      </c>
      <c r="Q761" s="58">
        <v>330333401473</v>
      </c>
      <c r="R761" s="56" t="s">
        <v>8549</v>
      </c>
      <c r="S761" s="56" t="s">
        <v>8553</v>
      </c>
      <c r="T761" s="56" t="s">
        <v>8551</v>
      </c>
      <c r="U761" s="56">
        <v>1</v>
      </c>
      <c r="V761" s="49" t="s">
        <v>8554</v>
      </c>
    </row>
    <row r="762" ht="12.8" customHeight="1" spans="1:22" x14ac:dyDescent="0.25">
      <c r="A762" s="55">
        <v>830679</v>
      </c>
      <c r="B762" s="56" t="s">
        <v>9607</v>
      </c>
      <c r="C762" s="56" t="s">
        <v>10</v>
      </c>
      <c r="D762" s="56" t="s">
        <v>9264</v>
      </c>
      <c r="E762" s="56" t="s">
        <v>9265</v>
      </c>
      <c r="F762" s="56" t="s">
        <v>9266</v>
      </c>
      <c r="G762" s="56" t="s">
        <v>9255</v>
      </c>
      <c r="H762" s="56" t="s">
        <v>9606</v>
      </c>
      <c r="I762" s="56" t="s">
        <v>9255</v>
      </c>
      <c r="J762" s="56" t="s">
        <v>8551</v>
      </c>
      <c r="K762" s="56" t="s">
        <v>9607</v>
      </c>
      <c r="L762" s="56" t="s">
        <v>33</v>
      </c>
      <c r="M762" s="56">
        <v>480</v>
      </c>
      <c r="N762" s="56">
        <v>483</v>
      </c>
      <c r="O762" s="56">
        <v>101</v>
      </c>
      <c r="P762" s="57" t="s">
        <v>7022</v>
      </c>
      <c r="Q762" s="58" t="s">
        <v>9269</v>
      </c>
      <c r="R762" s="56" t="s">
        <v>9606</v>
      </c>
      <c r="S762" s="56" t="s">
        <v>9255</v>
      </c>
      <c r="T762" s="56" t="s">
        <v>8551</v>
      </c>
      <c r="U762" s="56">
        <v>0.75</v>
      </c>
      <c r="V762" s="49" t="s">
        <v>8554</v>
      </c>
    </row>
    <row r="763" ht="12.8" customHeight="1" spans="1:22" x14ac:dyDescent="0.25">
      <c r="A763" s="55">
        <v>16640</v>
      </c>
      <c r="B763" s="56" t="s">
        <v>3039</v>
      </c>
      <c r="C763" s="56" t="s">
        <v>11</v>
      </c>
      <c r="D763" s="56" t="s">
        <v>8547</v>
      </c>
      <c r="E763" s="56" t="s">
        <v>8548</v>
      </c>
      <c r="F763" s="56" t="s">
        <v>8549</v>
      </c>
      <c r="G763" s="56" t="s">
        <v>8549</v>
      </c>
      <c r="H763" s="56" t="s">
        <v>9559</v>
      </c>
      <c r="I763" s="56" t="s">
        <v>9559</v>
      </c>
      <c r="J763" s="56" t="s">
        <v>9567</v>
      </c>
      <c r="K763" s="56" t="s">
        <v>3039</v>
      </c>
      <c r="L763" s="56" t="s">
        <v>33</v>
      </c>
      <c r="M763" s="56">
        <v>330</v>
      </c>
      <c r="N763" s="56">
        <v>333</v>
      </c>
      <c r="O763" s="56">
        <v>401</v>
      </c>
      <c r="P763" s="57" t="s">
        <v>7022</v>
      </c>
      <c r="Q763" s="58" t="s">
        <v>8552</v>
      </c>
      <c r="R763" s="56" t="s">
        <v>8549</v>
      </c>
      <c r="S763" s="56" t="s">
        <v>8553</v>
      </c>
      <c r="T763" s="56" t="s">
        <v>9567</v>
      </c>
      <c r="U763" s="56">
        <v>1</v>
      </c>
      <c r="V763" s="49" t="s">
        <v>8554</v>
      </c>
    </row>
    <row r="764" ht="12.8" customHeight="1" spans="1:22" x14ac:dyDescent="0.25">
      <c r="A764" s="55">
        <v>16639</v>
      </c>
      <c r="B764" s="56" t="s">
        <v>1462</v>
      </c>
      <c r="C764" s="56" t="s">
        <v>11</v>
      </c>
      <c r="D764" s="56" t="s">
        <v>8547</v>
      </c>
      <c r="E764" s="56" t="s">
        <v>8548</v>
      </c>
      <c r="F764" s="56" t="s">
        <v>8549</v>
      </c>
      <c r="G764" s="56" t="s">
        <v>8549</v>
      </c>
      <c r="H764" s="56" t="s">
        <v>9612</v>
      </c>
      <c r="I764" s="56" t="s">
        <v>9612</v>
      </c>
      <c r="J764" s="56" t="s">
        <v>9567</v>
      </c>
      <c r="K764" s="56" t="s">
        <v>9613</v>
      </c>
      <c r="L764" s="56" t="s">
        <v>33</v>
      </c>
      <c r="M764" s="56">
        <v>330</v>
      </c>
      <c r="N764" s="56">
        <v>333</v>
      </c>
      <c r="O764" s="56">
        <v>401</v>
      </c>
      <c r="P764" s="57" t="s">
        <v>7022</v>
      </c>
      <c r="Q764" s="58" t="s">
        <v>8552</v>
      </c>
      <c r="R764" s="56" t="s">
        <v>8549</v>
      </c>
      <c r="S764" s="56" t="s">
        <v>8553</v>
      </c>
      <c r="T764" s="56" t="s">
        <v>9567</v>
      </c>
      <c r="U764" s="56">
        <v>1</v>
      </c>
      <c r="V764" s="49" t="s">
        <v>8554</v>
      </c>
    </row>
    <row r="765" ht="12.8" customHeight="1" spans="1:22" x14ac:dyDescent="0.25">
      <c r="A765" s="55">
        <v>692639</v>
      </c>
      <c r="B765" s="56" t="s">
        <v>9614</v>
      </c>
      <c r="C765" s="56" t="s">
        <v>11</v>
      </c>
      <c r="D765" s="56" t="s">
        <v>8737</v>
      </c>
      <c r="E765" s="56" t="s">
        <v>8548</v>
      </c>
      <c r="F765" s="56" t="s">
        <v>8738</v>
      </c>
      <c r="G765" s="56" t="s">
        <v>9055</v>
      </c>
      <c r="H765" s="56" t="s">
        <v>9079</v>
      </c>
      <c r="I765" s="56" t="s">
        <v>9057</v>
      </c>
      <c r="J765" s="56" t="s">
        <v>9436</v>
      </c>
      <c r="K765" s="56" t="s">
        <v>9615</v>
      </c>
      <c r="L765" s="56" t="s">
        <v>8557</v>
      </c>
      <c r="M765" s="56">
        <v>330</v>
      </c>
      <c r="N765" s="56">
        <v>335</v>
      </c>
      <c r="O765" s="56">
        <v>405</v>
      </c>
      <c r="P765" s="57">
        <v>148</v>
      </c>
      <c r="Q765" s="58">
        <v>330335405148</v>
      </c>
      <c r="R765" s="56" t="s">
        <v>9055</v>
      </c>
      <c r="S765" s="56" t="s">
        <v>8553</v>
      </c>
      <c r="T765" s="56" t="s">
        <v>8551</v>
      </c>
      <c r="U765" s="56">
        <v>1</v>
      </c>
      <c r="V765" s="49" t="s">
        <v>8554</v>
      </c>
    </row>
    <row r="766" ht="12.8" customHeight="1" spans="1:22" x14ac:dyDescent="0.25">
      <c r="A766" s="55">
        <v>17032</v>
      </c>
      <c r="B766" s="56" t="s">
        <v>2128</v>
      </c>
      <c r="C766" s="56" t="s">
        <v>11</v>
      </c>
      <c r="D766" s="56" t="s">
        <v>8547</v>
      </c>
      <c r="E766" s="56" t="s">
        <v>8548</v>
      </c>
      <c r="F766" s="56" t="s">
        <v>8549</v>
      </c>
      <c r="G766" s="56" t="s">
        <v>8549</v>
      </c>
      <c r="H766" s="56" t="s">
        <v>9049</v>
      </c>
      <c r="I766" s="56" t="s">
        <v>9049</v>
      </c>
      <c r="J766" s="56" t="s">
        <v>9567</v>
      </c>
      <c r="K766" s="56" t="s">
        <v>2128</v>
      </c>
      <c r="L766" s="56" t="s">
        <v>33</v>
      </c>
      <c r="M766" s="56">
        <v>330</v>
      </c>
      <c r="N766" s="56">
        <v>333</v>
      </c>
      <c r="O766" s="56">
        <v>401</v>
      </c>
      <c r="P766" s="57" t="s">
        <v>7022</v>
      </c>
      <c r="Q766" s="58" t="s">
        <v>8552</v>
      </c>
      <c r="R766" s="56" t="s">
        <v>8549</v>
      </c>
      <c r="S766" s="56" t="s">
        <v>8553</v>
      </c>
      <c r="T766" s="56" t="s">
        <v>9567</v>
      </c>
      <c r="U766" s="56">
        <v>1</v>
      </c>
      <c r="V766" s="49" t="s">
        <v>8554</v>
      </c>
    </row>
    <row r="767" ht="12.8" customHeight="1" spans="1:22" x14ac:dyDescent="0.25">
      <c r="A767" s="55">
        <v>831833</v>
      </c>
      <c r="B767" s="56" t="s">
        <v>9616</v>
      </c>
      <c r="C767" s="56" t="s">
        <v>10</v>
      </c>
      <c r="D767" s="56" t="s">
        <v>9264</v>
      </c>
      <c r="E767" s="56" t="s">
        <v>9265</v>
      </c>
      <c r="F767" s="56" t="s">
        <v>9266</v>
      </c>
      <c r="G767" s="56" t="s">
        <v>9255</v>
      </c>
      <c r="H767" s="56" t="s">
        <v>9267</v>
      </c>
      <c r="I767" s="56" t="s">
        <v>9255</v>
      </c>
      <c r="J767" s="56" t="s">
        <v>8551</v>
      </c>
      <c r="K767" s="56" t="s">
        <v>9268</v>
      </c>
      <c r="L767" s="56" t="s">
        <v>33</v>
      </c>
      <c r="M767" s="56">
        <v>480</v>
      </c>
      <c r="N767" s="56">
        <v>483</v>
      </c>
      <c r="O767" s="56">
        <v>101</v>
      </c>
      <c r="P767" s="57" t="s">
        <v>7022</v>
      </c>
      <c r="Q767" s="58" t="s">
        <v>9269</v>
      </c>
      <c r="R767" s="56" t="s">
        <v>9270</v>
      </c>
      <c r="S767" s="56" t="s">
        <v>9255</v>
      </c>
      <c r="T767" s="56" t="s">
        <v>8551</v>
      </c>
      <c r="U767" s="56">
        <v>1</v>
      </c>
      <c r="V767" s="49" t="s">
        <v>8554</v>
      </c>
    </row>
    <row r="768" ht="12.8" customHeight="1" spans="1:22" x14ac:dyDescent="0.25">
      <c r="A768" s="55">
        <v>831836</v>
      </c>
      <c r="B768" s="56" t="s">
        <v>9617</v>
      </c>
      <c r="C768" s="56" t="s">
        <v>10</v>
      </c>
      <c r="D768" s="56" t="s">
        <v>9264</v>
      </c>
      <c r="E768" s="56" t="s">
        <v>9265</v>
      </c>
      <c r="F768" s="56" t="s">
        <v>9266</v>
      </c>
      <c r="G768" s="56" t="s">
        <v>9255</v>
      </c>
      <c r="H768" s="56" t="s">
        <v>9606</v>
      </c>
      <c r="I768" s="56" t="s">
        <v>9255</v>
      </c>
      <c r="J768" s="56" t="s">
        <v>8551</v>
      </c>
      <c r="K768" s="56" t="s">
        <v>9607</v>
      </c>
      <c r="L768" s="56" t="s">
        <v>8557</v>
      </c>
      <c r="M768" s="56">
        <v>480</v>
      </c>
      <c r="N768" s="56">
        <v>483</v>
      </c>
      <c r="O768" s="56">
        <v>101</v>
      </c>
      <c r="P768" s="57">
        <v>228</v>
      </c>
      <c r="Q768" s="58">
        <v>480483101228</v>
      </c>
      <c r="R768" s="56" t="s">
        <v>9606</v>
      </c>
      <c r="S768" s="56" t="s">
        <v>9255</v>
      </c>
      <c r="T768" s="56" t="s">
        <v>8551</v>
      </c>
      <c r="U768" s="56">
        <v>0.75</v>
      </c>
      <c r="V768" s="49" t="s">
        <v>8554</v>
      </c>
    </row>
    <row r="769" ht="12.8" customHeight="1" spans="1:22" x14ac:dyDescent="0.25">
      <c r="A769" s="55">
        <v>831834</v>
      </c>
      <c r="B769" s="56" t="s">
        <v>9618</v>
      </c>
      <c r="C769" s="56" t="s">
        <v>10</v>
      </c>
      <c r="D769" s="56" t="s">
        <v>9264</v>
      </c>
      <c r="E769" s="56" t="s">
        <v>9265</v>
      </c>
      <c r="F769" s="56" t="s">
        <v>9266</v>
      </c>
      <c r="G769" s="56" t="s">
        <v>9255</v>
      </c>
      <c r="H769" s="56" t="s">
        <v>9401</v>
      </c>
      <c r="I769" s="56" t="s">
        <v>9255</v>
      </c>
      <c r="J769" s="56" t="s">
        <v>8551</v>
      </c>
      <c r="K769" s="56" t="s">
        <v>9402</v>
      </c>
      <c r="L769" s="56" t="s">
        <v>8557</v>
      </c>
      <c r="M769" s="56">
        <v>480</v>
      </c>
      <c r="N769" s="56">
        <v>483</v>
      </c>
      <c r="O769" s="56">
        <v>101</v>
      </c>
      <c r="P769" s="57">
        <v>228</v>
      </c>
      <c r="Q769" s="58">
        <v>480483101228</v>
      </c>
      <c r="R769" s="56" t="s">
        <v>9403</v>
      </c>
      <c r="S769" s="56" t="s">
        <v>9255</v>
      </c>
      <c r="T769" s="56" t="s">
        <v>8551</v>
      </c>
      <c r="U769" s="56">
        <v>0.4</v>
      </c>
      <c r="V769" s="49" t="s">
        <v>8554</v>
      </c>
    </row>
    <row r="770" ht="12.8" customHeight="1" spans="1:22" x14ac:dyDescent="0.25">
      <c r="A770" s="55">
        <v>659444</v>
      </c>
      <c r="B770" s="56" t="s">
        <v>9619</v>
      </c>
      <c r="C770" s="56" t="s">
        <v>11</v>
      </c>
      <c r="D770" s="56" t="s">
        <v>8547</v>
      </c>
      <c r="E770" s="56" t="s">
        <v>8548</v>
      </c>
      <c r="F770" s="56" t="s">
        <v>8549</v>
      </c>
      <c r="G770" s="56" t="s">
        <v>8549</v>
      </c>
      <c r="H770" s="56" t="s">
        <v>9171</v>
      </c>
      <c r="I770" s="56" t="s">
        <v>9162</v>
      </c>
      <c r="J770" s="56" t="s">
        <v>8551</v>
      </c>
      <c r="K770" s="56" t="s">
        <v>9620</v>
      </c>
      <c r="L770" s="56" t="s">
        <v>8557</v>
      </c>
      <c r="M770" s="56">
        <v>330</v>
      </c>
      <c r="N770" s="56">
        <v>333</v>
      </c>
      <c r="O770" s="56">
        <v>401</v>
      </c>
      <c r="P770" s="57">
        <v>452</v>
      </c>
      <c r="Q770" s="58">
        <v>330333401452</v>
      </c>
      <c r="R770" s="56" t="s">
        <v>8549</v>
      </c>
      <c r="S770" s="56" t="s">
        <v>8553</v>
      </c>
      <c r="T770" s="56" t="s">
        <v>8551</v>
      </c>
      <c r="U770" s="56">
        <v>1</v>
      </c>
      <c r="V770" s="49" t="s">
        <v>8554</v>
      </c>
    </row>
    <row r="771" ht="12.8" customHeight="1" spans="1:22" x14ac:dyDescent="0.25">
      <c r="A771" s="55">
        <v>61857</v>
      </c>
      <c r="B771" s="56" t="s">
        <v>4606</v>
      </c>
      <c r="C771" s="56" t="s">
        <v>11</v>
      </c>
      <c r="D771" s="56" t="s">
        <v>8547</v>
      </c>
      <c r="E771" s="56" t="s">
        <v>8548</v>
      </c>
      <c r="F771" s="56" t="s">
        <v>8583</v>
      </c>
      <c r="G771" s="56" t="s">
        <v>8583</v>
      </c>
      <c r="H771" s="56" t="s">
        <v>8669</v>
      </c>
      <c r="I771" s="56" t="s">
        <v>8670</v>
      </c>
      <c r="J771" s="56" t="s">
        <v>8551</v>
      </c>
      <c r="K771" s="56" t="s">
        <v>4606</v>
      </c>
      <c r="L771" s="56" t="s">
        <v>33</v>
      </c>
      <c r="M771" s="56">
        <v>330</v>
      </c>
      <c r="N771" s="56">
        <v>333</v>
      </c>
      <c r="O771" s="56">
        <v>402</v>
      </c>
      <c r="P771" s="57">
        <v>152</v>
      </c>
      <c r="Q771" s="58">
        <v>330333402152</v>
      </c>
      <c r="R771" s="56" t="s">
        <v>8583</v>
      </c>
      <c r="S771" s="56" t="s">
        <v>8553</v>
      </c>
      <c r="T771" s="56" t="s">
        <v>8551</v>
      </c>
      <c r="U771" s="56">
        <v>1</v>
      </c>
      <c r="V771" s="49" t="s">
        <v>8554</v>
      </c>
    </row>
    <row r="772" ht="12.8" customHeight="1" spans="1:22" x14ac:dyDescent="0.25">
      <c r="A772" s="55" t="s">
        <v>7022</v>
      </c>
      <c r="B772" s="56" t="s">
        <v>9621</v>
      </c>
      <c r="C772" s="56" t="s">
        <v>10</v>
      </c>
      <c r="D772" s="56" t="s">
        <v>9264</v>
      </c>
      <c r="E772" s="56" t="s">
        <v>9265</v>
      </c>
      <c r="F772" s="56" t="s">
        <v>9266</v>
      </c>
      <c r="G772" s="56" t="s">
        <v>9255</v>
      </c>
      <c r="H772" s="56" t="s">
        <v>9378</v>
      </c>
      <c r="I772" s="56" t="s">
        <v>9255</v>
      </c>
      <c r="J772" s="56" t="s">
        <v>8551</v>
      </c>
      <c r="K772" s="56" t="s">
        <v>9377</v>
      </c>
      <c r="L772" s="56" t="s">
        <v>7292</v>
      </c>
      <c r="M772" s="56">
        <v>480</v>
      </c>
      <c r="N772" s="56">
        <v>483</v>
      </c>
      <c r="O772" s="56">
        <v>101</v>
      </c>
      <c r="P772" s="57" t="s">
        <v>7022</v>
      </c>
      <c r="Q772" s="58" t="s">
        <v>9269</v>
      </c>
      <c r="R772" s="56" t="s">
        <v>9379</v>
      </c>
      <c r="S772" s="56" t="s">
        <v>9255</v>
      </c>
      <c r="T772" s="56" t="s">
        <v>8551</v>
      </c>
      <c r="U772" s="56">
        <v>0.4</v>
      </c>
      <c r="V772" s="49" t="s">
        <v>8554</v>
      </c>
    </row>
    <row r="773" ht="12.8" customHeight="1" spans="1:22" x14ac:dyDescent="0.25">
      <c r="A773" s="55" t="s">
        <v>7022</v>
      </c>
      <c r="B773" s="56" t="s">
        <v>9622</v>
      </c>
      <c r="C773" s="56" t="s">
        <v>10</v>
      </c>
      <c r="D773" s="56" t="s">
        <v>9252</v>
      </c>
      <c r="E773" s="56" t="s">
        <v>9253</v>
      </c>
      <c r="F773" s="56" t="s">
        <v>9254</v>
      </c>
      <c r="G773" s="56" t="s">
        <v>9255</v>
      </c>
      <c r="H773" s="56" t="s">
        <v>9623</v>
      </c>
      <c r="I773" s="56" t="s">
        <v>9255</v>
      </c>
      <c r="J773" s="56" t="s">
        <v>8551</v>
      </c>
      <c r="K773" s="56" t="s">
        <v>9624</v>
      </c>
      <c r="L773" s="56" t="s">
        <v>7292</v>
      </c>
      <c r="M773" s="56">
        <v>430</v>
      </c>
      <c r="N773" s="56">
        <v>433</v>
      </c>
      <c r="O773" s="56">
        <v>104</v>
      </c>
      <c r="P773" s="57" t="s">
        <v>7022</v>
      </c>
      <c r="Q773" s="58" t="s">
        <v>9625</v>
      </c>
      <c r="R773" s="56" t="s">
        <v>9626</v>
      </c>
      <c r="S773" s="56" t="s">
        <v>9255</v>
      </c>
      <c r="T773" s="56" t="s">
        <v>8551</v>
      </c>
      <c r="U773" s="56">
        <v>0.2</v>
      </c>
      <c r="V773" s="49" t="s">
        <v>8554</v>
      </c>
    </row>
    <row r="774" ht="12.8" customHeight="1" spans="1:22" x14ac:dyDescent="0.25">
      <c r="A774" s="55" t="s">
        <v>7022</v>
      </c>
      <c r="B774" s="56" t="s">
        <v>9627</v>
      </c>
      <c r="C774" s="56" t="s">
        <v>10</v>
      </c>
      <c r="D774" s="56" t="s">
        <v>9252</v>
      </c>
      <c r="E774" s="56" t="s">
        <v>9253</v>
      </c>
      <c r="F774" s="56" t="s">
        <v>9254</v>
      </c>
      <c r="G774" s="56" t="s">
        <v>9255</v>
      </c>
      <c r="H774" s="56" t="s">
        <v>9628</v>
      </c>
      <c r="I774" s="56" t="s">
        <v>9255</v>
      </c>
      <c r="J774" s="56" t="s">
        <v>8551</v>
      </c>
      <c r="K774" s="56" t="s">
        <v>9629</v>
      </c>
      <c r="L774" s="56" t="s">
        <v>7292</v>
      </c>
      <c r="M774" s="56">
        <v>430</v>
      </c>
      <c r="N774" s="56">
        <v>433</v>
      </c>
      <c r="O774" s="56">
        <v>104</v>
      </c>
      <c r="P774" s="57" t="s">
        <v>7022</v>
      </c>
      <c r="Q774" s="58" t="s">
        <v>9625</v>
      </c>
      <c r="R774" s="56" t="s">
        <v>9630</v>
      </c>
      <c r="S774" s="56" t="s">
        <v>9255</v>
      </c>
      <c r="T774" s="56" t="s">
        <v>8551</v>
      </c>
      <c r="U774" s="56">
        <v>0.2</v>
      </c>
      <c r="V774" s="49" t="s">
        <v>8554</v>
      </c>
    </row>
    <row r="775" ht="12.8" customHeight="1" spans="1:22" x14ac:dyDescent="0.25">
      <c r="A775" s="55" t="s">
        <v>7022</v>
      </c>
      <c r="B775" s="56" t="s">
        <v>9631</v>
      </c>
      <c r="C775" s="56" t="s">
        <v>10</v>
      </c>
      <c r="D775" s="56" t="s">
        <v>9252</v>
      </c>
      <c r="E775" s="56" t="s">
        <v>9253</v>
      </c>
      <c r="F775" s="56" t="s">
        <v>9254</v>
      </c>
      <c r="G775" s="56" t="s">
        <v>9255</v>
      </c>
      <c r="H775" s="56" t="s">
        <v>9632</v>
      </c>
      <c r="I775" s="56" t="s">
        <v>9255</v>
      </c>
      <c r="J775" s="56" t="s">
        <v>8551</v>
      </c>
      <c r="K775" s="56" t="s">
        <v>9633</v>
      </c>
      <c r="L775" s="56" t="s">
        <v>7292</v>
      </c>
      <c r="M775" s="56">
        <v>430</v>
      </c>
      <c r="N775" s="56">
        <v>433</v>
      </c>
      <c r="O775" s="56">
        <v>104</v>
      </c>
      <c r="P775" s="57" t="s">
        <v>7022</v>
      </c>
      <c r="Q775" s="58" t="s">
        <v>9625</v>
      </c>
      <c r="R775" s="56" t="s">
        <v>9634</v>
      </c>
      <c r="S775" s="56" t="s">
        <v>9255</v>
      </c>
      <c r="T775" s="56" t="s">
        <v>8551</v>
      </c>
      <c r="U775" s="56">
        <v>0.2</v>
      </c>
      <c r="V775" s="49" t="s">
        <v>8554</v>
      </c>
    </row>
    <row r="776" ht="12.8" customHeight="1" spans="1:22" x14ac:dyDescent="0.25">
      <c r="A776" s="55" t="s">
        <v>7022</v>
      </c>
      <c r="B776" s="56" t="s">
        <v>9635</v>
      </c>
      <c r="C776" s="56" t="s">
        <v>10</v>
      </c>
      <c r="D776" s="56" t="s">
        <v>9252</v>
      </c>
      <c r="E776" s="56" t="s">
        <v>9253</v>
      </c>
      <c r="F776" s="56" t="s">
        <v>9254</v>
      </c>
      <c r="G776" s="56" t="s">
        <v>9255</v>
      </c>
      <c r="H776" s="56" t="s">
        <v>9636</v>
      </c>
      <c r="I776" s="56" t="s">
        <v>9255</v>
      </c>
      <c r="J776" s="56" t="s">
        <v>8551</v>
      </c>
      <c r="K776" s="56" t="s">
        <v>9637</v>
      </c>
      <c r="L776" s="56" t="s">
        <v>7292</v>
      </c>
      <c r="M776" s="56">
        <v>430</v>
      </c>
      <c r="N776" s="56">
        <v>433</v>
      </c>
      <c r="O776" s="56">
        <v>104</v>
      </c>
      <c r="P776" s="57" t="s">
        <v>7022</v>
      </c>
      <c r="Q776" s="58" t="s">
        <v>9625</v>
      </c>
      <c r="R776" s="56" t="s">
        <v>9638</v>
      </c>
      <c r="S776" s="56" t="s">
        <v>9255</v>
      </c>
      <c r="T776" s="56" t="s">
        <v>8551</v>
      </c>
      <c r="U776" s="56">
        <v>0.2</v>
      </c>
      <c r="V776" s="49" t="s">
        <v>8554</v>
      </c>
    </row>
    <row r="777" ht="12.8" customHeight="1" spans="1:22" x14ac:dyDescent="0.25">
      <c r="A777" s="55">
        <v>711448</v>
      </c>
      <c r="B777" s="56" t="s">
        <v>9639</v>
      </c>
      <c r="C777" s="56" t="s">
        <v>10</v>
      </c>
      <c r="D777" s="56" t="s">
        <v>9252</v>
      </c>
      <c r="E777" s="56" t="s">
        <v>9253</v>
      </c>
      <c r="F777" s="56" t="s">
        <v>9254</v>
      </c>
      <c r="G777" s="56" t="s">
        <v>9255</v>
      </c>
      <c r="H777" s="56" t="s">
        <v>9623</v>
      </c>
      <c r="I777" s="56" t="s">
        <v>9255</v>
      </c>
      <c r="J777" s="56" t="s">
        <v>8551</v>
      </c>
      <c r="K777" s="56" t="s">
        <v>9624</v>
      </c>
      <c r="L777" s="56" t="s">
        <v>8557</v>
      </c>
      <c r="M777" s="56">
        <v>430</v>
      </c>
      <c r="N777" s="56">
        <v>433</v>
      </c>
      <c r="O777" s="56">
        <v>104</v>
      </c>
      <c r="P777" s="57">
        <v>105</v>
      </c>
      <c r="Q777" s="58">
        <v>430433104105</v>
      </c>
      <c r="R777" s="56" t="s">
        <v>9626</v>
      </c>
      <c r="S777" s="56" t="s">
        <v>9255</v>
      </c>
      <c r="T777" s="56" t="s">
        <v>8551</v>
      </c>
      <c r="U777" s="56">
        <v>0.2</v>
      </c>
      <c r="V777" s="49" t="s">
        <v>8554</v>
      </c>
    </row>
    <row r="778" ht="12.8" customHeight="1" spans="1:22" x14ac:dyDescent="0.25">
      <c r="A778" s="55">
        <v>21826</v>
      </c>
      <c r="B778" s="56" t="s">
        <v>9640</v>
      </c>
      <c r="C778" s="56" t="s">
        <v>11</v>
      </c>
      <c r="D778" s="56" t="s">
        <v>8547</v>
      </c>
      <c r="E778" s="56" t="s">
        <v>8548</v>
      </c>
      <c r="F778" s="56" t="s">
        <v>8549</v>
      </c>
      <c r="G778" s="56" t="s">
        <v>8549</v>
      </c>
      <c r="H778" s="56" t="s">
        <v>9188</v>
      </c>
      <c r="I778" s="56" t="s">
        <v>9162</v>
      </c>
      <c r="J778" s="56" t="s">
        <v>8551</v>
      </c>
      <c r="K778" s="56" t="s">
        <v>90</v>
      </c>
      <c r="L778" s="56" t="s">
        <v>9641</v>
      </c>
      <c r="M778" s="56">
        <v>330</v>
      </c>
      <c r="N778" s="56">
        <v>333</v>
      </c>
      <c r="O778" s="56">
        <v>401</v>
      </c>
      <c r="P778" s="57" t="s">
        <v>7022</v>
      </c>
      <c r="Q778" s="58" t="s">
        <v>8552</v>
      </c>
      <c r="R778" s="56" t="s">
        <v>8549</v>
      </c>
      <c r="S778" s="56" t="s">
        <v>8553</v>
      </c>
      <c r="T778" s="56" t="s">
        <v>8551</v>
      </c>
      <c r="U778" s="56">
        <v>1</v>
      </c>
      <c r="V778" s="49" t="s">
        <v>8554</v>
      </c>
    </row>
    <row r="779" ht="12.8" customHeight="1" spans="1:22" x14ac:dyDescent="0.25">
      <c r="A779" s="55">
        <v>21828</v>
      </c>
      <c r="B779" s="56" t="s">
        <v>9642</v>
      </c>
      <c r="C779" s="56" t="s">
        <v>11</v>
      </c>
      <c r="D779" s="56" t="s">
        <v>8737</v>
      </c>
      <c r="E779" s="56" t="s">
        <v>8548</v>
      </c>
      <c r="F779" s="56" t="s">
        <v>8738</v>
      </c>
      <c r="G779" s="56" t="s">
        <v>9055</v>
      </c>
      <c r="H779" s="56" t="s">
        <v>9056</v>
      </c>
      <c r="I779" s="56" t="s">
        <v>9057</v>
      </c>
      <c r="J779" s="56" t="s">
        <v>8551</v>
      </c>
      <c r="K779" s="56" t="s">
        <v>286</v>
      </c>
      <c r="L779" s="56" t="s">
        <v>9641</v>
      </c>
      <c r="M779" s="56">
        <v>330</v>
      </c>
      <c r="N779" s="56">
        <v>335</v>
      </c>
      <c r="O779" s="56">
        <v>405</v>
      </c>
      <c r="P779" s="57" t="s">
        <v>7022</v>
      </c>
      <c r="Q779" s="58" t="s">
        <v>9058</v>
      </c>
      <c r="R779" s="56" t="s">
        <v>9055</v>
      </c>
      <c r="S779" s="56" t="s">
        <v>8553</v>
      </c>
      <c r="T779" s="56" t="s">
        <v>8551</v>
      </c>
      <c r="U779" s="56">
        <v>1</v>
      </c>
      <c r="V779" s="49" t="s">
        <v>8554</v>
      </c>
    </row>
    <row r="780" ht="12.8" customHeight="1" spans="1:22" x14ac:dyDescent="0.25">
      <c r="A780" s="55">
        <v>21832</v>
      </c>
      <c r="B780" s="56" t="s">
        <v>9643</v>
      </c>
      <c r="C780" s="56" t="s">
        <v>11</v>
      </c>
      <c r="D780" s="56" t="s">
        <v>8547</v>
      </c>
      <c r="E780" s="56" t="s">
        <v>8548</v>
      </c>
      <c r="F780" s="56" t="s">
        <v>8549</v>
      </c>
      <c r="G780" s="56" t="s">
        <v>8549</v>
      </c>
      <c r="H780" s="56" t="s">
        <v>8772</v>
      </c>
      <c r="I780" s="56" t="s">
        <v>8758</v>
      </c>
      <c r="J780" s="56" t="s">
        <v>8551</v>
      </c>
      <c r="K780" s="56" t="s">
        <v>46</v>
      </c>
      <c r="L780" s="56" t="s">
        <v>9641</v>
      </c>
      <c r="M780" s="56">
        <v>330</v>
      </c>
      <c r="N780" s="56">
        <v>333</v>
      </c>
      <c r="O780" s="56">
        <v>401</v>
      </c>
      <c r="P780" s="57" t="s">
        <v>7022</v>
      </c>
      <c r="Q780" s="58" t="s">
        <v>8552</v>
      </c>
      <c r="R780" s="56" t="s">
        <v>8549</v>
      </c>
      <c r="S780" s="56" t="s">
        <v>8553</v>
      </c>
      <c r="T780" s="56" t="s">
        <v>8551</v>
      </c>
      <c r="U780" s="56">
        <v>1</v>
      </c>
      <c r="V780" s="49" t="s">
        <v>8554</v>
      </c>
    </row>
    <row r="781" ht="12.8" customHeight="1" spans="1:22" x14ac:dyDescent="0.25">
      <c r="A781" s="55">
        <v>21833</v>
      </c>
      <c r="B781" s="56" t="s">
        <v>9644</v>
      </c>
      <c r="C781" s="56" t="s">
        <v>11</v>
      </c>
      <c r="D781" s="56" t="s">
        <v>8547</v>
      </c>
      <c r="E781" s="56" t="s">
        <v>8548</v>
      </c>
      <c r="F781" s="56" t="s">
        <v>8549</v>
      </c>
      <c r="G781" s="56" t="s">
        <v>8549</v>
      </c>
      <c r="H781" s="56" t="s">
        <v>9007</v>
      </c>
      <c r="I781" s="56" t="s">
        <v>9008</v>
      </c>
      <c r="J781" s="56" t="s">
        <v>8551</v>
      </c>
      <c r="K781" s="56" t="s">
        <v>9009</v>
      </c>
      <c r="L781" s="56" t="s">
        <v>9641</v>
      </c>
      <c r="M781" s="56">
        <v>330</v>
      </c>
      <c r="N781" s="56">
        <v>333</v>
      </c>
      <c r="O781" s="56">
        <v>401</v>
      </c>
      <c r="P781" s="57" t="s">
        <v>7022</v>
      </c>
      <c r="Q781" s="58" t="s">
        <v>8552</v>
      </c>
      <c r="R781" s="56" t="s">
        <v>8549</v>
      </c>
      <c r="S781" s="56" t="s">
        <v>8553</v>
      </c>
      <c r="T781" s="56" t="s">
        <v>8551</v>
      </c>
      <c r="U781" s="56">
        <v>1</v>
      </c>
      <c r="V781" s="49" t="s">
        <v>8554</v>
      </c>
    </row>
    <row r="782" ht="12.8" customHeight="1" spans="1:22" x14ac:dyDescent="0.25">
      <c r="A782" s="55">
        <v>21836</v>
      </c>
      <c r="B782" s="56" t="s">
        <v>9645</v>
      </c>
      <c r="C782" s="56" t="s">
        <v>11</v>
      </c>
      <c r="D782" s="56" t="s">
        <v>8547</v>
      </c>
      <c r="E782" s="56" t="s">
        <v>8548</v>
      </c>
      <c r="F782" s="56" t="s">
        <v>8549</v>
      </c>
      <c r="G782" s="56" t="s">
        <v>8549</v>
      </c>
      <c r="H782" s="56" t="s">
        <v>8805</v>
      </c>
      <c r="I782" s="56" t="s">
        <v>8758</v>
      </c>
      <c r="J782" s="56" t="s">
        <v>8551</v>
      </c>
      <c r="K782" s="56" t="s">
        <v>4537</v>
      </c>
      <c r="L782" s="56" t="s">
        <v>9641</v>
      </c>
      <c r="M782" s="56">
        <v>330</v>
      </c>
      <c r="N782" s="56">
        <v>333</v>
      </c>
      <c r="O782" s="56">
        <v>401</v>
      </c>
      <c r="P782" s="57" t="s">
        <v>7022</v>
      </c>
      <c r="Q782" s="58" t="s">
        <v>8552</v>
      </c>
      <c r="R782" s="56" t="s">
        <v>8549</v>
      </c>
      <c r="S782" s="56" t="s">
        <v>8553</v>
      </c>
      <c r="T782" s="56" t="s">
        <v>8551</v>
      </c>
      <c r="U782" s="56">
        <v>1</v>
      </c>
      <c r="V782" s="49" t="s">
        <v>8554</v>
      </c>
    </row>
    <row r="783" ht="12.8" customHeight="1" spans="1:22" x14ac:dyDescent="0.25">
      <c r="A783" s="55">
        <v>21837</v>
      </c>
      <c r="B783" s="56" t="s">
        <v>9646</v>
      </c>
      <c r="C783" s="56" t="s">
        <v>11</v>
      </c>
      <c r="D783" s="56" t="s">
        <v>8547</v>
      </c>
      <c r="E783" s="56" t="s">
        <v>8548</v>
      </c>
      <c r="F783" s="56" t="s">
        <v>8549</v>
      </c>
      <c r="G783" s="56" t="s">
        <v>8549</v>
      </c>
      <c r="H783" s="56" t="s">
        <v>9121</v>
      </c>
      <c r="I783" s="56" t="s">
        <v>9121</v>
      </c>
      <c r="J783" s="56" t="s">
        <v>8551</v>
      </c>
      <c r="K783" s="56" t="s">
        <v>9122</v>
      </c>
      <c r="L783" s="56" t="s">
        <v>9641</v>
      </c>
      <c r="M783" s="56">
        <v>330</v>
      </c>
      <c r="N783" s="56">
        <v>333</v>
      </c>
      <c r="O783" s="56">
        <v>401</v>
      </c>
      <c r="P783" s="57" t="s">
        <v>7022</v>
      </c>
      <c r="Q783" s="58" t="s">
        <v>8552</v>
      </c>
      <c r="R783" s="56" t="s">
        <v>8549</v>
      </c>
      <c r="S783" s="56" t="s">
        <v>8553</v>
      </c>
      <c r="T783" s="56" t="s">
        <v>8551</v>
      </c>
      <c r="U783" s="56">
        <v>1</v>
      </c>
      <c r="V783" s="49" t="s">
        <v>8554</v>
      </c>
    </row>
    <row r="784" ht="12.8" customHeight="1" spans="1:22" x14ac:dyDescent="0.25">
      <c r="A784" s="55">
        <v>21838</v>
      </c>
      <c r="B784" s="56" t="s">
        <v>9647</v>
      </c>
      <c r="C784" s="56" t="s">
        <v>11</v>
      </c>
      <c r="D784" s="56" t="s">
        <v>8547</v>
      </c>
      <c r="E784" s="56" t="s">
        <v>8548</v>
      </c>
      <c r="F784" s="56" t="s">
        <v>8549</v>
      </c>
      <c r="G784" s="56" t="s">
        <v>8549</v>
      </c>
      <c r="H784" s="56" t="s">
        <v>8937</v>
      </c>
      <c r="I784" s="56" t="s">
        <v>8938</v>
      </c>
      <c r="J784" s="56" t="s">
        <v>8551</v>
      </c>
      <c r="K784" s="56" t="s">
        <v>8939</v>
      </c>
      <c r="L784" s="56" t="s">
        <v>9641</v>
      </c>
      <c r="M784" s="56">
        <v>330</v>
      </c>
      <c r="N784" s="56">
        <v>333</v>
      </c>
      <c r="O784" s="56">
        <v>401</v>
      </c>
      <c r="P784" s="57" t="s">
        <v>7022</v>
      </c>
      <c r="Q784" s="58" t="s">
        <v>8552</v>
      </c>
      <c r="R784" s="56" t="s">
        <v>8549</v>
      </c>
      <c r="S784" s="56" t="s">
        <v>8553</v>
      </c>
      <c r="T784" s="56" t="s">
        <v>8551</v>
      </c>
      <c r="U784" s="56">
        <v>1</v>
      </c>
      <c r="V784" s="49" t="s">
        <v>8554</v>
      </c>
    </row>
    <row r="785" ht="12.8" customHeight="1" spans="1:22" x14ac:dyDescent="0.25">
      <c r="A785" s="55">
        <v>21843</v>
      </c>
      <c r="B785" s="56" t="s">
        <v>9648</v>
      </c>
      <c r="C785" s="56" t="s">
        <v>11</v>
      </c>
      <c r="D785" s="56" t="s">
        <v>8547</v>
      </c>
      <c r="E785" s="56" t="s">
        <v>8548</v>
      </c>
      <c r="F785" s="56" t="s">
        <v>8549</v>
      </c>
      <c r="G785" s="56" t="s">
        <v>8549</v>
      </c>
      <c r="H785" s="56" t="s">
        <v>9143</v>
      </c>
      <c r="I785" s="56" t="s">
        <v>9143</v>
      </c>
      <c r="J785" s="56" t="s">
        <v>8551</v>
      </c>
      <c r="K785" s="56" t="s">
        <v>86</v>
      </c>
      <c r="L785" s="56" t="s">
        <v>9641</v>
      </c>
      <c r="M785" s="56">
        <v>330</v>
      </c>
      <c r="N785" s="56">
        <v>333</v>
      </c>
      <c r="O785" s="56">
        <v>401</v>
      </c>
      <c r="P785" s="57" t="s">
        <v>7022</v>
      </c>
      <c r="Q785" s="58" t="s">
        <v>8552</v>
      </c>
      <c r="R785" s="56" t="s">
        <v>8549</v>
      </c>
      <c r="S785" s="56" t="s">
        <v>8553</v>
      </c>
      <c r="T785" s="56" t="s">
        <v>8551</v>
      </c>
      <c r="U785" s="56">
        <v>1</v>
      </c>
      <c r="V785" s="49" t="s">
        <v>8554</v>
      </c>
    </row>
    <row r="786" ht="12.8" customHeight="1" spans="1:22" x14ac:dyDescent="0.25">
      <c r="A786" s="55">
        <v>21844</v>
      </c>
      <c r="B786" s="56" t="s">
        <v>9649</v>
      </c>
      <c r="C786" s="56" t="s">
        <v>11</v>
      </c>
      <c r="D786" s="56" t="s">
        <v>8547</v>
      </c>
      <c r="E786" s="56" t="s">
        <v>8548</v>
      </c>
      <c r="F786" s="56" t="s">
        <v>8549</v>
      </c>
      <c r="G786" s="56" t="s">
        <v>8549</v>
      </c>
      <c r="H786" s="56" t="s">
        <v>8577</v>
      </c>
      <c r="I786" s="56" t="s">
        <v>8577</v>
      </c>
      <c r="J786" s="56" t="s">
        <v>8551</v>
      </c>
      <c r="K786" s="56" t="s">
        <v>143</v>
      </c>
      <c r="L786" s="56" t="s">
        <v>9641</v>
      </c>
      <c r="M786" s="56">
        <v>330</v>
      </c>
      <c r="N786" s="56">
        <v>333</v>
      </c>
      <c r="O786" s="56">
        <v>401</v>
      </c>
      <c r="P786" s="57" t="s">
        <v>7022</v>
      </c>
      <c r="Q786" s="58" t="s">
        <v>8552</v>
      </c>
      <c r="R786" s="56" t="s">
        <v>8549</v>
      </c>
      <c r="S786" s="56" t="s">
        <v>8553</v>
      </c>
      <c r="T786" s="56" t="s">
        <v>8551</v>
      </c>
      <c r="U786" s="56">
        <v>1</v>
      </c>
      <c r="V786" s="49" t="s">
        <v>8554</v>
      </c>
    </row>
    <row r="787" ht="12.8" customHeight="1" spans="1:22" x14ac:dyDescent="0.25">
      <c r="A787" s="55">
        <v>21845</v>
      </c>
      <c r="B787" s="56" t="s">
        <v>9650</v>
      </c>
      <c r="C787" s="56" t="s">
        <v>11</v>
      </c>
      <c r="D787" s="56" t="s">
        <v>8547</v>
      </c>
      <c r="E787" s="56" t="s">
        <v>8548</v>
      </c>
      <c r="F787" s="56" t="s">
        <v>8549</v>
      </c>
      <c r="G787" s="56" t="s">
        <v>8549</v>
      </c>
      <c r="H787" s="56" t="s">
        <v>9037</v>
      </c>
      <c r="I787" s="56" t="s">
        <v>9037</v>
      </c>
      <c r="J787" s="56" t="s">
        <v>8551</v>
      </c>
      <c r="K787" s="56" t="s">
        <v>78</v>
      </c>
      <c r="L787" s="56" t="s">
        <v>9641</v>
      </c>
      <c r="M787" s="56">
        <v>330</v>
      </c>
      <c r="N787" s="56">
        <v>333</v>
      </c>
      <c r="O787" s="56">
        <v>401</v>
      </c>
      <c r="P787" s="57" t="s">
        <v>7022</v>
      </c>
      <c r="Q787" s="58" t="s">
        <v>8552</v>
      </c>
      <c r="R787" s="56" t="s">
        <v>8549</v>
      </c>
      <c r="S787" s="56" t="s">
        <v>8553</v>
      </c>
      <c r="T787" s="56" t="s">
        <v>8551</v>
      </c>
      <c r="U787" s="56">
        <v>1</v>
      </c>
      <c r="V787" s="49" t="s">
        <v>8554</v>
      </c>
    </row>
    <row r="788" ht="12.8" customHeight="1" spans="1:22" x14ac:dyDescent="0.25">
      <c r="A788" s="55">
        <v>21846</v>
      </c>
      <c r="B788" s="56" t="s">
        <v>9651</v>
      </c>
      <c r="C788" s="56" t="s">
        <v>11</v>
      </c>
      <c r="D788" s="56" t="s">
        <v>8547</v>
      </c>
      <c r="E788" s="56" t="s">
        <v>8548</v>
      </c>
      <c r="F788" s="56" t="s">
        <v>8549</v>
      </c>
      <c r="G788" s="56" t="s">
        <v>8549</v>
      </c>
      <c r="H788" s="56" t="s">
        <v>9229</v>
      </c>
      <c r="I788" s="56" t="s">
        <v>9229</v>
      </c>
      <c r="J788" s="56" t="s">
        <v>8551</v>
      </c>
      <c r="K788" s="56" t="s">
        <v>98</v>
      </c>
      <c r="L788" s="56" t="s">
        <v>9641</v>
      </c>
      <c r="M788" s="56">
        <v>330</v>
      </c>
      <c r="N788" s="56">
        <v>333</v>
      </c>
      <c r="O788" s="56">
        <v>401</v>
      </c>
      <c r="P788" s="57" t="s">
        <v>7022</v>
      </c>
      <c r="Q788" s="58" t="s">
        <v>8552</v>
      </c>
      <c r="R788" s="56" t="s">
        <v>8549</v>
      </c>
      <c r="S788" s="56" t="s">
        <v>8553</v>
      </c>
      <c r="T788" s="56" t="s">
        <v>8551</v>
      </c>
      <c r="U788" s="56">
        <v>1</v>
      </c>
      <c r="V788" s="49" t="s">
        <v>8554</v>
      </c>
    </row>
    <row r="789" ht="12.8" customHeight="1" spans="1:22" x14ac:dyDescent="0.25">
      <c r="A789" s="55">
        <v>21848</v>
      </c>
      <c r="B789" s="56" t="s">
        <v>9652</v>
      </c>
      <c r="C789" s="56" t="s">
        <v>11</v>
      </c>
      <c r="D789" s="56" t="s">
        <v>8547</v>
      </c>
      <c r="E789" s="56" t="s">
        <v>8548</v>
      </c>
      <c r="F789" s="56" t="s">
        <v>8549</v>
      </c>
      <c r="G789" s="56" t="s">
        <v>8549</v>
      </c>
      <c r="H789" s="56" t="s">
        <v>8838</v>
      </c>
      <c r="I789" s="56" t="s">
        <v>8838</v>
      </c>
      <c r="J789" s="56" t="s">
        <v>8551</v>
      </c>
      <c r="K789" s="56" t="s">
        <v>207</v>
      </c>
      <c r="L789" s="56" t="s">
        <v>9641</v>
      </c>
      <c r="M789" s="56">
        <v>330</v>
      </c>
      <c r="N789" s="56">
        <v>333</v>
      </c>
      <c r="O789" s="56">
        <v>401</v>
      </c>
      <c r="P789" s="57" t="s">
        <v>7022</v>
      </c>
      <c r="Q789" s="58" t="s">
        <v>8552</v>
      </c>
      <c r="R789" s="56" t="s">
        <v>8549</v>
      </c>
      <c r="S789" s="56" t="s">
        <v>8553</v>
      </c>
      <c r="T789" s="56" t="s">
        <v>8551</v>
      </c>
      <c r="U789" s="56">
        <v>1</v>
      </c>
      <c r="V789" s="49" t="s">
        <v>8554</v>
      </c>
    </row>
    <row r="790" ht="12.8" customHeight="1" spans="1:22" x14ac:dyDescent="0.25">
      <c r="A790" s="55">
        <v>21849</v>
      </c>
      <c r="B790" s="56" t="s">
        <v>9653</v>
      </c>
      <c r="C790" s="56" t="s">
        <v>11</v>
      </c>
      <c r="D790" s="56" t="s">
        <v>8547</v>
      </c>
      <c r="E790" s="56" t="s">
        <v>8548</v>
      </c>
      <c r="F790" s="56" t="s">
        <v>8549</v>
      </c>
      <c r="G790" s="56" t="s">
        <v>8549</v>
      </c>
      <c r="H790" s="56" t="s">
        <v>8908</v>
      </c>
      <c r="I790" s="56" t="s">
        <v>8905</v>
      </c>
      <c r="J790" s="56" t="s">
        <v>8551</v>
      </c>
      <c r="K790" s="56" t="s">
        <v>8909</v>
      </c>
      <c r="L790" s="56" t="s">
        <v>9641</v>
      </c>
      <c r="M790" s="56">
        <v>330</v>
      </c>
      <c r="N790" s="56">
        <v>333</v>
      </c>
      <c r="O790" s="56">
        <v>401</v>
      </c>
      <c r="P790" s="57" t="s">
        <v>7022</v>
      </c>
      <c r="Q790" s="58" t="s">
        <v>8552</v>
      </c>
      <c r="R790" s="56" t="s">
        <v>8549</v>
      </c>
      <c r="S790" s="56" t="s">
        <v>8553</v>
      </c>
      <c r="T790" s="56" t="s">
        <v>8551</v>
      </c>
      <c r="U790" s="56">
        <v>1</v>
      </c>
      <c r="V790" s="49" t="s">
        <v>8554</v>
      </c>
    </row>
    <row r="791" ht="12.8" customHeight="1" spans="1:22" x14ac:dyDescent="0.25">
      <c r="A791" s="55">
        <v>21851</v>
      </c>
      <c r="B791" s="56" t="s">
        <v>9654</v>
      </c>
      <c r="C791" s="56" t="s">
        <v>11</v>
      </c>
      <c r="D791" s="56" t="s">
        <v>8547</v>
      </c>
      <c r="E791" s="56" t="s">
        <v>8548</v>
      </c>
      <c r="F791" s="56" t="s">
        <v>8549</v>
      </c>
      <c r="G791" s="56" t="s">
        <v>8549</v>
      </c>
      <c r="H791" s="56" t="s">
        <v>9049</v>
      </c>
      <c r="I791" s="56" t="s">
        <v>9049</v>
      </c>
      <c r="J791" s="56" t="s">
        <v>8551</v>
      </c>
      <c r="K791" s="56" t="s">
        <v>82</v>
      </c>
      <c r="L791" s="56" t="s">
        <v>9641</v>
      </c>
      <c r="M791" s="56">
        <v>330</v>
      </c>
      <c r="N791" s="56">
        <v>333</v>
      </c>
      <c r="O791" s="56">
        <v>401</v>
      </c>
      <c r="P791" s="57" t="s">
        <v>7022</v>
      </c>
      <c r="Q791" s="58" t="s">
        <v>8552</v>
      </c>
      <c r="R791" s="56" t="s">
        <v>8549</v>
      </c>
      <c r="S791" s="56" t="s">
        <v>8553</v>
      </c>
      <c r="T791" s="56" t="s">
        <v>8551</v>
      </c>
      <c r="U791" s="56">
        <v>1</v>
      </c>
      <c r="V791" s="49" t="s">
        <v>8554</v>
      </c>
    </row>
    <row r="792" ht="12.8" customHeight="1" spans="1:22" x14ac:dyDescent="0.25">
      <c r="A792" s="55">
        <v>21854</v>
      </c>
      <c r="B792" s="56" t="s">
        <v>9655</v>
      </c>
      <c r="C792" s="56" t="s">
        <v>11</v>
      </c>
      <c r="D792" s="56" t="s">
        <v>8547</v>
      </c>
      <c r="E792" s="56" t="s">
        <v>8548</v>
      </c>
      <c r="F792" s="56" t="s">
        <v>8549</v>
      </c>
      <c r="G792" s="56" t="s">
        <v>8549</v>
      </c>
      <c r="H792" s="56" t="s">
        <v>9175</v>
      </c>
      <c r="I792" s="56" t="s">
        <v>9162</v>
      </c>
      <c r="J792" s="56" t="s">
        <v>8551</v>
      </c>
      <c r="K792" s="56" t="s">
        <v>349</v>
      </c>
      <c r="L792" s="56" t="s">
        <v>9641</v>
      </c>
      <c r="M792" s="56">
        <v>330</v>
      </c>
      <c r="N792" s="56">
        <v>333</v>
      </c>
      <c r="O792" s="56">
        <v>401</v>
      </c>
      <c r="P792" s="57" t="s">
        <v>7022</v>
      </c>
      <c r="Q792" s="58" t="s">
        <v>8552</v>
      </c>
      <c r="R792" s="56" t="s">
        <v>8549</v>
      </c>
      <c r="S792" s="56" t="s">
        <v>8553</v>
      </c>
      <c r="T792" s="56" t="s">
        <v>8551</v>
      </c>
      <c r="U792" s="56">
        <v>1</v>
      </c>
      <c r="V792" s="49" t="s">
        <v>8554</v>
      </c>
    </row>
    <row r="793" ht="12.8" customHeight="1" spans="1:22" x14ac:dyDescent="0.25">
      <c r="A793" s="55">
        <v>21855</v>
      </c>
      <c r="B793" s="56" t="s">
        <v>9656</v>
      </c>
      <c r="C793" s="56" t="s">
        <v>11</v>
      </c>
      <c r="D793" s="56" t="s">
        <v>8547</v>
      </c>
      <c r="E793" s="56" t="s">
        <v>8548</v>
      </c>
      <c r="F793" s="56" t="s">
        <v>8549</v>
      </c>
      <c r="G793" s="56" t="s">
        <v>8549</v>
      </c>
      <c r="H793" s="56" t="s">
        <v>9149</v>
      </c>
      <c r="I793" s="56" t="s">
        <v>9149</v>
      </c>
      <c r="J793" s="56" t="s">
        <v>8551</v>
      </c>
      <c r="K793" s="56" t="s">
        <v>9150</v>
      </c>
      <c r="L793" s="56" t="s">
        <v>9641</v>
      </c>
      <c r="M793" s="56">
        <v>330</v>
      </c>
      <c r="N793" s="56">
        <v>333</v>
      </c>
      <c r="O793" s="56">
        <v>401</v>
      </c>
      <c r="P793" s="57" t="s">
        <v>7022</v>
      </c>
      <c r="Q793" s="58" t="s">
        <v>8552</v>
      </c>
      <c r="R793" s="56" t="s">
        <v>8549</v>
      </c>
      <c r="S793" s="56" t="s">
        <v>8553</v>
      </c>
      <c r="T793" s="56" t="s">
        <v>8551</v>
      </c>
      <c r="U793" s="56">
        <v>1</v>
      </c>
      <c r="V793" s="49" t="s">
        <v>8554</v>
      </c>
    </row>
    <row r="794" ht="12.8" customHeight="1" spans="1:22" x14ac:dyDescent="0.25">
      <c r="A794" s="55">
        <v>21857</v>
      </c>
      <c r="B794" s="56" t="s">
        <v>9657</v>
      </c>
      <c r="C794" s="56" t="s">
        <v>11</v>
      </c>
      <c r="D794" s="56" t="s">
        <v>8547</v>
      </c>
      <c r="E794" s="56" t="s">
        <v>8548</v>
      </c>
      <c r="F794" s="56" t="s">
        <v>8549</v>
      </c>
      <c r="G794" s="56" t="s">
        <v>8549</v>
      </c>
      <c r="H794" s="56" t="s">
        <v>8904</v>
      </c>
      <c r="I794" s="56" t="s">
        <v>8905</v>
      </c>
      <c r="J794" s="56" t="s">
        <v>8551</v>
      </c>
      <c r="K794" s="56" t="s">
        <v>9658</v>
      </c>
      <c r="L794" s="56" t="s">
        <v>9641</v>
      </c>
      <c r="M794" s="56">
        <v>330</v>
      </c>
      <c r="N794" s="56">
        <v>333</v>
      </c>
      <c r="O794" s="56">
        <v>401</v>
      </c>
      <c r="P794" s="57" t="s">
        <v>7022</v>
      </c>
      <c r="Q794" s="58" t="s">
        <v>8552</v>
      </c>
      <c r="R794" s="56" t="s">
        <v>8549</v>
      </c>
      <c r="S794" s="56" t="s">
        <v>8553</v>
      </c>
      <c r="T794" s="56" t="s">
        <v>8551</v>
      </c>
      <c r="U794" s="56">
        <v>1</v>
      </c>
      <c r="V794" s="49" t="s">
        <v>8554</v>
      </c>
    </row>
    <row r="795" ht="12.8" customHeight="1" spans="1:22" x14ac:dyDescent="0.25">
      <c r="A795" s="55">
        <v>21859</v>
      </c>
      <c r="B795" s="56" t="s">
        <v>9659</v>
      </c>
      <c r="C795" s="56" t="s">
        <v>11</v>
      </c>
      <c r="D795" s="56" t="s">
        <v>8547</v>
      </c>
      <c r="E795" s="56" t="s">
        <v>8548</v>
      </c>
      <c r="F795" s="56" t="s">
        <v>8549</v>
      </c>
      <c r="G795" s="56" t="s">
        <v>8549</v>
      </c>
      <c r="H795" s="56" t="s">
        <v>8757</v>
      </c>
      <c r="I795" s="56" t="s">
        <v>8758</v>
      </c>
      <c r="J795" s="56" t="s">
        <v>8551</v>
      </c>
      <c r="K795" s="56" t="s">
        <v>42</v>
      </c>
      <c r="L795" s="56" t="s">
        <v>9641</v>
      </c>
      <c r="M795" s="56">
        <v>330</v>
      </c>
      <c r="N795" s="56">
        <v>333</v>
      </c>
      <c r="O795" s="56">
        <v>401</v>
      </c>
      <c r="P795" s="57" t="s">
        <v>7022</v>
      </c>
      <c r="Q795" s="58" t="s">
        <v>8552</v>
      </c>
      <c r="R795" s="56" t="s">
        <v>8549</v>
      </c>
      <c r="S795" s="56" t="s">
        <v>8553</v>
      </c>
      <c r="T795" s="56" t="s">
        <v>8551</v>
      </c>
      <c r="U795" s="56">
        <v>1</v>
      </c>
      <c r="V795" s="49" t="s">
        <v>8554</v>
      </c>
    </row>
    <row r="796" ht="12.8" customHeight="1" spans="1:22" x14ac:dyDescent="0.25">
      <c r="A796" s="55">
        <v>21860</v>
      </c>
      <c r="B796" s="56" t="s">
        <v>9660</v>
      </c>
      <c r="C796" s="56" t="s">
        <v>11</v>
      </c>
      <c r="D796" s="56" t="s">
        <v>8547</v>
      </c>
      <c r="E796" s="56" t="s">
        <v>8548</v>
      </c>
      <c r="F796" s="56" t="s">
        <v>8549</v>
      </c>
      <c r="G796" s="56" t="s">
        <v>8549</v>
      </c>
      <c r="H796" s="56" t="s">
        <v>9421</v>
      </c>
      <c r="I796" s="56" t="s">
        <v>8758</v>
      </c>
      <c r="J796" s="56" t="s">
        <v>8551</v>
      </c>
      <c r="K796" s="56" t="s">
        <v>9661</v>
      </c>
      <c r="L796" s="56" t="s">
        <v>9641</v>
      </c>
      <c r="M796" s="56">
        <v>330</v>
      </c>
      <c r="N796" s="56">
        <v>333</v>
      </c>
      <c r="O796" s="56">
        <v>401</v>
      </c>
      <c r="P796" s="57" t="s">
        <v>7022</v>
      </c>
      <c r="Q796" s="58" t="s">
        <v>8552</v>
      </c>
      <c r="R796" s="56" t="s">
        <v>8549</v>
      </c>
      <c r="S796" s="56" t="s">
        <v>8553</v>
      </c>
      <c r="T796" s="56" t="s">
        <v>8551</v>
      </c>
      <c r="U796" s="56">
        <v>1</v>
      </c>
      <c r="V796" s="49" t="s">
        <v>8554</v>
      </c>
    </row>
    <row r="797" ht="12.8" customHeight="1" spans="1:22" x14ac:dyDescent="0.25">
      <c r="A797" s="55">
        <v>21861</v>
      </c>
      <c r="B797" s="56" t="s">
        <v>9662</v>
      </c>
      <c r="C797" s="56" t="s">
        <v>11</v>
      </c>
      <c r="D797" s="56" t="s">
        <v>8547</v>
      </c>
      <c r="E797" s="56" t="s">
        <v>8548</v>
      </c>
      <c r="F797" s="56" t="s">
        <v>8549</v>
      </c>
      <c r="G797" s="56" t="s">
        <v>8549</v>
      </c>
      <c r="H797" s="56" t="s">
        <v>9560</v>
      </c>
      <c r="I797" s="56" t="s">
        <v>9560</v>
      </c>
      <c r="J797" s="56" t="s">
        <v>8551</v>
      </c>
      <c r="K797" s="56" t="s">
        <v>3208</v>
      </c>
      <c r="L797" s="56" t="s">
        <v>9641</v>
      </c>
      <c r="M797" s="56">
        <v>330</v>
      </c>
      <c r="N797" s="56">
        <v>333</v>
      </c>
      <c r="O797" s="56">
        <v>401</v>
      </c>
      <c r="P797" s="57" t="s">
        <v>7022</v>
      </c>
      <c r="Q797" s="58" t="s">
        <v>8552</v>
      </c>
      <c r="R797" s="56" t="s">
        <v>8549</v>
      </c>
      <c r="S797" s="56" t="s">
        <v>8553</v>
      </c>
      <c r="T797" s="56" t="s">
        <v>8551</v>
      </c>
      <c r="U797" s="56">
        <v>1</v>
      </c>
      <c r="V797" s="49" t="s">
        <v>8554</v>
      </c>
    </row>
    <row r="798" ht="12.8" customHeight="1" spans="1:22" x14ac:dyDescent="0.25">
      <c r="A798" s="55">
        <v>21862</v>
      </c>
      <c r="B798" s="56" t="s">
        <v>9663</v>
      </c>
      <c r="C798" s="56" t="s">
        <v>11</v>
      </c>
      <c r="D798" s="56" t="s">
        <v>8547</v>
      </c>
      <c r="E798" s="56" t="s">
        <v>8548</v>
      </c>
      <c r="F798" s="56" t="s">
        <v>8549</v>
      </c>
      <c r="G798" s="56" t="s">
        <v>8549</v>
      </c>
      <c r="H798" s="56" t="s">
        <v>9179</v>
      </c>
      <c r="I798" s="56" t="s">
        <v>9162</v>
      </c>
      <c r="J798" s="56" t="s">
        <v>8551</v>
      </c>
      <c r="K798" s="56" t="s">
        <v>9183</v>
      </c>
      <c r="L798" s="56" t="s">
        <v>9641</v>
      </c>
      <c r="M798" s="56">
        <v>330</v>
      </c>
      <c r="N798" s="56">
        <v>333</v>
      </c>
      <c r="O798" s="56">
        <v>401</v>
      </c>
      <c r="P798" s="57" t="s">
        <v>7022</v>
      </c>
      <c r="Q798" s="58" t="s">
        <v>8552</v>
      </c>
      <c r="R798" s="56" t="s">
        <v>8549</v>
      </c>
      <c r="S798" s="56" t="s">
        <v>8553</v>
      </c>
      <c r="T798" s="56" t="s">
        <v>8551</v>
      </c>
      <c r="U798" s="56">
        <v>1</v>
      </c>
      <c r="V798" s="49" t="s">
        <v>8554</v>
      </c>
    </row>
    <row r="799" ht="12.8" customHeight="1" spans="1:22" x14ac:dyDescent="0.25">
      <c r="A799" s="55">
        <v>21865</v>
      </c>
      <c r="B799" s="56" t="s">
        <v>9664</v>
      </c>
      <c r="C799" s="56" t="s">
        <v>11</v>
      </c>
      <c r="D799" s="56" t="s">
        <v>8547</v>
      </c>
      <c r="E799" s="56" t="s">
        <v>8548</v>
      </c>
      <c r="F799" s="56" t="s">
        <v>8549</v>
      </c>
      <c r="G799" s="56" t="s">
        <v>8549</v>
      </c>
      <c r="H799" s="56" t="s">
        <v>8822</v>
      </c>
      <c r="I799" s="56" t="s">
        <v>8758</v>
      </c>
      <c r="J799" s="56" t="s">
        <v>8551</v>
      </c>
      <c r="K799" s="56" t="s">
        <v>8823</v>
      </c>
      <c r="L799" s="56" t="s">
        <v>9641</v>
      </c>
      <c r="M799" s="56">
        <v>330</v>
      </c>
      <c r="N799" s="56">
        <v>333</v>
      </c>
      <c r="O799" s="56">
        <v>401</v>
      </c>
      <c r="P799" s="57" t="s">
        <v>7022</v>
      </c>
      <c r="Q799" s="58" t="s">
        <v>8552</v>
      </c>
      <c r="R799" s="56" t="s">
        <v>8549</v>
      </c>
      <c r="S799" s="56" t="s">
        <v>8553</v>
      </c>
      <c r="T799" s="56" t="s">
        <v>8551</v>
      </c>
      <c r="U799" s="56">
        <v>1</v>
      </c>
      <c r="V799" s="49" t="s">
        <v>8554</v>
      </c>
    </row>
    <row r="800" ht="12.8" customHeight="1" spans="1:22" x14ac:dyDescent="0.25">
      <c r="A800" s="55">
        <v>21866</v>
      </c>
      <c r="B800" s="56" t="s">
        <v>9665</v>
      </c>
      <c r="C800" s="56" t="s">
        <v>11</v>
      </c>
      <c r="D800" s="56" t="s">
        <v>8547</v>
      </c>
      <c r="E800" s="56" t="s">
        <v>8548</v>
      </c>
      <c r="F800" s="56" t="s">
        <v>8549</v>
      </c>
      <c r="G800" s="56" t="s">
        <v>8549</v>
      </c>
      <c r="H800" s="56" t="s">
        <v>8550</v>
      </c>
      <c r="I800" s="56" t="s">
        <v>8550</v>
      </c>
      <c r="J800" s="56" t="s">
        <v>8551</v>
      </c>
      <c r="K800" s="56" t="s">
        <v>35</v>
      </c>
      <c r="L800" s="56" t="s">
        <v>9641</v>
      </c>
      <c r="M800" s="56">
        <v>330</v>
      </c>
      <c r="N800" s="56">
        <v>333</v>
      </c>
      <c r="O800" s="56">
        <v>401</v>
      </c>
      <c r="P800" s="57" t="s">
        <v>7022</v>
      </c>
      <c r="Q800" s="58" t="s">
        <v>8552</v>
      </c>
      <c r="R800" s="56" t="s">
        <v>8549</v>
      </c>
      <c r="S800" s="56" t="s">
        <v>8553</v>
      </c>
      <c r="T800" s="56" t="s">
        <v>8551</v>
      </c>
      <c r="U800" s="56">
        <v>1</v>
      </c>
      <c r="V800" s="49" t="s">
        <v>8554</v>
      </c>
    </row>
    <row r="801" ht="12.8" customHeight="1" spans="1:22" x14ac:dyDescent="0.25">
      <c r="A801" s="55">
        <v>21921</v>
      </c>
      <c r="B801" s="56" t="s">
        <v>9666</v>
      </c>
      <c r="C801" s="56" t="s">
        <v>11</v>
      </c>
      <c r="D801" s="56" t="s">
        <v>8547</v>
      </c>
      <c r="E801" s="56" t="s">
        <v>8548</v>
      </c>
      <c r="F801" s="56" t="s">
        <v>8549</v>
      </c>
      <c r="G801" s="56" t="s">
        <v>8549</v>
      </c>
      <c r="H801" s="56" t="s">
        <v>8782</v>
      </c>
      <c r="I801" s="56" t="s">
        <v>8758</v>
      </c>
      <c r="J801" s="56" t="s">
        <v>8551</v>
      </c>
      <c r="K801" s="56" t="s">
        <v>62</v>
      </c>
      <c r="L801" s="56" t="s">
        <v>9641</v>
      </c>
      <c r="M801" s="56">
        <v>330</v>
      </c>
      <c r="N801" s="56">
        <v>333</v>
      </c>
      <c r="O801" s="56">
        <v>401</v>
      </c>
      <c r="P801" s="57" t="s">
        <v>7022</v>
      </c>
      <c r="Q801" s="58" t="s">
        <v>8552</v>
      </c>
      <c r="R801" s="56" t="s">
        <v>8549</v>
      </c>
      <c r="S801" s="56" t="s">
        <v>8553</v>
      </c>
      <c r="T801" s="56" t="s">
        <v>8551</v>
      </c>
      <c r="U801" s="56">
        <v>1</v>
      </c>
      <c r="V801" s="49" t="s">
        <v>8554</v>
      </c>
    </row>
    <row r="802" ht="12.8" customHeight="1" spans="1:22" x14ac:dyDescent="0.25">
      <c r="A802" s="55">
        <v>21922</v>
      </c>
      <c r="B802" s="56" t="s">
        <v>9660</v>
      </c>
      <c r="C802" s="56" t="s">
        <v>11</v>
      </c>
      <c r="D802" s="56" t="s">
        <v>8547</v>
      </c>
      <c r="E802" s="56" t="s">
        <v>8548</v>
      </c>
      <c r="F802" s="56" t="s">
        <v>8549</v>
      </c>
      <c r="G802" s="56" t="s">
        <v>8549</v>
      </c>
      <c r="H802" s="56" t="s">
        <v>9421</v>
      </c>
      <c r="I802" s="56" t="s">
        <v>8758</v>
      </c>
      <c r="J802" s="56" t="s">
        <v>8551</v>
      </c>
      <c r="K802" s="56" t="s">
        <v>9661</v>
      </c>
      <c r="L802" s="56" t="s">
        <v>9641</v>
      </c>
      <c r="M802" s="56">
        <v>330</v>
      </c>
      <c r="N802" s="56">
        <v>333</v>
      </c>
      <c r="O802" s="56">
        <v>401</v>
      </c>
      <c r="P802" s="57" t="s">
        <v>7022</v>
      </c>
      <c r="Q802" s="58" t="s">
        <v>8552</v>
      </c>
      <c r="R802" s="56" t="s">
        <v>8549</v>
      </c>
      <c r="S802" s="56" t="s">
        <v>8553</v>
      </c>
      <c r="T802" s="56" t="s">
        <v>8551</v>
      </c>
      <c r="U802" s="56">
        <v>1</v>
      </c>
      <c r="V802" s="49" t="s">
        <v>8554</v>
      </c>
    </row>
    <row r="803" ht="12.8" customHeight="1" spans="1:22" x14ac:dyDescent="0.25">
      <c r="A803" s="55">
        <v>21841</v>
      </c>
      <c r="B803" s="56" t="s">
        <v>9667</v>
      </c>
      <c r="C803" s="56" t="s">
        <v>11</v>
      </c>
      <c r="D803" s="56" t="s">
        <v>8547</v>
      </c>
      <c r="E803" s="56" t="s">
        <v>8548</v>
      </c>
      <c r="F803" s="56" t="s">
        <v>8549</v>
      </c>
      <c r="G803" s="56" t="s">
        <v>8549</v>
      </c>
      <c r="H803" s="56" t="s">
        <v>8931</v>
      </c>
      <c r="I803" s="56" t="s">
        <v>8931</v>
      </c>
      <c r="J803" s="56" t="s">
        <v>8551</v>
      </c>
      <c r="K803" s="56" t="s">
        <v>58</v>
      </c>
      <c r="L803" s="56" t="s">
        <v>9641</v>
      </c>
      <c r="M803" s="56">
        <v>330</v>
      </c>
      <c r="N803" s="56">
        <v>333</v>
      </c>
      <c r="O803" s="56">
        <v>401</v>
      </c>
      <c r="P803" s="57" t="s">
        <v>7022</v>
      </c>
      <c r="Q803" s="58" t="s">
        <v>8552</v>
      </c>
      <c r="R803" s="56" t="s">
        <v>8549</v>
      </c>
      <c r="S803" s="56" t="s">
        <v>8553</v>
      </c>
      <c r="T803" s="56" t="s">
        <v>8551</v>
      </c>
      <c r="U803" s="56">
        <v>1</v>
      </c>
      <c r="V803" s="49" t="s">
        <v>8554</v>
      </c>
    </row>
    <row r="804" ht="12.8" customHeight="1" spans="1:22" x14ac:dyDescent="0.25">
      <c r="A804" s="55">
        <v>21834</v>
      </c>
      <c r="B804" s="56" t="s">
        <v>9668</v>
      </c>
      <c r="C804" s="56" t="s">
        <v>11</v>
      </c>
      <c r="D804" s="56" t="s">
        <v>8547</v>
      </c>
      <c r="E804" s="56" t="s">
        <v>8548</v>
      </c>
      <c r="F804" s="56" t="s">
        <v>8549</v>
      </c>
      <c r="G804" s="56" t="s">
        <v>8549</v>
      </c>
      <c r="H804" s="56" t="s">
        <v>9214</v>
      </c>
      <c r="I804" s="56" t="s">
        <v>9214</v>
      </c>
      <c r="J804" s="56" t="s">
        <v>8551</v>
      </c>
      <c r="K804" s="56" t="s">
        <v>94</v>
      </c>
      <c r="L804" s="56" t="s">
        <v>9641</v>
      </c>
      <c r="M804" s="56">
        <v>330</v>
      </c>
      <c r="N804" s="56">
        <v>333</v>
      </c>
      <c r="O804" s="56">
        <v>401</v>
      </c>
      <c r="P804" s="57" t="s">
        <v>7022</v>
      </c>
      <c r="Q804" s="58" t="s">
        <v>8552</v>
      </c>
      <c r="R804" s="56" t="s">
        <v>8549</v>
      </c>
      <c r="S804" s="56" t="s">
        <v>8553</v>
      </c>
      <c r="T804" s="56" t="s">
        <v>8551</v>
      </c>
      <c r="U804" s="56">
        <v>1</v>
      </c>
      <c r="V804" s="49" t="s">
        <v>8554</v>
      </c>
    </row>
    <row r="805" ht="12.8" customHeight="1" spans="1:22" x14ac:dyDescent="0.25">
      <c r="A805" s="55">
        <v>21825</v>
      </c>
      <c r="B805" s="56" t="s">
        <v>9669</v>
      </c>
      <c r="C805" s="56" t="s">
        <v>11</v>
      </c>
      <c r="D805" s="56" t="s">
        <v>8547</v>
      </c>
      <c r="E805" s="56" t="s">
        <v>8548</v>
      </c>
      <c r="F805" s="56" t="s">
        <v>8583</v>
      </c>
      <c r="G805" s="56" t="s">
        <v>8583</v>
      </c>
      <c r="H805" s="56" t="s">
        <v>8864</v>
      </c>
      <c r="I805" s="56" t="s">
        <v>8862</v>
      </c>
      <c r="J805" s="56" t="s">
        <v>8551</v>
      </c>
      <c r="K805" s="56" t="s">
        <v>8865</v>
      </c>
      <c r="L805" s="56" t="s">
        <v>9641</v>
      </c>
      <c r="M805" s="56">
        <v>330</v>
      </c>
      <c r="N805" s="56">
        <v>333</v>
      </c>
      <c r="O805" s="56">
        <v>402</v>
      </c>
      <c r="P805" s="57" t="s">
        <v>7022</v>
      </c>
      <c r="Q805" s="58" t="s">
        <v>8586</v>
      </c>
      <c r="R805" s="56" t="s">
        <v>8583</v>
      </c>
      <c r="S805" s="56" t="s">
        <v>8553</v>
      </c>
      <c r="T805" s="56" t="s">
        <v>8551</v>
      </c>
      <c r="U805" s="56">
        <v>1</v>
      </c>
      <c r="V805" s="49" t="s">
        <v>8554</v>
      </c>
    </row>
    <row r="806" ht="12.8" customHeight="1" spans="1:22" x14ac:dyDescent="0.25">
      <c r="A806" s="55">
        <v>21839</v>
      </c>
      <c r="B806" s="56" t="s">
        <v>9670</v>
      </c>
      <c r="C806" s="56" t="s">
        <v>11</v>
      </c>
      <c r="D806" s="56" t="s">
        <v>8547</v>
      </c>
      <c r="E806" s="56" t="s">
        <v>8548</v>
      </c>
      <c r="F806" s="56" t="s">
        <v>8549</v>
      </c>
      <c r="G806" s="56" t="s">
        <v>8549</v>
      </c>
      <c r="H806" s="56" t="s">
        <v>8980</v>
      </c>
      <c r="I806" s="56" t="s">
        <v>8980</v>
      </c>
      <c r="J806" s="56" t="s">
        <v>8551</v>
      </c>
      <c r="K806" s="56" t="s">
        <v>70</v>
      </c>
      <c r="L806" s="56" t="s">
        <v>9641</v>
      </c>
      <c r="M806" s="56">
        <v>330</v>
      </c>
      <c r="N806" s="56">
        <v>333</v>
      </c>
      <c r="O806" s="56">
        <v>401</v>
      </c>
      <c r="P806" s="57" t="s">
        <v>7022</v>
      </c>
      <c r="Q806" s="58" t="s">
        <v>8552</v>
      </c>
      <c r="R806" s="56" t="s">
        <v>8549</v>
      </c>
      <c r="S806" s="56" t="s">
        <v>8553</v>
      </c>
      <c r="T806" s="56" t="s">
        <v>8551</v>
      </c>
      <c r="U806" s="56">
        <v>1</v>
      </c>
      <c r="V806" s="49" t="s">
        <v>8554</v>
      </c>
    </row>
    <row r="807" ht="12.8" customHeight="1" spans="1:22" x14ac:dyDescent="0.25">
      <c r="A807" s="55">
        <v>21842</v>
      </c>
      <c r="B807" s="56" t="s">
        <v>9671</v>
      </c>
      <c r="C807" s="56" t="s">
        <v>11</v>
      </c>
      <c r="D807" s="56" t="s">
        <v>8547</v>
      </c>
      <c r="E807" s="56" t="s">
        <v>8548</v>
      </c>
      <c r="F807" s="56" t="s">
        <v>8549</v>
      </c>
      <c r="G807" s="56" t="s">
        <v>8549</v>
      </c>
      <c r="H807" s="56" t="s">
        <v>8974</v>
      </c>
      <c r="I807" s="56" t="s">
        <v>8974</v>
      </c>
      <c r="J807" s="56" t="s">
        <v>8551</v>
      </c>
      <c r="K807" s="56" t="s">
        <v>224</v>
      </c>
      <c r="L807" s="56" t="s">
        <v>9641</v>
      </c>
      <c r="M807" s="56">
        <v>330</v>
      </c>
      <c r="N807" s="56">
        <v>333</v>
      </c>
      <c r="O807" s="56">
        <v>401</v>
      </c>
      <c r="P807" s="57" t="s">
        <v>7022</v>
      </c>
      <c r="Q807" s="58" t="s">
        <v>8552</v>
      </c>
      <c r="R807" s="56" t="s">
        <v>8549</v>
      </c>
      <c r="S807" s="56" t="s">
        <v>8553</v>
      </c>
      <c r="T807" s="56" t="s">
        <v>8551</v>
      </c>
      <c r="U807" s="56">
        <v>1</v>
      </c>
      <c r="V807" s="49" t="s">
        <v>8554</v>
      </c>
    </row>
    <row r="808" ht="12.8" customHeight="1" spans="1:22" x14ac:dyDescent="0.25">
      <c r="A808" s="55">
        <v>21867</v>
      </c>
      <c r="B808" s="56" t="s">
        <v>9672</v>
      </c>
      <c r="C808" s="56" t="s">
        <v>11</v>
      </c>
      <c r="D808" s="56" t="s">
        <v>8547</v>
      </c>
      <c r="E808" s="56" t="s">
        <v>8548</v>
      </c>
      <c r="F808" s="56" t="s">
        <v>8549</v>
      </c>
      <c r="G808" s="56" t="s">
        <v>8549</v>
      </c>
      <c r="H808" s="56" t="s">
        <v>9010</v>
      </c>
      <c r="I808" s="56" t="s">
        <v>9008</v>
      </c>
      <c r="J808" s="56" t="s">
        <v>8551</v>
      </c>
      <c r="K808" s="56" t="s">
        <v>74</v>
      </c>
      <c r="L808" s="56" t="s">
        <v>9641</v>
      </c>
      <c r="M808" s="56">
        <v>330</v>
      </c>
      <c r="N808" s="56">
        <v>333</v>
      </c>
      <c r="O808" s="56">
        <v>401</v>
      </c>
      <c r="P808" s="57" t="s">
        <v>7022</v>
      </c>
      <c r="Q808" s="58" t="s">
        <v>8552</v>
      </c>
      <c r="R808" s="56" t="s">
        <v>8549</v>
      </c>
      <c r="S808" s="56" t="s">
        <v>8553</v>
      </c>
      <c r="T808" s="56" t="s">
        <v>8551</v>
      </c>
      <c r="U808" s="56">
        <v>1</v>
      </c>
      <c r="V808" s="49" t="s">
        <v>8554</v>
      </c>
    </row>
    <row r="809" ht="12.8" customHeight="1" spans="1:22" x14ac:dyDescent="0.25">
      <c r="A809" s="55">
        <v>21868</v>
      </c>
      <c r="B809" s="56" t="s">
        <v>9673</v>
      </c>
      <c r="C809" s="56" t="s">
        <v>11</v>
      </c>
      <c r="D809" s="56" t="s">
        <v>8547</v>
      </c>
      <c r="E809" s="56" t="s">
        <v>8548</v>
      </c>
      <c r="F809" s="56" t="s">
        <v>8549</v>
      </c>
      <c r="G809" s="56" t="s">
        <v>8549</v>
      </c>
      <c r="H809" s="56" t="s">
        <v>8885</v>
      </c>
      <c r="I809" s="56" t="s">
        <v>8882</v>
      </c>
      <c r="J809" s="56" t="s">
        <v>8551</v>
      </c>
      <c r="K809" s="56" t="s">
        <v>8886</v>
      </c>
      <c r="L809" s="56" t="s">
        <v>9641</v>
      </c>
      <c r="M809" s="56">
        <v>330</v>
      </c>
      <c r="N809" s="56">
        <v>333</v>
      </c>
      <c r="O809" s="56">
        <v>401</v>
      </c>
      <c r="P809" s="57" t="s">
        <v>7022</v>
      </c>
      <c r="Q809" s="58" t="s">
        <v>8552</v>
      </c>
      <c r="R809" s="56" t="s">
        <v>8549</v>
      </c>
      <c r="S809" s="56" t="s">
        <v>8553</v>
      </c>
      <c r="T809" s="56" t="s">
        <v>8551</v>
      </c>
      <c r="U809" s="56">
        <v>1</v>
      </c>
      <c r="V809" s="49" t="s">
        <v>8554</v>
      </c>
    </row>
    <row r="810" ht="12.8" customHeight="1" spans="1:22" x14ac:dyDescent="0.25">
      <c r="A810" s="55">
        <v>21869</v>
      </c>
      <c r="B810" s="56" t="s">
        <v>9674</v>
      </c>
      <c r="C810" s="56" t="s">
        <v>11</v>
      </c>
      <c r="D810" s="56" t="s">
        <v>8547</v>
      </c>
      <c r="E810" s="56" t="s">
        <v>8548</v>
      </c>
      <c r="F810" s="56" t="s">
        <v>8549</v>
      </c>
      <c r="G810" s="56" t="s">
        <v>8549</v>
      </c>
      <c r="H810" s="56" t="s">
        <v>9020</v>
      </c>
      <c r="I810" s="56" t="s">
        <v>9008</v>
      </c>
      <c r="J810" s="56" t="s">
        <v>8551</v>
      </c>
      <c r="K810" s="56" t="s">
        <v>231</v>
      </c>
      <c r="L810" s="56" t="s">
        <v>9641</v>
      </c>
      <c r="M810" s="56">
        <v>330</v>
      </c>
      <c r="N810" s="56">
        <v>333</v>
      </c>
      <c r="O810" s="56">
        <v>401</v>
      </c>
      <c r="P810" s="57" t="s">
        <v>7022</v>
      </c>
      <c r="Q810" s="58" t="s">
        <v>8552</v>
      </c>
      <c r="R810" s="56" t="s">
        <v>8549</v>
      </c>
      <c r="S810" s="56" t="s">
        <v>8553</v>
      </c>
      <c r="T810" s="56" t="s">
        <v>8551</v>
      </c>
      <c r="U810" s="56">
        <v>1</v>
      </c>
      <c r="V810" s="49" t="s">
        <v>8554</v>
      </c>
    </row>
    <row r="811" ht="12.8" customHeight="1" spans="1:22" x14ac:dyDescent="0.25">
      <c r="A811" s="55">
        <v>21870</v>
      </c>
      <c r="B811" s="56" t="s">
        <v>9675</v>
      </c>
      <c r="C811" s="56" t="s">
        <v>11</v>
      </c>
      <c r="D811" s="56" t="s">
        <v>8547</v>
      </c>
      <c r="E811" s="56" t="s">
        <v>8548</v>
      </c>
      <c r="F811" s="56" t="s">
        <v>8549</v>
      </c>
      <c r="G811" s="56" t="s">
        <v>8549</v>
      </c>
      <c r="H811" s="56" t="s">
        <v>8895</v>
      </c>
      <c r="I811" s="56" t="s">
        <v>8882</v>
      </c>
      <c r="J811" s="56" t="s">
        <v>8551</v>
      </c>
      <c r="K811" s="56" t="s">
        <v>8896</v>
      </c>
      <c r="L811" s="56" t="s">
        <v>9641</v>
      </c>
      <c r="M811" s="56">
        <v>330</v>
      </c>
      <c r="N811" s="56">
        <v>333</v>
      </c>
      <c r="O811" s="56">
        <v>401</v>
      </c>
      <c r="P811" s="57" t="s">
        <v>7022</v>
      </c>
      <c r="Q811" s="58" t="s">
        <v>8552</v>
      </c>
      <c r="R811" s="56" t="s">
        <v>8549</v>
      </c>
      <c r="S811" s="56" t="s">
        <v>8553</v>
      </c>
      <c r="T811" s="56" t="s">
        <v>8551</v>
      </c>
      <c r="U811" s="56">
        <v>1</v>
      </c>
      <c r="V811" s="49" t="s">
        <v>8554</v>
      </c>
    </row>
    <row r="812" ht="12.8" customHeight="1" spans="1:22" x14ac:dyDescent="0.25">
      <c r="A812" s="55">
        <v>21871</v>
      </c>
      <c r="B812" s="56" t="s">
        <v>9676</v>
      </c>
      <c r="C812" s="56" t="s">
        <v>11</v>
      </c>
      <c r="D812" s="56" t="s">
        <v>8547</v>
      </c>
      <c r="E812" s="56" t="s">
        <v>8548</v>
      </c>
      <c r="F812" s="56" t="s">
        <v>8583</v>
      </c>
      <c r="G812" s="56" t="s">
        <v>8583</v>
      </c>
      <c r="H812" s="56" t="s">
        <v>8620</v>
      </c>
      <c r="I812" s="56" t="s">
        <v>8620</v>
      </c>
      <c r="J812" s="56" t="s">
        <v>8551</v>
      </c>
      <c r="K812" s="56" t="s">
        <v>118</v>
      </c>
      <c r="L812" s="56" t="s">
        <v>9641</v>
      </c>
      <c r="M812" s="56">
        <v>330</v>
      </c>
      <c r="N812" s="56">
        <v>333</v>
      </c>
      <c r="O812" s="56">
        <v>402</v>
      </c>
      <c r="P812" s="57" t="s">
        <v>7022</v>
      </c>
      <c r="Q812" s="58" t="s">
        <v>8586</v>
      </c>
      <c r="R812" s="56" t="s">
        <v>8583</v>
      </c>
      <c r="S812" s="56" t="s">
        <v>8553</v>
      </c>
      <c r="T812" s="56" t="s">
        <v>8551</v>
      </c>
      <c r="U812" s="56">
        <v>1</v>
      </c>
      <c r="V812" s="49" t="s">
        <v>8554</v>
      </c>
    </row>
    <row r="813" ht="12.8" customHeight="1" spans="1:22" x14ac:dyDescent="0.25">
      <c r="A813" s="55">
        <v>21872</v>
      </c>
      <c r="B813" s="56" t="s">
        <v>9677</v>
      </c>
      <c r="C813" s="56" t="s">
        <v>11</v>
      </c>
      <c r="D813" s="56" t="s">
        <v>8547</v>
      </c>
      <c r="E813" s="56" t="s">
        <v>8548</v>
      </c>
      <c r="F813" s="56" t="s">
        <v>8583</v>
      </c>
      <c r="G813" s="56" t="s">
        <v>8583</v>
      </c>
      <c r="H813" s="56" t="s">
        <v>8875</v>
      </c>
      <c r="I813" s="56" t="s">
        <v>8875</v>
      </c>
      <c r="J813" s="56" t="s">
        <v>8551</v>
      </c>
      <c r="K813" s="56" t="s">
        <v>379</v>
      </c>
      <c r="L813" s="56" t="s">
        <v>9641</v>
      </c>
      <c r="M813" s="56">
        <v>330</v>
      </c>
      <c r="N813" s="56">
        <v>333</v>
      </c>
      <c r="O813" s="56">
        <v>402</v>
      </c>
      <c r="P813" s="57" t="s">
        <v>7022</v>
      </c>
      <c r="Q813" s="58" t="s">
        <v>8586</v>
      </c>
      <c r="R813" s="56" t="s">
        <v>8583</v>
      </c>
      <c r="S813" s="56" t="s">
        <v>8553</v>
      </c>
      <c r="T813" s="56" t="s">
        <v>8551</v>
      </c>
      <c r="U813" s="56">
        <v>1</v>
      </c>
      <c r="V813" s="49" t="s">
        <v>8554</v>
      </c>
    </row>
    <row r="814" ht="12.8" customHeight="1" spans="1:22" x14ac:dyDescent="0.25">
      <c r="A814" s="55">
        <v>21875</v>
      </c>
      <c r="B814" s="56" t="s">
        <v>9678</v>
      </c>
      <c r="C814" s="56" t="s">
        <v>11</v>
      </c>
      <c r="D814" s="56" t="s">
        <v>8547</v>
      </c>
      <c r="E814" s="56" t="s">
        <v>8548</v>
      </c>
      <c r="F814" s="56" t="s">
        <v>8583</v>
      </c>
      <c r="G814" s="56" t="s">
        <v>8583</v>
      </c>
      <c r="H814" s="56" t="s">
        <v>8702</v>
      </c>
      <c r="I814" s="56" t="s">
        <v>8702</v>
      </c>
      <c r="J814" s="56" t="s">
        <v>8551</v>
      </c>
      <c r="K814" s="56" t="s">
        <v>171</v>
      </c>
      <c r="L814" s="56" t="s">
        <v>9641</v>
      </c>
      <c r="M814" s="56">
        <v>330</v>
      </c>
      <c r="N814" s="56">
        <v>333</v>
      </c>
      <c r="O814" s="56">
        <v>402</v>
      </c>
      <c r="P814" s="57" t="s">
        <v>7022</v>
      </c>
      <c r="Q814" s="58" t="s">
        <v>8586</v>
      </c>
      <c r="R814" s="56" t="s">
        <v>8583</v>
      </c>
      <c r="S814" s="56" t="s">
        <v>8553</v>
      </c>
      <c r="T814" s="56" t="s">
        <v>8551</v>
      </c>
      <c r="U814" s="56">
        <v>1</v>
      </c>
      <c r="V814" s="49" t="s">
        <v>8554</v>
      </c>
    </row>
    <row r="815" ht="12.8" customHeight="1" spans="1:22" x14ac:dyDescent="0.25">
      <c r="A815" s="55">
        <v>21876</v>
      </c>
      <c r="B815" s="56" t="s">
        <v>9679</v>
      </c>
      <c r="C815" s="56" t="s">
        <v>11</v>
      </c>
      <c r="D815" s="56" t="s">
        <v>8547</v>
      </c>
      <c r="E815" s="56" t="s">
        <v>8548</v>
      </c>
      <c r="F815" s="56" t="s">
        <v>8583</v>
      </c>
      <c r="G815" s="56" t="s">
        <v>8583</v>
      </c>
      <c r="H815" s="56" t="s">
        <v>8614</v>
      </c>
      <c r="I815" s="56" t="s">
        <v>8614</v>
      </c>
      <c r="J815" s="56" t="s">
        <v>8551</v>
      </c>
      <c r="K815" s="56" t="s">
        <v>762</v>
      </c>
      <c r="L815" s="56" t="s">
        <v>9641</v>
      </c>
      <c r="M815" s="56">
        <v>330</v>
      </c>
      <c r="N815" s="56">
        <v>333</v>
      </c>
      <c r="O815" s="56">
        <v>402</v>
      </c>
      <c r="P815" s="57" t="s">
        <v>7022</v>
      </c>
      <c r="Q815" s="58" t="s">
        <v>8586</v>
      </c>
      <c r="R815" s="56" t="s">
        <v>8583</v>
      </c>
      <c r="S815" s="56" t="s">
        <v>8553</v>
      </c>
      <c r="T815" s="56" t="s">
        <v>8551</v>
      </c>
      <c r="U815" s="56">
        <v>1</v>
      </c>
      <c r="V815" s="49" t="s">
        <v>8554</v>
      </c>
    </row>
    <row r="816" ht="12.8" customHeight="1" spans="1:22" x14ac:dyDescent="0.25">
      <c r="A816" s="55">
        <v>21878</v>
      </c>
      <c r="B816" s="56" t="s">
        <v>9680</v>
      </c>
      <c r="C816" s="56" t="s">
        <v>11</v>
      </c>
      <c r="D816" s="56" t="s">
        <v>8547</v>
      </c>
      <c r="E816" s="56" t="s">
        <v>8548</v>
      </c>
      <c r="F816" s="56" t="s">
        <v>8583</v>
      </c>
      <c r="G816" s="56" t="s">
        <v>8583</v>
      </c>
      <c r="H816" s="56" t="s">
        <v>8643</v>
      </c>
      <c r="I816" s="56" t="s">
        <v>8643</v>
      </c>
      <c r="J816" s="56" t="s">
        <v>8551</v>
      </c>
      <c r="K816" s="56" t="s">
        <v>680</v>
      </c>
      <c r="L816" s="56" t="s">
        <v>9641</v>
      </c>
      <c r="M816" s="56">
        <v>330</v>
      </c>
      <c r="N816" s="56">
        <v>333</v>
      </c>
      <c r="O816" s="56">
        <v>402</v>
      </c>
      <c r="P816" s="57" t="s">
        <v>7022</v>
      </c>
      <c r="Q816" s="58" t="s">
        <v>8586</v>
      </c>
      <c r="R816" s="56" t="s">
        <v>8583</v>
      </c>
      <c r="S816" s="56" t="s">
        <v>8553</v>
      </c>
      <c r="T816" s="56" t="s">
        <v>8551</v>
      </c>
      <c r="U816" s="56">
        <v>1</v>
      </c>
      <c r="V816" s="49" t="s">
        <v>8554</v>
      </c>
    </row>
    <row r="817" ht="12.8" customHeight="1" spans="1:22" x14ac:dyDescent="0.25">
      <c r="A817" s="55">
        <v>21880</v>
      </c>
      <c r="B817" s="56" t="s">
        <v>9681</v>
      </c>
      <c r="C817" s="56" t="s">
        <v>11</v>
      </c>
      <c r="D817" s="56" t="s">
        <v>8547</v>
      </c>
      <c r="E817" s="56" t="s">
        <v>8548</v>
      </c>
      <c r="F817" s="56" t="s">
        <v>8583</v>
      </c>
      <c r="G817" s="56" t="s">
        <v>8583</v>
      </c>
      <c r="H817" s="56" t="s">
        <v>8647</v>
      </c>
      <c r="I817" s="56" t="s">
        <v>8647</v>
      </c>
      <c r="J817" s="56" t="s">
        <v>8551</v>
      </c>
      <c r="K817" s="56" t="s">
        <v>267</v>
      </c>
      <c r="L817" s="56" t="s">
        <v>9641</v>
      </c>
      <c r="M817" s="56">
        <v>330</v>
      </c>
      <c r="N817" s="56">
        <v>333</v>
      </c>
      <c r="O817" s="56">
        <v>402</v>
      </c>
      <c r="P817" s="57" t="s">
        <v>7022</v>
      </c>
      <c r="Q817" s="58" t="s">
        <v>8586</v>
      </c>
      <c r="R817" s="56" t="s">
        <v>8583</v>
      </c>
      <c r="S817" s="56" t="s">
        <v>8553</v>
      </c>
      <c r="T817" s="56" t="s">
        <v>8551</v>
      </c>
      <c r="U817" s="56">
        <v>1</v>
      </c>
      <c r="V817" s="49" t="s">
        <v>8554</v>
      </c>
    </row>
    <row r="818" ht="12.8" customHeight="1" spans="1:22" x14ac:dyDescent="0.25">
      <c r="A818" s="55">
        <v>21881</v>
      </c>
      <c r="B818" s="56" t="s">
        <v>9682</v>
      </c>
      <c r="C818" s="56" t="s">
        <v>11</v>
      </c>
      <c r="D818" s="56" t="s">
        <v>8547</v>
      </c>
      <c r="E818" s="56" t="s">
        <v>8548</v>
      </c>
      <c r="F818" s="56" t="s">
        <v>8583</v>
      </c>
      <c r="G818" s="56" t="s">
        <v>8583</v>
      </c>
      <c r="H818" s="56" t="s">
        <v>8607</v>
      </c>
      <c r="I818" s="56" t="s">
        <v>8607</v>
      </c>
      <c r="J818" s="56" t="s">
        <v>8551</v>
      </c>
      <c r="K818" s="56" t="s">
        <v>114</v>
      </c>
      <c r="L818" s="56" t="s">
        <v>9641</v>
      </c>
      <c r="M818" s="56">
        <v>330</v>
      </c>
      <c r="N818" s="56">
        <v>333</v>
      </c>
      <c r="O818" s="56">
        <v>402</v>
      </c>
      <c r="P818" s="57" t="s">
        <v>7022</v>
      </c>
      <c r="Q818" s="58" t="s">
        <v>8586</v>
      </c>
      <c r="R818" s="56" t="s">
        <v>8583</v>
      </c>
      <c r="S818" s="56" t="s">
        <v>8553</v>
      </c>
      <c r="T818" s="56" t="s">
        <v>8551</v>
      </c>
      <c r="U818" s="56">
        <v>1</v>
      </c>
      <c r="V818" s="49" t="s">
        <v>8554</v>
      </c>
    </row>
    <row r="819" ht="12.8" customHeight="1" spans="1:22" x14ac:dyDescent="0.25">
      <c r="A819" s="55">
        <v>21882</v>
      </c>
      <c r="B819" s="56" t="s">
        <v>9683</v>
      </c>
      <c r="C819" s="56" t="s">
        <v>11</v>
      </c>
      <c r="D819" s="56" t="s">
        <v>8547</v>
      </c>
      <c r="E819" s="56" t="s">
        <v>8548</v>
      </c>
      <c r="F819" s="56" t="s">
        <v>8583</v>
      </c>
      <c r="G819" s="56" t="s">
        <v>8583</v>
      </c>
      <c r="H819" s="56" t="s">
        <v>8678</v>
      </c>
      <c r="I819" s="56" t="s">
        <v>8676</v>
      </c>
      <c r="J819" s="56" t="s">
        <v>8551</v>
      </c>
      <c r="K819" s="56" t="s">
        <v>1905</v>
      </c>
      <c r="L819" s="56" t="s">
        <v>9641</v>
      </c>
      <c r="M819" s="56">
        <v>330</v>
      </c>
      <c r="N819" s="56">
        <v>333</v>
      </c>
      <c r="O819" s="56">
        <v>402</v>
      </c>
      <c r="P819" s="57" t="s">
        <v>7022</v>
      </c>
      <c r="Q819" s="58" t="s">
        <v>8586</v>
      </c>
      <c r="R819" s="56" t="s">
        <v>8583</v>
      </c>
      <c r="S819" s="56" t="s">
        <v>8553</v>
      </c>
      <c r="T819" s="56" t="s">
        <v>8551</v>
      </c>
      <c r="U819" s="56">
        <v>1</v>
      </c>
      <c r="V819" s="49" t="s">
        <v>8554</v>
      </c>
    </row>
    <row r="820" ht="12.8" customHeight="1" spans="1:22" x14ac:dyDescent="0.25">
      <c r="A820" s="55">
        <v>21884</v>
      </c>
      <c r="B820" s="56" t="s">
        <v>9684</v>
      </c>
      <c r="C820" s="56" t="s">
        <v>11</v>
      </c>
      <c r="D820" s="56" t="s">
        <v>8547</v>
      </c>
      <c r="E820" s="56" t="s">
        <v>8548</v>
      </c>
      <c r="F820" s="56" t="s">
        <v>8583</v>
      </c>
      <c r="G820" s="56" t="s">
        <v>8583</v>
      </c>
      <c r="H820" s="56" t="s">
        <v>8679</v>
      </c>
      <c r="I820" s="56" t="s">
        <v>8679</v>
      </c>
      <c r="J820" s="56" t="s">
        <v>8551</v>
      </c>
      <c r="K820" s="56" t="s">
        <v>8680</v>
      </c>
      <c r="L820" s="56" t="s">
        <v>9641</v>
      </c>
      <c r="M820" s="56">
        <v>330</v>
      </c>
      <c r="N820" s="56">
        <v>333</v>
      </c>
      <c r="O820" s="56">
        <v>402</v>
      </c>
      <c r="P820" s="57" t="s">
        <v>7022</v>
      </c>
      <c r="Q820" s="58" t="s">
        <v>8586</v>
      </c>
      <c r="R820" s="56" t="s">
        <v>8583</v>
      </c>
      <c r="S820" s="56" t="s">
        <v>8553</v>
      </c>
      <c r="T820" s="56" t="s">
        <v>8551</v>
      </c>
      <c r="U820" s="56">
        <v>1</v>
      </c>
      <c r="V820" s="49" t="s">
        <v>8554</v>
      </c>
    </row>
    <row r="821" ht="12.8" customHeight="1" spans="1:22" x14ac:dyDescent="0.25">
      <c r="A821" s="55">
        <v>21886</v>
      </c>
      <c r="B821" s="56" t="s">
        <v>9685</v>
      </c>
      <c r="C821" s="56" t="s">
        <v>11</v>
      </c>
      <c r="D821" s="56" t="s">
        <v>8547</v>
      </c>
      <c r="E821" s="56" t="s">
        <v>8548</v>
      </c>
      <c r="F821" s="56" t="s">
        <v>8583</v>
      </c>
      <c r="G821" s="56" t="s">
        <v>8583</v>
      </c>
      <c r="H821" s="56" t="s">
        <v>8675</v>
      </c>
      <c r="I821" s="56" t="s">
        <v>8676</v>
      </c>
      <c r="J821" s="56" t="s">
        <v>8551</v>
      </c>
      <c r="K821" s="56" t="s">
        <v>1228</v>
      </c>
      <c r="L821" s="56" t="s">
        <v>9641</v>
      </c>
      <c r="M821" s="56">
        <v>330</v>
      </c>
      <c r="N821" s="56">
        <v>333</v>
      </c>
      <c r="O821" s="56">
        <v>402</v>
      </c>
      <c r="P821" s="57" t="s">
        <v>7022</v>
      </c>
      <c r="Q821" s="58" t="s">
        <v>8586</v>
      </c>
      <c r="R821" s="56" t="s">
        <v>8583</v>
      </c>
      <c r="S821" s="56" t="s">
        <v>8553</v>
      </c>
      <c r="T821" s="56" t="s">
        <v>8551</v>
      </c>
      <c r="U821" s="56">
        <v>1</v>
      </c>
      <c r="V821" s="49" t="s">
        <v>8554</v>
      </c>
    </row>
    <row r="822" ht="12.8" customHeight="1" spans="1:22" x14ac:dyDescent="0.25">
      <c r="A822" s="55">
        <v>21892</v>
      </c>
      <c r="B822" s="56" t="s">
        <v>9686</v>
      </c>
      <c r="C822" s="56" t="s">
        <v>11</v>
      </c>
      <c r="D822" s="56" t="s">
        <v>8547</v>
      </c>
      <c r="E822" s="56" t="s">
        <v>8548</v>
      </c>
      <c r="F822" s="56" t="s">
        <v>8583</v>
      </c>
      <c r="G822" s="56" t="s">
        <v>8583</v>
      </c>
      <c r="H822" s="56" t="s">
        <v>8601</v>
      </c>
      <c r="I822" s="56" t="s">
        <v>8602</v>
      </c>
      <c r="J822" s="56" t="s">
        <v>8551</v>
      </c>
      <c r="K822" s="56" t="s">
        <v>134</v>
      </c>
      <c r="L822" s="56" t="s">
        <v>9641</v>
      </c>
      <c r="M822" s="56">
        <v>330</v>
      </c>
      <c r="N822" s="56">
        <v>333</v>
      </c>
      <c r="O822" s="56">
        <v>402</v>
      </c>
      <c r="P822" s="57" t="s">
        <v>7022</v>
      </c>
      <c r="Q822" s="58" t="s">
        <v>8586</v>
      </c>
      <c r="R822" s="56" t="s">
        <v>8583</v>
      </c>
      <c r="S822" s="56" t="s">
        <v>8553</v>
      </c>
      <c r="T822" s="56" t="s">
        <v>8551</v>
      </c>
      <c r="U822" s="56">
        <v>1</v>
      </c>
      <c r="V822" s="49" t="s">
        <v>8554</v>
      </c>
    </row>
    <row r="823" ht="12.8" customHeight="1" spans="1:22" x14ac:dyDescent="0.25">
      <c r="A823" s="55">
        <v>21893</v>
      </c>
      <c r="B823" s="56" t="s">
        <v>9687</v>
      </c>
      <c r="C823" s="56" t="s">
        <v>11</v>
      </c>
      <c r="D823" s="56" t="s">
        <v>8547</v>
      </c>
      <c r="E823" s="56" t="s">
        <v>8548</v>
      </c>
      <c r="F823" s="56" t="s">
        <v>8583</v>
      </c>
      <c r="G823" s="56" t="s">
        <v>8583</v>
      </c>
      <c r="H823" s="56" t="s">
        <v>8726</v>
      </c>
      <c r="I823" s="56" t="s">
        <v>8726</v>
      </c>
      <c r="J823" s="56" t="s">
        <v>8551</v>
      </c>
      <c r="K823" s="56" t="s">
        <v>178</v>
      </c>
      <c r="L823" s="56" t="s">
        <v>9641</v>
      </c>
      <c r="M823" s="56">
        <v>330</v>
      </c>
      <c r="N823" s="56">
        <v>333</v>
      </c>
      <c r="O823" s="56">
        <v>402</v>
      </c>
      <c r="P823" s="57" t="s">
        <v>7022</v>
      </c>
      <c r="Q823" s="58" t="s">
        <v>8586</v>
      </c>
      <c r="R823" s="56" t="s">
        <v>8583</v>
      </c>
      <c r="S823" s="56" t="s">
        <v>8553</v>
      </c>
      <c r="T823" s="56" t="s">
        <v>8551</v>
      </c>
      <c r="U823" s="56">
        <v>1</v>
      </c>
      <c r="V823" s="49" t="s">
        <v>8554</v>
      </c>
    </row>
    <row r="824" ht="12.8" customHeight="1" spans="1:22" x14ac:dyDescent="0.25">
      <c r="A824" s="55">
        <v>21897</v>
      </c>
      <c r="B824" s="56" t="s">
        <v>9688</v>
      </c>
      <c r="C824" s="56" t="s">
        <v>11</v>
      </c>
      <c r="D824" s="56" t="s">
        <v>8547</v>
      </c>
      <c r="E824" s="56" t="s">
        <v>8548</v>
      </c>
      <c r="F824" s="56" t="s">
        <v>8583</v>
      </c>
      <c r="G824" s="56" t="s">
        <v>8583</v>
      </c>
      <c r="H824" s="56" t="s">
        <v>8731</v>
      </c>
      <c r="I824" s="56" t="s">
        <v>8731</v>
      </c>
      <c r="J824" s="56" t="s">
        <v>8551</v>
      </c>
      <c r="K824" s="56" t="s">
        <v>130</v>
      </c>
      <c r="L824" s="56" t="s">
        <v>9641</v>
      </c>
      <c r="M824" s="56">
        <v>330</v>
      </c>
      <c r="N824" s="56">
        <v>333</v>
      </c>
      <c r="O824" s="56">
        <v>402</v>
      </c>
      <c r="P824" s="57" t="s">
        <v>7022</v>
      </c>
      <c r="Q824" s="58" t="s">
        <v>8586</v>
      </c>
      <c r="R824" s="56" t="s">
        <v>8583</v>
      </c>
      <c r="S824" s="56" t="s">
        <v>8553</v>
      </c>
      <c r="T824" s="56" t="s">
        <v>8551</v>
      </c>
      <c r="U824" s="56">
        <v>1</v>
      </c>
      <c r="V824" s="49" t="s">
        <v>8554</v>
      </c>
    </row>
    <row r="825" ht="12.8" customHeight="1" spans="1:22" x14ac:dyDescent="0.25">
      <c r="A825" s="55">
        <v>21901</v>
      </c>
      <c r="B825" s="56" t="s">
        <v>9689</v>
      </c>
      <c r="C825" s="56" t="s">
        <v>11</v>
      </c>
      <c r="D825" s="56" t="s">
        <v>8547</v>
      </c>
      <c r="E825" s="56" t="s">
        <v>8548</v>
      </c>
      <c r="F825" s="56" t="s">
        <v>8583</v>
      </c>
      <c r="G825" s="56" t="s">
        <v>8583</v>
      </c>
      <c r="H825" s="56" t="s">
        <v>8666</v>
      </c>
      <c r="I825" s="56" t="s">
        <v>8666</v>
      </c>
      <c r="J825" s="56" t="s">
        <v>8551</v>
      </c>
      <c r="K825" s="56" t="s">
        <v>8667</v>
      </c>
      <c r="L825" s="56" t="s">
        <v>9641</v>
      </c>
      <c r="M825" s="56">
        <v>330</v>
      </c>
      <c r="N825" s="56">
        <v>333</v>
      </c>
      <c r="O825" s="56">
        <v>402</v>
      </c>
      <c r="P825" s="57" t="s">
        <v>7022</v>
      </c>
      <c r="Q825" s="58" t="s">
        <v>8586</v>
      </c>
      <c r="R825" s="56" t="s">
        <v>8583</v>
      </c>
      <c r="S825" s="56" t="s">
        <v>8553</v>
      </c>
      <c r="T825" s="56" t="s">
        <v>8551</v>
      </c>
      <c r="U825" s="56">
        <v>1</v>
      </c>
      <c r="V825" s="49" t="s">
        <v>8554</v>
      </c>
    </row>
    <row r="826" ht="12.8" customHeight="1" spans="1:22" x14ac:dyDescent="0.25">
      <c r="A826" s="55">
        <v>21904</v>
      </c>
      <c r="B826" s="56" t="s">
        <v>9690</v>
      </c>
      <c r="C826" s="56" t="s">
        <v>11</v>
      </c>
      <c r="D826" s="56" t="s">
        <v>8547</v>
      </c>
      <c r="E826" s="56" t="s">
        <v>8548</v>
      </c>
      <c r="F826" s="56" t="s">
        <v>8583</v>
      </c>
      <c r="G826" s="56" t="s">
        <v>8583</v>
      </c>
      <c r="H826" s="56" t="s">
        <v>8637</v>
      </c>
      <c r="I826" s="56" t="s">
        <v>8637</v>
      </c>
      <c r="J826" s="56" t="s">
        <v>8551</v>
      </c>
      <c r="K826" s="56" t="s">
        <v>8638</v>
      </c>
      <c r="L826" s="56" t="s">
        <v>9641</v>
      </c>
      <c r="M826" s="56">
        <v>330</v>
      </c>
      <c r="N826" s="56">
        <v>333</v>
      </c>
      <c r="O826" s="56">
        <v>402</v>
      </c>
      <c r="P826" s="57" t="s">
        <v>7022</v>
      </c>
      <c r="Q826" s="58" t="s">
        <v>8586</v>
      </c>
      <c r="R826" s="56" t="s">
        <v>8583</v>
      </c>
      <c r="S826" s="56" t="s">
        <v>8553</v>
      </c>
      <c r="T826" s="56" t="s">
        <v>8551</v>
      </c>
      <c r="U826" s="56">
        <v>1</v>
      </c>
      <c r="V826" s="49" t="s">
        <v>8554</v>
      </c>
    </row>
    <row r="827" ht="12.8" customHeight="1" spans="1:22" x14ac:dyDescent="0.25">
      <c r="A827" s="55">
        <v>21920</v>
      </c>
      <c r="B827" s="56" t="s">
        <v>9691</v>
      </c>
      <c r="C827" s="56" t="s">
        <v>11</v>
      </c>
      <c r="D827" s="56" t="s">
        <v>8547</v>
      </c>
      <c r="E827" s="56" t="s">
        <v>8548</v>
      </c>
      <c r="F827" s="56" t="s">
        <v>8583</v>
      </c>
      <c r="G827" s="56" t="s">
        <v>8583</v>
      </c>
      <c r="H827" s="56" t="s">
        <v>8731</v>
      </c>
      <c r="I827" s="56" t="s">
        <v>8731</v>
      </c>
      <c r="J827" s="56" t="s">
        <v>8551</v>
      </c>
      <c r="K827" s="56" t="s">
        <v>130</v>
      </c>
      <c r="L827" s="56" t="s">
        <v>9641</v>
      </c>
      <c r="M827" s="56">
        <v>330</v>
      </c>
      <c r="N827" s="56">
        <v>333</v>
      </c>
      <c r="O827" s="56">
        <v>402</v>
      </c>
      <c r="P827" s="57" t="s">
        <v>7022</v>
      </c>
      <c r="Q827" s="58" t="s">
        <v>8586</v>
      </c>
      <c r="R827" s="56" t="s">
        <v>8583</v>
      </c>
      <c r="S827" s="56" t="s">
        <v>8553</v>
      </c>
      <c r="T827" s="56" t="s">
        <v>8551</v>
      </c>
      <c r="U827" s="56">
        <v>1</v>
      </c>
      <c r="V827" s="49" t="s">
        <v>8554</v>
      </c>
    </row>
    <row r="828" ht="12.8" customHeight="1" spans="1:22" x14ac:dyDescent="0.25">
      <c r="A828" s="55">
        <v>21829</v>
      </c>
      <c r="B828" s="56" t="s">
        <v>9692</v>
      </c>
      <c r="C828" s="56" t="s">
        <v>11</v>
      </c>
      <c r="D828" s="56" t="s">
        <v>8737</v>
      </c>
      <c r="E828" s="56" t="s">
        <v>8548</v>
      </c>
      <c r="F828" s="56" t="s">
        <v>8738</v>
      </c>
      <c r="G828" s="56" t="s">
        <v>9055</v>
      </c>
      <c r="H828" s="56" t="s">
        <v>9073</v>
      </c>
      <c r="I828" s="56" t="s">
        <v>9057</v>
      </c>
      <c r="J828" s="56" t="s">
        <v>8551</v>
      </c>
      <c r="K828" s="56" t="s">
        <v>9072</v>
      </c>
      <c r="L828" s="56" t="s">
        <v>9641</v>
      </c>
      <c r="M828" s="56">
        <v>330</v>
      </c>
      <c r="N828" s="56">
        <v>335</v>
      </c>
      <c r="O828" s="56">
        <v>405</v>
      </c>
      <c r="P828" s="57" t="s">
        <v>7022</v>
      </c>
      <c r="Q828" s="58" t="s">
        <v>9058</v>
      </c>
      <c r="R828" s="56" t="s">
        <v>9055</v>
      </c>
      <c r="S828" s="56" t="s">
        <v>8553</v>
      </c>
      <c r="T828" s="56" t="s">
        <v>8551</v>
      </c>
      <c r="U828" s="56">
        <v>1</v>
      </c>
      <c r="V828" s="49" t="s">
        <v>8554</v>
      </c>
    </row>
    <row r="829" ht="12.8" customHeight="1" spans="1:22" x14ac:dyDescent="0.25">
      <c r="A829" s="55">
        <v>21873</v>
      </c>
      <c r="B829" s="56" t="s">
        <v>9693</v>
      </c>
      <c r="C829" s="56" t="s">
        <v>11</v>
      </c>
      <c r="D829" s="56" t="s">
        <v>8547</v>
      </c>
      <c r="E829" s="56" t="s">
        <v>8548</v>
      </c>
      <c r="F829" s="56" t="s">
        <v>8583</v>
      </c>
      <c r="G829" s="56" t="s">
        <v>8583</v>
      </c>
      <c r="H829" s="56" t="s">
        <v>8717</v>
      </c>
      <c r="I829" s="56" t="s">
        <v>8717</v>
      </c>
      <c r="J829" s="56" t="s">
        <v>8551</v>
      </c>
      <c r="K829" s="56" t="s">
        <v>126</v>
      </c>
      <c r="L829" s="56" t="s">
        <v>9641</v>
      </c>
      <c r="M829" s="56">
        <v>330</v>
      </c>
      <c r="N829" s="56">
        <v>333</v>
      </c>
      <c r="O829" s="56">
        <v>402</v>
      </c>
      <c r="P829" s="57" t="s">
        <v>7022</v>
      </c>
      <c r="Q829" s="58" t="s">
        <v>8586</v>
      </c>
      <c r="R829" s="56" t="s">
        <v>8583</v>
      </c>
      <c r="S829" s="56" t="s">
        <v>8553</v>
      </c>
      <c r="T829" s="56" t="s">
        <v>8551</v>
      </c>
      <c r="U829" s="56">
        <v>1</v>
      </c>
      <c r="V829" s="49" t="s">
        <v>8554</v>
      </c>
    </row>
    <row r="830" ht="12.8" customHeight="1" spans="1:22" x14ac:dyDescent="0.25">
      <c r="A830" s="55">
        <v>104086250</v>
      </c>
      <c r="B830" s="56" t="s">
        <v>9694</v>
      </c>
      <c r="C830" s="56" t="s">
        <v>10</v>
      </c>
      <c r="D830" s="56" t="s">
        <v>8547</v>
      </c>
      <c r="E830" s="56" t="s">
        <v>8548</v>
      </c>
      <c r="F830" s="56" t="s">
        <v>8549</v>
      </c>
      <c r="G830" s="56" t="s">
        <v>8567</v>
      </c>
      <c r="H830" s="56" t="s">
        <v>8820</v>
      </c>
      <c r="I830" s="56" t="s">
        <v>8758</v>
      </c>
      <c r="J830" s="56" t="s">
        <v>8551</v>
      </c>
      <c r="K830" s="56" t="s">
        <v>8831</v>
      </c>
      <c r="L830" s="56" t="s">
        <v>9641</v>
      </c>
      <c r="M830" s="56">
        <v>330</v>
      </c>
      <c r="N830" s="56">
        <v>333</v>
      </c>
      <c r="O830" s="56">
        <v>401</v>
      </c>
      <c r="P830" s="57" t="s">
        <v>7022</v>
      </c>
      <c r="Q830" s="58" t="s">
        <v>8552</v>
      </c>
      <c r="R830" s="56" t="s">
        <v>8567</v>
      </c>
      <c r="S830" s="56" t="s">
        <v>8570</v>
      </c>
      <c r="T830" s="56" t="s">
        <v>8551</v>
      </c>
      <c r="U830" s="56">
        <v>0.5</v>
      </c>
      <c r="V830" s="49" t="s">
        <v>8554</v>
      </c>
    </row>
    <row r="831" ht="12.8" customHeight="1" spans="1:22" x14ac:dyDescent="0.25">
      <c r="A831" s="55">
        <v>104086256</v>
      </c>
      <c r="B831" s="56" t="s">
        <v>9695</v>
      </c>
      <c r="C831" s="56" t="s">
        <v>10</v>
      </c>
      <c r="D831" s="56" t="s">
        <v>8547</v>
      </c>
      <c r="E831" s="56" t="s">
        <v>8548</v>
      </c>
      <c r="F831" s="56" t="s">
        <v>8583</v>
      </c>
      <c r="G831" s="56" t="s">
        <v>8628</v>
      </c>
      <c r="H831" s="56" t="s">
        <v>8685</v>
      </c>
      <c r="I831" s="56" t="s">
        <v>8686</v>
      </c>
      <c r="J831" s="56" t="s">
        <v>8551</v>
      </c>
      <c r="K831" s="56" t="s">
        <v>8684</v>
      </c>
      <c r="L831" s="56" t="s">
        <v>9641</v>
      </c>
      <c r="M831" s="56">
        <v>330</v>
      </c>
      <c r="N831" s="56">
        <v>333</v>
      </c>
      <c r="O831" s="56">
        <v>402</v>
      </c>
      <c r="P831" s="57" t="s">
        <v>7022</v>
      </c>
      <c r="Q831" s="58" t="s">
        <v>8586</v>
      </c>
      <c r="R831" s="56" t="s">
        <v>8628</v>
      </c>
      <c r="S831" s="56" t="s">
        <v>8570</v>
      </c>
      <c r="T831" s="56" t="s">
        <v>8551</v>
      </c>
      <c r="U831" s="56">
        <v>0.5</v>
      </c>
      <c r="V831" s="49" t="s">
        <v>8554</v>
      </c>
    </row>
    <row r="832" ht="12.8" customHeight="1" spans="1:22" x14ac:dyDescent="0.25">
      <c r="A832" s="55">
        <v>21827</v>
      </c>
      <c r="B832" s="56" t="s">
        <v>9696</v>
      </c>
      <c r="C832" s="56" t="s">
        <v>11</v>
      </c>
      <c r="D832" s="56" t="s">
        <v>8737</v>
      </c>
      <c r="E832" s="56" t="s">
        <v>8548</v>
      </c>
      <c r="F832" s="56" t="s">
        <v>8738</v>
      </c>
      <c r="G832" s="56" t="s">
        <v>9055</v>
      </c>
      <c r="H832" s="56" t="s">
        <v>9357</v>
      </c>
      <c r="I832" s="56" t="s">
        <v>9057</v>
      </c>
      <c r="J832" s="56" t="s">
        <v>8551</v>
      </c>
      <c r="K832" s="56" t="s">
        <v>304</v>
      </c>
      <c r="L832" s="56" t="s">
        <v>9641</v>
      </c>
      <c r="M832" s="56">
        <v>330</v>
      </c>
      <c r="N832" s="56">
        <v>335</v>
      </c>
      <c r="O832" s="56">
        <v>405</v>
      </c>
      <c r="P832" s="57" t="s">
        <v>7022</v>
      </c>
      <c r="Q832" s="58" t="s">
        <v>9058</v>
      </c>
      <c r="R832" s="56" t="s">
        <v>9055</v>
      </c>
      <c r="S832" s="56" t="s">
        <v>8553</v>
      </c>
      <c r="T832" s="56" t="s">
        <v>8551</v>
      </c>
      <c r="U832" s="56">
        <v>1</v>
      </c>
      <c r="V832" s="49" t="s">
        <v>8554</v>
      </c>
    </row>
    <row r="833" ht="12.8" customHeight="1" spans="1:22" x14ac:dyDescent="0.25">
      <c r="A833" s="55">
        <v>21864</v>
      </c>
      <c r="B833" s="56" t="s">
        <v>9697</v>
      </c>
      <c r="C833" s="56" t="s">
        <v>11</v>
      </c>
      <c r="D833" s="56" t="s">
        <v>8547</v>
      </c>
      <c r="E833" s="56" t="s">
        <v>8548</v>
      </c>
      <c r="F833" s="56" t="s">
        <v>8549</v>
      </c>
      <c r="G833" s="56" t="s">
        <v>8549</v>
      </c>
      <c r="H833" s="56" t="s">
        <v>9161</v>
      </c>
      <c r="I833" s="56" t="s">
        <v>9162</v>
      </c>
      <c r="J833" s="56" t="s">
        <v>8551</v>
      </c>
      <c r="K833" s="56" t="s">
        <v>9698</v>
      </c>
      <c r="L833" s="56" t="s">
        <v>9641</v>
      </c>
      <c r="M833" s="56">
        <v>330</v>
      </c>
      <c r="N833" s="56">
        <v>333</v>
      </c>
      <c r="O833" s="56">
        <v>401</v>
      </c>
      <c r="P833" s="57" t="s">
        <v>7022</v>
      </c>
      <c r="Q833" s="58" t="s">
        <v>8552</v>
      </c>
      <c r="R833" s="56" t="s">
        <v>8549</v>
      </c>
      <c r="S833" s="56" t="s">
        <v>8553</v>
      </c>
      <c r="T833" s="56" t="s">
        <v>8551</v>
      </c>
      <c r="U833" s="56">
        <v>1</v>
      </c>
      <c r="V833" s="49" t="s">
        <v>8554</v>
      </c>
    </row>
    <row r="834" ht="12.8" customHeight="1" spans="1:22" x14ac:dyDescent="0.25">
      <c r="A834" s="55">
        <v>104086239</v>
      </c>
      <c r="B834" s="56" t="s">
        <v>9699</v>
      </c>
      <c r="C834" s="56" t="s">
        <v>10</v>
      </c>
      <c r="D834" s="56" t="s">
        <v>8547</v>
      </c>
      <c r="E834" s="56" t="s">
        <v>8548</v>
      </c>
      <c r="F834" s="56" t="s">
        <v>8549</v>
      </c>
      <c r="G834" s="56" t="s">
        <v>8567</v>
      </c>
      <c r="H834" s="56" t="s">
        <v>8568</v>
      </c>
      <c r="I834" s="56" t="s">
        <v>8550</v>
      </c>
      <c r="J834" s="56" t="s">
        <v>8551</v>
      </c>
      <c r="K834" s="56" t="s">
        <v>8569</v>
      </c>
      <c r="L834" s="56" t="s">
        <v>9641</v>
      </c>
      <c r="M834" s="56">
        <v>330</v>
      </c>
      <c r="N834" s="56">
        <v>333</v>
      </c>
      <c r="O834" s="56">
        <v>401</v>
      </c>
      <c r="P834" s="57" t="s">
        <v>7022</v>
      </c>
      <c r="Q834" s="58" t="s">
        <v>8552</v>
      </c>
      <c r="R834" s="56" t="s">
        <v>8567</v>
      </c>
      <c r="S834" s="56" t="s">
        <v>8570</v>
      </c>
      <c r="T834" s="56" t="s">
        <v>8551</v>
      </c>
      <c r="U834" s="56">
        <v>0.5</v>
      </c>
      <c r="V834" s="49" t="s">
        <v>8554</v>
      </c>
    </row>
    <row r="835" ht="12.8" customHeight="1" spans="1:22" x14ac:dyDescent="0.25">
      <c r="A835" s="55">
        <v>104086242</v>
      </c>
      <c r="B835" s="56" t="s">
        <v>9700</v>
      </c>
      <c r="C835" s="56" t="s">
        <v>10</v>
      </c>
      <c r="D835" s="56" t="s">
        <v>8547</v>
      </c>
      <c r="E835" s="56" t="s">
        <v>8548</v>
      </c>
      <c r="F835" s="56" t="s">
        <v>8549</v>
      </c>
      <c r="G835" s="56" t="s">
        <v>8567</v>
      </c>
      <c r="H835" s="56" t="s">
        <v>8765</v>
      </c>
      <c r="I835" s="56" t="s">
        <v>8758</v>
      </c>
      <c r="J835" s="56" t="s">
        <v>8551</v>
      </c>
      <c r="K835" s="56" t="s">
        <v>8768</v>
      </c>
      <c r="L835" s="56" t="s">
        <v>9641</v>
      </c>
      <c r="M835" s="56">
        <v>330</v>
      </c>
      <c r="N835" s="56">
        <v>333</v>
      </c>
      <c r="O835" s="56">
        <v>401</v>
      </c>
      <c r="P835" s="57" t="s">
        <v>7022</v>
      </c>
      <c r="Q835" s="58" t="s">
        <v>8552</v>
      </c>
      <c r="R835" s="56" t="s">
        <v>8567</v>
      </c>
      <c r="S835" s="56" t="s">
        <v>8570</v>
      </c>
      <c r="T835" s="56" t="s">
        <v>8551</v>
      </c>
      <c r="U835" s="56">
        <v>0.5</v>
      </c>
      <c r="V835" s="49" t="s">
        <v>8554</v>
      </c>
    </row>
    <row r="836" ht="12.8" customHeight="1" spans="1:22" x14ac:dyDescent="0.25">
      <c r="A836" s="55">
        <v>104086246</v>
      </c>
      <c r="B836" s="56" t="s">
        <v>9701</v>
      </c>
      <c r="C836" s="56" t="s">
        <v>10</v>
      </c>
      <c r="D836" s="56" t="s">
        <v>8547</v>
      </c>
      <c r="E836" s="56" t="s">
        <v>8548</v>
      </c>
      <c r="F836" s="56" t="s">
        <v>8549</v>
      </c>
      <c r="G836" s="56" t="s">
        <v>8567</v>
      </c>
      <c r="H836" s="56" t="s">
        <v>8948</v>
      </c>
      <c r="I836" s="56" t="s">
        <v>8938</v>
      </c>
      <c r="J836" s="56" t="s">
        <v>8551</v>
      </c>
      <c r="K836" s="56" t="s">
        <v>8947</v>
      </c>
      <c r="L836" s="56" t="s">
        <v>9641</v>
      </c>
      <c r="M836" s="56">
        <v>330</v>
      </c>
      <c r="N836" s="56">
        <v>333</v>
      </c>
      <c r="O836" s="56">
        <v>401</v>
      </c>
      <c r="P836" s="57" t="s">
        <v>7022</v>
      </c>
      <c r="Q836" s="58" t="s">
        <v>8552</v>
      </c>
      <c r="R836" s="56" t="s">
        <v>8567</v>
      </c>
      <c r="S836" s="56" t="s">
        <v>8570</v>
      </c>
      <c r="T836" s="56" t="s">
        <v>8551</v>
      </c>
      <c r="U836" s="56">
        <v>0.5</v>
      </c>
      <c r="V836" s="49" t="s">
        <v>8554</v>
      </c>
    </row>
    <row r="837" ht="12.8" customHeight="1" spans="1:22" x14ac:dyDescent="0.25">
      <c r="A837" s="55">
        <v>104143246</v>
      </c>
      <c r="B837" s="56" t="s">
        <v>9533</v>
      </c>
      <c r="C837" s="56" t="s">
        <v>10</v>
      </c>
      <c r="D837" s="56" t="s">
        <v>9264</v>
      </c>
      <c r="E837" s="56" t="s">
        <v>9265</v>
      </c>
      <c r="F837" s="56" t="s">
        <v>9266</v>
      </c>
      <c r="G837" s="56" t="s">
        <v>9255</v>
      </c>
      <c r="H837" s="56" t="s">
        <v>9293</v>
      </c>
      <c r="I837" s="56" t="s">
        <v>9255</v>
      </c>
      <c r="J837" s="56" t="s">
        <v>8551</v>
      </c>
      <c r="K837" s="56" t="s">
        <v>9294</v>
      </c>
      <c r="L837" s="56" t="s">
        <v>9641</v>
      </c>
      <c r="M837" s="56">
        <v>480</v>
      </c>
      <c r="N837" s="56">
        <v>483</v>
      </c>
      <c r="O837" s="56">
        <v>101</v>
      </c>
      <c r="P837" s="57" t="s">
        <v>7022</v>
      </c>
      <c r="Q837" s="58" t="s">
        <v>9269</v>
      </c>
      <c r="R837" s="56" t="s">
        <v>9292</v>
      </c>
      <c r="S837" s="56" t="s">
        <v>9255</v>
      </c>
      <c r="T837" s="56" t="s">
        <v>8551</v>
      </c>
      <c r="U837" s="56">
        <v>0.2</v>
      </c>
      <c r="V837" s="49" t="s">
        <v>8554</v>
      </c>
    </row>
    <row r="838" ht="12.8" customHeight="1" spans="1:22" x14ac:dyDescent="0.25">
      <c r="A838" s="55">
        <v>104143253</v>
      </c>
      <c r="B838" s="56" t="s">
        <v>9302</v>
      </c>
      <c r="C838" s="56" t="s">
        <v>10</v>
      </c>
      <c r="D838" s="56" t="s">
        <v>9252</v>
      </c>
      <c r="E838" s="56" t="s">
        <v>9253</v>
      </c>
      <c r="F838" s="56" t="s">
        <v>9254</v>
      </c>
      <c r="G838" s="56" t="s">
        <v>9255</v>
      </c>
      <c r="H838" s="56" t="s">
        <v>9301</v>
      </c>
      <c r="I838" s="56" t="s">
        <v>9255</v>
      </c>
      <c r="J838" s="56" t="s">
        <v>8551</v>
      </c>
      <c r="K838" s="56" t="s">
        <v>9302</v>
      </c>
      <c r="L838" s="56" t="s">
        <v>9641</v>
      </c>
      <c r="M838" s="56">
        <v>480</v>
      </c>
      <c r="N838" s="56">
        <v>433</v>
      </c>
      <c r="O838" s="56">
        <v>104</v>
      </c>
      <c r="P838" s="57" t="s">
        <v>7022</v>
      </c>
      <c r="Q838" s="58" t="s">
        <v>9257</v>
      </c>
      <c r="R838" s="56" t="s">
        <v>9098</v>
      </c>
      <c r="S838" s="56" t="s">
        <v>9255</v>
      </c>
      <c r="T838" s="56" t="s">
        <v>8551</v>
      </c>
      <c r="U838" s="56">
        <v>0.2</v>
      </c>
      <c r="V838" s="49" t="s">
        <v>8554</v>
      </c>
    </row>
    <row r="839" ht="12.8" customHeight="1" spans="1:22" x14ac:dyDescent="0.25">
      <c r="A839" s="55">
        <v>104143256</v>
      </c>
      <c r="B839" s="56" t="s">
        <v>9310</v>
      </c>
      <c r="C839" s="56" t="s">
        <v>10</v>
      </c>
      <c r="D839" s="56" t="s">
        <v>9264</v>
      </c>
      <c r="E839" s="56" t="s">
        <v>9265</v>
      </c>
      <c r="F839" s="56" t="s">
        <v>9266</v>
      </c>
      <c r="G839" s="56" t="s">
        <v>9255</v>
      </c>
      <c r="H839" s="56" t="s">
        <v>9309</v>
      </c>
      <c r="I839" s="56" t="s">
        <v>9255</v>
      </c>
      <c r="J839" s="56" t="s">
        <v>8551</v>
      </c>
      <c r="K839" s="56" t="s">
        <v>9310</v>
      </c>
      <c r="L839" s="56" t="s">
        <v>9641</v>
      </c>
      <c r="M839" s="56">
        <v>480</v>
      </c>
      <c r="N839" s="56">
        <v>483</v>
      </c>
      <c r="O839" s="56">
        <v>101</v>
      </c>
      <c r="P839" s="57" t="s">
        <v>7022</v>
      </c>
      <c r="Q839" s="58" t="s">
        <v>9269</v>
      </c>
      <c r="R839" s="56" t="s">
        <v>9308</v>
      </c>
      <c r="S839" s="56" t="s">
        <v>9255</v>
      </c>
      <c r="T839" s="56" t="s">
        <v>8551</v>
      </c>
      <c r="U839" s="56">
        <v>0.4</v>
      </c>
      <c r="V839" s="49" t="s">
        <v>8554</v>
      </c>
    </row>
    <row r="840" ht="12.8" customHeight="1" spans="1:22" x14ac:dyDescent="0.25">
      <c r="A840" s="55">
        <v>104143259</v>
      </c>
      <c r="B840" s="56" t="s">
        <v>9377</v>
      </c>
      <c r="C840" s="56" t="s">
        <v>10</v>
      </c>
      <c r="D840" s="56" t="s">
        <v>9264</v>
      </c>
      <c r="E840" s="56" t="s">
        <v>9265</v>
      </c>
      <c r="F840" s="56" t="s">
        <v>9266</v>
      </c>
      <c r="G840" s="56" t="s">
        <v>9255</v>
      </c>
      <c r="H840" s="56" t="s">
        <v>9378</v>
      </c>
      <c r="I840" s="56" t="s">
        <v>9255</v>
      </c>
      <c r="J840" s="56" t="s">
        <v>8551</v>
      </c>
      <c r="K840" s="56" t="s">
        <v>9377</v>
      </c>
      <c r="L840" s="56" t="s">
        <v>9641</v>
      </c>
      <c r="M840" s="56">
        <v>480</v>
      </c>
      <c r="N840" s="56">
        <v>483</v>
      </c>
      <c r="O840" s="56">
        <v>101</v>
      </c>
      <c r="P840" s="57" t="s">
        <v>7022</v>
      </c>
      <c r="Q840" s="58" t="s">
        <v>9269</v>
      </c>
      <c r="R840" s="56" t="s">
        <v>9379</v>
      </c>
      <c r="S840" s="56" t="s">
        <v>9255</v>
      </c>
      <c r="T840" s="56" t="s">
        <v>8551</v>
      </c>
      <c r="U840" s="56">
        <v>0.4</v>
      </c>
      <c r="V840" s="49" t="s">
        <v>8554</v>
      </c>
    </row>
    <row r="841" ht="12.8" customHeight="1" spans="1:22" x14ac:dyDescent="0.25">
      <c r="A841" s="55">
        <v>104143263</v>
      </c>
      <c r="B841" s="56" t="s">
        <v>9380</v>
      </c>
      <c r="C841" s="56" t="s">
        <v>10</v>
      </c>
      <c r="D841" s="56" t="s">
        <v>9264</v>
      </c>
      <c r="E841" s="56" t="s">
        <v>9265</v>
      </c>
      <c r="F841" s="56" t="s">
        <v>9266</v>
      </c>
      <c r="G841" s="56" t="s">
        <v>9255</v>
      </c>
      <c r="H841" s="56" t="s">
        <v>9381</v>
      </c>
      <c r="I841" s="56" t="s">
        <v>9255</v>
      </c>
      <c r="J841" s="56" t="s">
        <v>8551</v>
      </c>
      <c r="K841" s="56" t="s">
        <v>9380</v>
      </c>
      <c r="L841" s="56" t="s">
        <v>9641</v>
      </c>
      <c r="M841" s="56">
        <v>480</v>
      </c>
      <c r="N841" s="56">
        <v>483</v>
      </c>
      <c r="O841" s="56">
        <v>101</v>
      </c>
      <c r="P841" s="57" t="s">
        <v>7022</v>
      </c>
      <c r="Q841" s="58" t="s">
        <v>9269</v>
      </c>
      <c r="R841" s="56" t="s">
        <v>9091</v>
      </c>
      <c r="S841" s="56" t="s">
        <v>9255</v>
      </c>
      <c r="T841" s="56" t="s">
        <v>8551</v>
      </c>
      <c r="U841" s="56">
        <v>0.4</v>
      </c>
      <c r="V841" s="49" t="s">
        <v>8554</v>
      </c>
    </row>
    <row r="842" ht="12.8" customHeight="1" spans="1:22" x14ac:dyDescent="0.25">
      <c r="A842" s="55">
        <v>104143265</v>
      </c>
      <c r="B842" s="56" t="s">
        <v>9382</v>
      </c>
      <c r="C842" s="56" t="s">
        <v>10</v>
      </c>
      <c r="D842" s="56" t="s">
        <v>9264</v>
      </c>
      <c r="E842" s="56" t="s">
        <v>9265</v>
      </c>
      <c r="F842" s="56" t="s">
        <v>9266</v>
      </c>
      <c r="G842" s="56" t="s">
        <v>9255</v>
      </c>
      <c r="H842" s="56" t="s">
        <v>9383</v>
      </c>
      <c r="I842" s="56" t="s">
        <v>9255</v>
      </c>
      <c r="J842" s="56" t="s">
        <v>8551</v>
      </c>
      <c r="K842" s="56" t="s">
        <v>9382</v>
      </c>
      <c r="L842" s="56" t="s">
        <v>9641</v>
      </c>
      <c r="M842" s="56">
        <v>480</v>
      </c>
      <c r="N842" s="56">
        <v>483</v>
      </c>
      <c r="O842" s="56">
        <v>101</v>
      </c>
      <c r="P842" s="57" t="s">
        <v>7022</v>
      </c>
      <c r="Q842" s="58" t="s">
        <v>9269</v>
      </c>
      <c r="R842" s="56" t="s">
        <v>9085</v>
      </c>
      <c r="S842" s="56" t="s">
        <v>9255</v>
      </c>
      <c r="T842" s="56" t="s">
        <v>8551</v>
      </c>
      <c r="U842" s="56">
        <v>0.4</v>
      </c>
      <c r="V842" s="49" t="s">
        <v>8554</v>
      </c>
    </row>
    <row r="843" ht="12.8" customHeight="1" spans="1:22" x14ac:dyDescent="0.25">
      <c r="A843" s="55">
        <v>104143268</v>
      </c>
      <c r="B843" s="56" t="s">
        <v>9702</v>
      </c>
      <c r="C843" s="56" t="s">
        <v>10</v>
      </c>
      <c r="D843" s="56" t="s">
        <v>9264</v>
      </c>
      <c r="E843" s="56" t="s">
        <v>9265</v>
      </c>
      <c r="F843" s="56" t="s">
        <v>9266</v>
      </c>
      <c r="G843" s="56" t="s">
        <v>9255</v>
      </c>
      <c r="H843" s="56" t="s">
        <v>9376</v>
      </c>
      <c r="I843" s="56" t="s">
        <v>9255</v>
      </c>
      <c r="J843" s="56" t="s">
        <v>8551</v>
      </c>
      <c r="K843" s="56" t="s">
        <v>9375</v>
      </c>
      <c r="L843" s="56" t="s">
        <v>9641</v>
      </c>
      <c r="M843" s="56">
        <v>480</v>
      </c>
      <c r="N843" s="56">
        <v>483</v>
      </c>
      <c r="O843" s="56">
        <v>101</v>
      </c>
      <c r="P843" s="57" t="s">
        <v>7022</v>
      </c>
      <c r="Q843" s="58" t="s">
        <v>9269</v>
      </c>
      <c r="R843" s="56" t="s">
        <v>9056</v>
      </c>
      <c r="S843" s="56" t="s">
        <v>9255</v>
      </c>
      <c r="T843" s="56" t="s">
        <v>8551</v>
      </c>
      <c r="U843" s="56">
        <v>0.4</v>
      </c>
      <c r="V843" s="49" t="s">
        <v>8554</v>
      </c>
    </row>
    <row r="844" ht="12.8" customHeight="1" spans="1:22" x14ac:dyDescent="0.25">
      <c r="A844" s="55">
        <v>104143275</v>
      </c>
      <c r="B844" s="56" t="s">
        <v>9271</v>
      </c>
      <c r="C844" s="56" t="s">
        <v>10</v>
      </c>
      <c r="D844" s="56" t="s">
        <v>9264</v>
      </c>
      <c r="E844" s="56" t="s">
        <v>9265</v>
      </c>
      <c r="F844" s="56" t="s">
        <v>9266</v>
      </c>
      <c r="G844" s="56" t="s">
        <v>9255</v>
      </c>
      <c r="H844" s="56" t="s">
        <v>9267</v>
      </c>
      <c r="I844" s="56" t="s">
        <v>9255</v>
      </c>
      <c r="J844" s="56" t="s">
        <v>8551</v>
      </c>
      <c r="K844" s="56" t="s">
        <v>9268</v>
      </c>
      <c r="L844" s="56" t="s">
        <v>9641</v>
      </c>
      <c r="M844" s="56">
        <v>480</v>
      </c>
      <c r="N844" s="56">
        <v>483</v>
      </c>
      <c r="O844" s="56">
        <v>101</v>
      </c>
      <c r="P844" s="57" t="s">
        <v>7022</v>
      </c>
      <c r="Q844" s="58" t="s">
        <v>9269</v>
      </c>
      <c r="R844" s="56" t="s">
        <v>9270</v>
      </c>
      <c r="S844" s="56" t="s">
        <v>9255</v>
      </c>
      <c r="T844" s="56" t="s">
        <v>8551</v>
      </c>
      <c r="U844" s="56">
        <v>1</v>
      </c>
      <c r="V844" s="49" t="s">
        <v>8554</v>
      </c>
    </row>
    <row r="845" ht="12.8" customHeight="1" spans="1:22" x14ac:dyDescent="0.25">
      <c r="A845" s="55">
        <v>104143279</v>
      </c>
      <c r="B845" s="56" t="s">
        <v>9605</v>
      </c>
      <c r="C845" s="56" t="s">
        <v>10</v>
      </c>
      <c r="D845" s="56" t="s">
        <v>9264</v>
      </c>
      <c r="E845" s="56" t="s">
        <v>9265</v>
      </c>
      <c r="F845" s="56" t="s">
        <v>9266</v>
      </c>
      <c r="G845" s="56" t="s">
        <v>9255</v>
      </c>
      <c r="H845" s="56" t="s">
        <v>9606</v>
      </c>
      <c r="I845" s="56" t="s">
        <v>9255</v>
      </c>
      <c r="J845" s="56" t="s">
        <v>8551</v>
      </c>
      <c r="K845" s="56" t="s">
        <v>9607</v>
      </c>
      <c r="L845" s="56" t="s">
        <v>9641</v>
      </c>
      <c r="M845" s="56">
        <v>480</v>
      </c>
      <c r="N845" s="56">
        <v>483</v>
      </c>
      <c r="O845" s="56">
        <v>101</v>
      </c>
      <c r="P845" s="57" t="s">
        <v>7022</v>
      </c>
      <c r="Q845" s="58" t="s">
        <v>9269</v>
      </c>
      <c r="R845" s="56" t="s">
        <v>9606</v>
      </c>
      <c r="S845" s="56" t="s">
        <v>9255</v>
      </c>
      <c r="T845" s="56" t="s">
        <v>8551</v>
      </c>
      <c r="U845" s="56">
        <v>0.75</v>
      </c>
      <c r="V845" s="49" t="s">
        <v>8554</v>
      </c>
    </row>
    <row r="846" ht="12.8" customHeight="1" spans="1:22" x14ac:dyDescent="0.25">
      <c r="A846" s="55">
        <v>104143282</v>
      </c>
      <c r="B846" s="56" t="s">
        <v>2283</v>
      </c>
      <c r="C846" s="56" t="s">
        <v>10</v>
      </c>
      <c r="D846" s="56" t="s">
        <v>9264</v>
      </c>
      <c r="E846" s="56" t="s">
        <v>9265</v>
      </c>
      <c r="F846" s="56" t="s">
        <v>9266</v>
      </c>
      <c r="G846" s="56" t="s">
        <v>9255</v>
      </c>
      <c r="H846" s="56" t="s">
        <v>9401</v>
      </c>
      <c r="I846" s="56" t="s">
        <v>9255</v>
      </c>
      <c r="J846" s="56" t="s">
        <v>8551</v>
      </c>
      <c r="K846" s="56" t="s">
        <v>9402</v>
      </c>
      <c r="L846" s="56" t="s">
        <v>9641</v>
      </c>
      <c r="M846" s="56">
        <v>480</v>
      </c>
      <c r="N846" s="56">
        <v>483</v>
      </c>
      <c r="O846" s="56">
        <v>101</v>
      </c>
      <c r="P846" s="57" t="s">
        <v>7022</v>
      </c>
      <c r="Q846" s="58" t="s">
        <v>9269</v>
      </c>
      <c r="R846" s="56" t="s">
        <v>9403</v>
      </c>
      <c r="S846" s="56" t="s">
        <v>9255</v>
      </c>
      <c r="T846" s="56" t="s">
        <v>8551</v>
      </c>
      <c r="U846" s="56">
        <v>0.4</v>
      </c>
      <c r="V846" s="49" t="s">
        <v>8554</v>
      </c>
    </row>
    <row r="847" ht="12.8" customHeight="1" spans="1:22" x14ac:dyDescent="0.25">
      <c r="A847" s="55">
        <v>104086234</v>
      </c>
      <c r="B847" s="56" t="s">
        <v>9703</v>
      </c>
      <c r="C847" s="56" t="s">
        <v>10</v>
      </c>
      <c r="D847" s="56" t="s">
        <v>8547</v>
      </c>
      <c r="E847" s="56" t="s">
        <v>8548</v>
      </c>
      <c r="F847" s="56" t="s">
        <v>8549</v>
      </c>
      <c r="G847" s="56" t="s">
        <v>8567</v>
      </c>
      <c r="H847" s="56" t="s">
        <v>9173</v>
      </c>
      <c r="I847" s="56" t="s">
        <v>9162</v>
      </c>
      <c r="J847" s="56" t="s">
        <v>8551</v>
      </c>
      <c r="K847" s="56" t="s">
        <v>9192</v>
      </c>
      <c r="L847" s="56" t="s">
        <v>9641</v>
      </c>
      <c r="M847" s="56">
        <v>330</v>
      </c>
      <c r="N847" s="56">
        <v>333</v>
      </c>
      <c r="O847" s="56">
        <v>401</v>
      </c>
      <c r="P847" s="57" t="s">
        <v>7022</v>
      </c>
      <c r="Q847" s="58" t="s">
        <v>8552</v>
      </c>
      <c r="R847" s="56" t="s">
        <v>8567</v>
      </c>
      <c r="S847" s="56" t="s">
        <v>8570</v>
      </c>
      <c r="T847" s="56" t="s">
        <v>8551</v>
      </c>
      <c r="U847" s="56">
        <v>0.5</v>
      </c>
      <c r="V847" s="49" t="s">
        <v>8554</v>
      </c>
    </row>
    <row r="848" ht="12.8" customHeight="1" spans="1:22" x14ac:dyDescent="0.25">
      <c r="A848" s="55">
        <v>21874</v>
      </c>
      <c r="B848" s="56" t="s">
        <v>9704</v>
      </c>
      <c r="C848" s="56" t="s">
        <v>11</v>
      </c>
      <c r="D848" s="56" t="s">
        <v>8547</v>
      </c>
      <c r="E848" s="56" t="s">
        <v>8548</v>
      </c>
      <c r="F848" s="56" t="s">
        <v>8583</v>
      </c>
      <c r="G848" s="56" t="s">
        <v>8583</v>
      </c>
      <c r="H848" s="56" t="s">
        <v>8707</v>
      </c>
      <c r="I848" s="56" t="s">
        <v>8707</v>
      </c>
      <c r="J848" s="56" t="s">
        <v>8551</v>
      </c>
      <c r="K848" s="56" t="s">
        <v>122</v>
      </c>
      <c r="L848" s="56" t="s">
        <v>9641</v>
      </c>
      <c r="M848" s="56">
        <v>330</v>
      </c>
      <c r="N848" s="56">
        <v>333</v>
      </c>
      <c r="O848" s="56">
        <v>402</v>
      </c>
      <c r="P848" s="57" t="s">
        <v>7022</v>
      </c>
      <c r="Q848" s="58" t="s">
        <v>8586</v>
      </c>
      <c r="R848" s="56" t="s">
        <v>8583</v>
      </c>
      <c r="S848" s="56" t="s">
        <v>8553</v>
      </c>
      <c r="T848" s="56" t="s">
        <v>8551</v>
      </c>
      <c r="U848" s="56">
        <v>1</v>
      </c>
      <c r="V848" s="49" t="s">
        <v>8554</v>
      </c>
    </row>
    <row r="849" ht="12.8" customHeight="1" spans="1:22" x14ac:dyDescent="0.25">
      <c r="A849" s="55">
        <v>22841</v>
      </c>
      <c r="B849" s="56" t="s">
        <v>9705</v>
      </c>
      <c r="C849" s="56" t="s">
        <v>11</v>
      </c>
      <c r="D849" s="56" t="s">
        <v>8547</v>
      </c>
      <c r="E849" s="56" t="s">
        <v>8548</v>
      </c>
      <c r="F849" s="56" t="s">
        <v>8549</v>
      </c>
      <c r="G849" s="56" t="s">
        <v>8549</v>
      </c>
      <c r="H849" s="56" t="s">
        <v>8999</v>
      </c>
      <c r="I849" s="56" t="s">
        <v>9000</v>
      </c>
      <c r="J849" s="56" t="s">
        <v>8551</v>
      </c>
      <c r="K849" s="56" t="s">
        <v>655</v>
      </c>
      <c r="L849" s="56" t="s">
        <v>9641</v>
      </c>
      <c r="M849" s="56">
        <v>330</v>
      </c>
      <c r="N849" s="56">
        <v>333</v>
      </c>
      <c r="O849" s="56">
        <v>401</v>
      </c>
      <c r="P849" s="57" t="s">
        <v>7022</v>
      </c>
      <c r="Q849" s="58" t="s">
        <v>8552</v>
      </c>
      <c r="R849" s="56" t="s">
        <v>8549</v>
      </c>
      <c r="S849" s="56" t="s">
        <v>8553</v>
      </c>
      <c r="T849" s="56" t="s">
        <v>8551</v>
      </c>
      <c r="U849" s="56">
        <v>1</v>
      </c>
      <c r="V849" s="49" t="s">
        <v>8554</v>
      </c>
    </row>
    <row r="850" ht="12.8" customHeight="1" spans="1:22" x14ac:dyDescent="0.25">
      <c r="A850" s="55">
        <v>22846</v>
      </c>
      <c r="B850" s="56" t="s">
        <v>9706</v>
      </c>
      <c r="C850" s="56" t="s">
        <v>11</v>
      </c>
      <c r="D850" s="56" t="s">
        <v>8547</v>
      </c>
      <c r="E850" s="56" t="s">
        <v>8548</v>
      </c>
      <c r="F850" s="56" t="s">
        <v>8549</v>
      </c>
      <c r="G850" s="56" t="s">
        <v>8549</v>
      </c>
      <c r="H850" s="56" t="s">
        <v>9707</v>
      </c>
      <c r="I850" s="56" t="s">
        <v>8758</v>
      </c>
      <c r="J850" s="56" t="s">
        <v>8551</v>
      </c>
      <c r="K850" s="56" t="s">
        <v>9708</v>
      </c>
      <c r="L850" s="56" t="s">
        <v>9641</v>
      </c>
      <c r="M850" s="56">
        <v>330</v>
      </c>
      <c r="N850" s="56">
        <v>333</v>
      </c>
      <c r="O850" s="56">
        <v>401</v>
      </c>
      <c r="P850" s="57" t="s">
        <v>7022</v>
      </c>
      <c r="Q850" s="58" t="s">
        <v>8552</v>
      </c>
      <c r="R850" s="56" t="s">
        <v>8549</v>
      </c>
      <c r="S850" s="56" t="s">
        <v>8553</v>
      </c>
      <c r="T850" s="56" t="s">
        <v>8551</v>
      </c>
      <c r="U850" s="56">
        <v>1</v>
      </c>
      <c r="V850" s="49" t="s">
        <v>8554</v>
      </c>
    </row>
    <row r="851" ht="12.8" customHeight="1" spans="1:22" x14ac:dyDescent="0.25">
      <c r="A851" s="55">
        <v>104194032</v>
      </c>
      <c r="B851" s="56" t="s">
        <v>9709</v>
      </c>
      <c r="C851" s="56" t="s">
        <v>10</v>
      </c>
      <c r="D851" s="56" t="s">
        <v>9252</v>
      </c>
      <c r="E851" s="56" t="s">
        <v>9253</v>
      </c>
      <c r="F851" s="56" t="s">
        <v>9254</v>
      </c>
      <c r="G851" s="56" t="s">
        <v>9255</v>
      </c>
      <c r="H851" s="56" t="s">
        <v>9623</v>
      </c>
      <c r="I851" s="56" t="s">
        <v>9255</v>
      </c>
      <c r="J851" s="56" t="s">
        <v>8551</v>
      </c>
      <c r="K851" s="56" t="s">
        <v>9624</v>
      </c>
      <c r="L851" s="56" t="s">
        <v>9641</v>
      </c>
      <c r="M851" s="56">
        <v>430</v>
      </c>
      <c r="N851" s="56">
        <v>433</v>
      </c>
      <c r="O851" s="56">
        <v>104</v>
      </c>
      <c r="P851" s="57" t="s">
        <v>7022</v>
      </c>
      <c r="Q851" s="58" t="s">
        <v>9625</v>
      </c>
      <c r="R851" s="56" t="s">
        <v>9626</v>
      </c>
      <c r="S851" s="56" t="s">
        <v>9255</v>
      </c>
      <c r="T851" s="56" t="s">
        <v>8551</v>
      </c>
      <c r="U851" s="56">
        <v>0.2</v>
      </c>
      <c r="V851" s="49" t="s">
        <v>8554</v>
      </c>
    </row>
    <row r="852" ht="12.8" customHeight="1" spans="1:22" x14ac:dyDescent="0.25">
      <c r="A852" s="55">
        <v>104194036</v>
      </c>
      <c r="B852" s="56" t="s">
        <v>9710</v>
      </c>
      <c r="C852" s="56" t="s">
        <v>10</v>
      </c>
      <c r="D852" s="56" t="s">
        <v>9252</v>
      </c>
      <c r="E852" s="56" t="s">
        <v>9253</v>
      </c>
      <c r="F852" s="56" t="s">
        <v>9254</v>
      </c>
      <c r="G852" s="56" t="s">
        <v>9255</v>
      </c>
      <c r="H852" s="56" t="s">
        <v>9628</v>
      </c>
      <c r="I852" s="56" t="s">
        <v>9255</v>
      </c>
      <c r="J852" s="56" t="s">
        <v>8551</v>
      </c>
      <c r="K852" s="56" t="s">
        <v>9629</v>
      </c>
      <c r="L852" s="56" t="s">
        <v>9641</v>
      </c>
      <c r="M852" s="56">
        <v>430</v>
      </c>
      <c r="N852" s="56">
        <v>433</v>
      </c>
      <c r="O852" s="56">
        <v>104</v>
      </c>
      <c r="P852" s="57" t="s">
        <v>7022</v>
      </c>
      <c r="Q852" s="58" t="s">
        <v>9625</v>
      </c>
      <c r="R852" s="56" t="s">
        <v>9630</v>
      </c>
      <c r="S852" s="56" t="s">
        <v>9255</v>
      </c>
      <c r="T852" s="56" t="s">
        <v>8551</v>
      </c>
      <c r="U852" s="56">
        <v>0.2</v>
      </c>
      <c r="V852" s="49" t="s">
        <v>8554</v>
      </c>
    </row>
    <row r="853" ht="12.8" customHeight="1" spans="1:22" x14ac:dyDescent="0.25">
      <c r="A853" s="55">
        <v>104194044</v>
      </c>
      <c r="B853" s="56" t="s">
        <v>9711</v>
      </c>
      <c r="C853" s="56" t="s">
        <v>10</v>
      </c>
      <c r="D853" s="56" t="s">
        <v>9252</v>
      </c>
      <c r="E853" s="56" t="s">
        <v>9253</v>
      </c>
      <c r="F853" s="56" t="s">
        <v>9254</v>
      </c>
      <c r="G853" s="56" t="s">
        <v>9255</v>
      </c>
      <c r="H853" s="56" t="s">
        <v>9636</v>
      </c>
      <c r="I853" s="56" t="s">
        <v>9255</v>
      </c>
      <c r="J853" s="56" t="s">
        <v>8551</v>
      </c>
      <c r="K853" s="56" t="s">
        <v>9637</v>
      </c>
      <c r="L853" s="56" t="s">
        <v>9641</v>
      </c>
      <c r="M853" s="56">
        <v>430</v>
      </c>
      <c r="N853" s="56">
        <v>433</v>
      </c>
      <c r="O853" s="56">
        <v>104</v>
      </c>
      <c r="P853" s="57" t="s">
        <v>7022</v>
      </c>
      <c r="Q853" s="58" t="s">
        <v>9625</v>
      </c>
      <c r="R853" s="56" t="s">
        <v>9638</v>
      </c>
      <c r="S853" s="56" t="s">
        <v>9255</v>
      </c>
      <c r="T853" s="56" t="s">
        <v>8551</v>
      </c>
      <c r="U853" s="56">
        <v>0.2</v>
      </c>
      <c r="V853" s="49" t="s">
        <v>8554</v>
      </c>
    </row>
    <row r="854" ht="12.8" customHeight="1" spans="1:22" x14ac:dyDescent="0.25">
      <c r="A854" s="55">
        <v>104194040</v>
      </c>
      <c r="B854" s="56" t="s">
        <v>9712</v>
      </c>
      <c r="C854" s="56" t="s">
        <v>10</v>
      </c>
      <c r="D854" s="56" t="s">
        <v>9252</v>
      </c>
      <c r="E854" s="56" t="s">
        <v>9253</v>
      </c>
      <c r="F854" s="56" t="s">
        <v>9254</v>
      </c>
      <c r="G854" s="56" t="s">
        <v>9255</v>
      </c>
      <c r="H854" s="56" t="s">
        <v>9632</v>
      </c>
      <c r="I854" s="56" t="s">
        <v>9255</v>
      </c>
      <c r="J854" s="56" t="s">
        <v>8551</v>
      </c>
      <c r="K854" s="56" t="s">
        <v>9633</v>
      </c>
      <c r="L854" s="56" t="s">
        <v>9641</v>
      </c>
      <c r="M854" s="56">
        <v>430</v>
      </c>
      <c r="N854" s="56">
        <v>433</v>
      </c>
      <c r="O854" s="56">
        <v>104</v>
      </c>
      <c r="P854" s="57" t="s">
        <v>7022</v>
      </c>
      <c r="Q854" s="58" t="s">
        <v>9625</v>
      </c>
      <c r="R854" s="56" t="s">
        <v>9634</v>
      </c>
      <c r="S854" s="56" t="s">
        <v>9255</v>
      </c>
      <c r="T854" s="56" t="s">
        <v>8551</v>
      </c>
      <c r="U854" s="56">
        <v>0.2</v>
      </c>
      <c r="V854" s="49" t="s">
        <v>8554</v>
      </c>
    </row>
    <row r="855" ht="12.8" customHeight="1" spans="1:22" x14ac:dyDescent="0.25">
      <c r="A855" s="55">
        <v>380143</v>
      </c>
      <c r="B855" s="56" t="s">
        <v>9713</v>
      </c>
      <c r="C855" s="56" t="s">
        <v>9714</v>
      </c>
      <c r="D855" s="56" t="s">
        <v>8547</v>
      </c>
      <c r="E855" s="56" t="s">
        <v>8548</v>
      </c>
      <c r="F855" s="56" t="s">
        <v>8549</v>
      </c>
      <c r="G855" s="56" t="s">
        <v>8549</v>
      </c>
      <c r="H855" s="56" t="s">
        <v>8895</v>
      </c>
      <c r="I855" s="56" t="s">
        <v>8882</v>
      </c>
      <c r="J855" s="56" t="s">
        <v>8551</v>
      </c>
      <c r="K855" s="56" t="s">
        <v>8896</v>
      </c>
      <c r="L855" s="56" t="s">
        <v>7407</v>
      </c>
      <c r="M855" s="56">
        <v>330</v>
      </c>
      <c r="N855" s="56">
        <v>333</v>
      </c>
      <c r="O855" s="56">
        <v>401</v>
      </c>
      <c r="P855" s="57" t="s">
        <v>7022</v>
      </c>
      <c r="Q855" s="58" t="s">
        <v>8552</v>
      </c>
      <c r="R855" s="56" t="s">
        <v>8549</v>
      </c>
      <c r="S855" s="56" t="s">
        <v>8553</v>
      </c>
      <c r="T855" s="56" t="s">
        <v>8551</v>
      </c>
      <c r="U855" s="56">
        <v>1</v>
      </c>
      <c r="V855" s="49" t="s">
        <v>8554</v>
      </c>
    </row>
    <row r="856" ht="12.8" customHeight="1" spans="1:22" x14ac:dyDescent="0.25">
      <c r="A856" s="55">
        <v>380148</v>
      </c>
      <c r="B856" s="56" t="s">
        <v>9715</v>
      </c>
      <c r="C856" s="56" t="s">
        <v>9716</v>
      </c>
      <c r="D856" s="56" t="s">
        <v>8547</v>
      </c>
      <c r="E856" s="56" t="s">
        <v>8548</v>
      </c>
      <c r="F856" s="56" t="s">
        <v>8549</v>
      </c>
      <c r="G856" s="56" t="s">
        <v>8549</v>
      </c>
      <c r="H856" s="56" t="s">
        <v>9037</v>
      </c>
      <c r="I856" s="56" t="s">
        <v>9037</v>
      </c>
      <c r="J856" s="56" t="s">
        <v>8551</v>
      </c>
      <c r="K856" s="56" t="s">
        <v>78</v>
      </c>
      <c r="L856" s="56" t="s">
        <v>7407</v>
      </c>
      <c r="M856" s="56">
        <v>330</v>
      </c>
      <c r="N856" s="56">
        <v>333</v>
      </c>
      <c r="O856" s="56">
        <v>401</v>
      </c>
      <c r="P856" s="57" t="s">
        <v>7022</v>
      </c>
      <c r="Q856" s="58" t="s">
        <v>8552</v>
      </c>
      <c r="R856" s="56" t="s">
        <v>8549</v>
      </c>
      <c r="S856" s="56" t="s">
        <v>8553</v>
      </c>
      <c r="T856" s="56" t="s">
        <v>8551</v>
      </c>
      <c r="U856" s="56">
        <v>1</v>
      </c>
      <c r="V856" s="49" t="s">
        <v>8554</v>
      </c>
    </row>
    <row r="857" ht="12.8" customHeight="1" spans="1:22" x14ac:dyDescent="0.25">
      <c r="A857" s="55">
        <v>380149</v>
      </c>
      <c r="B857" s="56" t="s">
        <v>9717</v>
      </c>
      <c r="C857" s="56" t="s">
        <v>9714</v>
      </c>
      <c r="D857" s="56" t="s">
        <v>8547</v>
      </c>
      <c r="E857" s="56" t="s">
        <v>8548</v>
      </c>
      <c r="F857" s="56" t="s">
        <v>8549</v>
      </c>
      <c r="G857" s="56" t="s">
        <v>8549</v>
      </c>
      <c r="H857" s="56" t="s">
        <v>8937</v>
      </c>
      <c r="I857" s="56" t="s">
        <v>8938</v>
      </c>
      <c r="J857" s="56" t="s">
        <v>8551</v>
      </c>
      <c r="K857" s="56" t="s">
        <v>8939</v>
      </c>
      <c r="L857" s="56" t="s">
        <v>7407</v>
      </c>
      <c r="M857" s="56">
        <v>330</v>
      </c>
      <c r="N857" s="56">
        <v>333</v>
      </c>
      <c r="O857" s="56">
        <v>401</v>
      </c>
      <c r="P857" s="57" t="s">
        <v>7022</v>
      </c>
      <c r="Q857" s="58" t="s">
        <v>8552</v>
      </c>
      <c r="R857" s="56" t="s">
        <v>8549</v>
      </c>
      <c r="S857" s="56" t="s">
        <v>8553</v>
      </c>
      <c r="T857" s="56" t="s">
        <v>8551</v>
      </c>
      <c r="U857" s="56">
        <v>1</v>
      </c>
      <c r="V857" s="49" t="s">
        <v>8554</v>
      </c>
    </row>
    <row r="858" ht="12.8" customHeight="1" spans="1:22" x14ac:dyDescent="0.25">
      <c r="A858" s="55">
        <v>380150</v>
      </c>
      <c r="B858" s="56" t="s">
        <v>9718</v>
      </c>
      <c r="C858" s="56" t="s">
        <v>9719</v>
      </c>
      <c r="D858" s="56" t="s">
        <v>8547</v>
      </c>
      <c r="E858" s="56" t="s">
        <v>8548</v>
      </c>
      <c r="F858" s="56" t="s">
        <v>8549</v>
      </c>
      <c r="G858" s="56" t="s">
        <v>8549</v>
      </c>
      <c r="H858" s="56" t="s">
        <v>8772</v>
      </c>
      <c r="I858" s="56" t="s">
        <v>8758</v>
      </c>
      <c r="J858" s="56" t="s">
        <v>8551</v>
      </c>
      <c r="K858" s="56" t="s">
        <v>46</v>
      </c>
      <c r="L858" s="56" t="s">
        <v>7407</v>
      </c>
      <c r="M858" s="56">
        <v>330</v>
      </c>
      <c r="N858" s="56">
        <v>333</v>
      </c>
      <c r="O858" s="56">
        <v>401</v>
      </c>
      <c r="P858" s="57" t="s">
        <v>7022</v>
      </c>
      <c r="Q858" s="58" t="s">
        <v>8552</v>
      </c>
      <c r="R858" s="56" t="s">
        <v>8549</v>
      </c>
      <c r="S858" s="56" t="s">
        <v>8553</v>
      </c>
      <c r="T858" s="56" t="s">
        <v>8551</v>
      </c>
      <c r="U858" s="56">
        <v>1</v>
      </c>
      <c r="V858" s="49" t="s">
        <v>8554</v>
      </c>
    </row>
    <row r="859" ht="12.8" customHeight="1" spans="1:22" x14ac:dyDescent="0.25">
      <c r="A859" s="55">
        <v>380151</v>
      </c>
      <c r="B859" s="56" t="s">
        <v>9720</v>
      </c>
      <c r="C859" s="56" t="s">
        <v>9721</v>
      </c>
      <c r="D859" s="56" t="s">
        <v>8547</v>
      </c>
      <c r="E859" s="56" t="s">
        <v>8548</v>
      </c>
      <c r="F859" s="56" t="s">
        <v>8549</v>
      </c>
      <c r="G859" s="56" t="s">
        <v>8549</v>
      </c>
      <c r="H859" s="56" t="s">
        <v>8550</v>
      </c>
      <c r="I859" s="56" t="s">
        <v>8550</v>
      </c>
      <c r="J859" s="56" t="s">
        <v>8551</v>
      </c>
      <c r="K859" s="56" t="s">
        <v>35</v>
      </c>
      <c r="L859" s="56" t="s">
        <v>7407</v>
      </c>
      <c r="M859" s="56">
        <v>330</v>
      </c>
      <c r="N859" s="56">
        <v>333</v>
      </c>
      <c r="O859" s="56">
        <v>401</v>
      </c>
      <c r="P859" s="57" t="s">
        <v>7022</v>
      </c>
      <c r="Q859" s="58" t="s">
        <v>8552</v>
      </c>
      <c r="R859" s="56" t="s">
        <v>8549</v>
      </c>
      <c r="S859" s="56" t="s">
        <v>8553</v>
      </c>
      <c r="T859" s="56" t="s">
        <v>8551</v>
      </c>
      <c r="U859" s="56">
        <v>1</v>
      </c>
      <c r="V859" s="49" t="s">
        <v>8554</v>
      </c>
    </row>
    <row r="860" ht="12.8" customHeight="1" spans="1:22" x14ac:dyDescent="0.25">
      <c r="A860" s="55">
        <v>380152</v>
      </c>
      <c r="B860" s="56" t="s">
        <v>9722</v>
      </c>
      <c r="C860" s="56" t="s">
        <v>9714</v>
      </c>
      <c r="D860" s="56" t="s">
        <v>8547</v>
      </c>
      <c r="E860" s="56" t="s">
        <v>8548</v>
      </c>
      <c r="F860" s="56" t="s">
        <v>8549</v>
      </c>
      <c r="G860" s="56" t="s">
        <v>8549</v>
      </c>
      <c r="H860" s="56" t="s">
        <v>9188</v>
      </c>
      <c r="I860" s="56" t="s">
        <v>9162</v>
      </c>
      <c r="J860" s="56" t="s">
        <v>8551</v>
      </c>
      <c r="K860" s="56" t="s">
        <v>90</v>
      </c>
      <c r="L860" s="56" t="s">
        <v>7407</v>
      </c>
      <c r="M860" s="56">
        <v>330</v>
      </c>
      <c r="N860" s="56">
        <v>333</v>
      </c>
      <c r="O860" s="56">
        <v>401</v>
      </c>
      <c r="P860" s="57" t="s">
        <v>7022</v>
      </c>
      <c r="Q860" s="58" t="s">
        <v>8552</v>
      </c>
      <c r="R860" s="56" t="s">
        <v>8549</v>
      </c>
      <c r="S860" s="56" t="s">
        <v>8553</v>
      </c>
      <c r="T860" s="56" t="s">
        <v>8551</v>
      </c>
      <c r="U860" s="56">
        <v>1</v>
      </c>
      <c r="V860" s="49" t="s">
        <v>8554</v>
      </c>
    </row>
    <row r="861" ht="12.8" customHeight="1" spans="1:22" x14ac:dyDescent="0.25">
      <c r="A861" s="55">
        <v>380153</v>
      </c>
      <c r="B861" s="56" t="s">
        <v>9723</v>
      </c>
      <c r="C861" s="56" t="s">
        <v>9719</v>
      </c>
      <c r="D861" s="56" t="s">
        <v>8547</v>
      </c>
      <c r="E861" s="56" t="s">
        <v>8548</v>
      </c>
      <c r="F861" s="56" t="s">
        <v>8549</v>
      </c>
      <c r="G861" s="56" t="s">
        <v>8549</v>
      </c>
      <c r="H861" s="56" t="s">
        <v>9121</v>
      </c>
      <c r="I861" s="56" t="s">
        <v>9121</v>
      </c>
      <c r="J861" s="56" t="s">
        <v>8551</v>
      </c>
      <c r="K861" s="56" t="s">
        <v>9122</v>
      </c>
      <c r="L861" s="56" t="s">
        <v>7407</v>
      </c>
      <c r="M861" s="56">
        <v>330</v>
      </c>
      <c r="N861" s="56">
        <v>333</v>
      </c>
      <c r="O861" s="56">
        <v>401</v>
      </c>
      <c r="P861" s="57" t="s">
        <v>7022</v>
      </c>
      <c r="Q861" s="58" t="s">
        <v>8552</v>
      </c>
      <c r="R861" s="56" t="s">
        <v>8549</v>
      </c>
      <c r="S861" s="56" t="s">
        <v>8553</v>
      </c>
      <c r="T861" s="56" t="s">
        <v>8551</v>
      </c>
      <c r="U861" s="56">
        <v>1</v>
      </c>
      <c r="V861" s="49" t="s">
        <v>8554</v>
      </c>
    </row>
    <row r="862" ht="12.8" customHeight="1" spans="1:22" x14ac:dyDescent="0.25">
      <c r="A862" s="55">
        <v>380154</v>
      </c>
      <c r="B862" s="56" t="s">
        <v>9724</v>
      </c>
      <c r="C862" s="56" t="s">
        <v>9714</v>
      </c>
      <c r="D862" s="56" t="s">
        <v>8547</v>
      </c>
      <c r="E862" s="56" t="s">
        <v>8548</v>
      </c>
      <c r="F862" s="56" t="s">
        <v>8549</v>
      </c>
      <c r="G862" s="56" t="s">
        <v>8549</v>
      </c>
      <c r="H862" s="56" t="s">
        <v>8974</v>
      </c>
      <c r="I862" s="56" t="s">
        <v>8974</v>
      </c>
      <c r="J862" s="56" t="s">
        <v>8551</v>
      </c>
      <c r="K862" s="56" t="s">
        <v>224</v>
      </c>
      <c r="L862" s="56" t="s">
        <v>7407</v>
      </c>
      <c r="M862" s="56">
        <v>330</v>
      </c>
      <c r="N862" s="56">
        <v>333</v>
      </c>
      <c r="O862" s="56">
        <v>401</v>
      </c>
      <c r="P862" s="57" t="s">
        <v>7022</v>
      </c>
      <c r="Q862" s="58" t="s">
        <v>8552</v>
      </c>
      <c r="R862" s="56" t="s">
        <v>8549</v>
      </c>
      <c r="S862" s="56" t="s">
        <v>8553</v>
      </c>
      <c r="T862" s="56" t="s">
        <v>8551</v>
      </c>
      <c r="U862" s="56">
        <v>1</v>
      </c>
      <c r="V862" s="49" t="s">
        <v>8554</v>
      </c>
    </row>
    <row r="863" ht="12.8" customHeight="1" spans="1:22" x14ac:dyDescent="0.25">
      <c r="A863" s="55">
        <v>380155</v>
      </c>
      <c r="B863" s="56" t="s">
        <v>9725</v>
      </c>
      <c r="C863" s="56" t="s">
        <v>9726</v>
      </c>
      <c r="D863" s="56" t="s">
        <v>8547</v>
      </c>
      <c r="E863" s="56" t="s">
        <v>8548</v>
      </c>
      <c r="F863" s="56" t="s">
        <v>8549</v>
      </c>
      <c r="G863" s="56" t="s">
        <v>8549</v>
      </c>
      <c r="H863" s="56" t="s">
        <v>8980</v>
      </c>
      <c r="I863" s="56" t="s">
        <v>8980</v>
      </c>
      <c r="J863" s="56" t="s">
        <v>8551</v>
      </c>
      <c r="K863" s="56" t="s">
        <v>70</v>
      </c>
      <c r="L863" s="56" t="s">
        <v>7407</v>
      </c>
      <c r="M863" s="56">
        <v>330</v>
      </c>
      <c r="N863" s="56">
        <v>333</v>
      </c>
      <c r="O863" s="56">
        <v>401</v>
      </c>
      <c r="P863" s="57" t="s">
        <v>7022</v>
      </c>
      <c r="Q863" s="58" t="s">
        <v>8552</v>
      </c>
      <c r="R863" s="56" t="s">
        <v>8549</v>
      </c>
      <c r="S863" s="56" t="s">
        <v>8553</v>
      </c>
      <c r="T863" s="56" t="s">
        <v>8551</v>
      </c>
      <c r="U863" s="56">
        <v>1</v>
      </c>
      <c r="V863" s="49" t="s">
        <v>8554</v>
      </c>
    </row>
    <row r="864" ht="12.8" customHeight="1" spans="1:22" x14ac:dyDescent="0.25">
      <c r="A864" s="55">
        <v>380156</v>
      </c>
      <c r="B864" s="56" t="s">
        <v>9727</v>
      </c>
      <c r="C864" s="56" t="s">
        <v>9719</v>
      </c>
      <c r="D864" s="56" t="s">
        <v>8547</v>
      </c>
      <c r="E864" s="56" t="s">
        <v>8548</v>
      </c>
      <c r="F864" s="56" t="s">
        <v>8549</v>
      </c>
      <c r="G864" s="56" t="s">
        <v>8549</v>
      </c>
      <c r="H864" s="56" t="s">
        <v>9229</v>
      </c>
      <c r="I864" s="56" t="s">
        <v>9229</v>
      </c>
      <c r="J864" s="56" t="s">
        <v>8551</v>
      </c>
      <c r="K864" s="56" t="s">
        <v>98</v>
      </c>
      <c r="L864" s="56" t="s">
        <v>7407</v>
      </c>
      <c r="M864" s="56">
        <v>330</v>
      </c>
      <c r="N864" s="56">
        <v>333</v>
      </c>
      <c r="O864" s="56">
        <v>401</v>
      </c>
      <c r="P864" s="57" t="s">
        <v>7022</v>
      </c>
      <c r="Q864" s="58" t="s">
        <v>8552</v>
      </c>
      <c r="R864" s="56" t="s">
        <v>8549</v>
      </c>
      <c r="S864" s="56" t="s">
        <v>8553</v>
      </c>
      <c r="T864" s="56" t="s">
        <v>8551</v>
      </c>
      <c r="U864" s="56">
        <v>1</v>
      </c>
      <c r="V864" s="49" t="s">
        <v>8554</v>
      </c>
    </row>
    <row r="865" ht="12.8" customHeight="1" spans="1:22" x14ac:dyDescent="0.25">
      <c r="A865" s="55">
        <v>380158</v>
      </c>
      <c r="B865" s="56" t="s">
        <v>9728</v>
      </c>
      <c r="C865" s="56" t="s">
        <v>9716</v>
      </c>
      <c r="D865" s="56" t="s">
        <v>8547</v>
      </c>
      <c r="E865" s="56" t="s">
        <v>8548</v>
      </c>
      <c r="F865" s="56" t="s">
        <v>8549</v>
      </c>
      <c r="G865" s="56" t="s">
        <v>8549</v>
      </c>
      <c r="H865" s="56" t="s">
        <v>9143</v>
      </c>
      <c r="I865" s="56" t="s">
        <v>9143</v>
      </c>
      <c r="J865" s="56" t="s">
        <v>8551</v>
      </c>
      <c r="K865" s="56" t="s">
        <v>86</v>
      </c>
      <c r="L865" s="56" t="s">
        <v>7407</v>
      </c>
      <c r="M865" s="56">
        <v>330</v>
      </c>
      <c r="N865" s="56">
        <v>333</v>
      </c>
      <c r="O865" s="56">
        <v>401</v>
      </c>
      <c r="P865" s="57" t="s">
        <v>7022</v>
      </c>
      <c r="Q865" s="58" t="s">
        <v>8552</v>
      </c>
      <c r="R865" s="56" t="s">
        <v>8549</v>
      </c>
      <c r="S865" s="56" t="s">
        <v>8553</v>
      </c>
      <c r="T865" s="56" t="s">
        <v>8551</v>
      </c>
      <c r="U865" s="56">
        <v>1</v>
      </c>
      <c r="V865" s="49" t="s">
        <v>8554</v>
      </c>
    </row>
    <row r="866" ht="12.8" customHeight="1" spans="1:22" x14ac:dyDescent="0.25">
      <c r="A866" s="55">
        <v>380159</v>
      </c>
      <c r="B866" s="56" t="s">
        <v>9729</v>
      </c>
      <c r="C866" s="56" t="s">
        <v>9730</v>
      </c>
      <c r="D866" s="56" t="s">
        <v>8547</v>
      </c>
      <c r="E866" s="56" t="s">
        <v>8548</v>
      </c>
      <c r="F866" s="56" t="s">
        <v>8549</v>
      </c>
      <c r="G866" s="56" t="s">
        <v>8549</v>
      </c>
      <c r="H866" s="56" t="s">
        <v>9214</v>
      </c>
      <c r="I866" s="56" t="s">
        <v>9214</v>
      </c>
      <c r="J866" s="56" t="s">
        <v>8551</v>
      </c>
      <c r="K866" s="56" t="s">
        <v>94</v>
      </c>
      <c r="L866" s="56" t="s">
        <v>7407</v>
      </c>
      <c r="M866" s="56">
        <v>330</v>
      </c>
      <c r="N866" s="56">
        <v>333</v>
      </c>
      <c r="O866" s="56">
        <v>401</v>
      </c>
      <c r="P866" s="57" t="s">
        <v>7022</v>
      </c>
      <c r="Q866" s="58" t="s">
        <v>8552</v>
      </c>
      <c r="R866" s="56" t="s">
        <v>8549</v>
      </c>
      <c r="S866" s="56" t="s">
        <v>8553</v>
      </c>
      <c r="T866" s="56" t="s">
        <v>8551</v>
      </c>
      <c r="U866" s="56">
        <v>1</v>
      </c>
      <c r="V866" s="49" t="s">
        <v>8554</v>
      </c>
    </row>
    <row r="867" ht="12.8" customHeight="1" spans="1:22" x14ac:dyDescent="0.25">
      <c r="A867" s="55">
        <v>380160</v>
      </c>
      <c r="B867" s="56" t="s">
        <v>9731</v>
      </c>
      <c r="C867" s="56" t="s">
        <v>9719</v>
      </c>
      <c r="D867" s="56" t="s">
        <v>8547</v>
      </c>
      <c r="E867" s="56" t="s">
        <v>8548</v>
      </c>
      <c r="F867" s="56" t="s">
        <v>8549</v>
      </c>
      <c r="G867" s="56" t="s">
        <v>8549</v>
      </c>
      <c r="H867" s="56" t="s">
        <v>8931</v>
      </c>
      <c r="I867" s="56" t="s">
        <v>8931</v>
      </c>
      <c r="J867" s="56" t="s">
        <v>8551</v>
      </c>
      <c r="K867" s="56" t="s">
        <v>58</v>
      </c>
      <c r="L867" s="56" t="s">
        <v>7407</v>
      </c>
      <c r="M867" s="56">
        <v>330</v>
      </c>
      <c r="N867" s="56">
        <v>333</v>
      </c>
      <c r="O867" s="56">
        <v>401</v>
      </c>
      <c r="P867" s="57" t="s">
        <v>7022</v>
      </c>
      <c r="Q867" s="58" t="s">
        <v>8552</v>
      </c>
      <c r="R867" s="56" t="s">
        <v>8549</v>
      </c>
      <c r="S867" s="56" t="s">
        <v>8553</v>
      </c>
      <c r="T867" s="56" t="s">
        <v>8551</v>
      </c>
      <c r="U867" s="56">
        <v>1</v>
      </c>
      <c r="V867" s="49" t="s">
        <v>8554</v>
      </c>
    </row>
    <row r="868" ht="12.8" customHeight="1" spans="1:22" x14ac:dyDescent="0.25">
      <c r="A868" s="55">
        <v>380161</v>
      </c>
      <c r="B868" s="56" t="s">
        <v>9732</v>
      </c>
      <c r="C868" s="56" t="s">
        <v>9714</v>
      </c>
      <c r="D868" s="56" t="s">
        <v>8547</v>
      </c>
      <c r="E868" s="56" t="s">
        <v>8548</v>
      </c>
      <c r="F868" s="56" t="s">
        <v>8549</v>
      </c>
      <c r="G868" s="56" t="s">
        <v>8549</v>
      </c>
      <c r="H868" s="56" t="s">
        <v>9149</v>
      </c>
      <c r="I868" s="56" t="s">
        <v>9149</v>
      </c>
      <c r="J868" s="56" t="s">
        <v>8551</v>
      </c>
      <c r="K868" s="56" t="s">
        <v>9150</v>
      </c>
      <c r="L868" s="56" t="s">
        <v>7407</v>
      </c>
      <c r="M868" s="56">
        <v>330</v>
      </c>
      <c r="N868" s="56">
        <v>333</v>
      </c>
      <c r="O868" s="56">
        <v>401</v>
      </c>
      <c r="P868" s="57" t="s">
        <v>7022</v>
      </c>
      <c r="Q868" s="58" t="s">
        <v>8552</v>
      </c>
      <c r="R868" s="56" t="s">
        <v>8549</v>
      </c>
      <c r="S868" s="56" t="s">
        <v>8553</v>
      </c>
      <c r="T868" s="56" t="s">
        <v>8551</v>
      </c>
      <c r="U868" s="56">
        <v>1</v>
      </c>
      <c r="V868" s="49" t="s">
        <v>8554</v>
      </c>
    </row>
    <row r="869" ht="12.8" customHeight="1" spans="1:22" x14ac:dyDescent="0.25">
      <c r="A869" s="55">
        <v>380165</v>
      </c>
      <c r="B869" s="56" t="s">
        <v>9733</v>
      </c>
      <c r="C869" s="56" t="s">
        <v>9726</v>
      </c>
      <c r="D869" s="56" t="s">
        <v>8547</v>
      </c>
      <c r="E869" s="56" t="s">
        <v>8548</v>
      </c>
      <c r="F869" s="56" t="s">
        <v>8549</v>
      </c>
      <c r="G869" s="56" t="s">
        <v>8549</v>
      </c>
      <c r="H869" s="56" t="s">
        <v>8757</v>
      </c>
      <c r="I869" s="56" t="s">
        <v>8758</v>
      </c>
      <c r="J869" s="56" t="s">
        <v>8551</v>
      </c>
      <c r="K869" s="56" t="s">
        <v>42</v>
      </c>
      <c r="L869" s="56" t="s">
        <v>7407</v>
      </c>
      <c r="M869" s="56">
        <v>330</v>
      </c>
      <c r="N869" s="56">
        <v>333</v>
      </c>
      <c r="O869" s="56">
        <v>401</v>
      </c>
      <c r="P869" s="57" t="s">
        <v>7022</v>
      </c>
      <c r="Q869" s="58" t="s">
        <v>8552</v>
      </c>
      <c r="R869" s="56" t="s">
        <v>8549</v>
      </c>
      <c r="S869" s="56" t="s">
        <v>8553</v>
      </c>
      <c r="T869" s="56" t="s">
        <v>8551</v>
      </c>
      <c r="U869" s="56">
        <v>1</v>
      </c>
      <c r="V869" s="49" t="s">
        <v>8554</v>
      </c>
    </row>
    <row r="870" ht="12.8" customHeight="1" spans="1:22" x14ac:dyDescent="0.25">
      <c r="A870" s="55">
        <v>380166</v>
      </c>
      <c r="B870" s="56" t="s">
        <v>9734</v>
      </c>
      <c r="C870" s="56" t="s">
        <v>9735</v>
      </c>
      <c r="D870" s="56" t="s">
        <v>8547</v>
      </c>
      <c r="E870" s="56" t="s">
        <v>8548</v>
      </c>
      <c r="F870" s="56" t="s">
        <v>8549</v>
      </c>
      <c r="G870" s="56" t="s">
        <v>8549</v>
      </c>
      <c r="H870" s="56" t="s">
        <v>8838</v>
      </c>
      <c r="I870" s="56" t="s">
        <v>8838</v>
      </c>
      <c r="J870" s="56" t="s">
        <v>8551</v>
      </c>
      <c r="K870" s="56" t="s">
        <v>207</v>
      </c>
      <c r="L870" s="56" t="s">
        <v>7407</v>
      </c>
      <c r="M870" s="56">
        <v>330</v>
      </c>
      <c r="N870" s="56">
        <v>333</v>
      </c>
      <c r="O870" s="56">
        <v>401</v>
      </c>
      <c r="P870" s="57" t="s">
        <v>7022</v>
      </c>
      <c r="Q870" s="58" t="s">
        <v>8552</v>
      </c>
      <c r="R870" s="56" t="s">
        <v>8549</v>
      </c>
      <c r="S870" s="56" t="s">
        <v>8553</v>
      </c>
      <c r="T870" s="56" t="s">
        <v>8551</v>
      </c>
      <c r="U870" s="56">
        <v>1</v>
      </c>
      <c r="V870" s="49" t="s">
        <v>8554</v>
      </c>
    </row>
    <row r="871" ht="12.8" customHeight="1" spans="1:22" x14ac:dyDescent="0.25">
      <c r="A871" s="55">
        <v>380168</v>
      </c>
      <c r="B871" s="56" t="s">
        <v>9736</v>
      </c>
      <c r="C871" s="56" t="s">
        <v>9714</v>
      </c>
      <c r="D871" s="56" t="s">
        <v>8547</v>
      </c>
      <c r="E871" s="56" t="s">
        <v>8548</v>
      </c>
      <c r="F871" s="56" t="s">
        <v>8549</v>
      </c>
      <c r="G871" s="56" t="s">
        <v>8549</v>
      </c>
      <c r="H871" s="56" t="s">
        <v>8885</v>
      </c>
      <c r="I871" s="56" t="s">
        <v>8882</v>
      </c>
      <c r="J871" s="56" t="s">
        <v>8551</v>
      </c>
      <c r="K871" s="56" t="s">
        <v>8886</v>
      </c>
      <c r="L871" s="56" t="s">
        <v>7407</v>
      </c>
      <c r="M871" s="56">
        <v>330</v>
      </c>
      <c r="N871" s="56">
        <v>333</v>
      </c>
      <c r="O871" s="56">
        <v>401</v>
      </c>
      <c r="P871" s="57" t="s">
        <v>7022</v>
      </c>
      <c r="Q871" s="58" t="s">
        <v>8552</v>
      </c>
      <c r="R871" s="56" t="s">
        <v>8549</v>
      </c>
      <c r="S871" s="56" t="s">
        <v>8553</v>
      </c>
      <c r="T871" s="56" t="s">
        <v>8551</v>
      </c>
      <c r="U871" s="56">
        <v>1</v>
      </c>
      <c r="V871" s="49" t="s">
        <v>8554</v>
      </c>
    </row>
    <row r="872" ht="12.8" customHeight="1" spans="1:22" x14ac:dyDescent="0.25">
      <c r="A872" s="55">
        <v>380169</v>
      </c>
      <c r="B872" s="56" t="s">
        <v>9737</v>
      </c>
      <c r="C872" s="56" t="s">
        <v>9714</v>
      </c>
      <c r="D872" s="56" t="s">
        <v>8547</v>
      </c>
      <c r="E872" s="56" t="s">
        <v>8548</v>
      </c>
      <c r="F872" s="56" t="s">
        <v>8549</v>
      </c>
      <c r="G872" s="56" t="s">
        <v>8549</v>
      </c>
      <c r="H872" s="56" t="s">
        <v>9010</v>
      </c>
      <c r="I872" s="56" t="s">
        <v>9008</v>
      </c>
      <c r="J872" s="56" t="s">
        <v>8551</v>
      </c>
      <c r="K872" s="56" t="s">
        <v>74</v>
      </c>
      <c r="L872" s="56" t="s">
        <v>7407</v>
      </c>
      <c r="M872" s="56">
        <v>330</v>
      </c>
      <c r="N872" s="56">
        <v>333</v>
      </c>
      <c r="O872" s="56">
        <v>401</v>
      </c>
      <c r="P872" s="57" t="s">
        <v>7022</v>
      </c>
      <c r="Q872" s="58" t="s">
        <v>8552</v>
      </c>
      <c r="R872" s="56" t="s">
        <v>8549</v>
      </c>
      <c r="S872" s="56" t="s">
        <v>8553</v>
      </c>
      <c r="T872" s="56" t="s">
        <v>8551</v>
      </c>
      <c r="U872" s="56">
        <v>1</v>
      </c>
      <c r="V872" s="49" t="s">
        <v>8554</v>
      </c>
    </row>
    <row r="873" ht="12.8" customHeight="1" spans="1:22" x14ac:dyDescent="0.25">
      <c r="A873" s="55">
        <v>380172</v>
      </c>
      <c r="B873" s="56" t="s">
        <v>9738</v>
      </c>
      <c r="C873" s="56" t="s">
        <v>9721</v>
      </c>
      <c r="D873" s="56" t="s">
        <v>8547</v>
      </c>
      <c r="E873" s="56" t="s">
        <v>8548</v>
      </c>
      <c r="F873" s="56" t="s">
        <v>8549</v>
      </c>
      <c r="G873" s="56" t="s">
        <v>8549</v>
      </c>
      <c r="H873" s="56" t="s">
        <v>8999</v>
      </c>
      <c r="I873" s="56" t="s">
        <v>9000</v>
      </c>
      <c r="J873" s="56" t="s">
        <v>8551</v>
      </c>
      <c r="K873" s="56" t="s">
        <v>655</v>
      </c>
      <c r="L873" s="56" t="s">
        <v>7407</v>
      </c>
      <c r="M873" s="56">
        <v>330</v>
      </c>
      <c r="N873" s="56">
        <v>333</v>
      </c>
      <c r="O873" s="56">
        <v>401</v>
      </c>
      <c r="P873" s="57" t="s">
        <v>7022</v>
      </c>
      <c r="Q873" s="58" t="s">
        <v>8552</v>
      </c>
      <c r="R873" s="56" t="s">
        <v>8549</v>
      </c>
      <c r="S873" s="56" t="s">
        <v>8553</v>
      </c>
      <c r="T873" s="56" t="s">
        <v>8551</v>
      </c>
      <c r="U873" s="56">
        <v>1</v>
      </c>
      <c r="V873" s="49" t="s">
        <v>8554</v>
      </c>
    </row>
    <row r="874" ht="12.8" customHeight="1" spans="1:22" x14ac:dyDescent="0.25">
      <c r="A874" s="55">
        <v>380176</v>
      </c>
      <c r="B874" s="56" t="s">
        <v>9739</v>
      </c>
      <c r="C874" s="56" t="s">
        <v>9716</v>
      </c>
      <c r="D874" s="56" t="s">
        <v>8547</v>
      </c>
      <c r="E874" s="56" t="s">
        <v>8548</v>
      </c>
      <c r="F874" s="56" t="s">
        <v>8549</v>
      </c>
      <c r="G874" s="56" t="s">
        <v>8549</v>
      </c>
      <c r="H874" s="56" t="s">
        <v>9049</v>
      </c>
      <c r="I874" s="56" t="s">
        <v>9049</v>
      </c>
      <c r="J874" s="56" t="s">
        <v>8551</v>
      </c>
      <c r="K874" s="56" t="s">
        <v>82</v>
      </c>
      <c r="L874" s="56" t="s">
        <v>7407</v>
      </c>
      <c r="M874" s="56">
        <v>330</v>
      </c>
      <c r="N874" s="56">
        <v>333</v>
      </c>
      <c r="O874" s="56">
        <v>401</v>
      </c>
      <c r="P874" s="57" t="s">
        <v>7022</v>
      </c>
      <c r="Q874" s="58" t="s">
        <v>8552</v>
      </c>
      <c r="R874" s="56" t="s">
        <v>8549</v>
      </c>
      <c r="S874" s="56" t="s">
        <v>8553</v>
      </c>
      <c r="T874" s="56" t="s">
        <v>8551</v>
      </c>
      <c r="U874" s="56">
        <v>1</v>
      </c>
      <c r="V874" s="49" t="s">
        <v>8554</v>
      </c>
    </row>
    <row r="875" ht="12.8" customHeight="1" spans="1:22" x14ac:dyDescent="0.25">
      <c r="A875" s="55">
        <v>380177</v>
      </c>
      <c r="B875" s="56" t="s">
        <v>9740</v>
      </c>
      <c r="C875" s="56" t="s">
        <v>9741</v>
      </c>
      <c r="D875" s="56" t="s">
        <v>8547</v>
      </c>
      <c r="E875" s="56" t="s">
        <v>8548</v>
      </c>
      <c r="F875" s="56" t="s">
        <v>8549</v>
      </c>
      <c r="G875" s="56" t="s">
        <v>8549</v>
      </c>
      <c r="H875" s="56" t="s">
        <v>8782</v>
      </c>
      <c r="I875" s="56" t="s">
        <v>8758</v>
      </c>
      <c r="J875" s="56" t="s">
        <v>8551</v>
      </c>
      <c r="K875" s="56" t="s">
        <v>62</v>
      </c>
      <c r="L875" s="56" t="s">
        <v>7407</v>
      </c>
      <c r="M875" s="56">
        <v>330</v>
      </c>
      <c r="N875" s="56">
        <v>333</v>
      </c>
      <c r="O875" s="56">
        <v>401</v>
      </c>
      <c r="P875" s="57" t="s">
        <v>7022</v>
      </c>
      <c r="Q875" s="58" t="s">
        <v>8552</v>
      </c>
      <c r="R875" s="56" t="s">
        <v>8549</v>
      </c>
      <c r="S875" s="56" t="s">
        <v>8553</v>
      </c>
      <c r="T875" s="56" t="s">
        <v>8551</v>
      </c>
      <c r="U875" s="56">
        <v>1</v>
      </c>
      <c r="V875" s="49" t="s">
        <v>8554</v>
      </c>
    </row>
    <row r="876" ht="12.8" customHeight="1" spans="1:22" x14ac:dyDescent="0.25">
      <c r="A876" s="55">
        <v>380178</v>
      </c>
      <c r="B876" s="56" t="s">
        <v>9742</v>
      </c>
      <c r="C876" s="56" t="s">
        <v>9721</v>
      </c>
      <c r="D876" s="56" t="s">
        <v>8547</v>
      </c>
      <c r="E876" s="56" t="s">
        <v>8548</v>
      </c>
      <c r="F876" s="56" t="s">
        <v>8549</v>
      </c>
      <c r="G876" s="56" t="s">
        <v>8549</v>
      </c>
      <c r="H876" s="56" t="s">
        <v>9228</v>
      </c>
      <c r="I876" s="56" t="s">
        <v>9229</v>
      </c>
      <c r="J876" s="56" t="s">
        <v>8551</v>
      </c>
      <c r="K876" s="56" t="s">
        <v>9227</v>
      </c>
      <c r="L876" s="56" t="s">
        <v>7407</v>
      </c>
      <c r="M876" s="56">
        <v>330</v>
      </c>
      <c r="N876" s="56">
        <v>333</v>
      </c>
      <c r="O876" s="56">
        <v>401</v>
      </c>
      <c r="P876" s="57" t="s">
        <v>7022</v>
      </c>
      <c r="Q876" s="58" t="s">
        <v>8552</v>
      </c>
      <c r="R876" s="56" t="s">
        <v>8549</v>
      </c>
      <c r="S876" s="56" t="s">
        <v>8553</v>
      </c>
      <c r="T876" s="56" t="s">
        <v>8551</v>
      </c>
      <c r="U876" s="56">
        <v>1</v>
      </c>
      <c r="V876" s="49" t="s">
        <v>8554</v>
      </c>
    </row>
    <row r="877" ht="12.8" customHeight="1" spans="1:22" x14ac:dyDescent="0.25">
      <c r="A877" s="55">
        <v>380183</v>
      </c>
      <c r="B877" s="56" t="s">
        <v>9743</v>
      </c>
      <c r="C877" s="56" t="s">
        <v>9744</v>
      </c>
      <c r="D877" s="56" t="s">
        <v>8547</v>
      </c>
      <c r="E877" s="56" t="s">
        <v>8548</v>
      </c>
      <c r="F877" s="56" t="s">
        <v>8549</v>
      </c>
      <c r="G877" s="56" t="s">
        <v>8549</v>
      </c>
      <c r="H877" s="56" t="s">
        <v>8904</v>
      </c>
      <c r="I877" s="56" t="s">
        <v>8905</v>
      </c>
      <c r="J877" s="56" t="s">
        <v>8551</v>
      </c>
      <c r="K877" s="56" t="s">
        <v>9745</v>
      </c>
      <c r="L877" s="56" t="s">
        <v>7407</v>
      </c>
      <c r="M877" s="56">
        <v>330</v>
      </c>
      <c r="N877" s="56">
        <v>333</v>
      </c>
      <c r="O877" s="56">
        <v>401</v>
      </c>
      <c r="P877" s="57" t="s">
        <v>7022</v>
      </c>
      <c r="Q877" s="58" t="s">
        <v>8552</v>
      </c>
      <c r="R877" s="56" t="s">
        <v>8549</v>
      </c>
      <c r="S877" s="56" t="s">
        <v>8553</v>
      </c>
      <c r="T877" s="56" t="s">
        <v>8551</v>
      </c>
      <c r="U877" s="56">
        <v>1</v>
      </c>
      <c r="V877" s="49" t="s">
        <v>8554</v>
      </c>
    </row>
    <row r="878" ht="12.8" customHeight="1" spans="1:22" x14ac:dyDescent="0.25">
      <c r="A878" s="55">
        <v>380184</v>
      </c>
      <c r="B878" s="56" t="s">
        <v>9746</v>
      </c>
      <c r="C878" s="56" t="s">
        <v>9730</v>
      </c>
      <c r="D878" s="56" t="s">
        <v>8547</v>
      </c>
      <c r="E878" s="56" t="s">
        <v>8548</v>
      </c>
      <c r="F878" s="56" t="s">
        <v>8549</v>
      </c>
      <c r="G878" s="56" t="s">
        <v>8549</v>
      </c>
      <c r="H878" s="56" t="s">
        <v>9201</v>
      </c>
      <c r="I878" s="56" t="s">
        <v>9162</v>
      </c>
      <c r="J878" s="56" t="s">
        <v>8551</v>
      </c>
      <c r="K878" s="56" t="s">
        <v>9747</v>
      </c>
      <c r="L878" s="56" t="s">
        <v>7407</v>
      </c>
      <c r="M878" s="56">
        <v>330</v>
      </c>
      <c r="N878" s="56">
        <v>333</v>
      </c>
      <c r="O878" s="56">
        <v>401</v>
      </c>
      <c r="P878" s="57" t="s">
        <v>7022</v>
      </c>
      <c r="Q878" s="58" t="s">
        <v>8552</v>
      </c>
      <c r="R878" s="56" t="s">
        <v>8549</v>
      </c>
      <c r="S878" s="56" t="s">
        <v>8553</v>
      </c>
      <c r="T878" s="56" t="s">
        <v>8551</v>
      </c>
      <c r="U878" s="56">
        <v>1</v>
      </c>
      <c r="V878" s="49" t="s">
        <v>8554</v>
      </c>
    </row>
    <row r="879" ht="12.8" customHeight="1" spans="1:22" x14ac:dyDescent="0.25">
      <c r="A879" s="55">
        <v>380194</v>
      </c>
      <c r="B879" s="56" t="s">
        <v>9748</v>
      </c>
      <c r="C879" s="56" t="s">
        <v>9719</v>
      </c>
      <c r="D879" s="56" t="s">
        <v>8547</v>
      </c>
      <c r="E879" s="56" t="s">
        <v>8548</v>
      </c>
      <c r="F879" s="56" t="s">
        <v>8549</v>
      </c>
      <c r="G879" s="56" t="s">
        <v>8549</v>
      </c>
      <c r="H879" s="56" t="s">
        <v>9424</v>
      </c>
      <c r="I879" s="56" t="s">
        <v>8758</v>
      </c>
      <c r="J879" s="56" t="s">
        <v>8551</v>
      </c>
      <c r="K879" s="56" t="s">
        <v>9749</v>
      </c>
      <c r="L879" s="56" t="s">
        <v>7407</v>
      </c>
      <c r="M879" s="56">
        <v>330</v>
      </c>
      <c r="N879" s="56">
        <v>333</v>
      </c>
      <c r="O879" s="56">
        <v>401</v>
      </c>
      <c r="P879" s="57" t="s">
        <v>7022</v>
      </c>
      <c r="Q879" s="58" t="s">
        <v>8552</v>
      </c>
      <c r="R879" s="56" t="s">
        <v>8549</v>
      </c>
      <c r="S879" s="56" t="s">
        <v>8553</v>
      </c>
      <c r="T879" s="56" t="s">
        <v>8551</v>
      </c>
      <c r="U879" s="56">
        <v>1</v>
      </c>
      <c r="V879" s="49" t="s">
        <v>8554</v>
      </c>
    </row>
    <row r="880" ht="12.8" customHeight="1" spans="1:22" x14ac:dyDescent="0.25">
      <c r="A880" s="55">
        <v>380195</v>
      </c>
      <c r="B880" s="56" t="s">
        <v>9750</v>
      </c>
      <c r="C880" s="56" t="s">
        <v>9735</v>
      </c>
      <c r="D880" s="56" t="s">
        <v>8547</v>
      </c>
      <c r="E880" s="56" t="s">
        <v>8548</v>
      </c>
      <c r="F880" s="56" t="s">
        <v>8549</v>
      </c>
      <c r="G880" s="56" t="s">
        <v>8549</v>
      </c>
      <c r="H880" s="56" t="s">
        <v>9421</v>
      </c>
      <c r="I880" s="56" t="s">
        <v>8758</v>
      </c>
      <c r="J880" s="56" t="s">
        <v>8551</v>
      </c>
      <c r="K880" s="56" t="s">
        <v>9661</v>
      </c>
      <c r="L880" s="56" t="s">
        <v>7407</v>
      </c>
      <c r="M880" s="56">
        <v>330</v>
      </c>
      <c r="N880" s="56">
        <v>333</v>
      </c>
      <c r="O880" s="56">
        <v>401</v>
      </c>
      <c r="P880" s="57" t="s">
        <v>7022</v>
      </c>
      <c r="Q880" s="58" t="s">
        <v>8552</v>
      </c>
      <c r="R880" s="56" t="s">
        <v>8549</v>
      </c>
      <c r="S880" s="56" t="s">
        <v>8553</v>
      </c>
      <c r="T880" s="56" t="s">
        <v>8551</v>
      </c>
      <c r="U880" s="56">
        <v>1</v>
      </c>
      <c r="V880" s="49" t="s">
        <v>8554</v>
      </c>
    </row>
    <row r="881" ht="12.8" customHeight="1" spans="1:22" x14ac:dyDescent="0.25">
      <c r="A881" s="55">
        <v>380202</v>
      </c>
      <c r="B881" s="56" t="s">
        <v>9751</v>
      </c>
      <c r="C881" s="56" t="s">
        <v>9752</v>
      </c>
      <c r="D881" s="56" t="s">
        <v>8547</v>
      </c>
      <c r="E881" s="56" t="s">
        <v>8548</v>
      </c>
      <c r="F881" s="56" t="s">
        <v>8583</v>
      </c>
      <c r="G881" s="56" t="s">
        <v>8583</v>
      </c>
      <c r="H881" s="56" t="s">
        <v>8864</v>
      </c>
      <c r="I881" s="56" t="s">
        <v>8862</v>
      </c>
      <c r="J881" s="56" t="s">
        <v>8551</v>
      </c>
      <c r="K881" s="56" t="s">
        <v>8865</v>
      </c>
      <c r="L881" s="56" t="s">
        <v>7407</v>
      </c>
      <c r="M881" s="56">
        <v>330</v>
      </c>
      <c r="N881" s="56">
        <v>333</v>
      </c>
      <c r="O881" s="56">
        <v>402</v>
      </c>
      <c r="P881" s="57" t="s">
        <v>7022</v>
      </c>
      <c r="Q881" s="58" t="s">
        <v>8586</v>
      </c>
      <c r="R881" s="56" t="s">
        <v>8583</v>
      </c>
      <c r="S881" s="56" t="s">
        <v>8553</v>
      </c>
      <c r="T881" s="56" t="s">
        <v>8551</v>
      </c>
      <c r="U881" s="56">
        <v>1</v>
      </c>
      <c r="V881" s="49" t="s">
        <v>8554</v>
      </c>
    </row>
    <row r="882" ht="12.8" customHeight="1" spans="1:22" x14ac:dyDescent="0.25">
      <c r="A882" s="55">
        <v>380203</v>
      </c>
      <c r="B882" s="56" t="s">
        <v>9753</v>
      </c>
      <c r="C882" s="56" t="s">
        <v>9719</v>
      </c>
      <c r="D882" s="56" t="s">
        <v>8547</v>
      </c>
      <c r="E882" s="56" t="s">
        <v>8548</v>
      </c>
      <c r="F882" s="56" t="s">
        <v>8583</v>
      </c>
      <c r="G882" s="56" t="s">
        <v>8583</v>
      </c>
      <c r="H882" s="56" t="s">
        <v>8875</v>
      </c>
      <c r="I882" s="56" t="s">
        <v>8875</v>
      </c>
      <c r="J882" s="56" t="s">
        <v>8551</v>
      </c>
      <c r="K882" s="56" t="s">
        <v>379</v>
      </c>
      <c r="L882" s="56" t="s">
        <v>7407</v>
      </c>
      <c r="M882" s="56">
        <v>330</v>
      </c>
      <c r="N882" s="56">
        <v>333</v>
      </c>
      <c r="O882" s="56">
        <v>402</v>
      </c>
      <c r="P882" s="57" t="s">
        <v>7022</v>
      </c>
      <c r="Q882" s="58" t="s">
        <v>8586</v>
      </c>
      <c r="R882" s="56" t="s">
        <v>8583</v>
      </c>
      <c r="S882" s="56" t="s">
        <v>8553</v>
      </c>
      <c r="T882" s="56" t="s">
        <v>8551</v>
      </c>
      <c r="U882" s="56">
        <v>1</v>
      </c>
      <c r="V882" s="49" t="s">
        <v>8554</v>
      </c>
    </row>
    <row r="883" ht="12.8" customHeight="1" spans="1:22" x14ac:dyDescent="0.25">
      <c r="A883" s="55">
        <v>380204</v>
      </c>
      <c r="B883" s="56" t="s">
        <v>9754</v>
      </c>
      <c r="C883" s="56" t="s">
        <v>9716</v>
      </c>
      <c r="D883" s="56" t="s">
        <v>8547</v>
      </c>
      <c r="E883" s="56" t="s">
        <v>8548</v>
      </c>
      <c r="F883" s="56" t="s">
        <v>8583</v>
      </c>
      <c r="G883" s="56" t="s">
        <v>8583</v>
      </c>
      <c r="H883" s="56" t="s">
        <v>8620</v>
      </c>
      <c r="I883" s="56" t="s">
        <v>8620</v>
      </c>
      <c r="J883" s="56" t="s">
        <v>8551</v>
      </c>
      <c r="K883" s="56" t="s">
        <v>118</v>
      </c>
      <c r="L883" s="56" t="s">
        <v>7407</v>
      </c>
      <c r="M883" s="56">
        <v>330</v>
      </c>
      <c r="N883" s="56">
        <v>333</v>
      </c>
      <c r="O883" s="56">
        <v>402</v>
      </c>
      <c r="P883" s="57" t="s">
        <v>7022</v>
      </c>
      <c r="Q883" s="58" t="s">
        <v>8586</v>
      </c>
      <c r="R883" s="56" t="s">
        <v>8583</v>
      </c>
      <c r="S883" s="56" t="s">
        <v>8553</v>
      </c>
      <c r="T883" s="56" t="s">
        <v>8551</v>
      </c>
      <c r="U883" s="56">
        <v>1</v>
      </c>
      <c r="V883" s="49" t="s">
        <v>8554</v>
      </c>
    </row>
    <row r="884" ht="12.8" customHeight="1" spans="1:22" x14ac:dyDescent="0.25">
      <c r="A884" s="55">
        <v>380205</v>
      </c>
      <c r="B884" s="56" t="s">
        <v>9755</v>
      </c>
      <c r="C884" s="56" t="s">
        <v>9716</v>
      </c>
      <c r="D884" s="56" t="s">
        <v>8547</v>
      </c>
      <c r="E884" s="56" t="s">
        <v>8548</v>
      </c>
      <c r="F884" s="56" t="s">
        <v>8583</v>
      </c>
      <c r="G884" s="56" t="s">
        <v>8583</v>
      </c>
      <c r="H884" s="56" t="s">
        <v>8702</v>
      </c>
      <c r="I884" s="56" t="s">
        <v>8702</v>
      </c>
      <c r="J884" s="56" t="s">
        <v>8551</v>
      </c>
      <c r="K884" s="56" t="s">
        <v>171</v>
      </c>
      <c r="L884" s="56" t="s">
        <v>7407</v>
      </c>
      <c r="M884" s="56">
        <v>330</v>
      </c>
      <c r="N884" s="56">
        <v>333</v>
      </c>
      <c r="O884" s="56">
        <v>402</v>
      </c>
      <c r="P884" s="57" t="s">
        <v>7022</v>
      </c>
      <c r="Q884" s="58" t="s">
        <v>8586</v>
      </c>
      <c r="R884" s="56" t="s">
        <v>8583</v>
      </c>
      <c r="S884" s="56" t="s">
        <v>8553</v>
      </c>
      <c r="T884" s="56" t="s">
        <v>8551</v>
      </c>
      <c r="U884" s="56">
        <v>1</v>
      </c>
      <c r="V884" s="49" t="s">
        <v>8554</v>
      </c>
    </row>
    <row r="885" ht="12.8" customHeight="1" spans="1:22" x14ac:dyDescent="0.25">
      <c r="A885" s="55">
        <v>380206</v>
      </c>
      <c r="B885" s="56" t="s">
        <v>9756</v>
      </c>
      <c r="C885" s="56" t="s">
        <v>9757</v>
      </c>
      <c r="D885" s="56" t="s">
        <v>8547</v>
      </c>
      <c r="E885" s="56" t="s">
        <v>8548</v>
      </c>
      <c r="F885" s="56" t="s">
        <v>8583</v>
      </c>
      <c r="G885" s="56" t="s">
        <v>8583</v>
      </c>
      <c r="H885" s="56" t="s">
        <v>8717</v>
      </c>
      <c r="I885" s="56" t="s">
        <v>8717</v>
      </c>
      <c r="J885" s="56" t="s">
        <v>8551</v>
      </c>
      <c r="K885" s="56" t="s">
        <v>126</v>
      </c>
      <c r="L885" s="56" t="s">
        <v>7407</v>
      </c>
      <c r="M885" s="56">
        <v>330</v>
      </c>
      <c r="N885" s="56">
        <v>333</v>
      </c>
      <c r="O885" s="56">
        <v>402</v>
      </c>
      <c r="P885" s="57" t="s">
        <v>7022</v>
      </c>
      <c r="Q885" s="58" t="s">
        <v>8586</v>
      </c>
      <c r="R885" s="56" t="s">
        <v>8583</v>
      </c>
      <c r="S885" s="56" t="s">
        <v>8553</v>
      </c>
      <c r="T885" s="56" t="s">
        <v>8551</v>
      </c>
      <c r="U885" s="56">
        <v>1</v>
      </c>
      <c r="V885" s="49" t="s">
        <v>8554</v>
      </c>
    </row>
    <row r="886" ht="12.8" customHeight="1" spans="1:22" x14ac:dyDescent="0.25">
      <c r="A886" s="55">
        <v>380207</v>
      </c>
      <c r="B886" s="56" t="s">
        <v>9758</v>
      </c>
      <c r="C886" s="56" t="s">
        <v>9726</v>
      </c>
      <c r="D886" s="56" t="s">
        <v>8547</v>
      </c>
      <c r="E886" s="56" t="s">
        <v>8548</v>
      </c>
      <c r="F886" s="56" t="s">
        <v>8583</v>
      </c>
      <c r="G886" s="56" t="s">
        <v>8583</v>
      </c>
      <c r="H886" s="56" t="s">
        <v>8745</v>
      </c>
      <c r="I886" s="56" t="s">
        <v>8745</v>
      </c>
      <c r="J886" s="56" t="s">
        <v>8551</v>
      </c>
      <c r="K886" s="56" t="s">
        <v>1381</v>
      </c>
      <c r="L886" s="56" t="s">
        <v>7407</v>
      </c>
      <c r="M886" s="56">
        <v>330</v>
      </c>
      <c r="N886" s="56">
        <v>333</v>
      </c>
      <c r="O886" s="56">
        <v>402</v>
      </c>
      <c r="P886" s="57" t="s">
        <v>7022</v>
      </c>
      <c r="Q886" s="58" t="s">
        <v>8586</v>
      </c>
      <c r="R886" s="56" t="s">
        <v>8583</v>
      </c>
      <c r="S886" s="56" t="s">
        <v>8553</v>
      </c>
      <c r="T886" s="56" t="s">
        <v>8551</v>
      </c>
      <c r="U886" s="56">
        <v>1</v>
      </c>
      <c r="V886" s="49" t="s">
        <v>8554</v>
      </c>
    </row>
    <row r="887" ht="12.8" customHeight="1" spans="1:22" x14ac:dyDescent="0.25">
      <c r="A887" s="55">
        <v>380211</v>
      </c>
      <c r="B887" s="56" t="s">
        <v>9759</v>
      </c>
      <c r="C887" s="56" t="s">
        <v>9735</v>
      </c>
      <c r="D887" s="56" t="s">
        <v>8547</v>
      </c>
      <c r="E887" s="56" t="s">
        <v>8548</v>
      </c>
      <c r="F887" s="56" t="s">
        <v>8583</v>
      </c>
      <c r="G887" s="56" t="s">
        <v>8583</v>
      </c>
      <c r="H887" s="56" t="s">
        <v>8678</v>
      </c>
      <c r="I887" s="56" t="s">
        <v>8676</v>
      </c>
      <c r="J887" s="56" t="s">
        <v>8551</v>
      </c>
      <c r="K887" s="56" t="s">
        <v>1905</v>
      </c>
      <c r="L887" s="56" t="s">
        <v>7407</v>
      </c>
      <c r="M887" s="56">
        <v>330</v>
      </c>
      <c r="N887" s="56">
        <v>333</v>
      </c>
      <c r="O887" s="56">
        <v>402</v>
      </c>
      <c r="P887" s="57" t="s">
        <v>7022</v>
      </c>
      <c r="Q887" s="58" t="s">
        <v>8586</v>
      </c>
      <c r="R887" s="56" t="s">
        <v>8583</v>
      </c>
      <c r="S887" s="56" t="s">
        <v>8553</v>
      </c>
      <c r="T887" s="56" t="s">
        <v>8551</v>
      </c>
      <c r="U887" s="56">
        <v>1</v>
      </c>
      <c r="V887" s="49" t="s">
        <v>8554</v>
      </c>
    </row>
    <row r="888" ht="12.8" customHeight="1" spans="1:22" x14ac:dyDescent="0.25">
      <c r="A888" s="55">
        <v>380213</v>
      </c>
      <c r="B888" s="56" t="s">
        <v>9760</v>
      </c>
      <c r="C888" s="56" t="s">
        <v>9726</v>
      </c>
      <c r="D888" s="56" t="s">
        <v>8547</v>
      </c>
      <c r="E888" s="56" t="s">
        <v>8548</v>
      </c>
      <c r="F888" s="56" t="s">
        <v>8583</v>
      </c>
      <c r="G888" s="56" t="s">
        <v>8583</v>
      </c>
      <c r="H888" s="56" t="s">
        <v>8740</v>
      </c>
      <c r="I888" s="56" t="s">
        <v>8741</v>
      </c>
      <c r="J888" s="56" t="s">
        <v>8551</v>
      </c>
      <c r="K888" s="56" t="s">
        <v>8742</v>
      </c>
      <c r="L888" s="56" t="s">
        <v>7407</v>
      </c>
      <c r="M888" s="56">
        <v>330</v>
      </c>
      <c r="N888" s="56">
        <v>333</v>
      </c>
      <c r="O888" s="56">
        <v>402</v>
      </c>
      <c r="P888" s="57" t="s">
        <v>7022</v>
      </c>
      <c r="Q888" s="58" t="s">
        <v>8586</v>
      </c>
      <c r="R888" s="56" t="s">
        <v>8583</v>
      </c>
      <c r="S888" s="56" t="s">
        <v>8553</v>
      </c>
      <c r="T888" s="56" t="s">
        <v>8551</v>
      </c>
      <c r="U888" s="56">
        <v>1</v>
      </c>
      <c r="V888" s="49" t="s">
        <v>8554</v>
      </c>
    </row>
    <row r="889" ht="12.8" customHeight="1" spans="1:22" x14ac:dyDescent="0.25">
      <c r="A889" s="55">
        <v>380215</v>
      </c>
      <c r="B889" s="56" t="s">
        <v>9761</v>
      </c>
      <c r="C889" s="56" t="s">
        <v>9730</v>
      </c>
      <c r="D889" s="56" t="s">
        <v>8547</v>
      </c>
      <c r="E889" s="56" t="s">
        <v>8548</v>
      </c>
      <c r="F889" s="56" t="s">
        <v>8583</v>
      </c>
      <c r="G889" s="56" t="s">
        <v>8583</v>
      </c>
      <c r="H889" s="56" t="s">
        <v>8672</v>
      </c>
      <c r="I889" s="56" t="s">
        <v>8673</v>
      </c>
      <c r="J889" s="56" t="s">
        <v>8551</v>
      </c>
      <c r="K889" s="56" t="s">
        <v>8671</v>
      </c>
      <c r="L889" s="56" t="s">
        <v>7407</v>
      </c>
      <c r="M889" s="56">
        <v>330</v>
      </c>
      <c r="N889" s="56">
        <v>333</v>
      </c>
      <c r="O889" s="56">
        <v>402</v>
      </c>
      <c r="P889" s="57" t="s">
        <v>7022</v>
      </c>
      <c r="Q889" s="58" t="s">
        <v>8586</v>
      </c>
      <c r="R889" s="56" t="s">
        <v>8583</v>
      </c>
      <c r="S889" s="56" t="s">
        <v>8553</v>
      </c>
      <c r="T889" s="56" t="s">
        <v>8551</v>
      </c>
      <c r="U889" s="56">
        <v>1</v>
      </c>
      <c r="V889" s="49" t="s">
        <v>8554</v>
      </c>
    </row>
    <row r="890" ht="12.8" customHeight="1" spans="1:22" x14ac:dyDescent="0.25">
      <c r="A890" s="55">
        <v>380216</v>
      </c>
      <c r="B890" s="56" t="s">
        <v>9762</v>
      </c>
      <c r="C890" s="56" t="s">
        <v>9719</v>
      </c>
      <c r="D890" s="56" t="s">
        <v>8547</v>
      </c>
      <c r="E890" s="56" t="s">
        <v>8548</v>
      </c>
      <c r="F890" s="56" t="s">
        <v>8583</v>
      </c>
      <c r="G890" s="56" t="s">
        <v>8583</v>
      </c>
      <c r="H890" s="56" t="s">
        <v>8731</v>
      </c>
      <c r="I890" s="56" t="s">
        <v>8731</v>
      </c>
      <c r="J890" s="56" t="s">
        <v>8551</v>
      </c>
      <c r="K890" s="56" t="s">
        <v>130</v>
      </c>
      <c r="L890" s="56" t="s">
        <v>7407</v>
      </c>
      <c r="M890" s="56">
        <v>330</v>
      </c>
      <c r="N890" s="56">
        <v>333</v>
      </c>
      <c r="O890" s="56">
        <v>402</v>
      </c>
      <c r="P890" s="57" t="s">
        <v>7022</v>
      </c>
      <c r="Q890" s="58" t="s">
        <v>8586</v>
      </c>
      <c r="R890" s="56" t="s">
        <v>8583</v>
      </c>
      <c r="S890" s="56" t="s">
        <v>8553</v>
      </c>
      <c r="T890" s="56" t="s">
        <v>8551</v>
      </c>
      <c r="U890" s="56">
        <v>1</v>
      </c>
      <c r="V890" s="49" t="s">
        <v>8554</v>
      </c>
    </row>
    <row r="891" ht="12.8" customHeight="1" spans="1:22" x14ac:dyDescent="0.25">
      <c r="A891" s="55">
        <v>380221</v>
      </c>
      <c r="B891" s="56" t="s">
        <v>9763</v>
      </c>
      <c r="C891" s="56" t="s">
        <v>9721</v>
      </c>
      <c r="D891" s="56" t="s">
        <v>8547</v>
      </c>
      <c r="E891" s="56" t="s">
        <v>8548</v>
      </c>
      <c r="F891" s="56" t="s">
        <v>8583</v>
      </c>
      <c r="G891" s="56" t="s">
        <v>8583</v>
      </c>
      <c r="H891" s="56" t="s">
        <v>8635</v>
      </c>
      <c r="I891" s="56" t="s">
        <v>8635</v>
      </c>
      <c r="J891" s="56" t="s">
        <v>8551</v>
      </c>
      <c r="K891" s="56" t="s">
        <v>9547</v>
      </c>
      <c r="L891" s="56" t="s">
        <v>7407</v>
      </c>
      <c r="M891" s="56">
        <v>330</v>
      </c>
      <c r="N891" s="56">
        <v>333</v>
      </c>
      <c r="O891" s="56">
        <v>402</v>
      </c>
      <c r="P891" s="57" t="s">
        <v>7022</v>
      </c>
      <c r="Q891" s="58" t="s">
        <v>8586</v>
      </c>
      <c r="R891" s="56" t="s">
        <v>8583</v>
      </c>
      <c r="S891" s="56" t="s">
        <v>8553</v>
      </c>
      <c r="T891" s="56" t="s">
        <v>8551</v>
      </c>
      <c r="U891" s="56">
        <v>1</v>
      </c>
      <c r="V891" s="49" t="s">
        <v>8554</v>
      </c>
    </row>
    <row r="892" ht="12.8" customHeight="1" spans="1:22" x14ac:dyDescent="0.25">
      <c r="A892" s="55">
        <v>380222</v>
      </c>
      <c r="B892" s="56" t="s">
        <v>9764</v>
      </c>
      <c r="C892" s="56" t="s">
        <v>9730</v>
      </c>
      <c r="D892" s="56" t="s">
        <v>8547</v>
      </c>
      <c r="E892" s="56" t="s">
        <v>8548</v>
      </c>
      <c r="F892" s="56" t="s">
        <v>8583</v>
      </c>
      <c r="G892" s="56" t="s">
        <v>8583</v>
      </c>
      <c r="H892" s="56" t="s">
        <v>8601</v>
      </c>
      <c r="I892" s="56" t="s">
        <v>8602</v>
      </c>
      <c r="J892" s="56" t="s">
        <v>8551</v>
      </c>
      <c r="K892" s="56" t="s">
        <v>134</v>
      </c>
      <c r="L892" s="56" t="s">
        <v>7407</v>
      </c>
      <c r="M892" s="56">
        <v>330</v>
      </c>
      <c r="N892" s="56">
        <v>333</v>
      </c>
      <c r="O892" s="56">
        <v>402</v>
      </c>
      <c r="P892" s="57" t="s">
        <v>7022</v>
      </c>
      <c r="Q892" s="58" t="s">
        <v>8586</v>
      </c>
      <c r="R892" s="56" t="s">
        <v>8583</v>
      </c>
      <c r="S892" s="56" t="s">
        <v>8553</v>
      </c>
      <c r="T892" s="56" t="s">
        <v>8551</v>
      </c>
      <c r="U892" s="56">
        <v>1</v>
      </c>
      <c r="V892" s="49" t="s">
        <v>8554</v>
      </c>
    </row>
    <row r="893" ht="12.8" customHeight="1" spans="1:22" x14ac:dyDescent="0.25">
      <c r="A893" s="55">
        <v>380223</v>
      </c>
      <c r="B893" s="56" t="s">
        <v>9765</v>
      </c>
      <c r="C893" s="56" t="s">
        <v>9714</v>
      </c>
      <c r="D893" s="56" t="s">
        <v>8547</v>
      </c>
      <c r="E893" s="56" t="s">
        <v>8548</v>
      </c>
      <c r="F893" s="56" t="s">
        <v>8583</v>
      </c>
      <c r="G893" s="56" t="s">
        <v>8583</v>
      </c>
      <c r="H893" s="56" t="s">
        <v>8726</v>
      </c>
      <c r="I893" s="56" t="s">
        <v>8726</v>
      </c>
      <c r="J893" s="56" t="s">
        <v>8551</v>
      </c>
      <c r="K893" s="56" t="s">
        <v>178</v>
      </c>
      <c r="L893" s="56" t="s">
        <v>7407</v>
      </c>
      <c r="M893" s="56">
        <v>330</v>
      </c>
      <c r="N893" s="56">
        <v>333</v>
      </c>
      <c r="O893" s="56">
        <v>402</v>
      </c>
      <c r="P893" s="57" t="s">
        <v>7022</v>
      </c>
      <c r="Q893" s="58" t="s">
        <v>8586</v>
      </c>
      <c r="R893" s="56" t="s">
        <v>8583</v>
      </c>
      <c r="S893" s="56" t="s">
        <v>8553</v>
      </c>
      <c r="T893" s="56" t="s">
        <v>8551</v>
      </c>
      <c r="U893" s="56">
        <v>1</v>
      </c>
      <c r="V893" s="49" t="s">
        <v>8554</v>
      </c>
    </row>
    <row r="894" ht="12.8" customHeight="1" spans="1:22" x14ac:dyDescent="0.25">
      <c r="A894" s="55">
        <v>380225</v>
      </c>
      <c r="B894" s="56" t="s">
        <v>9766</v>
      </c>
      <c r="C894" s="56" t="s">
        <v>9721</v>
      </c>
      <c r="D894" s="56" t="s">
        <v>8547</v>
      </c>
      <c r="E894" s="56" t="s">
        <v>8548</v>
      </c>
      <c r="F894" s="56" t="s">
        <v>8583</v>
      </c>
      <c r="G894" s="56" t="s">
        <v>8583</v>
      </c>
      <c r="H894" s="56" t="s">
        <v>8643</v>
      </c>
      <c r="I894" s="56" t="s">
        <v>8643</v>
      </c>
      <c r="J894" s="56" t="s">
        <v>8551</v>
      </c>
      <c r="K894" s="56" t="s">
        <v>680</v>
      </c>
      <c r="L894" s="56" t="s">
        <v>7407</v>
      </c>
      <c r="M894" s="56">
        <v>330</v>
      </c>
      <c r="N894" s="56">
        <v>333</v>
      </c>
      <c r="O894" s="56">
        <v>402</v>
      </c>
      <c r="P894" s="57" t="s">
        <v>7022</v>
      </c>
      <c r="Q894" s="58" t="s">
        <v>8586</v>
      </c>
      <c r="R894" s="56" t="s">
        <v>8583</v>
      </c>
      <c r="S894" s="56" t="s">
        <v>8553</v>
      </c>
      <c r="T894" s="56" t="s">
        <v>8551</v>
      </c>
      <c r="U894" s="56">
        <v>1</v>
      </c>
      <c r="V894" s="49" t="s">
        <v>8554</v>
      </c>
    </row>
    <row r="895" ht="12.8" customHeight="1" spans="1:22" x14ac:dyDescent="0.25">
      <c r="A895" s="55">
        <v>380228</v>
      </c>
      <c r="B895" s="56" t="s">
        <v>9767</v>
      </c>
      <c r="C895" s="56" t="s">
        <v>9716</v>
      </c>
      <c r="D895" s="56" t="s">
        <v>8547</v>
      </c>
      <c r="E895" s="56" t="s">
        <v>8548</v>
      </c>
      <c r="F895" s="56" t="s">
        <v>8583</v>
      </c>
      <c r="G895" s="56" t="s">
        <v>8583</v>
      </c>
      <c r="H895" s="56" t="s">
        <v>8614</v>
      </c>
      <c r="I895" s="56" t="s">
        <v>8614</v>
      </c>
      <c r="J895" s="56" t="s">
        <v>8551</v>
      </c>
      <c r="K895" s="56" t="s">
        <v>762</v>
      </c>
      <c r="L895" s="56" t="s">
        <v>7407</v>
      </c>
      <c r="M895" s="56">
        <v>330</v>
      </c>
      <c r="N895" s="56">
        <v>333</v>
      </c>
      <c r="O895" s="56">
        <v>402</v>
      </c>
      <c r="P895" s="57" t="s">
        <v>7022</v>
      </c>
      <c r="Q895" s="58" t="s">
        <v>8586</v>
      </c>
      <c r="R895" s="56" t="s">
        <v>8583</v>
      </c>
      <c r="S895" s="56" t="s">
        <v>8553</v>
      </c>
      <c r="T895" s="56" t="s">
        <v>8551</v>
      </c>
      <c r="U895" s="56">
        <v>1</v>
      </c>
      <c r="V895" s="49" t="s">
        <v>8554</v>
      </c>
    </row>
    <row r="896" ht="12.8" customHeight="1" spans="1:22" x14ac:dyDescent="0.25">
      <c r="A896" s="55">
        <v>380229</v>
      </c>
      <c r="B896" s="56" t="s">
        <v>9768</v>
      </c>
      <c r="C896" s="56" t="s">
        <v>9714</v>
      </c>
      <c r="D896" s="56" t="s">
        <v>8547</v>
      </c>
      <c r="E896" s="56" t="s">
        <v>8548</v>
      </c>
      <c r="F896" s="56" t="s">
        <v>8583</v>
      </c>
      <c r="G896" s="56" t="s">
        <v>8583</v>
      </c>
      <c r="H896" s="56" t="s">
        <v>8707</v>
      </c>
      <c r="I896" s="56" t="s">
        <v>8707</v>
      </c>
      <c r="J896" s="56" t="s">
        <v>8551</v>
      </c>
      <c r="K896" s="56" t="s">
        <v>122</v>
      </c>
      <c r="L896" s="56" t="s">
        <v>7407</v>
      </c>
      <c r="M896" s="56">
        <v>330</v>
      </c>
      <c r="N896" s="56">
        <v>333</v>
      </c>
      <c r="O896" s="56">
        <v>402</v>
      </c>
      <c r="P896" s="57" t="s">
        <v>7022</v>
      </c>
      <c r="Q896" s="58" t="s">
        <v>8586</v>
      </c>
      <c r="R896" s="56" t="s">
        <v>8583</v>
      </c>
      <c r="S896" s="56" t="s">
        <v>8553</v>
      </c>
      <c r="T896" s="56" t="s">
        <v>8551</v>
      </c>
      <c r="U896" s="56">
        <v>1</v>
      </c>
      <c r="V896" s="49" t="s">
        <v>8554</v>
      </c>
    </row>
    <row r="897" ht="12.8" customHeight="1" spans="1:22" x14ac:dyDescent="0.25">
      <c r="A897" s="55">
        <v>380232</v>
      </c>
      <c r="B897" s="56" t="s">
        <v>9769</v>
      </c>
      <c r="C897" s="56" t="s">
        <v>9726</v>
      </c>
      <c r="D897" s="56" t="s">
        <v>8547</v>
      </c>
      <c r="E897" s="56" t="s">
        <v>8548</v>
      </c>
      <c r="F897" s="56" t="s">
        <v>8583</v>
      </c>
      <c r="G897" s="56" t="s">
        <v>8583</v>
      </c>
      <c r="H897" s="56" t="s">
        <v>8589</v>
      </c>
      <c r="I897" s="56" t="s">
        <v>8590</v>
      </c>
      <c r="J897" s="56" t="s">
        <v>8551</v>
      </c>
      <c r="K897" s="56" t="s">
        <v>8588</v>
      </c>
      <c r="L897" s="56" t="s">
        <v>7407</v>
      </c>
      <c r="M897" s="56">
        <v>330</v>
      </c>
      <c r="N897" s="56">
        <v>333</v>
      </c>
      <c r="O897" s="56">
        <v>402</v>
      </c>
      <c r="P897" s="57" t="s">
        <v>7022</v>
      </c>
      <c r="Q897" s="58" t="s">
        <v>8586</v>
      </c>
      <c r="R897" s="56" t="s">
        <v>8583</v>
      </c>
      <c r="S897" s="56" t="s">
        <v>8553</v>
      </c>
      <c r="T897" s="56" t="s">
        <v>8551</v>
      </c>
      <c r="U897" s="56">
        <v>1</v>
      </c>
      <c r="V897" s="49" t="s">
        <v>8554</v>
      </c>
    </row>
    <row r="898" ht="12.8" customHeight="1" spans="1:22" x14ac:dyDescent="0.25">
      <c r="A898" s="55">
        <v>380234</v>
      </c>
      <c r="B898" s="56" t="s">
        <v>9770</v>
      </c>
      <c r="C898" s="56" t="s">
        <v>9726</v>
      </c>
      <c r="D898" s="56" t="s">
        <v>8547</v>
      </c>
      <c r="E898" s="56" t="s">
        <v>8548</v>
      </c>
      <c r="F898" s="56" t="s">
        <v>8583</v>
      </c>
      <c r="G898" s="56" t="s">
        <v>8583</v>
      </c>
      <c r="H898" s="56" t="s">
        <v>8654</v>
      </c>
      <c r="I898" s="56" t="s">
        <v>8654</v>
      </c>
      <c r="J898" s="56" t="s">
        <v>8551</v>
      </c>
      <c r="K898" s="56" t="s">
        <v>8655</v>
      </c>
      <c r="L898" s="56" t="s">
        <v>7407</v>
      </c>
      <c r="M898" s="56">
        <v>330</v>
      </c>
      <c r="N898" s="56">
        <v>333</v>
      </c>
      <c r="O898" s="56">
        <v>402</v>
      </c>
      <c r="P898" s="57" t="s">
        <v>7022</v>
      </c>
      <c r="Q898" s="58" t="s">
        <v>8586</v>
      </c>
      <c r="R898" s="56" t="s">
        <v>8583</v>
      </c>
      <c r="S898" s="56" t="s">
        <v>8553</v>
      </c>
      <c r="T898" s="56" t="s">
        <v>8551</v>
      </c>
      <c r="U898" s="56">
        <v>1</v>
      </c>
      <c r="V898" s="49" t="s">
        <v>8554</v>
      </c>
    </row>
    <row r="899" ht="12.8" customHeight="1" spans="1:22" x14ac:dyDescent="0.25">
      <c r="A899" s="55">
        <v>380235</v>
      </c>
      <c r="B899" s="56" t="s">
        <v>9771</v>
      </c>
      <c r="C899" s="56" t="s">
        <v>9735</v>
      </c>
      <c r="D899" s="56" t="s">
        <v>8547</v>
      </c>
      <c r="E899" s="56" t="s">
        <v>8548</v>
      </c>
      <c r="F899" s="56" t="s">
        <v>8583</v>
      </c>
      <c r="G899" s="56" t="s">
        <v>8583</v>
      </c>
      <c r="H899" s="56" t="s">
        <v>8637</v>
      </c>
      <c r="I899" s="56" t="s">
        <v>8637</v>
      </c>
      <c r="J899" s="56" t="s">
        <v>8551</v>
      </c>
      <c r="K899" s="56" t="s">
        <v>8638</v>
      </c>
      <c r="L899" s="56" t="s">
        <v>7407</v>
      </c>
      <c r="M899" s="56">
        <v>330</v>
      </c>
      <c r="N899" s="56">
        <v>333</v>
      </c>
      <c r="O899" s="56">
        <v>402</v>
      </c>
      <c r="P899" s="57" t="s">
        <v>7022</v>
      </c>
      <c r="Q899" s="58" t="s">
        <v>8586</v>
      </c>
      <c r="R899" s="56" t="s">
        <v>8583</v>
      </c>
      <c r="S899" s="56" t="s">
        <v>8553</v>
      </c>
      <c r="T899" s="56" t="s">
        <v>8551</v>
      </c>
      <c r="U899" s="56">
        <v>1</v>
      </c>
      <c r="V899" s="49" t="s">
        <v>8554</v>
      </c>
    </row>
    <row r="900" ht="12.8" customHeight="1" spans="1:22" x14ac:dyDescent="0.25">
      <c r="A900" s="55">
        <v>380236</v>
      </c>
      <c r="B900" s="56" t="s">
        <v>9772</v>
      </c>
      <c r="C900" s="56" t="s">
        <v>9716</v>
      </c>
      <c r="D900" s="56" t="s">
        <v>8547</v>
      </c>
      <c r="E900" s="56" t="s">
        <v>8548</v>
      </c>
      <c r="F900" s="56" t="s">
        <v>8583</v>
      </c>
      <c r="G900" s="56" t="s">
        <v>8583</v>
      </c>
      <c r="H900" s="56" t="s">
        <v>8666</v>
      </c>
      <c r="I900" s="56" t="s">
        <v>8666</v>
      </c>
      <c r="J900" s="56" t="s">
        <v>8551</v>
      </c>
      <c r="K900" s="56" t="s">
        <v>8667</v>
      </c>
      <c r="L900" s="56" t="s">
        <v>7407</v>
      </c>
      <c r="M900" s="56">
        <v>330</v>
      </c>
      <c r="N900" s="56">
        <v>333</v>
      </c>
      <c r="O900" s="56">
        <v>402</v>
      </c>
      <c r="P900" s="57" t="s">
        <v>7022</v>
      </c>
      <c r="Q900" s="58" t="s">
        <v>8586</v>
      </c>
      <c r="R900" s="56" t="s">
        <v>8583</v>
      </c>
      <c r="S900" s="56" t="s">
        <v>8553</v>
      </c>
      <c r="T900" s="56" t="s">
        <v>8551</v>
      </c>
      <c r="U900" s="56">
        <v>1</v>
      </c>
      <c r="V900" s="49" t="s">
        <v>8554</v>
      </c>
    </row>
    <row r="901" ht="12.8" customHeight="1" spans="1:22" x14ac:dyDescent="0.25">
      <c r="A901" s="55">
        <v>380240</v>
      </c>
      <c r="B901" s="56" t="s">
        <v>9773</v>
      </c>
      <c r="C901" s="56" t="s">
        <v>9774</v>
      </c>
      <c r="D901" s="56" t="s">
        <v>8737</v>
      </c>
      <c r="E901" s="56" t="s">
        <v>8548</v>
      </c>
      <c r="F901" s="56" t="s">
        <v>8738</v>
      </c>
      <c r="G901" s="56" t="s">
        <v>9055</v>
      </c>
      <c r="H901" s="56" t="s">
        <v>9073</v>
      </c>
      <c r="I901" s="56" t="s">
        <v>9057</v>
      </c>
      <c r="J901" s="56" t="s">
        <v>8551</v>
      </c>
      <c r="K901" s="56" t="s">
        <v>9072</v>
      </c>
      <c r="L901" s="56" t="s">
        <v>7407</v>
      </c>
      <c r="M901" s="56">
        <v>330</v>
      </c>
      <c r="N901" s="56">
        <v>335</v>
      </c>
      <c r="O901" s="56">
        <v>405</v>
      </c>
      <c r="P901" s="57" t="s">
        <v>7022</v>
      </c>
      <c r="Q901" s="58" t="s">
        <v>9058</v>
      </c>
      <c r="R901" s="56" t="s">
        <v>9055</v>
      </c>
      <c r="S901" s="56" t="s">
        <v>8553</v>
      </c>
      <c r="T901" s="56" t="s">
        <v>8551</v>
      </c>
      <c r="U901" s="56">
        <v>1</v>
      </c>
      <c r="V901" s="49" t="s">
        <v>8554</v>
      </c>
    </row>
    <row r="902" ht="12.8" customHeight="1" spans="1:22" x14ac:dyDescent="0.25">
      <c r="A902" s="55">
        <v>380241</v>
      </c>
      <c r="B902" s="56" t="s">
        <v>9775</v>
      </c>
      <c r="C902" s="56" t="s">
        <v>9735</v>
      </c>
      <c r="D902" s="56" t="s">
        <v>8737</v>
      </c>
      <c r="E902" s="56" t="s">
        <v>8548</v>
      </c>
      <c r="F902" s="56" t="s">
        <v>8738</v>
      </c>
      <c r="G902" s="56" t="s">
        <v>9055</v>
      </c>
      <c r="H902" s="56" t="s">
        <v>9056</v>
      </c>
      <c r="I902" s="56" t="s">
        <v>9057</v>
      </c>
      <c r="J902" s="56" t="s">
        <v>8551</v>
      </c>
      <c r="K902" s="56" t="s">
        <v>286</v>
      </c>
      <c r="L902" s="56" t="s">
        <v>7407</v>
      </c>
      <c r="M902" s="56">
        <v>330</v>
      </c>
      <c r="N902" s="56">
        <v>335</v>
      </c>
      <c r="O902" s="56">
        <v>405</v>
      </c>
      <c r="P902" s="57" t="s">
        <v>7022</v>
      </c>
      <c r="Q902" s="58" t="s">
        <v>9058</v>
      </c>
      <c r="R902" s="56" t="s">
        <v>9055</v>
      </c>
      <c r="S902" s="56" t="s">
        <v>8553</v>
      </c>
      <c r="T902" s="56" t="s">
        <v>8551</v>
      </c>
      <c r="U902" s="56">
        <v>1</v>
      </c>
      <c r="V902" s="49" t="s">
        <v>8554</v>
      </c>
    </row>
    <row r="903" ht="12.8" customHeight="1" spans="1:22" x14ac:dyDescent="0.25">
      <c r="A903" s="55">
        <v>380242</v>
      </c>
      <c r="B903" s="56" t="s">
        <v>9776</v>
      </c>
      <c r="C903" s="56" t="s">
        <v>9774</v>
      </c>
      <c r="D903" s="56" t="s">
        <v>8737</v>
      </c>
      <c r="E903" s="56" t="s">
        <v>8548</v>
      </c>
      <c r="F903" s="56" t="s">
        <v>8738</v>
      </c>
      <c r="G903" s="56" t="s">
        <v>9055</v>
      </c>
      <c r="H903" s="56" t="s">
        <v>9064</v>
      </c>
      <c r="I903" s="56" t="s">
        <v>9057</v>
      </c>
      <c r="J903" s="56" t="s">
        <v>8551</v>
      </c>
      <c r="K903" s="56" t="s">
        <v>9066</v>
      </c>
      <c r="L903" s="56" t="s">
        <v>7407</v>
      </c>
      <c r="M903" s="56">
        <v>330</v>
      </c>
      <c r="N903" s="56">
        <v>335</v>
      </c>
      <c r="O903" s="56">
        <v>405</v>
      </c>
      <c r="P903" s="57" t="s">
        <v>7022</v>
      </c>
      <c r="Q903" s="58" t="s">
        <v>9058</v>
      </c>
      <c r="R903" s="56" t="s">
        <v>9055</v>
      </c>
      <c r="S903" s="56" t="s">
        <v>8553</v>
      </c>
      <c r="T903" s="56" t="s">
        <v>8551</v>
      </c>
      <c r="U903" s="56">
        <v>1</v>
      </c>
      <c r="V903" s="49" t="s">
        <v>8554</v>
      </c>
    </row>
    <row r="904" ht="12.8" customHeight="1" spans="1:22" x14ac:dyDescent="0.25">
      <c r="A904" s="55">
        <v>380157</v>
      </c>
      <c r="B904" s="56" t="s">
        <v>9777</v>
      </c>
      <c r="C904" s="56" t="s">
        <v>9774</v>
      </c>
      <c r="D904" s="56" t="s">
        <v>8547</v>
      </c>
      <c r="E904" s="56" t="s">
        <v>8548</v>
      </c>
      <c r="F904" s="56" t="s">
        <v>8549</v>
      </c>
      <c r="G904" s="56" t="s">
        <v>8549</v>
      </c>
      <c r="H904" s="56" t="s">
        <v>8577</v>
      </c>
      <c r="I904" s="56" t="s">
        <v>8577</v>
      </c>
      <c r="J904" s="56" t="s">
        <v>8551</v>
      </c>
      <c r="K904" s="56" t="s">
        <v>143</v>
      </c>
      <c r="L904" s="56" t="s">
        <v>7407</v>
      </c>
      <c r="M904" s="56">
        <v>330</v>
      </c>
      <c r="N904" s="56">
        <v>333</v>
      </c>
      <c r="O904" s="56">
        <v>401</v>
      </c>
      <c r="P904" s="57" t="s">
        <v>7022</v>
      </c>
      <c r="Q904" s="58" t="s">
        <v>8552</v>
      </c>
      <c r="R904" s="56" t="s">
        <v>8549</v>
      </c>
      <c r="S904" s="56" t="s">
        <v>8553</v>
      </c>
      <c r="T904" s="56" t="s">
        <v>8551</v>
      </c>
      <c r="U904" s="56">
        <v>1</v>
      </c>
      <c r="V904" s="49" t="s">
        <v>8554</v>
      </c>
    </row>
    <row r="905" ht="12.8" customHeight="1" spans="1:22" x14ac:dyDescent="0.25">
      <c r="A905" s="55">
        <v>380185</v>
      </c>
      <c r="B905" s="56" t="s">
        <v>9778</v>
      </c>
      <c r="C905" s="56" t="s">
        <v>9774</v>
      </c>
      <c r="D905" s="56" t="s">
        <v>8547</v>
      </c>
      <c r="E905" s="56" t="s">
        <v>8548</v>
      </c>
      <c r="F905" s="56" t="s">
        <v>8549</v>
      </c>
      <c r="G905" s="56" t="s">
        <v>8549</v>
      </c>
      <c r="H905" s="56" t="s">
        <v>8924</v>
      </c>
      <c r="I905" s="56" t="s">
        <v>8905</v>
      </c>
      <c r="J905" s="56" t="s">
        <v>8551</v>
      </c>
      <c r="K905" s="56" t="s">
        <v>9779</v>
      </c>
      <c r="L905" s="56" t="s">
        <v>7407</v>
      </c>
      <c r="M905" s="56">
        <v>330</v>
      </c>
      <c r="N905" s="56">
        <v>333</v>
      </c>
      <c r="O905" s="56">
        <v>401</v>
      </c>
      <c r="P905" s="57" t="s">
        <v>7022</v>
      </c>
      <c r="Q905" s="58" t="s">
        <v>8552</v>
      </c>
      <c r="R905" s="56" t="s">
        <v>8549</v>
      </c>
      <c r="S905" s="56" t="s">
        <v>8553</v>
      </c>
      <c r="T905" s="56" t="s">
        <v>8551</v>
      </c>
      <c r="U905" s="56">
        <v>1</v>
      </c>
      <c r="V905" s="49" t="s">
        <v>8554</v>
      </c>
    </row>
    <row r="906" ht="12.8" customHeight="1" spans="1:22" x14ac:dyDescent="0.25">
      <c r="A906" s="55">
        <v>380227</v>
      </c>
      <c r="B906" s="56" t="s">
        <v>9780</v>
      </c>
      <c r="C906" s="56" t="s">
        <v>9774</v>
      </c>
      <c r="D906" s="56" t="s">
        <v>8547</v>
      </c>
      <c r="E906" s="56" t="s">
        <v>8548</v>
      </c>
      <c r="F906" s="56" t="s">
        <v>8583</v>
      </c>
      <c r="G906" s="56" t="s">
        <v>8583</v>
      </c>
      <c r="H906" s="56" t="s">
        <v>8607</v>
      </c>
      <c r="I906" s="56" t="s">
        <v>8607</v>
      </c>
      <c r="J906" s="56" t="s">
        <v>8551</v>
      </c>
      <c r="K906" s="56" t="s">
        <v>114</v>
      </c>
      <c r="L906" s="56" t="s">
        <v>7407</v>
      </c>
      <c r="M906" s="56">
        <v>330</v>
      </c>
      <c r="N906" s="56">
        <v>333</v>
      </c>
      <c r="O906" s="56">
        <v>402</v>
      </c>
      <c r="P906" s="57" t="s">
        <v>7022</v>
      </c>
      <c r="Q906" s="58" t="s">
        <v>8586</v>
      </c>
      <c r="R906" s="56" t="s">
        <v>8583</v>
      </c>
      <c r="S906" s="56" t="s">
        <v>8553</v>
      </c>
      <c r="T906" s="56" t="s">
        <v>8551</v>
      </c>
      <c r="U906" s="56">
        <v>1</v>
      </c>
      <c r="V906" s="49" t="s">
        <v>8554</v>
      </c>
    </row>
    <row r="907" ht="12.8" customHeight="1" spans="1:22" x14ac:dyDescent="0.25">
      <c r="A907" s="55">
        <v>380231</v>
      </c>
      <c r="B907" s="56" t="s">
        <v>9781</v>
      </c>
      <c r="C907" s="56" t="s">
        <v>9774</v>
      </c>
      <c r="D907" s="56" t="s">
        <v>8547</v>
      </c>
      <c r="E907" s="56" t="s">
        <v>8548</v>
      </c>
      <c r="F907" s="56" t="s">
        <v>8583</v>
      </c>
      <c r="G907" s="56" t="s">
        <v>8583</v>
      </c>
      <c r="H907" s="56" t="s">
        <v>8647</v>
      </c>
      <c r="I907" s="56" t="s">
        <v>8647</v>
      </c>
      <c r="J907" s="56" t="s">
        <v>8551</v>
      </c>
      <c r="K907" s="56" t="s">
        <v>267</v>
      </c>
      <c r="L907" s="56" t="s">
        <v>7407</v>
      </c>
      <c r="M907" s="56">
        <v>330</v>
      </c>
      <c r="N907" s="56">
        <v>333</v>
      </c>
      <c r="O907" s="56">
        <v>402</v>
      </c>
      <c r="P907" s="57" t="s">
        <v>7022</v>
      </c>
      <c r="Q907" s="58" t="s">
        <v>8586</v>
      </c>
      <c r="R907" s="56" t="s">
        <v>8583</v>
      </c>
      <c r="S907" s="56" t="s">
        <v>8553</v>
      </c>
      <c r="T907" s="56" t="s">
        <v>8551</v>
      </c>
      <c r="U907" s="56">
        <v>1</v>
      </c>
      <c r="V907" s="49" t="s">
        <v>8554</v>
      </c>
    </row>
    <row r="908" ht="12.8" customHeight="1" spans="1:22" x14ac:dyDescent="0.25">
      <c r="A908" s="55">
        <v>380237</v>
      </c>
      <c r="B908" s="56" t="s">
        <v>9782</v>
      </c>
      <c r="C908" s="56" t="s">
        <v>9774</v>
      </c>
      <c r="D908" s="56" t="s">
        <v>8547</v>
      </c>
      <c r="E908" s="56" t="s">
        <v>8548</v>
      </c>
      <c r="F908" s="56" t="s">
        <v>8583</v>
      </c>
      <c r="G908" s="56" t="s">
        <v>8583</v>
      </c>
      <c r="H908" s="56" t="s">
        <v>9520</v>
      </c>
      <c r="I908" s="56" t="s">
        <v>9520</v>
      </c>
      <c r="J908" s="56" t="s">
        <v>8551</v>
      </c>
      <c r="K908" s="56" t="s">
        <v>9783</v>
      </c>
      <c r="L908" s="56" t="s">
        <v>7407</v>
      </c>
      <c r="M908" s="56">
        <v>330</v>
      </c>
      <c r="N908" s="56">
        <v>333</v>
      </c>
      <c r="O908" s="56">
        <v>402</v>
      </c>
      <c r="P908" s="57" t="s">
        <v>7022</v>
      </c>
      <c r="Q908" s="58" t="s">
        <v>8586</v>
      </c>
      <c r="R908" s="56" t="s">
        <v>8583</v>
      </c>
      <c r="S908" s="56" t="s">
        <v>8553</v>
      </c>
      <c r="T908" s="56" t="s">
        <v>8551</v>
      </c>
      <c r="U908" s="56">
        <v>1</v>
      </c>
      <c r="V908" s="49" t="s">
        <v>8554</v>
      </c>
    </row>
    <row r="909" ht="12.8" customHeight="1" spans="1:22" x14ac:dyDescent="0.25">
      <c r="A909" s="55">
        <v>380170</v>
      </c>
      <c r="B909" s="56" t="s">
        <v>9784</v>
      </c>
      <c r="C909" s="56" t="s">
        <v>9774</v>
      </c>
      <c r="D909" s="56" t="s">
        <v>8547</v>
      </c>
      <c r="E909" s="56" t="s">
        <v>8548</v>
      </c>
      <c r="F909" s="56" t="s">
        <v>8549</v>
      </c>
      <c r="G909" s="56" t="s">
        <v>8549</v>
      </c>
      <c r="H909" s="56" t="s">
        <v>9175</v>
      </c>
      <c r="I909" s="56" t="s">
        <v>9162</v>
      </c>
      <c r="J909" s="56" t="s">
        <v>8551</v>
      </c>
      <c r="K909" s="56" t="s">
        <v>349</v>
      </c>
      <c r="L909" s="56" t="s">
        <v>7407</v>
      </c>
      <c r="M909" s="56">
        <v>330</v>
      </c>
      <c r="N909" s="56">
        <v>333</v>
      </c>
      <c r="O909" s="56">
        <v>401</v>
      </c>
      <c r="P909" s="57" t="s">
        <v>7022</v>
      </c>
      <c r="Q909" s="58" t="s">
        <v>8552</v>
      </c>
      <c r="R909" s="56" t="s">
        <v>8549</v>
      </c>
      <c r="S909" s="56" t="s">
        <v>8553</v>
      </c>
      <c r="T909" s="56" t="s">
        <v>8551</v>
      </c>
      <c r="U909" s="56">
        <v>1</v>
      </c>
      <c r="V909" s="49" t="s">
        <v>8554</v>
      </c>
    </row>
    <row r="910" ht="12.8" customHeight="1" spans="1:22" x14ac:dyDescent="0.25">
      <c r="A910" s="55">
        <v>380220</v>
      </c>
      <c r="B910" s="56" t="s">
        <v>9785</v>
      </c>
      <c r="C910" s="56" t="s">
        <v>9774</v>
      </c>
      <c r="D910" s="56" t="s">
        <v>8547</v>
      </c>
      <c r="E910" s="56" t="s">
        <v>8548</v>
      </c>
      <c r="F910" s="56" t="s">
        <v>8583</v>
      </c>
      <c r="G910" s="56" t="s">
        <v>8583</v>
      </c>
      <c r="H910" s="56" t="s">
        <v>8596</v>
      </c>
      <c r="I910" s="56" t="s">
        <v>8596</v>
      </c>
      <c r="J910" s="56" t="s">
        <v>8551</v>
      </c>
      <c r="K910" s="56" t="s">
        <v>3583</v>
      </c>
      <c r="L910" s="56" t="s">
        <v>7407</v>
      </c>
      <c r="M910" s="56">
        <v>330</v>
      </c>
      <c r="N910" s="56">
        <v>333</v>
      </c>
      <c r="O910" s="56">
        <v>402</v>
      </c>
      <c r="P910" s="57" t="s">
        <v>7022</v>
      </c>
      <c r="Q910" s="58" t="s">
        <v>8586</v>
      </c>
      <c r="R910" s="56" t="s">
        <v>8583</v>
      </c>
      <c r="S910" s="56" t="s">
        <v>8553</v>
      </c>
      <c r="T910" s="56" t="s">
        <v>8551</v>
      </c>
      <c r="U910" s="56">
        <v>1</v>
      </c>
      <c r="V910" s="49" t="s">
        <v>8554</v>
      </c>
    </row>
    <row r="911" ht="12.8" customHeight="1" spans="1:22" x14ac:dyDescent="0.25">
      <c r="A911" s="55">
        <v>380224</v>
      </c>
      <c r="B911" s="56" t="s">
        <v>9786</v>
      </c>
      <c r="C911" s="56" t="s">
        <v>11</v>
      </c>
      <c r="D911" s="56" t="s">
        <v>8547</v>
      </c>
      <c r="E911" s="56" t="s">
        <v>8548</v>
      </c>
      <c r="F911" s="56" t="s">
        <v>8583</v>
      </c>
      <c r="G911" s="56" t="s">
        <v>8583</v>
      </c>
      <c r="H911" s="56" t="s">
        <v>8617</v>
      </c>
      <c r="I911" s="56" t="s">
        <v>8617</v>
      </c>
      <c r="J911" s="56" t="s">
        <v>8551</v>
      </c>
      <c r="K911" s="56" t="s">
        <v>2208</v>
      </c>
      <c r="L911" s="56" t="s">
        <v>7407</v>
      </c>
      <c r="M911" s="56">
        <v>330</v>
      </c>
      <c r="N911" s="56">
        <v>333</v>
      </c>
      <c r="O911" s="56">
        <v>402</v>
      </c>
      <c r="P911" s="57" t="s">
        <v>7022</v>
      </c>
      <c r="Q911" s="58" t="s">
        <v>8586</v>
      </c>
      <c r="R911" s="56" t="s">
        <v>8583</v>
      </c>
      <c r="S911" s="56" t="s">
        <v>8553</v>
      </c>
      <c r="T911" s="56" t="s">
        <v>8551</v>
      </c>
      <c r="U911" s="56">
        <v>1</v>
      </c>
      <c r="V911" s="49" t="s">
        <v>8554</v>
      </c>
    </row>
    <row r="912" ht="12.8" customHeight="1" spans="1:22" x14ac:dyDescent="0.25">
      <c r="A912" s="55">
        <v>380233</v>
      </c>
      <c r="B912" s="56" t="s">
        <v>9787</v>
      </c>
      <c r="C912" s="56" t="s">
        <v>11</v>
      </c>
      <c r="D912" s="56" t="s">
        <v>8547</v>
      </c>
      <c r="E912" s="56" t="s">
        <v>8548</v>
      </c>
      <c r="F912" s="56" t="s">
        <v>8583</v>
      </c>
      <c r="G912" s="56" t="s">
        <v>8583</v>
      </c>
      <c r="H912" s="56" t="s">
        <v>8592</v>
      </c>
      <c r="I912" s="56" t="s">
        <v>8592</v>
      </c>
      <c r="J912" s="56" t="s">
        <v>8551</v>
      </c>
      <c r="K912" s="56" t="s">
        <v>6932</v>
      </c>
      <c r="L912" s="56" t="s">
        <v>7407</v>
      </c>
      <c r="M912" s="56">
        <v>330</v>
      </c>
      <c r="N912" s="56">
        <v>333</v>
      </c>
      <c r="O912" s="56">
        <v>402</v>
      </c>
      <c r="P912" s="57" t="s">
        <v>7022</v>
      </c>
      <c r="Q912" s="58" t="s">
        <v>8586</v>
      </c>
      <c r="R912" s="56" t="s">
        <v>8583</v>
      </c>
      <c r="S912" s="56" t="s">
        <v>8553</v>
      </c>
      <c r="T912" s="56" t="s">
        <v>8551</v>
      </c>
      <c r="U912" s="56">
        <v>1</v>
      </c>
      <c r="V912" s="49" t="s">
        <v>8554</v>
      </c>
    </row>
    <row r="913" ht="12.8" customHeight="1" spans="1:22" x14ac:dyDescent="0.25">
      <c r="A913" s="55">
        <v>380163</v>
      </c>
      <c r="B913" s="56" t="s">
        <v>9788</v>
      </c>
      <c r="C913" s="56" t="s">
        <v>11</v>
      </c>
      <c r="D913" s="56" t="s">
        <v>8547</v>
      </c>
      <c r="E913" s="56" t="s">
        <v>8548</v>
      </c>
      <c r="F913" s="56" t="s">
        <v>8549</v>
      </c>
      <c r="G913" s="56" t="s">
        <v>8549</v>
      </c>
      <c r="H913" s="56" t="s">
        <v>8908</v>
      </c>
      <c r="I913" s="56" t="s">
        <v>8905</v>
      </c>
      <c r="J913" s="56" t="s">
        <v>8551</v>
      </c>
      <c r="K913" s="56" t="s">
        <v>8909</v>
      </c>
      <c r="L913" s="56" t="s">
        <v>7407</v>
      </c>
      <c r="M913" s="56">
        <v>330</v>
      </c>
      <c r="N913" s="56">
        <v>333</v>
      </c>
      <c r="O913" s="56">
        <v>401</v>
      </c>
      <c r="P913" s="57" t="s">
        <v>7022</v>
      </c>
      <c r="Q913" s="58" t="s">
        <v>8552</v>
      </c>
      <c r="R913" s="56" t="s">
        <v>8549</v>
      </c>
      <c r="S913" s="56" t="s">
        <v>8553</v>
      </c>
      <c r="T913" s="56" t="s">
        <v>8551</v>
      </c>
      <c r="U913" s="56">
        <v>1</v>
      </c>
      <c r="V913" s="49" t="s">
        <v>8554</v>
      </c>
    </row>
    <row r="914" ht="12.8" customHeight="1" spans="1:22" x14ac:dyDescent="0.25">
      <c r="A914" s="55">
        <v>380179</v>
      </c>
      <c r="B914" s="56" t="s">
        <v>9789</v>
      </c>
      <c r="C914" s="56" t="s">
        <v>11</v>
      </c>
      <c r="D914" s="56" t="s">
        <v>8547</v>
      </c>
      <c r="E914" s="56" t="s">
        <v>8548</v>
      </c>
      <c r="F914" s="56" t="s">
        <v>8549</v>
      </c>
      <c r="G914" s="56" t="s">
        <v>8549</v>
      </c>
      <c r="H914" s="56" t="s">
        <v>9204</v>
      </c>
      <c r="I914" s="56" t="s">
        <v>9162</v>
      </c>
      <c r="J914" s="56" t="s">
        <v>8551</v>
      </c>
      <c r="K914" s="56" t="s">
        <v>9790</v>
      </c>
      <c r="L914" s="56" t="s">
        <v>7407</v>
      </c>
      <c r="M914" s="56">
        <v>330</v>
      </c>
      <c r="N914" s="56">
        <v>333</v>
      </c>
      <c r="O914" s="56">
        <v>401</v>
      </c>
      <c r="P914" s="57" t="s">
        <v>7022</v>
      </c>
      <c r="Q914" s="58" t="s">
        <v>8552</v>
      </c>
      <c r="R914" s="56" t="s">
        <v>8549</v>
      </c>
      <c r="S914" s="56" t="s">
        <v>8553</v>
      </c>
      <c r="T914" s="56" t="s">
        <v>8551</v>
      </c>
      <c r="U914" s="56">
        <v>1</v>
      </c>
      <c r="V914" s="49" t="s">
        <v>8554</v>
      </c>
    </row>
    <row r="915" ht="12.8" customHeight="1" spans="1:22" x14ac:dyDescent="0.25">
      <c r="A915" s="55">
        <v>380226</v>
      </c>
      <c r="B915" s="56" t="s">
        <v>9791</v>
      </c>
      <c r="C915" s="56" t="s">
        <v>11</v>
      </c>
      <c r="D915" s="56" t="s">
        <v>8547</v>
      </c>
      <c r="E915" s="56" t="s">
        <v>8548</v>
      </c>
      <c r="F915" s="56" t="s">
        <v>8583</v>
      </c>
      <c r="G915" s="56" t="s">
        <v>8583</v>
      </c>
      <c r="H915" s="56" t="s">
        <v>8584</v>
      </c>
      <c r="I915" s="56" t="s">
        <v>8585</v>
      </c>
      <c r="J915" s="56" t="s">
        <v>8551</v>
      </c>
      <c r="K915" s="56" t="s">
        <v>6769</v>
      </c>
      <c r="L915" s="56" t="s">
        <v>7407</v>
      </c>
      <c r="M915" s="56">
        <v>330</v>
      </c>
      <c r="N915" s="56">
        <v>333</v>
      </c>
      <c r="O915" s="56">
        <v>402</v>
      </c>
      <c r="P915" s="57" t="s">
        <v>7022</v>
      </c>
      <c r="Q915" s="58" t="s">
        <v>8586</v>
      </c>
      <c r="R915" s="56" t="s">
        <v>8583</v>
      </c>
      <c r="S915" s="56" t="s">
        <v>8553</v>
      </c>
      <c r="T915" s="56" t="s">
        <v>8551</v>
      </c>
      <c r="U915" s="56">
        <v>1</v>
      </c>
      <c r="V915" s="49" t="s">
        <v>8554</v>
      </c>
    </row>
    <row r="916" ht="12.8" customHeight="1" spans="1:22" x14ac:dyDescent="0.25">
      <c r="A916" s="55">
        <v>380219</v>
      </c>
      <c r="B916" s="56" t="s">
        <v>9792</v>
      </c>
      <c r="C916" s="56" t="s">
        <v>11</v>
      </c>
      <c r="D916" s="56" t="s">
        <v>8547</v>
      </c>
      <c r="E916" s="56" t="s">
        <v>8548</v>
      </c>
      <c r="F916" s="56" t="s">
        <v>8583</v>
      </c>
      <c r="G916" s="56" t="s">
        <v>8583</v>
      </c>
      <c r="H916" s="56" t="s">
        <v>8679</v>
      </c>
      <c r="I916" s="56" t="s">
        <v>8679</v>
      </c>
      <c r="J916" s="56" t="s">
        <v>8551</v>
      </c>
      <c r="K916" s="56" t="s">
        <v>8680</v>
      </c>
      <c r="L916" s="56" t="s">
        <v>7407</v>
      </c>
      <c r="M916" s="56">
        <v>330</v>
      </c>
      <c r="N916" s="56">
        <v>333</v>
      </c>
      <c r="O916" s="56">
        <v>402</v>
      </c>
      <c r="P916" s="57" t="s">
        <v>7022</v>
      </c>
      <c r="Q916" s="58" t="s">
        <v>8586</v>
      </c>
      <c r="R916" s="56" t="s">
        <v>8583</v>
      </c>
      <c r="S916" s="56" t="s">
        <v>8553</v>
      </c>
      <c r="T916" s="56" t="s">
        <v>8551</v>
      </c>
      <c r="U916" s="56">
        <v>1</v>
      </c>
      <c r="V916" s="49" t="s">
        <v>8554</v>
      </c>
    </row>
    <row r="917" ht="12.8" customHeight="1" spans="1:22" x14ac:dyDescent="0.25">
      <c r="A917" s="55">
        <v>380167</v>
      </c>
      <c r="B917" s="56" t="s">
        <v>9793</v>
      </c>
      <c r="C917" s="56" t="s">
        <v>11</v>
      </c>
      <c r="D917" s="56" t="s">
        <v>8547</v>
      </c>
      <c r="E917" s="56" t="s">
        <v>8548</v>
      </c>
      <c r="F917" s="56" t="s">
        <v>8549</v>
      </c>
      <c r="G917" s="56" t="s">
        <v>8549</v>
      </c>
      <c r="H917" s="56" t="s">
        <v>9245</v>
      </c>
      <c r="I917" s="56" t="s">
        <v>9245</v>
      </c>
      <c r="J917" s="56" t="s">
        <v>8551</v>
      </c>
      <c r="K917" s="56" t="s">
        <v>110</v>
      </c>
      <c r="L917" s="56" t="s">
        <v>7407</v>
      </c>
      <c r="M917" s="56">
        <v>330</v>
      </c>
      <c r="N917" s="56">
        <v>333</v>
      </c>
      <c r="O917" s="56">
        <v>401</v>
      </c>
      <c r="P917" s="57" t="s">
        <v>7022</v>
      </c>
      <c r="Q917" s="58" t="s">
        <v>8552</v>
      </c>
      <c r="R917" s="56" t="s">
        <v>8549</v>
      </c>
      <c r="S917" s="56" t="s">
        <v>8553</v>
      </c>
      <c r="T917" s="56" t="s">
        <v>8551</v>
      </c>
      <c r="U917" s="56">
        <v>1</v>
      </c>
      <c r="V917" s="49" t="s">
        <v>8554</v>
      </c>
    </row>
    <row r="918" ht="12.8" customHeight="1" spans="1:22" x14ac:dyDescent="0.25">
      <c r="A918" s="55">
        <v>380175</v>
      </c>
      <c r="B918" s="56" t="s">
        <v>9794</v>
      </c>
      <c r="C918" s="56" t="s">
        <v>11</v>
      </c>
      <c r="D918" s="56" t="s">
        <v>8547</v>
      </c>
      <c r="E918" s="56" t="s">
        <v>8548</v>
      </c>
      <c r="F918" s="56" t="s">
        <v>8549</v>
      </c>
      <c r="G918" s="56" t="s">
        <v>8549</v>
      </c>
      <c r="H918" s="56" t="s">
        <v>9110</v>
      </c>
      <c r="I918" s="56" t="s">
        <v>9110</v>
      </c>
      <c r="J918" s="56" t="s">
        <v>8551</v>
      </c>
      <c r="K918" s="56" t="s">
        <v>9109</v>
      </c>
      <c r="L918" s="56" t="s">
        <v>7407</v>
      </c>
      <c r="M918" s="56">
        <v>330</v>
      </c>
      <c r="N918" s="56">
        <v>333</v>
      </c>
      <c r="O918" s="56">
        <v>401</v>
      </c>
      <c r="P918" s="57" t="s">
        <v>7022</v>
      </c>
      <c r="Q918" s="58" t="s">
        <v>8552</v>
      </c>
      <c r="R918" s="56" t="s">
        <v>8549</v>
      </c>
      <c r="S918" s="56" t="s">
        <v>8553</v>
      </c>
      <c r="T918" s="56" t="s">
        <v>8551</v>
      </c>
      <c r="U918" s="56">
        <v>1</v>
      </c>
      <c r="V918" s="49" t="s">
        <v>8554</v>
      </c>
    </row>
    <row r="919" ht="12.8" customHeight="1" spans="1:22" x14ac:dyDescent="0.25">
      <c r="A919" s="55">
        <v>380218</v>
      </c>
      <c r="B919" s="56" t="s">
        <v>9795</v>
      </c>
      <c r="C919" s="56" t="s">
        <v>11</v>
      </c>
      <c r="D919" s="56" t="s">
        <v>8547</v>
      </c>
      <c r="E919" s="56" t="s">
        <v>8548</v>
      </c>
      <c r="F919" s="56" t="s">
        <v>8583</v>
      </c>
      <c r="G919" s="56" t="s">
        <v>8583</v>
      </c>
      <c r="H919" s="56" t="s">
        <v>8748</v>
      </c>
      <c r="I919" s="56" t="s">
        <v>8748</v>
      </c>
      <c r="J919" s="56" t="s">
        <v>8551</v>
      </c>
      <c r="K919" s="56" t="s">
        <v>8747</v>
      </c>
      <c r="L919" s="56" t="s">
        <v>7407</v>
      </c>
      <c r="M919" s="56">
        <v>330</v>
      </c>
      <c r="N919" s="56">
        <v>333</v>
      </c>
      <c r="O919" s="56">
        <v>402</v>
      </c>
      <c r="P919" s="57" t="s">
        <v>7022</v>
      </c>
      <c r="Q919" s="58" t="s">
        <v>8586</v>
      </c>
      <c r="R919" s="56" t="s">
        <v>8583</v>
      </c>
      <c r="S919" s="56" t="s">
        <v>8553</v>
      </c>
      <c r="T919" s="56" t="s">
        <v>8551</v>
      </c>
      <c r="U919" s="56">
        <v>1</v>
      </c>
      <c r="V919" s="49" t="s">
        <v>8554</v>
      </c>
    </row>
    <row r="920" ht="12.8" customHeight="1" spans="1:22" x14ac:dyDescent="0.25">
      <c r="A920" s="55">
        <v>380208</v>
      </c>
      <c r="B920" s="56" t="s">
        <v>9796</v>
      </c>
      <c r="C920" s="56" t="s">
        <v>11</v>
      </c>
      <c r="D920" s="56" t="s">
        <v>8547</v>
      </c>
      <c r="E920" s="56" t="s">
        <v>8548</v>
      </c>
      <c r="F920" s="56" t="s">
        <v>8583</v>
      </c>
      <c r="G920" s="56" t="s">
        <v>8583</v>
      </c>
      <c r="H920" s="56" t="s">
        <v>8723</v>
      </c>
      <c r="I920" s="56" t="s">
        <v>8723</v>
      </c>
      <c r="J920" s="56" t="s">
        <v>8551</v>
      </c>
      <c r="K920" s="56" t="s">
        <v>8722</v>
      </c>
      <c r="L920" s="56" t="s">
        <v>7407</v>
      </c>
      <c r="M920" s="56">
        <v>330</v>
      </c>
      <c r="N920" s="56">
        <v>333</v>
      </c>
      <c r="O920" s="56">
        <v>402</v>
      </c>
      <c r="P920" s="57" t="s">
        <v>7022</v>
      </c>
      <c r="Q920" s="58" t="s">
        <v>8586</v>
      </c>
      <c r="R920" s="56" t="s">
        <v>8583</v>
      </c>
      <c r="S920" s="56" t="s">
        <v>8553</v>
      </c>
      <c r="T920" s="56" t="s">
        <v>8551</v>
      </c>
      <c r="U920" s="56">
        <v>1</v>
      </c>
      <c r="V920" s="49" t="s">
        <v>8554</v>
      </c>
    </row>
    <row r="921" ht="12.8" customHeight="1" spans="1:22" x14ac:dyDescent="0.25">
      <c r="A921" s="55">
        <v>22836</v>
      </c>
      <c r="B921" s="56" t="s">
        <v>9797</v>
      </c>
      <c r="C921" s="56" t="s">
        <v>11</v>
      </c>
      <c r="D921" s="56" t="s">
        <v>8547</v>
      </c>
      <c r="E921" s="56" t="s">
        <v>8548</v>
      </c>
      <c r="F921" s="56" t="s">
        <v>8549</v>
      </c>
      <c r="G921" s="56" t="s">
        <v>8549</v>
      </c>
      <c r="H921" s="56" t="s">
        <v>9245</v>
      </c>
      <c r="I921" s="56" t="s">
        <v>9245</v>
      </c>
      <c r="J921" s="56" t="s">
        <v>8551</v>
      </c>
      <c r="K921" s="56" t="s">
        <v>110</v>
      </c>
      <c r="L921" s="56" t="s">
        <v>9641</v>
      </c>
      <c r="M921" s="56">
        <v>330</v>
      </c>
      <c r="N921" s="56">
        <v>333</v>
      </c>
      <c r="O921" s="56">
        <v>401</v>
      </c>
      <c r="P921" s="57" t="s">
        <v>7022</v>
      </c>
      <c r="Q921" s="58" t="s">
        <v>8552</v>
      </c>
      <c r="R921" s="56" t="s">
        <v>8549</v>
      </c>
      <c r="S921" s="56" t="s">
        <v>8553</v>
      </c>
      <c r="T921" s="56" t="s">
        <v>8551</v>
      </c>
      <c r="U921" s="56">
        <v>1</v>
      </c>
      <c r="V921" s="49" t="s">
        <v>8554</v>
      </c>
    </row>
    <row r="922" ht="12.8" customHeight="1" spans="1:22" x14ac:dyDescent="0.25">
      <c r="A922" s="55">
        <v>22838</v>
      </c>
      <c r="B922" s="56" t="s">
        <v>9798</v>
      </c>
      <c r="C922" s="56" t="s">
        <v>11</v>
      </c>
      <c r="D922" s="56" t="s">
        <v>8547</v>
      </c>
      <c r="E922" s="56" t="s">
        <v>8548</v>
      </c>
      <c r="F922" s="56" t="s">
        <v>8549</v>
      </c>
      <c r="G922" s="56" t="s">
        <v>8549</v>
      </c>
      <c r="H922" s="56" t="s">
        <v>9010</v>
      </c>
      <c r="I922" s="56" t="s">
        <v>9008</v>
      </c>
      <c r="J922" s="56" t="s">
        <v>8551</v>
      </c>
      <c r="K922" s="56" t="s">
        <v>74</v>
      </c>
      <c r="L922" s="56" t="s">
        <v>9641</v>
      </c>
      <c r="M922" s="56">
        <v>330</v>
      </c>
      <c r="N922" s="56">
        <v>333</v>
      </c>
      <c r="O922" s="56">
        <v>401</v>
      </c>
      <c r="P922" s="57" t="s">
        <v>7022</v>
      </c>
      <c r="Q922" s="58" t="s">
        <v>8552</v>
      </c>
      <c r="R922" s="56" t="s">
        <v>8549</v>
      </c>
      <c r="S922" s="56" t="s">
        <v>8553</v>
      </c>
      <c r="T922" s="56" t="s">
        <v>8551</v>
      </c>
      <c r="U922" s="56">
        <v>1</v>
      </c>
      <c r="V922" s="49" t="s">
        <v>8554</v>
      </c>
    </row>
    <row r="923" ht="12.8" customHeight="1" spans="1:22" x14ac:dyDescent="0.25">
      <c r="A923" s="55">
        <v>22843</v>
      </c>
      <c r="B923" s="56" t="s">
        <v>9799</v>
      </c>
      <c r="C923" s="56" t="s">
        <v>11</v>
      </c>
      <c r="D923" s="56" t="s">
        <v>8547</v>
      </c>
      <c r="E923" s="56" t="s">
        <v>8548</v>
      </c>
      <c r="F923" s="56" t="s">
        <v>8549</v>
      </c>
      <c r="G923" s="56" t="s">
        <v>8549</v>
      </c>
      <c r="H923" s="56" t="s">
        <v>9228</v>
      </c>
      <c r="I923" s="56" t="s">
        <v>9229</v>
      </c>
      <c r="J923" s="56" t="s">
        <v>8551</v>
      </c>
      <c r="K923" s="56" t="s">
        <v>9227</v>
      </c>
      <c r="L923" s="56" t="s">
        <v>9641</v>
      </c>
      <c r="M923" s="56">
        <v>330</v>
      </c>
      <c r="N923" s="56">
        <v>333</v>
      </c>
      <c r="O923" s="56">
        <v>401</v>
      </c>
      <c r="P923" s="57" t="s">
        <v>7022</v>
      </c>
      <c r="Q923" s="58" t="s">
        <v>8552</v>
      </c>
      <c r="R923" s="56" t="s">
        <v>8549</v>
      </c>
      <c r="S923" s="56" t="s">
        <v>8553</v>
      </c>
      <c r="T923" s="56" t="s">
        <v>8551</v>
      </c>
      <c r="U923" s="56">
        <v>1</v>
      </c>
      <c r="V923" s="49" t="s">
        <v>8554</v>
      </c>
    </row>
    <row r="924" ht="12.8" customHeight="1" spans="1:22" x14ac:dyDescent="0.25">
      <c r="A924" s="55">
        <v>22845</v>
      </c>
      <c r="B924" s="56" t="s">
        <v>9800</v>
      </c>
      <c r="C924" s="56" t="s">
        <v>9774</v>
      </c>
      <c r="D924" s="56" t="s">
        <v>8547</v>
      </c>
      <c r="E924" s="56" t="s">
        <v>8548</v>
      </c>
      <c r="F924" s="56" t="s">
        <v>8549</v>
      </c>
      <c r="G924" s="56" t="s">
        <v>8549</v>
      </c>
      <c r="H924" s="56" t="s">
        <v>8924</v>
      </c>
      <c r="I924" s="56" t="s">
        <v>8905</v>
      </c>
      <c r="J924" s="56" t="s">
        <v>8551</v>
      </c>
      <c r="K924" s="56" t="s">
        <v>9779</v>
      </c>
      <c r="L924" s="56" t="s">
        <v>9641</v>
      </c>
      <c r="M924" s="56">
        <v>330</v>
      </c>
      <c r="N924" s="56">
        <v>333</v>
      </c>
      <c r="O924" s="56">
        <v>401</v>
      </c>
      <c r="P924" s="57" t="s">
        <v>7022</v>
      </c>
      <c r="Q924" s="58" t="s">
        <v>8552</v>
      </c>
      <c r="R924" s="56" t="s">
        <v>8549</v>
      </c>
      <c r="S924" s="56" t="s">
        <v>8553</v>
      </c>
      <c r="T924" s="56" t="s">
        <v>8551</v>
      </c>
      <c r="U924" s="56">
        <v>1</v>
      </c>
      <c r="V924" s="49" t="s">
        <v>8554</v>
      </c>
    </row>
    <row r="925" ht="12.8" customHeight="1" spans="1:22" x14ac:dyDescent="0.25">
      <c r="A925" s="55">
        <v>22847</v>
      </c>
      <c r="B925" s="56" t="s">
        <v>9801</v>
      </c>
      <c r="C925" s="56" t="s">
        <v>11</v>
      </c>
      <c r="D925" s="56" t="s">
        <v>8547</v>
      </c>
      <c r="E925" s="56" t="s">
        <v>8548</v>
      </c>
      <c r="F925" s="56" t="s">
        <v>8549</v>
      </c>
      <c r="G925" s="56" t="s">
        <v>8549</v>
      </c>
      <c r="H925" s="56" t="s">
        <v>9239</v>
      </c>
      <c r="I925" s="56" t="s">
        <v>9229</v>
      </c>
      <c r="J925" s="56" t="s">
        <v>8551</v>
      </c>
      <c r="K925" s="56" t="s">
        <v>524</v>
      </c>
      <c r="L925" s="56" t="s">
        <v>9641</v>
      </c>
      <c r="M925" s="56">
        <v>330</v>
      </c>
      <c r="N925" s="56">
        <v>333</v>
      </c>
      <c r="O925" s="56">
        <v>401</v>
      </c>
      <c r="P925" s="57" t="s">
        <v>7022</v>
      </c>
      <c r="Q925" s="58" t="s">
        <v>8552</v>
      </c>
      <c r="R925" s="56" t="s">
        <v>8549</v>
      </c>
      <c r="S925" s="56" t="s">
        <v>8553</v>
      </c>
      <c r="T925" s="56" t="s">
        <v>8551</v>
      </c>
      <c r="U925" s="56">
        <v>1</v>
      </c>
      <c r="V925" s="49" t="s">
        <v>8554</v>
      </c>
    </row>
    <row r="926" ht="12.8" customHeight="1" spans="1:22" x14ac:dyDescent="0.25">
      <c r="A926" s="55">
        <v>22850</v>
      </c>
      <c r="B926" s="56" t="s">
        <v>9802</v>
      </c>
      <c r="C926" s="56" t="s">
        <v>11</v>
      </c>
      <c r="D926" s="56" t="s">
        <v>8547</v>
      </c>
      <c r="E926" s="56" t="s">
        <v>8548</v>
      </c>
      <c r="F926" s="56" t="s">
        <v>8549</v>
      </c>
      <c r="G926" s="56" t="s">
        <v>8549</v>
      </c>
      <c r="H926" s="56" t="s">
        <v>8895</v>
      </c>
      <c r="I926" s="56" t="s">
        <v>8882</v>
      </c>
      <c r="J926" s="56" t="s">
        <v>8551</v>
      </c>
      <c r="K926" s="56" t="s">
        <v>8896</v>
      </c>
      <c r="L926" s="56" t="s">
        <v>9641</v>
      </c>
      <c r="M926" s="56">
        <v>330</v>
      </c>
      <c r="N926" s="56">
        <v>333</v>
      </c>
      <c r="O926" s="56">
        <v>401</v>
      </c>
      <c r="P926" s="57" t="s">
        <v>7022</v>
      </c>
      <c r="Q926" s="58" t="s">
        <v>8552</v>
      </c>
      <c r="R926" s="56" t="s">
        <v>8549</v>
      </c>
      <c r="S926" s="56" t="s">
        <v>8553</v>
      </c>
      <c r="T926" s="56" t="s">
        <v>8551</v>
      </c>
      <c r="U926" s="56">
        <v>1</v>
      </c>
      <c r="V926" s="49" t="s">
        <v>8554</v>
      </c>
    </row>
    <row r="927" ht="12.8" customHeight="1" spans="1:22" x14ac:dyDescent="0.25">
      <c r="A927" s="55">
        <v>22848</v>
      </c>
      <c r="B927" s="56" t="s">
        <v>9803</v>
      </c>
      <c r="C927" s="56" t="s">
        <v>11</v>
      </c>
      <c r="D927" s="56" t="s">
        <v>8547</v>
      </c>
      <c r="E927" s="56" t="s">
        <v>8548</v>
      </c>
      <c r="F927" s="56" t="s">
        <v>8549</v>
      </c>
      <c r="G927" s="56" t="s">
        <v>8549</v>
      </c>
      <c r="H927" s="56" t="s">
        <v>9020</v>
      </c>
      <c r="I927" s="56" t="s">
        <v>9008</v>
      </c>
      <c r="J927" s="56" t="s">
        <v>8551</v>
      </c>
      <c r="K927" s="56" t="s">
        <v>231</v>
      </c>
      <c r="L927" s="56" t="s">
        <v>9641</v>
      </c>
      <c r="M927" s="56">
        <v>330</v>
      </c>
      <c r="N927" s="56">
        <v>333</v>
      </c>
      <c r="O927" s="56">
        <v>401</v>
      </c>
      <c r="P927" s="57" t="s">
        <v>7022</v>
      </c>
      <c r="Q927" s="58" t="s">
        <v>8552</v>
      </c>
      <c r="R927" s="56" t="s">
        <v>8549</v>
      </c>
      <c r="S927" s="56" t="s">
        <v>8553</v>
      </c>
      <c r="T927" s="56" t="s">
        <v>8551</v>
      </c>
      <c r="U927" s="56">
        <v>1</v>
      </c>
      <c r="V927" s="49" t="s">
        <v>8554</v>
      </c>
    </row>
    <row r="928" ht="12.8" customHeight="1" spans="1:22" x14ac:dyDescent="0.25">
      <c r="A928" s="55">
        <v>21883</v>
      </c>
      <c r="B928" s="56" t="s">
        <v>9804</v>
      </c>
      <c r="C928" s="56" t="s">
        <v>11</v>
      </c>
      <c r="D928" s="56" t="s">
        <v>8547</v>
      </c>
      <c r="E928" s="56" t="s">
        <v>8548</v>
      </c>
      <c r="F928" s="56" t="s">
        <v>8583</v>
      </c>
      <c r="G928" s="56" t="s">
        <v>8583</v>
      </c>
      <c r="H928" s="56" t="s">
        <v>8663</v>
      </c>
      <c r="I928" s="56" t="s">
        <v>8663</v>
      </c>
      <c r="J928" s="56" t="s">
        <v>8551</v>
      </c>
      <c r="K928" s="56" t="s">
        <v>8662</v>
      </c>
      <c r="L928" s="56" t="s">
        <v>9641</v>
      </c>
      <c r="M928" s="56">
        <v>330</v>
      </c>
      <c r="N928" s="56">
        <v>333</v>
      </c>
      <c r="O928" s="56">
        <v>402</v>
      </c>
      <c r="P928" s="57" t="s">
        <v>7022</v>
      </c>
      <c r="Q928" s="58" t="s">
        <v>8586</v>
      </c>
      <c r="R928" s="56" t="s">
        <v>8583</v>
      </c>
      <c r="S928" s="56" t="s">
        <v>8553</v>
      </c>
      <c r="T928" s="56" t="s">
        <v>8551</v>
      </c>
      <c r="U928" s="56">
        <v>1</v>
      </c>
      <c r="V928" s="49" t="s">
        <v>8554</v>
      </c>
    </row>
    <row r="929" ht="12.8" customHeight="1" spans="1:22" x14ac:dyDescent="0.25">
      <c r="A929" s="55">
        <v>22837</v>
      </c>
      <c r="B929" s="56" t="s">
        <v>9805</v>
      </c>
      <c r="C929" s="56" t="s">
        <v>11</v>
      </c>
      <c r="D929" s="56" t="s">
        <v>8547</v>
      </c>
      <c r="E929" s="56" t="s">
        <v>8548</v>
      </c>
      <c r="F929" s="56" t="s">
        <v>8549</v>
      </c>
      <c r="G929" s="56" t="s">
        <v>8549</v>
      </c>
      <c r="H929" s="56" t="s">
        <v>8885</v>
      </c>
      <c r="I929" s="56" t="s">
        <v>8882</v>
      </c>
      <c r="J929" s="56" t="s">
        <v>8551</v>
      </c>
      <c r="K929" s="56" t="s">
        <v>8886</v>
      </c>
      <c r="L929" s="56" t="s">
        <v>9641</v>
      </c>
      <c r="M929" s="56">
        <v>330</v>
      </c>
      <c r="N929" s="56">
        <v>333</v>
      </c>
      <c r="O929" s="56">
        <v>401</v>
      </c>
      <c r="P929" s="57" t="s">
        <v>7022</v>
      </c>
      <c r="Q929" s="58" t="s">
        <v>8552</v>
      </c>
      <c r="R929" s="56" t="s">
        <v>8549</v>
      </c>
      <c r="S929" s="56" t="s">
        <v>8553</v>
      </c>
      <c r="T929" s="56" t="s">
        <v>8551</v>
      </c>
      <c r="U929" s="56">
        <v>1</v>
      </c>
      <c r="V929" s="49" t="s">
        <v>8554</v>
      </c>
    </row>
    <row r="930" ht="12.8" customHeight="1" spans="1:22" x14ac:dyDescent="0.25">
      <c r="A930" s="55">
        <v>21890</v>
      </c>
      <c r="B930" s="56" t="s">
        <v>9806</v>
      </c>
      <c r="C930" s="56" t="s">
        <v>11</v>
      </c>
      <c r="D930" s="56" t="s">
        <v>8547</v>
      </c>
      <c r="E930" s="56" t="s">
        <v>8548</v>
      </c>
      <c r="F930" s="56" t="s">
        <v>8583</v>
      </c>
      <c r="G930" s="56" t="s">
        <v>8583</v>
      </c>
      <c r="H930" s="56" t="s">
        <v>8654</v>
      </c>
      <c r="I930" s="56" t="s">
        <v>8654</v>
      </c>
      <c r="J930" s="56" t="s">
        <v>8551</v>
      </c>
      <c r="K930" s="56" t="s">
        <v>8655</v>
      </c>
      <c r="L930" s="56" t="s">
        <v>9641</v>
      </c>
      <c r="M930" s="56">
        <v>330</v>
      </c>
      <c r="N930" s="56">
        <v>333</v>
      </c>
      <c r="O930" s="56">
        <v>402</v>
      </c>
      <c r="P930" s="57" t="s">
        <v>7022</v>
      </c>
      <c r="Q930" s="58" t="s">
        <v>8586</v>
      </c>
      <c r="R930" s="56" t="s">
        <v>8583</v>
      </c>
      <c r="S930" s="56" t="s">
        <v>8553</v>
      </c>
      <c r="T930" s="56" t="s">
        <v>8551</v>
      </c>
      <c r="U930" s="56">
        <v>1</v>
      </c>
      <c r="V930" s="49" t="s">
        <v>8554</v>
      </c>
    </row>
    <row r="931" ht="12.8" customHeight="1" spans="1:22" x14ac:dyDescent="0.25">
      <c r="A931" s="55">
        <v>22831</v>
      </c>
      <c r="B931" s="56" t="s">
        <v>9807</v>
      </c>
      <c r="C931" s="56" t="s">
        <v>11</v>
      </c>
      <c r="D931" s="56" t="s">
        <v>8547</v>
      </c>
      <c r="E931" s="56" t="s">
        <v>8548</v>
      </c>
      <c r="F931" s="56" t="s">
        <v>8583</v>
      </c>
      <c r="G931" s="56" t="s">
        <v>8583</v>
      </c>
      <c r="H931" s="56" t="s">
        <v>8686</v>
      </c>
      <c r="I931" s="56" t="s">
        <v>8686</v>
      </c>
      <c r="J931" s="56" t="s">
        <v>8551</v>
      </c>
      <c r="K931" s="56" t="s">
        <v>9808</v>
      </c>
      <c r="L931" s="56" t="s">
        <v>9641</v>
      </c>
      <c r="M931" s="56">
        <v>330</v>
      </c>
      <c r="N931" s="56">
        <v>333</v>
      </c>
      <c r="O931" s="56">
        <v>402</v>
      </c>
      <c r="P931" s="57" t="s">
        <v>7022</v>
      </c>
      <c r="Q931" s="58" t="s">
        <v>8586</v>
      </c>
      <c r="R931" s="56" t="s">
        <v>8583</v>
      </c>
      <c r="S931" s="56" t="s">
        <v>8553</v>
      </c>
      <c r="T931" s="56" t="s">
        <v>8551</v>
      </c>
      <c r="U931" s="56">
        <v>1</v>
      </c>
      <c r="V931" s="49" t="s">
        <v>8554</v>
      </c>
    </row>
    <row r="932" ht="12.8" customHeight="1" spans="1:22" x14ac:dyDescent="0.25">
      <c r="A932" s="55">
        <v>21877</v>
      </c>
      <c r="B932" s="56" t="s">
        <v>9809</v>
      </c>
      <c r="C932" s="56" t="s">
        <v>11</v>
      </c>
      <c r="D932" s="56" t="s">
        <v>8547</v>
      </c>
      <c r="E932" s="56" t="s">
        <v>8548</v>
      </c>
      <c r="F932" s="56" t="s">
        <v>8583</v>
      </c>
      <c r="G932" s="56" t="s">
        <v>8583</v>
      </c>
      <c r="H932" s="56" t="s">
        <v>8589</v>
      </c>
      <c r="I932" s="56" t="s">
        <v>8590</v>
      </c>
      <c r="J932" s="56" t="s">
        <v>8551</v>
      </c>
      <c r="K932" s="56" t="s">
        <v>8588</v>
      </c>
      <c r="L932" s="56" t="s">
        <v>9641</v>
      </c>
      <c r="M932" s="56">
        <v>330</v>
      </c>
      <c r="N932" s="56">
        <v>333</v>
      </c>
      <c r="O932" s="56">
        <v>402</v>
      </c>
      <c r="P932" s="57" t="s">
        <v>7022</v>
      </c>
      <c r="Q932" s="58" t="s">
        <v>8586</v>
      </c>
      <c r="R932" s="56" t="s">
        <v>8583</v>
      </c>
      <c r="S932" s="56" t="s">
        <v>8553</v>
      </c>
      <c r="T932" s="56" t="s">
        <v>8551</v>
      </c>
      <c r="U932" s="56">
        <v>1</v>
      </c>
      <c r="V932" s="49" t="s">
        <v>8554</v>
      </c>
    </row>
    <row r="933" ht="12.8" customHeight="1" spans="1:22" x14ac:dyDescent="0.25">
      <c r="A933" s="55">
        <v>21923</v>
      </c>
      <c r="B933" s="56" t="s">
        <v>9810</v>
      </c>
      <c r="C933" s="56" t="s">
        <v>11</v>
      </c>
      <c r="D933" s="56" t="s">
        <v>8547</v>
      </c>
      <c r="E933" s="56" t="s">
        <v>8548</v>
      </c>
      <c r="F933" s="56" t="s">
        <v>8549</v>
      </c>
      <c r="G933" s="56" t="s">
        <v>8549</v>
      </c>
      <c r="H933" s="56" t="s">
        <v>9595</v>
      </c>
      <c r="I933" s="56" t="s">
        <v>9595</v>
      </c>
      <c r="J933" s="56" t="s">
        <v>8551</v>
      </c>
      <c r="K933" s="56" t="s">
        <v>3212</v>
      </c>
      <c r="L933" s="56" t="s">
        <v>9641</v>
      </c>
      <c r="M933" s="56">
        <v>330</v>
      </c>
      <c r="N933" s="56">
        <v>333</v>
      </c>
      <c r="O933" s="56">
        <v>401</v>
      </c>
      <c r="P933" s="57" t="s">
        <v>7022</v>
      </c>
      <c r="Q933" s="58" t="s">
        <v>8552</v>
      </c>
      <c r="R933" s="56" t="s">
        <v>8549</v>
      </c>
      <c r="S933" s="56" t="s">
        <v>8553</v>
      </c>
      <c r="T933" s="56" t="s">
        <v>8551</v>
      </c>
      <c r="U933" s="56">
        <v>1</v>
      </c>
      <c r="V933" s="49" t="s">
        <v>8554</v>
      </c>
    </row>
    <row r="934" ht="12.8" customHeight="1" spans="1:22" x14ac:dyDescent="0.25">
      <c r="A934" s="55">
        <v>380180</v>
      </c>
      <c r="B934" s="56" t="s">
        <v>9811</v>
      </c>
      <c r="C934" s="56" t="s">
        <v>11</v>
      </c>
      <c r="D934" s="56" t="s">
        <v>8547</v>
      </c>
      <c r="E934" s="56" t="s">
        <v>8548</v>
      </c>
      <c r="F934" s="56" t="s">
        <v>8549</v>
      </c>
      <c r="G934" s="56" t="s">
        <v>8549</v>
      </c>
      <c r="H934" s="56" t="s">
        <v>8795</v>
      </c>
      <c r="I934" s="56" t="s">
        <v>8758</v>
      </c>
      <c r="J934" s="56" t="s">
        <v>8551</v>
      </c>
      <c r="K934" s="56" t="s">
        <v>9812</v>
      </c>
      <c r="L934" s="56" t="s">
        <v>7407</v>
      </c>
      <c r="M934" s="56">
        <v>330</v>
      </c>
      <c r="N934" s="56">
        <v>333</v>
      </c>
      <c r="O934" s="56">
        <v>401</v>
      </c>
      <c r="P934" s="57" t="s">
        <v>7022</v>
      </c>
      <c r="Q934" s="58" t="s">
        <v>8552</v>
      </c>
      <c r="R934" s="56" t="s">
        <v>8549</v>
      </c>
      <c r="S934" s="56" t="s">
        <v>8553</v>
      </c>
      <c r="T934" s="56" t="s">
        <v>8551</v>
      </c>
      <c r="U934" s="56">
        <v>1</v>
      </c>
      <c r="V934" s="49" t="s">
        <v>8554</v>
      </c>
    </row>
    <row r="935" ht="12.8" customHeight="1" spans="1:22" x14ac:dyDescent="0.25">
      <c r="A935" s="55">
        <v>698416</v>
      </c>
      <c r="B935" s="56" t="s">
        <v>9813</v>
      </c>
      <c r="C935" s="56" t="s">
        <v>11</v>
      </c>
      <c r="D935" s="56" t="s">
        <v>8547</v>
      </c>
      <c r="E935" s="56" t="s">
        <v>8548</v>
      </c>
      <c r="F935" s="56" t="s">
        <v>8583</v>
      </c>
      <c r="G935" s="56" t="s">
        <v>8583</v>
      </c>
      <c r="H935" s="56" t="s">
        <v>8614</v>
      </c>
      <c r="I935" s="56" t="s">
        <v>8614</v>
      </c>
      <c r="J935" s="56" t="s">
        <v>8559</v>
      </c>
      <c r="K935" s="56" t="s">
        <v>9813</v>
      </c>
      <c r="L935" s="56" t="s">
        <v>8557</v>
      </c>
      <c r="M935" s="56">
        <v>330</v>
      </c>
      <c r="N935" s="56">
        <v>333</v>
      </c>
      <c r="O935" s="56">
        <v>402</v>
      </c>
      <c r="P935" s="57">
        <v>101</v>
      </c>
      <c r="Q935" s="58" t="s">
        <v>9814</v>
      </c>
      <c r="R935" s="56" t="s">
        <v>8583</v>
      </c>
      <c r="S935" s="56" t="s">
        <v>8553</v>
      </c>
      <c r="T935" s="56" t="s">
        <v>8551</v>
      </c>
      <c r="U935" s="56">
        <v>1</v>
      </c>
      <c r="V935" s="49" t="s">
        <v>8554</v>
      </c>
    </row>
    <row r="936" ht="12.8" customHeight="1" spans="1:22" x14ac:dyDescent="0.25">
      <c r="A936" s="55">
        <v>655826</v>
      </c>
      <c r="B936" s="56" t="s">
        <v>9815</v>
      </c>
      <c r="C936" s="56" t="s">
        <v>11</v>
      </c>
      <c r="D936" s="56" t="s">
        <v>8547</v>
      </c>
      <c r="E936" s="56" t="s">
        <v>8548</v>
      </c>
      <c r="F936" s="56" t="s">
        <v>8583</v>
      </c>
      <c r="G936" s="56" t="s">
        <v>8583</v>
      </c>
      <c r="H936" s="56" t="s">
        <v>8672</v>
      </c>
      <c r="I936" s="56" t="s">
        <v>8673</v>
      </c>
      <c r="J936" s="56" t="s">
        <v>8559</v>
      </c>
      <c r="K936" s="56" t="s">
        <v>9815</v>
      </c>
      <c r="L936" s="56" t="s">
        <v>8557</v>
      </c>
      <c r="M936" s="56">
        <v>330</v>
      </c>
      <c r="N936" s="56">
        <v>333</v>
      </c>
      <c r="O936" s="56">
        <v>402</v>
      </c>
      <c r="P936" s="57">
        <v>101</v>
      </c>
      <c r="Q936" s="58" t="s">
        <v>9814</v>
      </c>
      <c r="R936" s="56" t="s">
        <v>8583</v>
      </c>
      <c r="S936" s="56" t="s">
        <v>8553</v>
      </c>
      <c r="T936" s="56" t="s">
        <v>8551</v>
      </c>
      <c r="U936" s="56">
        <v>1</v>
      </c>
      <c r="V936" s="49" t="s">
        <v>8554</v>
      </c>
    </row>
    <row r="937" ht="12.8" customHeight="1" spans="1:22" x14ac:dyDescent="0.25">
      <c r="A937" s="55">
        <v>711449</v>
      </c>
      <c r="B937" s="56" t="s">
        <v>9816</v>
      </c>
      <c r="C937" s="56" t="s">
        <v>10</v>
      </c>
      <c r="D937" s="56" t="s">
        <v>9252</v>
      </c>
      <c r="E937" s="56" t="s">
        <v>9253</v>
      </c>
      <c r="F937" s="56" t="s">
        <v>9254</v>
      </c>
      <c r="G937" s="56" t="s">
        <v>9255</v>
      </c>
      <c r="H937" s="56" t="s">
        <v>9628</v>
      </c>
      <c r="I937" s="56" t="s">
        <v>9255</v>
      </c>
      <c r="J937" s="56" t="s">
        <v>8551</v>
      </c>
      <c r="K937" s="56" t="s">
        <v>9629</v>
      </c>
      <c r="L937" s="56" t="s">
        <v>8557</v>
      </c>
      <c r="M937" s="56">
        <v>430</v>
      </c>
      <c r="N937" s="56">
        <v>433</v>
      </c>
      <c r="O937" s="56">
        <v>104</v>
      </c>
      <c r="P937" s="57">
        <v>105</v>
      </c>
      <c r="Q937" s="58">
        <v>430433104105</v>
      </c>
      <c r="R937" s="56" t="s">
        <v>9630</v>
      </c>
      <c r="S937" s="56" t="s">
        <v>9255</v>
      </c>
      <c r="T937" s="56" t="s">
        <v>8551</v>
      </c>
      <c r="U937" s="56">
        <v>0.2</v>
      </c>
      <c r="V937" s="49" t="s">
        <v>8554</v>
      </c>
    </row>
    <row r="938" ht="12.8" customHeight="1" spans="1:22" x14ac:dyDescent="0.25">
      <c r="A938" s="55">
        <v>711450</v>
      </c>
      <c r="B938" s="56" t="s">
        <v>9817</v>
      </c>
      <c r="C938" s="56" t="s">
        <v>10</v>
      </c>
      <c r="D938" s="56" t="s">
        <v>9252</v>
      </c>
      <c r="E938" s="56" t="s">
        <v>9253</v>
      </c>
      <c r="F938" s="56" t="s">
        <v>9254</v>
      </c>
      <c r="G938" s="56" t="s">
        <v>9255</v>
      </c>
      <c r="H938" s="56" t="s">
        <v>9632</v>
      </c>
      <c r="I938" s="56" t="s">
        <v>9255</v>
      </c>
      <c r="J938" s="56" t="s">
        <v>8551</v>
      </c>
      <c r="K938" s="56" t="s">
        <v>9633</v>
      </c>
      <c r="L938" s="56" t="s">
        <v>8557</v>
      </c>
      <c r="M938" s="56">
        <v>430</v>
      </c>
      <c r="N938" s="56">
        <v>433</v>
      </c>
      <c r="O938" s="56">
        <v>104</v>
      </c>
      <c r="P938" s="57">
        <v>105</v>
      </c>
      <c r="Q938" s="58">
        <v>430433104105</v>
      </c>
      <c r="R938" s="56" t="s">
        <v>9634</v>
      </c>
      <c r="S938" s="56" t="s">
        <v>9255</v>
      </c>
      <c r="T938" s="56" t="s">
        <v>8551</v>
      </c>
      <c r="U938" s="56">
        <v>0.2</v>
      </c>
      <c r="V938" s="49" t="s">
        <v>8554</v>
      </c>
    </row>
    <row r="939" ht="12.8" customHeight="1" spans="1:22" x14ac:dyDescent="0.25">
      <c r="A939" s="55">
        <v>711452</v>
      </c>
      <c r="B939" s="56" t="s">
        <v>9818</v>
      </c>
      <c r="C939" s="56" t="s">
        <v>10</v>
      </c>
      <c r="D939" s="56" t="s">
        <v>9252</v>
      </c>
      <c r="E939" s="56" t="s">
        <v>9253</v>
      </c>
      <c r="F939" s="56" t="s">
        <v>9254</v>
      </c>
      <c r="G939" s="56" t="s">
        <v>9255</v>
      </c>
      <c r="H939" s="56" t="s">
        <v>9636</v>
      </c>
      <c r="I939" s="56" t="s">
        <v>9255</v>
      </c>
      <c r="J939" s="56" t="s">
        <v>8551</v>
      </c>
      <c r="K939" s="56" t="s">
        <v>9637</v>
      </c>
      <c r="L939" s="56" t="s">
        <v>8557</v>
      </c>
      <c r="M939" s="56">
        <v>430</v>
      </c>
      <c r="N939" s="56">
        <v>433</v>
      </c>
      <c r="O939" s="56">
        <v>104</v>
      </c>
      <c r="P939" s="57">
        <v>105</v>
      </c>
      <c r="Q939" s="58">
        <v>430433104105</v>
      </c>
      <c r="R939" s="56" t="s">
        <v>9638</v>
      </c>
      <c r="S939" s="56" t="s">
        <v>9255</v>
      </c>
      <c r="T939" s="56" t="s">
        <v>8551</v>
      </c>
      <c r="U939" s="56">
        <v>0.2</v>
      </c>
      <c r="V939" s="49" t="s">
        <v>8554</v>
      </c>
    </row>
    <row r="940" ht="12.8" customHeight="1" spans="1:22" x14ac:dyDescent="0.25">
      <c r="A940" s="55">
        <v>61789</v>
      </c>
      <c r="B940" s="56" t="s">
        <v>7278</v>
      </c>
      <c r="C940" s="56" t="s">
        <v>11</v>
      </c>
      <c r="D940" s="56" t="s">
        <v>8737</v>
      </c>
      <c r="E940" s="56" t="s">
        <v>8548</v>
      </c>
      <c r="F940" s="56" t="s">
        <v>8738</v>
      </c>
      <c r="G940" s="56" t="s">
        <v>9055</v>
      </c>
      <c r="H940" s="56" t="s">
        <v>9068</v>
      </c>
      <c r="I940" s="56" t="s">
        <v>8551</v>
      </c>
      <c r="J940" s="56" t="s">
        <v>8551</v>
      </c>
      <c r="K940" s="56" t="s">
        <v>9819</v>
      </c>
      <c r="L940" s="56" t="s">
        <v>8557</v>
      </c>
      <c r="M940" s="56">
        <v>330</v>
      </c>
      <c r="N940" s="56">
        <v>335</v>
      </c>
      <c r="O940" s="56">
        <v>405</v>
      </c>
      <c r="P940" s="57">
        <v>142</v>
      </c>
      <c r="Q940" s="58">
        <v>330335405142</v>
      </c>
      <c r="R940" s="56" t="s">
        <v>9055</v>
      </c>
      <c r="S940" s="56" t="s">
        <v>8553</v>
      </c>
      <c r="T940" s="56" t="s">
        <v>8551</v>
      </c>
      <c r="U940" s="56">
        <v>1</v>
      </c>
      <c r="V940" s="49" t="s">
        <v>8554</v>
      </c>
    </row>
    <row r="941" ht="12.8" customHeight="1" spans="1:22" x14ac:dyDescent="0.25">
      <c r="A941" s="55">
        <v>21830</v>
      </c>
      <c r="B941" s="56" t="s">
        <v>9820</v>
      </c>
      <c r="C941" s="56" t="s">
        <v>11</v>
      </c>
      <c r="D941" s="56" t="s">
        <v>8737</v>
      </c>
      <c r="E941" s="56" t="s">
        <v>8548</v>
      </c>
      <c r="F941" s="56" t="s">
        <v>8738</v>
      </c>
      <c r="G941" s="56" t="s">
        <v>9055</v>
      </c>
      <c r="H941" s="56" t="s">
        <v>9085</v>
      </c>
      <c r="I941" s="56" t="s">
        <v>9057</v>
      </c>
      <c r="J941" s="56" t="s">
        <v>8551</v>
      </c>
      <c r="K941" s="56" t="s">
        <v>1402</v>
      </c>
      <c r="L941" s="56" t="s">
        <v>9641</v>
      </c>
      <c r="M941" s="56">
        <v>330</v>
      </c>
      <c r="N941" s="56">
        <v>335</v>
      </c>
      <c r="O941" s="56">
        <v>405</v>
      </c>
      <c r="P941" s="57" t="s">
        <v>7022</v>
      </c>
      <c r="Q941" s="58" t="s">
        <v>9058</v>
      </c>
      <c r="R941" s="56" t="s">
        <v>9055</v>
      </c>
      <c r="S941" s="56" t="s">
        <v>8553</v>
      </c>
      <c r="T941" s="56" t="s">
        <v>8551</v>
      </c>
      <c r="U941" s="56">
        <v>1</v>
      </c>
      <c r="V941" s="49" t="s">
        <v>8554</v>
      </c>
    </row>
    <row r="942" ht="12.8" customHeight="1" spans="1:22" x14ac:dyDescent="0.25">
      <c r="A942" s="55">
        <v>22839</v>
      </c>
      <c r="B942" s="56" t="s">
        <v>9821</v>
      </c>
      <c r="C942" s="56" t="s">
        <v>11</v>
      </c>
      <c r="D942" s="56" t="s">
        <v>8547</v>
      </c>
      <c r="E942" s="56" t="s">
        <v>8548</v>
      </c>
      <c r="F942" s="56" t="s">
        <v>8549</v>
      </c>
      <c r="G942" s="56" t="s">
        <v>8549</v>
      </c>
      <c r="H942" s="56" t="s">
        <v>9179</v>
      </c>
      <c r="I942" s="56" t="s">
        <v>9162</v>
      </c>
      <c r="J942" s="56" t="s">
        <v>8551</v>
      </c>
      <c r="K942" s="56" t="s">
        <v>9183</v>
      </c>
      <c r="L942" s="56" t="s">
        <v>9641</v>
      </c>
      <c r="M942" s="56">
        <v>330</v>
      </c>
      <c r="N942" s="56">
        <v>333</v>
      </c>
      <c r="O942" s="56">
        <v>401</v>
      </c>
      <c r="P942" s="57" t="s">
        <v>7022</v>
      </c>
      <c r="Q942" s="58" t="s">
        <v>8552</v>
      </c>
      <c r="R942" s="56" t="s">
        <v>8549</v>
      </c>
      <c r="S942" s="56" t="s">
        <v>8553</v>
      </c>
      <c r="T942" s="56" t="s">
        <v>8551</v>
      </c>
      <c r="U942" s="56">
        <v>1</v>
      </c>
      <c r="V942" s="49" t="s">
        <v>8554</v>
      </c>
    </row>
    <row r="943" ht="12.8" customHeight="1" spans="1:22" x14ac:dyDescent="0.25">
      <c r="A943" s="55">
        <v>21889</v>
      </c>
      <c r="B943" s="56" t="s">
        <v>9822</v>
      </c>
      <c r="C943" s="56" t="s">
        <v>11</v>
      </c>
      <c r="D943" s="56" t="s">
        <v>8547</v>
      </c>
      <c r="E943" s="56" t="s">
        <v>8548</v>
      </c>
      <c r="F943" s="56" t="s">
        <v>8583</v>
      </c>
      <c r="G943" s="56" t="s">
        <v>8583</v>
      </c>
      <c r="H943" s="56" t="s">
        <v>8584</v>
      </c>
      <c r="I943" s="56" t="s">
        <v>8585</v>
      </c>
      <c r="J943" s="56" t="s">
        <v>8551</v>
      </c>
      <c r="K943" s="56" t="s">
        <v>6769</v>
      </c>
      <c r="L943" s="56" t="s">
        <v>9641</v>
      </c>
      <c r="M943" s="56">
        <v>330</v>
      </c>
      <c r="N943" s="56">
        <v>333</v>
      </c>
      <c r="O943" s="56">
        <v>402</v>
      </c>
      <c r="P943" s="57" t="s">
        <v>7022</v>
      </c>
      <c r="Q943" s="58" t="s">
        <v>8586</v>
      </c>
      <c r="R943" s="56" t="s">
        <v>8583</v>
      </c>
      <c r="S943" s="56" t="s">
        <v>8553</v>
      </c>
      <c r="T943" s="56" t="s">
        <v>8551</v>
      </c>
      <c r="U943" s="56">
        <v>1</v>
      </c>
      <c r="V943" s="49" t="s">
        <v>8554</v>
      </c>
    </row>
    <row r="944" ht="12.8" customHeight="1" spans="1:22" x14ac:dyDescent="0.25">
      <c r="A944" s="55" t="s">
        <v>7022</v>
      </c>
      <c r="B944" s="56" t="s">
        <v>9823</v>
      </c>
      <c r="C944" s="56" t="s">
        <v>10</v>
      </c>
      <c r="D944" s="56" t="s">
        <v>8547</v>
      </c>
      <c r="E944" s="56" t="s">
        <v>8548</v>
      </c>
      <c r="F944" s="56" t="s">
        <v>8549</v>
      </c>
      <c r="G944" s="56" t="s">
        <v>8567</v>
      </c>
      <c r="H944" s="56" t="s">
        <v>9213</v>
      </c>
      <c r="I944" s="56" t="s">
        <v>9214</v>
      </c>
      <c r="J944" s="56" t="s">
        <v>9567</v>
      </c>
      <c r="K944" s="56" t="s">
        <v>9824</v>
      </c>
      <c r="L944" s="56" t="s">
        <v>7292</v>
      </c>
      <c r="M944" s="56">
        <v>330</v>
      </c>
      <c r="N944" s="56">
        <v>333</v>
      </c>
      <c r="O944" s="56">
        <v>401</v>
      </c>
      <c r="P944" s="57" t="s">
        <v>7022</v>
      </c>
      <c r="Q944" s="58" t="s">
        <v>8552</v>
      </c>
      <c r="R944" s="56" t="s">
        <v>8567</v>
      </c>
      <c r="S944" s="56" t="s">
        <v>8570</v>
      </c>
      <c r="T944" s="56" t="s">
        <v>9567</v>
      </c>
      <c r="U944" s="56">
        <v>0.5</v>
      </c>
      <c r="V944" s="49" t="s">
        <v>8554</v>
      </c>
    </row>
    <row r="945" ht="12.8" customHeight="1" spans="1:22" x14ac:dyDescent="0.25">
      <c r="A945" s="55" t="s">
        <v>7022</v>
      </c>
      <c r="B945" s="56" t="s">
        <v>9825</v>
      </c>
      <c r="C945" s="56" t="s">
        <v>10</v>
      </c>
      <c r="D945" s="56" t="s">
        <v>8547</v>
      </c>
      <c r="E945" s="56" t="s">
        <v>8548</v>
      </c>
      <c r="F945" s="56" t="s">
        <v>8549</v>
      </c>
      <c r="G945" s="56" t="s">
        <v>8567</v>
      </c>
      <c r="H945" s="56" t="s">
        <v>9131</v>
      </c>
      <c r="I945" s="56" t="s">
        <v>9121</v>
      </c>
      <c r="J945" s="56" t="s">
        <v>9567</v>
      </c>
      <c r="K945" s="56" t="s">
        <v>9826</v>
      </c>
      <c r="L945" s="56" t="s">
        <v>7292</v>
      </c>
      <c r="M945" s="56">
        <v>330</v>
      </c>
      <c r="N945" s="56">
        <v>333</v>
      </c>
      <c r="O945" s="56">
        <v>401</v>
      </c>
      <c r="P945" s="57" t="s">
        <v>7022</v>
      </c>
      <c r="Q945" s="58" t="s">
        <v>8552</v>
      </c>
      <c r="R945" s="56" t="s">
        <v>8567</v>
      </c>
      <c r="S945" s="56" t="s">
        <v>8570</v>
      </c>
      <c r="T945" s="56" t="s">
        <v>9567</v>
      </c>
      <c r="U945" s="56">
        <v>0.5</v>
      </c>
      <c r="V945" s="49" t="s">
        <v>8554</v>
      </c>
    </row>
    <row r="946" ht="12.8" customHeight="1" spans="1:22" x14ac:dyDescent="0.25">
      <c r="A946" s="55" t="s">
        <v>7022</v>
      </c>
      <c r="B946" s="56" t="s">
        <v>9827</v>
      </c>
      <c r="C946" s="56" t="s">
        <v>10</v>
      </c>
      <c r="D946" s="56" t="s">
        <v>8547</v>
      </c>
      <c r="E946" s="56" t="s">
        <v>8548</v>
      </c>
      <c r="F946" s="56" t="s">
        <v>8549</v>
      </c>
      <c r="G946" s="56" t="s">
        <v>8567</v>
      </c>
      <c r="H946" s="56" t="s">
        <v>9173</v>
      </c>
      <c r="I946" s="56" t="s">
        <v>9162</v>
      </c>
      <c r="J946" s="56" t="s">
        <v>9567</v>
      </c>
      <c r="K946" s="56" t="s">
        <v>9828</v>
      </c>
      <c r="L946" s="56" t="s">
        <v>7292</v>
      </c>
      <c r="M946" s="56">
        <v>330</v>
      </c>
      <c r="N946" s="56">
        <v>333</v>
      </c>
      <c r="O946" s="56">
        <v>401</v>
      </c>
      <c r="P946" s="57" t="s">
        <v>7022</v>
      </c>
      <c r="Q946" s="58" t="s">
        <v>8552</v>
      </c>
      <c r="R946" s="56" t="s">
        <v>8567</v>
      </c>
      <c r="S946" s="56" t="s">
        <v>8570</v>
      </c>
      <c r="T946" s="56" t="s">
        <v>9567</v>
      </c>
      <c r="U946" s="56">
        <v>0.5</v>
      </c>
      <c r="V946" s="49" t="s">
        <v>8554</v>
      </c>
    </row>
    <row r="947" ht="12.8" customHeight="1" spans="1:22" x14ac:dyDescent="0.25">
      <c r="A947" s="55" t="s">
        <v>7022</v>
      </c>
      <c r="B947" s="56" t="s">
        <v>9829</v>
      </c>
      <c r="C947" s="56" t="s">
        <v>10</v>
      </c>
      <c r="D947" s="56" t="s">
        <v>8547</v>
      </c>
      <c r="E947" s="56" t="s">
        <v>8548</v>
      </c>
      <c r="F947" s="56" t="s">
        <v>8549</v>
      </c>
      <c r="G947" s="56" t="s">
        <v>8567</v>
      </c>
      <c r="H947" s="56" t="s">
        <v>8568</v>
      </c>
      <c r="I947" s="56" t="s">
        <v>8550</v>
      </c>
      <c r="J947" s="56" t="s">
        <v>9567</v>
      </c>
      <c r="K947" s="56" t="s">
        <v>9830</v>
      </c>
      <c r="L947" s="56" t="s">
        <v>7292</v>
      </c>
      <c r="M947" s="56">
        <v>330</v>
      </c>
      <c r="N947" s="56">
        <v>333</v>
      </c>
      <c r="O947" s="56">
        <v>401</v>
      </c>
      <c r="P947" s="57" t="s">
        <v>7022</v>
      </c>
      <c r="Q947" s="58" t="s">
        <v>8552</v>
      </c>
      <c r="R947" s="56" t="s">
        <v>8567</v>
      </c>
      <c r="S947" s="56" t="s">
        <v>8570</v>
      </c>
      <c r="T947" s="56" t="s">
        <v>9567</v>
      </c>
      <c r="U947" s="56">
        <v>0.5</v>
      </c>
      <c r="V947" s="49" t="s">
        <v>8554</v>
      </c>
    </row>
    <row r="948" ht="12.8" customHeight="1" spans="1:22" x14ac:dyDescent="0.25">
      <c r="A948" s="55">
        <v>19862</v>
      </c>
      <c r="B948" s="56" t="s">
        <v>466</v>
      </c>
      <c r="C948" s="56" t="s">
        <v>9735</v>
      </c>
      <c r="D948" s="56" t="s">
        <v>8547</v>
      </c>
      <c r="E948" s="56" t="s">
        <v>8548</v>
      </c>
      <c r="F948" s="56" t="s">
        <v>8549</v>
      </c>
      <c r="G948" s="56" t="s">
        <v>8549</v>
      </c>
      <c r="H948" s="56" t="s">
        <v>9831</v>
      </c>
      <c r="I948" s="56" t="s">
        <v>9831</v>
      </c>
      <c r="J948" s="56" t="s">
        <v>8551</v>
      </c>
      <c r="K948" s="56" t="s">
        <v>9832</v>
      </c>
      <c r="L948" s="56" t="s">
        <v>33</v>
      </c>
      <c r="M948" s="56">
        <v>330</v>
      </c>
      <c r="N948" s="56">
        <v>333</v>
      </c>
      <c r="O948" s="56">
        <v>402</v>
      </c>
      <c r="P948" s="57" t="s">
        <v>7022</v>
      </c>
      <c r="Q948" s="58" t="s">
        <v>8552</v>
      </c>
      <c r="R948" s="56" t="s">
        <v>8549</v>
      </c>
      <c r="S948" s="56" t="s">
        <v>8553</v>
      </c>
      <c r="T948" s="56" t="s">
        <v>8551</v>
      </c>
      <c r="U948" s="56">
        <v>1</v>
      </c>
      <c r="V948" s="49" t="s">
        <v>8554</v>
      </c>
    </row>
    <row r="949" ht="11.25" customHeight="1" spans="1:22" x14ac:dyDescent="0.25">
      <c r="A949" s="55">
        <v>712421</v>
      </c>
      <c r="B949" s="56" t="s">
        <v>9833</v>
      </c>
      <c r="C949" s="56" t="s">
        <v>9735</v>
      </c>
      <c r="D949" s="56" t="s">
        <v>8547</v>
      </c>
      <c r="E949" s="56" t="s">
        <v>8548</v>
      </c>
      <c r="F949" s="56" t="s">
        <v>8549</v>
      </c>
      <c r="G949" s="56" t="s">
        <v>8549</v>
      </c>
      <c r="H949" s="56" t="s">
        <v>9831</v>
      </c>
      <c r="I949" s="56" t="s">
        <v>9831</v>
      </c>
      <c r="J949" s="56" t="s">
        <v>8551</v>
      </c>
      <c r="K949" s="56" t="s">
        <v>9832</v>
      </c>
      <c r="L949" s="56" t="s">
        <v>8557</v>
      </c>
      <c r="M949" s="56">
        <v>330</v>
      </c>
      <c r="N949" s="56">
        <v>333</v>
      </c>
      <c r="O949" s="56">
        <v>401</v>
      </c>
      <c r="P949" s="57">
        <v>452</v>
      </c>
      <c r="Q949" s="58">
        <v>330333401452</v>
      </c>
      <c r="R949" s="56" t="s">
        <v>8549</v>
      </c>
      <c r="S949" s="56" t="s">
        <v>8553</v>
      </c>
      <c r="T949" s="56" t="s">
        <v>8551</v>
      </c>
      <c r="U949" s="56">
        <v>1</v>
      </c>
      <c r="V949" s="49" t="s">
        <v>8554</v>
      </c>
    </row>
    <row r="950" ht="11.25" customHeight="1" spans="1:22" x14ac:dyDescent="0.25">
      <c r="A950" s="55">
        <v>673350</v>
      </c>
      <c r="B950" s="56" t="s">
        <v>9834</v>
      </c>
      <c r="C950" s="56" t="s">
        <v>11</v>
      </c>
      <c r="D950" s="56" t="s">
        <v>8547</v>
      </c>
      <c r="E950" s="56" t="s">
        <v>8548</v>
      </c>
      <c r="F950" s="56" t="s">
        <v>8549</v>
      </c>
      <c r="G950" s="56" t="s">
        <v>8549</v>
      </c>
      <c r="H950" s="56" t="s">
        <v>9228</v>
      </c>
      <c r="I950" s="56" t="s">
        <v>9229</v>
      </c>
      <c r="J950" s="56" t="s">
        <v>8559</v>
      </c>
      <c r="K950" s="56" t="s">
        <v>9835</v>
      </c>
      <c r="L950" s="56" t="s">
        <v>8557</v>
      </c>
      <c r="M950" s="56">
        <v>330</v>
      </c>
      <c r="N950" s="56">
        <v>333</v>
      </c>
      <c r="O950" s="56">
        <v>401</v>
      </c>
      <c r="P950" s="57">
        <v>101</v>
      </c>
      <c r="Q950" s="58">
        <v>330333401101</v>
      </c>
      <c r="R950" s="56" t="s">
        <v>8549</v>
      </c>
      <c r="S950" s="56" t="s">
        <v>8553</v>
      </c>
      <c r="T950" s="56" t="s">
        <v>8551</v>
      </c>
      <c r="U950" s="56">
        <v>1</v>
      </c>
      <c r="V950" s="49" t="s">
        <v>8554</v>
      </c>
    </row>
    <row r="951" ht="11.25" customHeight="1" spans="1:22" x14ac:dyDescent="0.25">
      <c r="A951" s="55">
        <v>673355</v>
      </c>
      <c r="B951" s="56" t="s">
        <v>9836</v>
      </c>
      <c r="C951" s="56" t="s">
        <v>11</v>
      </c>
      <c r="D951" s="56" t="s">
        <v>8547</v>
      </c>
      <c r="E951" s="56" t="s">
        <v>8548</v>
      </c>
      <c r="F951" s="56" t="s">
        <v>8549</v>
      </c>
      <c r="G951" s="56" t="s">
        <v>8549</v>
      </c>
      <c r="H951" s="56" t="s">
        <v>8805</v>
      </c>
      <c r="I951" s="56" t="s">
        <v>8758</v>
      </c>
      <c r="J951" s="56" t="s">
        <v>8559</v>
      </c>
      <c r="K951" s="56" t="s">
        <v>9837</v>
      </c>
      <c r="L951" s="56" t="s">
        <v>8557</v>
      </c>
      <c r="M951" s="56">
        <v>330</v>
      </c>
      <c r="N951" s="56">
        <v>333</v>
      </c>
      <c r="O951" s="56">
        <v>401</v>
      </c>
      <c r="P951" s="57">
        <v>101</v>
      </c>
      <c r="Q951" s="58">
        <v>330333401101</v>
      </c>
      <c r="R951" s="56" t="s">
        <v>8549</v>
      </c>
      <c r="S951" s="56" t="s">
        <v>8553</v>
      </c>
      <c r="T951" s="56" t="s">
        <v>8551</v>
      </c>
      <c r="U951" s="56">
        <v>1</v>
      </c>
      <c r="V951" s="49" t="s">
        <v>8554</v>
      </c>
    </row>
    <row r="952" ht="11.25" customHeight="1" spans="1:22" x14ac:dyDescent="0.25">
      <c r="A952" s="55">
        <v>91832</v>
      </c>
      <c r="B952" s="56" t="s">
        <v>1686</v>
      </c>
      <c r="C952" s="56" t="s">
        <v>11</v>
      </c>
      <c r="D952" s="56" t="s">
        <v>8547</v>
      </c>
      <c r="E952" s="56" t="s">
        <v>8548</v>
      </c>
      <c r="F952" s="56" t="s">
        <v>8549</v>
      </c>
      <c r="G952" s="56" t="s">
        <v>8549</v>
      </c>
      <c r="H952" s="56" t="s">
        <v>9838</v>
      </c>
      <c r="I952" s="56" t="s">
        <v>8931</v>
      </c>
      <c r="J952" s="56" t="s">
        <v>8551</v>
      </c>
      <c r="K952" s="56" t="s">
        <v>9839</v>
      </c>
      <c r="L952" s="56" t="s">
        <v>33</v>
      </c>
      <c r="M952" s="56">
        <v>330</v>
      </c>
      <c r="N952" s="56">
        <v>333</v>
      </c>
      <c r="O952" s="56">
        <v>401</v>
      </c>
      <c r="P952" s="57" t="s">
        <v>7022</v>
      </c>
      <c r="Q952" s="58" t="s">
        <v>8552</v>
      </c>
      <c r="R952" s="56" t="s">
        <v>8549</v>
      </c>
      <c r="S952" s="56" t="s">
        <v>8553</v>
      </c>
      <c r="T952" s="56" t="s">
        <v>8551</v>
      </c>
      <c r="U952" s="56">
        <v>1</v>
      </c>
      <c r="V952" s="49" t="s">
        <v>8554</v>
      </c>
    </row>
    <row r="953" ht="11.25" customHeight="1" spans="1:22" x14ac:dyDescent="0.25">
      <c r="A953" s="55">
        <v>838358</v>
      </c>
      <c r="B953" s="56" t="s">
        <v>6983</v>
      </c>
      <c r="C953" s="56" t="s">
        <v>10</v>
      </c>
      <c r="D953" s="56" t="s">
        <v>9252</v>
      </c>
      <c r="E953" s="56" t="s">
        <v>9253</v>
      </c>
      <c r="F953" s="56" t="s">
        <v>9254</v>
      </c>
      <c r="G953" s="56" t="s">
        <v>9255</v>
      </c>
      <c r="H953" s="56" t="s">
        <v>9623</v>
      </c>
      <c r="I953" s="56" t="s">
        <v>9255</v>
      </c>
      <c r="J953" s="56" t="s">
        <v>8551</v>
      </c>
      <c r="K953" s="56" t="s">
        <v>9624</v>
      </c>
      <c r="L953" s="56" t="s">
        <v>33</v>
      </c>
      <c r="M953" s="56">
        <v>430</v>
      </c>
      <c r="N953" s="56">
        <v>433</v>
      </c>
      <c r="O953" s="56">
        <v>104</v>
      </c>
      <c r="P953" s="57" t="s">
        <v>7022</v>
      </c>
      <c r="Q953" s="58" t="s">
        <v>9625</v>
      </c>
      <c r="R953" s="56" t="s">
        <v>9626</v>
      </c>
      <c r="S953" s="56" t="s">
        <v>9255</v>
      </c>
      <c r="T953" s="56" t="s">
        <v>8551</v>
      </c>
      <c r="U953" s="56">
        <v>0.2</v>
      </c>
      <c r="V953" s="49" t="s">
        <v>8554</v>
      </c>
    </row>
    <row r="954" ht="11.25" customHeight="1" spans="1:22" x14ac:dyDescent="0.25">
      <c r="A954" s="55">
        <v>838359</v>
      </c>
      <c r="B954" s="56" t="s">
        <v>6986</v>
      </c>
      <c r="C954" s="56" t="s">
        <v>10</v>
      </c>
      <c r="D954" s="56" t="s">
        <v>9252</v>
      </c>
      <c r="E954" s="56" t="s">
        <v>9253</v>
      </c>
      <c r="F954" s="56" t="s">
        <v>9254</v>
      </c>
      <c r="G954" s="56" t="s">
        <v>9255</v>
      </c>
      <c r="H954" s="56" t="s">
        <v>9628</v>
      </c>
      <c r="I954" s="56" t="s">
        <v>9255</v>
      </c>
      <c r="J954" s="56" t="s">
        <v>8551</v>
      </c>
      <c r="K954" s="56" t="s">
        <v>9629</v>
      </c>
      <c r="L954" s="56" t="s">
        <v>33</v>
      </c>
      <c r="M954" s="56">
        <v>430</v>
      </c>
      <c r="N954" s="56">
        <v>433</v>
      </c>
      <c r="O954" s="56">
        <v>104</v>
      </c>
      <c r="P954" s="57" t="s">
        <v>7022</v>
      </c>
      <c r="Q954" s="58" t="s">
        <v>9625</v>
      </c>
      <c r="R954" s="56" t="s">
        <v>9630</v>
      </c>
      <c r="S954" s="56" t="s">
        <v>9255</v>
      </c>
      <c r="T954" s="56" t="s">
        <v>8551</v>
      </c>
      <c r="U954" s="56">
        <v>0.2</v>
      </c>
      <c r="V954" s="49" t="s">
        <v>8554</v>
      </c>
    </row>
    <row r="955" ht="11.25" customHeight="1" spans="1:22" x14ac:dyDescent="0.25">
      <c r="A955" s="55">
        <v>838360</v>
      </c>
      <c r="B955" s="56" t="s">
        <v>9840</v>
      </c>
      <c r="C955" s="56" t="s">
        <v>10</v>
      </c>
      <c r="D955" s="56" t="s">
        <v>9252</v>
      </c>
      <c r="E955" s="56" t="s">
        <v>9253</v>
      </c>
      <c r="F955" s="56" t="s">
        <v>9254</v>
      </c>
      <c r="G955" s="56" t="s">
        <v>9255</v>
      </c>
      <c r="H955" s="56" t="s">
        <v>9636</v>
      </c>
      <c r="I955" s="56" t="s">
        <v>9255</v>
      </c>
      <c r="J955" s="56" t="s">
        <v>8551</v>
      </c>
      <c r="K955" s="56" t="s">
        <v>9637</v>
      </c>
      <c r="L955" s="56" t="s">
        <v>33</v>
      </c>
      <c r="M955" s="56">
        <v>430</v>
      </c>
      <c r="N955" s="56">
        <v>433</v>
      </c>
      <c r="O955" s="56">
        <v>104</v>
      </c>
      <c r="P955" s="57" t="s">
        <v>7022</v>
      </c>
      <c r="Q955" s="58" t="s">
        <v>9625</v>
      </c>
      <c r="R955" s="56" t="s">
        <v>9638</v>
      </c>
      <c r="S955" s="56" t="s">
        <v>9255</v>
      </c>
      <c r="T955" s="56" t="s">
        <v>8551</v>
      </c>
      <c r="U955" s="56">
        <v>0.2</v>
      </c>
      <c r="V955" s="49" t="s">
        <v>8554</v>
      </c>
    </row>
    <row r="956" ht="11.25" customHeight="1" spans="1:22" x14ac:dyDescent="0.25">
      <c r="A956" s="55">
        <v>838357</v>
      </c>
      <c r="B956" s="56" t="s">
        <v>9841</v>
      </c>
      <c r="C956" s="56" t="s">
        <v>10</v>
      </c>
      <c r="D956" s="56" t="s">
        <v>9252</v>
      </c>
      <c r="E956" s="56" t="s">
        <v>9253</v>
      </c>
      <c r="F956" s="56" t="s">
        <v>9254</v>
      </c>
      <c r="G956" s="56" t="s">
        <v>9255</v>
      </c>
      <c r="H956" s="56" t="s">
        <v>9632</v>
      </c>
      <c r="I956" s="56" t="s">
        <v>9255</v>
      </c>
      <c r="J956" s="56" t="s">
        <v>8551</v>
      </c>
      <c r="K956" s="56" t="s">
        <v>9633</v>
      </c>
      <c r="L956" s="56" t="s">
        <v>33</v>
      </c>
      <c r="M956" s="56">
        <v>430</v>
      </c>
      <c r="N956" s="56">
        <v>433</v>
      </c>
      <c r="O956" s="56">
        <v>104</v>
      </c>
      <c r="P956" s="57" t="s">
        <v>7022</v>
      </c>
      <c r="Q956" s="58" t="s">
        <v>9625</v>
      </c>
      <c r="R956" s="56" t="s">
        <v>9634</v>
      </c>
      <c r="S956" s="56" t="s">
        <v>9255</v>
      </c>
      <c r="T956" s="56" t="s">
        <v>8551</v>
      </c>
      <c r="U956" s="56">
        <v>0.2</v>
      </c>
      <c r="V956" s="49" t="s">
        <v>8554</v>
      </c>
    </row>
    <row r="957" ht="11.25" customHeight="1" spans="1:22" x14ac:dyDescent="0.25">
      <c r="A957" s="55" t="s">
        <v>7022</v>
      </c>
      <c r="B957" s="56" t="s">
        <v>9842</v>
      </c>
      <c r="C957" s="56" t="s">
        <v>10</v>
      </c>
      <c r="D957" s="56" t="s">
        <v>8547</v>
      </c>
      <c r="E957" s="56" t="s">
        <v>8548</v>
      </c>
      <c r="F957" s="56" t="s">
        <v>8549</v>
      </c>
      <c r="G957" s="56" t="s">
        <v>8567</v>
      </c>
      <c r="H957" s="56" t="s">
        <v>9843</v>
      </c>
      <c r="I957" s="56" t="s">
        <v>8758</v>
      </c>
      <c r="J957" s="56" t="s">
        <v>9567</v>
      </c>
      <c r="K957" s="56" t="s">
        <v>9844</v>
      </c>
      <c r="L957" s="56" t="s">
        <v>7292</v>
      </c>
      <c r="M957" s="56">
        <v>330</v>
      </c>
      <c r="N957" s="56">
        <v>333</v>
      </c>
      <c r="O957" s="56">
        <v>401</v>
      </c>
      <c r="P957" s="57" t="s">
        <v>7022</v>
      </c>
      <c r="Q957" s="58" t="s">
        <v>8552</v>
      </c>
      <c r="R957" s="56" t="s">
        <v>8567</v>
      </c>
      <c r="S957" s="56" t="s">
        <v>8570</v>
      </c>
      <c r="T957" s="56" t="s">
        <v>9567</v>
      </c>
      <c r="U957" s="56">
        <v>0.5</v>
      </c>
      <c r="V957" s="49" t="s">
        <v>8554</v>
      </c>
    </row>
  </sheetData>
  <pageMargins left="0.7" right="0.7" top="0.75" bottom="0.75" header="0.511811023622047" footer="0.511811023622047"/>
  <pageSetup paperSize="1" orientation="portrait" horizontalDpi="300" verticalDpi="300" scale="100" fitToWidth="1" fitToHeight="1" firstPageNumber="1" useFirstPageNumber="1" copies="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2"/>
  <sheetViews>
    <sheetView workbookViewId="0" zoomScale="115" zoomScaleNormal="115" view="normal">
      <pane ySplit="1" topLeftCell="A2" activePane="bottomLeft" state="frozen"/>
      <selection pane="bottomLeft" activeCell="A2" sqref="A2"/>
    </sheetView>
  </sheetViews>
  <sheetFormatPr defaultRowHeight="11.25" outlineLevelRow="0" outlineLevelCol="0" x14ac:dyDescent="0" defaultColWidth="8.859375" customHeight="1"/>
  <cols>
    <col min="1" max="1" width="16.85" style="59" customWidth="1"/>
    <col min="2" max="2" width="13.42" style="60" customWidth="1"/>
    <col min="3" max="3" width="31.42" style="60" customWidth="1"/>
    <col min="4" max="4" width="13.29" style="61" customWidth="1"/>
    <col min="5" max="5" width="10.29" style="62" customWidth="1"/>
    <col min="6" max="6" width="28.71" style="63" customWidth="1"/>
    <col min="7" max="7" width="16.29" style="60" hidden="1" customWidth="1"/>
    <col min="8" max="8" width="25.42" style="64" hidden="1" customWidth="1"/>
    <col min="9" max="9" width="20.29" style="64" hidden="1" customWidth="1"/>
    <col min="10" max="10" width="10.14" style="64" hidden="1" customWidth="1"/>
    <col min="11" max="11" width="5.86" style="60" hidden="1" customWidth="1"/>
    <col min="12" max="13" width="11.57" style="60" hidden="1" customWidth="1"/>
    <col min="14" max="16384" width="8.86" style="60" customWidth="1"/>
  </cols>
  <sheetData>
    <row r="1" ht="16.5" customHeight="1" spans="1:11" s="64" customFormat="1" x14ac:dyDescent="0.25">
      <c r="A1" s="65" t="s">
        <v>9845</v>
      </c>
      <c r="B1" s="65" t="s">
        <v>9846</v>
      </c>
      <c r="C1" s="65" t="s">
        <v>9847</v>
      </c>
      <c r="D1" s="66" t="s">
        <v>9848</v>
      </c>
      <c r="E1" s="67" t="s">
        <v>9849</v>
      </c>
      <c r="F1" s="68"/>
      <c r="G1" s="69" t="s">
        <v>6</v>
      </c>
      <c r="H1" s="70" t="s">
        <v>9850</v>
      </c>
      <c r="I1" s="65" t="s">
        <v>9847</v>
      </c>
      <c r="J1" s="66" t="s">
        <v>9848</v>
      </c>
      <c r="K1" s="67" t="s">
        <v>9849</v>
      </c>
    </row>
    <row r="2" ht="9.75" customHeight="1" spans="1:11" s="64" customFormat="1" x14ac:dyDescent="0.25">
      <c r="A2" s="71" t="s">
        <v>9851</v>
      </c>
      <c r="B2" s="72">
        <v>101</v>
      </c>
      <c r="C2" s="72" t="s">
        <v>8041</v>
      </c>
      <c r="D2" s="73">
        <v>330333401452</v>
      </c>
      <c r="E2" s="74">
        <v>0.14</v>
      </c>
      <c r="F2" s="75"/>
      <c r="G2" s="76" t="s">
        <v>9284</v>
      </c>
      <c r="H2" s="72">
        <v>401</v>
      </c>
      <c r="I2" s="72" t="s">
        <v>7064</v>
      </c>
      <c r="J2" s="73">
        <v>330335405142</v>
      </c>
      <c r="K2" s="74">
        <v>0.2</v>
      </c>
    </row>
    <row r="3" ht="12.8" customHeight="1" spans="1:11" s="64" customFormat="1" x14ac:dyDescent="0.25">
      <c r="A3" s="71" t="s">
        <v>9852</v>
      </c>
      <c r="B3" s="72">
        <v>101</v>
      </c>
      <c r="C3" s="72" t="s">
        <v>8041</v>
      </c>
      <c r="D3" s="73">
        <v>330335405142</v>
      </c>
      <c r="E3" s="74">
        <v>0.2</v>
      </c>
      <c r="F3" s="75"/>
      <c r="G3" s="76"/>
      <c r="H3" s="72">
        <v>705</v>
      </c>
      <c r="I3" s="72" t="s">
        <v>7047</v>
      </c>
      <c r="J3" s="73">
        <v>330335405142</v>
      </c>
      <c r="K3" s="74">
        <v>0.2</v>
      </c>
    </row>
    <row r="4" ht="12.8" customHeight="1" spans="1:11" s="64" customFormat="1" x14ac:dyDescent="0.25">
      <c r="A4" s="71" t="s">
        <v>9852</v>
      </c>
      <c r="B4" s="72">
        <v>101</v>
      </c>
      <c r="C4" s="72" t="s">
        <v>8041</v>
      </c>
      <c r="D4" s="73">
        <v>330335405142</v>
      </c>
      <c r="E4" s="74">
        <v>0.2</v>
      </c>
      <c r="G4" s="76"/>
      <c r="H4" s="72">
        <v>221</v>
      </c>
      <c r="I4" s="72" t="s">
        <v>7031</v>
      </c>
      <c r="J4" s="73">
        <v>330335405142</v>
      </c>
      <c r="K4" s="74">
        <v>0.2</v>
      </c>
    </row>
    <row r="5" ht="12.8" customHeight="1" spans="1:11" s="64" customFormat="1" x14ac:dyDescent="0.25">
      <c r="A5" s="71" t="s">
        <v>9853</v>
      </c>
      <c r="B5" s="72">
        <v>101</v>
      </c>
      <c r="C5" s="72" t="s">
        <v>8041</v>
      </c>
      <c r="D5" s="73">
        <v>430433104105</v>
      </c>
      <c r="E5" s="74">
        <v>0.2</v>
      </c>
      <c r="G5" s="76"/>
      <c r="H5" s="72">
        <v>210</v>
      </c>
      <c r="I5" s="72" t="s">
        <v>7057</v>
      </c>
      <c r="J5" s="73">
        <v>330335405142</v>
      </c>
      <c r="K5" s="74">
        <v>0.2</v>
      </c>
    </row>
    <row r="6" ht="12.8" customHeight="1" spans="1:11" s="64" customFormat="1" x14ac:dyDescent="0.25">
      <c r="A6" s="71" t="s">
        <v>9854</v>
      </c>
      <c r="B6" s="72">
        <v>101</v>
      </c>
      <c r="C6" s="72" t="s">
        <v>8041</v>
      </c>
      <c r="D6" s="73">
        <v>480483101228</v>
      </c>
      <c r="E6" s="74">
        <v>0.2</v>
      </c>
      <c r="G6" s="76"/>
      <c r="H6" s="72">
        <v>248</v>
      </c>
      <c r="I6" s="72" t="s">
        <v>7044</v>
      </c>
      <c r="J6" s="73">
        <v>330335405142</v>
      </c>
      <c r="K6" s="74">
        <v>0.2</v>
      </c>
    </row>
    <row r="7" ht="12.8" customHeight="1" spans="1:11" s="64" customFormat="1" x14ac:dyDescent="0.25">
      <c r="A7" s="71" t="s">
        <v>9855</v>
      </c>
      <c r="B7" s="72">
        <v>102</v>
      </c>
      <c r="C7" s="72" t="s">
        <v>8045</v>
      </c>
      <c r="D7" s="73">
        <v>330333401473</v>
      </c>
      <c r="E7" s="74">
        <v>0.15</v>
      </c>
      <c r="F7" s="68"/>
      <c r="G7" s="76"/>
      <c r="H7" s="72">
        <v>402</v>
      </c>
      <c r="I7" s="72" t="s">
        <v>7068</v>
      </c>
      <c r="J7" s="73">
        <v>330335405142</v>
      </c>
      <c r="K7" s="74">
        <v>0.2</v>
      </c>
    </row>
    <row r="8" ht="12.8" customHeight="1" spans="1:11" s="64" customFormat="1" x14ac:dyDescent="0.25">
      <c r="A8" s="71" t="s">
        <v>9856</v>
      </c>
      <c r="B8" s="72">
        <v>102</v>
      </c>
      <c r="C8" s="72" t="s">
        <v>8045</v>
      </c>
      <c r="D8" s="73">
        <v>330335405142</v>
      </c>
      <c r="E8" s="74">
        <v>0.2</v>
      </c>
      <c r="F8" s="75"/>
      <c r="G8" s="76"/>
      <c r="H8" s="72">
        <v>804</v>
      </c>
      <c r="I8" s="72" t="s">
        <v>7073</v>
      </c>
      <c r="J8" s="73">
        <v>330335405142</v>
      </c>
      <c r="K8" s="74">
        <v>0.2</v>
      </c>
    </row>
    <row r="9" ht="12.8" customHeight="1" spans="1:5" s="64" customFormat="1" x14ac:dyDescent="0.25">
      <c r="A9" s="71" t="s">
        <v>9856</v>
      </c>
      <c r="B9" s="72">
        <v>102</v>
      </c>
      <c r="C9" s="72" t="s">
        <v>8045</v>
      </c>
      <c r="D9" s="73">
        <v>330335405142</v>
      </c>
      <c r="E9" s="74">
        <v>0.2</v>
      </c>
    </row>
    <row r="10" ht="12.8" customHeight="1" spans="1:5" s="64" customFormat="1" x14ac:dyDescent="0.25">
      <c r="A10" s="71" t="s">
        <v>9857</v>
      </c>
      <c r="B10" s="72">
        <v>102</v>
      </c>
      <c r="C10" s="72" t="s">
        <v>8045</v>
      </c>
      <c r="D10" s="73">
        <v>430433104105</v>
      </c>
      <c r="E10" s="74">
        <v>0.2</v>
      </c>
    </row>
    <row r="11" ht="12.8" customHeight="1" spans="1:8" s="64" customFormat="1" x14ac:dyDescent="0.25">
      <c r="A11" s="71" t="s">
        <v>9858</v>
      </c>
      <c r="B11" s="72">
        <v>102</v>
      </c>
      <c r="C11" s="72" t="s">
        <v>8045</v>
      </c>
      <c r="D11" s="73">
        <v>480483101228</v>
      </c>
      <c r="E11" s="74">
        <v>0.2</v>
      </c>
      <c r="G11" s="69" t="s">
        <v>9859</v>
      </c>
      <c r="H11" s="69" t="s">
        <v>9860</v>
      </c>
    </row>
    <row r="12" ht="12.8" customHeight="1" spans="1:8" s="64" customFormat="1" x14ac:dyDescent="0.25">
      <c r="A12" s="71" t="s">
        <v>9861</v>
      </c>
      <c r="B12" s="72">
        <v>105</v>
      </c>
      <c r="C12" s="72" t="s">
        <v>8050</v>
      </c>
      <c r="D12" s="73">
        <v>330335405142</v>
      </c>
      <c r="E12" s="74">
        <v>0.2</v>
      </c>
      <c r="G12" s="73">
        <v>330333401101</v>
      </c>
      <c r="H12" s="77" t="s">
        <v>8549</v>
      </c>
    </row>
    <row r="13" ht="12.8" customHeight="1" spans="1:8" s="64" customFormat="1" x14ac:dyDescent="0.25">
      <c r="A13" s="71" t="s">
        <v>9862</v>
      </c>
      <c r="B13" s="72">
        <v>105</v>
      </c>
      <c r="C13" s="72" t="s">
        <v>8050</v>
      </c>
      <c r="D13" s="73">
        <v>430433104105</v>
      </c>
      <c r="E13" s="74">
        <v>0.2</v>
      </c>
      <c r="G13" s="73">
        <v>330333401102</v>
      </c>
      <c r="H13" s="77" t="s">
        <v>8549</v>
      </c>
    </row>
    <row r="14" ht="12.8" customHeight="1" spans="1:8" s="64" customFormat="1" x14ac:dyDescent="0.25">
      <c r="A14" s="71" t="s">
        <v>9863</v>
      </c>
      <c r="B14" s="72">
        <v>105</v>
      </c>
      <c r="C14" s="72" t="s">
        <v>8050</v>
      </c>
      <c r="D14" s="73">
        <v>480483101228</v>
      </c>
      <c r="E14" s="74">
        <v>0.2</v>
      </c>
      <c r="G14" s="73">
        <v>330333401127</v>
      </c>
      <c r="H14" s="77" t="s">
        <v>8567</v>
      </c>
    </row>
    <row r="15" ht="12.8" customHeight="1" spans="1:8" s="64" customFormat="1" x14ac:dyDescent="0.25">
      <c r="A15" s="71" t="s">
        <v>9864</v>
      </c>
      <c r="B15" s="72">
        <v>111</v>
      </c>
      <c r="C15" s="72" t="s">
        <v>7183</v>
      </c>
      <c r="D15" s="73">
        <v>330333401101</v>
      </c>
      <c r="E15" s="74">
        <v>0.11</v>
      </c>
      <c r="F15" s="75"/>
      <c r="G15" s="73">
        <v>330333401452</v>
      </c>
      <c r="H15" s="77" t="s">
        <v>8549</v>
      </c>
    </row>
    <row r="16" ht="12.8" customHeight="1" spans="1:8" s="64" customFormat="1" x14ac:dyDescent="0.25">
      <c r="A16" s="71" t="s">
        <v>9865</v>
      </c>
      <c r="B16" s="72">
        <v>111</v>
      </c>
      <c r="C16" s="72" t="s">
        <v>9866</v>
      </c>
      <c r="D16" s="73">
        <v>330333401452</v>
      </c>
      <c r="E16" s="74">
        <v>0.14</v>
      </c>
      <c r="G16" s="73">
        <v>330333401453</v>
      </c>
      <c r="H16" s="77" t="s">
        <v>8549</v>
      </c>
    </row>
    <row r="17" ht="12.8" customHeight="1" spans="1:8" s="64" customFormat="1" x14ac:dyDescent="0.25">
      <c r="A17" s="71" t="s">
        <v>9867</v>
      </c>
      <c r="B17" s="72">
        <v>111</v>
      </c>
      <c r="C17" s="72" t="s">
        <v>7183</v>
      </c>
      <c r="D17" s="73">
        <v>330333401453</v>
      </c>
      <c r="E17" s="74">
        <v>0.16</v>
      </c>
      <c r="G17" s="73">
        <v>330333401473</v>
      </c>
      <c r="H17" s="77" t="s">
        <v>9868</v>
      </c>
    </row>
    <row r="18" ht="12.8" customHeight="1" spans="1:8" s="64" customFormat="1" x14ac:dyDescent="0.25">
      <c r="A18" s="71" t="s">
        <v>9867</v>
      </c>
      <c r="B18" s="72">
        <v>111</v>
      </c>
      <c r="C18" s="72" t="s">
        <v>7183</v>
      </c>
      <c r="D18" s="73">
        <v>330333401453</v>
      </c>
      <c r="E18" s="74">
        <v>0.16</v>
      </c>
      <c r="G18" s="73">
        <v>330333402101</v>
      </c>
      <c r="H18" s="77" t="s">
        <v>8583</v>
      </c>
    </row>
    <row r="19" ht="12.8" customHeight="1" spans="1:8" s="64" customFormat="1" x14ac:dyDescent="0.25">
      <c r="A19" s="71" t="s">
        <v>9869</v>
      </c>
      <c r="B19" s="72">
        <v>111</v>
      </c>
      <c r="C19" s="72" t="s">
        <v>7183</v>
      </c>
      <c r="D19" s="73">
        <v>330333402101</v>
      </c>
      <c r="E19" s="74">
        <v>0.11</v>
      </c>
      <c r="G19" s="73">
        <v>330333402151</v>
      </c>
      <c r="H19" s="77" t="s">
        <v>8583</v>
      </c>
    </row>
    <row r="20" ht="12.8" customHeight="1" spans="1:8" s="64" customFormat="1" x14ac:dyDescent="0.25">
      <c r="A20" s="71" t="s">
        <v>9870</v>
      </c>
      <c r="B20" s="72">
        <v>111</v>
      </c>
      <c r="C20" s="72" t="s">
        <v>7183</v>
      </c>
      <c r="D20" s="73">
        <v>330335405101</v>
      </c>
      <c r="E20" s="74">
        <v>0.15</v>
      </c>
      <c r="G20" s="73">
        <v>330333402152</v>
      </c>
      <c r="H20" s="77" t="s">
        <v>8583</v>
      </c>
    </row>
    <row r="21" ht="12.8" customHeight="1" spans="1:8" s="64" customFormat="1" x14ac:dyDescent="0.25">
      <c r="A21" s="71" t="s">
        <v>9871</v>
      </c>
      <c r="B21" s="72">
        <v>111</v>
      </c>
      <c r="C21" s="72" t="s">
        <v>7183</v>
      </c>
      <c r="D21" s="73">
        <v>330335405142</v>
      </c>
      <c r="E21" s="74">
        <v>0.2</v>
      </c>
      <c r="G21" s="73">
        <v>330333402174</v>
      </c>
      <c r="H21" s="77" t="s">
        <v>8628</v>
      </c>
    </row>
    <row r="22" ht="12.8" customHeight="1" spans="1:8" s="64" customFormat="1" x14ac:dyDescent="0.25">
      <c r="A22" s="71" t="s">
        <v>9872</v>
      </c>
      <c r="B22" s="72">
        <v>111</v>
      </c>
      <c r="C22" s="72" t="s">
        <v>7183</v>
      </c>
      <c r="D22" s="73">
        <v>430433104105</v>
      </c>
      <c r="E22" s="74">
        <v>0.2</v>
      </c>
      <c r="G22" s="73">
        <v>330335405101</v>
      </c>
      <c r="H22" s="77" t="s">
        <v>9055</v>
      </c>
    </row>
    <row r="23" ht="12.8" customHeight="1" spans="1:8" s="64" customFormat="1" x14ac:dyDescent="0.25">
      <c r="A23" s="71" t="s">
        <v>9873</v>
      </c>
      <c r="B23" s="72">
        <v>111</v>
      </c>
      <c r="C23" s="72" t="s">
        <v>7183</v>
      </c>
      <c r="D23" s="73">
        <v>480483101228</v>
      </c>
      <c r="E23" s="74">
        <v>0.2</v>
      </c>
      <c r="F23" s="75"/>
      <c r="G23" s="73">
        <v>330335405142</v>
      </c>
      <c r="H23" s="77" t="s">
        <v>9874</v>
      </c>
    </row>
    <row r="24" ht="12.8" customHeight="1" spans="1:8" s="64" customFormat="1" x14ac:dyDescent="0.25">
      <c r="A24" s="59" t="s">
        <v>9875</v>
      </c>
      <c r="B24" s="72">
        <v>112</v>
      </c>
      <c r="C24" s="72" t="s">
        <v>8054</v>
      </c>
      <c r="D24" s="73">
        <v>330335405142</v>
      </c>
      <c r="E24" s="74">
        <v>0.2</v>
      </c>
      <c r="F24" s="75"/>
      <c r="G24" s="73">
        <v>430433104105</v>
      </c>
      <c r="H24" s="77" t="s">
        <v>9255</v>
      </c>
    </row>
    <row r="25" ht="12.8" customHeight="1" spans="1:8" s="64" customFormat="1" x14ac:dyDescent="0.25">
      <c r="A25" s="71" t="s">
        <v>9876</v>
      </c>
      <c r="B25" s="72">
        <v>112</v>
      </c>
      <c r="C25" s="72" t="s">
        <v>8054</v>
      </c>
      <c r="D25" s="73">
        <v>430433104105</v>
      </c>
      <c r="E25" s="74">
        <v>0.2</v>
      </c>
      <c r="G25" s="73">
        <v>480483101228</v>
      </c>
      <c r="H25" s="77" t="s">
        <v>9255</v>
      </c>
    </row>
    <row r="26" ht="12.8" customHeight="1" spans="1:7" s="64" customFormat="1" x14ac:dyDescent="0.25">
      <c r="A26" s="59" t="s">
        <v>9876</v>
      </c>
      <c r="B26" s="72">
        <v>112</v>
      </c>
      <c r="C26" s="72" t="s">
        <v>8054</v>
      </c>
      <c r="D26" s="73">
        <v>430433104105</v>
      </c>
      <c r="E26" s="74">
        <v>0.2</v>
      </c>
      <c r="G26" s="78"/>
    </row>
    <row r="27" ht="12.8" customHeight="1" spans="1:13" s="79" customFormat="1" x14ac:dyDescent="0.25">
      <c r="A27" s="71" t="s">
        <v>9877</v>
      </c>
      <c r="B27" s="72">
        <v>112</v>
      </c>
      <c r="C27" s="72" t="s">
        <v>8054</v>
      </c>
      <c r="D27" s="73">
        <v>480483101228</v>
      </c>
      <c r="E27" s="74">
        <v>0.2</v>
      </c>
      <c r="F27" s="64"/>
      <c r="G27" s="64"/>
      <c r="H27" s="72">
        <v>221</v>
      </c>
      <c r="I27" s="72" t="s">
        <v>7031</v>
      </c>
      <c r="J27" s="74">
        <v>0.2</v>
      </c>
      <c r="K27" s="64"/>
      <c r="L27" s="64"/>
      <c r="M27" s="64"/>
    </row>
    <row r="28" ht="12.8" customHeight="1" spans="1:13" s="79" customFormat="1" x14ac:dyDescent="0.25">
      <c r="A28" s="71" t="s">
        <v>9878</v>
      </c>
      <c r="B28" s="72">
        <v>114</v>
      </c>
      <c r="C28" s="72" t="s">
        <v>8058</v>
      </c>
      <c r="D28" s="73">
        <v>330335405142</v>
      </c>
      <c r="E28" s="74">
        <v>0.2</v>
      </c>
      <c r="F28" s="64"/>
      <c r="G28" s="64"/>
      <c r="H28" s="72">
        <v>248</v>
      </c>
      <c r="I28" s="72" t="s">
        <v>7044</v>
      </c>
      <c r="J28" s="74">
        <v>0.2</v>
      </c>
      <c r="K28" s="64"/>
      <c r="L28" s="64"/>
      <c r="M28" s="64"/>
    </row>
    <row r="29" ht="12.8" customHeight="1" spans="1:10" s="64" customFormat="1" x14ac:dyDescent="0.25">
      <c r="A29" s="71" t="s">
        <v>9879</v>
      </c>
      <c r="B29" s="72">
        <v>114</v>
      </c>
      <c r="C29" s="72" t="s">
        <v>8058</v>
      </c>
      <c r="D29" s="73">
        <v>430433104105</v>
      </c>
      <c r="E29" s="74">
        <v>0.2</v>
      </c>
      <c r="H29" s="72">
        <v>705</v>
      </c>
      <c r="I29" s="72" t="s">
        <v>7047</v>
      </c>
      <c r="J29" s="74">
        <v>0.2</v>
      </c>
    </row>
    <row r="30" ht="12.8" customHeight="1" spans="1:10" s="64" customFormat="1" x14ac:dyDescent="0.25">
      <c r="A30" s="71" t="s">
        <v>9880</v>
      </c>
      <c r="B30" s="72">
        <v>114</v>
      </c>
      <c r="C30" s="72" t="s">
        <v>8058</v>
      </c>
      <c r="D30" s="73">
        <v>480483101228</v>
      </c>
      <c r="E30" s="74">
        <v>0.2</v>
      </c>
      <c r="F30" s="75"/>
      <c r="H30" s="72">
        <v>804</v>
      </c>
      <c r="I30" s="72" t="s">
        <v>7073</v>
      </c>
      <c r="J30" s="74">
        <v>0.2</v>
      </c>
    </row>
    <row r="31" ht="12.8" customHeight="1" spans="1:10" s="64" customFormat="1" x14ac:dyDescent="0.25">
      <c r="A31" s="71" t="s">
        <v>9881</v>
      </c>
      <c r="B31" s="72">
        <v>122</v>
      </c>
      <c r="C31" s="72" t="s">
        <v>8061</v>
      </c>
      <c r="D31" s="73">
        <v>330335405142</v>
      </c>
      <c r="E31" s="74">
        <v>0.2</v>
      </c>
      <c r="F31" s="75"/>
      <c r="H31" s="72">
        <v>210</v>
      </c>
      <c r="I31" s="72" t="s">
        <v>7057</v>
      </c>
      <c r="J31" s="74">
        <v>0.2</v>
      </c>
    </row>
    <row r="32" ht="12.8" customHeight="1" spans="1:10" s="64" customFormat="1" x14ac:dyDescent="0.25">
      <c r="A32" s="71" t="s">
        <v>9882</v>
      </c>
      <c r="B32" s="72">
        <v>122</v>
      </c>
      <c r="C32" s="72" t="s">
        <v>8061</v>
      </c>
      <c r="D32" s="73">
        <v>430433104105</v>
      </c>
      <c r="E32" s="74">
        <v>0.2</v>
      </c>
      <c r="H32" s="72">
        <v>402</v>
      </c>
      <c r="I32" s="72" t="s">
        <v>7068</v>
      </c>
      <c r="J32" s="74">
        <v>0.2</v>
      </c>
    </row>
    <row r="33" ht="12.8" customHeight="1" spans="1:10" s="64" customFormat="1" x14ac:dyDescent="0.25">
      <c r="A33" s="71" t="s">
        <v>9883</v>
      </c>
      <c r="B33" s="72">
        <v>122</v>
      </c>
      <c r="C33" s="72" t="s">
        <v>8061</v>
      </c>
      <c r="D33" s="73">
        <v>480483101228</v>
      </c>
      <c r="E33" s="74">
        <v>0.2</v>
      </c>
      <c r="H33" s="72">
        <v>401</v>
      </c>
      <c r="I33" s="72" t="s">
        <v>7064</v>
      </c>
      <c r="J33" s="74">
        <v>0.2</v>
      </c>
    </row>
    <row r="34" ht="12.8" customHeight="1" spans="1:10" s="64" customFormat="1" x14ac:dyDescent="0.25">
      <c r="A34" s="71" t="s">
        <v>9884</v>
      </c>
      <c r="B34" s="72">
        <v>123</v>
      </c>
      <c r="C34" s="72" t="s">
        <v>8065</v>
      </c>
      <c r="D34" s="73">
        <v>330335405142</v>
      </c>
      <c r="E34" s="74">
        <v>0.2</v>
      </c>
      <c r="H34" s="72">
        <v>229</v>
      </c>
      <c r="I34" s="72" t="s">
        <v>7365</v>
      </c>
      <c r="J34" s="74">
        <v>0.2</v>
      </c>
    </row>
    <row r="35" ht="12.8" customHeight="1" spans="1:10" s="64" customFormat="1" x14ac:dyDescent="0.25">
      <c r="A35" s="71" t="s">
        <v>9884</v>
      </c>
      <c r="B35" s="72">
        <v>123</v>
      </c>
      <c r="C35" s="72" t="s">
        <v>8065</v>
      </c>
      <c r="D35" s="73">
        <v>330335405142</v>
      </c>
      <c r="E35" s="74">
        <v>0.2</v>
      </c>
      <c r="H35" s="72">
        <v>251</v>
      </c>
      <c r="I35" s="72" t="s">
        <v>7373</v>
      </c>
      <c r="J35" s="74">
        <v>0.2</v>
      </c>
    </row>
    <row r="36" ht="12.8" customHeight="1" spans="1:10" s="64" customFormat="1" x14ac:dyDescent="0.25">
      <c r="A36" s="71" t="s">
        <v>9885</v>
      </c>
      <c r="B36" s="72">
        <v>123</v>
      </c>
      <c r="C36" s="72" t="s">
        <v>8065</v>
      </c>
      <c r="D36" s="73">
        <v>430433104105</v>
      </c>
      <c r="E36" s="74">
        <v>0.2</v>
      </c>
      <c r="H36" s="72">
        <v>252</v>
      </c>
      <c r="I36" s="72" t="s">
        <v>7382</v>
      </c>
      <c r="J36" s="74">
        <v>0.2</v>
      </c>
    </row>
    <row r="37" ht="12.8" customHeight="1" spans="1:10" s="64" customFormat="1" x14ac:dyDescent="0.25">
      <c r="A37" s="71" t="s">
        <v>9886</v>
      </c>
      <c r="B37" s="72">
        <v>123</v>
      </c>
      <c r="C37" s="72" t="s">
        <v>8065</v>
      </c>
      <c r="D37" s="73">
        <v>480483101228</v>
      </c>
      <c r="E37" s="74">
        <v>0.2</v>
      </c>
      <c r="H37" s="72">
        <v>711</v>
      </c>
      <c r="I37" s="72" t="s">
        <v>8509</v>
      </c>
      <c r="J37" s="74">
        <v>0.2</v>
      </c>
    </row>
    <row r="38" ht="12.8" customHeight="1" spans="1:5" s="64" customFormat="1" x14ac:dyDescent="0.25">
      <c r="A38" s="71" t="s">
        <v>9887</v>
      </c>
      <c r="B38" s="72">
        <v>124</v>
      </c>
      <c r="C38" s="72" t="s">
        <v>8067</v>
      </c>
      <c r="D38" s="73">
        <v>430433104105</v>
      </c>
      <c r="E38" s="74">
        <v>0.2</v>
      </c>
    </row>
    <row r="39" ht="12.8" customHeight="1" spans="1:6" s="64" customFormat="1" x14ac:dyDescent="0.25">
      <c r="A39" s="71" t="s">
        <v>9888</v>
      </c>
      <c r="B39" s="72">
        <v>124</v>
      </c>
      <c r="C39" s="72" t="s">
        <v>8067</v>
      </c>
      <c r="D39" s="73">
        <v>480483101228</v>
      </c>
      <c r="E39" s="74">
        <v>0.2</v>
      </c>
      <c r="F39" s="78"/>
    </row>
    <row r="40" ht="12.8" customHeight="1" spans="1:5" s="64" customFormat="1" x14ac:dyDescent="0.25">
      <c r="A40" s="71" t="s">
        <v>9889</v>
      </c>
      <c r="B40" s="72">
        <v>127</v>
      </c>
      <c r="C40" s="72" t="s">
        <v>8069</v>
      </c>
      <c r="D40" s="73">
        <v>330333401473</v>
      </c>
      <c r="E40" s="74">
        <v>0.15</v>
      </c>
    </row>
    <row r="41" ht="12.8" customHeight="1" spans="1:5" s="64" customFormat="1" x14ac:dyDescent="0.25">
      <c r="A41" s="71" t="s">
        <v>9890</v>
      </c>
      <c r="B41" s="72">
        <v>127</v>
      </c>
      <c r="C41" s="72" t="s">
        <v>8069</v>
      </c>
      <c r="D41" s="73">
        <v>330335405142</v>
      </c>
      <c r="E41" s="74">
        <v>0.2</v>
      </c>
    </row>
    <row r="42" ht="12.8" customHeight="1" spans="1:5" s="64" customFormat="1" x14ac:dyDescent="0.25">
      <c r="A42" s="71" t="s">
        <v>9890</v>
      </c>
      <c r="B42" s="72">
        <v>127</v>
      </c>
      <c r="C42" s="72" t="s">
        <v>8069</v>
      </c>
      <c r="D42" s="73">
        <v>330335405142</v>
      </c>
      <c r="E42" s="74">
        <v>0.2</v>
      </c>
    </row>
    <row r="43" ht="12.8" customHeight="1" spans="1:5" s="64" customFormat="1" x14ac:dyDescent="0.25">
      <c r="A43" s="71" t="s">
        <v>9891</v>
      </c>
      <c r="B43" s="72">
        <v>127</v>
      </c>
      <c r="C43" s="72" t="s">
        <v>8069</v>
      </c>
      <c r="D43" s="73">
        <v>430433104105</v>
      </c>
      <c r="E43" s="74">
        <v>0.2</v>
      </c>
    </row>
    <row r="44" ht="12.8" customHeight="1" spans="1:5" s="64" customFormat="1" x14ac:dyDescent="0.25">
      <c r="A44" s="71" t="s">
        <v>9892</v>
      </c>
      <c r="B44" s="72">
        <v>127</v>
      </c>
      <c r="C44" s="72" t="s">
        <v>8069</v>
      </c>
      <c r="D44" s="73">
        <v>480483101228</v>
      </c>
      <c r="E44" s="74">
        <v>0.2</v>
      </c>
    </row>
    <row r="45" ht="12.8" customHeight="1" spans="1:13" s="64" customFormat="1" x14ac:dyDescent="0.25">
      <c r="A45" s="71" t="s">
        <v>9893</v>
      </c>
      <c r="B45" s="72">
        <v>128</v>
      </c>
      <c r="C45" s="72" t="s">
        <v>7683</v>
      </c>
      <c r="D45" s="73">
        <v>330333401452</v>
      </c>
      <c r="E45" s="74">
        <v>0.14</v>
      </c>
      <c r="F45" s="80"/>
      <c r="G45" s="60"/>
      <c r="K45" s="60"/>
      <c r="L45" s="60"/>
      <c r="M45" s="60"/>
    </row>
    <row r="46" ht="12.8" customHeight="1" spans="1:5" s="64" customFormat="1" x14ac:dyDescent="0.25">
      <c r="A46" s="71" t="s">
        <v>9894</v>
      </c>
      <c r="B46" s="72">
        <v>128</v>
      </c>
      <c r="C46" s="72" t="s">
        <v>7683</v>
      </c>
      <c r="D46" s="73">
        <v>330333401453</v>
      </c>
      <c r="E46" s="74">
        <v>0.16</v>
      </c>
    </row>
    <row r="47" ht="12.8" customHeight="1" spans="1:5" s="64" customFormat="1" x14ac:dyDescent="0.25">
      <c r="A47" s="71" t="s">
        <v>9895</v>
      </c>
      <c r="B47" s="72">
        <v>128</v>
      </c>
      <c r="C47" s="72" t="s">
        <v>7683</v>
      </c>
      <c r="D47" s="73">
        <v>330333402151</v>
      </c>
      <c r="E47" s="74">
        <v>0.14</v>
      </c>
    </row>
    <row r="48" ht="12.8" customHeight="1" spans="1:5" s="64" customFormat="1" x14ac:dyDescent="0.25">
      <c r="A48" s="71" t="s">
        <v>9896</v>
      </c>
      <c r="B48" s="72">
        <v>128</v>
      </c>
      <c r="C48" s="72" t="s">
        <v>7683</v>
      </c>
      <c r="D48" s="73">
        <v>330333402152</v>
      </c>
      <c r="E48" s="74">
        <v>0.16</v>
      </c>
    </row>
    <row r="49" ht="12.8" customHeight="1" spans="1:6" s="64" customFormat="1" x14ac:dyDescent="0.25">
      <c r="A49" s="71" t="s">
        <v>9897</v>
      </c>
      <c r="B49" s="72">
        <v>128</v>
      </c>
      <c r="C49" s="72" t="s">
        <v>7683</v>
      </c>
      <c r="D49" s="73">
        <v>330335405142</v>
      </c>
      <c r="E49" s="74">
        <v>0.16</v>
      </c>
      <c r="F49" s="75"/>
    </row>
    <row r="50" ht="12.8" customHeight="1" spans="1:6" s="64" customFormat="1" x14ac:dyDescent="0.25">
      <c r="A50" s="71" t="s">
        <v>9898</v>
      </c>
      <c r="B50" s="72">
        <v>128</v>
      </c>
      <c r="C50" s="72" t="s">
        <v>9899</v>
      </c>
      <c r="D50" s="73">
        <v>430433104105</v>
      </c>
      <c r="E50" s="74">
        <v>0.2</v>
      </c>
      <c r="F50" s="75"/>
    </row>
    <row r="51" ht="12.8" customHeight="1" spans="1:5" s="64" customFormat="1" x14ac:dyDescent="0.25">
      <c r="A51" s="71" t="s">
        <v>9900</v>
      </c>
      <c r="B51" s="72">
        <v>128</v>
      </c>
      <c r="C51" s="72" t="s">
        <v>9899</v>
      </c>
      <c r="D51" s="73">
        <v>480483101228</v>
      </c>
      <c r="E51" s="74">
        <v>0.2</v>
      </c>
    </row>
    <row r="52" ht="12.8" customHeight="1" spans="1:5" s="64" customFormat="1" x14ac:dyDescent="0.25">
      <c r="A52" s="71" t="s">
        <v>9901</v>
      </c>
      <c r="B52" s="72">
        <v>130</v>
      </c>
      <c r="C52" s="72" t="s">
        <v>8071</v>
      </c>
      <c r="D52" s="73">
        <v>330333401452</v>
      </c>
      <c r="E52" s="74">
        <v>0.14</v>
      </c>
    </row>
    <row r="53" ht="12.8" customHeight="1" spans="1:5" s="64" customFormat="1" x14ac:dyDescent="0.25">
      <c r="A53" s="71" t="s">
        <v>9902</v>
      </c>
      <c r="B53" s="72">
        <v>130</v>
      </c>
      <c r="C53" s="72" t="s">
        <v>8071</v>
      </c>
      <c r="D53" s="73">
        <v>330335405142</v>
      </c>
      <c r="E53" s="74">
        <v>0.2</v>
      </c>
    </row>
    <row r="54" ht="12.8" customHeight="1" spans="1:5" s="64" customFormat="1" x14ac:dyDescent="0.25">
      <c r="A54" s="71" t="s">
        <v>9903</v>
      </c>
      <c r="B54" s="72">
        <v>130</v>
      </c>
      <c r="C54" s="72" t="s">
        <v>8071</v>
      </c>
      <c r="D54" s="73">
        <v>430433104105</v>
      </c>
      <c r="E54" s="74">
        <v>0.2</v>
      </c>
    </row>
    <row r="55" ht="12.8" customHeight="1" spans="1:5" s="64" customFormat="1" x14ac:dyDescent="0.25">
      <c r="A55" s="71" t="s">
        <v>9904</v>
      </c>
      <c r="B55" s="72">
        <v>130</v>
      </c>
      <c r="C55" s="72" t="s">
        <v>8071</v>
      </c>
      <c r="D55" s="73">
        <v>480483101228</v>
      </c>
      <c r="E55" s="74">
        <v>0.2</v>
      </c>
    </row>
    <row r="56" ht="12.8" customHeight="1" spans="1:6" s="64" customFormat="1" x14ac:dyDescent="0.25">
      <c r="A56" s="71" t="s">
        <v>9905</v>
      </c>
      <c r="B56" s="72">
        <v>131</v>
      </c>
      <c r="C56" s="72" t="s">
        <v>8206</v>
      </c>
      <c r="D56" s="73">
        <v>330335405142</v>
      </c>
      <c r="E56" s="74">
        <v>0.2</v>
      </c>
      <c r="F56" s="75"/>
    </row>
    <row r="57" ht="12.8" customHeight="1" spans="1:6" s="64" customFormat="1" x14ac:dyDescent="0.25">
      <c r="A57" s="71" t="s">
        <v>9906</v>
      </c>
      <c r="B57" s="72">
        <v>131</v>
      </c>
      <c r="C57" s="72" t="s">
        <v>8206</v>
      </c>
      <c r="D57" s="73">
        <v>430433104105</v>
      </c>
      <c r="E57" s="74">
        <v>0.2</v>
      </c>
      <c r="F57" s="75"/>
    </row>
    <row r="58" ht="12.8" customHeight="1" spans="1:5" s="64" customFormat="1" x14ac:dyDescent="0.25">
      <c r="A58" s="71" t="s">
        <v>9907</v>
      </c>
      <c r="B58" s="72">
        <v>131</v>
      </c>
      <c r="C58" s="72" t="s">
        <v>8206</v>
      </c>
      <c r="D58" s="73">
        <v>480483101228</v>
      </c>
      <c r="E58" s="74">
        <v>0.2</v>
      </c>
    </row>
    <row r="59" ht="12.8" customHeight="1" spans="1:5" s="64" customFormat="1" x14ac:dyDescent="0.25">
      <c r="A59" s="71" t="s">
        <v>9908</v>
      </c>
      <c r="B59" s="72">
        <v>136</v>
      </c>
      <c r="C59" s="72" t="s">
        <v>7189</v>
      </c>
      <c r="D59" s="73">
        <v>330333401452</v>
      </c>
      <c r="E59" s="74">
        <v>0.14</v>
      </c>
    </row>
    <row r="60" ht="12.8" customHeight="1" spans="1:5" s="64" customFormat="1" x14ac:dyDescent="0.25">
      <c r="A60" s="71" t="s">
        <v>9909</v>
      </c>
      <c r="B60" s="72">
        <v>136</v>
      </c>
      <c r="C60" s="72" t="s">
        <v>7189</v>
      </c>
      <c r="D60" s="73">
        <v>330333401453</v>
      </c>
      <c r="E60" s="74">
        <v>0.16</v>
      </c>
    </row>
    <row r="61" ht="12.8" customHeight="1" spans="1:5" s="64" customFormat="1" x14ac:dyDescent="0.25">
      <c r="A61" s="71" t="s">
        <v>9910</v>
      </c>
      <c r="B61" s="72">
        <v>136</v>
      </c>
      <c r="C61" s="72" t="s">
        <v>7189</v>
      </c>
      <c r="D61" s="73">
        <v>330333402151</v>
      </c>
      <c r="E61" s="74">
        <v>0.14</v>
      </c>
    </row>
    <row r="62" ht="12.8" customHeight="1" spans="1:5" s="64" customFormat="1" x14ac:dyDescent="0.25">
      <c r="A62" s="71" t="s">
        <v>9911</v>
      </c>
      <c r="B62" s="72">
        <v>136</v>
      </c>
      <c r="C62" s="72" t="s">
        <v>7189</v>
      </c>
      <c r="D62" s="73">
        <v>330333402152</v>
      </c>
      <c r="E62" s="74">
        <v>0.16</v>
      </c>
    </row>
    <row r="63" ht="12.8" customHeight="1" spans="1:5" s="64" customFormat="1" x14ac:dyDescent="0.25">
      <c r="A63" s="71" t="s">
        <v>9912</v>
      </c>
      <c r="B63" s="72">
        <v>136</v>
      </c>
      <c r="C63" s="72" t="s">
        <v>7189</v>
      </c>
      <c r="D63" s="73">
        <v>330335405142</v>
      </c>
      <c r="E63" s="74">
        <v>0.2</v>
      </c>
    </row>
    <row r="64" ht="12.8" customHeight="1" spans="1:5" s="64" customFormat="1" x14ac:dyDescent="0.25">
      <c r="A64" s="71" t="s">
        <v>9913</v>
      </c>
      <c r="B64" s="72">
        <v>136</v>
      </c>
      <c r="C64" s="72" t="s">
        <v>7189</v>
      </c>
      <c r="D64" s="73">
        <v>430433104105</v>
      </c>
      <c r="E64" s="74">
        <v>0.2</v>
      </c>
    </row>
    <row r="65" ht="12.8" customHeight="1" spans="1:5" s="64" customFormat="1" x14ac:dyDescent="0.25">
      <c r="A65" s="71" t="s">
        <v>9914</v>
      </c>
      <c r="B65" s="72">
        <v>136</v>
      </c>
      <c r="C65" s="72" t="s">
        <v>7189</v>
      </c>
      <c r="D65" s="73">
        <v>480483101228</v>
      </c>
      <c r="E65" s="74">
        <v>0.2</v>
      </c>
    </row>
    <row r="66" ht="12.8" customHeight="1" spans="1:5" s="64" customFormat="1" x14ac:dyDescent="0.25">
      <c r="A66" s="71" t="s">
        <v>9915</v>
      </c>
      <c r="B66" s="72">
        <v>137</v>
      </c>
      <c r="C66" s="72" t="s">
        <v>8075</v>
      </c>
      <c r="D66" s="73">
        <v>330335405142</v>
      </c>
      <c r="E66" s="74">
        <v>0.2</v>
      </c>
    </row>
    <row r="67" ht="12.8" customHeight="1" spans="1:5" s="64" customFormat="1" x14ac:dyDescent="0.25">
      <c r="A67" s="71" t="s">
        <v>9916</v>
      </c>
      <c r="B67" s="72">
        <v>137</v>
      </c>
      <c r="C67" s="72" t="s">
        <v>8075</v>
      </c>
      <c r="D67" s="73">
        <v>430433104105</v>
      </c>
      <c r="E67" s="74">
        <v>0.2</v>
      </c>
    </row>
    <row r="68" ht="12.8" customHeight="1" spans="1:7" s="64" customFormat="1" x14ac:dyDescent="0.25">
      <c r="A68" s="71" t="s">
        <v>9917</v>
      </c>
      <c r="B68" s="72">
        <v>137</v>
      </c>
      <c r="C68" s="72" t="s">
        <v>8075</v>
      </c>
      <c r="D68" s="73">
        <v>480483101228</v>
      </c>
      <c r="E68" s="74">
        <v>0.2</v>
      </c>
      <c r="G68" s="79"/>
    </row>
    <row r="69" ht="12.8" customHeight="1" spans="1:5" s="64" customFormat="1" x14ac:dyDescent="0.25">
      <c r="A69" s="71" t="s">
        <v>9918</v>
      </c>
      <c r="B69" s="72">
        <v>140</v>
      </c>
      <c r="C69" s="72" t="s">
        <v>8079</v>
      </c>
      <c r="D69" s="73">
        <v>330335405142</v>
      </c>
      <c r="E69" s="74">
        <v>0.2</v>
      </c>
    </row>
    <row r="70" ht="12.8" customHeight="1" spans="1:5" s="64" customFormat="1" x14ac:dyDescent="0.25">
      <c r="A70" s="71" t="s">
        <v>9919</v>
      </c>
      <c r="B70" s="72">
        <v>140</v>
      </c>
      <c r="C70" s="72" t="s">
        <v>8079</v>
      </c>
      <c r="D70" s="73">
        <v>430433104105</v>
      </c>
      <c r="E70" s="74">
        <v>0.2</v>
      </c>
    </row>
    <row r="71" ht="12.8" customHeight="1" spans="1:5" s="64" customFormat="1" x14ac:dyDescent="0.25">
      <c r="A71" s="71" t="s">
        <v>9920</v>
      </c>
      <c r="B71" s="72">
        <v>140</v>
      </c>
      <c r="C71" s="72" t="s">
        <v>8079</v>
      </c>
      <c r="D71" s="73">
        <v>480483101228</v>
      </c>
      <c r="E71" s="74">
        <v>0.2</v>
      </c>
    </row>
    <row r="72" ht="12.8" customHeight="1" spans="1:5" s="64" customFormat="1" x14ac:dyDescent="0.25">
      <c r="A72" s="71" t="s">
        <v>9921</v>
      </c>
      <c r="B72" s="72">
        <v>142</v>
      </c>
      <c r="C72" s="72" t="s">
        <v>8081</v>
      </c>
      <c r="D72" s="73">
        <v>330335405142</v>
      </c>
      <c r="E72" s="74">
        <v>0.2</v>
      </c>
    </row>
    <row r="73" ht="12.8" customHeight="1" spans="1:6" s="64" customFormat="1" x14ac:dyDescent="0.25">
      <c r="A73" s="71" t="s">
        <v>9922</v>
      </c>
      <c r="B73" s="72">
        <v>142</v>
      </c>
      <c r="C73" s="72" t="s">
        <v>8081</v>
      </c>
      <c r="D73" s="73">
        <v>430433104105</v>
      </c>
      <c r="E73" s="74">
        <v>0.2</v>
      </c>
      <c r="F73" s="75"/>
    </row>
    <row r="74" ht="12.8" customHeight="1" spans="1:5" s="64" customFormat="1" x14ac:dyDescent="0.25">
      <c r="A74" s="71" t="s">
        <v>9923</v>
      </c>
      <c r="B74" s="72">
        <v>142</v>
      </c>
      <c r="C74" s="72" t="s">
        <v>8081</v>
      </c>
      <c r="D74" s="73">
        <v>480483101228</v>
      </c>
      <c r="E74" s="74">
        <v>0.2</v>
      </c>
    </row>
    <row r="75" ht="12.8" customHeight="1" spans="1:6" s="64" customFormat="1" x14ac:dyDescent="0.25">
      <c r="A75" s="71" t="s">
        <v>9924</v>
      </c>
      <c r="B75" s="72">
        <v>144</v>
      </c>
      <c r="C75" s="72" t="s">
        <v>8083</v>
      </c>
      <c r="D75" s="73">
        <v>330335405142</v>
      </c>
      <c r="E75" s="74">
        <v>0.2</v>
      </c>
      <c r="F75" s="78"/>
    </row>
    <row r="76" ht="12.8" customHeight="1" spans="1:5" s="64" customFormat="1" x14ac:dyDescent="0.25">
      <c r="A76" s="71" t="s">
        <v>9924</v>
      </c>
      <c r="B76" s="72">
        <v>144</v>
      </c>
      <c r="C76" s="72" t="s">
        <v>8083</v>
      </c>
      <c r="D76" s="73">
        <v>330335405142</v>
      </c>
      <c r="E76" s="74">
        <v>0.2</v>
      </c>
    </row>
    <row r="77" ht="12.8" customHeight="1" spans="1:5" s="64" customFormat="1" x14ac:dyDescent="0.25">
      <c r="A77" s="71" t="s">
        <v>9925</v>
      </c>
      <c r="B77" s="72">
        <v>144</v>
      </c>
      <c r="C77" s="72" t="s">
        <v>8083</v>
      </c>
      <c r="D77" s="73">
        <v>430433104105</v>
      </c>
      <c r="E77" s="74">
        <v>0.2</v>
      </c>
    </row>
    <row r="78" ht="12.8" customHeight="1" spans="1:5" s="64" customFormat="1" x14ac:dyDescent="0.25">
      <c r="A78" s="71" t="s">
        <v>9926</v>
      </c>
      <c r="B78" s="72">
        <v>144</v>
      </c>
      <c r="C78" s="72" t="s">
        <v>8083</v>
      </c>
      <c r="D78" s="73">
        <v>480483101228</v>
      </c>
      <c r="E78" s="74">
        <v>0.2</v>
      </c>
    </row>
    <row r="79" ht="12.8" customHeight="1" spans="1:5" s="64" customFormat="1" x14ac:dyDescent="0.25">
      <c r="A79" s="71" t="s">
        <v>9927</v>
      </c>
      <c r="B79" s="72">
        <v>145</v>
      </c>
      <c r="C79" s="72" t="s">
        <v>9928</v>
      </c>
      <c r="D79" s="73">
        <v>430433104105</v>
      </c>
      <c r="E79" s="74">
        <v>0.2</v>
      </c>
    </row>
    <row r="80" ht="12.8" customHeight="1" spans="1:5" s="64" customFormat="1" x14ac:dyDescent="0.25">
      <c r="A80" s="59" t="s">
        <v>9927</v>
      </c>
      <c r="B80" s="72">
        <v>145</v>
      </c>
      <c r="C80" s="72" t="s">
        <v>8087</v>
      </c>
      <c r="D80" s="73">
        <v>430433104105</v>
      </c>
      <c r="E80" s="74">
        <v>0.2</v>
      </c>
    </row>
    <row r="81" ht="12.8" customHeight="1" spans="1:5" s="64" customFormat="1" x14ac:dyDescent="0.25">
      <c r="A81" s="71" t="s">
        <v>9929</v>
      </c>
      <c r="B81" s="72">
        <v>145</v>
      </c>
      <c r="C81" s="72" t="s">
        <v>9928</v>
      </c>
      <c r="D81" s="73">
        <v>480483101228</v>
      </c>
      <c r="E81" s="74">
        <v>0.2</v>
      </c>
    </row>
    <row r="82" ht="12.8" customHeight="1" spans="1:6" s="64" customFormat="1" x14ac:dyDescent="0.25">
      <c r="A82" s="71" t="s">
        <v>9930</v>
      </c>
      <c r="B82" s="72">
        <v>147</v>
      </c>
      <c r="C82" s="72" t="s">
        <v>7685</v>
      </c>
      <c r="D82" s="73">
        <v>330333401452</v>
      </c>
      <c r="E82" s="74">
        <v>0.14</v>
      </c>
      <c r="F82" s="75"/>
    </row>
    <row r="83" ht="12.8" customHeight="1" spans="1:5" s="64" customFormat="1" x14ac:dyDescent="0.25">
      <c r="A83" s="71" t="s">
        <v>9931</v>
      </c>
      <c r="B83" s="72">
        <v>147</v>
      </c>
      <c r="C83" s="72" t="s">
        <v>7685</v>
      </c>
      <c r="D83" s="73">
        <v>330333401453</v>
      </c>
      <c r="E83" s="74">
        <v>0.16</v>
      </c>
    </row>
    <row r="84" ht="12.8" customHeight="1" spans="1:5" s="64" customFormat="1" x14ac:dyDescent="0.25">
      <c r="A84" s="71" t="s">
        <v>9932</v>
      </c>
      <c r="B84" s="72">
        <v>147</v>
      </c>
      <c r="C84" s="72" t="s">
        <v>7685</v>
      </c>
      <c r="D84" s="73">
        <v>330333402151</v>
      </c>
      <c r="E84" s="74">
        <v>0.14</v>
      </c>
    </row>
    <row r="85" ht="12.8" customHeight="1" spans="1:5" s="64" customFormat="1" x14ac:dyDescent="0.25">
      <c r="A85" s="71" t="s">
        <v>9933</v>
      </c>
      <c r="B85" s="72">
        <v>147</v>
      </c>
      <c r="C85" s="72" t="s">
        <v>7685</v>
      </c>
      <c r="D85" s="73">
        <v>330333402152</v>
      </c>
      <c r="E85" s="74">
        <v>0.16</v>
      </c>
    </row>
    <row r="86" ht="12.8" customHeight="1" spans="1:5" s="64" customFormat="1" x14ac:dyDescent="0.25">
      <c r="A86" s="71" t="s">
        <v>9934</v>
      </c>
      <c r="B86" s="72">
        <v>147</v>
      </c>
      <c r="C86" s="72" t="s">
        <v>7685</v>
      </c>
      <c r="D86" s="73">
        <v>330335405142</v>
      </c>
      <c r="E86" s="74">
        <v>0.16</v>
      </c>
    </row>
    <row r="87" ht="12.8" customHeight="1" spans="1:5" s="64" customFormat="1" x14ac:dyDescent="0.25">
      <c r="A87" s="71" t="s">
        <v>9935</v>
      </c>
      <c r="B87" s="72">
        <v>148</v>
      </c>
      <c r="C87" s="72" t="s">
        <v>7681</v>
      </c>
      <c r="D87" s="73">
        <v>330333401452</v>
      </c>
      <c r="E87" s="74">
        <v>0.14</v>
      </c>
    </row>
    <row r="88" ht="12.8" customHeight="1" spans="1:5" s="64" customFormat="1" x14ac:dyDescent="0.25">
      <c r="A88" s="71" t="s">
        <v>9936</v>
      </c>
      <c r="B88" s="72">
        <v>148</v>
      </c>
      <c r="C88" s="72" t="s">
        <v>7681</v>
      </c>
      <c r="D88" s="73">
        <v>330333401453</v>
      </c>
      <c r="E88" s="74">
        <v>0.16</v>
      </c>
    </row>
    <row r="89" ht="12.8" customHeight="1" spans="1:5" s="64" customFormat="1" x14ac:dyDescent="0.25">
      <c r="A89" s="71" t="s">
        <v>9937</v>
      </c>
      <c r="B89" s="72">
        <v>148</v>
      </c>
      <c r="C89" s="72" t="s">
        <v>7681</v>
      </c>
      <c r="D89" s="73">
        <v>330333401472</v>
      </c>
      <c r="E89" s="74">
        <v>0.14</v>
      </c>
    </row>
    <row r="90" ht="12.8" customHeight="1" spans="1:6" s="64" customFormat="1" x14ac:dyDescent="0.25">
      <c r="A90" s="71" t="s">
        <v>9938</v>
      </c>
      <c r="B90" s="72">
        <v>148</v>
      </c>
      <c r="C90" s="72" t="s">
        <v>7681</v>
      </c>
      <c r="D90" s="73">
        <v>330333402151</v>
      </c>
      <c r="E90" s="74">
        <v>0.14</v>
      </c>
      <c r="F90" s="75"/>
    </row>
    <row r="91" ht="12.8" customHeight="1" spans="1:6" s="64" customFormat="1" x14ac:dyDescent="0.25">
      <c r="A91" s="71" t="s">
        <v>9939</v>
      </c>
      <c r="B91" s="72">
        <v>148</v>
      </c>
      <c r="C91" s="72" t="s">
        <v>7681</v>
      </c>
      <c r="D91" s="73">
        <v>330333402152</v>
      </c>
      <c r="E91" s="74">
        <v>0.16</v>
      </c>
      <c r="F91" s="68"/>
    </row>
    <row r="92" ht="12.8" customHeight="1" spans="1:6" s="64" customFormat="1" x14ac:dyDescent="0.25">
      <c r="A92" s="71" t="s">
        <v>9940</v>
      </c>
      <c r="B92" s="72">
        <v>148</v>
      </c>
      <c r="C92" s="72" t="s">
        <v>7681</v>
      </c>
      <c r="D92" s="73">
        <v>330335405142</v>
      </c>
      <c r="E92" s="74">
        <v>0.16</v>
      </c>
      <c r="F92" s="78"/>
    </row>
    <row r="93" ht="12.8" customHeight="1" spans="1:5" s="64" customFormat="1" x14ac:dyDescent="0.25">
      <c r="A93" s="71" t="s">
        <v>9941</v>
      </c>
      <c r="B93" s="72">
        <v>149</v>
      </c>
      <c r="C93" s="72" t="s">
        <v>8089</v>
      </c>
      <c r="D93" s="73">
        <v>330335405142</v>
      </c>
      <c r="E93" s="74">
        <v>0.2</v>
      </c>
    </row>
    <row r="94" ht="12.8" customHeight="1" spans="1:5" s="64" customFormat="1" x14ac:dyDescent="0.25">
      <c r="A94" s="71" t="s">
        <v>9941</v>
      </c>
      <c r="B94" s="72">
        <v>149</v>
      </c>
      <c r="C94" s="72" t="s">
        <v>8089</v>
      </c>
      <c r="D94" s="73">
        <v>330335405142</v>
      </c>
      <c r="E94" s="74">
        <v>0.2</v>
      </c>
    </row>
    <row r="95" ht="12.8" customHeight="1" spans="1:5" s="64" customFormat="1" x14ac:dyDescent="0.25">
      <c r="A95" s="71" t="s">
        <v>9942</v>
      </c>
      <c r="B95" s="72">
        <v>149</v>
      </c>
      <c r="C95" s="72" t="s">
        <v>8089</v>
      </c>
      <c r="D95" s="73">
        <v>430433104105</v>
      </c>
      <c r="E95" s="74">
        <v>0.2</v>
      </c>
    </row>
    <row r="96" ht="12.8" customHeight="1" spans="1:5" s="64" customFormat="1" x14ac:dyDescent="0.25">
      <c r="A96" s="71" t="s">
        <v>9943</v>
      </c>
      <c r="B96" s="72">
        <v>149</v>
      </c>
      <c r="C96" s="72" t="s">
        <v>8089</v>
      </c>
      <c r="D96" s="73">
        <v>480483101228</v>
      </c>
      <c r="E96" s="74">
        <v>0.2</v>
      </c>
    </row>
    <row r="97" ht="12.8" customHeight="1" spans="1:5" s="64" customFormat="1" x14ac:dyDescent="0.25">
      <c r="A97" s="71" t="s">
        <v>9944</v>
      </c>
      <c r="B97" s="72">
        <v>150</v>
      </c>
      <c r="C97" s="72" t="s">
        <v>7398</v>
      </c>
      <c r="D97" s="73">
        <v>330333401452</v>
      </c>
      <c r="E97" s="74">
        <v>0.14</v>
      </c>
    </row>
    <row r="98" ht="12.8" customHeight="1" spans="1:5" s="64" customFormat="1" x14ac:dyDescent="0.25">
      <c r="A98" s="71" t="s">
        <v>9945</v>
      </c>
      <c r="B98" s="72">
        <v>150</v>
      </c>
      <c r="C98" s="72" t="s">
        <v>7398</v>
      </c>
      <c r="D98" s="73">
        <v>330333401453</v>
      </c>
      <c r="E98" s="74">
        <v>0.16</v>
      </c>
    </row>
    <row r="99" ht="12.8" customHeight="1" spans="1:6" s="64" customFormat="1" x14ac:dyDescent="0.25">
      <c r="A99" s="71" t="s">
        <v>9946</v>
      </c>
      <c r="B99" s="72">
        <v>150</v>
      </c>
      <c r="C99" s="72" t="s">
        <v>9947</v>
      </c>
      <c r="D99" s="73">
        <v>330333401472</v>
      </c>
      <c r="E99" s="74">
        <v>0.14</v>
      </c>
      <c r="F99" s="75"/>
    </row>
    <row r="100" ht="12.8" customHeight="1" spans="1:5" s="64" customFormat="1" x14ac:dyDescent="0.25">
      <c r="A100" s="81" t="s">
        <v>9948</v>
      </c>
      <c r="B100" s="82">
        <v>150</v>
      </c>
      <c r="C100" s="82" t="s">
        <v>7398</v>
      </c>
      <c r="D100" s="83">
        <v>330333401473</v>
      </c>
      <c r="E100" s="84">
        <v>0.15</v>
      </c>
    </row>
    <row r="101" ht="12.8" customHeight="1" spans="1:5" s="64" customFormat="1" x14ac:dyDescent="0.25">
      <c r="A101" s="71" t="s">
        <v>9949</v>
      </c>
      <c r="B101" s="72">
        <v>150</v>
      </c>
      <c r="C101" s="72" t="s">
        <v>7398</v>
      </c>
      <c r="D101" s="73">
        <v>330333402151</v>
      </c>
      <c r="E101" s="74">
        <v>0.14</v>
      </c>
    </row>
    <row r="102" ht="12.8" customHeight="1" spans="1:5" s="64" customFormat="1" x14ac:dyDescent="0.25">
      <c r="A102" s="71" t="s">
        <v>9950</v>
      </c>
      <c r="B102" s="72">
        <v>150</v>
      </c>
      <c r="C102" s="72" t="s">
        <v>7398</v>
      </c>
      <c r="D102" s="73">
        <v>330333402152</v>
      </c>
      <c r="E102" s="74">
        <v>0.16</v>
      </c>
    </row>
    <row r="103" ht="12.8" customHeight="1" spans="1:5" s="64" customFormat="1" x14ac:dyDescent="0.25">
      <c r="A103" s="71" t="s">
        <v>9951</v>
      </c>
      <c r="B103" s="72">
        <v>150</v>
      </c>
      <c r="C103" s="72" t="s">
        <v>7398</v>
      </c>
      <c r="D103" s="73">
        <v>330335405101</v>
      </c>
      <c r="E103" s="74">
        <v>0.15</v>
      </c>
    </row>
    <row r="104" ht="12.8" customHeight="1" spans="1:5" s="64" customFormat="1" x14ac:dyDescent="0.25">
      <c r="A104" s="85" t="s">
        <v>9952</v>
      </c>
      <c r="B104" s="86">
        <v>150</v>
      </c>
      <c r="C104" s="86" t="s">
        <v>7398</v>
      </c>
      <c r="D104" s="87">
        <v>330335405142</v>
      </c>
      <c r="E104" s="88">
        <v>0.2</v>
      </c>
    </row>
    <row r="105" ht="12.8" customHeight="1" spans="1:5" s="64" customFormat="1" x14ac:dyDescent="0.25">
      <c r="A105" s="71" t="s">
        <v>9953</v>
      </c>
      <c r="B105" s="72">
        <v>150</v>
      </c>
      <c r="C105" s="72" t="s">
        <v>7398</v>
      </c>
      <c r="D105" s="73">
        <v>430433104105</v>
      </c>
      <c r="E105" s="74">
        <v>0.2</v>
      </c>
    </row>
    <row r="106" ht="12.8" customHeight="1" spans="1:5" s="64" customFormat="1" x14ac:dyDescent="0.25">
      <c r="A106" s="71" t="s">
        <v>9954</v>
      </c>
      <c r="B106" s="72">
        <v>150</v>
      </c>
      <c r="C106" s="72" t="s">
        <v>7398</v>
      </c>
      <c r="D106" s="73">
        <v>480483101228</v>
      </c>
      <c r="E106" s="74">
        <v>0.2</v>
      </c>
    </row>
    <row r="107" ht="12.8" customHeight="1" spans="1:5" s="64" customFormat="1" x14ac:dyDescent="0.25">
      <c r="A107" s="71" t="s">
        <v>9955</v>
      </c>
      <c r="B107" s="72">
        <v>151</v>
      </c>
      <c r="C107" s="72" t="s">
        <v>8498</v>
      </c>
      <c r="D107" s="73">
        <v>330335405142</v>
      </c>
      <c r="E107" s="74">
        <v>0.2</v>
      </c>
    </row>
    <row r="108" ht="12.8" customHeight="1" spans="1:6" s="64" customFormat="1" x14ac:dyDescent="0.25">
      <c r="A108" s="71" t="s">
        <v>9956</v>
      </c>
      <c r="B108" s="72">
        <v>151</v>
      </c>
      <c r="C108" s="72" t="s">
        <v>9957</v>
      </c>
      <c r="D108" s="73">
        <v>430433104105</v>
      </c>
      <c r="E108" s="74">
        <v>0.2</v>
      </c>
      <c r="F108" s="78"/>
    </row>
    <row r="109" ht="12.8" customHeight="1" spans="1:6" s="64" customFormat="1" x14ac:dyDescent="0.25">
      <c r="A109" s="71" t="s">
        <v>9958</v>
      </c>
      <c r="B109" s="72">
        <v>151</v>
      </c>
      <c r="C109" s="72" t="s">
        <v>9957</v>
      </c>
      <c r="D109" s="73">
        <v>480483101228</v>
      </c>
      <c r="E109" s="74">
        <v>0.2</v>
      </c>
      <c r="F109" s="78"/>
    </row>
    <row r="110" ht="12.8" customHeight="1" spans="1:5" s="64" customFormat="1" x14ac:dyDescent="0.25">
      <c r="A110" s="71" t="s">
        <v>9959</v>
      </c>
      <c r="B110" s="72">
        <v>201</v>
      </c>
      <c r="C110" s="72" t="s">
        <v>8093</v>
      </c>
      <c r="D110" s="73">
        <v>330335405142</v>
      </c>
      <c r="E110" s="74">
        <v>0.2</v>
      </c>
    </row>
    <row r="111" ht="12.8" customHeight="1" spans="1:5" s="64" customFormat="1" x14ac:dyDescent="0.25">
      <c r="A111" s="71" t="s">
        <v>9960</v>
      </c>
      <c r="B111" s="72">
        <v>201</v>
      </c>
      <c r="C111" s="72" t="s">
        <v>8093</v>
      </c>
      <c r="D111" s="73">
        <v>430433104105</v>
      </c>
      <c r="E111" s="74">
        <v>0.2</v>
      </c>
    </row>
    <row r="112" ht="12.8" customHeight="1" spans="1:5" s="64" customFormat="1" x14ac:dyDescent="0.25">
      <c r="A112" s="71" t="s">
        <v>9961</v>
      </c>
      <c r="B112" s="72">
        <v>201</v>
      </c>
      <c r="C112" s="72" t="s">
        <v>8093</v>
      </c>
      <c r="D112" s="73">
        <v>480483101228</v>
      </c>
      <c r="E112" s="74">
        <v>0.2</v>
      </c>
    </row>
    <row r="113" ht="12.8" customHeight="1" spans="1:5" s="64" customFormat="1" x14ac:dyDescent="0.25">
      <c r="A113" s="71" t="s">
        <v>9962</v>
      </c>
      <c r="B113" s="72">
        <v>202</v>
      </c>
      <c r="C113" s="72" t="s">
        <v>7486</v>
      </c>
      <c r="D113" s="73">
        <v>330333401452</v>
      </c>
      <c r="E113" s="74">
        <v>0.14</v>
      </c>
    </row>
    <row r="114" ht="12.8" customHeight="1" spans="1:5" s="64" customFormat="1" x14ac:dyDescent="0.25">
      <c r="A114" s="71" t="s">
        <v>9963</v>
      </c>
      <c r="B114" s="72">
        <v>202</v>
      </c>
      <c r="C114" s="72" t="s">
        <v>7486</v>
      </c>
      <c r="D114" s="73">
        <v>330333401453</v>
      </c>
      <c r="E114" s="74">
        <v>0.16</v>
      </c>
    </row>
    <row r="115" ht="12.8" customHeight="1" spans="1:5" s="64" customFormat="1" x14ac:dyDescent="0.25">
      <c r="A115" s="71" t="s">
        <v>9964</v>
      </c>
      <c r="B115" s="72">
        <v>202</v>
      </c>
      <c r="C115" s="72" t="s">
        <v>7486</v>
      </c>
      <c r="D115" s="73">
        <v>330333402151</v>
      </c>
      <c r="E115" s="74">
        <v>0.14</v>
      </c>
    </row>
    <row r="116" ht="12.8" customHeight="1" spans="1:5" s="64" customFormat="1" x14ac:dyDescent="0.25">
      <c r="A116" s="71" t="s">
        <v>9965</v>
      </c>
      <c r="B116" s="72">
        <v>202</v>
      </c>
      <c r="C116" s="72" t="s">
        <v>7486</v>
      </c>
      <c r="D116" s="73">
        <v>330333402152</v>
      </c>
      <c r="E116" s="74">
        <v>0.16</v>
      </c>
    </row>
    <row r="117" ht="12.8" customHeight="1" spans="1:6" s="64" customFormat="1" x14ac:dyDescent="0.25">
      <c r="A117" s="71" t="s">
        <v>9966</v>
      </c>
      <c r="B117" s="72">
        <v>202</v>
      </c>
      <c r="C117" s="72" t="s">
        <v>7486</v>
      </c>
      <c r="D117" s="73">
        <v>330335405142</v>
      </c>
      <c r="E117" s="74">
        <v>0.2</v>
      </c>
      <c r="F117" s="75"/>
    </row>
    <row r="118" ht="12.8" customHeight="1" spans="1:6" s="64" customFormat="1" x14ac:dyDescent="0.25">
      <c r="A118" s="71" t="s">
        <v>9967</v>
      </c>
      <c r="B118" s="72">
        <v>202</v>
      </c>
      <c r="C118" s="72" t="s">
        <v>7486</v>
      </c>
      <c r="D118" s="73">
        <v>430433104105</v>
      </c>
      <c r="E118" s="74">
        <v>0.2</v>
      </c>
      <c r="F118" s="78"/>
    </row>
    <row r="119" ht="12.8" customHeight="1" spans="1:5" s="64" customFormat="1" x14ac:dyDescent="0.25">
      <c r="A119" s="71" t="s">
        <v>9968</v>
      </c>
      <c r="B119" s="72">
        <v>202</v>
      </c>
      <c r="C119" s="72" t="s">
        <v>7486</v>
      </c>
      <c r="D119" s="73">
        <v>480483101228</v>
      </c>
      <c r="E119" s="74">
        <v>0.2</v>
      </c>
    </row>
    <row r="120" ht="12.8" customHeight="1" spans="1:7" s="64" customFormat="1" x14ac:dyDescent="0.25">
      <c r="A120" s="71" t="s">
        <v>9969</v>
      </c>
      <c r="B120" s="72">
        <v>203</v>
      </c>
      <c r="C120" s="72" t="s">
        <v>8097</v>
      </c>
      <c r="D120" s="73">
        <v>430433104105</v>
      </c>
      <c r="E120" s="74">
        <v>0.2</v>
      </c>
      <c r="G120" s="79"/>
    </row>
    <row r="121" ht="12.8" customHeight="1" spans="1:5" s="64" customFormat="1" x14ac:dyDescent="0.25">
      <c r="A121" s="71" t="s">
        <v>9970</v>
      </c>
      <c r="B121" s="72">
        <v>203</v>
      </c>
      <c r="C121" s="72" t="s">
        <v>8097</v>
      </c>
      <c r="D121" s="73">
        <v>480483101228</v>
      </c>
      <c r="E121" s="74">
        <v>0.2</v>
      </c>
    </row>
    <row r="122" ht="12.8" customHeight="1" spans="1:5" s="64" customFormat="1" x14ac:dyDescent="0.25">
      <c r="A122" s="71" t="s">
        <v>9971</v>
      </c>
      <c r="B122" s="72">
        <v>205</v>
      </c>
      <c r="C122" s="72" t="s">
        <v>7206</v>
      </c>
      <c r="D122" s="73">
        <v>330333401452</v>
      </c>
      <c r="E122" s="74">
        <v>0.14</v>
      </c>
    </row>
    <row r="123" ht="12.8" customHeight="1" spans="1:13" s="79" customFormat="1" x14ac:dyDescent="0.25">
      <c r="A123" s="71" t="s">
        <v>9972</v>
      </c>
      <c r="B123" s="72">
        <v>205</v>
      </c>
      <c r="C123" s="72" t="s">
        <v>7206</v>
      </c>
      <c r="D123" s="73">
        <v>330333401453</v>
      </c>
      <c r="E123" s="74">
        <v>0.16</v>
      </c>
      <c r="F123" s="78"/>
      <c r="G123" s="64"/>
      <c r="H123" s="64"/>
      <c r="I123" s="64"/>
      <c r="J123" s="64"/>
      <c r="K123" s="64"/>
      <c r="L123" s="64"/>
      <c r="M123" s="64"/>
    </row>
    <row r="124" ht="12.8" customHeight="1" spans="1:13" s="79" customFormat="1" x14ac:dyDescent="0.25">
      <c r="A124" s="71" t="s">
        <v>9973</v>
      </c>
      <c r="B124" s="72">
        <v>205</v>
      </c>
      <c r="C124" s="72" t="s">
        <v>7206</v>
      </c>
      <c r="D124" s="73">
        <v>330333401473</v>
      </c>
      <c r="E124" s="74">
        <v>0.15</v>
      </c>
      <c r="F124" s="64"/>
      <c r="G124" s="64"/>
      <c r="H124" s="64"/>
      <c r="I124" s="64"/>
      <c r="J124" s="64"/>
      <c r="K124" s="64"/>
      <c r="L124" s="64"/>
      <c r="M124" s="64"/>
    </row>
    <row r="125" ht="12.8" customHeight="1" spans="1:5" s="64" customFormat="1" x14ac:dyDescent="0.25">
      <c r="A125" s="71" t="s">
        <v>9974</v>
      </c>
      <c r="B125" s="72">
        <v>205</v>
      </c>
      <c r="C125" s="72" t="s">
        <v>7206</v>
      </c>
      <c r="D125" s="73">
        <v>330333402151</v>
      </c>
      <c r="E125" s="74">
        <v>0.14</v>
      </c>
    </row>
    <row r="126" ht="12.8" customHeight="1" spans="1:6" s="64" customFormat="1" x14ac:dyDescent="0.25">
      <c r="A126" s="71" t="s">
        <v>9975</v>
      </c>
      <c r="B126" s="72">
        <v>205</v>
      </c>
      <c r="C126" s="72" t="s">
        <v>7206</v>
      </c>
      <c r="D126" s="73">
        <v>330333402152</v>
      </c>
      <c r="E126" s="74">
        <v>0.16</v>
      </c>
      <c r="F126" s="78"/>
    </row>
    <row r="127" ht="12.8" customHeight="1" spans="1:5" s="64" customFormat="1" x14ac:dyDescent="0.25">
      <c r="A127" s="71" t="s">
        <v>9976</v>
      </c>
      <c r="B127" s="72">
        <v>205</v>
      </c>
      <c r="C127" s="72" t="s">
        <v>7206</v>
      </c>
      <c r="D127" s="73">
        <v>330335405101</v>
      </c>
      <c r="E127" s="74">
        <v>0.16</v>
      </c>
    </row>
    <row r="128" ht="12.8" customHeight="1" spans="1:5" s="64" customFormat="1" x14ac:dyDescent="0.25">
      <c r="A128" s="71" t="s">
        <v>9976</v>
      </c>
      <c r="B128" s="72">
        <v>205</v>
      </c>
      <c r="C128" s="72" t="s">
        <v>7206</v>
      </c>
      <c r="D128" s="73">
        <v>330335405101</v>
      </c>
      <c r="E128" s="74">
        <v>0.16</v>
      </c>
    </row>
    <row r="129" ht="12.8" customHeight="1" spans="1:6" s="64" customFormat="1" x14ac:dyDescent="0.25">
      <c r="A129" s="71" t="s">
        <v>9977</v>
      </c>
      <c r="B129" s="72">
        <v>205</v>
      </c>
      <c r="C129" s="72" t="s">
        <v>7206</v>
      </c>
      <c r="D129" s="73">
        <v>330335405142</v>
      </c>
      <c r="E129" s="74">
        <v>0.2</v>
      </c>
      <c r="F129" s="75"/>
    </row>
    <row r="130" ht="12.8" customHeight="1" spans="1:6" s="64" customFormat="1" x14ac:dyDescent="0.25">
      <c r="A130" s="71" t="s">
        <v>9978</v>
      </c>
      <c r="B130" s="72">
        <v>205</v>
      </c>
      <c r="C130" s="72" t="s">
        <v>7206</v>
      </c>
      <c r="D130" s="73">
        <v>430433104105</v>
      </c>
      <c r="E130" s="74">
        <v>0.2</v>
      </c>
      <c r="F130" s="75"/>
    </row>
    <row r="131" ht="12.8" customHeight="1" spans="1:5" s="64" customFormat="1" x14ac:dyDescent="0.25">
      <c r="A131" s="71" t="s">
        <v>9979</v>
      </c>
      <c r="B131" s="72">
        <v>205</v>
      </c>
      <c r="C131" s="72" t="s">
        <v>7206</v>
      </c>
      <c r="D131" s="73">
        <v>480483101228</v>
      </c>
      <c r="E131" s="74">
        <v>0.2</v>
      </c>
    </row>
    <row r="132" ht="12.8" customHeight="1" spans="1:13" s="79" customFormat="1" x14ac:dyDescent="0.25">
      <c r="A132" s="71" t="s">
        <v>9980</v>
      </c>
      <c r="B132" s="72">
        <v>207</v>
      </c>
      <c r="C132" s="72" t="s">
        <v>7389</v>
      </c>
      <c r="D132" s="73">
        <v>330333401101</v>
      </c>
      <c r="E132" s="74">
        <v>0.11</v>
      </c>
      <c r="F132" s="64"/>
      <c r="G132" s="64"/>
      <c r="H132" s="64"/>
      <c r="I132" s="64"/>
      <c r="J132" s="64"/>
      <c r="K132" s="64"/>
      <c r="L132" s="64"/>
      <c r="M132" s="64"/>
    </row>
    <row r="133" ht="12.8" customHeight="1" spans="1:13" s="79" customFormat="1" x14ac:dyDescent="0.25">
      <c r="A133" s="71" t="s">
        <v>9981</v>
      </c>
      <c r="B133" s="72">
        <v>207</v>
      </c>
      <c r="C133" s="72" t="s">
        <v>7389</v>
      </c>
      <c r="D133" s="73">
        <v>330333401452</v>
      </c>
      <c r="E133" s="74">
        <v>0.14</v>
      </c>
      <c r="F133" s="64"/>
      <c r="G133" s="64"/>
      <c r="H133" s="64"/>
      <c r="I133" s="64"/>
      <c r="J133" s="64"/>
      <c r="K133" s="64"/>
      <c r="L133" s="64"/>
      <c r="M133" s="64"/>
    </row>
    <row r="134" ht="12.8" customHeight="1" spans="1:5" s="64" customFormat="1" x14ac:dyDescent="0.25">
      <c r="A134" s="71" t="s">
        <v>9982</v>
      </c>
      <c r="B134" s="72">
        <v>207</v>
      </c>
      <c r="C134" s="72" t="s">
        <v>7389</v>
      </c>
      <c r="D134" s="73">
        <v>330333401453</v>
      </c>
      <c r="E134" s="74">
        <v>0.16</v>
      </c>
    </row>
    <row r="135" ht="12.8" customHeight="1" spans="1:6" s="64" customFormat="1" x14ac:dyDescent="0.25">
      <c r="A135" s="71" t="s">
        <v>9983</v>
      </c>
      <c r="B135" s="72">
        <v>207</v>
      </c>
      <c r="C135" s="72" t="s">
        <v>7389</v>
      </c>
      <c r="D135" s="73">
        <v>330333402101</v>
      </c>
      <c r="E135" s="74">
        <v>0.11</v>
      </c>
      <c r="F135" s="75"/>
    </row>
    <row r="136" ht="12.8" customHeight="1" spans="1:5" s="64" customFormat="1" x14ac:dyDescent="0.25">
      <c r="A136" s="71" t="s">
        <v>9984</v>
      </c>
      <c r="B136" s="72">
        <v>207</v>
      </c>
      <c r="C136" s="72" t="s">
        <v>7389</v>
      </c>
      <c r="D136" s="73">
        <v>330333402152</v>
      </c>
      <c r="E136" s="74">
        <v>0.16</v>
      </c>
    </row>
    <row r="137" ht="12.8" customHeight="1" spans="1:5" s="64" customFormat="1" x14ac:dyDescent="0.25">
      <c r="A137" s="71" t="s">
        <v>9985</v>
      </c>
      <c r="B137" s="72">
        <v>207</v>
      </c>
      <c r="C137" s="72" t="s">
        <v>7389</v>
      </c>
      <c r="D137" s="73">
        <v>330335405101</v>
      </c>
      <c r="E137" s="74">
        <v>0.15</v>
      </c>
    </row>
    <row r="138" ht="12.8" customHeight="1" spans="1:6" s="64" customFormat="1" x14ac:dyDescent="0.25">
      <c r="A138" s="85" t="s">
        <v>9986</v>
      </c>
      <c r="B138" s="86">
        <v>207</v>
      </c>
      <c r="C138" s="86" t="s">
        <v>7389</v>
      </c>
      <c r="D138" s="87">
        <v>330335405142</v>
      </c>
      <c r="E138" s="88">
        <v>0.2</v>
      </c>
      <c r="F138" s="75"/>
    </row>
    <row r="139" ht="12.8" customHeight="1" spans="1:5" s="64" customFormat="1" x14ac:dyDescent="0.25">
      <c r="A139" s="71" t="s">
        <v>9987</v>
      </c>
      <c r="B139" s="72">
        <v>207</v>
      </c>
      <c r="C139" s="72" t="s">
        <v>9988</v>
      </c>
      <c r="D139" s="73">
        <v>430433104105</v>
      </c>
      <c r="E139" s="74">
        <v>0.2</v>
      </c>
    </row>
    <row r="140" ht="12.8" customHeight="1" spans="1:6" s="64" customFormat="1" x14ac:dyDescent="0.25">
      <c r="A140" s="71" t="s">
        <v>9989</v>
      </c>
      <c r="B140" s="72">
        <v>207</v>
      </c>
      <c r="C140" s="72" t="s">
        <v>7389</v>
      </c>
      <c r="D140" s="73">
        <v>480483101228</v>
      </c>
      <c r="E140" s="74">
        <v>0.2</v>
      </c>
      <c r="F140" s="78"/>
    </row>
    <row r="141" ht="12.8" customHeight="1" spans="1:6" s="64" customFormat="1" x14ac:dyDescent="0.25">
      <c r="A141" s="71" t="s">
        <v>9990</v>
      </c>
      <c r="B141" s="72">
        <v>210</v>
      </c>
      <c r="C141" s="72" t="s">
        <v>7057</v>
      </c>
      <c r="D141" s="73">
        <v>330333401101</v>
      </c>
      <c r="E141" s="74">
        <v>0.11</v>
      </c>
      <c r="F141" s="78"/>
    </row>
    <row r="142" ht="12.8" customHeight="1" spans="1:5" s="64" customFormat="1" x14ac:dyDescent="0.25">
      <c r="A142" s="71" t="s">
        <v>9991</v>
      </c>
      <c r="B142" s="72">
        <v>210</v>
      </c>
      <c r="C142" s="72" t="s">
        <v>7057</v>
      </c>
      <c r="D142" s="73">
        <v>330333401102</v>
      </c>
      <c r="E142" s="74">
        <v>0.08</v>
      </c>
    </row>
    <row r="143" ht="12.8" customHeight="1" spans="1:5" s="64" customFormat="1" x14ac:dyDescent="0.25">
      <c r="A143" s="71" t="s">
        <v>9992</v>
      </c>
      <c r="B143" s="72">
        <v>210</v>
      </c>
      <c r="C143" s="72" t="s">
        <v>7057</v>
      </c>
      <c r="D143" s="73">
        <v>330333401452</v>
      </c>
      <c r="E143" s="74">
        <v>0.14</v>
      </c>
    </row>
    <row r="144" ht="12.8" customHeight="1" spans="1:5" s="64" customFormat="1" x14ac:dyDescent="0.25">
      <c r="A144" s="71" t="s">
        <v>9993</v>
      </c>
      <c r="B144" s="72">
        <v>210</v>
      </c>
      <c r="C144" s="72" t="s">
        <v>7057</v>
      </c>
      <c r="D144" s="73">
        <v>330333401453</v>
      </c>
      <c r="E144" s="74">
        <v>0.16</v>
      </c>
    </row>
    <row r="145" ht="12.8" customHeight="1" spans="1:5" s="64" customFormat="1" x14ac:dyDescent="0.25">
      <c r="A145" s="71" t="s">
        <v>9994</v>
      </c>
      <c r="B145" s="72">
        <v>210</v>
      </c>
      <c r="C145" s="72" t="s">
        <v>9995</v>
      </c>
      <c r="D145" s="73">
        <v>330333401472</v>
      </c>
      <c r="E145" s="74">
        <v>0.14</v>
      </c>
    </row>
    <row r="146" ht="12.8" customHeight="1" spans="1:5" s="64" customFormat="1" x14ac:dyDescent="0.25">
      <c r="A146" s="71" t="s">
        <v>9996</v>
      </c>
      <c r="B146" s="72">
        <v>210</v>
      </c>
      <c r="C146" s="72" t="s">
        <v>7057</v>
      </c>
      <c r="D146" s="73">
        <v>330333401473</v>
      </c>
      <c r="E146" s="74">
        <v>0.15</v>
      </c>
    </row>
    <row r="147" ht="12.8" customHeight="1" spans="1:5" s="64" customFormat="1" x14ac:dyDescent="0.25">
      <c r="A147" s="71" t="s">
        <v>9997</v>
      </c>
      <c r="B147" s="72">
        <v>210</v>
      </c>
      <c r="C147" s="72" t="s">
        <v>7057</v>
      </c>
      <c r="D147" s="73">
        <v>330333402151</v>
      </c>
      <c r="E147" s="74">
        <v>0.14</v>
      </c>
    </row>
    <row r="148" ht="12.8" customHeight="1" spans="1:5" s="64" customFormat="1" x14ac:dyDescent="0.25">
      <c r="A148" s="71" t="s">
        <v>9998</v>
      </c>
      <c r="B148" s="72">
        <v>210</v>
      </c>
      <c r="C148" s="72" t="s">
        <v>7057</v>
      </c>
      <c r="D148" s="73">
        <v>330333402152</v>
      </c>
      <c r="E148" s="74">
        <v>0.16</v>
      </c>
    </row>
    <row r="149" ht="12.8" customHeight="1" spans="1:13" s="79" customFormat="1" x14ac:dyDescent="0.25">
      <c r="A149" s="71" t="s">
        <v>9999</v>
      </c>
      <c r="B149" s="82">
        <v>210</v>
      </c>
      <c r="C149" s="82" t="s">
        <v>7057</v>
      </c>
      <c r="D149" s="83">
        <v>330335405142</v>
      </c>
      <c r="E149" s="84">
        <v>0.2</v>
      </c>
      <c r="F149" s="64"/>
      <c r="G149" s="64"/>
      <c r="H149" s="64"/>
      <c r="I149" s="64"/>
      <c r="J149" s="64"/>
      <c r="K149" s="64"/>
      <c r="L149" s="64"/>
      <c r="M149" s="64"/>
    </row>
    <row r="150" ht="12.8" customHeight="1" spans="1:13" s="79" customFormat="1" x14ac:dyDescent="0.25">
      <c r="A150" s="71" t="s">
        <v>10000</v>
      </c>
      <c r="B150" s="72">
        <v>210</v>
      </c>
      <c r="C150" s="72" t="s">
        <v>7057</v>
      </c>
      <c r="D150" s="73">
        <v>430433103251</v>
      </c>
      <c r="E150" s="74">
        <v>0.2</v>
      </c>
      <c r="F150" s="64"/>
      <c r="G150" s="64"/>
      <c r="H150" s="64"/>
      <c r="I150" s="64"/>
      <c r="J150" s="64"/>
      <c r="K150" s="64"/>
      <c r="L150" s="64"/>
      <c r="M150" s="64"/>
    </row>
    <row r="151" ht="12.8" customHeight="1" spans="1:5" s="64" customFormat="1" x14ac:dyDescent="0.25">
      <c r="A151" s="71" t="s">
        <v>10001</v>
      </c>
      <c r="B151" s="72">
        <v>210</v>
      </c>
      <c r="C151" s="72" t="s">
        <v>7057</v>
      </c>
      <c r="D151" s="73">
        <v>430433104105</v>
      </c>
      <c r="E151" s="74">
        <v>0.2</v>
      </c>
    </row>
    <row r="152" ht="12.8" customHeight="1" spans="1:6" s="64" customFormat="1" x14ac:dyDescent="0.25">
      <c r="A152" s="71" t="s">
        <v>10002</v>
      </c>
      <c r="B152" s="72">
        <v>210</v>
      </c>
      <c r="C152" s="72" t="s">
        <v>7057</v>
      </c>
      <c r="D152" s="73">
        <v>480483101228</v>
      </c>
      <c r="E152" s="74">
        <v>0.2</v>
      </c>
      <c r="F152" s="75"/>
    </row>
    <row r="153" ht="12.8" customHeight="1" spans="1:5" s="64" customFormat="1" x14ac:dyDescent="0.25">
      <c r="A153" s="59" t="s">
        <v>10002</v>
      </c>
      <c r="B153" s="72">
        <v>210</v>
      </c>
      <c r="C153" s="72" t="s">
        <v>7057</v>
      </c>
      <c r="D153" s="73">
        <v>480483101228</v>
      </c>
      <c r="E153" s="74">
        <v>0.2</v>
      </c>
    </row>
    <row r="154" ht="12.8" customHeight="1" spans="1:5" s="64" customFormat="1" x14ac:dyDescent="0.25">
      <c r="A154" s="59" t="s">
        <v>10003</v>
      </c>
      <c r="B154" s="72">
        <v>211</v>
      </c>
      <c r="C154" s="72" t="s">
        <v>10004</v>
      </c>
      <c r="D154" s="73">
        <v>330333401452</v>
      </c>
      <c r="E154" s="74">
        <v>0.14</v>
      </c>
    </row>
    <row r="155" ht="12.8" customHeight="1" spans="1:5" s="64" customFormat="1" x14ac:dyDescent="0.25">
      <c r="A155" s="59" t="s">
        <v>10005</v>
      </c>
      <c r="B155" s="72">
        <v>211</v>
      </c>
      <c r="C155" s="72" t="s">
        <v>10004</v>
      </c>
      <c r="D155" s="73">
        <v>330333401453</v>
      </c>
      <c r="E155" s="74">
        <v>0.16</v>
      </c>
    </row>
    <row r="156" ht="12.8" customHeight="1" spans="1:5" s="64" customFormat="1" x14ac:dyDescent="0.25">
      <c r="A156" s="59" t="s">
        <v>10006</v>
      </c>
      <c r="B156" s="72">
        <v>211</v>
      </c>
      <c r="C156" s="72" t="s">
        <v>10004</v>
      </c>
      <c r="D156" s="73">
        <v>330333402151</v>
      </c>
      <c r="E156" s="74">
        <v>0.14</v>
      </c>
    </row>
    <row r="157" ht="12.8" customHeight="1" spans="1:5" s="64" customFormat="1" x14ac:dyDescent="0.25">
      <c r="A157" s="59" t="s">
        <v>10007</v>
      </c>
      <c r="B157" s="72">
        <v>211</v>
      </c>
      <c r="C157" s="72" t="s">
        <v>10004</v>
      </c>
      <c r="D157" s="73">
        <v>330333402152</v>
      </c>
      <c r="E157" s="74">
        <v>0.16</v>
      </c>
    </row>
    <row r="158" ht="12.8" customHeight="1" spans="1:5" s="64" customFormat="1" x14ac:dyDescent="0.25">
      <c r="A158" s="59" t="s">
        <v>10008</v>
      </c>
      <c r="B158" s="72">
        <v>211</v>
      </c>
      <c r="C158" s="72" t="s">
        <v>10004</v>
      </c>
      <c r="D158" s="73">
        <v>330335405142</v>
      </c>
      <c r="E158" s="74">
        <v>0.2</v>
      </c>
    </row>
    <row r="159" ht="12.8" customHeight="1" spans="1:5" s="64" customFormat="1" x14ac:dyDescent="0.25">
      <c r="A159" s="59" t="s">
        <v>10009</v>
      </c>
      <c r="B159" s="72">
        <v>211</v>
      </c>
      <c r="C159" s="72" t="s">
        <v>10004</v>
      </c>
      <c r="D159" s="73">
        <v>480483101228</v>
      </c>
      <c r="E159" s="74">
        <v>0.2</v>
      </c>
    </row>
    <row r="160" ht="12.8" customHeight="1" spans="1:13" s="64" customFormat="1" x14ac:dyDescent="0.25">
      <c r="A160" s="71" t="s">
        <v>10010</v>
      </c>
      <c r="B160" s="72">
        <v>212</v>
      </c>
      <c r="C160" s="72" t="s">
        <v>10011</v>
      </c>
      <c r="D160" s="73">
        <v>330333402174</v>
      </c>
      <c r="E160" s="74">
        <v>0.15</v>
      </c>
      <c r="L160" s="79"/>
      <c r="M160" s="79"/>
    </row>
    <row r="161" ht="12.8" customHeight="1" spans="1:13" s="64" customFormat="1" x14ac:dyDescent="0.25">
      <c r="A161" s="71" t="s">
        <v>10012</v>
      </c>
      <c r="B161" s="72">
        <v>216</v>
      </c>
      <c r="C161" s="72" t="s">
        <v>7378</v>
      </c>
      <c r="D161" s="73">
        <v>330333401102</v>
      </c>
      <c r="E161" s="74">
        <v>0.08</v>
      </c>
      <c r="F161" s="78"/>
      <c r="L161" s="79"/>
      <c r="M161" s="79"/>
    </row>
    <row r="162" ht="12.8" customHeight="1" spans="1:11" s="64" customFormat="1" x14ac:dyDescent="0.25">
      <c r="A162" s="71" t="s">
        <v>10013</v>
      </c>
      <c r="B162" s="72">
        <v>216</v>
      </c>
      <c r="C162" s="72" t="s">
        <v>7378</v>
      </c>
      <c r="D162" s="73">
        <v>330333401452</v>
      </c>
      <c r="E162" s="74">
        <v>0.14</v>
      </c>
      <c r="K162" s="79"/>
    </row>
    <row r="163" ht="12.8" customHeight="1" spans="1:11" s="64" customFormat="1" x14ac:dyDescent="0.25">
      <c r="A163" s="71" t="s">
        <v>10014</v>
      </c>
      <c r="B163" s="72">
        <v>216</v>
      </c>
      <c r="C163" s="72" t="s">
        <v>7378</v>
      </c>
      <c r="D163" s="73">
        <v>330333401453</v>
      </c>
      <c r="E163" s="74">
        <v>0.16</v>
      </c>
      <c r="F163" s="75"/>
      <c r="G163" s="79"/>
      <c r="K163" s="79"/>
    </row>
    <row r="164" ht="12.8" customHeight="1" spans="1:5" s="64" customFormat="1" x14ac:dyDescent="0.25">
      <c r="A164" s="71" t="s">
        <v>10015</v>
      </c>
      <c r="B164" s="72">
        <v>216</v>
      </c>
      <c r="C164" s="72" t="s">
        <v>7378</v>
      </c>
      <c r="D164" s="73">
        <v>330333402151</v>
      </c>
      <c r="E164" s="74">
        <v>0.14</v>
      </c>
    </row>
    <row r="165" ht="12.8" customHeight="1" spans="1:5" s="64" customFormat="1" x14ac:dyDescent="0.25">
      <c r="A165" s="71" t="s">
        <v>10016</v>
      </c>
      <c r="B165" s="72">
        <v>216</v>
      </c>
      <c r="C165" s="72" t="s">
        <v>7378</v>
      </c>
      <c r="D165" s="73">
        <v>330333402152</v>
      </c>
      <c r="E165" s="74">
        <v>0.16</v>
      </c>
    </row>
    <row r="166" ht="12.8" customHeight="1" spans="1:5" s="64" customFormat="1" x14ac:dyDescent="0.25">
      <c r="A166" s="71" t="s">
        <v>10017</v>
      </c>
      <c r="B166" s="72">
        <v>216</v>
      </c>
      <c r="C166" s="72" t="s">
        <v>7378</v>
      </c>
      <c r="D166" s="73">
        <v>330335405101</v>
      </c>
      <c r="E166" s="74">
        <v>0.15</v>
      </c>
    </row>
    <row r="167" ht="12.8" customHeight="1" spans="1:5" s="64" customFormat="1" x14ac:dyDescent="0.25">
      <c r="A167" s="71" t="s">
        <v>10018</v>
      </c>
      <c r="B167" s="72">
        <v>216</v>
      </c>
      <c r="C167" s="72" t="s">
        <v>7378</v>
      </c>
      <c r="D167" s="73">
        <v>330335405142</v>
      </c>
      <c r="E167" s="74">
        <v>0.2</v>
      </c>
    </row>
    <row r="168" ht="12.8" customHeight="1" spans="1:5" s="64" customFormat="1" x14ac:dyDescent="0.25">
      <c r="A168" s="71" t="s">
        <v>10019</v>
      </c>
      <c r="B168" s="72">
        <v>216</v>
      </c>
      <c r="C168" s="72" t="s">
        <v>7378</v>
      </c>
      <c r="D168" s="73">
        <v>430433104105</v>
      </c>
      <c r="E168" s="74">
        <v>0.2</v>
      </c>
    </row>
    <row r="169" ht="12.8" customHeight="1" spans="1:6" s="64" customFormat="1" x14ac:dyDescent="0.25">
      <c r="A169" s="71" t="s">
        <v>10020</v>
      </c>
      <c r="B169" s="72">
        <v>216</v>
      </c>
      <c r="C169" s="72" t="s">
        <v>7378</v>
      </c>
      <c r="D169" s="73">
        <v>480483101228</v>
      </c>
      <c r="E169" s="74">
        <v>0.2</v>
      </c>
      <c r="F169" s="78"/>
    </row>
    <row r="170" ht="12.8" customHeight="1" spans="1:5" s="64" customFormat="1" x14ac:dyDescent="0.25">
      <c r="A170" s="71" t="s">
        <v>10021</v>
      </c>
      <c r="B170" s="72">
        <v>218</v>
      </c>
      <c r="C170" s="72" t="s">
        <v>8102</v>
      </c>
      <c r="D170" s="73">
        <v>330335405142</v>
      </c>
      <c r="E170" s="74">
        <v>0.2</v>
      </c>
    </row>
    <row r="171" ht="12.8" customHeight="1" spans="1:5" s="64" customFormat="1" x14ac:dyDescent="0.25">
      <c r="A171" s="59" t="s">
        <v>10021</v>
      </c>
      <c r="B171" s="72">
        <v>218</v>
      </c>
      <c r="C171" s="72" t="s">
        <v>8102</v>
      </c>
      <c r="D171" s="73">
        <v>330335405142</v>
      </c>
      <c r="E171" s="74">
        <v>0.2</v>
      </c>
    </row>
    <row r="172" ht="12.8" customHeight="1" spans="1:7" s="64" customFormat="1" x14ac:dyDescent="0.25">
      <c r="A172" s="71" t="s">
        <v>10022</v>
      </c>
      <c r="B172" s="72">
        <v>218</v>
      </c>
      <c r="C172" s="72" t="s">
        <v>8102</v>
      </c>
      <c r="D172" s="73">
        <v>430433104105</v>
      </c>
      <c r="E172" s="74">
        <v>0.2</v>
      </c>
      <c r="G172" s="79"/>
    </row>
    <row r="173" ht="12.8" customHeight="1" spans="1:5" s="64" customFormat="1" x14ac:dyDescent="0.25">
      <c r="A173" s="71" t="s">
        <v>10023</v>
      </c>
      <c r="B173" s="72">
        <v>218</v>
      </c>
      <c r="C173" s="72" t="s">
        <v>8102</v>
      </c>
      <c r="D173" s="73">
        <v>480483101228</v>
      </c>
      <c r="E173" s="74">
        <v>0.2</v>
      </c>
    </row>
    <row r="174" ht="12.8" customHeight="1" spans="1:5" s="64" customFormat="1" x14ac:dyDescent="0.25">
      <c r="A174" s="71" t="s">
        <v>10024</v>
      </c>
      <c r="B174" s="72">
        <v>221</v>
      </c>
      <c r="C174" s="72" t="s">
        <v>7031</v>
      </c>
      <c r="D174" s="73">
        <v>330333401101</v>
      </c>
      <c r="E174" s="74">
        <v>0.11</v>
      </c>
    </row>
    <row r="175" ht="12.8" customHeight="1" spans="1:5" s="64" customFormat="1" x14ac:dyDescent="0.25">
      <c r="A175" s="71" t="s">
        <v>10025</v>
      </c>
      <c r="B175" s="72">
        <v>221</v>
      </c>
      <c r="C175" s="72" t="s">
        <v>7031</v>
      </c>
      <c r="D175" s="73">
        <v>330333401102</v>
      </c>
      <c r="E175" s="74">
        <v>0.08</v>
      </c>
    </row>
    <row r="176" ht="12.8" customHeight="1" spans="1:5" s="64" customFormat="1" x14ac:dyDescent="0.25">
      <c r="A176" s="71" t="s">
        <v>10026</v>
      </c>
      <c r="B176" s="72">
        <v>221</v>
      </c>
      <c r="C176" s="72" t="s">
        <v>7031</v>
      </c>
      <c r="D176" s="73">
        <v>330333401452</v>
      </c>
      <c r="E176" s="74">
        <v>0.14</v>
      </c>
    </row>
    <row r="177" ht="12.8" customHeight="1" spans="1:5" s="64" customFormat="1" x14ac:dyDescent="0.25">
      <c r="A177" s="71" t="s">
        <v>10027</v>
      </c>
      <c r="B177" s="72">
        <v>221</v>
      </c>
      <c r="C177" s="72" t="s">
        <v>7031</v>
      </c>
      <c r="D177" s="73">
        <v>330333401453</v>
      </c>
      <c r="E177" s="74">
        <v>0.16</v>
      </c>
    </row>
    <row r="178" ht="12.8" customHeight="1" spans="1:5" s="64" customFormat="1" x14ac:dyDescent="0.25">
      <c r="A178" s="71" t="s">
        <v>10028</v>
      </c>
      <c r="B178" s="72">
        <v>221</v>
      </c>
      <c r="C178" s="72" t="s">
        <v>7031</v>
      </c>
      <c r="D178" s="73">
        <v>330333401473</v>
      </c>
      <c r="E178" s="74">
        <v>0.15</v>
      </c>
    </row>
    <row r="179" ht="12.8" customHeight="1" spans="1:5" s="64" customFormat="1" x14ac:dyDescent="0.25">
      <c r="A179" s="71" t="s">
        <v>10029</v>
      </c>
      <c r="B179" s="72">
        <v>221</v>
      </c>
      <c r="C179" s="72" t="s">
        <v>7031</v>
      </c>
      <c r="D179" s="73">
        <v>330333402101</v>
      </c>
      <c r="E179" s="74">
        <v>0.11</v>
      </c>
    </row>
    <row r="180" ht="12.8" customHeight="1" spans="1:5" s="64" customFormat="1" x14ac:dyDescent="0.25">
      <c r="A180" s="71" t="s">
        <v>10030</v>
      </c>
      <c r="B180" s="72">
        <v>221</v>
      </c>
      <c r="C180" s="72" t="s">
        <v>7031</v>
      </c>
      <c r="D180" s="73">
        <v>330333402151</v>
      </c>
      <c r="E180" s="74">
        <v>0.14</v>
      </c>
    </row>
    <row r="181" ht="12.8" customHeight="1" spans="1:5" s="64" customFormat="1" x14ac:dyDescent="0.25">
      <c r="A181" s="71" t="s">
        <v>10031</v>
      </c>
      <c r="B181" s="72">
        <v>221</v>
      </c>
      <c r="C181" s="72" t="s">
        <v>7031</v>
      </c>
      <c r="D181" s="73">
        <v>330333402152</v>
      </c>
      <c r="E181" s="74">
        <v>0.16</v>
      </c>
    </row>
    <row r="182" ht="12.8" customHeight="1" spans="1:6" s="64" customFormat="1" x14ac:dyDescent="0.25">
      <c r="A182" s="71" t="s">
        <v>10032</v>
      </c>
      <c r="B182" s="72">
        <v>221</v>
      </c>
      <c r="C182" s="72" t="s">
        <v>7031</v>
      </c>
      <c r="D182" s="73">
        <v>330335405142</v>
      </c>
      <c r="E182" s="74">
        <v>0.2</v>
      </c>
      <c r="F182" s="75"/>
    </row>
    <row r="183" ht="12.8" customHeight="1" spans="1:5" s="64" customFormat="1" x14ac:dyDescent="0.25">
      <c r="A183" s="71" t="s">
        <v>10033</v>
      </c>
      <c r="B183" s="72">
        <v>221</v>
      </c>
      <c r="C183" s="72" t="s">
        <v>7031</v>
      </c>
      <c r="D183" s="73">
        <v>430433103251</v>
      </c>
      <c r="E183" s="74">
        <v>0.2</v>
      </c>
    </row>
    <row r="184" ht="12.8" customHeight="1" spans="1:5" s="64" customFormat="1" x14ac:dyDescent="0.25">
      <c r="A184" s="71" t="s">
        <v>10034</v>
      </c>
      <c r="B184" s="72">
        <v>221</v>
      </c>
      <c r="C184" s="72" t="s">
        <v>7031</v>
      </c>
      <c r="D184" s="73">
        <v>430433104105</v>
      </c>
      <c r="E184" s="74">
        <v>0.2</v>
      </c>
    </row>
    <row r="185" ht="12.8" customHeight="1" spans="1:5" s="64" customFormat="1" x14ac:dyDescent="0.25">
      <c r="A185" s="71" t="s">
        <v>10035</v>
      </c>
      <c r="B185" s="72">
        <v>221</v>
      </c>
      <c r="C185" s="72" t="s">
        <v>7031</v>
      </c>
      <c r="D185" s="73">
        <v>480483101228</v>
      </c>
      <c r="E185" s="74">
        <v>0.2</v>
      </c>
    </row>
    <row r="186" ht="12.8" customHeight="1" spans="1:6" s="64" customFormat="1" x14ac:dyDescent="0.25">
      <c r="A186" s="71" t="s">
        <v>10036</v>
      </c>
      <c r="B186" s="72">
        <v>223</v>
      </c>
      <c r="C186" s="72" t="s">
        <v>8104</v>
      </c>
      <c r="D186" s="73">
        <v>330335405142</v>
      </c>
      <c r="E186" s="74">
        <v>0.2</v>
      </c>
      <c r="F186" s="78"/>
    </row>
    <row r="187" ht="12.8" customHeight="1" spans="1:6" s="64" customFormat="1" x14ac:dyDescent="0.25">
      <c r="A187" s="71" t="s">
        <v>10037</v>
      </c>
      <c r="B187" s="72">
        <v>223</v>
      </c>
      <c r="C187" s="72" t="s">
        <v>8104</v>
      </c>
      <c r="D187" s="73">
        <v>430433104105</v>
      </c>
      <c r="E187" s="74">
        <v>0.2</v>
      </c>
      <c r="F187" s="68"/>
    </row>
    <row r="188" ht="12.8" customHeight="1" spans="1:6" s="64" customFormat="1" x14ac:dyDescent="0.25">
      <c r="A188" s="71" t="s">
        <v>10038</v>
      </c>
      <c r="B188" s="72">
        <v>223</v>
      </c>
      <c r="C188" s="72" t="s">
        <v>8104</v>
      </c>
      <c r="D188" s="73">
        <v>480483101228</v>
      </c>
      <c r="E188" s="74">
        <v>0.2</v>
      </c>
      <c r="F188" s="75"/>
    </row>
    <row r="189" ht="12.8" customHeight="1" spans="1:5" s="64" customFormat="1" x14ac:dyDescent="0.25">
      <c r="A189" s="71" t="s">
        <v>10039</v>
      </c>
      <c r="B189" s="72">
        <v>224</v>
      </c>
      <c r="C189" s="72" t="s">
        <v>10040</v>
      </c>
      <c r="D189" s="73">
        <v>430433104105</v>
      </c>
      <c r="E189" s="74">
        <v>0.2</v>
      </c>
    </row>
    <row r="190" ht="12.8" customHeight="1" spans="1:5" s="64" customFormat="1" x14ac:dyDescent="0.25">
      <c r="A190" s="71" t="s">
        <v>10041</v>
      </c>
      <c r="B190" s="72">
        <v>224</v>
      </c>
      <c r="C190" s="72" t="s">
        <v>10040</v>
      </c>
      <c r="D190" s="73">
        <v>480483101228</v>
      </c>
      <c r="E190" s="74">
        <v>0.2</v>
      </c>
    </row>
    <row r="191" ht="12.8" customHeight="1" spans="1:5" s="64" customFormat="1" x14ac:dyDescent="0.25">
      <c r="A191" s="71" t="s">
        <v>10042</v>
      </c>
      <c r="B191" s="72">
        <v>225</v>
      </c>
      <c r="C191" s="72" t="s">
        <v>8109</v>
      </c>
      <c r="D191" s="73">
        <v>330335405142</v>
      </c>
      <c r="E191" s="74">
        <v>0.2</v>
      </c>
    </row>
    <row r="192" ht="12.8" customHeight="1" spans="1:5" s="64" customFormat="1" x14ac:dyDescent="0.25">
      <c r="A192" s="71" t="s">
        <v>10043</v>
      </c>
      <c r="B192" s="72">
        <v>225</v>
      </c>
      <c r="C192" s="72" t="s">
        <v>8109</v>
      </c>
      <c r="D192" s="73">
        <v>430433104105</v>
      </c>
      <c r="E192" s="74">
        <v>0.2</v>
      </c>
    </row>
    <row r="193" ht="12.8" customHeight="1" spans="1:5" s="64" customFormat="1" x14ac:dyDescent="0.25">
      <c r="A193" s="71" t="s">
        <v>10044</v>
      </c>
      <c r="B193" s="72">
        <v>225</v>
      </c>
      <c r="C193" s="72" t="s">
        <v>8109</v>
      </c>
      <c r="D193" s="73">
        <v>480483101228</v>
      </c>
      <c r="E193" s="74">
        <v>0.2</v>
      </c>
    </row>
    <row r="194" ht="12.8" customHeight="1" spans="1:5" s="64" customFormat="1" x14ac:dyDescent="0.25">
      <c r="A194" s="71" t="s">
        <v>10045</v>
      </c>
      <c r="B194" s="72">
        <v>227</v>
      </c>
      <c r="C194" s="72" t="s">
        <v>8113</v>
      </c>
      <c r="D194" s="73">
        <v>330333402151</v>
      </c>
      <c r="E194" s="74">
        <v>0.14</v>
      </c>
    </row>
    <row r="195" ht="12.8" customHeight="1" spans="1:5" s="64" customFormat="1" x14ac:dyDescent="0.25">
      <c r="A195" s="71" t="s">
        <v>10046</v>
      </c>
      <c r="B195" s="72">
        <v>227</v>
      </c>
      <c r="C195" s="72" t="s">
        <v>8113</v>
      </c>
      <c r="D195" s="73">
        <v>330335405142</v>
      </c>
      <c r="E195" s="74">
        <v>0.2</v>
      </c>
    </row>
    <row r="196" ht="12.8" customHeight="1" spans="1:6" s="64" customFormat="1" x14ac:dyDescent="0.25">
      <c r="A196" s="71" t="s">
        <v>10047</v>
      </c>
      <c r="B196" s="72">
        <v>227</v>
      </c>
      <c r="C196" s="72" t="s">
        <v>8113</v>
      </c>
      <c r="D196" s="73">
        <v>430433104105</v>
      </c>
      <c r="E196" s="74">
        <v>0.2</v>
      </c>
      <c r="F196" s="75"/>
    </row>
    <row r="197" ht="12.8" customHeight="1" spans="1:5" s="64" customFormat="1" x14ac:dyDescent="0.25">
      <c r="A197" s="71" t="s">
        <v>10048</v>
      </c>
      <c r="B197" s="72">
        <v>227</v>
      </c>
      <c r="C197" s="72" t="s">
        <v>8113</v>
      </c>
      <c r="D197" s="73">
        <v>480483101228</v>
      </c>
      <c r="E197" s="74">
        <v>0.2</v>
      </c>
    </row>
    <row r="198" ht="12.8" customHeight="1" spans="1:5" s="64" customFormat="1" x14ac:dyDescent="0.25">
      <c r="A198" s="71" t="s">
        <v>10049</v>
      </c>
      <c r="B198" s="72">
        <v>229</v>
      </c>
      <c r="C198" s="72" t="s">
        <v>7365</v>
      </c>
      <c r="D198" s="73">
        <v>330333401102</v>
      </c>
      <c r="E198" s="74">
        <v>0.08</v>
      </c>
    </row>
    <row r="199" ht="12.8" customHeight="1" spans="1:5" s="64" customFormat="1" x14ac:dyDescent="0.25">
      <c r="A199" s="71" t="s">
        <v>10050</v>
      </c>
      <c r="B199" s="72">
        <v>229</v>
      </c>
      <c r="C199" s="72" t="s">
        <v>7365</v>
      </c>
      <c r="D199" s="73">
        <v>330333401452</v>
      </c>
      <c r="E199" s="74">
        <v>0.14</v>
      </c>
    </row>
    <row r="200" ht="12.8" customHeight="1" spans="1:5" s="64" customFormat="1" x14ac:dyDescent="0.25">
      <c r="A200" s="71" t="s">
        <v>10051</v>
      </c>
      <c r="B200" s="72">
        <v>229</v>
      </c>
      <c r="C200" s="72" t="s">
        <v>7365</v>
      </c>
      <c r="D200" s="73">
        <v>330333401453</v>
      </c>
      <c r="E200" s="74">
        <v>0.16</v>
      </c>
    </row>
    <row r="201" ht="12.8" customHeight="1" spans="1:5" s="64" customFormat="1" x14ac:dyDescent="0.25">
      <c r="A201" s="71" t="s">
        <v>10052</v>
      </c>
      <c r="B201" s="72">
        <v>229</v>
      </c>
      <c r="C201" s="72" t="s">
        <v>7365</v>
      </c>
      <c r="D201" s="73">
        <v>330333402151</v>
      </c>
      <c r="E201" s="74">
        <v>0.14</v>
      </c>
    </row>
    <row r="202" ht="12.8" customHeight="1" spans="1:5" s="64" customFormat="1" x14ac:dyDescent="0.25">
      <c r="A202" s="71" t="s">
        <v>10053</v>
      </c>
      <c r="B202" s="72">
        <v>229</v>
      </c>
      <c r="C202" s="72" t="s">
        <v>7365</v>
      </c>
      <c r="D202" s="73">
        <v>330333402152</v>
      </c>
      <c r="E202" s="74">
        <v>0.16</v>
      </c>
    </row>
    <row r="203" ht="12.8" customHeight="1" spans="1:6" s="64" customFormat="1" x14ac:dyDescent="0.25">
      <c r="A203" s="71" t="s">
        <v>10054</v>
      </c>
      <c r="B203" s="72">
        <v>229</v>
      </c>
      <c r="C203" s="72" t="s">
        <v>7365</v>
      </c>
      <c r="D203" s="73">
        <v>330335405101</v>
      </c>
      <c r="E203" s="74">
        <v>0.15</v>
      </c>
      <c r="F203" s="75"/>
    </row>
    <row r="204" ht="12.8" customHeight="1" spans="1:6" s="64" customFormat="1" x14ac:dyDescent="0.25">
      <c r="A204" s="71" t="s">
        <v>10055</v>
      </c>
      <c r="B204" s="72">
        <v>229</v>
      </c>
      <c r="C204" s="72" t="s">
        <v>7365</v>
      </c>
      <c r="D204" s="73">
        <v>330335405142</v>
      </c>
      <c r="E204" s="74">
        <v>0.2</v>
      </c>
      <c r="F204" s="75"/>
    </row>
    <row r="205" ht="12.8" customHeight="1" spans="1:5" s="64" customFormat="1" x14ac:dyDescent="0.25">
      <c r="A205" s="71" t="s">
        <v>10056</v>
      </c>
      <c r="B205" s="72">
        <v>229</v>
      </c>
      <c r="C205" s="72" t="s">
        <v>7365</v>
      </c>
      <c r="D205" s="73">
        <v>430433104105</v>
      </c>
      <c r="E205" s="74">
        <v>0.2</v>
      </c>
    </row>
    <row r="206" ht="12.8" customHeight="1" spans="1:5" s="64" customFormat="1" x14ac:dyDescent="0.25">
      <c r="A206" s="71" t="s">
        <v>10057</v>
      </c>
      <c r="B206" s="72">
        <v>229</v>
      </c>
      <c r="C206" s="72" t="s">
        <v>7365</v>
      </c>
      <c r="D206" s="73">
        <v>480483101228</v>
      </c>
      <c r="E206" s="74">
        <v>0.2</v>
      </c>
    </row>
    <row r="207" ht="12.8" customHeight="1" spans="1:5" s="64" customFormat="1" x14ac:dyDescent="0.25">
      <c r="A207" s="71" t="s">
        <v>10058</v>
      </c>
      <c r="B207" s="72">
        <v>231</v>
      </c>
      <c r="C207" s="72" t="s">
        <v>7194</v>
      </c>
      <c r="D207" s="73">
        <v>330333401101</v>
      </c>
      <c r="E207" s="74">
        <v>0.11</v>
      </c>
    </row>
    <row r="208" ht="12.8" customHeight="1" spans="1:5" s="64" customFormat="1" x14ac:dyDescent="0.25">
      <c r="A208" s="71" t="s">
        <v>10059</v>
      </c>
      <c r="B208" s="72">
        <v>231</v>
      </c>
      <c r="C208" s="72" t="s">
        <v>7194</v>
      </c>
      <c r="D208" s="73">
        <v>330333401102</v>
      </c>
      <c r="E208" s="74">
        <v>0.08</v>
      </c>
    </row>
    <row r="209" ht="12.8" customHeight="1" spans="1:5" s="64" customFormat="1" x14ac:dyDescent="0.25">
      <c r="A209" s="71" t="s">
        <v>10060</v>
      </c>
      <c r="B209" s="72">
        <v>231</v>
      </c>
      <c r="C209" s="72" t="s">
        <v>7194</v>
      </c>
      <c r="D209" s="73">
        <v>330333401452</v>
      </c>
      <c r="E209" s="74">
        <v>0.14</v>
      </c>
    </row>
    <row r="210" ht="12.8" customHeight="1" spans="1:6" s="64" customFormat="1" x14ac:dyDescent="0.25">
      <c r="A210" s="71" t="s">
        <v>10061</v>
      </c>
      <c r="B210" s="72">
        <v>231</v>
      </c>
      <c r="C210" s="72" t="s">
        <v>7194</v>
      </c>
      <c r="D210" s="73">
        <v>330333401453</v>
      </c>
      <c r="E210" s="74">
        <v>0.16</v>
      </c>
      <c r="F210" s="78"/>
    </row>
    <row r="211" ht="12.8" customHeight="1" spans="1:6" s="64" customFormat="1" x14ac:dyDescent="0.25">
      <c r="A211" s="71" t="s">
        <v>10062</v>
      </c>
      <c r="B211" s="72">
        <v>231</v>
      </c>
      <c r="C211" s="72" t="s">
        <v>7194</v>
      </c>
      <c r="D211" s="73">
        <v>330333401473</v>
      </c>
      <c r="E211" s="74">
        <v>0.15</v>
      </c>
      <c r="F211" s="78"/>
    </row>
    <row r="212" ht="12.8" customHeight="1" spans="1:5" s="64" customFormat="1" x14ac:dyDescent="0.25">
      <c r="A212" s="71" t="s">
        <v>10063</v>
      </c>
      <c r="B212" s="72">
        <v>231</v>
      </c>
      <c r="C212" s="72" t="s">
        <v>7194</v>
      </c>
      <c r="D212" s="73">
        <v>330333402151</v>
      </c>
      <c r="E212" s="74">
        <v>0.14</v>
      </c>
    </row>
    <row r="213" ht="12.8" customHeight="1" spans="1:5" s="64" customFormat="1" x14ac:dyDescent="0.25">
      <c r="A213" s="71" t="s">
        <v>10064</v>
      </c>
      <c r="B213" s="72">
        <v>231</v>
      </c>
      <c r="C213" s="72" t="s">
        <v>7194</v>
      </c>
      <c r="D213" s="73">
        <v>330333402152</v>
      </c>
      <c r="E213" s="74">
        <v>0.16</v>
      </c>
    </row>
    <row r="214" ht="12.8" customHeight="1" spans="1:5" s="64" customFormat="1" x14ac:dyDescent="0.25">
      <c r="A214" s="71" t="s">
        <v>10065</v>
      </c>
      <c r="B214" s="72">
        <v>231</v>
      </c>
      <c r="C214" s="72" t="s">
        <v>7194</v>
      </c>
      <c r="D214" s="73">
        <v>330335405101</v>
      </c>
      <c r="E214" s="74">
        <v>0.15</v>
      </c>
    </row>
    <row r="215" ht="12.8" customHeight="1" spans="1:5" s="64" customFormat="1" x14ac:dyDescent="0.25">
      <c r="A215" s="59" t="s">
        <v>10066</v>
      </c>
      <c r="B215" s="72">
        <v>231</v>
      </c>
      <c r="C215" s="72" t="s">
        <v>7194</v>
      </c>
      <c r="D215" s="73">
        <v>330335405142</v>
      </c>
      <c r="E215" s="74">
        <v>0.2</v>
      </c>
    </row>
    <row r="216" ht="12.8" customHeight="1" spans="1:5" s="64" customFormat="1" x14ac:dyDescent="0.25">
      <c r="A216" s="71" t="s">
        <v>10067</v>
      </c>
      <c r="B216" s="72">
        <v>231</v>
      </c>
      <c r="C216" s="72" t="s">
        <v>7194</v>
      </c>
      <c r="D216" s="73">
        <v>430433104105</v>
      </c>
      <c r="E216" s="74">
        <v>0.2</v>
      </c>
    </row>
    <row r="217" ht="12.8" customHeight="1" spans="1:5" s="64" customFormat="1" x14ac:dyDescent="0.25">
      <c r="A217" s="71" t="s">
        <v>10068</v>
      </c>
      <c r="B217" s="72">
        <v>231</v>
      </c>
      <c r="C217" s="72" t="s">
        <v>7194</v>
      </c>
      <c r="D217" s="73">
        <v>480483101228</v>
      </c>
      <c r="E217" s="74">
        <v>0.2</v>
      </c>
    </row>
    <row r="218" ht="12.8" customHeight="1" spans="1:5" s="64" customFormat="1" x14ac:dyDescent="0.25">
      <c r="A218" s="71" t="s">
        <v>10069</v>
      </c>
      <c r="B218" s="72">
        <v>232</v>
      </c>
      <c r="C218" s="72" t="s">
        <v>8116</v>
      </c>
      <c r="D218" s="73">
        <v>330335405142</v>
      </c>
      <c r="E218" s="74">
        <v>0.2</v>
      </c>
    </row>
    <row r="219" ht="12.8" customHeight="1" spans="1:5" s="64" customFormat="1" x14ac:dyDescent="0.25">
      <c r="A219" s="71" t="s">
        <v>10070</v>
      </c>
      <c r="B219" s="72">
        <v>232</v>
      </c>
      <c r="C219" s="72" t="s">
        <v>8116</v>
      </c>
      <c r="D219" s="73">
        <v>430433104105</v>
      </c>
      <c r="E219" s="74">
        <v>0.2</v>
      </c>
    </row>
    <row r="220" ht="12.8" customHeight="1" spans="1:6" s="64" customFormat="1" x14ac:dyDescent="0.25">
      <c r="A220" s="71" t="s">
        <v>10071</v>
      </c>
      <c r="B220" s="72">
        <v>232</v>
      </c>
      <c r="C220" s="72" t="s">
        <v>8116</v>
      </c>
      <c r="D220" s="73">
        <v>480483101228</v>
      </c>
      <c r="E220" s="74">
        <v>0.2</v>
      </c>
      <c r="F220" s="75"/>
    </row>
    <row r="221" ht="12.8" customHeight="1" spans="1:5" s="64" customFormat="1" x14ac:dyDescent="0.25">
      <c r="A221" s="71" t="s">
        <v>10072</v>
      </c>
      <c r="B221" s="72">
        <v>233</v>
      </c>
      <c r="C221" s="72" t="s">
        <v>8121</v>
      </c>
      <c r="D221" s="73">
        <v>330335405142</v>
      </c>
      <c r="E221" s="74">
        <v>0.2</v>
      </c>
    </row>
    <row r="222" ht="12.8" customHeight="1" spans="1:6" s="64" customFormat="1" x14ac:dyDescent="0.25">
      <c r="A222" s="71" t="s">
        <v>10073</v>
      </c>
      <c r="B222" s="72">
        <v>233</v>
      </c>
      <c r="C222" s="72" t="s">
        <v>8121</v>
      </c>
      <c r="D222" s="73">
        <v>430433104105</v>
      </c>
      <c r="E222" s="74">
        <v>0.2</v>
      </c>
      <c r="F222" s="78"/>
    </row>
    <row r="223" ht="12.8" customHeight="1" spans="1:5" s="64" customFormat="1" x14ac:dyDescent="0.25">
      <c r="A223" s="71" t="s">
        <v>10074</v>
      </c>
      <c r="B223" s="72">
        <v>233</v>
      </c>
      <c r="C223" s="72" t="s">
        <v>8121</v>
      </c>
      <c r="D223" s="73">
        <v>480483101228</v>
      </c>
      <c r="E223" s="74">
        <v>0.2</v>
      </c>
    </row>
    <row r="224" ht="12.8" customHeight="1" spans="1:6" s="64" customFormat="1" x14ac:dyDescent="0.25">
      <c r="A224" s="71" t="s">
        <v>10075</v>
      </c>
      <c r="B224" s="72">
        <v>235</v>
      </c>
      <c r="C224" s="72" t="s">
        <v>8124</v>
      </c>
      <c r="D224" s="73">
        <v>330335405142</v>
      </c>
      <c r="E224" s="74">
        <v>0.2</v>
      </c>
      <c r="F224" s="78"/>
    </row>
    <row r="225" ht="12.8" customHeight="1" spans="1:5" s="64" customFormat="1" x14ac:dyDescent="0.25">
      <c r="A225" s="71" t="s">
        <v>10076</v>
      </c>
      <c r="B225" s="72">
        <v>235</v>
      </c>
      <c r="C225" s="72" t="s">
        <v>8124</v>
      </c>
      <c r="D225" s="73">
        <v>430433104105</v>
      </c>
      <c r="E225" s="74">
        <v>0.2</v>
      </c>
    </row>
    <row r="226" ht="12.8" customHeight="1" spans="1:5" s="64" customFormat="1" x14ac:dyDescent="0.25">
      <c r="A226" s="71" t="s">
        <v>10077</v>
      </c>
      <c r="B226" s="72">
        <v>235</v>
      </c>
      <c r="C226" s="72" t="s">
        <v>8124</v>
      </c>
      <c r="D226" s="73">
        <v>480483101228</v>
      </c>
      <c r="E226" s="74">
        <v>0.2</v>
      </c>
    </row>
    <row r="227" ht="12.8" customHeight="1" spans="1:5" s="64" customFormat="1" x14ac:dyDescent="0.25">
      <c r="A227" s="59" t="s">
        <v>10078</v>
      </c>
      <c r="B227" s="72">
        <v>237</v>
      </c>
      <c r="C227" s="72" t="s">
        <v>8127</v>
      </c>
      <c r="D227" s="73">
        <v>330333401101</v>
      </c>
      <c r="E227" s="74">
        <v>0.11</v>
      </c>
    </row>
    <row r="228" ht="12.8" customHeight="1" spans="1:5" s="64" customFormat="1" x14ac:dyDescent="0.25">
      <c r="A228" s="71" t="s">
        <v>10079</v>
      </c>
      <c r="B228" s="72">
        <v>237</v>
      </c>
      <c r="C228" s="72" t="s">
        <v>8127</v>
      </c>
      <c r="D228" s="73">
        <v>330333401127</v>
      </c>
      <c r="E228" s="74">
        <v>0.08</v>
      </c>
    </row>
    <row r="229" ht="12.8" customHeight="1" spans="1:5" s="64" customFormat="1" x14ac:dyDescent="0.25">
      <c r="A229" s="71" t="s">
        <v>10080</v>
      </c>
      <c r="B229" s="72">
        <v>237</v>
      </c>
      <c r="C229" s="72" t="s">
        <v>10081</v>
      </c>
      <c r="D229" s="73">
        <v>330333401453</v>
      </c>
      <c r="E229" s="74">
        <v>0.16</v>
      </c>
    </row>
    <row r="230" ht="12.8" customHeight="1" spans="1:6" s="64" customFormat="1" x14ac:dyDescent="0.25">
      <c r="A230" s="71" t="s">
        <v>10082</v>
      </c>
      <c r="B230" s="72">
        <v>237</v>
      </c>
      <c r="C230" s="72" t="s">
        <v>8127</v>
      </c>
      <c r="D230" s="73">
        <v>330333401473</v>
      </c>
      <c r="E230" s="74">
        <v>0.15</v>
      </c>
      <c r="F230" s="75"/>
    </row>
    <row r="231" ht="12.8" customHeight="1" spans="1:6" s="64" customFormat="1" x14ac:dyDescent="0.25">
      <c r="A231" s="71" t="s">
        <v>10083</v>
      </c>
      <c r="B231" s="72">
        <v>237</v>
      </c>
      <c r="C231" s="72" t="s">
        <v>8127</v>
      </c>
      <c r="D231" s="73">
        <v>330333402151</v>
      </c>
      <c r="E231" s="74">
        <v>0.14</v>
      </c>
      <c r="F231" s="78"/>
    </row>
    <row r="232" ht="12.8" customHeight="1" spans="1:5" s="64" customFormat="1" x14ac:dyDescent="0.25">
      <c r="A232" s="71" t="s">
        <v>10084</v>
      </c>
      <c r="B232" s="72">
        <v>237</v>
      </c>
      <c r="C232" s="72" t="s">
        <v>8127</v>
      </c>
      <c r="D232" s="73">
        <v>330335405142</v>
      </c>
      <c r="E232" s="74">
        <v>0.2</v>
      </c>
    </row>
    <row r="233" ht="12.8" customHeight="1" spans="1:5" s="64" customFormat="1" x14ac:dyDescent="0.25">
      <c r="A233" s="71" t="s">
        <v>10084</v>
      </c>
      <c r="B233" s="72">
        <v>237</v>
      </c>
      <c r="C233" s="72" t="s">
        <v>8127</v>
      </c>
      <c r="D233" s="73">
        <v>330335405142</v>
      </c>
      <c r="E233" s="74">
        <v>0.2</v>
      </c>
    </row>
    <row r="234" ht="12.8" customHeight="1" spans="1:5" s="64" customFormat="1" x14ac:dyDescent="0.25">
      <c r="A234" s="71" t="s">
        <v>10085</v>
      </c>
      <c r="B234" s="72">
        <v>237</v>
      </c>
      <c r="C234" s="72" t="s">
        <v>8127</v>
      </c>
      <c r="D234" s="73">
        <v>430433104105</v>
      </c>
      <c r="E234" s="74">
        <v>0.2</v>
      </c>
    </row>
    <row r="235" ht="12.8" customHeight="1" spans="1:5" s="64" customFormat="1" x14ac:dyDescent="0.25">
      <c r="A235" s="71" t="s">
        <v>10086</v>
      </c>
      <c r="B235" s="72">
        <v>237</v>
      </c>
      <c r="C235" s="72" t="s">
        <v>8127</v>
      </c>
      <c r="D235" s="73">
        <v>480483101228</v>
      </c>
      <c r="E235" s="74">
        <v>0.2</v>
      </c>
    </row>
    <row r="236" ht="12.8" customHeight="1" spans="1:5" s="64" customFormat="1" x14ac:dyDescent="0.25">
      <c r="A236" s="71" t="s">
        <v>10087</v>
      </c>
      <c r="B236" s="72">
        <v>241</v>
      </c>
      <c r="C236" s="72" t="s">
        <v>8131</v>
      </c>
      <c r="D236" s="73">
        <v>330335405142</v>
      </c>
      <c r="E236" s="74">
        <v>0.2</v>
      </c>
    </row>
    <row r="237" ht="12.8" customHeight="1" spans="1:5" s="64" customFormat="1" x14ac:dyDescent="0.25">
      <c r="A237" s="71" t="s">
        <v>10088</v>
      </c>
      <c r="B237" s="72">
        <v>241</v>
      </c>
      <c r="C237" s="72" t="s">
        <v>8131</v>
      </c>
      <c r="D237" s="73">
        <v>430433104105</v>
      </c>
      <c r="E237" s="74">
        <v>0.2</v>
      </c>
    </row>
    <row r="238" ht="12.8" customHeight="1" spans="1:5" s="64" customFormat="1" x14ac:dyDescent="0.25">
      <c r="A238" s="71" t="s">
        <v>10089</v>
      </c>
      <c r="B238" s="72">
        <v>241</v>
      </c>
      <c r="C238" s="72" t="s">
        <v>8131</v>
      </c>
      <c r="D238" s="73">
        <v>480483101228</v>
      </c>
      <c r="E238" s="74">
        <v>0.2</v>
      </c>
    </row>
    <row r="239" ht="12.8" customHeight="1" spans="1:5" s="64" customFormat="1" x14ac:dyDescent="0.25">
      <c r="A239" s="71" t="s">
        <v>10090</v>
      </c>
      <c r="B239" s="72">
        <v>242</v>
      </c>
      <c r="C239" s="72" t="s">
        <v>8134</v>
      </c>
      <c r="D239" s="73">
        <v>330335405142</v>
      </c>
      <c r="E239" s="74">
        <v>0.16</v>
      </c>
    </row>
    <row r="240" ht="12.8" customHeight="1" spans="1:6" s="64" customFormat="1" x14ac:dyDescent="0.25">
      <c r="A240" s="71" t="s">
        <v>10091</v>
      </c>
      <c r="B240" s="72">
        <v>242</v>
      </c>
      <c r="C240" s="72" t="s">
        <v>8134</v>
      </c>
      <c r="D240" s="73">
        <v>430433104105</v>
      </c>
      <c r="E240" s="74">
        <v>0.2</v>
      </c>
      <c r="F240" s="78"/>
    </row>
    <row r="241" ht="12.8" customHeight="1" spans="1:6" s="64" customFormat="1" x14ac:dyDescent="0.25">
      <c r="A241" s="71" t="s">
        <v>10092</v>
      </c>
      <c r="B241" s="72">
        <v>242</v>
      </c>
      <c r="C241" s="72" t="s">
        <v>8134</v>
      </c>
      <c r="D241" s="73">
        <v>480483101228</v>
      </c>
      <c r="E241" s="74">
        <v>0.2</v>
      </c>
      <c r="F241" s="68"/>
    </row>
    <row r="242" ht="12.8" customHeight="1" spans="1:6" s="64" customFormat="1" x14ac:dyDescent="0.25">
      <c r="A242" s="71" t="s">
        <v>10093</v>
      </c>
      <c r="B242" s="72">
        <v>243</v>
      </c>
      <c r="C242" s="72" t="s">
        <v>8136</v>
      </c>
      <c r="D242" s="73">
        <v>330335405142</v>
      </c>
      <c r="E242" s="74">
        <v>0.2</v>
      </c>
      <c r="F242" s="75"/>
    </row>
    <row r="243" ht="12.8" customHeight="1" spans="1:6" s="64" customFormat="1" x14ac:dyDescent="0.25">
      <c r="A243" s="71" t="s">
        <v>10094</v>
      </c>
      <c r="B243" s="72">
        <v>243</v>
      </c>
      <c r="C243" s="72" t="s">
        <v>8136</v>
      </c>
      <c r="D243" s="73">
        <v>430433104105</v>
      </c>
      <c r="E243" s="74">
        <v>0.2</v>
      </c>
      <c r="F243" s="75"/>
    </row>
    <row r="244" ht="12.8" customHeight="1" spans="1:6" s="64" customFormat="1" x14ac:dyDescent="0.25">
      <c r="A244" s="71" t="s">
        <v>10095</v>
      </c>
      <c r="B244" s="72">
        <v>243</v>
      </c>
      <c r="C244" s="72" t="s">
        <v>8136</v>
      </c>
      <c r="D244" s="73">
        <v>480483101228</v>
      </c>
      <c r="E244" s="74">
        <v>0.2</v>
      </c>
      <c r="F244" s="75"/>
    </row>
    <row r="245" ht="12.8" customHeight="1" spans="1:6" s="64" customFormat="1" x14ac:dyDescent="0.25">
      <c r="A245" s="71" t="s">
        <v>10096</v>
      </c>
      <c r="B245" s="72">
        <v>244</v>
      </c>
      <c r="C245" s="72" t="s">
        <v>8139</v>
      </c>
      <c r="D245" s="73">
        <v>330335405142</v>
      </c>
      <c r="E245" s="74">
        <v>0.2</v>
      </c>
      <c r="F245" s="75"/>
    </row>
    <row r="246" ht="12.8" customHeight="1" spans="1:6" s="64" customFormat="1" x14ac:dyDescent="0.25">
      <c r="A246" s="71" t="s">
        <v>10097</v>
      </c>
      <c r="B246" s="72">
        <v>244</v>
      </c>
      <c r="C246" s="72" t="s">
        <v>8139</v>
      </c>
      <c r="D246" s="73">
        <v>430433104105</v>
      </c>
      <c r="E246" s="74">
        <v>0.2</v>
      </c>
      <c r="F246" s="75"/>
    </row>
    <row r="247" ht="12.8" customHeight="1" spans="1:6" s="64" customFormat="1" x14ac:dyDescent="0.25">
      <c r="A247" s="71" t="s">
        <v>10098</v>
      </c>
      <c r="B247" s="72">
        <v>244</v>
      </c>
      <c r="C247" s="72" t="s">
        <v>8139</v>
      </c>
      <c r="D247" s="73">
        <v>480483101228</v>
      </c>
      <c r="E247" s="74">
        <v>0.2</v>
      </c>
      <c r="F247" s="75"/>
    </row>
    <row r="248" ht="12.8" customHeight="1" spans="1:6" s="64" customFormat="1" x14ac:dyDescent="0.25">
      <c r="A248" s="85" t="s">
        <v>10099</v>
      </c>
      <c r="B248" s="86">
        <v>245</v>
      </c>
      <c r="C248" s="86" t="s">
        <v>8141</v>
      </c>
      <c r="D248" s="87">
        <v>330335405142</v>
      </c>
      <c r="E248" s="88">
        <v>0.2</v>
      </c>
      <c r="F248" s="75"/>
    </row>
    <row r="249" ht="12.8" customHeight="1" spans="1:6" s="64" customFormat="1" x14ac:dyDescent="0.25">
      <c r="A249" s="71" t="s">
        <v>10100</v>
      </c>
      <c r="B249" s="72">
        <v>245</v>
      </c>
      <c r="C249" s="72" t="s">
        <v>8141</v>
      </c>
      <c r="D249" s="73">
        <v>430433104105</v>
      </c>
      <c r="E249" s="74">
        <v>0.2</v>
      </c>
      <c r="F249" s="75"/>
    </row>
    <row r="250" ht="12.8" customHeight="1" spans="1:6" s="64" customFormat="1" x14ac:dyDescent="0.25">
      <c r="A250" s="71" t="s">
        <v>10101</v>
      </c>
      <c r="B250" s="72">
        <v>245</v>
      </c>
      <c r="C250" s="72" t="s">
        <v>8141</v>
      </c>
      <c r="D250" s="73">
        <v>480483101228</v>
      </c>
      <c r="E250" s="74">
        <v>0.2</v>
      </c>
      <c r="F250" s="75"/>
    </row>
    <row r="251" ht="12.8" customHeight="1" spans="1:6" s="64" customFormat="1" x14ac:dyDescent="0.25">
      <c r="A251" s="71" t="s">
        <v>10102</v>
      </c>
      <c r="B251" s="72">
        <v>246</v>
      </c>
      <c r="C251" s="72" t="s">
        <v>8145</v>
      </c>
      <c r="D251" s="73">
        <v>430433104105</v>
      </c>
      <c r="E251" s="74">
        <v>0.2</v>
      </c>
      <c r="F251" s="75"/>
    </row>
    <row r="252" ht="12.8" customHeight="1" spans="1:6" s="64" customFormat="1" x14ac:dyDescent="0.25">
      <c r="A252" s="71" t="s">
        <v>10103</v>
      </c>
      <c r="B252" s="72">
        <v>246</v>
      </c>
      <c r="C252" s="72" t="s">
        <v>8145</v>
      </c>
      <c r="D252" s="73">
        <v>480483101228</v>
      </c>
      <c r="E252" s="74">
        <v>0.2</v>
      </c>
      <c r="F252" s="75"/>
    </row>
    <row r="253" ht="12.8" customHeight="1" spans="1:6" s="64" customFormat="1" x14ac:dyDescent="0.25">
      <c r="A253" s="71" t="s">
        <v>10104</v>
      </c>
      <c r="B253" s="72">
        <v>248</v>
      </c>
      <c r="C253" s="72" t="s">
        <v>7044</v>
      </c>
      <c r="D253" s="73">
        <v>330333401101</v>
      </c>
      <c r="E253" s="74">
        <v>0.11</v>
      </c>
      <c r="F253" s="75"/>
    </row>
    <row r="254" ht="12.8" customHeight="1" spans="1:6" s="64" customFormat="1" x14ac:dyDescent="0.25">
      <c r="A254" s="71" t="s">
        <v>10105</v>
      </c>
      <c r="B254" s="72">
        <v>248</v>
      </c>
      <c r="C254" s="72" t="s">
        <v>7044</v>
      </c>
      <c r="D254" s="73">
        <v>330333401102</v>
      </c>
      <c r="E254" s="74">
        <v>0.08</v>
      </c>
      <c r="F254" s="75"/>
    </row>
    <row r="255" ht="12.8" customHeight="1" spans="1:6" s="64" customFormat="1" x14ac:dyDescent="0.25">
      <c r="A255" s="71" t="s">
        <v>10106</v>
      </c>
      <c r="B255" s="72">
        <v>248</v>
      </c>
      <c r="C255" s="72" t="s">
        <v>7044</v>
      </c>
      <c r="D255" s="73">
        <v>330333401452</v>
      </c>
      <c r="E255" s="74">
        <v>0.14</v>
      </c>
      <c r="F255" s="75"/>
    </row>
    <row r="256" ht="12.8" customHeight="1" spans="1:13" s="64" customFormat="1" x14ac:dyDescent="0.25">
      <c r="A256" s="71" t="s">
        <v>10107</v>
      </c>
      <c r="B256" s="72">
        <v>248</v>
      </c>
      <c r="C256" s="72" t="s">
        <v>7044</v>
      </c>
      <c r="D256" s="73">
        <v>330333401453</v>
      </c>
      <c r="E256" s="74">
        <v>0.16</v>
      </c>
      <c r="F256" s="75"/>
      <c r="K256" s="79"/>
      <c r="L256" s="79"/>
      <c r="M256" s="79"/>
    </row>
    <row r="257" ht="12.8" customHeight="1" spans="1:13" s="64" customFormat="1" x14ac:dyDescent="0.25">
      <c r="A257" s="71" t="s">
        <v>10108</v>
      </c>
      <c r="B257" s="72">
        <v>248</v>
      </c>
      <c r="C257" s="72" t="s">
        <v>7044</v>
      </c>
      <c r="D257" s="73">
        <v>330333401473</v>
      </c>
      <c r="E257" s="74">
        <v>0.15</v>
      </c>
      <c r="F257" s="75"/>
      <c r="L257" s="79"/>
      <c r="M257" s="79"/>
    </row>
    <row r="258" ht="12.8" customHeight="1" spans="1:11" s="64" customFormat="1" x14ac:dyDescent="0.25">
      <c r="A258" s="71" t="s">
        <v>10109</v>
      </c>
      <c r="B258" s="72">
        <v>248</v>
      </c>
      <c r="C258" s="72" t="s">
        <v>7044</v>
      </c>
      <c r="D258" s="73">
        <v>330333402151</v>
      </c>
      <c r="E258" s="74">
        <v>0.14</v>
      </c>
      <c r="F258" s="75"/>
      <c r="K258" s="79"/>
    </row>
    <row r="259" ht="12.8" customHeight="1" spans="1:6" s="64" customFormat="1" x14ac:dyDescent="0.25">
      <c r="A259" s="71" t="s">
        <v>10110</v>
      </c>
      <c r="B259" s="72">
        <v>248</v>
      </c>
      <c r="C259" s="72" t="s">
        <v>7044</v>
      </c>
      <c r="D259" s="73">
        <v>330333402152</v>
      </c>
      <c r="E259" s="74">
        <v>0.16</v>
      </c>
      <c r="F259" s="78"/>
    </row>
    <row r="260" ht="12.8" customHeight="1" spans="1:5" s="64" customFormat="1" x14ac:dyDescent="0.25">
      <c r="A260" s="71" t="s">
        <v>10111</v>
      </c>
      <c r="B260" s="82">
        <v>248</v>
      </c>
      <c r="C260" s="82" t="s">
        <v>7044</v>
      </c>
      <c r="D260" s="83">
        <v>330335405142</v>
      </c>
      <c r="E260" s="84">
        <v>0.2</v>
      </c>
    </row>
    <row r="261" ht="12.8" customHeight="1" spans="1:6" s="64" customFormat="1" x14ac:dyDescent="0.25">
      <c r="A261" s="71" t="s">
        <v>10112</v>
      </c>
      <c r="B261" s="72">
        <v>248</v>
      </c>
      <c r="C261" s="72" t="s">
        <v>7044</v>
      </c>
      <c r="D261" s="73">
        <v>430433103251</v>
      </c>
      <c r="E261" s="74">
        <v>0.2</v>
      </c>
      <c r="F261" s="75"/>
    </row>
    <row r="262" ht="12.8" customHeight="1" spans="1:6" s="64" customFormat="1" x14ac:dyDescent="0.25">
      <c r="A262" s="71" t="s">
        <v>10113</v>
      </c>
      <c r="B262" s="72">
        <v>248</v>
      </c>
      <c r="C262" s="72" t="s">
        <v>7044</v>
      </c>
      <c r="D262" s="73">
        <v>430433104105</v>
      </c>
      <c r="E262" s="74">
        <v>0.2</v>
      </c>
      <c r="F262" s="75"/>
    </row>
    <row r="263" ht="12.8" customHeight="1" spans="1:6" s="64" customFormat="1" x14ac:dyDescent="0.25">
      <c r="A263" s="71" t="s">
        <v>10114</v>
      </c>
      <c r="B263" s="72">
        <v>248</v>
      </c>
      <c r="C263" s="72" t="s">
        <v>7044</v>
      </c>
      <c r="D263" s="73">
        <v>480483101228</v>
      </c>
      <c r="E263" s="74">
        <v>0.2</v>
      </c>
      <c r="F263" s="75"/>
    </row>
    <row r="264" ht="12.8" customHeight="1" spans="1:6" s="64" customFormat="1" x14ac:dyDescent="0.25">
      <c r="A264" s="71" t="s">
        <v>10115</v>
      </c>
      <c r="B264" s="72">
        <v>249</v>
      </c>
      <c r="C264" s="72" t="s">
        <v>8147</v>
      </c>
      <c r="D264" s="73">
        <v>330333401452</v>
      </c>
      <c r="E264" s="74">
        <v>0.14</v>
      </c>
      <c r="F264" s="75"/>
    </row>
    <row r="265" ht="12.8" customHeight="1" spans="1:13" s="64" customFormat="1" x14ac:dyDescent="0.25">
      <c r="A265" s="71" t="s">
        <v>10116</v>
      </c>
      <c r="B265" s="72">
        <v>249</v>
      </c>
      <c r="C265" s="72" t="s">
        <v>8147</v>
      </c>
      <c r="D265" s="73">
        <v>330335405142</v>
      </c>
      <c r="E265" s="74">
        <v>0.2</v>
      </c>
      <c r="F265" s="75"/>
      <c r="L265" s="79"/>
      <c r="M265" s="79"/>
    </row>
    <row r="266" ht="12.8" customHeight="1" spans="1:13" s="64" customFormat="1" x14ac:dyDescent="0.25">
      <c r="A266" s="71" t="s">
        <v>10117</v>
      </c>
      <c r="B266" s="72">
        <v>249</v>
      </c>
      <c r="C266" s="72" t="s">
        <v>8147</v>
      </c>
      <c r="D266" s="73">
        <v>430433104105</v>
      </c>
      <c r="E266" s="74">
        <v>0.2</v>
      </c>
      <c r="F266" s="75"/>
      <c r="K266" s="79"/>
      <c r="L266" s="79"/>
      <c r="M266" s="79"/>
    </row>
    <row r="267" ht="12.8" customHeight="1" spans="1:6" s="64" customFormat="1" x14ac:dyDescent="0.25">
      <c r="A267" s="71" t="s">
        <v>10118</v>
      </c>
      <c r="B267" s="72">
        <v>249</v>
      </c>
      <c r="C267" s="72" t="s">
        <v>8147</v>
      </c>
      <c r="D267" s="73">
        <v>480483101228</v>
      </c>
      <c r="E267" s="74">
        <v>0.2</v>
      </c>
      <c r="F267" s="75"/>
    </row>
    <row r="268" ht="12.8" customHeight="1" spans="1:6" s="64" customFormat="1" x14ac:dyDescent="0.25">
      <c r="A268" s="71" t="s">
        <v>10119</v>
      </c>
      <c r="B268" s="72">
        <v>251</v>
      </c>
      <c r="C268" s="72" t="s">
        <v>7373</v>
      </c>
      <c r="D268" s="73">
        <v>330333401127</v>
      </c>
      <c r="E268" s="74">
        <v>0.08</v>
      </c>
      <c r="F268" s="75"/>
    </row>
    <row r="269" ht="12.8" customHeight="1" spans="1:6" s="64" customFormat="1" x14ac:dyDescent="0.25">
      <c r="A269" s="71" t="s">
        <v>10120</v>
      </c>
      <c r="B269" s="72">
        <v>251</v>
      </c>
      <c r="C269" s="72" t="s">
        <v>7373</v>
      </c>
      <c r="D269" s="73">
        <v>330333401452</v>
      </c>
      <c r="E269" s="74">
        <v>0.14</v>
      </c>
      <c r="F269" s="75"/>
    </row>
    <row r="270" ht="12.8" customHeight="1" spans="1:11" s="64" customFormat="1" x14ac:dyDescent="0.25">
      <c r="A270" s="71" t="s">
        <v>10121</v>
      </c>
      <c r="B270" s="72">
        <v>251</v>
      </c>
      <c r="C270" s="72" t="s">
        <v>7373</v>
      </c>
      <c r="D270" s="73">
        <v>330333401453</v>
      </c>
      <c r="E270" s="74">
        <v>0.16</v>
      </c>
      <c r="F270" s="75"/>
      <c r="K270" s="79"/>
    </row>
    <row r="271" ht="12.8" customHeight="1" spans="1:5" s="64" customFormat="1" x14ac:dyDescent="0.25">
      <c r="A271" s="71" t="s">
        <v>10122</v>
      </c>
      <c r="B271" s="72">
        <v>251</v>
      </c>
      <c r="C271" s="72" t="s">
        <v>7373</v>
      </c>
      <c r="D271" s="73">
        <v>330333401473</v>
      </c>
      <c r="E271" s="74">
        <v>0.15</v>
      </c>
    </row>
    <row r="272" ht="12.8" customHeight="1" spans="1:6" s="64" customFormat="1" x14ac:dyDescent="0.25">
      <c r="A272" s="71" t="s">
        <v>10123</v>
      </c>
      <c r="B272" s="72">
        <v>251</v>
      </c>
      <c r="C272" s="72" t="s">
        <v>7373</v>
      </c>
      <c r="D272" s="73">
        <v>330333402151</v>
      </c>
      <c r="E272" s="74">
        <v>0.14</v>
      </c>
      <c r="F272" s="75"/>
    </row>
    <row r="273" ht="12.8" customHeight="1" spans="1:6" s="64" customFormat="1" x14ac:dyDescent="0.25">
      <c r="A273" s="71" t="s">
        <v>10124</v>
      </c>
      <c r="B273" s="72">
        <v>251</v>
      </c>
      <c r="C273" s="72" t="s">
        <v>7373</v>
      </c>
      <c r="D273" s="73">
        <v>330333402152</v>
      </c>
      <c r="E273" s="74">
        <v>0.16</v>
      </c>
      <c r="F273" s="75"/>
    </row>
    <row r="274" ht="12.8" customHeight="1" spans="1:6" s="64" customFormat="1" x14ac:dyDescent="0.25">
      <c r="A274" s="71" t="s">
        <v>10125</v>
      </c>
      <c r="B274" s="72">
        <v>251</v>
      </c>
      <c r="C274" s="72" t="s">
        <v>7373</v>
      </c>
      <c r="D274" s="73">
        <v>330335405101</v>
      </c>
      <c r="E274" s="74">
        <v>0.15</v>
      </c>
      <c r="F274" s="75"/>
    </row>
    <row r="275" ht="12.8" customHeight="1" spans="1:6" s="64" customFormat="1" x14ac:dyDescent="0.25">
      <c r="A275" s="71" t="s">
        <v>10126</v>
      </c>
      <c r="B275" s="72">
        <v>251</v>
      </c>
      <c r="C275" s="72" t="s">
        <v>7373</v>
      </c>
      <c r="D275" s="73">
        <v>330335405142</v>
      </c>
      <c r="E275" s="74">
        <v>0.16</v>
      </c>
      <c r="F275" s="75"/>
    </row>
    <row r="276" ht="12.8" customHeight="1" spans="1:6" s="64" customFormat="1" x14ac:dyDescent="0.25">
      <c r="A276" s="71" t="s">
        <v>10127</v>
      </c>
      <c r="B276" s="72">
        <v>251</v>
      </c>
      <c r="C276" s="72" t="s">
        <v>7373</v>
      </c>
      <c r="D276" s="73">
        <v>430433104105</v>
      </c>
      <c r="E276" s="74">
        <v>0.2</v>
      </c>
      <c r="F276" s="75"/>
    </row>
    <row r="277" ht="12.8" customHeight="1" spans="1:6" s="64" customFormat="1" x14ac:dyDescent="0.25">
      <c r="A277" s="71" t="s">
        <v>10128</v>
      </c>
      <c r="B277" s="72">
        <v>251</v>
      </c>
      <c r="C277" s="72" t="s">
        <v>7373</v>
      </c>
      <c r="D277" s="73">
        <v>480483101228</v>
      </c>
      <c r="E277" s="74">
        <v>0.2</v>
      </c>
      <c r="F277" s="75"/>
    </row>
    <row r="278" ht="12.8" customHeight="1" spans="1:6" s="64" customFormat="1" x14ac:dyDescent="0.25">
      <c r="A278" s="71" t="s">
        <v>10129</v>
      </c>
      <c r="B278" s="72">
        <v>252</v>
      </c>
      <c r="C278" s="72" t="s">
        <v>10130</v>
      </c>
      <c r="D278" s="73">
        <v>330333401101</v>
      </c>
      <c r="E278" s="74">
        <v>0.11</v>
      </c>
      <c r="F278" s="75"/>
    </row>
    <row r="279" ht="12.8" customHeight="1" spans="1:6" s="64" customFormat="1" x14ac:dyDescent="0.25">
      <c r="A279" s="71" t="s">
        <v>10131</v>
      </c>
      <c r="B279" s="72">
        <v>252</v>
      </c>
      <c r="C279" s="72" t="s">
        <v>7382</v>
      </c>
      <c r="D279" s="73">
        <v>330333401452</v>
      </c>
      <c r="E279" s="74">
        <v>0.14</v>
      </c>
      <c r="F279" s="75"/>
    </row>
    <row r="280" ht="12.8" customHeight="1" spans="1:5" s="64" customFormat="1" x14ac:dyDescent="0.25">
      <c r="A280" s="71" t="s">
        <v>10132</v>
      </c>
      <c r="B280" s="72">
        <v>252</v>
      </c>
      <c r="C280" s="72" t="s">
        <v>7382</v>
      </c>
      <c r="D280" s="73">
        <v>330333401453</v>
      </c>
      <c r="E280" s="74">
        <v>0.16</v>
      </c>
    </row>
    <row r="281" ht="12.8" customHeight="1" spans="1:6" s="64" customFormat="1" x14ac:dyDescent="0.25">
      <c r="A281" s="71" t="s">
        <v>10133</v>
      </c>
      <c r="B281" s="72">
        <v>252</v>
      </c>
      <c r="C281" s="72" t="s">
        <v>10130</v>
      </c>
      <c r="D281" s="73">
        <v>330333401472</v>
      </c>
      <c r="E281" s="74">
        <v>0.14</v>
      </c>
      <c r="F281" s="78"/>
    </row>
    <row r="282" ht="12.8" customHeight="1" spans="1:13" s="64" customFormat="1" x14ac:dyDescent="0.25">
      <c r="A282" s="71" t="s">
        <v>10134</v>
      </c>
      <c r="B282" s="72">
        <v>252</v>
      </c>
      <c r="C282" s="72" t="s">
        <v>7382</v>
      </c>
      <c r="D282" s="73">
        <v>330333402151</v>
      </c>
      <c r="E282" s="74">
        <v>0.14</v>
      </c>
      <c r="F282" s="75"/>
      <c r="K282" s="79"/>
      <c r="L282" s="79"/>
      <c r="M282" s="79"/>
    </row>
    <row r="283" ht="12.8" customHeight="1" spans="1:13" s="64" customFormat="1" x14ac:dyDescent="0.25">
      <c r="A283" s="71" t="s">
        <v>10135</v>
      </c>
      <c r="B283" s="72">
        <v>252</v>
      </c>
      <c r="C283" s="72" t="s">
        <v>7382</v>
      </c>
      <c r="D283" s="73">
        <v>330333402152</v>
      </c>
      <c r="E283" s="74">
        <v>0.16</v>
      </c>
      <c r="F283" s="75"/>
      <c r="K283" s="79"/>
      <c r="L283" s="79"/>
      <c r="M283" s="79"/>
    </row>
    <row r="284" ht="12.8" customHeight="1" spans="1:5" s="64" customFormat="1" x14ac:dyDescent="0.25">
      <c r="A284" s="71" t="s">
        <v>10136</v>
      </c>
      <c r="B284" s="72">
        <v>252</v>
      </c>
      <c r="C284" s="72" t="s">
        <v>7382</v>
      </c>
      <c r="D284" s="73">
        <v>330335405101</v>
      </c>
      <c r="E284" s="74">
        <v>0.15</v>
      </c>
    </row>
    <row r="285" ht="12.8" customHeight="1" spans="1:5" s="64" customFormat="1" x14ac:dyDescent="0.25">
      <c r="A285" s="71" t="s">
        <v>10137</v>
      </c>
      <c r="B285" s="72">
        <v>252</v>
      </c>
      <c r="C285" s="72" t="s">
        <v>7382</v>
      </c>
      <c r="D285" s="73">
        <v>330335405142</v>
      </c>
      <c r="E285" s="74">
        <v>0.2</v>
      </c>
    </row>
    <row r="286" ht="12.8" customHeight="1" spans="1:5" s="64" customFormat="1" x14ac:dyDescent="0.25">
      <c r="A286" s="71" t="s">
        <v>10138</v>
      </c>
      <c r="B286" s="72">
        <v>252</v>
      </c>
      <c r="C286" s="72" t="s">
        <v>7382</v>
      </c>
      <c r="D286" s="73">
        <v>430433104105</v>
      </c>
      <c r="E286" s="74">
        <v>0.2</v>
      </c>
    </row>
    <row r="287" ht="12.8" customHeight="1" spans="1:5" s="64" customFormat="1" x14ac:dyDescent="0.25">
      <c r="A287" s="71" t="s">
        <v>10138</v>
      </c>
      <c r="B287" s="72">
        <v>252</v>
      </c>
      <c r="C287" s="72" t="s">
        <v>7382</v>
      </c>
      <c r="D287" s="73">
        <v>430433104105</v>
      </c>
      <c r="E287" s="74">
        <v>0.2</v>
      </c>
    </row>
    <row r="288" ht="12.8" customHeight="1" spans="1:6" s="64" customFormat="1" x14ac:dyDescent="0.25">
      <c r="A288" s="71" t="s">
        <v>10139</v>
      </c>
      <c r="B288" s="72">
        <v>252</v>
      </c>
      <c r="C288" s="72" t="s">
        <v>7382</v>
      </c>
      <c r="D288" s="73">
        <v>480483101228</v>
      </c>
      <c r="E288" s="74">
        <v>0.2</v>
      </c>
      <c r="F288" s="75"/>
    </row>
    <row r="289" ht="12.8" customHeight="1" spans="1:6" s="64" customFormat="1" x14ac:dyDescent="0.25">
      <c r="A289" s="71" t="s">
        <v>10140</v>
      </c>
      <c r="B289" s="72">
        <v>253</v>
      </c>
      <c r="C289" s="72" t="s">
        <v>7408</v>
      </c>
      <c r="D289" s="73">
        <v>330333401101</v>
      </c>
      <c r="E289" s="74">
        <v>0.11</v>
      </c>
      <c r="F289" s="75"/>
    </row>
    <row r="290" ht="12.8" customHeight="1" spans="1:5" s="64" customFormat="1" x14ac:dyDescent="0.25">
      <c r="A290" s="85" t="s">
        <v>10141</v>
      </c>
      <c r="B290" s="86">
        <v>253</v>
      </c>
      <c r="C290" s="86" t="s">
        <v>7408</v>
      </c>
      <c r="D290" s="87">
        <v>330333401452</v>
      </c>
      <c r="E290" s="88">
        <v>0.14</v>
      </c>
    </row>
    <row r="291" ht="12.8" customHeight="1" spans="1:5" s="64" customFormat="1" x14ac:dyDescent="0.25">
      <c r="A291" s="85" t="s">
        <v>10142</v>
      </c>
      <c r="B291" s="86">
        <v>253</v>
      </c>
      <c r="C291" s="86" t="s">
        <v>7408</v>
      </c>
      <c r="D291" s="87">
        <v>330333401453</v>
      </c>
      <c r="E291" s="88">
        <v>0.16</v>
      </c>
    </row>
    <row r="292" ht="12.8" customHeight="1" spans="1:5" s="64" customFormat="1" x14ac:dyDescent="0.25">
      <c r="A292" s="71" t="s">
        <v>10143</v>
      </c>
      <c r="B292" s="72">
        <v>253</v>
      </c>
      <c r="C292" s="72" t="s">
        <v>7408</v>
      </c>
      <c r="D292" s="73">
        <v>330333401473</v>
      </c>
      <c r="E292" s="74">
        <v>0.15</v>
      </c>
    </row>
    <row r="293" ht="12.8" customHeight="1" spans="1:5" s="64" customFormat="1" x14ac:dyDescent="0.25">
      <c r="A293" s="85" t="s">
        <v>10144</v>
      </c>
      <c r="B293" s="86">
        <v>253</v>
      </c>
      <c r="C293" s="86" t="s">
        <v>7408</v>
      </c>
      <c r="D293" s="87">
        <v>330333402151</v>
      </c>
      <c r="E293" s="88">
        <v>0.14</v>
      </c>
    </row>
    <row r="294" ht="12.8" customHeight="1" spans="1:5" s="64" customFormat="1" x14ac:dyDescent="0.25">
      <c r="A294" s="85" t="s">
        <v>10145</v>
      </c>
      <c r="B294" s="86">
        <v>253</v>
      </c>
      <c r="C294" s="86" t="s">
        <v>7408</v>
      </c>
      <c r="D294" s="87">
        <v>330333402152</v>
      </c>
      <c r="E294" s="88">
        <v>0.16</v>
      </c>
    </row>
    <row r="295" ht="12.8" customHeight="1" spans="1:5" s="64" customFormat="1" x14ac:dyDescent="0.25">
      <c r="A295" s="85" t="s">
        <v>10146</v>
      </c>
      <c r="B295" s="86">
        <v>253</v>
      </c>
      <c r="C295" s="86" t="s">
        <v>7408</v>
      </c>
      <c r="D295" s="87">
        <v>330335405142</v>
      </c>
      <c r="E295" s="88">
        <v>0.2</v>
      </c>
    </row>
    <row r="296" ht="12.8" customHeight="1" spans="1:5" s="64" customFormat="1" x14ac:dyDescent="0.25">
      <c r="A296" s="85" t="s">
        <v>10147</v>
      </c>
      <c r="B296" s="86">
        <v>253</v>
      </c>
      <c r="C296" s="86" t="s">
        <v>7408</v>
      </c>
      <c r="D296" s="87">
        <v>430433104105</v>
      </c>
      <c r="E296" s="88">
        <v>0.2</v>
      </c>
    </row>
    <row r="297" ht="12.8" customHeight="1" spans="1:5" s="64" customFormat="1" x14ac:dyDescent="0.25">
      <c r="A297" s="71" t="s">
        <v>10148</v>
      </c>
      <c r="B297" s="72">
        <v>253</v>
      </c>
      <c r="C297" s="72" t="s">
        <v>7408</v>
      </c>
      <c r="D297" s="73">
        <v>480483101228</v>
      </c>
      <c r="E297" s="74">
        <v>0.2</v>
      </c>
    </row>
    <row r="298" ht="12.8" customHeight="1" spans="1:6" s="64" customFormat="1" x14ac:dyDescent="0.25">
      <c r="A298" s="71" t="s">
        <v>10149</v>
      </c>
      <c r="B298" s="72">
        <v>254</v>
      </c>
      <c r="C298" s="72" t="s">
        <v>10150</v>
      </c>
      <c r="D298" s="73">
        <v>430433104105</v>
      </c>
      <c r="E298" s="74">
        <v>0.2</v>
      </c>
      <c r="F298" s="78"/>
    </row>
    <row r="299" ht="12.8" customHeight="1" spans="1:6" s="64" customFormat="1" x14ac:dyDescent="0.25">
      <c r="A299" s="71" t="s">
        <v>10151</v>
      </c>
      <c r="B299" s="72">
        <v>254</v>
      </c>
      <c r="C299" s="72" t="s">
        <v>10150</v>
      </c>
      <c r="D299" s="73">
        <v>480483101228</v>
      </c>
      <c r="E299" s="74">
        <v>0.2</v>
      </c>
      <c r="F299" s="68"/>
    </row>
    <row r="300" ht="12.8" customHeight="1" spans="1:6" s="64" customFormat="1" x14ac:dyDescent="0.25">
      <c r="A300" s="71" t="s">
        <v>10152</v>
      </c>
      <c r="B300" s="72">
        <v>257</v>
      </c>
      <c r="C300" s="72" t="s">
        <v>8150</v>
      </c>
      <c r="D300" s="73">
        <v>330335405142</v>
      </c>
      <c r="E300" s="74">
        <v>0.2</v>
      </c>
      <c r="F300" s="75"/>
    </row>
    <row r="301" ht="12.8" customHeight="1" spans="1:5" s="64" customFormat="1" x14ac:dyDescent="0.25">
      <c r="A301" s="71" t="s">
        <v>10153</v>
      </c>
      <c r="B301" s="72">
        <v>257</v>
      </c>
      <c r="C301" s="72" t="s">
        <v>8150</v>
      </c>
      <c r="D301" s="73">
        <v>430433104105</v>
      </c>
      <c r="E301" s="74">
        <v>0.2</v>
      </c>
    </row>
    <row r="302" ht="12.8" customHeight="1" spans="1:5" s="64" customFormat="1" x14ac:dyDescent="0.25">
      <c r="A302" s="71" t="s">
        <v>10154</v>
      </c>
      <c r="B302" s="72">
        <v>257</v>
      </c>
      <c r="C302" s="72" t="s">
        <v>8150</v>
      </c>
      <c r="D302" s="73">
        <v>480483101228</v>
      </c>
      <c r="E302" s="74">
        <v>0.2</v>
      </c>
    </row>
    <row r="303" ht="12.8" customHeight="1" spans="1:5" s="64" customFormat="1" x14ac:dyDescent="0.25">
      <c r="A303" s="71" t="s">
        <v>10155</v>
      </c>
      <c r="B303" s="72">
        <v>258</v>
      </c>
      <c r="C303" s="72" t="s">
        <v>8154</v>
      </c>
      <c r="D303" s="73">
        <v>330335405142</v>
      </c>
      <c r="E303" s="74">
        <v>0.2</v>
      </c>
    </row>
    <row r="304" ht="12.8" customHeight="1" spans="1:5" s="64" customFormat="1" x14ac:dyDescent="0.25">
      <c r="A304" s="71" t="s">
        <v>10156</v>
      </c>
      <c r="B304" s="72">
        <v>258</v>
      </c>
      <c r="C304" s="72" t="s">
        <v>8154</v>
      </c>
      <c r="D304" s="73">
        <v>430433104105</v>
      </c>
      <c r="E304" s="74">
        <v>0.2</v>
      </c>
    </row>
    <row r="305" ht="12.8" customHeight="1" spans="1:6" s="64" customFormat="1" x14ac:dyDescent="0.25">
      <c r="A305" s="71" t="s">
        <v>10157</v>
      </c>
      <c r="B305" s="72">
        <v>258</v>
      </c>
      <c r="C305" s="72" t="s">
        <v>8154</v>
      </c>
      <c r="D305" s="73">
        <v>480483101228</v>
      </c>
      <c r="E305" s="74">
        <v>0.2</v>
      </c>
      <c r="F305" s="75"/>
    </row>
    <row r="306" ht="12.8" customHeight="1" spans="1:6" s="64" customFormat="1" x14ac:dyDescent="0.25">
      <c r="A306" s="71" t="s">
        <v>10158</v>
      </c>
      <c r="B306" s="72">
        <v>260</v>
      </c>
      <c r="C306" s="72" t="s">
        <v>10159</v>
      </c>
      <c r="D306" s="73">
        <v>430433104105</v>
      </c>
      <c r="E306" s="74">
        <v>0.2</v>
      </c>
      <c r="F306" s="75"/>
    </row>
    <row r="307" ht="12.8" customHeight="1" spans="1:5" s="64" customFormat="1" x14ac:dyDescent="0.25">
      <c r="A307" s="71" t="s">
        <v>10160</v>
      </c>
      <c r="B307" s="72">
        <v>260</v>
      </c>
      <c r="C307" s="72" t="s">
        <v>10159</v>
      </c>
      <c r="D307" s="73">
        <v>480483101228</v>
      </c>
      <c r="E307" s="74">
        <v>0.2</v>
      </c>
    </row>
    <row r="308" ht="12.8" customHeight="1" spans="1:5" s="64" customFormat="1" x14ac:dyDescent="0.25">
      <c r="A308" s="71" t="s">
        <v>10161</v>
      </c>
      <c r="B308" s="72">
        <v>262</v>
      </c>
      <c r="C308" s="72" t="s">
        <v>7240</v>
      </c>
      <c r="D308" s="73">
        <v>330333401102</v>
      </c>
      <c r="E308" s="74">
        <v>0.08</v>
      </c>
    </row>
    <row r="309" ht="12.8" customHeight="1" spans="1:6" s="64" customFormat="1" x14ac:dyDescent="0.25">
      <c r="A309" s="71" t="s">
        <v>10162</v>
      </c>
      <c r="B309" s="72">
        <v>262</v>
      </c>
      <c r="C309" s="72" t="s">
        <v>7240</v>
      </c>
      <c r="D309" s="73">
        <v>330333401127</v>
      </c>
      <c r="E309" s="74">
        <v>0.08</v>
      </c>
      <c r="F309" s="78"/>
    </row>
    <row r="310" ht="12.8" customHeight="1" spans="1:5" s="64" customFormat="1" x14ac:dyDescent="0.25">
      <c r="A310" s="71" t="s">
        <v>10163</v>
      </c>
      <c r="B310" s="72">
        <v>262</v>
      </c>
      <c r="C310" s="72" t="s">
        <v>7240</v>
      </c>
      <c r="D310" s="73">
        <v>330333401452</v>
      </c>
      <c r="E310" s="74">
        <v>0.14</v>
      </c>
    </row>
    <row r="311" ht="12.8" customHeight="1" spans="1:6" s="64" customFormat="1" x14ac:dyDescent="0.25">
      <c r="A311" s="71" t="s">
        <v>10164</v>
      </c>
      <c r="B311" s="72">
        <v>262</v>
      </c>
      <c r="C311" s="72" t="s">
        <v>7240</v>
      </c>
      <c r="D311" s="73">
        <v>330333401453</v>
      </c>
      <c r="E311" s="74">
        <v>0.16</v>
      </c>
      <c r="F311" s="75"/>
    </row>
    <row r="312" ht="12.8" customHeight="1" spans="1:6" s="64" customFormat="1" x14ac:dyDescent="0.25">
      <c r="A312" s="71" t="s">
        <v>10165</v>
      </c>
      <c r="B312" s="72">
        <v>262</v>
      </c>
      <c r="C312" s="72" t="s">
        <v>10166</v>
      </c>
      <c r="D312" s="73">
        <v>330333401473</v>
      </c>
      <c r="E312" s="74">
        <v>0.15</v>
      </c>
      <c r="F312" s="75"/>
    </row>
    <row r="313" ht="12.8" customHeight="1" spans="1:6" s="64" customFormat="1" x14ac:dyDescent="0.25">
      <c r="A313" s="71" t="s">
        <v>10167</v>
      </c>
      <c r="B313" s="72">
        <v>262</v>
      </c>
      <c r="C313" s="72" t="s">
        <v>7240</v>
      </c>
      <c r="D313" s="73">
        <v>330333402151</v>
      </c>
      <c r="E313" s="74">
        <v>0.14</v>
      </c>
      <c r="F313" s="75"/>
    </row>
    <row r="314" ht="12.8" customHeight="1" spans="1:6" s="64" customFormat="1" x14ac:dyDescent="0.25">
      <c r="A314" s="71" t="s">
        <v>10168</v>
      </c>
      <c r="B314" s="72">
        <v>262</v>
      </c>
      <c r="C314" s="72" t="s">
        <v>7240</v>
      </c>
      <c r="D314" s="73">
        <v>330333402152</v>
      </c>
      <c r="E314" s="74">
        <v>0.16</v>
      </c>
      <c r="F314" s="75"/>
    </row>
    <row r="315" ht="12.8" customHeight="1" spans="1:6" s="64" customFormat="1" x14ac:dyDescent="0.25">
      <c r="A315" s="71" t="s">
        <v>10169</v>
      </c>
      <c r="B315" s="72">
        <v>262</v>
      </c>
      <c r="C315" s="72" t="s">
        <v>10166</v>
      </c>
      <c r="D315" s="73">
        <v>330333402172</v>
      </c>
      <c r="E315" s="74">
        <v>0.14</v>
      </c>
      <c r="F315" s="75"/>
    </row>
    <row r="316" ht="12.8" customHeight="1" spans="1:6" s="64" customFormat="1" x14ac:dyDescent="0.25">
      <c r="A316" s="71" t="s">
        <v>10170</v>
      </c>
      <c r="B316" s="72">
        <v>262</v>
      </c>
      <c r="C316" s="72" t="s">
        <v>7240</v>
      </c>
      <c r="D316" s="73">
        <v>330333402174</v>
      </c>
      <c r="E316" s="74">
        <v>0.15</v>
      </c>
      <c r="F316" s="75"/>
    </row>
    <row r="317" ht="12.8" customHeight="1" spans="1:6" s="64" customFormat="1" x14ac:dyDescent="0.25">
      <c r="A317" s="71" t="s">
        <v>10171</v>
      </c>
      <c r="B317" s="72">
        <v>262</v>
      </c>
      <c r="C317" s="72" t="s">
        <v>7240</v>
      </c>
      <c r="D317" s="73">
        <v>330335405142</v>
      </c>
      <c r="E317" s="74">
        <v>0.2</v>
      </c>
      <c r="F317" s="68"/>
    </row>
    <row r="318" ht="12.8" customHeight="1" spans="1:6" s="64" customFormat="1" x14ac:dyDescent="0.25">
      <c r="A318" s="71" t="s">
        <v>10172</v>
      </c>
      <c r="B318" s="72">
        <v>262</v>
      </c>
      <c r="C318" s="72" t="s">
        <v>7240</v>
      </c>
      <c r="D318" s="73">
        <v>430433103251</v>
      </c>
      <c r="E318" s="74">
        <v>0.2</v>
      </c>
      <c r="F318" s="75"/>
    </row>
    <row r="319" ht="12.8" customHeight="1" spans="1:6" s="64" customFormat="1" x14ac:dyDescent="0.25">
      <c r="A319" s="71" t="s">
        <v>10173</v>
      </c>
      <c r="B319" s="72">
        <v>262</v>
      </c>
      <c r="C319" s="72" t="s">
        <v>7240</v>
      </c>
      <c r="D319" s="73">
        <v>430433104105</v>
      </c>
      <c r="E319" s="74">
        <v>0.2</v>
      </c>
      <c r="F319" s="75"/>
    </row>
    <row r="320" ht="12.8" customHeight="1" spans="1:6" s="64" customFormat="1" x14ac:dyDescent="0.25">
      <c r="A320" s="59" t="s">
        <v>10173</v>
      </c>
      <c r="B320" s="72">
        <v>262</v>
      </c>
      <c r="C320" s="72" t="s">
        <v>7240</v>
      </c>
      <c r="D320" s="73">
        <v>430433104105</v>
      </c>
      <c r="E320" s="74">
        <v>0.2</v>
      </c>
      <c r="F320" s="75"/>
    </row>
    <row r="321" ht="12.8" customHeight="1" spans="1:6" s="64" customFormat="1" x14ac:dyDescent="0.25">
      <c r="A321" s="71" t="s">
        <v>10174</v>
      </c>
      <c r="B321" s="72">
        <v>262</v>
      </c>
      <c r="C321" s="72" t="s">
        <v>7240</v>
      </c>
      <c r="D321" s="73">
        <v>480483101228</v>
      </c>
      <c r="E321" s="74">
        <v>0.2</v>
      </c>
      <c r="F321" s="75"/>
    </row>
    <row r="322" ht="12.8" customHeight="1" spans="1:6" s="64" customFormat="1" x14ac:dyDescent="0.25">
      <c r="A322" s="71" t="s">
        <v>10175</v>
      </c>
      <c r="B322" s="72">
        <v>263</v>
      </c>
      <c r="C322" s="72" t="s">
        <v>8468</v>
      </c>
      <c r="D322" s="73">
        <v>330335405142</v>
      </c>
      <c r="E322" s="74">
        <v>0.2</v>
      </c>
      <c r="F322" s="75"/>
    </row>
    <row r="323" ht="12.8" customHeight="1" spans="1:6" s="64" customFormat="1" x14ac:dyDescent="0.25">
      <c r="A323" s="71" t="s">
        <v>10175</v>
      </c>
      <c r="B323" s="72">
        <v>263</v>
      </c>
      <c r="C323" s="72" t="s">
        <v>8468</v>
      </c>
      <c r="D323" s="73">
        <v>330335405142</v>
      </c>
      <c r="E323" s="74">
        <v>0.2</v>
      </c>
      <c r="F323" s="75"/>
    </row>
    <row r="324" ht="12.8" customHeight="1" spans="1:6" s="64" customFormat="1" x14ac:dyDescent="0.25">
      <c r="A324" s="71" t="s">
        <v>10176</v>
      </c>
      <c r="B324" s="72">
        <v>263</v>
      </c>
      <c r="C324" s="72" t="s">
        <v>8468</v>
      </c>
      <c r="D324" s="73">
        <v>430433103251</v>
      </c>
      <c r="E324" s="74">
        <v>0.2</v>
      </c>
      <c r="F324" s="75"/>
    </row>
    <row r="325" ht="12.8" customHeight="1" spans="1:5" s="64" customFormat="1" x14ac:dyDescent="0.25">
      <c r="A325" s="71" t="s">
        <v>10177</v>
      </c>
      <c r="B325" s="72">
        <v>263</v>
      </c>
      <c r="C325" s="72" t="s">
        <v>8468</v>
      </c>
      <c r="D325" s="73">
        <v>430433104105</v>
      </c>
      <c r="E325" s="74">
        <v>0.2</v>
      </c>
    </row>
    <row r="326" ht="12.8" customHeight="1" spans="1:5" s="64" customFormat="1" x14ac:dyDescent="0.25">
      <c r="A326" s="59" t="s">
        <v>10177</v>
      </c>
      <c r="B326" s="72">
        <v>263</v>
      </c>
      <c r="C326" s="72" t="s">
        <v>8468</v>
      </c>
      <c r="D326" s="73">
        <v>430433104105</v>
      </c>
      <c r="E326" s="74">
        <v>0.2</v>
      </c>
    </row>
    <row r="327" ht="12.8" customHeight="1" spans="1:6" s="64" customFormat="1" x14ac:dyDescent="0.25">
      <c r="A327" s="71" t="s">
        <v>10178</v>
      </c>
      <c r="B327" s="72">
        <v>263</v>
      </c>
      <c r="C327" s="72" t="s">
        <v>8468</v>
      </c>
      <c r="D327" s="73">
        <v>480483101228</v>
      </c>
      <c r="E327" s="74">
        <v>0.2</v>
      </c>
      <c r="F327" s="75"/>
    </row>
    <row r="328" ht="12.8" customHeight="1" spans="1:6" s="64" customFormat="1" x14ac:dyDescent="0.25">
      <c r="A328" s="71" t="s">
        <v>10179</v>
      </c>
      <c r="B328" s="72">
        <v>265</v>
      </c>
      <c r="C328" s="72" t="s">
        <v>7334</v>
      </c>
      <c r="D328" s="73">
        <v>330333401101</v>
      </c>
      <c r="E328" s="74">
        <v>0.11</v>
      </c>
      <c r="F328" s="75"/>
    </row>
    <row r="329" ht="12.8" customHeight="1" spans="1:6" s="64" customFormat="1" x14ac:dyDescent="0.25">
      <c r="A329" s="71" t="s">
        <v>10180</v>
      </c>
      <c r="B329" s="72">
        <v>265</v>
      </c>
      <c r="C329" s="72" t="s">
        <v>10181</v>
      </c>
      <c r="D329" s="73">
        <v>330333401452</v>
      </c>
      <c r="E329" s="74">
        <v>0.14</v>
      </c>
      <c r="F329" s="75"/>
    </row>
    <row r="330" ht="12.8" customHeight="1" spans="1:6" s="64" customFormat="1" x14ac:dyDescent="0.25">
      <c r="A330" s="71" t="s">
        <v>10182</v>
      </c>
      <c r="B330" s="72">
        <v>265</v>
      </c>
      <c r="C330" s="72" t="s">
        <v>7334</v>
      </c>
      <c r="D330" s="73">
        <v>330333401453</v>
      </c>
      <c r="E330" s="74">
        <v>0.16</v>
      </c>
      <c r="F330" s="75"/>
    </row>
    <row r="331" ht="12.8" customHeight="1" spans="1:6" s="64" customFormat="1" x14ac:dyDescent="0.25">
      <c r="A331" s="71" t="s">
        <v>10183</v>
      </c>
      <c r="B331" s="72">
        <v>265</v>
      </c>
      <c r="C331" s="72" t="s">
        <v>7334</v>
      </c>
      <c r="D331" s="73">
        <v>330333402101</v>
      </c>
      <c r="E331" s="74">
        <v>0.11</v>
      </c>
      <c r="F331" s="75"/>
    </row>
    <row r="332" ht="12.8" customHeight="1" spans="1:6" s="64" customFormat="1" x14ac:dyDescent="0.25">
      <c r="A332" s="71" t="s">
        <v>10184</v>
      </c>
      <c r="B332" s="72">
        <v>265</v>
      </c>
      <c r="C332" s="72" t="s">
        <v>7334</v>
      </c>
      <c r="D332" s="73">
        <v>330333402152</v>
      </c>
      <c r="E332" s="74">
        <v>0.16</v>
      </c>
      <c r="F332" s="75"/>
    </row>
    <row r="333" ht="12.8" customHeight="1" spans="1:5" s="64" customFormat="1" x14ac:dyDescent="0.25">
      <c r="A333" s="71" t="s">
        <v>10185</v>
      </c>
      <c r="B333" s="72">
        <v>265</v>
      </c>
      <c r="C333" s="72" t="s">
        <v>7334</v>
      </c>
      <c r="D333" s="73">
        <v>330335405101</v>
      </c>
      <c r="E333" s="74">
        <v>0.15</v>
      </c>
    </row>
    <row r="334" ht="12.8" customHeight="1" spans="1:5" s="64" customFormat="1" x14ac:dyDescent="0.25">
      <c r="A334" s="71" t="s">
        <v>10186</v>
      </c>
      <c r="B334" s="72">
        <v>265</v>
      </c>
      <c r="C334" s="72" t="s">
        <v>7334</v>
      </c>
      <c r="D334" s="73">
        <v>330335405142</v>
      </c>
      <c r="E334" s="74">
        <v>0.2</v>
      </c>
    </row>
    <row r="335" ht="12.8" customHeight="1" spans="1:5" s="64" customFormat="1" x14ac:dyDescent="0.25">
      <c r="A335" s="59" t="s">
        <v>10187</v>
      </c>
      <c r="B335" s="72">
        <v>265</v>
      </c>
      <c r="C335" s="72" t="s">
        <v>7334</v>
      </c>
      <c r="D335" s="73">
        <v>430433104105</v>
      </c>
      <c r="E335" s="74">
        <v>0.2</v>
      </c>
    </row>
    <row r="336" ht="12.8" customHeight="1" spans="1:5" s="64" customFormat="1" x14ac:dyDescent="0.25">
      <c r="A336" s="71" t="s">
        <v>10188</v>
      </c>
      <c r="B336" s="72">
        <v>265</v>
      </c>
      <c r="C336" s="72" t="s">
        <v>7334</v>
      </c>
      <c r="D336" s="73">
        <v>480483101228</v>
      </c>
      <c r="E336" s="74">
        <v>0.2</v>
      </c>
    </row>
    <row r="337" ht="12.8" customHeight="1" spans="1:5" s="64" customFormat="1" x14ac:dyDescent="0.25">
      <c r="A337" s="71" t="s">
        <v>10189</v>
      </c>
      <c r="B337" s="72">
        <v>266</v>
      </c>
      <c r="C337" s="72" t="s">
        <v>7330</v>
      </c>
      <c r="D337" s="73">
        <v>330333401101</v>
      </c>
      <c r="E337" s="74">
        <v>0.11</v>
      </c>
    </row>
    <row r="338" ht="12.8" customHeight="1" spans="1:5" s="64" customFormat="1" x14ac:dyDescent="0.25">
      <c r="A338" s="71" t="s">
        <v>10190</v>
      </c>
      <c r="B338" s="72">
        <v>266</v>
      </c>
      <c r="C338" s="72" t="s">
        <v>7330</v>
      </c>
      <c r="D338" s="73">
        <v>330333401452</v>
      </c>
      <c r="E338" s="74">
        <v>0.14</v>
      </c>
    </row>
    <row r="339" ht="12.8" customHeight="1" spans="1:6" s="64" customFormat="1" x14ac:dyDescent="0.25">
      <c r="A339" s="71" t="s">
        <v>10191</v>
      </c>
      <c r="B339" s="72">
        <v>266</v>
      </c>
      <c r="C339" s="72" t="s">
        <v>7330</v>
      </c>
      <c r="D339" s="73">
        <v>330333401453</v>
      </c>
      <c r="E339" s="74">
        <v>0.16</v>
      </c>
      <c r="F339" s="75"/>
    </row>
    <row r="340" ht="12.8" customHeight="1" spans="1:6" s="64" customFormat="1" x14ac:dyDescent="0.25">
      <c r="A340" s="71" t="s">
        <v>10192</v>
      </c>
      <c r="B340" s="72">
        <v>266</v>
      </c>
      <c r="C340" s="72" t="s">
        <v>7330</v>
      </c>
      <c r="D340" s="73">
        <v>330333402101</v>
      </c>
      <c r="E340" s="74">
        <v>0.11</v>
      </c>
      <c r="F340" s="75"/>
    </row>
    <row r="341" ht="12.8" customHeight="1" spans="1:5" s="64" customFormat="1" x14ac:dyDescent="0.25">
      <c r="A341" s="71" t="s">
        <v>10193</v>
      </c>
      <c r="B341" s="72">
        <v>266</v>
      </c>
      <c r="C341" s="72" t="s">
        <v>7330</v>
      </c>
      <c r="D341" s="73">
        <v>330333402151</v>
      </c>
      <c r="E341" s="74">
        <v>0.14</v>
      </c>
    </row>
    <row r="342" ht="12.8" customHeight="1" spans="1:5" s="64" customFormat="1" x14ac:dyDescent="0.25">
      <c r="A342" s="71" t="s">
        <v>10194</v>
      </c>
      <c r="B342" s="72">
        <v>266</v>
      </c>
      <c r="C342" s="72" t="s">
        <v>7330</v>
      </c>
      <c r="D342" s="73">
        <v>330335405101</v>
      </c>
      <c r="E342" s="74">
        <v>0.15</v>
      </c>
    </row>
    <row r="343" ht="12.8" customHeight="1" spans="1:5" s="64" customFormat="1" x14ac:dyDescent="0.25">
      <c r="A343" s="71" t="s">
        <v>10195</v>
      </c>
      <c r="B343" s="72">
        <v>266</v>
      </c>
      <c r="C343" s="72" t="s">
        <v>7330</v>
      </c>
      <c r="D343" s="73">
        <v>330335405142</v>
      </c>
      <c r="E343" s="74">
        <v>0.2</v>
      </c>
    </row>
    <row r="344" ht="12.8" customHeight="1" spans="1:5" s="64" customFormat="1" x14ac:dyDescent="0.25">
      <c r="A344" s="71" t="s">
        <v>10195</v>
      </c>
      <c r="B344" s="72">
        <v>266</v>
      </c>
      <c r="C344" s="72" t="s">
        <v>7330</v>
      </c>
      <c r="D344" s="73">
        <v>330335405142</v>
      </c>
      <c r="E344" s="74">
        <v>0.2</v>
      </c>
    </row>
    <row r="345" ht="12.8" customHeight="1" spans="1:5" s="64" customFormat="1" x14ac:dyDescent="0.25">
      <c r="A345" s="71" t="s">
        <v>10196</v>
      </c>
      <c r="B345" s="72">
        <v>266</v>
      </c>
      <c r="C345" s="72" t="s">
        <v>7330</v>
      </c>
      <c r="D345" s="73">
        <v>430433104105</v>
      </c>
      <c r="E345" s="74">
        <v>0.2</v>
      </c>
    </row>
    <row r="346" ht="12.8" customHeight="1" spans="1:5" s="64" customFormat="1" x14ac:dyDescent="0.25">
      <c r="A346" s="59" t="s">
        <v>10196</v>
      </c>
      <c r="B346" s="72">
        <v>266</v>
      </c>
      <c r="C346" s="72" t="s">
        <v>7330</v>
      </c>
      <c r="D346" s="73">
        <v>430433104105</v>
      </c>
      <c r="E346" s="74">
        <v>0.2</v>
      </c>
    </row>
    <row r="347" ht="12.8" customHeight="1" spans="1:5" s="64" customFormat="1" x14ac:dyDescent="0.25">
      <c r="A347" s="71" t="s">
        <v>10197</v>
      </c>
      <c r="B347" s="72">
        <v>266</v>
      </c>
      <c r="C347" s="72" t="s">
        <v>7330</v>
      </c>
      <c r="D347" s="73">
        <v>480483101228</v>
      </c>
      <c r="E347" s="74">
        <v>0.2</v>
      </c>
    </row>
    <row r="348" ht="12.8" customHeight="1" spans="1:5" s="64" customFormat="1" x14ac:dyDescent="0.25">
      <c r="A348" s="59" t="s">
        <v>10198</v>
      </c>
      <c r="B348" s="72">
        <v>301</v>
      </c>
      <c r="C348" s="72" t="s">
        <v>10199</v>
      </c>
      <c r="D348" s="73">
        <v>330333401452</v>
      </c>
      <c r="E348" s="74">
        <v>0.14</v>
      </c>
    </row>
    <row r="349" ht="12.8" customHeight="1" spans="1:5" s="64" customFormat="1" x14ac:dyDescent="0.25">
      <c r="A349" s="59" t="s">
        <v>10200</v>
      </c>
      <c r="B349" s="72">
        <v>305</v>
      </c>
      <c r="C349" s="72" t="s">
        <v>10201</v>
      </c>
      <c r="D349" s="73">
        <v>330333401101</v>
      </c>
      <c r="E349" s="74">
        <v>0.11</v>
      </c>
    </row>
    <row r="350" ht="12.8" customHeight="1" spans="1:5" s="64" customFormat="1" x14ac:dyDescent="0.25">
      <c r="A350" s="71" t="s">
        <v>10202</v>
      </c>
      <c r="B350" s="72">
        <v>314</v>
      </c>
      <c r="C350" s="72" t="s">
        <v>10203</v>
      </c>
      <c r="D350" s="73">
        <v>330333401101</v>
      </c>
      <c r="E350" s="74">
        <v>0.11</v>
      </c>
    </row>
    <row r="351" ht="12.8" customHeight="1" spans="1:5" s="64" customFormat="1" x14ac:dyDescent="0.25">
      <c r="A351" s="59" t="s">
        <v>10204</v>
      </c>
      <c r="B351" s="72">
        <v>316</v>
      </c>
      <c r="C351" s="72" t="s">
        <v>10205</v>
      </c>
      <c r="D351" s="73">
        <v>330333401452</v>
      </c>
      <c r="E351" s="74">
        <v>0.14</v>
      </c>
    </row>
    <row r="352" ht="12.8" customHeight="1" spans="1:5" s="64" customFormat="1" x14ac:dyDescent="0.25">
      <c r="A352" s="59" t="s">
        <v>10206</v>
      </c>
      <c r="B352" s="72">
        <v>316</v>
      </c>
      <c r="C352" s="72" t="s">
        <v>10205</v>
      </c>
      <c r="D352" s="73">
        <v>330333401453</v>
      </c>
      <c r="E352" s="74">
        <v>0.16</v>
      </c>
    </row>
    <row r="353" ht="12.8" customHeight="1" spans="1:5" s="64" customFormat="1" x14ac:dyDescent="0.25">
      <c r="A353" s="59" t="s">
        <v>10207</v>
      </c>
      <c r="B353" s="72">
        <v>316</v>
      </c>
      <c r="C353" s="72" t="s">
        <v>10205</v>
      </c>
      <c r="D353" s="73">
        <v>330333402152</v>
      </c>
      <c r="E353" s="74">
        <v>0.16</v>
      </c>
    </row>
    <row r="354" ht="12.8" customHeight="1" spans="1:5" s="64" customFormat="1" x14ac:dyDescent="0.25">
      <c r="A354" s="71" t="s">
        <v>10208</v>
      </c>
      <c r="B354" s="72">
        <v>322</v>
      </c>
      <c r="C354" s="72" t="s">
        <v>10209</v>
      </c>
      <c r="D354" s="73">
        <v>330333401127</v>
      </c>
      <c r="E354" s="74">
        <v>0.08</v>
      </c>
    </row>
    <row r="355" ht="12.8" customHeight="1" spans="1:5" s="64" customFormat="1" x14ac:dyDescent="0.25">
      <c r="A355" s="71" t="s">
        <v>10210</v>
      </c>
      <c r="B355" s="72">
        <v>326</v>
      </c>
      <c r="C355" s="72" t="s">
        <v>10211</v>
      </c>
      <c r="D355" s="73">
        <v>330333401127</v>
      </c>
      <c r="E355" s="74">
        <v>0.08</v>
      </c>
    </row>
    <row r="356" ht="12.8" customHeight="1" spans="1:6" s="64" customFormat="1" x14ac:dyDescent="0.25">
      <c r="A356" s="71" t="s">
        <v>10212</v>
      </c>
      <c r="B356" s="72">
        <v>330</v>
      </c>
      <c r="C356" s="72" t="s">
        <v>10213</v>
      </c>
      <c r="D356" s="73">
        <v>330333401452</v>
      </c>
      <c r="E356" s="74">
        <v>0.12</v>
      </c>
      <c r="F356" s="75"/>
    </row>
    <row r="357" ht="12.8" customHeight="1" spans="1:6" s="64" customFormat="1" x14ac:dyDescent="0.25">
      <c r="A357" s="59" t="s">
        <v>10214</v>
      </c>
      <c r="B357" s="72">
        <v>335</v>
      </c>
      <c r="C357" s="72" t="s">
        <v>10215</v>
      </c>
      <c r="D357" s="73">
        <v>330333401101</v>
      </c>
      <c r="E357" s="74">
        <v>0.11</v>
      </c>
      <c r="F357" s="75"/>
    </row>
    <row r="358" ht="12.8" customHeight="1" spans="1:5" s="64" customFormat="1" x14ac:dyDescent="0.25">
      <c r="A358" s="71" t="s">
        <v>10216</v>
      </c>
      <c r="B358" s="72">
        <v>4001</v>
      </c>
      <c r="C358" s="72" t="s">
        <v>7772</v>
      </c>
      <c r="D358" s="73">
        <v>330333401127</v>
      </c>
      <c r="E358" s="74">
        <v>0.08</v>
      </c>
    </row>
    <row r="359" ht="12.8" customHeight="1" spans="1:5" s="64" customFormat="1" x14ac:dyDescent="0.25">
      <c r="A359" s="71" t="s">
        <v>10217</v>
      </c>
      <c r="B359" s="72">
        <v>4001</v>
      </c>
      <c r="C359" s="72" t="s">
        <v>7772</v>
      </c>
      <c r="D359" s="73">
        <v>330333401473</v>
      </c>
      <c r="E359" s="74">
        <v>0.15</v>
      </c>
    </row>
    <row r="360" ht="12.8" customHeight="1" spans="1:5" s="64" customFormat="1" x14ac:dyDescent="0.25">
      <c r="A360" s="71" t="s">
        <v>10218</v>
      </c>
      <c r="B360" s="72">
        <v>4001</v>
      </c>
      <c r="C360" s="72" t="s">
        <v>7772</v>
      </c>
      <c r="D360" s="73">
        <v>330333402174</v>
      </c>
      <c r="E360" s="74">
        <v>0.15</v>
      </c>
    </row>
    <row r="361" ht="12.8" customHeight="1" spans="1:5" s="64" customFormat="1" x14ac:dyDescent="0.25">
      <c r="A361" s="71" t="s">
        <v>10219</v>
      </c>
      <c r="B361" s="72">
        <v>4001</v>
      </c>
      <c r="C361" s="72" t="s">
        <v>7772</v>
      </c>
      <c r="D361" s="73">
        <v>430433104105</v>
      </c>
      <c r="E361" s="74">
        <v>0.2</v>
      </c>
    </row>
    <row r="362" ht="12.8" customHeight="1" spans="1:5" s="64" customFormat="1" x14ac:dyDescent="0.25">
      <c r="A362" s="71" t="s">
        <v>10220</v>
      </c>
      <c r="B362" s="72">
        <v>4001</v>
      </c>
      <c r="C362" s="72" t="s">
        <v>7772</v>
      </c>
      <c r="D362" s="73">
        <v>480483101228</v>
      </c>
      <c r="E362" s="74">
        <v>0.2</v>
      </c>
    </row>
    <row r="363" ht="12.8" customHeight="1" spans="1:5" s="64" customFormat="1" x14ac:dyDescent="0.25">
      <c r="A363" s="71" t="s">
        <v>10221</v>
      </c>
      <c r="B363" s="72">
        <v>4002</v>
      </c>
      <c r="C363" s="72" t="s">
        <v>8482</v>
      </c>
      <c r="D363" s="73">
        <v>330335405142</v>
      </c>
      <c r="E363" s="74">
        <v>0.2</v>
      </c>
    </row>
    <row r="364" ht="12.8" customHeight="1" spans="1:5" s="64" customFormat="1" x14ac:dyDescent="0.25">
      <c r="A364" s="71" t="s">
        <v>10222</v>
      </c>
      <c r="B364" s="72">
        <v>4002</v>
      </c>
      <c r="C364" s="72" t="s">
        <v>8482</v>
      </c>
      <c r="D364" s="73">
        <v>430433104105</v>
      </c>
      <c r="E364" s="74">
        <v>0.2</v>
      </c>
    </row>
    <row r="365" ht="12.8" customHeight="1" spans="1:5" s="64" customFormat="1" x14ac:dyDescent="0.25">
      <c r="A365" s="71" t="s">
        <v>10223</v>
      </c>
      <c r="B365" s="72">
        <v>4002</v>
      </c>
      <c r="C365" s="72" t="s">
        <v>8482</v>
      </c>
      <c r="D365" s="73">
        <v>480483101228</v>
      </c>
      <c r="E365" s="74">
        <v>0.2</v>
      </c>
    </row>
    <row r="366" ht="12.8" customHeight="1" spans="1:6" s="64" customFormat="1" x14ac:dyDescent="0.25">
      <c r="A366" s="71" t="s">
        <v>10224</v>
      </c>
      <c r="B366" s="72">
        <v>4004</v>
      </c>
      <c r="C366" s="72" t="s">
        <v>7776</v>
      </c>
      <c r="D366" s="73">
        <v>330333401127</v>
      </c>
      <c r="E366" s="74">
        <v>0.08</v>
      </c>
      <c r="F366" s="75"/>
    </row>
    <row r="367" ht="12.8" customHeight="1" spans="1:6" s="64" customFormat="1" x14ac:dyDescent="0.25">
      <c r="A367" s="59" t="s">
        <v>10225</v>
      </c>
      <c r="B367" s="72">
        <v>4004</v>
      </c>
      <c r="C367" s="72" t="s">
        <v>7776</v>
      </c>
      <c r="D367" s="73">
        <v>330333401452</v>
      </c>
      <c r="E367" s="74">
        <v>0.14</v>
      </c>
      <c r="F367" s="75"/>
    </row>
    <row r="368" ht="12.8" customHeight="1" spans="1:5" s="64" customFormat="1" x14ac:dyDescent="0.25">
      <c r="A368" s="71" t="s">
        <v>10226</v>
      </c>
      <c r="B368" s="72">
        <v>4004</v>
      </c>
      <c r="C368" s="72" t="s">
        <v>7776</v>
      </c>
      <c r="D368" s="73">
        <v>330333401473</v>
      </c>
      <c r="E368" s="74">
        <v>0.15</v>
      </c>
    </row>
    <row r="369" ht="12.8" customHeight="1" spans="1:6" s="64" customFormat="1" x14ac:dyDescent="0.25">
      <c r="A369" s="71" t="s">
        <v>10227</v>
      </c>
      <c r="B369" s="72">
        <v>4004</v>
      </c>
      <c r="C369" s="72" t="s">
        <v>7776</v>
      </c>
      <c r="D369" s="73">
        <v>330333402174</v>
      </c>
      <c r="E369" s="74">
        <v>0.15</v>
      </c>
      <c r="F369" s="78"/>
    </row>
    <row r="370" ht="12.8" customHeight="1" spans="1:5" s="64" customFormat="1" x14ac:dyDescent="0.25">
      <c r="A370" s="71" t="s">
        <v>10228</v>
      </c>
      <c r="B370" s="72">
        <v>4004</v>
      </c>
      <c r="C370" s="72" t="s">
        <v>7776</v>
      </c>
      <c r="D370" s="73">
        <v>330335405142</v>
      </c>
      <c r="E370" s="74">
        <v>0.2</v>
      </c>
    </row>
    <row r="371" ht="12.8" customHeight="1" spans="1:5" s="64" customFormat="1" x14ac:dyDescent="0.25">
      <c r="A371" s="59" t="s">
        <v>10228</v>
      </c>
      <c r="B371" s="72">
        <v>4004</v>
      </c>
      <c r="C371" s="72" t="s">
        <v>7776</v>
      </c>
      <c r="D371" s="73">
        <v>330335405142</v>
      </c>
      <c r="E371" s="74">
        <v>0.2</v>
      </c>
    </row>
    <row r="372" ht="12.8" customHeight="1" spans="1:5" s="64" customFormat="1" x14ac:dyDescent="0.25">
      <c r="A372" s="59" t="s">
        <v>10229</v>
      </c>
      <c r="B372" s="72">
        <v>4004</v>
      </c>
      <c r="C372" s="72" t="s">
        <v>7776</v>
      </c>
      <c r="D372" s="73">
        <v>430433104105</v>
      </c>
      <c r="E372" s="74">
        <v>0.2</v>
      </c>
    </row>
    <row r="373" ht="12.8" customHeight="1" spans="1:5" s="64" customFormat="1" x14ac:dyDescent="0.25">
      <c r="A373" s="71" t="s">
        <v>10230</v>
      </c>
      <c r="B373" s="72">
        <v>4004</v>
      </c>
      <c r="C373" s="72" t="s">
        <v>7776</v>
      </c>
      <c r="D373" s="73">
        <v>480483101228</v>
      </c>
      <c r="E373" s="74">
        <v>0.2</v>
      </c>
    </row>
    <row r="374" ht="12.8" customHeight="1" spans="1:5" s="64" customFormat="1" x14ac:dyDescent="0.25">
      <c r="A374" s="71" t="s">
        <v>10231</v>
      </c>
      <c r="B374" s="72">
        <v>4005</v>
      </c>
      <c r="C374" s="72" t="s">
        <v>7430</v>
      </c>
      <c r="D374" s="73">
        <v>330333401101</v>
      </c>
      <c r="E374" s="74">
        <v>0.11</v>
      </c>
    </row>
    <row r="375" ht="12.8" customHeight="1" spans="1:5" s="64" customFormat="1" x14ac:dyDescent="0.25">
      <c r="A375" s="71" t="s">
        <v>10232</v>
      </c>
      <c r="B375" s="72">
        <v>4005</v>
      </c>
      <c r="C375" s="72" t="s">
        <v>7430</v>
      </c>
      <c r="D375" s="73">
        <v>330333401127</v>
      </c>
      <c r="E375" s="74">
        <v>0.08</v>
      </c>
    </row>
    <row r="376" ht="12.8" customHeight="1" spans="1:6" s="64" customFormat="1" x14ac:dyDescent="0.25">
      <c r="A376" s="81" t="s">
        <v>10233</v>
      </c>
      <c r="B376" s="82">
        <v>4005</v>
      </c>
      <c r="C376" s="82" t="s">
        <v>7430</v>
      </c>
      <c r="D376" s="83">
        <v>330333401452</v>
      </c>
      <c r="E376" s="84">
        <v>0.14</v>
      </c>
      <c r="F376" s="75"/>
    </row>
    <row r="377" ht="12.8" customHeight="1" spans="1:6" s="64" customFormat="1" x14ac:dyDescent="0.25">
      <c r="A377" s="71" t="s">
        <v>10234</v>
      </c>
      <c r="B377" s="72">
        <v>4005</v>
      </c>
      <c r="C377" s="72" t="s">
        <v>7430</v>
      </c>
      <c r="D377" s="73">
        <v>330333402101</v>
      </c>
      <c r="E377" s="74">
        <v>0.11</v>
      </c>
      <c r="F377" s="75"/>
    </row>
    <row r="378" ht="12.8" customHeight="1" spans="1:5" s="64" customFormat="1" x14ac:dyDescent="0.25">
      <c r="A378" s="71" t="s">
        <v>10235</v>
      </c>
      <c r="B378" s="72">
        <v>4005</v>
      </c>
      <c r="C378" s="72" t="s">
        <v>7430</v>
      </c>
      <c r="D378" s="73">
        <v>330335405101</v>
      </c>
      <c r="E378" s="74">
        <v>0.15</v>
      </c>
    </row>
    <row r="379" ht="12.8" customHeight="1" spans="1:5" s="64" customFormat="1" x14ac:dyDescent="0.25">
      <c r="A379" s="71" t="s">
        <v>10236</v>
      </c>
      <c r="B379" s="72">
        <v>4006</v>
      </c>
      <c r="C379" s="72" t="s">
        <v>7657</v>
      </c>
      <c r="D379" s="73">
        <v>330333401101</v>
      </c>
      <c r="E379" s="74">
        <v>0.11</v>
      </c>
    </row>
    <row r="380" ht="12.8" customHeight="1" spans="1:6" s="64" customFormat="1" x14ac:dyDescent="0.25">
      <c r="A380" s="71" t="s">
        <v>10237</v>
      </c>
      <c r="B380" s="72">
        <v>4006</v>
      </c>
      <c r="C380" s="72" t="s">
        <v>7657</v>
      </c>
      <c r="D380" s="73">
        <v>330333401452</v>
      </c>
      <c r="E380" s="74">
        <v>0.14</v>
      </c>
      <c r="F380" s="78"/>
    </row>
    <row r="381" ht="12.8" customHeight="1" spans="1:5" s="64" customFormat="1" x14ac:dyDescent="0.25">
      <c r="A381" s="71" t="s">
        <v>10238</v>
      </c>
      <c r="B381" s="72">
        <v>4006</v>
      </c>
      <c r="C381" s="72" t="s">
        <v>7657</v>
      </c>
      <c r="D381" s="73">
        <v>330333402101</v>
      </c>
      <c r="E381" s="74">
        <v>0.11</v>
      </c>
    </row>
    <row r="382" ht="12.8" customHeight="1" spans="1:6" s="64" customFormat="1" x14ac:dyDescent="0.25">
      <c r="A382" s="71" t="s">
        <v>10239</v>
      </c>
      <c r="B382" s="72">
        <v>4006</v>
      </c>
      <c r="C382" s="72" t="s">
        <v>7657</v>
      </c>
      <c r="D382" s="73">
        <v>330335405101</v>
      </c>
      <c r="E382" s="74">
        <v>0.16</v>
      </c>
      <c r="F382" s="75"/>
    </row>
    <row r="383" ht="12.8" customHeight="1" spans="1:5" s="64" customFormat="1" x14ac:dyDescent="0.25">
      <c r="A383" s="71" t="s">
        <v>10240</v>
      </c>
      <c r="B383" s="72">
        <v>4007</v>
      </c>
      <c r="C383" s="72" t="s">
        <v>7635</v>
      </c>
      <c r="D383" s="73">
        <v>330333401101</v>
      </c>
      <c r="E383" s="74">
        <v>0.11</v>
      </c>
    </row>
    <row r="384" ht="12.8" customHeight="1" spans="1:6" s="64" customFormat="1" x14ac:dyDescent="0.25">
      <c r="A384" s="71" t="s">
        <v>10241</v>
      </c>
      <c r="B384" s="72">
        <v>4007</v>
      </c>
      <c r="C384" s="72" t="s">
        <v>7635</v>
      </c>
      <c r="D384" s="73">
        <v>330333401452</v>
      </c>
      <c r="E384" s="74">
        <v>0.14</v>
      </c>
      <c r="F384" s="78"/>
    </row>
    <row r="385" ht="12.8" customHeight="1" spans="1:5" s="64" customFormat="1" x14ac:dyDescent="0.25">
      <c r="A385" s="71" t="s">
        <v>10242</v>
      </c>
      <c r="B385" s="72">
        <v>4007</v>
      </c>
      <c r="C385" s="72" t="s">
        <v>7635</v>
      </c>
      <c r="D385" s="73">
        <v>330333401453</v>
      </c>
      <c r="E385" s="74">
        <v>0.16</v>
      </c>
    </row>
    <row r="386" ht="12.8" customHeight="1" spans="1:5" s="64" customFormat="1" x14ac:dyDescent="0.25">
      <c r="A386" s="71" t="s">
        <v>10243</v>
      </c>
      <c r="B386" s="72">
        <v>4007</v>
      </c>
      <c r="C386" s="72" t="s">
        <v>7635</v>
      </c>
      <c r="D386" s="73">
        <v>330333402101</v>
      </c>
      <c r="E386" s="74">
        <v>0.11</v>
      </c>
    </row>
    <row r="387" ht="12.8" customHeight="1" spans="1:5" s="64" customFormat="1" x14ac:dyDescent="0.25">
      <c r="A387" s="71" t="s">
        <v>10244</v>
      </c>
      <c r="B387" s="72">
        <v>401</v>
      </c>
      <c r="C387" s="72" t="s">
        <v>7064</v>
      </c>
      <c r="D387" s="73">
        <v>330333401101</v>
      </c>
      <c r="E387" s="74">
        <v>0.11</v>
      </c>
    </row>
    <row r="388" ht="12.8" customHeight="1" spans="1:5" s="64" customFormat="1" x14ac:dyDescent="0.25">
      <c r="A388" s="71" t="s">
        <v>10245</v>
      </c>
      <c r="B388" s="72">
        <v>401</v>
      </c>
      <c r="C388" s="72" t="s">
        <v>7064</v>
      </c>
      <c r="D388" s="73">
        <v>330333401102</v>
      </c>
      <c r="E388" s="74">
        <v>0.08</v>
      </c>
    </row>
    <row r="389" ht="12.8" customHeight="1" spans="1:5" s="64" customFormat="1" x14ac:dyDescent="0.25">
      <c r="A389" s="71" t="s">
        <v>10246</v>
      </c>
      <c r="B389" s="72">
        <v>401</v>
      </c>
      <c r="C389" s="72" t="s">
        <v>7064</v>
      </c>
      <c r="D389" s="73">
        <v>330333401452</v>
      </c>
      <c r="E389" s="74">
        <v>0.14</v>
      </c>
    </row>
    <row r="390" ht="12.8" customHeight="1" spans="1:5" s="64" customFormat="1" x14ac:dyDescent="0.25">
      <c r="A390" s="71" t="s">
        <v>10247</v>
      </c>
      <c r="B390" s="72">
        <v>401</v>
      </c>
      <c r="C390" s="72" t="s">
        <v>7064</v>
      </c>
      <c r="D390" s="73">
        <v>330333401453</v>
      </c>
      <c r="E390" s="74">
        <v>0.16</v>
      </c>
    </row>
    <row r="391" ht="12.8" customHeight="1" spans="1:5" s="64" customFormat="1" x14ac:dyDescent="0.25">
      <c r="A391" s="71" t="s">
        <v>10248</v>
      </c>
      <c r="B391" s="72">
        <v>401</v>
      </c>
      <c r="C391" s="72" t="s">
        <v>7064</v>
      </c>
      <c r="D391" s="73">
        <v>330333401473</v>
      </c>
      <c r="E391" s="74">
        <v>0.15</v>
      </c>
    </row>
    <row r="392" ht="12.8" customHeight="1" spans="1:5" s="64" customFormat="1" x14ac:dyDescent="0.25">
      <c r="A392" s="71" t="s">
        <v>10249</v>
      </c>
      <c r="B392" s="72">
        <v>401</v>
      </c>
      <c r="C392" s="72" t="s">
        <v>7064</v>
      </c>
      <c r="D392" s="73">
        <v>330333402151</v>
      </c>
      <c r="E392" s="74">
        <v>0.14</v>
      </c>
    </row>
    <row r="393" ht="12.8" customHeight="1" spans="1:13" x14ac:dyDescent="0.25">
      <c r="A393" s="71" t="s">
        <v>10250</v>
      </c>
      <c r="B393" s="72">
        <v>401</v>
      </c>
      <c r="C393" s="72" t="s">
        <v>7064</v>
      </c>
      <c r="D393" s="73">
        <v>330333402152</v>
      </c>
      <c r="E393" s="74">
        <v>0.16</v>
      </c>
      <c r="F393" s="78"/>
      <c r="G393" s="64"/>
      <c r="K393" s="64"/>
      <c r="L393" s="64"/>
      <c r="M393" s="64"/>
    </row>
    <row r="394" ht="12.8" customHeight="1" spans="1:13" x14ac:dyDescent="0.25">
      <c r="A394" s="71" t="s">
        <v>10251</v>
      </c>
      <c r="B394" s="82">
        <v>401</v>
      </c>
      <c r="C394" s="82" t="s">
        <v>7064</v>
      </c>
      <c r="D394" s="83">
        <v>330335405142</v>
      </c>
      <c r="E394" s="84">
        <v>0.16</v>
      </c>
      <c r="F394" s="64"/>
      <c r="G394" s="64"/>
      <c r="K394" s="64"/>
      <c r="L394" s="64"/>
      <c r="M394" s="64"/>
    </row>
    <row r="395" ht="12.8" customHeight="1" spans="1:13" x14ac:dyDescent="0.25">
      <c r="A395" s="71" t="s">
        <v>10252</v>
      </c>
      <c r="B395" s="72">
        <v>401</v>
      </c>
      <c r="C395" s="72" t="s">
        <v>7064</v>
      </c>
      <c r="D395" s="73">
        <v>430433103251</v>
      </c>
      <c r="E395" s="74">
        <v>0.2</v>
      </c>
      <c r="F395" s="64"/>
      <c r="G395" s="64"/>
      <c r="K395" s="64"/>
      <c r="L395" s="64"/>
      <c r="M395" s="64"/>
    </row>
    <row r="396" ht="12.8" customHeight="1" spans="1:13" x14ac:dyDescent="0.25">
      <c r="A396" s="71" t="s">
        <v>10253</v>
      </c>
      <c r="B396" s="72">
        <v>401</v>
      </c>
      <c r="C396" s="72" t="s">
        <v>7064</v>
      </c>
      <c r="D396" s="73">
        <v>430433104105</v>
      </c>
      <c r="E396" s="74">
        <v>0.2</v>
      </c>
      <c r="F396" s="64"/>
      <c r="G396" s="64"/>
      <c r="K396" s="64"/>
      <c r="L396" s="64"/>
      <c r="M396" s="64"/>
    </row>
    <row r="397" ht="12.8" customHeight="1" spans="1:13" x14ac:dyDescent="0.25">
      <c r="A397" s="59" t="s">
        <v>10254</v>
      </c>
      <c r="B397" s="72">
        <v>401</v>
      </c>
      <c r="C397" s="72" t="s">
        <v>7064</v>
      </c>
      <c r="D397" s="73">
        <v>480483101228</v>
      </c>
      <c r="E397" s="74">
        <v>0.2</v>
      </c>
      <c r="F397" s="64"/>
      <c r="G397" s="64"/>
      <c r="K397" s="64"/>
      <c r="L397" s="64"/>
      <c r="M397" s="64"/>
    </row>
    <row r="398" ht="12.8" customHeight="1" spans="1:13" x14ac:dyDescent="0.25">
      <c r="A398" s="71" t="s">
        <v>10255</v>
      </c>
      <c r="B398" s="72">
        <v>4015</v>
      </c>
      <c r="C398" s="72" t="s">
        <v>7782</v>
      </c>
      <c r="D398" s="73">
        <v>330333401101</v>
      </c>
      <c r="E398" s="74">
        <v>0.11</v>
      </c>
      <c r="F398" s="64"/>
      <c r="G398" s="64"/>
      <c r="K398" s="64"/>
      <c r="L398" s="64"/>
      <c r="M398" s="64"/>
    </row>
    <row r="399" ht="12.8" customHeight="1" spans="1:13" x14ac:dyDescent="0.25">
      <c r="A399" s="71" t="s">
        <v>10256</v>
      </c>
      <c r="B399" s="72">
        <v>4015</v>
      </c>
      <c r="C399" s="72" t="s">
        <v>7782</v>
      </c>
      <c r="D399" s="73">
        <v>330333401127</v>
      </c>
      <c r="E399" s="74">
        <v>0.08</v>
      </c>
      <c r="F399" s="75"/>
      <c r="G399" s="64"/>
      <c r="K399" s="64"/>
      <c r="L399" s="64"/>
      <c r="M399" s="64"/>
    </row>
    <row r="400" ht="12.8" customHeight="1" spans="1:13" x14ac:dyDescent="0.25">
      <c r="A400" s="71" t="s">
        <v>10257</v>
      </c>
      <c r="B400" s="72">
        <v>4015</v>
      </c>
      <c r="C400" s="72" t="s">
        <v>7782</v>
      </c>
      <c r="D400" s="73">
        <v>330333402101</v>
      </c>
      <c r="E400" s="74">
        <v>0.11</v>
      </c>
      <c r="F400" s="64"/>
      <c r="G400" s="64"/>
      <c r="K400" s="64"/>
      <c r="L400" s="64"/>
      <c r="M400" s="64"/>
    </row>
    <row r="401" ht="12.8" customHeight="1" spans="1:13" x14ac:dyDescent="0.25">
      <c r="A401" s="71" t="s">
        <v>10258</v>
      </c>
      <c r="B401" s="72">
        <v>4015</v>
      </c>
      <c r="C401" s="72" t="s">
        <v>7782</v>
      </c>
      <c r="D401" s="73">
        <v>330333402152</v>
      </c>
      <c r="E401" s="74">
        <v>0.16</v>
      </c>
      <c r="F401" s="64"/>
      <c r="G401" s="64"/>
      <c r="K401" s="64"/>
      <c r="L401" s="64"/>
      <c r="M401" s="64"/>
    </row>
    <row r="402" ht="12.8" customHeight="1" spans="1:13" x14ac:dyDescent="0.25">
      <c r="A402" s="71" t="s">
        <v>10259</v>
      </c>
      <c r="B402" s="72">
        <v>4015</v>
      </c>
      <c r="C402" s="72" t="s">
        <v>7782</v>
      </c>
      <c r="D402" s="73">
        <v>330335405101</v>
      </c>
      <c r="E402" s="74">
        <v>0.15</v>
      </c>
      <c r="F402" s="64"/>
      <c r="G402" s="64"/>
      <c r="K402" s="64"/>
      <c r="L402" s="64"/>
      <c r="M402" s="64"/>
    </row>
    <row r="403" ht="12.8" customHeight="1" spans="1:13" x14ac:dyDescent="0.25">
      <c r="A403" s="71" t="s">
        <v>10260</v>
      </c>
      <c r="B403" s="72">
        <v>4017</v>
      </c>
      <c r="C403" s="72" t="s">
        <v>7785</v>
      </c>
      <c r="D403" s="73">
        <v>330333401101</v>
      </c>
      <c r="E403" s="74">
        <v>0.11</v>
      </c>
      <c r="F403" s="64"/>
      <c r="G403" s="64"/>
      <c r="K403" s="64"/>
      <c r="L403" s="64"/>
      <c r="M403" s="64"/>
    </row>
    <row r="404" ht="12.8" customHeight="1" spans="1:13" x14ac:dyDescent="0.25">
      <c r="A404" s="71" t="s">
        <v>10261</v>
      </c>
      <c r="B404" s="72">
        <v>4017</v>
      </c>
      <c r="C404" s="72" t="s">
        <v>7785</v>
      </c>
      <c r="D404" s="73">
        <v>330333401127</v>
      </c>
      <c r="E404" s="74">
        <v>0.08</v>
      </c>
      <c r="F404" s="64"/>
      <c r="G404" s="64"/>
      <c r="K404" s="64"/>
      <c r="L404" s="64"/>
      <c r="M404" s="64"/>
    </row>
    <row r="405" ht="12.8" customHeight="1" spans="1:13" x14ac:dyDescent="0.25">
      <c r="A405" s="71" t="s">
        <v>10262</v>
      </c>
      <c r="B405" s="72">
        <v>4017</v>
      </c>
      <c r="C405" s="72" t="s">
        <v>7785</v>
      </c>
      <c r="D405" s="73">
        <v>330333401453</v>
      </c>
      <c r="E405" s="74">
        <v>0.16</v>
      </c>
      <c r="F405" s="64"/>
      <c r="G405" s="64"/>
      <c r="K405" s="64"/>
      <c r="L405" s="64"/>
      <c r="M405" s="64"/>
    </row>
    <row r="406" ht="12.8" customHeight="1" spans="1:13" x14ac:dyDescent="0.25">
      <c r="A406" s="71" t="s">
        <v>10263</v>
      </c>
      <c r="B406" s="72">
        <v>4017</v>
      </c>
      <c r="C406" s="72" t="s">
        <v>7785</v>
      </c>
      <c r="D406" s="73">
        <v>330333402101</v>
      </c>
      <c r="E406" s="74">
        <v>0.11</v>
      </c>
      <c r="F406" s="64"/>
      <c r="G406" s="64"/>
      <c r="K406" s="64"/>
      <c r="L406" s="64"/>
      <c r="M406" s="64"/>
    </row>
    <row r="407" ht="12.8" customHeight="1" spans="1:13" x14ac:dyDescent="0.25">
      <c r="A407" s="71" t="s">
        <v>10264</v>
      </c>
      <c r="B407" s="72">
        <v>4017</v>
      </c>
      <c r="C407" s="72" t="s">
        <v>7785</v>
      </c>
      <c r="D407" s="73">
        <v>330335405101</v>
      </c>
      <c r="E407" s="74">
        <v>0.15</v>
      </c>
      <c r="F407" s="64"/>
      <c r="G407" s="64"/>
      <c r="K407" s="64"/>
      <c r="L407" s="64"/>
      <c r="M407" s="64"/>
    </row>
    <row r="408" ht="12.8" customHeight="1" spans="1:13" x14ac:dyDescent="0.25">
      <c r="A408" s="71" t="s">
        <v>10265</v>
      </c>
      <c r="B408" s="72">
        <v>4017</v>
      </c>
      <c r="C408" s="72" t="s">
        <v>7785</v>
      </c>
      <c r="D408" s="73">
        <v>430433104105</v>
      </c>
      <c r="E408" s="74">
        <v>0.2</v>
      </c>
      <c r="F408" s="64"/>
      <c r="G408" s="64"/>
      <c r="K408" s="64"/>
      <c r="L408" s="64"/>
      <c r="M408" s="64"/>
    </row>
    <row r="409" ht="12.8" customHeight="1" spans="1:13" x14ac:dyDescent="0.25">
      <c r="A409" s="71" t="s">
        <v>10266</v>
      </c>
      <c r="B409" s="72">
        <v>4017</v>
      </c>
      <c r="C409" s="72" t="s">
        <v>7785</v>
      </c>
      <c r="D409" s="73">
        <v>480483101228</v>
      </c>
      <c r="E409" s="74">
        <v>0.2</v>
      </c>
      <c r="F409" s="64"/>
      <c r="G409" s="64"/>
      <c r="K409" s="64"/>
      <c r="L409" s="64"/>
      <c r="M409" s="64"/>
    </row>
    <row r="410" ht="12.8" customHeight="1" spans="1:13" x14ac:dyDescent="0.25">
      <c r="A410" s="71" t="s">
        <v>10267</v>
      </c>
      <c r="B410" s="72">
        <v>4019</v>
      </c>
      <c r="C410" s="72" t="s">
        <v>7434</v>
      </c>
      <c r="D410" s="73">
        <v>330333401101</v>
      </c>
      <c r="E410" s="74">
        <v>0.11</v>
      </c>
      <c r="F410" s="64"/>
      <c r="G410" s="64"/>
      <c r="K410" s="64"/>
      <c r="L410" s="64"/>
      <c r="M410" s="64"/>
    </row>
    <row r="411" ht="12.8" customHeight="1" spans="1:13" x14ac:dyDescent="0.25">
      <c r="A411" s="71" t="s">
        <v>10268</v>
      </c>
      <c r="B411" s="72">
        <v>4019</v>
      </c>
      <c r="C411" s="72" t="s">
        <v>7434</v>
      </c>
      <c r="D411" s="73">
        <v>330333401127</v>
      </c>
      <c r="E411" s="74">
        <v>0.08</v>
      </c>
      <c r="F411" s="75"/>
      <c r="G411" s="64"/>
      <c r="K411" s="64"/>
      <c r="L411" s="64"/>
      <c r="M411" s="64"/>
    </row>
    <row r="412" ht="12.8" customHeight="1" spans="1:13" x14ac:dyDescent="0.25">
      <c r="A412" s="71" t="s">
        <v>10269</v>
      </c>
      <c r="B412" s="72">
        <v>4019</v>
      </c>
      <c r="C412" s="72" t="s">
        <v>7434</v>
      </c>
      <c r="D412" s="73">
        <v>330333401452</v>
      </c>
      <c r="E412" s="74">
        <v>0.14</v>
      </c>
      <c r="F412" s="64"/>
      <c r="G412" s="64"/>
      <c r="K412" s="64"/>
      <c r="L412" s="64"/>
      <c r="M412" s="64"/>
    </row>
    <row r="413" ht="12.8" customHeight="1" spans="1:13" x14ac:dyDescent="0.25">
      <c r="A413" s="71" t="s">
        <v>10270</v>
      </c>
      <c r="B413" s="72">
        <v>4019</v>
      </c>
      <c r="C413" s="72" t="s">
        <v>7434</v>
      </c>
      <c r="D413" s="73">
        <v>330333401473</v>
      </c>
      <c r="E413" s="74">
        <v>0.15</v>
      </c>
      <c r="F413" s="64"/>
      <c r="G413" s="64"/>
      <c r="K413" s="64"/>
      <c r="L413" s="64"/>
      <c r="M413" s="64"/>
    </row>
    <row r="414" ht="12.8" customHeight="1" spans="1:13" x14ac:dyDescent="0.25">
      <c r="A414" s="71" t="s">
        <v>10271</v>
      </c>
      <c r="B414" s="72">
        <v>4019</v>
      </c>
      <c r="C414" s="72" t="s">
        <v>7434</v>
      </c>
      <c r="D414" s="73">
        <v>330333402101</v>
      </c>
      <c r="E414" s="74">
        <v>0.11</v>
      </c>
      <c r="F414" s="64"/>
      <c r="G414" s="64"/>
      <c r="K414" s="64"/>
      <c r="L414" s="64"/>
      <c r="M414" s="64"/>
    </row>
    <row r="415" ht="12.8" customHeight="1" spans="1:13" x14ac:dyDescent="0.25">
      <c r="A415" s="71" t="s">
        <v>10272</v>
      </c>
      <c r="B415" s="72">
        <v>4019</v>
      </c>
      <c r="C415" s="72" t="s">
        <v>7434</v>
      </c>
      <c r="D415" s="73">
        <v>330333402174</v>
      </c>
      <c r="E415" s="74">
        <v>0.15</v>
      </c>
      <c r="F415" s="64"/>
      <c r="G415" s="64"/>
      <c r="K415" s="64"/>
      <c r="L415" s="64"/>
      <c r="M415" s="64"/>
    </row>
    <row r="416" ht="12.8" customHeight="1" spans="1:13" x14ac:dyDescent="0.25">
      <c r="A416" s="71" t="s">
        <v>10273</v>
      </c>
      <c r="B416" s="72">
        <v>4019</v>
      </c>
      <c r="C416" s="72" t="s">
        <v>7434</v>
      </c>
      <c r="D416" s="73">
        <v>330335405101</v>
      </c>
      <c r="E416" s="74">
        <v>0.15</v>
      </c>
      <c r="F416" s="64"/>
      <c r="G416" s="64"/>
      <c r="K416" s="64"/>
      <c r="L416" s="64"/>
      <c r="M416" s="64"/>
    </row>
    <row r="417" ht="12.8" customHeight="1" spans="1:13" x14ac:dyDescent="0.25">
      <c r="A417" s="71" t="s">
        <v>10274</v>
      </c>
      <c r="B417" s="72">
        <v>4019</v>
      </c>
      <c r="C417" s="72" t="s">
        <v>7434</v>
      </c>
      <c r="D417" s="73">
        <v>330335405142</v>
      </c>
      <c r="E417" s="74">
        <v>0.2</v>
      </c>
      <c r="F417" s="64"/>
      <c r="G417" s="64"/>
      <c r="K417" s="64"/>
      <c r="L417" s="64"/>
      <c r="M417" s="64"/>
    </row>
    <row r="418" ht="12.8" customHeight="1" spans="1:13" x14ac:dyDescent="0.25">
      <c r="A418" s="71" t="s">
        <v>10275</v>
      </c>
      <c r="B418" s="72">
        <v>4019</v>
      </c>
      <c r="C418" s="72" t="s">
        <v>7434</v>
      </c>
      <c r="D418" s="73">
        <v>430433104105</v>
      </c>
      <c r="E418" s="74">
        <v>0.2</v>
      </c>
      <c r="F418" s="64"/>
      <c r="G418" s="64"/>
      <c r="K418" s="64"/>
      <c r="L418" s="64"/>
      <c r="M418" s="64"/>
    </row>
    <row r="419" ht="12.8" customHeight="1" spans="1:13" x14ac:dyDescent="0.25">
      <c r="A419" s="71" t="s">
        <v>10276</v>
      </c>
      <c r="B419" s="72">
        <v>4019</v>
      </c>
      <c r="C419" s="72" t="s">
        <v>7434</v>
      </c>
      <c r="D419" s="73">
        <v>480483101228</v>
      </c>
      <c r="E419" s="74">
        <v>0.2</v>
      </c>
      <c r="F419" s="75"/>
      <c r="G419" s="64"/>
      <c r="K419" s="64"/>
      <c r="L419" s="64"/>
      <c r="M419" s="64"/>
    </row>
    <row r="420" ht="12.8" customHeight="1" spans="1:13" x14ac:dyDescent="0.25">
      <c r="A420" s="71" t="s">
        <v>10277</v>
      </c>
      <c r="B420" s="72">
        <v>4021</v>
      </c>
      <c r="C420" s="72" t="s">
        <v>10278</v>
      </c>
      <c r="D420" s="73">
        <v>330333401101</v>
      </c>
      <c r="E420" s="74">
        <v>0.11</v>
      </c>
      <c r="F420" s="75"/>
      <c r="G420" s="64"/>
      <c r="K420" s="64"/>
      <c r="L420" s="64"/>
      <c r="M420" s="64"/>
    </row>
    <row r="421" ht="12.8" customHeight="1" spans="1:13" x14ac:dyDescent="0.25">
      <c r="A421" s="71" t="s">
        <v>10279</v>
      </c>
      <c r="B421" s="72">
        <v>4021</v>
      </c>
      <c r="C421" s="72" t="s">
        <v>10278</v>
      </c>
      <c r="D421" s="73">
        <v>330333401452</v>
      </c>
      <c r="E421" s="74">
        <v>0.14</v>
      </c>
      <c r="F421" s="64"/>
      <c r="G421" s="64"/>
      <c r="K421" s="64"/>
      <c r="L421" s="64"/>
      <c r="M421" s="64"/>
    </row>
    <row r="422" ht="12.8" customHeight="1" spans="1:13" x14ac:dyDescent="0.25">
      <c r="A422" s="71" t="s">
        <v>10280</v>
      </c>
      <c r="B422" s="72">
        <v>4021</v>
      </c>
      <c r="C422" s="72" t="s">
        <v>10278</v>
      </c>
      <c r="D422" s="73">
        <v>330333402101</v>
      </c>
      <c r="E422" s="74">
        <v>0.11</v>
      </c>
      <c r="F422" s="78"/>
      <c r="G422" s="64"/>
      <c r="K422" s="64"/>
      <c r="L422" s="64"/>
      <c r="M422" s="64"/>
    </row>
    <row r="423" ht="12.8" customHeight="1" spans="1:13" x14ac:dyDescent="0.25">
      <c r="A423" s="71" t="s">
        <v>10281</v>
      </c>
      <c r="B423" s="72">
        <v>4021</v>
      </c>
      <c r="C423" s="72" t="s">
        <v>10278</v>
      </c>
      <c r="D423" s="73">
        <v>330335405101</v>
      </c>
      <c r="E423" s="74">
        <v>0.16</v>
      </c>
      <c r="F423" s="64"/>
      <c r="G423" s="64"/>
      <c r="K423" s="64"/>
      <c r="L423" s="64"/>
      <c r="M423" s="64"/>
    </row>
    <row r="424" ht="12.8" customHeight="1" spans="1:13" x14ac:dyDescent="0.25">
      <c r="A424" s="71" t="s">
        <v>10282</v>
      </c>
      <c r="B424" s="72">
        <v>402</v>
      </c>
      <c r="C424" s="72" t="s">
        <v>7068</v>
      </c>
      <c r="D424" s="73">
        <v>330333401101</v>
      </c>
      <c r="E424" s="74">
        <v>0.11</v>
      </c>
      <c r="F424" s="64"/>
      <c r="G424" s="64"/>
      <c r="K424" s="64"/>
      <c r="L424" s="64"/>
      <c r="M424" s="64"/>
    </row>
    <row r="425" ht="12.8" customHeight="1" spans="1:13" x14ac:dyDescent="0.25">
      <c r="A425" s="71" t="s">
        <v>10283</v>
      </c>
      <c r="B425" s="72">
        <v>402</v>
      </c>
      <c r="C425" s="72" t="s">
        <v>7068</v>
      </c>
      <c r="D425" s="73">
        <v>330333401102</v>
      </c>
      <c r="E425" s="74">
        <v>0.08</v>
      </c>
      <c r="F425" s="64"/>
      <c r="G425" s="64"/>
      <c r="K425" s="64"/>
      <c r="L425" s="64"/>
      <c r="M425" s="64"/>
    </row>
    <row r="426" ht="12.8" customHeight="1" spans="1:13" x14ac:dyDescent="0.25">
      <c r="A426" s="71" t="s">
        <v>10284</v>
      </c>
      <c r="B426" s="72">
        <v>402</v>
      </c>
      <c r="C426" s="72" t="s">
        <v>7068</v>
      </c>
      <c r="D426" s="73">
        <v>330333401452</v>
      </c>
      <c r="E426" s="74">
        <v>0.14</v>
      </c>
      <c r="F426" s="64"/>
      <c r="G426" s="64"/>
      <c r="K426" s="64"/>
      <c r="L426" s="64"/>
      <c r="M426" s="64"/>
    </row>
    <row r="427" ht="12.8" customHeight="1" spans="1:13" x14ac:dyDescent="0.25">
      <c r="A427" s="71" t="s">
        <v>10285</v>
      </c>
      <c r="B427" s="72">
        <v>402</v>
      </c>
      <c r="C427" s="72" t="s">
        <v>7068</v>
      </c>
      <c r="D427" s="73">
        <v>330333401453</v>
      </c>
      <c r="E427" s="74">
        <v>0.16</v>
      </c>
      <c r="F427" s="78"/>
      <c r="G427" s="64"/>
      <c r="K427" s="64"/>
      <c r="L427" s="64"/>
      <c r="M427" s="64"/>
    </row>
    <row r="428" ht="12.8" customHeight="1" spans="1:13" x14ac:dyDescent="0.25">
      <c r="A428" s="71" t="s">
        <v>10286</v>
      </c>
      <c r="B428" s="72">
        <v>402</v>
      </c>
      <c r="C428" s="72" t="s">
        <v>7068</v>
      </c>
      <c r="D428" s="73">
        <v>330333401473</v>
      </c>
      <c r="E428" s="74">
        <v>0.15</v>
      </c>
      <c r="F428" s="64"/>
      <c r="G428" s="64"/>
      <c r="K428" s="64"/>
      <c r="L428" s="64"/>
      <c r="M428" s="64"/>
    </row>
    <row r="429" ht="12.8" customHeight="1" spans="1:13" x14ac:dyDescent="0.25">
      <c r="A429" s="71" t="s">
        <v>10287</v>
      </c>
      <c r="B429" s="72">
        <v>402</v>
      </c>
      <c r="C429" s="72" t="s">
        <v>7068</v>
      </c>
      <c r="D429" s="73">
        <v>330333402151</v>
      </c>
      <c r="E429" s="74">
        <v>0.14</v>
      </c>
      <c r="F429" s="64"/>
      <c r="G429" s="64"/>
      <c r="K429" s="64"/>
      <c r="L429" s="64"/>
      <c r="M429" s="64"/>
    </row>
    <row r="430" ht="12.8" customHeight="1" spans="1:13" x14ac:dyDescent="0.25">
      <c r="A430" s="71" t="s">
        <v>10288</v>
      </c>
      <c r="B430" s="72">
        <v>402</v>
      </c>
      <c r="C430" s="72" t="s">
        <v>7068</v>
      </c>
      <c r="D430" s="73">
        <v>330333402152</v>
      </c>
      <c r="E430" s="74">
        <v>0.16</v>
      </c>
      <c r="F430" s="64"/>
      <c r="G430" s="64"/>
      <c r="K430" s="64"/>
      <c r="L430" s="64"/>
      <c r="M430" s="64"/>
    </row>
    <row r="431" ht="12.8" customHeight="1" spans="1:13" x14ac:dyDescent="0.25">
      <c r="A431" s="71" t="s">
        <v>10289</v>
      </c>
      <c r="B431" s="82">
        <v>402</v>
      </c>
      <c r="C431" s="82" t="s">
        <v>7068</v>
      </c>
      <c r="D431" s="83">
        <v>330335405142</v>
      </c>
      <c r="E431" s="84">
        <v>0.2</v>
      </c>
      <c r="F431" s="75"/>
      <c r="G431" s="64"/>
      <c r="K431" s="64"/>
      <c r="L431" s="64"/>
      <c r="M431" s="64"/>
    </row>
    <row r="432" ht="12.8" customHeight="1" spans="1:13" x14ac:dyDescent="0.25">
      <c r="A432" s="71" t="s">
        <v>10290</v>
      </c>
      <c r="B432" s="72">
        <v>402</v>
      </c>
      <c r="C432" s="72" t="s">
        <v>7068</v>
      </c>
      <c r="D432" s="73">
        <v>430433103251</v>
      </c>
      <c r="E432" s="74">
        <v>0.2</v>
      </c>
      <c r="F432" s="75"/>
      <c r="G432" s="64"/>
      <c r="K432" s="64"/>
      <c r="L432" s="64"/>
      <c r="M432" s="64"/>
    </row>
    <row r="433" ht="12.8" customHeight="1" spans="1:13" x14ac:dyDescent="0.25">
      <c r="A433" s="71" t="s">
        <v>10291</v>
      </c>
      <c r="B433" s="72">
        <v>402</v>
      </c>
      <c r="C433" s="72" t="s">
        <v>7068</v>
      </c>
      <c r="D433" s="73">
        <v>430433104105</v>
      </c>
      <c r="E433" s="74">
        <v>0.2</v>
      </c>
      <c r="F433" s="64"/>
      <c r="G433" s="64"/>
      <c r="K433" s="64"/>
      <c r="L433" s="64"/>
      <c r="M433" s="64"/>
    </row>
    <row r="434" ht="12.8" customHeight="1" spans="1:13" x14ac:dyDescent="0.25">
      <c r="A434" s="59" t="s">
        <v>10291</v>
      </c>
      <c r="B434" s="72">
        <v>402</v>
      </c>
      <c r="C434" s="72" t="s">
        <v>7068</v>
      </c>
      <c r="D434" s="73">
        <v>430433104105</v>
      </c>
      <c r="E434" s="74">
        <v>0.2</v>
      </c>
      <c r="F434" s="64"/>
      <c r="G434" s="64"/>
      <c r="K434" s="64"/>
      <c r="L434" s="64"/>
      <c r="M434" s="64"/>
    </row>
    <row r="435" ht="12.8" customHeight="1" spans="1:13" x14ac:dyDescent="0.25">
      <c r="A435" s="71" t="s">
        <v>10292</v>
      </c>
      <c r="B435" s="72">
        <v>402</v>
      </c>
      <c r="C435" s="72" t="s">
        <v>7068</v>
      </c>
      <c r="D435" s="73">
        <v>480483101228</v>
      </c>
      <c r="E435" s="74">
        <v>0.2</v>
      </c>
      <c r="F435" s="78"/>
      <c r="G435" s="64"/>
      <c r="K435" s="64"/>
      <c r="L435" s="64"/>
      <c r="M435" s="64"/>
    </row>
    <row r="436" ht="12.8" customHeight="1" spans="1:13" x14ac:dyDescent="0.25">
      <c r="A436" s="71" t="s">
        <v>10293</v>
      </c>
      <c r="B436" s="72">
        <v>4026</v>
      </c>
      <c r="C436" s="72" t="s">
        <v>10294</v>
      </c>
      <c r="D436" s="73">
        <v>330333401101</v>
      </c>
      <c r="E436" s="74">
        <v>0.11</v>
      </c>
      <c r="F436" s="64"/>
      <c r="G436" s="64"/>
      <c r="K436" s="64"/>
      <c r="L436" s="64"/>
      <c r="M436" s="64"/>
    </row>
    <row r="437" ht="12.8" customHeight="1" spans="1:13" x14ac:dyDescent="0.25">
      <c r="A437" s="71" t="s">
        <v>10295</v>
      </c>
      <c r="B437" s="72">
        <v>4026</v>
      </c>
      <c r="C437" s="72" t="s">
        <v>10294</v>
      </c>
      <c r="D437" s="73">
        <v>330333402101</v>
      </c>
      <c r="E437" s="74">
        <v>0.11</v>
      </c>
      <c r="F437" s="64"/>
      <c r="G437" s="64"/>
      <c r="K437" s="64"/>
      <c r="L437" s="64"/>
      <c r="M437" s="64"/>
    </row>
    <row r="438" ht="12.8" customHeight="1" spans="1:13" x14ac:dyDescent="0.25">
      <c r="A438" s="71" t="s">
        <v>10296</v>
      </c>
      <c r="B438" s="72">
        <v>4032</v>
      </c>
      <c r="C438" s="72" t="s">
        <v>7885</v>
      </c>
      <c r="D438" s="73">
        <v>330333401473</v>
      </c>
      <c r="E438" s="74">
        <v>0.15</v>
      </c>
      <c r="F438" s="64"/>
      <c r="G438" s="64"/>
      <c r="K438" s="64"/>
      <c r="L438" s="64"/>
      <c r="M438" s="64"/>
    </row>
    <row r="439" ht="12.8" customHeight="1" spans="1:13" x14ac:dyDescent="0.25">
      <c r="A439" s="71" t="s">
        <v>10297</v>
      </c>
      <c r="B439" s="72">
        <v>4032</v>
      </c>
      <c r="C439" s="72" t="s">
        <v>7885</v>
      </c>
      <c r="D439" s="73">
        <v>330333402174</v>
      </c>
      <c r="E439" s="74">
        <v>0.15</v>
      </c>
      <c r="F439" s="75"/>
      <c r="G439" s="64"/>
      <c r="K439" s="64"/>
      <c r="L439" s="64"/>
      <c r="M439" s="64"/>
    </row>
    <row r="440" ht="12.8" customHeight="1" spans="1:13" x14ac:dyDescent="0.25">
      <c r="A440" s="71" t="s">
        <v>10298</v>
      </c>
      <c r="B440" s="72">
        <v>4032</v>
      </c>
      <c r="C440" s="72" t="s">
        <v>7885</v>
      </c>
      <c r="D440" s="73">
        <v>480483101228</v>
      </c>
      <c r="E440" s="74">
        <v>0.2</v>
      </c>
      <c r="F440" s="75"/>
      <c r="G440" s="64"/>
      <c r="K440" s="64"/>
      <c r="L440" s="64"/>
      <c r="M440" s="64"/>
    </row>
    <row r="441" ht="12.8" customHeight="1" spans="1:13" x14ac:dyDescent="0.25">
      <c r="A441" s="71" t="s">
        <v>10299</v>
      </c>
      <c r="B441" s="72">
        <v>403</v>
      </c>
      <c r="C441" s="72" t="s">
        <v>7876</v>
      </c>
      <c r="D441" s="73">
        <v>330333401473</v>
      </c>
      <c r="E441" s="74">
        <v>0.15</v>
      </c>
      <c r="F441" s="78"/>
      <c r="G441" s="64"/>
      <c r="K441" s="64"/>
      <c r="L441" s="64"/>
      <c r="M441" s="64"/>
    </row>
    <row r="442" ht="12.8" customHeight="1" spans="1:13" x14ac:dyDescent="0.25">
      <c r="A442" s="71" t="s">
        <v>10300</v>
      </c>
      <c r="B442" s="72">
        <v>403</v>
      </c>
      <c r="C442" s="72" t="s">
        <v>7876</v>
      </c>
      <c r="D442" s="73">
        <v>330333402174</v>
      </c>
      <c r="E442" s="74">
        <v>0.15</v>
      </c>
      <c r="F442" s="64"/>
      <c r="G442" s="64"/>
      <c r="K442" s="64"/>
      <c r="L442" s="64"/>
      <c r="M442" s="64"/>
    </row>
    <row r="443" ht="12.8" customHeight="1" spans="1:13" x14ac:dyDescent="0.25">
      <c r="A443" s="71" t="s">
        <v>10301</v>
      </c>
      <c r="B443" s="72">
        <v>4034</v>
      </c>
      <c r="C443" s="72" t="s">
        <v>7610</v>
      </c>
      <c r="D443" s="73">
        <v>330333401101</v>
      </c>
      <c r="E443" s="74">
        <v>0.11</v>
      </c>
      <c r="F443" s="64"/>
      <c r="G443" s="64"/>
      <c r="K443" s="64"/>
      <c r="L443" s="64"/>
      <c r="M443" s="64"/>
    </row>
    <row r="444" ht="12.8" customHeight="1" spans="1:13" x14ac:dyDescent="0.25">
      <c r="A444" s="71" t="s">
        <v>10302</v>
      </c>
      <c r="B444" s="72">
        <v>4034</v>
      </c>
      <c r="C444" s="72" t="s">
        <v>7610</v>
      </c>
      <c r="D444" s="73">
        <v>330333401127</v>
      </c>
      <c r="E444" s="74">
        <v>0.08</v>
      </c>
      <c r="F444" s="75"/>
      <c r="G444" s="64"/>
      <c r="K444" s="64"/>
      <c r="L444" s="64"/>
      <c r="M444" s="64"/>
    </row>
    <row r="445" ht="12.8" customHeight="1" spans="1:13" x14ac:dyDescent="0.25">
      <c r="A445" s="71" t="s">
        <v>10303</v>
      </c>
      <c r="B445" s="72">
        <v>4034</v>
      </c>
      <c r="C445" s="72" t="s">
        <v>7610</v>
      </c>
      <c r="D445" s="73">
        <v>330333401452</v>
      </c>
      <c r="E445" s="74">
        <v>0.14</v>
      </c>
      <c r="F445" s="75"/>
      <c r="G445" s="64"/>
      <c r="K445" s="64"/>
      <c r="L445" s="64"/>
      <c r="M445" s="64"/>
    </row>
    <row r="446" ht="12.8" customHeight="1" spans="1:13" x14ac:dyDescent="0.25">
      <c r="A446" s="71" t="s">
        <v>10304</v>
      </c>
      <c r="B446" s="72">
        <v>4034</v>
      </c>
      <c r="C446" s="72" t="s">
        <v>7610</v>
      </c>
      <c r="D446" s="73">
        <v>330333401453</v>
      </c>
      <c r="E446" s="74">
        <v>0.16</v>
      </c>
      <c r="F446" s="64"/>
      <c r="G446" s="64"/>
      <c r="K446" s="64"/>
      <c r="L446" s="64"/>
      <c r="M446" s="64"/>
    </row>
    <row r="447" ht="12.8" customHeight="1" spans="1:13" x14ac:dyDescent="0.25">
      <c r="A447" s="71" t="s">
        <v>10305</v>
      </c>
      <c r="B447" s="72">
        <v>4034</v>
      </c>
      <c r="C447" s="72" t="s">
        <v>7610</v>
      </c>
      <c r="D447" s="73">
        <v>330333402101</v>
      </c>
      <c r="E447" s="74">
        <v>0.11</v>
      </c>
      <c r="F447" s="64"/>
      <c r="G447" s="64"/>
      <c r="K447" s="64"/>
      <c r="L447" s="64"/>
      <c r="M447" s="64"/>
    </row>
    <row r="448" ht="12.8" customHeight="1" spans="1:13" x14ac:dyDescent="0.25">
      <c r="A448" s="71" t="s">
        <v>10306</v>
      </c>
      <c r="B448" s="72">
        <v>4034</v>
      </c>
      <c r="C448" s="72" t="s">
        <v>7610</v>
      </c>
      <c r="D448" s="73">
        <v>330335405101</v>
      </c>
      <c r="E448" s="74">
        <v>0.15</v>
      </c>
      <c r="F448" s="78"/>
      <c r="G448" s="64"/>
      <c r="K448" s="64"/>
      <c r="L448" s="64"/>
      <c r="M448" s="64"/>
    </row>
    <row r="449" ht="12.8" customHeight="1" spans="1:13" x14ac:dyDescent="0.25">
      <c r="A449" s="71" t="s">
        <v>10307</v>
      </c>
      <c r="B449" s="72">
        <v>4037</v>
      </c>
      <c r="C449" s="72" t="s">
        <v>10308</v>
      </c>
      <c r="D449" s="73">
        <v>330333401473</v>
      </c>
      <c r="E449" s="74">
        <v>0.15</v>
      </c>
      <c r="F449" s="64"/>
      <c r="G449" s="64"/>
      <c r="K449" s="64"/>
      <c r="L449" s="64"/>
      <c r="M449" s="64"/>
    </row>
    <row r="450" ht="12.8" customHeight="1" spans="1:13" x14ac:dyDescent="0.25">
      <c r="A450" s="71" t="s">
        <v>10309</v>
      </c>
      <c r="B450" s="72">
        <v>4037</v>
      </c>
      <c r="C450" s="72" t="s">
        <v>10308</v>
      </c>
      <c r="D450" s="73">
        <v>330333402174</v>
      </c>
      <c r="E450" s="74">
        <v>0.15</v>
      </c>
      <c r="F450" s="64"/>
      <c r="G450" s="64"/>
      <c r="K450" s="64"/>
      <c r="L450" s="64"/>
      <c r="M450" s="64"/>
    </row>
    <row r="451" ht="12.8" customHeight="1" spans="1:13" x14ac:dyDescent="0.25">
      <c r="A451" s="71" t="s">
        <v>10310</v>
      </c>
      <c r="B451" s="72">
        <v>4040</v>
      </c>
      <c r="C451" s="72" t="s">
        <v>10311</v>
      </c>
      <c r="D451" s="73">
        <v>330333401473</v>
      </c>
      <c r="E451" s="74">
        <v>0.15</v>
      </c>
      <c r="F451" s="75"/>
      <c r="G451" s="64"/>
      <c r="K451" s="64"/>
      <c r="L451" s="64"/>
      <c r="M451" s="64"/>
    </row>
    <row r="452" ht="12.8" customHeight="1" spans="1:13" x14ac:dyDescent="0.25">
      <c r="A452" s="71" t="s">
        <v>10312</v>
      </c>
      <c r="B452" s="72">
        <v>4040</v>
      </c>
      <c r="C452" s="72" t="s">
        <v>10311</v>
      </c>
      <c r="D452" s="73">
        <v>330333402174</v>
      </c>
      <c r="E452" s="74">
        <v>0.15</v>
      </c>
      <c r="F452" s="68"/>
      <c r="G452" s="64"/>
      <c r="K452" s="64"/>
      <c r="L452" s="64"/>
      <c r="M452" s="64"/>
    </row>
    <row r="453" ht="12.8" customHeight="1" spans="1:13" x14ac:dyDescent="0.25">
      <c r="A453" s="71" t="s">
        <v>10313</v>
      </c>
      <c r="B453" s="72">
        <v>4040</v>
      </c>
      <c r="C453" s="72" t="s">
        <v>10311</v>
      </c>
      <c r="D453" s="73">
        <v>430433104105</v>
      </c>
      <c r="E453" s="74">
        <v>0.2</v>
      </c>
      <c r="F453" s="78"/>
      <c r="G453" s="64"/>
      <c r="K453" s="64"/>
      <c r="L453" s="64"/>
      <c r="M453" s="64"/>
    </row>
    <row r="454" ht="12.8" customHeight="1" spans="1:13" x14ac:dyDescent="0.25">
      <c r="A454" s="71" t="s">
        <v>10314</v>
      </c>
      <c r="B454" s="72">
        <v>4040</v>
      </c>
      <c r="C454" s="72" t="s">
        <v>10311</v>
      </c>
      <c r="D454" s="73">
        <v>480483101228</v>
      </c>
      <c r="E454" s="74">
        <v>0.2</v>
      </c>
      <c r="F454" s="64"/>
      <c r="G454" s="64"/>
      <c r="K454" s="64"/>
      <c r="L454" s="64"/>
      <c r="M454" s="64"/>
    </row>
    <row r="455" ht="12.8" customHeight="1" spans="1:13" x14ac:dyDescent="0.25">
      <c r="A455" s="71" t="s">
        <v>10315</v>
      </c>
      <c r="B455" s="72">
        <v>404</v>
      </c>
      <c r="C455" s="72" t="s">
        <v>7869</v>
      </c>
      <c r="D455" s="73">
        <v>330333401473</v>
      </c>
      <c r="E455" s="74">
        <v>0.15</v>
      </c>
      <c r="F455" s="64"/>
      <c r="G455" s="64"/>
      <c r="K455" s="64"/>
      <c r="L455" s="64"/>
      <c r="M455" s="64"/>
    </row>
    <row r="456" ht="12.8" customHeight="1" spans="1:13" x14ac:dyDescent="0.25">
      <c r="A456" s="71" t="s">
        <v>10316</v>
      </c>
      <c r="B456" s="72">
        <v>404</v>
      </c>
      <c r="C456" s="72" t="s">
        <v>7869</v>
      </c>
      <c r="D456" s="73">
        <v>330333402174</v>
      </c>
      <c r="E456" s="74">
        <v>0.15</v>
      </c>
      <c r="F456" s="64"/>
      <c r="G456" s="64"/>
      <c r="K456" s="64"/>
      <c r="L456" s="64"/>
      <c r="M456" s="64"/>
    </row>
    <row r="457" ht="12.8" customHeight="1" spans="1:13" x14ac:dyDescent="0.25">
      <c r="A457" s="71" t="s">
        <v>10317</v>
      </c>
      <c r="B457" s="72">
        <v>4048</v>
      </c>
      <c r="C457" s="72" t="s">
        <v>7898</v>
      </c>
      <c r="D457" s="73">
        <v>330333401473</v>
      </c>
      <c r="E457" s="74">
        <v>0.15</v>
      </c>
      <c r="F457" s="64"/>
      <c r="G457" s="64"/>
      <c r="K457" s="64"/>
      <c r="L457" s="64"/>
      <c r="M457" s="64"/>
    </row>
    <row r="458" ht="12.8" customHeight="1" spans="1:13" x14ac:dyDescent="0.25">
      <c r="A458" s="71" t="s">
        <v>10318</v>
      </c>
      <c r="B458" s="72">
        <v>4048</v>
      </c>
      <c r="C458" s="72" t="s">
        <v>7898</v>
      </c>
      <c r="D458" s="73">
        <v>330333402174</v>
      </c>
      <c r="E458" s="74">
        <v>0.15</v>
      </c>
      <c r="F458" s="75"/>
      <c r="G458" s="64"/>
      <c r="K458" s="64"/>
      <c r="L458" s="64"/>
      <c r="M458" s="64"/>
    </row>
    <row r="459" ht="12.8" customHeight="1" spans="1:13" x14ac:dyDescent="0.25">
      <c r="A459" s="71" t="s">
        <v>10319</v>
      </c>
      <c r="B459" s="72">
        <v>4049</v>
      </c>
      <c r="C459" s="72" t="s">
        <v>7514</v>
      </c>
      <c r="D459" s="73">
        <v>330333401101</v>
      </c>
      <c r="E459" s="74">
        <v>0.11</v>
      </c>
      <c r="F459" s="75"/>
      <c r="G459" s="64"/>
      <c r="K459" s="64"/>
      <c r="L459" s="64"/>
      <c r="M459" s="64"/>
    </row>
    <row r="460" ht="12.8" customHeight="1" spans="1:13" x14ac:dyDescent="0.25">
      <c r="A460" s="71" t="s">
        <v>10320</v>
      </c>
      <c r="B460" s="72">
        <v>4049</v>
      </c>
      <c r="C460" s="72" t="s">
        <v>7514</v>
      </c>
      <c r="D460" s="73">
        <v>330333401127</v>
      </c>
      <c r="E460" s="74">
        <v>0.08</v>
      </c>
      <c r="F460" s="64"/>
      <c r="G460" s="64"/>
      <c r="K460" s="64"/>
      <c r="L460" s="64"/>
      <c r="M460" s="64"/>
    </row>
    <row r="461" ht="12.8" customHeight="1" spans="1:13" x14ac:dyDescent="0.25">
      <c r="A461" s="71" t="s">
        <v>10321</v>
      </c>
      <c r="B461" s="72">
        <v>4049</v>
      </c>
      <c r="C461" s="72" t="s">
        <v>7514</v>
      </c>
      <c r="D461" s="73">
        <v>330333401452</v>
      </c>
      <c r="E461" s="74">
        <v>0.14</v>
      </c>
      <c r="F461" s="78"/>
      <c r="G461" s="64"/>
      <c r="K461" s="64"/>
      <c r="L461" s="64"/>
      <c r="M461" s="64"/>
    </row>
    <row r="462" ht="12.8" customHeight="1" spans="1:13" x14ac:dyDescent="0.25">
      <c r="A462" s="71" t="s">
        <v>10322</v>
      </c>
      <c r="B462" s="72">
        <v>4049</v>
      </c>
      <c r="C462" s="72" t="s">
        <v>7514</v>
      </c>
      <c r="D462" s="73">
        <v>330333402101</v>
      </c>
      <c r="E462" s="74">
        <v>0.11</v>
      </c>
      <c r="F462" s="78"/>
      <c r="G462" s="64"/>
      <c r="K462" s="64"/>
      <c r="L462" s="64"/>
      <c r="M462" s="64"/>
    </row>
    <row r="463" ht="12.8" customHeight="1" spans="1:13" x14ac:dyDescent="0.25">
      <c r="A463" s="71" t="s">
        <v>10323</v>
      </c>
      <c r="B463" s="72">
        <v>4049</v>
      </c>
      <c r="C463" s="72" t="s">
        <v>10324</v>
      </c>
      <c r="D463" s="73">
        <v>330335405101</v>
      </c>
      <c r="E463" s="74">
        <v>0.15</v>
      </c>
      <c r="F463" s="75"/>
      <c r="G463" s="64"/>
      <c r="K463" s="64"/>
      <c r="L463" s="64"/>
      <c r="M463" s="64"/>
    </row>
    <row r="464" ht="12.8" customHeight="1" spans="1:13" x14ac:dyDescent="0.25">
      <c r="A464" s="71" t="s">
        <v>10325</v>
      </c>
      <c r="B464" s="72">
        <v>405</v>
      </c>
      <c r="C464" s="72" t="s">
        <v>7872</v>
      </c>
      <c r="D464" s="73">
        <v>330333401473</v>
      </c>
      <c r="E464" s="74">
        <v>0.15</v>
      </c>
      <c r="F464" s="75"/>
      <c r="G464" s="64"/>
      <c r="K464" s="64"/>
      <c r="L464" s="64"/>
      <c r="M464" s="64"/>
    </row>
    <row r="465" ht="12.8" customHeight="1" spans="1:13" x14ac:dyDescent="0.25">
      <c r="A465" s="71" t="s">
        <v>10326</v>
      </c>
      <c r="B465" s="72">
        <v>405</v>
      </c>
      <c r="C465" s="72" t="s">
        <v>7872</v>
      </c>
      <c r="D465" s="73">
        <v>330333402174</v>
      </c>
      <c r="E465" s="74">
        <v>0.15</v>
      </c>
      <c r="F465" s="64"/>
      <c r="G465" s="64"/>
      <c r="K465" s="64"/>
      <c r="L465" s="64"/>
      <c r="M465" s="64"/>
    </row>
    <row r="466" ht="12.8" customHeight="1" spans="1:13" x14ac:dyDescent="0.25">
      <c r="A466" s="71" t="s">
        <v>10326</v>
      </c>
      <c r="B466" s="72">
        <v>405</v>
      </c>
      <c r="C466" s="72" t="s">
        <v>7872</v>
      </c>
      <c r="D466" s="73">
        <v>330333402174</v>
      </c>
      <c r="E466" s="74">
        <v>0.15</v>
      </c>
      <c r="F466" s="64"/>
      <c r="G466" s="64"/>
      <c r="K466" s="64"/>
      <c r="L466" s="64"/>
      <c r="M466" s="64"/>
    </row>
    <row r="467" ht="12.8" customHeight="1" spans="1:13" x14ac:dyDescent="0.25">
      <c r="A467" s="71" t="s">
        <v>10327</v>
      </c>
      <c r="B467" s="72">
        <v>405</v>
      </c>
      <c r="C467" s="72" t="s">
        <v>7872</v>
      </c>
      <c r="D467" s="73">
        <v>430433104105</v>
      </c>
      <c r="E467" s="74">
        <v>0.2</v>
      </c>
      <c r="F467" s="78"/>
      <c r="G467" s="64"/>
      <c r="K467" s="64"/>
      <c r="L467" s="64"/>
      <c r="M467" s="64"/>
    </row>
    <row r="468" ht="12.8" customHeight="1" spans="1:13" x14ac:dyDescent="0.25">
      <c r="A468" s="71" t="s">
        <v>10328</v>
      </c>
      <c r="B468" s="72">
        <v>405</v>
      </c>
      <c r="C468" s="72" t="s">
        <v>7872</v>
      </c>
      <c r="D468" s="73">
        <v>480483101228</v>
      </c>
      <c r="E468" s="74">
        <v>0.2</v>
      </c>
      <c r="F468" s="64"/>
      <c r="G468" s="64"/>
      <c r="K468" s="64"/>
      <c r="L468" s="64"/>
      <c r="M468" s="64"/>
    </row>
    <row r="469" ht="12.8" customHeight="1" spans="1:13" x14ac:dyDescent="0.25">
      <c r="A469" s="71" t="s">
        <v>10329</v>
      </c>
      <c r="B469" s="72">
        <v>406</v>
      </c>
      <c r="C469" s="72" t="s">
        <v>7880</v>
      </c>
      <c r="D469" s="73">
        <v>330333401473</v>
      </c>
      <c r="E469" s="74">
        <v>0.15</v>
      </c>
      <c r="F469" s="64"/>
      <c r="G469" s="64"/>
      <c r="K469" s="64"/>
      <c r="L469" s="64"/>
      <c r="M469" s="64"/>
    </row>
    <row r="470" ht="12.8" customHeight="1" spans="1:13" x14ac:dyDescent="0.25">
      <c r="A470" s="71" t="s">
        <v>10330</v>
      </c>
      <c r="B470" s="72">
        <v>406</v>
      </c>
      <c r="C470" s="72" t="s">
        <v>7880</v>
      </c>
      <c r="D470" s="73">
        <v>330333402174</v>
      </c>
      <c r="E470" s="74">
        <v>0.15</v>
      </c>
      <c r="F470" s="64"/>
      <c r="G470" s="64"/>
      <c r="K470" s="64"/>
      <c r="L470" s="64"/>
      <c r="M470" s="64"/>
    </row>
    <row r="471" ht="12.8" customHeight="1" spans="1:13" x14ac:dyDescent="0.25">
      <c r="A471" s="71" t="s">
        <v>10331</v>
      </c>
      <c r="B471" s="72">
        <v>407</v>
      </c>
      <c r="C471" s="72" t="s">
        <v>8484</v>
      </c>
      <c r="D471" s="73">
        <v>330335405142</v>
      </c>
      <c r="E471" s="74">
        <v>0.2</v>
      </c>
      <c r="F471" s="64"/>
      <c r="G471" s="64"/>
      <c r="K471" s="64"/>
      <c r="L471" s="64"/>
      <c r="M471" s="64"/>
    </row>
    <row r="472" ht="12.8" customHeight="1" spans="1:13" x14ac:dyDescent="0.25">
      <c r="A472" s="71" t="s">
        <v>10332</v>
      </c>
      <c r="B472" s="72">
        <v>407</v>
      </c>
      <c r="C472" s="72" t="s">
        <v>8484</v>
      </c>
      <c r="D472" s="73">
        <v>430433104105</v>
      </c>
      <c r="E472" s="74">
        <v>0.2</v>
      </c>
      <c r="F472" s="75"/>
      <c r="G472" s="64"/>
      <c r="K472" s="64"/>
      <c r="L472" s="64"/>
      <c r="M472" s="64"/>
    </row>
    <row r="473" ht="12.8" customHeight="1" spans="1:13" x14ac:dyDescent="0.25">
      <c r="A473" s="71" t="s">
        <v>10333</v>
      </c>
      <c r="B473" s="72">
        <v>407</v>
      </c>
      <c r="C473" s="72" t="s">
        <v>8484</v>
      </c>
      <c r="D473" s="73">
        <v>480483101228</v>
      </c>
      <c r="E473" s="74">
        <v>0.2</v>
      </c>
      <c r="F473" s="75"/>
      <c r="G473" s="64"/>
      <c r="K473" s="64"/>
      <c r="L473" s="64"/>
      <c r="M473" s="64"/>
    </row>
    <row r="474" ht="12.8" customHeight="1" spans="1:13" x14ac:dyDescent="0.25">
      <c r="A474" s="71" t="s">
        <v>10334</v>
      </c>
      <c r="B474" s="72">
        <v>416</v>
      </c>
      <c r="C474" s="72" t="s">
        <v>8492</v>
      </c>
      <c r="D474" s="73">
        <v>430433104105</v>
      </c>
      <c r="E474" s="74">
        <v>0.2</v>
      </c>
      <c r="F474" s="78"/>
      <c r="G474" s="64"/>
      <c r="K474" s="64"/>
      <c r="L474" s="64"/>
      <c r="M474" s="64"/>
    </row>
    <row r="475" ht="12.8" customHeight="1" spans="1:13" x14ac:dyDescent="0.25">
      <c r="A475" s="71" t="s">
        <v>10335</v>
      </c>
      <c r="B475" s="72">
        <v>416</v>
      </c>
      <c r="C475" s="72" t="s">
        <v>8492</v>
      </c>
      <c r="D475" s="73">
        <v>480483101228</v>
      </c>
      <c r="E475" s="74">
        <v>0.2</v>
      </c>
      <c r="F475" s="64"/>
      <c r="G475" s="64"/>
      <c r="K475" s="64"/>
      <c r="L475" s="64"/>
      <c r="M475" s="64"/>
    </row>
    <row r="476" ht="12.8" customHeight="1" spans="1:13" x14ac:dyDescent="0.25">
      <c r="A476" s="71" t="s">
        <v>10336</v>
      </c>
      <c r="B476" s="72">
        <v>423</v>
      </c>
      <c r="C476" s="72" t="s">
        <v>7338</v>
      </c>
      <c r="D476" s="73">
        <v>330333401101</v>
      </c>
      <c r="E476" s="74">
        <v>0.11</v>
      </c>
      <c r="F476" s="64"/>
      <c r="G476" s="64"/>
      <c r="K476" s="64"/>
      <c r="L476" s="64"/>
      <c r="M476" s="64"/>
    </row>
    <row r="477" ht="12.8" customHeight="1" spans="1:13" x14ac:dyDescent="0.25">
      <c r="A477" s="71" t="s">
        <v>10337</v>
      </c>
      <c r="B477" s="72">
        <v>423</v>
      </c>
      <c r="C477" s="72" t="s">
        <v>7338</v>
      </c>
      <c r="D477" s="73">
        <v>330333401127</v>
      </c>
      <c r="E477" s="74">
        <v>0.08</v>
      </c>
      <c r="F477" s="64"/>
      <c r="G477" s="64"/>
      <c r="K477" s="64"/>
      <c r="L477" s="64"/>
      <c r="M477" s="64"/>
    </row>
    <row r="478" ht="12.8" customHeight="1" spans="1:13" x14ac:dyDescent="0.25">
      <c r="A478" s="71" t="s">
        <v>10338</v>
      </c>
      <c r="B478" s="72">
        <v>423</v>
      </c>
      <c r="C478" s="72" t="s">
        <v>7338</v>
      </c>
      <c r="D478" s="73">
        <v>330333401452</v>
      </c>
      <c r="E478" s="74">
        <v>0.14</v>
      </c>
      <c r="F478" s="64"/>
      <c r="G478" s="64"/>
      <c r="K478" s="64"/>
      <c r="L478" s="64"/>
      <c r="M478" s="64"/>
    </row>
    <row r="479" ht="12.8" customHeight="1" spans="1:13" x14ac:dyDescent="0.25">
      <c r="A479" s="71" t="s">
        <v>10339</v>
      </c>
      <c r="B479" s="72">
        <v>423</v>
      </c>
      <c r="C479" s="72" t="s">
        <v>7338</v>
      </c>
      <c r="D479" s="73">
        <v>330333401453</v>
      </c>
      <c r="E479" s="74">
        <v>0.16</v>
      </c>
      <c r="F479" s="64"/>
      <c r="G479" s="64"/>
      <c r="K479" s="64"/>
      <c r="L479" s="64"/>
      <c r="M479" s="64"/>
    </row>
    <row r="480" ht="12.8" customHeight="1" spans="1:13" x14ac:dyDescent="0.25">
      <c r="A480" s="71" t="s">
        <v>10339</v>
      </c>
      <c r="B480" s="72">
        <v>423</v>
      </c>
      <c r="C480" s="72" t="s">
        <v>7338</v>
      </c>
      <c r="D480" s="73">
        <v>330333401453</v>
      </c>
      <c r="E480" s="74">
        <v>0.16</v>
      </c>
      <c r="F480" s="75"/>
      <c r="G480" s="64"/>
      <c r="K480" s="64"/>
      <c r="L480" s="64"/>
      <c r="M480" s="64"/>
    </row>
    <row r="481" ht="12.8" customHeight="1" spans="1:13" x14ac:dyDescent="0.25">
      <c r="A481" s="71" t="s">
        <v>10340</v>
      </c>
      <c r="B481" s="72">
        <v>423</v>
      </c>
      <c r="C481" s="72" t="s">
        <v>7338</v>
      </c>
      <c r="D481" s="73">
        <v>330333402101</v>
      </c>
      <c r="E481" s="74">
        <v>0.11</v>
      </c>
      <c r="F481" s="75"/>
      <c r="G481" s="64"/>
      <c r="K481" s="64"/>
      <c r="L481" s="64"/>
      <c r="M481" s="64"/>
    </row>
    <row r="482" ht="12.8" customHeight="1" spans="1:13" x14ac:dyDescent="0.25">
      <c r="A482" s="71" t="s">
        <v>10341</v>
      </c>
      <c r="B482" s="72">
        <v>423</v>
      </c>
      <c r="C482" s="72" t="s">
        <v>7338</v>
      </c>
      <c r="D482" s="73">
        <v>330333402152</v>
      </c>
      <c r="E482" s="74">
        <v>0.16</v>
      </c>
      <c r="F482" s="64"/>
      <c r="G482" s="64"/>
      <c r="K482" s="64"/>
      <c r="L482" s="64"/>
      <c r="M482" s="64"/>
    </row>
    <row r="483" ht="12.8" customHeight="1" spans="1:13" x14ac:dyDescent="0.25">
      <c r="A483" s="71" t="s">
        <v>10342</v>
      </c>
      <c r="B483" s="72">
        <v>423</v>
      </c>
      <c r="C483" s="72" t="s">
        <v>7338</v>
      </c>
      <c r="D483" s="73">
        <v>330335405101</v>
      </c>
      <c r="E483" s="74">
        <v>0.15</v>
      </c>
      <c r="F483" s="64"/>
      <c r="G483" s="64"/>
      <c r="K483" s="64"/>
      <c r="L483" s="64"/>
      <c r="M483" s="64"/>
    </row>
    <row r="484" ht="12.8" customHeight="1" spans="1:13" x14ac:dyDescent="0.25">
      <c r="A484" s="71" t="s">
        <v>10343</v>
      </c>
      <c r="B484" s="72">
        <v>423</v>
      </c>
      <c r="C484" s="72" t="s">
        <v>7338</v>
      </c>
      <c r="D484" s="73">
        <v>330335405142</v>
      </c>
      <c r="E484" s="74">
        <v>0.2</v>
      </c>
      <c r="F484" s="64"/>
      <c r="G484" s="64"/>
      <c r="K484" s="64"/>
      <c r="L484" s="64"/>
      <c r="M484" s="64"/>
    </row>
    <row r="485" ht="12.8" customHeight="1" spans="1:13" x14ac:dyDescent="0.25">
      <c r="A485" s="59" t="s">
        <v>10344</v>
      </c>
      <c r="B485" s="72">
        <v>423</v>
      </c>
      <c r="C485" s="72" t="s">
        <v>7338</v>
      </c>
      <c r="D485" s="73">
        <v>430433104105</v>
      </c>
      <c r="E485" s="74">
        <v>0.2</v>
      </c>
      <c r="F485" s="78"/>
      <c r="G485" s="64"/>
      <c r="K485" s="64"/>
      <c r="L485" s="64"/>
      <c r="M485" s="64"/>
    </row>
    <row r="486" ht="12.8" customHeight="1" spans="1:13" x14ac:dyDescent="0.25">
      <c r="A486" s="71" t="s">
        <v>10345</v>
      </c>
      <c r="B486" s="72">
        <v>423</v>
      </c>
      <c r="C486" s="72" t="s">
        <v>7338</v>
      </c>
      <c r="D486" s="73">
        <v>480483101228</v>
      </c>
      <c r="E486" s="74">
        <v>0.2</v>
      </c>
      <c r="F486" s="78"/>
      <c r="G486" s="64"/>
      <c r="K486" s="64"/>
      <c r="L486" s="64"/>
      <c r="M486" s="64"/>
    </row>
    <row r="487" ht="12.8" customHeight="1" spans="1:13" x14ac:dyDescent="0.25">
      <c r="A487" s="71" t="s">
        <v>10346</v>
      </c>
      <c r="B487" s="72">
        <v>429</v>
      </c>
      <c r="C487" s="72" t="s">
        <v>8486</v>
      </c>
      <c r="D487" s="73">
        <v>430433104105</v>
      </c>
      <c r="E487" s="74">
        <v>0.2</v>
      </c>
      <c r="F487" s="78"/>
      <c r="G487" s="64"/>
      <c r="K487" s="64"/>
      <c r="L487" s="64"/>
      <c r="M487" s="64"/>
    </row>
    <row r="488" ht="12.8" customHeight="1" spans="1:13" x14ac:dyDescent="0.25">
      <c r="A488" s="71" t="s">
        <v>10347</v>
      </c>
      <c r="B488" s="72">
        <v>429</v>
      </c>
      <c r="C488" s="72" t="s">
        <v>8486</v>
      </c>
      <c r="D488" s="73">
        <v>480483101228</v>
      </c>
      <c r="E488" s="74">
        <v>0.2</v>
      </c>
      <c r="F488" s="78"/>
      <c r="G488" s="64"/>
      <c r="K488" s="64"/>
      <c r="L488" s="64"/>
      <c r="M488" s="64"/>
    </row>
    <row r="489" ht="12.8" customHeight="1" spans="1:13" x14ac:dyDescent="0.25">
      <c r="A489" s="71" t="s">
        <v>10348</v>
      </c>
      <c r="B489" s="72">
        <v>438</v>
      </c>
      <c r="C489" s="72" t="s">
        <v>10349</v>
      </c>
      <c r="D489" s="73">
        <v>330333401101</v>
      </c>
      <c r="E489" s="74">
        <v>0.11</v>
      </c>
      <c r="F489" s="78"/>
      <c r="G489" s="64"/>
      <c r="K489" s="64"/>
      <c r="L489" s="64"/>
      <c r="M489" s="64"/>
    </row>
    <row r="490" ht="12.8" customHeight="1" spans="1:13" x14ac:dyDescent="0.25">
      <c r="A490" s="71" t="s">
        <v>10350</v>
      </c>
      <c r="B490" s="72">
        <v>438</v>
      </c>
      <c r="C490" s="72" t="s">
        <v>10349</v>
      </c>
      <c r="D490" s="73">
        <v>330333401452</v>
      </c>
      <c r="E490" s="74">
        <v>0.14</v>
      </c>
      <c r="F490" s="78"/>
      <c r="G490" s="64"/>
      <c r="K490" s="64"/>
      <c r="L490" s="64"/>
      <c r="M490" s="64"/>
    </row>
    <row r="491" ht="12.8" customHeight="1" spans="1:13" x14ac:dyDescent="0.25">
      <c r="A491" s="71" t="s">
        <v>10351</v>
      </c>
      <c r="B491" s="72">
        <v>438</v>
      </c>
      <c r="C491" s="72" t="s">
        <v>10349</v>
      </c>
      <c r="D491" s="73">
        <v>330333402101</v>
      </c>
      <c r="E491" s="74">
        <v>0.11</v>
      </c>
      <c r="F491" s="78"/>
      <c r="G491" s="64"/>
      <c r="K491" s="64"/>
      <c r="L491" s="64"/>
      <c r="M491" s="64"/>
    </row>
    <row r="492" ht="12.8" customHeight="1" spans="1:13" x14ac:dyDescent="0.25">
      <c r="A492" s="71" t="s">
        <v>10352</v>
      </c>
      <c r="B492" s="72">
        <v>438</v>
      </c>
      <c r="C492" s="72" t="s">
        <v>10349</v>
      </c>
      <c r="D492" s="73">
        <v>330333402152</v>
      </c>
      <c r="E492" s="74">
        <v>0.16</v>
      </c>
      <c r="F492" s="78"/>
      <c r="G492" s="64"/>
      <c r="K492" s="64"/>
      <c r="L492" s="64"/>
      <c r="M492" s="64"/>
    </row>
    <row r="493" ht="12.8" customHeight="1" spans="1:13" x14ac:dyDescent="0.25">
      <c r="A493" s="71" t="s">
        <v>10353</v>
      </c>
      <c r="B493" s="72">
        <v>438</v>
      </c>
      <c r="C493" s="72" t="s">
        <v>10349</v>
      </c>
      <c r="D493" s="73">
        <v>330335405101</v>
      </c>
      <c r="E493" s="74">
        <v>0.15</v>
      </c>
      <c r="F493" s="78"/>
      <c r="G493" s="64"/>
      <c r="K493" s="64"/>
      <c r="L493" s="64"/>
      <c r="M493" s="64"/>
    </row>
    <row r="494" ht="12.8" customHeight="1" spans="1:13" x14ac:dyDescent="0.25">
      <c r="A494" s="71" t="s">
        <v>10354</v>
      </c>
      <c r="B494" s="72">
        <v>441</v>
      </c>
      <c r="C494" s="72" t="s">
        <v>7965</v>
      </c>
      <c r="D494" s="73">
        <v>330335405142</v>
      </c>
      <c r="E494" s="74">
        <v>0.2</v>
      </c>
      <c r="F494" s="78"/>
      <c r="G494" s="64"/>
      <c r="K494" s="64"/>
      <c r="L494" s="64"/>
      <c r="M494" s="64"/>
    </row>
    <row r="495" ht="12.8" customHeight="1" spans="1:13" x14ac:dyDescent="0.25">
      <c r="A495" s="71" t="s">
        <v>10354</v>
      </c>
      <c r="B495" s="72">
        <v>441</v>
      </c>
      <c r="C495" s="72" t="s">
        <v>7965</v>
      </c>
      <c r="D495" s="73">
        <v>330335405142</v>
      </c>
      <c r="E495" s="74">
        <v>0.2</v>
      </c>
      <c r="F495" s="78"/>
      <c r="G495" s="64"/>
      <c r="K495" s="64"/>
      <c r="L495" s="64"/>
      <c r="M495" s="64"/>
    </row>
    <row r="496" ht="12.8" customHeight="1" spans="1:13" x14ac:dyDescent="0.25">
      <c r="A496" s="71" t="s">
        <v>10355</v>
      </c>
      <c r="B496" s="72">
        <v>442</v>
      </c>
      <c r="C496" s="72" t="s">
        <v>7967</v>
      </c>
      <c r="D496" s="73">
        <v>330335405142</v>
      </c>
      <c r="E496" s="74">
        <v>0.2</v>
      </c>
      <c r="F496" s="78"/>
      <c r="G496" s="64"/>
      <c r="K496" s="64"/>
      <c r="L496" s="64"/>
      <c r="M496" s="64"/>
    </row>
    <row r="497" ht="12.8" customHeight="1" spans="1:13" x14ac:dyDescent="0.25">
      <c r="A497" s="71" t="s">
        <v>10355</v>
      </c>
      <c r="B497" s="72">
        <v>442</v>
      </c>
      <c r="C497" s="72" t="s">
        <v>7967</v>
      </c>
      <c r="D497" s="73">
        <v>330335405142</v>
      </c>
      <c r="E497" s="74">
        <v>0.2</v>
      </c>
      <c r="F497" s="78"/>
      <c r="G497" s="64"/>
      <c r="K497" s="64"/>
      <c r="L497" s="64"/>
      <c r="M497" s="64"/>
    </row>
    <row r="498" ht="12.8" customHeight="1" spans="1:13" x14ac:dyDescent="0.25">
      <c r="A498" s="71" t="s">
        <v>10356</v>
      </c>
      <c r="B498" s="72">
        <v>446</v>
      </c>
      <c r="C498" s="72" t="s">
        <v>7969</v>
      </c>
      <c r="D498" s="73">
        <v>330335405142</v>
      </c>
      <c r="E498" s="74">
        <v>0.2</v>
      </c>
      <c r="F498" s="78"/>
      <c r="G498" s="64"/>
      <c r="K498" s="64"/>
      <c r="L498" s="64"/>
      <c r="M498" s="64"/>
    </row>
    <row r="499" ht="12.8" customHeight="1" spans="1:13" x14ac:dyDescent="0.25">
      <c r="A499" s="71" t="s">
        <v>10356</v>
      </c>
      <c r="B499" s="72">
        <v>446</v>
      </c>
      <c r="C499" s="72" t="s">
        <v>7969</v>
      </c>
      <c r="D499" s="73">
        <v>330335405142</v>
      </c>
      <c r="E499" s="74">
        <v>0.2</v>
      </c>
      <c r="F499" s="64"/>
      <c r="G499" s="64"/>
      <c r="K499" s="64"/>
      <c r="L499" s="64"/>
      <c r="M499" s="64"/>
    </row>
    <row r="500" ht="12.8" customHeight="1" spans="1:13" x14ac:dyDescent="0.25">
      <c r="A500" s="71" t="s">
        <v>10357</v>
      </c>
      <c r="B500" s="72">
        <v>447</v>
      </c>
      <c r="C500" s="72" t="s">
        <v>7971</v>
      </c>
      <c r="D500" s="73">
        <v>330335405142</v>
      </c>
      <c r="E500" s="74">
        <v>0.2</v>
      </c>
      <c r="F500" s="64"/>
      <c r="G500" s="64"/>
      <c r="K500" s="64"/>
      <c r="L500" s="64"/>
      <c r="M500" s="64"/>
    </row>
    <row r="501" ht="12.8" customHeight="1" spans="1:13" x14ac:dyDescent="0.25">
      <c r="A501" s="71" t="s">
        <v>10357</v>
      </c>
      <c r="B501" s="72">
        <v>447</v>
      </c>
      <c r="C501" s="72" t="s">
        <v>7971</v>
      </c>
      <c r="D501" s="73">
        <v>330335405142</v>
      </c>
      <c r="E501" s="74">
        <v>0.2</v>
      </c>
      <c r="F501" s="64"/>
      <c r="G501" s="64"/>
      <c r="K501" s="64"/>
      <c r="L501" s="64"/>
      <c r="M501" s="64"/>
    </row>
    <row r="502" ht="12.8" customHeight="1" spans="1:13" x14ac:dyDescent="0.25">
      <c r="A502" s="71" t="s">
        <v>10358</v>
      </c>
      <c r="B502" s="72">
        <v>447</v>
      </c>
      <c r="C502" s="72" t="s">
        <v>10359</v>
      </c>
      <c r="D502" s="73">
        <v>480483101228</v>
      </c>
      <c r="E502" s="74">
        <v>0.2</v>
      </c>
      <c r="F502" s="64"/>
      <c r="G502" s="64"/>
      <c r="K502" s="64"/>
      <c r="L502" s="64"/>
      <c r="M502" s="64"/>
    </row>
    <row r="503" ht="12.8" customHeight="1" spans="1:13" x14ac:dyDescent="0.25">
      <c r="A503" s="71" t="s">
        <v>10360</v>
      </c>
      <c r="B503" s="72">
        <v>448</v>
      </c>
      <c r="C503" s="72" t="s">
        <v>7976</v>
      </c>
      <c r="D503" s="73">
        <v>330335405142</v>
      </c>
      <c r="E503" s="74">
        <v>0.2</v>
      </c>
      <c r="F503" s="64"/>
      <c r="G503" s="64"/>
      <c r="K503" s="64"/>
      <c r="L503" s="64"/>
      <c r="M503" s="64"/>
    </row>
    <row r="504" ht="12.8" customHeight="1" spans="1:13" x14ac:dyDescent="0.25">
      <c r="A504" s="71" t="s">
        <v>10360</v>
      </c>
      <c r="B504" s="72">
        <v>448</v>
      </c>
      <c r="C504" s="72" t="s">
        <v>7976</v>
      </c>
      <c r="D504" s="73">
        <v>330335405142</v>
      </c>
      <c r="E504" s="74">
        <v>0.2</v>
      </c>
      <c r="F504" s="64"/>
      <c r="G504" s="64"/>
      <c r="K504" s="64"/>
      <c r="L504" s="64"/>
      <c r="M504" s="64"/>
    </row>
    <row r="505" ht="12.8" customHeight="1" spans="1:13" x14ac:dyDescent="0.25">
      <c r="A505" s="71" t="s">
        <v>10361</v>
      </c>
      <c r="B505" s="72">
        <v>449</v>
      </c>
      <c r="C505" s="72" t="s">
        <v>7978</v>
      </c>
      <c r="D505" s="73">
        <v>330335405142</v>
      </c>
      <c r="E505" s="74">
        <v>0.2</v>
      </c>
      <c r="F505" s="64"/>
      <c r="G505" s="64"/>
      <c r="K505" s="64"/>
      <c r="L505" s="64"/>
      <c r="M505" s="64"/>
    </row>
    <row r="506" ht="12.8" customHeight="1" spans="1:13" x14ac:dyDescent="0.25">
      <c r="A506" s="71" t="s">
        <v>10361</v>
      </c>
      <c r="B506" s="72">
        <v>449</v>
      </c>
      <c r="C506" s="72" t="s">
        <v>7978</v>
      </c>
      <c r="D506" s="73">
        <v>330335405142</v>
      </c>
      <c r="E506" s="74">
        <v>0.2</v>
      </c>
      <c r="F506" s="75"/>
      <c r="G506" s="64"/>
      <c r="K506" s="64"/>
      <c r="L506" s="64"/>
      <c r="M506" s="64"/>
    </row>
    <row r="507" ht="12.8" customHeight="1" spans="1:13" x14ac:dyDescent="0.25">
      <c r="A507" s="71" t="s">
        <v>10362</v>
      </c>
      <c r="B507" s="72">
        <v>450</v>
      </c>
      <c r="C507" s="72" t="s">
        <v>7980</v>
      </c>
      <c r="D507" s="73">
        <v>330335405142</v>
      </c>
      <c r="E507" s="74">
        <v>0.2</v>
      </c>
      <c r="F507" s="75"/>
      <c r="G507" s="64"/>
      <c r="K507" s="64"/>
      <c r="L507" s="64"/>
      <c r="M507" s="64"/>
    </row>
    <row r="508" ht="12.8" customHeight="1" spans="1:13" x14ac:dyDescent="0.25">
      <c r="A508" s="71" t="s">
        <v>10362</v>
      </c>
      <c r="B508" s="72">
        <v>450</v>
      </c>
      <c r="C508" s="72" t="s">
        <v>7980</v>
      </c>
      <c r="D508" s="73">
        <v>330335405142</v>
      </c>
      <c r="E508" s="74">
        <v>0.2</v>
      </c>
      <c r="F508" s="64"/>
      <c r="G508" s="64"/>
      <c r="K508" s="64"/>
      <c r="L508" s="64"/>
      <c r="M508" s="64"/>
    </row>
    <row r="509" ht="12.8" customHeight="1" spans="1:13" x14ac:dyDescent="0.25">
      <c r="A509" s="71" t="s">
        <v>10363</v>
      </c>
      <c r="B509" s="72">
        <v>451</v>
      </c>
      <c r="C509" s="72" t="s">
        <v>7982</v>
      </c>
      <c r="D509" s="73">
        <v>330335405142</v>
      </c>
      <c r="E509" s="74">
        <v>0.2</v>
      </c>
      <c r="F509" s="64"/>
      <c r="G509" s="64"/>
      <c r="K509" s="64"/>
      <c r="L509" s="64"/>
      <c r="M509" s="64"/>
    </row>
    <row r="510" ht="12.8" customHeight="1" spans="1:13" x14ac:dyDescent="0.25">
      <c r="A510" s="71" t="s">
        <v>10363</v>
      </c>
      <c r="B510" s="72">
        <v>451</v>
      </c>
      <c r="C510" s="72" t="s">
        <v>7982</v>
      </c>
      <c r="D510" s="73">
        <v>330335405142</v>
      </c>
      <c r="E510" s="74">
        <v>0.2</v>
      </c>
      <c r="F510" s="64"/>
      <c r="G510" s="64"/>
      <c r="K510" s="64"/>
      <c r="L510" s="64"/>
      <c r="M510" s="64"/>
    </row>
    <row r="511" ht="12.8" customHeight="1" spans="1:13" x14ac:dyDescent="0.25">
      <c r="A511" s="71" t="s">
        <v>10364</v>
      </c>
      <c r="B511" s="72">
        <v>452</v>
      </c>
      <c r="C511" s="72" t="s">
        <v>7986</v>
      </c>
      <c r="D511" s="73">
        <v>330335405142</v>
      </c>
      <c r="E511" s="74">
        <v>0.2</v>
      </c>
      <c r="F511" s="64"/>
      <c r="G511" s="64"/>
      <c r="K511" s="64"/>
      <c r="L511" s="64"/>
      <c r="M511" s="64"/>
    </row>
    <row r="512" ht="12.8" customHeight="1" spans="1:13" x14ac:dyDescent="0.25">
      <c r="A512" s="71" t="s">
        <v>10364</v>
      </c>
      <c r="B512" s="72">
        <v>452</v>
      </c>
      <c r="C512" s="72" t="s">
        <v>7986</v>
      </c>
      <c r="D512" s="73">
        <v>330335405142</v>
      </c>
      <c r="E512" s="74">
        <v>0.2</v>
      </c>
      <c r="F512" s="75"/>
      <c r="G512" s="64"/>
      <c r="K512" s="64"/>
      <c r="L512" s="64"/>
      <c r="M512" s="64"/>
    </row>
    <row r="513" ht="12.8" customHeight="1" spans="1:13" x14ac:dyDescent="0.25">
      <c r="A513" s="71" t="s">
        <v>10365</v>
      </c>
      <c r="B513" s="72">
        <v>452</v>
      </c>
      <c r="C513" s="72" t="s">
        <v>7986</v>
      </c>
      <c r="D513" s="73">
        <v>430433103251</v>
      </c>
      <c r="E513" s="74">
        <v>0.2</v>
      </c>
      <c r="F513" s="68"/>
      <c r="G513" s="64"/>
      <c r="K513" s="64"/>
      <c r="L513" s="64"/>
      <c r="M513" s="64"/>
    </row>
    <row r="514" ht="12.8" customHeight="1" spans="1:13" x14ac:dyDescent="0.25">
      <c r="A514" s="59" t="s">
        <v>10366</v>
      </c>
      <c r="B514" s="72">
        <v>452</v>
      </c>
      <c r="C514" s="72" t="s">
        <v>7986</v>
      </c>
      <c r="D514" s="73">
        <v>430433104105</v>
      </c>
      <c r="E514" s="74">
        <v>0.2</v>
      </c>
      <c r="F514" s="78"/>
      <c r="G514" s="64"/>
      <c r="K514" s="64"/>
      <c r="L514" s="64"/>
      <c r="M514" s="64"/>
    </row>
    <row r="515" ht="12.8" customHeight="1" spans="1:13" x14ac:dyDescent="0.25">
      <c r="A515" s="71" t="s">
        <v>10367</v>
      </c>
      <c r="B515" s="72">
        <v>452</v>
      </c>
      <c r="C515" s="72" t="s">
        <v>10368</v>
      </c>
      <c r="D515" s="73">
        <v>480483101228</v>
      </c>
      <c r="E515" s="74">
        <v>0.2</v>
      </c>
      <c r="F515" s="64"/>
      <c r="G515" s="64"/>
      <c r="K515" s="64"/>
      <c r="L515" s="64"/>
      <c r="M515" s="64"/>
    </row>
    <row r="516" ht="12.8" customHeight="1" spans="1:13" x14ac:dyDescent="0.25">
      <c r="A516" s="71" t="s">
        <v>10369</v>
      </c>
      <c r="B516" s="72">
        <v>453</v>
      </c>
      <c r="C516" s="72" t="s">
        <v>7988</v>
      </c>
      <c r="D516" s="73">
        <v>330335405142</v>
      </c>
      <c r="E516" s="74">
        <v>0.2</v>
      </c>
      <c r="F516" s="64"/>
      <c r="G516" s="64"/>
      <c r="K516" s="64"/>
      <c r="L516" s="64"/>
      <c r="M516" s="64"/>
    </row>
    <row r="517" ht="12.8" customHeight="1" spans="1:13" x14ac:dyDescent="0.25">
      <c r="A517" s="71" t="s">
        <v>10369</v>
      </c>
      <c r="B517" s="72">
        <v>453</v>
      </c>
      <c r="C517" s="72" t="s">
        <v>7988</v>
      </c>
      <c r="D517" s="73">
        <v>330335405142</v>
      </c>
      <c r="E517" s="74">
        <v>0.2</v>
      </c>
      <c r="F517" s="64"/>
      <c r="G517" s="64"/>
      <c r="K517" s="64"/>
      <c r="L517" s="64"/>
      <c r="M517" s="64"/>
    </row>
    <row r="518" ht="12.8" customHeight="1" spans="1:13" x14ac:dyDescent="0.25">
      <c r="A518" s="71" t="s">
        <v>10370</v>
      </c>
      <c r="B518" s="72">
        <v>453</v>
      </c>
      <c r="C518" s="72" t="s">
        <v>10371</v>
      </c>
      <c r="D518" s="73">
        <v>480483101228</v>
      </c>
      <c r="E518" s="74">
        <v>0.2</v>
      </c>
      <c r="F518" s="64"/>
      <c r="G518" s="64"/>
      <c r="K518" s="64"/>
      <c r="L518" s="64"/>
      <c r="M518" s="64"/>
    </row>
    <row r="519" ht="12.8" customHeight="1" spans="1:13" x14ac:dyDescent="0.25">
      <c r="A519" s="71" t="s">
        <v>10372</v>
      </c>
      <c r="B519" s="72">
        <v>454</v>
      </c>
      <c r="C519" s="72" t="s">
        <v>7990</v>
      </c>
      <c r="D519" s="73">
        <v>330335405142</v>
      </c>
      <c r="E519" s="74">
        <v>0.2</v>
      </c>
      <c r="F519" s="64"/>
      <c r="G519" s="64"/>
      <c r="K519" s="64"/>
      <c r="L519" s="64"/>
      <c r="M519" s="64"/>
    </row>
    <row r="520" ht="12.8" customHeight="1" spans="1:13" x14ac:dyDescent="0.25">
      <c r="A520" s="71" t="s">
        <v>10372</v>
      </c>
      <c r="B520" s="72">
        <v>454</v>
      </c>
      <c r="C520" s="72" t="s">
        <v>7990</v>
      </c>
      <c r="D520" s="73">
        <v>330335405142</v>
      </c>
      <c r="E520" s="74">
        <v>0.2</v>
      </c>
      <c r="F520" s="64"/>
      <c r="G520" s="64"/>
      <c r="K520" s="64"/>
      <c r="L520" s="64"/>
      <c r="M520" s="64"/>
    </row>
    <row r="521" ht="12.8" customHeight="1" spans="1:13" x14ac:dyDescent="0.25">
      <c r="A521" s="71" t="s">
        <v>10373</v>
      </c>
      <c r="B521" s="72">
        <v>455</v>
      </c>
      <c r="C521" s="72" t="s">
        <v>10374</v>
      </c>
      <c r="D521" s="73">
        <v>330333401473</v>
      </c>
      <c r="E521" s="74">
        <v>0.15</v>
      </c>
      <c r="F521" s="64"/>
      <c r="G521" s="64"/>
      <c r="K521" s="64"/>
      <c r="L521" s="64"/>
      <c r="M521" s="64"/>
    </row>
    <row r="522" ht="12.8" customHeight="1" spans="1:13" x14ac:dyDescent="0.25">
      <c r="A522" s="71" t="s">
        <v>10375</v>
      </c>
      <c r="B522" s="72">
        <v>455</v>
      </c>
      <c r="C522" s="72" t="s">
        <v>10374</v>
      </c>
      <c r="D522" s="73">
        <v>330333402174</v>
      </c>
      <c r="E522" s="74">
        <v>0.15</v>
      </c>
      <c r="F522" s="75"/>
      <c r="G522" s="64"/>
      <c r="K522" s="64"/>
      <c r="L522" s="64"/>
      <c r="M522" s="64"/>
    </row>
    <row r="523" ht="12.8" customHeight="1" spans="1:13" x14ac:dyDescent="0.25">
      <c r="A523" s="71" t="s">
        <v>10376</v>
      </c>
      <c r="B523" s="72">
        <v>456</v>
      </c>
      <c r="C523" s="72" t="s">
        <v>10377</v>
      </c>
      <c r="D523" s="73">
        <v>330333401473</v>
      </c>
      <c r="E523" s="74">
        <v>0.14</v>
      </c>
      <c r="F523" s="64"/>
      <c r="G523" s="64"/>
      <c r="K523" s="64"/>
      <c r="L523" s="64"/>
      <c r="M523" s="64"/>
    </row>
    <row r="524" ht="12.8" customHeight="1" spans="1:13" x14ac:dyDescent="0.25">
      <c r="A524" s="71" t="s">
        <v>10378</v>
      </c>
      <c r="B524" s="72">
        <v>456</v>
      </c>
      <c r="C524" s="72" t="s">
        <v>10377</v>
      </c>
      <c r="D524" s="73">
        <v>330333402174</v>
      </c>
      <c r="E524" s="74">
        <v>0.15</v>
      </c>
      <c r="F524" s="64"/>
      <c r="G524" s="64"/>
      <c r="K524" s="64"/>
      <c r="L524" s="64"/>
      <c r="M524" s="64"/>
    </row>
    <row r="525" ht="12.8" customHeight="1" spans="1:13" x14ac:dyDescent="0.25">
      <c r="A525" s="71" t="s">
        <v>10379</v>
      </c>
      <c r="B525" s="72">
        <v>457</v>
      </c>
      <c r="C525" s="72" t="s">
        <v>7992</v>
      </c>
      <c r="D525" s="73">
        <v>330335405142</v>
      </c>
      <c r="E525" s="74">
        <v>0.2</v>
      </c>
      <c r="F525" s="64"/>
      <c r="G525" s="64"/>
      <c r="K525" s="64"/>
      <c r="L525" s="64"/>
      <c r="M525" s="64"/>
    </row>
    <row r="526" ht="12.8" customHeight="1" spans="1:6" x14ac:dyDescent="0.25">
      <c r="A526" s="71" t="s">
        <v>10379</v>
      </c>
      <c r="B526" s="72">
        <v>457</v>
      </c>
      <c r="C526" s="72" t="s">
        <v>7992</v>
      </c>
      <c r="D526" s="73">
        <v>330335405142</v>
      </c>
      <c r="E526" s="74">
        <v>0.2</v>
      </c>
      <c r="F526" s="78"/>
    </row>
    <row r="527" ht="12.8" customHeight="1" spans="1:6" x14ac:dyDescent="0.25">
      <c r="A527" s="71" t="s">
        <v>10380</v>
      </c>
      <c r="B527" s="72">
        <v>457</v>
      </c>
      <c r="C527" s="72" t="s">
        <v>10381</v>
      </c>
      <c r="D527" s="73">
        <v>430433104105</v>
      </c>
      <c r="E527" s="74">
        <v>0.2</v>
      </c>
      <c r="F527" s="64"/>
    </row>
    <row r="528" ht="12.8" customHeight="1" spans="1:6" x14ac:dyDescent="0.25">
      <c r="A528" s="71" t="s">
        <v>10382</v>
      </c>
      <c r="B528" s="72">
        <v>457</v>
      </c>
      <c r="C528" s="72" t="s">
        <v>10381</v>
      </c>
      <c r="D528" s="73">
        <v>480483101228</v>
      </c>
      <c r="E528" s="74">
        <v>0.2</v>
      </c>
      <c r="F528" s="64"/>
    </row>
    <row r="529" ht="12.8" customHeight="1" spans="1:6" x14ac:dyDescent="0.25">
      <c r="A529" s="71" t="s">
        <v>10383</v>
      </c>
      <c r="B529" s="72">
        <v>458</v>
      </c>
      <c r="C529" s="72" t="s">
        <v>7996</v>
      </c>
      <c r="D529" s="73">
        <v>330333401101</v>
      </c>
      <c r="E529" s="74">
        <v>0.11</v>
      </c>
      <c r="F529" s="64"/>
    </row>
    <row r="530" ht="12.8" customHeight="1" spans="1:6" x14ac:dyDescent="0.25">
      <c r="A530" s="71" t="s">
        <v>10384</v>
      </c>
      <c r="B530" s="72">
        <v>458</v>
      </c>
      <c r="C530" s="72" t="s">
        <v>7996</v>
      </c>
      <c r="D530" s="73">
        <v>330333401127</v>
      </c>
      <c r="E530" s="74">
        <v>0.08</v>
      </c>
      <c r="F530" s="64"/>
    </row>
    <row r="531" ht="12.8" customHeight="1" spans="1:6" x14ac:dyDescent="0.25">
      <c r="A531" s="71" t="s">
        <v>10385</v>
      </c>
      <c r="B531" s="72">
        <v>458</v>
      </c>
      <c r="C531" s="72" t="s">
        <v>7996</v>
      </c>
      <c r="D531" s="73">
        <v>330333402101</v>
      </c>
      <c r="E531" s="74">
        <v>0.11</v>
      </c>
      <c r="F531" s="75"/>
    </row>
    <row r="532" ht="12.8" customHeight="1" spans="1:6" x14ac:dyDescent="0.25">
      <c r="A532" s="71" t="s">
        <v>10386</v>
      </c>
      <c r="B532" s="72">
        <v>458</v>
      </c>
      <c r="C532" s="72" t="s">
        <v>7996</v>
      </c>
      <c r="D532" s="73">
        <v>330335405101</v>
      </c>
      <c r="E532" s="74">
        <v>0.15</v>
      </c>
      <c r="F532" s="75"/>
    </row>
    <row r="533" ht="12.8" customHeight="1" spans="1:6" x14ac:dyDescent="0.25">
      <c r="A533" s="71" t="s">
        <v>10387</v>
      </c>
      <c r="B533" s="72">
        <v>458</v>
      </c>
      <c r="C533" s="72" t="s">
        <v>7996</v>
      </c>
      <c r="D533" s="73">
        <v>330335405142</v>
      </c>
      <c r="E533" s="74">
        <v>0.2</v>
      </c>
      <c r="F533" s="64"/>
    </row>
    <row r="534" ht="12.8" customHeight="1" spans="1:6" x14ac:dyDescent="0.25">
      <c r="A534" s="71" t="s">
        <v>10387</v>
      </c>
      <c r="B534" s="72">
        <v>458</v>
      </c>
      <c r="C534" s="72" t="s">
        <v>7996</v>
      </c>
      <c r="D534" s="73">
        <v>330335405142</v>
      </c>
      <c r="E534" s="74">
        <v>0.2</v>
      </c>
      <c r="F534" s="64"/>
    </row>
    <row r="535" ht="12.8" customHeight="1" spans="1:6" x14ac:dyDescent="0.25">
      <c r="A535" s="71" t="s">
        <v>10388</v>
      </c>
      <c r="B535" s="72">
        <v>459</v>
      </c>
      <c r="C535" s="72" t="s">
        <v>8257</v>
      </c>
      <c r="D535" s="73">
        <v>330335405142</v>
      </c>
      <c r="E535" s="74">
        <v>0.2</v>
      </c>
      <c r="F535" s="64"/>
    </row>
    <row r="536" ht="12.8" customHeight="1" spans="1:6" x14ac:dyDescent="0.25">
      <c r="A536" s="71" t="s">
        <v>10388</v>
      </c>
      <c r="B536" s="72">
        <v>459</v>
      </c>
      <c r="C536" s="72" t="s">
        <v>8257</v>
      </c>
      <c r="D536" s="73">
        <v>330335405142</v>
      </c>
      <c r="E536" s="74">
        <v>0.2</v>
      </c>
      <c r="F536" s="75"/>
    </row>
    <row r="537" ht="12.8" customHeight="1" spans="1:6" x14ac:dyDescent="0.25">
      <c r="A537" s="59" t="s">
        <v>10389</v>
      </c>
      <c r="B537" s="72">
        <v>459</v>
      </c>
      <c r="C537" s="72" t="s">
        <v>8257</v>
      </c>
      <c r="D537" s="73">
        <v>480483101228</v>
      </c>
      <c r="E537" s="74">
        <v>0.2</v>
      </c>
      <c r="F537" s="75"/>
    </row>
    <row r="538" ht="12.8" customHeight="1" spans="1:6" x14ac:dyDescent="0.25">
      <c r="A538" s="71" t="s">
        <v>10390</v>
      </c>
      <c r="B538" s="72">
        <v>460</v>
      </c>
      <c r="C538" s="72" t="s">
        <v>7998</v>
      </c>
      <c r="D538" s="73">
        <v>330335405142</v>
      </c>
      <c r="E538" s="74">
        <v>0.2</v>
      </c>
      <c r="F538" s="64"/>
    </row>
    <row r="539" ht="12.8" customHeight="1" spans="1:6" x14ac:dyDescent="0.25">
      <c r="A539" s="71" t="s">
        <v>10390</v>
      </c>
      <c r="B539" s="72">
        <v>460</v>
      </c>
      <c r="C539" s="72" t="s">
        <v>7998</v>
      </c>
      <c r="D539" s="73">
        <v>330335405142</v>
      </c>
      <c r="E539" s="74">
        <v>0.2</v>
      </c>
      <c r="F539" s="64"/>
    </row>
    <row r="540" ht="12.8" customHeight="1" spans="1:6" x14ac:dyDescent="0.25">
      <c r="A540" s="71" t="s">
        <v>10391</v>
      </c>
      <c r="B540" s="72">
        <v>460</v>
      </c>
      <c r="C540" s="72" t="s">
        <v>10392</v>
      </c>
      <c r="D540" s="73">
        <v>430433104105</v>
      </c>
      <c r="E540" s="74">
        <v>0.2</v>
      </c>
      <c r="F540" s="64"/>
    </row>
    <row r="541" ht="12.8" customHeight="1" spans="1:6" x14ac:dyDescent="0.25">
      <c r="A541" s="71" t="s">
        <v>10393</v>
      </c>
      <c r="B541" s="72">
        <v>460</v>
      </c>
      <c r="C541" s="72" t="s">
        <v>10392</v>
      </c>
      <c r="D541" s="73">
        <v>480483101228</v>
      </c>
      <c r="E541" s="74">
        <v>0.2</v>
      </c>
      <c r="F541" s="64"/>
    </row>
    <row r="542" ht="12.8" customHeight="1" spans="1:6" x14ac:dyDescent="0.25">
      <c r="A542" s="71" t="s">
        <v>10394</v>
      </c>
      <c r="B542" s="72">
        <v>461</v>
      </c>
      <c r="C542" s="72" t="s">
        <v>8000</v>
      </c>
      <c r="D542" s="73">
        <v>330335405142</v>
      </c>
      <c r="E542" s="74">
        <v>0.2</v>
      </c>
      <c r="F542" s="75"/>
    </row>
    <row r="543" ht="12.8" customHeight="1" spans="1:6" x14ac:dyDescent="0.25">
      <c r="A543" s="71" t="s">
        <v>10394</v>
      </c>
      <c r="B543" s="72">
        <v>461</v>
      </c>
      <c r="C543" s="72" t="s">
        <v>8000</v>
      </c>
      <c r="D543" s="73">
        <v>330335405142</v>
      </c>
      <c r="E543" s="74">
        <v>0.2</v>
      </c>
      <c r="F543" s="75"/>
    </row>
    <row r="544" ht="12.8" customHeight="1" spans="1:6" x14ac:dyDescent="0.25">
      <c r="A544" s="71" t="s">
        <v>10395</v>
      </c>
      <c r="B544" s="72">
        <v>462</v>
      </c>
      <c r="C544" s="72" t="s">
        <v>8002</v>
      </c>
      <c r="D544" s="73">
        <v>330335405142</v>
      </c>
      <c r="E544" s="74">
        <v>0.2</v>
      </c>
      <c r="F544" s="64"/>
    </row>
    <row r="545" ht="12.8" customHeight="1" spans="1:6" x14ac:dyDescent="0.25">
      <c r="A545" s="71" t="s">
        <v>10395</v>
      </c>
      <c r="B545" s="72">
        <v>462</v>
      </c>
      <c r="C545" s="72" t="s">
        <v>8002</v>
      </c>
      <c r="D545" s="73">
        <v>330335405142</v>
      </c>
      <c r="E545" s="74">
        <v>0.2</v>
      </c>
      <c r="F545" s="64"/>
    </row>
    <row r="546" ht="12.8" customHeight="1" spans="1:6" x14ac:dyDescent="0.25">
      <c r="A546" s="71" t="s">
        <v>10396</v>
      </c>
      <c r="B546" s="72">
        <v>463</v>
      </c>
      <c r="C546" s="72" t="s">
        <v>8005</v>
      </c>
      <c r="D546" s="73">
        <v>330335405142</v>
      </c>
      <c r="E546" s="74">
        <v>0.2</v>
      </c>
      <c r="F546" s="78"/>
    </row>
    <row r="547" ht="12.8" customHeight="1" spans="1:6" x14ac:dyDescent="0.25">
      <c r="A547" s="71" t="s">
        <v>10396</v>
      </c>
      <c r="B547" s="72">
        <v>463</v>
      </c>
      <c r="C547" s="72" t="s">
        <v>8005</v>
      </c>
      <c r="D547" s="73">
        <v>330335405142</v>
      </c>
      <c r="E547" s="74">
        <v>0.2</v>
      </c>
      <c r="F547" s="64"/>
    </row>
    <row r="548" ht="12.8" customHeight="1" spans="1:6" x14ac:dyDescent="0.25">
      <c r="A548" s="59" t="s">
        <v>10397</v>
      </c>
      <c r="B548" s="72">
        <v>463</v>
      </c>
      <c r="C548" s="72" t="s">
        <v>8005</v>
      </c>
      <c r="D548" s="73">
        <v>430433104105</v>
      </c>
      <c r="E548" s="74">
        <v>0.2</v>
      </c>
      <c r="F548" s="64"/>
    </row>
    <row r="549" ht="12.8" customHeight="1" spans="1:6" x14ac:dyDescent="0.25">
      <c r="A549" s="59" t="s">
        <v>10398</v>
      </c>
      <c r="B549" s="72">
        <v>463</v>
      </c>
      <c r="C549" s="72" t="s">
        <v>8005</v>
      </c>
      <c r="D549" s="73">
        <v>480483101228</v>
      </c>
      <c r="E549" s="74">
        <v>0.2</v>
      </c>
      <c r="F549" s="64"/>
    </row>
    <row r="550" ht="12.8" customHeight="1" spans="1:6" x14ac:dyDescent="0.25">
      <c r="A550" s="71" t="s">
        <v>10399</v>
      </c>
      <c r="B550" s="72">
        <v>464</v>
      </c>
      <c r="C550" s="72" t="s">
        <v>7944</v>
      </c>
      <c r="D550" s="73">
        <v>330335405142</v>
      </c>
      <c r="E550" s="74">
        <v>0.2</v>
      </c>
      <c r="F550" s="64"/>
    </row>
    <row r="551" ht="12.8" customHeight="1" spans="1:6" x14ac:dyDescent="0.25">
      <c r="A551" s="71" t="s">
        <v>10399</v>
      </c>
      <c r="B551" s="72">
        <v>464</v>
      </c>
      <c r="C551" s="72" t="s">
        <v>7944</v>
      </c>
      <c r="D551" s="73">
        <v>330335405142</v>
      </c>
      <c r="E551" s="74">
        <v>0.2</v>
      </c>
      <c r="F551" s="64"/>
    </row>
    <row r="552" ht="12.8" customHeight="1" spans="1:6" x14ac:dyDescent="0.25">
      <c r="A552" s="71" t="s">
        <v>10400</v>
      </c>
      <c r="B552" s="72">
        <v>464</v>
      </c>
      <c r="C552" s="72" t="s">
        <v>10401</v>
      </c>
      <c r="D552" s="73">
        <v>430433104105</v>
      </c>
      <c r="E552" s="74">
        <v>0.2</v>
      </c>
      <c r="F552" s="64"/>
    </row>
    <row r="553" ht="12.8" customHeight="1" spans="1:6" x14ac:dyDescent="0.25">
      <c r="A553" s="71" t="s">
        <v>10402</v>
      </c>
      <c r="B553" s="72">
        <v>464</v>
      </c>
      <c r="C553" s="72" t="s">
        <v>10401</v>
      </c>
      <c r="D553" s="73">
        <v>480483101228</v>
      </c>
      <c r="E553" s="74">
        <v>0.2</v>
      </c>
      <c r="F553" s="75"/>
    </row>
    <row r="554" ht="12.8" customHeight="1" spans="1:6" x14ac:dyDescent="0.25">
      <c r="A554" s="71" t="s">
        <v>10403</v>
      </c>
      <c r="B554" s="72">
        <v>465</v>
      </c>
      <c r="C554" s="72" t="s">
        <v>7050</v>
      </c>
      <c r="D554" s="73">
        <v>330333401101</v>
      </c>
      <c r="E554" s="74">
        <v>0.11</v>
      </c>
      <c r="F554" s="75"/>
    </row>
    <row r="555" ht="12.8" customHeight="1" spans="1:6" x14ac:dyDescent="0.25">
      <c r="A555" s="71" t="s">
        <v>10404</v>
      </c>
      <c r="B555" s="72">
        <v>465</v>
      </c>
      <c r="C555" s="72" t="s">
        <v>7050</v>
      </c>
      <c r="D555" s="73">
        <v>330333401127</v>
      </c>
      <c r="E555" s="74">
        <v>0.08</v>
      </c>
      <c r="F555" s="64"/>
    </row>
    <row r="556" ht="12.8" customHeight="1" spans="1:6" x14ac:dyDescent="0.25">
      <c r="A556" s="71" t="s">
        <v>10405</v>
      </c>
      <c r="B556" s="72">
        <v>465</v>
      </c>
      <c r="C556" s="72" t="s">
        <v>7050</v>
      </c>
      <c r="D556" s="73">
        <v>330333401452</v>
      </c>
      <c r="E556" s="74">
        <v>0.11</v>
      </c>
      <c r="F556" s="64"/>
    </row>
    <row r="557" ht="12.8" customHeight="1" spans="1:6" x14ac:dyDescent="0.25">
      <c r="A557" s="71" t="s">
        <v>10406</v>
      </c>
      <c r="B557" s="72">
        <v>465</v>
      </c>
      <c r="C557" s="72" t="s">
        <v>7050</v>
      </c>
      <c r="D557" s="73">
        <v>330333401473</v>
      </c>
      <c r="E557" s="74">
        <v>0.15</v>
      </c>
      <c r="F557" s="64"/>
    </row>
    <row r="558" ht="12.8" customHeight="1" spans="1:6" x14ac:dyDescent="0.25">
      <c r="A558" s="71" t="s">
        <v>10407</v>
      </c>
      <c r="B558" s="72">
        <v>465</v>
      </c>
      <c r="C558" s="72" t="s">
        <v>7050</v>
      </c>
      <c r="D558" s="73">
        <v>330333402101</v>
      </c>
      <c r="E558" s="74">
        <v>0.11</v>
      </c>
      <c r="F558" s="64"/>
    </row>
    <row r="559" ht="12.8" customHeight="1" spans="1:6" x14ac:dyDescent="0.25">
      <c r="A559" s="71" t="s">
        <v>10408</v>
      </c>
      <c r="B559" s="72">
        <v>465</v>
      </c>
      <c r="C559" s="72" t="s">
        <v>7050</v>
      </c>
      <c r="D559" s="73">
        <v>330335405101</v>
      </c>
      <c r="E559" s="74">
        <v>0.15</v>
      </c>
      <c r="F559" s="75"/>
    </row>
    <row r="560" ht="12.8" customHeight="1" spans="1:6" x14ac:dyDescent="0.25">
      <c r="A560" s="71" t="s">
        <v>10409</v>
      </c>
      <c r="B560" s="72">
        <v>465</v>
      </c>
      <c r="C560" s="72" t="s">
        <v>7050</v>
      </c>
      <c r="D560" s="73">
        <v>330335405142</v>
      </c>
      <c r="E560" s="74">
        <v>0.2</v>
      </c>
      <c r="F560" s="75"/>
    </row>
    <row r="561" ht="12.8" customHeight="1" spans="1:6" x14ac:dyDescent="0.25">
      <c r="A561" s="71" t="s">
        <v>10409</v>
      </c>
      <c r="B561" s="72">
        <v>465</v>
      </c>
      <c r="C561" s="72" t="s">
        <v>7050</v>
      </c>
      <c r="D561" s="73">
        <v>330335405142</v>
      </c>
      <c r="E561" s="74">
        <v>0.2</v>
      </c>
      <c r="F561" s="64"/>
    </row>
    <row r="562" ht="12.8" customHeight="1" spans="1:6" x14ac:dyDescent="0.25">
      <c r="A562" s="71" t="s">
        <v>10410</v>
      </c>
      <c r="B562" s="72">
        <v>465</v>
      </c>
      <c r="C562" s="72" t="s">
        <v>7050</v>
      </c>
      <c r="D562" s="73">
        <v>430433103251</v>
      </c>
      <c r="E562" s="74">
        <v>0.2</v>
      </c>
      <c r="F562" s="64"/>
    </row>
    <row r="563" ht="12.8" customHeight="1" spans="1:6" x14ac:dyDescent="0.25">
      <c r="A563" s="71" t="s">
        <v>10411</v>
      </c>
      <c r="B563" s="72">
        <v>465</v>
      </c>
      <c r="C563" s="72" t="s">
        <v>7050</v>
      </c>
      <c r="D563" s="73">
        <v>430433104105</v>
      </c>
      <c r="E563" s="74">
        <v>0.2</v>
      </c>
      <c r="F563" s="64"/>
    </row>
    <row r="564" ht="12.8" customHeight="1" spans="1:6" x14ac:dyDescent="0.25">
      <c r="A564" s="59" t="s">
        <v>10411</v>
      </c>
      <c r="B564" s="72">
        <v>465</v>
      </c>
      <c r="C564" s="72" t="s">
        <v>7050</v>
      </c>
      <c r="D564" s="73">
        <v>430433104105</v>
      </c>
      <c r="E564" s="74">
        <v>0.2</v>
      </c>
      <c r="F564" s="75"/>
    </row>
    <row r="565" ht="12.8" customHeight="1" spans="1:6" x14ac:dyDescent="0.25">
      <c r="A565" s="71" t="s">
        <v>10412</v>
      </c>
      <c r="B565" s="72">
        <v>465</v>
      </c>
      <c r="C565" s="72" t="s">
        <v>7050</v>
      </c>
      <c r="D565" s="73">
        <v>480483101228</v>
      </c>
      <c r="E565" s="74">
        <v>0.2</v>
      </c>
      <c r="F565" s="75"/>
    </row>
    <row r="566" ht="12.8" customHeight="1" spans="1:6" x14ac:dyDescent="0.25">
      <c r="A566" s="59" t="s">
        <v>10412</v>
      </c>
      <c r="B566" s="72">
        <v>465</v>
      </c>
      <c r="C566" s="72" t="s">
        <v>7050</v>
      </c>
      <c r="D566" s="73">
        <v>480483101228</v>
      </c>
      <c r="E566" s="74">
        <v>0.2</v>
      </c>
      <c r="F566" s="64"/>
    </row>
    <row r="567" ht="12.8" customHeight="1" spans="1:6" x14ac:dyDescent="0.25">
      <c r="A567" s="71" t="s">
        <v>10413</v>
      </c>
      <c r="B567" s="72">
        <v>466</v>
      </c>
      <c r="C567" s="72" t="s">
        <v>7010</v>
      </c>
      <c r="D567" s="73">
        <v>330333401101</v>
      </c>
      <c r="E567" s="74">
        <v>0.11</v>
      </c>
      <c r="F567" s="64"/>
    </row>
    <row r="568" ht="12.8" customHeight="1" spans="1:6" x14ac:dyDescent="0.25">
      <c r="A568" s="71" t="s">
        <v>10414</v>
      </c>
      <c r="B568" s="72">
        <v>466</v>
      </c>
      <c r="C568" s="72" t="s">
        <v>10415</v>
      </c>
      <c r="D568" s="73">
        <v>330333401127</v>
      </c>
      <c r="E568" s="74">
        <v>0.08</v>
      </c>
      <c r="F568" s="64"/>
    </row>
    <row r="569" ht="12.8" customHeight="1" spans="1:6" x14ac:dyDescent="0.25">
      <c r="A569" s="71" t="s">
        <v>10416</v>
      </c>
      <c r="B569" s="72">
        <v>466</v>
      </c>
      <c r="C569" s="72" t="s">
        <v>7010</v>
      </c>
      <c r="D569" s="73">
        <v>330333401452</v>
      </c>
      <c r="E569" s="74">
        <v>0.14</v>
      </c>
      <c r="F569" s="64"/>
    </row>
    <row r="570" ht="12.8" customHeight="1" spans="1:6" x14ac:dyDescent="0.25">
      <c r="A570" s="71" t="s">
        <v>10417</v>
      </c>
      <c r="B570" s="72">
        <v>466</v>
      </c>
      <c r="C570" s="72" t="s">
        <v>10418</v>
      </c>
      <c r="D570" s="73">
        <v>330333401453</v>
      </c>
      <c r="E570" s="74">
        <v>0.16</v>
      </c>
      <c r="F570" s="64"/>
    </row>
    <row r="571" ht="12.8" customHeight="1" spans="1:6" x14ac:dyDescent="0.25">
      <c r="A571" s="71" t="s">
        <v>10419</v>
      </c>
      <c r="B571" s="72">
        <v>466</v>
      </c>
      <c r="C571" s="72" t="s">
        <v>10415</v>
      </c>
      <c r="D571" s="73">
        <v>330333401473</v>
      </c>
      <c r="E571" s="74">
        <v>0.15</v>
      </c>
      <c r="F571" s="64"/>
    </row>
    <row r="572" ht="12.8" customHeight="1" spans="1:6" x14ac:dyDescent="0.25">
      <c r="A572" s="71" t="s">
        <v>10420</v>
      </c>
      <c r="B572" s="72">
        <v>466</v>
      </c>
      <c r="C572" s="72" t="s">
        <v>7010</v>
      </c>
      <c r="D572" s="73">
        <v>330333402101</v>
      </c>
      <c r="E572" s="74">
        <v>0.11</v>
      </c>
      <c r="F572" s="64"/>
    </row>
    <row r="573" ht="12.8" customHeight="1" spans="1:6" x14ac:dyDescent="0.25">
      <c r="A573" s="71" t="s">
        <v>10421</v>
      </c>
      <c r="B573" s="72">
        <v>466</v>
      </c>
      <c r="C573" s="72" t="s">
        <v>7010</v>
      </c>
      <c r="D573" s="73">
        <v>330335405101</v>
      </c>
      <c r="E573" s="74">
        <v>0.15</v>
      </c>
      <c r="F573" s="64"/>
    </row>
    <row r="574" ht="12.8" customHeight="1" spans="1:6" x14ac:dyDescent="0.25">
      <c r="A574" s="71" t="s">
        <v>10422</v>
      </c>
      <c r="B574" s="72">
        <v>466</v>
      </c>
      <c r="C574" s="72" t="s">
        <v>7010</v>
      </c>
      <c r="D574" s="73">
        <v>330335405142</v>
      </c>
      <c r="E574" s="74">
        <v>0.2</v>
      </c>
      <c r="F574" s="64"/>
    </row>
    <row r="575" ht="12.8" customHeight="1" spans="1:6" x14ac:dyDescent="0.25">
      <c r="A575" s="71" t="s">
        <v>10422</v>
      </c>
      <c r="B575" s="72">
        <v>466</v>
      </c>
      <c r="C575" s="72" t="s">
        <v>7010</v>
      </c>
      <c r="D575" s="73">
        <v>330335405142</v>
      </c>
      <c r="E575" s="74">
        <v>0.2</v>
      </c>
      <c r="F575" s="64"/>
    </row>
    <row r="576" ht="12.8" customHeight="1" spans="1:6" x14ac:dyDescent="0.25">
      <c r="A576" s="71" t="s">
        <v>10423</v>
      </c>
      <c r="B576" s="72">
        <v>466</v>
      </c>
      <c r="C576" s="72" t="s">
        <v>7010</v>
      </c>
      <c r="D576" s="73">
        <v>430433103251</v>
      </c>
      <c r="E576" s="74">
        <v>0.2</v>
      </c>
      <c r="F576" s="75"/>
    </row>
    <row r="577" ht="12.8" customHeight="1" spans="1:6" x14ac:dyDescent="0.25">
      <c r="A577" s="71" t="s">
        <v>10424</v>
      </c>
      <c r="B577" s="72">
        <v>466</v>
      </c>
      <c r="C577" s="72" t="s">
        <v>10415</v>
      </c>
      <c r="D577" s="73">
        <v>430433104105</v>
      </c>
      <c r="E577" s="74">
        <v>0.2</v>
      </c>
      <c r="F577" s="75"/>
    </row>
    <row r="578" ht="12.8" customHeight="1" spans="1:6" x14ac:dyDescent="0.25">
      <c r="A578" s="59" t="s">
        <v>10424</v>
      </c>
      <c r="B578" s="72">
        <v>466</v>
      </c>
      <c r="C578" s="72" t="s">
        <v>7010</v>
      </c>
      <c r="D578" s="73">
        <v>430433104105</v>
      </c>
      <c r="E578" s="74">
        <v>0.2</v>
      </c>
      <c r="F578" s="64"/>
    </row>
    <row r="579" ht="12.8" customHeight="1" spans="1:6" x14ac:dyDescent="0.25">
      <c r="A579" s="71" t="s">
        <v>10425</v>
      </c>
      <c r="B579" s="72">
        <v>466</v>
      </c>
      <c r="C579" s="72" t="s">
        <v>7010</v>
      </c>
      <c r="D579" s="73">
        <v>480483101228</v>
      </c>
      <c r="E579" s="74">
        <v>0.2</v>
      </c>
      <c r="F579" s="64"/>
    </row>
    <row r="580" ht="12.8" customHeight="1" spans="1:6" x14ac:dyDescent="0.25">
      <c r="A580" s="71" t="s">
        <v>10426</v>
      </c>
      <c r="B580" s="72">
        <v>467</v>
      </c>
      <c r="C580" s="72" t="s">
        <v>8009</v>
      </c>
      <c r="D580" s="73">
        <v>330335405142</v>
      </c>
      <c r="E580" s="74">
        <v>0.2</v>
      </c>
      <c r="F580" s="64"/>
    </row>
    <row r="581" ht="12.8" customHeight="1" spans="1:6" x14ac:dyDescent="0.25">
      <c r="A581" s="71" t="s">
        <v>10426</v>
      </c>
      <c r="B581" s="72">
        <v>467</v>
      </c>
      <c r="C581" s="72" t="s">
        <v>8009</v>
      </c>
      <c r="D581" s="73">
        <v>330335405142</v>
      </c>
      <c r="E581" s="74">
        <v>0.2</v>
      </c>
      <c r="F581" s="64"/>
    </row>
    <row r="582" ht="12.8" customHeight="1" spans="1:6" x14ac:dyDescent="0.25">
      <c r="A582" s="71" t="s">
        <v>10427</v>
      </c>
      <c r="B582" s="72">
        <v>468</v>
      </c>
      <c r="C582" s="72" t="s">
        <v>7344</v>
      </c>
      <c r="D582" s="73">
        <v>330333401101</v>
      </c>
      <c r="E582" s="74">
        <v>0.11</v>
      </c>
      <c r="F582" s="64"/>
    </row>
    <row r="583" ht="12.8" customHeight="1" spans="1:6" x14ac:dyDescent="0.25">
      <c r="A583" s="71" t="s">
        <v>10428</v>
      </c>
      <c r="B583" s="72">
        <v>468</v>
      </c>
      <c r="C583" s="72" t="s">
        <v>7344</v>
      </c>
      <c r="D583" s="73">
        <v>330333401127</v>
      </c>
      <c r="E583" s="74">
        <v>0.08</v>
      </c>
      <c r="F583" s="64"/>
    </row>
    <row r="584" ht="12.8" customHeight="1" spans="1:6" x14ac:dyDescent="0.25">
      <c r="A584" s="71" t="s">
        <v>10429</v>
      </c>
      <c r="B584" s="72">
        <v>468</v>
      </c>
      <c r="C584" s="72" t="s">
        <v>7344</v>
      </c>
      <c r="D584" s="73" t="s">
        <v>10430</v>
      </c>
      <c r="E584" s="74">
        <v>0.14</v>
      </c>
      <c r="F584" s="64"/>
    </row>
    <row r="585" ht="12.8" customHeight="1" spans="1:6" x14ac:dyDescent="0.25">
      <c r="A585" s="71" t="s">
        <v>10431</v>
      </c>
      <c r="B585" s="72">
        <v>468</v>
      </c>
      <c r="C585" s="72" t="s">
        <v>7344</v>
      </c>
      <c r="D585" s="73">
        <v>330333401473</v>
      </c>
      <c r="E585" s="74">
        <v>0.15</v>
      </c>
      <c r="F585" s="64"/>
    </row>
    <row r="586" ht="12.8" customHeight="1" spans="1:6" x14ac:dyDescent="0.25">
      <c r="A586" s="71" t="s">
        <v>10432</v>
      </c>
      <c r="B586" s="72">
        <v>468</v>
      </c>
      <c r="C586" s="72" t="s">
        <v>7344</v>
      </c>
      <c r="D586" s="73">
        <v>330333402101</v>
      </c>
      <c r="E586" s="74">
        <v>0.11</v>
      </c>
      <c r="F586" s="64"/>
    </row>
    <row r="587" ht="12.8" customHeight="1" spans="1:6" x14ac:dyDescent="0.25">
      <c r="A587" s="71" t="s">
        <v>10433</v>
      </c>
      <c r="B587" s="72">
        <v>468</v>
      </c>
      <c r="C587" s="72" t="s">
        <v>10434</v>
      </c>
      <c r="D587" s="73">
        <v>330333402152</v>
      </c>
      <c r="E587" s="74">
        <v>0.16</v>
      </c>
      <c r="F587" s="64"/>
    </row>
    <row r="588" ht="12.8" customHeight="1" spans="1:6" x14ac:dyDescent="0.25">
      <c r="A588" s="59" t="s">
        <v>10435</v>
      </c>
      <c r="B588" s="72">
        <v>468</v>
      </c>
      <c r="C588" s="72" t="s">
        <v>7344</v>
      </c>
      <c r="D588" s="73">
        <v>330335405101</v>
      </c>
      <c r="E588" s="74">
        <v>0.15</v>
      </c>
      <c r="F588" s="75"/>
    </row>
    <row r="589" ht="12.8" customHeight="1" spans="1:6" x14ac:dyDescent="0.25">
      <c r="A589" s="71" t="s">
        <v>10436</v>
      </c>
      <c r="B589" s="72">
        <v>468</v>
      </c>
      <c r="C589" s="72" t="s">
        <v>7344</v>
      </c>
      <c r="D589" s="73">
        <v>330335405142</v>
      </c>
      <c r="E589" s="74">
        <v>0.2</v>
      </c>
      <c r="F589" s="75"/>
    </row>
    <row r="590" ht="12.8" customHeight="1" spans="1:6" x14ac:dyDescent="0.25">
      <c r="A590" s="71" t="s">
        <v>10436</v>
      </c>
      <c r="B590" s="72">
        <v>468</v>
      </c>
      <c r="C590" s="72" t="s">
        <v>7344</v>
      </c>
      <c r="D590" s="73">
        <v>330335405142</v>
      </c>
      <c r="E590" s="74">
        <v>0.2</v>
      </c>
      <c r="F590" s="64"/>
    </row>
    <row r="591" ht="12.8" customHeight="1" spans="1:6" x14ac:dyDescent="0.25">
      <c r="A591" s="71" t="s">
        <v>10437</v>
      </c>
      <c r="B591" s="72">
        <v>468</v>
      </c>
      <c r="C591" s="72" t="s">
        <v>7344</v>
      </c>
      <c r="D591" s="73">
        <v>430433104105</v>
      </c>
      <c r="E591" s="74">
        <v>0.2</v>
      </c>
      <c r="F591" s="64"/>
    </row>
    <row r="592" ht="12.8" customHeight="1" spans="1:6" x14ac:dyDescent="0.25">
      <c r="A592" s="71" t="s">
        <v>10438</v>
      </c>
      <c r="B592" s="72">
        <v>468</v>
      </c>
      <c r="C592" s="72" t="s">
        <v>7344</v>
      </c>
      <c r="D592" s="73">
        <v>480483101228</v>
      </c>
      <c r="E592" s="74">
        <v>0.2</v>
      </c>
      <c r="F592" s="64"/>
    </row>
    <row r="593" ht="12.8" customHeight="1" spans="1:6" x14ac:dyDescent="0.25">
      <c r="A593" s="71" t="s">
        <v>10439</v>
      </c>
      <c r="B593" s="72">
        <v>469</v>
      </c>
      <c r="C593" s="72" t="s">
        <v>8011</v>
      </c>
      <c r="D593" s="73">
        <v>330335405142</v>
      </c>
      <c r="E593" s="74">
        <v>0.2</v>
      </c>
      <c r="F593" s="64"/>
    </row>
    <row r="594" ht="12.8" customHeight="1" spans="1:6" x14ac:dyDescent="0.25">
      <c r="A594" s="71" t="s">
        <v>10439</v>
      </c>
      <c r="B594" s="72">
        <v>469</v>
      </c>
      <c r="C594" s="72" t="s">
        <v>8011</v>
      </c>
      <c r="D594" s="73">
        <v>330335405142</v>
      </c>
      <c r="E594" s="74">
        <v>0.2</v>
      </c>
      <c r="F594" s="75"/>
    </row>
    <row r="595" ht="12.8" customHeight="1" spans="1:6" x14ac:dyDescent="0.25">
      <c r="A595" s="71" t="s">
        <v>10440</v>
      </c>
      <c r="B595" s="72">
        <v>470</v>
      </c>
      <c r="C595" s="72" t="s">
        <v>10441</v>
      </c>
      <c r="D595" s="73">
        <v>330333401473</v>
      </c>
      <c r="E595" s="74">
        <v>0.14</v>
      </c>
      <c r="F595" s="75"/>
    </row>
    <row r="596" ht="12.8" customHeight="1" spans="1:6" x14ac:dyDescent="0.25">
      <c r="A596" s="71" t="s">
        <v>10442</v>
      </c>
      <c r="B596" s="72">
        <v>470</v>
      </c>
      <c r="C596" s="72" t="s">
        <v>10441</v>
      </c>
      <c r="D596" s="73">
        <v>330333402174</v>
      </c>
      <c r="E596" s="74">
        <v>0.15</v>
      </c>
      <c r="F596" s="64"/>
    </row>
    <row r="597" ht="12.8" customHeight="1" spans="1:6" x14ac:dyDescent="0.25">
      <c r="A597" s="71" t="s">
        <v>10443</v>
      </c>
      <c r="B597" s="72">
        <v>471</v>
      </c>
      <c r="C597" s="72" t="s">
        <v>8013</v>
      </c>
      <c r="D597" s="73">
        <v>330333401453</v>
      </c>
      <c r="E597" s="74">
        <v>0.16</v>
      </c>
      <c r="F597" s="64"/>
    </row>
    <row r="598" ht="12.8" customHeight="1" spans="1:6" x14ac:dyDescent="0.25">
      <c r="A598" s="71" t="s">
        <v>10444</v>
      </c>
      <c r="B598" s="72">
        <v>471</v>
      </c>
      <c r="C598" s="72" t="s">
        <v>8013</v>
      </c>
      <c r="D598" s="73">
        <v>330335405142</v>
      </c>
      <c r="E598" s="74">
        <v>0.2</v>
      </c>
      <c r="F598" s="64"/>
    </row>
    <row r="599" ht="12.8" customHeight="1" spans="1:6" x14ac:dyDescent="0.25">
      <c r="A599" s="71" t="s">
        <v>10444</v>
      </c>
      <c r="B599" s="72">
        <v>471</v>
      </c>
      <c r="C599" s="72" t="s">
        <v>8013</v>
      </c>
      <c r="D599" s="73">
        <v>330335405142</v>
      </c>
      <c r="E599" s="74">
        <v>0.2</v>
      </c>
      <c r="F599" s="64"/>
    </row>
    <row r="600" ht="12.8" customHeight="1" spans="1:6" x14ac:dyDescent="0.25">
      <c r="A600" s="71" t="s">
        <v>10445</v>
      </c>
      <c r="B600" s="72">
        <v>471</v>
      </c>
      <c r="C600" s="72" t="s">
        <v>10446</v>
      </c>
      <c r="D600" s="73">
        <v>430433104105</v>
      </c>
      <c r="E600" s="74">
        <v>0.2</v>
      </c>
      <c r="F600" s="75"/>
    </row>
    <row r="601" ht="12.8" customHeight="1" spans="1:6" x14ac:dyDescent="0.25">
      <c r="A601" s="71" t="s">
        <v>10447</v>
      </c>
      <c r="B601" s="72">
        <v>471</v>
      </c>
      <c r="C601" s="72" t="s">
        <v>10446</v>
      </c>
      <c r="D601" s="73">
        <v>480483101228</v>
      </c>
      <c r="E601" s="74">
        <v>0.2</v>
      </c>
      <c r="F601" s="75"/>
    </row>
    <row r="602" ht="12.8" customHeight="1" spans="1:6" x14ac:dyDescent="0.25">
      <c r="A602" s="71" t="s">
        <v>10448</v>
      </c>
      <c r="B602" s="72">
        <v>472</v>
      </c>
      <c r="C602" s="72" t="s">
        <v>8017</v>
      </c>
      <c r="D602" s="73">
        <v>330335405142</v>
      </c>
      <c r="E602" s="74">
        <v>0.2</v>
      </c>
      <c r="F602" s="64"/>
    </row>
    <row r="603" ht="12.8" customHeight="1" spans="1:6" x14ac:dyDescent="0.25">
      <c r="A603" s="71" t="s">
        <v>10448</v>
      </c>
      <c r="B603" s="72">
        <v>472</v>
      </c>
      <c r="C603" s="72" t="s">
        <v>8017</v>
      </c>
      <c r="D603" s="73">
        <v>330335405142</v>
      </c>
      <c r="E603" s="74">
        <v>0.2</v>
      </c>
      <c r="F603" s="64"/>
    </row>
    <row r="604" ht="12.8" customHeight="1" spans="1:6" x14ac:dyDescent="0.25">
      <c r="A604" s="71" t="s">
        <v>10449</v>
      </c>
      <c r="B604" s="72">
        <v>472</v>
      </c>
      <c r="C604" s="72" t="s">
        <v>8017</v>
      </c>
      <c r="D604" s="73">
        <v>480483101228</v>
      </c>
      <c r="E604" s="74">
        <v>0.2</v>
      </c>
      <c r="F604" s="64"/>
    </row>
    <row r="605" ht="12.8" customHeight="1" spans="1:6" x14ac:dyDescent="0.25">
      <c r="A605" s="71" t="s">
        <v>10450</v>
      </c>
      <c r="B605" s="72">
        <v>473</v>
      </c>
      <c r="C605" s="72" t="s">
        <v>10451</v>
      </c>
      <c r="D605" s="73">
        <v>330333401473</v>
      </c>
      <c r="E605" s="74">
        <v>0.15</v>
      </c>
      <c r="F605" s="64"/>
    </row>
    <row r="606" ht="12.8" customHeight="1" spans="1:6" x14ac:dyDescent="0.25">
      <c r="A606" s="71" t="s">
        <v>10452</v>
      </c>
      <c r="B606" s="72">
        <v>473</v>
      </c>
      <c r="C606" s="72" t="s">
        <v>10451</v>
      </c>
      <c r="D606" s="73">
        <v>330333402174</v>
      </c>
      <c r="E606" s="74">
        <v>0.15</v>
      </c>
      <c r="F606" s="64"/>
    </row>
    <row r="607" ht="12.8" customHeight="1" spans="1:6" x14ac:dyDescent="0.25">
      <c r="A607" s="71" t="s">
        <v>10453</v>
      </c>
      <c r="B607" s="72">
        <v>474</v>
      </c>
      <c r="C607" s="72" t="s">
        <v>8019</v>
      </c>
      <c r="D607" s="73">
        <v>330335405142</v>
      </c>
      <c r="E607" s="74">
        <v>0.2</v>
      </c>
      <c r="F607" s="64"/>
    </row>
    <row r="608" ht="12.8" customHeight="1" spans="1:6" x14ac:dyDescent="0.25">
      <c r="A608" s="71" t="s">
        <v>10453</v>
      </c>
      <c r="B608" s="72">
        <v>474</v>
      </c>
      <c r="C608" s="72" t="s">
        <v>8019</v>
      </c>
      <c r="D608" s="73">
        <v>330335405142</v>
      </c>
      <c r="E608" s="74">
        <v>0.2</v>
      </c>
      <c r="F608" s="64"/>
    </row>
    <row r="609" ht="12.8" customHeight="1" spans="1:6" x14ac:dyDescent="0.25">
      <c r="A609" s="71" t="s">
        <v>10454</v>
      </c>
      <c r="B609" s="72">
        <v>474</v>
      </c>
      <c r="C609" s="72" t="s">
        <v>10455</v>
      </c>
      <c r="D609" s="73">
        <v>430433104105</v>
      </c>
      <c r="E609" s="74">
        <v>0.2</v>
      </c>
      <c r="F609" s="64"/>
    </row>
    <row r="610" ht="12.8" customHeight="1" spans="1:6" x14ac:dyDescent="0.25">
      <c r="A610" s="71" t="s">
        <v>10456</v>
      </c>
      <c r="B610" s="72">
        <v>474</v>
      </c>
      <c r="C610" s="72" t="s">
        <v>8019</v>
      </c>
      <c r="D610" s="73">
        <v>480483101228</v>
      </c>
      <c r="E610" s="74">
        <v>0.2</v>
      </c>
      <c r="F610" s="78"/>
    </row>
    <row r="611" ht="12.8" customHeight="1" spans="1:6" x14ac:dyDescent="0.25">
      <c r="A611" s="71" t="s">
        <v>10457</v>
      </c>
      <c r="B611" s="72">
        <v>475</v>
      </c>
      <c r="C611" s="72" t="s">
        <v>8024</v>
      </c>
      <c r="D611" s="73">
        <v>330335405142</v>
      </c>
      <c r="E611" s="74">
        <v>0.2</v>
      </c>
      <c r="F611" s="64"/>
    </row>
    <row r="612" ht="12.8" customHeight="1" spans="1:6" x14ac:dyDescent="0.25">
      <c r="A612" s="71" t="s">
        <v>10457</v>
      </c>
      <c r="B612" s="72">
        <v>475</v>
      </c>
      <c r="C612" s="72" t="s">
        <v>8024</v>
      </c>
      <c r="D612" s="73">
        <v>330335405142</v>
      </c>
      <c r="E612" s="74">
        <v>0.2</v>
      </c>
      <c r="F612" s="75"/>
    </row>
    <row r="613" ht="12.8" customHeight="1" spans="1:6" x14ac:dyDescent="0.25">
      <c r="A613" s="71" t="s">
        <v>10458</v>
      </c>
      <c r="B613" s="72">
        <v>476</v>
      </c>
      <c r="C613" s="72" t="s">
        <v>8026</v>
      </c>
      <c r="D613" s="73">
        <v>330335405142</v>
      </c>
      <c r="E613" s="74">
        <v>0.2</v>
      </c>
      <c r="F613" s="75"/>
    </row>
    <row r="614" ht="12.8" customHeight="1" spans="1:6" x14ac:dyDescent="0.25">
      <c r="A614" s="71" t="s">
        <v>10458</v>
      </c>
      <c r="B614" s="72">
        <v>476</v>
      </c>
      <c r="C614" s="72" t="s">
        <v>8026</v>
      </c>
      <c r="D614" s="73">
        <v>330335405142</v>
      </c>
      <c r="E614" s="74">
        <v>0.2</v>
      </c>
      <c r="F614" s="64"/>
    </row>
    <row r="615" ht="12.8" customHeight="1" spans="1:6" x14ac:dyDescent="0.25">
      <c r="A615" s="71" t="s">
        <v>10459</v>
      </c>
      <c r="B615" s="72">
        <v>476</v>
      </c>
      <c r="C615" s="72" t="s">
        <v>8026</v>
      </c>
      <c r="D615" s="73">
        <v>430433104105</v>
      </c>
      <c r="E615" s="74">
        <v>0.2</v>
      </c>
      <c r="F615" s="64"/>
    </row>
    <row r="616" ht="12.8" customHeight="1" spans="1:6" x14ac:dyDescent="0.25">
      <c r="A616" s="71" t="s">
        <v>10460</v>
      </c>
      <c r="B616" s="72">
        <v>476</v>
      </c>
      <c r="C616" s="72" t="s">
        <v>8026</v>
      </c>
      <c r="D616" s="73">
        <v>480483101228</v>
      </c>
      <c r="E616" s="74">
        <v>0.2</v>
      </c>
      <c r="F616" s="64"/>
    </row>
    <row r="617" ht="12.8" customHeight="1" spans="1:6" x14ac:dyDescent="0.25">
      <c r="A617" s="71" t="s">
        <v>10461</v>
      </c>
      <c r="B617" s="72">
        <v>477</v>
      </c>
      <c r="C617" s="72" t="s">
        <v>8029</v>
      </c>
      <c r="D617" s="73">
        <v>330335405142</v>
      </c>
      <c r="E617" s="74">
        <v>0.2</v>
      </c>
      <c r="F617" s="64"/>
    </row>
    <row r="618" ht="12.8" customHeight="1" spans="1:6" x14ac:dyDescent="0.25">
      <c r="A618" s="71" t="s">
        <v>10461</v>
      </c>
      <c r="B618" s="72">
        <v>477</v>
      </c>
      <c r="C618" s="72" t="s">
        <v>8029</v>
      </c>
      <c r="D618" s="73">
        <v>330335405142</v>
      </c>
      <c r="E618" s="74">
        <v>0.2</v>
      </c>
      <c r="F618" s="64"/>
    </row>
    <row r="619" ht="12.8" customHeight="1" spans="1:6" x14ac:dyDescent="0.25">
      <c r="A619" s="71" t="s">
        <v>10462</v>
      </c>
      <c r="B619" s="72">
        <v>477</v>
      </c>
      <c r="C619" s="72" t="s">
        <v>8029</v>
      </c>
      <c r="D619" s="73">
        <v>480483101228</v>
      </c>
      <c r="E619" s="74">
        <v>0.2</v>
      </c>
      <c r="F619" s="64"/>
    </row>
    <row r="620" ht="12.8" customHeight="1" spans="1:6" x14ac:dyDescent="0.25">
      <c r="A620" s="71" t="s">
        <v>10463</v>
      </c>
      <c r="B620" s="72">
        <v>478</v>
      </c>
      <c r="C620" s="72" t="s">
        <v>8032</v>
      </c>
      <c r="D620" s="73">
        <v>330335405142</v>
      </c>
      <c r="E620" s="74">
        <v>0.2</v>
      </c>
      <c r="F620" s="64"/>
    </row>
    <row r="621" ht="12.8" customHeight="1" spans="1:6" x14ac:dyDescent="0.25">
      <c r="A621" s="71" t="s">
        <v>10463</v>
      </c>
      <c r="B621" s="72">
        <v>478</v>
      </c>
      <c r="C621" s="72" t="s">
        <v>8032</v>
      </c>
      <c r="D621" s="73">
        <v>330335405142</v>
      </c>
      <c r="E621" s="74">
        <v>0.2</v>
      </c>
      <c r="F621" s="64"/>
    </row>
    <row r="622" ht="12.8" customHeight="1" spans="1:6" x14ac:dyDescent="0.25">
      <c r="A622" s="71" t="s">
        <v>10464</v>
      </c>
      <c r="B622" s="72">
        <v>478</v>
      </c>
      <c r="C622" s="72" t="s">
        <v>8032</v>
      </c>
      <c r="D622" s="73">
        <v>430433104105</v>
      </c>
      <c r="E622" s="74">
        <v>0.2</v>
      </c>
      <c r="F622" s="64"/>
    </row>
    <row r="623" ht="12.8" customHeight="1" spans="1:6" x14ac:dyDescent="0.25">
      <c r="A623" s="71" t="s">
        <v>10465</v>
      </c>
      <c r="B623" s="72">
        <v>478</v>
      </c>
      <c r="C623" s="72" t="s">
        <v>10466</v>
      </c>
      <c r="D623" s="73">
        <v>480483101228</v>
      </c>
      <c r="E623" s="74">
        <v>0.2</v>
      </c>
      <c r="F623" s="75"/>
    </row>
    <row r="624" ht="12.8" customHeight="1" spans="1:6" s="60" customFormat="1" x14ac:dyDescent="0.25">
      <c r="A624" s="71" t="s">
        <v>10467</v>
      </c>
      <c r="B624" s="72">
        <v>479</v>
      </c>
      <c r="C624" s="72" t="s">
        <v>8036</v>
      </c>
      <c r="D624" s="73">
        <v>330335405142</v>
      </c>
      <c r="E624" s="74">
        <v>0.2</v>
      </c>
      <c r="F624" s="64"/>
    </row>
    <row r="625" ht="12.8" customHeight="1" spans="1:6" x14ac:dyDescent="0.25">
      <c r="A625" s="71" t="s">
        <v>10467</v>
      </c>
      <c r="B625" s="72">
        <v>479</v>
      </c>
      <c r="C625" s="72" t="s">
        <v>8036</v>
      </c>
      <c r="D625" s="73">
        <v>330335405142</v>
      </c>
      <c r="E625" s="74">
        <v>0.2</v>
      </c>
      <c r="F625" s="64"/>
    </row>
    <row r="626" ht="12.8" customHeight="1" spans="1:6" x14ac:dyDescent="0.25">
      <c r="A626" s="59" t="s">
        <v>10468</v>
      </c>
      <c r="B626" s="72">
        <v>479</v>
      </c>
      <c r="C626" s="72" t="s">
        <v>8036</v>
      </c>
      <c r="D626" s="73">
        <v>480483101228</v>
      </c>
      <c r="E626" s="74">
        <v>0.2</v>
      </c>
      <c r="F626" s="64"/>
    </row>
    <row r="627" ht="12.8" customHeight="1" spans="1:6" x14ac:dyDescent="0.25">
      <c r="A627" s="71" t="s">
        <v>10469</v>
      </c>
      <c r="B627" s="72">
        <v>480</v>
      </c>
      <c r="C627" s="72" t="s">
        <v>7326</v>
      </c>
      <c r="D627" s="73">
        <v>330333401101</v>
      </c>
      <c r="E627" s="74">
        <v>0.11</v>
      </c>
      <c r="F627" s="64"/>
    </row>
    <row r="628" ht="12.8" customHeight="1" spans="1:6" x14ac:dyDescent="0.25">
      <c r="A628" s="71" t="s">
        <v>10470</v>
      </c>
      <c r="B628" s="72">
        <v>480</v>
      </c>
      <c r="C628" s="72" t="s">
        <v>7326</v>
      </c>
      <c r="D628" s="73">
        <v>330333401127</v>
      </c>
      <c r="E628" s="74">
        <v>0.08</v>
      </c>
      <c r="F628" s="75"/>
    </row>
    <row r="629" ht="12.8" customHeight="1" spans="1:6" x14ac:dyDescent="0.25">
      <c r="A629" s="71" t="s">
        <v>10471</v>
      </c>
      <c r="B629" s="72">
        <v>480</v>
      </c>
      <c r="C629" s="72" t="s">
        <v>7326</v>
      </c>
      <c r="D629" s="73">
        <v>330333401453</v>
      </c>
      <c r="E629" s="74">
        <v>0.16</v>
      </c>
      <c r="F629" s="64"/>
    </row>
    <row r="630" ht="12.8" customHeight="1" spans="1:6" x14ac:dyDescent="0.25">
      <c r="A630" s="71" t="s">
        <v>10472</v>
      </c>
      <c r="B630" s="72">
        <v>480</v>
      </c>
      <c r="C630" s="72" t="s">
        <v>7326</v>
      </c>
      <c r="D630" s="73">
        <v>330333402101</v>
      </c>
      <c r="E630" s="74">
        <v>0.11</v>
      </c>
      <c r="F630" s="64"/>
    </row>
    <row r="631" ht="12.8" customHeight="1" spans="1:6" x14ac:dyDescent="0.25">
      <c r="A631" s="71" t="s">
        <v>10473</v>
      </c>
      <c r="B631" s="72">
        <v>480</v>
      </c>
      <c r="C631" s="72" t="s">
        <v>7326</v>
      </c>
      <c r="D631" s="73">
        <v>330335405101</v>
      </c>
      <c r="E631" s="74">
        <v>0.15</v>
      </c>
      <c r="F631" s="64"/>
    </row>
    <row r="632" ht="12.8" customHeight="1" spans="1:6" x14ac:dyDescent="0.25">
      <c r="A632" s="59" t="s">
        <v>10474</v>
      </c>
      <c r="B632" s="72">
        <v>480</v>
      </c>
      <c r="C632" s="72" t="s">
        <v>7326</v>
      </c>
      <c r="D632" s="73">
        <v>430433104105</v>
      </c>
      <c r="E632" s="74">
        <v>0.2</v>
      </c>
      <c r="F632" s="64"/>
    </row>
    <row r="633" ht="12.8" customHeight="1" spans="1:6" x14ac:dyDescent="0.25">
      <c r="A633" s="71" t="s">
        <v>10475</v>
      </c>
      <c r="B633" s="72">
        <v>481</v>
      </c>
      <c r="C633" s="72" t="s">
        <v>7393</v>
      </c>
      <c r="D633" s="73">
        <v>330333401101</v>
      </c>
      <c r="E633" s="74">
        <v>0.11</v>
      </c>
      <c r="F633" s="64"/>
    </row>
    <row r="634" ht="12.8" customHeight="1" spans="1:6" s="60" customFormat="1" x14ac:dyDescent="0.25">
      <c r="A634" s="71" t="s">
        <v>10476</v>
      </c>
      <c r="B634" s="72">
        <v>481</v>
      </c>
      <c r="C634" s="72" t="s">
        <v>7393</v>
      </c>
      <c r="D634" s="73">
        <v>330333401127</v>
      </c>
      <c r="E634" s="74">
        <v>0.08</v>
      </c>
      <c r="F634" s="68"/>
    </row>
    <row r="635" ht="12.8" customHeight="1" spans="1:6" s="60" customFormat="1" x14ac:dyDescent="0.25">
      <c r="A635" s="71" t="s">
        <v>10477</v>
      </c>
      <c r="B635" s="72">
        <v>481</v>
      </c>
      <c r="C635" s="72" t="s">
        <v>7393</v>
      </c>
      <c r="D635" s="73" t="s">
        <v>10430</v>
      </c>
      <c r="E635" s="74">
        <v>0.14</v>
      </c>
      <c r="F635" s="64"/>
    </row>
    <row r="636" ht="12.8" customHeight="1" spans="1:6" s="60" customFormat="1" x14ac:dyDescent="0.25">
      <c r="A636" s="71" t="s">
        <v>10478</v>
      </c>
      <c r="B636" s="72">
        <v>481</v>
      </c>
      <c r="C636" s="72" t="s">
        <v>7393</v>
      </c>
      <c r="D636" s="73">
        <v>330333402101</v>
      </c>
      <c r="E636" s="74">
        <v>0.11</v>
      </c>
      <c r="F636" s="64"/>
    </row>
    <row r="637" ht="12.8" customHeight="1" spans="1:6" s="60" customFormat="1" x14ac:dyDescent="0.25">
      <c r="A637" s="71" t="s">
        <v>10479</v>
      </c>
      <c r="B637" s="72">
        <v>481</v>
      </c>
      <c r="C637" s="72" t="s">
        <v>7393</v>
      </c>
      <c r="D637" s="73">
        <v>330335405101</v>
      </c>
      <c r="E637" s="74">
        <v>0.15</v>
      </c>
      <c r="F637" s="64"/>
    </row>
    <row r="638" ht="12.8" customHeight="1" spans="1:6" s="60" customFormat="1" x14ac:dyDescent="0.25">
      <c r="A638" s="71" t="s">
        <v>10480</v>
      </c>
      <c r="B638" s="72">
        <v>481</v>
      </c>
      <c r="C638" s="72" t="s">
        <v>7393</v>
      </c>
      <c r="D638" s="73">
        <v>330335405142</v>
      </c>
      <c r="E638" s="74">
        <v>0.2</v>
      </c>
      <c r="F638" s="64"/>
    </row>
    <row r="639" ht="12.8" customHeight="1" spans="1:6" s="60" customFormat="1" x14ac:dyDescent="0.25">
      <c r="A639" s="71" t="s">
        <v>10481</v>
      </c>
      <c r="B639" s="72">
        <v>481</v>
      </c>
      <c r="C639" s="72" t="s">
        <v>7393</v>
      </c>
      <c r="D639" s="73">
        <v>430433104105</v>
      </c>
      <c r="E639" s="74">
        <v>0.2</v>
      </c>
      <c r="F639" s="64"/>
    </row>
    <row r="640" ht="12.8" customHeight="1" spans="1:6" s="60" customFormat="1" x14ac:dyDescent="0.25">
      <c r="A640" s="71" t="s">
        <v>10482</v>
      </c>
      <c r="B640" s="72">
        <v>481</v>
      </c>
      <c r="C640" s="72" t="s">
        <v>7393</v>
      </c>
      <c r="D640" s="73">
        <v>480483101228</v>
      </c>
      <c r="E640" s="74">
        <v>0.2</v>
      </c>
      <c r="F640" s="64"/>
    </row>
    <row r="641" ht="12.8" customHeight="1" spans="1:6" s="60" customFormat="1" x14ac:dyDescent="0.25">
      <c r="A641" s="71" t="s">
        <v>10483</v>
      </c>
      <c r="B641" s="72">
        <v>482</v>
      </c>
      <c r="C641" s="72" t="s">
        <v>8039</v>
      </c>
      <c r="D641" s="73">
        <v>330335405142</v>
      </c>
      <c r="E641" s="74">
        <v>0.2</v>
      </c>
      <c r="F641" s="78"/>
    </row>
    <row r="642" ht="12.8" customHeight="1" spans="1:6" s="60" customFormat="1" x14ac:dyDescent="0.25">
      <c r="A642" s="71" t="s">
        <v>10483</v>
      </c>
      <c r="B642" s="72">
        <v>482</v>
      </c>
      <c r="C642" s="72" t="s">
        <v>8039</v>
      </c>
      <c r="D642" s="73">
        <v>330335405142</v>
      </c>
      <c r="E642" s="74">
        <v>0.2</v>
      </c>
      <c r="F642" s="64"/>
    </row>
    <row r="643" ht="12.8" customHeight="1" spans="1:6" s="60" customFormat="1" x14ac:dyDescent="0.25">
      <c r="A643" s="71" t="s">
        <v>10484</v>
      </c>
      <c r="B643" s="72">
        <v>485</v>
      </c>
      <c r="C643" s="72" t="s">
        <v>7346</v>
      </c>
      <c r="D643" s="73">
        <v>330333401101</v>
      </c>
      <c r="E643" s="74">
        <v>0.11</v>
      </c>
      <c r="F643" s="64"/>
    </row>
    <row r="644" ht="12.8" customHeight="1" spans="1:6" x14ac:dyDescent="0.25">
      <c r="A644" s="71" t="s">
        <v>10485</v>
      </c>
      <c r="B644" s="72">
        <v>485</v>
      </c>
      <c r="C644" s="72" t="s">
        <v>7346</v>
      </c>
      <c r="D644" s="73">
        <v>330333401127</v>
      </c>
      <c r="E644" s="74">
        <v>0.08</v>
      </c>
      <c r="F644" s="80"/>
    </row>
    <row r="645" ht="12.8" customHeight="1" spans="1:6" x14ac:dyDescent="0.25">
      <c r="A645" s="71" t="s">
        <v>10486</v>
      </c>
      <c r="B645" s="72">
        <v>485</v>
      </c>
      <c r="C645" s="72" t="s">
        <v>7346</v>
      </c>
      <c r="D645" s="73">
        <v>330333401452</v>
      </c>
      <c r="E645" s="74">
        <v>0.14</v>
      </c>
      <c r="F645" s="80"/>
    </row>
    <row r="646" ht="12.8" customHeight="1" spans="1:6" x14ac:dyDescent="0.25">
      <c r="A646" s="71" t="s">
        <v>10487</v>
      </c>
      <c r="B646" s="72">
        <v>485</v>
      </c>
      <c r="C646" s="72" t="s">
        <v>7346</v>
      </c>
      <c r="D646" s="73">
        <v>330333401473</v>
      </c>
      <c r="E646" s="74">
        <v>0.15</v>
      </c>
      <c r="F646" s="80"/>
    </row>
    <row r="647" ht="12.8" customHeight="1" spans="1:6" x14ac:dyDescent="0.25">
      <c r="A647" s="71" t="s">
        <v>10488</v>
      </c>
      <c r="B647" s="72">
        <v>485</v>
      </c>
      <c r="C647" s="72" t="s">
        <v>7346</v>
      </c>
      <c r="D647" s="73">
        <v>330333402101</v>
      </c>
      <c r="E647" s="74">
        <v>0.11</v>
      </c>
      <c r="F647" s="80"/>
    </row>
    <row r="648" ht="12.8" customHeight="1" spans="1:6" x14ac:dyDescent="0.25">
      <c r="A648" s="71" t="s">
        <v>10489</v>
      </c>
      <c r="B648" s="72">
        <v>485</v>
      </c>
      <c r="C648" s="72" t="s">
        <v>7346</v>
      </c>
      <c r="D648" s="73">
        <v>330333402152</v>
      </c>
      <c r="E648" s="74">
        <v>0.16</v>
      </c>
      <c r="F648" s="80"/>
    </row>
    <row r="649" ht="12.8" customHeight="1" spans="1:6" x14ac:dyDescent="0.25">
      <c r="A649" s="71" t="s">
        <v>10490</v>
      </c>
      <c r="B649" s="72">
        <v>485</v>
      </c>
      <c r="C649" s="72" t="s">
        <v>7346</v>
      </c>
      <c r="D649" s="73">
        <v>330335405101</v>
      </c>
      <c r="E649" s="74">
        <v>0.15</v>
      </c>
      <c r="F649" s="80"/>
    </row>
    <row r="650" ht="12.8" customHeight="1" spans="1:5" x14ac:dyDescent="0.25">
      <c r="A650" s="59" t="s">
        <v>10491</v>
      </c>
      <c r="B650" s="72">
        <v>485</v>
      </c>
      <c r="C650" s="72" t="s">
        <v>7346</v>
      </c>
      <c r="D650" s="73">
        <v>430433104105</v>
      </c>
      <c r="E650" s="74">
        <v>0.2</v>
      </c>
    </row>
    <row r="651" ht="12.8" customHeight="1" spans="1:6" x14ac:dyDescent="0.25">
      <c r="A651" s="71" t="s">
        <v>10492</v>
      </c>
      <c r="B651" s="72">
        <v>485</v>
      </c>
      <c r="C651" s="72" t="s">
        <v>7346</v>
      </c>
      <c r="D651" s="73">
        <v>480483101228</v>
      </c>
      <c r="E651" s="74">
        <v>0.2</v>
      </c>
      <c r="F651" s="80"/>
    </row>
    <row r="652" ht="12.8" customHeight="1" spans="1:5" x14ac:dyDescent="0.25">
      <c r="A652" s="71" t="s">
        <v>10493</v>
      </c>
      <c r="B652" s="72">
        <v>486</v>
      </c>
      <c r="C652" s="72" t="s">
        <v>8490</v>
      </c>
      <c r="D652" s="73">
        <v>430433104105</v>
      </c>
      <c r="E652" s="74">
        <v>0.2</v>
      </c>
    </row>
    <row r="653" ht="12.8" customHeight="1" spans="1:6" x14ac:dyDescent="0.25">
      <c r="A653" s="71" t="s">
        <v>10494</v>
      </c>
      <c r="B653" s="72">
        <v>486</v>
      </c>
      <c r="C653" s="72" t="s">
        <v>8490</v>
      </c>
      <c r="D653" s="73">
        <v>480483101228</v>
      </c>
      <c r="E653" s="74">
        <v>0.2</v>
      </c>
      <c r="F653" s="80"/>
    </row>
    <row r="654" ht="12.8" customHeight="1" spans="1:6" x14ac:dyDescent="0.25">
      <c r="A654" s="71" t="s">
        <v>10495</v>
      </c>
      <c r="B654" s="72">
        <v>494</v>
      </c>
      <c r="C654" s="72" t="s">
        <v>8501</v>
      </c>
      <c r="D654" s="73">
        <v>430433104105</v>
      </c>
      <c r="E654" s="74">
        <v>0.2</v>
      </c>
      <c r="F654" s="80"/>
    </row>
    <row r="655" ht="12.8" customHeight="1" spans="1:6" x14ac:dyDescent="0.25">
      <c r="A655" s="71" t="s">
        <v>10496</v>
      </c>
      <c r="B655" s="72">
        <v>494</v>
      </c>
      <c r="C655" s="72" t="s">
        <v>8501</v>
      </c>
      <c r="D655" s="73">
        <v>480483101228</v>
      </c>
      <c r="E655" s="74">
        <v>0.2</v>
      </c>
      <c r="F655" s="80"/>
    </row>
    <row r="656" ht="12.8" customHeight="1" spans="1:6" x14ac:dyDescent="0.25">
      <c r="A656" s="71" t="s">
        <v>10497</v>
      </c>
      <c r="B656" s="72">
        <v>495</v>
      </c>
      <c r="C656" s="72" t="s">
        <v>7358</v>
      </c>
      <c r="D656" s="73">
        <v>330333401101</v>
      </c>
      <c r="E656" s="74">
        <v>0.11</v>
      </c>
      <c r="F656" s="80"/>
    </row>
    <row r="657" ht="12.8" customHeight="1" spans="1:6" x14ac:dyDescent="0.25">
      <c r="A657" s="71" t="s">
        <v>10498</v>
      </c>
      <c r="B657" s="72">
        <v>495</v>
      </c>
      <c r="C657" s="72" t="s">
        <v>7358</v>
      </c>
      <c r="D657" s="73">
        <v>330333401127</v>
      </c>
      <c r="E657" s="74">
        <v>0.08</v>
      </c>
      <c r="F657" s="80"/>
    </row>
    <row r="658" ht="12.8" customHeight="1" spans="1:6" x14ac:dyDescent="0.25">
      <c r="A658" s="71" t="s">
        <v>10499</v>
      </c>
      <c r="B658" s="72">
        <v>495</v>
      </c>
      <c r="C658" s="72" t="s">
        <v>7358</v>
      </c>
      <c r="D658" s="73">
        <v>330333401453</v>
      </c>
      <c r="E658" s="74">
        <v>0.16</v>
      </c>
      <c r="F658" s="80"/>
    </row>
    <row r="659" ht="12.8" customHeight="1" spans="1:5" x14ac:dyDescent="0.25">
      <c r="A659" s="71" t="s">
        <v>10499</v>
      </c>
      <c r="B659" s="72">
        <v>495</v>
      </c>
      <c r="C659" s="72" t="s">
        <v>7358</v>
      </c>
      <c r="D659" s="73">
        <v>330333401453</v>
      </c>
      <c r="E659" s="74">
        <v>0.16</v>
      </c>
    </row>
    <row r="660" ht="12.8" customHeight="1" spans="1:13" s="89" customFormat="1" x14ac:dyDescent="0.25">
      <c r="A660" s="71" t="s">
        <v>10500</v>
      </c>
      <c r="B660" s="72">
        <v>495</v>
      </c>
      <c r="C660" s="72" t="s">
        <v>7358</v>
      </c>
      <c r="D660" s="73">
        <v>330333402101</v>
      </c>
      <c r="E660" s="74">
        <v>0.11</v>
      </c>
      <c r="F660" s="63"/>
      <c r="G660" s="60"/>
      <c r="H660" s="60"/>
      <c r="I660" s="60"/>
      <c r="J660" s="60"/>
      <c r="K660" s="60"/>
      <c r="L660" s="60"/>
      <c r="M660" s="60"/>
    </row>
    <row r="661" ht="12.8" customHeight="1" spans="1:6" x14ac:dyDescent="0.25">
      <c r="A661" s="71" t="s">
        <v>10501</v>
      </c>
      <c r="B661" s="72">
        <v>495</v>
      </c>
      <c r="C661" s="72" t="s">
        <v>7358</v>
      </c>
      <c r="D661" s="73">
        <v>330333402152</v>
      </c>
      <c r="E661" s="74">
        <v>0.16</v>
      </c>
      <c r="F661" s="80"/>
    </row>
    <row r="662" ht="12.8" customHeight="1" spans="1:6" x14ac:dyDescent="0.25">
      <c r="A662" s="71" t="s">
        <v>10502</v>
      </c>
      <c r="B662" s="72">
        <v>495</v>
      </c>
      <c r="C662" s="72" t="s">
        <v>7358</v>
      </c>
      <c r="D662" s="73">
        <v>330335405101</v>
      </c>
      <c r="E662" s="74">
        <v>0.15</v>
      </c>
      <c r="F662" s="80"/>
    </row>
    <row r="663" ht="12.8" customHeight="1" spans="1:6" x14ac:dyDescent="0.25">
      <c r="A663" s="71" t="s">
        <v>10503</v>
      </c>
      <c r="B663" s="72">
        <v>495</v>
      </c>
      <c r="C663" s="72" t="s">
        <v>7358</v>
      </c>
      <c r="D663" s="73">
        <v>330335405142</v>
      </c>
      <c r="E663" s="74">
        <v>0.2</v>
      </c>
      <c r="F663" s="80"/>
    </row>
    <row r="664" ht="12.8" customHeight="1" spans="1:6" x14ac:dyDescent="0.25">
      <c r="A664" s="71" t="s">
        <v>10504</v>
      </c>
      <c r="B664" s="72">
        <v>495</v>
      </c>
      <c r="C664" s="72" t="s">
        <v>10505</v>
      </c>
      <c r="D664" s="73">
        <v>430433104105</v>
      </c>
      <c r="E664" s="74">
        <v>0.2</v>
      </c>
      <c r="F664" s="80"/>
    </row>
    <row r="665" ht="12.8" customHeight="1" spans="1:13" s="89" customFormat="1" x14ac:dyDescent="0.25">
      <c r="A665" s="71" t="s">
        <v>10506</v>
      </c>
      <c r="B665" s="72">
        <v>495</v>
      </c>
      <c r="C665" s="72" t="s">
        <v>10505</v>
      </c>
      <c r="D665" s="73">
        <v>480483101228</v>
      </c>
      <c r="E665" s="74">
        <v>0.2</v>
      </c>
      <c r="F665" s="80"/>
      <c r="G665" s="60"/>
      <c r="H665" s="64"/>
      <c r="I665" s="64"/>
      <c r="J665" s="64"/>
      <c r="K665" s="60"/>
      <c r="L665" s="60"/>
      <c r="M665" s="60"/>
    </row>
    <row r="666" ht="12.8" customHeight="1" spans="1:6" x14ac:dyDescent="0.25">
      <c r="A666" s="71" t="s">
        <v>10507</v>
      </c>
      <c r="B666" s="72">
        <v>496</v>
      </c>
      <c r="C666" s="72" t="s">
        <v>7353</v>
      </c>
      <c r="D666" s="73">
        <v>330333401101</v>
      </c>
      <c r="E666" s="74">
        <v>0.11</v>
      </c>
      <c r="F666" s="80"/>
    </row>
    <row r="667" ht="12.8" customHeight="1" spans="1:6" x14ac:dyDescent="0.25">
      <c r="A667" s="71" t="s">
        <v>10508</v>
      </c>
      <c r="B667" s="72">
        <v>496</v>
      </c>
      <c r="C667" s="72" t="s">
        <v>7353</v>
      </c>
      <c r="D667" s="73">
        <v>330333401127</v>
      </c>
      <c r="E667" s="74">
        <v>0.08</v>
      </c>
      <c r="F667" s="80"/>
    </row>
    <row r="668" ht="12.8" customHeight="1" spans="1:6" x14ac:dyDescent="0.25">
      <c r="A668" s="71" t="s">
        <v>10509</v>
      </c>
      <c r="B668" s="72">
        <v>496</v>
      </c>
      <c r="C668" s="72" t="s">
        <v>7353</v>
      </c>
      <c r="D668" s="73">
        <v>330333402101</v>
      </c>
      <c r="E668" s="74">
        <v>0.11</v>
      </c>
      <c r="F668" s="80"/>
    </row>
    <row r="669" ht="12.8" customHeight="1" spans="1:6" x14ac:dyDescent="0.25">
      <c r="A669" s="71" t="s">
        <v>10510</v>
      </c>
      <c r="B669" s="72">
        <v>496</v>
      </c>
      <c r="C669" s="72" t="s">
        <v>7353</v>
      </c>
      <c r="D669" s="73">
        <v>330335405101</v>
      </c>
      <c r="E669" s="74">
        <v>0.15</v>
      </c>
      <c r="F669" s="80"/>
    </row>
    <row r="670" ht="12.8" customHeight="1" spans="1:6" x14ac:dyDescent="0.25">
      <c r="A670" s="71" t="s">
        <v>10511</v>
      </c>
      <c r="B670" s="72">
        <v>497</v>
      </c>
      <c r="C670" s="72" t="s">
        <v>7753</v>
      </c>
      <c r="D670" s="73">
        <v>330333401473</v>
      </c>
      <c r="E670" s="74">
        <v>0.15</v>
      </c>
      <c r="F670" s="80"/>
    </row>
    <row r="671" ht="12.8" customHeight="1" spans="1:6" x14ac:dyDescent="0.25">
      <c r="A671" s="71" t="s">
        <v>10512</v>
      </c>
      <c r="B671" s="72">
        <v>497</v>
      </c>
      <c r="C671" s="72" t="s">
        <v>7753</v>
      </c>
      <c r="D671" s="73">
        <v>330333402174</v>
      </c>
      <c r="E671" s="74">
        <v>0.15</v>
      </c>
      <c r="F671" s="80"/>
    </row>
    <row r="672" ht="12.8" customHeight="1" spans="1:5" x14ac:dyDescent="0.25">
      <c r="A672" s="71" t="s">
        <v>10513</v>
      </c>
      <c r="B672" s="72">
        <v>497</v>
      </c>
      <c r="C672" s="72" t="s">
        <v>7753</v>
      </c>
      <c r="D672" s="73">
        <v>330335405142</v>
      </c>
      <c r="E672" s="74">
        <v>0.2</v>
      </c>
    </row>
    <row r="673" ht="12.8" customHeight="1" spans="1:6" x14ac:dyDescent="0.25">
      <c r="A673" s="71" t="s">
        <v>10513</v>
      </c>
      <c r="B673" s="72">
        <v>497</v>
      </c>
      <c r="C673" s="72" t="s">
        <v>7753</v>
      </c>
      <c r="D673" s="73">
        <v>330335405142</v>
      </c>
      <c r="E673" s="74">
        <v>0.2</v>
      </c>
      <c r="F673" s="80"/>
    </row>
    <row r="674" ht="12.8" customHeight="1" spans="1:6" x14ac:dyDescent="0.25">
      <c r="A674" s="71" t="s">
        <v>10514</v>
      </c>
      <c r="B674" s="72">
        <v>497</v>
      </c>
      <c r="C674" s="72" t="s">
        <v>7753</v>
      </c>
      <c r="D674" s="73">
        <v>430433104105</v>
      </c>
      <c r="E674" s="74">
        <v>0.2</v>
      </c>
      <c r="F674" s="80"/>
    </row>
    <row r="675" ht="12.8" customHeight="1" spans="1:6" x14ac:dyDescent="0.25">
      <c r="A675" s="59" t="s">
        <v>10514</v>
      </c>
      <c r="B675" s="72">
        <v>497</v>
      </c>
      <c r="C675" s="72" t="s">
        <v>7753</v>
      </c>
      <c r="D675" s="73">
        <v>430433104105</v>
      </c>
      <c r="E675" s="74">
        <v>0.2</v>
      </c>
      <c r="F675" s="80"/>
    </row>
    <row r="676" ht="12.8" customHeight="1" spans="1:6" x14ac:dyDescent="0.25">
      <c r="A676" s="71" t="s">
        <v>10515</v>
      </c>
      <c r="B676" s="72">
        <v>497</v>
      </c>
      <c r="C676" s="72" t="s">
        <v>7753</v>
      </c>
      <c r="D676" s="73">
        <v>480483101228</v>
      </c>
      <c r="E676" s="74">
        <v>0.2</v>
      </c>
      <c r="F676" s="80"/>
    </row>
    <row r="677" ht="12.8" customHeight="1" spans="1:6" x14ac:dyDescent="0.25">
      <c r="A677" s="71" t="s">
        <v>10516</v>
      </c>
      <c r="B677" s="72">
        <v>498</v>
      </c>
      <c r="C677" s="72" t="s">
        <v>7764</v>
      </c>
      <c r="D677" s="73">
        <v>330333401101</v>
      </c>
      <c r="E677" s="74">
        <v>0.11</v>
      </c>
      <c r="F677" s="80"/>
    </row>
    <row r="678" ht="12.8" customHeight="1" spans="1:6" x14ac:dyDescent="0.25">
      <c r="A678" s="71" t="s">
        <v>10517</v>
      </c>
      <c r="B678" s="72">
        <v>498</v>
      </c>
      <c r="C678" s="72" t="s">
        <v>7764</v>
      </c>
      <c r="D678" s="73">
        <v>330333401473</v>
      </c>
      <c r="E678" s="74">
        <v>0.15</v>
      </c>
      <c r="F678" s="80"/>
    </row>
    <row r="679" ht="12.8" customHeight="1" spans="1:6" x14ac:dyDescent="0.25">
      <c r="A679" s="71" t="s">
        <v>10518</v>
      </c>
      <c r="B679" s="72">
        <v>498</v>
      </c>
      <c r="C679" s="72" t="s">
        <v>7764</v>
      </c>
      <c r="D679" s="73">
        <v>330333402101</v>
      </c>
      <c r="E679" s="74">
        <v>0.11</v>
      </c>
      <c r="F679" s="80"/>
    </row>
    <row r="680" ht="12.8" customHeight="1" spans="1:6" x14ac:dyDescent="0.25">
      <c r="A680" s="71" t="s">
        <v>10519</v>
      </c>
      <c r="B680" s="72">
        <v>498</v>
      </c>
      <c r="C680" s="72" t="s">
        <v>7764</v>
      </c>
      <c r="D680" s="73">
        <v>330333402174</v>
      </c>
      <c r="E680" s="74">
        <v>0.15</v>
      </c>
      <c r="F680" s="80"/>
    </row>
    <row r="681" ht="12.8" customHeight="1" spans="1:5" x14ac:dyDescent="0.25">
      <c r="A681" s="71" t="s">
        <v>10520</v>
      </c>
      <c r="B681" s="72">
        <v>498</v>
      </c>
      <c r="C681" s="72" t="s">
        <v>7764</v>
      </c>
      <c r="D681" s="73">
        <v>330335405101</v>
      </c>
      <c r="E681" s="74">
        <v>0.15</v>
      </c>
    </row>
    <row r="682" ht="12.8" customHeight="1" spans="1:6" x14ac:dyDescent="0.25">
      <c r="A682" s="71" t="s">
        <v>10521</v>
      </c>
      <c r="B682" s="72">
        <v>498</v>
      </c>
      <c r="C682" s="72" t="s">
        <v>7764</v>
      </c>
      <c r="D682" s="73">
        <v>330335405142</v>
      </c>
      <c r="E682" s="74">
        <v>0.2</v>
      </c>
      <c r="F682" s="80"/>
    </row>
    <row r="683" ht="12.8" customHeight="1" spans="1:5" x14ac:dyDescent="0.25">
      <c r="A683" s="71" t="s">
        <v>10521</v>
      </c>
      <c r="B683" s="72">
        <v>498</v>
      </c>
      <c r="C683" s="72" t="s">
        <v>7764</v>
      </c>
      <c r="D683" s="73">
        <v>330335405142</v>
      </c>
      <c r="E683" s="74">
        <v>0.2</v>
      </c>
    </row>
    <row r="684" ht="12.8" customHeight="1" spans="1:6" x14ac:dyDescent="0.25">
      <c r="A684" s="59" t="s">
        <v>10522</v>
      </c>
      <c r="B684" s="72">
        <v>498</v>
      </c>
      <c r="C684" s="72" t="s">
        <v>7764</v>
      </c>
      <c r="D684" s="73">
        <v>480483101228</v>
      </c>
      <c r="E684" s="74">
        <v>0.2</v>
      </c>
      <c r="F684" s="80"/>
    </row>
    <row r="685" ht="12.8" customHeight="1" spans="1:6" x14ac:dyDescent="0.25">
      <c r="A685" s="71" t="s">
        <v>10523</v>
      </c>
      <c r="B685" s="72">
        <v>499</v>
      </c>
      <c r="C685" s="72" t="s">
        <v>7770</v>
      </c>
      <c r="D685" s="73">
        <v>330333401101</v>
      </c>
      <c r="E685" s="74">
        <v>0.11</v>
      </c>
      <c r="F685" s="80"/>
    </row>
    <row r="686" ht="12.8" customHeight="1" spans="1:6" x14ac:dyDescent="0.25">
      <c r="A686" s="71" t="s">
        <v>10524</v>
      </c>
      <c r="B686" s="72">
        <v>499</v>
      </c>
      <c r="C686" s="72" t="s">
        <v>7770</v>
      </c>
      <c r="D686" s="73">
        <v>330333401127</v>
      </c>
      <c r="E686" s="74">
        <v>0.08</v>
      </c>
      <c r="F686" s="80"/>
    </row>
    <row r="687" ht="12.8" customHeight="1" spans="1:6" x14ac:dyDescent="0.25">
      <c r="A687" s="71" t="s">
        <v>10525</v>
      </c>
      <c r="B687" s="72">
        <v>499</v>
      </c>
      <c r="C687" s="72" t="s">
        <v>7770</v>
      </c>
      <c r="D687" s="73">
        <v>330333402101</v>
      </c>
      <c r="E687" s="74">
        <v>0.11</v>
      </c>
      <c r="F687" s="80"/>
    </row>
    <row r="688" ht="12.8" customHeight="1" spans="1:6" x14ac:dyDescent="0.25">
      <c r="A688" s="71" t="s">
        <v>10526</v>
      </c>
      <c r="B688" s="72">
        <v>499</v>
      </c>
      <c r="C688" s="72" t="s">
        <v>7770</v>
      </c>
      <c r="D688" s="73">
        <v>330335405101</v>
      </c>
      <c r="E688" s="74">
        <v>0.15</v>
      </c>
      <c r="F688" s="80"/>
    </row>
    <row r="689" ht="12.8" customHeight="1" spans="1:5" x14ac:dyDescent="0.25">
      <c r="A689" s="71" t="s">
        <v>10527</v>
      </c>
      <c r="B689" s="72">
        <v>601</v>
      </c>
      <c r="C689" s="72" t="s">
        <v>8159</v>
      </c>
      <c r="D689" s="73">
        <v>330333401101</v>
      </c>
      <c r="E689" s="74">
        <v>0.11</v>
      </c>
    </row>
    <row r="690" ht="12.8" customHeight="1" spans="1:6" x14ac:dyDescent="0.25">
      <c r="A690" s="71" t="s">
        <v>10528</v>
      </c>
      <c r="B690" s="72">
        <v>601</v>
      </c>
      <c r="C690" s="72" t="s">
        <v>8159</v>
      </c>
      <c r="D690" s="73">
        <v>330335405142</v>
      </c>
      <c r="E690" s="74">
        <v>0.2</v>
      </c>
      <c r="F690" s="80"/>
    </row>
    <row r="691" ht="12.8" customHeight="1" spans="1:6" x14ac:dyDescent="0.25">
      <c r="A691" s="71" t="s">
        <v>10529</v>
      </c>
      <c r="B691" s="72">
        <v>601</v>
      </c>
      <c r="C691" s="72" t="s">
        <v>8159</v>
      </c>
      <c r="D691" s="73">
        <v>430433104105</v>
      </c>
      <c r="E691" s="74">
        <v>0.2</v>
      </c>
      <c r="F691" s="80"/>
    </row>
    <row r="692" ht="12.8" customHeight="1" spans="1:6" x14ac:dyDescent="0.25">
      <c r="A692" s="71" t="s">
        <v>10530</v>
      </c>
      <c r="B692" s="72">
        <v>601</v>
      </c>
      <c r="C692" s="72" t="s">
        <v>8159</v>
      </c>
      <c r="D692" s="73">
        <v>480483101228</v>
      </c>
      <c r="E692" s="74">
        <v>0.2</v>
      </c>
      <c r="F692" s="80"/>
    </row>
    <row r="693" ht="12.8" customHeight="1" spans="1:6" x14ac:dyDescent="0.25">
      <c r="A693" s="71" t="s">
        <v>10531</v>
      </c>
      <c r="B693" s="72">
        <v>602</v>
      </c>
      <c r="C693" s="72" t="s">
        <v>8163</v>
      </c>
      <c r="D693" s="73">
        <v>330333401101</v>
      </c>
      <c r="E693" s="74">
        <v>0.11</v>
      </c>
      <c r="F693" s="80"/>
    </row>
    <row r="694" ht="12.8" customHeight="1" spans="1:6" x14ac:dyDescent="0.25">
      <c r="A694" s="71" t="s">
        <v>10532</v>
      </c>
      <c r="B694" s="72">
        <v>602</v>
      </c>
      <c r="C694" s="72" t="s">
        <v>8163</v>
      </c>
      <c r="D694" s="73">
        <v>330333401452</v>
      </c>
      <c r="E694" s="74">
        <v>0.14</v>
      </c>
      <c r="F694" s="80"/>
    </row>
    <row r="695" ht="12.8" customHeight="1" spans="1:5" x14ac:dyDescent="0.25">
      <c r="A695" s="71" t="s">
        <v>10533</v>
      </c>
      <c r="B695" s="72">
        <v>602</v>
      </c>
      <c r="C695" s="72" t="s">
        <v>8163</v>
      </c>
      <c r="D695" s="73">
        <v>330333401473</v>
      </c>
      <c r="E695" s="74">
        <v>0.15</v>
      </c>
    </row>
    <row r="696" ht="12.8" customHeight="1" spans="1:6" x14ac:dyDescent="0.25">
      <c r="A696" s="71" t="s">
        <v>10534</v>
      </c>
      <c r="B696" s="72">
        <v>602</v>
      </c>
      <c r="C696" s="72" t="s">
        <v>8163</v>
      </c>
      <c r="D696" s="73">
        <v>330335405101</v>
      </c>
      <c r="E696" s="74">
        <v>0.15</v>
      </c>
      <c r="F696" s="80"/>
    </row>
    <row r="697" ht="12.8" customHeight="1" spans="1:6" x14ac:dyDescent="0.25">
      <c r="A697" s="71" t="s">
        <v>10535</v>
      </c>
      <c r="B697" s="72">
        <v>602</v>
      </c>
      <c r="C697" s="72" t="s">
        <v>8163</v>
      </c>
      <c r="D697" s="73">
        <v>330335405142</v>
      </c>
      <c r="E697" s="74">
        <v>0.2</v>
      </c>
      <c r="F697" s="80"/>
    </row>
    <row r="698" ht="12.8" customHeight="1" spans="1:6" x14ac:dyDescent="0.25">
      <c r="A698" s="71" t="s">
        <v>10535</v>
      </c>
      <c r="B698" s="72">
        <v>602</v>
      </c>
      <c r="C698" s="72" t="s">
        <v>8163</v>
      </c>
      <c r="D698" s="73">
        <v>330335405142</v>
      </c>
      <c r="E698" s="74">
        <v>0.2</v>
      </c>
      <c r="F698" s="80"/>
    </row>
    <row r="699" ht="12.8" customHeight="1" spans="1:6" x14ac:dyDescent="0.25">
      <c r="A699" s="71" t="s">
        <v>10536</v>
      </c>
      <c r="B699" s="72">
        <v>602</v>
      </c>
      <c r="C699" s="72" t="s">
        <v>8163</v>
      </c>
      <c r="D699" s="73">
        <v>430433104105</v>
      </c>
      <c r="E699" s="74">
        <v>0.2</v>
      </c>
      <c r="F699" s="80"/>
    </row>
    <row r="700" ht="12.8" customHeight="1" spans="1:6" x14ac:dyDescent="0.25">
      <c r="A700" s="71" t="s">
        <v>10537</v>
      </c>
      <c r="B700" s="72">
        <v>602</v>
      </c>
      <c r="C700" s="72" t="s">
        <v>8163</v>
      </c>
      <c r="D700" s="73">
        <v>480483101228</v>
      </c>
      <c r="E700" s="74">
        <v>0.2</v>
      </c>
      <c r="F700" s="80"/>
    </row>
    <row r="701" ht="12.8" customHeight="1" spans="1:6" x14ac:dyDescent="0.25">
      <c r="A701" s="71" t="s">
        <v>10538</v>
      </c>
      <c r="B701" s="72">
        <v>603</v>
      </c>
      <c r="C701" s="72" t="s">
        <v>8167</v>
      </c>
      <c r="D701" s="73">
        <v>330335405142</v>
      </c>
      <c r="E701" s="74">
        <v>0.2</v>
      </c>
      <c r="F701" s="80"/>
    </row>
    <row r="702" ht="12.8" customHeight="1" spans="1:6" x14ac:dyDescent="0.25">
      <c r="A702" s="71" t="s">
        <v>10539</v>
      </c>
      <c r="B702" s="72">
        <v>603</v>
      </c>
      <c r="C702" s="72" t="s">
        <v>8167</v>
      </c>
      <c r="D702" s="73">
        <v>430433104105</v>
      </c>
      <c r="E702" s="74">
        <v>0.2</v>
      </c>
      <c r="F702" s="80"/>
    </row>
    <row r="703" ht="12.8" customHeight="1" spans="1:6" x14ac:dyDescent="0.25">
      <c r="A703" s="71" t="s">
        <v>10540</v>
      </c>
      <c r="B703" s="72">
        <v>603</v>
      </c>
      <c r="C703" s="72" t="s">
        <v>8167</v>
      </c>
      <c r="D703" s="73">
        <v>480483101228</v>
      </c>
      <c r="E703" s="74">
        <v>0.2</v>
      </c>
      <c r="F703" s="80"/>
    </row>
    <row r="704" ht="12.8" customHeight="1" spans="1:6" x14ac:dyDescent="0.25">
      <c r="A704" s="59" t="s">
        <v>10541</v>
      </c>
      <c r="B704" s="72">
        <v>604</v>
      </c>
      <c r="C704" s="72" t="s">
        <v>8169</v>
      </c>
      <c r="D704" s="73">
        <v>330335405142</v>
      </c>
      <c r="E704" s="74">
        <v>0.2</v>
      </c>
      <c r="F704" s="80"/>
    </row>
    <row r="705" ht="12.8" customHeight="1" spans="1:5" x14ac:dyDescent="0.25">
      <c r="A705" s="59" t="s">
        <v>10542</v>
      </c>
      <c r="B705" s="72">
        <v>604</v>
      </c>
      <c r="C705" s="72" t="s">
        <v>8169</v>
      </c>
      <c r="D705" s="73">
        <v>430433104105</v>
      </c>
      <c r="E705" s="74">
        <v>0.2</v>
      </c>
    </row>
    <row r="706" ht="12.8" customHeight="1" spans="1:6" x14ac:dyDescent="0.25">
      <c r="A706" s="59" t="s">
        <v>10543</v>
      </c>
      <c r="B706" s="72">
        <v>604</v>
      </c>
      <c r="C706" s="72" t="s">
        <v>8169</v>
      </c>
      <c r="D706" s="73">
        <v>480483101228</v>
      </c>
      <c r="E706" s="74">
        <v>0.2</v>
      </c>
      <c r="F706" s="80"/>
    </row>
    <row r="707" ht="12.8" customHeight="1" spans="1:5" x14ac:dyDescent="0.25">
      <c r="A707" s="71" t="s">
        <v>10544</v>
      </c>
      <c r="B707" s="72">
        <v>605</v>
      </c>
      <c r="C707" s="72" t="s">
        <v>7803</v>
      </c>
      <c r="D707" s="73">
        <v>330333401473</v>
      </c>
      <c r="E707" s="74">
        <v>0.16</v>
      </c>
    </row>
    <row r="708" ht="12.8" customHeight="1" spans="1:6" x14ac:dyDescent="0.25">
      <c r="A708" s="71" t="s">
        <v>10545</v>
      </c>
      <c r="B708" s="72">
        <v>605</v>
      </c>
      <c r="C708" s="72" t="s">
        <v>7803</v>
      </c>
      <c r="D708" s="73">
        <v>330333402174</v>
      </c>
      <c r="E708" s="74">
        <v>0.16</v>
      </c>
      <c r="F708" s="80"/>
    </row>
    <row r="709" ht="12.8" customHeight="1" spans="1:6" x14ac:dyDescent="0.25">
      <c r="A709" s="71" t="s">
        <v>10546</v>
      </c>
      <c r="B709" s="72">
        <v>606</v>
      </c>
      <c r="C709" s="72" t="s">
        <v>7837</v>
      </c>
      <c r="D709" s="73">
        <v>330333401473</v>
      </c>
      <c r="E709" s="74">
        <v>0.16</v>
      </c>
      <c r="F709" s="80"/>
    </row>
    <row r="710" ht="12.8" customHeight="1" spans="1:6" x14ac:dyDescent="0.25">
      <c r="A710" s="71" t="s">
        <v>10547</v>
      </c>
      <c r="B710" s="72">
        <v>606</v>
      </c>
      <c r="C710" s="72" t="s">
        <v>7837</v>
      </c>
      <c r="D710" s="73">
        <v>330333402174</v>
      </c>
      <c r="E710" s="74">
        <v>0.16</v>
      </c>
      <c r="F710" s="80"/>
    </row>
    <row r="711" ht="12.8" customHeight="1" spans="1:6" x14ac:dyDescent="0.25">
      <c r="A711" s="71" t="s">
        <v>10548</v>
      </c>
      <c r="B711" s="72">
        <v>607</v>
      </c>
      <c r="C711" s="72" t="s">
        <v>7811</v>
      </c>
      <c r="D711" s="73">
        <v>330333401473</v>
      </c>
      <c r="E711" s="74">
        <v>0.16</v>
      </c>
      <c r="F711" s="80"/>
    </row>
    <row r="712" ht="12.8" customHeight="1" spans="1:6" x14ac:dyDescent="0.25">
      <c r="A712" s="71" t="s">
        <v>10549</v>
      </c>
      <c r="B712" s="72">
        <v>607</v>
      </c>
      <c r="C712" s="72" t="s">
        <v>7811</v>
      </c>
      <c r="D712" s="73">
        <v>330333402174</v>
      </c>
      <c r="E712" s="74">
        <v>0.16</v>
      </c>
      <c r="F712" s="80"/>
    </row>
    <row r="713" ht="12.8" customHeight="1" spans="1:6" x14ac:dyDescent="0.25">
      <c r="A713" s="71" t="s">
        <v>10550</v>
      </c>
      <c r="B713" s="72">
        <v>607</v>
      </c>
      <c r="C713" s="72" t="s">
        <v>7811</v>
      </c>
      <c r="D713" s="73">
        <v>430433104105</v>
      </c>
      <c r="E713" s="74">
        <v>0.2</v>
      </c>
      <c r="F713" s="80"/>
    </row>
    <row r="714" ht="12.8" customHeight="1" spans="1:6" x14ac:dyDescent="0.25">
      <c r="A714" s="71" t="s">
        <v>10551</v>
      </c>
      <c r="B714" s="72">
        <v>608</v>
      </c>
      <c r="C714" s="72" t="s">
        <v>7835</v>
      </c>
      <c r="D714" s="73">
        <v>330333401473</v>
      </c>
      <c r="E714" s="74">
        <v>0.16</v>
      </c>
      <c r="F714" s="80"/>
    </row>
    <row r="715" ht="12.8" customHeight="1" spans="1:6" x14ac:dyDescent="0.25">
      <c r="A715" s="71" t="s">
        <v>10552</v>
      </c>
      <c r="B715" s="72">
        <v>608</v>
      </c>
      <c r="C715" s="72" t="s">
        <v>7835</v>
      </c>
      <c r="D715" s="73">
        <v>330333402174</v>
      </c>
      <c r="E715" s="74">
        <v>0.16</v>
      </c>
      <c r="F715" s="80"/>
    </row>
    <row r="716" ht="12.8" customHeight="1" spans="1:6" x14ac:dyDescent="0.25">
      <c r="A716" s="71" t="s">
        <v>10553</v>
      </c>
      <c r="B716" s="72">
        <v>609</v>
      </c>
      <c r="C716" s="72" t="s">
        <v>7826</v>
      </c>
      <c r="D716" s="73">
        <v>330333401473</v>
      </c>
      <c r="E716" s="74">
        <v>0.16</v>
      </c>
      <c r="F716" s="80"/>
    </row>
    <row r="717" ht="12.8" customHeight="1" spans="1:5" x14ac:dyDescent="0.25">
      <c r="A717" s="71" t="s">
        <v>10554</v>
      </c>
      <c r="B717" s="72">
        <v>609</v>
      </c>
      <c r="C717" s="72" t="s">
        <v>7826</v>
      </c>
      <c r="D717" s="73">
        <v>330333402174</v>
      </c>
      <c r="E717" s="74">
        <v>0.16</v>
      </c>
    </row>
    <row r="718" ht="12.8" customHeight="1" spans="1:6" x14ac:dyDescent="0.25">
      <c r="A718" s="71" t="s">
        <v>10555</v>
      </c>
      <c r="B718" s="72">
        <v>610</v>
      </c>
      <c r="C718" s="72" t="s">
        <v>7848</v>
      </c>
      <c r="D718" s="73">
        <v>330333401473</v>
      </c>
      <c r="E718" s="74">
        <v>0.16</v>
      </c>
      <c r="F718" s="80"/>
    </row>
    <row r="719" ht="12.8" customHeight="1" spans="1:5" x14ac:dyDescent="0.25">
      <c r="A719" s="71" t="s">
        <v>10556</v>
      </c>
      <c r="B719" s="72">
        <v>610</v>
      </c>
      <c r="C719" s="72" t="s">
        <v>7848</v>
      </c>
      <c r="D719" s="73">
        <v>330333402174</v>
      </c>
      <c r="E719" s="74">
        <v>0.16</v>
      </c>
    </row>
    <row r="720" ht="12.8" customHeight="1" spans="1:6" x14ac:dyDescent="0.25">
      <c r="A720" s="71" t="s">
        <v>10557</v>
      </c>
      <c r="B720" s="72">
        <v>611</v>
      </c>
      <c r="C720" s="72" t="s">
        <v>7845</v>
      </c>
      <c r="D720" s="73">
        <v>330333401473</v>
      </c>
      <c r="E720" s="74">
        <v>0.16</v>
      </c>
      <c r="F720" s="80"/>
    </row>
    <row r="721" ht="12.8" customHeight="1" spans="1:6" x14ac:dyDescent="0.25">
      <c r="A721" s="71" t="s">
        <v>10558</v>
      </c>
      <c r="B721" s="72">
        <v>611</v>
      </c>
      <c r="C721" s="72" t="s">
        <v>7845</v>
      </c>
      <c r="D721" s="73">
        <v>330333402174</v>
      </c>
      <c r="E721" s="74">
        <v>0.16</v>
      </c>
      <c r="F721" s="80"/>
    </row>
    <row r="722" ht="12.8" customHeight="1" spans="1:6" x14ac:dyDescent="0.25">
      <c r="A722" s="71" t="s">
        <v>10559</v>
      </c>
      <c r="B722" s="72">
        <v>612</v>
      </c>
      <c r="C722" s="72" t="s">
        <v>10560</v>
      </c>
      <c r="D722" s="73">
        <v>330333401473</v>
      </c>
      <c r="E722" s="74">
        <v>0.16</v>
      </c>
      <c r="F722" s="80"/>
    </row>
    <row r="723" ht="12.8" customHeight="1" spans="1:6" x14ac:dyDescent="0.25">
      <c r="A723" s="71" t="s">
        <v>10561</v>
      </c>
      <c r="B723" s="72">
        <v>612</v>
      </c>
      <c r="C723" s="72" t="s">
        <v>10560</v>
      </c>
      <c r="D723" s="73">
        <v>330333402174</v>
      </c>
      <c r="E723" s="74">
        <v>0.16</v>
      </c>
      <c r="F723" s="80"/>
    </row>
    <row r="724" ht="12.8" customHeight="1" spans="1:6" x14ac:dyDescent="0.25">
      <c r="A724" s="71" t="s">
        <v>10562</v>
      </c>
      <c r="B724" s="72">
        <v>613</v>
      </c>
      <c r="C724" s="72" t="s">
        <v>7822</v>
      </c>
      <c r="D724" s="73">
        <v>330333401473</v>
      </c>
      <c r="E724" s="74">
        <v>0.16</v>
      </c>
      <c r="F724" s="80"/>
    </row>
    <row r="725" ht="12.8" customHeight="1" spans="1:5" x14ac:dyDescent="0.25">
      <c r="A725" s="71" t="s">
        <v>10563</v>
      </c>
      <c r="B725" s="72">
        <v>613</v>
      </c>
      <c r="C725" s="72" t="s">
        <v>7822</v>
      </c>
      <c r="D725" s="73">
        <v>330333402174</v>
      </c>
      <c r="E725" s="74">
        <v>0.16</v>
      </c>
    </row>
    <row r="726" ht="12.8" customHeight="1" spans="1:6" x14ac:dyDescent="0.25">
      <c r="A726" s="71" t="s">
        <v>10564</v>
      </c>
      <c r="B726" s="72">
        <v>614</v>
      </c>
      <c r="C726" s="72" t="s">
        <v>7859</v>
      </c>
      <c r="D726" s="73">
        <v>330333401473</v>
      </c>
      <c r="E726" s="74">
        <v>0.16</v>
      </c>
      <c r="F726" s="80"/>
    </row>
    <row r="727" ht="12.8" customHeight="1" spans="1:6" x14ac:dyDescent="0.25">
      <c r="A727" s="71" t="s">
        <v>10565</v>
      </c>
      <c r="B727" s="72">
        <v>614</v>
      </c>
      <c r="C727" s="72" t="s">
        <v>7859</v>
      </c>
      <c r="D727" s="73">
        <v>330333402174</v>
      </c>
      <c r="E727" s="74">
        <v>0.16</v>
      </c>
      <c r="F727" s="80"/>
    </row>
    <row r="728" ht="12.8" customHeight="1" spans="1:6" x14ac:dyDescent="0.25">
      <c r="A728" s="71" t="s">
        <v>10566</v>
      </c>
      <c r="B728" s="72">
        <v>615</v>
      </c>
      <c r="C728" s="72" t="s">
        <v>7830</v>
      </c>
      <c r="D728" s="73">
        <v>330333401473</v>
      </c>
      <c r="E728" s="74">
        <v>0.16</v>
      </c>
      <c r="F728" s="80"/>
    </row>
    <row r="729" ht="12.8" customHeight="1" spans="1:6" x14ac:dyDescent="0.25">
      <c r="A729" s="71" t="s">
        <v>10567</v>
      </c>
      <c r="B729" s="72">
        <v>615</v>
      </c>
      <c r="C729" s="72" t="s">
        <v>7830</v>
      </c>
      <c r="D729" s="73">
        <v>330333402174</v>
      </c>
      <c r="E729" s="74">
        <v>0.16</v>
      </c>
      <c r="F729" s="80"/>
    </row>
    <row r="730" ht="12.8" customHeight="1" spans="1:6" x14ac:dyDescent="0.25">
      <c r="A730" s="71" t="s">
        <v>10568</v>
      </c>
      <c r="B730" s="72">
        <v>616</v>
      </c>
      <c r="C730" s="72" t="s">
        <v>7841</v>
      </c>
      <c r="D730" s="73">
        <v>330333401473</v>
      </c>
      <c r="E730" s="74">
        <v>0.16</v>
      </c>
      <c r="F730" s="80"/>
    </row>
    <row r="731" ht="12.8" customHeight="1" spans="1:5" x14ac:dyDescent="0.25">
      <c r="A731" s="71" t="s">
        <v>10569</v>
      </c>
      <c r="B731" s="72">
        <v>616</v>
      </c>
      <c r="C731" s="72" t="s">
        <v>7841</v>
      </c>
      <c r="D731" s="73">
        <v>330333402174</v>
      </c>
      <c r="E731" s="74">
        <v>0.16</v>
      </c>
    </row>
    <row r="732" ht="12.8" customHeight="1" spans="1:6" x14ac:dyDescent="0.25">
      <c r="A732" s="71" t="s">
        <v>10570</v>
      </c>
      <c r="B732" s="72">
        <v>617</v>
      </c>
      <c r="C732" s="72" t="s">
        <v>7798</v>
      </c>
      <c r="D732" s="73">
        <v>330333401473</v>
      </c>
      <c r="E732" s="74">
        <v>0.16</v>
      </c>
      <c r="F732" s="80"/>
    </row>
    <row r="733" ht="12.8" customHeight="1" spans="1:6" x14ac:dyDescent="0.25">
      <c r="A733" s="71" t="s">
        <v>10570</v>
      </c>
      <c r="B733" s="72">
        <v>617</v>
      </c>
      <c r="C733" s="72" t="s">
        <v>7798</v>
      </c>
      <c r="D733" s="73">
        <v>330333401473</v>
      </c>
      <c r="E733" s="74">
        <v>0.16</v>
      </c>
      <c r="F733" s="80"/>
    </row>
    <row r="734" ht="12.8" customHeight="1" spans="1:6" x14ac:dyDescent="0.25">
      <c r="A734" s="71" t="s">
        <v>10571</v>
      </c>
      <c r="B734" s="72">
        <v>617</v>
      </c>
      <c r="C734" s="72" t="s">
        <v>7798</v>
      </c>
      <c r="D734" s="73">
        <v>330333402174</v>
      </c>
      <c r="E734" s="74">
        <v>0.16</v>
      </c>
      <c r="F734" s="80"/>
    </row>
    <row r="735" ht="12.8" customHeight="1" spans="1:6" x14ac:dyDescent="0.25">
      <c r="A735" s="71" t="s">
        <v>10571</v>
      </c>
      <c r="B735" s="72">
        <v>617</v>
      </c>
      <c r="C735" s="72" t="s">
        <v>7798</v>
      </c>
      <c r="D735" s="73">
        <v>330333402174</v>
      </c>
      <c r="E735" s="74">
        <v>0.16</v>
      </c>
      <c r="F735" s="80"/>
    </row>
    <row r="736" ht="12.8" customHeight="1" spans="1:6" x14ac:dyDescent="0.25">
      <c r="A736" s="71" t="s">
        <v>10572</v>
      </c>
      <c r="B736" s="72">
        <v>618</v>
      </c>
      <c r="C736" s="72" t="s">
        <v>7833</v>
      </c>
      <c r="D736" s="73">
        <v>330333401473</v>
      </c>
      <c r="E736" s="74">
        <v>0.16</v>
      </c>
      <c r="F736" s="80"/>
    </row>
    <row r="737" ht="12.8" customHeight="1" spans="1:5" x14ac:dyDescent="0.25">
      <c r="A737" s="71" t="s">
        <v>10573</v>
      </c>
      <c r="B737" s="72">
        <v>618</v>
      </c>
      <c r="C737" s="72" t="s">
        <v>7833</v>
      </c>
      <c r="D737" s="73">
        <v>330333402174</v>
      </c>
      <c r="E737" s="74">
        <v>0.16</v>
      </c>
    </row>
    <row r="738" ht="12.8" customHeight="1" spans="1:5" x14ac:dyDescent="0.25">
      <c r="A738" s="71" t="s">
        <v>10574</v>
      </c>
      <c r="B738" s="72">
        <v>619</v>
      </c>
      <c r="C738" s="72" t="s">
        <v>7843</v>
      </c>
      <c r="D738" s="73">
        <v>330333401473</v>
      </c>
      <c r="E738" s="74">
        <v>0.16</v>
      </c>
    </row>
    <row r="739" ht="12.8" customHeight="1" spans="1:5" x14ac:dyDescent="0.25">
      <c r="A739" s="71" t="s">
        <v>10575</v>
      </c>
      <c r="B739" s="72">
        <v>619</v>
      </c>
      <c r="C739" s="72" t="s">
        <v>7843</v>
      </c>
      <c r="D739" s="73">
        <v>330333402174</v>
      </c>
      <c r="E739" s="74">
        <v>0.16</v>
      </c>
    </row>
    <row r="740" ht="12.8" customHeight="1" spans="1:6" x14ac:dyDescent="0.25">
      <c r="A740" s="71" t="s">
        <v>10576</v>
      </c>
      <c r="B740" s="72">
        <v>620</v>
      </c>
      <c r="C740" s="72" t="s">
        <v>7805</v>
      </c>
      <c r="D740" s="73">
        <v>330333401473</v>
      </c>
      <c r="E740" s="74">
        <v>0.16</v>
      </c>
      <c r="F740" s="80"/>
    </row>
    <row r="741" ht="12.8" customHeight="1" spans="1:6" x14ac:dyDescent="0.25">
      <c r="A741" s="71" t="s">
        <v>10577</v>
      </c>
      <c r="B741" s="72">
        <v>620</v>
      </c>
      <c r="C741" s="72" t="s">
        <v>7805</v>
      </c>
      <c r="D741" s="73">
        <v>330333402174</v>
      </c>
      <c r="E741" s="74">
        <v>0.16</v>
      </c>
      <c r="F741" s="80"/>
    </row>
    <row r="742" ht="12.8" customHeight="1" spans="1:5" x14ac:dyDescent="0.25">
      <c r="A742" s="71" t="s">
        <v>10578</v>
      </c>
      <c r="B742" s="72">
        <v>624</v>
      </c>
      <c r="C742" s="72" t="s">
        <v>7809</v>
      </c>
      <c r="D742" s="73">
        <v>330333401473</v>
      </c>
      <c r="E742" s="74">
        <v>0.16</v>
      </c>
    </row>
    <row r="743" ht="12.8" customHeight="1" spans="1:6" x14ac:dyDescent="0.25">
      <c r="A743" s="71" t="s">
        <v>10579</v>
      </c>
      <c r="B743" s="72">
        <v>624</v>
      </c>
      <c r="C743" s="72" t="s">
        <v>7809</v>
      </c>
      <c r="D743" s="73">
        <v>330333402174</v>
      </c>
      <c r="E743" s="74">
        <v>0.16</v>
      </c>
      <c r="F743" s="80"/>
    </row>
    <row r="744" ht="12.8" customHeight="1" spans="1:5" x14ac:dyDescent="0.25">
      <c r="A744" s="71" t="s">
        <v>10580</v>
      </c>
      <c r="B744" s="72">
        <v>625</v>
      </c>
      <c r="C744" s="72" t="s">
        <v>7866</v>
      </c>
      <c r="D744" s="73">
        <v>330333401473</v>
      </c>
      <c r="E744" s="74">
        <v>0.16</v>
      </c>
    </row>
    <row r="745" ht="12.8" customHeight="1" spans="1:5" x14ac:dyDescent="0.25">
      <c r="A745" s="71" t="s">
        <v>10581</v>
      </c>
      <c r="B745" s="72">
        <v>625</v>
      </c>
      <c r="C745" s="72" t="s">
        <v>7866</v>
      </c>
      <c r="D745" s="73">
        <v>330333402174</v>
      </c>
      <c r="E745" s="74">
        <v>0.16</v>
      </c>
    </row>
    <row r="746" ht="12.8" customHeight="1" spans="1:6" x14ac:dyDescent="0.25">
      <c r="A746" s="71" t="s">
        <v>10582</v>
      </c>
      <c r="B746" s="72">
        <v>626</v>
      </c>
      <c r="C746" s="72" t="s">
        <v>7905</v>
      </c>
      <c r="D746" s="73">
        <v>330333401473</v>
      </c>
      <c r="E746" s="74">
        <v>0.16</v>
      </c>
      <c r="F746" s="80"/>
    </row>
    <row r="747" ht="12.8" customHeight="1" spans="1:6" x14ac:dyDescent="0.25">
      <c r="A747" s="71" t="s">
        <v>10583</v>
      </c>
      <c r="B747" s="72">
        <v>626</v>
      </c>
      <c r="C747" s="72" t="s">
        <v>7905</v>
      </c>
      <c r="D747" s="73">
        <v>330333402174</v>
      </c>
      <c r="E747" s="74">
        <v>0.16</v>
      </c>
      <c r="F747" s="80"/>
    </row>
    <row r="748" ht="12.8" customHeight="1" spans="1:6" x14ac:dyDescent="0.25">
      <c r="A748" s="71" t="s">
        <v>10584</v>
      </c>
      <c r="B748" s="72">
        <v>701</v>
      </c>
      <c r="C748" s="72" t="s">
        <v>8171</v>
      </c>
      <c r="D748" s="73">
        <v>330335405142</v>
      </c>
      <c r="E748" s="74">
        <v>0.2</v>
      </c>
      <c r="F748" s="80"/>
    </row>
    <row r="749" ht="12.8" customHeight="1" spans="1:5" x14ac:dyDescent="0.25">
      <c r="A749" s="71" t="s">
        <v>10585</v>
      </c>
      <c r="B749" s="72">
        <v>701</v>
      </c>
      <c r="C749" s="72" t="s">
        <v>8171</v>
      </c>
      <c r="D749" s="73">
        <v>430433104105</v>
      </c>
      <c r="E749" s="74">
        <v>0.2</v>
      </c>
    </row>
    <row r="750" ht="12.8" customHeight="1" spans="1:6" x14ac:dyDescent="0.25">
      <c r="A750" s="71" t="s">
        <v>10586</v>
      </c>
      <c r="B750" s="72">
        <v>701</v>
      </c>
      <c r="C750" s="72" t="s">
        <v>8171</v>
      </c>
      <c r="D750" s="73">
        <v>480483101228</v>
      </c>
      <c r="E750" s="74">
        <v>0.2</v>
      </c>
      <c r="F750" s="80"/>
    </row>
    <row r="751" ht="12.8" customHeight="1" spans="1:6" x14ac:dyDescent="0.25">
      <c r="A751" s="71" t="s">
        <v>10587</v>
      </c>
      <c r="B751" s="72">
        <v>702</v>
      </c>
      <c r="C751" s="72" t="s">
        <v>8175</v>
      </c>
      <c r="D751" s="73">
        <v>330333401127</v>
      </c>
      <c r="E751" s="74">
        <v>0.08</v>
      </c>
      <c r="F751" s="80"/>
    </row>
    <row r="752" ht="12.8" customHeight="1" spans="1:6" x14ac:dyDescent="0.25">
      <c r="A752" s="71" t="s">
        <v>10588</v>
      </c>
      <c r="B752" s="72">
        <v>702</v>
      </c>
      <c r="C752" s="72" t="s">
        <v>8175</v>
      </c>
      <c r="D752" s="73">
        <v>330335405142</v>
      </c>
      <c r="E752" s="74">
        <v>0.2</v>
      </c>
      <c r="F752" s="80"/>
    </row>
    <row r="753" ht="12.8" customHeight="1" spans="1:6" x14ac:dyDescent="0.25">
      <c r="A753" s="71" t="s">
        <v>10589</v>
      </c>
      <c r="B753" s="72">
        <v>702</v>
      </c>
      <c r="C753" s="72" t="s">
        <v>8175</v>
      </c>
      <c r="D753" s="73">
        <v>430433104105</v>
      </c>
      <c r="E753" s="74">
        <v>0.2</v>
      </c>
      <c r="F753" s="80"/>
    </row>
    <row r="754" ht="12.8" customHeight="1" spans="1:5" x14ac:dyDescent="0.25">
      <c r="A754" s="71" t="s">
        <v>10590</v>
      </c>
      <c r="B754" s="72">
        <v>702</v>
      </c>
      <c r="C754" s="72" t="s">
        <v>8175</v>
      </c>
      <c r="D754" s="73">
        <v>480483101228</v>
      </c>
      <c r="E754" s="74">
        <v>0.2</v>
      </c>
    </row>
    <row r="755" ht="12.8" customHeight="1" spans="1:6" x14ac:dyDescent="0.25">
      <c r="A755" s="71" t="s">
        <v>10591</v>
      </c>
      <c r="B755" s="72">
        <v>703</v>
      </c>
      <c r="C755" s="72" t="s">
        <v>8179</v>
      </c>
      <c r="D755" s="73">
        <v>330335405142</v>
      </c>
      <c r="E755" s="74">
        <v>0.2</v>
      </c>
      <c r="F755" s="80"/>
    </row>
    <row r="756" ht="12.8" customHeight="1" spans="1:6" x14ac:dyDescent="0.25">
      <c r="A756" s="71" t="s">
        <v>10592</v>
      </c>
      <c r="B756" s="72">
        <v>703</v>
      </c>
      <c r="C756" s="72" t="s">
        <v>8179</v>
      </c>
      <c r="D756" s="73">
        <v>430433104105</v>
      </c>
      <c r="E756" s="74">
        <v>0.2</v>
      </c>
      <c r="F756" s="80"/>
    </row>
    <row r="757" ht="12.8" customHeight="1" spans="1:6" x14ac:dyDescent="0.25">
      <c r="A757" s="71" t="s">
        <v>10593</v>
      </c>
      <c r="B757" s="72">
        <v>703</v>
      </c>
      <c r="C757" s="72" t="s">
        <v>8179</v>
      </c>
      <c r="D757" s="73">
        <v>480483101228</v>
      </c>
      <c r="E757" s="74">
        <v>0.2</v>
      </c>
      <c r="F757" s="80"/>
    </row>
    <row r="758" ht="12.8" customHeight="1" spans="1:6" x14ac:dyDescent="0.25">
      <c r="A758" s="71" t="s">
        <v>10594</v>
      </c>
      <c r="B758" s="72">
        <v>704</v>
      </c>
      <c r="C758" s="72" t="s">
        <v>10595</v>
      </c>
      <c r="D758" s="73">
        <v>430433104105</v>
      </c>
      <c r="E758" s="74">
        <v>0.2</v>
      </c>
      <c r="F758" s="80"/>
    </row>
    <row r="759" ht="12.8" customHeight="1" spans="1:6" x14ac:dyDescent="0.25">
      <c r="A759" s="71" t="s">
        <v>10596</v>
      </c>
      <c r="B759" s="72">
        <v>704</v>
      </c>
      <c r="C759" s="72" t="s">
        <v>10595</v>
      </c>
      <c r="D759" s="73">
        <v>480483101228</v>
      </c>
      <c r="E759" s="74">
        <v>0.2</v>
      </c>
      <c r="F759" s="80"/>
    </row>
    <row r="760" ht="12.8" customHeight="1" spans="1:6" x14ac:dyDescent="0.25">
      <c r="A760" s="59" t="s">
        <v>10597</v>
      </c>
      <c r="B760" s="72">
        <v>705</v>
      </c>
      <c r="C760" s="72" t="s">
        <v>7047</v>
      </c>
      <c r="D760" s="73">
        <v>330333401101</v>
      </c>
      <c r="E760" s="74">
        <v>0.11</v>
      </c>
      <c r="F760" s="80"/>
    </row>
    <row r="761" ht="12.8" customHeight="1" spans="1:6" x14ac:dyDescent="0.25">
      <c r="A761" s="71" t="s">
        <v>10598</v>
      </c>
      <c r="B761" s="72">
        <v>705</v>
      </c>
      <c r="C761" s="72" t="s">
        <v>7047</v>
      </c>
      <c r="D761" s="73">
        <v>330333401102</v>
      </c>
      <c r="E761" s="74">
        <v>0.08</v>
      </c>
      <c r="F761" s="80"/>
    </row>
    <row r="762" ht="12.8" customHeight="1" spans="1:5" x14ac:dyDescent="0.25">
      <c r="A762" s="71" t="s">
        <v>10599</v>
      </c>
      <c r="B762" s="72">
        <v>705</v>
      </c>
      <c r="C762" s="72" t="s">
        <v>7047</v>
      </c>
      <c r="D762" s="73">
        <v>330333401452</v>
      </c>
      <c r="E762" s="74">
        <v>0.14</v>
      </c>
    </row>
    <row r="763" ht="12.8" customHeight="1" spans="1:6" x14ac:dyDescent="0.25">
      <c r="A763" s="71" t="s">
        <v>10600</v>
      </c>
      <c r="B763" s="72">
        <v>705</v>
      </c>
      <c r="C763" s="72" t="s">
        <v>7047</v>
      </c>
      <c r="D763" s="73">
        <v>330333401453</v>
      </c>
      <c r="E763" s="74">
        <v>0.16</v>
      </c>
      <c r="F763" s="80"/>
    </row>
    <row r="764" ht="12.8" customHeight="1" spans="1:6" x14ac:dyDescent="0.25">
      <c r="A764" s="71" t="s">
        <v>10601</v>
      </c>
      <c r="B764" s="72">
        <v>705</v>
      </c>
      <c r="C764" s="72" t="s">
        <v>7047</v>
      </c>
      <c r="D764" s="73">
        <v>330333401473</v>
      </c>
      <c r="E764" s="74">
        <v>0.15</v>
      </c>
      <c r="F764" s="80"/>
    </row>
    <row r="765" ht="12.8" customHeight="1" spans="1:6" x14ac:dyDescent="0.25">
      <c r="A765" s="71" t="s">
        <v>10602</v>
      </c>
      <c r="B765" s="72">
        <v>705</v>
      </c>
      <c r="C765" s="72" t="s">
        <v>7047</v>
      </c>
      <c r="D765" s="73">
        <v>330333402101</v>
      </c>
      <c r="E765" s="74">
        <v>0.11</v>
      </c>
      <c r="F765" s="80"/>
    </row>
    <row r="766" ht="12.8" customHeight="1" spans="1:6" x14ac:dyDescent="0.25">
      <c r="A766" s="71" t="s">
        <v>10603</v>
      </c>
      <c r="B766" s="72">
        <v>705</v>
      </c>
      <c r="C766" s="72" t="s">
        <v>7047</v>
      </c>
      <c r="D766" s="73">
        <v>330333402151</v>
      </c>
      <c r="E766" s="74">
        <v>0.14</v>
      </c>
      <c r="F766" s="80"/>
    </row>
    <row r="767" ht="12.8" customHeight="1" spans="1:6" x14ac:dyDescent="0.25">
      <c r="A767" s="71" t="s">
        <v>10604</v>
      </c>
      <c r="B767" s="72">
        <v>705</v>
      </c>
      <c r="C767" s="72" t="s">
        <v>7047</v>
      </c>
      <c r="D767" s="73">
        <v>330333402152</v>
      </c>
      <c r="E767" s="74">
        <v>0.16</v>
      </c>
      <c r="F767" s="78"/>
    </row>
    <row r="768" ht="12.8" customHeight="1" spans="1:6" x14ac:dyDescent="0.25">
      <c r="A768" s="71" t="s">
        <v>10605</v>
      </c>
      <c r="B768" s="72">
        <v>705</v>
      </c>
      <c r="C768" s="72" t="s">
        <v>10606</v>
      </c>
      <c r="D768" s="73">
        <v>330333402172</v>
      </c>
      <c r="E768" s="74">
        <v>0.14</v>
      </c>
      <c r="F768" s="78"/>
    </row>
    <row r="769" ht="12.8" customHeight="1" spans="1:6" x14ac:dyDescent="0.25">
      <c r="A769" s="71" t="s">
        <v>10607</v>
      </c>
      <c r="B769" s="72">
        <v>705</v>
      </c>
      <c r="C769" s="72" t="s">
        <v>7047</v>
      </c>
      <c r="D769" s="73">
        <v>330335405142</v>
      </c>
      <c r="E769" s="74">
        <v>0.2</v>
      </c>
      <c r="F769" s="78"/>
    </row>
    <row r="770" ht="12.8" customHeight="1" spans="1:8" x14ac:dyDescent="0.25">
      <c r="A770" s="71" t="s">
        <v>10608</v>
      </c>
      <c r="B770" s="72">
        <v>705</v>
      </c>
      <c r="C770" s="72" t="s">
        <v>7047</v>
      </c>
      <c r="D770" s="73">
        <v>430433103251</v>
      </c>
      <c r="E770" s="74">
        <v>0.2</v>
      </c>
      <c r="F770" s="78"/>
      <c r="H770" s="64">
        <v>2467</v>
      </c>
    </row>
    <row r="771" ht="12.8" customHeight="1" spans="1:8" x14ac:dyDescent="0.25">
      <c r="A771" s="71" t="s">
        <v>10609</v>
      </c>
      <c r="B771" s="72">
        <v>705</v>
      </c>
      <c r="C771" s="72" t="s">
        <v>7047</v>
      </c>
      <c r="D771" s="73">
        <v>430433104105</v>
      </c>
      <c r="E771" s="74">
        <v>0.2</v>
      </c>
      <c r="H771" s="64">
        <v>469</v>
      </c>
    </row>
    <row r="772" ht="12.8" customHeight="1" spans="1:5" x14ac:dyDescent="0.25">
      <c r="A772" s="71" t="s">
        <v>10610</v>
      </c>
      <c r="B772" s="72">
        <v>705</v>
      </c>
      <c r="C772" s="72" t="s">
        <v>7047</v>
      </c>
      <c r="D772" s="73">
        <v>480483101228</v>
      </c>
      <c r="E772" s="74">
        <v>0.2</v>
      </c>
    </row>
    <row r="773" ht="12.8" customHeight="1" spans="1:8" x14ac:dyDescent="0.25">
      <c r="A773" s="71" t="s">
        <v>10611</v>
      </c>
      <c r="B773" s="72">
        <v>711</v>
      </c>
      <c r="C773" s="72" t="s">
        <v>8509</v>
      </c>
      <c r="D773" s="73">
        <v>330333401101</v>
      </c>
      <c r="E773" s="74">
        <v>0.12</v>
      </c>
      <c r="F773" s="80"/>
      <c r="H773" s="64">
        <v>1998</v>
      </c>
    </row>
    <row r="774" ht="12.8" customHeight="1" spans="1:6" x14ac:dyDescent="0.25">
      <c r="A774" s="71" t="s">
        <v>10612</v>
      </c>
      <c r="B774" s="72">
        <v>711</v>
      </c>
      <c r="C774" s="72" t="s">
        <v>8509</v>
      </c>
      <c r="D774" s="73">
        <v>330333401102</v>
      </c>
      <c r="E774" s="74">
        <v>0.08</v>
      </c>
      <c r="F774" s="78"/>
    </row>
    <row r="775" ht="12.8" customHeight="1" spans="1:6" x14ac:dyDescent="0.25">
      <c r="A775" s="71" t="s">
        <v>10613</v>
      </c>
      <c r="B775" s="72">
        <v>711</v>
      </c>
      <c r="C775" s="72" t="s">
        <v>8509</v>
      </c>
      <c r="D775" s="73">
        <v>330333401452</v>
      </c>
      <c r="E775" s="74">
        <v>0.12</v>
      </c>
      <c r="F775" s="78"/>
    </row>
    <row r="776" ht="12.8" customHeight="1" spans="1:6" x14ac:dyDescent="0.25">
      <c r="A776" s="71" t="s">
        <v>10614</v>
      </c>
      <c r="B776" s="72">
        <v>711</v>
      </c>
      <c r="C776" s="72" t="s">
        <v>8509</v>
      </c>
      <c r="D776" s="73">
        <v>330333401453</v>
      </c>
      <c r="E776" s="74">
        <v>0.12</v>
      </c>
      <c r="F776" s="78"/>
    </row>
    <row r="777" ht="12.8" customHeight="1" spans="1:6" x14ac:dyDescent="0.25">
      <c r="A777" s="71" t="s">
        <v>10615</v>
      </c>
      <c r="B777" s="72">
        <v>711</v>
      </c>
      <c r="C777" s="72" t="s">
        <v>8509</v>
      </c>
      <c r="D777" s="73">
        <v>330333401472</v>
      </c>
      <c r="E777" s="74">
        <v>0.14</v>
      </c>
      <c r="F777" s="78"/>
    </row>
    <row r="778" ht="12.8" customHeight="1" spans="1:6" x14ac:dyDescent="0.25">
      <c r="A778" s="71" t="s">
        <v>10616</v>
      </c>
      <c r="B778" s="72">
        <v>711</v>
      </c>
      <c r="C778" s="72" t="s">
        <v>8509</v>
      </c>
      <c r="D778" s="73">
        <v>330333402101</v>
      </c>
      <c r="E778" s="74">
        <v>0.12</v>
      </c>
      <c r="F778" s="80"/>
    </row>
    <row r="779" ht="12.8" customHeight="1" spans="1:6" x14ac:dyDescent="0.25">
      <c r="A779" s="71" t="s">
        <v>10617</v>
      </c>
      <c r="B779" s="72">
        <v>711</v>
      </c>
      <c r="C779" s="72" t="s">
        <v>8509</v>
      </c>
      <c r="D779" s="73">
        <v>330333402151</v>
      </c>
      <c r="E779" s="74">
        <v>0.12</v>
      </c>
      <c r="F779" s="78"/>
    </row>
    <row r="780" ht="12.8" customHeight="1" spans="1:6" x14ac:dyDescent="0.25">
      <c r="A780" s="71" t="s">
        <v>10618</v>
      </c>
      <c r="B780" s="72">
        <v>711</v>
      </c>
      <c r="C780" s="72" t="s">
        <v>8509</v>
      </c>
      <c r="D780" s="73">
        <v>330333402152</v>
      </c>
      <c r="E780" s="74">
        <v>0.12</v>
      </c>
      <c r="F780" s="78"/>
    </row>
    <row r="781" ht="12.8" customHeight="1" spans="1:6" x14ac:dyDescent="0.25">
      <c r="A781" s="71" t="s">
        <v>10619</v>
      </c>
      <c r="B781" s="72">
        <v>711</v>
      </c>
      <c r="C781" s="72" t="s">
        <v>8509</v>
      </c>
      <c r="D781" s="73">
        <v>330335405101</v>
      </c>
      <c r="E781" s="74">
        <v>0.15</v>
      </c>
      <c r="F781" s="80"/>
    </row>
    <row r="782" ht="12.8" customHeight="1" spans="1:6" x14ac:dyDescent="0.25">
      <c r="A782" s="71" t="s">
        <v>10620</v>
      </c>
      <c r="B782" s="72">
        <v>711</v>
      </c>
      <c r="C782" s="72" t="s">
        <v>8509</v>
      </c>
      <c r="D782" s="73">
        <v>330335405142</v>
      </c>
      <c r="E782" s="74">
        <v>0.15</v>
      </c>
      <c r="F782" s="78"/>
    </row>
    <row r="783" ht="12.8" customHeight="1" spans="1:6" x14ac:dyDescent="0.25">
      <c r="A783" s="71" t="s">
        <v>10621</v>
      </c>
      <c r="B783" s="72">
        <v>711</v>
      </c>
      <c r="C783" s="72" t="s">
        <v>8509</v>
      </c>
      <c r="D783" s="73">
        <v>430433103251</v>
      </c>
      <c r="E783" s="74">
        <v>0.2</v>
      </c>
      <c r="F783" s="78"/>
    </row>
    <row r="784" ht="12.8" customHeight="1" spans="1:6" x14ac:dyDescent="0.25">
      <c r="A784" s="71" t="s">
        <v>10622</v>
      </c>
      <c r="B784" s="72">
        <v>711</v>
      </c>
      <c r="C784" s="72" t="s">
        <v>8509</v>
      </c>
      <c r="D784" s="73">
        <v>430433104105</v>
      </c>
      <c r="E784" s="74">
        <v>0.2</v>
      </c>
      <c r="F784" s="78"/>
    </row>
    <row r="785" ht="12.8" customHeight="1" spans="1:6" x14ac:dyDescent="0.25">
      <c r="A785" s="71" t="s">
        <v>10623</v>
      </c>
      <c r="B785" s="72">
        <v>711</v>
      </c>
      <c r="C785" s="72" t="s">
        <v>8509</v>
      </c>
      <c r="D785" s="73">
        <v>480483101228</v>
      </c>
      <c r="E785" s="74">
        <v>0.2</v>
      </c>
      <c r="F785" s="78"/>
    </row>
    <row r="786" ht="12.8" customHeight="1" spans="1:6" x14ac:dyDescent="0.25">
      <c r="A786" s="71" t="s">
        <v>10624</v>
      </c>
      <c r="B786" s="72">
        <v>712</v>
      </c>
      <c r="C786" s="72" t="s">
        <v>8210</v>
      </c>
      <c r="D786" s="73">
        <v>430433103251</v>
      </c>
      <c r="E786" s="74">
        <v>0.2</v>
      </c>
      <c r="F786" s="78"/>
    </row>
    <row r="787" ht="12.8" customHeight="1" spans="1:6" x14ac:dyDescent="0.25">
      <c r="A787" s="71" t="s">
        <v>10625</v>
      </c>
      <c r="B787" s="72">
        <v>712</v>
      </c>
      <c r="C787" s="72" t="s">
        <v>8210</v>
      </c>
      <c r="D787" s="73">
        <v>430433104105</v>
      </c>
      <c r="E787" s="74">
        <v>0.2</v>
      </c>
      <c r="F787" s="78"/>
    </row>
    <row r="788" ht="12.8" customHeight="1" spans="1:6" x14ac:dyDescent="0.25">
      <c r="A788" s="71" t="s">
        <v>10626</v>
      </c>
      <c r="B788" s="72">
        <v>712</v>
      </c>
      <c r="C788" s="72" t="s">
        <v>8210</v>
      </c>
      <c r="D788" s="73">
        <v>480483101228</v>
      </c>
      <c r="E788" s="74">
        <v>0.2</v>
      </c>
      <c r="F788" s="78"/>
    </row>
    <row r="789" ht="12.8" customHeight="1" spans="1:6" x14ac:dyDescent="0.25">
      <c r="A789" s="59" t="s">
        <v>10627</v>
      </c>
      <c r="B789" s="72">
        <v>713</v>
      </c>
      <c r="C789" s="72" t="s">
        <v>8415</v>
      </c>
      <c r="D789" s="73">
        <v>430433104105</v>
      </c>
      <c r="E789" s="74">
        <v>0.2</v>
      </c>
      <c r="F789" s="78"/>
    </row>
    <row r="790" ht="12.8" customHeight="1" spans="1:6" x14ac:dyDescent="0.25">
      <c r="A790" s="71" t="s">
        <v>10628</v>
      </c>
      <c r="B790" s="72">
        <v>716</v>
      </c>
      <c r="C790" s="72" t="s">
        <v>8212</v>
      </c>
      <c r="D790" s="73">
        <v>330335405142</v>
      </c>
      <c r="E790" s="74">
        <v>0.2</v>
      </c>
      <c r="F790" s="78"/>
    </row>
    <row r="791" ht="12.8" customHeight="1" spans="1:6" x14ac:dyDescent="0.25">
      <c r="A791" s="71" t="s">
        <v>10628</v>
      </c>
      <c r="B791" s="72">
        <v>716</v>
      </c>
      <c r="C791" s="72" t="s">
        <v>8212</v>
      </c>
      <c r="D791" s="73">
        <v>330335405142</v>
      </c>
      <c r="E791" s="74">
        <v>0.2</v>
      </c>
      <c r="F791" s="78"/>
    </row>
    <row r="792" ht="12.8" customHeight="1" spans="1:6" x14ac:dyDescent="0.25">
      <c r="A792" s="71" t="s">
        <v>10629</v>
      </c>
      <c r="B792" s="72">
        <v>716</v>
      </c>
      <c r="C792" s="72" t="s">
        <v>8212</v>
      </c>
      <c r="D792" s="73">
        <v>430433103251</v>
      </c>
      <c r="E792" s="74">
        <v>0.2</v>
      </c>
      <c r="F792" s="78"/>
    </row>
    <row r="793" ht="12.8" customHeight="1" spans="1:13" x14ac:dyDescent="0.25">
      <c r="A793" s="71" t="s">
        <v>10630</v>
      </c>
      <c r="B793" s="72">
        <v>716</v>
      </c>
      <c r="C793" s="72" t="s">
        <v>8212</v>
      </c>
      <c r="D793" s="73">
        <v>430433104105</v>
      </c>
      <c r="E793" s="74">
        <v>0.2</v>
      </c>
      <c r="F793" s="90"/>
      <c r="G793" s="89"/>
      <c r="H793" s="79"/>
      <c r="I793" s="79"/>
      <c r="J793" s="79"/>
      <c r="K793" s="89"/>
      <c r="L793" s="89"/>
      <c r="M793" s="89"/>
    </row>
    <row r="794" ht="12.8" customHeight="1" spans="1:6" x14ac:dyDescent="0.25">
      <c r="A794" s="71" t="s">
        <v>10631</v>
      </c>
      <c r="B794" s="72">
        <v>716</v>
      </c>
      <c r="C794" s="72" t="s">
        <v>8212</v>
      </c>
      <c r="D794" s="73">
        <v>480483101228</v>
      </c>
      <c r="E794" s="74">
        <v>0.2</v>
      </c>
      <c r="F794" s="78"/>
    </row>
    <row r="795" ht="12.8" customHeight="1" spans="1:6" x14ac:dyDescent="0.25">
      <c r="A795" s="71" t="s">
        <v>10632</v>
      </c>
      <c r="B795" s="72">
        <v>717</v>
      </c>
      <c r="C795" s="72" t="s">
        <v>7087</v>
      </c>
      <c r="D795" s="73">
        <v>330333401101</v>
      </c>
      <c r="E795" s="74">
        <v>0.12</v>
      </c>
      <c r="F795" s="78"/>
    </row>
    <row r="796" ht="12.8" customHeight="1" spans="1:6" x14ac:dyDescent="0.25">
      <c r="A796" s="71" t="s">
        <v>10633</v>
      </c>
      <c r="B796" s="72">
        <v>717</v>
      </c>
      <c r="C796" s="72" t="s">
        <v>7087</v>
      </c>
      <c r="D796" s="73">
        <v>330333401452</v>
      </c>
      <c r="E796" s="74">
        <v>0.12</v>
      </c>
      <c r="F796" s="78"/>
    </row>
    <row r="797" ht="12.8" customHeight="1" spans="1:6" x14ac:dyDescent="0.25">
      <c r="A797" s="71" t="s">
        <v>10634</v>
      </c>
      <c r="B797" s="72">
        <v>717</v>
      </c>
      <c r="C797" s="72" t="s">
        <v>7087</v>
      </c>
      <c r="D797" s="73">
        <v>330333401453</v>
      </c>
      <c r="E797" s="74">
        <v>0.12</v>
      </c>
      <c r="F797" s="78"/>
    </row>
    <row r="798" ht="12.8" customHeight="1" spans="1:13" x14ac:dyDescent="0.25">
      <c r="A798" s="71" t="s">
        <v>10635</v>
      </c>
      <c r="B798" s="72">
        <v>717</v>
      </c>
      <c r="C798" s="72" t="s">
        <v>10636</v>
      </c>
      <c r="D798" s="73">
        <v>330333401472</v>
      </c>
      <c r="E798" s="74">
        <v>0.14</v>
      </c>
      <c r="F798" s="90"/>
      <c r="G798" s="89"/>
      <c r="H798" s="79"/>
      <c r="I798" s="79"/>
      <c r="J798" s="79"/>
      <c r="K798" s="89"/>
      <c r="L798" s="89"/>
      <c r="M798" s="89"/>
    </row>
    <row r="799" ht="12.8" customHeight="1" spans="1:6" x14ac:dyDescent="0.25">
      <c r="A799" s="71" t="s">
        <v>10637</v>
      </c>
      <c r="B799" s="72">
        <v>717</v>
      </c>
      <c r="C799" s="72" t="s">
        <v>7087</v>
      </c>
      <c r="D799" s="73">
        <v>330333402101</v>
      </c>
      <c r="E799" s="74">
        <v>0.12</v>
      </c>
      <c r="F799" s="78"/>
    </row>
    <row r="800" ht="12.8" customHeight="1" spans="1:6" x14ac:dyDescent="0.25">
      <c r="A800" s="71" t="s">
        <v>10638</v>
      </c>
      <c r="B800" s="72">
        <v>717</v>
      </c>
      <c r="C800" s="72" t="s">
        <v>7087</v>
      </c>
      <c r="D800" s="73">
        <v>330333402151</v>
      </c>
      <c r="E800" s="74">
        <v>0.12</v>
      </c>
      <c r="F800" s="78"/>
    </row>
    <row r="801" ht="12.8" customHeight="1" spans="1:6" x14ac:dyDescent="0.25">
      <c r="A801" s="71" t="s">
        <v>10639</v>
      </c>
      <c r="B801" s="72">
        <v>717</v>
      </c>
      <c r="C801" s="72" t="s">
        <v>7087</v>
      </c>
      <c r="D801" s="73">
        <v>330333402152</v>
      </c>
      <c r="E801" s="74">
        <v>0.12</v>
      </c>
      <c r="F801" s="78"/>
    </row>
    <row r="802" ht="12.8" customHeight="1" spans="1:6" x14ac:dyDescent="0.25">
      <c r="A802" s="71" t="s">
        <v>10640</v>
      </c>
      <c r="B802" s="72">
        <v>717</v>
      </c>
      <c r="C802" s="72" t="s">
        <v>7087</v>
      </c>
      <c r="D802" s="73">
        <v>330335405101</v>
      </c>
      <c r="E802" s="74">
        <v>0.15</v>
      </c>
      <c r="F802" s="78"/>
    </row>
    <row r="803" ht="12.8" customHeight="1" spans="1:6" x14ac:dyDescent="0.25">
      <c r="A803" s="71" t="s">
        <v>10641</v>
      </c>
      <c r="B803" s="72">
        <v>717</v>
      </c>
      <c r="C803" s="72" t="s">
        <v>7087</v>
      </c>
      <c r="D803" s="73">
        <v>330335405142</v>
      </c>
      <c r="E803" s="74">
        <v>0.2</v>
      </c>
      <c r="F803" s="78"/>
    </row>
    <row r="804" ht="12.8" customHeight="1" spans="1:6" x14ac:dyDescent="0.25">
      <c r="A804" s="71" t="s">
        <v>10641</v>
      </c>
      <c r="B804" s="72">
        <v>717</v>
      </c>
      <c r="C804" s="72" t="s">
        <v>7087</v>
      </c>
      <c r="D804" s="73">
        <v>330335405142</v>
      </c>
      <c r="E804" s="74">
        <v>0.2</v>
      </c>
      <c r="F804" s="78"/>
    </row>
    <row r="805" ht="12.8" customHeight="1" spans="1:6" x14ac:dyDescent="0.25">
      <c r="A805" s="71" t="s">
        <v>10642</v>
      </c>
      <c r="B805" s="72">
        <v>717</v>
      </c>
      <c r="C805" s="72" t="s">
        <v>7087</v>
      </c>
      <c r="D805" s="73">
        <v>330335405148</v>
      </c>
      <c r="E805" s="74">
        <v>0.15</v>
      </c>
      <c r="F805" s="78"/>
    </row>
    <row r="806" ht="12.8" customHeight="1" spans="1:6" x14ac:dyDescent="0.25">
      <c r="A806" s="71" t="s">
        <v>10643</v>
      </c>
      <c r="B806" s="72">
        <v>717</v>
      </c>
      <c r="C806" s="72" t="s">
        <v>7087</v>
      </c>
      <c r="D806" s="73">
        <v>430433103251</v>
      </c>
      <c r="E806" s="74">
        <v>0.2</v>
      </c>
      <c r="F806" s="78"/>
    </row>
    <row r="807" ht="12.8" customHeight="1" spans="1:6" x14ac:dyDescent="0.25">
      <c r="A807" s="71" t="s">
        <v>10644</v>
      </c>
      <c r="B807" s="72">
        <v>717</v>
      </c>
      <c r="C807" s="72" t="s">
        <v>7087</v>
      </c>
      <c r="D807" s="73">
        <v>430433104105</v>
      </c>
      <c r="E807" s="74">
        <v>0.2</v>
      </c>
      <c r="F807" s="78"/>
    </row>
    <row r="808" ht="12.8" customHeight="1" spans="1:6" x14ac:dyDescent="0.25">
      <c r="A808" s="71" t="s">
        <v>10645</v>
      </c>
      <c r="B808" s="72">
        <v>717</v>
      </c>
      <c r="C808" s="72" t="s">
        <v>7087</v>
      </c>
      <c r="D808" s="73">
        <v>480483101228</v>
      </c>
      <c r="E808" s="74">
        <v>0.2</v>
      </c>
      <c r="F808" s="78"/>
    </row>
    <row r="809" ht="12.8" customHeight="1" spans="1:6" x14ac:dyDescent="0.25">
      <c r="A809" s="85" t="s">
        <v>10646</v>
      </c>
      <c r="B809" s="86">
        <v>718</v>
      </c>
      <c r="C809" s="86" t="s">
        <v>8216</v>
      </c>
      <c r="D809" s="87">
        <v>330335405142</v>
      </c>
      <c r="E809" s="88">
        <v>0.2</v>
      </c>
      <c r="F809" s="78"/>
    </row>
    <row r="810" ht="12.8" customHeight="1" spans="1:6" x14ac:dyDescent="0.25">
      <c r="A810" s="71" t="s">
        <v>10647</v>
      </c>
      <c r="B810" s="72">
        <v>718</v>
      </c>
      <c r="C810" s="72" t="s">
        <v>8216</v>
      </c>
      <c r="D810" s="73">
        <v>430433103251</v>
      </c>
      <c r="E810" s="74">
        <v>0.2</v>
      </c>
      <c r="F810" s="78"/>
    </row>
    <row r="811" ht="12.8" customHeight="1" spans="1:6" x14ac:dyDescent="0.25">
      <c r="A811" s="71" t="s">
        <v>10648</v>
      </c>
      <c r="B811" s="72">
        <v>718</v>
      </c>
      <c r="C811" s="72" t="s">
        <v>8216</v>
      </c>
      <c r="D811" s="73">
        <v>430433104105</v>
      </c>
      <c r="E811" s="74">
        <v>0.2</v>
      </c>
      <c r="F811" s="78"/>
    </row>
    <row r="812" ht="12.8" customHeight="1" spans="1:6" x14ac:dyDescent="0.25">
      <c r="A812" s="71" t="s">
        <v>10649</v>
      </c>
      <c r="B812" s="72">
        <v>718</v>
      </c>
      <c r="C812" s="72" t="s">
        <v>8216</v>
      </c>
      <c r="D812" s="73">
        <v>480483101228</v>
      </c>
      <c r="E812" s="74">
        <v>0.2</v>
      </c>
      <c r="F812" s="78"/>
    </row>
    <row r="813" ht="12.8" customHeight="1" spans="1:6" x14ac:dyDescent="0.25">
      <c r="A813" s="71" t="s">
        <v>10650</v>
      </c>
      <c r="B813" s="72">
        <v>720</v>
      </c>
      <c r="C813" s="72" t="s">
        <v>8220</v>
      </c>
      <c r="D813" s="73">
        <v>330335405142</v>
      </c>
      <c r="E813" s="74">
        <v>0.2</v>
      </c>
      <c r="F813" s="78"/>
    </row>
    <row r="814" ht="12.8" customHeight="1" spans="1:6" x14ac:dyDescent="0.25">
      <c r="A814" s="71" t="s">
        <v>10650</v>
      </c>
      <c r="B814" s="72">
        <v>720</v>
      </c>
      <c r="C814" s="72" t="s">
        <v>8220</v>
      </c>
      <c r="D814" s="73">
        <v>330335405142</v>
      </c>
      <c r="E814" s="74">
        <v>0.2</v>
      </c>
      <c r="F814" s="78"/>
    </row>
    <row r="815" ht="12.8" customHeight="1" spans="1:6" x14ac:dyDescent="0.25">
      <c r="A815" s="71" t="s">
        <v>10651</v>
      </c>
      <c r="B815" s="72">
        <v>720</v>
      </c>
      <c r="C815" s="72" t="s">
        <v>8220</v>
      </c>
      <c r="D815" s="73">
        <v>430433103251</v>
      </c>
      <c r="E815" s="74">
        <v>0.2</v>
      </c>
      <c r="F815" s="78"/>
    </row>
    <row r="816" ht="12.8" customHeight="1" spans="1:6" x14ac:dyDescent="0.25">
      <c r="A816" s="71" t="s">
        <v>10652</v>
      </c>
      <c r="B816" s="72">
        <v>720</v>
      </c>
      <c r="C816" s="72" t="s">
        <v>8220</v>
      </c>
      <c r="D816" s="73">
        <v>430433104105</v>
      </c>
      <c r="E816" s="74">
        <v>0.2</v>
      </c>
      <c r="F816" s="78"/>
    </row>
    <row r="817" ht="12.8" customHeight="1" spans="1:6" x14ac:dyDescent="0.25">
      <c r="A817" s="71" t="s">
        <v>10653</v>
      </c>
      <c r="B817" s="72">
        <v>720</v>
      </c>
      <c r="C817" s="72" t="s">
        <v>8220</v>
      </c>
      <c r="D817" s="73">
        <v>480483101228</v>
      </c>
      <c r="E817" s="74">
        <v>0.2</v>
      </c>
      <c r="F817" s="78"/>
    </row>
    <row r="818" ht="12.8" customHeight="1" spans="1:6" x14ac:dyDescent="0.25">
      <c r="A818" s="71" t="s">
        <v>10654</v>
      </c>
      <c r="B818" s="72">
        <v>721</v>
      </c>
      <c r="C818" s="72" t="s">
        <v>8224</v>
      </c>
      <c r="D818" s="73">
        <v>330335405142</v>
      </c>
      <c r="E818" s="74">
        <v>0.2</v>
      </c>
      <c r="F818" s="78"/>
    </row>
    <row r="819" ht="12.8" customHeight="1" spans="1:6" x14ac:dyDescent="0.25">
      <c r="A819" s="71" t="s">
        <v>10654</v>
      </c>
      <c r="B819" s="72">
        <v>721</v>
      </c>
      <c r="C819" s="72" t="s">
        <v>8224</v>
      </c>
      <c r="D819" s="73">
        <v>330335405142</v>
      </c>
      <c r="E819" s="74">
        <v>0.2</v>
      </c>
      <c r="F819" s="78"/>
    </row>
    <row r="820" ht="12.8" customHeight="1" spans="1:6" x14ac:dyDescent="0.25">
      <c r="A820" s="71" t="s">
        <v>10655</v>
      </c>
      <c r="B820" s="72">
        <v>721</v>
      </c>
      <c r="C820" s="72" t="s">
        <v>8224</v>
      </c>
      <c r="D820" s="73">
        <v>430433103251</v>
      </c>
      <c r="E820" s="74">
        <v>0.2</v>
      </c>
      <c r="F820" s="78"/>
    </row>
    <row r="821" ht="12.8" customHeight="1" spans="1:6" x14ac:dyDescent="0.25">
      <c r="A821" s="71" t="s">
        <v>10656</v>
      </c>
      <c r="B821" s="72">
        <v>721</v>
      </c>
      <c r="C821" s="72" t="s">
        <v>8224</v>
      </c>
      <c r="D821" s="73">
        <v>430433104105</v>
      </c>
      <c r="E821" s="74">
        <v>0.2</v>
      </c>
      <c r="F821" s="78"/>
    </row>
    <row r="822" ht="12.8" customHeight="1" spans="1:6" x14ac:dyDescent="0.25">
      <c r="A822" s="71" t="s">
        <v>10657</v>
      </c>
      <c r="B822" s="72">
        <v>721</v>
      </c>
      <c r="C822" s="72" t="s">
        <v>8224</v>
      </c>
      <c r="D822" s="73">
        <v>480483101228</v>
      </c>
      <c r="E822" s="74">
        <v>0.2</v>
      </c>
      <c r="F822" s="78"/>
    </row>
    <row r="823" ht="12.8" customHeight="1" spans="1:6" x14ac:dyDescent="0.25">
      <c r="A823" s="59" t="s">
        <v>10658</v>
      </c>
      <c r="B823" s="72">
        <v>722</v>
      </c>
      <c r="C823" s="72" t="s">
        <v>7199</v>
      </c>
      <c r="D823" s="73">
        <v>330333401452</v>
      </c>
      <c r="E823" s="74">
        <v>0.12</v>
      </c>
      <c r="F823" s="78"/>
    </row>
    <row r="824" ht="12.8" customHeight="1" spans="1:6" x14ac:dyDescent="0.25">
      <c r="A824" s="59" t="s">
        <v>10659</v>
      </c>
      <c r="B824" s="72">
        <v>722</v>
      </c>
      <c r="C824" s="72" t="s">
        <v>7199</v>
      </c>
      <c r="D824" s="73">
        <v>330333401453</v>
      </c>
      <c r="E824" s="74">
        <v>0.12</v>
      </c>
      <c r="F824" s="78"/>
    </row>
    <row r="825" ht="12.8" customHeight="1" spans="1:6" x14ac:dyDescent="0.25">
      <c r="A825" s="71" t="s">
        <v>10660</v>
      </c>
      <c r="B825" s="72">
        <v>722</v>
      </c>
      <c r="C825" s="72" t="s">
        <v>7199</v>
      </c>
      <c r="D825" s="73">
        <v>330335405142</v>
      </c>
      <c r="E825" s="74">
        <v>0.2</v>
      </c>
      <c r="F825" s="78"/>
    </row>
    <row r="826" ht="12.8" customHeight="1" spans="1:6" x14ac:dyDescent="0.25">
      <c r="A826" s="71" t="s">
        <v>10660</v>
      </c>
      <c r="B826" s="72">
        <v>722</v>
      </c>
      <c r="C826" s="72" t="s">
        <v>7199</v>
      </c>
      <c r="D826" s="73">
        <v>330335405142</v>
      </c>
      <c r="E826" s="74">
        <v>0.2</v>
      </c>
      <c r="F826" s="78"/>
    </row>
    <row r="827" ht="12.8" customHeight="1" spans="1:6" x14ac:dyDescent="0.25">
      <c r="A827" s="71" t="s">
        <v>10661</v>
      </c>
      <c r="B827" s="72">
        <v>722</v>
      </c>
      <c r="C827" s="72" t="s">
        <v>7199</v>
      </c>
      <c r="D827" s="73">
        <v>430433103251</v>
      </c>
      <c r="E827" s="74">
        <v>0.2</v>
      </c>
      <c r="F827" s="78"/>
    </row>
    <row r="828" ht="12.8" customHeight="1" spans="1:6" x14ac:dyDescent="0.25">
      <c r="A828" s="71" t="s">
        <v>10662</v>
      </c>
      <c r="B828" s="72">
        <v>722</v>
      </c>
      <c r="C828" s="72" t="s">
        <v>7199</v>
      </c>
      <c r="D828" s="73">
        <v>430433104105</v>
      </c>
      <c r="E828" s="74">
        <v>0.2</v>
      </c>
      <c r="F828" s="78"/>
    </row>
    <row r="829" ht="12.8" customHeight="1" spans="1:6" x14ac:dyDescent="0.25">
      <c r="A829" s="71" t="s">
        <v>10663</v>
      </c>
      <c r="B829" s="72">
        <v>722</v>
      </c>
      <c r="C829" s="72" t="s">
        <v>7199</v>
      </c>
      <c r="D829" s="73">
        <v>480483101228</v>
      </c>
      <c r="E829" s="74">
        <v>0.2</v>
      </c>
      <c r="F829" s="78"/>
    </row>
    <row r="830" ht="12.8" customHeight="1" spans="1:6" x14ac:dyDescent="0.25">
      <c r="A830" s="71" t="s">
        <v>10664</v>
      </c>
      <c r="B830" s="72">
        <v>725</v>
      </c>
      <c r="C830" s="72" t="s">
        <v>10665</v>
      </c>
      <c r="D830" s="73">
        <v>330333401452</v>
      </c>
      <c r="E830" s="74">
        <v>0.12</v>
      </c>
      <c r="F830" s="78"/>
    </row>
    <row r="831" ht="12.8" customHeight="1" spans="1:6" x14ac:dyDescent="0.25">
      <c r="A831" s="59" t="s">
        <v>10666</v>
      </c>
      <c r="B831" s="72">
        <v>725</v>
      </c>
      <c r="C831" s="72" t="s">
        <v>10665</v>
      </c>
      <c r="D831" s="73">
        <v>480483101228</v>
      </c>
      <c r="E831" s="74">
        <v>0.2</v>
      </c>
      <c r="F831" s="78"/>
    </row>
    <row r="832" ht="12.8" customHeight="1" spans="1:6" x14ac:dyDescent="0.25">
      <c r="A832" s="71" t="s">
        <v>10667</v>
      </c>
      <c r="B832" s="72">
        <v>727</v>
      </c>
      <c r="C832" s="72" t="s">
        <v>8226</v>
      </c>
      <c r="D832" s="73">
        <v>330335405142</v>
      </c>
      <c r="E832" s="74">
        <v>0.2</v>
      </c>
      <c r="F832" s="78"/>
    </row>
    <row r="833" ht="12.8" customHeight="1" spans="1:6" x14ac:dyDescent="0.25">
      <c r="A833" s="71" t="s">
        <v>10667</v>
      </c>
      <c r="B833" s="72">
        <v>727</v>
      </c>
      <c r="C833" s="72" t="s">
        <v>8226</v>
      </c>
      <c r="D833" s="73">
        <v>330335405142</v>
      </c>
      <c r="E833" s="74">
        <v>0.2</v>
      </c>
      <c r="F833" s="78"/>
    </row>
    <row r="834" ht="12.8" customHeight="1" spans="1:6" x14ac:dyDescent="0.25">
      <c r="A834" s="71" t="s">
        <v>10668</v>
      </c>
      <c r="B834" s="72">
        <v>727</v>
      </c>
      <c r="C834" s="72" t="s">
        <v>8226</v>
      </c>
      <c r="D834" s="73">
        <v>430433103251</v>
      </c>
      <c r="E834" s="74">
        <v>0.2</v>
      </c>
      <c r="F834" s="78"/>
    </row>
    <row r="835" ht="12.8" customHeight="1" spans="1:6" x14ac:dyDescent="0.25">
      <c r="A835" s="71" t="s">
        <v>10669</v>
      </c>
      <c r="B835" s="72">
        <v>727</v>
      </c>
      <c r="C835" s="72" t="s">
        <v>8226</v>
      </c>
      <c r="D835" s="73">
        <v>430433104105</v>
      </c>
      <c r="E835" s="74">
        <v>0.2</v>
      </c>
      <c r="F835" s="78"/>
    </row>
    <row r="836" ht="12.8" customHeight="1" spans="1:6" x14ac:dyDescent="0.25">
      <c r="A836" s="71" t="s">
        <v>10670</v>
      </c>
      <c r="B836" s="72">
        <v>727</v>
      </c>
      <c r="C836" s="72" t="s">
        <v>8226</v>
      </c>
      <c r="D836" s="73">
        <v>480483101228</v>
      </c>
      <c r="E836" s="74">
        <v>0.2</v>
      </c>
      <c r="F836" s="78"/>
    </row>
    <row r="837" ht="12.8" customHeight="1" spans="1:6" x14ac:dyDescent="0.25">
      <c r="A837" s="71" t="s">
        <v>10671</v>
      </c>
      <c r="B837" s="72">
        <v>728</v>
      </c>
      <c r="C837" s="72" t="s">
        <v>8230</v>
      </c>
      <c r="D837" s="73">
        <v>330335405142</v>
      </c>
      <c r="E837" s="74">
        <v>0.2</v>
      </c>
      <c r="F837" s="78"/>
    </row>
    <row r="838" ht="12.8" customHeight="1" spans="1:6" x14ac:dyDescent="0.25">
      <c r="A838" s="71" t="s">
        <v>10671</v>
      </c>
      <c r="B838" s="72">
        <v>728</v>
      </c>
      <c r="C838" s="72" t="s">
        <v>8230</v>
      </c>
      <c r="D838" s="73">
        <v>330335405142</v>
      </c>
      <c r="E838" s="74">
        <v>0.2</v>
      </c>
      <c r="F838" s="78"/>
    </row>
    <row r="839" ht="12.8" customHeight="1" spans="1:6" x14ac:dyDescent="0.25">
      <c r="A839" s="71" t="s">
        <v>10672</v>
      </c>
      <c r="B839" s="72">
        <v>728</v>
      </c>
      <c r="C839" s="72" t="s">
        <v>8230</v>
      </c>
      <c r="D839" s="73">
        <v>430433103251</v>
      </c>
      <c r="E839" s="74">
        <v>0.2</v>
      </c>
      <c r="F839" s="78"/>
    </row>
    <row r="840" ht="12.8" customHeight="1" spans="1:6" x14ac:dyDescent="0.25">
      <c r="A840" s="71" t="s">
        <v>10673</v>
      </c>
      <c r="B840" s="72">
        <v>728</v>
      </c>
      <c r="C840" s="72" t="s">
        <v>8230</v>
      </c>
      <c r="D840" s="73">
        <v>430433104105</v>
      </c>
      <c r="E840" s="74">
        <v>0.2</v>
      </c>
      <c r="F840" s="78"/>
    </row>
    <row r="841" ht="12.8" customHeight="1" spans="1:6" x14ac:dyDescent="0.25">
      <c r="A841" s="71" t="s">
        <v>10674</v>
      </c>
      <c r="B841" s="72">
        <v>728</v>
      </c>
      <c r="C841" s="72" t="s">
        <v>8230</v>
      </c>
      <c r="D841" s="73">
        <v>480483101228</v>
      </c>
      <c r="E841" s="74">
        <v>0.2</v>
      </c>
      <c r="F841" s="78"/>
    </row>
    <row r="842" ht="12.8" customHeight="1" spans="1:6" x14ac:dyDescent="0.25">
      <c r="A842" s="71" t="s">
        <v>10675</v>
      </c>
      <c r="B842" s="72">
        <v>729</v>
      </c>
      <c r="C842" s="72" t="s">
        <v>8233</v>
      </c>
      <c r="D842" s="73">
        <v>330335405142</v>
      </c>
      <c r="E842" s="74">
        <v>0.2</v>
      </c>
      <c r="F842" s="78"/>
    </row>
    <row r="843" ht="12.8" customHeight="1" spans="1:6" x14ac:dyDescent="0.25">
      <c r="A843" s="71" t="s">
        <v>10676</v>
      </c>
      <c r="B843" s="72">
        <v>729</v>
      </c>
      <c r="C843" s="72" t="s">
        <v>8233</v>
      </c>
      <c r="D843" s="73">
        <v>430433103251</v>
      </c>
      <c r="E843" s="74">
        <v>0.2</v>
      </c>
      <c r="F843" s="78"/>
    </row>
    <row r="844" ht="12.8" customHeight="1" spans="1:6" x14ac:dyDescent="0.25">
      <c r="A844" s="71" t="s">
        <v>10677</v>
      </c>
      <c r="B844" s="72">
        <v>729</v>
      </c>
      <c r="C844" s="72" t="s">
        <v>8233</v>
      </c>
      <c r="D844" s="73">
        <v>430433104105</v>
      </c>
      <c r="E844" s="74">
        <v>0.2</v>
      </c>
      <c r="F844" s="78"/>
    </row>
    <row r="845" ht="12.8" customHeight="1" spans="1:6" x14ac:dyDescent="0.25">
      <c r="A845" s="71" t="s">
        <v>10678</v>
      </c>
      <c r="B845" s="72">
        <v>729</v>
      </c>
      <c r="C845" s="72" t="s">
        <v>8233</v>
      </c>
      <c r="D845" s="73">
        <v>480483101228</v>
      </c>
      <c r="E845" s="74">
        <v>0.2</v>
      </c>
      <c r="F845" s="78"/>
    </row>
    <row r="846" ht="12.8" customHeight="1" spans="1:6" x14ac:dyDescent="0.25">
      <c r="A846" s="59" t="s">
        <v>10679</v>
      </c>
      <c r="B846" s="72">
        <v>731</v>
      </c>
      <c r="C846" s="72" t="s">
        <v>8237</v>
      </c>
      <c r="D846" s="73">
        <v>330333401452</v>
      </c>
      <c r="E846" s="74">
        <v>0.12</v>
      </c>
      <c r="F846" s="78"/>
    </row>
    <row r="847" ht="12.8" customHeight="1" spans="1:6" x14ac:dyDescent="0.25">
      <c r="A847" s="71" t="s">
        <v>10680</v>
      </c>
      <c r="B847" s="72">
        <v>731</v>
      </c>
      <c r="C847" s="72" t="s">
        <v>8237</v>
      </c>
      <c r="D847" s="73">
        <v>330335405142</v>
      </c>
      <c r="E847" s="74">
        <v>0.2</v>
      </c>
      <c r="F847" s="78"/>
    </row>
    <row r="848" ht="12.8" customHeight="1" spans="1:6" x14ac:dyDescent="0.25">
      <c r="A848" s="71" t="s">
        <v>10680</v>
      </c>
      <c r="B848" s="72">
        <v>731</v>
      </c>
      <c r="C848" s="72" t="s">
        <v>8237</v>
      </c>
      <c r="D848" s="73">
        <v>330335405142</v>
      </c>
      <c r="E848" s="74">
        <v>0.2</v>
      </c>
      <c r="F848" s="78"/>
    </row>
    <row r="849" ht="12.8" customHeight="1" spans="1:6" x14ac:dyDescent="0.25">
      <c r="A849" s="71" t="s">
        <v>10681</v>
      </c>
      <c r="B849" s="72">
        <v>731</v>
      </c>
      <c r="C849" s="72" t="s">
        <v>8237</v>
      </c>
      <c r="D849" s="73">
        <v>430433103251</v>
      </c>
      <c r="E849" s="74">
        <v>0.2</v>
      </c>
      <c r="F849" s="78"/>
    </row>
    <row r="850" ht="12.8" customHeight="1" spans="1:6" x14ac:dyDescent="0.25">
      <c r="A850" s="71" t="s">
        <v>10682</v>
      </c>
      <c r="B850" s="72">
        <v>731</v>
      </c>
      <c r="C850" s="72" t="s">
        <v>8237</v>
      </c>
      <c r="D850" s="73">
        <v>430433104105</v>
      </c>
      <c r="E850" s="74">
        <v>0.2</v>
      </c>
      <c r="F850" s="78"/>
    </row>
    <row r="851" ht="12.8" customHeight="1" spans="1:6" x14ac:dyDescent="0.25">
      <c r="A851" s="71" t="s">
        <v>10683</v>
      </c>
      <c r="B851" s="72">
        <v>731</v>
      </c>
      <c r="C851" s="72" t="s">
        <v>8237</v>
      </c>
      <c r="D851" s="73">
        <v>480483101228</v>
      </c>
      <c r="E851" s="74">
        <v>0.2</v>
      </c>
      <c r="F851" s="78"/>
    </row>
    <row r="852" ht="12.8" customHeight="1" spans="1:6" x14ac:dyDescent="0.25">
      <c r="A852" s="71" t="s">
        <v>10684</v>
      </c>
      <c r="B852" s="72">
        <v>732</v>
      </c>
      <c r="C852" s="72" t="s">
        <v>8241</v>
      </c>
      <c r="D852" s="73">
        <v>330335405142</v>
      </c>
      <c r="E852" s="74">
        <v>0.2</v>
      </c>
      <c r="F852" s="78"/>
    </row>
    <row r="853" ht="12.8" customHeight="1" spans="1:6" x14ac:dyDescent="0.25">
      <c r="A853" s="71" t="s">
        <v>10685</v>
      </c>
      <c r="B853" s="72">
        <v>732</v>
      </c>
      <c r="C853" s="72" t="s">
        <v>8241</v>
      </c>
      <c r="D853" s="73">
        <v>430433103251</v>
      </c>
      <c r="E853" s="74">
        <v>0.2</v>
      </c>
      <c r="F853" s="78"/>
    </row>
    <row r="854" ht="12.8" customHeight="1" spans="1:6" x14ac:dyDescent="0.25">
      <c r="A854" s="71" t="s">
        <v>10686</v>
      </c>
      <c r="B854" s="72">
        <v>732</v>
      </c>
      <c r="C854" s="72" t="s">
        <v>8241</v>
      </c>
      <c r="D854" s="73">
        <v>430433104105</v>
      </c>
      <c r="E854" s="74">
        <v>0.2</v>
      </c>
      <c r="F854" s="78"/>
    </row>
    <row r="855" ht="12.8" customHeight="1" spans="1:6" x14ac:dyDescent="0.25">
      <c r="A855" s="71" t="s">
        <v>10687</v>
      </c>
      <c r="B855" s="72">
        <v>732</v>
      </c>
      <c r="C855" s="72" t="s">
        <v>8241</v>
      </c>
      <c r="D855" s="73">
        <v>480483101228</v>
      </c>
      <c r="E855" s="74">
        <v>0.2</v>
      </c>
      <c r="F855" s="78"/>
    </row>
    <row r="856" ht="12.8" customHeight="1" spans="1:6" x14ac:dyDescent="0.25">
      <c r="A856" s="71" t="s">
        <v>10688</v>
      </c>
      <c r="B856" s="72">
        <v>733</v>
      </c>
      <c r="C856" s="72" t="s">
        <v>8245</v>
      </c>
      <c r="D856" s="73">
        <v>330335405142</v>
      </c>
      <c r="E856" s="74">
        <v>0.2</v>
      </c>
      <c r="F856" s="78"/>
    </row>
    <row r="857" ht="12.8" customHeight="1" spans="1:6" x14ac:dyDescent="0.25">
      <c r="A857" s="71" t="s">
        <v>10688</v>
      </c>
      <c r="B857" s="72">
        <v>733</v>
      </c>
      <c r="C857" s="72" t="s">
        <v>8245</v>
      </c>
      <c r="D857" s="73">
        <v>330335405142</v>
      </c>
      <c r="E857" s="74">
        <v>0.2</v>
      </c>
      <c r="F857" s="78"/>
    </row>
    <row r="858" ht="12.8" customHeight="1" spans="1:6" x14ac:dyDescent="0.25">
      <c r="A858" s="71" t="s">
        <v>10689</v>
      </c>
      <c r="B858" s="72">
        <v>733</v>
      </c>
      <c r="C858" s="72" t="s">
        <v>8245</v>
      </c>
      <c r="D858" s="73">
        <v>430433103251</v>
      </c>
      <c r="E858" s="74">
        <v>0.2</v>
      </c>
      <c r="F858" s="78"/>
    </row>
    <row r="859" ht="12.8" customHeight="1" spans="1:6" x14ac:dyDescent="0.25">
      <c r="A859" s="71" t="s">
        <v>10690</v>
      </c>
      <c r="B859" s="72">
        <v>733</v>
      </c>
      <c r="C859" s="72" t="s">
        <v>8245</v>
      </c>
      <c r="D859" s="73">
        <v>430433104105</v>
      </c>
      <c r="E859" s="74">
        <v>0.2</v>
      </c>
      <c r="F859" s="78"/>
    </row>
    <row r="860" ht="12.8" customHeight="1" spans="1:6" x14ac:dyDescent="0.25">
      <c r="A860" s="71" t="s">
        <v>10691</v>
      </c>
      <c r="B860" s="72">
        <v>733</v>
      </c>
      <c r="C860" s="72" t="s">
        <v>8245</v>
      </c>
      <c r="D860" s="73">
        <v>480483101228</v>
      </c>
      <c r="E860" s="74">
        <v>0.2</v>
      </c>
      <c r="F860" s="78"/>
    </row>
    <row r="861" ht="12.8" customHeight="1" spans="1:6" x14ac:dyDescent="0.25">
      <c r="A861" s="71" t="s">
        <v>10692</v>
      </c>
      <c r="B861" s="72">
        <v>736</v>
      </c>
      <c r="C861" s="72" t="s">
        <v>7100</v>
      </c>
      <c r="D861" s="73">
        <v>330333401101</v>
      </c>
      <c r="E861" s="74">
        <v>0.12</v>
      </c>
      <c r="F861" s="78"/>
    </row>
    <row r="862" ht="12.8" customHeight="1" spans="1:6" x14ac:dyDescent="0.25">
      <c r="A862" s="71" t="s">
        <v>10693</v>
      </c>
      <c r="B862" s="72">
        <v>736</v>
      </c>
      <c r="C862" s="72" t="s">
        <v>7100</v>
      </c>
      <c r="D862" s="73">
        <v>330333401452</v>
      </c>
      <c r="E862" s="74">
        <v>0.12</v>
      </c>
      <c r="F862" s="78"/>
    </row>
    <row r="863" ht="12.8" customHeight="1" spans="1:6" x14ac:dyDescent="0.25">
      <c r="A863" s="71" t="s">
        <v>10694</v>
      </c>
      <c r="B863" s="72">
        <v>736</v>
      </c>
      <c r="C863" s="72" t="s">
        <v>7100</v>
      </c>
      <c r="D863" s="73">
        <v>330333401453</v>
      </c>
      <c r="E863" s="74">
        <v>0.12</v>
      </c>
      <c r="F863" s="78"/>
    </row>
    <row r="864" ht="12.8" customHeight="1" spans="1:6" x14ac:dyDescent="0.25">
      <c r="A864" s="71" t="s">
        <v>10695</v>
      </c>
      <c r="B864" s="72">
        <v>736</v>
      </c>
      <c r="C864" s="72" t="s">
        <v>7100</v>
      </c>
      <c r="D864" s="73">
        <v>330333402101</v>
      </c>
      <c r="E864" s="74">
        <v>0.12</v>
      </c>
      <c r="F864" s="78"/>
    </row>
    <row r="865" ht="12.8" customHeight="1" spans="1:6" x14ac:dyDescent="0.25">
      <c r="A865" s="71" t="s">
        <v>10696</v>
      </c>
      <c r="B865" s="72">
        <v>736</v>
      </c>
      <c r="C865" s="72" t="s">
        <v>7100</v>
      </c>
      <c r="D865" s="73">
        <v>330333402151</v>
      </c>
      <c r="E865" s="74">
        <v>0.12</v>
      </c>
      <c r="F865" s="78"/>
    </row>
    <row r="866" ht="12.8" customHeight="1" spans="1:6" x14ac:dyDescent="0.25">
      <c r="A866" s="71" t="s">
        <v>10697</v>
      </c>
      <c r="B866" s="72">
        <v>736</v>
      </c>
      <c r="C866" s="72" t="s">
        <v>7100</v>
      </c>
      <c r="D866" s="73">
        <v>330333402152</v>
      </c>
      <c r="E866" s="74">
        <v>0.12</v>
      </c>
      <c r="F866" s="78"/>
    </row>
    <row r="867" ht="12.8" customHeight="1" spans="1:6" x14ac:dyDescent="0.25">
      <c r="A867" s="71" t="s">
        <v>10698</v>
      </c>
      <c r="B867" s="72">
        <v>736</v>
      </c>
      <c r="C867" s="72" t="s">
        <v>7100</v>
      </c>
      <c r="D867" s="73">
        <v>330335405101</v>
      </c>
      <c r="E867" s="74">
        <v>0.15</v>
      </c>
      <c r="F867" s="78"/>
    </row>
    <row r="868" ht="12.8" customHeight="1" spans="1:6" x14ac:dyDescent="0.25">
      <c r="A868" s="71" t="s">
        <v>10699</v>
      </c>
      <c r="B868" s="72">
        <v>736</v>
      </c>
      <c r="C868" s="72" t="s">
        <v>7100</v>
      </c>
      <c r="D868" s="73">
        <v>330335405142</v>
      </c>
      <c r="E868" s="74">
        <v>0.15</v>
      </c>
      <c r="F868" s="78"/>
    </row>
    <row r="869" ht="12.8" customHeight="1" spans="1:6" x14ac:dyDescent="0.25">
      <c r="A869" s="59" t="s">
        <v>10700</v>
      </c>
      <c r="B869" s="72">
        <v>736</v>
      </c>
      <c r="C869" s="72" t="s">
        <v>7100</v>
      </c>
      <c r="D869" s="73">
        <v>430433104105</v>
      </c>
      <c r="E869" s="74">
        <v>0.2</v>
      </c>
      <c r="F869" s="78"/>
    </row>
    <row r="870" ht="12.8" customHeight="1" spans="1:6" x14ac:dyDescent="0.25">
      <c r="A870" s="59" t="s">
        <v>10701</v>
      </c>
      <c r="B870" s="72">
        <v>736</v>
      </c>
      <c r="C870" s="72" t="s">
        <v>7100</v>
      </c>
      <c r="D870" s="73">
        <v>480483101228</v>
      </c>
      <c r="E870" s="74">
        <v>0.2</v>
      </c>
      <c r="F870" s="78"/>
    </row>
    <row r="871" ht="12.8" customHeight="1" spans="1:6" x14ac:dyDescent="0.25">
      <c r="A871" s="59" t="s">
        <v>10702</v>
      </c>
      <c r="B871" s="72">
        <v>739</v>
      </c>
      <c r="C871" s="72" t="s">
        <v>8249</v>
      </c>
      <c r="D871" s="73">
        <v>330333401101</v>
      </c>
      <c r="E871" s="74">
        <v>0.12</v>
      </c>
      <c r="F871" s="78"/>
    </row>
    <row r="872" ht="12.8" customHeight="1" spans="1:6" x14ac:dyDescent="0.25">
      <c r="A872" s="71" t="s">
        <v>10703</v>
      </c>
      <c r="B872" s="72">
        <v>739</v>
      </c>
      <c r="C872" s="72" t="s">
        <v>8249</v>
      </c>
      <c r="D872" s="73">
        <v>330335405142</v>
      </c>
      <c r="E872" s="74">
        <v>0.2</v>
      </c>
      <c r="F872" s="78"/>
    </row>
    <row r="873" ht="12.8" customHeight="1" spans="1:6" x14ac:dyDescent="0.25">
      <c r="A873" s="71" t="s">
        <v>10703</v>
      </c>
      <c r="B873" s="72">
        <v>739</v>
      </c>
      <c r="C873" s="72" t="s">
        <v>8249</v>
      </c>
      <c r="D873" s="73">
        <v>330335405142</v>
      </c>
      <c r="E873" s="74">
        <v>0.2</v>
      </c>
      <c r="F873" s="78"/>
    </row>
    <row r="874" ht="12.8" customHeight="1" spans="1:6" x14ac:dyDescent="0.25">
      <c r="A874" s="71" t="s">
        <v>10704</v>
      </c>
      <c r="B874" s="72">
        <v>739</v>
      </c>
      <c r="C874" s="72" t="s">
        <v>8249</v>
      </c>
      <c r="D874" s="73">
        <v>430433103251</v>
      </c>
      <c r="E874" s="74">
        <v>0.2</v>
      </c>
      <c r="F874" s="78"/>
    </row>
    <row r="875" ht="12.8" customHeight="1" spans="1:6" x14ac:dyDescent="0.25">
      <c r="A875" s="71" t="s">
        <v>10705</v>
      </c>
      <c r="B875" s="72">
        <v>739</v>
      </c>
      <c r="C875" s="72" t="s">
        <v>8249</v>
      </c>
      <c r="D875" s="73">
        <v>430433104105</v>
      </c>
      <c r="E875" s="74">
        <v>0.2</v>
      </c>
      <c r="F875" s="78"/>
    </row>
    <row r="876" ht="12.8" customHeight="1" spans="1:6" x14ac:dyDescent="0.25">
      <c r="A876" s="71" t="s">
        <v>10706</v>
      </c>
      <c r="B876" s="72">
        <v>739</v>
      </c>
      <c r="C876" s="72" t="s">
        <v>8249</v>
      </c>
      <c r="D876" s="73">
        <v>480483101228</v>
      </c>
      <c r="E876" s="74">
        <v>0.2</v>
      </c>
      <c r="F876" s="78"/>
    </row>
    <row r="877" ht="12.8" customHeight="1" spans="1:6" x14ac:dyDescent="0.25">
      <c r="A877" s="85" t="s">
        <v>10707</v>
      </c>
      <c r="B877" s="86">
        <v>741</v>
      </c>
      <c r="C877" s="86" t="s">
        <v>8478</v>
      </c>
      <c r="D877" s="87">
        <v>330333401101</v>
      </c>
      <c r="E877" s="88">
        <v>0.12</v>
      </c>
      <c r="F877" s="78"/>
    </row>
    <row r="878" ht="12.8" customHeight="1" spans="1:6" x14ac:dyDescent="0.25">
      <c r="A878" s="71" t="s">
        <v>10708</v>
      </c>
      <c r="B878" s="72">
        <v>741</v>
      </c>
      <c r="C878" s="72" t="s">
        <v>8478</v>
      </c>
      <c r="D878" s="73">
        <v>330335405142</v>
      </c>
      <c r="E878" s="74">
        <v>0.2</v>
      </c>
      <c r="F878" s="78"/>
    </row>
    <row r="879" ht="12.8" customHeight="1" spans="1:6" x14ac:dyDescent="0.25">
      <c r="A879" s="71" t="s">
        <v>10708</v>
      </c>
      <c r="B879" s="72">
        <v>741</v>
      </c>
      <c r="C879" s="72" t="s">
        <v>8478</v>
      </c>
      <c r="D879" s="73">
        <v>330335405142</v>
      </c>
      <c r="E879" s="74">
        <v>0.2</v>
      </c>
      <c r="F879" s="78"/>
    </row>
    <row r="880" ht="12.8" customHeight="1" spans="1:6" x14ac:dyDescent="0.25">
      <c r="A880" s="71" t="s">
        <v>10709</v>
      </c>
      <c r="B880" s="72">
        <v>741</v>
      </c>
      <c r="C880" s="72" t="s">
        <v>8478</v>
      </c>
      <c r="D880" s="73">
        <v>430433103251</v>
      </c>
      <c r="E880" s="74">
        <v>0.2</v>
      </c>
      <c r="F880" s="78"/>
    </row>
    <row r="881" ht="12.8" customHeight="1" spans="1:6" x14ac:dyDescent="0.25">
      <c r="A881" s="71" t="s">
        <v>10710</v>
      </c>
      <c r="B881" s="72">
        <v>741</v>
      </c>
      <c r="C881" s="72" t="s">
        <v>8478</v>
      </c>
      <c r="D881" s="73">
        <v>430433104105</v>
      </c>
      <c r="E881" s="74">
        <v>0.2</v>
      </c>
      <c r="F881" s="78"/>
    </row>
    <row r="882" ht="12.8" customHeight="1" spans="1:6" x14ac:dyDescent="0.25">
      <c r="A882" s="71" t="s">
        <v>10711</v>
      </c>
      <c r="B882" s="72">
        <v>741</v>
      </c>
      <c r="C882" s="72" t="s">
        <v>8478</v>
      </c>
      <c r="D882" s="73">
        <v>480483101228</v>
      </c>
      <c r="E882" s="74">
        <v>0.2</v>
      </c>
      <c r="F882" s="78"/>
    </row>
    <row r="883" ht="12.8" customHeight="1" spans="1:6" x14ac:dyDescent="0.25">
      <c r="A883" s="71" t="s">
        <v>10712</v>
      </c>
      <c r="B883" s="72">
        <v>742</v>
      </c>
      <c r="C883" s="72" t="s">
        <v>8253</v>
      </c>
      <c r="D883" s="73">
        <v>330335405142</v>
      </c>
      <c r="E883" s="74">
        <v>0.2</v>
      </c>
      <c r="F883" s="78"/>
    </row>
    <row r="884" ht="12.8" customHeight="1" spans="1:6" x14ac:dyDescent="0.25">
      <c r="A884" s="71" t="s">
        <v>10713</v>
      </c>
      <c r="B884" s="72">
        <v>742</v>
      </c>
      <c r="C884" s="72" t="s">
        <v>8253</v>
      </c>
      <c r="D884" s="73">
        <v>430433103251</v>
      </c>
      <c r="E884" s="74">
        <v>0.2</v>
      </c>
      <c r="F884" s="78"/>
    </row>
    <row r="885" ht="12.8" customHeight="1" spans="1:6" x14ac:dyDescent="0.25">
      <c r="A885" s="71" t="s">
        <v>10714</v>
      </c>
      <c r="B885" s="72">
        <v>742</v>
      </c>
      <c r="C885" s="72" t="s">
        <v>8253</v>
      </c>
      <c r="D885" s="73">
        <v>430433104105</v>
      </c>
      <c r="E885" s="74">
        <v>0.2</v>
      </c>
      <c r="F885" s="78"/>
    </row>
    <row r="886" ht="12.8" customHeight="1" spans="1:6" x14ac:dyDescent="0.25">
      <c r="A886" s="71" t="s">
        <v>10715</v>
      </c>
      <c r="B886" s="72">
        <v>742</v>
      </c>
      <c r="C886" s="72" t="s">
        <v>8253</v>
      </c>
      <c r="D886" s="73">
        <v>480483101228</v>
      </c>
      <c r="E886" s="74">
        <v>0.2</v>
      </c>
      <c r="F886" s="78"/>
    </row>
    <row r="887" ht="12.8" customHeight="1" spans="1:6" x14ac:dyDescent="0.25">
      <c r="A887" s="71" t="s">
        <v>10716</v>
      </c>
      <c r="B887" s="72">
        <v>745</v>
      </c>
      <c r="C887" s="72" t="s">
        <v>7423</v>
      </c>
      <c r="D887" s="73">
        <v>330333401472</v>
      </c>
      <c r="E887" s="74">
        <v>0.14</v>
      </c>
      <c r="F887" s="78"/>
    </row>
    <row r="888" ht="12.8" customHeight="1" spans="1:6" x14ac:dyDescent="0.25">
      <c r="A888" s="71" t="s">
        <v>10717</v>
      </c>
      <c r="B888" s="72">
        <v>745</v>
      </c>
      <c r="C888" s="72" t="s">
        <v>7423</v>
      </c>
      <c r="D888" s="73">
        <v>330333402172</v>
      </c>
      <c r="E888" s="74">
        <v>0.14</v>
      </c>
      <c r="F888" s="78"/>
    </row>
    <row r="889" ht="12.8" customHeight="1" spans="1:6" x14ac:dyDescent="0.25">
      <c r="A889" s="71" t="s">
        <v>10718</v>
      </c>
      <c r="B889" s="72">
        <v>745</v>
      </c>
      <c r="C889" s="72" t="s">
        <v>7423</v>
      </c>
      <c r="D889" s="73">
        <v>330335405142</v>
      </c>
      <c r="E889" s="74">
        <v>0.2</v>
      </c>
      <c r="F889" s="78"/>
    </row>
    <row r="890" ht="12.8" customHeight="1" spans="1:6" x14ac:dyDescent="0.25">
      <c r="A890" s="71" t="s">
        <v>10719</v>
      </c>
      <c r="B890" s="72">
        <v>746</v>
      </c>
      <c r="C890" s="72" t="s">
        <v>7402</v>
      </c>
      <c r="D890" s="73">
        <v>330333401101</v>
      </c>
      <c r="E890" s="74">
        <v>0.11</v>
      </c>
      <c r="F890" s="78"/>
    </row>
    <row r="891" ht="12.8" customHeight="1" spans="1:6" x14ac:dyDescent="0.25">
      <c r="A891" s="71" t="s">
        <v>10720</v>
      </c>
      <c r="B891" s="72">
        <v>746</v>
      </c>
      <c r="C891" s="72" t="s">
        <v>7402</v>
      </c>
      <c r="D891" s="73">
        <v>330333401452</v>
      </c>
      <c r="E891" s="74">
        <v>0.12</v>
      </c>
      <c r="F891" s="78"/>
    </row>
    <row r="892" ht="12.8" customHeight="1" spans="1:6" x14ac:dyDescent="0.25">
      <c r="A892" s="71" t="s">
        <v>10721</v>
      </c>
      <c r="B892" s="72">
        <v>746</v>
      </c>
      <c r="C892" s="72" t="s">
        <v>7402</v>
      </c>
      <c r="D892" s="73">
        <v>330333401453</v>
      </c>
      <c r="E892" s="74">
        <v>0.12</v>
      </c>
      <c r="F892" s="78"/>
    </row>
    <row r="893" ht="12.8" customHeight="1" spans="1:6" x14ac:dyDescent="0.25">
      <c r="A893" s="85" t="s">
        <v>10722</v>
      </c>
      <c r="B893" s="86">
        <v>746</v>
      </c>
      <c r="C893" s="86" t="s">
        <v>7402</v>
      </c>
      <c r="D893" s="87">
        <v>330335405142</v>
      </c>
      <c r="E893" s="88">
        <v>0.2</v>
      </c>
      <c r="F893" s="78"/>
    </row>
    <row r="894" ht="12.8" customHeight="1" spans="1:6" x14ac:dyDescent="0.25">
      <c r="A894" s="71" t="s">
        <v>10723</v>
      </c>
      <c r="B894" s="72">
        <v>801</v>
      </c>
      <c r="C894" s="72" t="s">
        <v>8182</v>
      </c>
      <c r="D894" s="73">
        <v>330333401473</v>
      </c>
      <c r="E894" s="74">
        <v>0.15</v>
      </c>
      <c r="F894" s="78"/>
    </row>
    <row r="895" ht="12.8" customHeight="1" spans="1:6" x14ac:dyDescent="0.25">
      <c r="A895" s="71" t="s">
        <v>10724</v>
      </c>
      <c r="B895" s="72">
        <v>801</v>
      </c>
      <c r="C895" s="72" t="s">
        <v>8182</v>
      </c>
      <c r="D895" s="73">
        <v>330335405142</v>
      </c>
      <c r="E895" s="74">
        <v>0.2</v>
      </c>
      <c r="F895" s="78"/>
    </row>
    <row r="896" ht="12.8" customHeight="1" spans="1:6" x14ac:dyDescent="0.25">
      <c r="A896" s="71" t="s">
        <v>10724</v>
      </c>
      <c r="B896" s="72">
        <v>801</v>
      </c>
      <c r="C896" s="72" t="s">
        <v>8182</v>
      </c>
      <c r="D896" s="73">
        <v>330335405142</v>
      </c>
      <c r="E896" s="74">
        <v>0.2</v>
      </c>
      <c r="F896" s="78"/>
    </row>
    <row r="897" ht="12.8" customHeight="1" spans="1:6" x14ac:dyDescent="0.25">
      <c r="A897" s="71" t="s">
        <v>10725</v>
      </c>
      <c r="B897" s="72">
        <v>801</v>
      </c>
      <c r="C897" s="72" t="s">
        <v>8182</v>
      </c>
      <c r="D897" s="73">
        <v>430433103251</v>
      </c>
      <c r="E897" s="74">
        <v>0.2</v>
      </c>
      <c r="F897" s="78"/>
    </row>
    <row r="898" ht="12.8" customHeight="1" spans="1:6" x14ac:dyDescent="0.25">
      <c r="A898" s="71" t="s">
        <v>10726</v>
      </c>
      <c r="B898" s="72">
        <v>801</v>
      </c>
      <c r="C898" s="72" t="s">
        <v>8182</v>
      </c>
      <c r="D898" s="73">
        <v>430433104105</v>
      </c>
      <c r="E898" s="74">
        <v>0.2</v>
      </c>
      <c r="F898" s="78"/>
    </row>
    <row r="899" ht="12.8" customHeight="1" spans="1:6" x14ac:dyDescent="0.25">
      <c r="A899" s="71" t="s">
        <v>10727</v>
      </c>
      <c r="B899" s="72">
        <v>801</v>
      </c>
      <c r="C899" s="72" t="s">
        <v>8182</v>
      </c>
      <c r="D899" s="73">
        <v>480483101228</v>
      </c>
      <c r="E899" s="74">
        <v>0.2</v>
      </c>
      <c r="F899" s="78"/>
    </row>
    <row r="900" ht="12.8" customHeight="1" spans="1:6" x14ac:dyDescent="0.25">
      <c r="A900" s="71" t="s">
        <v>10728</v>
      </c>
      <c r="B900" s="72">
        <v>802</v>
      </c>
      <c r="C900" s="72" t="s">
        <v>8186</v>
      </c>
      <c r="D900" s="73">
        <v>330333401452</v>
      </c>
      <c r="E900" s="74">
        <v>0.14</v>
      </c>
      <c r="F900" s="78"/>
    </row>
    <row r="901" ht="12.8" customHeight="1" spans="1:6" x14ac:dyDescent="0.25">
      <c r="A901" s="71" t="s">
        <v>10729</v>
      </c>
      <c r="B901" s="72">
        <v>802</v>
      </c>
      <c r="C901" s="72" t="s">
        <v>8186</v>
      </c>
      <c r="D901" s="73">
        <v>330333401473</v>
      </c>
      <c r="E901" s="74">
        <v>0.15</v>
      </c>
      <c r="F901" s="78"/>
    </row>
    <row r="902" ht="12.8" customHeight="1" spans="1:6" x14ac:dyDescent="0.25">
      <c r="A902" s="71" t="s">
        <v>10730</v>
      </c>
      <c r="B902" s="72">
        <v>802</v>
      </c>
      <c r="C902" s="72" t="s">
        <v>8186</v>
      </c>
      <c r="D902" s="73">
        <v>330335405142</v>
      </c>
      <c r="E902" s="74">
        <v>0.2</v>
      </c>
      <c r="F902" s="78"/>
    </row>
    <row r="903" ht="12.8" customHeight="1" spans="1:6" x14ac:dyDescent="0.25">
      <c r="A903" s="71" t="s">
        <v>10730</v>
      </c>
      <c r="B903" s="72">
        <v>802</v>
      </c>
      <c r="C903" s="72" t="s">
        <v>8186</v>
      </c>
      <c r="D903" s="73">
        <v>330335405142</v>
      </c>
      <c r="E903" s="74">
        <v>0.2</v>
      </c>
      <c r="F903" s="78"/>
    </row>
    <row r="904" ht="12.8" customHeight="1" spans="1:6" x14ac:dyDescent="0.25">
      <c r="A904" s="71" t="s">
        <v>10731</v>
      </c>
      <c r="B904" s="72">
        <v>802</v>
      </c>
      <c r="C904" s="72" t="s">
        <v>8186</v>
      </c>
      <c r="D904" s="73">
        <v>430433103251</v>
      </c>
      <c r="E904" s="74">
        <v>0.2</v>
      </c>
      <c r="F904" s="78"/>
    </row>
    <row r="905" ht="12.8" customHeight="1" spans="1:6" x14ac:dyDescent="0.25">
      <c r="A905" s="71" t="s">
        <v>10732</v>
      </c>
      <c r="B905" s="72">
        <v>802</v>
      </c>
      <c r="C905" s="72" t="s">
        <v>8186</v>
      </c>
      <c r="D905" s="73">
        <v>430433104105</v>
      </c>
      <c r="E905" s="74">
        <v>0.2</v>
      </c>
      <c r="F905" s="78"/>
    </row>
    <row r="906" ht="12.8" customHeight="1" spans="1:6" x14ac:dyDescent="0.25">
      <c r="A906" s="71" t="s">
        <v>10733</v>
      </c>
      <c r="B906" s="72">
        <v>802</v>
      </c>
      <c r="C906" s="72" t="s">
        <v>8186</v>
      </c>
      <c r="D906" s="73">
        <v>480483101228</v>
      </c>
      <c r="E906" s="74">
        <v>0.2</v>
      </c>
      <c r="F906" s="78"/>
    </row>
    <row r="907" ht="12.8" customHeight="1" spans="1:6" x14ac:dyDescent="0.25">
      <c r="A907" s="71" t="s">
        <v>10734</v>
      </c>
      <c r="B907" s="72">
        <v>804</v>
      </c>
      <c r="C907" s="72" t="s">
        <v>7073</v>
      </c>
      <c r="D907" s="73">
        <v>330333401101</v>
      </c>
      <c r="E907" s="74">
        <v>0.12</v>
      </c>
      <c r="F907" s="78"/>
    </row>
    <row r="908" ht="12.8" customHeight="1" spans="1:6" x14ac:dyDescent="0.25">
      <c r="A908" s="71" t="s">
        <v>10735</v>
      </c>
      <c r="B908" s="72">
        <v>804</v>
      </c>
      <c r="C908" s="72" t="s">
        <v>7073</v>
      </c>
      <c r="D908" s="73">
        <v>330333401452</v>
      </c>
      <c r="E908" s="74">
        <v>0.14</v>
      </c>
      <c r="F908" s="78"/>
    </row>
    <row r="909" ht="12.8" customHeight="1" spans="1:6" x14ac:dyDescent="0.25">
      <c r="A909" s="71" t="s">
        <v>10736</v>
      </c>
      <c r="B909" s="72">
        <v>804</v>
      </c>
      <c r="C909" s="72" t="s">
        <v>7073</v>
      </c>
      <c r="D909" s="73">
        <v>330333401453</v>
      </c>
      <c r="E909" s="74">
        <v>0.14</v>
      </c>
      <c r="F909" s="78"/>
    </row>
    <row r="910" ht="12.8" customHeight="1" spans="1:6" x14ac:dyDescent="0.25">
      <c r="A910" s="71" t="s">
        <v>10737</v>
      </c>
      <c r="B910" s="72">
        <v>804</v>
      </c>
      <c r="C910" s="72" t="s">
        <v>7073</v>
      </c>
      <c r="D910" s="73">
        <v>330333401473</v>
      </c>
      <c r="E910" s="74">
        <v>0.15</v>
      </c>
      <c r="F910" s="78"/>
    </row>
    <row r="911" ht="12.8" customHeight="1" spans="1:6" x14ac:dyDescent="0.25">
      <c r="A911" s="71" t="s">
        <v>10738</v>
      </c>
      <c r="B911" s="72">
        <v>804</v>
      </c>
      <c r="C911" s="72" t="s">
        <v>7073</v>
      </c>
      <c r="D911" s="73">
        <v>330333402151</v>
      </c>
      <c r="E911" s="74">
        <v>0.14</v>
      </c>
      <c r="F911" s="78"/>
    </row>
    <row r="912" ht="12.8" customHeight="1" spans="1:6" x14ac:dyDescent="0.25">
      <c r="A912" s="71" t="s">
        <v>10739</v>
      </c>
      <c r="B912" s="72">
        <v>804</v>
      </c>
      <c r="C912" s="72" t="s">
        <v>7073</v>
      </c>
      <c r="D912" s="73">
        <v>330333402152</v>
      </c>
      <c r="E912" s="74">
        <v>0.14</v>
      </c>
      <c r="F912" s="78"/>
    </row>
    <row r="913" ht="12.8" customHeight="1" spans="1:6" x14ac:dyDescent="0.25">
      <c r="A913" s="71" t="s">
        <v>10740</v>
      </c>
      <c r="B913" s="72">
        <v>804</v>
      </c>
      <c r="C913" s="72" t="s">
        <v>7073</v>
      </c>
      <c r="D913" s="73">
        <v>330335405142</v>
      </c>
      <c r="E913" s="74">
        <v>0.15</v>
      </c>
      <c r="F913" s="78"/>
    </row>
    <row r="914" ht="12.8" customHeight="1" spans="1:6" x14ac:dyDescent="0.25">
      <c r="A914" s="71" t="s">
        <v>10741</v>
      </c>
      <c r="B914" s="72">
        <v>804</v>
      </c>
      <c r="C914" s="72" t="s">
        <v>7073</v>
      </c>
      <c r="D914" s="73">
        <v>430433103251</v>
      </c>
      <c r="E914" s="74">
        <v>0.2</v>
      </c>
      <c r="F914" s="78"/>
    </row>
    <row r="915" ht="12.8" customHeight="1" spans="1:6" x14ac:dyDescent="0.25">
      <c r="A915" s="71" t="s">
        <v>10742</v>
      </c>
      <c r="B915" s="72">
        <v>804</v>
      </c>
      <c r="C915" s="72" t="s">
        <v>7073</v>
      </c>
      <c r="D915" s="73">
        <v>430433104105</v>
      </c>
      <c r="E915" s="74">
        <v>0.2</v>
      </c>
      <c r="F915" s="78"/>
    </row>
    <row r="916" ht="12.8" customHeight="1" spans="1:6" x14ac:dyDescent="0.25">
      <c r="A916" s="71" t="s">
        <v>10743</v>
      </c>
      <c r="B916" s="72">
        <v>804</v>
      </c>
      <c r="C916" s="72" t="s">
        <v>7073</v>
      </c>
      <c r="D916" s="73">
        <v>480483101228</v>
      </c>
      <c r="E916" s="74">
        <v>0.2</v>
      </c>
      <c r="F916" s="78"/>
    </row>
    <row r="917" ht="12.8" customHeight="1" spans="1:6" x14ac:dyDescent="0.25">
      <c r="A917" s="71" t="s">
        <v>10744</v>
      </c>
      <c r="B917" s="72">
        <v>805</v>
      </c>
      <c r="C917" s="72" t="s">
        <v>8188</v>
      </c>
      <c r="D917" s="73">
        <v>330333401452</v>
      </c>
      <c r="E917" s="74">
        <v>0.14</v>
      </c>
      <c r="F917" s="78"/>
    </row>
    <row r="918" ht="12.8" customHeight="1" spans="1:6" x14ac:dyDescent="0.25">
      <c r="A918" s="71" t="s">
        <v>10745</v>
      </c>
      <c r="B918" s="72">
        <v>805</v>
      </c>
      <c r="C918" s="72" t="s">
        <v>8188</v>
      </c>
      <c r="D918" s="73">
        <v>330333401453</v>
      </c>
      <c r="E918" s="74">
        <v>0.14</v>
      </c>
      <c r="F918" s="78"/>
    </row>
    <row r="919" ht="12.8" customHeight="1" spans="1:6" x14ac:dyDescent="0.25">
      <c r="A919" s="71" t="s">
        <v>10746</v>
      </c>
      <c r="B919" s="72">
        <v>805</v>
      </c>
      <c r="C919" s="72" t="s">
        <v>8188</v>
      </c>
      <c r="D919" s="73">
        <v>330333401473</v>
      </c>
      <c r="E919" s="74">
        <v>0.15</v>
      </c>
      <c r="F919" s="78"/>
    </row>
    <row r="920" ht="12.8" customHeight="1" spans="1:6" x14ac:dyDescent="0.25">
      <c r="A920" s="71" t="s">
        <v>10747</v>
      </c>
      <c r="B920" s="72">
        <v>805</v>
      </c>
      <c r="C920" s="72" t="s">
        <v>8188</v>
      </c>
      <c r="D920" s="73">
        <v>330333402151</v>
      </c>
      <c r="E920" s="74">
        <v>0.14</v>
      </c>
      <c r="F920" s="78"/>
    </row>
    <row r="921" ht="12.8" customHeight="1" spans="1:6" x14ac:dyDescent="0.25">
      <c r="A921" s="71" t="s">
        <v>10748</v>
      </c>
      <c r="B921" s="72">
        <v>805</v>
      </c>
      <c r="C921" s="72" t="s">
        <v>8188</v>
      </c>
      <c r="D921" s="73">
        <v>330333402152</v>
      </c>
      <c r="E921" s="74">
        <v>0.16</v>
      </c>
      <c r="F921" s="78"/>
    </row>
    <row r="922" ht="12.8" customHeight="1" spans="1:6" x14ac:dyDescent="0.25">
      <c r="A922" s="71" t="s">
        <v>10749</v>
      </c>
      <c r="B922" s="72">
        <v>805</v>
      </c>
      <c r="C922" s="72" t="s">
        <v>8188</v>
      </c>
      <c r="D922" s="73">
        <v>330335405142</v>
      </c>
      <c r="E922" s="74">
        <v>0.2</v>
      </c>
      <c r="F922" s="78"/>
    </row>
    <row r="923" ht="12.8" customHeight="1" spans="1:6" x14ac:dyDescent="0.25">
      <c r="A923" s="71" t="s">
        <v>10749</v>
      </c>
      <c r="B923" s="72">
        <v>805</v>
      </c>
      <c r="C923" s="72" t="s">
        <v>8188</v>
      </c>
      <c r="D923" s="73">
        <v>330335405142</v>
      </c>
      <c r="E923" s="74">
        <v>0.2</v>
      </c>
      <c r="F923" s="78"/>
    </row>
    <row r="924" ht="12.8" customHeight="1" spans="1:6" x14ac:dyDescent="0.25">
      <c r="A924" s="71" t="s">
        <v>10750</v>
      </c>
      <c r="B924" s="72">
        <v>805</v>
      </c>
      <c r="C924" s="72" t="s">
        <v>8188</v>
      </c>
      <c r="D924" s="73">
        <v>430433103251</v>
      </c>
      <c r="E924" s="74">
        <v>0.2</v>
      </c>
      <c r="F924" s="78"/>
    </row>
    <row r="925" ht="12.8" customHeight="1" spans="1:6" x14ac:dyDescent="0.25">
      <c r="A925" s="71" t="s">
        <v>10751</v>
      </c>
      <c r="B925" s="72">
        <v>805</v>
      </c>
      <c r="C925" s="72" t="s">
        <v>8188</v>
      </c>
      <c r="D925" s="73">
        <v>430433104105</v>
      </c>
      <c r="E925" s="74">
        <v>0.2</v>
      </c>
      <c r="F925" s="78"/>
    </row>
    <row r="926" ht="12.8" customHeight="1" spans="1:6" x14ac:dyDescent="0.25">
      <c r="A926" s="71" t="s">
        <v>10752</v>
      </c>
      <c r="B926" s="72">
        <v>805</v>
      </c>
      <c r="C926" s="72" t="s">
        <v>8188</v>
      </c>
      <c r="D926" s="73">
        <v>480483101228</v>
      </c>
      <c r="E926" s="74">
        <v>0.2</v>
      </c>
      <c r="F926" s="78"/>
    </row>
    <row r="927" ht="12.8" customHeight="1" spans="1:6" x14ac:dyDescent="0.25">
      <c r="A927" s="71" t="s">
        <v>10753</v>
      </c>
      <c r="B927" s="72">
        <v>806</v>
      </c>
      <c r="C927" s="72" t="s">
        <v>8190</v>
      </c>
      <c r="D927" s="73">
        <v>330335405142</v>
      </c>
      <c r="E927" s="74">
        <v>0.2</v>
      </c>
      <c r="F927" s="78"/>
    </row>
    <row r="928" ht="12.8" customHeight="1" spans="1:6" x14ac:dyDescent="0.25">
      <c r="A928" s="71" t="s">
        <v>10753</v>
      </c>
      <c r="B928" s="72">
        <v>806</v>
      </c>
      <c r="C928" s="72" t="s">
        <v>8190</v>
      </c>
      <c r="D928" s="73">
        <v>330335405142</v>
      </c>
      <c r="E928" s="74">
        <v>0.2</v>
      </c>
      <c r="F928" s="78"/>
    </row>
    <row r="929" ht="12.8" customHeight="1" spans="1:6" x14ac:dyDescent="0.25">
      <c r="A929" s="71" t="s">
        <v>10754</v>
      </c>
      <c r="B929" s="72">
        <v>806</v>
      </c>
      <c r="C929" s="72" t="s">
        <v>8190</v>
      </c>
      <c r="D929" s="73">
        <v>430433103251</v>
      </c>
      <c r="E929" s="74">
        <v>0.2</v>
      </c>
      <c r="F929" s="78"/>
    </row>
    <row r="930" ht="12.8" customHeight="1" spans="1:6" x14ac:dyDescent="0.25">
      <c r="A930" s="71" t="s">
        <v>10755</v>
      </c>
      <c r="B930" s="72">
        <v>806</v>
      </c>
      <c r="C930" s="72" t="s">
        <v>8190</v>
      </c>
      <c r="D930" s="73">
        <v>430433104105</v>
      </c>
      <c r="E930" s="74">
        <v>0.2</v>
      </c>
      <c r="F930" s="78"/>
    </row>
    <row r="931" ht="12.8" customHeight="1" spans="1:6" x14ac:dyDescent="0.25">
      <c r="A931" s="71" t="s">
        <v>10756</v>
      </c>
      <c r="B931" s="72">
        <v>806</v>
      </c>
      <c r="C931" s="72" t="s">
        <v>8190</v>
      </c>
      <c r="D931" s="73">
        <v>480483101228</v>
      </c>
      <c r="E931" s="74">
        <v>0.2</v>
      </c>
      <c r="F931" s="78"/>
    </row>
    <row r="932" ht="12.8" customHeight="1" spans="1:6" x14ac:dyDescent="0.25">
      <c r="A932" s="71" t="s">
        <v>10757</v>
      </c>
      <c r="B932" s="72">
        <v>808</v>
      </c>
      <c r="C932" s="72" t="s">
        <v>8192</v>
      </c>
      <c r="D932" s="73">
        <v>330333401473</v>
      </c>
      <c r="E932" s="74">
        <v>0.15</v>
      </c>
      <c r="F932" s="78"/>
    </row>
    <row r="933" ht="12.8" customHeight="1" spans="1:6" x14ac:dyDescent="0.25">
      <c r="A933" s="71" t="s">
        <v>10758</v>
      </c>
      <c r="B933" s="72">
        <v>808</v>
      </c>
      <c r="C933" s="72" t="s">
        <v>8192</v>
      </c>
      <c r="D933" s="73">
        <v>330335405142</v>
      </c>
      <c r="E933" s="74">
        <v>0.2</v>
      </c>
      <c r="F933" s="78"/>
    </row>
    <row r="934" ht="12.8" customHeight="1" spans="1:6" x14ac:dyDescent="0.25">
      <c r="A934" s="71" t="s">
        <v>10758</v>
      </c>
      <c r="B934" s="72">
        <v>808</v>
      </c>
      <c r="C934" s="72" t="s">
        <v>8192</v>
      </c>
      <c r="D934" s="73">
        <v>330335405142</v>
      </c>
      <c r="E934" s="74">
        <v>0.2</v>
      </c>
      <c r="F934" s="78"/>
    </row>
    <row r="935" ht="12.8" customHeight="1" spans="1:6" x14ac:dyDescent="0.25">
      <c r="A935" s="71" t="s">
        <v>10759</v>
      </c>
      <c r="B935" s="72">
        <v>808</v>
      </c>
      <c r="C935" s="72" t="s">
        <v>8192</v>
      </c>
      <c r="D935" s="73">
        <v>430433103251</v>
      </c>
      <c r="E935" s="74">
        <v>0.2</v>
      </c>
      <c r="F935" s="78"/>
    </row>
    <row r="936" ht="12.8" customHeight="1" spans="1:6" x14ac:dyDescent="0.25">
      <c r="A936" s="71" t="s">
        <v>10760</v>
      </c>
      <c r="B936" s="72">
        <v>808</v>
      </c>
      <c r="C936" s="72" t="s">
        <v>8192</v>
      </c>
      <c r="D936" s="73">
        <v>430433104105</v>
      </c>
      <c r="E936" s="74">
        <v>0.2</v>
      </c>
      <c r="F936" s="78"/>
    </row>
    <row r="937" ht="12.8" customHeight="1" spans="1:6" x14ac:dyDescent="0.25">
      <c r="A937" s="71" t="s">
        <v>10761</v>
      </c>
      <c r="B937" s="72">
        <v>808</v>
      </c>
      <c r="C937" s="72" t="s">
        <v>8192</v>
      </c>
      <c r="D937" s="73">
        <v>480483101228</v>
      </c>
      <c r="E937" s="74">
        <v>0.2</v>
      </c>
      <c r="F937" s="78"/>
    </row>
    <row r="938" ht="12.8" customHeight="1" spans="1:6" x14ac:dyDescent="0.25">
      <c r="A938" s="71" t="s">
        <v>10762</v>
      </c>
      <c r="B938" s="72">
        <v>809</v>
      </c>
      <c r="C938" s="72" t="s">
        <v>7138</v>
      </c>
      <c r="D938" s="73">
        <v>330333401101</v>
      </c>
      <c r="E938" s="74">
        <v>0.12</v>
      </c>
      <c r="F938" s="78"/>
    </row>
    <row r="939" ht="12.8" customHeight="1" spans="1:6" x14ac:dyDescent="0.25">
      <c r="A939" s="71" t="s">
        <v>10763</v>
      </c>
      <c r="B939" s="72">
        <v>809</v>
      </c>
      <c r="C939" s="72" t="s">
        <v>7138</v>
      </c>
      <c r="D939" s="73">
        <v>330333401452</v>
      </c>
      <c r="E939" s="74">
        <v>0.12</v>
      </c>
      <c r="F939" s="78"/>
    </row>
    <row r="940" ht="12.8" customHeight="1" spans="1:6" x14ac:dyDescent="0.25">
      <c r="A940" s="71" t="s">
        <v>10764</v>
      </c>
      <c r="B940" s="72">
        <v>809</v>
      </c>
      <c r="C940" s="72" t="s">
        <v>7138</v>
      </c>
      <c r="D940" s="73">
        <v>330333401453</v>
      </c>
      <c r="E940" s="74">
        <v>0.12</v>
      </c>
      <c r="F940" s="78"/>
    </row>
    <row r="941" ht="12.8" customHeight="1" spans="1:6" x14ac:dyDescent="0.25">
      <c r="A941" s="71" t="s">
        <v>10765</v>
      </c>
      <c r="B941" s="72">
        <v>809</v>
      </c>
      <c r="C941" s="72" t="s">
        <v>7138</v>
      </c>
      <c r="D941" s="73">
        <v>330333401473</v>
      </c>
      <c r="E941" s="74">
        <v>0.15</v>
      </c>
      <c r="F941" s="78"/>
    </row>
    <row r="942" ht="12.8" customHeight="1" spans="1:6" x14ac:dyDescent="0.25">
      <c r="A942" s="71" t="s">
        <v>10766</v>
      </c>
      <c r="B942" s="72">
        <v>809</v>
      </c>
      <c r="C942" s="72" t="s">
        <v>7138</v>
      </c>
      <c r="D942" s="73">
        <v>330333402101</v>
      </c>
      <c r="E942" s="74">
        <v>0.12</v>
      </c>
      <c r="F942" s="78"/>
    </row>
    <row r="943" ht="12.8" customHeight="1" spans="1:6" x14ac:dyDescent="0.25">
      <c r="A943" s="71" t="s">
        <v>10767</v>
      </c>
      <c r="B943" s="72">
        <v>809</v>
      </c>
      <c r="C943" s="72" t="s">
        <v>7138</v>
      </c>
      <c r="D943" s="73">
        <v>330333402151</v>
      </c>
      <c r="E943" s="74">
        <v>0.12</v>
      </c>
      <c r="F943" s="78"/>
    </row>
    <row r="944" ht="12.8" customHeight="1" spans="1:6" x14ac:dyDescent="0.25">
      <c r="A944" s="71" t="s">
        <v>10768</v>
      </c>
      <c r="B944" s="72">
        <v>809</v>
      </c>
      <c r="C944" s="72" t="s">
        <v>7138</v>
      </c>
      <c r="D944" s="73">
        <v>330333402152</v>
      </c>
      <c r="E944" s="74">
        <v>0.12</v>
      </c>
      <c r="F944" s="78"/>
    </row>
    <row r="945" ht="12.8" customHeight="1" spans="1:6" x14ac:dyDescent="0.25">
      <c r="A945" s="71" t="s">
        <v>10769</v>
      </c>
      <c r="B945" s="72">
        <v>809</v>
      </c>
      <c r="C945" s="72" t="s">
        <v>7138</v>
      </c>
      <c r="D945" s="73">
        <v>330335405142</v>
      </c>
      <c r="E945" s="74">
        <v>0.2</v>
      </c>
      <c r="F945" s="78"/>
    </row>
    <row r="946" ht="12.8" customHeight="1" spans="1:6" x14ac:dyDescent="0.25">
      <c r="A946" s="71" t="s">
        <v>10769</v>
      </c>
      <c r="B946" s="72">
        <v>809</v>
      </c>
      <c r="C946" s="72" t="s">
        <v>7138</v>
      </c>
      <c r="D946" s="73">
        <v>330335405142</v>
      </c>
      <c r="E946" s="74">
        <v>0.2</v>
      </c>
      <c r="F946" s="78"/>
    </row>
    <row r="947" ht="12.8" customHeight="1" spans="1:6" x14ac:dyDescent="0.25">
      <c r="A947" s="71" t="s">
        <v>10770</v>
      </c>
      <c r="B947" s="72">
        <v>809</v>
      </c>
      <c r="C947" s="72" t="s">
        <v>7138</v>
      </c>
      <c r="D947" s="73">
        <v>430433103251</v>
      </c>
      <c r="E947" s="74">
        <v>0.2</v>
      </c>
      <c r="F947" s="78"/>
    </row>
    <row r="948" ht="12.8" customHeight="1" spans="1:6" x14ac:dyDescent="0.25">
      <c r="A948" s="71" t="s">
        <v>10771</v>
      </c>
      <c r="B948" s="72">
        <v>809</v>
      </c>
      <c r="C948" s="72" t="s">
        <v>7138</v>
      </c>
      <c r="D948" s="73">
        <v>430433104105</v>
      </c>
      <c r="E948" s="74">
        <v>0.2</v>
      </c>
      <c r="F948" s="78"/>
    </row>
    <row r="949" ht="12.8" customHeight="1" spans="1:6" x14ac:dyDescent="0.25">
      <c r="A949" s="71" t="s">
        <v>10772</v>
      </c>
      <c r="B949" s="72">
        <v>809</v>
      </c>
      <c r="C949" s="72" t="s">
        <v>7138</v>
      </c>
      <c r="D949" s="73">
        <v>480483101228</v>
      </c>
      <c r="E949" s="74">
        <v>0.2</v>
      </c>
      <c r="F949" s="78"/>
    </row>
    <row r="950" ht="12.8" customHeight="1" spans="1:6" x14ac:dyDescent="0.25">
      <c r="A950" s="71" t="s">
        <v>10773</v>
      </c>
      <c r="B950" s="72">
        <v>810</v>
      </c>
      <c r="C950" s="72" t="s">
        <v>8196</v>
      </c>
      <c r="D950" s="73">
        <v>330333401473</v>
      </c>
      <c r="E950" s="74">
        <v>0.15</v>
      </c>
      <c r="F950" s="78"/>
    </row>
    <row r="951" ht="12.8" customHeight="1" spans="1:6" x14ac:dyDescent="0.25">
      <c r="A951" s="71" t="s">
        <v>10774</v>
      </c>
      <c r="B951" s="72">
        <v>810</v>
      </c>
      <c r="C951" s="72" t="s">
        <v>8196</v>
      </c>
      <c r="D951" s="73">
        <v>330335405142</v>
      </c>
      <c r="E951" s="74">
        <v>0.2</v>
      </c>
      <c r="F951" s="78"/>
    </row>
    <row r="952" ht="12.8" customHeight="1" spans="1:6" x14ac:dyDescent="0.25">
      <c r="A952" s="71" t="s">
        <v>10774</v>
      </c>
      <c r="B952" s="72">
        <v>810</v>
      </c>
      <c r="C952" s="72" t="s">
        <v>8196</v>
      </c>
      <c r="D952" s="73">
        <v>330335405142</v>
      </c>
      <c r="E952" s="74">
        <v>0.2</v>
      </c>
      <c r="F952" s="78"/>
    </row>
    <row r="953" ht="12.8" customHeight="1" spans="1:6" x14ac:dyDescent="0.25">
      <c r="A953" s="71" t="s">
        <v>10775</v>
      </c>
      <c r="B953" s="72">
        <v>810</v>
      </c>
      <c r="C953" s="72" t="s">
        <v>8196</v>
      </c>
      <c r="D953" s="73">
        <v>430433103251</v>
      </c>
      <c r="E953" s="74">
        <v>0.2</v>
      </c>
      <c r="F953" s="78"/>
    </row>
    <row r="954" ht="12.8" customHeight="1" spans="1:6" x14ac:dyDescent="0.25">
      <c r="A954" s="71" t="s">
        <v>10776</v>
      </c>
      <c r="B954" s="72">
        <v>810</v>
      </c>
      <c r="C954" s="72" t="s">
        <v>8196</v>
      </c>
      <c r="D954" s="73">
        <v>430433104105</v>
      </c>
      <c r="E954" s="74">
        <v>0.2</v>
      </c>
      <c r="F954" s="78"/>
    </row>
    <row r="955" ht="12.8" customHeight="1" spans="1:6" x14ac:dyDescent="0.25">
      <c r="A955" s="71" t="s">
        <v>10777</v>
      </c>
      <c r="B955" s="72">
        <v>810</v>
      </c>
      <c r="C955" s="72" t="s">
        <v>8196</v>
      </c>
      <c r="D955" s="73">
        <v>480483101228</v>
      </c>
      <c r="E955" s="74">
        <v>0.2</v>
      </c>
      <c r="F955" s="78"/>
    </row>
    <row r="956" ht="12.8" customHeight="1" spans="1:6" x14ac:dyDescent="0.25">
      <c r="A956" s="71" t="s">
        <v>10778</v>
      </c>
      <c r="B956" s="72">
        <v>812</v>
      </c>
      <c r="C956" s="72" t="s">
        <v>8199</v>
      </c>
      <c r="D956" s="73">
        <v>330333401473</v>
      </c>
      <c r="E956" s="74">
        <v>0.15</v>
      </c>
      <c r="F956" s="78"/>
    </row>
    <row r="957" ht="12.8" customHeight="1" spans="1:6" x14ac:dyDescent="0.25">
      <c r="A957" s="71" t="s">
        <v>10779</v>
      </c>
      <c r="B957" s="72">
        <v>812</v>
      </c>
      <c r="C957" s="72" t="s">
        <v>8199</v>
      </c>
      <c r="D957" s="73">
        <v>330335405142</v>
      </c>
      <c r="E957" s="74">
        <v>0.2</v>
      </c>
      <c r="F957" s="78"/>
    </row>
    <row r="958" ht="12.8" customHeight="1" spans="1:6" x14ac:dyDescent="0.25">
      <c r="A958" s="71" t="s">
        <v>10779</v>
      </c>
      <c r="B958" s="72">
        <v>812</v>
      </c>
      <c r="C958" s="72" t="s">
        <v>8199</v>
      </c>
      <c r="D958" s="73">
        <v>330335405142</v>
      </c>
      <c r="E958" s="74">
        <v>0.2</v>
      </c>
      <c r="F958" s="78"/>
    </row>
    <row r="959" ht="12.8" customHeight="1" spans="1:6" x14ac:dyDescent="0.25">
      <c r="A959" s="71" t="s">
        <v>10780</v>
      </c>
      <c r="B959" s="72">
        <v>812</v>
      </c>
      <c r="C959" s="72" t="s">
        <v>8199</v>
      </c>
      <c r="D959" s="73">
        <v>430433103251</v>
      </c>
      <c r="E959" s="74">
        <v>0.2</v>
      </c>
      <c r="F959" s="78"/>
    </row>
    <row r="960" ht="12.8" customHeight="1" spans="1:6" x14ac:dyDescent="0.25">
      <c r="A960" s="71" t="s">
        <v>10781</v>
      </c>
      <c r="B960" s="72">
        <v>812</v>
      </c>
      <c r="C960" s="72" t="s">
        <v>8199</v>
      </c>
      <c r="D960" s="73">
        <v>430433104105</v>
      </c>
      <c r="E960" s="74">
        <v>0.2</v>
      </c>
      <c r="F960" s="78"/>
    </row>
    <row r="961" ht="12.8" customHeight="1" spans="1:6" x14ac:dyDescent="0.25">
      <c r="A961" s="71" t="s">
        <v>10782</v>
      </c>
      <c r="B961" s="72">
        <v>812</v>
      </c>
      <c r="C961" s="72" t="s">
        <v>8199</v>
      </c>
      <c r="D961" s="73">
        <v>480483101228</v>
      </c>
      <c r="E961" s="74">
        <v>0.2</v>
      </c>
      <c r="F961" s="78"/>
    </row>
    <row r="962" ht="12.8" customHeight="1" spans="1:6" x14ac:dyDescent="0.25">
      <c r="A962" s="59" t="s">
        <v>10783</v>
      </c>
      <c r="B962" s="72">
        <v>813</v>
      </c>
      <c r="C962" s="72" t="s">
        <v>7161</v>
      </c>
      <c r="D962" s="73">
        <v>330333401101</v>
      </c>
      <c r="E962" s="74">
        <v>0.12</v>
      </c>
      <c r="F962" s="78"/>
    </row>
    <row r="963" ht="12.8" customHeight="1" spans="1:6" x14ac:dyDescent="0.25">
      <c r="A963" s="71" t="s">
        <v>10784</v>
      </c>
      <c r="B963" s="72">
        <v>813</v>
      </c>
      <c r="C963" s="72" t="s">
        <v>7161</v>
      </c>
      <c r="D963" s="73">
        <v>330333401452</v>
      </c>
      <c r="E963" s="74">
        <v>0.12</v>
      </c>
      <c r="F963" s="78"/>
    </row>
    <row r="964" ht="12.8" customHeight="1" spans="1:6" x14ac:dyDescent="0.25">
      <c r="A964" s="71" t="s">
        <v>10785</v>
      </c>
      <c r="B964" s="72">
        <v>813</v>
      </c>
      <c r="C964" s="72" t="s">
        <v>7161</v>
      </c>
      <c r="D964" s="73">
        <v>330333401453</v>
      </c>
      <c r="E964" s="74">
        <v>0.12</v>
      </c>
      <c r="F964" s="78"/>
    </row>
    <row r="965" ht="12.8" customHeight="1" spans="1:6" x14ac:dyDescent="0.25">
      <c r="A965" s="71" t="s">
        <v>10786</v>
      </c>
      <c r="B965" s="72">
        <v>813</v>
      </c>
      <c r="C965" s="72" t="s">
        <v>7161</v>
      </c>
      <c r="D965" s="73">
        <v>330333401473</v>
      </c>
      <c r="E965" s="74">
        <v>0.15</v>
      </c>
      <c r="F965" s="78"/>
    </row>
    <row r="966" ht="12.8" customHeight="1" spans="1:6" x14ac:dyDescent="0.25">
      <c r="A966" s="71" t="s">
        <v>10787</v>
      </c>
      <c r="B966" s="72">
        <v>813</v>
      </c>
      <c r="C966" s="72" t="s">
        <v>7161</v>
      </c>
      <c r="D966" s="73">
        <v>330333402101</v>
      </c>
      <c r="E966" s="74">
        <v>0.12</v>
      </c>
      <c r="F966" s="78"/>
    </row>
    <row r="967" ht="12.8" customHeight="1" spans="1:6" x14ac:dyDescent="0.25">
      <c r="A967" s="71" t="s">
        <v>10788</v>
      </c>
      <c r="B967" s="72">
        <v>813</v>
      </c>
      <c r="C967" s="72" t="s">
        <v>7161</v>
      </c>
      <c r="D967" s="73">
        <v>330333402151</v>
      </c>
      <c r="E967" s="74">
        <v>0.12</v>
      </c>
      <c r="F967" s="78"/>
    </row>
    <row r="968" ht="12.8" customHeight="1" spans="1:6" x14ac:dyDescent="0.25">
      <c r="A968" s="71" t="s">
        <v>10789</v>
      </c>
      <c r="B968" s="72">
        <v>813</v>
      </c>
      <c r="C968" s="72" t="s">
        <v>7161</v>
      </c>
      <c r="D968" s="73">
        <v>330333402152</v>
      </c>
      <c r="E968" s="74">
        <v>0.12</v>
      </c>
      <c r="F968" s="78"/>
    </row>
    <row r="969" ht="12.8" customHeight="1" spans="1:6" x14ac:dyDescent="0.25">
      <c r="A969" s="71" t="s">
        <v>10790</v>
      </c>
      <c r="B969" s="72">
        <v>813</v>
      </c>
      <c r="C969" s="72" t="s">
        <v>7161</v>
      </c>
      <c r="D969" s="73">
        <v>330335405142</v>
      </c>
      <c r="E969" s="74">
        <v>0.2</v>
      </c>
      <c r="F969" s="78"/>
    </row>
    <row r="970" ht="12.8" customHeight="1" spans="1:6" x14ac:dyDescent="0.25">
      <c r="A970" s="71" t="s">
        <v>10790</v>
      </c>
      <c r="B970" s="72">
        <v>813</v>
      </c>
      <c r="C970" s="72" t="s">
        <v>7161</v>
      </c>
      <c r="D970" s="73">
        <v>330335405142</v>
      </c>
      <c r="E970" s="74">
        <v>0.2</v>
      </c>
      <c r="F970" s="78"/>
    </row>
    <row r="971" ht="12.8" customHeight="1" spans="1:6" x14ac:dyDescent="0.25">
      <c r="A971" s="71" t="s">
        <v>10791</v>
      </c>
      <c r="B971" s="72">
        <v>813</v>
      </c>
      <c r="C971" s="72" t="s">
        <v>7161</v>
      </c>
      <c r="D971" s="73">
        <v>430433103251</v>
      </c>
      <c r="E971" s="74">
        <v>0.2</v>
      </c>
      <c r="F971" s="78"/>
    </row>
    <row r="972" ht="12.8" customHeight="1" spans="1:6" x14ac:dyDescent="0.25">
      <c r="A972" s="71" t="s">
        <v>10792</v>
      </c>
      <c r="B972" s="72">
        <v>813</v>
      </c>
      <c r="C972" s="72" t="s">
        <v>7161</v>
      </c>
      <c r="D972" s="73">
        <v>430433104105</v>
      </c>
      <c r="E972" s="74">
        <v>0.2</v>
      </c>
      <c r="F972" s="78"/>
    </row>
    <row r="973" ht="12.8" customHeight="1" spans="1:6" x14ac:dyDescent="0.25">
      <c r="A973" s="71" t="s">
        <v>10793</v>
      </c>
      <c r="B973" s="72">
        <v>813</v>
      </c>
      <c r="C973" s="72" t="s">
        <v>7161</v>
      </c>
      <c r="D973" s="73">
        <v>480483101228</v>
      </c>
      <c r="E973" s="74">
        <v>0.2</v>
      </c>
      <c r="F973" s="78"/>
    </row>
    <row r="974" ht="12.8" customHeight="1" spans="1:6" x14ac:dyDescent="0.25">
      <c r="A974" s="71" t="s">
        <v>10794</v>
      </c>
      <c r="B974" s="72">
        <v>814</v>
      </c>
      <c r="C974" s="72" t="s">
        <v>10795</v>
      </c>
      <c r="D974" s="73">
        <v>330333401101</v>
      </c>
      <c r="E974" s="74">
        <v>0.12</v>
      </c>
      <c r="F974" s="78"/>
    </row>
    <row r="975" ht="12.8" customHeight="1" spans="1:6" x14ac:dyDescent="0.25">
      <c r="A975" s="71" t="s">
        <v>10796</v>
      </c>
      <c r="B975" s="72">
        <v>814</v>
      </c>
      <c r="C975" s="72" t="s">
        <v>7143</v>
      </c>
      <c r="D975" s="73">
        <v>330333401102</v>
      </c>
      <c r="E975" s="74">
        <v>0.08</v>
      </c>
      <c r="F975" s="78"/>
    </row>
    <row r="976" ht="11.25" customHeight="1" spans="1:5" x14ac:dyDescent="0.25">
      <c r="A976" s="71" t="s">
        <v>10797</v>
      </c>
      <c r="B976" s="72">
        <v>814</v>
      </c>
      <c r="C976" s="72" t="s">
        <v>7143</v>
      </c>
      <c r="D976" s="73">
        <v>330333401452</v>
      </c>
      <c r="E976" s="74">
        <v>0.12</v>
      </c>
    </row>
    <row r="977" ht="11.25" customHeight="1" spans="1:5" x14ac:dyDescent="0.25">
      <c r="A977" s="71" t="s">
        <v>10798</v>
      </c>
      <c r="B977" s="72">
        <v>814</v>
      </c>
      <c r="C977" s="72" t="s">
        <v>7143</v>
      </c>
      <c r="D977" s="73">
        <v>330333401453</v>
      </c>
      <c r="E977" s="74">
        <v>0.12</v>
      </c>
    </row>
    <row r="978" ht="11.25" customHeight="1" spans="1:5" x14ac:dyDescent="0.25">
      <c r="A978" s="71" t="s">
        <v>10799</v>
      </c>
      <c r="B978" s="72">
        <v>814</v>
      </c>
      <c r="C978" s="72" t="s">
        <v>7143</v>
      </c>
      <c r="D978" s="73">
        <v>330333401473</v>
      </c>
      <c r="E978" s="74">
        <v>0.15</v>
      </c>
    </row>
    <row r="979" ht="11.25" customHeight="1" spans="1:5" x14ac:dyDescent="0.25">
      <c r="A979" s="71" t="s">
        <v>10800</v>
      </c>
      <c r="B979" s="72">
        <v>814</v>
      </c>
      <c r="C979" s="72" t="s">
        <v>7143</v>
      </c>
      <c r="D979" s="73">
        <v>330333402101</v>
      </c>
      <c r="E979" s="74">
        <v>0.12</v>
      </c>
    </row>
    <row r="980" ht="11.25" customHeight="1" spans="1:5" x14ac:dyDescent="0.25">
      <c r="A980" s="71" t="s">
        <v>10801</v>
      </c>
      <c r="B980" s="72">
        <v>814</v>
      </c>
      <c r="C980" s="72" t="s">
        <v>7143</v>
      </c>
      <c r="D980" s="73">
        <v>330333402151</v>
      </c>
      <c r="E980" s="74">
        <v>0.12</v>
      </c>
    </row>
    <row r="981" ht="11.25" customHeight="1" spans="1:5" x14ac:dyDescent="0.25">
      <c r="A981" s="71" t="s">
        <v>10802</v>
      </c>
      <c r="B981" s="72">
        <v>814</v>
      </c>
      <c r="C981" s="72" t="s">
        <v>7143</v>
      </c>
      <c r="D981" s="73">
        <v>330333402152</v>
      </c>
      <c r="E981" s="74">
        <v>0.12</v>
      </c>
    </row>
    <row r="982" ht="11.25" customHeight="1" spans="1:5" x14ac:dyDescent="0.25">
      <c r="A982" s="71" t="s">
        <v>10803</v>
      </c>
      <c r="B982" s="72">
        <v>814</v>
      </c>
      <c r="C982" s="72" t="s">
        <v>7143</v>
      </c>
      <c r="D982" s="73">
        <v>330335405142</v>
      </c>
      <c r="E982" s="74">
        <v>0.2</v>
      </c>
    </row>
    <row r="983" ht="11.25" customHeight="1" spans="1:5" x14ac:dyDescent="0.25">
      <c r="A983" s="71" t="s">
        <v>10803</v>
      </c>
      <c r="B983" s="72">
        <v>814</v>
      </c>
      <c r="C983" s="72" t="s">
        <v>7143</v>
      </c>
      <c r="D983" s="73">
        <v>330335405142</v>
      </c>
      <c r="E983" s="74">
        <v>0.2</v>
      </c>
    </row>
    <row r="984" ht="11.25" customHeight="1" spans="1:5" x14ac:dyDescent="0.25">
      <c r="A984" s="71" t="s">
        <v>10804</v>
      </c>
      <c r="B984" s="72">
        <v>814</v>
      </c>
      <c r="C984" s="72" t="s">
        <v>7143</v>
      </c>
      <c r="D984" s="73">
        <v>430433103251</v>
      </c>
      <c r="E984" s="74">
        <v>0.2</v>
      </c>
    </row>
    <row r="985" ht="11.25" customHeight="1" spans="1:5" x14ac:dyDescent="0.25">
      <c r="A985" s="71" t="s">
        <v>10805</v>
      </c>
      <c r="B985" s="72">
        <v>814</v>
      </c>
      <c r="C985" s="72" t="s">
        <v>7143</v>
      </c>
      <c r="D985" s="73">
        <v>430433104105</v>
      </c>
      <c r="E985" s="74">
        <v>0.2</v>
      </c>
    </row>
    <row r="986" ht="11.25" customHeight="1" spans="1:5" x14ac:dyDescent="0.25">
      <c r="A986" s="71" t="s">
        <v>10806</v>
      </c>
      <c r="B986" s="72">
        <v>814</v>
      </c>
      <c r="C986" s="72" t="s">
        <v>7143</v>
      </c>
      <c r="D986" s="73">
        <v>480483101228</v>
      </c>
      <c r="E986" s="74">
        <v>0.2</v>
      </c>
    </row>
    <row r="987" ht="11.25" customHeight="1" spans="1:5" x14ac:dyDescent="0.25">
      <c r="A987" s="71" t="s">
        <v>10807</v>
      </c>
      <c r="B987" s="72">
        <v>815</v>
      </c>
      <c r="C987" s="72" t="s">
        <v>8202</v>
      </c>
      <c r="D987" s="73">
        <v>330333401473</v>
      </c>
      <c r="E987" s="74">
        <v>0.15</v>
      </c>
    </row>
    <row r="988" ht="11.25" customHeight="1" spans="1:5" x14ac:dyDescent="0.25">
      <c r="A988" s="71" t="s">
        <v>10808</v>
      </c>
      <c r="B988" s="72">
        <v>815</v>
      </c>
      <c r="C988" s="72" t="s">
        <v>8202</v>
      </c>
      <c r="D988" s="73">
        <v>330335405142</v>
      </c>
      <c r="E988" s="74">
        <v>0.2</v>
      </c>
    </row>
    <row r="989" ht="11.25" customHeight="1" spans="1:5" x14ac:dyDescent="0.25">
      <c r="A989" s="71" t="s">
        <v>10808</v>
      </c>
      <c r="B989" s="72">
        <v>815</v>
      </c>
      <c r="C989" s="72" t="s">
        <v>8202</v>
      </c>
      <c r="D989" s="73">
        <v>330335405142</v>
      </c>
      <c r="E989" s="74">
        <v>0.2</v>
      </c>
    </row>
    <row r="990" ht="11.25" customHeight="1" spans="1:5" x14ac:dyDescent="0.25">
      <c r="A990" s="71" t="s">
        <v>10809</v>
      </c>
      <c r="B990" s="72">
        <v>815</v>
      </c>
      <c r="C990" s="72" t="s">
        <v>8202</v>
      </c>
      <c r="D990" s="73">
        <v>430433103251</v>
      </c>
      <c r="E990" s="74">
        <v>0.2</v>
      </c>
    </row>
    <row r="991" ht="11.25" customHeight="1" spans="1:5" x14ac:dyDescent="0.25">
      <c r="A991" s="71" t="s">
        <v>10810</v>
      </c>
      <c r="B991" s="72">
        <v>815</v>
      </c>
      <c r="C991" s="72" t="s">
        <v>8202</v>
      </c>
      <c r="D991" s="73">
        <v>430433104105</v>
      </c>
      <c r="E991" s="74">
        <v>0.2</v>
      </c>
    </row>
    <row r="992" ht="11.25" customHeight="1" spans="1:5" x14ac:dyDescent="0.25">
      <c r="A992" s="71" t="s">
        <v>10811</v>
      </c>
      <c r="B992" s="72">
        <v>815</v>
      </c>
      <c r="C992" s="72" t="s">
        <v>8202</v>
      </c>
      <c r="D992" s="73">
        <v>480483101228</v>
      </c>
      <c r="E992" s="74">
        <v>0.2</v>
      </c>
    </row>
    <row r="993" ht="11.25" customHeight="1" spans="1:5" x14ac:dyDescent="0.25">
      <c r="A993" s="71" t="s">
        <v>10812</v>
      </c>
      <c r="B993" s="72">
        <v>816</v>
      </c>
      <c r="C993" s="72" t="s">
        <v>8204</v>
      </c>
      <c r="D993" s="73">
        <v>330333401452</v>
      </c>
      <c r="E993" s="74">
        <v>0.14</v>
      </c>
    </row>
    <row r="994" ht="11.25" customHeight="1" spans="1:5" x14ac:dyDescent="0.25">
      <c r="A994" s="71" t="s">
        <v>10813</v>
      </c>
      <c r="B994" s="72">
        <v>816</v>
      </c>
      <c r="C994" s="72" t="s">
        <v>8204</v>
      </c>
      <c r="D994" s="73">
        <v>330333401473</v>
      </c>
      <c r="E994" s="74">
        <v>0.15</v>
      </c>
    </row>
    <row r="995" ht="11.25" customHeight="1" spans="1:5" x14ac:dyDescent="0.25">
      <c r="A995" s="71" t="s">
        <v>10814</v>
      </c>
      <c r="B995" s="72">
        <v>816</v>
      </c>
      <c r="C995" s="72" t="s">
        <v>8204</v>
      </c>
      <c r="D995" s="73">
        <v>330335405142</v>
      </c>
      <c r="E995" s="74">
        <v>0.2</v>
      </c>
    </row>
    <row r="996" ht="11.25" customHeight="1" spans="1:5" x14ac:dyDescent="0.25">
      <c r="A996" s="71" t="s">
        <v>10814</v>
      </c>
      <c r="B996" s="72">
        <v>816</v>
      </c>
      <c r="C996" s="72" t="s">
        <v>8204</v>
      </c>
      <c r="D996" s="73">
        <v>330335405142</v>
      </c>
      <c r="E996" s="74">
        <v>0.2</v>
      </c>
    </row>
    <row r="997" ht="11.25" customHeight="1" spans="1:5" x14ac:dyDescent="0.25">
      <c r="A997" s="71" t="s">
        <v>10815</v>
      </c>
      <c r="B997" s="72">
        <v>816</v>
      </c>
      <c r="C997" s="72" t="s">
        <v>8204</v>
      </c>
      <c r="D997" s="73">
        <v>430433103251</v>
      </c>
      <c r="E997" s="74">
        <v>0.2</v>
      </c>
    </row>
    <row r="998" ht="11.25" customHeight="1" spans="1:5" x14ac:dyDescent="0.25">
      <c r="A998" s="71" t="s">
        <v>10816</v>
      </c>
      <c r="B998" s="72">
        <v>816</v>
      </c>
      <c r="C998" s="72" t="s">
        <v>8204</v>
      </c>
      <c r="D998" s="73">
        <v>430433104105</v>
      </c>
      <c r="E998" s="74">
        <v>0.2</v>
      </c>
    </row>
    <row r="999" ht="11.25" customHeight="1" spans="1:5" x14ac:dyDescent="0.25">
      <c r="A999" s="71" t="s">
        <v>10817</v>
      </c>
      <c r="B999" s="72">
        <v>816</v>
      </c>
      <c r="C999" s="72" t="s">
        <v>8204</v>
      </c>
      <c r="D999" s="73">
        <v>480483101228</v>
      </c>
      <c r="E999" s="74">
        <v>0.2</v>
      </c>
    </row>
    <row r="1000" ht="11.25" customHeight="1" spans="1:5" x14ac:dyDescent="0.25">
      <c r="A1000" s="71" t="s">
        <v>10818</v>
      </c>
      <c r="B1000" s="72">
        <v>818</v>
      </c>
      <c r="C1000" s="72" t="s">
        <v>8494</v>
      </c>
      <c r="D1000" s="73">
        <v>330335405142</v>
      </c>
      <c r="E1000" s="74">
        <v>0.2</v>
      </c>
    </row>
    <row r="1001" ht="11.25" customHeight="1" spans="1:5" x14ac:dyDescent="0.25">
      <c r="A1001" s="71" t="s">
        <v>10819</v>
      </c>
      <c r="B1001" s="72">
        <v>818</v>
      </c>
      <c r="C1001" s="72" t="s">
        <v>8494</v>
      </c>
      <c r="D1001" s="73">
        <v>430433104105</v>
      </c>
      <c r="E1001" s="74">
        <v>0.2</v>
      </c>
    </row>
    <row r="1002" ht="11.25" customHeight="1" spans="1:5" x14ac:dyDescent="0.25">
      <c r="A1002" s="71" t="s">
        <v>10820</v>
      </c>
      <c r="B1002" s="72">
        <v>818</v>
      </c>
      <c r="C1002" s="72" t="s">
        <v>8494</v>
      </c>
      <c r="D1002" s="73">
        <v>480483101228</v>
      </c>
      <c r="E1002" s="74">
        <v>0.2</v>
      </c>
    </row>
  </sheetData>
  <mergeCells count="1">
    <mergeCell ref="G2:G8"/>
  </mergeCells>
  <pageMargins left="0.7" right="0.7" top="0.75" bottom="0.75" header="0.511811023622047" footer="0.511811023622047"/>
  <pageSetup paperSize="1" orientation="portrait" horizontalDpi="300" verticalDpi="300" scale="100" fitToWidth="1" fitToHeight="1" firstPageNumber="1" useFirstPageNumber="1" copies="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0"/>
  <sheetViews>
    <sheetView workbookViewId="0" zoomScale="100" zoomScaleNormal="100" view="normal">
      <selection activeCell="A2" sqref="A2"/>
    </sheetView>
  </sheetViews>
  <sheetFormatPr defaultRowHeight="15" outlineLevelRow="0" outlineLevelCol="0" x14ac:dyDescent="0" defaultColWidth="8.859375"/>
  <cols>
    <col min="1" max="1" width="8.71" style="42" customWidth="1"/>
    <col min="2" max="2" width="30" style="42" customWidth="1"/>
    <col min="3" max="3" width="13.57" style="42" customWidth="1"/>
    <col min="4" max="4" width="14.14" style="91" customWidth="1"/>
    <col min="5" max="5" width="12.57" style="42" customWidth="1"/>
    <col min="6" max="16384" width="8.86" style="42" customWidth="1"/>
  </cols>
  <sheetData>
    <row r="1" ht="15" customHeight="1" spans="1:5" x14ac:dyDescent="0.25">
      <c r="A1" s="92" t="s">
        <v>10821</v>
      </c>
      <c r="B1" s="92" t="s">
        <v>10822</v>
      </c>
      <c r="C1" s="92" t="s">
        <v>10823</v>
      </c>
      <c r="D1" s="93" t="s">
        <v>10824</v>
      </c>
      <c r="E1" s="92" t="s">
        <v>10825</v>
      </c>
    </row>
    <row r="2" ht="12.8" customHeight="1" spans="1:5" x14ac:dyDescent="0.25">
      <c r="A2" s="56">
        <v>677203</v>
      </c>
      <c r="B2" s="56" t="s">
        <v>9316</v>
      </c>
      <c r="C2" s="56" t="s">
        <v>10826</v>
      </c>
      <c r="D2" s="94">
        <v>3.33333333333333</v>
      </c>
      <c r="E2" s="56">
        <v>99</v>
      </c>
    </row>
    <row r="3" ht="12.8" customHeight="1" spans="1:5" x14ac:dyDescent="0.25">
      <c r="A3" s="56">
        <v>677204</v>
      </c>
      <c r="B3" s="56" t="s">
        <v>9322</v>
      </c>
      <c r="C3" s="56" t="s">
        <v>10827</v>
      </c>
      <c r="D3" s="94">
        <v>3.7037037037037</v>
      </c>
      <c r="E3" s="56">
        <v>99</v>
      </c>
    </row>
    <row r="4" ht="12.8" customHeight="1" spans="1:5" x14ac:dyDescent="0.25">
      <c r="A4" s="56">
        <v>677205</v>
      </c>
      <c r="B4" s="56" t="s">
        <v>9320</v>
      </c>
      <c r="C4" s="56" t="s">
        <v>10827</v>
      </c>
      <c r="D4" s="94">
        <v>3.7037037037037</v>
      </c>
      <c r="E4" s="56">
        <v>99</v>
      </c>
    </row>
    <row r="5" ht="12.8" customHeight="1" spans="1:5" x14ac:dyDescent="0.25">
      <c r="A5" s="56">
        <v>677206</v>
      </c>
      <c r="B5" s="56" t="s">
        <v>9318</v>
      </c>
      <c r="C5" s="56" t="s">
        <v>10826</v>
      </c>
      <c r="D5" s="94">
        <v>3.33333333333333</v>
      </c>
      <c r="E5" s="56">
        <v>99</v>
      </c>
    </row>
    <row r="6" ht="12.8" customHeight="1" spans="1:5" x14ac:dyDescent="0.25">
      <c r="A6" s="56">
        <v>677207</v>
      </c>
      <c r="B6" s="56" t="s">
        <v>9330</v>
      </c>
      <c r="C6" s="56" t="s">
        <v>10826</v>
      </c>
      <c r="D6" s="94">
        <v>3.33333333333333</v>
      </c>
      <c r="E6" s="56">
        <v>99</v>
      </c>
    </row>
    <row r="7" ht="12.8" customHeight="1" spans="1:5" x14ac:dyDescent="0.25">
      <c r="A7" s="56">
        <v>677208</v>
      </c>
      <c r="B7" s="56" t="s">
        <v>9326</v>
      </c>
      <c r="C7" s="56" t="s">
        <v>10828</v>
      </c>
      <c r="D7" s="94">
        <v>2.46913580246914</v>
      </c>
      <c r="E7" s="56">
        <v>99</v>
      </c>
    </row>
    <row r="8" ht="12.8" customHeight="1" spans="1:5" x14ac:dyDescent="0.25">
      <c r="A8" s="56">
        <v>677210</v>
      </c>
      <c r="B8" s="56" t="s">
        <v>9324</v>
      </c>
      <c r="C8" s="56" t="s">
        <v>10826</v>
      </c>
      <c r="D8" s="94">
        <v>3.33333333333333</v>
      </c>
      <c r="E8" s="56">
        <v>99</v>
      </c>
    </row>
    <row r="9" ht="12.8" customHeight="1" spans="1:5" x14ac:dyDescent="0.25">
      <c r="A9" s="56">
        <v>677211</v>
      </c>
      <c r="B9" s="56" t="s">
        <v>9328</v>
      </c>
      <c r="C9" s="56" t="s">
        <v>10826</v>
      </c>
      <c r="D9" s="94">
        <v>3.33333333333333</v>
      </c>
      <c r="E9" s="56">
        <v>99</v>
      </c>
    </row>
    <row r="10" ht="12.8" customHeight="1" spans="1:5" x14ac:dyDescent="0.25">
      <c r="A10" s="56">
        <v>677212</v>
      </c>
      <c r="B10" s="56" t="s">
        <v>9313</v>
      </c>
      <c r="C10" s="56" t="s">
        <v>10826</v>
      </c>
      <c r="D10" s="94">
        <v>3.33333333333333</v>
      </c>
      <c r="E10" s="56">
        <v>99</v>
      </c>
    </row>
    <row r="11" ht="12.8" customHeight="1" spans="1:5" x14ac:dyDescent="0.25">
      <c r="A11" s="56">
        <v>677213</v>
      </c>
      <c r="B11" s="56" t="s">
        <v>9350</v>
      </c>
      <c r="C11" s="56" t="s">
        <v>10829</v>
      </c>
      <c r="D11" s="94">
        <v>4</v>
      </c>
      <c r="E11" s="56">
        <v>99</v>
      </c>
    </row>
    <row r="12" ht="12.8" customHeight="1" spans="1:5" x14ac:dyDescent="0.25">
      <c r="A12" s="95">
        <v>690866</v>
      </c>
      <c r="B12" s="95" t="s">
        <v>9404</v>
      </c>
      <c r="C12" s="95" t="s">
        <v>10826</v>
      </c>
      <c r="D12" s="96">
        <v>3.33333333333333</v>
      </c>
      <c r="E12" s="95">
        <v>99</v>
      </c>
    </row>
    <row r="13" ht="12.8" customHeight="1" spans="1:5" x14ac:dyDescent="0.25">
      <c r="A13" s="95">
        <v>690868</v>
      </c>
      <c r="B13" s="95" t="s">
        <v>9405</v>
      </c>
      <c r="C13" s="95" t="s">
        <v>10830</v>
      </c>
      <c r="D13" s="96">
        <v>3.7037037037037</v>
      </c>
      <c r="E13" s="95">
        <v>99</v>
      </c>
    </row>
    <row r="14" ht="12.8" customHeight="1" spans="1:5" x14ac:dyDescent="0.25">
      <c r="A14" s="95">
        <v>690869</v>
      </c>
      <c r="B14" s="95" t="s">
        <v>9406</v>
      </c>
      <c r="C14" s="95" t="s">
        <v>10826</v>
      </c>
      <c r="D14" s="96">
        <v>3.33333333333333</v>
      </c>
      <c r="E14" s="95">
        <v>99</v>
      </c>
    </row>
    <row r="15" ht="12.8" customHeight="1" spans="1:5" x14ac:dyDescent="0.25">
      <c r="A15" s="95">
        <v>690870</v>
      </c>
      <c r="B15" s="95" t="s">
        <v>9407</v>
      </c>
      <c r="C15" s="95" t="s">
        <v>10826</v>
      </c>
      <c r="D15" s="96">
        <v>3.33333333333333</v>
      </c>
      <c r="E15" s="95">
        <v>99</v>
      </c>
    </row>
    <row r="16" ht="12.8" customHeight="1" spans="1:5" x14ac:dyDescent="0.25">
      <c r="A16" s="95">
        <v>690871</v>
      </c>
      <c r="B16" s="95" t="s">
        <v>9408</v>
      </c>
      <c r="C16" s="95" t="s">
        <v>10831</v>
      </c>
      <c r="D16" s="96">
        <v>2.46913580246914</v>
      </c>
      <c r="E16" s="95">
        <v>99</v>
      </c>
    </row>
    <row r="17" ht="12.8" customHeight="1" spans="1:5" x14ac:dyDescent="0.25">
      <c r="A17" s="95">
        <v>690874</v>
      </c>
      <c r="B17" s="95" t="s">
        <v>9409</v>
      </c>
      <c r="C17" s="95" t="s">
        <v>10826</v>
      </c>
      <c r="D17" s="96">
        <v>3.33333333333333</v>
      </c>
      <c r="E17" s="95">
        <v>99</v>
      </c>
    </row>
    <row r="18" ht="12.8" customHeight="1" spans="1:5" x14ac:dyDescent="0.25">
      <c r="A18" s="95">
        <v>690875</v>
      </c>
      <c r="B18" s="95" t="s">
        <v>9410</v>
      </c>
      <c r="C18" s="95" t="s">
        <v>10826</v>
      </c>
      <c r="D18" s="96">
        <v>3.33333333333333</v>
      </c>
      <c r="E18" s="95">
        <v>99</v>
      </c>
    </row>
    <row r="19" ht="12.8" customHeight="1" spans="1:5" x14ac:dyDescent="0.25">
      <c r="A19" s="95">
        <v>690876</v>
      </c>
      <c r="B19" s="95" t="s">
        <v>9411</v>
      </c>
      <c r="C19" s="95" t="s">
        <v>10829</v>
      </c>
      <c r="D19" s="96">
        <v>4</v>
      </c>
      <c r="E19" s="95">
        <v>99</v>
      </c>
    </row>
    <row r="20" ht="12.8" customHeight="1" spans="1:5" x14ac:dyDescent="0.25">
      <c r="A20" s="95">
        <v>690872</v>
      </c>
      <c r="B20" s="95" t="s">
        <v>9415</v>
      </c>
      <c r="C20" s="95" t="s">
        <v>10826</v>
      </c>
      <c r="D20" s="96">
        <v>3.33333333333333</v>
      </c>
      <c r="E20" s="95">
        <v>99</v>
      </c>
    </row>
  </sheetData>
  <pageMargins left="0.7" right="0.7" top="0.75" bottom="0.75" header="0.511811023622047" footer="0.511811023622047"/>
  <pageSetup paperSize="1" orientation="portrait" horizontalDpi="300" verticalDpi="300" scale="100" fitToWidth="1" fitToHeight="1" firstPageNumber="1" useFirstPageNumber="1" copies="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Puregold</vt:lpstr>
      <vt:lpstr>Store_Showcase</vt:lpstr>
      <vt:lpstr>Store_SRP</vt:lpstr>
      <vt:lpstr>Store_VAM</vt:lpstr>
      <vt:lpstr>Sku_Consolidated</vt:lpstr>
      <vt:lpstr>Sku_CommRate</vt:lpstr>
      <vt:lpstr>Sku_99ners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dc:language>en-PH</dc:language>
  <cp:lastModifiedBy>Unknown</cp:lastModifiedBy>
  <cp:revision>7</cp:revision>
  <dcterms:created xsi:type="dcterms:W3CDTF">2024-03-13T09:04:22Z</dcterms:created>
  <dcterms:modified xsi:type="dcterms:W3CDTF">2024-04-26T10:41:52Z</dcterms:modified>
</cp:coreProperties>
</file>